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4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960" yWindow="915" windowWidth="19395" windowHeight="7155" tabRatio="900" activeTab="7"/>
  </bookViews>
  <sheets>
    <sheet name="No intervention" sheetId="1" r:id="rId1"/>
    <sheet name="0.2 Intervention" sheetId="2" r:id="rId2"/>
    <sheet name="0.5 Intervention" sheetId="3" r:id="rId3"/>
    <sheet name="Totals" sheetId="4" r:id="rId4"/>
    <sheet name="Effect intervention" sheetId="5" r:id="rId5"/>
    <sheet name="Prevalences" sheetId="6" r:id="rId6"/>
    <sheet name="Prevalence graphs" sheetId="7" r:id="rId7"/>
    <sheet name="Costs" sheetId="8" r:id="rId8"/>
    <sheet name="DALYs" sheetId="9" r:id="rId9"/>
  </sheets>
  <externalReferences>
    <externalReference r:id="rId10"/>
  </externalReferences>
  <calcPr calcId="145621" calcMode="manual"/>
</workbook>
</file>

<file path=xl/calcChain.xml><?xml version="1.0" encoding="utf-8"?>
<calcChain xmlns="http://schemas.openxmlformats.org/spreadsheetml/2006/main">
  <c r="D4" i="4" l="1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C4" i="4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R3" i="5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NC3" i="6"/>
  <c r="ND3" i="6"/>
  <c r="NE3" i="6"/>
  <c r="NF3" i="6"/>
  <c r="NG3" i="6"/>
  <c r="NH3" i="6"/>
  <c r="NI3" i="6"/>
  <c r="NJ3" i="6"/>
  <c r="NK3" i="6"/>
  <c r="NL3" i="6"/>
  <c r="NM3" i="6"/>
  <c r="NN3" i="6"/>
  <c r="NO3" i="6"/>
  <c r="NP3" i="6"/>
  <c r="NQ3" i="6"/>
  <c r="NR3" i="6"/>
  <c r="NS3" i="6"/>
  <c r="NT3" i="6"/>
  <c r="NU3" i="6"/>
  <c r="NV3" i="6"/>
  <c r="NW3" i="6"/>
  <c r="NX3" i="6"/>
  <c r="NY3" i="6"/>
  <c r="NZ3" i="6"/>
  <c r="OA3" i="6"/>
  <c r="OB3" i="6"/>
  <c r="OC3" i="6"/>
  <c r="OD3" i="6"/>
  <c r="OE3" i="6"/>
  <c r="OF3" i="6"/>
  <c r="OG3" i="6"/>
  <c r="OH3" i="6"/>
  <c r="OI3" i="6"/>
  <c r="OJ3" i="6"/>
  <c r="OK3" i="6"/>
  <c r="OL3" i="6"/>
  <c r="OM3" i="6"/>
  <c r="ON3" i="6"/>
  <c r="OO3" i="6"/>
  <c r="OP3" i="6"/>
  <c r="OQ3" i="6"/>
  <c r="OR3" i="6"/>
  <c r="OS3" i="6"/>
  <c r="OT3" i="6"/>
  <c r="OU3" i="6"/>
  <c r="OV3" i="6"/>
  <c r="OW3" i="6"/>
  <c r="OX3" i="6"/>
  <c r="OY3" i="6"/>
  <c r="OZ3" i="6"/>
  <c r="PA3" i="6"/>
  <c r="PB3" i="6"/>
  <c r="PC3" i="6"/>
  <c r="PD3" i="6"/>
  <c r="PE3" i="6"/>
  <c r="PF3" i="6"/>
  <c r="PG3" i="6"/>
  <c r="PH3" i="6"/>
  <c r="PI3" i="6"/>
  <c r="PJ3" i="6"/>
  <c r="PK3" i="6"/>
  <c r="PL3" i="6"/>
  <c r="PM3" i="6"/>
  <c r="PN3" i="6"/>
  <c r="PO3" i="6"/>
  <c r="PP3" i="6"/>
  <c r="PQ3" i="6"/>
  <c r="PR3" i="6"/>
  <c r="PS3" i="6"/>
  <c r="PT3" i="6"/>
  <c r="PU3" i="6"/>
  <c r="PV3" i="6"/>
  <c r="PW3" i="6"/>
  <c r="PX3" i="6"/>
  <c r="PY3" i="6"/>
  <c r="PZ3" i="6"/>
  <c r="QA3" i="6"/>
  <c r="QB3" i="6"/>
  <c r="QC3" i="6"/>
  <c r="QD3" i="6"/>
  <c r="QE3" i="6"/>
  <c r="QF3" i="6"/>
  <c r="QG3" i="6"/>
  <c r="QH3" i="6"/>
  <c r="QI3" i="6"/>
  <c r="QJ3" i="6"/>
  <c r="QK3" i="6"/>
  <c r="QL3" i="6"/>
  <c r="QM3" i="6"/>
  <c r="QN3" i="6"/>
  <c r="QO3" i="6"/>
  <c r="QP3" i="6"/>
  <c r="QQ3" i="6"/>
  <c r="QR3" i="6"/>
  <c r="QS3" i="6"/>
  <c r="QT3" i="6"/>
  <c r="QU3" i="6"/>
  <c r="QV3" i="6"/>
  <c r="QW3" i="6"/>
  <c r="QX3" i="6"/>
  <c r="QY3" i="6"/>
  <c r="QZ3" i="6"/>
  <c r="RA3" i="6"/>
  <c r="RB3" i="6"/>
  <c r="RC3" i="6"/>
  <c r="RD3" i="6"/>
  <c r="RE3" i="6"/>
  <c r="RF3" i="6"/>
  <c r="RG3" i="6"/>
  <c r="RH3" i="6"/>
  <c r="RI3" i="6"/>
  <c r="RJ3" i="6"/>
  <c r="RK3" i="6"/>
  <c r="RL3" i="6"/>
  <c r="RM3" i="6"/>
  <c r="RN3" i="6"/>
  <c r="RO3" i="6"/>
  <c r="RP3" i="6"/>
  <c r="RQ3" i="6"/>
  <c r="RR3" i="6"/>
  <c r="RS3" i="6"/>
  <c r="RT3" i="6"/>
  <c r="RU3" i="6"/>
  <c r="RV3" i="6"/>
  <c r="RW3" i="6"/>
  <c r="RX3" i="6"/>
  <c r="RY3" i="6"/>
  <c r="RZ3" i="6"/>
  <c r="SA3" i="6"/>
  <c r="SB3" i="6"/>
  <c r="SC3" i="6"/>
  <c r="SD3" i="6"/>
  <c r="SE3" i="6"/>
  <c r="SF3" i="6"/>
  <c r="SG3" i="6"/>
  <c r="SH3" i="6"/>
  <c r="SI3" i="6"/>
  <c r="SJ3" i="6"/>
  <c r="SK3" i="6"/>
  <c r="SL3" i="6"/>
  <c r="SM3" i="6"/>
  <c r="SN3" i="6"/>
  <c r="SO3" i="6"/>
  <c r="SP3" i="6"/>
  <c r="SQ3" i="6"/>
  <c r="SR3" i="6"/>
  <c r="SS3" i="6"/>
  <c r="ST3" i="6"/>
  <c r="SU3" i="6"/>
  <c r="SV3" i="6"/>
  <c r="SW3" i="6"/>
  <c r="SX3" i="6"/>
  <c r="SY3" i="6"/>
  <c r="SZ3" i="6"/>
  <c r="TA3" i="6"/>
  <c r="TB3" i="6"/>
  <c r="TC3" i="6"/>
  <c r="TD3" i="6"/>
  <c r="TE3" i="6"/>
  <c r="TF3" i="6"/>
  <c r="TG3" i="6"/>
  <c r="TH3" i="6"/>
  <c r="TI3" i="6"/>
  <c r="TJ3" i="6"/>
  <c r="TK3" i="6"/>
  <c r="TL3" i="6"/>
  <c r="TM3" i="6"/>
  <c r="TN3" i="6"/>
  <c r="TO3" i="6"/>
  <c r="TP3" i="6"/>
  <c r="TQ3" i="6"/>
  <c r="TR3" i="6"/>
  <c r="TS3" i="6"/>
  <c r="TT3" i="6"/>
  <c r="TU3" i="6"/>
  <c r="TV3" i="6"/>
  <c r="TW3" i="6"/>
  <c r="TX3" i="6"/>
  <c r="TY3" i="6"/>
  <c r="TZ3" i="6"/>
  <c r="UA3" i="6"/>
  <c r="UB3" i="6"/>
  <c r="UC3" i="6"/>
  <c r="UD3" i="6"/>
  <c r="UE3" i="6"/>
  <c r="UF3" i="6"/>
  <c r="UG3" i="6"/>
  <c r="UH3" i="6"/>
  <c r="UI3" i="6"/>
  <c r="UJ3" i="6"/>
  <c r="UK3" i="6"/>
  <c r="UL3" i="6"/>
  <c r="UM3" i="6"/>
  <c r="UN3" i="6"/>
  <c r="UO3" i="6"/>
  <c r="UP3" i="6"/>
  <c r="UQ3" i="6"/>
  <c r="UR3" i="6"/>
  <c r="US3" i="6"/>
  <c r="UT3" i="6"/>
  <c r="UU3" i="6"/>
  <c r="UV3" i="6"/>
  <c r="UW3" i="6"/>
  <c r="UX3" i="6"/>
  <c r="UY3" i="6"/>
  <c r="UZ3" i="6"/>
  <c r="VA3" i="6"/>
  <c r="VB3" i="6"/>
  <c r="VC3" i="6"/>
  <c r="VD3" i="6"/>
  <c r="VE3" i="6"/>
  <c r="VF3" i="6"/>
  <c r="VG3" i="6"/>
  <c r="VH3" i="6"/>
  <c r="VI3" i="6"/>
  <c r="VJ3" i="6"/>
  <c r="VK3" i="6"/>
  <c r="VL3" i="6"/>
  <c r="VM3" i="6"/>
  <c r="VN3" i="6"/>
  <c r="VO3" i="6"/>
  <c r="VP3" i="6"/>
  <c r="VQ3" i="6"/>
  <c r="VR3" i="6"/>
  <c r="VS3" i="6"/>
  <c r="VT3" i="6"/>
  <c r="VU3" i="6"/>
  <c r="VV3" i="6"/>
  <c r="VW3" i="6"/>
  <c r="VX3" i="6"/>
  <c r="VY3" i="6"/>
  <c r="VZ3" i="6"/>
  <c r="WA3" i="6"/>
  <c r="WB3" i="6"/>
  <c r="WC3" i="6"/>
  <c r="WD3" i="6"/>
  <c r="WE3" i="6"/>
  <c r="WF3" i="6"/>
  <c r="WG3" i="6"/>
  <c r="WH3" i="6"/>
  <c r="WI3" i="6"/>
  <c r="WJ3" i="6"/>
  <c r="WK3" i="6"/>
  <c r="WL3" i="6"/>
  <c r="WM3" i="6"/>
  <c r="WN3" i="6"/>
  <c r="WO3" i="6"/>
  <c r="WP3" i="6"/>
  <c r="WQ3" i="6"/>
  <c r="WR3" i="6"/>
  <c r="WS3" i="6"/>
  <c r="WT3" i="6"/>
  <c r="WU3" i="6"/>
  <c r="WV3" i="6"/>
  <c r="WW3" i="6"/>
  <c r="WX3" i="6"/>
  <c r="WY3" i="6"/>
  <c r="WZ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HZ4" i="6"/>
  <c r="IA4" i="6"/>
  <c r="IB4" i="6"/>
  <c r="IC4" i="6"/>
  <c r="ID4" i="6"/>
  <c r="IE4" i="6"/>
  <c r="IF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IY4" i="6"/>
  <c r="IZ4" i="6"/>
  <c r="JA4" i="6"/>
  <c r="JB4" i="6"/>
  <c r="JC4" i="6"/>
  <c r="JD4" i="6"/>
  <c r="JE4" i="6"/>
  <c r="JF4" i="6"/>
  <c r="JG4" i="6"/>
  <c r="JH4" i="6"/>
  <c r="JI4" i="6"/>
  <c r="JJ4" i="6"/>
  <c r="JK4" i="6"/>
  <c r="JL4" i="6"/>
  <c r="JM4" i="6"/>
  <c r="JN4" i="6"/>
  <c r="JO4" i="6"/>
  <c r="JP4" i="6"/>
  <c r="JQ4" i="6"/>
  <c r="JR4" i="6"/>
  <c r="JS4" i="6"/>
  <c r="JT4" i="6"/>
  <c r="JU4" i="6"/>
  <c r="JV4" i="6"/>
  <c r="JW4" i="6"/>
  <c r="JX4" i="6"/>
  <c r="JY4" i="6"/>
  <c r="JZ4" i="6"/>
  <c r="KA4" i="6"/>
  <c r="KB4" i="6"/>
  <c r="KC4" i="6"/>
  <c r="KD4" i="6"/>
  <c r="KE4" i="6"/>
  <c r="KF4" i="6"/>
  <c r="KG4" i="6"/>
  <c r="KH4" i="6"/>
  <c r="KI4" i="6"/>
  <c r="KJ4" i="6"/>
  <c r="KK4" i="6"/>
  <c r="KL4" i="6"/>
  <c r="KM4" i="6"/>
  <c r="KN4" i="6"/>
  <c r="KO4" i="6"/>
  <c r="KP4" i="6"/>
  <c r="KQ4" i="6"/>
  <c r="KR4" i="6"/>
  <c r="KS4" i="6"/>
  <c r="KT4" i="6"/>
  <c r="KU4" i="6"/>
  <c r="KV4" i="6"/>
  <c r="KW4" i="6"/>
  <c r="KX4" i="6"/>
  <c r="KY4" i="6"/>
  <c r="KZ4" i="6"/>
  <c r="LA4" i="6"/>
  <c r="LB4" i="6"/>
  <c r="LC4" i="6"/>
  <c r="LD4" i="6"/>
  <c r="LE4" i="6"/>
  <c r="LF4" i="6"/>
  <c r="LG4" i="6"/>
  <c r="LH4" i="6"/>
  <c r="LI4" i="6"/>
  <c r="LJ4" i="6"/>
  <c r="LK4" i="6"/>
  <c r="LL4" i="6"/>
  <c r="LM4" i="6"/>
  <c r="LN4" i="6"/>
  <c r="LO4" i="6"/>
  <c r="LP4" i="6"/>
  <c r="LQ4" i="6"/>
  <c r="LR4" i="6"/>
  <c r="LS4" i="6"/>
  <c r="LT4" i="6"/>
  <c r="LU4" i="6"/>
  <c r="LV4" i="6"/>
  <c r="LW4" i="6"/>
  <c r="LX4" i="6"/>
  <c r="LY4" i="6"/>
  <c r="LZ4" i="6"/>
  <c r="MA4" i="6"/>
  <c r="MB4" i="6"/>
  <c r="MC4" i="6"/>
  <c r="MD4" i="6"/>
  <c r="ME4" i="6"/>
  <c r="MF4" i="6"/>
  <c r="MG4" i="6"/>
  <c r="MH4" i="6"/>
  <c r="MI4" i="6"/>
  <c r="MJ4" i="6"/>
  <c r="MK4" i="6"/>
  <c r="ML4" i="6"/>
  <c r="MM4" i="6"/>
  <c r="MN4" i="6"/>
  <c r="MO4" i="6"/>
  <c r="MP4" i="6"/>
  <c r="MQ4" i="6"/>
  <c r="MR4" i="6"/>
  <c r="MS4" i="6"/>
  <c r="MT4" i="6"/>
  <c r="MU4" i="6"/>
  <c r="MV4" i="6"/>
  <c r="MW4" i="6"/>
  <c r="MX4" i="6"/>
  <c r="MY4" i="6"/>
  <c r="MZ4" i="6"/>
  <c r="NA4" i="6"/>
  <c r="NB4" i="6"/>
  <c r="NC4" i="6"/>
  <c r="ND4" i="6"/>
  <c r="NE4" i="6"/>
  <c r="NF4" i="6"/>
  <c r="NG4" i="6"/>
  <c r="NH4" i="6"/>
  <c r="NI4" i="6"/>
  <c r="NJ4" i="6"/>
  <c r="NK4" i="6"/>
  <c r="NL4" i="6"/>
  <c r="NM4" i="6"/>
  <c r="NN4" i="6"/>
  <c r="NO4" i="6"/>
  <c r="NP4" i="6"/>
  <c r="NQ4" i="6"/>
  <c r="NR4" i="6"/>
  <c r="NS4" i="6"/>
  <c r="NT4" i="6"/>
  <c r="NU4" i="6"/>
  <c r="NV4" i="6"/>
  <c r="NW4" i="6"/>
  <c r="NX4" i="6"/>
  <c r="NY4" i="6"/>
  <c r="NZ4" i="6"/>
  <c r="OA4" i="6"/>
  <c r="OB4" i="6"/>
  <c r="OC4" i="6"/>
  <c r="OD4" i="6"/>
  <c r="OE4" i="6"/>
  <c r="OF4" i="6"/>
  <c r="OG4" i="6"/>
  <c r="OH4" i="6"/>
  <c r="OI4" i="6"/>
  <c r="OJ4" i="6"/>
  <c r="OK4" i="6"/>
  <c r="OL4" i="6"/>
  <c r="OM4" i="6"/>
  <c r="ON4" i="6"/>
  <c r="OO4" i="6"/>
  <c r="OP4" i="6"/>
  <c r="OQ4" i="6"/>
  <c r="OR4" i="6"/>
  <c r="OS4" i="6"/>
  <c r="OT4" i="6"/>
  <c r="OU4" i="6"/>
  <c r="OV4" i="6"/>
  <c r="OW4" i="6"/>
  <c r="OX4" i="6"/>
  <c r="OY4" i="6"/>
  <c r="OZ4" i="6"/>
  <c r="PA4" i="6"/>
  <c r="PB4" i="6"/>
  <c r="PC4" i="6"/>
  <c r="PD4" i="6"/>
  <c r="PE4" i="6"/>
  <c r="PF4" i="6"/>
  <c r="PG4" i="6"/>
  <c r="PH4" i="6"/>
  <c r="PI4" i="6"/>
  <c r="PJ4" i="6"/>
  <c r="PK4" i="6"/>
  <c r="PL4" i="6"/>
  <c r="PM4" i="6"/>
  <c r="PN4" i="6"/>
  <c r="PO4" i="6"/>
  <c r="PP4" i="6"/>
  <c r="PQ4" i="6"/>
  <c r="PR4" i="6"/>
  <c r="PS4" i="6"/>
  <c r="PT4" i="6"/>
  <c r="PU4" i="6"/>
  <c r="PV4" i="6"/>
  <c r="PW4" i="6"/>
  <c r="PX4" i="6"/>
  <c r="PY4" i="6"/>
  <c r="PZ4" i="6"/>
  <c r="QA4" i="6"/>
  <c r="QB4" i="6"/>
  <c r="QC4" i="6"/>
  <c r="QD4" i="6"/>
  <c r="QE4" i="6"/>
  <c r="QF4" i="6"/>
  <c r="QG4" i="6"/>
  <c r="QH4" i="6"/>
  <c r="QI4" i="6"/>
  <c r="QJ4" i="6"/>
  <c r="QK4" i="6"/>
  <c r="QL4" i="6"/>
  <c r="QM4" i="6"/>
  <c r="QN4" i="6"/>
  <c r="QO4" i="6"/>
  <c r="QP4" i="6"/>
  <c r="QQ4" i="6"/>
  <c r="QR4" i="6"/>
  <c r="QS4" i="6"/>
  <c r="QT4" i="6"/>
  <c r="QU4" i="6"/>
  <c r="QV4" i="6"/>
  <c r="QW4" i="6"/>
  <c r="QX4" i="6"/>
  <c r="QY4" i="6"/>
  <c r="QZ4" i="6"/>
  <c r="RA4" i="6"/>
  <c r="RB4" i="6"/>
  <c r="RC4" i="6"/>
  <c r="RD4" i="6"/>
  <c r="RE4" i="6"/>
  <c r="RF4" i="6"/>
  <c r="RG4" i="6"/>
  <c r="RH4" i="6"/>
  <c r="RI4" i="6"/>
  <c r="RJ4" i="6"/>
  <c r="RK4" i="6"/>
  <c r="RL4" i="6"/>
  <c r="RM4" i="6"/>
  <c r="RN4" i="6"/>
  <c r="RO4" i="6"/>
  <c r="RP4" i="6"/>
  <c r="RQ4" i="6"/>
  <c r="RR4" i="6"/>
  <c r="RS4" i="6"/>
  <c r="RT4" i="6"/>
  <c r="RU4" i="6"/>
  <c r="RV4" i="6"/>
  <c r="RW4" i="6"/>
  <c r="RX4" i="6"/>
  <c r="RY4" i="6"/>
  <c r="RZ4" i="6"/>
  <c r="SA4" i="6"/>
  <c r="SB4" i="6"/>
  <c r="SC4" i="6"/>
  <c r="SD4" i="6"/>
  <c r="SE4" i="6"/>
  <c r="SF4" i="6"/>
  <c r="SG4" i="6"/>
  <c r="SH4" i="6"/>
  <c r="SI4" i="6"/>
  <c r="SJ4" i="6"/>
  <c r="SK4" i="6"/>
  <c r="SL4" i="6"/>
  <c r="SM4" i="6"/>
  <c r="SN4" i="6"/>
  <c r="SO4" i="6"/>
  <c r="SP4" i="6"/>
  <c r="SQ4" i="6"/>
  <c r="SR4" i="6"/>
  <c r="SS4" i="6"/>
  <c r="ST4" i="6"/>
  <c r="SU4" i="6"/>
  <c r="SV4" i="6"/>
  <c r="SW4" i="6"/>
  <c r="SX4" i="6"/>
  <c r="SY4" i="6"/>
  <c r="SZ4" i="6"/>
  <c r="TA4" i="6"/>
  <c r="TB4" i="6"/>
  <c r="TC4" i="6"/>
  <c r="TD4" i="6"/>
  <c r="TE4" i="6"/>
  <c r="TF4" i="6"/>
  <c r="TG4" i="6"/>
  <c r="TH4" i="6"/>
  <c r="TI4" i="6"/>
  <c r="TJ4" i="6"/>
  <c r="TK4" i="6"/>
  <c r="TL4" i="6"/>
  <c r="TM4" i="6"/>
  <c r="TN4" i="6"/>
  <c r="TO4" i="6"/>
  <c r="TP4" i="6"/>
  <c r="TQ4" i="6"/>
  <c r="TR4" i="6"/>
  <c r="TS4" i="6"/>
  <c r="TT4" i="6"/>
  <c r="TU4" i="6"/>
  <c r="TV4" i="6"/>
  <c r="TW4" i="6"/>
  <c r="TX4" i="6"/>
  <c r="TY4" i="6"/>
  <c r="TZ4" i="6"/>
  <c r="UA4" i="6"/>
  <c r="UB4" i="6"/>
  <c r="UC4" i="6"/>
  <c r="UD4" i="6"/>
  <c r="UE4" i="6"/>
  <c r="UF4" i="6"/>
  <c r="UG4" i="6"/>
  <c r="UH4" i="6"/>
  <c r="UI4" i="6"/>
  <c r="UJ4" i="6"/>
  <c r="UK4" i="6"/>
  <c r="UL4" i="6"/>
  <c r="UM4" i="6"/>
  <c r="UN4" i="6"/>
  <c r="UO4" i="6"/>
  <c r="UP4" i="6"/>
  <c r="UQ4" i="6"/>
  <c r="UR4" i="6"/>
  <c r="US4" i="6"/>
  <c r="UT4" i="6"/>
  <c r="UU4" i="6"/>
  <c r="UV4" i="6"/>
  <c r="UW4" i="6"/>
  <c r="UX4" i="6"/>
  <c r="UY4" i="6"/>
  <c r="UZ4" i="6"/>
  <c r="VA4" i="6"/>
  <c r="VB4" i="6"/>
  <c r="VC4" i="6"/>
  <c r="VD4" i="6"/>
  <c r="VE4" i="6"/>
  <c r="VF4" i="6"/>
  <c r="VG4" i="6"/>
  <c r="VH4" i="6"/>
  <c r="VI4" i="6"/>
  <c r="VJ4" i="6"/>
  <c r="VK4" i="6"/>
  <c r="VL4" i="6"/>
  <c r="VM4" i="6"/>
  <c r="VN4" i="6"/>
  <c r="VO4" i="6"/>
  <c r="VP4" i="6"/>
  <c r="VQ4" i="6"/>
  <c r="VR4" i="6"/>
  <c r="VS4" i="6"/>
  <c r="VT4" i="6"/>
  <c r="VU4" i="6"/>
  <c r="VV4" i="6"/>
  <c r="VW4" i="6"/>
  <c r="VX4" i="6"/>
  <c r="VY4" i="6"/>
  <c r="VZ4" i="6"/>
  <c r="WA4" i="6"/>
  <c r="WB4" i="6"/>
  <c r="WC4" i="6"/>
  <c r="WD4" i="6"/>
  <c r="WE4" i="6"/>
  <c r="WF4" i="6"/>
  <c r="WG4" i="6"/>
  <c r="WH4" i="6"/>
  <c r="WI4" i="6"/>
  <c r="WJ4" i="6"/>
  <c r="WK4" i="6"/>
  <c r="WL4" i="6"/>
  <c r="WM4" i="6"/>
  <c r="WN4" i="6"/>
  <c r="WO4" i="6"/>
  <c r="WP4" i="6"/>
  <c r="WQ4" i="6"/>
  <c r="WR4" i="6"/>
  <c r="WS4" i="6"/>
  <c r="WT4" i="6"/>
  <c r="WU4" i="6"/>
  <c r="WV4" i="6"/>
  <c r="WW4" i="6"/>
  <c r="WX4" i="6"/>
  <c r="WY4" i="6"/>
  <c r="WZ4" i="6"/>
  <c r="XA4" i="6"/>
  <c r="XA3" i="6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W3" i="8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B4" i="9"/>
  <c r="C4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K3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G18" i="6"/>
  <c r="HH18" i="6"/>
  <c r="HI18" i="6"/>
  <c r="HJ18" i="6"/>
  <c r="HK18" i="6"/>
  <c r="HL18" i="6"/>
  <c r="HM18" i="6"/>
  <c r="HN18" i="6"/>
  <c r="HO18" i="6"/>
  <c r="HP18" i="6"/>
  <c r="HQ18" i="6"/>
  <c r="HR18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JV18" i="6"/>
  <c r="JW18" i="6"/>
  <c r="JX18" i="6"/>
  <c r="JY18" i="6"/>
  <c r="JZ18" i="6"/>
  <c r="KA18" i="6"/>
  <c r="KB18" i="6"/>
  <c r="KC18" i="6"/>
  <c r="KD18" i="6"/>
  <c r="KE18" i="6"/>
  <c r="KF18" i="6"/>
  <c r="KG18" i="6"/>
  <c r="KH18" i="6"/>
  <c r="KI18" i="6"/>
  <c r="KJ18" i="6"/>
  <c r="KK18" i="6"/>
  <c r="KL18" i="6"/>
  <c r="KM18" i="6"/>
  <c r="KN18" i="6"/>
  <c r="KO18" i="6"/>
  <c r="KP18" i="6"/>
  <c r="KQ18" i="6"/>
  <c r="KR18" i="6"/>
  <c r="KS18" i="6"/>
  <c r="KT18" i="6"/>
  <c r="KU18" i="6"/>
  <c r="KV18" i="6"/>
  <c r="KW18" i="6"/>
  <c r="KX18" i="6"/>
  <c r="KY18" i="6"/>
  <c r="KZ18" i="6"/>
  <c r="LA18" i="6"/>
  <c r="LB18" i="6"/>
  <c r="LC18" i="6"/>
  <c r="LD18" i="6"/>
  <c r="LE18" i="6"/>
  <c r="LF18" i="6"/>
  <c r="LG18" i="6"/>
  <c r="LH18" i="6"/>
  <c r="LI18" i="6"/>
  <c r="LJ18" i="6"/>
  <c r="LK18" i="6"/>
  <c r="LL18" i="6"/>
  <c r="LM18" i="6"/>
  <c r="LN18" i="6"/>
  <c r="LO18" i="6"/>
  <c r="LP18" i="6"/>
  <c r="LQ18" i="6"/>
  <c r="LR18" i="6"/>
  <c r="LS18" i="6"/>
  <c r="LT18" i="6"/>
  <c r="LU18" i="6"/>
  <c r="LV18" i="6"/>
  <c r="LW18" i="6"/>
  <c r="LX18" i="6"/>
  <c r="LY18" i="6"/>
  <c r="LZ18" i="6"/>
  <c r="MA18" i="6"/>
  <c r="MB18" i="6"/>
  <c r="MC18" i="6"/>
  <c r="MD18" i="6"/>
  <c r="ME18" i="6"/>
  <c r="MF18" i="6"/>
  <c r="MG18" i="6"/>
  <c r="MH18" i="6"/>
  <c r="MI18" i="6"/>
  <c r="MJ18" i="6"/>
  <c r="MK18" i="6"/>
  <c r="ML18" i="6"/>
  <c r="MM18" i="6"/>
  <c r="MN18" i="6"/>
  <c r="MO18" i="6"/>
  <c r="MP18" i="6"/>
  <c r="MQ18" i="6"/>
  <c r="MR18" i="6"/>
  <c r="MS18" i="6"/>
  <c r="MT18" i="6"/>
  <c r="MU18" i="6"/>
  <c r="MV18" i="6"/>
  <c r="MW18" i="6"/>
  <c r="MX18" i="6"/>
  <c r="MY18" i="6"/>
  <c r="MZ18" i="6"/>
  <c r="NA18" i="6"/>
  <c r="NB18" i="6"/>
  <c r="NC18" i="6"/>
  <c r="ND18" i="6"/>
  <c r="NE18" i="6"/>
  <c r="NF18" i="6"/>
  <c r="NG18" i="6"/>
  <c r="NH18" i="6"/>
  <c r="NI18" i="6"/>
  <c r="NJ18" i="6"/>
  <c r="NK18" i="6"/>
  <c r="NL18" i="6"/>
  <c r="NM18" i="6"/>
  <c r="NN18" i="6"/>
  <c r="NO18" i="6"/>
  <c r="NP18" i="6"/>
  <c r="NQ18" i="6"/>
  <c r="NR18" i="6"/>
  <c r="NS18" i="6"/>
  <c r="NT18" i="6"/>
  <c r="NU18" i="6"/>
  <c r="NV18" i="6"/>
  <c r="NW18" i="6"/>
  <c r="NX18" i="6"/>
  <c r="NY18" i="6"/>
  <c r="NZ18" i="6"/>
  <c r="OA18" i="6"/>
  <c r="OB18" i="6"/>
  <c r="OC18" i="6"/>
  <c r="OD18" i="6"/>
  <c r="OE18" i="6"/>
  <c r="OF18" i="6"/>
  <c r="OG18" i="6"/>
  <c r="OH18" i="6"/>
  <c r="OI18" i="6"/>
  <c r="OJ18" i="6"/>
  <c r="OK18" i="6"/>
  <c r="OL18" i="6"/>
  <c r="OM18" i="6"/>
  <c r="ON18" i="6"/>
  <c r="OO18" i="6"/>
  <c r="OP18" i="6"/>
  <c r="OQ18" i="6"/>
  <c r="OR18" i="6"/>
  <c r="OS18" i="6"/>
  <c r="OT18" i="6"/>
  <c r="OU18" i="6"/>
  <c r="OV18" i="6"/>
  <c r="OW18" i="6"/>
  <c r="OX18" i="6"/>
  <c r="OY18" i="6"/>
  <c r="OZ18" i="6"/>
  <c r="PA18" i="6"/>
  <c r="PB18" i="6"/>
  <c r="PC18" i="6"/>
  <c r="PD18" i="6"/>
  <c r="PE18" i="6"/>
  <c r="PF18" i="6"/>
  <c r="PG18" i="6"/>
  <c r="PH18" i="6"/>
  <c r="PI18" i="6"/>
  <c r="PJ18" i="6"/>
  <c r="PK18" i="6"/>
  <c r="PL18" i="6"/>
  <c r="PM18" i="6"/>
  <c r="PN18" i="6"/>
  <c r="PO18" i="6"/>
  <c r="PP18" i="6"/>
  <c r="PQ18" i="6"/>
  <c r="PR18" i="6"/>
  <c r="PS18" i="6"/>
  <c r="PT18" i="6"/>
  <c r="PU18" i="6"/>
  <c r="PV18" i="6"/>
  <c r="PW18" i="6"/>
  <c r="PX18" i="6"/>
  <c r="PY18" i="6"/>
  <c r="PZ18" i="6"/>
  <c r="QA18" i="6"/>
  <c r="QB18" i="6"/>
  <c r="QC18" i="6"/>
  <c r="QD18" i="6"/>
  <c r="QE18" i="6"/>
  <c r="QF18" i="6"/>
  <c r="QG18" i="6"/>
  <c r="QH18" i="6"/>
  <c r="QI18" i="6"/>
  <c r="QJ18" i="6"/>
  <c r="QK18" i="6"/>
  <c r="QL18" i="6"/>
  <c r="QM18" i="6"/>
  <c r="QN18" i="6"/>
  <c r="QO18" i="6"/>
  <c r="QP18" i="6"/>
  <c r="QQ18" i="6"/>
  <c r="QR18" i="6"/>
  <c r="QS18" i="6"/>
  <c r="QT18" i="6"/>
  <c r="QU18" i="6"/>
  <c r="QV18" i="6"/>
  <c r="QW18" i="6"/>
  <c r="QX18" i="6"/>
  <c r="QY18" i="6"/>
  <c r="QZ18" i="6"/>
  <c r="RA18" i="6"/>
  <c r="RB18" i="6"/>
  <c r="RC18" i="6"/>
  <c r="RD18" i="6"/>
  <c r="RE18" i="6"/>
  <c r="RF18" i="6"/>
  <c r="RG18" i="6"/>
  <c r="RH18" i="6"/>
  <c r="RI18" i="6"/>
  <c r="RJ18" i="6"/>
  <c r="RK18" i="6"/>
  <c r="RL18" i="6"/>
  <c r="RM18" i="6"/>
  <c r="RN18" i="6"/>
  <c r="RO18" i="6"/>
  <c r="RP18" i="6"/>
  <c r="RQ18" i="6"/>
  <c r="RR18" i="6"/>
  <c r="RS18" i="6"/>
  <c r="RT18" i="6"/>
  <c r="RU18" i="6"/>
  <c r="RV18" i="6"/>
  <c r="RW18" i="6"/>
  <c r="RX18" i="6"/>
  <c r="RY18" i="6"/>
  <c r="RZ18" i="6"/>
  <c r="SA18" i="6"/>
  <c r="SB18" i="6"/>
  <c r="SC18" i="6"/>
  <c r="SD18" i="6"/>
  <c r="SE18" i="6"/>
  <c r="SF18" i="6"/>
  <c r="SG18" i="6"/>
  <c r="SH18" i="6"/>
  <c r="SI18" i="6"/>
  <c r="SJ18" i="6"/>
  <c r="SK18" i="6"/>
  <c r="SL18" i="6"/>
  <c r="SM18" i="6"/>
  <c r="SN18" i="6"/>
  <c r="SO18" i="6"/>
  <c r="SP18" i="6"/>
  <c r="SQ18" i="6"/>
  <c r="SR18" i="6"/>
  <c r="SS18" i="6"/>
  <c r="ST18" i="6"/>
  <c r="SU18" i="6"/>
  <c r="SV18" i="6"/>
  <c r="SW18" i="6"/>
  <c r="SX18" i="6"/>
  <c r="SY18" i="6"/>
  <c r="SZ18" i="6"/>
  <c r="TA18" i="6"/>
  <c r="TB18" i="6"/>
  <c r="TC18" i="6"/>
  <c r="TD18" i="6"/>
  <c r="TE18" i="6"/>
  <c r="TF18" i="6"/>
  <c r="TG18" i="6"/>
  <c r="TH18" i="6"/>
  <c r="TI18" i="6"/>
  <c r="TJ18" i="6"/>
  <c r="TK18" i="6"/>
  <c r="TL18" i="6"/>
  <c r="TM18" i="6"/>
  <c r="TN18" i="6"/>
  <c r="TO18" i="6"/>
  <c r="TP18" i="6"/>
  <c r="TQ18" i="6"/>
  <c r="TR18" i="6"/>
  <c r="TS18" i="6"/>
  <c r="TT18" i="6"/>
  <c r="TU18" i="6"/>
  <c r="TV18" i="6"/>
  <c r="TW18" i="6"/>
  <c r="TX18" i="6"/>
  <c r="TY18" i="6"/>
  <c r="TZ18" i="6"/>
  <c r="UA18" i="6"/>
  <c r="UB18" i="6"/>
  <c r="UC18" i="6"/>
  <c r="UD18" i="6"/>
  <c r="UE18" i="6"/>
  <c r="UF18" i="6"/>
  <c r="UG18" i="6"/>
  <c r="UH18" i="6"/>
  <c r="UI18" i="6"/>
  <c r="UJ18" i="6"/>
  <c r="UK18" i="6"/>
  <c r="UL18" i="6"/>
  <c r="UM18" i="6"/>
  <c r="UN18" i="6"/>
  <c r="UO18" i="6"/>
  <c r="UP18" i="6"/>
  <c r="UQ18" i="6"/>
  <c r="UR18" i="6"/>
  <c r="US18" i="6"/>
  <c r="UT18" i="6"/>
  <c r="UU18" i="6"/>
  <c r="UV18" i="6"/>
  <c r="UW18" i="6"/>
  <c r="UX18" i="6"/>
  <c r="UY18" i="6"/>
  <c r="UZ18" i="6"/>
  <c r="VA18" i="6"/>
  <c r="VB18" i="6"/>
  <c r="VC18" i="6"/>
  <c r="VD18" i="6"/>
  <c r="VE18" i="6"/>
  <c r="VF18" i="6"/>
  <c r="VG18" i="6"/>
  <c r="VH18" i="6"/>
  <c r="VI18" i="6"/>
  <c r="VJ18" i="6"/>
  <c r="VK18" i="6"/>
  <c r="VL18" i="6"/>
  <c r="VM18" i="6"/>
  <c r="VN18" i="6"/>
  <c r="VO18" i="6"/>
  <c r="VP18" i="6"/>
  <c r="VQ18" i="6"/>
  <c r="VR18" i="6"/>
  <c r="VS18" i="6"/>
  <c r="VT18" i="6"/>
  <c r="VU18" i="6"/>
  <c r="VV18" i="6"/>
  <c r="VW18" i="6"/>
  <c r="VX18" i="6"/>
  <c r="VY18" i="6"/>
  <c r="VZ18" i="6"/>
  <c r="WA18" i="6"/>
  <c r="WB18" i="6"/>
  <c r="WC18" i="6"/>
  <c r="WD18" i="6"/>
  <c r="WE18" i="6"/>
  <c r="WF18" i="6"/>
  <c r="WG18" i="6"/>
  <c r="WH18" i="6"/>
  <c r="WI18" i="6"/>
  <c r="WJ18" i="6"/>
  <c r="WK18" i="6"/>
  <c r="WL18" i="6"/>
  <c r="WM18" i="6"/>
  <c r="WN18" i="6"/>
  <c r="WO18" i="6"/>
  <c r="WP18" i="6"/>
  <c r="WQ18" i="6"/>
  <c r="WR18" i="6"/>
  <c r="WS18" i="6"/>
  <c r="WT18" i="6"/>
  <c r="WU18" i="6"/>
  <c r="WV18" i="6"/>
  <c r="WW18" i="6"/>
  <c r="WX18" i="6"/>
  <c r="WY18" i="6"/>
  <c r="WZ18" i="6"/>
  <c r="XA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JV19" i="6"/>
  <c r="JW19" i="6"/>
  <c r="JX19" i="6"/>
  <c r="JY19" i="6"/>
  <c r="JZ19" i="6"/>
  <c r="KA19" i="6"/>
  <c r="KB19" i="6"/>
  <c r="KC19" i="6"/>
  <c r="KD19" i="6"/>
  <c r="KE19" i="6"/>
  <c r="KF19" i="6"/>
  <c r="KG19" i="6"/>
  <c r="KH19" i="6"/>
  <c r="KI19" i="6"/>
  <c r="KJ19" i="6"/>
  <c r="KK19" i="6"/>
  <c r="KL19" i="6"/>
  <c r="KM19" i="6"/>
  <c r="KN19" i="6"/>
  <c r="KO19" i="6"/>
  <c r="KP19" i="6"/>
  <c r="KQ19" i="6"/>
  <c r="KR19" i="6"/>
  <c r="KS19" i="6"/>
  <c r="KT19" i="6"/>
  <c r="KU19" i="6"/>
  <c r="KV19" i="6"/>
  <c r="KW19" i="6"/>
  <c r="KX19" i="6"/>
  <c r="KY19" i="6"/>
  <c r="KZ19" i="6"/>
  <c r="LA19" i="6"/>
  <c r="LB19" i="6"/>
  <c r="LC19" i="6"/>
  <c r="LD19" i="6"/>
  <c r="LE19" i="6"/>
  <c r="LF19" i="6"/>
  <c r="LG19" i="6"/>
  <c r="LH19" i="6"/>
  <c r="LI19" i="6"/>
  <c r="LJ19" i="6"/>
  <c r="LK19" i="6"/>
  <c r="LL19" i="6"/>
  <c r="LM19" i="6"/>
  <c r="LN19" i="6"/>
  <c r="LO19" i="6"/>
  <c r="LP19" i="6"/>
  <c r="LQ19" i="6"/>
  <c r="LR19" i="6"/>
  <c r="LS19" i="6"/>
  <c r="LT19" i="6"/>
  <c r="LU19" i="6"/>
  <c r="LV19" i="6"/>
  <c r="LW19" i="6"/>
  <c r="LX19" i="6"/>
  <c r="LY19" i="6"/>
  <c r="LZ19" i="6"/>
  <c r="MA19" i="6"/>
  <c r="MB19" i="6"/>
  <c r="MC19" i="6"/>
  <c r="MD19" i="6"/>
  <c r="ME19" i="6"/>
  <c r="MF19" i="6"/>
  <c r="MG19" i="6"/>
  <c r="MH19" i="6"/>
  <c r="MI19" i="6"/>
  <c r="MJ19" i="6"/>
  <c r="MK19" i="6"/>
  <c r="ML19" i="6"/>
  <c r="MM19" i="6"/>
  <c r="MN19" i="6"/>
  <c r="MO19" i="6"/>
  <c r="MP19" i="6"/>
  <c r="MQ19" i="6"/>
  <c r="MR19" i="6"/>
  <c r="MS19" i="6"/>
  <c r="MT19" i="6"/>
  <c r="MU19" i="6"/>
  <c r="MV19" i="6"/>
  <c r="MW19" i="6"/>
  <c r="MX19" i="6"/>
  <c r="MY19" i="6"/>
  <c r="MZ19" i="6"/>
  <c r="NA19" i="6"/>
  <c r="NB19" i="6"/>
  <c r="NC19" i="6"/>
  <c r="ND19" i="6"/>
  <c r="NE19" i="6"/>
  <c r="NF19" i="6"/>
  <c r="NG19" i="6"/>
  <c r="NH19" i="6"/>
  <c r="NI19" i="6"/>
  <c r="NJ19" i="6"/>
  <c r="NK19" i="6"/>
  <c r="NL19" i="6"/>
  <c r="NM19" i="6"/>
  <c r="NN19" i="6"/>
  <c r="NO19" i="6"/>
  <c r="NP19" i="6"/>
  <c r="NQ19" i="6"/>
  <c r="NR19" i="6"/>
  <c r="NS19" i="6"/>
  <c r="NT19" i="6"/>
  <c r="NU19" i="6"/>
  <c r="NV19" i="6"/>
  <c r="NW19" i="6"/>
  <c r="NX19" i="6"/>
  <c r="NY19" i="6"/>
  <c r="NZ19" i="6"/>
  <c r="OA19" i="6"/>
  <c r="OB19" i="6"/>
  <c r="OC19" i="6"/>
  <c r="OD19" i="6"/>
  <c r="OE19" i="6"/>
  <c r="OF19" i="6"/>
  <c r="OG19" i="6"/>
  <c r="OH19" i="6"/>
  <c r="OI19" i="6"/>
  <c r="OJ19" i="6"/>
  <c r="OK19" i="6"/>
  <c r="OL19" i="6"/>
  <c r="OM19" i="6"/>
  <c r="ON19" i="6"/>
  <c r="OO19" i="6"/>
  <c r="OP19" i="6"/>
  <c r="OQ19" i="6"/>
  <c r="OR19" i="6"/>
  <c r="OS19" i="6"/>
  <c r="OT19" i="6"/>
  <c r="OU19" i="6"/>
  <c r="OV19" i="6"/>
  <c r="OW19" i="6"/>
  <c r="OX19" i="6"/>
  <c r="OY19" i="6"/>
  <c r="OZ19" i="6"/>
  <c r="PA19" i="6"/>
  <c r="PB19" i="6"/>
  <c r="PC19" i="6"/>
  <c r="PD19" i="6"/>
  <c r="PE19" i="6"/>
  <c r="PF19" i="6"/>
  <c r="PG19" i="6"/>
  <c r="PH19" i="6"/>
  <c r="PI19" i="6"/>
  <c r="PJ19" i="6"/>
  <c r="PK19" i="6"/>
  <c r="PL19" i="6"/>
  <c r="PM19" i="6"/>
  <c r="PN19" i="6"/>
  <c r="PO19" i="6"/>
  <c r="PP19" i="6"/>
  <c r="PQ19" i="6"/>
  <c r="PR19" i="6"/>
  <c r="PS19" i="6"/>
  <c r="PT19" i="6"/>
  <c r="PU19" i="6"/>
  <c r="PV19" i="6"/>
  <c r="PW19" i="6"/>
  <c r="PX19" i="6"/>
  <c r="PY19" i="6"/>
  <c r="PZ19" i="6"/>
  <c r="QA19" i="6"/>
  <c r="QB19" i="6"/>
  <c r="QC19" i="6"/>
  <c r="QD19" i="6"/>
  <c r="QE19" i="6"/>
  <c r="QF19" i="6"/>
  <c r="QG19" i="6"/>
  <c r="QH19" i="6"/>
  <c r="QI19" i="6"/>
  <c r="QJ19" i="6"/>
  <c r="QK19" i="6"/>
  <c r="QL19" i="6"/>
  <c r="QM19" i="6"/>
  <c r="QN19" i="6"/>
  <c r="QO19" i="6"/>
  <c r="QP19" i="6"/>
  <c r="QQ19" i="6"/>
  <c r="QR19" i="6"/>
  <c r="QS19" i="6"/>
  <c r="QT19" i="6"/>
  <c r="QU19" i="6"/>
  <c r="QV19" i="6"/>
  <c r="QW19" i="6"/>
  <c r="QX19" i="6"/>
  <c r="QY19" i="6"/>
  <c r="QZ19" i="6"/>
  <c r="RA19" i="6"/>
  <c r="RB19" i="6"/>
  <c r="RC19" i="6"/>
  <c r="RD19" i="6"/>
  <c r="RE19" i="6"/>
  <c r="RF19" i="6"/>
  <c r="RG19" i="6"/>
  <c r="RH19" i="6"/>
  <c r="RI19" i="6"/>
  <c r="RJ19" i="6"/>
  <c r="RK19" i="6"/>
  <c r="RL19" i="6"/>
  <c r="RM19" i="6"/>
  <c r="RN19" i="6"/>
  <c r="RO19" i="6"/>
  <c r="RP19" i="6"/>
  <c r="RQ19" i="6"/>
  <c r="RR19" i="6"/>
  <c r="RS19" i="6"/>
  <c r="RT19" i="6"/>
  <c r="RU19" i="6"/>
  <c r="RV19" i="6"/>
  <c r="RW19" i="6"/>
  <c r="RX19" i="6"/>
  <c r="RY19" i="6"/>
  <c r="RZ19" i="6"/>
  <c r="SA19" i="6"/>
  <c r="SB19" i="6"/>
  <c r="SC19" i="6"/>
  <c r="SD19" i="6"/>
  <c r="SE19" i="6"/>
  <c r="SF19" i="6"/>
  <c r="SG19" i="6"/>
  <c r="SH19" i="6"/>
  <c r="SI19" i="6"/>
  <c r="SJ19" i="6"/>
  <c r="SK19" i="6"/>
  <c r="SL19" i="6"/>
  <c r="SM19" i="6"/>
  <c r="SN19" i="6"/>
  <c r="SO19" i="6"/>
  <c r="SP19" i="6"/>
  <c r="SQ19" i="6"/>
  <c r="SR19" i="6"/>
  <c r="SS19" i="6"/>
  <c r="ST19" i="6"/>
  <c r="SU19" i="6"/>
  <c r="SV19" i="6"/>
  <c r="SW19" i="6"/>
  <c r="SX19" i="6"/>
  <c r="SY19" i="6"/>
  <c r="SZ19" i="6"/>
  <c r="TA19" i="6"/>
  <c r="TB19" i="6"/>
  <c r="TC19" i="6"/>
  <c r="TD19" i="6"/>
  <c r="TE19" i="6"/>
  <c r="TF19" i="6"/>
  <c r="TG19" i="6"/>
  <c r="TH19" i="6"/>
  <c r="TI19" i="6"/>
  <c r="TJ19" i="6"/>
  <c r="TK19" i="6"/>
  <c r="TL19" i="6"/>
  <c r="TM19" i="6"/>
  <c r="TN19" i="6"/>
  <c r="TO19" i="6"/>
  <c r="TP19" i="6"/>
  <c r="TQ19" i="6"/>
  <c r="TR19" i="6"/>
  <c r="TS19" i="6"/>
  <c r="TT19" i="6"/>
  <c r="TU19" i="6"/>
  <c r="TV19" i="6"/>
  <c r="TW19" i="6"/>
  <c r="TX19" i="6"/>
  <c r="TY19" i="6"/>
  <c r="TZ19" i="6"/>
  <c r="UA19" i="6"/>
  <c r="UB19" i="6"/>
  <c r="UC19" i="6"/>
  <c r="UD19" i="6"/>
  <c r="UE19" i="6"/>
  <c r="UF19" i="6"/>
  <c r="UG19" i="6"/>
  <c r="UH19" i="6"/>
  <c r="UI19" i="6"/>
  <c r="UJ19" i="6"/>
  <c r="UK19" i="6"/>
  <c r="UL19" i="6"/>
  <c r="UM19" i="6"/>
  <c r="UN19" i="6"/>
  <c r="UO19" i="6"/>
  <c r="UP19" i="6"/>
  <c r="UQ19" i="6"/>
  <c r="UR19" i="6"/>
  <c r="US19" i="6"/>
  <c r="UT19" i="6"/>
  <c r="UU19" i="6"/>
  <c r="UV19" i="6"/>
  <c r="UW19" i="6"/>
  <c r="UX19" i="6"/>
  <c r="UY19" i="6"/>
  <c r="UZ19" i="6"/>
  <c r="VA19" i="6"/>
  <c r="VB19" i="6"/>
  <c r="VC19" i="6"/>
  <c r="VD19" i="6"/>
  <c r="VE19" i="6"/>
  <c r="VF19" i="6"/>
  <c r="VG19" i="6"/>
  <c r="VH19" i="6"/>
  <c r="VI19" i="6"/>
  <c r="VJ19" i="6"/>
  <c r="VK19" i="6"/>
  <c r="VL19" i="6"/>
  <c r="VM19" i="6"/>
  <c r="VN19" i="6"/>
  <c r="VO19" i="6"/>
  <c r="VP19" i="6"/>
  <c r="VQ19" i="6"/>
  <c r="VR19" i="6"/>
  <c r="VS19" i="6"/>
  <c r="VT19" i="6"/>
  <c r="VU19" i="6"/>
  <c r="VV19" i="6"/>
  <c r="VW19" i="6"/>
  <c r="VX19" i="6"/>
  <c r="VY19" i="6"/>
  <c r="VZ19" i="6"/>
  <c r="WA19" i="6"/>
  <c r="WB19" i="6"/>
  <c r="WC19" i="6"/>
  <c r="WD19" i="6"/>
  <c r="WE19" i="6"/>
  <c r="WF19" i="6"/>
  <c r="WG19" i="6"/>
  <c r="WH19" i="6"/>
  <c r="WI19" i="6"/>
  <c r="WJ19" i="6"/>
  <c r="WK19" i="6"/>
  <c r="WL19" i="6"/>
  <c r="WM19" i="6"/>
  <c r="WN19" i="6"/>
  <c r="WO19" i="6"/>
  <c r="WP19" i="6"/>
  <c r="WQ19" i="6"/>
  <c r="WR19" i="6"/>
  <c r="WS19" i="6"/>
  <c r="WT19" i="6"/>
  <c r="WU19" i="6"/>
  <c r="WV19" i="6"/>
  <c r="WW19" i="6"/>
  <c r="WX19" i="6"/>
  <c r="WY19" i="6"/>
  <c r="WZ19" i="6"/>
  <c r="XA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LL20" i="6"/>
  <c r="LM20" i="6"/>
  <c r="LN20" i="6"/>
  <c r="LO20" i="6"/>
  <c r="LP20" i="6"/>
  <c r="LQ20" i="6"/>
  <c r="LR20" i="6"/>
  <c r="LS20" i="6"/>
  <c r="LT20" i="6"/>
  <c r="LU20" i="6"/>
  <c r="LV20" i="6"/>
  <c r="LW20" i="6"/>
  <c r="LX20" i="6"/>
  <c r="LY20" i="6"/>
  <c r="LZ20" i="6"/>
  <c r="MA20" i="6"/>
  <c r="MB20" i="6"/>
  <c r="MC20" i="6"/>
  <c r="MD20" i="6"/>
  <c r="ME20" i="6"/>
  <c r="MF20" i="6"/>
  <c r="MG20" i="6"/>
  <c r="MH20" i="6"/>
  <c r="MI20" i="6"/>
  <c r="MJ20" i="6"/>
  <c r="MK20" i="6"/>
  <c r="ML20" i="6"/>
  <c r="MM20" i="6"/>
  <c r="MN20" i="6"/>
  <c r="MO20" i="6"/>
  <c r="MP20" i="6"/>
  <c r="MQ20" i="6"/>
  <c r="MR20" i="6"/>
  <c r="MS20" i="6"/>
  <c r="MT20" i="6"/>
  <c r="MU20" i="6"/>
  <c r="MV20" i="6"/>
  <c r="MW20" i="6"/>
  <c r="MX20" i="6"/>
  <c r="MY20" i="6"/>
  <c r="MZ20" i="6"/>
  <c r="NA20" i="6"/>
  <c r="NB20" i="6"/>
  <c r="NC20" i="6"/>
  <c r="ND20" i="6"/>
  <c r="NE20" i="6"/>
  <c r="NF20" i="6"/>
  <c r="NG20" i="6"/>
  <c r="NH20" i="6"/>
  <c r="NI20" i="6"/>
  <c r="NJ20" i="6"/>
  <c r="NK20" i="6"/>
  <c r="NL20" i="6"/>
  <c r="NM20" i="6"/>
  <c r="NN20" i="6"/>
  <c r="NO20" i="6"/>
  <c r="NP20" i="6"/>
  <c r="NQ20" i="6"/>
  <c r="NR20" i="6"/>
  <c r="NS20" i="6"/>
  <c r="NT20" i="6"/>
  <c r="NU20" i="6"/>
  <c r="NV20" i="6"/>
  <c r="NW20" i="6"/>
  <c r="NX20" i="6"/>
  <c r="NY20" i="6"/>
  <c r="NZ20" i="6"/>
  <c r="OA20" i="6"/>
  <c r="OB20" i="6"/>
  <c r="OC20" i="6"/>
  <c r="OD20" i="6"/>
  <c r="OE20" i="6"/>
  <c r="OF20" i="6"/>
  <c r="OG20" i="6"/>
  <c r="OH20" i="6"/>
  <c r="OI20" i="6"/>
  <c r="OJ20" i="6"/>
  <c r="OK20" i="6"/>
  <c r="OL20" i="6"/>
  <c r="OM20" i="6"/>
  <c r="ON20" i="6"/>
  <c r="OO20" i="6"/>
  <c r="OP20" i="6"/>
  <c r="OQ20" i="6"/>
  <c r="OR20" i="6"/>
  <c r="OS20" i="6"/>
  <c r="OT20" i="6"/>
  <c r="OU20" i="6"/>
  <c r="OV20" i="6"/>
  <c r="OW20" i="6"/>
  <c r="OX20" i="6"/>
  <c r="OY20" i="6"/>
  <c r="OZ20" i="6"/>
  <c r="PA20" i="6"/>
  <c r="PB20" i="6"/>
  <c r="PC20" i="6"/>
  <c r="PD20" i="6"/>
  <c r="PE20" i="6"/>
  <c r="PF20" i="6"/>
  <c r="PG20" i="6"/>
  <c r="PH20" i="6"/>
  <c r="PI20" i="6"/>
  <c r="PJ20" i="6"/>
  <c r="PK20" i="6"/>
  <c r="PL20" i="6"/>
  <c r="PM20" i="6"/>
  <c r="PN20" i="6"/>
  <c r="PO20" i="6"/>
  <c r="PP20" i="6"/>
  <c r="PQ20" i="6"/>
  <c r="PR20" i="6"/>
  <c r="PS20" i="6"/>
  <c r="PT20" i="6"/>
  <c r="PU20" i="6"/>
  <c r="PV20" i="6"/>
  <c r="PW20" i="6"/>
  <c r="PX20" i="6"/>
  <c r="PY20" i="6"/>
  <c r="PZ20" i="6"/>
  <c r="QA20" i="6"/>
  <c r="QB20" i="6"/>
  <c r="QC20" i="6"/>
  <c r="QD20" i="6"/>
  <c r="QE20" i="6"/>
  <c r="QF20" i="6"/>
  <c r="QG20" i="6"/>
  <c r="QH20" i="6"/>
  <c r="QI20" i="6"/>
  <c r="QJ20" i="6"/>
  <c r="QK20" i="6"/>
  <c r="QL20" i="6"/>
  <c r="QM20" i="6"/>
  <c r="QN20" i="6"/>
  <c r="QO20" i="6"/>
  <c r="QP20" i="6"/>
  <c r="QQ20" i="6"/>
  <c r="QR20" i="6"/>
  <c r="QS20" i="6"/>
  <c r="QT20" i="6"/>
  <c r="QU20" i="6"/>
  <c r="QV20" i="6"/>
  <c r="QW20" i="6"/>
  <c r="QX20" i="6"/>
  <c r="QY20" i="6"/>
  <c r="QZ20" i="6"/>
  <c r="RA20" i="6"/>
  <c r="RB20" i="6"/>
  <c r="RC20" i="6"/>
  <c r="RD20" i="6"/>
  <c r="RE20" i="6"/>
  <c r="RF20" i="6"/>
  <c r="RG20" i="6"/>
  <c r="RH20" i="6"/>
  <c r="RI20" i="6"/>
  <c r="RJ20" i="6"/>
  <c r="RK20" i="6"/>
  <c r="RL20" i="6"/>
  <c r="RM20" i="6"/>
  <c r="RN20" i="6"/>
  <c r="RO20" i="6"/>
  <c r="RP20" i="6"/>
  <c r="RQ20" i="6"/>
  <c r="RR20" i="6"/>
  <c r="RS20" i="6"/>
  <c r="RT20" i="6"/>
  <c r="RU20" i="6"/>
  <c r="RV20" i="6"/>
  <c r="RW20" i="6"/>
  <c r="RX20" i="6"/>
  <c r="RY20" i="6"/>
  <c r="RZ20" i="6"/>
  <c r="SA20" i="6"/>
  <c r="SB20" i="6"/>
  <c r="SC20" i="6"/>
  <c r="SD20" i="6"/>
  <c r="SE20" i="6"/>
  <c r="SF20" i="6"/>
  <c r="SG20" i="6"/>
  <c r="SH20" i="6"/>
  <c r="SI20" i="6"/>
  <c r="SJ20" i="6"/>
  <c r="SK20" i="6"/>
  <c r="SL20" i="6"/>
  <c r="SM20" i="6"/>
  <c r="SN20" i="6"/>
  <c r="SO20" i="6"/>
  <c r="SP20" i="6"/>
  <c r="SQ20" i="6"/>
  <c r="SR20" i="6"/>
  <c r="SS20" i="6"/>
  <c r="ST20" i="6"/>
  <c r="SU20" i="6"/>
  <c r="SV20" i="6"/>
  <c r="SW20" i="6"/>
  <c r="SX20" i="6"/>
  <c r="SY20" i="6"/>
  <c r="SZ20" i="6"/>
  <c r="TA20" i="6"/>
  <c r="TB20" i="6"/>
  <c r="TC20" i="6"/>
  <c r="TD20" i="6"/>
  <c r="TE20" i="6"/>
  <c r="TF20" i="6"/>
  <c r="TG20" i="6"/>
  <c r="TH20" i="6"/>
  <c r="TI20" i="6"/>
  <c r="TJ20" i="6"/>
  <c r="TK20" i="6"/>
  <c r="TL20" i="6"/>
  <c r="TM20" i="6"/>
  <c r="TN20" i="6"/>
  <c r="TO20" i="6"/>
  <c r="TP20" i="6"/>
  <c r="TQ20" i="6"/>
  <c r="TR20" i="6"/>
  <c r="TS20" i="6"/>
  <c r="TT20" i="6"/>
  <c r="TU20" i="6"/>
  <c r="TV20" i="6"/>
  <c r="TW20" i="6"/>
  <c r="TX20" i="6"/>
  <c r="TY20" i="6"/>
  <c r="TZ20" i="6"/>
  <c r="UA20" i="6"/>
  <c r="UB20" i="6"/>
  <c r="UC20" i="6"/>
  <c r="UD20" i="6"/>
  <c r="UE20" i="6"/>
  <c r="UF20" i="6"/>
  <c r="UG20" i="6"/>
  <c r="UH20" i="6"/>
  <c r="UI20" i="6"/>
  <c r="UJ20" i="6"/>
  <c r="UK20" i="6"/>
  <c r="UL20" i="6"/>
  <c r="UM20" i="6"/>
  <c r="UN20" i="6"/>
  <c r="UO20" i="6"/>
  <c r="UP20" i="6"/>
  <c r="UQ20" i="6"/>
  <c r="UR20" i="6"/>
  <c r="US20" i="6"/>
  <c r="UT20" i="6"/>
  <c r="UU20" i="6"/>
  <c r="UV20" i="6"/>
  <c r="UW20" i="6"/>
  <c r="UX20" i="6"/>
  <c r="UY20" i="6"/>
  <c r="UZ20" i="6"/>
  <c r="VA20" i="6"/>
  <c r="VB20" i="6"/>
  <c r="VC20" i="6"/>
  <c r="VD20" i="6"/>
  <c r="VE20" i="6"/>
  <c r="VF20" i="6"/>
  <c r="VG20" i="6"/>
  <c r="VH20" i="6"/>
  <c r="VI20" i="6"/>
  <c r="VJ20" i="6"/>
  <c r="VK20" i="6"/>
  <c r="VL20" i="6"/>
  <c r="VM20" i="6"/>
  <c r="VN20" i="6"/>
  <c r="VO20" i="6"/>
  <c r="VP20" i="6"/>
  <c r="VQ20" i="6"/>
  <c r="VR20" i="6"/>
  <c r="VS20" i="6"/>
  <c r="VT20" i="6"/>
  <c r="VU20" i="6"/>
  <c r="VV20" i="6"/>
  <c r="VW20" i="6"/>
  <c r="VX20" i="6"/>
  <c r="VY20" i="6"/>
  <c r="VZ20" i="6"/>
  <c r="WA20" i="6"/>
  <c r="WB20" i="6"/>
  <c r="WC20" i="6"/>
  <c r="WD20" i="6"/>
  <c r="WE20" i="6"/>
  <c r="WF20" i="6"/>
  <c r="WG20" i="6"/>
  <c r="WH20" i="6"/>
  <c r="WI20" i="6"/>
  <c r="WJ20" i="6"/>
  <c r="WK20" i="6"/>
  <c r="WL20" i="6"/>
  <c r="WM20" i="6"/>
  <c r="WN20" i="6"/>
  <c r="WO20" i="6"/>
  <c r="WP20" i="6"/>
  <c r="WQ20" i="6"/>
  <c r="WR20" i="6"/>
  <c r="WS20" i="6"/>
  <c r="WT20" i="6"/>
  <c r="WU20" i="6"/>
  <c r="WV20" i="6"/>
  <c r="WW20" i="6"/>
  <c r="WX20" i="6"/>
  <c r="WY20" i="6"/>
  <c r="WZ20" i="6"/>
  <c r="XA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IY21" i="6"/>
  <c r="IZ21" i="6"/>
  <c r="JA21" i="6"/>
  <c r="JB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JV21" i="6"/>
  <c r="JW21" i="6"/>
  <c r="JX21" i="6"/>
  <c r="JY21" i="6"/>
  <c r="JZ21" i="6"/>
  <c r="KA21" i="6"/>
  <c r="KB21" i="6"/>
  <c r="KC21" i="6"/>
  <c r="KD21" i="6"/>
  <c r="KE21" i="6"/>
  <c r="KF21" i="6"/>
  <c r="KG21" i="6"/>
  <c r="KH21" i="6"/>
  <c r="KI21" i="6"/>
  <c r="KJ21" i="6"/>
  <c r="KK21" i="6"/>
  <c r="KL21" i="6"/>
  <c r="KM21" i="6"/>
  <c r="KN21" i="6"/>
  <c r="KO21" i="6"/>
  <c r="KP21" i="6"/>
  <c r="KQ21" i="6"/>
  <c r="KR21" i="6"/>
  <c r="KS21" i="6"/>
  <c r="KT21" i="6"/>
  <c r="KU21" i="6"/>
  <c r="KV21" i="6"/>
  <c r="KW21" i="6"/>
  <c r="KX21" i="6"/>
  <c r="KY21" i="6"/>
  <c r="KZ21" i="6"/>
  <c r="LA21" i="6"/>
  <c r="LB21" i="6"/>
  <c r="LC21" i="6"/>
  <c r="LD21" i="6"/>
  <c r="LE21" i="6"/>
  <c r="LF21" i="6"/>
  <c r="LG21" i="6"/>
  <c r="LH21" i="6"/>
  <c r="LI21" i="6"/>
  <c r="LJ21" i="6"/>
  <c r="LK21" i="6"/>
  <c r="LL21" i="6"/>
  <c r="LM21" i="6"/>
  <c r="LN21" i="6"/>
  <c r="LO21" i="6"/>
  <c r="LP21" i="6"/>
  <c r="LQ21" i="6"/>
  <c r="LR21" i="6"/>
  <c r="LS21" i="6"/>
  <c r="LT21" i="6"/>
  <c r="LU21" i="6"/>
  <c r="LV21" i="6"/>
  <c r="LW21" i="6"/>
  <c r="LX21" i="6"/>
  <c r="LY21" i="6"/>
  <c r="LZ21" i="6"/>
  <c r="MA21" i="6"/>
  <c r="MB21" i="6"/>
  <c r="MC21" i="6"/>
  <c r="MD21" i="6"/>
  <c r="ME21" i="6"/>
  <c r="MF21" i="6"/>
  <c r="MG21" i="6"/>
  <c r="MH21" i="6"/>
  <c r="MI21" i="6"/>
  <c r="MJ21" i="6"/>
  <c r="MK21" i="6"/>
  <c r="ML21" i="6"/>
  <c r="MM21" i="6"/>
  <c r="MN21" i="6"/>
  <c r="MO21" i="6"/>
  <c r="MP21" i="6"/>
  <c r="MQ21" i="6"/>
  <c r="MR21" i="6"/>
  <c r="MS21" i="6"/>
  <c r="MT21" i="6"/>
  <c r="MU21" i="6"/>
  <c r="MV21" i="6"/>
  <c r="MW21" i="6"/>
  <c r="MX21" i="6"/>
  <c r="MY21" i="6"/>
  <c r="MZ21" i="6"/>
  <c r="NA21" i="6"/>
  <c r="NB21" i="6"/>
  <c r="NC21" i="6"/>
  <c r="ND21" i="6"/>
  <c r="NE21" i="6"/>
  <c r="NF21" i="6"/>
  <c r="NG21" i="6"/>
  <c r="NH21" i="6"/>
  <c r="NI21" i="6"/>
  <c r="NJ21" i="6"/>
  <c r="NK21" i="6"/>
  <c r="NL21" i="6"/>
  <c r="NM21" i="6"/>
  <c r="NN21" i="6"/>
  <c r="NO21" i="6"/>
  <c r="NP21" i="6"/>
  <c r="NQ21" i="6"/>
  <c r="NR21" i="6"/>
  <c r="NS21" i="6"/>
  <c r="NT21" i="6"/>
  <c r="NU21" i="6"/>
  <c r="NV21" i="6"/>
  <c r="NW21" i="6"/>
  <c r="NX21" i="6"/>
  <c r="NY21" i="6"/>
  <c r="NZ21" i="6"/>
  <c r="OA21" i="6"/>
  <c r="OB21" i="6"/>
  <c r="OC21" i="6"/>
  <c r="OD21" i="6"/>
  <c r="OE21" i="6"/>
  <c r="OF21" i="6"/>
  <c r="OG21" i="6"/>
  <c r="OH21" i="6"/>
  <c r="OI21" i="6"/>
  <c r="OJ21" i="6"/>
  <c r="OK21" i="6"/>
  <c r="OL21" i="6"/>
  <c r="OM21" i="6"/>
  <c r="ON21" i="6"/>
  <c r="OO21" i="6"/>
  <c r="OP21" i="6"/>
  <c r="OQ21" i="6"/>
  <c r="OR21" i="6"/>
  <c r="OS21" i="6"/>
  <c r="OT21" i="6"/>
  <c r="OU21" i="6"/>
  <c r="OV21" i="6"/>
  <c r="OW21" i="6"/>
  <c r="OX21" i="6"/>
  <c r="OY21" i="6"/>
  <c r="OZ21" i="6"/>
  <c r="PA21" i="6"/>
  <c r="PB21" i="6"/>
  <c r="PC21" i="6"/>
  <c r="PD21" i="6"/>
  <c r="PE21" i="6"/>
  <c r="PF21" i="6"/>
  <c r="PG21" i="6"/>
  <c r="PH21" i="6"/>
  <c r="PI21" i="6"/>
  <c r="PJ21" i="6"/>
  <c r="PK21" i="6"/>
  <c r="PL21" i="6"/>
  <c r="PM21" i="6"/>
  <c r="PN21" i="6"/>
  <c r="PO21" i="6"/>
  <c r="PP21" i="6"/>
  <c r="PQ21" i="6"/>
  <c r="PR21" i="6"/>
  <c r="PS21" i="6"/>
  <c r="PT21" i="6"/>
  <c r="PU21" i="6"/>
  <c r="PV21" i="6"/>
  <c r="PW21" i="6"/>
  <c r="PX21" i="6"/>
  <c r="PY21" i="6"/>
  <c r="PZ21" i="6"/>
  <c r="QA21" i="6"/>
  <c r="QB21" i="6"/>
  <c r="QC21" i="6"/>
  <c r="QD21" i="6"/>
  <c r="QE21" i="6"/>
  <c r="QF21" i="6"/>
  <c r="QG21" i="6"/>
  <c r="QH21" i="6"/>
  <c r="QI21" i="6"/>
  <c r="QJ21" i="6"/>
  <c r="QK21" i="6"/>
  <c r="QL21" i="6"/>
  <c r="QM21" i="6"/>
  <c r="QN21" i="6"/>
  <c r="QO21" i="6"/>
  <c r="QP21" i="6"/>
  <c r="QQ21" i="6"/>
  <c r="QR21" i="6"/>
  <c r="QS21" i="6"/>
  <c r="QT21" i="6"/>
  <c r="QU21" i="6"/>
  <c r="QV21" i="6"/>
  <c r="QW21" i="6"/>
  <c r="QX21" i="6"/>
  <c r="QY21" i="6"/>
  <c r="QZ21" i="6"/>
  <c r="RA21" i="6"/>
  <c r="RB21" i="6"/>
  <c r="RC21" i="6"/>
  <c r="RD21" i="6"/>
  <c r="RE21" i="6"/>
  <c r="RF21" i="6"/>
  <c r="RG21" i="6"/>
  <c r="RH21" i="6"/>
  <c r="RI21" i="6"/>
  <c r="RJ21" i="6"/>
  <c r="RK21" i="6"/>
  <c r="RL21" i="6"/>
  <c r="RM21" i="6"/>
  <c r="RN21" i="6"/>
  <c r="RO21" i="6"/>
  <c r="RP21" i="6"/>
  <c r="RQ21" i="6"/>
  <c r="RR21" i="6"/>
  <c r="RS21" i="6"/>
  <c r="RT21" i="6"/>
  <c r="RU21" i="6"/>
  <c r="RV21" i="6"/>
  <c r="RW21" i="6"/>
  <c r="RX21" i="6"/>
  <c r="RY21" i="6"/>
  <c r="RZ21" i="6"/>
  <c r="SA21" i="6"/>
  <c r="SB21" i="6"/>
  <c r="SC21" i="6"/>
  <c r="SD21" i="6"/>
  <c r="SE21" i="6"/>
  <c r="SF21" i="6"/>
  <c r="SG21" i="6"/>
  <c r="SH21" i="6"/>
  <c r="SI21" i="6"/>
  <c r="SJ21" i="6"/>
  <c r="SK21" i="6"/>
  <c r="SL21" i="6"/>
  <c r="SM21" i="6"/>
  <c r="SN21" i="6"/>
  <c r="SO21" i="6"/>
  <c r="SP21" i="6"/>
  <c r="SQ21" i="6"/>
  <c r="SR21" i="6"/>
  <c r="SS21" i="6"/>
  <c r="ST21" i="6"/>
  <c r="SU21" i="6"/>
  <c r="SV21" i="6"/>
  <c r="SW21" i="6"/>
  <c r="SX21" i="6"/>
  <c r="SY21" i="6"/>
  <c r="SZ21" i="6"/>
  <c r="TA21" i="6"/>
  <c r="TB21" i="6"/>
  <c r="TC21" i="6"/>
  <c r="TD21" i="6"/>
  <c r="TE21" i="6"/>
  <c r="TF21" i="6"/>
  <c r="TG21" i="6"/>
  <c r="TH21" i="6"/>
  <c r="TI21" i="6"/>
  <c r="TJ21" i="6"/>
  <c r="TK21" i="6"/>
  <c r="TL21" i="6"/>
  <c r="TM21" i="6"/>
  <c r="TN21" i="6"/>
  <c r="TO21" i="6"/>
  <c r="TP21" i="6"/>
  <c r="TQ21" i="6"/>
  <c r="TR21" i="6"/>
  <c r="TS21" i="6"/>
  <c r="TT21" i="6"/>
  <c r="TU21" i="6"/>
  <c r="TV21" i="6"/>
  <c r="TW21" i="6"/>
  <c r="TX21" i="6"/>
  <c r="TY21" i="6"/>
  <c r="TZ21" i="6"/>
  <c r="UA21" i="6"/>
  <c r="UB21" i="6"/>
  <c r="UC21" i="6"/>
  <c r="UD21" i="6"/>
  <c r="UE21" i="6"/>
  <c r="UF21" i="6"/>
  <c r="UG21" i="6"/>
  <c r="UH21" i="6"/>
  <c r="UI21" i="6"/>
  <c r="UJ21" i="6"/>
  <c r="UK21" i="6"/>
  <c r="UL21" i="6"/>
  <c r="UM21" i="6"/>
  <c r="UN21" i="6"/>
  <c r="UO21" i="6"/>
  <c r="UP21" i="6"/>
  <c r="UQ21" i="6"/>
  <c r="UR21" i="6"/>
  <c r="US21" i="6"/>
  <c r="UT21" i="6"/>
  <c r="UU21" i="6"/>
  <c r="UV21" i="6"/>
  <c r="UW21" i="6"/>
  <c r="UX21" i="6"/>
  <c r="UY21" i="6"/>
  <c r="UZ21" i="6"/>
  <c r="VA21" i="6"/>
  <c r="VB21" i="6"/>
  <c r="VC21" i="6"/>
  <c r="VD21" i="6"/>
  <c r="VE21" i="6"/>
  <c r="VF21" i="6"/>
  <c r="VG21" i="6"/>
  <c r="VH21" i="6"/>
  <c r="VI21" i="6"/>
  <c r="VJ21" i="6"/>
  <c r="VK21" i="6"/>
  <c r="VL21" i="6"/>
  <c r="VM21" i="6"/>
  <c r="VN21" i="6"/>
  <c r="VO21" i="6"/>
  <c r="VP21" i="6"/>
  <c r="VQ21" i="6"/>
  <c r="VR21" i="6"/>
  <c r="VS21" i="6"/>
  <c r="VT21" i="6"/>
  <c r="VU21" i="6"/>
  <c r="VV21" i="6"/>
  <c r="VW21" i="6"/>
  <c r="VX21" i="6"/>
  <c r="VY21" i="6"/>
  <c r="VZ21" i="6"/>
  <c r="WA21" i="6"/>
  <c r="WB21" i="6"/>
  <c r="WC21" i="6"/>
  <c r="WD21" i="6"/>
  <c r="WE21" i="6"/>
  <c r="WF21" i="6"/>
  <c r="WG21" i="6"/>
  <c r="WH21" i="6"/>
  <c r="WI21" i="6"/>
  <c r="WJ21" i="6"/>
  <c r="WK21" i="6"/>
  <c r="WL21" i="6"/>
  <c r="WM21" i="6"/>
  <c r="WN21" i="6"/>
  <c r="WO21" i="6"/>
  <c r="WP21" i="6"/>
  <c r="WQ21" i="6"/>
  <c r="WR21" i="6"/>
  <c r="WS21" i="6"/>
  <c r="WT21" i="6"/>
  <c r="WU21" i="6"/>
  <c r="WV21" i="6"/>
  <c r="WW21" i="6"/>
  <c r="WX21" i="6"/>
  <c r="WY21" i="6"/>
  <c r="WZ21" i="6"/>
  <c r="XA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D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JV22" i="6"/>
  <c r="JW22" i="6"/>
  <c r="JX22" i="6"/>
  <c r="JY22" i="6"/>
  <c r="JZ22" i="6"/>
  <c r="KA22" i="6"/>
  <c r="KB22" i="6"/>
  <c r="KC22" i="6"/>
  <c r="KD22" i="6"/>
  <c r="KE22" i="6"/>
  <c r="KF22" i="6"/>
  <c r="KG22" i="6"/>
  <c r="KH22" i="6"/>
  <c r="KI22" i="6"/>
  <c r="KJ22" i="6"/>
  <c r="KK22" i="6"/>
  <c r="KL22" i="6"/>
  <c r="KM22" i="6"/>
  <c r="KN22" i="6"/>
  <c r="KO22" i="6"/>
  <c r="KP22" i="6"/>
  <c r="KQ22" i="6"/>
  <c r="KR22" i="6"/>
  <c r="KS22" i="6"/>
  <c r="KT22" i="6"/>
  <c r="KU22" i="6"/>
  <c r="KV22" i="6"/>
  <c r="KW22" i="6"/>
  <c r="KX22" i="6"/>
  <c r="KY22" i="6"/>
  <c r="KZ22" i="6"/>
  <c r="LA22" i="6"/>
  <c r="LB22" i="6"/>
  <c r="LC22" i="6"/>
  <c r="LD22" i="6"/>
  <c r="LE22" i="6"/>
  <c r="LF22" i="6"/>
  <c r="LG22" i="6"/>
  <c r="LH22" i="6"/>
  <c r="LI22" i="6"/>
  <c r="LJ22" i="6"/>
  <c r="LK22" i="6"/>
  <c r="LL22" i="6"/>
  <c r="LM22" i="6"/>
  <c r="LN22" i="6"/>
  <c r="LO22" i="6"/>
  <c r="LP22" i="6"/>
  <c r="LQ22" i="6"/>
  <c r="LR22" i="6"/>
  <c r="LS22" i="6"/>
  <c r="LT22" i="6"/>
  <c r="LU22" i="6"/>
  <c r="LV22" i="6"/>
  <c r="LW22" i="6"/>
  <c r="LX22" i="6"/>
  <c r="LY22" i="6"/>
  <c r="LZ22" i="6"/>
  <c r="MA22" i="6"/>
  <c r="MB22" i="6"/>
  <c r="MC22" i="6"/>
  <c r="MD22" i="6"/>
  <c r="ME22" i="6"/>
  <c r="MF22" i="6"/>
  <c r="MG22" i="6"/>
  <c r="MH22" i="6"/>
  <c r="MI22" i="6"/>
  <c r="MJ22" i="6"/>
  <c r="MK22" i="6"/>
  <c r="ML22" i="6"/>
  <c r="MM22" i="6"/>
  <c r="MN22" i="6"/>
  <c r="MO22" i="6"/>
  <c r="MP22" i="6"/>
  <c r="MQ22" i="6"/>
  <c r="MR22" i="6"/>
  <c r="MS22" i="6"/>
  <c r="MT22" i="6"/>
  <c r="MU22" i="6"/>
  <c r="MV22" i="6"/>
  <c r="MW22" i="6"/>
  <c r="MX22" i="6"/>
  <c r="MY22" i="6"/>
  <c r="MZ22" i="6"/>
  <c r="NA22" i="6"/>
  <c r="NB22" i="6"/>
  <c r="NC22" i="6"/>
  <c r="ND22" i="6"/>
  <c r="NE22" i="6"/>
  <c r="NF22" i="6"/>
  <c r="NG22" i="6"/>
  <c r="NH22" i="6"/>
  <c r="NI22" i="6"/>
  <c r="NJ22" i="6"/>
  <c r="NK22" i="6"/>
  <c r="NL22" i="6"/>
  <c r="NM22" i="6"/>
  <c r="NN22" i="6"/>
  <c r="NO22" i="6"/>
  <c r="NP22" i="6"/>
  <c r="NQ22" i="6"/>
  <c r="NR22" i="6"/>
  <c r="NS22" i="6"/>
  <c r="NT22" i="6"/>
  <c r="NU22" i="6"/>
  <c r="NV22" i="6"/>
  <c r="NW22" i="6"/>
  <c r="NX22" i="6"/>
  <c r="NY22" i="6"/>
  <c r="NZ22" i="6"/>
  <c r="OA22" i="6"/>
  <c r="OB22" i="6"/>
  <c r="OC22" i="6"/>
  <c r="OD22" i="6"/>
  <c r="OE22" i="6"/>
  <c r="OF22" i="6"/>
  <c r="OG22" i="6"/>
  <c r="OH22" i="6"/>
  <c r="OI22" i="6"/>
  <c r="OJ22" i="6"/>
  <c r="OK22" i="6"/>
  <c r="OL22" i="6"/>
  <c r="OM22" i="6"/>
  <c r="ON22" i="6"/>
  <c r="OO22" i="6"/>
  <c r="OP22" i="6"/>
  <c r="OQ22" i="6"/>
  <c r="OR22" i="6"/>
  <c r="OS22" i="6"/>
  <c r="OT22" i="6"/>
  <c r="OU22" i="6"/>
  <c r="OV22" i="6"/>
  <c r="OW22" i="6"/>
  <c r="OX22" i="6"/>
  <c r="OY22" i="6"/>
  <c r="OZ22" i="6"/>
  <c r="PA22" i="6"/>
  <c r="PB22" i="6"/>
  <c r="PC22" i="6"/>
  <c r="PD22" i="6"/>
  <c r="PE22" i="6"/>
  <c r="PF22" i="6"/>
  <c r="PG22" i="6"/>
  <c r="PH22" i="6"/>
  <c r="PI22" i="6"/>
  <c r="PJ22" i="6"/>
  <c r="PK22" i="6"/>
  <c r="PL22" i="6"/>
  <c r="PM22" i="6"/>
  <c r="PN22" i="6"/>
  <c r="PO22" i="6"/>
  <c r="PP22" i="6"/>
  <c r="PQ22" i="6"/>
  <c r="PR22" i="6"/>
  <c r="PS22" i="6"/>
  <c r="PT22" i="6"/>
  <c r="PU22" i="6"/>
  <c r="PV22" i="6"/>
  <c r="PW22" i="6"/>
  <c r="PX22" i="6"/>
  <c r="PY22" i="6"/>
  <c r="PZ22" i="6"/>
  <c r="QA22" i="6"/>
  <c r="QB22" i="6"/>
  <c r="QC22" i="6"/>
  <c r="QD22" i="6"/>
  <c r="QE22" i="6"/>
  <c r="QF22" i="6"/>
  <c r="QG22" i="6"/>
  <c r="QH22" i="6"/>
  <c r="QI22" i="6"/>
  <c r="QJ22" i="6"/>
  <c r="QK22" i="6"/>
  <c r="QL22" i="6"/>
  <c r="QM22" i="6"/>
  <c r="QN22" i="6"/>
  <c r="QO22" i="6"/>
  <c r="QP22" i="6"/>
  <c r="QQ22" i="6"/>
  <c r="QR22" i="6"/>
  <c r="QS22" i="6"/>
  <c r="QT22" i="6"/>
  <c r="QU22" i="6"/>
  <c r="QV22" i="6"/>
  <c r="QW22" i="6"/>
  <c r="QX22" i="6"/>
  <c r="QY22" i="6"/>
  <c r="QZ22" i="6"/>
  <c r="RA22" i="6"/>
  <c r="RB22" i="6"/>
  <c r="RC22" i="6"/>
  <c r="RD22" i="6"/>
  <c r="RE22" i="6"/>
  <c r="RF22" i="6"/>
  <c r="RG22" i="6"/>
  <c r="RH22" i="6"/>
  <c r="RI22" i="6"/>
  <c r="RJ22" i="6"/>
  <c r="RK22" i="6"/>
  <c r="RL22" i="6"/>
  <c r="RM22" i="6"/>
  <c r="RN22" i="6"/>
  <c r="RO22" i="6"/>
  <c r="RP22" i="6"/>
  <c r="RQ22" i="6"/>
  <c r="RR22" i="6"/>
  <c r="RS22" i="6"/>
  <c r="RT22" i="6"/>
  <c r="RU22" i="6"/>
  <c r="RV22" i="6"/>
  <c r="RW22" i="6"/>
  <c r="RX22" i="6"/>
  <c r="RY22" i="6"/>
  <c r="RZ22" i="6"/>
  <c r="SA22" i="6"/>
  <c r="SB22" i="6"/>
  <c r="SC22" i="6"/>
  <c r="SD22" i="6"/>
  <c r="SE22" i="6"/>
  <c r="SF22" i="6"/>
  <c r="SG22" i="6"/>
  <c r="SH22" i="6"/>
  <c r="SI22" i="6"/>
  <c r="SJ22" i="6"/>
  <c r="SK22" i="6"/>
  <c r="SL22" i="6"/>
  <c r="SM22" i="6"/>
  <c r="SN22" i="6"/>
  <c r="SO22" i="6"/>
  <c r="SP22" i="6"/>
  <c r="SQ22" i="6"/>
  <c r="SR22" i="6"/>
  <c r="SS22" i="6"/>
  <c r="ST22" i="6"/>
  <c r="SU22" i="6"/>
  <c r="SV22" i="6"/>
  <c r="SW22" i="6"/>
  <c r="SX22" i="6"/>
  <c r="SY22" i="6"/>
  <c r="SZ22" i="6"/>
  <c r="TA22" i="6"/>
  <c r="TB22" i="6"/>
  <c r="TC22" i="6"/>
  <c r="TD22" i="6"/>
  <c r="TE22" i="6"/>
  <c r="TF22" i="6"/>
  <c r="TG22" i="6"/>
  <c r="TH22" i="6"/>
  <c r="TI22" i="6"/>
  <c r="TJ22" i="6"/>
  <c r="TK22" i="6"/>
  <c r="TL22" i="6"/>
  <c r="TM22" i="6"/>
  <c r="TN22" i="6"/>
  <c r="TO22" i="6"/>
  <c r="TP22" i="6"/>
  <c r="TQ22" i="6"/>
  <c r="TR22" i="6"/>
  <c r="TS22" i="6"/>
  <c r="TT22" i="6"/>
  <c r="TU22" i="6"/>
  <c r="TV22" i="6"/>
  <c r="TW22" i="6"/>
  <c r="TX22" i="6"/>
  <c r="TY22" i="6"/>
  <c r="TZ22" i="6"/>
  <c r="UA22" i="6"/>
  <c r="UB22" i="6"/>
  <c r="UC22" i="6"/>
  <c r="UD22" i="6"/>
  <c r="UE22" i="6"/>
  <c r="UF22" i="6"/>
  <c r="UG22" i="6"/>
  <c r="UH22" i="6"/>
  <c r="UI22" i="6"/>
  <c r="UJ22" i="6"/>
  <c r="UK22" i="6"/>
  <c r="UL22" i="6"/>
  <c r="UM22" i="6"/>
  <c r="UN22" i="6"/>
  <c r="UO22" i="6"/>
  <c r="UP22" i="6"/>
  <c r="UQ22" i="6"/>
  <c r="UR22" i="6"/>
  <c r="US22" i="6"/>
  <c r="UT22" i="6"/>
  <c r="UU22" i="6"/>
  <c r="UV22" i="6"/>
  <c r="UW22" i="6"/>
  <c r="UX22" i="6"/>
  <c r="UY22" i="6"/>
  <c r="UZ22" i="6"/>
  <c r="VA22" i="6"/>
  <c r="VB22" i="6"/>
  <c r="VC22" i="6"/>
  <c r="VD22" i="6"/>
  <c r="VE22" i="6"/>
  <c r="VF22" i="6"/>
  <c r="VG22" i="6"/>
  <c r="VH22" i="6"/>
  <c r="VI22" i="6"/>
  <c r="VJ22" i="6"/>
  <c r="VK22" i="6"/>
  <c r="VL22" i="6"/>
  <c r="VM22" i="6"/>
  <c r="VN22" i="6"/>
  <c r="VO22" i="6"/>
  <c r="VP22" i="6"/>
  <c r="VQ22" i="6"/>
  <c r="VR22" i="6"/>
  <c r="VS22" i="6"/>
  <c r="VT22" i="6"/>
  <c r="VU22" i="6"/>
  <c r="VV22" i="6"/>
  <c r="VW22" i="6"/>
  <c r="VX22" i="6"/>
  <c r="VY22" i="6"/>
  <c r="VZ22" i="6"/>
  <c r="WA22" i="6"/>
  <c r="WB22" i="6"/>
  <c r="WC22" i="6"/>
  <c r="WD22" i="6"/>
  <c r="WE22" i="6"/>
  <c r="WF22" i="6"/>
  <c r="WG22" i="6"/>
  <c r="WH22" i="6"/>
  <c r="WI22" i="6"/>
  <c r="WJ22" i="6"/>
  <c r="WK22" i="6"/>
  <c r="WL22" i="6"/>
  <c r="WM22" i="6"/>
  <c r="WN22" i="6"/>
  <c r="WO22" i="6"/>
  <c r="WP22" i="6"/>
  <c r="WQ22" i="6"/>
  <c r="WR22" i="6"/>
  <c r="WS22" i="6"/>
  <c r="WT22" i="6"/>
  <c r="WU22" i="6"/>
  <c r="WV22" i="6"/>
  <c r="WW22" i="6"/>
  <c r="WX22" i="6"/>
  <c r="WY22" i="6"/>
  <c r="WZ22" i="6"/>
  <c r="XA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HA23" i="6"/>
  <c r="HB23" i="6"/>
  <c r="HC23" i="6"/>
  <c r="HD23" i="6"/>
  <c r="HE23" i="6"/>
  <c r="HF23" i="6"/>
  <c r="HG23" i="6"/>
  <c r="HH23" i="6"/>
  <c r="HI23" i="6"/>
  <c r="HJ23" i="6"/>
  <c r="HK23" i="6"/>
  <c r="HL23" i="6"/>
  <c r="HM23" i="6"/>
  <c r="HN23" i="6"/>
  <c r="HO23" i="6"/>
  <c r="HP23" i="6"/>
  <c r="HQ23" i="6"/>
  <c r="HR23" i="6"/>
  <c r="HS23" i="6"/>
  <c r="HT23" i="6"/>
  <c r="HU23" i="6"/>
  <c r="HV23" i="6"/>
  <c r="HW23" i="6"/>
  <c r="HX23" i="6"/>
  <c r="HY23" i="6"/>
  <c r="HZ23" i="6"/>
  <c r="IA23" i="6"/>
  <c r="IB23" i="6"/>
  <c r="IC23" i="6"/>
  <c r="ID23" i="6"/>
  <c r="IE23" i="6"/>
  <c r="IF23" i="6"/>
  <c r="IG23" i="6"/>
  <c r="IH23" i="6"/>
  <c r="II23" i="6"/>
  <c r="IJ23" i="6"/>
  <c r="IK23" i="6"/>
  <c r="IL23" i="6"/>
  <c r="IM23" i="6"/>
  <c r="IN23" i="6"/>
  <c r="IO23" i="6"/>
  <c r="IP23" i="6"/>
  <c r="IQ23" i="6"/>
  <c r="IR23" i="6"/>
  <c r="IS23" i="6"/>
  <c r="IT23" i="6"/>
  <c r="IU23" i="6"/>
  <c r="IV23" i="6"/>
  <c r="IW23" i="6"/>
  <c r="IX23" i="6"/>
  <c r="IY23" i="6"/>
  <c r="IZ23" i="6"/>
  <c r="JA23" i="6"/>
  <c r="JB23" i="6"/>
  <c r="JC23" i="6"/>
  <c r="JD23" i="6"/>
  <c r="JE23" i="6"/>
  <c r="JF23" i="6"/>
  <c r="JG23" i="6"/>
  <c r="JH23" i="6"/>
  <c r="JI23" i="6"/>
  <c r="JJ23" i="6"/>
  <c r="JK23" i="6"/>
  <c r="JL23" i="6"/>
  <c r="JM23" i="6"/>
  <c r="JN23" i="6"/>
  <c r="JO23" i="6"/>
  <c r="JP23" i="6"/>
  <c r="JQ23" i="6"/>
  <c r="JR23" i="6"/>
  <c r="JS23" i="6"/>
  <c r="JT23" i="6"/>
  <c r="JU23" i="6"/>
  <c r="JV23" i="6"/>
  <c r="JW23" i="6"/>
  <c r="JX23" i="6"/>
  <c r="JY23" i="6"/>
  <c r="JZ23" i="6"/>
  <c r="KA23" i="6"/>
  <c r="KB23" i="6"/>
  <c r="KC23" i="6"/>
  <c r="KD23" i="6"/>
  <c r="KE23" i="6"/>
  <c r="KF23" i="6"/>
  <c r="KG23" i="6"/>
  <c r="KH23" i="6"/>
  <c r="KI23" i="6"/>
  <c r="KJ23" i="6"/>
  <c r="KK23" i="6"/>
  <c r="KL23" i="6"/>
  <c r="KM23" i="6"/>
  <c r="KN23" i="6"/>
  <c r="KO23" i="6"/>
  <c r="KP23" i="6"/>
  <c r="KQ23" i="6"/>
  <c r="KR23" i="6"/>
  <c r="KS23" i="6"/>
  <c r="KT23" i="6"/>
  <c r="KU23" i="6"/>
  <c r="KV23" i="6"/>
  <c r="KW23" i="6"/>
  <c r="KX23" i="6"/>
  <c r="KY23" i="6"/>
  <c r="KZ23" i="6"/>
  <c r="LA23" i="6"/>
  <c r="LB23" i="6"/>
  <c r="LC23" i="6"/>
  <c r="LD23" i="6"/>
  <c r="LE23" i="6"/>
  <c r="LF23" i="6"/>
  <c r="LG23" i="6"/>
  <c r="LH23" i="6"/>
  <c r="LI23" i="6"/>
  <c r="LJ23" i="6"/>
  <c r="LK23" i="6"/>
  <c r="LL23" i="6"/>
  <c r="LM23" i="6"/>
  <c r="LN23" i="6"/>
  <c r="LO23" i="6"/>
  <c r="LP23" i="6"/>
  <c r="LQ23" i="6"/>
  <c r="LR23" i="6"/>
  <c r="LS23" i="6"/>
  <c r="LT23" i="6"/>
  <c r="LU23" i="6"/>
  <c r="LV23" i="6"/>
  <c r="LW23" i="6"/>
  <c r="LX23" i="6"/>
  <c r="LY23" i="6"/>
  <c r="LZ23" i="6"/>
  <c r="MA23" i="6"/>
  <c r="MB23" i="6"/>
  <c r="MC23" i="6"/>
  <c r="MD23" i="6"/>
  <c r="ME23" i="6"/>
  <c r="MF23" i="6"/>
  <c r="MG23" i="6"/>
  <c r="MH23" i="6"/>
  <c r="MI23" i="6"/>
  <c r="MJ23" i="6"/>
  <c r="MK23" i="6"/>
  <c r="ML23" i="6"/>
  <c r="MM23" i="6"/>
  <c r="MN23" i="6"/>
  <c r="MO23" i="6"/>
  <c r="MP23" i="6"/>
  <c r="MQ23" i="6"/>
  <c r="MR23" i="6"/>
  <c r="MS23" i="6"/>
  <c r="MT23" i="6"/>
  <c r="MU23" i="6"/>
  <c r="MV23" i="6"/>
  <c r="MW23" i="6"/>
  <c r="MX23" i="6"/>
  <c r="MY23" i="6"/>
  <c r="MZ23" i="6"/>
  <c r="NA23" i="6"/>
  <c r="NB23" i="6"/>
  <c r="NC23" i="6"/>
  <c r="ND23" i="6"/>
  <c r="NE23" i="6"/>
  <c r="NF23" i="6"/>
  <c r="NG23" i="6"/>
  <c r="NH23" i="6"/>
  <c r="NI23" i="6"/>
  <c r="NJ23" i="6"/>
  <c r="NK23" i="6"/>
  <c r="NL23" i="6"/>
  <c r="NM23" i="6"/>
  <c r="NN23" i="6"/>
  <c r="NO23" i="6"/>
  <c r="NP23" i="6"/>
  <c r="NQ23" i="6"/>
  <c r="NR23" i="6"/>
  <c r="NS23" i="6"/>
  <c r="NT23" i="6"/>
  <c r="NU23" i="6"/>
  <c r="NV23" i="6"/>
  <c r="NW23" i="6"/>
  <c r="NX23" i="6"/>
  <c r="NY23" i="6"/>
  <c r="NZ23" i="6"/>
  <c r="OA23" i="6"/>
  <c r="OB23" i="6"/>
  <c r="OC23" i="6"/>
  <c r="OD23" i="6"/>
  <c r="OE23" i="6"/>
  <c r="OF23" i="6"/>
  <c r="OG23" i="6"/>
  <c r="OH23" i="6"/>
  <c r="OI23" i="6"/>
  <c r="OJ23" i="6"/>
  <c r="OK23" i="6"/>
  <c r="OL23" i="6"/>
  <c r="OM23" i="6"/>
  <c r="ON23" i="6"/>
  <c r="OO23" i="6"/>
  <c r="OP23" i="6"/>
  <c r="OQ23" i="6"/>
  <c r="OR23" i="6"/>
  <c r="OS23" i="6"/>
  <c r="OT23" i="6"/>
  <c r="OU23" i="6"/>
  <c r="OV23" i="6"/>
  <c r="OW23" i="6"/>
  <c r="OX23" i="6"/>
  <c r="OY23" i="6"/>
  <c r="OZ23" i="6"/>
  <c r="PA23" i="6"/>
  <c r="PB23" i="6"/>
  <c r="PC23" i="6"/>
  <c r="PD23" i="6"/>
  <c r="PE23" i="6"/>
  <c r="PF23" i="6"/>
  <c r="PG23" i="6"/>
  <c r="PH23" i="6"/>
  <c r="PI23" i="6"/>
  <c r="PJ23" i="6"/>
  <c r="PK23" i="6"/>
  <c r="PL23" i="6"/>
  <c r="PM23" i="6"/>
  <c r="PN23" i="6"/>
  <c r="PO23" i="6"/>
  <c r="PP23" i="6"/>
  <c r="PQ23" i="6"/>
  <c r="PR23" i="6"/>
  <c r="PS23" i="6"/>
  <c r="PT23" i="6"/>
  <c r="PU23" i="6"/>
  <c r="PV23" i="6"/>
  <c r="PW23" i="6"/>
  <c r="PX23" i="6"/>
  <c r="PY23" i="6"/>
  <c r="PZ23" i="6"/>
  <c r="QA23" i="6"/>
  <c r="QB23" i="6"/>
  <c r="QC23" i="6"/>
  <c r="QD23" i="6"/>
  <c r="QE23" i="6"/>
  <c r="QF23" i="6"/>
  <c r="QG23" i="6"/>
  <c r="QH23" i="6"/>
  <c r="QI23" i="6"/>
  <c r="QJ23" i="6"/>
  <c r="QK23" i="6"/>
  <c r="QL23" i="6"/>
  <c r="QM23" i="6"/>
  <c r="QN23" i="6"/>
  <c r="QO23" i="6"/>
  <c r="QP23" i="6"/>
  <c r="QQ23" i="6"/>
  <c r="QR23" i="6"/>
  <c r="QS23" i="6"/>
  <c r="QT23" i="6"/>
  <c r="QU23" i="6"/>
  <c r="QV23" i="6"/>
  <c r="QW23" i="6"/>
  <c r="QX23" i="6"/>
  <c r="QY23" i="6"/>
  <c r="QZ23" i="6"/>
  <c r="RA23" i="6"/>
  <c r="RB23" i="6"/>
  <c r="RC23" i="6"/>
  <c r="RD23" i="6"/>
  <c r="RE23" i="6"/>
  <c r="RF23" i="6"/>
  <c r="RG23" i="6"/>
  <c r="RH23" i="6"/>
  <c r="RI23" i="6"/>
  <c r="RJ23" i="6"/>
  <c r="RK23" i="6"/>
  <c r="RL23" i="6"/>
  <c r="RM23" i="6"/>
  <c r="RN23" i="6"/>
  <c r="RO23" i="6"/>
  <c r="RP23" i="6"/>
  <c r="RQ23" i="6"/>
  <c r="RR23" i="6"/>
  <c r="RS23" i="6"/>
  <c r="RT23" i="6"/>
  <c r="RU23" i="6"/>
  <c r="RV23" i="6"/>
  <c r="RW23" i="6"/>
  <c r="RX23" i="6"/>
  <c r="RY23" i="6"/>
  <c r="RZ23" i="6"/>
  <c r="SA23" i="6"/>
  <c r="SB23" i="6"/>
  <c r="SC23" i="6"/>
  <c r="SD23" i="6"/>
  <c r="SE23" i="6"/>
  <c r="SF23" i="6"/>
  <c r="SG23" i="6"/>
  <c r="SH23" i="6"/>
  <c r="SI23" i="6"/>
  <c r="SJ23" i="6"/>
  <c r="SK23" i="6"/>
  <c r="SL23" i="6"/>
  <c r="SM23" i="6"/>
  <c r="SN23" i="6"/>
  <c r="SO23" i="6"/>
  <c r="SP23" i="6"/>
  <c r="SQ23" i="6"/>
  <c r="SR23" i="6"/>
  <c r="SS23" i="6"/>
  <c r="ST23" i="6"/>
  <c r="SU23" i="6"/>
  <c r="SV23" i="6"/>
  <c r="SW23" i="6"/>
  <c r="SX23" i="6"/>
  <c r="SY23" i="6"/>
  <c r="SZ23" i="6"/>
  <c r="TA23" i="6"/>
  <c r="TB23" i="6"/>
  <c r="TC23" i="6"/>
  <c r="TD23" i="6"/>
  <c r="TE23" i="6"/>
  <c r="TF23" i="6"/>
  <c r="TG23" i="6"/>
  <c r="TH23" i="6"/>
  <c r="TI23" i="6"/>
  <c r="TJ23" i="6"/>
  <c r="TK23" i="6"/>
  <c r="TL23" i="6"/>
  <c r="TM23" i="6"/>
  <c r="TN23" i="6"/>
  <c r="TO23" i="6"/>
  <c r="TP23" i="6"/>
  <c r="TQ23" i="6"/>
  <c r="TR23" i="6"/>
  <c r="TS23" i="6"/>
  <c r="TT23" i="6"/>
  <c r="TU23" i="6"/>
  <c r="TV23" i="6"/>
  <c r="TW23" i="6"/>
  <c r="TX23" i="6"/>
  <c r="TY23" i="6"/>
  <c r="TZ23" i="6"/>
  <c r="UA23" i="6"/>
  <c r="UB23" i="6"/>
  <c r="UC23" i="6"/>
  <c r="UD23" i="6"/>
  <c r="UE23" i="6"/>
  <c r="UF23" i="6"/>
  <c r="UG23" i="6"/>
  <c r="UH23" i="6"/>
  <c r="UI23" i="6"/>
  <c r="UJ23" i="6"/>
  <c r="UK23" i="6"/>
  <c r="UL23" i="6"/>
  <c r="UM23" i="6"/>
  <c r="UN23" i="6"/>
  <c r="UO23" i="6"/>
  <c r="UP23" i="6"/>
  <c r="UQ23" i="6"/>
  <c r="UR23" i="6"/>
  <c r="US23" i="6"/>
  <c r="UT23" i="6"/>
  <c r="UU23" i="6"/>
  <c r="UV23" i="6"/>
  <c r="UW23" i="6"/>
  <c r="UX23" i="6"/>
  <c r="UY23" i="6"/>
  <c r="UZ23" i="6"/>
  <c r="VA23" i="6"/>
  <c r="VB23" i="6"/>
  <c r="VC23" i="6"/>
  <c r="VD23" i="6"/>
  <c r="VE23" i="6"/>
  <c r="VF23" i="6"/>
  <c r="VG23" i="6"/>
  <c r="VH23" i="6"/>
  <c r="VI23" i="6"/>
  <c r="VJ23" i="6"/>
  <c r="VK23" i="6"/>
  <c r="VL23" i="6"/>
  <c r="VM23" i="6"/>
  <c r="VN23" i="6"/>
  <c r="VO23" i="6"/>
  <c r="VP23" i="6"/>
  <c r="VQ23" i="6"/>
  <c r="VR23" i="6"/>
  <c r="VS23" i="6"/>
  <c r="VT23" i="6"/>
  <c r="VU23" i="6"/>
  <c r="VV23" i="6"/>
  <c r="VW23" i="6"/>
  <c r="VX23" i="6"/>
  <c r="VY23" i="6"/>
  <c r="VZ23" i="6"/>
  <c r="WA23" i="6"/>
  <c r="WB23" i="6"/>
  <c r="WC23" i="6"/>
  <c r="WD23" i="6"/>
  <c r="WE23" i="6"/>
  <c r="WF23" i="6"/>
  <c r="WG23" i="6"/>
  <c r="WH23" i="6"/>
  <c r="WI23" i="6"/>
  <c r="WJ23" i="6"/>
  <c r="WK23" i="6"/>
  <c r="WL23" i="6"/>
  <c r="WM23" i="6"/>
  <c r="WN23" i="6"/>
  <c r="WO23" i="6"/>
  <c r="WP23" i="6"/>
  <c r="WQ23" i="6"/>
  <c r="WR23" i="6"/>
  <c r="WS23" i="6"/>
  <c r="WT23" i="6"/>
  <c r="WU23" i="6"/>
  <c r="WV23" i="6"/>
  <c r="WW23" i="6"/>
  <c r="WX23" i="6"/>
  <c r="WY23" i="6"/>
  <c r="WZ23" i="6"/>
  <c r="XA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HD24" i="6"/>
  <c r="HE24" i="6"/>
  <c r="HF24" i="6"/>
  <c r="HG24" i="6"/>
  <c r="HH24" i="6"/>
  <c r="HI24" i="6"/>
  <c r="HJ24" i="6"/>
  <c r="HK24" i="6"/>
  <c r="HL24" i="6"/>
  <c r="HM24" i="6"/>
  <c r="HN24" i="6"/>
  <c r="HO24" i="6"/>
  <c r="HP24" i="6"/>
  <c r="HQ24" i="6"/>
  <c r="HR24" i="6"/>
  <c r="HS24" i="6"/>
  <c r="HT24" i="6"/>
  <c r="HU24" i="6"/>
  <c r="HV24" i="6"/>
  <c r="HW24" i="6"/>
  <c r="HX24" i="6"/>
  <c r="HY24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X24" i="6"/>
  <c r="IY24" i="6"/>
  <c r="IZ24" i="6"/>
  <c r="JA24" i="6"/>
  <c r="JB24" i="6"/>
  <c r="JC24" i="6"/>
  <c r="JD24" i="6"/>
  <c r="JE24" i="6"/>
  <c r="JF24" i="6"/>
  <c r="JG24" i="6"/>
  <c r="JH24" i="6"/>
  <c r="JI24" i="6"/>
  <c r="JJ24" i="6"/>
  <c r="JK24" i="6"/>
  <c r="JL24" i="6"/>
  <c r="JM24" i="6"/>
  <c r="JN24" i="6"/>
  <c r="JO24" i="6"/>
  <c r="JP24" i="6"/>
  <c r="JQ24" i="6"/>
  <c r="JR24" i="6"/>
  <c r="JS24" i="6"/>
  <c r="JT24" i="6"/>
  <c r="JU24" i="6"/>
  <c r="JV24" i="6"/>
  <c r="JW24" i="6"/>
  <c r="JX24" i="6"/>
  <c r="JY24" i="6"/>
  <c r="JZ24" i="6"/>
  <c r="KA24" i="6"/>
  <c r="KB24" i="6"/>
  <c r="KC24" i="6"/>
  <c r="KD24" i="6"/>
  <c r="KE24" i="6"/>
  <c r="KF24" i="6"/>
  <c r="KG24" i="6"/>
  <c r="KH24" i="6"/>
  <c r="KI24" i="6"/>
  <c r="KJ24" i="6"/>
  <c r="KK24" i="6"/>
  <c r="KL24" i="6"/>
  <c r="KM24" i="6"/>
  <c r="KN24" i="6"/>
  <c r="KO24" i="6"/>
  <c r="KP24" i="6"/>
  <c r="KQ24" i="6"/>
  <c r="KR24" i="6"/>
  <c r="KS24" i="6"/>
  <c r="KT24" i="6"/>
  <c r="KU24" i="6"/>
  <c r="KV24" i="6"/>
  <c r="KW24" i="6"/>
  <c r="KX24" i="6"/>
  <c r="KY24" i="6"/>
  <c r="KZ24" i="6"/>
  <c r="LA24" i="6"/>
  <c r="LB24" i="6"/>
  <c r="LC24" i="6"/>
  <c r="LD24" i="6"/>
  <c r="LE24" i="6"/>
  <c r="LF24" i="6"/>
  <c r="LG24" i="6"/>
  <c r="LH24" i="6"/>
  <c r="LI24" i="6"/>
  <c r="LJ24" i="6"/>
  <c r="LK24" i="6"/>
  <c r="LL24" i="6"/>
  <c r="LM24" i="6"/>
  <c r="LN24" i="6"/>
  <c r="LO24" i="6"/>
  <c r="LP24" i="6"/>
  <c r="LQ24" i="6"/>
  <c r="LR24" i="6"/>
  <c r="LS24" i="6"/>
  <c r="LT24" i="6"/>
  <c r="LU24" i="6"/>
  <c r="LV24" i="6"/>
  <c r="LW24" i="6"/>
  <c r="LX24" i="6"/>
  <c r="LY24" i="6"/>
  <c r="LZ24" i="6"/>
  <c r="MA24" i="6"/>
  <c r="MB24" i="6"/>
  <c r="MC24" i="6"/>
  <c r="MD24" i="6"/>
  <c r="ME24" i="6"/>
  <c r="MF24" i="6"/>
  <c r="MG24" i="6"/>
  <c r="MH24" i="6"/>
  <c r="MI24" i="6"/>
  <c r="MJ24" i="6"/>
  <c r="MK24" i="6"/>
  <c r="ML24" i="6"/>
  <c r="MM24" i="6"/>
  <c r="MN24" i="6"/>
  <c r="MO24" i="6"/>
  <c r="MP24" i="6"/>
  <c r="MQ24" i="6"/>
  <c r="MR24" i="6"/>
  <c r="MS24" i="6"/>
  <c r="MT24" i="6"/>
  <c r="MU24" i="6"/>
  <c r="MV24" i="6"/>
  <c r="MW24" i="6"/>
  <c r="MX24" i="6"/>
  <c r="MY24" i="6"/>
  <c r="MZ24" i="6"/>
  <c r="NA24" i="6"/>
  <c r="NB24" i="6"/>
  <c r="NC24" i="6"/>
  <c r="ND24" i="6"/>
  <c r="NE24" i="6"/>
  <c r="NF24" i="6"/>
  <c r="NG24" i="6"/>
  <c r="NH24" i="6"/>
  <c r="NI24" i="6"/>
  <c r="NJ24" i="6"/>
  <c r="NK24" i="6"/>
  <c r="NL24" i="6"/>
  <c r="NM24" i="6"/>
  <c r="NN24" i="6"/>
  <c r="NO24" i="6"/>
  <c r="NP24" i="6"/>
  <c r="NQ24" i="6"/>
  <c r="NR24" i="6"/>
  <c r="NS24" i="6"/>
  <c r="NT24" i="6"/>
  <c r="NU24" i="6"/>
  <c r="NV24" i="6"/>
  <c r="NW24" i="6"/>
  <c r="NX24" i="6"/>
  <c r="NY24" i="6"/>
  <c r="NZ24" i="6"/>
  <c r="OA24" i="6"/>
  <c r="OB24" i="6"/>
  <c r="OC24" i="6"/>
  <c r="OD24" i="6"/>
  <c r="OE24" i="6"/>
  <c r="OF24" i="6"/>
  <c r="OG24" i="6"/>
  <c r="OH24" i="6"/>
  <c r="OI24" i="6"/>
  <c r="OJ24" i="6"/>
  <c r="OK24" i="6"/>
  <c r="OL24" i="6"/>
  <c r="OM24" i="6"/>
  <c r="ON24" i="6"/>
  <c r="OO24" i="6"/>
  <c r="OP24" i="6"/>
  <c r="OQ24" i="6"/>
  <c r="OR24" i="6"/>
  <c r="OS24" i="6"/>
  <c r="OT24" i="6"/>
  <c r="OU24" i="6"/>
  <c r="OV24" i="6"/>
  <c r="OW24" i="6"/>
  <c r="OX24" i="6"/>
  <c r="OY24" i="6"/>
  <c r="OZ24" i="6"/>
  <c r="PA24" i="6"/>
  <c r="PB24" i="6"/>
  <c r="PC24" i="6"/>
  <c r="PD24" i="6"/>
  <c r="PE24" i="6"/>
  <c r="PF24" i="6"/>
  <c r="PG24" i="6"/>
  <c r="PH24" i="6"/>
  <c r="PI24" i="6"/>
  <c r="PJ24" i="6"/>
  <c r="PK24" i="6"/>
  <c r="PL24" i="6"/>
  <c r="PM24" i="6"/>
  <c r="PN24" i="6"/>
  <c r="PO24" i="6"/>
  <c r="PP24" i="6"/>
  <c r="PQ24" i="6"/>
  <c r="PR24" i="6"/>
  <c r="PS24" i="6"/>
  <c r="PT24" i="6"/>
  <c r="PU24" i="6"/>
  <c r="PV24" i="6"/>
  <c r="PW24" i="6"/>
  <c r="PX24" i="6"/>
  <c r="PY24" i="6"/>
  <c r="PZ24" i="6"/>
  <c r="QA24" i="6"/>
  <c r="QB24" i="6"/>
  <c r="QC24" i="6"/>
  <c r="QD24" i="6"/>
  <c r="QE24" i="6"/>
  <c r="QF24" i="6"/>
  <c r="QG24" i="6"/>
  <c r="QH24" i="6"/>
  <c r="QI24" i="6"/>
  <c r="QJ24" i="6"/>
  <c r="QK24" i="6"/>
  <c r="QL24" i="6"/>
  <c r="QM24" i="6"/>
  <c r="QN24" i="6"/>
  <c r="QO24" i="6"/>
  <c r="QP24" i="6"/>
  <c r="QQ24" i="6"/>
  <c r="QR24" i="6"/>
  <c r="QS24" i="6"/>
  <c r="QT24" i="6"/>
  <c r="QU24" i="6"/>
  <c r="QV24" i="6"/>
  <c r="QW24" i="6"/>
  <c r="QX24" i="6"/>
  <c r="QY24" i="6"/>
  <c r="QZ24" i="6"/>
  <c r="RA24" i="6"/>
  <c r="RB24" i="6"/>
  <c r="RC24" i="6"/>
  <c r="RD24" i="6"/>
  <c r="RE24" i="6"/>
  <c r="RF24" i="6"/>
  <c r="RG24" i="6"/>
  <c r="RH24" i="6"/>
  <c r="RI24" i="6"/>
  <c r="RJ24" i="6"/>
  <c r="RK24" i="6"/>
  <c r="RL24" i="6"/>
  <c r="RM24" i="6"/>
  <c r="RN24" i="6"/>
  <c r="RO24" i="6"/>
  <c r="RP24" i="6"/>
  <c r="RQ24" i="6"/>
  <c r="RR24" i="6"/>
  <c r="RS24" i="6"/>
  <c r="RT24" i="6"/>
  <c r="RU24" i="6"/>
  <c r="RV24" i="6"/>
  <c r="RW24" i="6"/>
  <c r="RX24" i="6"/>
  <c r="RY24" i="6"/>
  <c r="RZ24" i="6"/>
  <c r="SA24" i="6"/>
  <c r="SB24" i="6"/>
  <c r="SC24" i="6"/>
  <c r="SD24" i="6"/>
  <c r="SE24" i="6"/>
  <c r="SF24" i="6"/>
  <c r="SG24" i="6"/>
  <c r="SH24" i="6"/>
  <c r="SI24" i="6"/>
  <c r="SJ24" i="6"/>
  <c r="SK24" i="6"/>
  <c r="SL24" i="6"/>
  <c r="SM24" i="6"/>
  <c r="SN24" i="6"/>
  <c r="SO24" i="6"/>
  <c r="SP24" i="6"/>
  <c r="SQ24" i="6"/>
  <c r="SR24" i="6"/>
  <c r="SS24" i="6"/>
  <c r="ST24" i="6"/>
  <c r="SU24" i="6"/>
  <c r="SV24" i="6"/>
  <c r="SW24" i="6"/>
  <c r="SX24" i="6"/>
  <c r="SY24" i="6"/>
  <c r="SZ24" i="6"/>
  <c r="TA24" i="6"/>
  <c r="TB24" i="6"/>
  <c r="TC24" i="6"/>
  <c r="TD24" i="6"/>
  <c r="TE24" i="6"/>
  <c r="TF24" i="6"/>
  <c r="TG24" i="6"/>
  <c r="TH24" i="6"/>
  <c r="TI24" i="6"/>
  <c r="TJ24" i="6"/>
  <c r="TK24" i="6"/>
  <c r="TL24" i="6"/>
  <c r="TM24" i="6"/>
  <c r="TN24" i="6"/>
  <c r="TO24" i="6"/>
  <c r="TP24" i="6"/>
  <c r="TQ24" i="6"/>
  <c r="TR24" i="6"/>
  <c r="TS24" i="6"/>
  <c r="TT24" i="6"/>
  <c r="TU24" i="6"/>
  <c r="TV24" i="6"/>
  <c r="TW24" i="6"/>
  <c r="TX24" i="6"/>
  <c r="TY24" i="6"/>
  <c r="TZ24" i="6"/>
  <c r="UA24" i="6"/>
  <c r="UB24" i="6"/>
  <c r="UC24" i="6"/>
  <c r="UD24" i="6"/>
  <c r="UE24" i="6"/>
  <c r="UF24" i="6"/>
  <c r="UG24" i="6"/>
  <c r="UH24" i="6"/>
  <c r="UI24" i="6"/>
  <c r="UJ24" i="6"/>
  <c r="UK24" i="6"/>
  <c r="UL24" i="6"/>
  <c r="UM24" i="6"/>
  <c r="UN24" i="6"/>
  <c r="UO24" i="6"/>
  <c r="UP24" i="6"/>
  <c r="UQ24" i="6"/>
  <c r="UR24" i="6"/>
  <c r="US24" i="6"/>
  <c r="UT24" i="6"/>
  <c r="UU24" i="6"/>
  <c r="UV24" i="6"/>
  <c r="UW24" i="6"/>
  <c r="UX24" i="6"/>
  <c r="UY24" i="6"/>
  <c r="UZ24" i="6"/>
  <c r="VA24" i="6"/>
  <c r="VB24" i="6"/>
  <c r="VC24" i="6"/>
  <c r="VD24" i="6"/>
  <c r="VE24" i="6"/>
  <c r="VF24" i="6"/>
  <c r="VG24" i="6"/>
  <c r="VH24" i="6"/>
  <c r="VI24" i="6"/>
  <c r="VJ24" i="6"/>
  <c r="VK24" i="6"/>
  <c r="VL24" i="6"/>
  <c r="VM24" i="6"/>
  <c r="VN24" i="6"/>
  <c r="VO24" i="6"/>
  <c r="VP24" i="6"/>
  <c r="VQ24" i="6"/>
  <c r="VR24" i="6"/>
  <c r="VS24" i="6"/>
  <c r="VT24" i="6"/>
  <c r="VU24" i="6"/>
  <c r="VV24" i="6"/>
  <c r="VW24" i="6"/>
  <c r="VX24" i="6"/>
  <c r="VY24" i="6"/>
  <c r="VZ24" i="6"/>
  <c r="WA24" i="6"/>
  <c r="WB24" i="6"/>
  <c r="WC24" i="6"/>
  <c r="WD24" i="6"/>
  <c r="WE24" i="6"/>
  <c r="WF24" i="6"/>
  <c r="WG24" i="6"/>
  <c r="WH24" i="6"/>
  <c r="WI24" i="6"/>
  <c r="WJ24" i="6"/>
  <c r="WK24" i="6"/>
  <c r="WL24" i="6"/>
  <c r="WM24" i="6"/>
  <c r="WN24" i="6"/>
  <c r="WO24" i="6"/>
  <c r="WP24" i="6"/>
  <c r="WQ24" i="6"/>
  <c r="WR24" i="6"/>
  <c r="WS24" i="6"/>
  <c r="WT24" i="6"/>
  <c r="WU24" i="6"/>
  <c r="WV24" i="6"/>
  <c r="WW24" i="6"/>
  <c r="WX24" i="6"/>
  <c r="WY24" i="6"/>
  <c r="WZ24" i="6"/>
  <c r="XA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HD25" i="6"/>
  <c r="HE25" i="6"/>
  <c r="HF25" i="6"/>
  <c r="HG25" i="6"/>
  <c r="HH25" i="6"/>
  <c r="HI25" i="6"/>
  <c r="HJ25" i="6"/>
  <c r="HK25" i="6"/>
  <c r="HL25" i="6"/>
  <c r="HM25" i="6"/>
  <c r="HN25" i="6"/>
  <c r="HO25" i="6"/>
  <c r="HP25" i="6"/>
  <c r="HQ25" i="6"/>
  <c r="HR25" i="6"/>
  <c r="HS25" i="6"/>
  <c r="HT25" i="6"/>
  <c r="HU25" i="6"/>
  <c r="HV25" i="6"/>
  <c r="HW25" i="6"/>
  <c r="HX25" i="6"/>
  <c r="HY25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IY25" i="6"/>
  <c r="IZ25" i="6"/>
  <c r="JA25" i="6"/>
  <c r="JB25" i="6"/>
  <c r="JC25" i="6"/>
  <c r="JD25" i="6"/>
  <c r="JE25" i="6"/>
  <c r="JF25" i="6"/>
  <c r="JG25" i="6"/>
  <c r="JH25" i="6"/>
  <c r="JI25" i="6"/>
  <c r="JJ25" i="6"/>
  <c r="JK25" i="6"/>
  <c r="JL25" i="6"/>
  <c r="JM25" i="6"/>
  <c r="JN25" i="6"/>
  <c r="JO25" i="6"/>
  <c r="JP25" i="6"/>
  <c r="JQ25" i="6"/>
  <c r="JR25" i="6"/>
  <c r="JS25" i="6"/>
  <c r="JT25" i="6"/>
  <c r="JU25" i="6"/>
  <c r="JV25" i="6"/>
  <c r="JW25" i="6"/>
  <c r="JX25" i="6"/>
  <c r="JY25" i="6"/>
  <c r="JZ25" i="6"/>
  <c r="KA25" i="6"/>
  <c r="KB25" i="6"/>
  <c r="KC25" i="6"/>
  <c r="KD25" i="6"/>
  <c r="KE25" i="6"/>
  <c r="KF25" i="6"/>
  <c r="KG25" i="6"/>
  <c r="KH25" i="6"/>
  <c r="KI25" i="6"/>
  <c r="KJ25" i="6"/>
  <c r="KK25" i="6"/>
  <c r="KL25" i="6"/>
  <c r="KM25" i="6"/>
  <c r="KN25" i="6"/>
  <c r="KO25" i="6"/>
  <c r="KP25" i="6"/>
  <c r="KQ25" i="6"/>
  <c r="KR25" i="6"/>
  <c r="KS25" i="6"/>
  <c r="KT25" i="6"/>
  <c r="KU25" i="6"/>
  <c r="KV25" i="6"/>
  <c r="KW25" i="6"/>
  <c r="KX25" i="6"/>
  <c r="KY25" i="6"/>
  <c r="KZ25" i="6"/>
  <c r="LA25" i="6"/>
  <c r="LB25" i="6"/>
  <c r="LC25" i="6"/>
  <c r="LD25" i="6"/>
  <c r="LE25" i="6"/>
  <c r="LF25" i="6"/>
  <c r="LG25" i="6"/>
  <c r="LH25" i="6"/>
  <c r="LI25" i="6"/>
  <c r="LJ25" i="6"/>
  <c r="LK25" i="6"/>
  <c r="LL25" i="6"/>
  <c r="LM25" i="6"/>
  <c r="LN25" i="6"/>
  <c r="LO25" i="6"/>
  <c r="LP25" i="6"/>
  <c r="LQ25" i="6"/>
  <c r="LR25" i="6"/>
  <c r="LS25" i="6"/>
  <c r="LT25" i="6"/>
  <c r="LU25" i="6"/>
  <c r="LV25" i="6"/>
  <c r="LW25" i="6"/>
  <c r="LX25" i="6"/>
  <c r="LY25" i="6"/>
  <c r="LZ25" i="6"/>
  <c r="MA25" i="6"/>
  <c r="MB25" i="6"/>
  <c r="MC25" i="6"/>
  <c r="MD25" i="6"/>
  <c r="ME25" i="6"/>
  <c r="MF25" i="6"/>
  <c r="MG25" i="6"/>
  <c r="MH25" i="6"/>
  <c r="MI25" i="6"/>
  <c r="MJ25" i="6"/>
  <c r="MK25" i="6"/>
  <c r="ML25" i="6"/>
  <c r="MM25" i="6"/>
  <c r="MN25" i="6"/>
  <c r="MO25" i="6"/>
  <c r="MP25" i="6"/>
  <c r="MQ25" i="6"/>
  <c r="MR25" i="6"/>
  <c r="MS25" i="6"/>
  <c r="MT25" i="6"/>
  <c r="MU25" i="6"/>
  <c r="MV25" i="6"/>
  <c r="MW25" i="6"/>
  <c r="MX25" i="6"/>
  <c r="MY25" i="6"/>
  <c r="MZ25" i="6"/>
  <c r="NA25" i="6"/>
  <c r="NB25" i="6"/>
  <c r="NC25" i="6"/>
  <c r="ND25" i="6"/>
  <c r="NE25" i="6"/>
  <c r="NF25" i="6"/>
  <c r="NG25" i="6"/>
  <c r="NH25" i="6"/>
  <c r="NI25" i="6"/>
  <c r="NJ25" i="6"/>
  <c r="NK25" i="6"/>
  <c r="NL25" i="6"/>
  <c r="NM25" i="6"/>
  <c r="NN25" i="6"/>
  <c r="NO25" i="6"/>
  <c r="NP25" i="6"/>
  <c r="NQ25" i="6"/>
  <c r="NR25" i="6"/>
  <c r="NS25" i="6"/>
  <c r="NT25" i="6"/>
  <c r="NU25" i="6"/>
  <c r="NV25" i="6"/>
  <c r="NW25" i="6"/>
  <c r="NX25" i="6"/>
  <c r="NY25" i="6"/>
  <c r="NZ25" i="6"/>
  <c r="OA25" i="6"/>
  <c r="OB25" i="6"/>
  <c r="OC25" i="6"/>
  <c r="OD25" i="6"/>
  <c r="OE25" i="6"/>
  <c r="OF25" i="6"/>
  <c r="OG25" i="6"/>
  <c r="OH25" i="6"/>
  <c r="OI25" i="6"/>
  <c r="OJ25" i="6"/>
  <c r="OK25" i="6"/>
  <c r="OL25" i="6"/>
  <c r="OM25" i="6"/>
  <c r="ON25" i="6"/>
  <c r="OO25" i="6"/>
  <c r="OP25" i="6"/>
  <c r="OQ25" i="6"/>
  <c r="OR25" i="6"/>
  <c r="OS25" i="6"/>
  <c r="OT25" i="6"/>
  <c r="OU25" i="6"/>
  <c r="OV25" i="6"/>
  <c r="OW25" i="6"/>
  <c r="OX25" i="6"/>
  <c r="OY25" i="6"/>
  <c r="OZ25" i="6"/>
  <c r="PA25" i="6"/>
  <c r="PB25" i="6"/>
  <c r="PC25" i="6"/>
  <c r="PD25" i="6"/>
  <c r="PE25" i="6"/>
  <c r="PF25" i="6"/>
  <c r="PG25" i="6"/>
  <c r="PH25" i="6"/>
  <c r="PI25" i="6"/>
  <c r="PJ25" i="6"/>
  <c r="PK25" i="6"/>
  <c r="PL25" i="6"/>
  <c r="PM25" i="6"/>
  <c r="PN25" i="6"/>
  <c r="PO25" i="6"/>
  <c r="PP25" i="6"/>
  <c r="PQ25" i="6"/>
  <c r="PR25" i="6"/>
  <c r="PS25" i="6"/>
  <c r="PT25" i="6"/>
  <c r="PU25" i="6"/>
  <c r="PV25" i="6"/>
  <c r="PW25" i="6"/>
  <c r="PX25" i="6"/>
  <c r="PY25" i="6"/>
  <c r="PZ25" i="6"/>
  <c r="QA25" i="6"/>
  <c r="QB25" i="6"/>
  <c r="QC25" i="6"/>
  <c r="QD25" i="6"/>
  <c r="QE25" i="6"/>
  <c r="QF25" i="6"/>
  <c r="QG25" i="6"/>
  <c r="QH25" i="6"/>
  <c r="QI25" i="6"/>
  <c r="QJ25" i="6"/>
  <c r="QK25" i="6"/>
  <c r="QL25" i="6"/>
  <c r="QM25" i="6"/>
  <c r="QN25" i="6"/>
  <c r="QO25" i="6"/>
  <c r="QP25" i="6"/>
  <c r="QQ25" i="6"/>
  <c r="QR25" i="6"/>
  <c r="QS25" i="6"/>
  <c r="QT25" i="6"/>
  <c r="QU25" i="6"/>
  <c r="QV25" i="6"/>
  <c r="QW25" i="6"/>
  <c r="QX25" i="6"/>
  <c r="QY25" i="6"/>
  <c r="QZ25" i="6"/>
  <c r="RA25" i="6"/>
  <c r="RB25" i="6"/>
  <c r="RC25" i="6"/>
  <c r="RD25" i="6"/>
  <c r="RE25" i="6"/>
  <c r="RF25" i="6"/>
  <c r="RG25" i="6"/>
  <c r="RH25" i="6"/>
  <c r="RI25" i="6"/>
  <c r="RJ25" i="6"/>
  <c r="RK25" i="6"/>
  <c r="RL25" i="6"/>
  <c r="RM25" i="6"/>
  <c r="RN25" i="6"/>
  <c r="RO25" i="6"/>
  <c r="RP25" i="6"/>
  <c r="RQ25" i="6"/>
  <c r="RR25" i="6"/>
  <c r="RS25" i="6"/>
  <c r="RT25" i="6"/>
  <c r="RU25" i="6"/>
  <c r="RV25" i="6"/>
  <c r="RW25" i="6"/>
  <c r="RX25" i="6"/>
  <c r="RY25" i="6"/>
  <c r="RZ25" i="6"/>
  <c r="SA25" i="6"/>
  <c r="SB25" i="6"/>
  <c r="SC25" i="6"/>
  <c r="SD25" i="6"/>
  <c r="SE25" i="6"/>
  <c r="SF25" i="6"/>
  <c r="SG25" i="6"/>
  <c r="SH25" i="6"/>
  <c r="SI25" i="6"/>
  <c r="SJ25" i="6"/>
  <c r="SK25" i="6"/>
  <c r="SL25" i="6"/>
  <c r="SM25" i="6"/>
  <c r="SN25" i="6"/>
  <c r="SO25" i="6"/>
  <c r="SP25" i="6"/>
  <c r="SQ25" i="6"/>
  <c r="SR25" i="6"/>
  <c r="SS25" i="6"/>
  <c r="ST25" i="6"/>
  <c r="SU25" i="6"/>
  <c r="SV25" i="6"/>
  <c r="SW25" i="6"/>
  <c r="SX25" i="6"/>
  <c r="SY25" i="6"/>
  <c r="SZ25" i="6"/>
  <c r="TA25" i="6"/>
  <c r="TB25" i="6"/>
  <c r="TC25" i="6"/>
  <c r="TD25" i="6"/>
  <c r="TE25" i="6"/>
  <c r="TF25" i="6"/>
  <c r="TG25" i="6"/>
  <c r="TH25" i="6"/>
  <c r="TI25" i="6"/>
  <c r="TJ25" i="6"/>
  <c r="TK25" i="6"/>
  <c r="TL25" i="6"/>
  <c r="TM25" i="6"/>
  <c r="TN25" i="6"/>
  <c r="TO25" i="6"/>
  <c r="TP25" i="6"/>
  <c r="TQ25" i="6"/>
  <c r="TR25" i="6"/>
  <c r="TS25" i="6"/>
  <c r="TT25" i="6"/>
  <c r="TU25" i="6"/>
  <c r="TV25" i="6"/>
  <c r="TW25" i="6"/>
  <c r="TX25" i="6"/>
  <c r="TY25" i="6"/>
  <c r="TZ25" i="6"/>
  <c r="UA25" i="6"/>
  <c r="UB25" i="6"/>
  <c r="UC25" i="6"/>
  <c r="UD25" i="6"/>
  <c r="UE25" i="6"/>
  <c r="UF25" i="6"/>
  <c r="UG25" i="6"/>
  <c r="UH25" i="6"/>
  <c r="UI25" i="6"/>
  <c r="UJ25" i="6"/>
  <c r="UK25" i="6"/>
  <c r="UL25" i="6"/>
  <c r="UM25" i="6"/>
  <c r="UN25" i="6"/>
  <c r="UO25" i="6"/>
  <c r="UP25" i="6"/>
  <c r="UQ25" i="6"/>
  <c r="UR25" i="6"/>
  <c r="US25" i="6"/>
  <c r="UT25" i="6"/>
  <c r="UU25" i="6"/>
  <c r="UV25" i="6"/>
  <c r="UW25" i="6"/>
  <c r="UX25" i="6"/>
  <c r="UY25" i="6"/>
  <c r="UZ25" i="6"/>
  <c r="VA25" i="6"/>
  <c r="VB25" i="6"/>
  <c r="VC25" i="6"/>
  <c r="VD25" i="6"/>
  <c r="VE25" i="6"/>
  <c r="VF25" i="6"/>
  <c r="VG25" i="6"/>
  <c r="VH25" i="6"/>
  <c r="VI25" i="6"/>
  <c r="VJ25" i="6"/>
  <c r="VK25" i="6"/>
  <c r="VL25" i="6"/>
  <c r="VM25" i="6"/>
  <c r="VN25" i="6"/>
  <c r="VO25" i="6"/>
  <c r="VP25" i="6"/>
  <c r="VQ25" i="6"/>
  <c r="VR25" i="6"/>
  <c r="VS25" i="6"/>
  <c r="VT25" i="6"/>
  <c r="VU25" i="6"/>
  <c r="VV25" i="6"/>
  <c r="VW25" i="6"/>
  <c r="VX25" i="6"/>
  <c r="VY25" i="6"/>
  <c r="VZ25" i="6"/>
  <c r="WA25" i="6"/>
  <c r="WB25" i="6"/>
  <c r="WC25" i="6"/>
  <c r="WD25" i="6"/>
  <c r="WE25" i="6"/>
  <c r="WF25" i="6"/>
  <c r="WG25" i="6"/>
  <c r="WH25" i="6"/>
  <c r="WI25" i="6"/>
  <c r="WJ25" i="6"/>
  <c r="WK25" i="6"/>
  <c r="WL25" i="6"/>
  <c r="WM25" i="6"/>
  <c r="WN25" i="6"/>
  <c r="WO25" i="6"/>
  <c r="WP25" i="6"/>
  <c r="WQ25" i="6"/>
  <c r="WR25" i="6"/>
  <c r="WS25" i="6"/>
  <c r="WT25" i="6"/>
  <c r="WU25" i="6"/>
  <c r="WV25" i="6"/>
  <c r="WW25" i="6"/>
  <c r="WX25" i="6"/>
  <c r="WY25" i="6"/>
  <c r="WZ25" i="6"/>
  <c r="XA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LD26" i="6"/>
  <c r="LE26" i="6"/>
  <c r="LF26" i="6"/>
  <c r="LG26" i="6"/>
  <c r="LH26" i="6"/>
  <c r="LI26" i="6"/>
  <c r="LJ26" i="6"/>
  <c r="LK26" i="6"/>
  <c r="LL26" i="6"/>
  <c r="LM26" i="6"/>
  <c r="LN26" i="6"/>
  <c r="LO26" i="6"/>
  <c r="LP26" i="6"/>
  <c r="LQ26" i="6"/>
  <c r="LR26" i="6"/>
  <c r="LS26" i="6"/>
  <c r="LT26" i="6"/>
  <c r="LU26" i="6"/>
  <c r="LV26" i="6"/>
  <c r="LW26" i="6"/>
  <c r="LX26" i="6"/>
  <c r="LY26" i="6"/>
  <c r="LZ26" i="6"/>
  <c r="MA26" i="6"/>
  <c r="MB26" i="6"/>
  <c r="MC26" i="6"/>
  <c r="MD26" i="6"/>
  <c r="ME26" i="6"/>
  <c r="MF26" i="6"/>
  <c r="MG26" i="6"/>
  <c r="MH26" i="6"/>
  <c r="MI26" i="6"/>
  <c r="MJ26" i="6"/>
  <c r="MK26" i="6"/>
  <c r="ML26" i="6"/>
  <c r="MM26" i="6"/>
  <c r="MN26" i="6"/>
  <c r="MO26" i="6"/>
  <c r="MP26" i="6"/>
  <c r="MQ26" i="6"/>
  <c r="MR26" i="6"/>
  <c r="MS26" i="6"/>
  <c r="MT26" i="6"/>
  <c r="MU26" i="6"/>
  <c r="MV26" i="6"/>
  <c r="MW26" i="6"/>
  <c r="MX26" i="6"/>
  <c r="MY26" i="6"/>
  <c r="MZ26" i="6"/>
  <c r="NA26" i="6"/>
  <c r="NB26" i="6"/>
  <c r="NC26" i="6"/>
  <c r="ND26" i="6"/>
  <c r="NE26" i="6"/>
  <c r="NF26" i="6"/>
  <c r="NG26" i="6"/>
  <c r="NH26" i="6"/>
  <c r="NI26" i="6"/>
  <c r="NJ26" i="6"/>
  <c r="NK26" i="6"/>
  <c r="NL26" i="6"/>
  <c r="NM26" i="6"/>
  <c r="NN26" i="6"/>
  <c r="NO26" i="6"/>
  <c r="NP26" i="6"/>
  <c r="NQ26" i="6"/>
  <c r="NR26" i="6"/>
  <c r="NS26" i="6"/>
  <c r="NT26" i="6"/>
  <c r="NU26" i="6"/>
  <c r="NV26" i="6"/>
  <c r="NW26" i="6"/>
  <c r="NX26" i="6"/>
  <c r="NY26" i="6"/>
  <c r="NZ26" i="6"/>
  <c r="OA26" i="6"/>
  <c r="OB26" i="6"/>
  <c r="OC26" i="6"/>
  <c r="OD26" i="6"/>
  <c r="OE26" i="6"/>
  <c r="OF26" i="6"/>
  <c r="OG26" i="6"/>
  <c r="OH26" i="6"/>
  <c r="OI26" i="6"/>
  <c r="OJ26" i="6"/>
  <c r="OK26" i="6"/>
  <c r="OL26" i="6"/>
  <c r="OM26" i="6"/>
  <c r="ON26" i="6"/>
  <c r="OO26" i="6"/>
  <c r="OP26" i="6"/>
  <c r="OQ26" i="6"/>
  <c r="OR26" i="6"/>
  <c r="OS26" i="6"/>
  <c r="OT26" i="6"/>
  <c r="OU26" i="6"/>
  <c r="OV26" i="6"/>
  <c r="OW26" i="6"/>
  <c r="OX26" i="6"/>
  <c r="OY26" i="6"/>
  <c r="OZ26" i="6"/>
  <c r="PA26" i="6"/>
  <c r="PB26" i="6"/>
  <c r="PC26" i="6"/>
  <c r="PD26" i="6"/>
  <c r="PE26" i="6"/>
  <c r="PF26" i="6"/>
  <c r="PG26" i="6"/>
  <c r="PH26" i="6"/>
  <c r="PI26" i="6"/>
  <c r="PJ26" i="6"/>
  <c r="PK26" i="6"/>
  <c r="PL26" i="6"/>
  <c r="PM26" i="6"/>
  <c r="PN26" i="6"/>
  <c r="PO26" i="6"/>
  <c r="PP26" i="6"/>
  <c r="PQ26" i="6"/>
  <c r="PR26" i="6"/>
  <c r="PS26" i="6"/>
  <c r="PT26" i="6"/>
  <c r="PU26" i="6"/>
  <c r="PV26" i="6"/>
  <c r="PW26" i="6"/>
  <c r="PX26" i="6"/>
  <c r="PY26" i="6"/>
  <c r="PZ26" i="6"/>
  <c r="QA26" i="6"/>
  <c r="QB26" i="6"/>
  <c r="QC26" i="6"/>
  <c r="QD26" i="6"/>
  <c r="QE26" i="6"/>
  <c r="QF26" i="6"/>
  <c r="QG26" i="6"/>
  <c r="QH26" i="6"/>
  <c r="QI26" i="6"/>
  <c r="QJ26" i="6"/>
  <c r="QK26" i="6"/>
  <c r="QL26" i="6"/>
  <c r="QM26" i="6"/>
  <c r="QN26" i="6"/>
  <c r="QO26" i="6"/>
  <c r="QP26" i="6"/>
  <c r="QQ26" i="6"/>
  <c r="QR26" i="6"/>
  <c r="QS26" i="6"/>
  <c r="QT26" i="6"/>
  <c r="QU26" i="6"/>
  <c r="QV26" i="6"/>
  <c r="QW26" i="6"/>
  <c r="QX26" i="6"/>
  <c r="QY26" i="6"/>
  <c r="QZ26" i="6"/>
  <c r="RA26" i="6"/>
  <c r="RB26" i="6"/>
  <c r="RC26" i="6"/>
  <c r="RD26" i="6"/>
  <c r="RE26" i="6"/>
  <c r="RF26" i="6"/>
  <c r="RG26" i="6"/>
  <c r="RH26" i="6"/>
  <c r="RI26" i="6"/>
  <c r="RJ26" i="6"/>
  <c r="RK26" i="6"/>
  <c r="RL26" i="6"/>
  <c r="RM26" i="6"/>
  <c r="RN26" i="6"/>
  <c r="RO26" i="6"/>
  <c r="RP26" i="6"/>
  <c r="RQ26" i="6"/>
  <c r="RR26" i="6"/>
  <c r="RS26" i="6"/>
  <c r="RT26" i="6"/>
  <c r="RU26" i="6"/>
  <c r="RV26" i="6"/>
  <c r="RW26" i="6"/>
  <c r="RX26" i="6"/>
  <c r="RY26" i="6"/>
  <c r="RZ26" i="6"/>
  <c r="SA26" i="6"/>
  <c r="SB26" i="6"/>
  <c r="SC26" i="6"/>
  <c r="SD26" i="6"/>
  <c r="SE26" i="6"/>
  <c r="SF26" i="6"/>
  <c r="SG26" i="6"/>
  <c r="SH26" i="6"/>
  <c r="SI26" i="6"/>
  <c r="SJ26" i="6"/>
  <c r="SK26" i="6"/>
  <c r="SL26" i="6"/>
  <c r="SM26" i="6"/>
  <c r="SN26" i="6"/>
  <c r="SO26" i="6"/>
  <c r="SP26" i="6"/>
  <c r="SQ26" i="6"/>
  <c r="SR26" i="6"/>
  <c r="SS26" i="6"/>
  <c r="ST26" i="6"/>
  <c r="SU26" i="6"/>
  <c r="SV26" i="6"/>
  <c r="SW26" i="6"/>
  <c r="SX26" i="6"/>
  <c r="SY26" i="6"/>
  <c r="SZ26" i="6"/>
  <c r="TA26" i="6"/>
  <c r="TB26" i="6"/>
  <c r="TC26" i="6"/>
  <c r="TD26" i="6"/>
  <c r="TE26" i="6"/>
  <c r="TF26" i="6"/>
  <c r="TG26" i="6"/>
  <c r="TH26" i="6"/>
  <c r="TI26" i="6"/>
  <c r="TJ26" i="6"/>
  <c r="TK26" i="6"/>
  <c r="TL26" i="6"/>
  <c r="TM26" i="6"/>
  <c r="TN26" i="6"/>
  <c r="TO26" i="6"/>
  <c r="TP26" i="6"/>
  <c r="TQ26" i="6"/>
  <c r="TR26" i="6"/>
  <c r="TS26" i="6"/>
  <c r="TT26" i="6"/>
  <c r="TU26" i="6"/>
  <c r="TV26" i="6"/>
  <c r="TW26" i="6"/>
  <c r="TX26" i="6"/>
  <c r="TY26" i="6"/>
  <c r="TZ26" i="6"/>
  <c r="UA26" i="6"/>
  <c r="UB26" i="6"/>
  <c r="UC26" i="6"/>
  <c r="UD26" i="6"/>
  <c r="UE26" i="6"/>
  <c r="UF26" i="6"/>
  <c r="UG26" i="6"/>
  <c r="UH26" i="6"/>
  <c r="UI26" i="6"/>
  <c r="UJ26" i="6"/>
  <c r="UK26" i="6"/>
  <c r="UL26" i="6"/>
  <c r="UM26" i="6"/>
  <c r="UN26" i="6"/>
  <c r="UO26" i="6"/>
  <c r="UP26" i="6"/>
  <c r="UQ26" i="6"/>
  <c r="UR26" i="6"/>
  <c r="US26" i="6"/>
  <c r="UT26" i="6"/>
  <c r="UU26" i="6"/>
  <c r="UV26" i="6"/>
  <c r="UW26" i="6"/>
  <c r="UX26" i="6"/>
  <c r="UY26" i="6"/>
  <c r="UZ26" i="6"/>
  <c r="VA26" i="6"/>
  <c r="VB26" i="6"/>
  <c r="VC26" i="6"/>
  <c r="VD26" i="6"/>
  <c r="VE26" i="6"/>
  <c r="VF26" i="6"/>
  <c r="VG26" i="6"/>
  <c r="VH26" i="6"/>
  <c r="VI26" i="6"/>
  <c r="VJ26" i="6"/>
  <c r="VK26" i="6"/>
  <c r="VL26" i="6"/>
  <c r="VM26" i="6"/>
  <c r="VN26" i="6"/>
  <c r="VO26" i="6"/>
  <c r="VP26" i="6"/>
  <c r="VQ26" i="6"/>
  <c r="VR26" i="6"/>
  <c r="VS26" i="6"/>
  <c r="VT26" i="6"/>
  <c r="VU26" i="6"/>
  <c r="VV26" i="6"/>
  <c r="VW26" i="6"/>
  <c r="VX26" i="6"/>
  <c r="VY26" i="6"/>
  <c r="VZ26" i="6"/>
  <c r="WA26" i="6"/>
  <c r="WB26" i="6"/>
  <c r="WC26" i="6"/>
  <c r="WD26" i="6"/>
  <c r="WE26" i="6"/>
  <c r="WF26" i="6"/>
  <c r="WG26" i="6"/>
  <c r="WH26" i="6"/>
  <c r="WI26" i="6"/>
  <c r="WJ26" i="6"/>
  <c r="WK26" i="6"/>
  <c r="WL26" i="6"/>
  <c r="WM26" i="6"/>
  <c r="WN26" i="6"/>
  <c r="WO26" i="6"/>
  <c r="WP26" i="6"/>
  <c r="WQ26" i="6"/>
  <c r="WR26" i="6"/>
  <c r="WS26" i="6"/>
  <c r="WT26" i="6"/>
  <c r="WU26" i="6"/>
  <c r="WV26" i="6"/>
  <c r="WW26" i="6"/>
  <c r="WX26" i="6"/>
  <c r="WY26" i="6"/>
  <c r="WZ26" i="6"/>
  <c r="XA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HD27" i="6"/>
  <c r="HE27" i="6"/>
  <c r="HF27" i="6"/>
  <c r="HG27" i="6"/>
  <c r="HH27" i="6"/>
  <c r="HI27" i="6"/>
  <c r="HJ27" i="6"/>
  <c r="HK27" i="6"/>
  <c r="HL27" i="6"/>
  <c r="HM27" i="6"/>
  <c r="HN27" i="6"/>
  <c r="HO27" i="6"/>
  <c r="HP27" i="6"/>
  <c r="HQ27" i="6"/>
  <c r="HR27" i="6"/>
  <c r="HS27" i="6"/>
  <c r="HT27" i="6"/>
  <c r="HU27" i="6"/>
  <c r="HV27" i="6"/>
  <c r="HW27" i="6"/>
  <c r="HX27" i="6"/>
  <c r="HY27" i="6"/>
  <c r="HZ27" i="6"/>
  <c r="IA27" i="6"/>
  <c r="IB27" i="6"/>
  <c r="IC27" i="6"/>
  <c r="ID27" i="6"/>
  <c r="IE27" i="6"/>
  <c r="IF27" i="6"/>
  <c r="IG27" i="6"/>
  <c r="IH27" i="6"/>
  <c r="II27" i="6"/>
  <c r="IJ27" i="6"/>
  <c r="IK27" i="6"/>
  <c r="IL27" i="6"/>
  <c r="IM27" i="6"/>
  <c r="IN27" i="6"/>
  <c r="IO27" i="6"/>
  <c r="IP27" i="6"/>
  <c r="IQ27" i="6"/>
  <c r="IR27" i="6"/>
  <c r="IS27" i="6"/>
  <c r="IT27" i="6"/>
  <c r="IU27" i="6"/>
  <c r="IV27" i="6"/>
  <c r="IW27" i="6"/>
  <c r="IX27" i="6"/>
  <c r="IY27" i="6"/>
  <c r="IZ27" i="6"/>
  <c r="JA27" i="6"/>
  <c r="JB27" i="6"/>
  <c r="JC27" i="6"/>
  <c r="JD27" i="6"/>
  <c r="JE27" i="6"/>
  <c r="JF27" i="6"/>
  <c r="JG27" i="6"/>
  <c r="JH27" i="6"/>
  <c r="JI27" i="6"/>
  <c r="JJ27" i="6"/>
  <c r="JK27" i="6"/>
  <c r="JL27" i="6"/>
  <c r="JM27" i="6"/>
  <c r="JN27" i="6"/>
  <c r="JO27" i="6"/>
  <c r="JP27" i="6"/>
  <c r="JQ27" i="6"/>
  <c r="JR27" i="6"/>
  <c r="JS27" i="6"/>
  <c r="JT27" i="6"/>
  <c r="JU27" i="6"/>
  <c r="JV27" i="6"/>
  <c r="JW27" i="6"/>
  <c r="JX27" i="6"/>
  <c r="JY27" i="6"/>
  <c r="JZ27" i="6"/>
  <c r="KA27" i="6"/>
  <c r="KB27" i="6"/>
  <c r="KC27" i="6"/>
  <c r="KD27" i="6"/>
  <c r="KE27" i="6"/>
  <c r="KF27" i="6"/>
  <c r="KG27" i="6"/>
  <c r="KH27" i="6"/>
  <c r="KI27" i="6"/>
  <c r="KJ27" i="6"/>
  <c r="KK27" i="6"/>
  <c r="KL27" i="6"/>
  <c r="KM27" i="6"/>
  <c r="KN27" i="6"/>
  <c r="KO27" i="6"/>
  <c r="KP27" i="6"/>
  <c r="KQ27" i="6"/>
  <c r="KR27" i="6"/>
  <c r="KS27" i="6"/>
  <c r="KT27" i="6"/>
  <c r="KU27" i="6"/>
  <c r="KV27" i="6"/>
  <c r="KW27" i="6"/>
  <c r="KX27" i="6"/>
  <c r="KY27" i="6"/>
  <c r="KZ27" i="6"/>
  <c r="LA27" i="6"/>
  <c r="LB27" i="6"/>
  <c r="LC27" i="6"/>
  <c r="LD27" i="6"/>
  <c r="LE27" i="6"/>
  <c r="LF27" i="6"/>
  <c r="LG27" i="6"/>
  <c r="LH27" i="6"/>
  <c r="LI27" i="6"/>
  <c r="LJ27" i="6"/>
  <c r="LK27" i="6"/>
  <c r="LL27" i="6"/>
  <c r="LM27" i="6"/>
  <c r="LN27" i="6"/>
  <c r="LO27" i="6"/>
  <c r="LP27" i="6"/>
  <c r="LQ27" i="6"/>
  <c r="LR27" i="6"/>
  <c r="LS27" i="6"/>
  <c r="LT27" i="6"/>
  <c r="LU27" i="6"/>
  <c r="LV27" i="6"/>
  <c r="LW27" i="6"/>
  <c r="LX27" i="6"/>
  <c r="LY27" i="6"/>
  <c r="LZ27" i="6"/>
  <c r="MA27" i="6"/>
  <c r="MB27" i="6"/>
  <c r="MC27" i="6"/>
  <c r="MD27" i="6"/>
  <c r="ME27" i="6"/>
  <c r="MF27" i="6"/>
  <c r="MG27" i="6"/>
  <c r="MH27" i="6"/>
  <c r="MI27" i="6"/>
  <c r="MJ27" i="6"/>
  <c r="MK27" i="6"/>
  <c r="ML27" i="6"/>
  <c r="MM27" i="6"/>
  <c r="MN27" i="6"/>
  <c r="MO27" i="6"/>
  <c r="MP27" i="6"/>
  <c r="MQ27" i="6"/>
  <c r="MR27" i="6"/>
  <c r="MS27" i="6"/>
  <c r="MT27" i="6"/>
  <c r="MU27" i="6"/>
  <c r="MV27" i="6"/>
  <c r="MW27" i="6"/>
  <c r="MX27" i="6"/>
  <c r="MY27" i="6"/>
  <c r="MZ27" i="6"/>
  <c r="NA27" i="6"/>
  <c r="NB27" i="6"/>
  <c r="NC27" i="6"/>
  <c r="ND27" i="6"/>
  <c r="NE27" i="6"/>
  <c r="NF27" i="6"/>
  <c r="NG27" i="6"/>
  <c r="NH27" i="6"/>
  <c r="NI27" i="6"/>
  <c r="NJ27" i="6"/>
  <c r="NK27" i="6"/>
  <c r="NL27" i="6"/>
  <c r="NM27" i="6"/>
  <c r="NN27" i="6"/>
  <c r="NO27" i="6"/>
  <c r="NP27" i="6"/>
  <c r="NQ27" i="6"/>
  <c r="NR27" i="6"/>
  <c r="NS27" i="6"/>
  <c r="NT27" i="6"/>
  <c r="NU27" i="6"/>
  <c r="NV27" i="6"/>
  <c r="NW27" i="6"/>
  <c r="NX27" i="6"/>
  <c r="NY27" i="6"/>
  <c r="NZ27" i="6"/>
  <c r="OA27" i="6"/>
  <c r="OB27" i="6"/>
  <c r="OC27" i="6"/>
  <c r="OD27" i="6"/>
  <c r="OE27" i="6"/>
  <c r="OF27" i="6"/>
  <c r="OG27" i="6"/>
  <c r="OH27" i="6"/>
  <c r="OI27" i="6"/>
  <c r="OJ27" i="6"/>
  <c r="OK27" i="6"/>
  <c r="OL27" i="6"/>
  <c r="OM27" i="6"/>
  <c r="ON27" i="6"/>
  <c r="OO27" i="6"/>
  <c r="OP27" i="6"/>
  <c r="OQ27" i="6"/>
  <c r="OR27" i="6"/>
  <c r="OS27" i="6"/>
  <c r="OT27" i="6"/>
  <c r="OU27" i="6"/>
  <c r="OV27" i="6"/>
  <c r="OW27" i="6"/>
  <c r="OX27" i="6"/>
  <c r="OY27" i="6"/>
  <c r="OZ27" i="6"/>
  <c r="PA27" i="6"/>
  <c r="PB27" i="6"/>
  <c r="PC27" i="6"/>
  <c r="PD27" i="6"/>
  <c r="PE27" i="6"/>
  <c r="PF27" i="6"/>
  <c r="PG27" i="6"/>
  <c r="PH27" i="6"/>
  <c r="PI27" i="6"/>
  <c r="PJ27" i="6"/>
  <c r="PK27" i="6"/>
  <c r="PL27" i="6"/>
  <c r="PM27" i="6"/>
  <c r="PN27" i="6"/>
  <c r="PO27" i="6"/>
  <c r="PP27" i="6"/>
  <c r="PQ27" i="6"/>
  <c r="PR27" i="6"/>
  <c r="PS27" i="6"/>
  <c r="PT27" i="6"/>
  <c r="PU27" i="6"/>
  <c r="PV27" i="6"/>
  <c r="PW27" i="6"/>
  <c r="PX27" i="6"/>
  <c r="PY27" i="6"/>
  <c r="PZ27" i="6"/>
  <c r="QA27" i="6"/>
  <c r="QB27" i="6"/>
  <c r="QC27" i="6"/>
  <c r="QD27" i="6"/>
  <c r="QE27" i="6"/>
  <c r="QF27" i="6"/>
  <c r="QG27" i="6"/>
  <c r="QH27" i="6"/>
  <c r="QI27" i="6"/>
  <c r="QJ27" i="6"/>
  <c r="QK27" i="6"/>
  <c r="QL27" i="6"/>
  <c r="QM27" i="6"/>
  <c r="QN27" i="6"/>
  <c r="QO27" i="6"/>
  <c r="QP27" i="6"/>
  <c r="QQ27" i="6"/>
  <c r="QR27" i="6"/>
  <c r="QS27" i="6"/>
  <c r="QT27" i="6"/>
  <c r="QU27" i="6"/>
  <c r="QV27" i="6"/>
  <c r="QW27" i="6"/>
  <c r="QX27" i="6"/>
  <c r="QY27" i="6"/>
  <c r="QZ27" i="6"/>
  <c r="RA27" i="6"/>
  <c r="RB27" i="6"/>
  <c r="RC27" i="6"/>
  <c r="RD27" i="6"/>
  <c r="RE27" i="6"/>
  <c r="RF27" i="6"/>
  <c r="RG27" i="6"/>
  <c r="RH27" i="6"/>
  <c r="RI27" i="6"/>
  <c r="RJ27" i="6"/>
  <c r="RK27" i="6"/>
  <c r="RL27" i="6"/>
  <c r="RM27" i="6"/>
  <c r="RN27" i="6"/>
  <c r="RO27" i="6"/>
  <c r="RP27" i="6"/>
  <c r="RQ27" i="6"/>
  <c r="RR27" i="6"/>
  <c r="RS27" i="6"/>
  <c r="RT27" i="6"/>
  <c r="RU27" i="6"/>
  <c r="RV27" i="6"/>
  <c r="RW27" i="6"/>
  <c r="RX27" i="6"/>
  <c r="RY27" i="6"/>
  <c r="RZ27" i="6"/>
  <c r="SA27" i="6"/>
  <c r="SB27" i="6"/>
  <c r="SC27" i="6"/>
  <c r="SD27" i="6"/>
  <c r="SE27" i="6"/>
  <c r="SF27" i="6"/>
  <c r="SG27" i="6"/>
  <c r="SH27" i="6"/>
  <c r="SI27" i="6"/>
  <c r="SJ27" i="6"/>
  <c r="SK27" i="6"/>
  <c r="SL27" i="6"/>
  <c r="SM27" i="6"/>
  <c r="SN27" i="6"/>
  <c r="SO27" i="6"/>
  <c r="SP27" i="6"/>
  <c r="SQ27" i="6"/>
  <c r="SR27" i="6"/>
  <c r="SS27" i="6"/>
  <c r="ST27" i="6"/>
  <c r="SU27" i="6"/>
  <c r="SV27" i="6"/>
  <c r="SW27" i="6"/>
  <c r="SX27" i="6"/>
  <c r="SY27" i="6"/>
  <c r="SZ27" i="6"/>
  <c r="TA27" i="6"/>
  <c r="TB27" i="6"/>
  <c r="TC27" i="6"/>
  <c r="TD27" i="6"/>
  <c r="TE27" i="6"/>
  <c r="TF27" i="6"/>
  <c r="TG27" i="6"/>
  <c r="TH27" i="6"/>
  <c r="TI27" i="6"/>
  <c r="TJ27" i="6"/>
  <c r="TK27" i="6"/>
  <c r="TL27" i="6"/>
  <c r="TM27" i="6"/>
  <c r="TN27" i="6"/>
  <c r="TO27" i="6"/>
  <c r="TP27" i="6"/>
  <c r="TQ27" i="6"/>
  <c r="TR27" i="6"/>
  <c r="TS27" i="6"/>
  <c r="TT27" i="6"/>
  <c r="TU27" i="6"/>
  <c r="TV27" i="6"/>
  <c r="TW27" i="6"/>
  <c r="TX27" i="6"/>
  <c r="TY27" i="6"/>
  <c r="TZ27" i="6"/>
  <c r="UA27" i="6"/>
  <c r="UB27" i="6"/>
  <c r="UC27" i="6"/>
  <c r="UD27" i="6"/>
  <c r="UE27" i="6"/>
  <c r="UF27" i="6"/>
  <c r="UG27" i="6"/>
  <c r="UH27" i="6"/>
  <c r="UI27" i="6"/>
  <c r="UJ27" i="6"/>
  <c r="UK27" i="6"/>
  <c r="UL27" i="6"/>
  <c r="UM27" i="6"/>
  <c r="UN27" i="6"/>
  <c r="UO27" i="6"/>
  <c r="UP27" i="6"/>
  <c r="UQ27" i="6"/>
  <c r="UR27" i="6"/>
  <c r="US27" i="6"/>
  <c r="UT27" i="6"/>
  <c r="UU27" i="6"/>
  <c r="UV27" i="6"/>
  <c r="UW27" i="6"/>
  <c r="UX27" i="6"/>
  <c r="UY27" i="6"/>
  <c r="UZ27" i="6"/>
  <c r="VA27" i="6"/>
  <c r="VB27" i="6"/>
  <c r="VC27" i="6"/>
  <c r="VD27" i="6"/>
  <c r="VE27" i="6"/>
  <c r="VF27" i="6"/>
  <c r="VG27" i="6"/>
  <c r="VH27" i="6"/>
  <c r="VI27" i="6"/>
  <c r="VJ27" i="6"/>
  <c r="VK27" i="6"/>
  <c r="VL27" i="6"/>
  <c r="VM27" i="6"/>
  <c r="VN27" i="6"/>
  <c r="VO27" i="6"/>
  <c r="VP27" i="6"/>
  <c r="VQ27" i="6"/>
  <c r="VR27" i="6"/>
  <c r="VS27" i="6"/>
  <c r="VT27" i="6"/>
  <c r="VU27" i="6"/>
  <c r="VV27" i="6"/>
  <c r="VW27" i="6"/>
  <c r="VX27" i="6"/>
  <c r="VY27" i="6"/>
  <c r="VZ27" i="6"/>
  <c r="WA27" i="6"/>
  <c r="WB27" i="6"/>
  <c r="WC27" i="6"/>
  <c r="WD27" i="6"/>
  <c r="WE27" i="6"/>
  <c r="WF27" i="6"/>
  <c r="WG27" i="6"/>
  <c r="WH27" i="6"/>
  <c r="WI27" i="6"/>
  <c r="WJ27" i="6"/>
  <c r="WK27" i="6"/>
  <c r="WL27" i="6"/>
  <c r="WM27" i="6"/>
  <c r="WN27" i="6"/>
  <c r="WO27" i="6"/>
  <c r="WP27" i="6"/>
  <c r="WQ27" i="6"/>
  <c r="WR27" i="6"/>
  <c r="WS27" i="6"/>
  <c r="WT27" i="6"/>
  <c r="WU27" i="6"/>
  <c r="WV27" i="6"/>
  <c r="WW27" i="6"/>
  <c r="WX27" i="6"/>
  <c r="WY27" i="6"/>
  <c r="WZ27" i="6"/>
  <c r="XA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HD28" i="6"/>
  <c r="HE28" i="6"/>
  <c r="HF28" i="6"/>
  <c r="HG28" i="6"/>
  <c r="HH28" i="6"/>
  <c r="HI28" i="6"/>
  <c r="HJ28" i="6"/>
  <c r="HK28" i="6"/>
  <c r="HL28" i="6"/>
  <c r="HM28" i="6"/>
  <c r="HN28" i="6"/>
  <c r="HO28" i="6"/>
  <c r="HP28" i="6"/>
  <c r="HQ28" i="6"/>
  <c r="HR28" i="6"/>
  <c r="HS28" i="6"/>
  <c r="HT28" i="6"/>
  <c r="HU28" i="6"/>
  <c r="HV28" i="6"/>
  <c r="HW28" i="6"/>
  <c r="HX28" i="6"/>
  <c r="HY28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IY28" i="6"/>
  <c r="IZ28" i="6"/>
  <c r="JA28" i="6"/>
  <c r="JB28" i="6"/>
  <c r="JC28" i="6"/>
  <c r="JD28" i="6"/>
  <c r="JE28" i="6"/>
  <c r="JF28" i="6"/>
  <c r="JG28" i="6"/>
  <c r="JH28" i="6"/>
  <c r="JI28" i="6"/>
  <c r="JJ28" i="6"/>
  <c r="JK28" i="6"/>
  <c r="JL28" i="6"/>
  <c r="JM28" i="6"/>
  <c r="JN28" i="6"/>
  <c r="JO28" i="6"/>
  <c r="JP28" i="6"/>
  <c r="JQ28" i="6"/>
  <c r="JR28" i="6"/>
  <c r="JS28" i="6"/>
  <c r="JT28" i="6"/>
  <c r="JU28" i="6"/>
  <c r="JV28" i="6"/>
  <c r="JW28" i="6"/>
  <c r="JX28" i="6"/>
  <c r="JY28" i="6"/>
  <c r="JZ28" i="6"/>
  <c r="KA28" i="6"/>
  <c r="KB28" i="6"/>
  <c r="KC28" i="6"/>
  <c r="KD28" i="6"/>
  <c r="KE28" i="6"/>
  <c r="KF28" i="6"/>
  <c r="KG28" i="6"/>
  <c r="KH28" i="6"/>
  <c r="KI28" i="6"/>
  <c r="KJ28" i="6"/>
  <c r="KK28" i="6"/>
  <c r="KL28" i="6"/>
  <c r="KM28" i="6"/>
  <c r="KN28" i="6"/>
  <c r="KO28" i="6"/>
  <c r="KP28" i="6"/>
  <c r="KQ28" i="6"/>
  <c r="KR28" i="6"/>
  <c r="KS28" i="6"/>
  <c r="KT28" i="6"/>
  <c r="KU28" i="6"/>
  <c r="KV28" i="6"/>
  <c r="KW28" i="6"/>
  <c r="KX28" i="6"/>
  <c r="KY28" i="6"/>
  <c r="KZ28" i="6"/>
  <c r="LA28" i="6"/>
  <c r="LB28" i="6"/>
  <c r="LC28" i="6"/>
  <c r="LD28" i="6"/>
  <c r="LE28" i="6"/>
  <c r="LF28" i="6"/>
  <c r="LG28" i="6"/>
  <c r="LH28" i="6"/>
  <c r="LI28" i="6"/>
  <c r="LJ28" i="6"/>
  <c r="LK28" i="6"/>
  <c r="LL28" i="6"/>
  <c r="LM28" i="6"/>
  <c r="LN28" i="6"/>
  <c r="LO28" i="6"/>
  <c r="LP28" i="6"/>
  <c r="LQ28" i="6"/>
  <c r="LR28" i="6"/>
  <c r="LS28" i="6"/>
  <c r="LT28" i="6"/>
  <c r="LU28" i="6"/>
  <c r="LV28" i="6"/>
  <c r="LW28" i="6"/>
  <c r="LX28" i="6"/>
  <c r="LY28" i="6"/>
  <c r="LZ28" i="6"/>
  <c r="MA28" i="6"/>
  <c r="MB28" i="6"/>
  <c r="MC28" i="6"/>
  <c r="MD28" i="6"/>
  <c r="ME28" i="6"/>
  <c r="MF28" i="6"/>
  <c r="MG28" i="6"/>
  <c r="MH28" i="6"/>
  <c r="MI28" i="6"/>
  <c r="MJ28" i="6"/>
  <c r="MK28" i="6"/>
  <c r="ML28" i="6"/>
  <c r="MM28" i="6"/>
  <c r="MN28" i="6"/>
  <c r="MO28" i="6"/>
  <c r="MP28" i="6"/>
  <c r="MQ28" i="6"/>
  <c r="MR28" i="6"/>
  <c r="MS28" i="6"/>
  <c r="MT28" i="6"/>
  <c r="MU28" i="6"/>
  <c r="MV28" i="6"/>
  <c r="MW28" i="6"/>
  <c r="MX28" i="6"/>
  <c r="MY28" i="6"/>
  <c r="MZ28" i="6"/>
  <c r="NA28" i="6"/>
  <c r="NB28" i="6"/>
  <c r="NC28" i="6"/>
  <c r="ND28" i="6"/>
  <c r="NE28" i="6"/>
  <c r="NF28" i="6"/>
  <c r="NG28" i="6"/>
  <c r="NH28" i="6"/>
  <c r="NI28" i="6"/>
  <c r="NJ28" i="6"/>
  <c r="NK28" i="6"/>
  <c r="NL28" i="6"/>
  <c r="NM28" i="6"/>
  <c r="NN28" i="6"/>
  <c r="NO28" i="6"/>
  <c r="NP28" i="6"/>
  <c r="NQ28" i="6"/>
  <c r="NR28" i="6"/>
  <c r="NS28" i="6"/>
  <c r="NT28" i="6"/>
  <c r="NU28" i="6"/>
  <c r="NV28" i="6"/>
  <c r="NW28" i="6"/>
  <c r="NX28" i="6"/>
  <c r="NY28" i="6"/>
  <c r="NZ28" i="6"/>
  <c r="OA28" i="6"/>
  <c r="OB28" i="6"/>
  <c r="OC28" i="6"/>
  <c r="OD28" i="6"/>
  <c r="OE28" i="6"/>
  <c r="OF28" i="6"/>
  <c r="OG28" i="6"/>
  <c r="OH28" i="6"/>
  <c r="OI28" i="6"/>
  <c r="OJ28" i="6"/>
  <c r="OK28" i="6"/>
  <c r="OL28" i="6"/>
  <c r="OM28" i="6"/>
  <c r="ON28" i="6"/>
  <c r="OO28" i="6"/>
  <c r="OP28" i="6"/>
  <c r="OQ28" i="6"/>
  <c r="OR28" i="6"/>
  <c r="OS28" i="6"/>
  <c r="OT28" i="6"/>
  <c r="OU28" i="6"/>
  <c r="OV28" i="6"/>
  <c r="OW28" i="6"/>
  <c r="OX28" i="6"/>
  <c r="OY28" i="6"/>
  <c r="OZ28" i="6"/>
  <c r="PA28" i="6"/>
  <c r="PB28" i="6"/>
  <c r="PC28" i="6"/>
  <c r="PD28" i="6"/>
  <c r="PE28" i="6"/>
  <c r="PF28" i="6"/>
  <c r="PG28" i="6"/>
  <c r="PH28" i="6"/>
  <c r="PI28" i="6"/>
  <c r="PJ28" i="6"/>
  <c r="PK28" i="6"/>
  <c r="PL28" i="6"/>
  <c r="PM28" i="6"/>
  <c r="PN28" i="6"/>
  <c r="PO28" i="6"/>
  <c r="PP28" i="6"/>
  <c r="PQ28" i="6"/>
  <c r="PR28" i="6"/>
  <c r="PS28" i="6"/>
  <c r="PT28" i="6"/>
  <c r="PU28" i="6"/>
  <c r="PV28" i="6"/>
  <c r="PW28" i="6"/>
  <c r="PX28" i="6"/>
  <c r="PY28" i="6"/>
  <c r="PZ28" i="6"/>
  <c r="QA28" i="6"/>
  <c r="QB28" i="6"/>
  <c r="QC28" i="6"/>
  <c r="QD28" i="6"/>
  <c r="QE28" i="6"/>
  <c r="QF28" i="6"/>
  <c r="QG28" i="6"/>
  <c r="QH28" i="6"/>
  <c r="QI28" i="6"/>
  <c r="QJ28" i="6"/>
  <c r="QK28" i="6"/>
  <c r="QL28" i="6"/>
  <c r="QM28" i="6"/>
  <c r="QN28" i="6"/>
  <c r="QO28" i="6"/>
  <c r="QP28" i="6"/>
  <c r="QQ28" i="6"/>
  <c r="QR28" i="6"/>
  <c r="QS28" i="6"/>
  <c r="QT28" i="6"/>
  <c r="QU28" i="6"/>
  <c r="QV28" i="6"/>
  <c r="QW28" i="6"/>
  <c r="QX28" i="6"/>
  <c r="QY28" i="6"/>
  <c r="QZ28" i="6"/>
  <c r="RA28" i="6"/>
  <c r="RB28" i="6"/>
  <c r="RC28" i="6"/>
  <c r="RD28" i="6"/>
  <c r="RE28" i="6"/>
  <c r="RF28" i="6"/>
  <c r="RG28" i="6"/>
  <c r="RH28" i="6"/>
  <c r="RI28" i="6"/>
  <c r="RJ28" i="6"/>
  <c r="RK28" i="6"/>
  <c r="RL28" i="6"/>
  <c r="RM28" i="6"/>
  <c r="RN28" i="6"/>
  <c r="RO28" i="6"/>
  <c r="RP28" i="6"/>
  <c r="RQ28" i="6"/>
  <c r="RR28" i="6"/>
  <c r="RS28" i="6"/>
  <c r="RT28" i="6"/>
  <c r="RU28" i="6"/>
  <c r="RV28" i="6"/>
  <c r="RW28" i="6"/>
  <c r="RX28" i="6"/>
  <c r="RY28" i="6"/>
  <c r="RZ28" i="6"/>
  <c r="SA28" i="6"/>
  <c r="SB28" i="6"/>
  <c r="SC28" i="6"/>
  <c r="SD28" i="6"/>
  <c r="SE28" i="6"/>
  <c r="SF28" i="6"/>
  <c r="SG28" i="6"/>
  <c r="SH28" i="6"/>
  <c r="SI28" i="6"/>
  <c r="SJ28" i="6"/>
  <c r="SK28" i="6"/>
  <c r="SL28" i="6"/>
  <c r="SM28" i="6"/>
  <c r="SN28" i="6"/>
  <c r="SO28" i="6"/>
  <c r="SP28" i="6"/>
  <c r="SQ28" i="6"/>
  <c r="SR28" i="6"/>
  <c r="SS28" i="6"/>
  <c r="ST28" i="6"/>
  <c r="SU28" i="6"/>
  <c r="SV28" i="6"/>
  <c r="SW28" i="6"/>
  <c r="SX28" i="6"/>
  <c r="SY28" i="6"/>
  <c r="SZ28" i="6"/>
  <c r="TA28" i="6"/>
  <c r="TB28" i="6"/>
  <c r="TC28" i="6"/>
  <c r="TD28" i="6"/>
  <c r="TE28" i="6"/>
  <c r="TF28" i="6"/>
  <c r="TG28" i="6"/>
  <c r="TH28" i="6"/>
  <c r="TI28" i="6"/>
  <c r="TJ28" i="6"/>
  <c r="TK28" i="6"/>
  <c r="TL28" i="6"/>
  <c r="TM28" i="6"/>
  <c r="TN28" i="6"/>
  <c r="TO28" i="6"/>
  <c r="TP28" i="6"/>
  <c r="TQ28" i="6"/>
  <c r="TR28" i="6"/>
  <c r="TS28" i="6"/>
  <c r="TT28" i="6"/>
  <c r="TU28" i="6"/>
  <c r="TV28" i="6"/>
  <c r="TW28" i="6"/>
  <c r="TX28" i="6"/>
  <c r="TY28" i="6"/>
  <c r="TZ28" i="6"/>
  <c r="UA28" i="6"/>
  <c r="UB28" i="6"/>
  <c r="UC28" i="6"/>
  <c r="UD28" i="6"/>
  <c r="UE28" i="6"/>
  <c r="UF28" i="6"/>
  <c r="UG28" i="6"/>
  <c r="UH28" i="6"/>
  <c r="UI28" i="6"/>
  <c r="UJ28" i="6"/>
  <c r="UK28" i="6"/>
  <c r="UL28" i="6"/>
  <c r="UM28" i="6"/>
  <c r="UN28" i="6"/>
  <c r="UO28" i="6"/>
  <c r="UP28" i="6"/>
  <c r="UQ28" i="6"/>
  <c r="UR28" i="6"/>
  <c r="US28" i="6"/>
  <c r="UT28" i="6"/>
  <c r="UU28" i="6"/>
  <c r="UV28" i="6"/>
  <c r="UW28" i="6"/>
  <c r="UX28" i="6"/>
  <c r="UY28" i="6"/>
  <c r="UZ28" i="6"/>
  <c r="VA28" i="6"/>
  <c r="VB28" i="6"/>
  <c r="VC28" i="6"/>
  <c r="VD28" i="6"/>
  <c r="VE28" i="6"/>
  <c r="VF28" i="6"/>
  <c r="VG28" i="6"/>
  <c r="VH28" i="6"/>
  <c r="VI28" i="6"/>
  <c r="VJ28" i="6"/>
  <c r="VK28" i="6"/>
  <c r="VL28" i="6"/>
  <c r="VM28" i="6"/>
  <c r="VN28" i="6"/>
  <c r="VO28" i="6"/>
  <c r="VP28" i="6"/>
  <c r="VQ28" i="6"/>
  <c r="VR28" i="6"/>
  <c r="VS28" i="6"/>
  <c r="VT28" i="6"/>
  <c r="VU28" i="6"/>
  <c r="VV28" i="6"/>
  <c r="VW28" i="6"/>
  <c r="VX28" i="6"/>
  <c r="VY28" i="6"/>
  <c r="VZ28" i="6"/>
  <c r="WA28" i="6"/>
  <c r="WB28" i="6"/>
  <c r="WC28" i="6"/>
  <c r="WD28" i="6"/>
  <c r="WE28" i="6"/>
  <c r="WF28" i="6"/>
  <c r="WG28" i="6"/>
  <c r="WH28" i="6"/>
  <c r="WI28" i="6"/>
  <c r="WJ28" i="6"/>
  <c r="WK28" i="6"/>
  <c r="WL28" i="6"/>
  <c r="WM28" i="6"/>
  <c r="WN28" i="6"/>
  <c r="WO28" i="6"/>
  <c r="WP28" i="6"/>
  <c r="WQ28" i="6"/>
  <c r="WR28" i="6"/>
  <c r="WS28" i="6"/>
  <c r="WT28" i="6"/>
  <c r="WU28" i="6"/>
  <c r="WV28" i="6"/>
  <c r="WW28" i="6"/>
  <c r="WX28" i="6"/>
  <c r="WY28" i="6"/>
  <c r="WZ28" i="6"/>
  <c r="XA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HD29" i="6"/>
  <c r="HE29" i="6"/>
  <c r="HF29" i="6"/>
  <c r="HG29" i="6"/>
  <c r="HH29" i="6"/>
  <c r="HI29" i="6"/>
  <c r="HJ29" i="6"/>
  <c r="HK29" i="6"/>
  <c r="HL29" i="6"/>
  <c r="HM29" i="6"/>
  <c r="HN29" i="6"/>
  <c r="HO29" i="6"/>
  <c r="HP29" i="6"/>
  <c r="HQ29" i="6"/>
  <c r="HR29" i="6"/>
  <c r="HS29" i="6"/>
  <c r="HT29" i="6"/>
  <c r="HU29" i="6"/>
  <c r="HV29" i="6"/>
  <c r="HW29" i="6"/>
  <c r="HX29" i="6"/>
  <c r="HY29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IY29" i="6"/>
  <c r="IZ29" i="6"/>
  <c r="JA29" i="6"/>
  <c r="JB29" i="6"/>
  <c r="JC29" i="6"/>
  <c r="JD29" i="6"/>
  <c r="JE29" i="6"/>
  <c r="JF29" i="6"/>
  <c r="JG29" i="6"/>
  <c r="JH29" i="6"/>
  <c r="JI29" i="6"/>
  <c r="JJ29" i="6"/>
  <c r="JK29" i="6"/>
  <c r="JL29" i="6"/>
  <c r="JM29" i="6"/>
  <c r="JN29" i="6"/>
  <c r="JO29" i="6"/>
  <c r="JP29" i="6"/>
  <c r="JQ29" i="6"/>
  <c r="JR29" i="6"/>
  <c r="JS29" i="6"/>
  <c r="JT29" i="6"/>
  <c r="JU29" i="6"/>
  <c r="JV29" i="6"/>
  <c r="JW29" i="6"/>
  <c r="JX29" i="6"/>
  <c r="JY29" i="6"/>
  <c r="JZ29" i="6"/>
  <c r="KA29" i="6"/>
  <c r="KB29" i="6"/>
  <c r="KC29" i="6"/>
  <c r="KD29" i="6"/>
  <c r="KE29" i="6"/>
  <c r="KF29" i="6"/>
  <c r="KG29" i="6"/>
  <c r="KH29" i="6"/>
  <c r="KI29" i="6"/>
  <c r="KJ29" i="6"/>
  <c r="KK29" i="6"/>
  <c r="KL29" i="6"/>
  <c r="KM29" i="6"/>
  <c r="KN29" i="6"/>
  <c r="KO29" i="6"/>
  <c r="KP29" i="6"/>
  <c r="KQ29" i="6"/>
  <c r="KR29" i="6"/>
  <c r="KS29" i="6"/>
  <c r="KT29" i="6"/>
  <c r="KU29" i="6"/>
  <c r="KV29" i="6"/>
  <c r="KW29" i="6"/>
  <c r="KX29" i="6"/>
  <c r="KY29" i="6"/>
  <c r="KZ29" i="6"/>
  <c r="LA29" i="6"/>
  <c r="LB29" i="6"/>
  <c r="LC29" i="6"/>
  <c r="LD29" i="6"/>
  <c r="LE29" i="6"/>
  <c r="LF29" i="6"/>
  <c r="LG29" i="6"/>
  <c r="LH29" i="6"/>
  <c r="LI29" i="6"/>
  <c r="LJ29" i="6"/>
  <c r="LK29" i="6"/>
  <c r="LL29" i="6"/>
  <c r="LM29" i="6"/>
  <c r="LN29" i="6"/>
  <c r="LO29" i="6"/>
  <c r="LP29" i="6"/>
  <c r="LQ29" i="6"/>
  <c r="LR29" i="6"/>
  <c r="LS29" i="6"/>
  <c r="LT29" i="6"/>
  <c r="LU29" i="6"/>
  <c r="LV29" i="6"/>
  <c r="LW29" i="6"/>
  <c r="LX29" i="6"/>
  <c r="LY29" i="6"/>
  <c r="LZ29" i="6"/>
  <c r="MA29" i="6"/>
  <c r="MB29" i="6"/>
  <c r="MC29" i="6"/>
  <c r="MD29" i="6"/>
  <c r="ME29" i="6"/>
  <c r="MF29" i="6"/>
  <c r="MG29" i="6"/>
  <c r="MH29" i="6"/>
  <c r="MI29" i="6"/>
  <c r="MJ29" i="6"/>
  <c r="MK29" i="6"/>
  <c r="ML29" i="6"/>
  <c r="MM29" i="6"/>
  <c r="MN29" i="6"/>
  <c r="MO29" i="6"/>
  <c r="MP29" i="6"/>
  <c r="MQ29" i="6"/>
  <c r="MR29" i="6"/>
  <c r="MS29" i="6"/>
  <c r="MT29" i="6"/>
  <c r="MU29" i="6"/>
  <c r="MV29" i="6"/>
  <c r="MW29" i="6"/>
  <c r="MX29" i="6"/>
  <c r="MY29" i="6"/>
  <c r="MZ29" i="6"/>
  <c r="NA29" i="6"/>
  <c r="NB29" i="6"/>
  <c r="NC29" i="6"/>
  <c r="ND29" i="6"/>
  <c r="NE29" i="6"/>
  <c r="NF29" i="6"/>
  <c r="NG29" i="6"/>
  <c r="NH29" i="6"/>
  <c r="NI29" i="6"/>
  <c r="NJ29" i="6"/>
  <c r="NK29" i="6"/>
  <c r="NL29" i="6"/>
  <c r="NM29" i="6"/>
  <c r="NN29" i="6"/>
  <c r="NO29" i="6"/>
  <c r="NP29" i="6"/>
  <c r="NQ29" i="6"/>
  <c r="NR29" i="6"/>
  <c r="NS29" i="6"/>
  <c r="NT29" i="6"/>
  <c r="NU29" i="6"/>
  <c r="NV29" i="6"/>
  <c r="NW29" i="6"/>
  <c r="NX29" i="6"/>
  <c r="NY29" i="6"/>
  <c r="NZ29" i="6"/>
  <c r="OA29" i="6"/>
  <c r="OB29" i="6"/>
  <c r="OC29" i="6"/>
  <c r="OD29" i="6"/>
  <c r="OE29" i="6"/>
  <c r="OF29" i="6"/>
  <c r="OG29" i="6"/>
  <c r="OH29" i="6"/>
  <c r="OI29" i="6"/>
  <c r="OJ29" i="6"/>
  <c r="OK29" i="6"/>
  <c r="OL29" i="6"/>
  <c r="OM29" i="6"/>
  <c r="ON29" i="6"/>
  <c r="OO29" i="6"/>
  <c r="OP29" i="6"/>
  <c r="OQ29" i="6"/>
  <c r="OR29" i="6"/>
  <c r="OS29" i="6"/>
  <c r="OT29" i="6"/>
  <c r="OU29" i="6"/>
  <c r="OV29" i="6"/>
  <c r="OW29" i="6"/>
  <c r="OX29" i="6"/>
  <c r="OY29" i="6"/>
  <c r="OZ29" i="6"/>
  <c r="PA29" i="6"/>
  <c r="PB29" i="6"/>
  <c r="PC29" i="6"/>
  <c r="PD29" i="6"/>
  <c r="PE29" i="6"/>
  <c r="PF29" i="6"/>
  <c r="PG29" i="6"/>
  <c r="PH29" i="6"/>
  <c r="PI29" i="6"/>
  <c r="PJ29" i="6"/>
  <c r="PK29" i="6"/>
  <c r="PL29" i="6"/>
  <c r="PM29" i="6"/>
  <c r="PN29" i="6"/>
  <c r="PO29" i="6"/>
  <c r="PP29" i="6"/>
  <c r="PQ29" i="6"/>
  <c r="PR29" i="6"/>
  <c r="PS29" i="6"/>
  <c r="PT29" i="6"/>
  <c r="PU29" i="6"/>
  <c r="PV29" i="6"/>
  <c r="PW29" i="6"/>
  <c r="PX29" i="6"/>
  <c r="PY29" i="6"/>
  <c r="PZ29" i="6"/>
  <c r="QA29" i="6"/>
  <c r="QB29" i="6"/>
  <c r="QC29" i="6"/>
  <c r="QD29" i="6"/>
  <c r="QE29" i="6"/>
  <c r="QF29" i="6"/>
  <c r="QG29" i="6"/>
  <c r="QH29" i="6"/>
  <c r="QI29" i="6"/>
  <c r="QJ29" i="6"/>
  <c r="QK29" i="6"/>
  <c r="QL29" i="6"/>
  <c r="QM29" i="6"/>
  <c r="QN29" i="6"/>
  <c r="QO29" i="6"/>
  <c r="QP29" i="6"/>
  <c r="QQ29" i="6"/>
  <c r="QR29" i="6"/>
  <c r="QS29" i="6"/>
  <c r="QT29" i="6"/>
  <c r="QU29" i="6"/>
  <c r="QV29" i="6"/>
  <c r="QW29" i="6"/>
  <c r="QX29" i="6"/>
  <c r="QY29" i="6"/>
  <c r="QZ29" i="6"/>
  <c r="RA29" i="6"/>
  <c r="RB29" i="6"/>
  <c r="RC29" i="6"/>
  <c r="RD29" i="6"/>
  <c r="RE29" i="6"/>
  <c r="RF29" i="6"/>
  <c r="RG29" i="6"/>
  <c r="RH29" i="6"/>
  <c r="RI29" i="6"/>
  <c r="RJ29" i="6"/>
  <c r="RK29" i="6"/>
  <c r="RL29" i="6"/>
  <c r="RM29" i="6"/>
  <c r="RN29" i="6"/>
  <c r="RO29" i="6"/>
  <c r="RP29" i="6"/>
  <c r="RQ29" i="6"/>
  <c r="RR29" i="6"/>
  <c r="RS29" i="6"/>
  <c r="RT29" i="6"/>
  <c r="RU29" i="6"/>
  <c r="RV29" i="6"/>
  <c r="RW29" i="6"/>
  <c r="RX29" i="6"/>
  <c r="RY29" i="6"/>
  <c r="RZ29" i="6"/>
  <c r="SA29" i="6"/>
  <c r="SB29" i="6"/>
  <c r="SC29" i="6"/>
  <c r="SD29" i="6"/>
  <c r="SE29" i="6"/>
  <c r="SF29" i="6"/>
  <c r="SG29" i="6"/>
  <c r="SH29" i="6"/>
  <c r="SI29" i="6"/>
  <c r="SJ29" i="6"/>
  <c r="SK29" i="6"/>
  <c r="SL29" i="6"/>
  <c r="SM29" i="6"/>
  <c r="SN29" i="6"/>
  <c r="SO29" i="6"/>
  <c r="SP29" i="6"/>
  <c r="SQ29" i="6"/>
  <c r="SR29" i="6"/>
  <c r="SS29" i="6"/>
  <c r="ST29" i="6"/>
  <c r="SU29" i="6"/>
  <c r="SV29" i="6"/>
  <c r="SW29" i="6"/>
  <c r="SX29" i="6"/>
  <c r="SY29" i="6"/>
  <c r="SZ29" i="6"/>
  <c r="TA29" i="6"/>
  <c r="TB29" i="6"/>
  <c r="TC29" i="6"/>
  <c r="TD29" i="6"/>
  <c r="TE29" i="6"/>
  <c r="TF29" i="6"/>
  <c r="TG29" i="6"/>
  <c r="TH29" i="6"/>
  <c r="TI29" i="6"/>
  <c r="TJ29" i="6"/>
  <c r="TK29" i="6"/>
  <c r="TL29" i="6"/>
  <c r="TM29" i="6"/>
  <c r="TN29" i="6"/>
  <c r="TO29" i="6"/>
  <c r="TP29" i="6"/>
  <c r="TQ29" i="6"/>
  <c r="TR29" i="6"/>
  <c r="TS29" i="6"/>
  <c r="TT29" i="6"/>
  <c r="TU29" i="6"/>
  <c r="TV29" i="6"/>
  <c r="TW29" i="6"/>
  <c r="TX29" i="6"/>
  <c r="TY29" i="6"/>
  <c r="TZ29" i="6"/>
  <c r="UA29" i="6"/>
  <c r="UB29" i="6"/>
  <c r="UC29" i="6"/>
  <c r="UD29" i="6"/>
  <c r="UE29" i="6"/>
  <c r="UF29" i="6"/>
  <c r="UG29" i="6"/>
  <c r="UH29" i="6"/>
  <c r="UI29" i="6"/>
  <c r="UJ29" i="6"/>
  <c r="UK29" i="6"/>
  <c r="UL29" i="6"/>
  <c r="UM29" i="6"/>
  <c r="UN29" i="6"/>
  <c r="UO29" i="6"/>
  <c r="UP29" i="6"/>
  <c r="UQ29" i="6"/>
  <c r="UR29" i="6"/>
  <c r="US29" i="6"/>
  <c r="UT29" i="6"/>
  <c r="UU29" i="6"/>
  <c r="UV29" i="6"/>
  <c r="UW29" i="6"/>
  <c r="UX29" i="6"/>
  <c r="UY29" i="6"/>
  <c r="UZ29" i="6"/>
  <c r="VA29" i="6"/>
  <c r="VB29" i="6"/>
  <c r="VC29" i="6"/>
  <c r="VD29" i="6"/>
  <c r="VE29" i="6"/>
  <c r="VF29" i="6"/>
  <c r="VG29" i="6"/>
  <c r="VH29" i="6"/>
  <c r="VI29" i="6"/>
  <c r="VJ29" i="6"/>
  <c r="VK29" i="6"/>
  <c r="VL29" i="6"/>
  <c r="VM29" i="6"/>
  <c r="VN29" i="6"/>
  <c r="VO29" i="6"/>
  <c r="VP29" i="6"/>
  <c r="VQ29" i="6"/>
  <c r="VR29" i="6"/>
  <c r="VS29" i="6"/>
  <c r="VT29" i="6"/>
  <c r="VU29" i="6"/>
  <c r="VV29" i="6"/>
  <c r="VW29" i="6"/>
  <c r="VX29" i="6"/>
  <c r="VY29" i="6"/>
  <c r="VZ29" i="6"/>
  <c r="WA29" i="6"/>
  <c r="WB29" i="6"/>
  <c r="WC29" i="6"/>
  <c r="WD29" i="6"/>
  <c r="WE29" i="6"/>
  <c r="WF29" i="6"/>
  <c r="WG29" i="6"/>
  <c r="WH29" i="6"/>
  <c r="WI29" i="6"/>
  <c r="WJ29" i="6"/>
  <c r="WK29" i="6"/>
  <c r="WL29" i="6"/>
  <c r="WM29" i="6"/>
  <c r="WN29" i="6"/>
  <c r="WO29" i="6"/>
  <c r="WP29" i="6"/>
  <c r="WQ29" i="6"/>
  <c r="WR29" i="6"/>
  <c r="WS29" i="6"/>
  <c r="WT29" i="6"/>
  <c r="WU29" i="6"/>
  <c r="WV29" i="6"/>
  <c r="WW29" i="6"/>
  <c r="WX29" i="6"/>
  <c r="WY29" i="6"/>
  <c r="WZ29" i="6"/>
  <c r="XA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HD30" i="6"/>
  <c r="HE30" i="6"/>
  <c r="HF30" i="6"/>
  <c r="HG30" i="6"/>
  <c r="HH30" i="6"/>
  <c r="HI30" i="6"/>
  <c r="HJ30" i="6"/>
  <c r="HK30" i="6"/>
  <c r="HL30" i="6"/>
  <c r="HM30" i="6"/>
  <c r="HN30" i="6"/>
  <c r="HO30" i="6"/>
  <c r="HP30" i="6"/>
  <c r="HQ30" i="6"/>
  <c r="HR30" i="6"/>
  <c r="HS30" i="6"/>
  <c r="HT30" i="6"/>
  <c r="HU30" i="6"/>
  <c r="HV30" i="6"/>
  <c r="HW30" i="6"/>
  <c r="HX30" i="6"/>
  <c r="HY30" i="6"/>
  <c r="HZ30" i="6"/>
  <c r="IA30" i="6"/>
  <c r="IB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IY30" i="6"/>
  <c r="IZ30" i="6"/>
  <c r="JA30" i="6"/>
  <c r="JB30" i="6"/>
  <c r="JC30" i="6"/>
  <c r="JD30" i="6"/>
  <c r="JE30" i="6"/>
  <c r="JF30" i="6"/>
  <c r="JG30" i="6"/>
  <c r="JH30" i="6"/>
  <c r="JI30" i="6"/>
  <c r="JJ30" i="6"/>
  <c r="JK30" i="6"/>
  <c r="JL30" i="6"/>
  <c r="JM30" i="6"/>
  <c r="JN30" i="6"/>
  <c r="JO30" i="6"/>
  <c r="JP30" i="6"/>
  <c r="JQ30" i="6"/>
  <c r="JR30" i="6"/>
  <c r="JS30" i="6"/>
  <c r="JT30" i="6"/>
  <c r="JU30" i="6"/>
  <c r="JV30" i="6"/>
  <c r="JW30" i="6"/>
  <c r="JX30" i="6"/>
  <c r="JY30" i="6"/>
  <c r="JZ30" i="6"/>
  <c r="KA30" i="6"/>
  <c r="KB30" i="6"/>
  <c r="KC30" i="6"/>
  <c r="KD30" i="6"/>
  <c r="KE30" i="6"/>
  <c r="KF30" i="6"/>
  <c r="KG30" i="6"/>
  <c r="KH30" i="6"/>
  <c r="KI30" i="6"/>
  <c r="KJ30" i="6"/>
  <c r="KK30" i="6"/>
  <c r="KL30" i="6"/>
  <c r="KM30" i="6"/>
  <c r="KN30" i="6"/>
  <c r="KO30" i="6"/>
  <c r="KP30" i="6"/>
  <c r="KQ30" i="6"/>
  <c r="KR30" i="6"/>
  <c r="KS30" i="6"/>
  <c r="KT30" i="6"/>
  <c r="KU30" i="6"/>
  <c r="KV30" i="6"/>
  <c r="KW30" i="6"/>
  <c r="KX30" i="6"/>
  <c r="KY30" i="6"/>
  <c r="KZ30" i="6"/>
  <c r="LA30" i="6"/>
  <c r="LB30" i="6"/>
  <c r="LC30" i="6"/>
  <c r="LD30" i="6"/>
  <c r="LE30" i="6"/>
  <c r="LF30" i="6"/>
  <c r="LG30" i="6"/>
  <c r="LH30" i="6"/>
  <c r="LI30" i="6"/>
  <c r="LJ30" i="6"/>
  <c r="LK30" i="6"/>
  <c r="LL30" i="6"/>
  <c r="LM30" i="6"/>
  <c r="LN30" i="6"/>
  <c r="LO30" i="6"/>
  <c r="LP30" i="6"/>
  <c r="LQ30" i="6"/>
  <c r="LR30" i="6"/>
  <c r="LS30" i="6"/>
  <c r="LT30" i="6"/>
  <c r="LU30" i="6"/>
  <c r="LV30" i="6"/>
  <c r="LW30" i="6"/>
  <c r="LX30" i="6"/>
  <c r="LY30" i="6"/>
  <c r="LZ30" i="6"/>
  <c r="MA30" i="6"/>
  <c r="MB30" i="6"/>
  <c r="MC30" i="6"/>
  <c r="MD30" i="6"/>
  <c r="ME30" i="6"/>
  <c r="MF30" i="6"/>
  <c r="MG30" i="6"/>
  <c r="MH30" i="6"/>
  <c r="MI30" i="6"/>
  <c r="MJ30" i="6"/>
  <c r="MK30" i="6"/>
  <c r="ML30" i="6"/>
  <c r="MM30" i="6"/>
  <c r="MN30" i="6"/>
  <c r="MO30" i="6"/>
  <c r="MP30" i="6"/>
  <c r="MQ30" i="6"/>
  <c r="MR30" i="6"/>
  <c r="MS30" i="6"/>
  <c r="MT30" i="6"/>
  <c r="MU30" i="6"/>
  <c r="MV30" i="6"/>
  <c r="MW30" i="6"/>
  <c r="MX30" i="6"/>
  <c r="MY30" i="6"/>
  <c r="MZ30" i="6"/>
  <c r="NA30" i="6"/>
  <c r="NB30" i="6"/>
  <c r="NC30" i="6"/>
  <c r="ND30" i="6"/>
  <c r="NE30" i="6"/>
  <c r="NF30" i="6"/>
  <c r="NG30" i="6"/>
  <c r="NH30" i="6"/>
  <c r="NI30" i="6"/>
  <c r="NJ30" i="6"/>
  <c r="NK30" i="6"/>
  <c r="NL30" i="6"/>
  <c r="NM30" i="6"/>
  <c r="NN30" i="6"/>
  <c r="NO30" i="6"/>
  <c r="NP30" i="6"/>
  <c r="NQ30" i="6"/>
  <c r="NR30" i="6"/>
  <c r="NS30" i="6"/>
  <c r="NT30" i="6"/>
  <c r="NU30" i="6"/>
  <c r="NV30" i="6"/>
  <c r="NW30" i="6"/>
  <c r="NX30" i="6"/>
  <c r="NY30" i="6"/>
  <c r="NZ30" i="6"/>
  <c r="OA30" i="6"/>
  <c r="OB30" i="6"/>
  <c r="OC30" i="6"/>
  <c r="OD30" i="6"/>
  <c r="OE30" i="6"/>
  <c r="OF30" i="6"/>
  <c r="OG30" i="6"/>
  <c r="OH30" i="6"/>
  <c r="OI30" i="6"/>
  <c r="OJ30" i="6"/>
  <c r="OK30" i="6"/>
  <c r="OL30" i="6"/>
  <c r="OM30" i="6"/>
  <c r="ON30" i="6"/>
  <c r="OO30" i="6"/>
  <c r="OP30" i="6"/>
  <c r="OQ30" i="6"/>
  <c r="OR30" i="6"/>
  <c r="OS30" i="6"/>
  <c r="OT30" i="6"/>
  <c r="OU30" i="6"/>
  <c r="OV30" i="6"/>
  <c r="OW30" i="6"/>
  <c r="OX30" i="6"/>
  <c r="OY30" i="6"/>
  <c r="OZ30" i="6"/>
  <c r="PA30" i="6"/>
  <c r="PB30" i="6"/>
  <c r="PC30" i="6"/>
  <c r="PD30" i="6"/>
  <c r="PE30" i="6"/>
  <c r="PF30" i="6"/>
  <c r="PG30" i="6"/>
  <c r="PH30" i="6"/>
  <c r="PI30" i="6"/>
  <c r="PJ30" i="6"/>
  <c r="PK30" i="6"/>
  <c r="PL30" i="6"/>
  <c r="PM30" i="6"/>
  <c r="PN30" i="6"/>
  <c r="PO30" i="6"/>
  <c r="PP30" i="6"/>
  <c r="PQ30" i="6"/>
  <c r="PR30" i="6"/>
  <c r="PS30" i="6"/>
  <c r="PT30" i="6"/>
  <c r="PU30" i="6"/>
  <c r="PV30" i="6"/>
  <c r="PW30" i="6"/>
  <c r="PX30" i="6"/>
  <c r="PY30" i="6"/>
  <c r="PZ30" i="6"/>
  <c r="QA30" i="6"/>
  <c r="QB30" i="6"/>
  <c r="QC30" i="6"/>
  <c r="QD30" i="6"/>
  <c r="QE30" i="6"/>
  <c r="QF30" i="6"/>
  <c r="QG30" i="6"/>
  <c r="QH30" i="6"/>
  <c r="QI30" i="6"/>
  <c r="QJ30" i="6"/>
  <c r="QK30" i="6"/>
  <c r="QL30" i="6"/>
  <c r="QM30" i="6"/>
  <c r="QN30" i="6"/>
  <c r="QO30" i="6"/>
  <c r="QP30" i="6"/>
  <c r="QQ30" i="6"/>
  <c r="QR30" i="6"/>
  <c r="QS30" i="6"/>
  <c r="QT30" i="6"/>
  <c r="QU30" i="6"/>
  <c r="QV30" i="6"/>
  <c r="QW30" i="6"/>
  <c r="QX30" i="6"/>
  <c r="QY30" i="6"/>
  <c r="QZ30" i="6"/>
  <c r="RA30" i="6"/>
  <c r="RB30" i="6"/>
  <c r="RC30" i="6"/>
  <c r="RD30" i="6"/>
  <c r="RE30" i="6"/>
  <c r="RF30" i="6"/>
  <c r="RG30" i="6"/>
  <c r="RH30" i="6"/>
  <c r="RI30" i="6"/>
  <c r="RJ30" i="6"/>
  <c r="RK30" i="6"/>
  <c r="RL30" i="6"/>
  <c r="RM30" i="6"/>
  <c r="RN30" i="6"/>
  <c r="RO30" i="6"/>
  <c r="RP30" i="6"/>
  <c r="RQ30" i="6"/>
  <c r="RR30" i="6"/>
  <c r="RS30" i="6"/>
  <c r="RT30" i="6"/>
  <c r="RU30" i="6"/>
  <c r="RV30" i="6"/>
  <c r="RW30" i="6"/>
  <c r="RX30" i="6"/>
  <c r="RY30" i="6"/>
  <c r="RZ30" i="6"/>
  <c r="SA30" i="6"/>
  <c r="SB30" i="6"/>
  <c r="SC30" i="6"/>
  <c r="SD30" i="6"/>
  <c r="SE30" i="6"/>
  <c r="SF30" i="6"/>
  <c r="SG30" i="6"/>
  <c r="SH30" i="6"/>
  <c r="SI30" i="6"/>
  <c r="SJ30" i="6"/>
  <c r="SK30" i="6"/>
  <c r="SL30" i="6"/>
  <c r="SM30" i="6"/>
  <c r="SN30" i="6"/>
  <c r="SO30" i="6"/>
  <c r="SP30" i="6"/>
  <c r="SQ30" i="6"/>
  <c r="SR30" i="6"/>
  <c r="SS30" i="6"/>
  <c r="ST30" i="6"/>
  <c r="SU30" i="6"/>
  <c r="SV30" i="6"/>
  <c r="SW30" i="6"/>
  <c r="SX30" i="6"/>
  <c r="SY30" i="6"/>
  <c r="SZ30" i="6"/>
  <c r="TA30" i="6"/>
  <c r="TB30" i="6"/>
  <c r="TC30" i="6"/>
  <c r="TD30" i="6"/>
  <c r="TE30" i="6"/>
  <c r="TF30" i="6"/>
  <c r="TG30" i="6"/>
  <c r="TH30" i="6"/>
  <c r="TI30" i="6"/>
  <c r="TJ30" i="6"/>
  <c r="TK30" i="6"/>
  <c r="TL30" i="6"/>
  <c r="TM30" i="6"/>
  <c r="TN30" i="6"/>
  <c r="TO30" i="6"/>
  <c r="TP30" i="6"/>
  <c r="TQ30" i="6"/>
  <c r="TR30" i="6"/>
  <c r="TS30" i="6"/>
  <c r="TT30" i="6"/>
  <c r="TU30" i="6"/>
  <c r="TV30" i="6"/>
  <c r="TW30" i="6"/>
  <c r="TX30" i="6"/>
  <c r="TY30" i="6"/>
  <c r="TZ30" i="6"/>
  <c r="UA30" i="6"/>
  <c r="UB30" i="6"/>
  <c r="UC30" i="6"/>
  <c r="UD30" i="6"/>
  <c r="UE30" i="6"/>
  <c r="UF30" i="6"/>
  <c r="UG30" i="6"/>
  <c r="UH30" i="6"/>
  <c r="UI30" i="6"/>
  <c r="UJ30" i="6"/>
  <c r="UK30" i="6"/>
  <c r="UL30" i="6"/>
  <c r="UM30" i="6"/>
  <c r="UN30" i="6"/>
  <c r="UO30" i="6"/>
  <c r="UP30" i="6"/>
  <c r="UQ30" i="6"/>
  <c r="UR30" i="6"/>
  <c r="US30" i="6"/>
  <c r="UT30" i="6"/>
  <c r="UU30" i="6"/>
  <c r="UV30" i="6"/>
  <c r="UW30" i="6"/>
  <c r="UX30" i="6"/>
  <c r="UY30" i="6"/>
  <c r="UZ30" i="6"/>
  <c r="VA30" i="6"/>
  <c r="VB30" i="6"/>
  <c r="VC30" i="6"/>
  <c r="VD30" i="6"/>
  <c r="VE30" i="6"/>
  <c r="VF30" i="6"/>
  <c r="VG30" i="6"/>
  <c r="VH30" i="6"/>
  <c r="VI30" i="6"/>
  <c r="VJ30" i="6"/>
  <c r="VK30" i="6"/>
  <c r="VL30" i="6"/>
  <c r="VM30" i="6"/>
  <c r="VN30" i="6"/>
  <c r="VO30" i="6"/>
  <c r="VP30" i="6"/>
  <c r="VQ30" i="6"/>
  <c r="VR30" i="6"/>
  <c r="VS30" i="6"/>
  <c r="VT30" i="6"/>
  <c r="VU30" i="6"/>
  <c r="VV30" i="6"/>
  <c r="VW30" i="6"/>
  <c r="VX30" i="6"/>
  <c r="VY30" i="6"/>
  <c r="VZ30" i="6"/>
  <c r="WA30" i="6"/>
  <c r="WB30" i="6"/>
  <c r="WC30" i="6"/>
  <c r="WD30" i="6"/>
  <c r="WE30" i="6"/>
  <c r="WF30" i="6"/>
  <c r="WG30" i="6"/>
  <c r="WH30" i="6"/>
  <c r="WI30" i="6"/>
  <c r="WJ30" i="6"/>
  <c r="WK30" i="6"/>
  <c r="WL30" i="6"/>
  <c r="WM30" i="6"/>
  <c r="WN30" i="6"/>
  <c r="WO30" i="6"/>
  <c r="WP30" i="6"/>
  <c r="WQ30" i="6"/>
  <c r="WR30" i="6"/>
  <c r="WS30" i="6"/>
  <c r="WT30" i="6"/>
  <c r="WU30" i="6"/>
  <c r="WV30" i="6"/>
  <c r="WW30" i="6"/>
  <c r="WX30" i="6"/>
  <c r="WY30" i="6"/>
  <c r="WZ30" i="6"/>
  <c r="XA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HD31" i="6"/>
  <c r="HE31" i="6"/>
  <c r="HF31" i="6"/>
  <c r="HG31" i="6"/>
  <c r="HH31" i="6"/>
  <c r="HI31" i="6"/>
  <c r="HJ31" i="6"/>
  <c r="HK31" i="6"/>
  <c r="HL31" i="6"/>
  <c r="HM31" i="6"/>
  <c r="HN31" i="6"/>
  <c r="HO31" i="6"/>
  <c r="HP31" i="6"/>
  <c r="HQ31" i="6"/>
  <c r="HR31" i="6"/>
  <c r="HS31" i="6"/>
  <c r="HT31" i="6"/>
  <c r="HU31" i="6"/>
  <c r="HV31" i="6"/>
  <c r="HW31" i="6"/>
  <c r="HX31" i="6"/>
  <c r="HY31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U31" i="6"/>
  <c r="IV31" i="6"/>
  <c r="IW31" i="6"/>
  <c r="IX31" i="6"/>
  <c r="IY31" i="6"/>
  <c r="IZ31" i="6"/>
  <c r="JA31" i="6"/>
  <c r="JB31" i="6"/>
  <c r="JC31" i="6"/>
  <c r="JD31" i="6"/>
  <c r="JE31" i="6"/>
  <c r="JF31" i="6"/>
  <c r="JG31" i="6"/>
  <c r="JH31" i="6"/>
  <c r="JI31" i="6"/>
  <c r="JJ31" i="6"/>
  <c r="JK31" i="6"/>
  <c r="JL31" i="6"/>
  <c r="JM31" i="6"/>
  <c r="JN31" i="6"/>
  <c r="JO31" i="6"/>
  <c r="JP31" i="6"/>
  <c r="JQ31" i="6"/>
  <c r="JR31" i="6"/>
  <c r="JS31" i="6"/>
  <c r="JT31" i="6"/>
  <c r="JU31" i="6"/>
  <c r="JV31" i="6"/>
  <c r="JW31" i="6"/>
  <c r="JX31" i="6"/>
  <c r="JY31" i="6"/>
  <c r="JZ31" i="6"/>
  <c r="KA31" i="6"/>
  <c r="KB31" i="6"/>
  <c r="KC31" i="6"/>
  <c r="KD31" i="6"/>
  <c r="KE31" i="6"/>
  <c r="KF31" i="6"/>
  <c r="KG31" i="6"/>
  <c r="KH31" i="6"/>
  <c r="KI31" i="6"/>
  <c r="KJ31" i="6"/>
  <c r="KK31" i="6"/>
  <c r="KL31" i="6"/>
  <c r="KM31" i="6"/>
  <c r="KN31" i="6"/>
  <c r="KO31" i="6"/>
  <c r="KP31" i="6"/>
  <c r="KQ31" i="6"/>
  <c r="KR31" i="6"/>
  <c r="KS31" i="6"/>
  <c r="KT31" i="6"/>
  <c r="KU31" i="6"/>
  <c r="KV31" i="6"/>
  <c r="KW31" i="6"/>
  <c r="KX31" i="6"/>
  <c r="KY31" i="6"/>
  <c r="KZ31" i="6"/>
  <c r="LA31" i="6"/>
  <c r="LB31" i="6"/>
  <c r="LC31" i="6"/>
  <c r="LD31" i="6"/>
  <c r="LE31" i="6"/>
  <c r="LF31" i="6"/>
  <c r="LG31" i="6"/>
  <c r="LH31" i="6"/>
  <c r="LI31" i="6"/>
  <c r="LJ31" i="6"/>
  <c r="LK31" i="6"/>
  <c r="LL31" i="6"/>
  <c r="LM31" i="6"/>
  <c r="LN31" i="6"/>
  <c r="LO31" i="6"/>
  <c r="LP31" i="6"/>
  <c r="LQ31" i="6"/>
  <c r="LR31" i="6"/>
  <c r="LS31" i="6"/>
  <c r="LT31" i="6"/>
  <c r="LU31" i="6"/>
  <c r="LV31" i="6"/>
  <c r="LW31" i="6"/>
  <c r="LX31" i="6"/>
  <c r="LY31" i="6"/>
  <c r="LZ31" i="6"/>
  <c r="MA31" i="6"/>
  <c r="MB31" i="6"/>
  <c r="MC31" i="6"/>
  <c r="MD31" i="6"/>
  <c r="ME31" i="6"/>
  <c r="MF31" i="6"/>
  <c r="MG31" i="6"/>
  <c r="MH31" i="6"/>
  <c r="MI31" i="6"/>
  <c r="MJ31" i="6"/>
  <c r="MK31" i="6"/>
  <c r="ML31" i="6"/>
  <c r="MM31" i="6"/>
  <c r="MN31" i="6"/>
  <c r="MO31" i="6"/>
  <c r="MP31" i="6"/>
  <c r="MQ31" i="6"/>
  <c r="MR31" i="6"/>
  <c r="MS31" i="6"/>
  <c r="MT31" i="6"/>
  <c r="MU31" i="6"/>
  <c r="MV31" i="6"/>
  <c r="MW31" i="6"/>
  <c r="MX31" i="6"/>
  <c r="MY31" i="6"/>
  <c r="MZ31" i="6"/>
  <c r="NA31" i="6"/>
  <c r="NB31" i="6"/>
  <c r="NC31" i="6"/>
  <c r="ND31" i="6"/>
  <c r="NE31" i="6"/>
  <c r="NF31" i="6"/>
  <c r="NG31" i="6"/>
  <c r="NH31" i="6"/>
  <c r="NI31" i="6"/>
  <c r="NJ31" i="6"/>
  <c r="NK31" i="6"/>
  <c r="NL31" i="6"/>
  <c r="NM31" i="6"/>
  <c r="NN31" i="6"/>
  <c r="NO31" i="6"/>
  <c r="NP31" i="6"/>
  <c r="NQ31" i="6"/>
  <c r="NR31" i="6"/>
  <c r="NS31" i="6"/>
  <c r="NT31" i="6"/>
  <c r="NU31" i="6"/>
  <c r="NV31" i="6"/>
  <c r="NW31" i="6"/>
  <c r="NX31" i="6"/>
  <c r="NY31" i="6"/>
  <c r="NZ31" i="6"/>
  <c r="OA31" i="6"/>
  <c r="OB31" i="6"/>
  <c r="OC31" i="6"/>
  <c r="OD31" i="6"/>
  <c r="OE31" i="6"/>
  <c r="OF31" i="6"/>
  <c r="OG31" i="6"/>
  <c r="OH31" i="6"/>
  <c r="OI31" i="6"/>
  <c r="OJ31" i="6"/>
  <c r="OK31" i="6"/>
  <c r="OL31" i="6"/>
  <c r="OM31" i="6"/>
  <c r="ON31" i="6"/>
  <c r="OO31" i="6"/>
  <c r="OP31" i="6"/>
  <c r="OQ31" i="6"/>
  <c r="OR31" i="6"/>
  <c r="OS31" i="6"/>
  <c r="OT31" i="6"/>
  <c r="OU31" i="6"/>
  <c r="OV31" i="6"/>
  <c r="OW31" i="6"/>
  <c r="OX31" i="6"/>
  <c r="OY31" i="6"/>
  <c r="OZ31" i="6"/>
  <c r="PA31" i="6"/>
  <c r="PB31" i="6"/>
  <c r="PC31" i="6"/>
  <c r="PD31" i="6"/>
  <c r="PE31" i="6"/>
  <c r="PF31" i="6"/>
  <c r="PG31" i="6"/>
  <c r="PH31" i="6"/>
  <c r="PI31" i="6"/>
  <c r="PJ31" i="6"/>
  <c r="PK31" i="6"/>
  <c r="PL31" i="6"/>
  <c r="PM31" i="6"/>
  <c r="PN31" i="6"/>
  <c r="PO31" i="6"/>
  <c r="PP31" i="6"/>
  <c r="PQ31" i="6"/>
  <c r="PR31" i="6"/>
  <c r="PS31" i="6"/>
  <c r="PT31" i="6"/>
  <c r="PU31" i="6"/>
  <c r="PV31" i="6"/>
  <c r="PW31" i="6"/>
  <c r="PX31" i="6"/>
  <c r="PY31" i="6"/>
  <c r="PZ31" i="6"/>
  <c r="QA31" i="6"/>
  <c r="QB31" i="6"/>
  <c r="QC31" i="6"/>
  <c r="QD31" i="6"/>
  <c r="QE31" i="6"/>
  <c r="QF31" i="6"/>
  <c r="QG31" i="6"/>
  <c r="QH31" i="6"/>
  <c r="QI31" i="6"/>
  <c r="QJ31" i="6"/>
  <c r="QK31" i="6"/>
  <c r="QL31" i="6"/>
  <c r="QM31" i="6"/>
  <c r="QN31" i="6"/>
  <c r="QO31" i="6"/>
  <c r="QP31" i="6"/>
  <c r="QQ31" i="6"/>
  <c r="QR31" i="6"/>
  <c r="QS31" i="6"/>
  <c r="QT31" i="6"/>
  <c r="QU31" i="6"/>
  <c r="QV31" i="6"/>
  <c r="QW31" i="6"/>
  <c r="QX31" i="6"/>
  <c r="QY31" i="6"/>
  <c r="QZ31" i="6"/>
  <c r="RA31" i="6"/>
  <c r="RB31" i="6"/>
  <c r="RC31" i="6"/>
  <c r="RD31" i="6"/>
  <c r="RE31" i="6"/>
  <c r="RF31" i="6"/>
  <c r="RG31" i="6"/>
  <c r="RH31" i="6"/>
  <c r="RI31" i="6"/>
  <c r="RJ31" i="6"/>
  <c r="RK31" i="6"/>
  <c r="RL31" i="6"/>
  <c r="RM31" i="6"/>
  <c r="RN31" i="6"/>
  <c r="RO31" i="6"/>
  <c r="RP31" i="6"/>
  <c r="RQ31" i="6"/>
  <c r="RR31" i="6"/>
  <c r="RS31" i="6"/>
  <c r="RT31" i="6"/>
  <c r="RU31" i="6"/>
  <c r="RV31" i="6"/>
  <c r="RW31" i="6"/>
  <c r="RX31" i="6"/>
  <c r="RY31" i="6"/>
  <c r="RZ31" i="6"/>
  <c r="SA31" i="6"/>
  <c r="SB31" i="6"/>
  <c r="SC31" i="6"/>
  <c r="SD31" i="6"/>
  <c r="SE31" i="6"/>
  <c r="SF31" i="6"/>
  <c r="SG31" i="6"/>
  <c r="SH31" i="6"/>
  <c r="SI31" i="6"/>
  <c r="SJ31" i="6"/>
  <c r="SK31" i="6"/>
  <c r="SL31" i="6"/>
  <c r="SM31" i="6"/>
  <c r="SN31" i="6"/>
  <c r="SO31" i="6"/>
  <c r="SP31" i="6"/>
  <c r="SQ31" i="6"/>
  <c r="SR31" i="6"/>
  <c r="SS31" i="6"/>
  <c r="ST31" i="6"/>
  <c r="SU31" i="6"/>
  <c r="SV31" i="6"/>
  <c r="SW31" i="6"/>
  <c r="SX31" i="6"/>
  <c r="SY31" i="6"/>
  <c r="SZ31" i="6"/>
  <c r="TA31" i="6"/>
  <c r="TB31" i="6"/>
  <c r="TC31" i="6"/>
  <c r="TD31" i="6"/>
  <c r="TE31" i="6"/>
  <c r="TF31" i="6"/>
  <c r="TG31" i="6"/>
  <c r="TH31" i="6"/>
  <c r="TI31" i="6"/>
  <c r="TJ31" i="6"/>
  <c r="TK31" i="6"/>
  <c r="TL31" i="6"/>
  <c r="TM31" i="6"/>
  <c r="TN31" i="6"/>
  <c r="TO31" i="6"/>
  <c r="TP31" i="6"/>
  <c r="TQ31" i="6"/>
  <c r="TR31" i="6"/>
  <c r="TS31" i="6"/>
  <c r="TT31" i="6"/>
  <c r="TU31" i="6"/>
  <c r="TV31" i="6"/>
  <c r="TW31" i="6"/>
  <c r="TX31" i="6"/>
  <c r="TY31" i="6"/>
  <c r="TZ31" i="6"/>
  <c r="UA31" i="6"/>
  <c r="UB31" i="6"/>
  <c r="UC31" i="6"/>
  <c r="UD31" i="6"/>
  <c r="UE31" i="6"/>
  <c r="UF31" i="6"/>
  <c r="UG31" i="6"/>
  <c r="UH31" i="6"/>
  <c r="UI31" i="6"/>
  <c r="UJ31" i="6"/>
  <c r="UK31" i="6"/>
  <c r="UL31" i="6"/>
  <c r="UM31" i="6"/>
  <c r="UN31" i="6"/>
  <c r="UO31" i="6"/>
  <c r="UP31" i="6"/>
  <c r="UQ31" i="6"/>
  <c r="UR31" i="6"/>
  <c r="US31" i="6"/>
  <c r="UT31" i="6"/>
  <c r="UU31" i="6"/>
  <c r="UV31" i="6"/>
  <c r="UW31" i="6"/>
  <c r="UX31" i="6"/>
  <c r="UY31" i="6"/>
  <c r="UZ31" i="6"/>
  <c r="VA31" i="6"/>
  <c r="VB31" i="6"/>
  <c r="VC31" i="6"/>
  <c r="VD31" i="6"/>
  <c r="VE31" i="6"/>
  <c r="VF31" i="6"/>
  <c r="VG31" i="6"/>
  <c r="VH31" i="6"/>
  <c r="VI31" i="6"/>
  <c r="VJ31" i="6"/>
  <c r="VK31" i="6"/>
  <c r="VL31" i="6"/>
  <c r="VM31" i="6"/>
  <c r="VN31" i="6"/>
  <c r="VO31" i="6"/>
  <c r="VP31" i="6"/>
  <c r="VQ31" i="6"/>
  <c r="VR31" i="6"/>
  <c r="VS31" i="6"/>
  <c r="VT31" i="6"/>
  <c r="VU31" i="6"/>
  <c r="VV31" i="6"/>
  <c r="VW31" i="6"/>
  <c r="VX31" i="6"/>
  <c r="VY31" i="6"/>
  <c r="VZ31" i="6"/>
  <c r="WA31" i="6"/>
  <c r="WB31" i="6"/>
  <c r="WC31" i="6"/>
  <c r="WD31" i="6"/>
  <c r="WE31" i="6"/>
  <c r="WF31" i="6"/>
  <c r="WG31" i="6"/>
  <c r="WH31" i="6"/>
  <c r="WI31" i="6"/>
  <c r="WJ31" i="6"/>
  <c r="WK31" i="6"/>
  <c r="WL31" i="6"/>
  <c r="WM31" i="6"/>
  <c r="WN31" i="6"/>
  <c r="WO31" i="6"/>
  <c r="WP31" i="6"/>
  <c r="WQ31" i="6"/>
  <c r="WR31" i="6"/>
  <c r="WS31" i="6"/>
  <c r="WT31" i="6"/>
  <c r="WU31" i="6"/>
  <c r="WV31" i="6"/>
  <c r="WW31" i="6"/>
  <c r="WX31" i="6"/>
  <c r="WY31" i="6"/>
  <c r="WZ31" i="6"/>
  <c r="XA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FA32" i="6"/>
  <c r="FB32" i="6"/>
  <c r="FC32" i="6"/>
  <c r="FD32" i="6"/>
  <c r="FE32" i="6"/>
  <c r="FF32" i="6"/>
  <c r="FG32" i="6"/>
  <c r="FH32" i="6"/>
  <c r="FI32" i="6"/>
  <c r="FJ32" i="6"/>
  <c r="FK32" i="6"/>
  <c r="FL32" i="6"/>
  <c r="FM32" i="6"/>
  <c r="FN32" i="6"/>
  <c r="FO32" i="6"/>
  <c r="FP32" i="6"/>
  <c r="FQ32" i="6"/>
  <c r="FR32" i="6"/>
  <c r="FS32" i="6"/>
  <c r="FT32" i="6"/>
  <c r="FU32" i="6"/>
  <c r="FV32" i="6"/>
  <c r="FW32" i="6"/>
  <c r="FX32" i="6"/>
  <c r="FY32" i="6"/>
  <c r="FZ32" i="6"/>
  <c r="GA32" i="6"/>
  <c r="GB32" i="6"/>
  <c r="GC32" i="6"/>
  <c r="GD32" i="6"/>
  <c r="GE32" i="6"/>
  <c r="GF32" i="6"/>
  <c r="GG32" i="6"/>
  <c r="GH32" i="6"/>
  <c r="GI32" i="6"/>
  <c r="GJ32" i="6"/>
  <c r="GK32" i="6"/>
  <c r="GL32" i="6"/>
  <c r="GM32" i="6"/>
  <c r="GN32" i="6"/>
  <c r="GO32" i="6"/>
  <c r="GP32" i="6"/>
  <c r="GQ32" i="6"/>
  <c r="GR32" i="6"/>
  <c r="GS32" i="6"/>
  <c r="GT32" i="6"/>
  <c r="GU32" i="6"/>
  <c r="GV32" i="6"/>
  <c r="GW32" i="6"/>
  <c r="GX32" i="6"/>
  <c r="GY32" i="6"/>
  <c r="GZ32" i="6"/>
  <c r="HA32" i="6"/>
  <c r="HB32" i="6"/>
  <c r="HC32" i="6"/>
  <c r="HD32" i="6"/>
  <c r="HE32" i="6"/>
  <c r="HF32" i="6"/>
  <c r="HG32" i="6"/>
  <c r="HH32" i="6"/>
  <c r="HI32" i="6"/>
  <c r="HJ32" i="6"/>
  <c r="HK32" i="6"/>
  <c r="HL32" i="6"/>
  <c r="HM32" i="6"/>
  <c r="HN32" i="6"/>
  <c r="HO32" i="6"/>
  <c r="HP32" i="6"/>
  <c r="HQ32" i="6"/>
  <c r="HR32" i="6"/>
  <c r="HS32" i="6"/>
  <c r="HT32" i="6"/>
  <c r="HU32" i="6"/>
  <c r="HV32" i="6"/>
  <c r="HW32" i="6"/>
  <c r="HX32" i="6"/>
  <c r="HY32" i="6"/>
  <c r="HZ32" i="6"/>
  <c r="IA32" i="6"/>
  <c r="IB32" i="6"/>
  <c r="IC32" i="6"/>
  <c r="ID32" i="6"/>
  <c r="IE32" i="6"/>
  <c r="IF32" i="6"/>
  <c r="IG32" i="6"/>
  <c r="IH32" i="6"/>
  <c r="II32" i="6"/>
  <c r="IJ32" i="6"/>
  <c r="IK32" i="6"/>
  <c r="IL32" i="6"/>
  <c r="IM32" i="6"/>
  <c r="IN32" i="6"/>
  <c r="IO32" i="6"/>
  <c r="IP32" i="6"/>
  <c r="IQ32" i="6"/>
  <c r="IR32" i="6"/>
  <c r="IS32" i="6"/>
  <c r="IT32" i="6"/>
  <c r="IU32" i="6"/>
  <c r="IV32" i="6"/>
  <c r="IW32" i="6"/>
  <c r="IX32" i="6"/>
  <c r="IY32" i="6"/>
  <c r="IZ32" i="6"/>
  <c r="JA32" i="6"/>
  <c r="JB32" i="6"/>
  <c r="JC32" i="6"/>
  <c r="JD32" i="6"/>
  <c r="JE32" i="6"/>
  <c r="JF32" i="6"/>
  <c r="JG32" i="6"/>
  <c r="JH32" i="6"/>
  <c r="JI32" i="6"/>
  <c r="JJ32" i="6"/>
  <c r="JK32" i="6"/>
  <c r="JL32" i="6"/>
  <c r="JM32" i="6"/>
  <c r="JN32" i="6"/>
  <c r="JO32" i="6"/>
  <c r="JP32" i="6"/>
  <c r="JQ32" i="6"/>
  <c r="JR32" i="6"/>
  <c r="JS32" i="6"/>
  <c r="JT32" i="6"/>
  <c r="JU32" i="6"/>
  <c r="JV32" i="6"/>
  <c r="JW32" i="6"/>
  <c r="JX32" i="6"/>
  <c r="JY32" i="6"/>
  <c r="JZ32" i="6"/>
  <c r="KA32" i="6"/>
  <c r="KB32" i="6"/>
  <c r="KC32" i="6"/>
  <c r="KD32" i="6"/>
  <c r="KE32" i="6"/>
  <c r="KF32" i="6"/>
  <c r="KG32" i="6"/>
  <c r="KH32" i="6"/>
  <c r="KI32" i="6"/>
  <c r="KJ32" i="6"/>
  <c r="KK32" i="6"/>
  <c r="KL32" i="6"/>
  <c r="KM32" i="6"/>
  <c r="KN32" i="6"/>
  <c r="KO32" i="6"/>
  <c r="KP32" i="6"/>
  <c r="KQ32" i="6"/>
  <c r="KR32" i="6"/>
  <c r="KS32" i="6"/>
  <c r="KT32" i="6"/>
  <c r="KU32" i="6"/>
  <c r="KV32" i="6"/>
  <c r="KW32" i="6"/>
  <c r="KX32" i="6"/>
  <c r="KY32" i="6"/>
  <c r="KZ32" i="6"/>
  <c r="LA32" i="6"/>
  <c r="LB32" i="6"/>
  <c r="LC32" i="6"/>
  <c r="LD32" i="6"/>
  <c r="LE32" i="6"/>
  <c r="LF32" i="6"/>
  <c r="LG32" i="6"/>
  <c r="LH32" i="6"/>
  <c r="LI32" i="6"/>
  <c r="LJ32" i="6"/>
  <c r="LK32" i="6"/>
  <c r="LL32" i="6"/>
  <c r="LM32" i="6"/>
  <c r="LN32" i="6"/>
  <c r="LO32" i="6"/>
  <c r="LP32" i="6"/>
  <c r="LQ32" i="6"/>
  <c r="LR32" i="6"/>
  <c r="LS32" i="6"/>
  <c r="LT32" i="6"/>
  <c r="LU32" i="6"/>
  <c r="LV32" i="6"/>
  <c r="LW32" i="6"/>
  <c r="LX32" i="6"/>
  <c r="LY32" i="6"/>
  <c r="LZ32" i="6"/>
  <c r="MA32" i="6"/>
  <c r="MB32" i="6"/>
  <c r="MC32" i="6"/>
  <c r="MD32" i="6"/>
  <c r="ME32" i="6"/>
  <c r="MF32" i="6"/>
  <c r="MG32" i="6"/>
  <c r="MH32" i="6"/>
  <c r="MI32" i="6"/>
  <c r="MJ32" i="6"/>
  <c r="MK32" i="6"/>
  <c r="ML32" i="6"/>
  <c r="MM32" i="6"/>
  <c r="MN32" i="6"/>
  <c r="MO32" i="6"/>
  <c r="MP32" i="6"/>
  <c r="MQ32" i="6"/>
  <c r="MR32" i="6"/>
  <c r="MS32" i="6"/>
  <c r="MT32" i="6"/>
  <c r="MU32" i="6"/>
  <c r="MV32" i="6"/>
  <c r="MW32" i="6"/>
  <c r="MX32" i="6"/>
  <c r="MY32" i="6"/>
  <c r="MZ32" i="6"/>
  <c r="NA32" i="6"/>
  <c r="NB32" i="6"/>
  <c r="NC32" i="6"/>
  <c r="ND32" i="6"/>
  <c r="NE32" i="6"/>
  <c r="NF32" i="6"/>
  <c r="NG32" i="6"/>
  <c r="NH32" i="6"/>
  <c r="NI32" i="6"/>
  <c r="NJ32" i="6"/>
  <c r="NK32" i="6"/>
  <c r="NL32" i="6"/>
  <c r="NM32" i="6"/>
  <c r="NN32" i="6"/>
  <c r="NO32" i="6"/>
  <c r="NP32" i="6"/>
  <c r="NQ32" i="6"/>
  <c r="NR32" i="6"/>
  <c r="NS32" i="6"/>
  <c r="NT32" i="6"/>
  <c r="NU32" i="6"/>
  <c r="NV32" i="6"/>
  <c r="NW32" i="6"/>
  <c r="NX32" i="6"/>
  <c r="NY32" i="6"/>
  <c r="NZ32" i="6"/>
  <c r="OA32" i="6"/>
  <c r="OB32" i="6"/>
  <c r="OC32" i="6"/>
  <c r="OD32" i="6"/>
  <c r="OE32" i="6"/>
  <c r="OF32" i="6"/>
  <c r="OG32" i="6"/>
  <c r="OH32" i="6"/>
  <c r="OI32" i="6"/>
  <c r="OJ32" i="6"/>
  <c r="OK32" i="6"/>
  <c r="OL32" i="6"/>
  <c r="OM32" i="6"/>
  <c r="ON32" i="6"/>
  <c r="OO32" i="6"/>
  <c r="OP32" i="6"/>
  <c r="OQ32" i="6"/>
  <c r="OR32" i="6"/>
  <c r="OS32" i="6"/>
  <c r="OT32" i="6"/>
  <c r="OU32" i="6"/>
  <c r="OV32" i="6"/>
  <c r="OW32" i="6"/>
  <c r="OX32" i="6"/>
  <c r="OY32" i="6"/>
  <c r="OZ32" i="6"/>
  <c r="PA32" i="6"/>
  <c r="PB32" i="6"/>
  <c r="PC32" i="6"/>
  <c r="PD32" i="6"/>
  <c r="PE32" i="6"/>
  <c r="PF32" i="6"/>
  <c r="PG32" i="6"/>
  <c r="PH32" i="6"/>
  <c r="PI32" i="6"/>
  <c r="PJ32" i="6"/>
  <c r="PK32" i="6"/>
  <c r="PL32" i="6"/>
  <c r="PM32" i="6"/>
  <c r="PN32" i="6"/>
  <c r="PO32" i="6"/>
  <c r="PP32" i="6"/>
  <c r="PQ32" i="6"/>
  <c r="PR32" i="6"/>
  <c r="PS32" i="6"/>
  <c r="PT32" i="6"/>
  <c r="PU32" i="6"/>
  <c r="PV32" i="6"/>
  <c r="PW32" i="6"/>
  <c r="PX32" i="6"/>
  <c r="PY32" i="6"/>
  <c r="PZ32" i="6"/>
  <c r="QA32" i="6"/>
  <c r="QB32" i="6"/>
  <c r="QC32" i="6"/>
  <c r="QD32" i="6"/>
  <c r="QE32" i="6"/>
  <c r="QF32" i="6"/>
  <c r="QG32" i="6"/>
  <c r="QH32" i="6"/>
  <c r="QI32" i="6"/>
  <c r="QJ32" i="6"/>
  <c r="QK32" i="6"/>
  <c r="QL32" i="6"/>
  <c r="QM32" i="6"/>
  <c r="QN32" i="6"/>
  <c r="QO32" i="6"/>
  <c r="QP32" i="6"/>
  <c r="QQ32" i="6"/>
  <c r="QR32" i="6"/>
  <c r="QS32" i="6"/>
  <c r="QT32" i="6"/>
  <c r="QU32" i="6"/>
  <c r="QV32" i="6"/>
  <c r="QW32" i="6"/>
  <c r="QX32" i="6"/>
  <c r="QY32" i="6"/>
  <c r="QZ32" i="6"/>
  <c r="RA32" i="6"/>
  <c r="RB32" i="6"/>
  <c r="RC32" i="6"/>
  <c r="RD32" i="6"/>
  <c r="RE32" i="6"/>
  <c r="RF32" i="6"/>
  <c r="RG32" i="6"/>
  <c r="RH32" i="6"/>
  <c r="RI32" i="6"/>
  <c r="RJ32" i="6"/>
  <c r="RK32" i="6"/>
  <c r="RL32" i="6"/>
  <c r="RM32" i="6"/>
  <c r="RN32" i="6"/>
  <c r="RO32" i="6"/>
  <c r="RP32" i="6"/>
  <c r="RQ32" i="6"/>
  <c r="RR32" i="6"/>
  <c r="RS32" i="6"/>
  <c r="RT32" i="6"/>
  <c r="RU32" i="6"/>
  <c r="RV32" i="6"/>
  <c r="RW32" i="6"/>
  <c r="RX32" i="6"/>
  <c r="RY32" i="6"/>
  <c r="RZ32" i="6"/>
  <c r="SA32" i="6"/>
  <c r="SB32" i="6"/>
  <c r="SC32" i="6"/>
  <c r="SD32" i="6"/>
  <c r="SE32" i="6"/>
  <c r="SF32" i="6"/>
  <c r="SG32" i="6"/>
  <c r="SH32" i="6"/>
  <c r="SI32" i="6"/>
  <c r="SJ32" i="6"/>
  <c r="SK32" i="6"/>
  <c r="SL32" i="6"/>
  <c r="SM32" i="6"/>
  <c r="SN32" i="6"/>
  <c r="SO32" i="6"/>
  <c r="SP32" i="6"/>
  <c r="SQ32" i="6"/>
  <c r="SR32" i="6"/>
  <c r="SS32" i="6"/>
  <c r="ST32" i="6"/>
  <c r="SU32" i="6"/>
  <c r="SV32" i="6"/>
  <c r="SW32" i="6"/>
  <c r="SX32" i="6"/>
  <c r="SY32" i="6"/>
  <c r="SZ32" i="6"/>
  <c r="TA32" i="6"/>
  <c r="TB32" i="6"/>
  <c r="TC32" i="6"/>
  <c r="TD32" i="6"/>
  <c r="TE32" i="6"/>
  <c r="TF32" i="6"/>
  <c r="TG32" i="6"/>
  <c r="TH32" i="6"/>
  <c r="TI32" i="6"/>
  <c r="TJ32" i="6"/>
  <c r="TK32" i="6"/>
  <c r="TL32" i="6"/>
  <c r="TM32" i="6"/>
  <c r="TN32" i="6"/>
  <c r="TO32" i="6"/>
  <c r="TP32" i="6"/>
  <c r="TQ32" i="6"/>
  <c r="TR32" i="6"/>
  <c r="TS32" i="6"/>
  <c r="TT32" i="6"/>
  <c r="TU32" i="6"/>
  <c r="TV32" i="6"/>
  <c r="TW32" i="6"/>
  <c r="TX32" i="6"/>
  <c r="TY32" i="6"/>
  <c r="TZ32" i="6"/>
  <c r="UA32" i="6"/>
  <c r="UB32" i="6"/>
  <c r="UC32" i="6"/>
  <c r="UD32" i="6"/>
  <c r="UE32" i="6"/>
  <c r="UF32" i="6"/>
  <c r="UG32" i="6"/>
  <c r="UH32" i="6"/>
  <c r="UI32" i="6"/>
  <c r="UJ32" i="6"/>
  <c r="UK32" i="6"/>
  <c r="UL32" i="6"/>
  <c r="UM32" i="6"/>
  <c r="UN32" i="6"/>
  <c r="UO32" i="6"/>
  <c r="UP32" i="6"/>
  <c r="UQ32" i="6"/>
  <c r="UR32" i="6"/>
  <c r="US32" i="6"/>
  <c r="UT32" i="6"/>
  <c r="UU32" i="6"/>
  <c r="UV32" i="6"/>
  <c r="UW32" i="6"/>
  <c r="UX32" i="6"/>
  <c r="UY32" i="6"/>
  <c r="UZ32" i="6"/>
  <c r="VA32" i="6"/>
  <c r="VB32" i="6"/>
  <c r="VC32" i="6"/>
  <c r="VD32" i="6"/>
  <c r="VE32" i="6"/>
  <c r="VF32" i="6"/>
  <c r="VG32" i="6"/>
  <c r="VH32" i="6"/>
  <c r="VI32" i="6"/>
  <c r="VJ32" i="6"/>
  <c r="VK32" i="6"/>
  <c r="VL32" i="6"/>
  <c r="VM32" i="6"/>
  <c r="VN32" i="6"/>
  <c r="VO32" i="6"/>
  <c r="VP32" i="6"/>
  <c r="VQ32" i="6"/>
  <c r="VR32" i="6"/>
  <c r="VS32" i="6"/>
  <c r="VT32" i="6"/>
  <c r="VU32" i="6"/>
  <c r="VV32" i="6"/>
  <c r="VW32" i="6"/>
  <c r="VX32" i="6"/>
  <c r="VY32" i="6"/>
  <c r="VZ32" i="6"/>
  <c r="WA32" i="6"/>
  <c r="WB32" i="6"/>
  <c r="WC32" i="6"/>
  <c r="WD32" i="6"/>
  <c r="WE32" i="6"/>
  <c r="WF32" i="6"/>
  <c r="WG32" i="6"/>
  <c r="WH32" i="6"/>
  <c r="WI32" i="6"/>
  <c r="WJ32" i="6"/>
  <c r="WK32" i="6"/>
  <c r="WL32" i="6"/>
  <c r="WM32" i="6"/>
  <c r="WN32" i="6"/>
  <c r="WO32" i="6"/>
  <c r="WP32" i="6"/>
  <c r="WQ32" i="6"/>
  <c r="WR32" i="6"/>
  <c r="WS32" i="6"/>
  <c r="WT32" i="6"/>
  <c r="WU32" i="6"/>
  <c r="WV32" i="6"/>
  <c r="WW32" i="6"/>
  <c r="WX32" i="6"/>
  <c r="WY32" i="6"/>
  <c r="WZ32" i="6"/>
  <c r="XA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FA33" i="6"/>
  <c r="FB33" i="6"/>
  <c r="FC33" i="6"/>
  <c r="FD33" i="6"/>
  <c r="FE33" i="6"/>
  <c r="FF33" i="6"/>
  <c r="FG33" i="6"/>
  <c r="FH33" i="6"/>
  <c r="FI33" i="6"/>
  <c r="FJ33" i="6"/>
  <c r="FK33" i="6"/>
  <c r="FL33" i="6"/>
  <c r="FM33" i="6"/>
  <c r="FN33" i="6"/>
  <c r="FO33" i="6"/>
  <c r="FP33" i="6"/>
  <c r="FQ33" i="6"/>
  <c r="FR33" i="6"/>
  <c r="FS33" i="6"/>
  <c r="FT33" i="6"/>
  <c r="FU33" i="6"/>
  <c r="FV33" i="6"/>
  <c r="FW33" i="6"/>
  <c r="FX33" i="6"/>
  <c r="FY33" i="6"/>
  <c r="FZ33" i="6"/>
  <c r="GA33" i="6"/>
  <c r="GB33" i="6"/>
  <c r="GC33" i="6"/>
  <c r="GD33" i="6"/>
  <c r="GE33" i="6"/>
  <c r="GF33" i="6"/>
  <c r="GG33" i="6"/>
  <c r="GH33" i="6"/>
  <c r="GI33" i="6"/>
  <c r="GJ33" i="6"/>
  <c r="GK33" i="6"/>
  <c r="GL33" i="6"/>
  <c r="GM33" i="6"/>
  <c r="GN33" i="6"/>
  <c r="GO33" i="6"/>
  <c r="GP33" i="6"/>
  <c r="GQ33" i="6"/>
  <c r="GR33" i="6"/>
  <c r="GS33" i="6"/>
  <c r="GT33" i="6"/>
  <c r="GU33" i="6"/>
  <c r="GV33" i="6"/>
  <c r="GW33" i="6"/>
  <c r="GX33" i="6"/>
  <c r="GY33" i="6"/>
  <c r="GZ33" i="6"/>
  <c r="HA33" i="6"/>
  <c r="HB33" i="6"/>
  <c r="HC33" i="6"/>
  <c r="HD33" i="6"/>
  <c r="HE33" i="6"/>
  <c r="HF33" i="6"/>
  <c r="HG33" i="6"/>
  <c r="HH33" i="6"/>
  <c r="HI33" i="6"/>
  <c r="HJ33" i="6"/>
  <c r="HK33" i="6"/>
  <c r="HL33" i="6"/>
  <c r="HM33" i="6"/>
  <c r="HN33" i="6"/>
  <c r="HO33" i="6"/>
  <c r="HP33" i="6"/>
  <c r="HQ33" i="6"/>
  <c r="HR33" i="6"/>
  <c r="HS33" i="6"/>
  <c r="HT33" i="6"/>
  <c r="HU33" i="6"/>
  <c r="HV33" i="6"/>
  <c r="HW33" i="6"/>
  <c r="HX33" i="6"/>
  <c r="HY33" i="6"/>
  <c r="HZ33" i="6"/>
  <c r="IA33" i="6"/>
  <c r="IB33" i="6"/>
  <c r="IC33" i="6"/>
  <c r="ID33" i="6"/>
  <c r="IE33" i="6"/>
  <c r="IF33" i="6"/>
  <c r="IG33" i="6"/>
  <c r="IH33" i="6"/>
  <c r="II33" i="6"/>
  <c r="IJ33" i="6"/>
  <c r="IK33" i="6"/>
  <c r="IL33" i="6"/>
  <c r="IM33" i="6"/>
  <c r="IN33" i="6"/>
  <c r="IO33" i="6"/>
  <c r="IP33" i="6"/>
  <c r="IQ33" i="6"/>
  <c r="IR33" i="6"/>
  <c r="IS33" i="6"/>
  <c r="IT33" i="6"/>
  <c r="IU33" i="6"/>
  <c r="IV33" i="6"/>
  <c r="IW33" i="6"/>
  <c r="IX33" i="6"/>
  <c r="IY33" i="6"/>
  <c r="IZ33" i="6"/>
  <c r="JA33" i="6"/>
  <c r="JB33" i="6"/>
  <c r="JC33" i="6"/>
  <c r="JD33" i="6"/>
  <c r="JE33" i="6"/>
  <c r="JF33" i="6"/>
  <c r="JG33" i="6"/>
  <c r="JH33" i="6"/>
  <c r="JI33" i="6"/>
  <c r="JJ33" i="6"/>
  <c r="JK33" i="6"/>
  <c r="JL33" i="6"/>
  <c r="JM33" i="6"/>
  <c r="JN33" i="6"/>
  <c r="JO33" i="6"/>
  <c r="JP33" i="6"/>
  <c r="JQ33" i="6"/>
  <c r="JR33" i="6"/>
  <c r="JS33" i="6"/>
  <c r="JT33" i="6"/>
  <c r="JU33" i="6"/>
  <c r="JV33" i="6"/>
  <c r="JW33" i="6"/>
  <c r="JX33" i="6"/>
  <c r="JY33" i="6"/>
  <c r="JZ33" i="6"/>
  <c r="KA33" i="6"/>
  <c r="KB33" i="6"/>
  <c r="KC33" i="6"/>
  <c r="KD33" i="6"/>
  <c r="KE33" i="6"/>
  <c r="KF33" i="6"/>
  <c r="KG33" i="6"/>
  <c r="KH33" i="6"/>
  <c r="KI33" i="6"/>
  <c r="KJ33" i="6"/>
  <c r="KK33" i="6"/>
  <c r="KL33" i="6"/>
  <c r="KM33" i="6"/>
  <c r="KN33" i="6"/>
  <c r="KO33" i="6"/>
  <c r="KP33" i="6"/>
  <c r="KQ33" i="6"/>
  <c r="KR33" i="6"/>
  <c r="KS33" i="6"/>
  <c r="KT33" i="6"/>
  <c r="KU33" i="6"/>
  <c r="KV33" i="6"/>
  <c r="KW33" i="6"/>
  <c r="KX33" i="6"/>
  <c r="KY33" i="6"/>
  <c r="KZ33" i="6"/>
  <c r="LA33" i="6"/>
  <c r="LB33" i="6"/>
  <c r="LC33" i="6"/>
  <c r="LD33" i="6"/>
  <c r="LE33" i="6"/>
  <c r="LF33" i="6"/>
  <c r="LG33" i="6"/>
  <c r="LH33" i="6"/>
  <c r="LI33" i="6"/>
  <c r="LJ33" i="6"/>
  <c r="LK33" i="6"/>
  <c r="LL33" i="6"/>
  <c r="LM33" i="6"/>
  <c r="LN33" i="6"/>
  <c r="LO33" i="6"/>
  <c r="LP33" i="6"/>
  <c r="LQ33" i="6"/>
  <c r="LR33" i="6"/>
  <c r="LS33" i="6"/>
  <c r="LT33" i="6"/>
  <c r="LU33" i="6"/>
  <c r="LV33" i="6"/>
  <c r="LW33" i="6"/>
  <c r="LX33" i="6"/>
  <c r="LY33" i="6"/>
  <c r="LZ33" i="6"/>
  <c r="MA33" i="6"/>
  <c r="MB33" i="6"/>
  <c r="MC33" i="6"/>
  <c r="MD33" i="6"/>
  <c r="ME33" i="6"/>
  <c r="MF33" i="6"/>
  <c r="MG33" i="6"/>
  <c r="MH33" i="6"/>
  <c r="MI33" i="6"/>
  <c r="MJ33" i="6"/>
  <c r="MK33" i="6"/>
  <c r="ML33" i="6"/>
  <c r="MM33" i="6"/>
  <c r="MN33" i="6"/>
  <c r="MO33" i="6"/>
  <c r="MP33" i="6"/>
  <c r="MQ33" i="6"/>
  <c r="MR33" i="6"/>
  <c r="MS33" i="6"/>
  <c r="MT33" i="6"/>
  <c r="MU33" i="6"/>
  <c r="MV33" i="6"/>
  <c r="MW33" i="6"/>
  <c r="MX33" i="6"/>
  <c r="MY33" i="6"/>
  <c r="MZ33" i="6"/>
  <c r="NA33" i="6"/>
  <c r="NB33" i="6"/>
  <c r="NC33" i="6"/>
  <c r="ND33" i="6"/>
  <c r="NE33" i="6"/>
  <c r="NF33" i="6"/>
  <c r="NG33" i="6"/>
  <c r="NH33" i="6"/>
  <c r="NI33" i="6"/>
  <c r="NJ33" i="6"/>
  <c r="NK33" i="6"/>
  <c r="NL33" i="6"/>
  <c r="NM33" i="6"/>
  <c r="NN33" i="6"/>
  <c r="NO33" i="6"/>
  <c r="NP33" i="6"/>
  <c r="NQ33" i="6"/>
  <c r="NR33" i="6"/>
  <c r="NS33" i="6"/>
  <c r="NT33" i="6"/>
  <c r="NU33" i="6"/>
  <c r="NV33" i="6"/>
  <c r="NW33" i="6"/>
  <c r="NX33" i="6"/>
  <c r="NY33" i="6"/>
  <c r="NZ33" i="6"/>
  <c r="OA33" i="6"/>
  <c r="OB33" i="6"/>
  <c r="OC33" i="6"/>
  <c r="OD33" i="6"/>
  <c r="OE33" i="6"/>
  <c r="OF33" i="6"/>
  <c r="OG33" i="6"/>
  <c r="OH33" i="6"/>
  <c r="OI33" i="6"/>
  <c r="OJ33" i="6"/>
  <c r="OK33" i="6"/>
  <c r="OL33" i="6"/>
  <c r="OM33" i="6"/>
  <c r="ON33" i="6"/>
  <c r="OO33" i="6"/>
  <c r="OP33" i="6"/>
  <c r="OQ33" i="6"/>
  <c r="OR33" i="6"/>
  <c r="OS33" i="6"/>
  <c r="OT33" i="6"/>
  <c r="OU33" i="6"/>
  <c r="OV33" i="6"/>
  <c r="OW33" i="6"/>
  <c r="OX33" i="6"/>
  <c r="OY33" i="6"/>
  <c r="OZ33" i="6"/>
  <c r="PA33" i="6"/>
  <c r="PB33" i="6"/>
  <c r="PC33" i="6"/>
  <c r="PD33" i="6"/>
  <c r="PE33" i="6"/>
  <c r="PF33" i="6"/>
  <c r="PG33" i="6"/>
  <c r="PH33" i="6"/>
  <c r="PI33" i="6"/>
  <c r="PJ33" i="6"/>
  <c r="PK33" i="6"/>
  <c r="PL33" i="6"/>
  <c r="PM33" i="6"/>
  <c r="PN33" i="6"/>
  <c r="PO33" i="6"/>
  <c r="PP33" i="6"/>
  <c r="PQ33" i="6"/>
  <c r="PR33" i="6"/>
  <c r="PS33" i="6"/>
  <c r="PT33" i="6"/>
  <c r="PU33" i="6"/>
  <c r="PV33" i="6"/>
  <c r="PW33" i="6"/>
  <c r="PX33" i="6"/>
  <c r="PY33" i="6"/>
  <c r="PZ33" i="6"/>
  <c r="QA33" i="6"/>
  <c r="QB33" i="6"/>
  <c r="QC33" i="6"/>
  <c r="QD33" i="6"/>
  <c r="QE33" i="6"/>
  <c r="QF33" i="6"/>
  <c r="QG33" i="6"/>
  <c r="QH33" i="6"/>
  <c r="QI33" i="6"/>
  <c r="QJ33" i="6"/>
  <c r="QK33" i="6"/>
  <c r="QL33" i="6"/>
  <c r="QM33" i="6"/>
  <c r="QN33" i="6"/>
  <c r="QO33" i="6"/>
  <c r="QP33" i="6"/>
  <c r="QQ33" i="6"/>
  <c r="QR33" i="6"/>
  <c r="QS33" i="6"/>
  <c r="QT33" i="6"/>
  <c r="QU33" i="6"/>
  <c r="QV33" i="6"/>
  <c r="QW33" i="6"/>
  <c r="QX33" i="6"/>
  <c r="QY33" i="6"/>
  <c r="QZ33" i="6"/>
  <c r="RA33" i="6"/>
  <c r="RB33" i="6"/>
  <c r="RC33" i="6"/>
  <c r="RD33" i="6"/>
  <c r="RE33" i="6"/>
  <c r="RF33" i="6"/>
  <c r="RG33" i="6"/>
  <c r="RH33" i="6"/>
  <c r="RI33" i="6"/>
  <c r="RJ33" i="6"/>
  <c r="RK33" i="6"/>
  <c r="RL33" i="6"/>
  <c r="RM33" i="6"/>
  <c r="RN33" i="6"/>
  <c r="RO33" i="6"/>
  <c r="RP33" i="6"/>
  <c r="RQ33" i="6"/>
  <c r="RR33" i="6"/>
  <c r="RS33" i="6"/>
  <c r="RT33" i="6"/>
  <c r="RU33" i="6"/>
  <c r="RV33" i="6"/>
  <c r="RW33" i="6"/>
  <c r="RX33" i="6"/>
  <c r="RY33" i="6"/>
  <c r="RZ33" i="6"/>
  <c r="SA33" i="6"/>
  <c r="SB33" i="6"/>
  <c r="SC33" i="6"/>
  <c r="SD33" i="6"/>
  <c r="SE33" i="6"/>
  <c r="SF33" i="6"/>
  <c r="SG33" i="6"/>
  <c r="SH33" i="6"/>
  <c r="SI33" i="6"/>
  <c r="SJ33" i="6"/>
  <c r="SK33" i="6"/>
  <c r="SL33" i="6"/>
  <c r="SM33" i="6"/>
  <c r="SN33" i="6"/>
  <c r="SO33" i="6"/>
  <c r="SP33" i="6"/>
  <c r="SQ33" i="6"/>
  <c r="SR33" i="6"/>
  <c r="SS33" i="6"/>
  <c r="ST33" i="6"/>
  <c r="SU33" i="6"/>
  <c r="SV33" i="6"/>
  <c r="SW33" i="6"/>
  <c r="SX33" i="6"/>
  <c r="SY33" i="6"/>
  <c r="SZ33" i="6"/>
  <c r="TA33" i="6"/>
  <c r="TB33" i="6"/>
  <c r="TC33" i="6"/>
  <c r="TD33" i="6"/>
  <c r="TE33" i="6"/>
  <c r="TF33" i="6"/>
  <c r="TG33" i="6"/>
  <c r="TH33" i="6"/>
  <c r="TI33" i="6"/>
  <c r="TJ33" i="6"/>
  <c r="TK33" i="6"/>
  <c r="TL33" i="6"/>
  <c r="TM33" i="6"/>
  <c r="TN33" i="6"/>
  <c r="TO33" i="6"/>
  <c r="TP33" i="6"/>
  <c r="TQ33" i="6"/>
  <c r="TR33" i="6"/>
  <c r="TS33" i="6"/>
  <c r="TT33" i="6"/>
  <c r="TU33" i="6"/>
  <c r="TV33" i="6"/>
  <c r="TW33" i="6"/>
  <c r="TX33" i="6"/>
  <c r="TY33" i="6"/>
  <c r="TZ33" i="6"/>
  <c r="UA33" i="6"/>
  <c r="UB33" i="6"/>
  <c r="UC33" i="6"/>
  <c r="UD33" i="6"/>
  <c r="UE33" i="6"/>
  <c r="UF33" i="6"/>
  <c r="UG33" i="6"/>
  <c r="UH33" i="6"/>
  <c r="UI33" i="6"/>
  <c r="UJ33" i="6"/>
  <c r="UK33" i="6"/>
  <c r="UL33" i="6"/>
  <c r="UM33" i="6"/>
  <c r="UN33" i="6"/>
  <c r="UO33" i="6"/>
  <c r="UP33" i="6"/>
  <c r="UQ33" i="6"/>
  <c r="UR33" i="6"/>
  <c r="US33" i="6"/>
  <c r="UT33" i="6"/>
  <c r="UU33" i="6"/>
  <c r="UV33" i="6"/>
  <c r="UW33" i="6"/>
  <c r="UX33" i="6"/>
  <c r="UY33" i="6"/>
  <c r="UZ33" i="6"/>
  <c r="VA33" i="6"/>
  <c r="VB33" i="6"/>
  <c r="VC33" i="6"/>
  <c r="VD33" i="6"/>
  <c r="VE33" i="6"/>
  <c r="VF33" i="6"/>
  <c r="VG33" i="6"/>
  <c r="VH33" i="6"/>
  <c r="VI33" i="6"/>
  <c r="VJ33" i="6"/>
  <c r="VK33" i="6"/>
  <c r="VL33" i="6"/>
  <c r="VM33" i="6"/>
  <c r="VN33" i="6"/>
  <c r="VO33" i="6"/>
  <c r="VP33" i="6"/>
  <c r="VQ33" i="6"/>
  <c r="VR33" i="6"/>
  <c r="VS33" i="6"/>
  <c r="VT33" i="6"/>
  <c r="VU33" i="6"/>
  <c r="VV33" i="6"/>
  <c r="VW33" i="6"/>
  <c r="VX33" i="6"/>
  <c r="VY33" i="6"/>
  <c r="VZ33" i="6"/>
  <c r="WA33" i="6"/>
  <c r="WB33" i="6"/>
  <c r="WC33" i="6"/>
  <c r="WD33" i="6"/>
  <c r="WE33" i="6"/>
  <c r="WF33" i="6"/>
  <c r="WG33" i="6"/>
  <c r="WH33" i="6"/>
  <c r="WI33" i="6"/>
  <c r="WJ33" i="6"/>
  <c r="WK33" i="6"/>
  <c r="WL33" i="6"/>
  <c r="WM33" i="6"/>
  <c r="WN33" i="6"/>
  <c r="WO33" i="6"/>
  <c r="WP33" i="6"/>
  <c r="WQ33" i="6"/>
  <c r="WR33" i="6"/>
  <c r="WS33" i="6"/>
  <c r="WT33" i="6"/>
  <c r="WU33" i="6"/>
  <c r="WV33" i="6"/>
  <c r="WW33" i="6"/>
  <c r="WX33" i="6"/>
  <c r="WY33" i="6"/>
  <c r="WZ33" i="6"/>
  <c r="XA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FA34" i="6"/>
  <c r="FB34" i="6"/>
  <c r="FC34" i="6"/>
  <c r="FD34" i="6"/>
  <c r="FE34" i="6"/>
  <c r="FF34" i="6"/>
  <c r="FG34" i="6"/>
  <c r="FH34" i="6"/>
  <c r="FI34" i="6"/>
  <c r="FJ34" i="6"/>
  <c r="FK34" i="6"/>
  <c r="FL34" i="6"/>
  <c r="FM34" i="6"/>
  <c r="FN34" i="6"/>
  <c r="FO34" i="6"/>
  <c r="FP34" i="6"/>
  <c r="FQ34" i="6"/>
  <c r="FR34" i="6"/>
  <c r="FS34" i="6"/>
  <c r="FT34" i="6"/>
  <c r="FU34" i="6"/>
  <c r="FV34" i="6"/>
  <c r="FW34" i="6"/>
  <c r="FX34" i="6"/>
  <c r="FY34" i="6"/>
  <c r="FZ34" i="6"/>
  <c r="GA34" i="6"/>
  <c r="GB34" i="6"/>
  <c r="GC34" i="6"/>
  <c r="GD34" i="6"/>
  <c r="GE34" i="6"/>
  <c r="GF34" i="6"/>
  <c r="GG34" i="6"/>
  <c r="GH34" i="6"/>
  <c r="GI34" i="6"/>
  <c r="GJ34" i="6"/>
  <c r="GK34" i="6"/>
  <c r="GL34" i="6"/>
  <c r="GM34" i="6"/>
  <c r="GN34" i="6"/>
  <c r="GO34" i="6"/>
  <c r="GP34" i="6"/>
  <c r="GQ34" i="6"/>
  <c r="GR34" i="6"/>
  <c r="GS34" i="6"/>
  <c r="GT34" i="6"/>
  <c r="GU34" i="6"/>
  <c r="GV34" i="6"/>
  <c r="GW34" i="6"/>
  <c r="GX34" i="6"/>
  <c r="GY34" i="6"/>
  <c r="GZ34" i="6"/>
  <c r="HA34" i="6"/>
  <c r="HB34" i="6"/>
  <c r="HC34" i="6"/>
  <c r="HD34" i="6"/>
  <c r="HE34" i="6"/>
  <c r="HF34" i="6"/>
  <c r="HG34" i="6"/>
  <c r="HH34" i="6"/>
  <c r="HI34" i="6"/>
  <c r="HJ34" i="6"/>
  <c r="HK34" i="6"/>
  <c r="HL34" i="6"/>
  <c r="HM34" i="6"/>
  <c r="HN34" i="6"/>
  <c r="HO34" i="6"/>
  <c r="HP34" i="6"/>
  <c r="HQ34" i="6"/>
  <c r="HR34" i="6"/>
  <c r="HS34" i="6"/>
  <c r="HT34" i="6"/>
  <c r="HU34" i="6"/>
  <c r="HV34" i="6"/>
  <c r="HW34" i="6"/>
  <c r="HX34" i="6"/>
  <c r="HY34" i="6"/>
  <c r="HZ34" i="6"/>
  <c r="IA34" i="6"/>
  <c r="IB34" i="6"/>
  <c r="IC34" i="6"/>
  <c r="ID34" i="6"/>
  <c r="IE34" i="6"/>
  <c r="IF34" i="6"/>
  <c r="IG34" i="6"/>
  <c r="IH34" i="6"/>
  <c r="II34" i="6"/>
  <c r="IJ34" i="6"/>
  <c r="IK34" i="6"/>
  <c r="IL34" i="6"/>
  <c r="IM34" i="6"/>
  <c r="IN34" i="6"/>
  <c r="IO34" i="6"/>
  <c r="IP34" i="6"/>
  <c r="IQ34" i="6"/>
  <c r="IR34" i="6"/>
  <c r="IS34" i="6"/>
  <c r="IT34" i="6"/>
  <c r="IU34" i="6"/>
  <c r="IV34" i="6"/>
  <c r="IW34" i="6"/>
  <c r="IX34" i="6"/>
  <c r="IY34" i="6"/>
  <c r="IZ34" i="6"/>
  <c r="JA34" i="6"/>
  <c r="JB34" i="6"/>
  <c r="JC34" i="6"/>
  <c r="JD34" i="6"/>
  <c r="JE34" i="6"/>
  <c r="JF34" i="6"/>
  <c r="JG34" i="6"/>
  <c r="JH34" i="6"/>
  <c r="JI34" i="6"/>
  <c r="JJ34" i="6"/>
  <c r="JK34" i="6"/>
  <c r="JL34" i="6"/>
  <c r="JM34" i="6"/>
  <c r="JN34" i="6"/>
  <c r="JO34" i="6"/>
  <c r="JP34" i="6"/>
  <c r="JQ34" i="6"/>
  <c r="JR34" i="6"/>
  <c r="JS34" i="6"/>
  <c r="JT34" i="6"/>
  <c r="JU34" i="6"/>
  <c r="JV34" i="6"/>
  <c r="JW34" i="6"/>
  <c r="JX34" i="6"/>
  <c r="JY34" i="6"/>
  <c r="JZ34" i="6"/>
  <c r="KA34" i="6"/>
  <c r="KB34" i="6"/>
  <c r="KC34" i="6"/>
  <c r="KD34" i="6"/>
  <c r="KE34" i="6"/>
  <c r="KF34" i="6"/>
  <c r="KG34" i="6"/>
  <c r="KH34" i="6"/>
  <c r="KI34" i="6"/>
  <c r="KJ34" i="6"/>
  <c r="KK34" i="6"/>
  <c r="KL34" i="6"/>
  <c r="KM34" i="6"/>
  <c r="KN34" i="6"/>
  <c r="KO34" i="6"/>
  <c r="KP34" i="6"/>
  <c r="KQ34" i="6"/>
  <c r="KR34" i="6"/>
  <c r="KS34" i="6"/>
  <c r="KT34" i="6"/>
  <c r="KU34" i="6"/>
  <c r="KV34" i="6"/>
  <c r="KW34" i="6"/>
  <c r="KX34" i="6"/>
  <c r="KY34" i="6"/>
  <c r="KZ34" i="6"/>
  <c r="LA34" i="6"/>
  <c r="LB34" i="6"/>
  <c r="LC34" i="6"/>
  <c r="LD34" i="6"/>
  <c r="LE34" i="6"/>
  <c r="LF34" i="6"/>
  <c r="LG34" i="6"/>
  <c r="LH34" i="6"/>
  <c r="LI34" i="6"/>
  <c r="LJ34" i="6"/>
  <c r="LK34" i="6"/>
  <c r="LL34" i="6"/>
  <c r="LM34" i="6"/>
  <c r="LN34" i="6"/>
  <c r="LO34" i="6"/>
  <c r="LP34" i="6"/>
  <c r="LQ34" i="6"/>
  <c r="LR34" i="6"/>
  <c r="LS34" i="6"/>
  <c r="LT34" i="6"/>
  <c r="LU34" i="6"/>
  <c r="LV34" i="6"/>
  <c r="LW34" i="6"/>
  <c r="LX34" i="6"/>
  <c r="LY34" i="6"/>
  <c r="LZ34" i="6"/>
  <c r="MA34" i="6"/>
  <c r="MB34" i="6"/>
  <c r="MC34" i="6"/>
  <c r="MD34" i="6"/>
  <c r="ME34" i="6"/>
  <c r="MF34" i="6"/>
  <c r="MG34" i="6"/>
  <c r="MH34" i="6"/>
  <c r="MI34" i="6"/>
  <c r="MJ34" i="6"/>
  <c r="MK34" i="6"/>
  <c r="ML34" i="6"/>
  <c r="MM34" i="6"/>
  <c r="MN34" i="6"/>
  <c r="MO34" i="6"/>
  <c r="MP34" i="6"/>
  <c r="MQ34" i="6"/>
  <c r="MR34" i="6"/>
  <c r="MS34" i="6"/>
  <c r="MT34" i="6"/>
  <c r="MU34" i="6"/>
  <c r="MV34" i="6"/>
  <c r="MW34" i="6"/>
  <c r="MX34" i="6"/>
  <c r="MY34" i="6"/>
  <c r="MZ34" i="6"/>
  <c r="NA34" i="6"/>
  <c r="NB34" i="6"/>
  <c r="NC34" i="6"/>
  <c r="ND34" i="6"/>
  <c r="NE34" i="6"/>
  <c r="NF34" i="6"/>
  <c r="NG34" i="6"/>
  <c r="NH34" i="6"/>
  <c r="NI34" i="6"/>
  <c r="NJ34" i="6"/>
  <c r="NK34" i="6"/>
  <c r="NL34" i="6"/>
  <c r="NM34" i="6"/>
  <c r="NN34" i="6"/>
  <c r="NO34" i="6"/>
  <c r="NP34" i="6"/>
  <c r="NQ34" i="6"/>
  <c r="NR34" i="6"/>
  <c r="NS34" i="6"/>
  <c r="NT34" i="6"/>
  <c r="NU34" i="6"/>
  <c r="NV34" i="6"/>
  <c r="NW34" i="6"/>
  <c r="NX34" i="6"/>
  <c r="NY34" i="6"/>
  <c r="NZ34" i="6"/>
  <c r="OA34" i="6"/>
  <c r="OB34" i="6"/>
  <c r="OC34" i="6"/>
  <c r="OD34" i="6"/>
  <c r="OE34" i="6"/>
  <c r="OF34" i="6"/>
  <c r="OG34" i="6"/>
  <c r="OH34" i="6"/>
  <c r="OI34" i="6"/>
  <c r="OJ34" i="6"/>
  <c r="OK34" i="6"/>
  <c r="OL34" i="6"/>
  <c r="OM34" i="6"/>
  <c r="ON34" i="6"/>
  <c r="OO34" i="6"/>
  <c r="OP34" i="6"/>
  <c r="OQ34" i="6"/>
  <c r="OR34" i="6"/>
  <c r="OS34" i="6"/>
  <c r="OT34" i="6"/>
  <c r="OU34" i="6"/>
  <c r="OV34" i="6"/>
  <c r="OW34" i="6"/>
  <c r="OX34" i="6"/>
  <c r="OY34" i="6"/>
  <c r="OZ34" i="6"/>
  <c r="PA34" i="6"/>
  <c r="PB34" i="6"/>
  <c r="PC34" i="6"/>
  <c r="PD34" i="6"/>
  <c r="PE34" i="6"/>
  <c r="PF34" i="6"/>
  <c r="PG34" i="6"/>
  <c r="PH34" i="6"/>
  <c r="PI34" i="6"/>
  <c r="PJ34" i="6"/>
  <c r="PK34" i="6"/>
  <c r="PL34" i="6"/>
  <c r="PM34" i="6"/>
  <c r="PN34" i="6"/>
  <c r="PO34" i="6"/>
  <c r="PP34" i="6"/>
  <c r="PQ34" i="6"/>
  <c r="PR34" i="6"/>
  <c r="PS34" i="6"/>
  <c r="PT34" i="6"/>
  <c r="PU34" i="6"/>
  <c r="PV34" i="6"/>
  <c r="PW34" i="6"/>
  <c r="PX34" i="6"/>
  <c r="PY34" i="6"/>
  <c r="PZ34" i="6"/>
  <c r="QA34" i="6"/>
  <c r="QB34" i="6"/>
  <c r="QC34" i="6"/>
  <c r="QD34" i="6"/>
  <c r="QE34" i="6"/>
  <c r="QF34" i="6"/>
  <c r="QG34" i="6"/>
  <c r="QH34" i="6"/>
  <c r="QI34" i="6"/>
  <c r="QJ34" i="6"/>
  <c r="QK34" i="6"/>
  <c r="QL34" i="6"/>
  <c r="QM34" i="6"/>
  <c r="QN34" i="6"/>
  <c r="QO34" i="6"/>
  <c r="QP34" i="6"/>
  <c r="QQ34" i="6"/>
  <c r="QR34" i="6"/>
  <c r="QS34" i="6"/>
  <c r="QT34" i="6"/>
  <c r="QU34" i="6"/>
  <c r="QV34" i="6"/>
  <c r="QW34" i="6"/>
  <c r="QX34" i="6"/>
  <c r="QY34" i="6"/>
  <c r="QZ34" i="6"/>
  <c r="RA34" i="6"/>
  <c r="RB34" i="6"/>
  <c r="RC34" i="6"/>
  <c r="RD34" i="6"/>
  <c r="RE34" i="6"/>
  <c r="RF34" i="6"/>
  <c r="RG34" i="6"/>
  <c r="RH34" i="6"/>
  <c r="RI34" i="6"/>
  <c r="RJ34" i="6"/>
  <c r="RK34" i="6"/>
  <c r="RL34" i="6"/>
  <c r="RM34" i="6"/>
  <c r="RN34" i="6"/>
  <c r="RO34" i="6"/>
  <c r="RP34" i="6"/>
  <c r="RQ34" i="6"/>
  <c r="RR34" i="6"/>
  <c r="RS34" i="6"/>
  <c r="RT34" i="6"/>
  <c r="RU34" i="6"/>
  <c r="RV34" i="6"/>
  <c r="RW34" i="6"/>
  <c r="RX34" i="6"/>
  <c r="RY34" i="6"/>
  <c r="RZ34" i="6"/>
  <c r="SA34" i="6"/>
  <c r="SB34" i="6"/>
  <c r="SC34" i="6"/>
  <c r="SD34" i="6"/>
  <c r="SE34" i="6"/>
  <c r="SF34" i="6"/>
  <c r="SG34" i="6"/>
  <c r="SH34" i="6"/>
  <c r="SI34" i="6"/>
  <c r="SJ34" i="6"/>
  <c r="SK34" i="6"/>
  <c r="SL34" i="6"/>
  <c r="SM34" i="6"/>
  <c r="SN34" i="6"/>
  <c r="SO34" i="6"/>
  <c r="SP34" i="6"/>
  <c r="SQ34" i="6"/>
  <c r="SR34" i="6"/>
  <c r="SS34" i="6"/>
  <c r="ST34" i="6"/>
  <c r="SU34" i="6"/>
  <c r="SV34" i="6"/>
  <c r="SW34" i="6"/>
  <c r="SX34" i="6"/>
  <c r="SY34" i="6"/>
  <c r="SZ34" i="6"/>
  <c r="TA34" i="6"/>
  <c r="TB34" i="6"/>
  <c r="TC34" i="6"/>
  <c r="TD34" i="6"/>
  <c r="TE34" i="6"/>
  <c r="TF34" i="6"/>
  <c r="TG34" i="6"/>
  <c r="TH34" i="6"/>
  <c r="TI34" i="6"/>
  <c r="TJ34" i="6"/>
  <c r="TK34" i="6"/>
  <c r="TL34" i="6"/>
  <c r="TM34" i="6"/>
  <c r="TN34" i="6"/>
  <c r="TO34" i="6"/>
  <c r="TP34" i="6"/>
  <c r="TQ34" i="6"/>
  <c r="TR34" i="6"/>
  <c r="TS34" i="6"/>
  <c r="TT34" i="6"/>
  <c r="TU34" i="6"/>
  <c r="TV34" i="6"/>
  <c r="TW34" i="6"/>
  <c r="TX34" i="6"/>
  <c r="TY34" i="6"/>
  <c r="TZ34" i="6"/>
  <c r="UA34" i="6"/>
  <c r="UB34" i="6"/>
  <c r="UC34" i="6"/>
  <c r="UD34" i="6"/>
  <c r="UE34" i="6"/>
  <c r="UF34" i="6"/>
  <c r="UG34" i="6"/>
  <c r="UH34" i="6"/>
  <c r="UI34" i="6"/>
  <c r="UJ34" i="6"/>
  <c r="UK34" i="6"/>
  <c r="UL34" i="6"/>
  <c r="UM34" i="6"/>
  <c r="UN34" i="6"/>
  <c r="UO34" i="6"/>
  <c r="UP34" i="6"/>
  <c r="UQ34" i="6"/>
  <c r="UR34" i="6"/>
  <c r="US34" i="6"/>
  <c r="UT34" i="6"/>
  <c r="UU34" i="6"/>
  <c r="UV34" i="6"/>
  <c r="UW34" i="6"/>
  <c r="UX34" i="6"/>
  <c r="UY34" i="6"/>
  <c r="UZ34" i="6"/>
  <c r="VA34" i="6"/>
  <c r="VB34" i="6"/>
  <c r="VC34" i="6"/>
  <c r="VD34" i="6"/>
  <c r="VE34" i="6"/>
  <c r="VF34" i="6"/>
  <c r="VG34" i="6"/>
  <c r="VH34" i="6"/>
  <c r="VI34" i="6"/>
  <c r="VJ34" i="6"/>
  <c r="VK34" i="6"/>
  <c r="VL34" i="6"/>
  <c r="VM34" i="6"/>
  <c r="VN34" i="6"/>
  <c r="VO34" i="6"/>
  <c r="VP34" i="6"/>
  <c r="VQ34" i="6"/>
  <c r="VR34" i="6"/>
  <c r="VS34" i="6"/>
  <c r="VT34" i="6"/>
  <c r="VU34" i="6"/>
  <c r="VV34" i="6"/>
  <c r="VW34" i="6"/>
  <c r="VX34" i="6"/>
  <c r="VY34" i="6"/>
  <c r="VZ34" i="6"/>
  <c r="WA34" i="6"/>
  <c r="WB34" i="6"/>
  <c r="WC34" i="6"/>
  <c r="WD34" i="6"/>
  <c r="WE34" i="6"/>
  <c r="WF34" i="6"/>
  <c r="WG34" i="6"/>
  <c r="WH34" i="6"/>
  <c r="WI34" i="6"/>
  <c r="WJ34" i="6"/>
  <c r="WK34" i="6"/>
  <c r="WL34" i="6"/>
  <c r="WM34" i="6"/>
  <c r="WN34" i="6"/>
  <c r="WO34" i="6"/>
  <c r="WP34" i="6"/>
  <c r="WQ34" i="6"/>
  <c r="WR34" i="6"/>
  <c r="WS34" i="6"/>
  <c r="WT34" i="6"/>
  <c r="WU34" i="6"/>
  <c r="WV34" i="6"/>
  <c r="WW34" i="6"/>
  <c r="WX34" i="6"/>
  <c r="WY34" i="6"/>
  <c r="WZ34" i="6"/>
  <c r="XA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FA35" i="6"/>
  <c r="FB35" i="6"/>
  <c r="FC35" i="6"/>
  <c r="FD35" i="6"/>
  <c r="FE35" i="6"/>
  <c r="FF35" i="6"/>
  <c r="FG35" i="6"/>
  <c r="FH35" i="6"/>
  <c r="FI35" i="6"/>
  <c r="FJ35" i="6"/>
  <c r="FK35" i="6"/>
  <c r="FL35" i="6"/>
  <c r="FM35" i="6"/>
  <c r="FN35" i="6"/>
  <c r="FO35" i="6"/>
  <c r="FP35" i="6"/>
  <c r="FQ35" i="6"/>
  <c r="FR35" i="6"/>
  <c r="FS35" i="6"/>
  <c r="FT35" i="6"/>
  <c r="FU35" i="6"/>
  <c r="FV35" i="6"/>
  <c r="FW35" i="6"/>
  <c r="FX35" i="6"/>
  <c r="FY35" i="6"/>
  <c r="FZ35" i="6"/>
  <c r="GA35" i="6"/>
  <c r="GB35" i="6"/>
  <c r="GC35" i="6"/>
  <c r="GD35" i="6"/>
  <c r="GE35" i="6"/>
  <c r="GF35" i="6"/>
  <c r="GG35" i="6"/>
  <c r="GH35" i="6"/>
  <c r="GI35" i="6"/>
  <c r="GJ35" i="6"/>
  <c r="GK35" i="6"/>
  <c r="GL35" i="6"/>
  <c r="GM35" i="6"/>
  <c r="GN35" i="6"/>
  <c r="GO35" i="6"/>
  <c r="GP35" i="6"/>
  <c r="GQ35" i="6"/>
  <c r="GR35" i="6"/>
  <c r="GS35" i="6"/>
  <c r="GT35" i="6"/>
  <c r="GU35" i="6"/>
  <c r="GV35" i="6"/>
  <c r="GW35" i="6"/>
  <c r="GX35" i="6"/>
  <c r="GY35" i="6"/>
  <c r="GZ35" i="6"/>
  <c r="HA35" i="6"/>
  <c r="HB35" i="6"/>
  <c r="HC35" i="6"/>
  <c r="HD35" i="6"/>
  <c r="HE35" i="6"/>
  <c r="HF35" i="6"/>
  <c r="HG35" i="6"/>
  <c r="HH35" i="6"/>
  <c r="HI35" i="6"/>
  <c r="HJ35" i="6"/>
  <c r="HK35" i="6"/>
  <c r="HL35" i="6"/>
  <c r="HM35" i="6"/>
  <c r="HN35" i="6"/>
  <c r="HO35" i="6"/>
  <c r="HP35" i="6"/>
  <c r="HQ35" i="6"/>
  <c r="HR35" i="6"/>
  <c r="HS35" i="6"/>
  <c r="HT35" i="6"/>
  <c r="HU35" i="6"/>
  <c r="HV35" i="6"/>
  <c r="HW35" i="6"/>
  <c r="HX35" i="6"/>
  <c r="HY35" i="6"/>
  <c r="HZ35" i="6"/>
  <c r="IA35" i="6"/>
  <c r="IB35" i="6"/>
  <c r="IC35" i="6"/>
  <c r="ID35" i="6"/>
  <c r="IE35" i="6"/>
  <c r="IF35" i="6"/>
  <c r="IG35" i="6"/>
  <c r="IH35" i="6"/>
  <c r="II35" i="6"/>
  <c r="IJ35" i="6"/>
  <c r="IK35" i="6"/>
  <c r="IL35" i="6"/>
  <c r="IM35" i="6"/>
  <c r="IN35" i="6"/>
  <c r="IO35" i="6"/>
  <c r="IP35" i="6"/>
  <c r="IQ35" i="6"/>
  <c r="IR35" i="6"/>
  <c r="IS35" i="6"/>
  <c r="IT35" i="6"/>
  <c r="IU35" i="6"/>
  <c r="IV35" i="6"/>
  <c r="IW35" i="6"/>
  <c r="IX35" i="6"/>
  <c r="IY35" i="6"/>
  <c r="IZ35" i="6"/>
  <c r="JA35" i="6"/>
  <c r="JB35" i="6"/>
  <c r="JC35" i="6"/>
  <c r="JD35" i="6"/>
  <c r="JE35" i="6"/>
  <c r="JF35" i="6"/>
  <c r="JG35" i="6"/>
  <c r="JH35" i="6"/>
  <c r="JI35" i="6"/>
  <c r="JJ35" i="6"/>
  <c r="JK35" i="6"/>
  <c r="JL35" i="6"/>
  <c r="JM35" i="6"/>
  <c r="JN35" i="6"/>
  <c r="JO35" i="6"/>
  <c r="JP35" i="6"/>
  <c r="JQ35" i="6"/>
  <c r="JR35" i="6"/>
  <c r="JS35" i="6"/>
  <c r="JT35" i="6"/>
  <c r="JU35" i="6"/>
  <c r="JV35" i="6"/>
  <c r="JW35" i="6"/>
  <c r="JX35" i="6"/>
  <c r="JY35" i="6"/>
  <c r="JZ35" i="6"/>
  <c r="KA35" i="6"/>
  <c r="KB35" i="6"/>
  <c r="KC35" i="6"/>
  <c r="KD35" i="6"/>
  <c r="KE35" i="6"/>
  <c r="KF35" i="6"/>
  <c r="KG35" i="6"/>
  <c r="KH35" i="6"/>
  <c r="KI35" i="6"/>
  <c r="KJ35" i="6"/>
  <c r="KK35" i="6"/>
  <c r="KL35" i="6"/>
  <c r="KM35" i="6"/>
  <c r="KN35" i="6"/>
  <c r="KO35" i="6"/>
  <c r="KP35" i="6"/>
  <c r="KQ35" i="6"/>
  <c r="KR35" i="6"/>
  <c r="KS35" i="6"/>
  <c r="KT35" i="6"/>
  <c r="KU35" i="6"/>
  <c r="KV35" i="6"/>
  <c r="KW35" i="6"/>
  <c r="KX35" i="6"/>
  <c r="KY35" i="6"/>
  <c r="KZ35" i="6"/>
  <c r="LA35" i="6"/>
  <c r="LB35" i="6"/>
  <c r="LC35" i="6"/>
  <c r="LD35" i="6"/>
  <c r="LE35" i="6"/>
  <c r="LF35" i="6"/>
  <c r="LG35" i="6"/>
  <c r="LH35" i="6"/>
  <c r="LI35" i="6"/>
  <c r="LJ35" i="6"/>
  <c r="LK35" i="6"/>
  <c r="LL35" i="6"/>
  <c r="LM35" i="6"/>
  <c r="LN35" i="6"/>
  <c r="LO35" i="6"/>
  <c r="LP35" i="6"/>
  <c r="LQ35" i="6"/>
  <c r="LR35" i="6"/>
  <c r="LS35" i="6"/>
  <c r="LT35" i="6"/>
  <c r="LU35" i="6"/>
  <c r="LV35" i="6"/>
  <c r="LW35" i="6"/>
  <c r="LX35" i="6"/>
  <c r="LY35" i="6"/>
  <c r="LZ35" i="6"/>
  <c r="MA35" i="6"/>
  <c r="MB35" i="6"/>
  <c r="MC35" i="6"/>
  <c r="MD35" i="6"/>
  <c r="ME35" i="6"/>
  <c r="MF35" i="6"/>
  <c r="MG35" i="6"/>
  <c r="MH35" i="6"/>
  <c r="MI35" i="6"/>
  <c r="MJ35" i="6"/>
  <c r="MK35" i="6"/>
  <c r="ML35" i="6"/>
  <c r="MM35" i="6"/>
  <c r="MN35" i="6"/>
  <c r="MO35" i="6"/>
  <c r="MP35" i="6"/>
  <c r="MQ35" i="6"/>
  <c r="MR35" i="6"/>
  <c r="MS35" i="6"/>
  <c r="MT35" i="6"/>
  <c r="MU35" i="6"/>
  <c r="MV35" i="6"/>
  <c r="MW35" i="6"/>
  <c r="MX35" i="6"/>
  <c r="MY35" i="6"/>
  <c r="MZ35" i="6"/>
  <c r="NA35" i="6"/>
  <c r="NB35" i="6"/>
  <c r="NC35" i="6"/>
  <c r="ND35" i="6"/>
  <c r="NE35" i="6"/>
  <c r="NF35" i="6"/>
  <c r="NG35" i="6"/>
  <c r="NH35" i="6"/>
  <c r="NI35" i="6"/>
  <c r="NJ35" i="6"/>
  <c r="NK35" i="6"/>
  <c r="NL35" i="6"/>
  <c r="NM35" i="6"/>
  <c r="NN35" i="6"/>
  <c r="NO35" i="6"/>
  <c r="NP35" i="6"/>
  <c r="NQ35" i="6"/>
  <c r="NR35" i="6"/>
  <c r="NS35" i="6"/>
  <c r="NT35" i="6"/>
  <c r="NU35" i="6"/>
  <c r="NV35" i="6"/>
  <c r="NW35" i="6"/>
  <c r="NX35" i="6"/>
  <c r="NY35" i="6"/>
  <c r="NZ35" i="6"/>
  <c r="OA35" i="6"/>
  <c r="OB35" i="6"/>
  <c r="OC35" i="6"/>
  <c r="OD35" i="6"/>
  <c r="OE35" i="6"/>
  <c r="OF35" i="6"/>
  <c r="OG35" i="6"/>
  <c r="OH35" i="6"/>
  <c r="OI35" i="6"/>
  <c r="OJ35" i="6"/>
  <c r="OK35" i="6"/>
  <c r="OL35" i="6"/>
  <c r="OM35" i="6"/>
  <c r="ON35" i="6"/>
  <c r="OO35" i="6"/>
  <c r="OP35" i="6"/>
  <c r="OQ35" i="6"/>
  <c r="OR35" i="6"/>
  <c r="OS35" i="6"/>
  <c r="OT35" i="6"/>
  <c r="OU35" i="6"/>
  <c r="OV35" i="6"/>
  <c r="OW35" i="6"/>
  <c r="OX35" i="6"/>
  <c r="OY35" i="6"/>
  <c r="OZ35" i="6"/>
  <c r="PA35" i="6"/>
  <c r="PB35" i="6"/>
  <c r="PC35" i="6"/>
  <c r="PD35" i="6"/>
  <c r="PE35" i="6"/>
  <c r="PF35" i="6"/>
  <c r="PG35" i="6"/>
  <c r="PH35" i="6"/>
  <c r="PI35" i="6"/>
  <c r="PJ35" i="6"/>
  <c r="PK35" i="6"/>
  <c r="PL35" i="6"/>
  <c r="PM35" i="6"/>
  <c r="PN35" i="6"/>
  <c r="PO35" i="6"/>
  <c r="PP35" i="6"/>
  <c r="PQ35" i="6"/>
  <c r="PR35" i="6"/>
  <c r="PS35" i="6"/>
  <c r="PT35" i="6"/>
  <c r="PU35" i="6"/>
  <c r="PV35" i="6"/>
  <c r="PW35" i="6"/>
  <c r="PX35" i="6"/>
  <c r="PY35" i="6"/>
  <c r="PZ35" i="6"/>
  <c r="QA35" i="6"/>
  <c r="QB35" i="6"/>
  <c r="QC35" i="6"/>
  <c r="QD35" i="6"/>
  <c r="QE35" i="6"/>
  <c r="QF35" i="6"/>
  <c r="QG35" i="6"/>
  <c r="QH35" i="6"/>
  <c r="QI35" i="6"/>
  <c r="QJ35" i="6"/>
  <c r="QK35" i="6"/>
  <c r="QL35" i="6"/>
  <c r="QM35" i="6"/>
  <c r="QN35" i="6"/>
  <c r="QO35" i="6"/>
  <c r="QP35" i="6"/>
  <c r="QQ35" i="6"/>
  <c r="QR35" i="6"/>
  <c r="QS35" i="6"/>
  <c r="QT35" i="6"/>
  <c r="QU35" i="6"/>
  <c r="QV35" i="6"/>
  <c r="QW35" i="6"/>
  <c r="QX35" i="6"/>
  <c r="QY35" i="6"/>
  <c r="QZ35" i="6"/>
  <c r="RA35" i="6"/>
  <c r="RB35" i="6"/>
  <c r="RC35" i="6"/>
  <c r="RD35" i="6"/>
  <c r="RE35" i="6"/>
  <c r="RF35" i="6"/>
  <c r="RG35" i="6"/>
  <c r="RH35" i="6"/>
  <c r="RI35" i="6"/>
  <c r="RJ35" i="6"/>
  <c r="RK35" i="6"/>
  <c r="RL35" i="6"/>
  <c r="RM35" i="6"/>
  <c r="RN35" i="6"/>
  <c r="RO35" i="6"/>
  <c r="RP35" i="6"/>
  <c r="RQ35" i="6"/>
  <c r="RR35" i="6"/>
  <c r="RS35" i="6"/>
  <c r="RT35" i="6"/>
  <c r="RU35" i="6"/>
  <c r="RV35" i="6"/>
  <c r="RW35" i="6"/>
  <c r="RX35" i="6"/>
  <c r="RY35" i="6"/>
  <c r="RZ35" i="6"/>
  <c r="SA35" i="6"/>
  <c r="SB35" i="6"/>
  <c r="SC35" i="6"/>
  <c r="SD35" i="6"/>
  <c r="SE35" i="6"/>
  <c r="SF35" i="6"/>
  <c r="SG35" i="6"/>
  <c r="SH35" i="6"/>
  <c r="SI35" i="6"/>
  <c r="SJ35" i="6"/>
  <c r="SK35" i="6"/>
  <c r="SL35" i="6"/>
  <c r="SM35" i="6"/>
  <c r="SN35" i="6"/>
  <c r="SO35" i="6"/>
  <c r="SP35" i="6"/>
  <c r="SQ35" i="6"/>
  <c r="SR35" i="6"/>
  <c r="SS35" i="6"/>
  <c r="ST35" i="6"/>
  <c r="SU35" i="6"/>
  <c r="SV35" i="6"/>
  <c r="SW35" i="6"/>
  <c r="SX35" i="6"/>
  <c r="SY35" i="6"/>
  <c r="SZ35" i="6"/>
  <c r="TA35" i="6"/>
  <c r="TB35" i="6"/>
  <c r="TC35" i="6"/>
  <c r="TD35" i="6"/>
  <c r="TE35" i="6"/>
  <c r="TF35" i="6"/>
  <c r="TG35" i="6"/>
  <c r="TH35" i="6"/>
  <c r="TI35" i="6"/>
  <c r="TJ35" i="6"/>
  <c r="TK35" i="6"/>
  <c r="TL35" i="6"/>
  <c r="TM35" i="6"/>
  <c r="TN35" i="6"/>
  <c r="TO35" i="6"/>
  <c r="TP35" i="6"/>
  <c r="TQ35" i="6"/>
  <c r="TR35" i="6"/>
  <c r="TS35" i="6"/>
  <c r="TT35" i="6"/>
  <c r="TU35" i="6"/>
  <c r="TV35" i="6"/>
  <c r="TW35" i="6"/>
  <c r="TX35" i="6"/>
  <c r="TY35" i="6"/>
  <c r="TZ35" i="6"/>
  <c r="UA35" i="6"/>
  <c r="UB35" i="6"/>
  <c r="UC35" i="6"/>
  <c r="UD35" i="6"/>
  <c r="UE35" i="6"/>
  <c r="UF35" i="6"/>
  <c r="UG35" i="6"/>
  <c r="UH35" i="6"/>
  <c r="UI35" i="6"/>
  <c r="UJ35" i="6"/>
  <c r="UK35" i="6"/>
  <c r="UL35" i="6"/>
  <c r="UM35" i="6"/>
  <c r="UN35" i="6"/>
  <c r="UO35" i="6"/>
  <c r="UP35" i="6"/>
  <c r="UQ35" i="6"/>
  <c r="UR35" i="6"/>
  <c r="US35" i="6"/>
  <c r="UT35" i="6"/>
  <c r="UU35" i="6"/>
  <c r="UV35" i="6"/>
  <c r="UW35" i="6"/>
  <c r="UX35" i="6"/>
  <c r="UY35" i="6"/>
  <c r="UZ35" i="6"/>
  <c r="VA35" i="6"/>
  <c r="VB35" i="6"/>
  <c r="VC35" i="6"/>
  <c r="VD35" i="6"/>
  <c r="VE35" i="6"/>
  <c r="VF35" i="6"/>
  <c r="VG35" i="6"/>
  <c r="VH35" i="6"/>
  <c r="VI35" i="6"/>
  <c r="VJ35" i="6"/>
  <c r="VK35" i="6"/>
  <c r="VL35" i="6"/>
  <c r="VM35" i="6"/>
  <c r="VN35" i="6"/>
  <c r="VO35" i="6"/>
  <c r="VP35" i="6"/>
  <c r="VQ35" i="6"/>
  <c r="VR35" i="6"/>
  <c r="VS35" i="6"/>
  <c r="VT35" i="6"/>
  <c r="VU35" i="6"/>
  <c r="VV35" i="6"/>
  <c r="VW35" i="6"/>
  <c r="VX35" i="6"/>
  <c r="VY35" i="6"/>
  <c r="VZ35" i="6"/>
  <c r="WA35" i="6"/>
  <c r="WB35" i="6"/>
  <c r="WC35" i="6"/>
  <c r="WD35" i="6"/>
  <c r="WE35" i="6"/>
  <c r="WF35" i="6"/>
  <c r="WG35" i="6"/>
  <c r="WH35" i="6"/>
  <c r="WI35" i="6"/>
  <c r="WJ35" i="6"/>
  <c r="WK35" i="6"/>
  <c r="WL35" i="6"/>
  <c r="WM35" i="6"/>
  <c r="WN35" i="6"/>
  <c r="WO35" i="6"/>
  <c r="WP35" i="6"/>
  <c r="WQ35" i="6"/>
  <c r="WR35" i="6"/>
  <c r="WS35" i="6"/>
  <c r="WT35" i="6"/>
  <c r="WU35" i="6"/>
  <c r="WV35" i="6"/>
  <c r="WW35" i="6"/>
  <c r="WX35" i="6"/>
  <c r="WY35" i="6"/>
  <c r="WZ35" i="6"/>
  <c r="XA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FA36" i="6"/>
  <c r="FB36" i="6"/>
  <c r="FC36" i="6"/>
  <c r="FD36" i="6"/>
  <c r="FE36" i="6"/>
  <c r="FF36" i="6"/>
  <c r="FG36" i="6"/>
  <c r="FH36" i="6"/>
  <c r="FI36" i="6"/>
  <c r="FJ36" i="6"/>
  <c r="FK36" i="6"/>
  <c r="FL36" i="6"/>
  <c r="FM36" i="6"/>
  <c r="FN36" i="6"/>
  <c r="FO36" i="6"/>
  <c r="FP36" i="6"/>
  <c r="FQ36" i="6"/>
  <c r="FR36" i="6"/>
  <c r="FS36" i="6"/>
  <c r="FT36" i="6"/>
  <c r="FU36" i="6"/>
  <c r="FV36" i="6"/>
  <c r="FW36" i="6"/>
  <c r="FX36" i="6"/>
  <c r="FY36" i="6"/>
  <c r="FZ36" i="6"/>
  <c r="GA36" i="6"/>
  <c r="GB36" i="6"/>
  <c r="GC36" i="6"/>
  <c r="GD36" i="6"/>
  <c r="GE36" i="6"/>
  <c r="GF36" i="6"/>
  <c r="GG36" i="6"/>
  <c r="GH36" i="6"/>
  <c r="GI36" i="6"/>
  <c r="GJ36" i="6"/>
  <c r="GK36" i="6"/>
  <c r="GL36" i="6"/>
  <c r="GM36" i="6"/>
  <c r="GN36" i="6"/>
  <c r="GO36" i="6"/>
  <c r="GP36" i="6"/>
  <c r="GQ36" i="6"/>
  <c r="GR36" i="6"/>
  <c r="GS36" i="6"/>
  <c r="GT36" i="6"/>
  <c r="GU36" i="6"/>
  <c r="GV36" i="6"/>
  <c r="GW36" i="6"/>
  <c r="GX36" i="6"/>
  <c r="GY36" i="6"/>
  <c r="GZ36" i="6"/>
  <c r="HA36" i="6"/>
  <c r="HB36" i="6"/>
  <c r="HC36" i="6"/>
  <c r="HD36" i="6"/>
  <c r="HE36" i="6"/>
  <c r="HF36" i="6"/>
  <c r="HG36" i="6"/>
  <c r="HH36" i="6"/>
  <c r="HI36" i="6"/>
  <c r="HJ36" i="6"/>
  <c r="HK36" i="6"/>
  <c r="HL36" i="6"/>
  <c r="HM36" i="6"/>
  <c r="HN36" i="6"/>
  <c r="HO36" i="6"/>
  <c r="HP36" i="6"/>
  <c r="HQ36" i="6"/>
  <c r="HR36" i="6"/>
  <c r="HS36" i="6"/>
  <c r="HT36" i="6"/>
  <c r="HU36" i="6"/>
  <c r="HV36" i="6"/>
  <c r="HW36" i="6"/>
  <c r="HX36" i="6"/>
  <c r="HY36" i="6"/>
  <c r="HZ36" i="6"/>
  <c r="IA36" i="6"/>
  <c r="IB36" i="6"/>
  <c r="IC36" i="6"/>
  <c r="ID36" i="6"/>
  <c r="IE36" i="6"/>
  <c r="IF36" i="6"/>
  <c r="IG36" i="6"/>
  <c r="IH36" i="6"/>
  <c r="II36" i="6"/>
  <c r="IJ36" i="6"/>
  <c r="IK36" i="6"/>
  <c r="IL36" i="6"/>
  <c r="IM36" i="6"/>
  <c r="IN36" i="6"/>
  <c r="IO36" i="6"/>
  <c r="IP36" i="6"/>
  <c r="IQ36" i="6"/>
  <c r="IR36" i="6"/>
  <c r="IS36" i="6"/>
  <c r="IT36" i="6"/>
  <c r="IU36" i="6"/>
  <c r="IV36" i="6"/>
  <c r="IW36" i="6"/>
  <c r="IX36" i="6"/>
  <c r="IY36" i="6"/>
  <c r="IZ36" i="6"/>
  <c r="JA36" i="6"/>
  <c r="JB36" i="6"/>
  <c r="JC36" i="6"/>
  <c r="JD36" i="6"/>
  <c r="JE36" i="6"/>
  <c r="JF36" i="6"/>
  <c r="JG36" i="6"/>
  <c r="JH36" i="6"/>
  <c r="JI36" i="6"/>
  <c r="JJ36" i="6"/>
  <c r="JK36" i="6"/>
  <c r="JL36" i="6"/>
  <c r="JM36" i="6"/>
  <c r="JN36" i="6"/>
  <c r="JO36" i="6"/>
  <c r="JP36" i="6"/>
  <c r="JQ36" i="6"/>
  <c r="JR36" i="6"/>
  <c r="JS36" i="6"/>
  <c r="JT36" i="6"/>
  <c r="JU36" i="6"/>
  <c r="JV36" i="6"/>
  <c r="JW36" i="6"/>
  <c r="JX36" i="6"/>
  <c r="JY36" i="6"/>
  <c r="JZ36" i="6"/>
  <c r="KA36" i="6"/>
  <c r="KB36" i="6"/>
  <c r="KC36" i="6"/>
  <c r="KD36" i="6"/>
  <c r="KE36" i="6"/>
  <c r="KF36" i="6"/>
  <c r="KG36" i="6"/>
  <c r="KH36" i="6"/>
  <c r="KI36" i="6"/>
  <c r="KJ36" i="6"/>
  <c r="KK36" i="6"/>
  <c r="KL36" i="6"/>
  <c r="KM36" i="6"/>
  <c r="KN36" i="6"/>
  <c r="KO36" i="6"/>
  <c r="KP36" i="6"/>
  <c r="KQ36" i="6"/>
  <c r="KR36" i="6"/>
  <c r="KS36" i="6"/>
  <c r="KT36" i="6"/>
  <c r="KU36" i="6"/>
  <c r="KV36" i="6"/>
  <c r="KW36" i="6"/>
  <c r="KX36" i="6"/>
  <c r="KY36" i="6"/>
  <c r="KZ36" i="6"/>
  <c r="LA36" i="6"/>
  <c r="LB36" i="6"/>
  <c r="LC36" i="6"/>
  <c r="LD36" i="6"/>
  <c r="LE36" i="6"/>
  <c r="LF36" i="6"/>
  <c r="LG36" i="6"/>
  <c r="LH36" i="6"/>
  <c r="LI36" i="6"/>
  <c r="LJ36" i="6"/>
  <c r="LK36" i="6"/>
  <c r="LL36" i="6"/>
  <c r="LM36" i="6"/>
  <c r="LN36" i="6"/>
  <c r="LO36" i="6"/>
  <c r="LP36" i="6"/>
  <c r="LQ36" i="6"/>
  <c r="LR36" i="6"/>
  <c r="LS36" i="6"/>
  <c r="LT36" i="6"/>
  <c r="LU36" i="6"/>
  <c r="LV36" i="6"/>
  <c r="LW36" i="6"/>
  <c r="LX36" i="6"/>
  <c r="LY36" i="6"/>
  <c r="LZ36" i="6"/>
  <c r="MA36" i="6"/>
  <c r="MB36" i="6"/>
  <c r="MC36" i="6"/>
  <c r="MD36" i="6"/>
  <c r="ME36" i="6"/>
  <c r="MF36" i="6"/>
  <c r="MG36" i="6"/>
  <c r="MH36" i="6"/>
  <c r="MI36" i="6"/>
  <c r="MJ36" i="6"/>
  <c r="MK36" i="6"/>
  <c r="ML36" i="6"/>
  <c r="MM36" i="6"/>
  <c r="MN36" i="6"/>
  <c r="MO36" i="6"/>
  <c r="MP36" i="6"/>
  <c r="MQ36" i="6"/>
  <c r="MR36" i="6"/>
  <c r="MS36" i="6"/>
  <c r="MT36" i="6"/>
  <c r="MU36" i="6"/>
  <c r="MV36" i="6"/>
  <c r="MW36" i="6"/>
  <c r="MX36" i="6"/>
  <c r="MY36" i="6"/>
  <c r="MZ36" i="6"/>
  <c r="NA36" i="6"/>
  <c r="NB36" i="6"/>
  <c r="NC36" i="6"/>
  <c r="ND36" i="6"/>
  <c r="NE36" i="6"/>
  <c r="NF36" i="6"/>
  <c r="NG36" i="6"/>
  <c r="NH36" i="6"/>
  <c r="NI36" i="6"/>
  <c r="NJ36" i="6"/>
  <c r="NK36" i="6"/>
  <c r="NL36" i="6"/>
  <c r="NM36" i="6"/>
  <c r="NN36" i="6"/>
  <c r="NO36" i="6"/>
  <c r="NP36" i="6"/>
  <c r="NQ36" i="6"/>
  <c r="NR36" i="6"/>
  <c r="NS36" i="6"/>
  <c r="NT36" i="6"/>
  <c r="NU36" i="6"/>
  <c r="NV36" i="6"/>
  <c r="NW36" i="6"/>
  <c r="NX36" i="6"/>
  <c r="NY36" i="6"/>
  <c r="NZ36" i="6"/>
  <c r="OA36" i="6"/>
  <c r="OB36" i="6"/>
  <c r="OC36" i="6"/>
  <c r="OD36" i="6"/>
  <c r="OE36" i="6"/>
  <c r="OF36" i="6"/>
  <c r="OG36" i="6"/>
  <c r="OH36" i="6"/>
  <c r="OI36" i="6"/>
  <c r="OJ36" i="6"/>
  <c r="OK36" i="6"/>
  <c r="OL36" i="6"/>
  <c r="OM36" i="6"/>
  <c r="ON36" i="6"/>
  <c r="OO36" i="6"/>
  <c r="OP36" i="6"/>
  <c r="OQ36" i="6"/>
  <c r="OR36" i="6"/>
  <c r="OS36" i="6"/>
  <c r="OT36" i="6"/>
  <c r="OU36" i="6"/>
  <c r="OV36" i="6"/>
  <c r="OW36" i="6"/>
  <c r="OX36" i="6"/>
  <c r="OY36" i="6"/>
  <c r="OZ36" i="6"/>
  <c r="PA36" i="6"/>
  <c r="PB36" i="6"/>
  <c r="PC36" i="6"/>
  <c r="PD36" i="6"/>
  <c r="PE36" i="6"/>
  <c r="PF36" i="6"/>
  <c r="PG36" i="6"/>
  <c r="PH36" i="6"/>
  <c r="PI36" i="6"/>
  <c r="PJ36" i="6"/>
  <c r="PK36" i="6"/>
  <c r="PL36" i="6"/>
  <c r="PM36" i="6"/>
  <c r="PN36" i="6"/>
  <c r="PO36" i="6"/>
  <c r="PP36" i="6"/>
  <c r="PQ36" i="6"/>
  <c r="PR36" i="6"/>
  <c r="PS36" i="6"/>
  <c r="PT36" i="6"/>
  <c r="PU36" i="6"/>
  <c r="PV36" i="6"/>
  <c r="PW36" i="6"/>
  <c r="PX36" i="6"/>
  <c r="PY36" i="6"/>
  <c r="PZ36" i="6"/>
  <c r="QA36" i="6"/>
  <c r="QB36" i="6"/>
  <c r="QC36" i="6"/>
  <c r="QD36" i="6"/>
  <c r="QE36" i="6"/>
  <c r="QF36" i="6"/>
  <c r="QG36" i="6"/>
  <c r="QH36" i="6"/>
  <c r="QI36" i="6"/>
  <c r="QJ36" i="6"/>
  <c r="QK36" i="6"/>
  <c r="QL36" i="6"/>
  <c r="QM36" i="6"/>
  <c r="QN36" i="6"/>
  <c r="QO36" i="6"/>
  <c r="QP36" i="6"/>
  <c r="QQ36" i="6"/>
  <c r="QR36" i="6"/>
  <c r="QS36" i="6"/>
  <c r="QT36" i="6"/>
  <c r="QU36" i="6"/>
  <c r="QV36" i="6"/>
  <c r="QW36" i="6"/>
  <c r="QX36" i="6"/>
  <c r="QY36" i="6"/>
  <c r="QZ36" i="6"/>
  <c r="RA36" i="6"/>
  <c r="RB36" i="6"/>
  <c r="RC36" i="6"/>
  <c r="RD36" i="6"/>
  <c r="RE36" i="6"/>
  <c r="RF36" i="6"/>
  <c r="RG36" i="6"/>
  <c r="RH36" i="6"/>
  <c r="RI36" i="6"/>
  <c r="RJ36" i="6"/>
  <c r="RK36" i="6"/>
  <c r="RL36" i="6"/>
  <c r="RM36" i="6"/>
  <c r="RN36" i="6"/>
  <c r="RO36" i="6"/>
  <c r="RP36" i="6"/>
  <c r="RQ36" i="6"/>
  <c r="RR36" i="6"/>
  <c r="RS36" i="6"/>
  <c r="RT36" i="6"/>
  <c r="RU36" i="6"/>
  <c r="RV36" i="6"/>
  <c r="RW36" i="6"/>
  <c r="RX36" i="6"/>
  <c r="RY36" i="6"/>
  <c r="RZ36" i="6"/>
  <c r="SA36" i="6"/>
  <c r="SB36" i="6"/>
  <c r="SC36" i="6"/>
  <c r="SD36" i="6"/>
  <c r="SE36" i="6"/>
  <c r="SF36" i="6"/>
  <c r="SG36" i="6"/>
  <c r="SH36" i="6"/>
  <c r="SI36" i="6"/>
  <c r="SJ36" i="6"/>
  <c r="SK36" i="6"/>
  <c r="SL36" i="6"/>
  <c r="SM36" i="6"/>
  <c r="SN36" i="6"/>
  <c r="SO36" i="6"/>
  <c r="SP36" i="6"/>
  <c r="SQ36" i="6"/>
  <c r="SR36" i="6"/>
  <c r="SS36" i="6"/>
  <c r="ST36" i="6"/>
  <c r="SU36" i="6"/>
  <c r="SV36" i="6"/>
  <c r="SW36" i="6"/>
  <c r="SX36" i="6"/>
  <c r="SY36" i="6"/>
  <c r="SZ36" i="6"/>
  <c r="TA36" i="6"/>
  <c r="TB36" i="6"/>
  <c r="TC36" i="6"/>
  <c r="TD36" i="6"/>
  <c r="TE36" i="6"/>
  <c r="TF36" i="6"/>
  <c r="TG36" i="6"/>
  <c r="TH36" i="6"/>
  <c r="TI36" i="6"/>
  <c r="TJ36" i="6"/>
  <c r="TK36" i="6"/>
  <c r="TL36" i="6"/>
  <c r="TM36" i="6"/>
  <c r="TN36" i="6"/>
  <c r="TO36" i="6"/>
  <c r="TP36" i="6"/>
  <c r="TQ36" i="6"/>
  <c r="TR36" i="6"/>
  <c r="TS36" i="6"/>
  <c r="TT36" i="6"/>
  <c r="TU36" i="6"/>
  <c r="TV36" i="6"/>
  <c r="TW36" i="6"/>
  <c r="TX36" i="6"/>
  <c r="TY36" i="6"/>
  <c r="TZ36" i="6"/>
  <c r="UA36" i="6"/>
  <c r="UB36" i="6"/>
  <c r="UC36" i="6"/>
  <c r="UD36" i="6"/>
  <c r="UE36" i="6"/>
  <c r="UF36" i="6"/>
  <c r="UG36" i="6"/>
  <c r="UH36" i="6"/>
  <c r="UI36" i="6"/>
  <c r="UJ36" i="6"/>
  <c r="UK36" i="6"/>
  <c r="UL36" i="6"/>
  <c r="UM36" i="6"/>
  <c r="UN36" i="6"/>
  <c r="UO36" i="6"/>
  <c r="UP36" i="6"/>
  <c r="UQ36" i="6"/>
  <c r="UR36" i="6"/>
  <c r="US36" i="6"/>
  <c r="UT36" i="6"/>
  <c r="UU36" i="6"/>
  <c r="UV36" i="6"/>
  <c r="UW36" i="6"/>
  <c r="UX36" i="6"/>
  <c r="UY36" i="6"/>
  <c r="UZ36" i="6"/>
  <c r="VA36" i="6"/>
  <c r="VB36" i="6"/>
  <c r="VC36" i="6"/>
  <c r="VD36" i="6"/>
  <c r="VE36" i="6"/>
  <c r="VF36" i="6"/>
  <c r="VG36" i="6"/>
  <c r="VH36" i="6"/>
  <c r="VI36" i="6"/>
  <c r="VJ36" i="6"/>
  <c r="VK36" i="6"/>
  <c r="VL36" i="6"/>
  <c r="VM36" i="6"/>
  <c r="VN36" i="6"/>
  <c r="VO36" i="6"/>
  <c r="VP36" i="6"/>
  <c r="VQ36" i="6"/>
  <c r="VR36" i="6"/>
  <c r="VS36" i="6"/>
  <c r="VT36" i="6"/>
  <c r="VU36" i="6"/>
  <c r="VV36" i="6"/>
  <c r="VW36" i="6"/>
  <c r="VX36" i="6"/>
  <c r="VY36" i="6"/>
  <c r="VZ36" i="6"/>
  <c r="WA36" i="6"/>
  <c r="WB36" i="6"/>
  <c r="WC36" i="6"/>
  <c r="WD36" i="6"/>
  <c r="WE36" i="6"/>
  <c r="WF36" i="6"/>
  <c r="WG36" i="6"/>
  <c r="WH36" i="6"/>
  <c r="WI36" i="6"/>
  <c r="WJ36" i="6"/>
  <c r="WK36" i="6"/>
  <c r="WL36" i="6"/>
  <c r="WM36" i="6"/>
  <c r="WN36" i="6"/>
  <c r="WO36" i="6"/>
  <c r="WP36" i="6"/>
  <c r="WQ36" i="6"/>
  <c r="WR36" i="6"/>
  <c r="WS36" i="6"/>
  <c r="WT36" i="6"/>
  <c r="WU36" i="6"/>
  <c r="WV36" i="6"/>
  <c r="WW36" i="6"/>
  <c r="WX36" i="6"/>
  <c r="WY36" i="6"/>
  <c r="WZ36" i="6"/>
  <c r="XA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FA37" i="6"/>
  <c r="FB37" i="6"/>
  <c r="FC37" i="6"/>
  <c r="FD37" i="6"/>
  <c r="FE37" i="6"/>
  <c r="FF37" i="6"/>
  <c r="FG37" i="6"/>
  <c r="FH37" i="6"/>
  <c r="FI37" i="6"/>
  <c r="FJ37" i="6"/>
  <c r="FK37" i="6"/>
  <c r="FL37" i="6"/>
  <c r="FM37" i="6"/>
  <c r="FN37" i="6"/>
  <c r="FO37" i="6"/>
  <c r="FP37" i="6"/>
  <c r="FQ37" i="6"/>
  <c r="FR37" i="6"/>
  <c r="FS37" i="6"/>
  <c r="FT37" i="6"/>
  <c r="FU37" i="6"/>
  <c r="FV37" i="6"/>
  <c r="FW37" i="6"/>
  <c r="FX37" i="6"/>
  <c r="FY37" i="6"/>
  <c r="FZ37" i="6"/>
  <c r="GA37" i="6"/>
  <c r="GB37" i="6"/>
  <c r="GC37" i="6"/>
  <c r="GD37" i="6"/>
  <c r="GE37" i="6"/>
  <c r="GF37" i="6"/>
  <c r="GG37" i="6"/>
  <c r="GH37" i="6"/>
  <c r="GI37" i="6"/>
  <c r="GJ37" i="6"/>
  <c r="GK37" i="6"/>
  <c r="GL37" i="6"/>
  <c r="GM37" i="6"/>
  <c r="GN37" i="6"/>
  <c r="GO37" i="6"/>
  <c r="GP37" i="6"/>
  <c r="GQ37" i="6"/>
  <c r="GR37" i="6"/>
  <c r="GS37" i="6"/>
  <c r="GT37" i="6"/>
  <c r="GU37" i="6"/>
  <c r="GV37" i="6"/>
  <c r="GW37" i="6"/>
  <c r="GX37" i="6"/>
  <c r="GY37" i="6"/>
  <c r="GZ37" i="6"/>
  <c r="HA37" i="6"/>
  <c r="HB37" i="6"/>
  <c r="HC37" i="6"/>
  <c r="HD37" i="6"/>
  <c r="HE37" i="6"/>
  <c r="HF37" i="6"/>
  <c r="HG37" i="6"/>
  <c r="HH37" i="6"/>
  <c r="HI37" i="6"/>
  <c r="HJ37" i="6"/>
  <c r="HK37" i="6"/>
  <c r="HL37" i="6"/>
  <c r="HM37" i="6"/>
  <c r="HN37" i="6"/>
  <c r="HO37" i="6"/>
  <c r="HP37" i="6"/>
  <c r="HQ37" i="6"/>
  <c r="HR37" i="6"/>
  <c r="HS37" i="6"/>
  <c r="HT37" i="6"/>
  <c r="HU37" i="6"/>
  <c r="HV37" i="6"/>
  <c r="HW37" i="6"/>
  <c r="HX37" i="6"/>
  <c r="HY37" i="6"/>
  <c r="HZ37" i="6"/>
  <c r="IA37" i="6"/>
  <c r="IB37" i="6"/>
  <c r="IC37" i="6"/>
  <c r="ID37" i="6"/>
  <c r="IE37" i="6"/>
  <c r="IF37" i="6"/>
  <c r="IG37" i="6"/>
  <c r="IH37" i="6"/>
  <c r="II37" i="6"/>
  <c r="IJ37" i="6"/>
  <c r="IK37" i="6"/>
  <c r="IL37" i="6"/>
  <c r="IM37" i="6"/>
  <c r="IN37" i="6"/>
  <c r="IO37" i="6"/>
  <c r="IP37" i="6"/>
  <c r="IQ37" i="6"/>
  <c r="IR37" i="6"/>
  <c r="IS37" i="6"/>
  <c r="IT37" i="6"/>
  <c r="IU37" i="6"/>
  <c r="IV37" i="6"/>
  <c r="IW37" i="6"/>
  <c r="IX37" i="6"/>
  <c r="IY37" i="6"/>
  <c r="IZ37" i="6"/>
  <c r="JA37" i="6"/>
  <c r="JB37" i="6"/>
  <c r="JC37" i="6"/>
  <c r="JD37" i="6"/>
  <c r="JE37" i="6"/>
  <c r="JF37" i="6"/>
  <c r="JG37" i="6"/>
  <c r="JH37" i="6"/>
  <c r="JI37" i="6"/>
  <c r="JJ37" i="6"/>
  <c r="JK37" i="6"/>
  <c r="JL37" i="6"/>
  <c r="JM37" i="6"/>
  <c r="JN37" i="6"/>
  <c r="JO37" i="6"/>
  <c r="JP37" i="6"/>
  <c r="JQ37" i="6"/>
  <c r="JR37" i="6"/>
  <c r="JS37" i="6"/>
  <c r="JT37" i="6"/>
  <c r="JU37" i="6"/>
  <c r="JV37" i="6"/>
  <c r="JW37" i="6"/>
  <c r="JX37" i="6"/>
  <c r="JY37" i="6"/>
  <c r="JZ37" i="6"/>
  <c r="KA37" i="6"/>
  <c r="KB37" i="6"/>
  <c r="KC37" i="6"/>
  <c r="KD37" i="6"/>
  <c r="KE37" i="6"/>
  <c r="KF37" i="6"/>
  <c r="KG37" i="6"/>
  <c r="KH37" i="6"/>
  <c r="KI37" i="6"/>
  <c r="KJ37" i="6"/>
  <c r="KK37" i="6"/>
  <c r="KL37" i="6"/>
  <c r="KM37" i="6"/>
  <c r="KN37" i="6"/>
  <c r="KO37" i="6"/>
  <c r="KP37" i="6"/>
  <c r="KQ37" i="6"/>
  <c r="KR37" i="6"/>
  <c r="KS37" i="6"/>
  <c r="KT37" i="6"/>
  <c r="KU37" i="6"/>
  <c r="KV37" i="6"/>
  <c r="KW37" i="6"/>
  <c r="KX37" i="6"/>
  <c r="KY37" i="6"/>
  <c r="KZ37" i="6"/>
  <c r="LA37" i="6"/>
  <c r="LB37" i="6"/>
  <c r="LC37" i="6"/>
  <c r="LD37" i="6"/>
  <c r="LE37" i="6"/>
  <c r="LF37" i="6"/>
  <c r="LG37" i="6"/>
  <c r="LH37" i="6"/>
  <c r="LI37" i="6"/>
  <c r="LJ37" i="6"/>
  <c r="LK37" i="6"/>
  <c r="LL37" i="6"/>
  <c r="LM37" i="6"/>
  <c r="LN37" i="6"/>
  <c r="LO37" i="6"/>
  <c r="LP37" i="6"/>
  <c r="LQ37" i="6"/>
  <c r="LR37" i="6"/>
  <c r="LS37" i="6"/>
  <c r="LT37" i="6"/>
  <c r="LU37" i="6"/>
  <c r="LV37" i="6"/>
  <c r="LW37" i="6"/>
  <c r="LX37" i="6"/>
  <c r="LY37" i="6"/>
  <c r="LZ37" i="6"/>
  <c r="MA37" i="6"/>
  <c r="MB37" i="6"/>
  <c r="MC37" i="6"/>
  <c r="MD37" i="6"/>
  <c r="ME37" i="6"/>
  <c r="MF37" i="6"/>
  <c r="MG37" i="6"/>
  <c r="MH37" i="6"/>
  <c r="MI37" i="6"/>
  <c r="MJ37" i="6"/>
  <c r="MK37" i="6"/>
  <c r="ML37" i="6"/>
  <c r="MM37" i="6"/>
  <c r="MN37" i="6"/>
  <c r="MO37" i="6"/>
  <c r="MP37" i="6"/>
  <c r="MQ37" i="6"/>
  <c r="MR37" i="6"/>
  <c r="MS37" i="6"/>
  <c r="MT37" i="6"/>
  <c r="MU37" i="6"/>
  <c r="MV37" i="6"/>
  <c r="MW37" i="6"/>
  <c r="MX37" i="6"/>
  <c r="MY37" i="6"/>
  <c r="MZ37" i="6"/>
  <c r="NA37" i="6"/>
  <c r="NB37" i="6"/>
  <c r="NC37" i="6"/>
  <c r="ND37" i="6"/>
  <c r="NE37" i="6"/>
  <c r="NF37" i="6"/>
  <c r="NG37" i="6"/>
  <c r="NH37" i="6"/>
  <c r="NI37" i="6"/>
  <c r="NJ37" i="6"/>
  <c r="NK37" i="6"/>
  <c r="NL37" i="6"/>
  <c r="NM37" i="6"/>
  <c r="NN37" i="6"/>
  <c r="NO37" i="6"/>
  <c r="NP37" i="6"/>
  <c r="NQ37" i="6"/>
  <c r="NR37" i="6"/>
  <c r="NS37" i="6"/>
  <c r="NT37" i="6"/>
  <c r="NU37" i="6"/>
  <c r="NV37" i="6"/>
  <c r="NW37" i="6"/>
  <c r="NX37" i="6"/>
  <c r="NY37" i="6"/>
  <c r="NZ37" i="6"/>
  <c r="OA37" i="6"/>
  <c r="OB37" i="6"/>
  <c r="OC37" i="6"/>
  <c r="OD37" i="6"/>
  <c r="OE37" i="6"/>
  <c r="OF37" i="6"/>
  <c r="OG37" i="6"/>
  <c r="OH37" i="6"/>
  <c r="OI37" i="6"/>
  <c r="OJ37" i="6"/>
  <c r="OK37" i="6"/>
  <c r="OL37" i="6"/>
  <c r="OM37" i="6"/>
  <c r="ON37" i="6"/>
  <c r="OO37" i="6"/>
  <c r="OP37" i="6"/>
  <c r="OQ37" i="6"/>
  <c r="OR37" i="6"/>
  <c r="OS37" i="6"/>
  <c r="OT37" i="6"/>
  <c r="OU37" i="6"/>
  <c r="OV37" i="6"/>
  <c r="OW37" i="6"/>
  <c r="OX37" i="6"/>
  <c r="OY37" i="6"/>
  <c r="OZ37" i="6"/>
  <c r="PA37" i="6"/>
  <c r="PB37" i="6"/>
  <c r="PC37" i="6"/>
  <c r="PD37" i="6"/>
  <c r="PE37" i="6"/>
  <c r="PF37" i="6"/>
  <c r="PG37" i="6"/>
  <c r="PH37" i="6"/>
  <c r="PI37" i="6"/>
  <c r="PJ37" i="6"/>
  <c r="PK37" i="6"/>
  <c r="PL37" i="6"/>
  <c r="PM37" i="6"/>
  <c r="PN37" i="6"/>
  <c r="PO37" i="6"/>
  <c r="PP37" i="6"/>
  <c r="PQ37" i="6"/>
  <c r="PR37" i="6"/>
  <c r="PS37" i="6"/>
  <c r="PT37" i="6"/>
  <c r="PU37" i="6"/>
  <c r="PV37" i="6"/>
  <c r="PW37" i="6"/>
  <c r="PX37" i="6"/>
  <c r="PY37" i="6"/>
  <c r="PZ37" i="6"/>
  <c r="QA37" i="6"/>
  <c r="QB37" i="6"/>
  <c r="QC37" i="6"/>
  <c r="QD37" i="6"/>
  <c r="QE37" i="6"/>
  <c r="QF37" i="6"/>
  <c r="QG37" i="6"/>
  <c r="QH37" i="6"/>
  <c r="QI37" i="6"/>
  <c r="QJ37" i="6"/>
  <c r="QK37" i="6"/>
  <c r="QL37" i="6"/>
  <c r="QM37" i="6"/>
  <c r="QN37" i="6"/>
  <c r="QO37" i="6"/>
  <c r="QP37" i="6"/>
  <c r="QQ37" i="6"/>
  <c r="QR37" i="6"/>
  <c r="QS37" i="6"/>
  <c r="QT37" i="6"/>
  <c r="QU37" i="6"/>
  <c r="QV37" i="6"/>
  <c r="QW37" i="6"/>
  <c r="QX37" i="6"/>
  <c r="QY37" i="6"/>
  <c r="QZ37" i="6"/>
  <c r="RA37" i="6"/>
  <c r="RB37" i="6"/>
  <c r="RC37" i="6"/>
  <c r="RD37" i="6"/>
  <c r="RE37" i="6"/>
  <c r="RF37" i="6"/>
  <c r="RG37" i="6"/>
  <c r="RH37" i="6"/>
  <c r="RI37" i="6"/>
  <c r="RJ37" i="6"/>
  <c r="RK37" i="6"/>
  <c r="RL37" i="6"/>
  <c r="RM37" i="6"/>
  <c r="RN37" i="6"/>
  <c r="RO37" i="6"/>
  <c r="RP37" i="6"/>
  <c r="RQ37" i="6"/>
  <c r="RR37" i="6"/>
  <c r="RS37" i="6"/>
  <c r="RT37" i="6"/>
  <c r="RU37" i="6"/>
  <c r="RV37" i="6"/>
  <c r="RW37" i="6"/>
  <c r="RX37" i="6"/>
  <c r="RY37" i="6"/>
  <c r="RZ37" i="6"/>
  <c r="SA37" i="6"/>
  <c r="SB37" i="6"/>
  <c r="SC37" i="6"/>
  <c r="SD37" i="6"/>
  <c r="SE37" i="6"/>
  <c r="SF37" i="6"/>
  <c r="SG37" i="6"/>
  <c r="SH37" i="6"/>
  <c r="SI37" i="6"/>
  <c r="SJ37" i="6"/>
  <c r="SK37" i="6"/>
  <c r="SL37" i="6"/>
  <c r="SM37" i="6"/>
  <c r="SN37" i="6"/>
  <c r="SO37" i="6"/>
  <c r="SP37" i="6"/>
  <c r="SQ37" i="6"/>
  <c r="SR37" i="6"/>
  <c r="SS37" i="6"/>
  <c r="ST37" i="6"/>
  <c r="SU37" i="6"/>
  <c r="SV37" i="6"/>
  <c r="SW37" i="6"/>
  <c r="SX37" i="6"/>
  <c r="SY37" i="6"/>
  <c r="SZ37" i="6"/>
  <c r="TA37" i="6"/>
  <c r="TB37" i="6"/>
  <c r="TC37" i="6"/>
  <c r="TD37" i="6"/>
  <c r="TE37" i="6"/>
  <c r="TF37" i="6"/>
  <c r="TG37" i="6"/>
  <c r="TH37" i="6"/>
  <c r="TI37" i="6"/>
  <c r="TJ37" i="6"/>
  <c r="TK37" i="6"/>
  <c r="TL37" i="6"/>
  <c r="TM37" i="6"/>
  <c r="TN37" i="6"/>
  <c r="TO37" i="6"/>
  <c r="TP37" i="6"/>
  <c r="TQ37" i="6"/>
  <c r="TR37" i="6"/>
  <c r="TS37" i="6"/>
  <c r="TT37" i="6"/>
  <c r="TU37" i="6"/>
  <c r="TV37" i="6"/>
  <c r="TW37" i="6"/>
  <c r="TX37" i="6"/>
  <c r="TY37" i="6"/>
  <c r="TZ37" i="6"/>
  <c r="UA37" i="6"/>
  <c r="UB37" i="6"/>
  <c r="UC37" i="6"/>
  <c r="UD37" i="6"/>
  <c r="UE37" i="6"/>
  <c r="UF37" i="6"/>
  <c r="UG37" i="6"/>
  <c r="UH37" i="6"/>
  <c r="UI37" i="6"/>
  <c r="UJ37" i="6"/>
  <c r="UK37" i="6"/>
  <c r="UL37" i="6"/>
  <c r="UM37" i="6"/>
  <c r="UN37" i="6"/>
  <c r="UO37" i="6"/>
  <c r="UP37" i="6"/>
  <c r="UQ37" i="6"/>
  <c r="UR37" i="6"/>
  <c r="US37" i="6"/>
  <c r="UT37" i="6"/>
  <c r="UU37" i="6"/>
  <c r="UV37" i="6"/>
  <c r="UW37" i="6"/>
  <c r="UX37" i="6"/>
  <c r="UY37" i="6"/>
  <c r="UZ37" i="6"/>
  <c r="VA37" i="6"/>
  <c r="VB37" i="6"/>
  <c r="VC37" i="6"/>
  <c r="VD37" i="6"/>
  <c r="VE37" i="6"/>
  <c r="VF37" i="6"/>
  <c r="VG37" i="6"/>
  <c r="VH37" i="6"/>
  <c r="VI37" i="6"/>
  <c r="VJ37" i="6"/>
  <c r="VK37" i="6"/>
  <c r="VL37" i="6"/>
  <c r="VM37" i="6"/>
  <c r="VN37" i="6"/>
  <c r="VO37" i="6"/>
  <c r="VP37" i="6"/>
  <c r="VQ37" i="6"/>
  <c r="VR37" i="6"/>
  <c r="VS37" i="6"/>
  <c r="VT37" i="6"/>
  <c r="VU37" i="6"/>
  <c r="VV37" i="6"/>
  <c r="VW37" i="6"/>
  <c r="VX37" i="6"/>
  <c r="VY37" i="6"/>
  <c r="VZ37" i="6"/>
  <c r="WA37" i="6"/>
  <c r="WB37" i="6"/>
  <c r="WC37" i="6"/>
  <c r="WD37" i="6"/>
  <c r="WE37" i="6"/>
  <c r="WF37" i="6"/>
  <c r="WG37" i="6"/>
  <c r="WH37" i="6"/>
  <c r="WI37" i="6"/>
  <c r="WJ37" i="6"/>
  <c r="WK37" i="6"/>
  <c r="WL37" i="6"/>
  <c r="WM37" i="6"/>
  <c r="WN37" i="6"/>
  <c r="WO37" i="6"/>
  <c r="WP37" i="6"/>
  <c r="WQ37" i="6"/>
  <c r="WR37" i="6"/>
  <c r="WS37" i="6"/>
  <c r="WT37" i="6"/>
  <c r="WU37" i="6"/>
  <c r="WV37" i="6"/>
  <c r="WW37" i="6"/>
  <c r="WX37" i="6"/>
  <c r="WY37" i="6"/>
  <c r="WZ37" i="6"/>
  <c r="XA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FA38" i="6"/>
  <c r="FB38" i="6"/>
  <c r="FC38" i="6"/>
  <c r="FD38" i="6"/>
  <c r="FE38" i="6"/>
  <c r="FF38" i="6"/>
  <c r="FG38" i="6"/>
  <c r="FH38" i="6"/>
  <c r="FI38" i="6"/>
  <c r="FJ38" i="6"/>
  <c r="FK38" i="6"/>
  <c r="FL38" i="6"/>
  <c r="FM38" i="6"/>
  <c r="FN38" i="6"/>
  <c r="FO38" i="6"/>
  <c r="FP38" i="6"/>
  <c r="FQ38" i="6"/>
  <c r="FR38" i="6"/>
  <c r="FS38" i="6"/>
  <c r="FT38" i="6"/>
  <c r="FU38" i="6"/>
  <c r="FV38" i="6"/>
  <c r="FW38" i="6"/>
  <c r="FX38" i="6"/>
  <c r="FY38" i="6"/>
  <c r="FZ38" i="6"/>
  <c r="GA38" i="6"/>
  <c r="GB38" i="6"/>
  <c r="GC38" i="6"/>
  <c r="GD38" i="6"/>
  <c r="GE38" i="6"/>
  <c r="GF38" i="6"/>
  <c r="GG38" i="6"/>
  <c r="GH38" i="6"/>
  <c r="GI38" i="6"/>
  <c r="GJ38" i="6"/>
  <c r="GK38" i="6"/>
  <c r="GL38" i="6"/>
  <c r="GM38" i="6"/>
  <c r="GN38" i="6"/>
  <c r="GO38" i="6"/>
  <c r="GP38" i="6"/>
  <c r="GQ38" i="6"/>
  <c r="GR38" i="6"/>
  <c r="GS38" i="6"/>
  <c r="GT38" i="6"/>
  <c r="GU38" i="6"/>
  <c r="GV38" i="6"/>
  <c r="GW38" i="6"/>
  <c r="GX38" i="6"/>
  <c r="GY38" i="6"/>
  <c r="GZ38" i="6"/>
  <c r="HA38" i="6"/>
  <c r="HB38" i="6"/>
  <c r="HC38" i="6"/>
  <c r="HD38" i="6"/>
  <c r="HE38" i="6"/>
  <c r="HF38" i="6"/>
  <c r="HG38" i="6"/>
  <c r="HH38" i="6"/>
  <c r="HI38" i="6"/>
  <c r="HJ38" i="6"/>
  <c r="HK38" i="6"/>
  <c r="HL38" i="6"/>
  <c r="HM38" i="6"/>
  <c r="HN38" i="6"/>
  <c r="HO38" i="6"/>
  <c r="HP38" i="6"/>
  <c r="HQ38" i="6"/>
  <c r="HR38" i="6"/>
  <c r="HS38" i="6"/>
  <c r="HT38" i="6"/>
  <c r="HU38" i="6"/>
  <c r="HV38" i="6"/>
  <c r="HW38" i="6"/>
  <c r="HX38" i="6"/>
  <c r="HY38" i="6"/>
  <c r="HZ38" i="6"/>
  <c r="IA38" i="6"/>
  <c r="IB38" i="6"/>
  <c r="IC38" i="6"/>
  <c r="ID38" i="6"/>
  <c r="IE38" i="6"/>
  <c r="IF38" i="6"/>
  <c r="IG38" i="6"/>
  <c r="IH38" i="6"/>
  <c r="II38" i="6"/>
  <c r="IJ38" i="6"/>
  <c r="IK38" i="6"/>
  <c r="IL38" i="6"/>
  <c r="IM38" i="6"/>
  <c r="IN38" i="6"/>
  <c r="IO38" i="6"/>
  <c r="IP38" i="6"/>
  <c r="IQ38" i="6"/>
  <c r="IR38" i="6"/>
  <c r="IS38" i="6"/>
  <c r="IT38" i="6"/>
  <c r="IU38" i="6"/>
  <c r="IV38" i="6"/>
  <c r="IW38" i="6"/>
  <c r="IX38" i="6"/>
  <c r="IY38" i="6"/>
  <c r="IZ38" i="6"/>
  <c r="JA38" i="6"/>
  <c r="JB38" i="6"/>
  <c r="JC38" i="6"/>
  <c r="JD38" i="6"/>
  <c r="JE38" i="6"/>
  <c r="JF38" i="6"/>
  <c r="JG38" i="6"/>
  <c r="JH38" i="6"/>
  <c r="JI38" i="6"/>
  <c r="JJ38" i="6"/>
  <c r="JK38" i="6"/>
  <c r="JL38" i="6"/>
  <c r="JM38" i="6"/>
  <c r="JN38" i="6"/>
  <c r="JO38" i="6"/>
  <c r="JP38" i="6"/>
  <c r="JQ38" i="6"/>
  <c r="JR38" i="6"/>
  <c r="JS38" i="6"/>
  <c r="JT38" i="6"/>
  <c r="JU38" i="6"/>
  <c r="JV38" i="6"/>
  <c r="JW38" i="6"/>
  <c r="JX38" i="6"/>
  <c r="JY38" i="6"/>
  <c r="JZ38" i="6"/>
  <c r="KA38" i="6"/>
  <c r="KB38" i="6"/>
  <c r="KC38" i="6"/>
  <c r="KD38" i="6"/>
  <c r="KE38" i="6"/>
  <c r="KF38" i="6"/>
  <c r="KG38" i="6"/>
  <c r="KH38" i="6"/>
  <c r="KI38" i="6"/>
  <c r="KJ38" i="6"/>
  <c r="KK38" i="6"/>
  <c r="KL38" i="6"/>
  <c r="KM38" i="6"/>
  <c r="KN38" i="6"/>
  <c r="KO38" i="6"/>
  <c r="KP38" i="6"/>
  <c r="KQ38" i="6"/>
  <c r="KR38" i="6"/>
  <c r="KS38" i="6"/>
  <c r="KT38" i="6"/>
  <c r="KU38" i="6"/>
  <c r="KV38" i="6"/>
  <c r="KW38" i="6"/>
  <c r="KX38" i="6"/>
  <c r="KY38" i="6"/>
  <c r="KZ38" i="6"/>
  <c r="LA38" i="6"/>
  <c r="LB38" i="6"/>
  <c r="LC38" i="6"/>
  <c r="LD38" i="6"/>
  <c r="LE38" i="6"/>
  <c r="LF38" i="6"/>
  <c r="LG38" i="6"/>
  <c r="LH38" i="6"/>
  <c r="LI38" i="6"/>
  <c r="LJ38" i="6"/>
  <c r="LK38" i="6"/>
  <c r="LL38" i="6"/>
  <c r="LM38" i="6"/>
  <c r="LN38" i="6"/>
  <c r="LO38" i="6"/>
  <c r="LP38" i="6"/>
  <c r="LQ38" i="6"/>
  <c r="LR38" i="6"/>
  <c r="LS38" i="6"/>
  <c r="LT38" i="6"/>
  <c r="LU38" i="6"/>
  <c r="LV38" i="6"/>
  <c r="LW38" i="6"/>
  <c r="LX38" i="6"/>
  <c r="LY38" i="6"/>
  <c r="LZ38" i="6"/>
  <c r="MA38" i="6"/>
  <c r="MB38" i="6"/>
  <c r="MC38" i="6"/>
  <c r="MD38" i="6"/>
  <c r="ME38" i="6"/>
  <c r="MF38" i="6"/>
  <c r="MG38" i="6"/>
  <c r="MH38" i="6"/>
  <c r="MI38" i="6"/>
  <c r="MJ38" i="6"/>
  <c r="MK38" i="6"/>
  <c r="ML38" i="6"/>
  <c r="MM38" i="6"/>
  <c r="MN38" i="6"/>
  <c r="MO38" i="6"/>
  <c r="MP38" i="6"/>
  <c r="MQ38" i="6"/>
  <c r="MR38" i="6"/>
  <c r="MS38" i="6"/>
  <c r="MT38" i="6"/>
  <c r="MU38" i="6"/>
  <c r="MV38" i="6"/>
  <c r="MW38" i="6"/>
  <c r="MX38" i="6"/>
  <c r="MY38" i="6"/>
  <c r="MZ38" i="6"/>
  <c r="NA38" i="6"/>
  <c r="NB38" i="6"/>
  <c r="NC38" i="6"/>
  <c r="ND38" i="6"/>
  <c r="NE38" i="6"/>
  <c r="NF38" i="6"/>
  <c r="NG38" i="6"/>
  <c r="NH38" i="6"/>
  <c r="NI38" i="6"/>
  <c r="NJ38" i="6"/>
  <c r="NK38" i="6"/>
  <c r="NL38" i="6"/>
  <c r="NM38" i="6"/>
  <c r="NN38" i="6"/>
  <c r="NO38" i="6"/>
  <c r="NP38" i="6"/>
  <c r="NQ38" i="6"/>
  <c r="NR38" i="6"/>
  <c r="NS38" i="6"/>
  <c r="NT38" i="6"/>
  <c r="NU38" i="6"/>
  <c r="NV38" i="6"/>
  <c r="NW38" i="6"/>
  <c r="NX38" i="6"/>
  <c r="NY38" i="6"/>
  <c r="NZ38" i="6"/>
  <c r="OA38" i="6"/>
  <c r="OB38" i="6"/>
  <c r="OC38" i="6"/>
  <c r="OD38" i="6"/>
  <c r="OE38" i="6"/>
  <c r="OF38" i="6"/>
  <c r="OG38" i="6"/>
  <c r="OH38" i="6"/>
  <c r="OI38" i="6"/>
  <c r="OJ38" i="6"/>
  <c r="OK38" i="6"/>
  <c r="OL38" i="6"/>
  <c r="OM38" i="6"/>
  <c r="ON38" i="6"/>
  <c r="OO38" i="6"/>
  <c r="OP38" i="6"/>
  <c r="OQ38" i="6"/>
  <c r="OR38" i="6"/>
  <c r="OS38" i="6"/>
  <c r="OT38" i="6"/>
  <c r="OU38" i="6"/>
  <c r="OV38" i="6"/>
  <c r="OW38" i="6"/>
  <c r="OX38" i="6"/>
  <c r="OY38" i="6"/>
  <c r="OZ38" i="6"/>
  <c r="PA38" i="6"/>
  <c r="PB38" i="6"/>
  <c r="PC38" i="6"/>
  <c r="PD38" i="6"/>
  <c r="PE38" i="6"/>
  <c r="PF38" i="6"/>
  <c r="PG38" i="6"/>
  <c r="PH38" i="6"/>
  <c r="PI38" i="6"/>
  <c r="PJ38" i="6"/>
  <c r="PK38" i="6"/>
  <c r="PL38" i="6"/>
  <c r="PM38" i="6"/>
  <c r="PN38" i="6"/>
  <c r="PO38" i="6"/>
  <c r="PP38" i="6"/>
  <c r="PQ38" i="6"/>
  <c r="PR38" i="6"/>
  <c r="PS38" i="6"/>
  <c r="PT38" i="6"/>
  <c r="PU38" i="6"/>
  <c r="PV38" i="6"/>
  <c r="PW38" i="6"/>
  <c r="PX38" i="6"/>
  <c r="PY38" i="6"/>
  <c r="PZ38" i="6"/>
  <c r="QA38" i="6"/>
  <c r="QB38" i="6"/>
  <c r="QC38" i="6"/>
  <c r="QD38" i="6"/>
  <c r="QE38" i="6"/>
  <c r="QF38" i="6"/>
  <c r="QG38" i="6"/>
  <c r="QH38" i="6"/>
  <c r="QI38" i="6"/>
  <c r="QJ38" i="6"/>
  <c r="QK38" i="6"/>
  <c r="QL38" i="6"/>
  <c r="QM38" i="6"/>
  <c r="QN38" i="6"/>
  <c r="QO38" i="6"/>
  <c r="QP38" i="6"/>
  <c r="QQ38" i="6"/>
  <c r="QR38" i="6"/>
  <c r="QS38" i="6"/>
  <c r="QT38" i="6"/>
  <c r="QU38" i="6"/>
  <c r="QV38" i="6"/>
  <c r="QW38" i="6"/>
  <c r="QX38" i="6"/>
  <c r="QY38" i="6"/>
  <c r="QZ38" i="6"/>
  <c r="RA38" i="6"/>
  <c r="RB38" i="6"/>
  <c r="RC38" i="6"/>
  <c r="RD38" i="6"/>
  <c r="RE38" i="6"/>
  <c r="RF38" i="6"/>
  <c r="RG38" i="6"/>
  <c r="RH38" i="6"/>
  <c r="RI38" i="6"/>
  <c r="RJ38" i="6"/>
  <c r="RK38" i="6"/>
  <c r="RL38" i="6"/>
  <c r="RM38" i="6"/>
  <c r="RN38" i="6"/>
  <c r="RO38" i="6"/>
  <c r="RP38" i="6"/>
  <c r="RQ38" i="6"/>
  <c r="RR38" i="6"/>
  <c r="RS38" i="6"/>
  <c r="RT38" i="6"/>
  <c r="RU38" i="6"/>
  <c r="RV38" i="6"/>
  <c r="RW38" i="6"/>
  <c r="RX38" i="6"/>
  <c r="RY38" i="6"/>
  <c r="RZ38" i="6"/>
  <c r="SA38" i="6"/>
  <c r="SB38" i="6"/>
  <c r="SC38" i="6"/>
  <c r="SD38" i="6"/>
  <c r="SE38" i="6"/>
  <c r="SF38" i="6"/>
  <c r="SG38" i="6"/>
  <c r="SH38" i="6"/>
  <c r="SI38" i="6"/>
  <c r="SJ38" i="6"/>
  <c r="SK38" i="6"/>
  <c r="SL38" i="6"/>
  <c r="SM38" i="6"/>
  <c r="SN38" i="6"/>
  <c r="SO38" i="6"/>
  <c r="SP38" i="6"/>
  <c r="SQ38" i="6"/>
  <c r="SR38" i="6"/>
  <c r="SS38" i="6"/>
  <c r="ST38" i="6"/>
  <c r="SU38" i="6"/>
  <c r="SV38" i="6"/>
  <c r="SW38" i="6"/>
  <c r="SX38" i="6"/>
  <c r="SY38" i="6"/>
  <c r="SZ38" i="6"/>
  <c r="TA38" i="6"/>
  <c r="TB38" i="6"/>
  <c r="TC38" i="6"/>
  <c r="TD38" i="6"/>
  <c r="TE38" i="6"/>
  <c r="TF38" i="6"/>
  <c r="TG38" i="6"/>
  <c r="TH38" i="6"/>
  <c r="TI38" i="6"/>
  <c r="TJ38" i="6"/>
  <c r="TK38" i="6"/>
  <c r="TL38" i="6"/>
  <c r="TM38" i="6"/>
  <c r="TN38" i="6"/>
  <c r="TO38" i="6"/>
  <c r="TP38" i="6"/>
  <c r="TQ38" i="6"/>
  <c r="TR38" i="6"/>
  <c r="TS38" i="6"/>
  <c r="TT38" i="6"/>
  <c r="TU38" i="6"/>
  <c r="TV38" i="6"/>
  <c r="TW38" i="6"/>
  <c r="TX38" i="6"/>
  <c r="TY38" i="6"/>
  <c r="TZ38" i="6"/>
  <c r="UA38" i="6"/>
  <c r="UB38" i="6"/>
  <c r="UC38" i="6"/>
  <c r="UD38" i="6"/>
  <c r="UE38" i="6"/>
  <c r="UF38" i="6"/>
  <c r="UG38" i="6"/>
  <c r="UH38" i="6"/>
  <c r="UI38" i="6"/>
  <c r="UJ38" i="6"/>
  <c r="UK38" i="6"/>
  <c r="UL38" i="6"/>
  <c r="UM38" i="6"/>
  <c r="UN38" i="6"/>
  <c r="UO38" i="6"/>
  <c r="UP38" i="6"/>
  <c r="UQ38" i="6"/>
  <c r="UR38" i="6"/>
  <c r="US38" i="6"/>
  <c r="UT38" i="6"/>
  <c r="UU38" i="6"/>
  <c r="UV38" i="6"/>
  <c r="UW38" i="6"/>
  <c r="UX38" i="6"/>
  <c r="UY38" i="6"/>
  <c r="UZ38" i="6"/>
  <c r="VA38" i="6"/>
  <c r="VB38" i="6"/>
  <c r="VC38" i="6"/>
  <c r="VD38" i="6"/>
  <c r="VE38" i="6"/>
  <c r="VF38" i="6"/>
  <c r="VG38" i="6"/>
  <c r="VH38" i="6"/>
  <c r="VI38" i="6"/>
  <c r="VJ38" i="6"/>
  <c r="VK38" i="6"/>
  <c r="VL38" i="6"/>
  <c r="VM38" i="6"/>
  <c r="VN38" i="6"/>
  <c r="VO38" i="6"/>
  <c r="VP38" i="6"/>
  <c r="VQ38" i="6"/>
  <c r="VR38" i="6"/>
  <c r="VS38" i="6"/>
  <c r="VT38" i="6"/>
  <c r="VU38" i="6"/>
  <c r="VV38" i="6"/>
  <c r="VW38" i="6"/>
  <c r="VX38" i="6"/>
  <c r="VY38" i="6"/>
  <c r="VZ38" i="6"/>
  <c r="WA38" i="6"/>
  <c r="WB38" i="6"/>
  <c r="WC38" i="6"/>
  <c r="WD38" i="6"/>
  <c r="WE38" i="6"/>
  <c r="WF38" i="6"/>
  <c r="WG38" i="6"/>
  <c r="WH38" i="6"/>
  <c r="WI38" i="6"/>
  <c r="WJ38" i="6"/>
  <c r="WK38" i="6"/>
  <c r="WL38" i="6"/>
  <c r="WM38" i="6"/>
  <c r="WN38" i="6"/>
  <c r="WO38" i="6"/>
  <c r="WP38" i="6"/>
  <c r="WQ38" i="6"/>
  <c r="WR38" i="6"/>
  <c r="WS38" i="6"/>
  <c r="WT38" i="6"/>
  <c r="WU38" i="6"/>
  <c r="WV38" i="6"/>
  <c r="WW38" i="6"/>
  <c r="WX38" i="6"/>
  <c r="WY38" i="6"/>
  <c r="WZ38" i="6"/>
  <c r="XA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FA39" i="6"/>
  <c r="FB39" i="6"/>
  <c r="FC39" i="6"/>
  <c r="FD39" i="6"/>
  <c r="FE39" i="6"/>
  <c r="FF39" i="6"/>
  <c r="FG39" i="6"/>
  <c r="FH39" i="6"/>
  <c r="FI39" i="6"/>
  <c r="FJ39" i="6"/>
  <c r="FK39" i="6"/>
  <c r="FL39" i="6"/>
  <c r="FM39" i="6"/>
  <c r="FN39" i="6"/>
  <c r="FO39" i="6"/>
  <c r="FP39" i="6"/>
  <c r="FQ39" i="6"/>
  <c r="FR39" i="6"/>
  <c r="FS39" i="6"/>
  <c r="FT39" i="6"/>
  <c r="FU39" i="6"/>
  <c r="FV39" i="6"/>
  <c r="FW39" i="6"/>
  <c r="FX39" i="6"/>
  <c r="FY39" i="6"/>
  <c r="FZ39" i="6"/>
  <c r="GA39" i="6"/>
  <c r="GB39" i="6"/>
  <c r="GC39" i="6"/>
  <c r="GD39" i="6"/>
  <c r="GE39" i="6"/>
  <c r="GF39" i="6"/>
  <c r="GG39" i="6"/>
  <c r="GH39" i="6"/>
  <c r="GI39" i="6"/>
  <c r="GJ39" i="6"/>
  <c r="GK39" i="6"/>
  <c r="GL39" i="6"/>
  <c r="GM39" i="6"/>
  <c r="GN39" i="6"/>
  <c r="GO39" i="6"/>
  <c r="GP39" i="6"/>
  <c r="GQ39" i="6"/>
  <c r="GR39" i="6"/>
  <c r="GS39" i="6"/>
  <c r="GT39" i="6"/>
  <c r="GU39" i="6"/>
  <c r="GV39" i="6"/>
  <c r="GW39" i="6"/>
  <c r="GX39" i="6"/>
  <c r="GY39" i="6"/>
  <c r="GZ39" i="6"/>
  <c r="HA39" i="6"/>
  <c r="HB39" i="6"/>
  <c r="HC39" i="6"/>
  <c r="HD39" i="6"/>
  <c r="HE39" i="6"/>
  <c r="HF39" i="6"/>
  <c r="HG39" i="6"/>
  <c r="HH39" i="6"/>
  <c r="HI39" i="6"/>
  <c r="HJ39" i="6"/>
  <c r="HK39" i="6"/>
  <c r="HL39" i="6"/>
  <c r="HM39" i="6"/>
  <c r="HN39" i="6"/>
  <c r="HO39" i="6"/>
  <c r="HP39" i="6"/>
  <c r="HQ39" i="6"/>
  <c r="HR39" i="6"/>
  <c r="HS39" i="6"/>
  <c r="HT39" i="6"/>
  <c r="HU39" i="6"/>
  <c r="HV39" i="6"/>
  <c r="HW39" i="6"/>
  <c r="HX39" i="6"/>
  <c r="HY39" i="6"/>
  <c r="HZ39" i="6"/>
  <c r="IA39" i="6"/>
  <c r="IB39" i="6"/>
  <c r="IC39" i="6"/>
  <c r="ID39" i="6"/>
  <c r="IE39" i="6"/>
  <c r="IF39" i="6"/>
  <c r="IG39" i="6"/>
  <c r="IH39" i="6"/>
  <c r="II39" i="6"/>
  <c r="IJ39" i="6"/>
  <c r="IK39" i="6"/>
  <c r="IL39" i="6"/>
  <c r="IM39" i="6"/>
  <c r="IN39" i="6"/>
  <c r="IO39" i="6"/>
  <c r="IP39" i="6"/>
  <c r="IQ39" i="6"/>
  <c r="IR39" i="6"/>
  <c r="IS39" i="6"/>
  <c r="IT39" i="6"/>
  <c r="IU39" i="6"/>
  <c r="IV39" i="6"/>
  <c r="IW39" i="6"/>
  <c r="IX39" i="6"/>
  <c r="IY39" i="6"/>
  <c r="IZ39" i="6"/>
  <c r="JA39" i="6"/>
  <c r="JB39" i="6"/>
  <c r="JC39" i="6"/>
  <c r="JD39" i="6"/>
  <c r="JE39" i="6"/>
  <c r="JF39" i="6"/>
  <c r="JG39" i="6"/>
  <c r="JH39" i="6"/>
  <c r="JI39" i="6"/>
  <c r="JJ39" i="6"/>
  <c r="JK39" i="6"/>
  <c r="JL39" i="6"/>
  <c r="JM39" i="6"/>
  <c r="JN39" i="6"/>
  <c r="JO39" i="6"/>
  <c r="JP39" i="6"/>
  <c r="JQ39" i="6"/>
  <c r="JR39" i="6"/>
  <c r="JS39" i="6"/>
  <c r="JT39" i="6"/>
  <c r="JU39" i="6"/>
  <c r="JV39" i="6"/>
  <c r="JW39" i="6"/>
  <c r="JX39" i="6"/>
  <c r="JY39" i="6"/>
  <c r="JZ39" i="6"/>
  <c r="KA39" i="6"/>
  <c r="KB39" i="6"/>
  <c r="KC39" i="6"/>
  <c r="KD39" i="6"/>
  <c r="KE39" i="6"/>
  <c r="KF39" i="6"/>
  <c r="KG39" i="6"/>
  <c r="KH39" i="6"/>
  <c r="KI39" i="6"/>
  <c r="KJ39" i="6"/>
  <c r="KK39" i="6"/>
  <c r="KL39" i="6"/>
  <c r="KM39" i="6"/>
  <c r="KN39" i="6"/>
  <c r="KO39" i="6"/>
  <c r="KP39" i="6"/>
  <c r="KQ39" i="6"/>
  <c r="KR39" i="6"/>
  <c r="KS39" i="6"/>
  <c r="KT39" i="6"/>
  <c r="KU39" i="6"/>
  <c r="KV39" i="6"/>
  <c r="KW39" i="6"/>
  <c r="KX39" i="6"/>
  <c r="KY39" i="6"/>
  <c r="KZ39" i="6"/>
  <c r="LA39" i="6"/>
  <c r="LB39" i="6"/>
  <c r="LC39" i="6"/>
  <c r="LD39" i="6"/>
  <c r="LE39" i="6"/>
  <c r="LF39" i="6"/>
  <c r="LG39" i="6"/>
  <c r="LH39" i="6"/>
  <c r="LI39" i="6"/>
  <c r="LJ39" i="6"/>
  <c r="LK39" i="6"/>
  <c r="LL39" i="6"/>
  <c r="LM39" i="6"/>
  <c r="LN39" i="6"/>
  <c r="LO39" i="6"/>
  <c r="LP39" i="6"/>
  <c r="LQ39" i="6"/>
  <c r="LR39" i="6"/>
  <c r="LS39" i="6"/>
  <c r="LT39" i="6"/>
  <c r="LU39" i="6"/>
  <c r="LV39" i="6"/>
  <c r="LW39" i="6"/>
  <c r="LX39" i="6"/>
  <c r="LY39" i="6"/>
  <c r="LZ39" i="6"/>
  <c r="MA39" i="6"/>
  <c r="MB39" i="6"/>
  <c r="MC39" i="6"/>
  <c r="MD39" i="6"/>
  <c r="ME39" i="6"/>
  <c r="MF39" i="6"/>
  <c r="MG39" i="6"/>
  <c r="MH39" i="6"/>
  <c r="MI39" i="6"/>
  <c r="MJ39" i="6"/>
  <c r="MK39" i="6"/>
  <c r="ML39" i="6"/>
  <c r="MM39" i="6"/>
  <c r="MN39" i="6"/>
  <c r="MO39" i="6"/>
  <c r="MP39" i="6"/>
  <c r="MQ39" i="6"/>
  <c r="MR39" i="6"/>
  <c r="MS39" i="6"/>
  <c r="MT39" i="6"/>
  <c r="MU39" i="6"/>
  <c r="MV39" i="6"/>
  <c r="MW39" i="6"/>
  <c r="MX39" i="6"/>
  <c r="MY39" i="6"/>
  <c r="MZ39" i="6"/>
  <c r="NA39" i="6"/>
  <c r="NB39" i="6"/>
  <c r="NC39" i="6"/>
  <c r="ND39" i="6"/>
  <c r="NE39" i="6"/>
  <c r="NF39" i="6"/>
  <c r="NG39" i="6"/>
  <c r="NH39" i="6"/>
  <c r="NI39" i="6"/>
  <c r="NJ39" i="6"/>
  <c r="NK39" i="6"/>
  <c r="NL39" i="6"/>
  <c r="NM39" i="6"/>
  <c r="NN39" i="6"/>
  <c r="NO39" i="6"/>
  <c r="NP39" i="6"/>
  <c r="NQ39" i="6"/>
  <c r="NR39" i="6"/>
  <c r="NS39" i="6"/>
  <c r="NT39" i="6"/>
  <c r="NU39" i="6"/>
  <c r="NV39" i="6"/>
  <c r="NW39" i="6"/>
  <c r="NX39" i="6"/>
  <c r="NY39" i="6"/>
  <c r="NZ39" i="6"/>
  <c r="OA39" i="6"/>
  <c r="OB39" i="6"/>
  <c r="OC39" i="6"/>
  <c r="OD39" i="6"/>
  <c r="OE39" i="6"/>
  <c r="OF39" i="6"/>
  <c r="OG39" i="6"/>
  <c r="OH39" i="6"/>
  <c r="OI39" i="6"/>
  <c r="OJ39" i="6"/>
  <c r="OK39" i="6"/>
  <c r="OL39" i="6"/>
  <c r="OM39" i="6"/>
  <c r="ON39" i="6"/>
  <c r="OO39" i="6"/>
  <c r="OP39" i="6"/>
  <c r="OQ39" i="6"/>
  <c r="OR39" i="6"/>
  <c r="OS39" i="6"/>
  <c r="OT39" i="6"/>
  <c r="OU39" i="6"/>
  <c r="OV39" i="6"/>
  <c r="OW39" i="6"/>
  <c r="OX39" i="6"/>
  <c r="OY39" i="6"/>
  <c r="OZ39" i="6"/>
  <c r="PA39" i="6"/>
  <c r="PB39" i="6"/>
  <c r="PC39" i="6"/>
  <c r="PD39" i="6"/>
  <c r="PE39" i="6"/>
  <c r="PF39" i="6"/>
  <c r="PG39" i="6"/>
  <c r="PH39" i="6"/>
  <c r="PI39" i="6"/>
  <c r="PJ39" i="6"/>
  <c r="PK39" i="6"/>
  <c r="PL39" i="6"/>
  <c r="PM39" i="6"/>
  <c r="PN39" i="6"/>
  <c r="PO39" i="6"/>
  <c r="PP39" i="6"/>
  <c r="PQ39" i="6"/>
  <c r="PR39" i="6"/>
  <c r="PS39" i="6"/>
  <c r="PT39" i="6"/>
  <c r="PU39" i="6"/>
  <c r="PV39" i="6"/>
  <c r="PW39" i="6"/>
  <c r="PX39" i="6"/>
  <c r="PY39" i="6"/>
  <c r="PZ39" i="6"/>
  <c r="QA39" i="6"/>
  <c r="QB39" i="6"/>
  <c r="QC39" i="6"/>
  <c r="QD39" i="6"/>
  <c r="QE39" i="6"/>
  <c r="QF39" i="6"/>
  <c r="QG39" i="6"/>
  <c r="QH39" i="6"/>
  <c r="QI39" i="6"/>
  <c r="QJ39" i="6"/>
  <c r="QK39" i="6"/>
  <c r="QL39" i="6"/>
  <c r="QM39" i="6"/>
  <c r="QN39" i="6"/>
  <c r="QO39" i="6"/>
  <c r="QP39" i="6"/>
  <c r="QQ39" i="6"/>
  <c r="QR39" i="6"/>
  <c r="QS39" i="6"/>
  <c r="QT39" i="6"/>
  <c r="QU39" i="6"/>
  <c r="QV39" i="6"/>
  <c r="QW39" i="6"/>
  <c r="QX39" i="6"/>
  <c r="QY39" i="6"/>
  <c r="QZ39" i="6"/>
  <c r="RA39" i="6"/>
  <c r="RB39" i="6"/>
  <c r="RC39" i="6"/>
  <c r="RD39" i="6"/>
  <c r="RE39" i="6"/>
  <c r="RF39" i="6"/>
  <c r="RG39" i="6"/>
  <c r="RH39" i="6"/>
  <c r="RI39" i="6"/>
  <c r="RJ39" i="6"/>
  <c r="RK39" i="6"/>
  <c r="RL39" i="6"/>
  <c r="RM39" i="6"/>
  <c r="RN39" i="6"/>
  <c r="RO39" i="6"/>
  <c r="RP39" i="6"/>
  <c r="RQ39" i="6"/>
  <c r="RR39" i="6"/>
  <c r="RS39" i="6"/>
  <c r="RT39" i="6"/>
  <c r="RU39" i="6"/>
  <c r="RV39" i="6"/>
  <c r="RW39" i="6"/>
  <c r="RX39" i="6"/>
  <c r="RY39" i="6"/>
  <c r="RZ39" i="6"/>
  <c r="SA39" i="6"/>
  <c r="SB39" i="6"/>
  <c r="SC39" i="6"/>
  <c r="SD39" i="6"/>
  <c r="SE39" i="6"/>
  <c r="SF39" i="6"/>
  <c r="SG39" i="6"/>
  <c r="SH39" i="6"/>
  <c r="SI39" i="6"/>
  <c r="SJ39" i="6"/>
  <c r="SK39" i="6"/>
  <c r="SL39" i="6"/>
  <c r="SM39" i="6"/>
  <c r="SN39" i="6"/>
  <c r="SO39" i="6"/>
  <c r="SP39" i="6"/>
  <c r="SQ39" i="6"/>
  <c r="SR39" i="6"/>
  <c r="SS39" i="6"/>
  <c r="ST39" i="6"/>
  <c r="SU39" i="6"/>
  <c r="SV39" i="6"/>
  <c r="SW39" i="6"/>
  <c r="SX39" i="6"/>
  <c r="SY39" i="6"/>
  <c r="SZ39" i="6"/>
  <c r="TA39" i="6"/>
  <c r="TB39" i="6"/>
  <c r="TC39" i="6"/>
  <c r="TD39" i="6"/>
  <c r="TE39" i="6"/>
  <c r="TF39" i="6"/>
  <c r="TG39" i="6"/>
  <c r="TH39" i="6"/>
  <c r="TI39" i="6"/>
  <c r="TJ39" i="6"/>
  <c r="TK39" i="6"/>
  <c r="TL39" i="6"/>
  <c r="TM39" i="6"/>
  <c r="TN39" i="6"/>
  <c r="TO39" i="6"/>
  <c r="TP39" i="6"/>
  <c r="TQ39" i="6"/>
  <c r="TR39" i="6"/>
  <c r="TS39" i="6"/>
  <c r="TT39" i="6"/>
  <c r="TU39" i="6"/>
  <c r="TV39" i="6"/>
  <c r="TW39" i="6"/>
  <c r="TX39" i="6"/>
  <c r="TY39" i="6"/>
  <c r="TZ39" i="6"/>
  <c r="UA39" i="6"/>
  <c r="UB39" i="6"/>
  <c r="UC39" i="6"/>
  <c r="UD39" i="6"/>
  <c r="UE39" i="6"/>
  <c r="UF39" i="6"/>
  <c r="UG39" i="6"/>
  <c r="UH39" i="6"/>
  <c r="UI39" i="6"/>
  <c r="UJ39" i="6"/>
  <c r="UK39" i="6"/>
  <c r="UL39" i="6"/>
  <c r="UM39" i="6"/>
  <c r="UN39" i="6"/>
  <c r="UO39" i="6"/>
  <c r="UP39" i="6"/>
  <c r="UQ39" i="6"/>
  <c r="UR39" i="6"/>
  <c r="US39" i="6"/>
  <c r="UT39" i="6"/>
  <c r="UU39" i="6"/>
  <c r="UV39" i="6"/>
  <c r="UW39" i="6"/>
  <c r="UX39" i="6"/>
  <c r="UY39" i="6"/>
  <c r="UZ39" i="6"/>
  <c r="VA39" i="6"/>
  <c r="VB39" i="6"/>
  <c r="VC39" i="6"/>
  <c r="VD39" i="6"/>
  <c r="VE39" i="6"/>
  <c r="VF39" i="6"/>
  <c r="VG39" i="6"/>
  <c r="VH39" i="6"/>
  <c r="VI39" i="6"/>
  <c r="VJ39" i="6"/>
  <c r="VK39" i="6"/>
  <c r="VL39" i="6"/>
  <c r="VM39" i="6"/>
  <c r="VN39" i="6"/>
  <c r="VO39" i="6"/>
  <c r="VP39" i="6"/>
  <c r="VQ39" i="6"/>
  <c r="VR39" i="6"/>
  <c r="VS39" i="6"/>
  <c r="VT39" i="6"/>
  <c r="VU39" i="6"/>
  <c r="VV39" i="6"/>
  <c r="VW39" i="6"/>
  <c r="VX39" i="6"/>
  <c r="VY39" i="6"/>
  <c r="VZ39" i="6"/>
  <c r="WA39" i="6"/>
  <c r="WB39" i="6"/>
  <c r="WC39" i="6"/>
  <c r="WD39" i="6"/>
  <c r="WE39" i="6"/>
  <c r="WF39" i="6"/>
  <c r="WG39" i="6"/>
  <c r="WH39" i="6"/>
  <c r="WI39" i="6"/>
  <c r="WJ39" i="6"/>
  <c r="WK39" i="6"/>
  <c r="WL39" i="6"/>
  <c r="WM39" i="6"/>
  <c r="WN39" i="6"/>
  <c r="WO39" i="6"/>
  <c r="WP39" i="6"/>
  <c r="WQ39" i="6"/>
  <c r="WR39" i="6"/>
  <c r="WS39" i="6"/>
  <c r="WT39" i="6"/>
  <c r="WU39" i="6"/>
  <c r="WV39" i="6"/>
  <c r="WW39" i="6"/>
  <c r="WX39" i="6"/>
  <c r="WY39" i="6"/>
  <c r="WZ39" i="6"/>
  <c r="XA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FA40" i="6"/>
  <c r="FB40" i="6"/>
  <c r="FC40" i="6"/>
  <c r="FD40" i="6"/>
  <c r="FE40" i="6"/>
  <c r="FF40" i="6"/>
  <c r="FG40" i="6"/>
  <c r="FH40" i="6"/>
  <c r="FI40" i="6"/>
  <c r="FJ40" i="6"/>
  <c r="FK40" i="6"/>
  <c r="FL40" i="6"/>
  <c r="FM40" i="6"/>
  <c r="FN40" i="6"/>
  <c r="FO40" i="6"/>
  <c r="FP40" i="6"/>
  <c r="FQ40" i="6"/>
  <c r="FR40" i="6"/>
  <c r="FS40" i="6"/>
  <c r="FT40" i="6"/>
  <c r="FU40" i="6"/>
  <c r="FV40" i="6"/>
  <c r="FW40" i="6"/>
  <c r="FX40" i="6"/>
  <c r="FY40" i="6"/>
  <c r="FZ40" i="6"/>
  <c r="GA40" i="6"/>
  <c r="GB40" i="6"/>
  <c r="GC40" i="6"/>
  <c r="GD40" i="6"/>
  <c r="GE40" i="6"/>
  <c r="GF40" i="6"/>
  <c r="GG40" i="6"/>
  <c r="GH40" i="6"/>
  <c r="GI40" i="6"/>
  <c r="GJ40" i="6"/>
  <c r="GK40" i="6"/>
  <c r="GL40" i="6"/>
  <c r="GM40" i="6"/>
  <c r="GN40" i="6"/>
  <c r="GO40" i="6"/>
  <c r="GP40" i="6"/>
  <c r="GQ40" i="6"/>
  <c r="GR40" i="6"/>
  <c r="GS40" i="6"/>
  <c r="GT40" i="6"/>
  <c r="GU40" i="6"/>
  <c r="GV40" i="6"/>
  <c r="GW40" i="6"/>
  <c r="GX40" i="6"/>
  <c r="GY40" i="6"/>
  <c r="GZ40" i="6"/>
  <c r="HA40" i="6"/>
  <c r="HB40" i="6"/>
  <c r="HC40" i="6"/>
  <c r="HD40" i="6"/>
  <c r="HE40" i="6"/>
  <c r="HF40" i="6"/>
  <c r="HG40" i="6"/>
  <c r="HH40" i="6"/>
  <c r="HI40" i="6"/>
  <c r="HJ40" i="6"/>
  <c r="HK40" i="6"/>
  <c r="HL40" i="6"/>
  <c r="HM40" i="6"/>
  <c r="HN40" i="6"/>
  <c r="HO40" i="6"/>
  <c r="HP40" i="6"/>
  <c r="HQ40" i="6"/>
  <c r="HR40" i="6"/>
  <c r="HS40" i="6"/>
  <c r="HT40" i="6"/>
  <c r="HU40" i="6"/>
  <c r="HV40" i="6"/>
  <c r="HW40" i="6"/>
  <c r="HX40" i="6"/>
  <c r="HY40" i="6"/>
  <c r="HZ40" i="6"/>
  <c r="IA40" i="6"/>
  <c r="IB40" i="6"/>
  <c r="IC40" i="6"/>
  <c r="ID40" i="6"/>
  <c r="IE40" i="6"/>
  <c r="IF40" i="6"/>
  <c r="IG40" i="6"/>
  <c r="IH40" i="6"/>
  <c r="II40" i="6"/>
  <c r="IJ40" i="6"/>
  <c r="IK40" i="6"/>
  <c r="IL40" i="6"/>
  <c r="IM40" i="6"/>
  <c r="IN40" i="6"/>
  <c r="IO40" i="6"/>
  <c r="IP40" i="6"/>
  <c r="IQ40" i="6"/>
  <c r="IR40" i="6"/>
  <c r="IS40" i="6"/>
  <c r="IT40" i="6"/>
  <c r="IU40" i="6"/>
  <c r="IV40" i="6"/>
  <c r="IW40" i="6"/>
  <c r="IX40" i="6"/>
  <c r="IY40" i="6"/>
  <c r="IZ40" i="6"/>
  <c r="JA40" i="6"/>
  <c r="JB40" i="6"/>
  <c r="JC40" i="6"/>
  <c r="JD40" i="6"/>
  <c r="JE40" i="6"/>
  <c r="JF40" i="6"/>
  <c r="JG40" i="6"/>
  <c r="JH40" i="6"/>
  <c r="JI40" i="6"/>
  <c r="JJ40" i="6"/>
  <c r="JK40" i="6"/>
  <c r="JL40" i="6"/>
  <c r="JM40" i="6"/>
  <c r="JN40" i="6"/>
  <c r="JO40" i="6"/>
  <c r="JP40" i="6"/>
  <c r="JQ40" i="6"/>
  <c r="JR40" i="6"/>
  <c r="JS40" i="6"/>
  <c r="JT40" i="6"/>
  <c r="JU40" i="6"/>
  <c r="JV40" i="6"/>
  <c r="JW40" i="6"/>
  <c r="JX40" i="6"/>
  <c r="JY40" i="6"/>
  <c r="JZ40" i="6"/>
  <c r="KA40" i="6"/>
  <c r="KB40" i="6"/>
  <c r="KC40" i="6"/>
  <c r="KD40" i="6"/>
  <c r="KE40" i="6"/>
  <c r="KF40" i="6"/>
  <c r="KG40" i="6"/>
  <c r="KH40" i="6"/>
  <c r="KI40" i="6"/>
  <c r="KJ40" i="6"/>
  <c r="KK40" i="6"/>
  <c r="KL40" i="6"/>
  <c r="KM40" i="6"/>
  <c r="KN40" i="6"/>
  <c r="KO40" i="6"/>
  <c r="KP40" i="6"/>
  <c r="KQ40" i="6"/>
  <c r="KR40" i="6"/>
  <c r="KS40" i="6"/>
  <c r="KT40" i="6"/>
  <c r="KU40" i="6"/>
  <c r="KV40" i="6"/>
  <c r="KW40" i="6"/>
  <c r="KX40" i="6"/>
  <c r="KY40" i="6"/>
  <c r="KZ40" i="6"/>
  <c r="LA40" i="6"/>
  <c r="LB40" i="6"/>
  <c r="LC40" i="6"/>
  <c r="LD40" i="6"/>
  <c r="LE40" i="6"/>
  <c r="LF40" i="6"/>
  <c r="LG40" i="6"/>
  <c r="LH40" i="6"/>
  <c r="LI40" i="6"/>
  <c r="LJ40" i="6"/>
  <c r="LK40" i="6"/>
  <c r="LL40" i="6"/>
  <c r="LM40" i="6"/>
  <c r="LN40" i="6"/>
  <c r="LO40" i="6"/>
  <c r="LP40" i="6"/>
  <c r="LQ40" i="6"/>
  <c r="LR40" i="6"/>
  <c r="LS40" i="6"/>
  <c r="LT40" i="6"/>
  <c r="LU40" i="6"/>
  <c r="LV40" i="6"/>
  <c r="LW40" i="6"/>
  <c r="LX40" i="6"/>
  <c r="LY40" i="6"/>
  <c r="LZ40" i="6"/>
  <c r="MA40" i="6"/>
  <c r="MB40" i="6"/>
  <c r="MC40" i="6"/>
  <c r="MD40" i="6"/>
  <c r="ME40" i="6"/>
  <c r="MF40" i="6"/>
  <c r="MG40" i="6"/>
  <c r="MH40" i="6"/>
  <c r="MI40" i="6"/>
  <c r="MJ40" i="6"/>
  <c r="MK40" i="6"/>
  <c r="ML40" i="6"/>
  <c r="MM40" i="6"/>
  <c r="MN40" i="6"/>
  <c r="MO40" i="6"/>
  <c r="MP40" i="6"/>
  <c r="MQ40" i="6"/>
  <c r="MR40" i="6"/>
  <c r="MS40" i="6"/>
  <c r="MT40" i="6"/>
  <c r="MU40" i="6"/>
  <c r="MV40" i="6"/>
  <c r="MW40" i="6"/>
  <c r="MX40" i="6"/>
  <c r="MY40" i="6"/>
  <c r="MZ40" i="6"/>
  <c r="NA40" i="6"/>
  <c r="NB40" i="6"/>
  <c r="NC40" i="6"/>
  <c r="ND40" i="6"/>
  <c r="NE40" i="6"/>
  <c r="NF40" i="6"/>
  <c r="NG40" i="6"/>
  <c r="NH40" i="6"/>
  <c r="NI40" i="6"/>
  <c r="NJ40" i="6"/>
  <c r="NK40" i="6"/>
  <c r="NL40" i="6"/>
  <c r="NM40" i="6"/>
  <c r="NN40" i="6"/>
  <c r="NO40" i="6"/>
  <c r="NP40" i="6"/>
  <c r="NQ40" i="6"/>
  <c r="NR40" i="6"/>
  <c r="NS40" i="6"/>
  <c r="NT40" i="6"/>
  <c r="NU40" i="6"/>
  <c r="NV40" i="6"/>
  <c r="NW40" i="6"/>
  <c r="NX40" i="6"/>
  <c r="NY40" i="6"/>
  <c r="NZ40" i="6"/>
  <c r="OA40" i="6"/>
  <c r="OB40" i="6"/>
  <c r="OC40" i="6"/>
  <c r="OD40" i="6"/>
  <c r="OE40" i="6"/>
  <c r="OF40" i="6"/>
  <c r="OG40" i="6"/>
  <c r="OH40" i="6"/>
  <c r="OI40" i="6"/>
  <c r="OJ40" i="6"/>
  <c r="OK40" i="6"/>
  <c r="OL40" i="6"/>
  <c r="OM40" i="6"/>
  <c r="ON40" i="6"/>
  <c r="OO40" i="6"/>
  <c r="OP40" i="6"/>
  <c r="OQ40" i="6"/>
  <c r="OR40" i="6"/>
  <c r="OS40" i="6"/>
  <c r="OT40" i="6"/>
  <c r="OU40" i="6"/>
  <c r="OV40" i="6"/>
  <c r="OW40" i="6"/>
  <c r="OX40" i="6"/>
  <c r="OY40" i="6"/>
  <c r="OZ40" i="6"/>
  <c r="PA40" i="6"/>
  <c r="PB40" i="6"/>
  <c r="PC40" i="6"/>
  <c r="PD40" i="6"/>
  <c r="PE40" i="6"/>
  <c r="PF40" i="6"/>
  <c r="PG40" i="6"/>
  <c r="PH40" i="6"/>
  <c r="PI40" i="6"/>
  <c r="PJ40" i="6"/>
  <c r="PK40" i="6"/>
  <c r="PL40" i="6"/>
  <c r="PM40" i="6"/>
  <c r="PN40" i="6"/>
  <c r="PO40" i="6"/>
  <c r="PP40" i="6"/>
  <c r="PQ40" i="6"/>
  <c r="PR40" i="6"/>
  <c r="PS40" i="6"/>
  <c r="PT40" i="6"/>
  <c r="PU40" i="6"/>
  <c r="PV40" i="6"/>
  <c r="PW40" i="6"/>
  <c r="PX40" i="6"/>
  <c r="PY40" i="6"/>
  <c r="PZ40" i="6"/>
  <c r="QA40" i="6"/>
  <c r="QB40" i="6"/>
  <c r="QC40" i="6"/>
  <c r="QD40" i="6"/>
  <c r="QE40" i="6"/>
  <c r="QF40" i="6"/>
  <c r="QG40" i="6"/>
  <c r="QH40" i="6"/>
  <c r="QI40" i="6"/>
  <c r="QJ40" i="6"/>
  <c r="QK40" i="6"/>
  <c r="QL40" i="6"/>
  <c r="QM40" i="6"/>
  <c r="QN40" i="6"/>
  <c r="QO40" i="6"/>
  <c r="QP40" i="6"/>
  <c r="QQ40" i="6"/>
  <c r="QR40" i="6"/>
  <c r="QS40" i="6"/>
  <c r="QT40" i="6"/>
  <c r="QU40" i="6"/>
  <c r="QV40" i="6"/>
  <c r="QW40" i="6"/>
  <c r="QX40" i="6"/>
  <c r="QY40" i="6"/>
  <c r="QZ40" i="6"/>
  <c r="RA40" i="6"/>
  <c r="RB40" i="6"/>
  <c r="RC40" i="6"/>
  <c r="RD40" i="6"/>
  <c r="RE40" i="6"/>
  <c r="RF40" i="6"/>
  <c r="RG40" i="6"/>
  <c r="RH40" i="6"/>
  <c r="RI40" i="6"/>
  <c r="RJ40" i="6"/>
  <c r="RK40" i="6"/>
  <c r="RL40" i="6"/>
  <c r="RM40" i="6"/>
  <c r="RN40" i="6"/>
  <c r="RO40" i="6"/>
  <c r="RP40" i="6"/>
  <c r="RQ40" i="6"/>
  <c r="RR40" i="6"/>
  <c r="RS40" i="6"/>
  <c r="RT40" i="6"/>
  <c r="RU40" i="6"/>
  <c r="RV40" i="6"/>
  <c r="RW40" i="6"/>
  <c r="RX40" i="6"/>
  <c r="RY40" i="6"/>
  <c r="RZ40" i="6"/>
  <c r="SA40" i="6"/>
  <c r="SB40" i="6"/>
  <c r="SC40" i="6"/>
  <c r="SD40" i="6"/>
  <c r="SE40" i="6"/>
  <c r="SF40" i="6"/>
  <c r="SG40" i="6"/>
  <c r="SH40" i="6"/>
  <c r="SI40" i="6"/>
  <c r="SJ40" i="6"/>
  <c r="SK40" i="6"/>
  <c r="SL40" i="6"/>
  <c r="SM40" i="6"/>
  <c r="SN40" i="6"/>
  <c r="SO40" i="6"/>
  <c r="SP40" i="6"/>
  <c r="SQ40" i="6"/>
  <c r="SR40" i="6"/>
  <c r="SS40" i="6"/>
  <c r="ST40" i="6"/>
  <c r="SU40" i="6"/>
  <c r="SV40" i="6"/>
  <c r="SW40" i="6"/>
  <c r="SX40" i="6"/>
  <c r="SY40" i="6"/>
  <c r="SZ40" i="6"/>
  <c r="TA40" i="6"/>
  <c r="TB40" i="6"/>
  <c r="TC40" i="6"/>
  <c r="TD40" i="6"/>
  <c r="TE40" i="6"/>
  <c r="TF40" i="6"/>
  <c r="TG40" i="6"/>
  <c r="TH40" i="6"/>
  <c r="TI40" i="6"/>
  <c r="TJ40" i="6"/>
  <c r="TK40" i="6"/>
  <c r="TL40" i="6"/>
  <c r="TM40" i="6"/>
  <c r="TN40" i="6"/>
  <c r="TO40" i="6"/>
  <c r="TP40" i="6"/>
  <c r="TQ40" i="6"/>
  <c r="TR40" i="6"/>
  <c r="TS40" i="6"/>
  <c r="TT40" i="6"/>
  <c r="TU40" i="6"/>
  <c r="TV40" i="6"/>
  <c r="TW40" i="6"/>
  <c r="TX40" i="6"/>
  <c r="TY40" i="6"/>
  <c r="TZ40" i="6"/>
  <c r="UA40" i="6"/>
  <c r="UB40" i="6"/>
  <c r="UC40" i="6"/>
  <c r="UD40" i="6"/>
  <c r="UE40" i="6"/>
  <c r="UF40" i="6"/>
  <c r="UG40" i="6"/>
  <c r="UH40" i="6"/>
  <c r="UI40" i="6"/>
  <c r="UJ40" i="6"/>
  <c r="UK40" i="6"/>
  <c r="UL40" i="6"/>
  <c r="UM40" i="6"/>
  <c r="UN40" i="6"/>
  <c r="UO40" i="6"/>
  <c r="UP40" i="6"/>
  <c r="UQ40" i="6"/>
  <c r="UR40" i="6"/>
  <c r="US40" i="6"/>
  <c r="UT40" i="6"/>
  <c r="UU40" i="6"/>
  <c r="UV40" i="6"/>
  <c r="UW40" i="6"/>
  <c r="UX40" i="6"/>
  <c r="UY40" i="6"/>
  <c r="UZ40" i="6"/>
  <c r="VA40" i="6"/>
  <c r="VB40" i="6"/>
  <c r="VC40" i="6"/>
  <c r="VD40" i="6"/>
  <c r="VE40" i="6"/>
  <c r="VF40" i="6"/>
  <c r="VG40" i="6"/>
  <c r="VH40" i="6"/>
  <c r="VI40" i="6"/>
  <c r="VJ40" i="6"/>
  <c r="VK40" i="6"/>
  <c r="VL40" i="6"/>
  <c r="VM40" i="6"/>
  <c r="VN40" i="6"/>
  <c r="VO40" i="6"/>
  <c r="VP40" i="6"/>
  <c r="VQ40" i="6"/>
  <c r="VR40" i="6"/>
  <c r="VS40" i="6"/>
  <c r="VT40" i="6"/>
  <c r="VU40" i="6"/>
  <c r="VV40" i="6"/>
  <c r="VW40" i="6"/>
  <c r="VX40" i="6"/>
  <c r="VY40" i="6"/>
  <c r="VZ40" i="6"/>
  <c r="WA40" i="6"/>
  <c r="WB40" i="6"/>
  <c r="WC40" i="6"/>
  <c r="WD40" i="6"/>
  <c r="WE40" i="6"/>
  <c r="WF40" i="6"/>
  <c r="WG40" i="6"/>
  <c r="WH40" i="6"/>
  <c r="WI40" i="6"/>
  <c r="WJ40" i="6"/>
  <c r="WK40" i="6"/>
  <c r="WL40" i="6"/>
  <c r="WM40" i="6"/>
  <c r="WN40" i="6"/>
  <c r="WO40" i="6"/>
  <c r="WP40" i="6"/>
  <c r="WQ40" i="6"/>
  <c r="WR40" i="6"/>
  <c r="WS40" i="6"/>
  <c r="WT40" i="6"/>
  <c r="WU40" i="6"/>
  <c r="WV40" i="6"/>
  <c r="WW40" i="6"/>
  <c r="WX40" i="6"/>
  <c r="WY40" i="6"/>
  <c r="WZ40" i="6"/>
  <c r="XA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FA41" i="6"/>
  <c r="FB41" i="6"/>
  <c r="FC41" i="6"/>
  <c r="FD41" i="6"/>
  <c r="FE41" i="6"/>
  <c r="FF41" i="6"/>
  <c r="FG41" i="6"/>
  <c r="FH41" i="6"/>
  <c r="FI41" i="6"/>
  <c r="FJ41" i="6"/>
  <c r="FK41" i="6"/>
  <c r="FL41" i="6"/>
  <c r="FM41" i="6"/>
  <c r="FN41" i="6"/>
  <c r="FO41" i="6"/>
  <c r="FP41" i="6"/>
  <c r="FQ41" i="6"/>
  <c r="FR41" i="6"/>
  <c r="FS41" i="6"/>
  <c r="FT41" i="6"/>
  <c r="FU41" i="6"/>
  <c r="FV41" i="6"/>
  <c r="FW41" i="6"/>
  <c r="FX41" i="6"/>
  <c r="FY41" i="6"/>
  <c r="FZ41" i="6"/>
  <c r="GA41" i="6"/>
  <c r="GB41" i="6"/>
  <c r="GC41" i="6"/>
  <c r="GD41" i="6"/>
  <c r="GE41" i="6"/>
  <c r="GF41" i="6"/>
  <c r="GG41" i="6"/>
  <c r="GH41" i="6"/>
  <c r="GI41" i="6"/>
  <c r="GJ41" i="6"/>
  <c r="GK41" i="6"/>
  <c r="GL41" i="6"/>
  <c r="GM41" i="6"/>
  <c r="GN41" i="6"/>
  <c r="GO41" i="6"/>
  <c r="GP41" i="6"/>
  <c r="GQ41" i="6"/>
  <c r="GR41" i="6"/>
  <c r="GS41" i="6"/>
  <c r="GT41" i="6"/>
  <c r="GU41" i="6"/>
  <c r="GV41" i="6"/>
  <c r="GW41" i="6"/>
  <c r="GX41" i="6"/>
  <c r="GY41" i="6"/>
  <c r="GZ41" i="6"/>
  <c r="HA41" i="6"/>
  <c r="HB41" i="6"/>
  <c r="HC41" i="6"/>
  <c r="HD41" i="6"/>
  <c r="HE41" i="6"/>
  <c r="HF41" i="6"/>
  <c r="HG41" i="6"/>
  <c r="HH41" i="6"/>
  <c r="HI41" i="6"/>
  <c r="HJ41" i="6"/>
  <c r="HK41" i="6"/>
  <c r="HL41" i="6"/>
  <c r="HM41" i="6"/>
  <c r="HN41" i="6"/>
  <c r="HO41" i="6"/>
  <c r="HP41" i="6"/>
  <c r="HQ41" i="6"/>
  <c r="HR41" i="6"/>
  <c r="HS41" i="6"/>
  <c r="HT41" i="6"/>
  <c r="HU41" i="6"/>
  <c r="HV41" i="6"/>
  <c r="HW41" i="6"/>
  <c r="HX41" i="6"/>
  <c r="HY41" i="6"/>
  <c r="HZ41" i="6"/>
  <c r="IA41" i="6"/>
  <c r="IB41" i="6"/>
  <c r="IC41" i="6"/>
  <c r="ID41" i="6"/>
  <c r="IE41" i="6"/>
  <c r="IF41" i="6"/>
  <c r="IG41" i="6"/>
  <c r="IH41" i="6"/>
  <c r="II41" i="6"/>
  <c r="IJ41" i="6"/>
  <c r="IK41" i="6"/>
  <c r="IL41" i="6"/>
  <c r="IM41" i="6"/>
  <c r="IN41" i="6"/>
  <c r="IO41" i="6"/>
  <c r="IP41" i="6"/>
  <c r="IQ41" i="6"/>
  <c r="IR41" i="6"/>
  <c r="IS41" i="6"/>
  <c r="IT41" i="6"/>
  <c r="IU41" i="6"/>
  <c r="IV41" i="6"/>
  <c r="IW41" i="6"/>
  <c r="IX41" i="6"/>
  <c r="IY41" i="6"/>
  <c r="IZ41" i="6"/>
  <c r="JA41" i="6"/>
  <c r="JB41" i="6"/>
  <c r="JC41" i="6"/>
  <c r="JD41" i="6"/>
  <c r="JE41" i="6"/>
  <c r="JF41" i="6"/>
  <c r="JG41" i="6"/>
  <c r="JH41" i="6"/>
  <c r="JI41" i="6"/>
  <c r="JJ41" i="6"/>
  <c r="JK41" i="6"/>
  <c r="JL41" i="6"/>
  <c r="JM41" i="6"/>
  <c r="JN41" i="6"/>
  <c r="JO41" i="6"/>
  <c r="JP41" i="6"/>
  <c r="JQ41" i="6"/>
  <c r="JR41" i="6"/>
  <c r="JS41" i="6"/>
  <c r="JT41" i="6"/>
  <c r="JU41" i="6"/>
  <c r="JV41" i="6"/>
  <c r="JW41" i="6"/>
  <c r="JX41" i="6"/>
  <c r="JY41" i="6"/>
  <c r="JZ41" i="6"/>
  <c r="KA41" i="6"/>
  <c r="KB41" i="6"/>
  <c r="KC41" i="6"/>
  <c r="KD41" i="6"/>
  <c r="KE41" i="6"/>
  <c r="KF41" i="6"/>
  <c r="KG41" i="6"/>
  <c r="KH41" i="6"/>
  <c r="KI41" i="6"/>
  <c r="KJ41" i="6"/>
  <c r="KK41" i="6"/>
  <c r="KL41" i="6"/>
  <c r="KM41" i="6"/>
  <c r="KN41" i="6"/>
  <c r="KO41" i="6"/>
  <c r="KP41" i="6"/>
  <c r="KQ41" i="6"/>
  <c r="KR41" i="6"/>
  <c r="KS41" i="6"/>
  <c r="KT41" i="6"/>
  <c r="KU41" i="6"/>
  <c r="KV41" i="6"/>
  <c r="KW41" i="6"/>
  <c r="KX41" i="6"/>
  <c r="KY41" i="6"/>
  <c r="KZ41" i="6"/>
  <c r="LA41" i="6"/>
  <c r="LB41" i="6"/>
  <c r="LC41" i="6"/>
  <c r="LD41" i="6"/>
  <c r="LE41" i="6"/>
  <c r="LF41" i="6"/>
  <c r="LG41" i="6"/>
  <c r="LH41" i="6"/>
  <c r="LI41" i="6"/>
  <c r="LJ41" i="6"/>
  <c r="LK41" i="6"/>
  <c r="LL41" i="6"/>
  <c r="LM41" i="6"/>
  <c r="LN41" i="6"/>
  <c r="LO41" i="6"/>
  <c r="LP41" i="6"/>
  <c r="LQ41" i="6"/>
  <c r="LR41" i="6"/>
  <c r="LS41" i="6"/>
  <c r="LT41" i="6"/>
  <c r="LU41" i="6"/>
  <c r="LV41" i="6"/>
  <c r="LW41" i="6"/>
  <c r="LX41" i="6"/>
  <c r="LY41" i="6"/>
  <c r="LZ41" i="6"/>
  <c r="MA41" i="6"/>
  <c r="MB41" i="6"/>
  <c r="MC41" i="6"/>
  <c r="MD41" i="6"/>
  <c r="ME41" i="6"/>
  <c r="MF41" i="6"/>
  <c r="MG41" i="6"/>
  <c r="MH41" i="6"/>
  <c r="MI41" i="6"/>
  <c r="MJ41" i="6"/>
  <c r="MK41" i="6"/>
  <c r="ML41" i="6"/>
  <c r="MM41" i="6"/>
  <c r="MN41" i="6"/>
  <c r="MO41" i="6"/>
  <c r="MP41" i="6"/>
  <c r="MQ41" i="6"/>
  <c r="MR41" i="6"/>
  <c r="MS41" i="6"/>
  <c r="MT41" i="6"/>
  <c r="MU41" i="6"/>
  <c r="MV41" i="6"/>
  <c r="MW41" i="6"/>
  <c r="MX41" i="6"/>
  <c r="MY41" i="6"/>
  <c r="MZ41" i="6"/>
  <c r="NA41" i="6"/>
  <c r="NB41" i="6"/>
  <c r="NC41" i="6"/>
  <c r="ND41" i="6"/>
  <c r="NE41" i="6"/>
  <c r="NF41" i="6"/>
  <c r="NG41" i="6"/>
  <c r="NH41" i="6"/>
  <c r="NI41" i="6"/>
  <c r="NJ41" i="6"/>
  <c r="NK41" i="6"/>
  <c r="NL41" i="6"/>
  <c r="NM41" i="6"/>
  <c r="NN41" i="6"/>
  <c r="NO41" i="6"/>
  <c r="NP41" i="6"/>
  <c r="NQ41" i="6"/>
  <c r="NR41" i="6"/>
  <c r="NS41" i="6"/>
  <c r="NT41" i="6"/>
  <c r="NU41" i="6"/>
  <c r="NV41" i="6"/>
  <c r="NW41" i="6"/>
  <c r="NX41" i="6"/>
  <c r="NY41" i="6"/>
  <c r="NZ41" i="6"/>
  <c r="OA41" i="6"/>
  <c r="OB41" i="6"/>
  <c r="OC41" i="6"/>
  <c r="OD41" i="6"/>
  <c r="OE41" i="6"/>
  <c r="OF41" i="6"/>
  <c r="OG41" i="6"/>
  <c r="OH41" i="6"/>
  <c r="OI41" i="6"/>
  <c r="OJ41" i="6"/>
  <c r="OK41" i="6"/>
  <c r="OL41" i="6"/>
  <c r="OM41" i="6"/>
  <c r="ON41" i="6"/>
  <c r="OO41" i="6"/>
  <c r="OP41" i="6"/>
  <c r="OQ41" i="6"/>
  <c r="OR41" i="6"/>
  <c r="OS41" i="6"/>
  <c r="OT41" i="6"/>
  <c r="OU41" i="6"/>
  <c r="OV41" i="6"/>
  <c r="OW41" i="6"/>
  <c r="OX41" i="6"/>
  <c r="OY41" i="6"/>
  <c r="OZ41" i="6"/>
  <c r="PA41" i="6"/>
  <c r="PB41" i="6"/>
  <c r="PC41" i="6"/>
  <c r="PD41" i="6"/>
  <c r="PE41" i="6"/>
  <c r="PF41" i="6"/>
  <c r="PG41" i="6"/>
  <c r="PH41" i="6"/>
  <c r="PI41" i="6"/>
  <c r="PJ41" i="6"/>
  <c r="PK41" i="6"/>
  <c r="PL41" i="6"/>
  <c r="PM41" i="6"/>
  <c r="PN41" i="6"/>
  <c r="PO41" i="6"/>
  <c r="PP41" i="6"/>
  <c r="PQ41" i="6"/>
  <c r="PR41" i="6"/>
  <c r="PS41" i="6"/>
  <c r="PT41" i="6"/>
  <c r="PU41" i="6"/>
  <c r="PV41" i="6"/>
  <c r="PW41" i="6"/>
  <c r="PX41" i="6"/>
  <c r="PY41" i="6"/>
  <c r="PZ41" i="6"/>
  <c r="QA41" i="6"/>
  <c r="QB41" i="6"/>
  <c r="QC41" i="6"/>
  <c r="QD41" i="6"/>
  <c r="QE41" i="6"/>
  <c r="QF41" i="6"/>
  <c r="QG41" i="6"/>
  <c r="QH41" i="6"/>
  <c r="QI41" i="6"/>
  <c r="QJ41" i="6"/>
  <c r="QK41" i="6"/>
  <c r="QL41" i="6"/>
  <c r="QM41" i="6"/>
  <c r="QN41" i="6"/>
  <c r="QO41" i="6"/>
  <c r="QP41" i="6"/>
  <c r="QQ41" i="6"/>
  <c r="QR41" i="6"/>
  <c r="QS41" i="6"/>
  <c r="QT41" i="6"/>
  <c r="QU41" i="6"/>
  <c r="QV41" i="6"/>
  <c r="QW41" i="6"/>
  <c r="QX41" i="6"/>
  <c r="QY41" i="6"/>
  <c r="QZ41" i="6"/>
  <c r="RA41" i="6"/>
  <c r="RB41" i="6"/>
  <c r="RC41" i="6"/>
  <c r="RD41" i="6"/>
  <c r="RE41" i="6"/>
  <c r="RF41" i="6"/>
  <c r="RG41" i="6"/>
  <c r="RH41" i="6"/>
  <c r="RI41" i="6"/>
  <c r="RJ41" i="6"/>
  <c r="RK41" i="6"/>
  <c r="RL41" i="6"/>
  <c r="RM41" i="6"/>
  <c r="RN41" i="6"/>
  <c r="RO41" i="6"/>
  <c r="RP41" i="6"/>
  <c r="RQ41" i="6"/>
  <c r="RR41" i="6"/>
  <c r="RS41" i="6"/>
  <c r="RT41" i="6"/>
  <c r="RU41" i="6"/>
  <c r="RV41" i="6"/>
  <c r="RW41" i="6"/>
  <c r="RX41" i="6"/>
  <c r="RY41" i="6"/>
  <c r="RZ41" i="6"/>
  <c r="SA41" i="6"/>
  <c r="SB41" i="6"/>
  <c r="SC41" i="6"/>
  <c r="SD41" i="6"/>
  <c r="SE41" i="6"/>
  <c r="SF41" i="6"/>
  <c r="SG41" i="6"/>
  <c r="SH41" i="6"/>
  <c r="SI41" i="6"/>
  <c r="SJ41" i="6"/>
  <c r="SK41" i="6"/>
  <c r="SL41" i="6"/>
  <c r="SM41" i="6"/>
  <c r="SN41" i="6"/>
  <c r="SO41" i="6"/>
  <c r="SP41" i="6"/>
  <c r="SQ41" i="6"/>
  <c r="SR41" i="6"/>
  <c r="SS41" i="6"/>
  <c r="ST41" i="6"/>
  <c r="SU41" i="6"/>
  <c r="SV41" i="6"/>
  <c r="SW41" i="6"/>
  <c r="SX41" i="6"/>
  <c r="SY41" i="6"/>
  <c r="SZ41" i="6"/>
  <c r="TA41" i="6"/>
  <c r="TB41" i="6"/>
  <c r="TC41" i="6"/>
  <c r="TD41" i="6"/>
  <c r="TE41" i="6"/>
  <c r="TF41" i="6"/>
  <c r="TG41" i="6"/>
  <c r="TH41" i="6"/>
  <c r="TI41" i="6"/>
  <c r="TJ41" i="6"/>
  <c r="TK41" i="6"/>
  <c r="TL41" i="6"/>
  <c r="TM41" i="6"/>
  <c r="TN41" i="6"/>
  <c r="TO41" i="6"/>
  <c r="TP41" i="6"/>
  <c r="TQ41" i="6"/>
  <c r="TR41" i="6"/>
  <c r="TS41" i="6"/>
  <c r="TT41" i="6"/>
  <c r="TU41" i="6"/>
  <c r="TV41" i="6"/>
  <c r="TW41" i="6"/>
  <c r="TX41" i="6"/>
  <c r="TY41" i="6"/>
  <c r="TZ41" i="6"/>
  <c r="UA41" i="6"/>
  <c r="UB41" i="6"/>
  <c r="UC41" i="6"/>
  <c r="UD41" i="6"/>
  <c r="UE41" i="6"/>
  <c r="UF41" i="6"/>
  <c r="UG41" i="6"/>
  <c r="UH41" i="6"/>
  <c r="UI41" i="6"/>
  <c r="UJ41" i="6"/>
  <c r="UK41" i="6"/>
  <c r="UL41" i="6"/>
  <c r="UM41" i="6"/>
  <c r="UN41" i="6"/>
  <c r="UO41" i="6"/>
  <c r="UP41" i="6"/>
  <c r="UQ41" i="6"/>
  <c r="UR41" i="6"/>
  <c r="US41" i="6"/>
  <c r="UT41" i="6"/>
  <c r="UU41" i="6"/>
  <c r="UV41" i="6"/>
  <c r="UW41" i="6"/>
  <c r="UX41" i="6"/>
  <c r="UY41" i="6"/>
  <c r="UZ41" i="6"/>
  <c r="VA41" i="6"/>
  <c r="VB41" i="6"/>
  <c r="VC41" i="6"/>
  <c r="VD41" i="6"/>
  <c r="VE41" i="6"/>
  <c r="VF41" i="6"/>
  <c r="VG41" i="6"/>
  <c r="VH41" i="6"/>
  <c r="VI41" i="6"/>
  <c r="VJ41" i="6"/>
  <c r="VK41" i="6"/>
  <c r="VL41" i="6"/>
  <c r="VM41" i="6"/>
  <c r="VN41" i="6"/>
  <c r="VO41" i="6"/>
  <c r="VP41" i="6"/>
  <c r="VQ41" i="6"/>
  <c r="VR41" i="6"/>
  <c r="VS41" i="6"/>
  <c r="VT41" i="6"/>
  <c r="VU41" i="6"/>
  <c r="VV41" i="6"/>
  <c r="VW41" i="6"/>
  <c r="VX41" i="6"/>
  <c r="VY41" i="6"/>
  <c r="VZ41" i="6"/>
  <c r="WA41" i="6"/>
  <c r="WB41" i="6"/>
  <c r="WC41" i="6"/>
  <c r="WD41" i="6"/>
  <c r="WE41" i="6"/>
  <c r="WF41" i="6"/>
  <c r="WG41" i="6"/>
  <c r="WH41" i="6"/>
  <c r="WI41" i="6"/>
  <c r="WJ41" i="6"/>
  <c r="WK41" i="6"/>
  <c r="WL41" i="6"/>
  <c r="WM41" i="6"/>
  <c r="WN41" i="6"/>
  <c r="WO41" i="6"/>
  <c r="WP41" i="6"/>
  <c r="WQ41" i="6"/>
  <c r="WR41" i="6"/>
  <c r="WS41" i="6"/>
  <c r="WT41" i="6"/>
  <c r="WU41" i="6"/>
  <c r="WV41" i="6"/>
  <c r="WW41" i="6"/>
  <c r="WX41" i="6"/>
  <c r="WY41" i="6"/>
  <c r="WZ41" i="6"/>
  <c r="XA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FA42" i="6"/>
  <c r="FB42" i="6"/>
  <c r="FC42" i="6"/>
  <c r="FD42" i="6"/>
  <c r="FE42" i="6"/>
  <c r="FF42" i="6"/>
  <c r="FG42" i="6"/>
  <c r="FH42" i="6"/>
  <c r="FI42" i="6"/>
  <c r="FJ42" i="6"/>
  <c r="FK42" i="6"/>
  <c r="FL42" i="6"/>
  <c r="FM42" i="6"/>
  <c r="FN42" i="6"/>
  <c r="FO42" i="6"/>
  <c r="FP42" i="6"/>
  <c r="FQ42" i="6"/>
  <c r="FR42" i="6"/>
  <c r="FS42" i="6"/>
  <c r="FT42" i="6"/>
  <c r="FU42" i="6"/>
  <c r="FV42" i="6"/>
  <c r="FW42" i="6"/>
  <c r="FX42" i="6"/>
  <c r="FY42" i="6"/>
  <c r="FZ42" i="6"/>
  <c r="GA42" i="6"/>
  <c r="GB42" i="6"/>
  <c r="GC42" i="6"/>
  <c r="GD42" i="6"/>
  <c r="GE42" i="6"/>
  <c r="GF42" i="6"/>
  <c r="GG42" i="6"/>
  <c r="GH42" i="6"/>
  <c r="GI42" i="6"/>
  <c r="GJ42" i="6"/>
  <c r="GK42" i="6"/>
  <c r="GL42" i="6"/>
  <c r="GM42" i="6"/>
  <c r="GN42" i="6"/>
  <c r="GO42" i="6"/>
  <c r="GP42" i="6"/>
  <c r="GQ42" i="6"/>
  <c r="GR42" i="6"/>
  <c r="GS42" i="6"/>
  <c r="GT42" i="6"/>
  <c r="GU42" i="6"/>
  <c r="GV42" i="6"/>
  <c r="GW42" i="6"/>
  <c r="GX42" i="6"/>
  <c r="GY42" i="6"/>
  <c r="GZ42" i="6"/>
  <c r="HA42" i="6"/>
  <c r="HB42" i="6"/>
  <c r="HC42" i="6"/>
  <c r="HD42" i="6"/>
  <c r="HE42" i="6"/>
  <c r="HF42" i="6"/>
  <c r="HG42" i="6"/>
  <c r="HH42" i="6"/>
  <c r="HI42" i="6"/>
  <c r="HJ42" i="6"/>
  <c r="HK42" i="6"/>
  <c r="HL42" i="6"/>
  <c r="HM42" i="6"/>
  <c r="HN42" i="6"/>
  <c r="HO42" i="6"/>
  <c r="HP42" i="6"/>
  <c r="HQ42" i="6"/>
  <c r="HR42" i="6"/>
  <c r="HS42" i="6"/>
  <c r="HT42" i="6"/>
  <c r="HU42" i="6"/>
  <c r="HV42" i="6"/>
  <c r="HW42" i="6"/>
  <c r="HX42" i="6"/>
  <c r="HY42" i="6"/>
  <c r="HZ42" i="6"/>
  <c r="IA42" i="6"/>
  <c r="IB42" i="6"/>
  <c r="IC42" i="6"/>
  <c r="ID42" i="6"/>
  <c r="IE42" i="6"/>
  <c r="IF42" i="6"/>
  <c r="IG42" i="6"/>
  <c r="IH42" i="6"/>
  <c r="II42" i="6"/>
  <c r="IJ42" i="6"/>
  <c r="IK42" i="6"/>
  <c r="IL42" i="6"/>
  <c r="IM42" i="6"/>
  <c r="IN42" i="6"/>
  <c r="IO42" i="6"/>
  <c r="IP42" i="6"/>
  <c r="IQ42" i="6"/>
  <c r="IR42" i="6"/>
  <c r="IS42" i="6"/>
  <c r="IT42" i="6"/>
  <c r="IU42" i="6"/>
  <c r="IV42" i="6"/>
  <c r="IW42" i="6"/>
  <c r="IX42" i="6"/>
  <c r="IY42" i="6"/>
  <c r="IZ42" i="6"/>
  <c r="JA42" i="6"/>
  <c r="JB42" i="6"/>
  <c r="JC42" i="6"/>
  <c r="JD42" i="6"/>
  <c r="JE42" i="6"/>
  <c r="JF42" i="6"/>
  <c r="JG42" i="6"/>
  <c r="JH42" i="6"/>
  <c r="JI42" i="6"/>
  <c r="JJ42" i="6"/>
  <c r="JK42" i="6"/>
  <c r="JL42" i="6"/>
  <c r="JM42" i="6"/>
  <c r="JN42" i="6"/>
  <c r="JO42" i="6"/>
  <c r="JP42" i="6"/>
  <c r="JQ42" i="6"/>
  <c r="JR42" i="6"/>
  <c r="JS42" i="6"/>
  <c r="JT42" i="6"/>
  <c r="JU42" i="6"/>
  <c r="JV42" i="6"/>
  <c r="JW42" i="6"/>
  <c r="JX42" i="6"/>
  <c r="JY42" i="6"/>
  <c r="JZ42" i="6"/>
  <c r="KA42" i="6"/>
  <c r="KB42" i="6"/>
  <c r="KC42" i="6"/>
  <c r="KD42" i="6"/>
  <c r="KE42" i="6"/>
  <c r="KF42" i="6"/>
  <c r="KG42" i="6"/>
  <c r="KH42" i="6"/>
  <c r="KI42" i="6"/>
  <c r="KJ42" i="6"/>
  <c r="KK42" i="6"/>
  <c r="KL42" i="6"/>
  <c r="KM42" i="6"/>
  <c r="KN42" i="6"/>
  <c r="KO42" i="6"/>
  <c r="KP42" i="6"/>
  <c r="KQ42" i="6"/>
  <c r="KR42" i="6"/>
  <c r="KS42" i="6"/>
  <c r="KT42" i="6"/>
  <c r="KU42" i="6"/>
  <c r="KV42" i="6"/>
  <c r="KW42" i="6"/>
  <c r="KX42" i="6"/>
  <c r="KY42" i="6"/>
  <c r="KZ42" i="6"/>
  <c r="LA42" i="6"/>
  <c r="LB42" i="6"/>
  <c r="LC42" i="6"/>
  <c r="LD42" i="6"/>
  <c r="LE42" i="6"/>
  <c r="LF42" i="6"/>
  <c r="LG42" i="6"/>
  <c r="LH42" i="6"/>
  <c r="LI42" i="6"/>
  <c r="LJ42" i="6"/>
  <c r="LK42" i="6"/>
  <c r="LL42" i="6"/>
  <c r="LM42" i="6"/>
  <c r="LN42" i="6"/>
  <c r="LO42" i="6"/>
  <c r="LP42" i="6"/>
  <c r="LQ42" i="6"/>
  <c r="LR42" i="6"/>
  <c r="LS42" i="6"/>
  <c r="LT42" i="6"/>
  <c r="LU42" i="6"/>
  <c r="LV42" i="6"/>
  <c r="LW42" i="6"/>
  <c r="LX42" i="6"/>
  <c r="LY42" i="6"/>
  <c r="LZ42" i="6"/>
  <c r="MA42" i="6"/>
  <c r="MB42" i="6"/>
  <c r="MC42" i="6"/>
  <c r="MD42" i="6"/>
  <c r="ME42" i="6"/>
  <c r="MF42" i="6"/>
  <c r="MG42" i="6"/>
  <c r="MH42" i="6"/>
  <c r="MI42" i="6"/>
  <c r="MJ42" i="6"/>
  <c r="MK42" i="6"/>
  <c r="ML42" i="6"/>
  <c r="MM42" i="6"/>
  <c r="MN42" i="6"/>
  <c r="MO42" i="6"/>
  <c r="MP42" i="6"/>
  <c r="MQ42" i="6"/>
  <c r="MR42" i="6"/>
  <c r="MS42" i="6"/>
  <c r="MT42" i="6"/>
  <c r="MU42" i="6"/>
  <c r="MV42" i="6"/>
  <c r="MW42" i="6"/>
  <c r="MX42" i="6"/>
  <c r="MY42" i="6"/>
  <c r="MZ42" i="6"/>
  <c r="NA42" i="6"/>
  <c r="NB42" i="6"/>
  <c r="NC42" i="6"/>
  <c r="ND42" i="6"/>
  <c r="NE42" i="6"/>
  <c r="NF42" i="6"/>
  <c r="NG42" i="6"/>
  <c r="NH42" i="6"/>
  <c r="NI42" i="6"/>
  <c r="NJ42" i="6"/>
  <c r="NK42" i="6"/>
  <c r="NL42" i="6"/>
  <c r="NM42" i="6"/>
  <c r="NN42" i="6"/>
  <c r="NO42" i="6"/>
  <c r="NP42" i="6"/>
  <c r="NQ42" i="6"/>
  <c r="NR42" i="6"/>
  <c r="NS42" i="6"/>
  <c r="NT42" i="6"/>
  <c r="NU42" i="6"/>
  <c r="NV42" i="6"/>
  <c r="NW42" i="6"/>
  <c r="NX42" i="6"/>
  <c r="NY42" i="6"/>
  <c r="NZ42" i="6"/>
  <c r="OA42" i="6"/>
  <c r="OB42" i="6"/>
  <c r="OC42" i="6"/>
  <c r="OD42" i="6"/>
  <c r="OE42" i="6"/>
  <c r="OF42" i="6"/>
  <c r="OG42" i="6"/>
  <c r="OH42" i="6"/>
  <c r="OI42" i="6"/>
  <c r="OJ42" i="6"/>
  <c r="OK42" i="6"/>
  <c r="OL42" i="6"/>
  <c r="OM42" i="6"/>
  <c r="ON42" i="6"/>
  <c r="OO42" i="6"/>
  <c r="OP42" i="6"/>
  <c r="OQ42" i="6"/>
  <c r="OR42" i="6"/>
  <c r="OS42" i="6"/>
  <c r="OT42" i="6"/>
  <c r="OU42" i="6"/>
  <c r="OV42" i="6"/>
  <c r="OW42" i="6"/>
  <c r="OX42" i="6"/>
  <c r="OY42" i="6"/>
  <c r="OZ42" i="6"/>
  <c r="PA42" i="6"/>
  <c r="PB42" i="6"/>
  <c r="PC42" i="6"/>
  <c r="PD42" i="6"/>
  <c r="PE42" i="6"/>
  <c r="PF42" i="6"/>
  <c r="PG42" i="6"/>
  <c r="PH42" i="6"/>
  <c r="PI42" i="6"/>
  <c r="PJ42" i="6"/>
  <c r="PK42" i="6"/>
  <c r="PL42" i="6"/>
  <c r="PM42" i="6"/>
  <c r="PN42" i="6"/>
  <c r="PO42" i="6"/>
  <c r="PP42" i="6"/>
  <c r="PQ42" i="6"/>
  <c r="PR42" i="6"/>
  <c r="PS42" i="6"/>
  <c r="PT42" i="6"/>
  <c r="PU42" i="6"/>
  <c r="PV42" i="6"/>
  <c r="PW42" i="6"/>
  <c r="PX42" i="6"/>
  <c r="PY42" i="6"/>
  <c r="PZ42" i="6"/>
  <c r="QA42" i="6"/>
  <c r="QB42" i="6"/>
  <c r="QC42" i="6"/>
  <c r="QD42" i="6"/>
  <c r="QE42" i="6"/>
  <c r="QF42" i="6"/>
  <c r="QG42" i="6"/>
  <c r="QH42" i="6"/>
  <c r="QI42" i="6"/>
  <c r="QJ42" i="6"/>
  <c r="QK42" i="6"/>
  <c r="QL42" i="6"/>
  <c r="QM42" i="6"/>
  <c r="QN42" i="6"/>
  <c r="QO42" i="6"/>
  <c r="QP42" i="6"/>
  <c r="QQ42" i="6"/>
  <c r="QR42" i="6"/>
  <c r="QS42" i="6"/>
  <c r="QT42" i="6"/>
  <c r="QU42" i="6"/>
  <c r="QV42" i="6"/>
  <c r="QW42" i="6"/>
  <c r="QX42" i="6"/>
  <c r="QY42" i="6"/>
  <c r="QZ42" i="6"/>
  <c r="RA42" i="6"/>
  <c r="RB42" i="6"/>
  <c r="RC42" i="6"/>
  <c r="RD42" i="6"/>
  <c r="RE42" i="6"/>
  <c r="RF42" i="6"/>
  <c r="RG42" i="6"/>
  <c r="RH42" i="6"/>
  <c r="RI42" i="6"/>
  <c r="RJ42" i="6"/>
  <c r="RK42" i="6"/>
  <c r="RL42" i="6"/>
  <c r="RM42" i="6"/>
  <c r="RN42" i="6"/>
  <c r="RO42" i="6"/>
  <c r="RP42" i="6"/>
  <c r="RQ42" i="6"/>
  <c r="RR42" i="6"/>
  <c r="RS42" i="6"/>
  <c r="RT42" i="6"/>
  <c r="RU42" i="6"/>
  <c r="RV42" i="6"/>
  <c r="RW42" i="6"/>
  <c r="RX42" i="6"/>
  <c r="RY42" i="6"/>
  <c r="RZ42" i="6"/>
  <c r="SA42" i="6"/>
  <c r="SB42" i="6"/>
  <c r="SC42" i="6"/>
  <c r="SD42" i="6"/>
  <c r="SE42" i="6"/>
  <c r="SF42" i="6"/>
  <c r="SG42" i="6"/>
  <c r="SH42" i="6"/>
  <c r="SI42" i="6"/>
  <c r="SJ42" i="6"/>
  <c r="SK42" i="6"/>
  <c r="SL42" i="6"/>
  <c r="SM42" i="6"/>
  <c r="SN42" i="6"/>
  <c r="SO42" i="6"/>
  <c r="SP42" i="6"/>
  <c r="SQ42" i="6"/>
  <c r="SR42" i="6"/>
  <c r="SS42" i="6"/>
  <c r="ST42" i="6"/>
  <c r="SU42" i="6"/>
  <c r="SV42" i="6"/>
  <c r="SW42" i="6"/>
  <c r="SX42" i="6"/>
  <c r="SY42" i="6"/>
  <c r="SZ42" i="6"/>
  <c r="TA42" i="6"/>
  <c r="TB42" i="6"/>
  <c r="TC42" i="6"/>
  <c r="TD42" i="6"/>
  <c r="TE42" i="6"/>
  <c r="TF42" i="6"/>
  <c r="TG42" i="6"/>
  <c r="TH42" i="6"/>
  <c r="TI42" i="6"/>
  <c r="TJ42" i="6"/>
  <c r="TK42" i="6"/>
  <c r="TL42" i="6"/>
  <c r="TM42" i="6"/>
  <c r="TN42" i="6"/>
  <c r="TO42" i="6"/>
  <c r="TP42" i="6"/>
  <c r="TQ42" i="6"/>
  <c r="TR42" i="6"/>
  <c r="TS42" i="6"/>
  <c r="TT42" i="6"/>
  <c r="TU42" i="6"/>
  <c r="TV42" i="6"/>
  <c r="TW42" i="6"/>
  <c r="TX42" i="6"/>
  <c r="TY42" i="6"/>
  <c r="TZ42" i="6"/>
  <c r="UA42" i="6"/>
  <c r="UB42" i="6"/>
  <c r="UC42" i="6"/>
  <c r="UD42" i="6"/>
  <c r="UE42" i="6"/>
  <c r="UF42" i="6"/>
  <c r="UG42" i="6"/>
  <c r="UH42" i="6"/>
  <c r="UI42" i="6"/>
  <c r="UJ42" i="6"/>
  <c r="UK42" i="6"/>
  <c r="UL42" i="6"/>
  <c r="UM42" i="6"/>
  <c r="UN42" i="6"/>
  <c r="UO42" i="6"/>
  <c r="UP42" i="6"/>
  <c r="UQ42" i="6"/>
  <c r="UR42" i="6"/>
  <c r="US42" i="6"/>
  <c r="UT42" i="6"/>
  <c r="UU42" i="6"/>
  <c r="UV42" i="6"/>
  <c r="UW42" i="6"/>
  <c r="UX42" i="6"/>
  <c r="UY42" i="6"/>
  <c r="UZ42" i="6"/>
  <c r="VA42" i="6"/>
  <c r="VB42" i="6"/>
  <c r="VC42" i="6"/>
  <c r="VD42" i="6"/>
  <c r="VE42" i="6"/>
  <c r="VF42" i="6"/>
  <c r="VG42" i="6"/>
  <c r="VH42" i="6"/>
  <c r="VI42" i="6"/>
  <c r="VJ42" i="6"/>
  <c r="VK42" i="6"/>
  <c r="VL42" i="6"/>
  <c r="VM42" i="6"/>
  <c r="VN42" i="6"/>
  <c r="VO42" i="6"/>
  <c r="VP42" i="6"/>
  <c r="VQ42" i="6"/>
  <c r="VR42" i="6"/>
  <c r="VS42" i="6"/>
  <c r="VT42" i="6"/>
  <c r="VU42" i="6"/>
  <c r="VV42" i="6"/>
  <c r="VW42" i="6"/>
  <c r="VX42" i="6"/>
  <c r="VY42" i="6"/>
  <c r="VZ42" i="6"/>
  <c r="WA42" i="6"/>
  <c r="WB42" i="6"/>
  <c r="WC42" i="6"/>
  <c r="WD42" i="6"/>
  <c r="WE42" i="6"/>
  <c r="WF42" i="6"/>
  <c r="WG42" i="6"/>
  <c r="WH42" i="6"/>
  <c r="WI42" i="6"/>
  <c r="WJ42" i="6"/>
  <c r="WK42" i="6"/>
  <c r="WL42" i="6"/>
  <c r="WM42" i="6"/>
  <c r="WN42" i="6"/>
  <c r="WO42" i="6"/>
  <c r="WP42" i="6"/>
  <c r="WQ42" i="6"/>
  <c r="WR42" i="6"/>
  <c r="WS42" i="6"/>
  <c r="WT42" i="6"/>
  <c r="WU42" i="6"/>
  <c r="WV42" i="6"/>
  <c r="WW42" i="6"/>
  <c r="WX42" i="6"/>
  <c r="WY42" i="6"/>
  <c r="WZ42" i="6"/>
  <c r="XA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FA43" i="6"/>
  <c r="FB43" i="6"/>
  <c r="FC43" i="6"/>
  <c r="FD43" i="6"/>
  <c r="FE43" i="6"/>
  <c r="FF43" i="6"/>
  <c r="FG43" i="6"/>
  <c r="FH43" i="6"/>
  <c r="FI43" i="6"/>
  <c r="FJ43" i="6"/>
  <c r="FK43" i="6"/>
  <c r="FL43" i="6"/>
  <c r="FM43" i="6"/>
  <c r="FN43" i="6"/>
  <c r="FO43" i="6"/>
  <c r="FP43" i="6"/>
  <c r="FQ43" i="6"/>
  <c r="FR43" i="6"/>
  <c r="FS43" i="6"/>
  <c r="FT43" i="6"/>
  <c r="FU43" i="6"/>
  <c r="FV43" i="6"/>
  <c r="FW43" i="6"/>
  <c r="FX43" i="6"/>
  <c r="FY43" i="6"/>
  <c r="FZ43" i="6"/>
  <c r="GA43" i="6"/>
  <c r="GB43" i="6"/>
  <c r="GC43" i="6"/>
  <c r="GD43" i="6"/>
  <c r="GE43" i="6"/>
  <c r="GF43" i="6"/>
  <c r="GG43" i="6"/>
  <c r="GH43" i="6"/>
  <c r="GI43" i="6"/>
  <c r="GJ43" i="6"/>
  <c r="GK43" i="6"/>
  <c r="GL43" i="6"/>
  <c r="GM43" i="6"/>
  <c r="GN43" i="6"/>
  <c r="GO43" i="6"/>
  <c r="GP43" i="6"/>
  <c r="GQ43" i="6"/>
  <c r="GR43" i="6"/>
  <c r="GS43" i="6"/>
  <c r="GT43" i="6"/>
  <c r="GU43" i="6"/>
  <c r="GV43" i="6"/>
  <c r="GW43" i="6"/>
  <c r="GX43" i="6"/>
  <c r="GY43" i="6"/>
  <c r="GZ43" i="6"/>
  <c r="HA43" i="6"/>
  <c r="HB43" i="6"/>
  <c r="HC43" i="6"/>
  <c r="HD43" i="6"/>
  <c r="HE43" i="6"/>
  <c r="HF43" i="6"/>
  <c r="HG43" i="6"/>
  <c r="HH43" i="6"/>
  <c r="HI43" i="6"/>
  <c r="HJ43" i="6"/>
  <c r="HK43" i="6"/>
  <c r="HL43" i="6"/>
  <c r="HM43" i="6"/>
  <c r="HN43" i="6"/>
  <c r="HO43" i="6"/>
  <c r="HP43" i="6"/>
  <c r="HQ43" i="6"/>
  <c r="HR43" i="6"/>
  <c r="HS43" i="6"/>
  <c r="HT43" i="6"/>
  <c r="HU43" i="6"/>
  <c r="HV43" i="6"/>
  <c r="HW43" i="6"/>
  <c r="HX43" i="6"/>
  <c r="HY43" i="6"/>
  <c r="HZ43" i="6"/>
  <c r="IA43" i="6"/>
  <c r="IB43" i="6"/>
  <c r="IC43" i="6"/>
  <c r="ID43" i="6"/>
  <c r="IE43" i="6"/>
  <c r="IF43" i="6"/>
  <c r="IG43" i="6"/>
  <c r="IH43" i="6"/>
  <c r="II43" i="6"/>
  <c r="IJ43" i="6"/>
  <c r="IK43" i="6"/>
  <c r="IL43" i="6"/>
  <c r="IM43" i="6"/>
  <c r="IN43" i="6"/>
  <c r="IO43" i="6"/>
  <c r="IP43" i="6"/>
  <c r="IQ43" i="6"/>
  <c r="IR43" i="6"/>
  <c r="IS43" i="6"/>
  <c r="IT43" i="6"/>
  <c r="IU43" i="6"/>
  <c r="IV43" i="6"/>
  <c r="IW43" i="6"/>
  <c r="IX43" i="6"/>
  <c r="IY43" i="6"/>
  <c r="IZ43" i="6"/>
  <c r="JA43" i="6"/>
  <c r="JB43" i="6"/>
  <c r="JC43" i="6"/>
  <c r="JD43" i="6"/>
  <c r="JE43" i="6"/>
  <c r="JF43" i="6"/>
  <c r="JG43" i="6"/>
  <c r="JH43" i="6"/>
  <c r="JI43" i="6"/>
  <c r="JJ43" i="6"/>
  <c r="JK43" i="6"/>
  <c r="JL43" i="6"/>
  <c r="JM43" i="6"/>
  <c r="JN43" i="6"/>
  <c r="JO43" i="6"/>
  <c r="JP43" i="6"/>
  <c r="JQ43" i="6"/>
  <c r="JR43" i="6"/>
  <c r="JS43" i="6"/>
  <c r="JT43" i="6"/>
  <c r="JU43" i="6"/>
  <c r="JV43" i="6"/>
  <c r="JW43" i="6"/>
  <c r="JX43" i="6"/>
  <c r="JY43" i="6"/>
  <c r="JZ43" i="6"/>
  <c r="KA43" i="6"/>
  <c r="KB43" i="6"/>
  <c r="KC43" i="6"/>
  <c r="KD43" i="6"/>
  <c r="KE43" i="6"/>
  <c r="KF43" i="6"/>
  <c r="KG43" i="6"/>
  <c r="KH43" i="6"/>
  <c r="KI43" i="6"/>
  <c r="KJ43" i="6"/>
  <c r="KK43" i="6"/>
  <c r="KL43" i="6"/>
  <c r="KM43" i="6"/>
  <c r="KN43" i="6"/>
  <c r="KO43" i="6"/>
  <c r="KP43" i="6"/>
  <c r="KQ43" i="6"/>
  <c r="KR43" i="6"/>
  <c r="KS43" i="6"/>
  <c r="KT43" i="6"/>
  <c r="KU43" i="6"/>
  <c r="KV43" i="6"/>
  <c r="KW43" i="6"/>
  <c r="KX43" i="6"/>
  <c r="KY43" i="6"/>
  <c r="KZ43" i="6"/>
  <c r="LA43" i="6"/>
  <c r="LB43" i="6"/>
  <c r="LC43" i="6"/>
  <c r="LD43" i="6"/>
  <c r="LE43" i="6"/>
  <c r="LF43" i="6"/>
  <c r="LG43" i="6"/>
  <c r="LH43" i="6"/>
  <c r="LI43" i="6"/>
  <c r="LJ43" i="6"/>
  <c r="LK43" i="6"/>
  <c r="LL43" i="6"/>
  <c r="LM43" i="6"/>
  <c r="LN43" i="6"/>
  <c r="LO43" i="6"/>
  <c r="LP43" i="6"/>
  <c r="LQ43" i="6"/>
  <c r="LR43" i="6"/>
  <c r="LS43" i="6"/>
  <c r="LT43" i="6"/>
  <c r="LU43" i="6"/>
  <c r="LV43" i="6"/>
  <c r="LW43" i="6"/>
  <c r="LX43" i="6"/>
  <c r="LY43" i="6"/>
  <c r="LZ43" i="6"/>
  <c r="MA43" i="6"/>
  <c r="MB43" i="6"/>
  <c r="MC43" i="6"/>
  <c r="MD43" i="6"/>
  <c r="ME43" i="6"/>
  <c r="MF43" i="6"/>
  <c r="MG43" i="6"/>
  <c r="MH43" i="6"/>
  <c r="MI43" i="6"/>
  <c r="MJ43" i="6"/>
  <c r="MK43" i="6"/>
  <c r="ML43" i="6"/>
  <c r="MM43" i="6"/>
  <c r="MN43" i="6"/>
  <c r="MO43" i="6"/>
  <c r="MP43" i="6"/>
  <c r="MQ43" i="6"/>
  <c r="MR43" i="6"/>
  <c r="MS43" i="6"/>
  <c r="MT43" i="6"/>
  <c r="MU43" i="6"/>
  <c r="MV43" i="6"/>
  <c r="MW43" i="6"/>
  <c r="MX43" i="6"/>
  <c r="MY43" i="6"/>
  <c r="MZ43" i="6"/>
  <c r="NA43" i="6"/>
  <c r="NB43" i="6"/>
  <c r="NC43" i="6"/>
  <c r="ND43" i="6"/>
  <c r="NE43" i="6"/>
  <c r="NF43" i="6"/>
  <c r="NG43" i="6"/>
  <c r="NH43" i="6"/>
  <c r="NI43" i="6"/>
  <c r="NJ43" i="6"/>
  <c r="NK43" i="6"/>
  <c r="NL43" i="6"/>
  <c r="NM43" i="6"/>
  <c r="NN43" i="6"/>
  <c r="NO43" i="6"/>
  <c r="NP43" i="6"/>
  <c r="NQ43" i="6"/>
  <c r="NR43" i="6"/>
  <c r="NS43" i="6"/>
  <c r="NT43" i="6"/>
  <c r="NU43" i="6"/>
  <c r="NV43" i="6"/>
  <c r="NW43" i="6"/>
  <c r="NX43" i="6"/>
  <c r="NY43" i="6"/>
  <c r="NZ43" i="6"/>
  <c r="OA43" i="6"/>
  <c r="OB43" i="6"/>
  <c r="OC43" i="6"/>
  <c r="OD43" i="6"/>
  <c r="OE43" i="6"/>
  <c r="OF43" i="6"/>
  <c r="OG43" i="6"/>
  <c r="OH43" i="6"/>
  <c r="OI43" i="6"/>
  <c r="OJ43" i="6"/>
  <c r="OK43" i="6"/>
  <c r="OL43" i="6"/>
  <c r="OM43" i="6"/>
  <c r="ON43" i="6"/>
  <c r="OO43" i="6"/>
  <c r="OP43" i="6"/>
  <c r="OQ43" i="6"/>
  <c r="OR43" i="6"/>
  <c r="OS43" i="6"/>
  <c r="OT43" i="6"/>
  <c r="OU43" i="6"/>
  <c r="OV43" i="6"/>
  <c r="OW43" i="6"/>
  <c r="OX43" i="6"/>
  <c r="OY43" i="6"/>
  <c r="OZ43" i="6"/>
  <c r="PA43" i="6"/>
  <c r="PB43" i="6"/>
  <c r="PC43" i="6"/>
  <c r="PD43" i="6"/>
  <c r="PE43" i="6"/>
  <c r="PF43" i="6"/>
  <c r="PG43" i="6"/>
  <c r="PH43" i="6"/>
  <c r="PI43" i="6"/>
  <c r="PJ43" i="6"/>
  <c r="PK43" i="6"/>
  <c r="PL43" i="6"/>
  <c r="PM43" i="6"/>
  <c r="PN43" i="6"/>
  <c r="PO43" i="6"/>
  <c r="PP43" i="6"/>
  <c r="PQ43" i="6"/>
  <c r="PR43" i="6"/>
  <c r="PS43" i="6"/>
  <c r="PT43" i="6"/>
  <c r="PU43" i="6"/>
  <c r="PV43" i="6"/>
  <c r="PW43" i="6"/>
  <c r="PX43" i="6"/>
  <c r="PY43" i="6"/>
  <c r="PZ43" i="6"/>
  <c r="QA43" i="6"/>
  <c r="QB43" i="6"/>
  <c r="QC43" i="6"/>
  <c r="QD43" i="6"/>
  <c r="QE43" i="6"/>
  <c r="QF43" i="6"/>
  <c r="QG43" i="6"/>
  <c r="QH43" i="6"/>
  <c r="QI43" i="6"/>
  <c r="QJ43" i="6"/>
  <c r="QK43" i="6"/>
  <c r="QL43" i="6"/>
  <c r="QM43" i="6"/>
  <c r="QN43" i="6"/>
  <c r="QO43" i="6"/>
  <c r="QP43" i="6"/>
  <c r="QQ43" i="6"/>
  <c r="QR43" i="6"/>
  <c r="QS43" i="6"/>
  <c r="QT43" i="6"/>
  <c r="QU43" i="6"/>
  <c r="QV43" i="6"/>
  <c r="QW43" i="6"/>
  <c r="QX43" i="6"/>
  <c r="QY43" i="6"/>
  <c r="QZ43" i="6"/>
  <c r="RA43" i="6"/>
  <c r="RB43" i="6"/>
  <c r="RC43" i="6"/>
  <c r="RD43" i="6"/>
  <c r="RE43" i="6"/>
  <c r="RF43" i="6"/>
  <c r="RG43" i="6"/>
  <c r="RH43" i="6"/>
  <c r="RI43" i="6"/>
  <c r="RJ43" i="6"/>
  <c r="RK43" i="6"/>
  <c r="RL43" i="6"/>
  <c r="RM43" i="6"/>
  <c r="RN43" i="6"/>
  <c r="RO43" i="6"/>
  <c r="RP43" i="6"/>
  <c r="RQ43" i="6"/>
  <c r="RR43" i="6"/>
  <c r="RS43" i="6"/>
  <c r="RT43" i="6"/>
  <c r="RU43" i="6"/>
  <c r="RV43" i="6"/>
  <c r="RW43" i="6"/>
  <c r="RX43" i="6"/>
  <c r="RY43" i="6"/>
  <c r="RZ43" i="6"/>
  <c r="SA43" i="6"/>
  <c r="SB43" i="6"/>
  <c r="SC43" i="6"/>
  <c r="SD43" i="6"/>
  <c r="SE43" i="6"/>
  <c r="SF43" i="6"/>
  <c r="SG43" i="6"/>
  <c r="SH43" i="6"/>
  <c r="SI43" i="6"/>
  <c r="SJ43" i="6"/>
  <c r="SK43" i="6"/>
  <c r="SL43" i="6"/>
  <c r="SM43" i="6"/>
  <c r="SN43" i="6"/>
  <c r="SO43" i="6"/>
  <c r="SP43" i="6"/>
  <c r="SQ43" i="6"/>
  <c r="SR43" i="6"/>
  <c r="SS43" i="6"/>
  <c r="ST43" i="6"/>
  <c r="SU43" i="6"/>
  <c r="SV43" i="6"/>
  <c r="SW43" i="6"/>
  <c r="SX43" i="6"/>
  <c r="SY43" i="6"/>
  <c r="SZ43" i="6"/>
  <c r="TA43" i="6"/>
  <c r="TB43" i="6"/>
  <c r="TC43" i="6"/>
  <c r="TD43" i="6"/>
  <c r="TE43" i="6"/>
  <c r="TF43" i="6"/>
  <c r="TG43" i="6"/>
  <c r="TH43" i="6"/>
  <c r="TI43" i="6"/>
  <c r="TJ43" i="6"/>
  <c r="TK43" i="6"/>
  <c r="TL43" i="6"/>
  <c r="TM43" i="6"/>
  <c r="TN43" i="6"/>
  <c r="TO43" i="6"/>
  <c r="TP43" i="6"/>
  <c r="TQ43" i="6"/>
  <c r="TR43" i="6"/>
  <c r="TS43" i="6"/>
  <c r="TT43" i="6"/>
  <c r="TU43" i="6"/>
  <c r="TV43" i="6"/>
  <c r="TW43" i="6"/>
  <c r="TX43" i="6"/>
  <c r="TY43" i="6"/>
  <c r="TZ43" i="6"/>
  <c r="UA43" i="6"/>
  <c r="UB43" i="6"/>
  <c r="UC43" i="6"/>
  <c r="UD43" i="6"/>
  <c r="UE43" i="6"/>
  <c r="UF43" i="6"/>
  <c r="UG43" i="6"/>
  <c r="UH43" i="6"/>
  <c r="UI43" i="6"/>
  <c r="UJ43" i="6"/>
  <c r="UK43" i="6"/>
  <c r="UL43" i="6"/>
  <c r="UM43" i="6"/>
  <c r="UN43" i="6"/>
  <c r="UO43" i="6"/>
  <c r="UP43" i="6"/>
  <c r="UQ43" i="6"/>
  <c r="UR43" i="6"/>
  <c r="US43" i="6"/>
  <c r="UT43" i="6"/>
  <c r="UU43" i="6"/>
  <c r="UV43" i="6"/>
  <c r="UW43" i="6"/>
  <c r="UX43" i="6"/>
  <c r="UY43" i="6"/>
  <c r="UZ43" i="6"/>
  <c r="VA43" i="6"/>
  <c r="VB43" i="6"/>
  <c r="VC43" i="6"/>
  <c r="VD43" i="6"/>
  <c r="VE43" i="6"/>
  <c r="VF43" i="6"/>
  <c r="VG43" i="6"/>
  <c r="VH43" i="6"/>
  <c r="VI43" i="6"/>
  <c r="VJ43" i="6"/>
  <c r="VK43" i="6"/>
  <c r="VL43" i="6"/>
  <c r="VM43" i="6"/>
  <c r="VN43" i="6"/>
  <c r="VO43" i="6"/>
  <c r="VP43" i="6"/>
  <c r="VQ43" i="6"/>
  <c r="VR43" i="6"/>
  <c r="VS43" i="6"/>
  <c r="VT43" i="6"/>
  <c r="VU43" i="6"/>
  <c r="VV43" i="6"/>
  <c r="VW43" i="6"/>
  <c r="VX43" i="6"/>
  <c r="VY43" i="6"/>
  <c r="VZ43" i="6"/>
  <c r="WA43" i="6"/>
  <c r="WB43" i="6"/>
  <c r="WC43" i="6"/>
  <c r="WD43" i="6"/>
  <c r="WE43" i="6"/>
  <c r="WF43" i="6"/>
  <c r="WG43" i="6"/>
  <c r="WH43" i="6"/>
  <c r="WI43" i="6"/>
  <c r="WJ43" i="6"/>
  <c r="WK43" i="6"/>
  <c r="WL43" i="6"/>
  <c r="WM43" i="6"/>
  <c r="WN43" i="6"/>
  <c r="WO43" i="6"/>
  <c r="WP43" i="6"/>
  <c r="WQ43" i="6"/>
  <c r="WR43" i="6"/>
  <c r="WS43" i="6"/>
  <c r="WT43" i="6"/>
  <c r="WU43" i="6"/>
  <c r="WV43" i="6"/>
  <c r="WW43" i="6"/>
  <c r="WX43" i="6"/>
  <c r="WY43" i="6"/>
  <c r="WZ43" i="6"/>
  <c r="XA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FA44" i="6"/>
  <c r="FB44" i="6"/>
  <c r="FC44" i="6"/>
  <c r="FD44" i="6"/>
  <c r="FE44" i="6"/>
  <c r="FF44" i="6"/>
  <c r="FG44" i="6"/>
  <c r="FH44" i="6"/>
  <c r="FI44" i="6"/>
  <c r="FJ44" i="6"/>
  <c r="FK44" i="6"/>
  <c r="FL44" i="6"/>
  <c r="FM44" i="6"/>
  <c r="FN44" i="6"/>
  <c r="FO44" i="6"/>
  <c r="FP44" i="6"/>
  <c r="FQ44" i="6"/>
  <c r="FR44" i="6"/>
  <c r="FS44" i="6"/>
  <c r="FT44" i="6"/>
  <c r="FU44" i="6"/>
  <c r="FV44" i="6"/>
  <c r="FW44" i="6"/>
  <c r="FX44" i="6"/>
  <c r="FY44" i="6"/>
  <c r="FZ44" i="6"/>
  <c r="GA44" i="6"/>
  <c r="GB44" i="6"/>
  <c r="GC44" i="6"/>
  <c r="GD44" i="6"/>
  <c r="GE44" i="6"/>
  <c r="GF44" i="6"/>
  <c r="GG44" i="6"/>
  <c r="GH44" i="6"/>
  <c r="GI44" i="6"/>
  <c r="GJ44" i="6"/>
  <c r="GK44" i="6"/>
  <c r="GL44" i="6"/>
  <c r="GM44" i="6"/>
  <c r="GN44" i="6"/>
  <c r="GO44" i="6"/>
  <c r="GP44" i="6"/>
  <c r="GQ44" i="6"/>
  <c r="GR44" i="6"/>
  <c r="GS44" i="6"/>
  <c r="GT44" i="6"/>
  <c r="GU44" i="6"/>
  <c r="GV44" i="6"/>
  <c r="GW44" i="6"/>
  <c r="GX44" i="6"/>
  <c r="GY44" i="6"/>
  <c r="GZ44" i="6"/>
  <c r="HA44" i="6"/>
  <c r="HB44" i="6"/>
  <c r="HC44" i="6"/>
  <c r="HD44" i="6"/>
  <c r="HE44" i="6"/>
  <c r="HF44" i="6"/>
  <c r="HG44" i="6"/>
  <c r="HH44" i="6"/>
  <c r="HI44" i="6"/>
  <c r="HJ44" i="6"/>
  <c r="HK44" i="6"/>
  <c r="HL44" i="6"/>
  <c r="HM44" i="6"/>
  <c r="HN44" i="6"/>
  <c r="HO44" i="6"/>
  <c r="HP44" i="6"/>
  <c r="HQ44" i="6"/>
  <c r="HR44" i="6"/>
  <c r="HS44" i="6"/>
  <c r="HT44" i="6"/>
  <c r="HU44" i="6"/>
  <c r="HV44" i="6"/>
  <c r="HW44" i="6"/>
  <c r="HX44" i="6"/>
  <c r="HY44" i="6"/>
  <c r="HZ44" i="6"/>
  <c r="IA44" i="6"/>
  <c r="IB44" i="6"/>
  <c r="IC44" i="6"/>
  <c r="ID44" i="6"/>
  <c r="IE44" i="6"/>
  <c r="IF44" i="6"/>
  <c r="IG44" i="6"/>
  <c r="IH44" i="6"/>
  <c r="II44" i="6"/>
  <c r="IJ44" i="6"/>
  <c r="IK44" i="6"/>
  <c r="IL44" i="6"/>
  <c r="IM44" i="6"/>
  <c r="IN44" i="6"/>
  <c r="IO44" i="6"/>
  <c r="IP44" i="6"/>
  <c r="IQ44" i="6"/>
  <c r="IR44" i="6"/>
  <c r="IS44" i="6"/>
  <c r="IT44" i="6"/>
  <c r="IU44" i="6"/>
  <c r="IV44" i="6"/>
  <c r="IW44" i="6"/>
  <c r="IX44" i="6"/>
  <c r="IY44" i="6"/>
  <c r="IZ44" i="6"/>
  <c r="JA44" i="6"/>
  <c r="JB44" i="6"/>
  <c r="JC44" i="6"/>
  <c r="JD44" i="6"/>
  <c r="JE44" i="6"/>
  <c r="JF44" i="6"/>
  <c r="JG44" i="6"/>
  <c r="JH44" i="6"/>
  <c r="JI44" i="6"/>
  <c r="JJ44" i="6"/>
  <c r="JK44" i="6"/>
  <c r="JL44" i="6"/>
  <c r="JM44" i="6"/>
  <c r="JN44" i="6"/>
  <c r="JO44" i="6"/>
  <c r="JP44" i="6"/>
  <c r="JQ44" i="6"/>
  <c r="JR44" i="6"/>
  <c r="JS44" i="6"/>
  <c r="JT44" i="6"/>
  <c r="JU44" i="6"/>
  <c r="JV44" i="6"/>
  <c r="JW44" i="6"/>
  <c r="JX44" i="6"/>
  <c r="JY44" i="6"/>
  <c r="JZ44" i="6"/>
  <c r="KA44" i="6"/>
  <c r="KB44" i="6"/>
  <c r="KC44" i="6"/>
  <c r="KD44" i="6"/>
  <c r="KE44" i="6"/>
  <c r="KF44" i="6"/>
  <c r="KG44" i="6"/>
  <c r="KH44" i="6"/>
  <c r="KI44" i="6"/>
  <c r="KJ44" i="6"/>
  <c r="KK44" i="6"/>
  <c r="KL44" i="6"/>
  <c r="KM44" i="6"/>
  <c r="KN44" i="6"/>
  <c r="KO44" i="6"/>
  <c r="KP44" i="6"/>
  <c r="KQ44" i="6"/>
  <c r="KR44" i="6"/>
  <c r="KS44" i="6"/>
  <c r="KT44" i="6"/>
  <c r="KU44" i="6"/>
  <c r="KV44" i="6"/>
  <c r="KW44" i="6"/>
  <c r="KX44" i="6"/>
  <c r="KY44" i="6"/>
  <c r="KZ44" i="6"/>
  <c r="LA44" i="6"/>
  <c r="LB44" i="6"/>
  <c r="LC44" i="6"/>
  <c r="LD44" i="6"/>
  <c r="LE44" i="6"/>
  <c r="LF44" i="6"/>
  <c r="LG44" i="6"/>
  <c r="LH44" i="6"/>
  <c r="LI44" i="6"/>
  <c r="LJ44" i="6"/>
  <c r="LK44" i="6"/>
  <c r="LL44" i="6"/>
  <c r="LM44" i="6"/>
  <c r="LN44" i="6"/>
  <c r="LO44" i="6"/>
  <c r="LP44" i="6"/>
  <c r="LQ44" i="6"/>
  <c r="LR44" i="6"/>
  <c r="LS44" i="6"/>
  <c r="LT44" i="6"/>
  <c r="LU44" i="6"/>
  <c r="LV44" i="6"/>
  <c r="LW44" i="6"/>
  <c r="LX44" i="6"/>
  <c r="LY44" i="6"/>
  <c r="LZ44" i="6"/>
  <c r="MA44" i="6"/>
  <c r="MB44" i="6"/>
  <c r="MC44" i="6"/>
  <c r="MD44" i="6"/>
  <c r="ME44" i="6"/>
  <c r="MF44" i="6"/>
  <c r="MG44" i="6"/>
  <c r="MH44" i="6"/>
  <c r="MI44" i="6"/>
  <c r="MJ44" i="6"/>
  <c r="MK44" i="6"/>
  <c r="ML44" i="6"/>
  <c r="MM44" i="6"/>
  <c r="MN44" i="6"/>
  <c r="MO44" i="6"/>
  <c r="MP44" i="6"/>
  <c r="MQ44" i="6"/>
  <c r="MR44" i="6"/>
  <c r="MS44" i="6"/>
  <c r="MT44" i="6"/>
  <c r="MU44" i="6"/>
  <c r="MV44" i="6"/>
  <c r="MW44" i="6"/>
  <c r="MX44" i="6"/>
  <c r="MY44" i="6"/>
  <c r="MZ44" i="6"/>
  <c r="NA44" i="6"/>
  <c r="NB44" i="6"/>
  <c r="NC44" i="6"/>
  <c r="ND44" i="6"/>
  <c r="NE44" i="6"/>
  <c r="NF44" i="6"/>
  <c r="NG44" i="6"/>
  <c r="NH44" i="6"/>
  <c r="NI44" i="6"/>
  <c r="NJ44" i="6"/>
  <c r="NK44" i="6"/>
  <c r="NL44" i="6"/>
  <c r="NM44" i="6"/>
  <c r="NN44" i="6"/>
  <c r="NO44" i="6"/>
  <c r="NP44" i="6"/>
  <c r="NQ44" i="6"/>
  <c r="NR44" i="6"/>
  <c r="NS44" i="6"/>
  <c r="NT44" i="6"/>
  <c r="NU44" i="6"/>
  <c r="NV44" i="6"/>
  <c r="NW44" i="6"/>
  <c r="NX44" i="6"/>
  <c r="NY44" i="6"/>
  <c r="NZ44" i="6"/>
  <c r="OA44" i="6"/>
  <c r="OB44" i="6"/>
  <c r="OC44" i="6"/>
  <c r="OD44" i="6"/>
  <c r="OE44" i="6"/>
  <c r="OF44" i="6"/>
  <c r="OG44" i="6"/>
  <c r="OH44" i="6"/>
  <c r="OI44" i="6"/>
  <c r="OJ44" i="6"/>
  <c r="OK44" i="6"/>
  <c r="OL44" i="6"/>
  <c r="OM44" i="6"/>
  <c r="ON44" i="6"/>
  <c r="OO44" i="6"/>
  <c r="OP44" i="6"/>
  <c r="OQ44" i="6"/>
  <c r="OR44" i="6"/>
  <c r="OS44" i="6"/>
  <c r="OT44" i="6"/>
  <c r="OU44" i="6"/>
  <c r="OV44" i="6"/>
  <c r="OW44" i="6"/>
  <c r="OX44" i="6"/>
  <c r="OY44" i="6"/>
  <c r="OZ44" i="6"/>
  <c r="PA44" i="6"/>
  <c r="PB44" i="6"/>
  <c r="PC44" i="6"/>
  <c r="PD44" i="6"/>
  <c r="PE44" i="6"/>
  <c r="PF44" i="6"/>
  <c r="PG44" i="6"/>
  <c r="PH44" i="6"/>
  <c r="PI44" i="6"/>
  <c r="PJ44" i="6"/>
  <c r="PK44" i="6"/>
  <c r="PL44" i="6"/>
  <c r="PM44" i="6"/>
  <c r="PN44" i="6"/>
  <c r="PO44" i="6"/>
  <c r="PP44" i="6"/>
  <c r="PQ44" i="6"/>
  <c r="PR44" i="6"/>
  <c r="PS44" i="6"/>
  <c r="PT44" i="6"/>
  <c r="PU44" i="6"/>
  <c r="PV44" i="6"/>
  <c r="PW44" i="6"/>
  <c r="PX44" i="6"/>
  <c r="PY44" i="6"/>
  <c r="PZ44" i="6"/>
  <c r="QA44" i="6"/>
  <c r="QB44" i="6"/>
  <c r="QC44" i="6"/>
  <c r="QD44" i="6"/>
  <c r="QE44" i="6"/>
  <c r="QF44" i="6"/>
  <c r="QG44" i="6"/>
  <c r="QH44" i="6"/>
  <c r="QI44" i="6"/>
  <c r="QJ44" i="6"/>
  <c r="QK44" i="6"/>
  <c r="QL44" i="6"/>
  <c r="QM44" i="6"/>
  <c r="QN44" i="6"/>
  <c r="QO44" i="6"/>
  <c r="QP44" i="6"/>
  <c r="QQ44" i="6"/>
  <c r="QR44" i="6"/>
  <c r="QS44" i="6"/>
  <c r="QT44" i="6"/>
  <c r="QU44" i="6"/>
  <c r="QV44" i="6"/>
  <c r="QW44" i="6"/>
  <c r="QX44" i="6"/>
  <c r="QY44" i="6"/>
  <c r="QZ44" i="6"/>
  <c r="RA44" i="6"/>
  <c r="RB44" i="6"/>
  <c r="RC44" i="6"/>
  <c r="RD44" i="6"/>
  <c r="RE44" i="6"/>
  <c r="RF44" i="6"/>
  <c r="RG44" i="6"/>
  <c r="RH44" i="6"/>
  <c r="RI44" i="6"/>
  <c r="RJ44" i="6"/>
  <c r="RK44" i="6"/>
  <c r="RL44" i="6"/>
  <c r="RM44" i="6"/>
  <c r="RN44" i="6"/>
  <c r="RO44" i="6"/>
  <c r="RP44" i="6"/>
  <c r="RQ44" i="6"/>
  <c r="RR44" i="6"/>
  <c r="RS44" i="6"/>
  <c r="RT44" i="6"/>
  <c r="RU44" i="6"/>
  <c r="RV44" i="6"/>
  <c r="RW44" i="6"/>
  <c r="RX44" i="6"/>
  <c r="RY44" i="6"/>
  <c r="RZ44" i="6"/>
  <c r="SA44" i="6"/>
  <c r="SB44" i="6"/>
  <c r="SC44" i="6"/>
  <c r="SD44" i="6"/>
  <c r="SE44" i="6"/>
  <c r="SF44" i="6"/>
  <c r="SG44" i="6"/>
  <c r="SH44" i="6"/>
  <c r="SI44" i="6"/>
  <c r="SJ44" i="6"/>
  <c r="SK44" i="6"/>
  <c r="SL44" i="6"/>
  <c r="SM44" i="6"/>
  <c r="SN44" i="6"/>
  <c r="SO44" i="6"/>
  <c r="SP44" i="6"/>
  <c r="SQ44" i="6"/>
  <c r="SR44" i="6"/>
  <c r="SS44" i="6"/>
  <c r="ST44" i="6"/>
  <c r="SU44" i="6"/>
  <c r="SV44" i="6"/>
  <c r="SW44" i="6"/>
  <c r="SX44" i="6"/>
  <c r="SY44" i="6"/>
  <c r="SZ44" i="6"/>
  <c r="TA44" i="6"/>
  <c r="TB44" i="6"/>
  <c r="TC44" i="6"/>
  <c r="TD44" i="6"/>
  <c r="TE44" i="6"/>
  <c r="TF44" i="6"/>
  <c r="TG44" i="6"/>
  <c r="TH44" i="6"/>
  <c r="TI44" i="6"/>
  <c r="TJ44" i="6"/>
  <c r="TK44" i="6"/>
  <c r="TL44" i="6"/>
  <c r="TM44" i="6"/>
  <c r="TN44" i="6"/>
  <c r="TO44" i="6"/>
  <c r="TP44" i="6"/>
  <c r="TQ44" i="6"/>
  <c r="TR44" i="6"/>
  <c r="TS44" i="6"/>
  <c r="TT44" i="6"/>
  <c r="TU44" i="6"/>
  <c r="TV44" i="6"/>
  <c r="TW44" i="6"/>
  <c r="TX44" i="6"/>
  <c r="TY44" i="6"/>
  <c r="TZ44" i="6"/>
  <c r="UA44" i="6"/>
  <c r="UB44" i="6"/>
  <c r="UC44" i="6"/>
  <c r="UD44" i="6"/>
  <c r="UE44" i="6"/>
  <c r="UF44" i="6"/>
  <c r="UG44" i="6"/>
  <c r="UH44" i="6"/>
  <c r="UI44" i="6"/>
  <c r="UJ44" i="6"/>
  <c r="UK44" i="6"/>
  <c r="UL44" i="6"/>
  <c r="UM44" i="6"/>
  <c r="UN44" i="6"/>
  <c r="UO44" i="6"/>
  <c r="UP44" i="6"/>
  <c r="UQ44" i="6"/>
  <c r="UR44" i="6"/>
  <c r="US44" i="6"/>
  <c r="UT44" i="6"/>
  <c r="UU44" i="6"/>
  <c r="UV44" i="6"/>
  <c r="UW44" i="6"/>
  <c r="UX44" i="6"/>
  <c r="UY44" i="6"/>
  <c r="UZ44" i="6"/>
  <c r="VA44" i="6"/>
  <c r="VB44" i="6"/>
  <c r="VC44" i="6"/>
  <c r="VD44" i="6"/>
  <c r="VE44" i="6"/>
  <c r="VF44" i="6"/>
  <c r="VG44" i="6"/>
  <c r="VH44" i="6"/>
  <c r="VI44" i="6"/>
  <c r="VJ44" i="6"/>
  <c r="VK44" i="6"/>
  <c r="VL44" i="6"/>
  <c r="VM44" i="6"/>
  <c r="VN44" i="6"/>
  <c r="VO44" i="6"/>
  <c r="VP44" i="6"/>
  <c r="VQ44" i="6"/>
  <c r="VR44" i="6"/>
  <c r="VS44" i="6"/>
  <c r="VT44" i="6"/>
  <c r="VU44" i="6"/>
  <c r="VV44" i="6"/>
  <c r="VW44" i="6"/>
  <c r="VX44" i="6"/>
  <c r="VY44" i="6"/>
  <c r="VZ44" i="6"/>
  <c r="WA44" i="6"/>
  <c r="WB44" i="6"/>
  <c r="WC44" i="6"/>
  <c r="WD44" i="6"/>
  <c r="WE44" i="6"/>
  <c r="WF44" i="6"/>
  <c r="WG44" i="6"/>
  <c r="WH44" i="6"/>
  <c r="WI44" i="6"/>
  <c r="WJ44" i="6"/>
  <c r="WK44" i="6"/>
  <c r="WL44" i="6"/>
  <c r="WM44" i="6"/>
  <c r="WN44" i="6"/>
  <c r="WO44" i="6"/>
  <c r="WP44" i="6"/>
  <c r="WQ44" i="6"/>
  <c r="WR44" i="6"/>
  <c r="WS44" i="6"/>
  <c r="WT44" i="6"/>
  <c r="WU44" i="6"/>
  <c r="WV44" i="6"/>
  <c r="WW44" i="6"/>
  <c r="WX44" i="6"/>
  <c r="WY44" i="6"/>
  <c r="WZ44" i="6"/>
  <c r="XA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FA45" i="6"/>
  <c r="FB45" i="6"/>
  <c r="FC45" i="6"/>
  <c r="FD45" i="6"/>
  <c r="FE45" i="6"/>
  <c r="FF45" i="6"/>
  <c r="FG45" i="6"/>
  <c r="FH45" i="6"/>
  <c r="FI45" i="6"/>
  <c r="FJ45" i="6"/>
  <c r="FK45" i="6"/>
  <c r="FL45" i="6"/>
  <c r="FM45" i="6"/>
  <c r="FN45" i="6"/>
  <c r="FO45" i="6"/>
  <c r="FP45" i="6"/>
  <c r="FQ45" i="6"/>
  <c r="FR45" i="6"/>
  <c r="FS45" i="6"/>
  <c r="FT45" i="6"/>
  <c r="FU45" i="6"/>
  <c r="FV45" i="6"/>
  <c r="FW45" i="6"/>
  <c r="FX45" i="6"/>
  <c r="FY45" i="6"/>
  <c r="FZ45" i="6"/>
  <c r="GA45" i="6"/>
  <c r="GB45" i="6"/>
  <c r="GC45" i="6"/>
  <c r="GD45" i="6"/>
  <c r="GE45" i="6"/>
  <c r="GF45" i="6"/>
  <c r="GG45" i="6"/>
  <c r="GH45" i="6"/>
  <c r="GI45" i="6"/>
  <c r="GJ45" i="6"/>
  <c r="GK45" i="6"/>
  <c r="GL45" i="6"/>
  <c r="GM45" i="6"/>
  <c r="GN45" i="6"/>
  <c r="GO45" i="6"/>
  <c r="GP45" i="6"/>
  <c r="GQ45" i="6"/>
  <c r="GR45" i="6"/>
  <c r="GS45" i="6"/>
  <c r="GT45" i="6"/>
  <c r="GU45" i="6"/>
  <c r="GV45" i="6"/>
  <c r="GW45" i="6"/>
  <c r="GX45" i="6"/>
  <c r="GY45" i="6"/>
  <c r="GZ45" i="6"/>
  <c r="HA45" i="6"/>
  <c r="HB45" i="6"/>
  <c r="HC45" i="6"/>
  <c r="HD45" i="6"/>
  <c r="HE45" i="6"/>
  <c r="HF45" i="6"/>
  <c r="HG45" i="6"/>
  <c r="HH45" i="6"/>
  <c r="HI45" i="6"/>
  <c r="HJ45" i="6"/>
  <c r="HK45" i="6"/>
  <c r="HL45" i="6"/>
  <c r="HM45" i="6"/>
  <c r="HN45" i="6"/>
  <c r="HO45" i="6"/>
  <c r="HP45" i="6"/>
  <c r="HQ45" i="6"/>
  <c r="HR45" i="6"/>
  <c r="HS45" i="6"/>
  <c r="HT45" i="6"/>
  <c r="HU45" i="6"/>
  <c r="HV45" i="6"/>
  <c r="HW45" i="6"/>
  <c r="HX45" i="6"/>
  <c r="HY45" i="6"/>
  <c r="HZ45" i="6"/>
  <c r="IA45" i="6"/>
  <c r="IB45" i="6"/>
  <c r="IC45" i="6"/>
  <c r="ID45" i="6"/>
  <c r="IE45" i="6"/>
  <c r="IF45" i="6"/>
  <c r="IG45" i="6"/>
  <c r="IH45" i="6"/>
  <c r="II45" i="6"/>
  <c r="IJ45" i="6"/>
  <c r="IK45" i="6"/>
  <c r="IL45" i="6"/>
  <c r="IM45" i="6"/>
  <c r="IN45" i="6"/>
  <c r="IO45" i="6"/>
  <c r="IP45" i="6"/>
  <c r="IQ45" i="6"/>
  <c r="IR45" i="6"/>
  <c r="IS45" i="6"/>
  <c r="IT45" i="6"/>
  <c r="IU45" i="6"/>
  <c r="IV45" i="6"/>
  <c r="IW45" i="6"/>
  <c r="IX45" i="6"/>
  <c r="IY45" i="6"/>
  <c r="IZ45" i="6"/>
  <c r="JA45" i="6"/>
  <c r="JB45" i="6"/>
  <c r="JC45" i="6"/>
  <c r="JD45" i="6"/>
  <c r="JE45" i="6"/>
  <c r="JF45" i="6"/>
  <c r="JG45" i="6"/>
  <c r="JH45" i="6"/>
  <c r="JI45" i="6"/>
  <c r="JJ45" i="6"/>
  <c r="JK45" i="6"/>
  <c r="JL45" i="6"/>
  <c r="JM45" i="6"/>
  <c r="JN45" i="6"/>
  <c r="JO45" i="6"/>
  <c r="JP45" i="6"/>
  <c r="JQ45" i="6"/>
  <c r="JR45" i="6"/>
  <c r="JS45" i="6"/>
  <c r="JT45" i="6"/>
  <c r="JU45" i="6"/>
  <c r="JV45" i="6"/>
  <c r="JW45" i="6"/>
  <c r="JX45" i="6"/>
  <c r="JY45" i="6"/>
  <c r="JZ45" i="6"/>
  <c r="KA45" i="6"/>
  <c r="KB45" i="6"/>
  <c r="KC45" i="6"/>
  <c r="KD45" i="6"/>
  <c r="KE45" i="6"/>
  <c r="KF45" i="6"/>
  <c r="KG45" i="6"/>
  <c r="KH45" i="6"/>
  <c r="KI45" i="6"/>
  <c r="KJ45" i="6"/>
  <c r="KK45" i="6"/>
  <c r="KL45" i="6"/>
  <c r="KM45" i="6"/>
  <c r="KN45" i="6"/>
  <c r="KO45" i="6"/>
  <c r="KP45" i="6"/>
  <c r="KQ45" i="6"/>
  <c r="KR45" i="6"/>
  <c r="KS45" i="6"/>
  <c r="KT45" i="6"/>
  <c r="KU45" i="6"/>
  <c r="KV45" i="6"/>
  <c r="KW45" i="6"/>
  <c r="KX45" i="6"/>
  <c r="KY45" i="6"/>
  <c r="KZ45" i="6"/>
  <c r="LA45" i="6"/>
  <c r="LB45" i="6"/>
  <c r="LC45" i="6"/>
  <c r="LD45" i="6"/>
  <c r="LE45" i="6"/>
  <c r="LF45" i="6"/>
  <c r="LG45" i="6"/>
  <c r="LH45" i="6"/>
  <c r="LI45" i="6"/>
  <c r="LJ45" i="6"/>
  <c r="LK45" i="6"/>
  <c r="LL45" i="6"/>
  <c r="LM45" i="6"/>
  <c r="LN45" i="6"/>
  <c r="LO45" i="6"/>
  <c r="LP45" i="6"/>
  <c r="LQ45" i="6"/>
  <c r="LR45" i="6"/>
  <c r="LS45" i="6"/>
  <c r="LT45" i="6"/>
  <c r="LU45" i="6"/>
  <c r="LV45" i="6"/>
  <c r="LW45" i="6"/>
  <c r="LX45" i="6"/>
  <c r="LY45" i="6"/>
  <c r="LZ45" i="6"/>
  <c r="MA45" i="6"/>
  <c r="MB45" i="6"/>
  <c r="MC45" i="6"/>
  <c r="MD45" i="6"/>
  <c r="ME45" i="6"/>
  <c r="MF45" i="6"/>
  <c r="MG45" i="6"/>
  <c r="MH45" i="6"/>
  <c r="MI45" i="6"/>
  <c r="MJ45" i="6"/>
  <c r="MK45" i="6"/>
  <c r="ML45" i="6"/>
  <c r="MM45" i="6"/>
  <c r="MN45" i="6"/>
  <c r="MO45" i="6"/>
  <c r="MP45" i="6"/>
  <c r="MQ45" i="6"/>
  <c r="MR45" i="6"/>
  <c r="MS45" i="6"/>
  <c r="MT45" i="6"/>
  <c r="MU45" i="6"/>
  <c r="MV45" i="6"/>
  <c r="MW45" i="6"/>
  <c r="MX45" i="6"/>
  <c r="MY45" i="6"/>
  <c r="MZ45" i="6"/>
  <c r="NA45" i="6"/>
  <c r="NB45" i="6"/>
  <c r="NC45" i="6"/>
  <c r="ND45" i="6"/>
  <c r="NE45" i="6"/>
  <c r="NF45" i="6"/>
  <c r="NG45" i="6"/>
  <c r="NH45" i="6"/>
  <c r="NI45" i="6"/>
  <c r="NJ45" i="6"/>
  <c r="NK45" i="6"/>
  <c r="NL45" i="6"/>
  <c r="NM45" i="6"/>
  <c r="NN45" i="6"/>
  <c r="NO45" i="6"/>
  <c r="NP45" i="6"/>
  <c r="NQ45" i="6"/>
  <c r="NR45" i="6"/>
  <c r="NS45" i="6"/>
  <c r="NT45" i="6"/>
  <c r="NU45" i="6"/>
  <c r="NV45" i="6"/>
  <c r="NW45" i="6"/>
  <c r="NX45" i="6"/>
  <c r="NY45" i="6"/>
  <c r="NZ45" i="6"/>
  <c r="OA45" i="6"/>
  <c r="OB45" i="6"/>
  <c r="OC45" i="6"/>
  <c r="OD45" i="6"/>
  <c r="OE45" i="6"/>
  <c r="OF45" i="6"/>
  <c r="OG45" i="6"/>
  <c r="OH45" i="6"/>
  <c r="OI45" i="6"/>
  <c r="OJ45" i="6"/>
  <c r="OK45" i="6"/>
  <c r="OL45" i="6"/>
  <c r="OM45" i="6"/>
  <c r="ON45" i="6"/>
  <c r="OO45" i="6"/>
  <c r="OP45" i="6"/>
  <c r="OQ45" i="6"/>
  <c r="OR45" i="6"/>
  <c r="OS45" i="6"/>
  <c r="OT45" i="6"/>
  <c r="OU45" i="6"/>
  <c r="OV45" i="6"/>
  <c r="OW45" i="6"/>
  <c r="OX45" i="6"/>
  <c r="OY45" i="6"/>
  <c r="OZ45" i="6"/>
  <c r="PA45" i="6"/>
  <c r="PB45" i="6"/>
  <c r="PC45" i="6"/>
  <c r="PD45" i="6"/>
  <c r="PE45" i="6"/>
  <c r="PF45" i="6"/>
  <c r="PG45" i="6"/>
  <c r="PH45" i="6"/>
  <c r="PI45" i="6"/>
  <c r="PJ45" i="6"/>
  <c r="PK45" i="6"/>
  <c r="PL45" i="6"/>
  <c r="PM45" i="6"/>
  <c r="PN45" i="6"/>
  <c r="PO45" i="6"/>
  <c r="PP45" i="6"/>
  <c r="PQ45" i="6"/>
  <c r="PR45" i="6"/>
  <c r="PS45" i="6"/>
  <c r="PT45" i="6"/>
  <c r="PU45" i="6"/>
  <c r="PV45" i="6"/>
  <c r="PW45" i="6"/>
  <c r="PX45" i="6"/>
  <c r="PY45" i="6"/>
  <c r="PZ45" i="6"/>
  <c r="QA45" i="6"/>
  <c r="QB45" i="6"/>
  <c r="QC45" i="6"/>
  <c r="QD45" i="6"/>
  <c r="QE45" i="6"/>
  <c r="QF45" i="6"/>
  <c r="QG45" i="6"/>
  <c r="QH45" i="6"/>
  <c r="QI45" i="6"/>
  <c r="QJ45" i="6"/>
  <c r="QK45" i="6"/>
  <c r="QL45" i="6"/>
  <c r="QM45" i="6"/>
  <c r="QN45" i="6"/>
  <c r="QO45" i="6"/>
  <c r="QP45" i="6"/>
  <c r="QQ45" i="6"/>
  <c r="QR45" i="6"/>
  <c r="QS45" i="6"/>
  <c r="QT45" i="6"/>
  <c r="QU45" i="6"/>
  <c r="QV45" i="6"/>
  <c r="QW45" i="6"/>
  <c r="QX45" i="6"/>
  <c r="QY45" i="6"/>
  <c r="QZ45" i="6"/>
  <c r="RA45" i="6"/>
  <c r="RB45" i="6"/>
  <c r="RC45" i="6"/>
  <c r="RD45" i="6"/>
  <c r="RE45" i="6"/>
  <c r="RF45" i="6"/>
  <c r="RG45" i="6"/>
  <c r="RH45" i="6"/>
  <c r="RI45" i="6"/>
  <c r="RJ45" i="6"/>
  <c r="RK45" i="6"/>
  <c r="RL45" i="6"/>
  <c r="RM45" i="6"/>
  <c r="RN45" i="6"/>
  <c r="RO45" i="6"/>
  <c r="RP45" i="6"/>
  <c r="RQ45" i="6"/>
  <c r="RR45" i="6"/>
  <c r="RS45" i="6"/>
  <c r="RT45" i="6"/>
  <c r="RU45" i="6"/>
  <c r="RV45" i="6"/>
  <c r="RW45" i="6"/>
  <c r="RX45" i="6"/>
  <c r="RY45" i="6"/>
  <c r="RZ45" i="6"/>
  <c r="SA45" i="6"/>
  <c r="SB45" i="6"/>
  <c r="SC45" i="6"/>
  <c r="SD45" i="6"/>
  <c r="SE45" i="6"/>
  <c r="SF45" i="6"/>
  <c r="SG45" i="6"/>
  <c r="SH45" i="6"/>
  <c r="SI45" i="6"/>
  <c r="SJ45" i="6"/>
  <c r="SK45" i="6"/>
  <c r="SL45" i="6"/>
  <c r="SM45" i="6"/>
  <c r="SN45" i="6"/>
  <c r="SO45" i="6"/>
  <c r="SP45" i="6"/>
  <c r="SQ45" i="6"/>
  <c r="SR45" i="6"/>
  <c r="SS45" i="6"/>
  <c r="ST45" i="6"/>
  <c r="SU45" i="6"/>
  <c r="SV45" i="6"/>
  <c r="SW45" i="6"/>
  <c r="SX45" i="6"/>
  <c r="SY45" i="6"/>
  <c r="SZ45" i="6"/>
  <c r="TA45" i="6"/>
  <c r="TB45" i="6"/>
  <c r="TC45" i="6"/>
  <c r="TD45" i="6"/>
  <c r="TE45" i="6"/>
  <c r="TF45" i="6"/>
  <c r="TG45" i="6"/>
  <c r="TH45" i="6"/>
  <c r="TI45" i="6"/>
  <c r="TJ45" i="6"/>
  <c r="TK45" i="6"/>
  <c r="TL45" i="6"/>
  <c r="TM45" i="6"/>
  <c r="TN45" i="6"/>
  <c r="TO45" i="6"/>
  <c r="TP45" i="6"/>
  <c r="TQ45" i="6"/>
  <c r="TR45" i="6"/>
  <c r="TS45" i="6"/>
  <c r="TT45" i="6"/>
  <c r="TU45" i="6"/>
  <c r="TV45" i="6"/>
  <c r="TW45" i="6"/>
  <c r="TX45" i="6"/>
  <c r="TY45" i="6"/>
  <c r="TZ45" i="6"/>
  <c r="UA45" i="6"/>
  <c r="UB45" i="6"/>
  <c r="UC45" i="6"/>
  <c r="UD45" i="6"/>
  <c r="UE45" i="6"/>
  <c r="UF45" i="6"/>
  <c r="UG45" i="6"/>
  <c r="UH45" i="6"/>
  <c r="UI45" i="6"/>
  <c r="UJ45" i="6"/>
  <c r="UK45" i="6"/>
  <c r="UL45" i="6"/>
  <c r="UM45" i="6"/>
  <c r="UN45" i="6"/>
  <c r="UO45" i="6"/>
  <c r="UP45" i="6"/>
  <c r="UQ45" i="6"/>
  <c r="UR45" i="6"/>
  <c r="US45" i="6"/>
  <c r="UT45" i="6"/>
  <c r="UU45" i="6"/>
  <c r="UV45" i="6"/>
  <c r="UW45" i="6"/>
  <c r="UX45" i="6"/>
  <c r="UY45" i="6"/>
  <c r="UZ45" i="6"/>
  <c r="VA45" i="6"/>
  <c r="VB45" i="6"/>
  <c r="VC45" i="6"/>
  <c r="VD45" i="6"/>
  <c r="VE45" i="6"/>
  <c r="VF45" i="6"/>
  <c r="VG45" i="6"/>
  <c r="VH45" i="6"/>
  <c r="VI45" i="6"/>
  <c r="VJ45" i="6"/>
  <c r="VK45" i="6"/>
  <c r="VL45" i="6"/>
  <c r="VM45" i="6"/>
  <c r="VN45" i="6"/>
  <c r="VO45" i="6"/>
  <c r="VP45" i="6"/>
  <c r="VQ45" i="6"/>
  <c r="VR45" i="6"/>
  <c r="VS45" i="6"/>
  <c r="VT45" i="6"/>
  <c r="VU45" i="6"/>
  <c r="VV45" i="6"/>
  <c r="VW45" i="6"/>
  <c r="VX45" i="6"/>
  <c r="VY45" i="6"/>
  <c r="VZ45" i="6"/>
  <c r="WA45" i="6"/>
  <c r="WB45" i="6"/>
  <c r="WC45" i="6"/>
  <c r="WD45" i="6"/>
  <c r="WE45" i="6"/>
  <c r="WF45" i="6"/>
  <c r="WG45" i="6"/>
  <c r="WH45" i="6"/>
  <c r="WI45" i="6"/>
  <c r="WJ45" i="6"/>
  <c r="WK45" i="6"/>
  <c r="WL45" i="6"/>
  <c r="WM45" i="6"/>
  <c r="WN45" i="6"/>
  <c r="WO45" i="6"/>
  <c r="WP45" i="6"/>
  <c r="WQ45" i="6"/>
  <c r="WR45" i="6"/>
  <c r="WS45" i="6"/>
  <c r="WT45" i="6"/>
  <c r="WU45" i="6"/>
  <c r="WV45" i="6"/>
  <c r="WW45" i="6"/>
  <c r="WX45" i="6"/>
  <c r="WY45" i="6"/>
  <c r="WZ45" i="6"/>
  <c r="XA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FA46" i="6"/>
  <c r="FB46" i="6"/>
  <c r="FC46" i="6"/>
  <c r="FD46" i="6"/>
  <c r="FE46" i="6"/>
  <c r="FF46" i="6"/>
  <c r="FG46" i="6"/>
  <c r="FH46" i="6"/>
  <c r="FI46" i="6"/>
  <c r="FJ46" i="6"/>
  <c r="FK46" i="6"/>
  <c r="FL46" i="6"/>
  <c r="FM46" i="6"/>
  <c r="FN46" i="6"/>
  <c r="FO46" i="6"/>
  <c r="FP46" i="6"/>
  <c r="FQ46" i="6"/>
  <c r="FR46" i="6"/>
  <c r="FS46" i="6"/>
  <c r="FT46" i="6"/>
  <c r="FU46" i="6"/>
  <c r="FV46" i="6"/>
  <c r="FW46" i="6"/>
  <c r="FX46" i="6"/>
  <c r="FY46" i="6"/>
  <c r="FZ46" i="6"/>
  <c r="GA46" i="6"/>
  <c r="GB46" i="6"/>
  <c r="GC46" i="6"/>
  <c r="GD46" i="6"/>
  <c r="GE46" i="6"/>
  <c r="GF46" i="6"/>
  <c r="GG46" i="6"/>
  <c r="GH46" i="6"/>
  <c r="GI46" i="6"/>
  <c r="GJ46" i="6"/>
  <c r="GK46" i="6"/>
  <c r="GL46" i="6"/>
  <c r="GM46" i="6"/>
  <c r="GN46" i="6"/>
  <c r="GO46" i="6"/>
  <c r="GP46" i="6"/>
  <c r="GQ46" i="6"/>
  <c r="GR46" i="6"/>
  <c r="GS46" i="6"/>
  <c r="GT46" i="6"/>
  <c r="GU46" i="6"/>
  <c r="GV46" i="6"/>
  <c r="GW46" i="6"/>
  <c r="GX46" i="6"/>
  <c r="GY46" i="6"/>
  <c r="GZ46" i="6"/>
  <c r="HA46" i="6"/>
  <c r="HB46" i="6"/>
  <c r="HC46" i="6"/>
  <c r="HD46" i="6"/>
  <c r="HE46" i="6"/>
  <c r="HF46" i="6"/>
  <c r="HG46" i="6"/>
  <c r="HH46" i="6"/>
  <c r="HI46" i="6"/>
  <c r="HJ46" i="6"/>
  <c r="HK46" i="6"/>
  <c r="HL46" i="6"/>
  <c r="HM46" i="6"/>
  <c r="HN46" i="6"/>
  <c r="HO46" i="6"/>
  <c r="HP46" i="6"/>
  <c r="HQ46" i="6"/>
  <c r="HR46" i="6"/>
  <c r="HS46" i="6"/>
  <c r="HT46" i="6"/>
  <c r="HU46" i="6"/>
  <c r="HV46" i="6"/>
  <c r="HW46" i="6"/>
  <c r="HX46" i="6"/>
  <c r="HY46" i="6"/>
  <c r="HZ46" i="6"/>
  <c r="IA46" i="6"/>
  <c r="IB46" i="6"/>
  <c r="IC46" i="6"/>
  <c r="ID46" i="6"/>
  <c r="IE46" i="6"/>
  <c r="IF46" i="6"/>
  <c r="IG46" i="6"/>
  <c r="IH46" i="6"/>
  <c r="II46" i="6"/>
  <c r="IJ46" i="6"/>
  <c r="IK46" i="6"/>
  <c r="IL46" i="6"/>
  <c r="IM46" i="6"/>
  <c r="IN46" i="6"/>
  <c r="IO46" i="6"/>
  <c r="IP46" i="6"/>
  <c r="IQ46" i="6"/>
  <c r="IR46" i="6"/>
  <c r="IS46" i="6"/>
  <c r="IT46" i="6"/>
  <c r="IU46" i="6"/>
  <c r="IV46" i="6"/>
  <c r="IW46" i="6"/>
  <c r="IX46" i="6"/>
  <c r="IY46" i="6"/>
  <c r="IZ46" i="6"/>
  <c r="JA46" i="6"/>
  <c r="JB46" i="6"/>
  <c r="JC46" i="6"/>
  <c r="JD46" i="6"/>
  <c r="JE46" i="6"/>
  <c r="JF46" i="6"/>
  <c r="JG46" i="6"/>
  <c r="JH46" i="6"/>
  <c r="JI46" i="6"/>
  <c r="JJ46" i="6"/>
  <c r="JK46" i="6"/>
  <c r="JL46" i="6"/>
  <c r="JM46" i="6"/>
  <c r="JN46" i="6"/>
  <c r="JO46" i="6"/>
  <c r="JP46" i="6"/>
  <c r="JQ46" i="6"/>
  <c r="JR46" i="6"/>
  <c r="JS46" i="6"/>
  <c r="JT46" i="6"/>
  <c r="JU46" i="6"/>
  <c r="JV46" i="6"/>
  <c r="JW46" i="6"/>
  <c r="JX46" i="6"/>
  <c r="JY46" i="6"/>
  <c r="JZ46" i="6"/>
  <c r="KA46" i="6"/>
  <c r="KB46" i="6"/>
  <c r="KC46" i="6"/>
  <c r="KD46" i="6"/>
  <c r="KE46" i="6"/>
  <c r="KF46" i="6"/>
  <c r="KG46" i="6"/>
  <c r="KH46" i="6"/>
  <c r="KI46" i="6"/>
  <c r="KJ46" i="6"/>
  <c r="KK46" i="6"/>
  <c r="KL46" i="6"/>
  <c r="KM46" i="6"/>
  <c r="KN46" i="6"/>
  <c r="KO46" i="6"/>
  <c r="KP46" i="6"/>
  <c r="KQ46" i="6"/>
  <c r="KR46" i="6"/>
  <c r="KS46" i="6"/>
  <c r="KT46" i="6"/>
  <c r="KU46" i="6"/>
  <c r="KV46" i="6"/>
  <c r="KW46" i="6"/>
  <c r="KX46" i="6"/>
  <c r="KY46" i="6"/>
  <c r="KZ46" i="6"/>
  <c r="LA46" i="6"/>
  <c r="LB46" i="6"/>
  <c r="LC46" i="6"/>
  <c r="LD46" i="6"/>
  <c r="LE46" i="6"/>
  <c r="LF46" i="6"/>
  <c r="LG46" i="6"/>
  <c r="LH46" i="6"/>
  <c r="LI46" i="6"/>
  <c r="LJ46" i="6"/>
  <c r="LK46" i="6"/>
  <c r="LL46" i="6"/>
  <c r="LM46" i="6"/>
  <c r="LN46" i="6"/>
  <c r="LO46" i="6"/>
  <c r="LP46" i="6"/>
  <c r="LQ46" i="6"/>
  <c r="LR46" i="6"/>
  <c r="LS46" i="6"/>
  <c r="LT46" i="6"/>
  <c r="LU46" i="6"/>
  <c r="LV46" i="6"/>
  <c r="LW46" i="6"/>
  <c r="LX46" i="6"/>
  <c r="LY46" i="6"/>
  <c r="LZ46" i="6"/>
  <c r="MA46" i="6"/>
  <c r="MB46" i="6"/>
  <c r="MC46" i="6"/>
  <c r="MD46" i="6"/>
  <c r="ME46" i="6"/>
  <c r="MF46" i="6"/>
  <c r="MG46" i="6"/>
  <c r="MH46" i="6"/>
  <c r="MI46" i="6"/>
  <c r="MJ46" i="6"/>
  <c r="MK46" i="6"/>
  <c r="ML46" i="6"/>
  <c r="MM46" i="6"/>
  <c r="MN46" i="6"/>
  <c r="MO46" i="6"/>
  <c r="MP46" i="6"/>
  <c r="MQ46" i="6"/>
  <c r="MR46" i="6"/>
  <c r="MS46" i="6"/>
  <c r="MT46" i="6"/>
  <c r="MU46" i="6"/>
  <c r="MV46" i="6"/>
  <c r="MW46" i="6"/>
  <c r="MX46" i="6"/>
  <c r="MY46" i="6"/>
  <c r="MZ46" i="6"/>
  <c r="NA46" i="6"/>
  <c r="NB46" i="6"/>
  <c r="NC46" i="6"/>
  <c r="ND46" i="6"/>
  <c r="NE46" i="6"/>
  <c r="NF46" i="6"/>
  <c r="NG46" i="6"/>
  <c r="NH46" i="6"/>
  <c r="NI46" i="6"/>
  <c r="NJ46" i="6"/>
  <c r="NK46" i="6"/>
  <c r="NL46" i="6"/>
  <c r="NM46" i="6"/>
  <c r="NN46" i="6"/>
  <c r="NO46" i="6"/>
  <c r="NP46" i="6"/>
  <c r="NQ46" i="6"/>
  <c r="NR46" i="6"/>
  <c r="NS46" i="6"/>
  <c r="NT46" i="6"/>
  <c r="NU46" i="6"/>
  <c r="NV46" i="6"/>
  <c r="NW46" i="6"/>
  <c r="NX46" i="6"/>
  <c r="NY46" i="6"/>
  <c r="NZ46" i="6"/>
  <c r="OA46" i="6"/>
  <c r="OB46" i="6"/>
  <c r="OC46" i="6"/>
  <c r="OD46" i="6"/>
  <c r="OE46" i="6"/>
  <c r="OF46" i="6"/>
  <c r="OG46" i="6"/>
  <c r="OH46" i="6"/>
  <c r="OI46" i="6"/>
  <c r="OJ46" i="6"/>
  <c r="OK46" i="6"/>
  <c r="OL46" i="6"/>
  <c r="OM46" i="6"/>
  <c r="ON46" i="6"/>
  <c r="OO46" i="6"/>
  <c r="OP46" i="6"/>
  <c r="OQ46" i="6"/>
  <c r="OR46" i="6"/>
  <c r="OS46" i="6"/>
  <c r="OT46" i="6"/>
  <c r="OU46" i="6"/>
  <c r="OV46" i="6"/>
  <c r="OW46" i="6"/>
  <c r="OX46" i="6"/>
  <c r="OY46" i="6"/>
  <c r="OZ46" i="6"/>
  <c r="PA46" i="6"/>
  <c r="PB46" i="6"/>
  <c r="PC46" i="6"/>
  <c r="PD46" i="6"/>
  <c r="PE46" i="6"/>
  <c r="PF46" i="6"/>
  <c r="PG46" i="6"/>
  <c r="PH46" i="6"/>
  <c r="PI46" i="6"/>
  <c r="PJ46" i="6"/>
  <c r="PK46" i="6"/>
  <c r="PL46" i="6"/>
  <c r="PM46" i="6"/>
  <c r="PN46" i="6"/>
  <c r="PO46" i="6"/>
  <c r="PP46" i="6"/>
  <c r="PQ46" i="6"/>
  <c r="PR46" i="6"/>
  <c r="PS46" i="6"/>
  <c r="PT46" i="6"/>
  <c r="PU46" i="6"/>
  <c r="PV46" i="6"/>
  <c r="PW46" i="6"/>
  <c r="PX46" i="6"/>
  <c r="PY46" i="6"/>
  <c r="PZ46" i="6"/>
  <c r="QA46" i="6"/>
  <c r="QB46" i="6"/>
  <c r="QC46" i="6"/>
  <c r="QD46" i="6"/>
  <c r="QE46" i="6"/>
  <c r="QF46" i="6"/>
  <c r="QG46" i="6"/>
  <c r="QH46" i="6"/>
  <c r="QI46" i="6"/>
  <c r="QJ46" i="6"/>
  <c r="QK46" i="6"/>
  <c r="QL46" i="6"/>
  <c r="QM46" i="6"/>
  <c r="QN46" i="6"/>
  <c r="QO46" i="6"/>
  <c r="QP46" i="6"/>
  <c r="QQ46" i="6"/>
  <c r="QR46" i="6"/>
  <c r="QS46" i="6"/>
  <c r="QT46" i="6"/>
  <c r="QU46" i="6"/>
  <c r="QV46" i="6"/>
  <c r="QW46" i="6"/>
  <c r="QX46" i="6"/>
  <c r="QY46" i="6"/>
  <c r="QZ46" i="6"/>
  <c r="RA46" i="6"/>
  <c r="RB46" i="6"/>
  <c r="RC46" i="6"/>
  <c r="RD46" i="6"/>
  <c r="RE46" i="6"/>
  <c r="RF46" i="6"/>
  <c r="RG46" i="6"/>
  <c r="RH46" i="6"/>
  <c r="RI46" i="6"/>
  <c r="RJ46" i="6"/>
  <c r="RK46" i="6"/>
  <c r="RL46" i="6"/>
  <c r="RM46" i="6"/>
  <c r="RN46" i="6"/>
  <c r="RO46" i="6"/>
  <c r="RP46" i="6"/>
  <c r="RQ46" i="6"/>
  <c r="RR46" i="6"/>
  <c r="RS46" i="6"/>
  <c r="RT46" i="6"/>
  <c r="RU46" i="6"/>
  <c r="RV46" i="6"/>
  <c r="RW46" i="6"/>
  <c r="RX46" i="6"/>
  <c r="RY46" i="6"/>
  <c r="RZ46" i="6"/>
  <c r="SA46" i="6"/>
  <c r="SB46" i="6"/>
  <c r="SC46" i="6"/>
  <c r="SD46" i="6"/>
  <c r="SE46" i="6"/>
  <c r="SF46" i="6"/>
  <c r="SG46" i="6"/>
  <c r="SH46" i="6"/>
  <c r="SI46" i="6"/>
  <c r="SJ46" i="6"/>
  <c r="SK46" i="6"/>
  <c r="SL46" i="6"/>
  <c r="SM46" i="6"/>
  <c r="SN46" i="6"/>
  <c r="SO46" i="6"/>
  <c r="SP46" i="6"/>
  <c r="SQ46" i="6"/>
  <c r="SR46" i="6"/>
  <c r="SS46" i="6"/>
  <c r="ST46" i="6"/>
  <c r="SU46" i="6"/>
  <c r="SV46" i="6"/>
  <c r="SW46" i="6"/>
  <c r="SX46" i="6"/>
  <c r="SY46" i="6"/>
  <c r="SZ46" i="6"/>
  <c r="TA46" i="6"/>
  <c r="TB46" i="6"/>
  <c r="TC46" i="6"/>
  <c r="TD46" i="6"/>
  <c r="TE46" i="6"/>
  <c r="TF46" i="6"/>
  <c r="TG46" i="6"/>
  <c r="TH46" i="6"/>
  <c r="TI46" i="6"/>
  <c r="TJ46" i="6"/>
  <c r="TK46" i="6"/>
  <c r="TL46" i="6"/>
  <c r="TM46" i="6"/>
  <c r="TN46" i="6"/>
  <c r="TO46" i="6"/>
  <c r="TP46" i="6"/>
  <c r="TQ46" i="6"/>
  <c r="TR46" i="6"/>
  <c r="TS46" i="6"/>
  <c r="TT46" i="6"/>
  <c r="TU46" i="6"/>
  <c r="TV46" i="6"/>
  <c r="TW46" i="6"/>
  <c r="TX46" i="6"/>
  <c r="TY46" i="6"/>
  <c r="TZ46" i="6"/>
  <c r="UA46" i="6"/>
  <c r="UB46" i="6"/>
  <c r="UC46" i="6"/>
  <c r="UD46" i="6"/>
  <c r="UE46" i="6"/>
  <c r="UF46" i="6"/>
  <c r="UG46" i="6"/>
  <c r="UH46" i="6"/>
  <c r="UI46" i="6"/>
  <c r="UJ46" i="6"/>
  <c r="UK46" i="6"/>
  <c r="UL46" i="6"/>
  <c r="UM46" i="6"/>
  <c r="UN46" i="6"/>
  <c r="UO46" i="6"/>
  <c r="UP46" i="6"/>
  <c r="UQ46" i="6"/>
  <c r="UR46" i="6"/>
  <c r="US46" i="6"/>
  <c r="UT46" i="6"/>
  <c r="UU46" i="6"/>
  <c r="UV46" i="6"/>
  <c r="UW46" i="6"/>
  <c r="UX46" i="6"/>
  <c r="UY46" i="6"/>
  <c r="UZ46" i="6"/>
  <c r="VA46" i="6"/>
  <c r="VB46" i="6"/>
  <c r="VC46" i="6"/>
  <c r="VD46" i="6"/>
  <c r="VE46" i="6"/>
  <c r="VF46" i="6"/>
  <c r="VG46" i="6"/>
  <c r="VH46" i="6"/>
  <c r="VI46" i="6"/>
  <c r="VJ46" i="6"/>
  <c r="VK46" i="6"/>
  <c r="VL46" i="6"/>
  <c r="VM46" i="6"/>
  <c r="VN46" i="6"/>
  <c r="VO46" i="6"/>
  <c r="VP46" i="6"/>
  <c r="VQ46" i="6"/>
  <c r="VR46" i="6"/>
  <c r="VS46" i="6"/>
  <c r="VT46" i="6"/>
  <c r="VU46" i="6"/>
  <c r="VV46" i="6"/>
  <c r="VW46" i="6"/>
  <c r="VX46" i="6"/>
  <c r="VY46" i="6"/>
  <c r="VZ46" i="6"/>
  <c r="WA46" i="6"/>
  <c r="WB46" i="6"/>
  <c r="WC46" i="6"/>
  <c r="WD46" i="6"/>
  <c r="WE46" i="6"/>
  <c r="WF46" i="6"/>
  <c r="WG46" i="6"/>
  <c r="WH46" i="6"/>
  <c r="WI46" i="6"/>
  <c r="WJ46" i="6"/>
  <c r="WK46" i="6"/>
  <c r="WL46" i="6"/>
  <c r="WM46" i="6"/>
  <c r="WN46" i="6"/>
  <c r="WO46" i="6"/>
  <c r="WP46" i="6"/>
  <c r="WQ46" i="6"/>
  <c r="WR46" i="6"/>
  <c r="WS46" i="6"/>
  <c r="WT46" i="6"/>
  <c r="WU46" i="6"/>
  <c r="WV46" i="6"/>
  <c r="WW46" i="6"/>
  <c r="WX46" i="6"/>
  <c r="WY46" i="6"/>
  <c r="WZ46" i="6"/>
  <c r="XA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FA47" i="6"/>
  <c r="FB47" i="6"/>
  <c r="FC47" i="6"/>
  <c r="FD47" i="6"/>
  <c r="FE47" i="6"/>
  <c r="FF47" i="6"/>
  <c r="FG47" i="6"/>
  <c r="FH47" i="6"/>
  <c r="FI47" i="6"/>
  <c r="FJ47" i="6"/>
  <c r="FK47" i="6"/>
  <c r="FL47" i="6"/>
  <c r="FM47" i="6"/>
  <c r="FN47" i="6"/>
  <c r="FO47" i="6"/>
  <c r="FP47" i="6"/>
  <c r="FQ47" i="6"/>
  <c r="FR47" i="6"/>
  <c r="FS47" i="6"/>
  <c r="FT47" i="6"/>
  <c r="FU47" i="6"/>
  <c r="FV47" i="6"/>
  <c r="FW47" i="6"/>
  <c r="FX47" i="6"/>
  <c r="FY47" i="6"/>
  <c r="FZ47" i="6"/>
  <c r="GA47" i="6"/>
  <c r="GB47" i="6"/>
  <c r="GC47" i="6"/>
  <c r="GD47" i="6"/>
  <c r="GE47" i="6"/>
  <c r="GF47" i="6"/>
  <c r="GG47" i="6"/>
  <c r="GH47" i="6"/>
  <c r="GI47" i="6"/>
  <c r="GJ47" i="6"/>
  <c r="GK47" i="6"/>
  <c r="GL47" i="6"/>
  <c r="GM47" i="6"/>
  <c r="GN47" i="6"/>
  <c r="GO47" i="6"/>
  <c r="GP47" i="6"/>
  <c r="GQ47" i="6"/>
  <c r="GR47" i="6"/>
  <c r="GS47" i="6"/>
  <c r="GT47" i="6"/>
  <c r="GU47" i="6"/>
  <c r="GV47" i="6"/>
  <c r="GW47" i="6"/>
  <c r="GX47" i="6"/>
  <c r="GY47" i="6"/>
  <c r="GZ47" i="6"/>
  <c r="HA47" i="6"/>
  <c r="HB47" i="6"/>
  <c r="HC47" i="6"/>
  <c r="HD47" i="6"/>
  <c r="HE47" i="6"/>
  <c r="HF47" i="6"/>
  <c r="HG47" i="6"/>
  <c r="HH47" i="6"/>
  <c r="HI47" i="6"/>
  <c r="HJ47" i="6"/>
  <c r="HK47" i="6"/>
  <c r="HL47" i="6"/>
  <c r="HM47" i="6"/>
  <c r="HN47" i="6"/>
  <c r="HO47" i="6"/>
  <c r="HP47" i="6"/>
  <c r="HQ47" i="6"/>
  <c r="HR47" i="6"/>
  <c r="HS47" i="6"/>
  <c r="HT47" i="6"/>
  <c r="HU47" i="6"/>
  <c r="HV47" i="6"/>
  <c r="HW47" i="6"/>
  <c r="HX47" i="6"/>
  <c r="HY47" i="6"/>
  <c r="HZ47" i="6"/>
  <c r="IA47" i="6"/>
  <c r="IB47" i="6"/>
  <c r="IC47" i="6"/>
  <c r="ID47" i="6"/>
  <c r="IE47" i="6"/>
  <c r="IF47" i="6"/>
  <c r="IG47" i="6"/>
  <c r="IH47" i="6"/>
  <c r="II47" i="6"/>
  <c r="IJ47" i="6"/>
  <c r="IK47" i="6"/>
  <c r="IL47" i="6"/>
  <c r="IM47" i="6"/>
  <c r="IN47" i="6"/>
  <c r="IO47" i="6"/>
  <c r="IP47" i="6"/>
  <c r="IQ47" i="6"/>
  <c r="IR47" i="6"/>
  <c r="IS47" i="6"/>
  <c r="IT47" i="6"/>
  <c r="IU47" i="6"/>
  <c r="IV47" i="6"/>
  <c r="IW47" i="6"/>
  <c r="IX47" i="6"/>
  <c r="IY47" i="6"/>
  <c r="IZ47" i="6"/>
  <c r="JA47" i="6"/>
  <c r="JB47" i="6"/>
  <c r="JC47" i="6"/>
  <c r="JD47" i="6"/>
  <c r="JE47" i="6"/>
  <c r="JF47" i="6"/>
  <c r="JG47" i="6"/>
  <c r="JH47" i="6"/>
  <c r="JI47" i="6"/>
  <c r="JJ47" i="6"/>
  <c r="JK47" i="6"/>
  <c r="JL47" i="6"/>
  <c r="JM47" i="6"/>
  <c r="JN47" i="6"/>
  <c r="JO47" i="6"/>
  <c r="JP47" i="6"/>
  <c r="JQ47" i="6"/>
  <c r="JR47" i="6"/>
  <c r="JS47" i="6"/>
  <c r="JT47" i="6"/>
  <c r="JU47" i="6"/>
  <c r="JV47" i="6"/>
  <c r="JW47" i="6"/>
  <c r="JX47" i="6"/>
  <c r="JY47" i="6"/>
  <c r="JZ47" i="6"/>
  <c r="KA47" i="6"/>
  <c r="KB47" i="6"/>
  <c r="KC47" i="6"/>
  <c r="KD47" i="6"/>
  <c r="KE47" i="6"/>
  <c r="KF47" i="6"/>
  <c r="KG47" i="6"/>
  <c r="KH47" i="6"/>
  <c r="KI47" i="6"/>
  <c r="KJ47" i="6"/>
  <c r="KK47" i="6"/>
  <c r="KL47" i="6"/>
  <c r="KM47" i="6"/>
  <c r="KN47" i="6"/>
  <c r="KO47" i="6"/>
  <c r="KP47" i="6"/>
  <c r="KQ47" i="6"/>
  <c r="KR47" i="6"/>
  <c r="KS47" i="6"/>
  <c r="KT47" i="6"/>
  <c r="KU47" i="6"/>
  <c r="KV47" i="6"/>
  <c r="KW47" i="6"/>
  <c r="KX47" i="6"/>
  <c r="KY47" i="6"/>
  <c r="KZ47" i="6"/>
  <c r="LA47" i="6"/>
  <c r="LB47" i="6"/>
  <c r="LC47" i="6"/>
  <c r="LD47" i="6"/>
  <c r="LE47" i="6"/>
  <c r="LF47" i="6"/>
  <c r="LG47" i="6"/>
  <c r="LH47" i="6"/>
  <c r="LI47" i="6"/>
  <c r="LJ47" i="6"/>
  <c r="LK47" i="6"/>
  <c r="LL47" i="6"/>
  <c r="LM47" i="6"/>
  <c r="LN47" i="6"/>
  <c r="LO47" i="6"/>
  <c r="LP47" i="6"/>
  <c r="LQ47" i="6"/>
  <c r="LR47" i="6"/>
  <c r="LS47" i="6"/>
  <c r="LT47" i="6"/>
  <c r="LU47" i="6"/>
  <c r="LV47" i="6"/>
  <c r="LW47" i="6"/>
  <c r="LX47" i="6"/>
  <c r="LY47" i="6"/>
  <c r="LZ47" i="6"/>
  <c r="MA47" i="6"/>
  <c r="MB47" i="6"/>
  <c r="MC47" i="6"/>
  <c r="MD47" i="6"/>
  <c r="ME47" i="6"/>
  <c r="MF47" i="6"/>
  <c r="MG47" i="6"/>
  <c r="MH47" i="6"/>
  <c r="MI47" i="6"/>
  <c r="MJ47" i="6"/>
  <c r="MK47" i="6"/>
  <c r="ML47" i="6"/>
  <c r="MM47" i="6"/>
  <c r="MN47" i="6"/>
  <c r="MO47" i="6"/>
  <c r="MP47" i="6"/>
  <c r="MQ47" i="6"/>
  <c r="MR47" i="6"/>
  <c r="MS47" i="6"/>
  <c r="MT47" i="6"/>
  <c r="MU47" i="6"/>
  <c r="MV47" i="6"/>
  <c r="MW47" i="6"/>
  <c r="MX47" i="6"/>
  <c r="MY47" i="6"/>
  <c r="MZ47" i="6"/>
  <c r="NA47" i="6"/>
  <c r="NB47" i="6"/>
  <c r="NC47" i="6"/>
  <c r="ND47" i="6"/>
  <c r="NE47" i="6"/>
  <c r="NF47" i="6"/>
  <c r="NG47" i="6"/>
  <c r="NH47" i="6"/>
  <c r="NI47" i="6"/>
  <c r="NJ47" i="6"/>
  <c r="NK47" i="6"/>
  <c r="NL47" i="6"/>
  <c r="NM47" i="6"/>
  <c r="NN47" i="6"/>
  <c r="NO47" i="6"/>
  <c r="NP47" i="6"/>
  <c r="NQ47" i="6"/>
  <c r="NR47" i="6"/>
  <c r="NS47" i="6"/>
  <c r="NT47" i="6"/>
  <c r="NU47" i="6"/>
  <c r="NV47" i="6"/>
  <c r="NW47" i="6"/>
  <c r="NX47" i="6"/>
  <c r="NY47" i="6"/>
  <c r="NZ47" i="6"/>
  <c r="OA47" i="6"/>
  <c r="OB47" i="6"/>
  <c r="OC47" i="6"/>
  <c r="OD47" i="6"/>
  <c r="OE47" i="6"/>
  <c r="OF47" i="6"/>
  <c r="OG47" i="6"/>
  <c r="OH47" i="6"/>
  <c r="OI47" i="6"/>
  <c r="OJ47" i="6"/>
  <c r="OK47" i="6"/>
  <c r="OL47" i="6"/>
  <c r="OM47" i="6"/>
  <c r="ON47" i="6"/>
  <c r="OO47" i="6"/>
  <c r="OP47" i="6"/>
  <c r="OQ47" i="6"/>
  <c r="OR47" i="6"/>
  <c r="OS47" i="6"/>
  <c r="OT47" i="6"/>
  <c r="OU47" i="6"/>
  <c r="OV47" i="6"/>
  <c r="OW47" i="6"/>
  <c r="OX47" i="6"/>
  <c r="OY47" i="6"/>
  <c r="OZ47" i="6"/>
  <c r="PA47" i="6"/>
  <c r="PB47" i="6"/>
  <c r="PC47" i="6"/>
  <c r="PD47" i="6"/>
  <c r="PE47" i="6"/>
  <c r="PF47" i="6"/>
  <c r="PG47" i="6"/>
  <c r="PH47" i="6"/>
  <c r="PI47" i="6"/>
  <c r="PJ47" i="6"/>
  <c r="PK47" i="6"/>
  <c r="PL47" i="6"/>
  <c r="PM47" i="6"/>
  <c r="PN47" i="6"/>
  <c r="PO47" i="6"/>
  <c r="PP47" i="6"/>
  <c r="PQ47" i="6"/>
  <c r="PR47" i="6"/>
  <c r="PS47" i="6"/>
  <c r="PT47" i="6"/>
  <c r="PU47" i="6"/>
  <c r="PV47" i="6"/>
  <c r="PW47" i="6"/>
  <c r="PX47" i="6"/>
  <c r="PY47" i="6"/>
  <c r="PZ47" i="6"/>
  <c r="QA47" i="6"/>
  <c r="QB47" i="6"/>
  <c r="QC47" i="6"/>
  <c r="QD47" i="6"/>
  <c r="QE47" i="6"/>
  <c r="QF47" i="6"/>
  <c r="QG47" i="6"/>
  <c r="QH47" i="6"/>
  <c r="QI47" i="6"/>
  <c r="QJ47" i="6"/>
  <c r="QK47" i="6"/>
  <c r="QL47" i="6"/>
  <c r="QM47" i="6"/>
  <c r="QN47" i="6"/>
  <c r="QO47" i="6"/>
  <c r="QP47" i="6"/>
  <c r="QQ47" i="6"/>
  <c r="QR47" i="6"/>
  <c r="QS47" i="6"/>
  <c r="QT47" i="6"/>
  <c r="QU47" i="6"/>
  <c r="QV47" i="6"/>
  <c r="QW47" i="6"/>
  <c r="QX47" i="6"/>
  <c r="QY47" i="6"/>
  <c r="QZ47" i="6"/>
  <c r="RA47" i="6"/>
  <c r="RB47" i="6"/>
  <c r="RC47" i="6"/>
  <c r="RD47" i="6"/>
  <c r="RE47" i="6"/>
  <c r="RF47" i="6"/>
  <c r="RG47" i="6"/>
  <c r="RH47" i="6"/>
  <c r="RI47" i="6"/>
  <c r="RJ47" i="6"/>
  <c r="RK47" i="6"/>
  <c r="RL47" i="6"/>
  <c r="RM47" i="6"/>
  <c r="RN47" i="6"/>
  <c r="RO47" i="6"/>
  <c r="RP47" i="6"/>
  <c r="RQ47" i="6"/>
  <c r="RR47" i="6"/>
  <c r="RS47" i="6"/>
  <c r="RT47" i="6"/>
  <c r="RU47" i="6"/>
  <c r="RV47" i="6"/>
  <c r="RW47" i="6"/>
  <c r="RX47" i="6"/>
  <c r="RY47" i="6"/>
  <c r="RZ47" i="6"/>
  <c r="SA47" i="6"/>
  <c r="SB47" i="6"/>
  <c r="SC47" i="6"/>
  <c r="SD47" i="6"/>
  <c r="SE47" i="6"/>
  <c r="SF47" i="6"/>
  <c r="SG47" i="6"/>
  <c r="SH47" i="6"/>
  <c r="SI47" i="6"/>
  <c r="SJ47" i="6"/>
  <c r="SK47" i="6"/>
  <c r="SL47" i="6"/>
  <c r="SM47" i="6"/>
  <c r="SN47" i="6"/>
  <c r="SO47" i="6"/>
  <c r="SP47" i="6"/>
  <c r="SQ47" i="6"/>
  <c r="SR47" i="6"/>
  <c r="SS47" i="6"/>
  <c r="ST47" i="6"/>
  <c r="SU47" i="6"/>
  <c r="SV47" i="6"/>
  <c r="SW47" i="6"/>
  <c r="SX47" i="6"/>
  <c r="SY47" i="6"/>
  <c r="SZ47" i="6"/>
  <c r="TA47" i="6"/>
  <c r="TB47" i="6"/>
  <c r="TC47" i="6"/>
  <c r="TD47" i="6"/>
  <c r="TE47" i="6"/>
  <c r="TF47" i="6"/>
  <c r="TG47" i="6"/>
  <c r="TH47" i="6"/>
  <c r="TI47" i="6"/>
  <c r="TJ47" i="6"/>
  <c r="TK47" i="6"/>
  <c r="TL47" i="6"/>
  <c r="TM47" i="6"/>
  <c r="TN47" i="6"/>
  <c r="TO47" i="6"/>
  <c r="TP47" i="6"/>
  <c r="TQ47" i="6"/>
  <c r="TR47" i="6"/>
  <c r="TS47" i="6"/>
  <c r="TT47" i="6"/>
  <c r="TU47" i="6"/>
  <c r="TV47" i="6"/>
  <c r="TW47" i="6"/>
  <c r="TX47" i="6"/>
  <c r="TY47" i="6"/>
  <c r="TZ47" i="6"/>
  <c r="UA47" i="6"/>
  <c r="UB47" i="6"/>
  <c r="UC47" i="6"/>
  <c r="UD47" i="6"/>
  <c r="UE47" i="6"/>
  <c r="UF47" i="6"/>
  <c r="UG47" i="6"/>
  <c r="UH47" i="6"/>
  <c r="UI47" i="6"/>
  <c r="UJ47" i="6"/>
  <c r="UK47" i="6"/>
  <c r="UL47" i="6"/>
  <c r="UM47" i="6"/>
  <c r="UN47" i="6"/>
  <c r="UO47" i="6"/>
  <c r="UP47" i="6"/>
  <c r="UQ47" i="6"/>
  <c r="UR47" i="6"/>
  <c r="US47" i="6"/>
  <c r="UT47" i="6"/>
  <c r="UU47" i="6"/>
  <c r="UV47" i="6"/>
  <c r="UW47" i="6"/>
  <c r="UX47" i="6"/>
  <c r="UY47" i="6"/>
  <c r="UZ47" i="6"/>
  <c r="VA47" i="6"/>
  <c r="VB47" i="6"/>
  <c r="VC47" i="6"/>
  <c r="VD47" i="6"/>
  <c r="VE47" i="6"/>
  <c r="VF47" i="6"/>
  <c r="VG47" i="6"/>
  <c r="VH47" i="6"/>
  <c r="VI47" i="6"/>
  <c r="VJ47" i="6"/>
  <c r="VK47" i="6"/>
  <c r="VL47" i="6"/>
  <c r="VM47" i="6"/>
  <c r="VN47" i="6"/>
  <c r="VO47" i="6"/>
  <c r="VP47" i="6"/>
  <c r="VQ47" i="6"/>
  <c r="VR47" i="6"/>
  <c r="VS47" i="6"/>
  <c r="VT47" i="6"/>
  <c r="VU47" i="6"/>
  <c r="VV47" i="6"/>
  <c r="VW47" i="6"/>
  <c r="VX47" i="6"/>
  <c r="VY47" i="6"/>
  <c r="VZ47" i="6"/>
  <c r="WA47" i="6"/>
  <c r="WB47" i="6"/>
  <c r="WC47" i="6"/>
  <c r="WD47" i="6"/>
  <c r="WE47" i="6"/>
  <c r="WF47" i="6"/>
  <c r="WG47" i="6"/>
  <c r="WH47" i="6"/>
  <c r="WI47" i="6"/>
  <c r="WJ47" i="6"/>
  <c r="WK47" i="6"/>
  <c r="WL47" i="6"/>
  <c r="WM47" i="6"/>
  <c r="WN47" i="6"/>
  <c r="WO47" i="6"/>
  <c r="WP47" i="6"/>
  <c r="WQ47" i="6"/>
  <c r="WR47" i="6"/>
  <c r="WS47" i="6"/>
  <c r="WT47" i="6"/>
  <c r="WU47" i="6"/>
  <c r="WV47" i="6"/>
  <c r="WW47" i="6"/>
  <c r="WX47" i="6"/>
  <c r="WY47" i="6"/>
  <c r="WZ47" i="6"/>
  <c r="XA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FD48" i="6"/>
  <c r="FE48" i="6"/>
  <c r="FF48" i="6"/>
  <c r="FG48" i="6"/>
  <c r="FH48" i="6"/>
  <c r="FI48" i="6"/>
  <c r="FJ48" i="6"/>
  <c r="FK48" i="6"/>
  <c r="FL48" i="6"/>
  <c r="FM48" i="6"/>
  <c r="FN48" i="6"/>
  <c r="FO48" i="6"/>
  <c r="FP48" i="6"/>
  <c r="FQ48" i="6"/>
  <c r="FR48" i="6"/>
  <c r="FS48" i="6"/>
  <c r="FT48" i="6"/>
  <c r="FU48" i="6"/>
  <c r="FV48" i="6"/>
  <c r="FW48" i="6"/>
  <c r="FX48" i="6"/>
  <c r="FY48" i="6"/>
  <c r="FZ48" i="6"/>
  <c r="GA48" i="6"/>
  <c r="GB48" i="6"/>
  <c r="GC48" i="6"/>
  <c r="GD48" i="6"/>
  <c r="GE48" i="6"/>
  <c r="GF48" i="6"/>
  <c r="GG48" i="6"/>
  <c r="GH48" i="6"/>
  <c r="GI48" i="6"/>
  <c r="GJ48" i="6"/>
  <c r="GK48" i="6"/>
  <c r="GL48" i="6"/>
  <c r="GM48" i="6"/>
  <c r="GN48" i="6"/>
  <c r="GO48" i="6"/>
  <c r="GP48" i="6"/>
  <c r="GQ48" i="6"/>
  <c r="GR48" i="6"/>
  <c r="GS48" i="6"/>
  <c r="GT48" i="6"/>
  <c r="GU48" i="6"/>
  <c r="GV48" i="6"/>
  <c r="GW48" i="6"/>
  <c r="GX48" i="6"/>
  <c r="GY48" i="6"/>
  <c r="GZ48" i="6"/>
  <c r="HA48" i="6"/>
  <c r="HB48" i="6"/>
  <c r="HC48" i="6"/>
  <c r="HD48" i="6"/>
  <c r="HE48" i="6"/>
  <c r="HF48" i="6"/>
  <c r="HG48" i="6"/>
  <c r="HH48" i="6"/>
  <c r="HI48" i="6"/>
  <c r="HJ48" i="6"/>
  <c r="HK48" i="6"/>
  <c r="HL48" i="6"/>
  <c r="HM48" i="6"/>
  <c r="HN48" i="6"/>
  <c r="HO48" i="6"/>
  <c r="HP48" i="6"/>
  <c r="HQ48" i="6"/>
  <c r="HR48" i="6"/>
  <c r="HS48" i="6"/>
  <c r="HT48" i="6"/>
  <c r="HU48" i="6"/>
  <c r="HV48" i="6"/>
  <c r="HW48" i="6"/>
  <c r="HX48" i="6"/>
  <c r="HY48" i="6"/>
  <c r="HZ48" i="6"/>
  <c r="IA48" i="6"/>
  <c r="IB48" i="6"/>
  <c r="IC48" i="6"/>
  <c r="ID48" i="6"/>
  <c r="IE48" i="6"/>
  <c r="IF48" i="6"/>
  <c r="IG48" i="6"/>
  <c r="IH48" i="6"/>
  <c r="II48" i="6"/>
  <c r="IJ48" i="6"/>
  <c r="IK48" i="6"/>
  <c r="IL48" i="6"/>
  <c r="IM48" i="6"/>
  <c r="IN48" i="6"/>
  <c r="IO48" i="6"/>
  <c r="IP48" i="6"/>
  <c r="IQ48" i="6"/>
  <c r="IR48" i="6"/>
  <c r="IS48" i="6"/>
  <c r="IT48" i="6"/>
  <c r="IU48" i="6"/>
  <c r="IV48" i="6"/>
  <c r="IW48" i="6"/>
  <c r="IX48" i="6"/>
  <c r="IY48" i="6"/>
  <c r="IZ48" i="6"/>
  <c r="JA48" i="6"/>
  <c r="JB48" i="6"/>
  <c r="JC48" i="6"/>
  <c r="JD48" i="6"/>
  <c r="JE48" i="6"/>
  <c r="JF48" i="6"/>
  <c r="JG48" i="6"/>
  <c r="JH48" i="6"/>
  <c r="JI48" i="6"/>
  <c r="JJ48" i="6"/>
  <c r="JK48" i="6"/>
  <c r="JL48" i="6"/>
  <c r="JM48" i="6"/>
  <c r="JN48" i="6"/>
  <c r="JO48" i="6"/>
  <c r="JP48" i="6"/>
  <c r="JQ48" i="6"/>
  <c r="JR48" i="6"/>
  <c r="JS48" i="6"/>
  <c r="JT48" i="6"/>
  <c r="JU48" i="6"/>
  <c r="JV48" i="6"/>
  <c r="JW48" i="6"/>
  <c r="JX48" i="6"/>
  <c r="JY48" i="6"/>
  <c r="JZ48" i="6"/>
  <c r="KA48" i="6"/>
  <c r="KB48" i="6"/>
  <c r="KC48" i="6"/>
  <c r="KD48" i="6"/>
  <c r="KE48" i="6"/>
  <c r="KF48" i="6"/>
  <c r="KG48" i="6"/>
  <c r="KH48" i="6"/>
  <c r="KI48" i="6"/>
  <c r="KJ48" i="6"/>
  <c r="KK48" i="6"/>
  <c r="KL48" i="6"/>
  <c r="KM48" i="6"/>
  <c r="KN48" i="6"/>
  <c r="KO48" i="6"/>
  <c r="KP48" i="6"/>
  <c r="KQ48" i="6"/>
  <c r="KR48" i="6"/>
  <c r="KS48" i="6"/>
  <c r="KT48" i="6"/>
  <c r="KU48" i="6"/>
  <c r="KV48" i="6"/>
  <c r="KW48" i="6"/>
  <c r="KX48" i="6"/>
  <c r="KY48" i="6"/>
  <c r="KZ48" i="6"/>
  <c r="LA48" i="6"/>
  <c r="LB48" i="6"/>
  <c r="LC48" i="6"/>
  <c r="LD48" i="6"/>
  <c r="LE48" i="6"/>
  <c r="LF48" i="6"/>
  <c r="LG48" i="6"/>
  <c r="LH48" i="6"/>
  <c r="LI48" i="6"/>
  <c r="LJ48" i="6"/>
  <c r="LK48" i="6"/>
  <c r="LL48" i="6"/>
  <c r="LM48" i="6"/>
  <c r="LN48" i="6"/>
  <c r="LO48" i="6"/>
  <c r="LP48" i="6"/>
  <c r="LQ48" i="6"/>
  <c r="LR48" i="6"/>
  <c r="LS48" i="6"/>
  <c r="LT48" i="6"/>
  <c r="LU48" i="6"/>
  <c r="LV48" i="6"/>
  <c r="LW48" i="6"/>
  <c r="LX48" i="6"/>
  <c r="LY48" i="6"/>
  <c r="LZ48" i="6"/>
  <c r="MA48" i="6"/>
  <c r="MB48" i="6"/>
  <c r="MC48" i="6"/>
  <c r="MD48" i="6"/>
  <c r="ME48" i="6"/>
  <c r="MF48" i="6"/>
  <c r="MG48" i="6"/>
  <c r="MH48" i="6"/>
  <c r="MI48" i="6"/>
  <c r="MJ48" i="6"/>
  <c r="MK48" i="6"/>
  <c r="ML48" i="6"/>
  <c r="MM48" i="6"/>
  <c r="MN48" i="6"/>
  <c r="MO48" i="6"/>
  <c r="MP48" i="6"/>
  <c r="MQ48" i="6"/>
  <c r="MR48" i="6"/>
  <c r="MS48" i="6"/>
  <c r="MT48" i="6"/>
  <c r="MU48" i="6"/>
  <c r="MV48" i="6"/>
  <c r="MW48" i="6"/>
  <c r="MX48" i="6"/>
  <c r="MY48" i="6"/>
  <c r="MZ48" i="6"/>
  <c r="NA48" i="6"/>
  <c r="NB48" i="6"/>
  <c r="NC48" i="6"/>
  <c r="ND48" i="6"/>
  <c r="NE48" i="6"/>
  <c r="NF48" i="6"/>
  <c r="NG48" i="6"/>
  <c r="NH48" i="6"/>
  <c r="NI48" i="6"/>
  <c r="NJ48" i="6"/>
  <c r="NK48" i="6"/>
  <c r="NL48" i="6"/>
  <c r="NM48" i="6"/>
  <c r="NN48" i="6"/>
  <c r="NO48" i="6"/>
  <c r="NP48" i="6"/>
  <c r="NQ48" i="6"/>
  <c r="NR48" i="6"/>
  <c r="NS48" i="6"/>
  <c r="NT48" i="6"/>
  <c r="NU48" i="6"/>
  <c r="NV48" i="6"/>
  <c r="NW48" i="6"/>
  <c r="NX48" i="6"/>
  <c r="NY48" i="6"/>
  <c r="NZ48" i="6"/>
  <c r="OA48" i="6"/>
  <c r="OB48" i="6"/>
  <c r="OC48" i="6"/>
  <c r="OD48" i="6"/>
  <c r="OE48" i="6"/>
  <c r="OF48" i="6"/>
  <c r="OG48" i="6"/>
  <c r="OH48" i="6"/>
  <c r="OI48" i="6"/>
  <c r="OJ48" i="6"/>
  <c r="OK48" i="6"/>
  <c r="OL48" i="6"/>
  <c r="OM48" i="6"/>
  <c r="ON48" i="6"/>
  <c r="OO48" i="6"/>
  <c r="OP48" i="6"/>
  <c r="OQ48" i="6"/>
  <c r="OR48" i="6"/>
  <c r="OS48" i="6"/>
  <c r="OT48" i="6"/>
  <c r="OU48" i="6"/>
  <c r="OV48" i="6"/>
  <c r="OW48" i="6"/>
  <c r="OX48" i="6"/>
  <c r="OY48" i="6"/>
  <c r="OZ48" i="6"/>
  <c r="PA48" i="6"/>
  <c r="PB48" i="6"/>
  <c r="PC48" i="6"/>
  <c r="PD48" i="6"/>
  <c r="PE48" i="6"/>
  <c r="PF48" i="6"/>
  <c r="PG48" i="6"/>
  <c r="PH48" i="6"/>
  <c r="PI48" i="6"/>
  <c r="PJ48" i="6"/>
  <c r="PK48" i="6"/>
  <c r="PL48" i="6"/>
  <c r="PM48" i="6"/>
  <c r="PN48" i="6"/>
  <c r="PO48" i="6"/>
  <c r="PP48" i="6"/>
  <c r="PQ48" i="6"/>
  <c r="PR48" i="6"/>
  <c r="PS48" i="6"/>
  <c r="PT48" i="6"/>
  <c r="PU48" i="6"/>
  <c r="PV48" i="6"/>
  <c r="PW48" i="6"/>
  <c r="PX48" i="6"/>
  <c r="PY48" i="6"/>
  <c r="PZ48" i="6"/>
  <c r="QA48" i="6"/>
  <c r="QB48" i="6"/>
  <c r="QC48" i="6"/>
  <c r="QD48" i="6"/>
  <c r="QE48" i="6"/>
  <c r="QF48" i="6"/>
  <c r="QG48" i="6"/>
  <c r="QH48" i="6"/>
  <c r="QI48" i="6"/>
  <c r="QJ48" i="6"/>
  <c r="QK48" i="6"/>
  <c r="QL48" i="6"/>
  <c r="QM48" i="6"/>
  <c r="QN48" i="6"/>
  <c r="QO48" i="6"/>
  <c r="QP48" i="6"/>
  <c r="QQ48" i="6"/>
  <c r="QR48" i="6"/>
  <c r="QS48" i="6"/>
  <c r="QT48" i="6"/>
  <c r="QU48" i="6"/>
  <c r="QV48" i="6"/>
  <c r="QW48" i="6"/>
  <c r="QX48" i="6"/>
  <c r="QY48" i="6"/>
  <c r="QZ48" i="6"/>
  <c r="RA48" i="6"/>
  <c r="RB48" i="6"/>
  <c r="RC48" i="6"/>
  <c r="RD48" i="6"/>
  <c r="RE48" i="6"/>
  <c r="RF48" i="6"/>
  <c r="RG48" i="6"/>
  <c r="RH48" i="6"/>
  <c r="RI48" i="6"/>
  <c r="RJ48" i="6"/>
  <c r="RK48" i="6"/>
  <c r="RL48" i="6"/>
  <c r="RM48" i="6"/>
  <c r="RN48" i="6"/>
  <c r="RO48" i="6"/>
  <c r="RP48" i="6"/>
  <c r="RQ48" i="6"/>
  <c r="RR48" i="6"/>
  <c r="RS48" i="6"/>
  <c r="RT48" i="6"/>
  <c r="RU48" i="6"/>
  <c r="RV48" i="6"/>
  <c r="RW48" i="6"/>
  <c r="RX48" i="6"/>
  <c r="RY48" i="6"/>
  <c r="RZ48" i="6"/>
  <c r="SA48" i="6"/>
  <c r="SB48" i="6"/>
  <c r="SC48" i="6"/>
  <c r="SD48" i="6"/>
  <c r="SE48" i="6"/>
  <c r="SF48" i="6"/>
  <c r="SG48" i="6"/>
  <c r="SH48" i="6"/>
  <c r="SI48" i="6"/>
  <c r="SJ48" i="6"/>
  <c r="SK48" i="6"/>
  <c r="SL48" i="6"/>
  <c r="SM48" i="6"/>
  <c r="SN48" i="6"/>
  <c r="SO48" i="6"/>
  <c r="SP48" i="6"/>
  <c r="SQ48" i="6"/>
  <c r="SR48" i="6"/>
  <c r="SS48" i="6"/>
  <c r="ST48" i="6"/>
  <c r="SU48" i="6"/>
  <c r="SV48" i="6"/>
  <c r="SW48" i="6"/>
  <c r="SX48" i="6"/>
  <c r="SY48" i="6"/>
  <c r="SZ48" i="6"/>
  <c r="TA48" i="6"/>
  <c r="TB48" i="6"/>
  <c r="TC48" i="6"/>
  <c r="TD48" i="6"/>
  <c r="TE48" i="6"/>
  <c r="TF48" i="6"/>
  <c r="TG48" i="6"/>
  <c r="TH48" i="6"/>
  <c r="TI48" i="6"/>
  <c r="TJ48" i="6"/>
  <c r="TK48" i="6"/>
  <c r="TL48" i="6"/>
  <c r="TM48" i="6"/>
  <c r="TN48" i="6"/>
  <c r="TO48" i="6"/>
  <c r="TP48" i="6"/>
  <c r="TQ48" i="6"/>
  <c r="TR48" i="6"/>
  <c r="TS48" i="6"/>
  <c r="TT48" i="6"/>
  <c r="TU48" i="6"/>
  <c r="TV48" i="6"/>
  <c r="TW48" i="6"/>
  <c r="TX48" i="6"/>
  <c r="TY48" i="6"/>
  <c r="TZ48" i="6"/>
  <c r="UA48" i="6"/>
  <c r="UB48" i="6"/>
  <c r="UC48" i="6"/>
  <c r="UD48" i="6"/>
  <c r="UE48" i="6"/>
  <c r="UF48" i="6"/>
  <c r="UG48" i="6"/>
  <c r="UH48" i="6"/>
  <c r="UI48" i="6"/>
  <c r="UJ48" i="6"/>
  <c r="UK48" i="6"/>
  <c r="UL48" i="6"/>
  <c r="UM48" i="6"/>
  <c r="UN48" i="6"/>
  <c r="UO48" i="6"/>
  <c r="UP48" i="6"/>
  <c r="UQ48" i="6"/>
  <c r="UR48" i="6"/>
  <c r="US48" i="6"/>
  <c r="UT48" i="6"/>
  <c r="UU48" i="6"/>
  <c r="UV48" i="6"/>
  <c r="UW48" i="6"/>
  <c r="UX48" i="6"/>
  <c r="UY48" i="6"/>
  <c r="UZ48" i="6"/>
  <c r="VA48" i="6"/>
  <c r="VB48" i="6"/>
  <c r="VC48" i="6"/>
  <c r="VD48" i="6"/>
  <c r="VE48" i="6"/>
  <c r="VF48" i="6"/>
  <c r="VG48" i="6"/>
  <c r="VH48" i="6"/>
  <c r="VI48" i="6"/>
  <c r="VJ48" i="6"/>
  <c r="VK48" i="6"/>
  <c r="VL48" i="6"/>
  <c r="VM48" i="6"/>
  <c r="VN48" i="6"/>
  <c r="VO48" i="6"/>
  <c r="VP48" i="6"/>
  <c r="VQ48" i="6"/>
  <c r="VR48" i="6"/>
  <c r="VS48" i="6"/>
  <c r="VT48" i="6"/>
  <c r="VU48" i="6"/>
  <c r="VV48" i="6"/>
  <c r="VW48" i="6"/>
  <c r="VX48" i="6"/>
  <c r="VY48" i="6"/>
  <c r="VZ48" i="6"/>
  <c r="WA48" i="6"/>
  <c r="WB48" i="6"/>
  <c r="WC48" i="6"/>
  <c r="WD48" i="6"/>
  <c r="WE48" i="6"/>
  <c r="WF48" i="6"/>
  <c r="WG48" i="6"/>
  <c r="WH48" i="6"/>
  <c r="WI48" i="6"/>
  <c r="WJ48" i="6"/>
  <c r="WK48" i="6"/>
  <c r="WL48" i="6"/>
  <c r="WM48" i="6"/>
  <c r="WN48" i="6"/>
  <c r="WO48" i="6"/>
  <c r="WP48" i="6"/>
  <c r="WQ48" i="6"/>
  <c r="WR48" i="6"/>
  <c r="WS48" i="6"/>
  <c r="WT48" i="6"/>
  <c r="WU48" i="6"/>
  <c r="WV48" i="6"/>
  <c r="WW48" i="6"/>
  <c r="WX48" i="6"/>
  <c r="WY48" i="6"/>
  <c r="WZ48" i="6"/>
  <c r="XA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FD49" i="6"/>
  <c r="FE49" i="6"/>
  <c r="FF49" i="6"/>
  <c r="FG49" i="6"/>
  <c r="FH49" i="6"/>
  <c r="FI49" i="6"/>
  <c r="FJ49" i="6"/>
  <c r="FK49" i="6"/>
  <c r="FL49" i="6"/>
  <c r="FM49" i="6"/>
  <c r="FN49" i="6"/>
  <c r="FO49" i="6"/>
  <c r="FP49" i="6"/>
  <c r="FQ49" i="6"/>
  <c r="FR49" i="6"/>
  <c r="FS49" i="6"/>
  <c r="FT49" i="6"/>
  <c r="FU49" i="6"/>
  <c r="FV49" i="6"/>
  <c r="FW49" i="6"/>
  <c r="FX49" i="6"/>
  <c r="FY49" i="6"/>
  <c r="FZ49" i="6"/>
  <c r="GA49" i="6"/>
  <c r="GB49" i="6"/>
  <c r="GC49" i="6"/>
  <c r="GD49" i="6"/>
  <c r="GE49" i="6"/>
  <c r="GF49" i="6"/>
  <c r="GG49" i="6"/>
  <c r="GH49" i="6"/>
  <c r="GI49" i="6"/>
  <c r="GJ49" i="6"/>
  <c r="GK49" i="6"/>
  <c r="GL49" i="6"/>
  <c r="GM49" i="6"/>
  <c r="GN49" i="6"/>
  <c r="GO49" i="6"/>
  <c r="GP49" i="6"/>
  <c r="GQ49" i="6"/>
  <c r="GR49" i="6"/>
  <c r="GS49" i="6"/>
  <c r="GT49" i="6"/>
  <c r="GU49" i="6"/>
  <c r="GV49" i="6"/>
  <c r="GW49" i="6"/>
  <c r="GX49" i="6"/>
  <c r="GY49" i="6"/>
  <c r="GZ49" i="6"/>
  <c r="HA49" i="6"/>
  <c r="HB49" i="6"/>
  <c r="HC49" i="6"/>
  <c r="HD49" i="6"/>
  <c r="HE49" i="6"/>
  <c r="HF49" i="6"/>
  <c r="HG49" i="6"/>
  <c r="HH49" i="6"/>
  <c r="HI49" i="6"/>
  <c r="HJ49" i="6"/>
  <c r="HK49" i="6"/>
  <c r="HL49" i="6"/>
  <c r="HM49" i="6"/>
  <c r="HN49" i="6"/>
  <c r="HO49" i="6"/>
  <c r="HP49" i="6"/>
  <c r="HQ49" i="6"/>
  <c r="HR49" i="6"/>
  <c r="HS49" i="6"/>
  <c r="HT49" i="6"/>
  <c r="HU49" i="6"/>
  <c r="HV49" i="6"/>
  <c r="HW49" i="6"/>
  <c r="HX49" i="6"/>
  <c r="HY49" i="6"/>
  <c r="HZ49" i="6"/>
  <c r="IA49" i="6"/>
  <c r="IB49" i="6"/>
  <c r="IC49" i="6"/>
  <c r="ID49" i="6"/>
  <c r="IE49" i="6"/>
  <c r="IF49" i="6"/>
  <c r="IG49" i="6"/>
  <c r="IH49" i="6"/>
  <c r="II49" i="6"/>
  <c r="IJ49" i="6"/>
  <c r="IK49" i="6"/>
  <c r="IL49" i="6"/>
  <c r="IM49" i="6"/>
  <c r="IN49" i="6"/>
  <c r="IO49" i="6"/>
  <c r="IP49" i="6"/>
  <c r="IQ49" i="6"/>
  <c r="IR49" i="6"/>
  <c r="IS49" i="6"/>
  <c r="IT49" i="6"/>
  <c r="IU49" i="6"/>
  <c r="IV49" i="6"/>
  <c r="IW49" i="6"/>
  <c r="IX49" i="6"/>
  <c r="IY49" i="6"/>
  <c r="IZ49" i="6"/>
  <c r="JA49" i="6"/>
  <c r="JB49" i="6"/>
  <c r="JC49" i="6"/>
  <c r="JD49" i="6"/>
  <c r="JE49" i="6"/>
  <c r="JF49" i="6"/>
  <c r="JG49" i="6"/>
  <c r="JH49" i="6"/>
  <c r="JI49" i="6"/>
  <c r="JJ49" i="6"/>
  <c r="JK49" i="6"/>
  <c r="JL49" i="6"/>
  <c r="JM49" i="6"/>
  <c r="JN49" i="6"/>
  <c r="JO49" i="6"/>
  <c r="JP49" i="6"/>
  <c r="JQ49" i="6"/>
  <c r="JR49" i="6"/>
  <c r="JS49" i="6"/>
  <c r="JT49" i="6"/>
  <c r="JU49" i="6"/>
  <c r="JV49" i="6"/>
  <c r="JW49" i="6"/>
  <c r="JX49" i="6"/>
  <c r="JY49" i="6"/>
  <c r="JZ49" i="6"/>
  <c r="KA49" i="6"/>
  <c r="KB49" i="6"/>
  <c r="KC49" i="6"/>
  <c r="KD49" i="6"/>
  <c r="KE49" i="6"/>
  <c r="KF49" i="6"/>
  <c r="KG49" i="6"/>
  <c r="KH49" i="6"/>
  <c r="KI49" i="6"/>
  <c r="KJ49" i="6"/>
  <c r="KK49" i="6"/>
  <c r="KL49" i="6"/>
  <c r="KM49" i="6"/>
  <c r="KN49" i="6"/>
  <c r="KO49" i="6"/>
  <c r="KP49" i="6"/>
  <c r="KQ49" i="6"/>
  <c r="KR49" i="6"/>
  <c r="KS49" i="6"/>
  <c r="KT49" i="6"/>
  <c r="KU49" i="6"/>
  <c r="KV49" i="6"/>
  <c r="KW49" i="6"/>
  <c r="KX49" i="6"/>
  <c r="KY49" i="6"/>
  <c r="KZ49" i="6"/>
  <c r="LA49" i="6"/>
  <c r="LB49" i="6"/>
  <c r="LC49" i="6"/>
  <c r="LD49" i="6"/>
  <c r="LE49" i="6"/>
  <c r="LF49" i="6"/>
  <c r="LG49" i="6"/>
  <c r="LH49" i="6"/>
  <c r="LI49" i="6"/>
  <c r="LJ49" i="6"/>
  <c r="LK49" i="6"/>
  <c r="LL49" i="6"/>
  <c r="LM49" i="6"/>
  <c r="LN49" i="6"/>
  <c r="LO49" i="6"/>
  <c r="LP49" i="6"/>
  <c r="LQ49" i="6"/>
  <c r="LR49" i="6"/>
  <c r="LS49" i="6"/>
  <c r="LT49" i="6"/>
  <c r="LU49" i="6"/>
  <c r="LV49" i="6"/>
  <c r="LW49" i="6"/>
  <c r="LX49" i="6"/>
  <c r="LY49" i="6"/>
  <c r="LZ49" i="6"/>
  <c r="MA49" i="6"/>
  <c r="MB49" i="6"/>
  <c r="MC49" i="6"/>
  <c r="MD49" i="6"/>
  <c r="ME49" i="6"/>
  <c r="MF49" i="6"/>
  <c r="MG49" i="6"/>
  <c r="MH49" i="6"/>
  <c r="MI49" i="6"/>
  <c r="MJ49" i="6"/>
  <c r="MK49" i="6"/>
  <c r="ML49" i="6"/>
  <c r="MM49" i="6"/>
  <c r="MN49" i="6"/>
  <c r="MO49" i="6"/>
  <c r="MP49" i="6"/>
  <c r="MQ49" i="6"/>
  <c r="MR49" i="6"/>
  <c r="MS49" i="6"/>
  <c r="MT49" i="6"/>
  <c r="MU49" i="6"/>
  <c r="MV49" i="6"/>
  <c r="MW49" i="6"/>
  <c r="MX49" i="6"/>
  <c r="MY49" i="6"/>
  <c r="MZ49" i="6"/>
  <c r="NA49" i="6"/>
  <c r="NB49" i="6"/>
  <c r="NC49" i="6"/>
  <c r="ND49" i="6"/>
  <c r="NE49" i="6"/>
  <c r="NF49" i="6"/>
  <c r="NG49" i="6"/>
  <c r="NH49" i="6"/>
  <c r="NI49" i="6"/>
  <c r="NJ49" i="6"/>
  <c r="NK49" i="6"/>
  <c r="NL49" i="6"/>
  <c r="NM49" i="6"/>
  <c r="NN49" i="6"/>
  <c r="NO49" i="6"/>
  <c r="NP49" i="6"/>
  <c r="NQ49" i="6"/>
  <c r="NR49" i="6"/>
  <c r="NS49" i="6"/>
  <c r="NT49" i="6"/>
  <c r="NU49" i="6"/>
  <c r="NV49" i="6"/>
  <c r="NW49" i="6"/>
  <c r="NX49" i="6"/>
  <c r="NY49" i="6"/>
  <c r="NZ49" i="6"/>
  <c r="OA49" i="6"/>
  <c r="OB49" i="6"/>
  <c r="OC49" i="6"/>
  <c r="OD49" i="6"/>
  <c r="OE49" i="6"/>
  <c r="OF49" i="6"/>
  <c r="OG49" i="6"/>
  <c r="OH49" i="6"/>
  <c r="OI49" i="6"/>
  <c r="OJ49" i="6"/>
  <c r="OK49" i="6"/>
  <c r="OL49" i="6"/>
  <c r="OM49" i="6"/>
  <c r="ON49" i="6"/>
  <c r="OO49" i="6"/>
  <c r="OP49" i="6"/>
  <c r="OQ49" i="6"/>
  <c r="OR49" i="6"/>
  <c r="OS49" i="6"/>
  <c r="OT49" i="6"/>
  <c r="OU49" i="6"/>
  <c r="OV49" i="6"/>
  <c r="OW49" i="6"/>
  <c r="OX49" i="6"/>
  <c r="OY49" i="6"/>
  <c r="OZ49" i="6"/>
  <c r="PA49" i="6"/>
  <c r="PB49" i="6"/>
  <c r="PC49" i="6"/>
  <c r="PD49" i="6"/>
  <c r="PE49" i="6"/>
  <c r="PF49" i="6"/>
  <c r="PG49" i="6"/>
  <c r="PH49" i="6"/>
  <c r="PI49" i="6"/>
  <c r="PJ49" i="6"/>
  <c r="PK49" i="6"/>
  <c r="PL49" i="6"/>
  <c r="PM49" i="6"/>
  <c r="PN49" i="6"/>
  <c r="PO49" i="6"/>
  <c r="PP49" i="6"/>
  <c r="PQ49" i="6"/>
  <c r="PR49" i="6"/>
  <c r="PS49" i="6"/>
  <c r="PT49" i="6"/>
  <c r="PU49" i="6"/>
  <c r="PV49" i="6"/>
  <c r="PW49" i="6"/>
  <c r="PX49" i="6"/>
  <c r="PY49" i="6"/>
  <c r="PZ49" i="6"/>
  <c r="QA49" i="6"/>
  <c r="QB49" i="6"/>
  <c r="QC49" i="6"/>
  <c r="QD49" i="6"/>
  <c r="QE49" i="6"/>
  <c r="QF49" i="6"/>
  <c r="QG49" i="6"/>
  <c r="QH49" i="6"/>
  <c r="QI49" i="6"/>
  <c r="QJ49" i="6"/>
  <c r="QK49" i="6"/>
  <c r="QL49" i="6"/>
  <c r="QM49" i="6"/>
  <c r="QN49" i="6"/>
  <c r="QO49" i="6"/>
  <c r="QP49" i="6"/>
  <c r="QQ49" i="6"/>
  <c r="QR49" i="6"/>
  <c r="QS49" i="6"/>
  <c r="QT49" i="6"/>
  <c r="QU49" i="6"/>
  <c r="QV49" i="6"/>
  <c r="QW49" i="6"/>
  <c r="QX49" i="6"/>
  <c r="QY49" i="6"/>
  <c r="QZ49" i="6"/>
  <c r="RA49" i="6"/>
  <c r="RB49" i="6"/>
  <c r="RC49" i="6"/>
  <c r="RD49" i="6"/>
  <c r="RE49" i="6"/>
  <c r="RF49" i="6"/>
  <c r="RG49" i="6"/>
  <c r="RH49" i="6"/>
  <c r="RI49" i="6"/>
  <c r="RJ49" i="6"/>
  <c r="RK49" i="6"/>
  <c r="RL49" i="6"/>
  <c r="RM49" i="6"/>
  <c r="RN49" i="6"/>
  <c r="RO49" i="6"/>
  <c r="RP49" i="6"/>
  <c r="RQ49" i="6"/>
  <c r="RR49" i="6"/>
  <c r="RS49" i="6"/>
  <c r="RT49" i="6"/>
  <c r="RU49" i="6"/>
  <c r="RV49" i="6"/>
  <c r="RW49" i="6"/>
  <c r="RX49" i="6"/>
  <c r="RY49" i="6"/>
  <c r="RZ49" i="6"/>
  <c r="SA49" i="6"/>
  <c r="SB49" i="6"/>
  <c r="SC49" i="6"/>
  <c r="SD49" i="6"/>
  <c r="SE49" i="6"/>
  <c r="SF49" i="6"/>
  <c r="SG49" i="6"/>
  <c r="SH49" i="6"/>
  <c r="SI49" i="6"/>
  <c r="SJ49" i="6"/>
  <c r="SK49" i="6"/>
  <c r="SL49" i="6"/>
  <c r="SM49" i="6"/>
  <c r="SN49" i="6"/>
  <c r="SO49" i="6"/>
  <c r="SP49" i="6"/>
  <c r="SQ49" i="6"/>
  <c r="SR49" i="6"/>
  <c r="SS49" i="6"/>
  <c r="ST49" i="6"/>
  <c r="SU49" i="6"/>
  <c r="SV49" i="6"/>
  <c r="SW49" i="6"/>
  <c r="SX49" i="6"/>
  <c r="SY49" i="6"/>
  <c r="SZ49" i="6"/>
  <c r="TA49" i="6"/>
  <c r="TB49" i="6"/>
  <c r="TC49" i="6"/>
  <c r="TD49" i="6"/>
  <c r="TE49" i="6"/>
  <c r="TF49" i="6"/>
  <c r="TG49" i="6"/>
  <c r="TH49" i="6"/>
  <c r="TI49" i="6"/>
  <c r="TJ49" i="6"/>
  <c r="TK49" i="6"/>
  <c r="TL49" i="6"/>
  <c r="TM49" i="6"/>
  <c r="TN49" i="6"/>
  <c r="TO49" i="6"/>
  <c r="TP49" i="6"/>
  <c r="TQ49" i="6"/>
  <c r="TR49" i="6"/>
  <c r="TS49" i="6"/>
  <c r="TT49" i="6"/>
  <c r="TU49" i="6"/>
  <c r="TV49" i="6"/>
  <c r="TW49" i="6"/>
  <c r="TX49" i="6"/>
  <c r="TY49" i="6"/>
  <c r="TZ49" i="6"/>
  <c r="UA49" i="6"/>
  <c r="UB49" i="6"/>
  <c r="UC49" i="6"/>
  <c r="UD49" i="6"/>
  <c r="UE49" i="6"/>
  <c r="UF49" i="6"/>
  <c r="UG49" i="6"/>
  <c r="UH49" i="6"/>
  <c r="UI49" i="6"/>
  <c r="UJ49" i="6"/>
  <c r="UK49" i="6"/>
  <c r="UL49" i="6"/>
  <c r="UM49" i="6"/>
  <c r="UN49" i="6"/>
  <c r="UO49" i="6"/>
  <c r="UP49" i="6"/>
  <c r="UQ49" i="6"/>
  <c r="UR49" i="6"/>
  <c r="US49" i="6"/>
  <c r="UT49" i="6"/>
  <c r="UU49" i="6"/>
  <c r="UV49" i="6"/>
  <c r="UW49" i="6"/>
  <c r="UX49" i="6"/>
  <c r="UY49" i="6"/>
  <c r="UZ49" i="6"/>
  <c r="VA49" i="6"/>
  <c r="VB49" i="6"/>
  <c r="VC49" i="6"/>
  <c r="VD49" i="6"/>
  <c r="VE49" i="6"/>
  <c r="VF49" i="6"/>
  <c r="VG49" i="6"/>
  <c r="VH49" i="6"/>
  <c r="VI49" i="6"/>
  <c r="VJ49" i="6"/>
  <c r="VK49" i="6"/>
  <c r="VL49" i="6"/>
  <c r="VM49" i="6"/>
  <c r="VN49" i="6"/>
  <c r="VO49" i="6"/>
  <c r="VP49" i="6"/>
  <c r="VQ49" i="6"/>
  <c r="VR49" i="6"/>
  <c r="VS49" i="6"/>
  <c r="VT49" i="6"/>
  <c r="VU49" i="6"/>
  <c r="VV49" i="6"/>
  <c r="VW49" i="6"/>
  <c r="VX49" i="6"/>
  <c r="VY49" i="6"/>
  <c r="VZ49" i="6"/>
  <c r="WA49" i="6"/>
  <c r="WB49" i="6"/>
  <c r="WC49" i="6"/>
  <c r="WD49" i="6"/>
  <c r="WE49" i="6"/>
  <c r="WF49" i="6"/>
  <c r="WG49" i="6"/>
  <c r="WH49" i="6"/>
  <c r="WI49" i="6"/>
  <c r="WJ49" i="6"/>
  <c r="WK49" i="6"/>
  <c r="WL49" i="6"/>
  <c r="WM49" i="6"/>
  <c r="WN49" i="6"/>
  <c r="WO49" i="6"/>
  <c r="WP49" i="6"/>
  <c r="WQ49" i="6"/>
  <c r="WR49" i="6"/>
  <c r="WS49" i="6"/>
  <c r="WT49" i="6"/>
  <c r="WU49" i="6"/>
  <c r="WV49" i="6"/>
  <c r="WW49" i="6"/>
  <c r="WX49" i="6"/>
  <c r="WY49" i="6"/>
  <c r="WZ49" i="6"/>
  <c r="XA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FD50" i="6"/>
  <c r="FE50" i="6"/>
  <c r="FF50" i="6"/>
  <c r="FG50" i="6"/>
  <c r="FH50" i="6"/>
  <c r="FI50" i="6"/>
  <c r="FJ50" i="6"/>
  <c r="FK50" i="6"/>
  <c r="FL50" i="6"/>
  <c r="FM50" i="6"/>
  <c r="FN50" i="6"/>
  <c r="FO50" i="6"/>
  <c r="FP50" i="6"/>
  <c r="FQ50" i="6"/>
  <c r="FR50" i="6"/>
  <c r="FS50" i="6"/>
  <c r="FT50" i="6"/>
  <c r="FU50" i="6"/>
  <c r="FV50" i="6"/>
  <c r="FW50" i="6"/>
  <c r="FX50" i="6"/>
  <c r="FY50" i="6"/>
  <c r="FZ50" i="6"/>
  <c r="GA50" i="6"/>
  <c r="GB50" i="6"/>
  <c r="GC50" i="6"/>
  <c r="GD50" i="6"/>
  <c r="GE50" i="6"/>
  <c r="GF50" i="6"/>
  <c r="GG50" i="6"/>
  <c r="GH50" i="6"/>
  <c r="GI50" i="6"/>
  <c r="GJ50" i="6"/>
  <c r="GK50" i="6"/>
  <c r="GL50" i="6"/>
  <c r="GM50" i="6"/>
  <c r="GN50" i="6"/>
  <c r="GO50" i="6"/>
  <c r="GP50" i="6"/>
  <c r="GQ50" i="6"/>
  <c r="GR50" i="6"/>
  <c r="GS50" i="6"/>
  <c r="GT50" i="6"/>
  <c r="GU50" i="6"/>
  <c r="GV50" i="6"/>
  <c r="GW50" i="6"/>
  <c r="GX50" i="6"/>
  <c r="GY50" i="6"/>
  <c r="GZ50" i="6"/>
  <c r="HA50" i="6"/>
  <c r="HB50" i="6"/>
  <c r="HC50" i="6"/>
  <c r="HD50" i="6"/>
  <c r="HE50" i="6"/>
  <c r="HF50" i="6"/>
  <c r="HG50" i="6"/>
  <c r="HH50" i="6"/>
  <c r="HI50" i="6"/>
  <c r="HJ50" i="6"/>
  <c r="HK50" i="6"/>
  <c r="HL50" i="6"/>
  <c r="HM50" i="6"/>
  <c r="HN50" i="6"/>
  <c r="HO50" i="6"/>
  <c r="HP50" i="6"/>
  <c r="HQ50" i="6"/>
  <c r="HR50" i="6"/>
  <c r="HS50" i="6"/>
  <c r="HT50" i="6"/>
  <c r="HU50" i="6"/>
  <c r="HV50" i="6"/>
  <c r="HW50" i="6"/>
  <c r="HX50" i="6"/>
  <c r="HY50" i="6"/>
  <c r="HZ50" i="6"/>
  <c r="IA50" i="6"/>
  <c r="IB50" i="6"/>
  <c r="IC50" i="6"/>
  <c r="ID50" i="6"/>
  <c r="IE50" i="6"/>
  <c r="IF50" i="6"/>
  <c r="IG50" i="6"/>
  <c r="IH50" i="6"/>
  <c r="II50" i="6"/>
  <c r="IJ50" i="6"/>
  <c r="IK50" i="6"/>
  <c r="IL50" i="6"/>
  <c r="IM50" i="6"/>
  <c r="IN50" i="6"/>
  <c r="IO50" i="6"/>
  <c r="IP50" i="6"/>
  <c r="IQ50" i="6"/>
  <c r="IR50" i="6"/>
  <c r="IS50" i="6"/>
  <c r="IT50" i="6"/>
  <c r="IU50" i="6"/>
  <c r="IV50" i="6"/>
  <c r="IW50" i="6"/>
  <c r="IX50" i="6"/>
  <c r="IY50" i="6"/>
  <c r="IZ50" i="6"/>
  <c r="JA50" i="6"/>
  <c r="JB50" i="6"/>
  <c r="JC50" i="6"/>
  <c r="JD50" i="6"/>
  <c r="JE50" i="6"/>
  <c r="JF50" i="6"/>
  <c r="JG50" i="6"/>
  <c r="JH50" i="6"/>
  <c r="JI50" i="6"/>
  <c r="JJ50" i="6"/>
  <c r="JK50" i="6"/>
  <c r="JL50" i="6"/>
  <c r="JM50" i="6"/>
  <c r="JN50" i="6"/>
  <c r="JO50" i="6"/>
  <c r="JP50" i="6"/>
  <c r="JQ50" i="6"/>
  <c r="JR50" i="6"/>
  <c r="JS50" i="6"/>
  <c r="JT50" i="6"/>
  <c r="JU50" i="6"/>
  <c r="JV50" i="6"/>
  <c r="JW50" i="6"/>
  <c r="JX50" i="6"/>
  <c r="JY50" i="6"/>
  <c r="JZ50" i="6"/>
  <c r="KA50" i="6"/>
  <c r="KB50" i="6"/>
  <c r="KC50" i="6"/>
  <c r="KD50" i="6"/>
  <c r="KE50" i="6"/>
  <c r="KF50" i="6"/>
  <c r="KG50" i="6"/>
  <c r="KH50" i="6"/>
  <c r="KI50" i="6"/>
  <c r="KJ50" i="6"/>
  <c r="KK50" i="6"/>
  <c r="KL50" i="6"/>
  <c r="KM50" i="6"/>
  <c r="KN50" i="6"/>
  <c r="KO50" i="6"/>
  <c r="KP50" i="6"/>
  <c r="KQ50" i="6"/>
  <c r="KR50" i="6"/>
  <c r="KS50" i="6"/>
  <c r="KT50" i="6"/>
  <c r="KU50" i="6"/>
  <c r="KV50" i="6"/>
  <c r="KW50" i="6"/>
  <c r="KX50" i="6"/>
  <c r="KY50" i="6"/>
  <c r="KZ50" i="6"/>
  <c r="LA50" i="6"/>
  <c r="LB50" i="6"/>
  <c r="LC50" i="6"/>
  <c r="LD50" i="6"/>
  <c r="LE50" i="6"/>
  <c r="LF50" i="6"/>
  <c r="LG50" i="6"/>
  <c r="LH50" i="6"/>
  <c r="LI50" i="6"/>
  <c r="LJ50" i="6"/>
  <c r="LK50" i="6"/>
  <c r="LL50" i="6"/>
  <c r="LM50" i="6"/>
  <c r="LN50" i="6"/>
  <c r="LO50" i="6"/>
  <c r="LP50" i="6"/>
  <c r="LQ50" i="6"/>
  <c r="LR50" i="6"/>
  <c r="LS50" i="6"/>
  <c r="LT50" i="6"/>
  <c r="LU50" i="6"/>
  <c r="LV50" i="6"/>
  <c r="LW50" i="6"/>
  <c r="LX50" i="6"/>
  <c r="LY50" i="6"/>
  <c r="LZ50" i="6"/>
  <c r="MA50" i="6"/>
  <c r="MB50" i="6"/>
  <c r="MC50" i="6"/>
  <c r="MD50" i="6"/>
  <c r="ME50" i="6"/>
  <c r="MF50" i="6"/>
  <c r="MG50" i="6"/>
  <c r="MH50" i="6"/>
  <c r="MI50" i="6"/>
  <c r="MJ50" i="6"/>
  <c r="MK50" i="6"/>
  <c r="ML50" i="6"/>
  <c r="MM50" i="6"/>
  <c r="MN50" i="6"/>
  <c r="MO50" i="6"/>
  <c r="MP50" i="6"/>
  <c r="MQ50" i="6"/>
  <c r="MR50" i="6"/>
  <c r="MS50" i="6"/>
  <c r="MT50" i="6"/>
  <c r="MU50" i="6"/>
  <c r="MV50" i="6"/>
  <c r="MW50" i="6"/>
  <c r="MX50" i="6"/>
  <c r="MY50" i="6"/>
  <c r="MZ50" i="6"/>
  <c r="NA50" i="6"/>
  <c r="NB50" i="6"/>
  <c r="NC50" i="6"/>
  <c r="ND50" i="6"/>
  <c r="NE50" i="6"/>
  <c r="NF50" i="6"/>
  <c r="NG50" i="6"/>
  <c r="NH50" i="6"/>
  <c r="NI50" i="6"/>
  <c r="NJ50" i="6"/>
  <c r="NK50" i="6"/>
  <c r="NL50" i="6"/>
  <c r="NM50" i="6"/>
  <c r="NN50" i="6"/>
  <c r="NO50" i="6"/>
  <c r="NP50" i="6"/>
  <c r="NQ50" i="6"/>
  <c r="NR50" i="6"/>
  <c r="NS50" i="6"/>
  <c r="NT50" i="6"/>
  <c r="NU50" i="6"/>
  <c r="NV50" i="6"/>
  <c r="NW50" i="6"/>
  <c r="NX50" i="6"/>
  <c r="NY50" i="6"/>
  <c r="NZ50" i="6"/>
  <c r="OA50" i="6"/>
  <c r="OB50" i="6"/>
  <c r="OC50" i="6"/>
  <c r="OD50" i="6"/>
  <c r="OE50" i="6"/>
  <c r="OF50" i="6"/>
  <c r="OG50" i="6"/>
  <c r="OH50" i="6"/>
  <c r="OI50" i="6"/>
  <c r="OJ50" i="6"/>
  <c r="OK50" i="6"/>
  <c r="OL50" i="6"/>
  <c r="OM50" i="6"/>
  <c r="ON50" i="6"/>
  <c r="OO50" i="6"/>
  <c r="OP50" i="6"/>
  <c r="OQ50" i="6"/>
  <c r="OR50" i="6"/>
  <c r="OS50" i="6"/>
  <c r="OT50" i="6"/>
  <c r="OU50" i="6"/>
  <c r="OV50" i="6"/>
  <c r="OW50" i="6"/>
  <c r="OX50" i="6"/>
  <c r="OY50" i="6"/>
  <c r="OZ50" i="6"/>
  <c r="PA50" i="6"/>
  <c r="PB50" i="6"/>
  <c r="PC50" i="6"/>
  <c r="PD50" i="6"/>
  <c r="PE50" i="6"/>
  <c r="PF50" i="6"/>
  <c r="PG50" i="6"/>
  <c r="PH50" i="6"/>
  <c r="PI50" i="6"/>
  <c r="PJ50" i="6"/>
  <c r="PK50" i="6"/>
  <c r="PL50" i="6"/>
  <c r="PM50" i="6"/>
  <c r="PN50" i="6"/>
  <c r="PO50" i="6"/>
  <c r="PP50" i="6"/>
  <c r="PQ50" i="6"/>
  <c r="PR50" i="6"/>
  <c r="PS50" i="6"/>
  <c r="PT50" i="6"/>
  <c r="PU50" i="6"/>
  <c r="PV50" i="6"/>
  <c r="PW50" i="6"/>
  <c r="PX50" i="6"/>
  <c r="PY50" i="6"/>
  <c r="PZ50" i="6"/>
  <c r="QA50" i="6"/>
  <c r="QB50" i="6"/>
  <c r="QC50" i="6"/>
  <c r="QD50" i="6"/>
  <c r="QE50" i="6"/>
  <c r="QF50" i="6"/>
  <c r="QG50" i="6"/>
  <c r="QH50" i="6"/>
  <c r="QI50" i="6"/>
  <c r="QJ50" i="6"/>
  <c r="QK50" i="6"/>
  <c r="QL50" i="6"/>
  <c r="QM50" i="6"/>
  <c r="QN50" i="6"/>
  <c r="QO50" i="6"/>
  <c r="QP50" i="6"/>
  <c r="QQ50" i="6"/>
  <c r="QR50" i="6"/>
  <c r="QS50" i="6"/>
  <c r="QT50" i="6"/>
  <c r="QU50" i="6"/>
  <c r="QV50" i="6"/>
  <c r="QW50" i="6"/>
  <c r="QX50" i="6"/>
  <c r="QY50" i="6"/>
  <c r="QZ50" i="6"/>
  <c r="RA50" i="6"/>
  <c r="RB50" i="6"/>
  <c r="RC50" i="6"/>
  <c r="RD50" i="6"/>
  <c r="RE50" i="6"/>
  <c r="RF50" i="6"/>
  <c r="RG50" i="6"/>
  <c r="RH50" i="6"/>
  <c r="RI50" i="6"/>
  <c r="RJ50" i="6"/>
  <c r="RK50" i="6"/>
  <c r="RL50" i="6"/>
  <c r="RM50" i="6"/>
  <c r="RN50" i="6"/>
  <c r="RO50" i="6"/>
  <c r="RP50" i="6"/>
  <c r="RQ50" i="6"/>
  <c r="RR50" i="6"/>
  <c r="RS50" i="6"/>
  <c r="RT50" i="6"/>
  <c r="RU50" i="6"/>
  <c r="RV50" i="6"/>
  <c r="RW50" i="6"/>
  <c r="RX50" i="6"/>
  <c r="RY50" i="6"/>
  <c r="RZ50" i="6"/>
  <c r="SA50" i="6"/>
  <c r="SB50" i="6"/>
  <c r="SC50" i="6"/>
  <c r="SD50" i="6"/>
  <c r="SE50" i="6"/>
  <c r="SF50" i="6"/>
  <c r="SG50" i="6"/>
  <c r="SH50" i="6"/>
  <c r="SI50" i="6"/>
  <c r="SJ50" i="6"/>
  <c r="SK50" i="6"/>
  <c r="SL50" i="6"/>
  <c r="SM50" i="6"/>
  <c r="SN50" i="6"/>
  <c r="SO50" i="6"/>
  <c r="SP50" i="6"/>
  <c r="SQ50" i="6"/>
  <c r="SR50" i="6"/>
  <c r="SS50" i="6"/>
  <c r="ST50" i="6"/>
  <c r="SU50" i="6"/>
  <c r="SV50" i="6"/>
  <c r="SW50" i="6"/>
  <c r="SX50" i="6"/>
  <c r="SY50" i="6"/>
  <c r="SZ50" i="6"/>
  <c r="TA50" i="6"/>
  <c r="TB50" i="6"/>
  <c r="TC50" i="6"/>
  <c r="TD50" i="6"/>
  <c r="TE50" i="6"/>
  <c r="TF50" i="6"/>
  <c r="TG50" i="6"/>
  <c r="TH50" i="6"/>
  <c r="TI50" i="6"/>
  <c r="TJ50" i="6"/>
  <c r="TK50" i="6"/>
  <c r="TL50" i="6"/>
  <c r="TM50" i="6"/>
  <c r="TN50" i="6"/>
  <c r="TO50" i="6"/>
  <c r="TP50" i="6"/>
  <c r="TQ50" i="6"/>
  <c r="TR50" i="6"/>
  <c r="TS50" i="6"/>
  <c r="TT50" i="6"/>
  <c r="TU50" i="6"/>
  <c r="TV50" i="6"/>
  <c r="TW50" i="6"/>
  <c r="TX50" i="6"/>
  <c r="TY50" i="6"/>
  <c r="TZ50" i="6"/>
  <c r="UA50" i="6"/>
  <c r="UB50" i="6"/>
  <c r="UC50" i="6"/>
  <c r="UD50" i="6"/>
  <c r="UE50" i="6"/>
  <c r="UF50" i="6"/>
  <c r="UG50" i="6"/>
  <c r="UH50" i="6"/>
  <c r="UI50" i="6"/>
  <c r="UJ50" i="6"/>
  <c r="UK50" i="6"/>
  <c r="UL50" i="6"/>
  <c r="UM50" i="6"/>
  <c r="UN50" i="6"/>
  <c r="UO50" i="6"/>
  <c r="UP50" i="6"/>
  <c r="UQ50" i="6"/>
  <c r="UR50" i="6"/>
  <c r="US50" i="6"/>
  <c r="UT50" i="6"/>
  <c r="UU50" i="6"/>
  <c r="UV50" i="6"/>
  <c r="UW50" i="6"/>
  <c r="UX50" i="6"/>
  <c r="UY50" i="6"/>
  <c r="UZ50" i="6"/>
  <c r="VA50" i="6"/>
  <c r="VB50" i="6"/>
  <c r="VC50" i="6"/>
  <c r="VD50" i="6"/>
  <c r="VE50" i="6"/>
  <c r="VF50" i="6"/>
  <c r="VG50" i="6"/>
  <c r="VH50" i="6"/>
  <c r="VI50" i="6"/>
  <c r="VJ50" i="6"/>
  <c r="VK50" i="6"/>
  <c r="VL50" i="6"/>
  <c r="VM50" i="6"/>
  <c r="VN50" i="6"/>
  <c r="VO50" i="6"/>
  <c r="VP50" i="6"/>
  <c r="VQ50" i="6"/>
  <c r="VR50" i="6"/>
  <c r="VS50" i="6"/>
  <c r="VT50" i="6"/>
  <c r="VU50" i="6"/>
  <c r="VV50" i="6"/>
  <c r="VW50" i="6"/>
  <c r="VX50" i="6"/>
  <c r="VY50" i="6"/>
  <c r="VZ50" i="6"/>
  <c r="WA50" i="6"/>
  <c r="WB50" i="6"/>
  <c r="WC50" i="6"/>
  <c r="WD50" i="6"/>
  <c r="WE50" i="6"/>
  <c r="WF50" i="6"/>
  <c r="WG50" i="6"/>
  <c r="WH50" i="6"/>
  <c r="WI50" i="6"/>
  <c r="WJ50" i="6"/>
  <c r="WK50" i="6"/>
  <c r="WL50" i="6"/>
  <c r="WM50" i="6"/>
  <c r="WN50" i="6"/>
  <c r="WO50" i="6"/>
  <c r="WP50" i="6"/>
  <c r="WQ50" i="6"/>
  <c r="WR50" i="6"/>
  <c r="WS50" i="6"/>
  <c r="WT50" i="6"/>
  <c r="WU50" i="6"/>
  <c r="WV50" i="6"/>
  <c r="WW50" i="6"/>
  <c r="WX50" i="6"/>
  <c r="WY50" i="6"/>
  <c r="WZ50" i="6"/>
  <c r="XA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FA51" i="6"/>
  <c r="FB51" i="6"/>
  <c r="FC51" i="6"/>
  <c r="FD51" i="6"/>
  <c r="FE51" i="6"/>
  <c r="FF51" i="6"/>
  <c r="FG51" i="6"/>
  <c r="FH51" i="6"/>
  <c r="FI51" i="6"/>
  <c r="FJ51" i="6"/>
  <c r="FK51" i="6"/>
  <c r="FL51" i="6"/>
  <c r="FM51" i="6"/>
  <c r="FN51" i="6"/>
  <c r="FO51" i="6"/>
  <c r="FP51" i="6"/>
  <c r="FQ51" i="6"/>
  <c r="FR51" i="6"/>
  <c r="FS51" i="6"/>
  <c r="FT51" i="6"/>
  <c r="FU51" i="6"/>
  <c r="FV51" i="6"/>
  <c r="FW51" i="6"/>
  <c r="FX51" i="6"/>
  <c r="FY51" i="6"/>
  <c r="FZ51" i="6"/>
  <c r="GA51" i="6"/>
  <c r="GB51" i="6"/>
  <c r="GC51" i="6"/>
  <c r="GD51" i="6"/>
  <c r="GE51" i="6"/>
  <c r="GF51" i="6"/>
  <c r="GG51" i="6"/>
  <c r="GH51" i="6"/>
  <c r="GI51" i="6"/>
  <c r="GJ51" i="6"/>
  <c r="GK51" i="6"/>
  <c r="GL51" i="6"/>
  <c r="GM51" i="6"/>
  <c r="GN51" i="6"/>
  <c r="GO51" i="6"/>
  <c r="GP51" i="6"/>
  <c r="GQ51" i="6"/>
  <c r="GR51" i="6"/>
  <c r="GS51" i="6"/>
  <c r="GT51" i="6"/>
  <c r="GU51" i="6"/>
  <c r="GV51" i="6"/>
  <c r="GW51" i="6"/>
  <c r="GX51" i="6"/>
  <c r="GY51" i="6"/>
  <c r="GZ51" i="6"/>
  <c r="HA51" i="6"/>
  <c r="HB51" i="6"/>
  <c r="HC51" i="6"/>
  <c r="HD51" i="6"/>
  <c r="HE51" i="6"/>
  <c r="HF51" i="6"/>
  <c r="HG51" i="6"/>
  <c r="HH51" i="6"/>
  <c r="HI51" i="6"/>
  <c r="HJ51" i="6"/>
  <c r="HK51" i="6"/>
  <c r="HL51" i="6"/>
  <c r="HM51" i="6"/>
  <c r="HN51" i="6"/>
  <c r="HO51" i="6"/>
  <c r="HP51" i="6"/>
  <c r="HQ51" i="6"/>
  <c r="HR51" i="6"/>
  <c r="HS51" i="6"/>
  <c r="HT51" i="6"/>
  <c r="HU51" i="6"/>
  <c r="HV51" i="6"/>
  <c r="HW51" i="6"/>
  <c r="HX51" i="6"/>
  <c r="HY51" i="6"/>
  <c r="HZ51" i="6"/>
  <c r="IA51" i="6"/>
  <c r="IB51" i="6"/>
  <c r="IC51" i="6"/>
  <c r="ID51" i="6"/>
  <c r="IE51" i="6"/>
  <c r="IF51" i="6"/>
  <c r="IG51" i="6"/>
  <c r="IH51" i="6"/>
  <c r="II51" i="6"/>
  <c r="IJ51" i="6"/>
  <c r="IK51" i="6"/>
  <c r="IL51" i="6"/>
  <c r="IM51" i="6"/>
  <c r="IN51" i="6"/>
  <c r="IO51" i="6"/>
  <c r="IP51" i="6"/>
  <c r="IQ51" i="6"/>
  <c r="IR51" i="6"/>
  <c r="IS51" i="6"/>
  <c r="IT51" i="6"/>
  <c r="IU51" i="6"/>
  <c r="IV51" i="6"/>
  <c r="IW51" i="6"/>
  <c r="IX51" i="6"/>
  <c r="IY51" i="6"/>
  <c r="IZ51" i="6"/>
  <c r="JA51" i="6"/>
  <c r="JB51" i="6"/>
  <c r="JC51" i="6"/>
  <c r="JD51" i="6"/>
  <c r="JE51" i="6"/>
  <c r="JF51" i="6"/>
  <c r="JG51" i="6"/>
  <c r="JH51" i="6"/>
  <c r="JI51" i="6"/>
  <c r="JJ51" i="6"/>
  <c r="JK51" i="6"/>
  <c r="JL51" i="6"/>
  <c r="JM51" i="6"/>
  <c r="JN51" i="6"/>
  <c r="JO51" i="6"/>
  <c r="JP51" i="6"/>
  <c r="JQ51" i="6"/>
  <c r="JR51" i="6"/>
  <c r="JS51" i="6"/>
  <c r="JT51" i="6"/>
  <c r="JU51" i="6"/>
  <c r="JV51" i="6"/>
  <c r="JW51" i="6"/>
  <c r="JX51" i="6"/>
  <c r="JY51" i="6"/>
  <c r="JZ51" i="6"/>
  <c r="KA51" i="6"/>
  <c r="KB51" i="6"/>
  <c r="KC51" i="6"/>
  <c r="KD51" i="6"/>
  <c r="KE51" i="6"/>
  <c r="KF51" i="6"/>
  <c r="KG51" i="6"/>
  <c r="KH51" i="6"/>
  <c r="KI51" i="6"/>
  <c r="KJ51" i="6"/>
  <c r="KK51" i="6"/>
  <c r="KL51" i="6"/>
  <c r="KM51" i="6"/>
  <c r="KN51" i="6"/>
  <c r="KO51" i="6"/>
  <c r="KP51" i="6"/>
  <c r="KQ51" i="6"/>
  <c r="KR51" i="6"/>
  <c r="KS51" i="6"/>
  <c r="KT51" i="6"/>
  <c r="KU51" i="6"/>
  <c r="KV51" i="6"/>
  <c r="KW51" i="6"/>
  <c r="KX51" i="6"/>
  <c r="KY51" i="6"/>
  <c r="KZ51" i="6"/>
  <c r="LA51" i="6"/>
  <c r="LB51" i="6"/>
  <c r="LC51" i="6"/>
  <c r="LD51" i="6"/>
  <c r="LE51" i="6"/>
  <c r="LF51" i="6"/>
  <c r="LG51" i="6"/>
  <c r="LH51" i="6"/>
  <c r="LI51" i="6"/>
  <c r="LJ51" i="6"/>
  <c r="LK51" i="6"/>
  <c r="LL51" i="6"/>
  <c r="LM51" i="6"/>
  <c r="LN51" i="6"/>
  <c r="LO51" i="6"/>
  <c r="LP51" i="6"/>
  <c r="LQ51" i="6"/>
  <c r="LR51" i="6"/>
  <c r="LS51" i="6"/>
  <c r="LT51" i="6"/>
  <c r="LU51" i="6"/>
  <c r="LV51" i="6"/>
  <c r="LW51" i="6"/>
  <c r="LX51" i="6"/>
  <c r="LY51" i="6"/>
  <c r="LZ51" i="6"/>
  <c r="MA51" i="6"/>
  <c r="MB51" i="6"/>
  <c r="MC51" i="6"/>
  <c r="MD51" i="6"/>
  <c r="ME51" i="6"/>
  <c r="MF51" i="6"/>
  <c r="MG51" i="6"/>
  <c r="MH51" i="6"/>
  <c r="MI51" i="6"/>
  <c r="MJ51" i="6"/>
  <c r="MK51" i="6"/>
  <c r="ML51" i="6"/>
  <c r="MM51" i="6"/>
  <c r="MN51" i="6"/>
  <c r="MO51" i="6"/>
  <c r="MP51" i="6"/>
  <c r="MQ51" i="6"/>
  <c r="MR51" i="6"/>
  <c r="MS51" i="6"/>
  <c r="MT51" i="6"/>
  <c r="MU51" i="6"/>
  <c r="MV51" i="6"/>
  <c r="MW51" i="6"/>
  <c r="MX51" i="6"/>
  <c r="MY51" i="6"/>
  <c r="MZ51" i="6"/>
  <c r="NA51" i="6"/>
  <c r="NB51" i="6"/>
  <c r="NC51" i="6"/>
  <c r="ND51" i="6"/>
  <c r="NE51" i="6"/>
  <c r="NF51" i="6"/>
  <c r="NG51" i="6"/>
  <c r="NH51" i="6"/>
  <c r="NI51" i="6"/>
  <c r="NJ51" i="6"/>
  <c r="NK51" i="6"/>
  <c r="NL51" i="6"/>
  <c r="NM51" i="6"/>
  <c r="NN51" i="6"/>
  <c r="NO51" i="6"/>
  <c r="NP51" i="6"/>
  <c r="NQ51" i="6"/>
  <c r="NR51" i="6"/>
  <c r="NS51" i="6"/>
  <c r="NT51" i="6"/>
  <c r="NU51" i="6"/>
  <c r="NV51" i="6"/>
  <c r="NW51" i="6"/>
  <c r="NX51" i="6"/>
  <c r="NY51" i="6"/>
  <c r="NZ51" i="6"/>
  <c r="OA51" i="6"/>
  <c r="OB51" i="6"/>
  <c r="OC51" i="6"/>
  <c r="OD51" i="6"/>
  <c r="OE51" i="6"/>
  <c r="OF51" i="6"/>
  <c r="OG51" i="6"/>
  <c r="OH51" i="6"/>
  <c r="OI51" i="6"/>
  <c r="OJ51" i="6"/>
  <c r="OK51" i="6"/>
  <c r="OL51" i="6"/>
  <c r="OM51" i="6"/>
  <c r="ON51" i="6"/>
  <c r="OO51" i="6"/>
  <c r="OP51" i="6"/>
  <c r="OQ51" i="6"/>
  <c r="OR51" i="6"/>
  <c r="OS51" i="6"/>
  <c r="OT51" i="6"/>
  <c r="OU51" i="6"/>
  <c r="OV51" i="6"/>
  <c r="OW51" i="6"/>
  <c r="OX51" i="6"/>
  <c r="OY51" i="6"/>
  <c r="OZ51" i="6"/>
  <c r="PA51" i="6"/>
  <c r="PB51" i="6"/>
  <c r="PC51" i="6"/>
  <c r="PD51" i="6"/>
  <c r="PE51" i="6"/>
  <c r="PF51" i="6"/>
  <c r="PG51" i="6"/>
  <c r="PH51" i="6"/>
  <c r="PI51" i="6"/>
  <c r="PJ51" i="6"/>
  <c r="PK51" i="6"/>
  <c r="PL51" i="6"/>
  <c r="PM51" i="6"/>
  <c r="PN51" i="6"/>
  <c r="PO51" i="6"/>
  <c r="PP51" i="6"/>
  <c r="PQ51" i="6"/>
  <c r="PR51" i="6"/>
  <c r="PS51" i="6"/>
  <c r="PT51" i="6"/>
  <c r="PU51" i="6"/>
  <c r="PV51" i="6"/>
  <c r="PW51" i="6"/>
  <c r="PX51" i="6"/>
  <c r="PY51" i="6"/>
  <c r="PZ51" i="6"/>
  <c r="QA51" i="6"/>
  <c r="QB51" i="6"/>
  <c r="QC51" i="6"/>
  <c r="QD51" i="6"/>
  <c r="QE51" i="6"/>
  <c r="QF51" i="6"/>
  <c r="QG51" i="6"/>
  <c r="QH51" i="6"/>
  <c r="QI51" i="6"/>
  <c r="QJ51" i="6"/>
  <c r="QK51" i="6"/>
  <c r="QL51" i="6"/>
  <c r="QM51" i="6"/>
  <c r="QN51" i="6"/>
  <c r="QO51" i="6"/>
  <c r="QP51" i="6"/>
  <c r="QQ51" i="6"/>
  <c r="QR51" i="6"/>
  <c r="QS51" i="6"/>
  <c r="QT51" i="6"/>
  <c r="QU51" i="6"/>
  <c r="QV51" i="6"/>
  <c r="QW51" i="6"/>
  <c r="QX51" i="6"/>
  <c r="QY51" i="6"/>
  <c r="QZ51" i="6"/>
  <c r="RA51" i="6"/>
  <c r="RB51" i="6"/>
  <c r="RC51" i="6"/>
  <c r="RD51" i="6"/>
  <c r="RE51" i="6"/>
  <c r="RF51" i="6"/>
  <c r="RG51" i="6"/>
  <c r="RH51" i="6"/>
  <c r="RI51" i="6"/>
  <c r="RJ51" i="6"/>
  <c r="RK51" i="6"/>
  <c r="RL51" i="6"/>
  <c r="RM51" i="6"/>
  <c r="RN51" i="6"/>
  <c r="RO51" i="6"/>
  <c r="RP51" i="6"/>
  <c r="RQ51" i="6"/>
  <c r="RR51" i="6"/>
  <c r="RS51" i="6"/>
  <c r="RT51" i="6"/>
  <c r="RU51" i="6"/>
  <c r="RV51" i="6"/>
  <c r="RW51" i="6"/>
  <c r="RX51" i="6"/>
  <c r="RY51" i="6"/>
  <c r="RZ51" i="6"/>
  <c r="SA51" i="6"/>
  <c r="SB51" i="6"/>
  <c r="SC51" i="6"/>
  <c r="SD51" i="6"/>
  <c r="SE51" i="6"/>
  <c r="SF51" i="6"/>
  <c r="SG51" i="6"/>
  <c r="SH51" i="6"/>
  <c r="SI51" i="6"/>
  <c r="SJ51" i="6"/>
  <c r="SK51" i="6"/>
  <c r="SL51" i="6"/>
  <c r="SM51" i="6"/>
  <c r="SN51" i="6"/>
  <c r="SO51" i="6"/>
  <c r="SP51" i="6"/>
  <c r="SQ51" i="6"/>
  <c r="SR51" i="6"/>
  <c r="SS51" i="6"/>
  <c r="ST51" i="6"/>
  <c r="SU51" i="6"/>
  <c r="SV51" i="6"/>
  <c r="SW51" i="6"/>
  <c r="SX51" i="6"/>
  <c r="SY51" i="6"/>
  <c r="SZ51" i="6"/>
  <c r="TA51" i="6"/>
  <c r="TB51" i="6"/>
  <c r="TC51" i="6"/>
  <c r="TD51" i="6"/>
  <c r="TE51" i="6"/>
  <c r="TF51" i="6"/>
  <c r="TG51" i="6"/>
  <c r="TH51" i="6"/>
  <c r="TI51" i="6"/>
  <c r="TJ51" i="6"/>
  <c r="TK51" i="6"/>
  <c r="TL51" i="6"/>
  <c r="TM51" i="6"/>
  <c r="TN51" i="6"/>
  <c r="TO51" i="6"/>
  <c r="TP51" i="6"/>
  <c r="TQ51" i="6"/>
  <c r="TR51" i="6"/>
  <c r="TS51" i="6"/>
  <c r="TT51" i="6"/>
  <c r="TU51" i="6"/>
  <c r="TV51" i="6"/>
  <c r="TW51" i="6"/>
  <c r="TX51" i="6"/>
  <c r="TY51" i="6"/>
  <c r="TZ51" i="6"/>
  <c r="UA51" i="6"/>
  <c r="UB51" i="6"/>
  <c r="UC51" i="6"/>
  <c r="UD51" i="6"/>
  <c r="UE51" i="6"/>
  <c r="UF51" i="6"/>
  <c r="UG51" i="6"/>
  <c r="UH51" i="6"/>
  <c r="UI51" i="6"/>
  <c r="UJ51" i="6"/>
  <c r="UK51" i="6"/>
  <c r="UL51" i="6"/>
  <c r="UM51" i="6"/>
  <c r="UN51" i="6"/>
  <c r="UO51" i="6"/>
  <c r="UP51" i="6"/>
  <c r="UQ51" i="6"/>
  <c r="UR51" i="6"/>
  <c r="US51" i="6"/>
  <c r="UT51" i="6"/>
  <c r="UU51" i="6"/>
  <c r="UV51" i="6"/>
  <c r="UW51" i="6"/>
  <c r="UX51" i="6"/>
  <c r="UY51" i="6"/>
  <c r="UZ51" i="6"/>
  <c r="VA51" i="6"/>
  <c r="VB51" i="6"/>
  <c r="VC51" i="6"/>
  <c r="VD51" i="6"/>
  <c r="VE51" i="6"/>
  <c r="VF51" i="6"/>
  <c r="VG51" i="6"/>
  <c r="VH51" i="6"/>
  <c r="VI51" i="6"/>
  <c r="VJ51" i="6"/>
  <c r="VK51" i="6"/>
  <c r="VL51" i="6"/>
  <c r="VM51" i="6"/>
  <c r="VN51" i="6"/>
  <c r="VO51" i="6"/>
  <c r="VP51" i="6"/>
  <c r="VQ51" i="6"/>
  <c r="VR51" i="6"/>
  <c r="VS51" i="6"/>
  <c r="VT51" i="6"/>
  <c r="VU51" i="6"/>
  <c r="VV51" i="6"/>
  <c r="VW51" i="6"/>
  <c r="VX51" i="6"/>
  <c r="VY51" i="6"/>
  <c r="VZ51" i="6"/>
  <c r="WA51" i="6"/>
  <c r="WB51" i="6"/>
  <c r="WC51" i="6"/>
  <c r="WD51" i="6"/>
  <c r="WE51" i="6"/>
  <c r="WF51" i="6"/>
  <c r="WG51" i="6"/>
  <c r="WH51" i="6"/>
  <c r="WI51" i="6"/>
  <c r="WJ51" i="6"/>
  <c r="WK51" i="6"/>
  <c r="WL51" i="6"/>
  <c r="WM51" i="6"/>
  <c r="WN51" i="6"/>
  <c r="WO51" i="6"/>
  <c r="WP51" i="6"/>
  <c r="WQ51" i="6"/>
  <c r="WR51" i="6"/>
  <c r="WS51" i="6"/>
  <c r="WT51" i="6"/>
  <c r="WU51" i="6"/>
  <c r="WV51" i="6"/>
  <c r="WW51" i="6"/>
  <c r="WX51" i="6"/>
  <c r="WY51" i="6"/>
  <c r="WZ51" i="6"/>
  <c r="XA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FA52" i="6"/>
  <c r="FB52" i="6"/>
  <c r="FC52" i="6"/>
  <c r="FD52" i="6"/>
  <c r="FE52" i="6"/>
  <c r="FF52" i="6"/>
  <c r="FG52" i="6"/>
  <c r="FH52" i="6"/>
  <c r="FI52" i="6"/>
  <c r="FJ52" i="6"/>
  <c r="FK52" i="6"/>
  <c r="FL52" i="6"/>
  <c r="FM52" i="6"/>
  <c r="FN52" i="6"/>
  <c r="FO52" i="6"/>
  <c r="FP52" i="6"/>
  <c r="FQ52" i="6"/>
  <c r="FR52" i="6"/>
  <c r="FS52" i="6"/>
  <c r="FT52" i="6"/>
  <c r="FU52" i="6"/>
  <c r="FV52" i="6"/>
  <c r="FW52" i="6"/>
  <c r="FX52" i="6"/>
  <c r="FY52" i="6"/>
  <c r="FZ52" i="6"/>
  <c r="GA52" i="6"/>
  <c r="GB52" i="6"/>
  <c r="GC52" i="6"/>
  <c r="GD52" i="6"/>
  <c r="GE52" i="6"/>
  <c r="GF52" i="6"/>
  <c r="GG52" i="6"/>
  <c r="GH52" i="6"/>
  <c r="GI52" i="6"/>
  <c r="GJ52" i="6"/>
  <c r="GK52" i="6"/>
  <c r="GL52" i="6"/>
  <c r="GM52" i="6"/>
  <c r="GN52" i="6"/>
  <c r="GO52" i="6"/>
  <c r="GP52" i="6"/>
  <c r="GQ52" i="6"/>
  <c r="GR52" i="6"/>
  <c r="GS52" i="6"/>
  <c r="GT52" i="6"/>
  <c r="GU52" i="6"/>
  <c r="GV52" i="6"/>
  <c r="GW52" i="6"/>
  <c r="GX52" i="6"/>
  <c r="GY52" i="6"/>
  <c r="GZ52" i="6"/>
  <c r="HA52" i="6"/>
  <c r="HB52" i="6"/>
  <c r="HC52" i="6"/>
  <c r="HD52" i="6"/>
  <c r="HE52" i="6"/>
  <c r="HF52" i="6"/>
  <c r="HG52" i="6"/>
  <c r="HH52" i="6"/>
  <c r="HI52" i="6"/>
  <c r="HJ52" i="6"/>
  <c r="HK52" i="6"/>
  <c r="HL52" i="6"/>
  <c r="HM52" i="6"/>
  <c r="HN52" i="6"/>
  <c r="HO52" i="6"/>
  <c r="HP52" i="6"/>
  <c r="HQ52" i="6"/>
  <c r="HR52" i="6"/>
  <c r="HS52" i="6"/>
  <c r="HT52" i="6"/>
  <c r="HU52" i="6"/>
  <c r="HV52" i="6"/>
  <c r="HW52" i="6"/>
  <c r="HX52" i="6"/>
  <c r="HY52" i="6"/>
  <c r="HZ52" i="6"/>
  <c r="IA52" i="6"/>
  <c r="IB52" i="6"/>
  <c r="IC52" i="6"/>
  <c r="ID52" i="6"/>
  <c r="IE52" i="6"/>
  <c r="IF52" i="6"/>
  <c r="IG52" i="6"/>
  <c r="IH52" i="6"/>
  <c r="II52" i="6"/>
  <c r="IJ52" i="6"/>
  <c r="IK52" i="6"/>
  <c r="IL52" i="6"/>
  <c r="IM52" i="6"/>
  <c r="IN52" i="6"/>
  <c r="IO52" i="6"/>
  <c r="IP52" i="6"/>
  <c r="IQ52" i="6"/>
  <c r="IR52" i="6"/>
  <c r="IS52" i="6"/>
  <c r="IT52" i="6"/>
  <c r="IU52" i="6"/>
  <c r="IV52" i="6"/>
  <c r="IW52" i="6"/>
  <c r="IX52" i="6"/>
  <c r="IY52" i="6"/>
  <c r="IZ52" i="6"/>
  <c r="JA52" i="6"/>
  <c r="JB52" i="6"/>
  <c r="JC52" i="6"/>
  <c r="JD52" i="6"/>
  <c r="JE52" i="6"/>
  <c r="JF52" i="6"/>
  <c r="JG52" i="6"/>
  <c r="JH52" i="6"/>
  <c r="JI52" i="6"/>
  <c r="JJ52" i="6"/>
  <c r="JK52" i="6"/>
  <c r="JL52" i="6"/>
  <c r="JM52" i="6"/>
  <c r="JN52" i="6"/>
  <c r="JO52" i="6"/>
  <c r="JP52" i="6"/>
  <c r="JQ52" i="6"/>
  <c r="JR52" i="6"/>
  <c r="JS52" i="6"/>
  <c r="JT52" i="6"/>
  <c r="JU52" i="6"/>
  <c r="JV52" i="6"/>
  <c r="JW52" i="6"/>
  <c r="JX52" i="6"/>
  <c r="JY52" i="6"/>
  <c r="JZ52" i="6"/>
  <c r="KA52" i="6"/>
  <c r="KB52" i="6"/>
  <c r="KC52" i="6"/>
  <c r="KD52" i="6"/>
  <c r="KE52" i="6"/>
  <c r="KF52" i="6"/>
  <c r="KG52" i="6"/>
  <c r="KH52" i="6"/>
  <c r="KI52" i="6"/>
  <c r="KJ52" i="6"/>
  <c r="KK52" i="6"/>
  <c r="KL52" i="6"/>
  <c r="KM52" i="6"/>
  <c r="KN52" i="6"/>
  <c r="KO52" i="6"/>
  <c r="KP52" i="6"/>
  <c r="KQ52" i="6"/>
  <c r="KR52" i="6"/>
  <c r="KS52" i="6"/>
  <c r="KT52" i="6"/>
  <c r="KU52" i="6"/>
  <c r="KV52" i="6"/>
  <c r="KW52" i="6"/>
  <c r="KX52" i="6"/>
  <c r="KY52" i="6"/>
  <c r="KZ52" i="6"/>
  <c r="LA52" i="6"/>
  <c r="LB52" i="6"/>
  <c r="LC52" i="6"/>
  <c r="LD52" i="6"/>
  <c r="LE52" i="6"/>
  <c r="LF52" i="6"/>
  <c r="LG52" i="6"/>
  <c r="LH52" i="6"/>
  <c r="LI52" i="6"/>
  <c r="LJ52" i="6"/>
  <c r="LK52" i="6"/>
  <c r="LL52" i="6"/>
  <c r="LM52" i="6"/>
  <c r="LN52" i="6"/>
  <c r="LO52" i="6"/>
  <c r="LP52" i="6"/>
  <c r="LQ52" i="6"/>
  <c r="LR52" i="6"/>
  <c r="LS52" i="6"/>
  <c r="LT52" i="6"/>
  <c r="LU52" i="6"/>
  <c r="LV52" i="6"/>
  <c r="LW52" i="6"/>
  <c r="LX52" i="6"/>
  <c r="LY52" i="6"/>
  <c r="LZ52" i="6"/>
  <c r="MA52" i="6"/>
  <c r="MB52" i="6"/>
  <c r="MC52" i="6"/>
  <c r="MD52" i="6"/>
  <c r="ME52" i="6"/>
  <c r="MF52" i="6"/>
  <c r="MG52" i="6"/>
  <c r="MH52" i="6"/>
  <c r="MI52" i="6"/>
  <c r="MJ52" i="6"/>
  <c r="MK52" i="6"/>
  <c r="ML52" i="6"/>
  <c r="MM52" i="6"/>
  <c r="MN52" i="6"/>
  <c r="MO52" i="6"/>
  <c r="MP52" i="6"/>
  <c r="MQ52" i="6"/>
  <c r="MR52" i="6"/>
  <c r="MS52" i="6"/>
  <c r="MT52" i="6"/>
  <c r="MU52" i="6"/>
  <c r="MV52" i="6"/>
  <c r="MW52" i="6"/>
  <c r="MX52" i="6"/>
  <c r="MY52" i="6"/>
  <c r="MZ52" i="6"/>
  <c r="NA52" i="6"/>
  <c r="NB52" i="6"/>
  <c r="NC52" i="6"/>
  <c r="ND52" i="6"/>
  <c r="NE52" i="6"/>
  <c r="NF52" i="6"/>
  <c r="NG52" i="6"/>
  <c r="NH52" i="6"/>
  <c r="NI52" i="6"/>
  <c r="NJ52" i="6"/>
  <c r="NK52" i="6"/>
  <c r="NL52" i="6"/>
  <c r="NM52" i="6"/>
  <c r="NN52" i="6"/>
  <c r="NO52" i="6"/>
  <c r="NP52" i="6"/>
  <c r="NQ52" i="6"/>
  <c r="NR52" i="6"/>
  <c r="NS52" i="6"/>
  <c r="NT52" i="6"/>
  <c r="NU52" i="6"/>
  <c r="NV52" i="6"/>
  <c r="NW52" i="6"/>
  <c r="NX52" i="6"/>
  <c r="NY52" i="6"/>
  <c r="NZ52" i="6"/>
  <c r="OA52" i="6"/>
  <c r="OB52" i="6"/>
  <c r="OC52" i="6"/>
  <c r="OD52" i="6"/>
  <c r="OE52" i="6"/>
  <c r="OF52" i="6"/>
  <c r="OG52" i="6"/>
  <c r="OH52" i="6"/>
  <c r="OI52" i="6"/>
  <c r="OJ52" i="6"/>
  <c r="OK52" i="6"/>
  <c r="OL52" i="6"/>
  <c r="OM52" i="6"/>
  <c r="ON52" i="6"/>
  <c r="OO52" i="6"/>
  <c r="OP52" i="6"/>
  <c r="OQ52" i="6"/>
  <c r="OR52" i="6"/>
  <c r="OS52" i="6"/>
  <c r="OT52" i="6"/>
  <c r="OU52" i="6"/>
  <c r="OV52" i="6"/>
  <c r="OW52" i="6"/>
  <c r="OX52" i="6"/>
  <c r="OY52" i="6"/>
  <c r="OZ52" i="6"/>
  <c r="PA52" i="6"/>
  <c r="PB52" i="6"/>
  <c r="PC52" i="6"/>
  <c r="PD52" i="6"/>
  <c r="PE52" i="6"/>
  <c r="PF52" i="6"/>
  <c r="PG52" i="6"/>
  <c r="PH52" i="6"/>
  <c r="PI52" i="6"/>
  <c r="PJ52" i="6"/>
  <c r="PK52" i="6"/>
  <c r="PL52" i="6"/>
  <c r="PM52" i="6"/>
  <c r="PN52" i="6"/>
  <c r="PO52" i="6"/>
  <c r="PP52" i="6"/>
  <c r="PQ52" i="6"/>
  <c r="PR52" i="6"/>
  <c r="PS52" i="6"/>
  <c r="PT52" i="6"/>
  <c r="PU52" i="6"/>
  <c r="PV52" i="6"/>
  <c r="PW52" i="6"/>
  <c r="PX52" i="6"/>
  <c r="PY52" i="6"/>
  <c r="PZ52" i="6"/>
  <c r="QA52" i="6"/>
  <c r="QB52" i="6"/>
  <c r="QC52" i="6"/>
  <c r="QD52" i="6"/>
  <c r="QE52" i="6"/>
  <c r="QF52" i="6"/>
  <c r="QG52" i="6"/>
  <c r="QH52" i="6"/>
  <c r="QI52" i="6"/>
  <c r="QJ52" i="6"/>
  <c r="QK52" i="6"/>
  <c r="QL52" i="6"/>
  <c r="QM52" i="6"/>
  <c r="QN52" i="6"/>
  <c r="QO52" i="6"/>
  <c r="QP52" i="6"/>
  <c r="QQ52" i="6"/>
  <c r="QR52" i="6"/>
  <c r="QS52" i="6"/>
  <c r="QT52" i="6"/>
  <c r="QU52" i="6"/>
  <c r="QV52" i="6"/>
  <c r="QW52" i="6"/>
  <c r="QX52" i="6"/>
  <c r="QY52" i="6"/>
  <c r="QZ52" i="6"/>
  <c r="RA52" i="6"/>
  <c r="RB52" i="6"/>
  <c r="RC52" i="6"/>
  <c r="RD52" i="6"/>
  <c r="RE52" i="6"/>
  <c r="RF52" i="6"/>
  <c r="RG52" i="6"/>
  <c r="RH52" i="6"/>
  <c r="RI52" i="6"/>
  <c r="RJ52" i="6"/>
  <c r="RK52" i="6"/>
  <c r="RL52" i="6"/>
  <c r="RM52" i="6"/>
  <c r="RN52" i="6"/>
  <c r="RO52" i="6"/>
  <c r="RP52" i="6"/>
  <c r="RQ52" i="6"/>
  <c r="RR52" i="6"/>
  <c r="RS52" i="6"/>
  <c r="RT52" i="6"/>
  <c r="RU52" i="6"/>
  <c r="RV52" i="6"/>
  <c r="RW52" i="6"/>
  <c r="RX52" i="6"/>
  <c r="RY52" i="6"/>
  <c r="RZ52" i="6"/>
  <c r="SA52" i="6"/>
  <c r="SB52" i="6"/>
  <c r="SC52" i="6"/>
  <c r="SD52" i="6"/>
  <c r="SE52" i="6"/>
  <c r="SF52" i="6"/>
  <c r="SG52" i="6"/>
  <c r="SH52" i="6"/>
  <c r="SI52" i="6"/>
  <c r="SJ52" i="6"/>
  <c r="SK52" i="6"/>
  <c r="SL52" i="6"/>
  <c r="SM52" i="6"/>
  <c r="SN52" i="6"/>
  <c r="SO52" i="6"/>
  <c r="SP52" i="6"/>
  <c r="SQ52" i="6"/>
  <c r="SR52" i="6"/>
  <c r="SS52" i="6"/>
  <c r="ST52" i="6"/>
  <c r="SU52" i="6"/>
  <c r="SV52" i="6"/>
  <c r="SW52" i="6"/>
  <c r="SX52" i="6"/>
  <c r="SY52" i="6"/>
  <c r="SZ52" i="6"/>
  <c r="TA52" i="6"/>
  <c r="TB52" i="6"/>
  <c r="TC52" i="6"/>
  <c r="TD52" i="6"/>
  <c r="TE52" i="6"/>
  <c r="TF52" i="6"/>
  <c r="TG52" i="6"/>
  <c r="TH52" i="6"/>
  <c r="TI52" i="6"/>
  <c r="TJ52" i="6"/>
  <c r="TK52" i="6"/>
  <c r="TL52" i="6"/>
  <c r="TM52" i="6"/>
  <c r="TN52" i="6"/>
  <c r="TO52" i="6"/>
  <c r="TP52" i="6"/>
  <c r="TQ52" i="6"/>
  <c r="TR52" i="6"/>
  <c r="TS52" i="6"/>
  <c r="TT52" i="6"/>
  <c r="TU52" i="6"/>
  <c r="TV52" i="6"/>
  <c r="TW52" i="6"/>
  <c r="TX52" i="6"/>
  <c r="TY52" i="6"/>
  <c r="TZ52" i="6"/>
  <c r="UA52" i="6"/>
  <c r="UB52" i="6"/>
  <c r="UC52" i="6"/>
  <c r="UD52" i="6"/>
  <c r="UE52" i="6"/>
  <c r="UF52" i="6"/>
  <c r="UG52" i="6"/>
  <c r="UH52" i="6"/>
  <c r="UI52" i="6"/>
  <c r="UJ52" i="6"/>
  <c r="UK52" i="6"/>
  <c r="UL52" i="6"/>
  <c r="UM52" i="6"/>
  <c r="UN52" i="6"/>
  <c r="UO52" i="6"/>
  <c r="UP52" i="6"/>
  <c r="UQ52" i="6"/>
  <c r="UR52" i="6"/>
  <c r="US52" i="6"/>
  <c r="UT52" i="6"/>
  <c r="UU52" i="6"/>
  <c r="UV52" i="6"/>
  <c r="UW52" i="6"/>
  <c r="UX52" i="6"/>
  <c r="UY52" i="6"/>
  <c r="UZ52" i="6"/>
  <c r="VA52" i="6"/>
  <c r="VB52" i="6"/>
  <c r="VC52" i="6"/>
  <c r="VD52" i="6"/>
  <c r="VE52" i="6"/>
  <c r="VF52" i="6"/>
  <c r="VG52" i="6"/>
  <c r="VH52" i="6"/>
  <c r="VI52" i="6"/>
  <c r="VJ52" i="6"/>
  <c r="VK52" i="6"/>
  <c r="VL52" i="6"/>
  <c r="VM52" i="6"/>
  <c r="VN52" i="6"/>
  <c r="VO52" i="6"/>
  <c r="VP52" i="6"/>
  <c r="VQ52" i="6"/>
  <c r="VR52" i="6"/>
  <c r="VS52" i="6"/>
  <c r="VT52" i="6"/>
  <c r="VU52" i="6"/>
  <c r="VV52" i="6"/>
  <c r="VW52" i="6"/>
  <c r="VX52" i="6"/>
  <c r="VY52" i="6"/>
  <c r="VZ52" i="6"/>
  <c r="WA52" i="6"/>
  <c r="WB52" i="6"/>
  <c r="WC52" i="6"/>
  <c r="WD52" i="6"/>
  <c r="WE52" i="6"/>
  <c r="WF52" i="6"/>
  <c r="WG52" i="6"/>
  <c r="WH52" i="6"/>
  <c r="WI52" i="6"/>
  <c r="WJ52" i="6"/>
  <c r="WK52" i="6"/>
  <c r="WL52" i="6"/>
  <c r="WM52" i="6"/>
  <c r="WN52" i="6"/>
  <c r="WO52" i="6"/>
  <c r="WP52" i="6"/>
  <c r="WQ52" i="6"/>
  <c r="WR52" i="6"/>
  <c r="WS52" i="6"/>
  <c r="WT52" i="6"/>
  <c r="WU52" i="6"/>
  <c r="WV52" i="6"/>
  <c r="WW52" i="6"/>
  <c r="WX52" i="6"/>
  <c r="WY52" i="6"/>
  <c r="WZ52" i="6"/>
  <c r="XA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FA53" i="6"/>
  <c r="FB53" i="6"/>
  <c r="FC53" i="6"/>
  <c r="FD53" i="6"/>
  <c r="FE53" i="6"/>
  <c r="FF53" i="6"/>
  <c r="FG53" i="6"/>
  <c r="FH53" i="6"/>
  <c r="FI53" i="6"/>
  <c r="FJ53" i="6"/>
  <c r="FK53" i="6"/>
  <c r="FL53" i="6"/>
  <c r="FM53" i="6"/>
  <c r="FN53" i="6"/>
  <c r="FO53" i="6"/>
  <c r="FP53" i="6"/>
  <c r="FQ53" i="6"/>
  <c r="FR53" i="6"/>
  <c r="FS53" i="6"/>
  <c r="FT53" i="6"/>
  <c r="FU53" i="6"/>
  <c r="FV53" i="6"/>
  <c r="FW53" i="6"/>
  <c r="FX53" i="6"/>
  <c r="FY53" i="6"/>
  <c r="FZ53" i="6"/>
  <c r="GA53" i="6"/>
  <c r="GB53" i="6"/>
  <c r="GC53" i="6"/>
  <c r="GD53" i="6"/>
  <c r="GE53" i="6"/>
  <c r="GF53" i="6"/>
  <c r="GG53" i="6"/>
  <c r="GH53" i="6"/>
  <c r="GI53" i="6"/>
  <c r="GJ53" i="6"/>
  <c r="GK53" i="6"/>
  <c r="GL53" i="6"/>
  <c r="GM53" i="6"/>
  <c r="GN53" i="6"/>
  <c r="GO53" i="6"/>
  <c r="GP53" i="6"/>
  <c r="GQ53" i="6"/>
  <c r="GR53" i="6"/>
  <c r="GS53" i="6"/>
  <c r="GT53" i="6"/>
  <c r="GU53" i="6"/>
  <c r="GV53" i="6"/>
  <c r="GW53" i="6"/>
  <c r="GX53" i="6"/>
  <c r="GY53" i="6"/>
  <c r="GZ53" i="6"/>
  <c r="HA53" i="6"/>
  <c r="HB53" i="6"/>
  <c r="HC53" i="6"/>
  <c r="HD53" i="6"/>
  <c r="HE53" i="6"/>
  <c r="HF53" i="6"/>
  <c r="HG53" i="6"/>
  <c r="HH53" i="6"/>
  <c r="HI53" i="6"/>
  <c r="HJ53" i="6"/>
  <c r="HK53" i="6"/>
  <c r="HL53" i="6"/>
  <c r="HM53" i="6"/>
  <c r="HN53" i="6"/>
  <c r="HO53" i="6"/>
  <c r="HP53" i="6"/>
  <c r="HQ53" i="6"/>
  <c r="HR53" i="6"/>
  <c r="HS53" i="6"/>
  <c r="HT53" i="6"/>
  <c r="HU53" i="6"/>
  <c r="HV53" i="6"/>
  <c r="HW53" i="6"/>
  <c r="HX53" i="6"/>
  <c r="HY53" i="6"/>
  <c r="HZ53" i="6"/>
  <c r="IA53" i="6"/>
  <c r="IB53" i="6"/>
  <c r="IC53" i="6"/>
  <c r="ID53" i="6"/>
  <c r="IE53" i="6"/>
  <c r="IF53" i="6"/>
  <c r="IG53" i="6"/>
  <c r="IH53" i="6"/>
  <c r="II53" i="6"/>
  <c r="IJ53" i="6"/>
  <c r="IK53" i="6"/>
  <c r="IL53" i="6"/>
  <c r="IM53" i="6"/>
  <c r="IN53" i="6"/>
  <c r="IO53" i="6"/>
  <c r="IP53" i="6"/>
  <c r="IQ53" i="6"/>
  <c r="IR53" i="6"/>
  <c r="IS53" i="6"/>
  <c r="IT53" i="6"/>
  <c r="IU53" i="6"/>
  <c r="IV53" i="6"/>
  <c r="IW53" i="6"/>
  <c r="IX53" i="6"/>
  <c r="IY53" i="6"/>
  <c r="IZ53" i="6"/>
  <c r="JA53" i="6"/>
  <c r="JB53" i="6"/>
  <c r="JC53" i="6"/>
  <c r="JD53" i="6"/>
  <c r="JE53" i="6"/>
  <c r="JF53" i="6"/>
  <c r="JG53" i="6"/>
  <c r="JH53" i="6"/>
  <c r="JI53" i="6"/>
  <c r="JJ53" i="6"/>
  <c r="JK53" i="6"/>
  <c r="JL53" i="6"/>
  <c r="JM53" i="6"/>
  <c r="JN53" i="6"/>
  <c r="JO53" i="6"/>
  <c r="JP53" i="6"/>
  <c r="JQ53" i="6"/>
  <c r="JR53" i="6"/>
  <c r="JS53" i="6"/>
  <c r="JT53" i="6"/>
  <c r="JU53" i="6"/>
  <c r="JV53" i="6"/>
  <c r="JW53" i="6"/>
  <c r="JX53" i="6"/>
  <c r="JY53" i="6"/>
  <c r="JZ53" i="6"/>
  <c r="KA53" i="6"/>
  <c r="KB53" i="6"/>
  <c r="KC53" i="6"/>
  <c r="KD53" i="6"/>
  <c r="KE53" i="6"/>
  <c r="KF53" i="6"/>
  <c r="KG53" i="6"/>
  <c r="KH53" i="6"/>
  <c r="KI53" i="6"/>
  <c r="KJ53" i="6"/>
  <c r="KK53" i="6"/>
  <c r="KL53" i="6"/>
  <c r="KM53" i="6"/>
  <c r="KN53" i="6"/>
  <c r="KO53" i="6"/>
  <c r="KP53" i="6"/>
  <c r="KQ53" i="6"/>
  <c r="KR53" i="6"/>
  <c r="KS53" i="6"/>
  <c r="KT53" i="6"/>
  <c r="KU53" i="6"/>
  <c r="KV53" i="6"/>
  <c r="KW53" i="6"/>
  <c r="KX53" i="6"/>
  <c r="KY53" i="6"/>
  <c r="KZ53" i="6"/>
  <c r="LA53" i="6"/>
  <c r="LB53" i="6"/>
  <c r="LC53" i="6"/>
  <c r="LD53" i="6"/>
  <c r="LE53" i="6"/>
  <c r="LF53" i="6"/>
  <c r="LG53" i="6"/>
  <c r="LH53" i="6"/>
  <c r="LI53" i="6"/>
  <c r="LJ53" i="6"/>
  <c r="LK53" i="6"/>
  <c r="LL53" i="6"/>
  <c r="LM53" i="6"/>
  <c r="LN53" i="6"/>
  <c r="LO53" i="6"/>
  <c r="LP53" i="6"/>
  <c r="LQ53" i="6"/>
  <c r="LR53" i="6"/>
  <c r="LS53" i="6"/>
  <c r="LT53" i="6"/>
  <c r="LU53" i="6"/>
  <c r="LV53" i="6"/>
  <c r="LW53" i="6"/>
  <c r="LX53" i="6"/>
  <c r="LY53" i="6"/>
  <c r="LZ53" i="6"/>
  <c r="MA53" i="6"/>
  <c r="MB53" i="6"/>
  <c r="MC53" i="6"/>
  <c r="MD53" i="6"/>
  <c r="ME53" i="6"/>
  <c r="MF53" i="6"/>
  <c r="MG53" i="6"/>
  <c r="MH53" i="6"/>
  <c r="MI53" i="6"/>
  <c r="MJ53" i="6"/>
  <c r="MK53" i="6"/>
  <c r="ML53" i="6"/>
  <c r="MM53" i="6"/>
  <c r="MN53" i="6"/>
  <c r="MO53" i="6"/>
  <c r="MP53" i="6"/>
  <c r="MQ53" i="6"/>
  <c r="MR53" i="6"/>
  <c r="MS53" i="6"/>
  <c r="MT53" i="6"/>
  <c r="MU53" i="6"/>
  <c r="MV53" i="6"/>
  <c r="MW53" i="6"/>
  <c r="MX53" i="6"/>
  <c r="MY53" i="6"/>
  <c r="MZ53" i="6"/>
  <c r="NA53" i="6"/>
  <c r="NB53" i="6"/>
  <c r="NC53" i="6"/>
  <c r="ND53" i="6"/>
  <c r="NE53" i="6"/>
  <c r="NF53" i="6"/>
  <c r="NG53" i="6"/>
  <c r="NH53" i="6"/>
  <c r="NI53" i="6"/>
  <c r="NJ53" i="6"/>
  <c r="NK53" i="6"/>
  <c r="NL53" i="6"/>
  <c r="NM53" i="6"/>
  <c r="NN53" i="6"/>
  <c r="NO53" i="6"/>
  <c r="NP53" i="6"/>
  <c r="NQ53" i="6"/>
  <c r="NR53" i="6"/>
  <c r="NS53" i="6"/>
  <c r="NT53" i="6"/>
  <c r="NU53" i="6"/>
  <c r="NV53" i="6"/>
  <c r="NW53" i="6"/>
  <c r="NX53" i="6"/>
  <c r="NY53" i="6"/>
  <c r="NZ53" i="6"/>
  <c r="OA53" i="6"/>
  <c r="OB53" i="6"/>
  <c r="OC53" i="6"/>
  <c r="OD53" i="6"/>
  <c r="OE53" i="6"/>
  <c r="OF53" i="6"/>
  <c r="OG53" i="6"/>
  <c r="OH53" i="6"/>
  <c r="OI53" i="6"/>
  <c r="OJ53" i="6"/>
  <c r="OK53" i="6"/>
  <c r="OL53" i="6"/>
  <c r="OM53" i="6"/>
  <c r="ON53" i="6"/>
  <c r="OO53" i="6"/>
  <c r="OP53" i="6"/>
  <c r="OQ53" i="6"/>
  <c r="OR53" i="6"/>
  <c r="OS53" i="6"/>
  <c r="OT53" i="6"/>
  <c r="OU53" i="6"/>
  <c r="OV53" i="6"/>
  <c r="OW53" i="6"/>
  <c r="OX53" i="6"/>
  <c r="OY53" i="6"/>
  <c r="OZ53" i="6"/>
  <c r="PA53" i="6"/>
  <c r="PB53" i="6"/>
  <c r="PC53" i="6"/>
  <c r="PD53" i="6"/>
  <c r="PE53" i="6"/>
  <c r="PF53" i="6"/>
  <c r="PG53" i="6"/>
  <c r="PH53" i="6"/>
  <c r="PI53" i="6"/>
  <c r="PJ53" i="6"/>
  <c r="PK53" i="6"/>
  <c r="PL53" i="6"/>
  <c r="PM53" i="6"/>
  <c r="PN53" i="6"/>
  <c r="PO53" i="6"/>
  <c r="PP53" i="6"/>
  <c r="PQ53" i="6"/>
  <c r="PR53" i="6"/>
  <c r="PS53" i="6"/>
  <c r="PT53" i="6"/>
  <c r="PU53" i="6"/>
  <c r="PV53" i="6"/>
  <c r="PW53" i="6"/>
  <c r="PX53" i="6"/>
  <c r="PY53" i="6"/>
  <c r="PZ53" i="6"/>
  <c r="QA53" i="6"/>
  <c r="QB53" i="6"/>
  <c r="QC53" i="6"/>
  <c r="QD53" i="6"/>
  <c r="QE53" i="6"/>
  <c r="QF53" i="6"/>
  <c r="QG53" i="6"/>
  <c r="QH53" i="6"/>
  <c r="QI53" i="6"/>
  <c r="QJ53" i="6"/>
  <c r="QK53" i="6"/>
  <c r="QL53" i="6"/>
  <c r="QM53" i="6"/>
  <c r="QN53" i="6"/>
  <c r="QO53" i="6"/>
  <c r="QP53" i="6"/>
  <c r="QQ53" i="6"/>
  <c r="QR53" i="6"/>
  <c r="QS53" i="6"/>
  <c r="QT53" i="6"/>
  <c r="QU53" i="6"/>
  <c r="QV53" i="6"/>
  <c r="QW53" i="6"/>
  <c r="QX53" i="6"/>
  <c r="QY53" i="6"/>
  <c r="QZ53" i="6"/>
  <c r="RA53" i="6"/>
  <c r="RB53" i="6"/>
  <c r="RC53" i="6"/>
  <c r="RD53" i="6"/>
  <c r="RE53" i="6"/>
  <c r="RF53" i="6"/>
  <c r="RG53" i="6"/>
  <c r="RH53" i="6"/>
  <c r="RI53" i="6"/>
  <c r="RJ53" i="6"/>
  <c r="RK53" i="6"/>
  <c r="RL53" i="6"/>
  <c r="RM53" i="6"/>
  <c r="RN53" i="6"/>
  <c r="RO53" i="6"/>
  <c r="RP53" i="6"/>
  <c r="RQ53" i="6"/>
  <c r="RR53" i="6"/>
  <c r="RS53" i="6"/>
  <c r="RT53" i="6"/>
  <c r="RU53" i="6"/>
  <c r="RV53" i="6"/>
  <c r="RW53" i="6"/>
  <c r="RX53" i="6"/>
  <c r="RY53" i="6"/>
  <c r="RZ53" i="6"/>
  <c r="SA53" i="6"/>
  <c r="SB53" i="6"/>
  <c r="SC53" i="6"/>
  <c r="SD53" i="6"/>
  <c r="SE53" i="6"/>
  <c r="SF53" i="6"/>
  <c r="SG53" i="6"/>
  <c r="SH53" i="6"/>
  <c r="SI53" i="6"/>
  <c r="SJ53" i="6"/>
  <c r="SK53" i="6"/>
  <c r="SL53" i="6"/>
  <c r="SM53" i="6"/>
  <c r="SN53" i="6"/>
  <c r="SO53" i="6"/>
  <c r="SP53" i="6"/>
  <c r="SQ53" i="6"/>
  <c r="SR53" i="6"/>
  <c r="SS53" i="6"/>
  <c r="ST53" i="6"/>
  <c r="SU53" i="6"/>
  <c r="SV53" i="6"/>
  <c r="SW53" i="6"/>
  <c r="SX53" i="6"/>
  <c r="SY53" i="6"/>
  <c r="SZ53" i="6"/>
  <c r="TA53" i="6"/>
  <c r="TB53" i="6"/>
  <c r="TC53" i="6"/>
  <c r="TD53" i="6"/>
  <c r="TE53" i="6"/>
  <c r="TF53" i="6"/>
  <c r="TG53" i="6"/>
  <c r="TH53" i="6"/>
  <c r="TI53" i="6"/>
  <c r="TJ53" i="6"/>
  <c r="TK53" i="6"/>
  <c r="TL53" i="6"/>
  <c r="TM53" i="6"/>
  <c r="TN53" i="6"/>
  <c r="TO53" i="6"/>
  <c r="TP53" i="6"/>
  <c r="TQ53" i="6"/>
  <c r="TR53" i="6"/>
  <c r="TS53" i="6"/>
  <c r="TT53" i="6"/>
  <c r="TU53" i="6"/>
  <c r="TV53" i="6"/>
  <c r="TW53" i="6"/>
  <c r="TX53" i="6"/>
  <c r="TY53" i="6"/>
  <c r="TZ53" i="6"/>
  <c r="UA53" i="6"/>
  <c r="UB53" i="6"/>
  <c r="UC53" i="6"/>
  <c r="UD53" i="6"/>
  <c r="UE53" i="6"/>
  <c r="UF53" i="6"/>
  <c r="UG53" i="6"/>
  <c r="UH53" i="6"/>
  <c r="UI53" i="6"/>
  <c r="UJ53" i="6"/>
  <c r="UK53" i="6"/>
  <c r="UL53" i="6"/>
  <c r="UM53" i="6"/>
  <c r="UN53" i="6"/>
  <c r="UO53" i="6"/>
  <c r="UP53" i="6"/>
  <c r="UQ53" i="6"/>
  <c r="UR53" i="6"/>
  <c r="US53" i="6"/>
  <c r="UT53" i="6"/>
  <c r="UU53" i="6"/>
  <c r="UV53" i="6"/>
  <c r="UW53" i="6"/>
  <c r="UX53" i="6"/>
  <c r="UY53" i="6"/>
  <c r="UZ53" i="6"/>
  <c r="VA53" i="6"/>
  <c r="VB53" i="6"/>
  <c r="VC53" i="6"/>
  <c r="VD53" i="6"/>
  <c r="VE53" i="6"/>
  <c r="VF53" i="6"/>
  <c r="VG53" i="6"/>
  <c r="VH53" i="6"/>
  <c r="VI53" i="6"/>
  <c r="VJ53" i="6"/>
  <c r="VK53" i="6"/>
  <c r="VL53" i="6"/>
  <c r="VM53" i="6"/>
  <c r="VN53" i="6"/>
  <c r="VO53" i="6"/>
  <c r="VP53" i="6"/>
  <c r="VQ53" i="6"/>
  <c r="VR53" i="6"/>
  <c r="VS53" i="6"/>
  <c r="VT53" i="6"/>
  <c r="VU53" i="6"/>
  <c r="VV53" i="6"/>
  <c r="VW53" i="6"/>
  <c r="VX53" i="6"/>
  <c r="VY53" i="6"/>
  <c r="VZ53" i="6"/>
  <c r="WA53" i="6"/>
  <c r="WB53" i="6"/>
  <c r="WC53" i="6"/>
  <c r="WD53" i="6"/>
  <c r="WE53" i="6"/>
  <c r="WF53" i="6"/>
  <c r="WG53" i="6"/>
  <c r="WH53" i="6"/>
  <c r="WI53" i="6"/>
  <c r="WJ53" i="6"/>
  <c r="WK53" i="6"/>
  <c r="WL53" i="6"/>
  <c r="WM53" i="6"/>
  <c r="WN53" i="6"/>
  <c r="WO53" i="6"/>
  <c r="WP53" i="6"/>
  <c r="WQ53" i="6"/>
  <c r="WR53" i="6"/>
  <c r="WS53" i="6"/>
  <c r="WT53" i="6"/>
  <c r="WU53" i="6"/>
  <c r="WV53" i="6"/>
  <c r="WW53" i="6"/>
  <c r="WX53" i="6"/>
  <c r="WY53" i="6"/>
  <c r="WZ53" i="6"/>
  <c r="XA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FA54" i="6"/>
  <c r="FB54" i="6"/>
  <c r="FC54" i="6"/>
  <c r="FD54" i="6"/>
  <c r="FE54" i="6"/>
  <c r="FF54" i="6"/>
  <c r="FG54" i="6"/>
  <c r="FH54" i="6"/>
  <c r="FI54" i="6"/>
  <c r="FJ54" i="6"/>
  <c r="FK54" i="6"/>
  <c r="FL54" i="6"/>
  <c r="FM54" i="6"/>
  <c r="FN54" i="6"/>
  <c r="FO54" i="6"/>
  <c r="FP54" i="6"/>
  <c r="FQ54" i="6"/>
  <c r="FR54" i="6"/>
  <c r="FS54" i="6"/>
  <c r="FT54" i="6"/>
  <c r="FU54" i="6"/>
  <c r="FV54" i="6"/>
  <c r="FW54" i="6"/>
  <c r="FX54" i="6"/>
  <c r="FY54" i="6"/>
  <c r="FZ54" i="6"/>
  <c r="GA54" i="6"/>
  <c r="GB54" i="6"/>
  <c r="GC54" i="6"/>
  <c r="GD54" i="6"/>
  <c r="GE54" i="6"/>
  <c r="GF54" i="6"/>
  <c r="GG54" i="6"/>
  <c r="GH54" i="6"/>
  <c r="GI54" i="6"/>
  <c r="GJ54" i="6"/>
  <c r="GK54" i="6"/>
  <c r="GL54" i="6"/>
  <c r="GM54" i="6"/>
  <c r="GN54" i="6"/>
  <c r="GO54" i="6"/>
  <c r="GP54" i="6"/>
  <c r="GQ54" i="6"/>
  <c r="GR54" i="6"/>
  <c r="GS54" i="6"/>
  <c r="GT54" i="6"/>
  <c r="GU54" i="6"/>
  <c r="GV54" i="6"/>
  <c r="GW54" i="6"/>
  <c r="GX54" i="6"/>
  <c r="GY54" i="6"/>
  <c r="GZ54" i="6"/>
  <c r="HA54" i="6"/>
  <c r="HB54" i="6"/>
  <c r="HC54" i="6"/>
  <c r="HD54" i="6"/>
  <c r="HE54" i="6"/>
  <c r="HF54" i="6"/>
  <c r="HG54" i="6"/>
  <c r="HH54" i="6"/>
  <c r="HI54" i="6"/>
  <c r="HJ54" i="6"/>
  <c r="HK54" i="6"/>
  <c r="HL54" i="6"/>
  <c r="HM54" i="6"/>
  <c r="HN54" i="6"/>
  <c r="HO54" i="6"/>
  <c r="HP54" i="6"/>
  <c r="HQ54" i="6"/>
  <c r="HR54" i="6"/>
  <c r="HS54" i="6"/>
  <c r="HT54" i="6"/>
  <c r="HU54" i="6"/>
  <c r="HV54" i="6"/>
  <c r="HW54" i="6"/>
  <c r="HX54" i="6"/>
  <c r="HY54" i="6"/>
  <c r="HZ54" i="6"/>
  <c r="IA54" i="6"/>
  <c r="IB54" i="6"/>
  <c r="IC54" i="6"/>
  <c r="ID54" i="6"/>
  <c r="IE54" i="6"/>
  <c r="IF54" i="6"/>
  <c r="IG54" i="6"/>
  <c r="IH54" i="6"/>
  <c r="II54" i="6"/>
  <c r="IJ54" i="6"/>
  <c r="IK54" i="6"/>
  <c r="IL54" i="6"/>
  <c r="IM54" i="6"/>
  <c r="IN54" i="6"/>
  <c r="IO54" i="6"/>
  <c r="IP54" i="6"/>
  <c r="IQ54" i="6"/>
  <c r="IR54" i="6"/>
  <c r="IS54" i="6"/>
  <c r="IT54" i="6"/>
  <c r="IU54" i="6"/>
  <c r="IV54" i="6"/>
  <c r="IW54" i="6"/>
  <c r="IX54" i="6"/>
  <c r="IY54" i="6"/>
  <c r="IZ54" i="6"/>
  <c r="JA54" i="6"/>
  <c r="JB54" i="6"/>
  <c r="JC54" i="6"/>
  <c r="JD54" i="6"/>
  <c r="JE54" i="6"/>
  <c r="JF54" i="6"/>
  <c r="JG54" i="6"/>
  <c r="JH54" i="6"/>
  <c r="JI54" i="6"/>
  <c r="JJ54" i="6"/>
  <c r="JK54" i="6"/>
  <c r="JL54" i="6"/>
  <c r="JM54" i="6"/>
  <c r="JN54" i="6"/>
  <c r="JO54" i="6"/>
  <c r="JP54" i="6"/>
  <c r="JQ54" i="6"/>
  <c r="JR54" i="6"/>
  <c r="JS54" i="6"/>
  <c r="JT54" i="6"/>
  <c r="JU54" i="6"/>
  <c r="JV54" i="6"/>
  <c r="JW54" i="6"/>
  <c r="JX54" i="6"/>
  <c r="JY54" i="6"/>
  <c r="JZ54" i="6"/>
  <c r="KA54" i="6"/>
  <c r="KB54" i="6"/>
  <c r="KC54" i="6"/>
  <c r="KD54" i="6"/>
  <c r="KE54" i="6"/>
  <c r="KF54" i="6"/>
  <c r="KG54" i="6"/>
  <c r="KH54" i="6"/>
  <c r="KI54" i="6"/>
  <c r="KJ54" i="6"/>
  <c r="KK54" i="6"/>
  <c r="KL54" i="6"/>
  <c r="KM54" i="6"/>
  <c r="KN54" i="6"/>
  <c r="KO54" i="6"/>
  <c r="KP54" i="6"/>
  <c r="KQ54" i="6"/>
  <c r="KR54" i="6"/>
  <c r="KS54" i="6"/>
  <c r="KT54" i="6"/>
  <c r="KU54" i="6"/>
  <c r="KV54" i="6"/>
  <c r="KW54" i="6"/>
  <c r="KX54" i="6"/>
  <c r="KY54" i="6"/>
  <c r="KZ54" i="6"/>
  <c r="LA54" i="6"/>
  <c r="LB54" i="6"/>
  <c r="LC54" i="6"/>
  <c r="LD54" i="6"/>
  <c r="LE54" i="6"/>
  <c r="LF54" i="6"/>
  <c r="LG54" i="6"/>
  <c r="LH54" i="6"/>
  <c r="LI54" i="6"/>
  <c r="LJ54" i="6"/>
  <c r="LK54" i="6"/>
  <c r="LL54" i="6"/>
  <c r="LM54" i="6"/>
  <c r="LN54" i="6"/>
  <c r="LO54" i="6"/>
  <c r="LP54" i="6"/>
  <c r="LQ54" i="6"/>
  <c r="LR54" i="6"/>
  <c r="LS54" i="6"/>
  <c r="LT54" i="6"/>
  <c r="LU54" i="6"/>
  <c r="LV54" i="6"/>
  <c r="LW54" i="6"/>
  <c r="LX54" i="6"/>
  <c r="LY54" i="6"/>
  <c r="LZ54" i="6"/>
  <c r="MA54" i="6"/>
  <c r="MB54" i="6"/>
  <c r="MC54" i="6"/>
  <c r="MD54" i="6"/>
  <c r="ME54" i="6"/>
  <c r="MF54" i="6"/>
  <c r="MG54" i="6"/>
  <c r="MH54" i="6"/>
  <c r="MI54" i="6"/>
  <c r="MJ54" i="6"/>
  <c r="MK54" i="6"/>
  <c r="ML54" i="6"/>
  <c r="MM54" i="6"/>
  <c r="MN54" i="6"/>
  <c r="MO54" i="6"/>
  <c r="MP54" i="6"/>
  <c r="MQ54" i="6"/>
  <c r="MR54" i="6"/>
  <c r="MS54" i="6"/>
  <c r="MT54" i="6"/>
  <c r="MU54" i="6"/>
  <c r="MV54" i="6"/>
  <c r="MW54" i="6"/>
  <c r="MX54" i="6"/>
  <c r="MY54" i="6"/>
  <c r="MZ54" i="6"/>
  <c r="NA54" i="6"/>
  <c r="NB54" i="6"/>
  <c r="NC54" i="6"/>
  <c r="ND54" i="6"/>
  <c r="NE54" i="6"/>
  <c r="NF54" i="6"/>
  <c r="NG54" i="6"/>
  <c r="NH54" i="6"/>
  <c r="NI54" i="6"/>
  <c r="NJ54" i="6"/>
  <c r="NK54" i="6"/>
  <c r="NL54" i="6"/>
  <c r="NM54" i="6"/>
  <c r="NN54" i="6"/>
  <c r="NO54" i="6"/>
  <c r="NP54" i="6"/>
  <c r="NQ54" i="6"/>
  <c r="NR54" i="6"/>
  <c r="NS54" i="6"/>
  <c r="NT54" i="6"/>
  <c r="NU54" i="6"/>
  <c r="NV54" i="6"/>
  <c r="NW54" i="6"/>
  <c r="NX54" i="6"/>
  <c r="NY54" i="6"/>
  <c r="NZ54" i="6"/>
  <c r="OA54" i="6"/>
  <c r="OB54" i="6"/>
  <c r="OC54" i="6"/>
  <c r="OD54" i="6"/>
  <c r="OE54" i="6"/>
  <c r="OF54" i="6"/>
  <c r="OG54" i="6"/>
  <c r="OH54" i="6"/>
  <c r="OI54" i="6"/>
  <c r="OJ54" i="6"/>
  <c r="OK54" i="6"/>
  <c r="OL54" i="6"/>
  <c r="OM54" i="6"/>
  <c r="ON54" i="6"/>
  <c r="OO54" i="6"/>
  <c r="OP54" i="6"/>
  <c r="OQ54" i="6"/>
  <c r="OR54" i="6"/>
  <c r="OS54" i="6"/>
  <c r="OT54" i="6"/>
  <c r="OU54" i="6"/>
  <c r="OV54" i="6"/>
  <c r="OW54" i="6"/>
  <c r="OX54" i="6"/>
  <c r="OY54" i="6"/>
  <c r="OZ54" i="6"/>
  <c r="PA54" i="6"/>
  <c r="PB54" i="6"/>
  <c r="PC54" i="6"/>
  <c r="PD54" i="6"/>
  <c r="PE54" i="6"/>
  <c r="PF54" i="6"/>
  <c r="PG54" i="6"/>
  <c r="PH54" i="6"/>
  <c r="PI54" i="6"/>
  <c r="PJ54" i="6"/>
  <c r="PK54" i="6"/>
  <c r="PL54" i="6"/>
  <c r="PM54" i="6"/>
  <c r="PN54" i="6"/>
  <c r="PO54" i="6"/>
  <c r="PP54" i="6"/>
  <c r="PQ54" i="6"/>
  <c r="PR54" i="6"/>
  <c r="PS54" i="6"/>
  <c r="PT54" i="6"/>
  <c r="PU54" i="6"/>
  <c r="PV54" i="6"/>
  <c r="PW54" i="6"/>
  <c r="PX54" i="6"/>
  <c r="PY54" i="6"/>
  <c r="PZ54" i="6"/>
  <c r="QA54" i="6"/>
  <c r="QB54" i="6"/>
  <c r="QC54" i="6"/>
  <c r="QD54" i="6"/>
  <c r="QE54" i="6"/>
  <c r="QF54" i="6"/>
  <c r="QG54" i="6"/>
  <c r="QH54" i="6"/>
  <c r="QI54" i="6"/>
  <c r="QJ54" i="6"/>
  <c r="QK54" i="6"/>
  <c r="QL54" i="6"/>
  <c r="QM54" i="6"/>
  <c r="QN54" i="6"/>
  <c r="QO54" i="6"/>
  <c r="QP54" i="6"/>
  <c r="QQ54" i="6"/>
  <c r="QR54" i="6"/>
  <c r="QS54" i="6"/>
  <c r="QT54" i="6"/>
  <c r="QU54" i="6"/>
  <c r="QV54" i="6"/>
  <c r="QW54" i="6"/>
  <c r="QX54" i="6"/>
  <c r="QY54" i="6"/>
  <c r="QZ54" i="6"/>
  <c r="RA54" i="6"/>
  <c r="RB54" i="6"/>
  <c r="RC54" i="6"/>
  <c r="RD54" i="6"/>
  <c r="RE54" i="6"/>
  <c r="RF54" i="6"/>
  <c r="RG54" i="6"/>
  <c r="RH54" i="6"/>
  <c r="RI54" i="6"/>
  <c r="RJ54" i="6"/>
  <c r="RK54" i="6"/>
  <c r="RL54" i="6"/>
  <c r="RM54" i="6"/>
  <c r="RN54" i="6"/>
  <c r="RO54" i="6"/>
  <c r="RP54" i="6"/>
  <c r="RQ54" i="6"/>
  <c r="RR54" i="6"/>
  <c r="RS54" i="6"/>
  <c r="RT54" i="6"/>
  <c r="RU54" i="6"/>
  <c r="RV54" i="6"/>
  <c r="RW54" i="6"/>
  <c r="RX54" i="6"/>
  <c r="RY54" i="6"/>
  <c r="RZ54" i="6"/>
  <c r="SA54" i="6"/>
  <c r="SB54" i="6"/>
  <c r="SC54" i="6"/>
  <c r="SD54" i="6"/>
  <c r="SE54" i="6"/>
  <c r="SF54" i="6"/>
  <c r="SG54" i="6"/>
  <c r="SH54" i="6"/>
  <c r="SI54" i="6"/>
  <c r="SJ54" i="6"/>
  <c r="SK54" i="6"/>
  <c r="SL54" i="6"/>
  <c r="SM54" i="6"/>
  <c r="SN54" i="6"/>
  <c r="SO54" i="6"/>
  <c r="SP54" i="6"/>
  <c r="SQ54" i="6"/>
  <c r="SR54" i="6"/>
  <c r="SS54" i="6"/>
  <c r="ST54" i="6"/>
  <c r="SU54" i="6"/>
  <c r="SV54" i="6"/>
  <c r="SW54" i="6"/>
  <c r="SX54" i="6"/>
  <c r="SY54" i="6"/>
  <c r="SZ54" i="6"/>
  <c r="TA54" i="6"/>
  <c r="TB54" i="6"/>
  <c r="TC54" i="6"/>
  <c r="TD54" i="6"/>
  <c r="TE54" i="6"/>
  <c r="TF54" i="6"/>
  <c r="TG54" i="6"/>
  <c r="TH54" i="6"/>
  <c r="TI54" i="6"/>
  <c r="TJ54" i="6"/>
  <c r="TK54" i="6"/>
  <c r="TL54" i="6"/>
  <c r="TM54" i="6"/>
  <c r="TN54" i="6"/>
  <c r="TO54" i="6"/>
  <c r="TP54" i="6"/>
  <c r="TQ54" i="6"/>
  <c r="TR54" i="6"/>
  <c r="TS54" i="6"/>
  <c r="TT54" i="6"/>
  <c r="TU54" i="6"/>
  <c r="TV54" i="6"/>
  <c r="TW54" i="6"/>
  <c r="TX54" i="6"/>
  <c r="TY54" i="6"/>
  <c r="TZ54" i="6"/>
  <c r="UA54" i="6"/>
  <c r="UB54" i="6"/>
  <c r="UC54" i="6"/>
  <c r="UD54" i="6"/>
  <c r="UE54" i="6"/>
  <c r="UF54" i="6"/>
  <c r="UG54" i="6"/>
  <c r="UH54" i="6"/>
  <c r="UI54" i="6"/>
  <c r="UJ54" i="6"/>
  <c r="UK54" i="6"/>
  <c r="UL54" i="6"/>
  <c r="UM54" i="6"/>
  <c r="UN54" i="6"/>
  <c r="UO54" i="6"/>
  <c r="UP54" i="6"/>
  <c r="UQ54" i="6"/>
  <c r="UR54" i="6"/>
  <c r="US54" i="6"/>
  <c r="UT54" i="6"/>
  <c r="UU54" i="6"/>
  <c r="UV54" i="6"/>
  <c r="UW54" i="6"/>
  <c r="UX54" i="6"/>
  <c r="UY54" i="6"/>
  <c r="UZ54" i="6"/>
  <c r="VA54" i="6"/>
  <c r="VB54" i="6"/>
  <c r="VC54" i="6"/>
  <c r="VD54" i="6"/>
  <c r="VE54" i="6"/>
  <c r="VF54" i="6"/>
  <c r="VG54" i="6"/>
  <c r="VH54" i="6"/>
  <c r="VI54" i="6"/>
  <c r="VJ54" i="6"/>
  <c r="VK54" i="6"/>
  <c r="VL54" i="6"/>
  <c r="VM54" i="6"/>
  <c r="VN54" i="6"/>
  <c r="VO54" i="6"/>
  <c r="VP54" i="6"/>
  <c r="VQ54" i="6"/>
  <c r="VR54" i="6"/>
  <c r="VS54" i="6"/>
  <c r="VT54" i="6"/>
  <c r="VU54" i="6"/>
  <c r="VV54" i="6"/>
  <c r="VW54" i="6"/>
  <c r="VX54" i="6"/>
  <c r="VY54" i="6"/>
  <c r="VZ54" i="6"/>
  <c r="WA54" i="6"/>
  <c r="WB54" i="6"/>
  <c r="WC54" i="6"/>
  <c r="WD54" i="6"/>
  <c r="WE54" i="6"/>
  <c r="WF54" i="6"/>
  <c r="WG54" i="6"/>
  <c r="WH54" i="6"/>
  <c r="WI54" i="6"/>
  <c r="WJ54" i="6"/>
  <c r="WK54" i="6"/>
  <c r="WL54" i="6"/>
  <c r="WM54" i="6"/>
  <c r="WN54" i="6"/>
  <c r="WO54" i="6"/>
  <c r="WP54" i="6"/>
  <c r="WQ54" i="6"/>
  <c r="WR54" i="6"/>
  <c r="WS54" i="6"/>
  <c r="WT54" i="6"/>
  <c r="WU54" i="6"/>
  <c r="WV54" i="6"/>
  <c r="WW54" i="6"/>
  <c r="WX54" i="6"/>
  <c r="WY54" i="6"/>
  <c r="WZ54" i="6"/>
  <c r="XA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FA55" i="6"/>
  <c r="FB55" i="6"/>
  <c r="FC55" i="6"/>
  <c r="FD55" i="6"/>
  <c r="FE55" i="6"/>
  <c r="FF55" i="6"/>
  <c r="FG55" i="6"/>
  <c r="FH55" i="6"/>
  <c r="FI55" i="6"/>
  <c r="FJ55" i="6"/>
  <c r="FK55" i="6"/>
  <c r="FL55" i="6"/>
  <c r="FM55" i="6"/>
  <c r="FN55" i="6"/>
  <c r="FO55" i="6"/>
  <c r="FP55" i="6"/>
  <c r="FQ55" i="6"/>
  <c r="FR55" i="6"/>
  <c r="FS55" i="6"/>
  <c r="FT55" i="6"/>
  <c r="FU55" i="6"/>
  <c r="FV55" i="6"/>
  <c r="FW55" i="6"/>
  <c r="FX55" i="6"/>
  <c r="FY55" i="6"/>
  <c r="FZ55" i="6"/>
  <c r="GA55" i="6"/>
  <c r="GB55" i="6"/>
  <c r="GC55" i="6"/>
  <c r="GD55" i="6"/>
  <c r="GE55" i="6"/>
  <c r="GF55" i="6"/>
  <c r="GG55" i="6"/>
  <c r="GH55" i="6"/>
  <c r="GI55" i="6"/>
  <c r="GJ55" i="6"/>
  <c r="GK55" i="6"/>
  <c r="GL55" i="6"/>
  <c r="GM55" i="6"/>
  <c r="GN55" i="6"/>
  <c r="GO55" i="6"/>
  <c r="GP55" i="6"/>
  <c r="GQ55" i="6"/>
  <c r="GR55" i="6"/>
  <c r="GS55" i="6"/>
  <c r="GT55" i="6"/>
  <c r="GU55" i="6"/>
  <c r="GV55" i="6"/>
  <c r="GW55" i="6"/>
  <c r="GX55" i="6"/>
  <c r="GY55" i="6"/>
  <c r="GZ55" i="6"/>
  <c r="HA55" i="6"/>
  <c r="HB55" i="6"/>
  <c r="HC55" i="6"/>
  <c r="HD55" i="6"/>
  <c r="HE55" i="6"/>
  <c r="HF55" i="6"/>
  <c r="HG55" i="6"/>
  <c r="HH55" i="6"/>
  <c r="HI55" i="6"/>
  <c r="HJ55" i="6"/>
  <c r="HK55" i="6"/>
  <c r="HL55" i="6"/>
  <c r="HM55" i="6"/>
  <c r="HN55" i="6"/>
  <c r="HO55" i="6"/>
  <c r="HP55" i="6"/>
  <c r="HQ55" i="6"/>
  <c r="HR55" i="6"/>
  <c r="HS55" i="6"/>
  <c r="HT55" i="6"/>
  <c r="HU55" i="6"/>
  <c r="HV55" i="6"/>
  <c r="HW55" i="6"/>
  <c r="HX55" i="6"/>
  <c r="HY55" i="6"/>
  <c r="HZ55" i="6"/>
  <c r="IA55" i="6"/>
  <c r="IB55" i="6"/>
  <c r="IC55" i="6"/>
  <c r="ID55" i="6"/>
  <c r="IE55" i="6"/>
  <c r="IF55" i="6"/>
  <c r="IG55" i="6"/>
  <c r="IH55" i="6"/>
  <c r="II55" i="6"/>
  <c r="IJ55" i="6"/>
  <c r="IK55" i="6"/>
  <c r="IL55" i="6"/>
  <c r="IM55" i="6"/>
  <c r="IN55" i="6"/>
  <c r="IO55" i="6"/>
  <c r="IP55" i="6"/>
  <c r="IQ55" i="6"/>
  <c r="IR55" i="6"/>
  <c r="IS55" i="6"/>
  <c r="IT55" i="6"/>
  <c r="IU55" i="6"/>
  <c r="IV55" i="6"/>
  <c r="IW55" i="6"/>
  <c r="IX55" i="6"/>
  <c r="IY55" i="6"/>
  <c r="IZ55" i="6"/>
  <c r="JA55" i="6"/>
  <c r="JB55" i="6"/>
  <c r="JC55" i="6"/>
  <c r="JD55" i="6"/>
  <c r="JE55" i="6"/>
  <c r="JF55" i="6"/>
  <c r="JG55" i="6"/>
  <c r="JH55" i="6"/>
  <c r="JI55" i="6"/>
  <c r="JJ55" i="6"/>
  <c r="JK55" i="6"/>
  <c r="JL55" i="6"/>
  <c r="JM55" i="6"/>
  <c r="JN55" i="6"/>
  <c r="JO55" i="6"/>
  <c r="JP55" i="6"/>
  <c r="JQ55" i="6"/>
  <c r="JR55" i="6"/>
  <c r="JS55" i="6"/>
  <c r="JT55" i="6"/>
  <c r="JU55" i="6"/>
  <c r="JV55" i="6"/>
  <c r="JW55" i="6"/>
  <c r="JX55" i="6"/>
  <c r="JY55" i="6"/>
  <c r="JZ55" i="6"/>
  <c r="KA55" i="6"/>
  <c r="KB55" i="6"/>
  <c r="KC55" i="6"/>
  <c r="KD55" i="6"/>
  <c r="KE55" i="6"/>
  <c r="KF55" i="6"/>
  <c r="KG55" i="6"/>
  <c r="KH55" i="6"/>
  <c r="KI55" i="6"/>
  <c r="KJ55" i="6"/>
  <c r="KK55" i="6"/>
  <c r="KL55" i="6"/>
  <c r="KM55" i="6"/>
  <c r="KN55" i="6"/>
  <c r="KO55" i="6"/>
  <c r="KP55" i="6"/>
  <c r="KQ55" i="6"/>
  <c r="KR55" i="6"/>
  <c r="KS55" i="6"/>
  <c r="KT55" i="6"/>
  <c r="KU55" i="6"/>
  <c r="KV55" i="6"/>
  <c r="KW55" i="6"/>
  <c r="KX55" i="6"/>
  <c r="KY55" i="6"/>
  <c r="KZ55" i="6"/>
  <c r="LA55" i="6"/>
  <c r="LB55" i="6"/>
  <c r="LC55" i="6"/>
  <c r="LD55" i="6"/>
  <c r="LE55" i="6"/>
  <c r="LF55" i="6"/>
  <c r="LG55" i="6"/>
  <c r="LH55" i="6"/>
  <c r="LI55" i="6"/>
  <c r="LJ55" i="6"/>
  <c r="LK55" i="6"/>
  <c r="LL55" i="6"/>
  <c r="LM55" i="6"/>
  <c r="LN55" i="6"/>
  <c r="LO55" i="6"/>
  <c r="LP55" i="6"/>
  <c r="LQ55" i="6"/>
  <c r="LR55" i="6"/>
  <c r="LS55" i="6"/>
  <c r="LT55" i="6"/>
  <c r="LU55" i="6"/>
  <c r="LV55" i="6"/>
  <c r="LW55" i="6"/>
  <c r="LX55" i="6"/>
  <c r="LY55" i="6"/>
  <c r="LZ55" i="6"/>
  <c r="MA55" i="6"/>
  <c r="MB55" i="6"/>
  <c r="MC55" i="6"/>
  <c r="MD55" i="6"/>
  <c r="ME55" i="6"/>
  <c r="MF55" i="6"/>
  <c r="MG55" i="6"/>
  <c r="MH55" i="6"/>
  <c r="MI55" i="6"/>
  <c r="MJ55" i="6"/>
  <c r="MK55" i="6"/>
  <c r="ML55" i="6"/>
  <c r="MM55" i="6"/>
  <c r="MN55" i="6"/>
  <c r="MO55" i="6"/>
  <c r="MP55" i="6"/>
  <c r="MQ55" i="6"/>
  <c r="MR55" i="6"/>
  <c r="MS55" i="6"/>
  <c r="MT55" i="6"/>
  <c r="MU55" i="6"/>
  <c r="MV55" i="6"/>
  <c r="MW55" i="6"/>
  <c r="MX55" i="6"/>
  <c r="MY55" i="6"/>
  <c r="MZ55" i="6"/>
  <c r="NA55" i="6"/>
  <c r="NB55" i="6"/>
  <c r="NC55" i="6"/>
  <c r="ND55" i="6"/>
  <c r="NE55" i="6"/>
  <c r="NF55" i="6"/>
  <c r="NG55" i="6"/>
  <c r="NH55" i="6"/>
  <c r="NI55" i="6"/>
  <c r="NJ55" i="6"/>
  <c r="NK55" i="6"/>
  <c r="NL55" i="6"/>
  <c r="NM55" i="6"/>
  <c r="NN55" i="6"/>
  <c r="NO55" i="6"/>
  <c r="NP55" i="6"/>
  <c r="NQ55" i="6"/>
  <c r="NR55" i="6"/>
  <c r="NS55" i="6"/>
  <c r="NT55" i="6"/>
  <c r="NU55" i="6"/>
  <c r="NV55" i="6"/>
  <c r="NW55" i="6"/>
  <c r="NX55" i="6"/>
  <c r="NY55" i="6"/>
  <c r="NZ55" i="6"/>
  <c r="OA55" i="6"/>
  <c r="OB55" i="6"/>
  <c r="OC55" i="6"/>
  <c r="OD55" i="6"/>
  <c r="OE55" i="6"/>
  <c r="OF55" i="6"/>
  <c r="OG55" i="6"/>
  <c r="OH55" i="6"/>
  <c r="OI55" i="6"/>
  <c r="OJ55" i="6"/>
  <c r="OK55" i="6"/>
  <c r="OL55" i="6"/>
  <c r="OM55" i="6"/>
  <c r="ON55" i="6"/>
  <c r="OO55" i="6"/>
  <c r="OP55" i="6"/>
  <c r="OQ55" i="6"/>
  <c r="OR55" i="6"/>
  <c r="OS55" i="6"/>
  <c r="OT55" i="6"/>
  <c r="OU55" i="6"/>
  <c r="OV55" i="6"/>
  <c r="OW55" i="6"/>
  <c r="OX55" i="6"/>
  <c r="OY55" i="6"/>
  <c r="OZ55" i="6"/>
  <c r="PA55" i="6"/>
  <c r="PB55" i="6"/>
  <c r="PC55" i="6"/>
  <c r="PD55" i="6"/>
  <c r="PE55" i="6"/>
  <c r="PF55" i="6"/>
  <c r="PG55" i="6"/>
  <c r="PH55" i="6"/>
  <c r="PI55" i="6"/>
  <c r="PJ55" i="6"/>
  <c r="PK55" i="6"/>
  <c r="PL55" i="6"/>
  <c r="PM55" i="6"/>
  <c r="PN55" i="6"/>
  <c r="PO55" i="6"/>
  <c r="PP55" i="6"/>
  <c r="PQ55" i="6"/>
  <c r="PR55" i="6"/>
  <c r="PS55" i="6"/>
  <c r="PT55" i="6"/>
  <c r="PU55" i="6"/>
  <c r="PV55" i="6"/>
  <c r="PW55" i="6"/>
  <c r="PX55" i="6"/>
  <c r="PY55" i="6"/>
  <c r="PZ55" i="6"/>
  <c r="QA55" i="6"/>
  <c r="QB55" i="6"/>
  <c r="QC55" i="6"/>
  <c r="QD55" i="6"/>
  <c r="QE55" i="6"/>
  <c r="QF55" i="6"/>
  <c r="QG55" i="6"/>
  <c r="QH55" i="6"/>
  <c r="QI55" i="6"/>
  <c r="QJ55" i="6"/>
  <c r="QK55" i="6"/>
  <c r="QL55" i="6"/>
  <c r="QM55" i="6"/>
  <c r="QN55" i="6"/>
  <c r="QO55" i="6"/>
  <c r="QP55" i="6"/>
  <c r="QQ55" i="6"/>
  <c r="QR55" i="6"/>
  <c r="QS55" i="6"/>
  <c r="QT55" i="6"/>
  <c r="QU55" i="6"/>
  <c r="QV55" i="6"/>
  <c r="QW55" i="6"/>
  <c r="QX55" i="6"/>
  <c r="QY55" i="6"/>
  <c r="QZ55" i="6"/>
  <c r="RA55" i="6"/>
  <c r="RB55" i="6"/>
  <c r="RC55" i="6"/>
  <c r="RD55" i="6"/>
  <c r="RE55" i="6"/>
  <c r="RF55" i="6"/>
  <c r="RG55" i="6"/>
  <c r="RH55" i="6"/>
  <c r="RI55" i="6"/>
  <c r="RJ55" i="6"/>
  <c r="RK55" i="6"/>
  <c r="RL55" i="6"/>
  <c r="RM55" i="6"/>
  <c r="RN55" i="6"/>
  <c r="RO55" i="6"/>
  <c r="RP55" i="6"/>
  <c r="RQ55" i="6"/>
  <c r="RR55" i="6"/>
  <c r="RS55" i="6"/>
  <c r="RT55" i="6"/>
  <c r="RU55" i="6"/>
  <c r="RV55" i="6"/>
  <c r="RW55" i="6"/>
  <c r="RX55" i="6"/>
  <c r="RY55" i="6"/>
  <c r="RZ55" i="6"/>
  <c r="SA55" i="6"/>
  <c r="SB55" i="6"/>
  <c r="SC55" i="6"/>
  <c r="SD55" i="6"/>
  <c r="SE55" i="6"/>
  <c r="SF55" i="6"/>
  <c r="SG55" i="6"/>
  <c r="SH55" i="6"/>
  <c r="SI55" i="6"/>
  <c r="SJ55" i="6"/>
  <c r="SK55" i="6"/>
  <c r="SL55" i="6"/>
  <c r="SM55" i="6"/>
  <c r="SN55" i="6"/>
  <c r="SO55" i="6"/>
  <c r="SP55" i="6"/>
  <c r="SQ55" i="6"/>
  <c r="SR55" i="6"/>
  <c r="SS55" i="6"/>
  <c r="ST55" i="6"/>
  <c r="SU55" i="6"/>
  <c r="SV55" i="6"/>
  <c r="SW55" i="6"/>
  <c r="SX55" i="6"/>
  <c r="SY55" i="6"/>
  <c r="SZ55" i="6"/>
  <c r="TA55" i="6"/>
  <c r="TB55" i="6"/>
  <c r="TC55" i="6"/>
  <c r="TD55" i="6"/>
  <c r="TE55" i="6"/>
  <c r="TF55" i="6"/>
  <c r="TG55" i="6"/>
  <c r="TH55" i="6"/>
  <c r="TI55" i="6"/>
  <c r="TJ55" i="6"/>
  <c r="TK55" i="6"/>
  <c r="TL55" i="6"/>
  <c r="TM55" i="6"/>
  <c r="TN55" i="6"/>
  <c r="TO55" i="6"/>
  <c r="TP55" i="6"/>
  <c r="TQ55" i="6"/>
  <c r="TR55" i="6"/>
  <c r="TS55" i="6"/>
  <c r="TT55" i="6"/>
  <c r="TU55" i="6"/>
  <c r="TV55" i="6"/>
  <c r="TW55" i="6"/>
  <c r="TX55" i="6"/>
  <c r="TY55" i="6"/>
  <c r="TZ55" i="6"/>
  <c r="UA55" i="6"/>
  <c r="UB55" i="6"/>
  <c r="UC55" i="6"/>
  <c r="UD55" i="6"/>
  <c r="UE55" i="6"/>
  <c r="UF55" i="6"/>
  <c r="UG55" i="6"/>
  <c r="UH55" i="6"/>
  <c r="UI55" i="6"/>
  <c r="UJ55" i="6"/>
  <c r="UK55" i="6"/>
  <c r="UL55" i="6"/>
  <c r="UM55" i="6"/>
  <c r="UN55" i="6"/>
  <c r="UO55" i="6"/>
  <c r="UP55" i="6"/>
  <c r="UQ55" i="6"/>
  <c r="UR55" i="6"/>
  <c r="US55" i="6"/>
  <c r="UT55" i="6"/>
  <c r="UU55" i="6"/>
  <c r="UV55" i="6"/>
  <c r="UW55" i="6"/>
  <c r="UX55" i="6"/>
  <c r="UY55" i="6"/>
  <c r="UZ55" i="6"/>
  <c r="VA55" i="6"/>
  <c r="VB55" i="6"/>
  <c r="VC55" i="6"/>
  <c r="VD55" i="6"/>
  <c r="VE55" i="6"/>
  <c r="VF55" i="6"/>
  <c r="VG55" i="6"/>
  <c r="VH55" i="6"/>
  <c r="VI55" i="6"/>
  <c r="VJ55" i="6"/>
  <c r="VK55" i="6"/>
  <c r="VL55" i="6"/>
  <c r="VM55" i="6"/>
  <c r="VN55" i="6"/>
  <c r="VO55" i="6"/>
  <c r="VP55" i="6"/>
  <c r="VQ55" i="6"/>
  <c r="VR55" i="6"/>
  <c r="VS55" i="6"/>
  <c r="VT55" i="6"/>
  <c r="VU55" i="6"/>
  <c r="VV55" i="6"/>
  <c r="VW55" i="6"/>
  <c r="VX55" i="6"/>
  <c r="VY55" i="6"/>
  <c r="VZ55" i="6"/>
  <c r="WA55" i="6"/>
  <c r="WB55" i="6"/>
  <c r="WC55" i="6"/>
  <c r="WD55" i="6"/>
  <c r="WE55" i="6"/>
  <c r="WF55" i="6"/>
  <c r="WG55" i="6"/>
  <c r="WH55" i="6"/>
  <c r="WI55" i="6"/>
  <c r="WJ55" i="6"/>
  <c r="WK55" i="6"/>
  <c r="WL55" i="6"/>
  <c r="WM55" i="6"/>
  <c r="WN55" i="6"/>
  <c r="WO55" i="6"/>
  <c r="WP55" i="6"/>
  <c r="WQ55" i="6"/>
  <c r="WR55" i="6"/>
  <c r="WS55" i="6"/>
  <c r="WT55" i="6"/>
  <c r="WU55" i="6"/>
  <c r="WV55" i="6"/>
  <c r="WW55" i="6"/>
  <c r="WX55" i="6"/>
  <c r="WY55" i="6"/>
  <c r="WZ55" i="6"/>
  <c r="XA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FA56" i="6"/>
  <c r="FB56" i="6"/>
  <c r="FC56" i="6"/>
  <c r="FD56" i="6"/>
  <c r="FE56" i="6"/>
  <c r="FF56" i="6"/>
  <c r="FG56" i="6"/>
  <c r="FH56" i="6"/>
  <c r="FI56" i="6"/>
  <c r="FJ56" i="6"/>
  <c r="FK56" i="6"/>
  <c r="FL56" i="6"/>
  <c r="FM56" i="6"/>
  <c r="FN56" i="6"/>
  <c r="FO56" i="6"/>
  <c r="FP56" i="6"/>
  <c r="FQ56" i="6"/>
  <c r="FR56" i="6"/>
  <c r="FS56" i="6"/>
  <c r="FT56" i="6"/>
  <c r="FU56" i="6"/>
  <c r="FV56" i="6"/>
  <c r="FW56" i="6"/>
  <c r="FX56" i="6"/>
  <c r="FY56" i="6"/>
  <c r="FZ56" i="6"/>
  <c r="GA56" i="6"/>
  <c r="GB56" i="6"/>
  <c r="GC56" i="6"/>
  <c r="GD56" i="6"/>
  <c r="GE56" i="6"/>
  <c r="GF56" i="6"/>
  <c r="GG56" i="6"/>
  <c r="GH56" i="6"/>
  <c r="GI56" i="6"/>
  <c r="GJ56" i="6"/>
  <c r="GK56" i="6"/>
  <c r="GL56" i="6"/>
  <c r="GM56" i="6"/>
  <c r="GN56" i="6"/>
  <c r="GO56" i="6"/>
  <c r="GP56" i="6"/>
  <c r="GQ56" i="6"/>
  <c r="GR56" i="6"/>
  <c r="GS56" i="6"/>
  <c r="GT56" i="6"/>
  <c r="GU56" i="6"/>
  <c r="GV56" i="6"/>
  <c r="GW56" i="6"/>
  <c r="GX56" i="6"/>
  <c r="GY56" i="6"/>
  <c r="GZ56" i="6"/>
  <c r="HA56" i="6"/>
  <c r="HB56" i="6"/>
  <c r="HC56" i="6"/>
  <c r="HD56" i="6"/>
  <c r="HE56" i="6"/>
  <c r="HF56" i="6"/>
  <c r="HG56" i="6"/>
  <c r="HH56" i="6"/>
  <c r="HI56" i="6"/>
  <c r="HJ56" i="6"/>
  <c r="HK56" i="6"/>
  <c r="HL56" i="6"/>
  <c r="HM56" i="6"/>
  <c r="HN56" i="6"/>
  <c r="HO56" i="6"/>
  <c r="HP56" i="6"/>
  <c r="HQ56" i="6"/>
  <c r="HR56" i="6"/>
  <c r="HS56" i="6"/>
  <c r="HT56" i="6"/>
  <c r="HU56" i="6"/>
  <c r="HV56" i="6"/>
  <c r="HW56" i="6"/>
  <c r="HX56" i="6"/>
  <c r="HY56" i="6"/>
  <c r="HZ56" i="6"/>
  <c r="IA56" i="6"/>
  <c r="IB56" i="6"/>
  <c r="IC56" i="6"/>
  <c r="ID56" i="6"/>
  <c r="IE56" i="6"/>
  <c r="IF56" i="6"/>
  <c r="IG56" i="6"/>
  <c r="IH56" i="6"/>
  <c r="II56" i="6"/>
  <c r="IJ56" i="6"/>
  <c r="IK56" i="6"/>
  <c r="IL56" i="6"/>
  <c r="IM56" i="6"/>
  <c r="IN56" i="6"/>
  <c r="IO56" i="6"/>
  <c r="IP56" i="6"/>
  <c r="IQ56" i="6"/>
  <c r="IR56" i="6"/>
  <c r="IS56" i="6"/>
  <c r="IT56" i="6"/>
  <c r="IU56" i="6"/>
  <c r="IV56" i="6"/>
  <c r="IW56" i="6"/>
  <c r="IX56" i="6"/>
  <c r="IY56" i="6"/>
  <c r="IZ56" i="6"/>
  <c r="JA56" i="6"/>
  <c r="JB56" i="6"/>
  <c r="JC56" i="6"/>
  <c r="JD56" i="6"/>
  <c r="JE56" i="6"/>
  <c r="JF56" i="6"/>
  <c r="JG56" i="6"/>
  <c r="JH56" i="6"/>
  <c r="JI56" i="6"/>
  <c r="JJ56" i="6"/>
  <c r="JK56" i="6"/>
  <c r="JL56" i="6"/>
  <c r="JM56" i="6"/>
  <c r="JN56" i="6"/>
  <c r="JO56" i="6"/>
  <c r="JP56" i="6"/>
  <c r="JQ56" i="6"/>
  <c r="JR56" i="6"/>
  <c r="JS56" i="6"/>
  <c r="JT56" i="6"/>
  <c r="JU56" i="6"/>
  <c r="JV56" i="6"/>
  <c r="JW56" i="6"/>
  <c r="JX56" i="6"/>
  <c r="JY56" i="6"/>
  <c r="JZ56" i="6"/>
  <c r="KA56" i="6"/>
  <c r="KB56" i="6"/>
  <c r="KC56" i="6"/>
  <c r="KD56" i="6"/>
  <c r="KE56" i="6"/>
  <c r="KF56" i="6"/>
  <c r="KG56" i="6"/>
  <c r="KH56" i="6"/>
  <c r="KI56" i="6"/>
  <c r="KJ56" i="6"/>
  <c r="KK56" i="6"/>
  <c r="KL56" i="6"/>
  <c r="KM56" i="6"/>
  <c r="KN56" i="6"/>
  <c r="KO56" i="6"/>
  <c r="KP56" i="6"/>
  <c r="KQ56" i="6"/>
  <c r="KR56" i="6"/>
  <c r="KS56" i="6"/>
  <c r="KT56" i="6"/>
  <c r="KU56" i="6"/>
  <c r="KV56" i="6"/>
  <c r="KW56" i="6"/>
  <c r="KX56" i="6"/>
  <c r="KY56" i="6"/>
  <c r="KZ56" i="6"/>
  <c r="LA56" i="6"/>
  <c r="LB56" i="6"/>
  <c r="LC56" i="6"/>
  <c r="LD56" i="6"/>
  <c r="LE56" i="6"/>
  <c r="LF56" i="6"/>
  <c r="LG56" i="6"/>
  <c r="LH56" i="6"/>
  <c r="LI56" i="6"/>
  <c r="LJ56" i="6"/>
  <c r="LK56" i="6"/>
  <c r="LL56" i="6"/>
  <c r="LM56" i="6"/>
  <c r="LN56" i="6"/>
  <c r="LO56" i="6"/>
  <c r="LP56" i="6"/>
  <c r="LQ56" i="6"/>
  <c r="LR56" i="6"/>
  <c r="LS56" i="6"/>
  <c r="LT56" i="6"/>
  <c r="LU56" i="6"/>
  <c r="LV56" i="6"/>
  <c r="LW56" i="6"/>
  <c r="LX56" i="6"/>
  <c r="LY56" i="6"/>
  <c r="LZ56" i="6"/>
  <c r="MA56" i="6"/>
  <c r="MB56" i="6"/>
  <c r="MC56" i="6"/>
  <c r="MD56" i="6"/>
  <c r="ME56" i="6"/>
  <c r="MF56" i="6"/>
  <c r="MG56" i="6"/>
  <c r="MH56" i="6"/>
  <c r="MI56" i="6"/>
  <c r="MJ56" i="6"/>
  <c r="MK56" i="6"/>
  <c r="ML56" i="6"/>
  <c r="MM56" i="6"/>
  <c r="MN56" i="6"/>
  <c r="MO56" i="6"/>
  <c r="MP56" i="6"/>
  <c r="MQ56" i="6"/>
  <c r="MR56" i="6"/>
  <c r="MS56" i="6"/>
  <c r="MT56" i="6"/>
  <c r="MU56" i="6"/>
  <c r="MV56" i="6"/>
  <c r="MW56" i="6"/>
  <c r="MX56" i="6"/>
  <c r="MY56" i="6"/>
  <c r="MZ56" i="6"/>
  <c r="NA56" i="6"/>
  <c r="NB56" i="6"/>
  <c r="NC56" i="6"/>
  <c r="ND56" i="6"/>
  <c r="NE56" i="6"/>
  <c r="NF56" i="6"/>
  <c r="NG56" i="6"/>
  <c r="NH56" i="6"/>
  <c r="NI56" i="6"/>
  <c r="NJ56" i="6"/>
  <c r="NK56" i="6"/>
  <c r="NL56" i="6"/>
  <c r="NM56" i="6"/>
  <c r="NN56" i="6"/>
  <c r="NO56" i="6"/>
  <c r="NP56" i="6"/>
  <c r="NQ56" i="6"/>
  <c r="NR56" i="6"/>
  <c r="NS56" i="6"/>
  <c r="NT56" i="6"/>
  <c r="NU56" i="6"/>
  <c r="NV56" i="6"/>
  <c r="NW56" i="6"/>
  <c r="NX56" i="6"/>
  <c r="NY56" i="6"/>
  <c r="NZ56" i="6"/>
  <c r="OA56" i="6"/>
  <c r="OB56" i="6"/>
  <c r="OC56" i="6"/>
  <c r="OD56" i="6"/>
  <c r="OE56" i="6"/>
  <c r="OF56" i="6"/>
  <c r="OG56" i="6"/>
  <c r="OH56" i="6"/>
  <c r="OI56" i="6"/>
  <c r="OJ56" i="6"/>
  <c r="OK56" i="6"/>
  <c r="OL56" i="6"/>
  <c r="OM56" i="6"/>
  <c r="ON56" i="6"/>
  <c r="OO56" i="6"/>
  <c r="OP56" i="6"/>
  <c r="OQ56" i="6"/>
  <c r="OR56" i="6"/>
  <c r="OS56" i="6"/>
  <c r="OT56" i="6"/>
  <c r="OU56" i="6"/>
  <c r="OV56" i="6"/>
  <c r="OW56" i="6"/>
  <c r="OX56" i="6"/>
  <c r="OY56" i="6"/>
  <c r="OZ56" i="6"/>
  <c r="PA56" i="6"/>
  <c r="PB56" i="6"/>
  <c r="PC56" i="6"/>
  <c r="PD56" i="6"/>
  <c r="PE56" i="6"/>
  <c r="PF56" i="6"/>
  <c r="PG56" i="6"/>
  <c r="PH56" i="6"/>
  <c r="PI56" i="6"/>
  <c r="PJ56" i="6"/>
  <c r="PK56" i="6"/>
  <c r="PL56" i="6"/>
  <c r="PM56" i="6"/>
  <c r="PN56" i="6"/>
  <c r="PO56" i="6"/>
  <c r="PP56" i="6"/>
  <c r="PQ56" i="6"/>
  <c r="PR56" i="6"/>
  <c r="PS56" i="6"/>
  <c r="PT56" i="6"/>
  <c r="PU56" i="6"/>
  <c r="PV56" i="6"/>
  <c r="PW56" i="6"/>
  <c r="PX56" i="6"/>
  <c r="PY56" i="6"/>
  <c r="PZ56" i="6"/>
  <c r="QA56" i="6"/>
  <c r="QB56" i="6"/>
  <c r="QC56" i="6"/>
  <c r="QD56" i="6"/>
  <c r="QE56" i="6"/>
  <c r="QF56" i="6"/>
  <c r="QG56" i="6"/>
  <c r="QH56" i="6"/>
  <c r="QI56" i="6"/>
  <c r="QJ56" i="6"/>
  <c r="QK56" i="6"/>
  <c r="QL56" i="6"/>
  <c r="QM56" i="6"/>
  <c r="QN56" i="6"/>
  <c r="QO56" i="6"/>
  <c r="QP56" i="6"/>
  <c r="QQ56" i="6"/>
  <c r="QR56" i="6"/>
  <c r="QS56" i="6"/>
  <c r="QT56" i="6"/>
  <c r="QU56" i="6"/>
  <c r="QV56" i="6"/>
  <c r="QW56" i="6"/>
  <c r="QX56" i="6"/>
  <c r="QY56" i="6"/>
  <c r="QZ56" i="6"/>
  <c r="RA56" i="6"/>
  <c r="RB56" i="6"/>
  <c r="RC56" i="6"/>
  <c r="RD56" i="6"/>
  <c r="RE56" i="6"/>
  <c r="RF56" i="6"/>
  <c r="RG56" i="6"/>
  <c r="RH56" i="6"/>
  <c r="RI56" i="6"/>
  <c r="RJ56" i="6"/>
  <c r="RK56" i="6"/>
  <c r="RL56" i="6"/>
  <c r="RM56" i="6"/>
  <c r="RN56" i="6"/>
  <c r="RO56" i="6"/>
  <c r="RP56" i="6"/>
  <c r="RQ56" i="6"/>
  <c r="RR56" i="6"/>
  <c r="RS56" i="6"/>
  <c r="RT56" i="6"/>
  <c r="RU56" i="6"/>
  <c r="RV56" i="6"/>
  <c r="RW56" i="6"/>
  <c r="RX56" i="6"/>
  <c r="RY56" i="6"/>
  <c r="RZ56" i="6"/>
  <c r="SA56" i="6"/>
  <c r="SB56" i="6"/>
  <c r="SC56" i="6"/>
  <c r="SD56" i="6"/>
  <c r="SE56" i="6"/>
  <c r="SF56" i="6"/>
  <c r="SG56" i="6"/>
  <c r="SH56" i="6"/>
  <c r="SI56" i="6"/>
  <c r="SJ56" i="6"/>
  <c r="SK56" i="6"/>
  <c r="SL56" i="6"/>
  <c r="SM56" i="6"/>
  <c r="SN56" i="6"/>
  <c r="SO56" i="6"/>
  <c r="SP56" i="6"/>
  <c r="SQ56" i="6"/>
  <c r="SR56" i="6"/>
  <c r="SS56" i="6"/>
  <c r="ST56" i="6"/>
  <c r="SU56" i="6"/>
  <c r="SV56" i="6"/>
  <c r="SW56" i="6"/>
  <c r="SX56" i="6"/>
  <c r="SY56" i="6"/>
  <c r="SZ56" i="6"/>
  <c r="TA56" i="6"/>
  <c r="TB56" i="6"/>
  <c r="TC56" i="6"/>
  <c r="TD56" i="6"/>
  <c r="TE56" i="6"/>
  <c r="TF56" i="6"/>
  <c r="TG56" i="6"/>
  <c r="TH56" i="6"/>
  <c r="TI56" i="6"/>
  <c r="TJ56" i="6"/>
  <c r="TK56" i="6"/>
  <c r="TL56" i="6"/>
  <c r="TM56" i="6"/>
  <c r="TN56" i="6"/>
  <c r="TO56" i="6"/>
  <c r="TP56" i="6"/>
  <c r="TQ56" i="6"/>
  <c r="TR56" i="6"/>
  <c r="TS56" i="6"/>
  <c r="TT56" i="6"/>
  <c r="TU56" i="6"/>
  <c r="TV56" i="6"/>
  <c r="TW56" i="6"/>
  <c r="TX56" i="6"/>
  <c r="TY56" i="6"/>
  <c r="TZ56" i="6"/>
  <c r="UA56" i="6"/>
  <c r="UB56" i="6"/>
  <c r="UC56" i="6"/>
  <c r="UD56" i="6"/>
  <c r="UE56" i="6"/>
  <c r="UF56" i="6"/>
  <c r="UG56" i="6"/>
  <c r="UH56" i="6"/>
  <c r="UI56" i="6"/>
  <c r="UJ56" i="6"/>
  <c r="UK56" i="6"/>
  <c r="UL56" i="6"/>
  <c r="UM56" i="6"/>
  <c r="UN56" i="6"/>
  <c r="UO56" i="6"/>
  <c r="UP56" i="6"/>
  <c r="UQ56" i="6"/>
  <c r="UR56" i="6"/>
  <c r="US56" i="6"/>
  <c r="UT56" i="6"/>
  <c r="UU56" i="6"/>
  <c r="UV56" i="6"/>
  <c r="UW56" i="6"/>
  <c r="UX56" i="6"/>
  <c r="UY56" i="6"/>
  <c r="UZ56" i="6"/>
  <c r="VA56" i="6"/>
  <c r="VB56" i="6"/>
  <c r="VC56" i="6"/>
  <c r="VD56" i="6"/>
  <c r="VE56" i="6"/>
  <c r="VF56" i="6"/>
  <c r="VG56" i="6"/>
  <c r="VH56" i="6"/>
  <c r="VI56" i="6"/>
  <c r="VJ56" i="6"/>
  <c r="VK56" i="6"/>
  <c r="VL56" i="6"/>
  <c r="VM56" i="6"/>
  <c r="VN56" i="6"/>
  <c r="VO56" i="6"/>
  <c r="VP56" i="6"/>
  <c r="VQ56" i="6"/>
  <c r="VR56" i="6"/>
  <c r="VS56" i="6"/>
  <c r="VT56" i="6"/>
  <c r="VU56" i="6"/>
  <c r="VV56" i="6"/>
  <c r="VW56" i="6"/>
  <c r="VX56" i="6"/>
  <c r="VY56" i="6"/>
  <c r="VZ56" i="6"/>
  <c r="WA56" i="6"/>
  <c r="WB56" i="6"/>
  <c r="WC56" i="6"/>
  <c r="WD56" i="6"/>
  <c r="WE56" i="6"/>
  <c r="WF56" i="6"/>
  <c r="WG56" i="6"/>
  <c r="WH56" i="6"/>
  <c r="WI56" i="6"/>
  <c r="WJ56" i="6"/>
  <c r="WK56" i="6"/>
  <c r="WL56" i="6"/>
  <c r="WM56" i="6"/>
  <c r="WN56" i="6"/>
  <c r="WO56" i="6"/>
  <c r="WP56" i="6"/>
  <c r="WQ56" i="6"/>
  <c r="WR56" i="6"/>
  <c r="WS56" i="6"/>
  <c r="WT56" i="6"/>
  <c r="WU56" i="6"/>
  <c r="WV56" i="6"/>
  <c r="WW56" i="6"/>
  <c r="WX56" i="6"/>
  <c r="WY56" i="6"/>
  <c r="WZ56" i="6"/>
  <c r="XA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FA57" i="6"/>
  <c r="FB57" i="6"/>
  <c r="FC57" i="6"/>
  <c r="FD57" i="6"/>
  <c r="FE57" i="6"/>
  <c r="FF57" i="6"/>
  <c r="FG57" i="6"/>
  <c r="FH57" i="6"/>
  <c r="FI57" i="6"/>
  <c r="FJ57" i="6"/>
  <c r="FK57" i="6"/>
  <c r="FL57" i="6"/>
  <c r="FM57" i="6"/>
  <c r="FN57" i="6"/>
  <c r="FO57" i="6"/>
  <c r="FP57" i="6"/>
  <c r="FQ57" i="6"/>
  <c r="FR57" i="6"/>
  <c r="FS57" i="6"/>
  <c r="FT57" i="6"/>
  <c r="FU57" i="6"/>
  <c r="FV57" i="6"/>
  <c r="FW57" i="6"/>
  <c r="FX57" i="6"/>
  <c r="FY57" i="6"/>
  <c r="FZ57" i="6"/>
  <c r="GA57" i="6"/>
  <c r="GB57" i="6"/>
  <c r="GC57" i="6"/>
  <c r="GD57" i="6"/>
  <c r="GE57" i="6"/>
  <c r="GF57" i="6"/>
  <c r="GG57" i="6"/>
  <c r="GH57" i="6"/>
  <c r="GI57" i="6"/>
  <c r="GJ57" i="6"/>
  <c r="GK57" i="6"/>
  <c r="GL57" i="6"/>
  <c r="GM57" i="6"/>
  <c r="GN57" i="6"/>
  <c r="GO57" i="6"/>
  <c r="GP57" i="6"/>
  <c r="GQ57" i="6"/>
  <c r="GR57" i="6"/>
  <c r="GS57" i="6"/>
  <c r="GT57" i="6"/>
  <c r="GU57" i="6"/>
  <c r="GV57" i="6"/>
  <c r="GW57" i="6"/>
  <c r="GX57" i="6"/>
  <c r="GY57" i="6"/>
  <c r="GZ57" i="6"/>
  <c r="HA57" i="6"/>
  <c r="HB57" i="6"/>
  <c r="HC57" i="6"/>
  <c r="HD57" i="6"/>
  <c r="HE57" i="6"/>
  <c r="HF57" i="6"/>
  <c r="HG57" i="6"/>
  <c r="HH57" i="6"/>
  <c r="HI57" i="6"/>
  <c r="HJ57" i="6"/>
  <c r="HK57" i="6"/>
  <c r="HL57" i="6"/>
  <c r="HM57" i="6"/>
  <c r="HN57" i="6"/>
  <c r="HO57" i="6"/>
  <c r="HP57" i="6"/>
  <c r="HQ57" i="6"/>
  <c r="HR57" i="6"/>
  <c r="HS57" i="6"/>
  <c r="HT57" i="6"/>
  <c r="HU57" i="6"/>
  <c r="HV57" i="6"/>
  <c r="HW57" i="6"/>
  <c r="HX57" i="6"/>
  <c r="HY57" i="6"/>
  <c r="HZ57" i="6"/>
  <c r="IA57" i="6"/>
  <c r="IB57" i="6"/>
  <c r="IC57" i="6"/>
  <c r="ID57" i="6"/>
  <c r="IE57" i="6"/>
  <c r="IF57" i="6"/>
  <c r="IG57" i="6"/>
  <c r="IH57" i="6"/>
  <c r="II57" i="6"/>
  <c r="IJ57" i="6"/>
  <c r="IK57" i="6"/>
  <c r="IL57" i="6"/>
  <c r="IM57" i="6"/>
  <c r="IN57" i="6"/>
  <c r="IO57" i="6"/>
  <c r="IP57" i="6"/>
  <c r="IQ57" i="6"/>
  <c r="IR57" i="6"/>
  <c r="IS57" i="6"/>
  <c r="IT57" i="6"/>
  <c r="IU57" i="6"/>
  <c r="IV57" i="6"/>
  <c r="IW57" i="6"/>
  <c r="IX57" i="6"/>
  <c r="IY57" i="6"/>
  <c r="IZ57" i="6"/>
  <c r="JA57" i="6"/>
  <c r="JB57" i="6"/>
  <c r="JC57" i="6"/>
  <c r="JD57" i="6"/>
  <c r="JE57" i="6"/>
  <c r="JF57" i="6"/>
  <c r="JG57" i="6"/>
  <c r="JH57" i="6"/>
  <c r="JI57" i="6"/>
  <c r="JJ57" i="6"/>
  <c r="JK57" i="6"/>
  <c r="JL57" i="6"/>
  <c r="JM57" i="6"/>
  <c r="JN57" i="6"/>
  <c r="JO57" i="6"/>
  <c r="JP57" i="6"/>
  <c r="JQ57" i="6"/>
  <c r="JR57" i="6"/>
  <c r="JS57" i="6"/>
  <c r="JT57" i="6"/>
  <c r="JU57" i="6"/>
  <c r="JV57" i="6"/>
  <c r="JW57" i="6"/>
  <c r="JX57" i="6"/>
  <c r="JY57" i="6"/>
  <c r="JZ57" i="6"/>
  <c r="KA57" i="6"/>
  <c r="KB57" i="6"/>
  <c r="KC57" i="6"/>
  <c r="KD57" i="6"/>
  <c r="KE57" i="6"/>
  <c r="KF57" i="6"/>
  <c r="KG57" i="6"/>
  <c r="KH57" i="6"/>
  <c r="KI57" i="6"/>
  <c r="KJ57" i="6"/>
  <c r="KK57" i="6"/>
  <c r="KL57" i="6"/>
  <c r="KM57" i="6"/>
  <c r="KN57" i="6"/>
  <c r="KO57" i="6"/>
  <c r="KP57" i="6"/>
  <c r="KQ57" i="6"/>
  <c r="KR57" i="6"/>
  <c r="KS57" i="6"/>
  <c r="KT57" i="6"/>
  <c r="KU57" i="6"/>
  <c r="KV57" i="6"/>
  <c r="KW57" i="6"/>
  <c r="KX57" i="6"/>
  <c r="KY57" i="6"/>
  <c r="KZ57" i="6"/>
  <c r="LA57" i="6"/>
  <c r="LB57" i="6"/>
  <c r="LC57" i="6"/>
  <c r="LD57" i="6"/>
  <c r="LE57" i="6"/>
  <c r="LF57" i="6"/>
  <c r="LG57" i="6"/>
  <c r="LH57" i="6"/>
  <c r="LI57" i="6"/>
  <c r="LJ57" i="6"/>
  <c r="LK57" i="6"/>
  <c r="LL57" i="6"/>
  <c r="LM57" i="6"/>
  <c r="LN57" i="6"/>
  <c r="LO57" i="6"/>
  <c r="LP57" i="6"/>
  <c r="LQ57" i="6"/>
  <c r="LR57" i="6"/>
  <c r="LS57" i="6"/>
  <c r="LT57" i="6"/>
  <c r="LU57" i="6"/>
  <c r="LV57" i="6"/>
  <c r="LW57" i="6"/>
  <c r="LX57" i="6"/>
  <c r="LY57" i="6"/>
  <c r="LZ57" i="6"/>
  <c r="MA57" i="6"/>
  <c r="MB57" i="6"/>
  <c r="MC57" i="6"/>
  <c r="MD57" i="6"/>
  <c r="ME57" i="6"/>
  <c r="MF57" i="6"/>
  <c r="MG57" i="6"/>
  <c r="MH57" i="6"/>
  <c r="MI57" i="6"/>
  <c r="MJ57" i="6"/>
  <c r="MK57" i="6"/>
  <c r="ML57" i="6"/>
  <c r="MM57" i="6"/>
  <c r="MN57" i="6"/>
  <c r="MO57" i="6"/>
  <c r="MP57" i="6"/>
  <c r="MQ57" i="6"/>
  <c r="MR57" i="6"/>
  <c r="MS57" i="6"/>
  <c r="MT57" i="6"/>
  <c r="MU57" i="6"/>
  <c r="MV57" i="6"/>
  <c r="MW57" i="6"/>
  <c r="MX57" i="6"/>
  <c r="MY57" i="6"/>
  <c r="MZ57" i="6"/>
  <c r="NA57" i="6"/>
  <c r="NB57" i="6"/>
  <c r="NC57" i="6"/>
  <c r="ND57" i="6"/>
  <c r="NE57" i="6"/>
  <c r="NF57" i="6"/>
  <c r="NG57" i="6"/>
  <c r="NH57" i="6"/>
  <c r="NI57" i="6"/>
  <c r="NJ57" i="6"/>
  <c r="NK57" i="6"/>
  <c r="NL57" i="6"/>
  <c r="NM57" i="6"/>
  <c r="NN57" i="6"/>
  <c r="NO57" i="6"/>
  <c r="NP57" i="6"/>
  <c r="NQ57" i="6"/>
  <c r="NR57" i="6"/>
  <c r="NS57" i="6"/>
  <c r="NT57" i="6"/>
  <c r="NU57" i="6"/>
  <c r="NV57" i="6"/>
  <c r="NW57" i="6"/>
  <c r="NX57" i="6"/>
  <c r="NY57" i="6"/>
  <c r="NZ57" i="6"/>
  <c r="OA57" i="6"/>
  <c r="OB57" i="6"/>
  <c r="OC57" i="6"/>
  <c r="OD57" i="6"/>
  <c r="OE57" i="6"/>
  <c r="OF57" i="6"/>
  <c r="OG57" i="6"/>
  <c r="OH57" i="6"/>
  <c r="OI57" i="6"/>
  <c r="OJ57" i="6"/>
  <c r="OK57" i="6"/>
  <c r="OL57" i="6"/>
  <c r="OM57" i="6"/>
  <c r="ON57" i="6"/>
  <c r="OO57" i="6"/>
  <c r="OP57" i="6"/>
  <c r="OQ57" i="6"/>
  <c r="OR57" i="6"/>
  <c r="OS57" i="6"/>
  <c r="OT57" i="6"/>
  <c r="OU57" i="6"/>
  <c r="OV57" i="6"/>
  <c r="OW57" i="6"/>
  <c r="OX57" i="6"/>
  <c r="OY57" i="6"/>
  <c r="OZ57" i="6"/>
  <c r="PA57" i="6"/>
  <c r="PB57" i="6"/>
  <c r="PC57" i="6"/>
  <c r="PD57" i="6"/>
  <c r="PE57" i="6"/>
  <c r="PF57" i="6"/>
  <c r="PG57" i="6"/>
  <c r="PH57" i="6"/>
  <c r="PI57" i="6"/>
  <c r="PJ57" i="6"/>
  <c r="PK57" i="6"/>
  <c r="PL57" i="6"/>
  <c r="PM57" i="6"/>
  <c r="PN57" i="6"/>
  <c r="PO57" i="6"/>
  <c r="PP57" i="6"/>
  <c r="PQ57" i="6"/>
  <c r="PR57" i="6"/>
  <c r="PS57" i="6"/>
  <c r="PT57" i="6"/>
  <c r="PU57" i="6"/>
  <c r="PV57" i="6"/>
  <c r="PW57" i="6"/>
  <c r="PX57" i="6"/>
  <c r="PY57" i="6"/>
  <c r="PZ57" i="6"/>
  <c r="QA57" i="6"/>
  <c r="QB57" i="6"/>
  <c r="QC57" i="6"/>
  <c r="QD57" i="6"/>
  <c r="QE57" i="6"/>
  <c r="QF57" i="6"/>
  <c r="QG57" i="6"/>
  <c r="QH57" i="6"/>
  <c r="QI57" i="6"/>
  <c r="QJ57" i="6"/>
  <c r="QK57" i="6"/>
  <c r="QL57" i="6"/>
  <c r="QM57" i="6"/>
  <c r="QN57" i="6"/>
  <c r="QO57" i="6"/>
  <c r="QP57" i="6"/>
  <c r="QQ57" i="6"/>
  <c r="QR57" i="6"/>
  <c r="QS57" i="6"/>
  <c r="QT57" i="6"/>
  <c r="QU57" i="6"/>
  <c r="QV57" i="6"/>
  <c r="QW57" i="6"/>
  <c r="QX57" i="6"/>
  <c r="QY57" i="6"/>
  <c r="QZ57" i="6"/>
  <c r="RA57" i="6"/>
  <c r="RB57" i="6"/>
  <c r="RC57" i="6"/>
  <c r="RD57" i="6"/>
  <c r="RE57" i="6"/>
  <c r="RF57" i="6"/>
  <c r="RG57" i="6"/>
  <c r="RH57" i="6"/>
  <c r="RI57" i="6"/>
  <c r="RJ57" i="6"/>
  <c r="RK57" i="6"/>
  <c r="RL57" i="6"/>
  <c r="RM57" i="6"/>
  <c r="RN57" i="6"/>
  <c r="RO57" i="6"/>
  <c r="RP57" i="6"/>
  <c r="RQ57" i="6"/>
  <c r="RR57" i="6"/>
  <c r="RS57" i="6"/>
  <c r="RT57" i="6"/>
  <c r="RU57" i="6"/>
  <c r="RV57" i="6"/>
  <c r="RW57" i="6"/>
  <c r="RX57" i="6"/>
  <c r="RY57" i="6"/>
  <c r="RZ57" i="6"/>
  <c r="SA57" i="6"/>
  <c r="SB57" i="6"/>
  <c r="SC57" i="6"/>
  <c r="SD57" i="6"/>
  <c r="SE57" i="6"/>
  <c r="SF57" i="6"/>
  <c r="SG57" i="6"/>
  <c r="SH57" i="6"/>
  <c r="SI57" i="6"/>
  <c r="SJ57" i="6"/>
  <c r="SK57" i="6"/>
  <c r="SL57" i="6"/>
  <c r="SM57" i="6"/>
  <c r="SN57" i="6"/>
  <c r="SO57" i="6"/>
  <c r="SP57" i="6"/>
  <c r="SQ57" i="6"/>
  <c r="SR57" i="6"/>
  <c r="SS57" i="6"/>
  <c r="ST57" i="6"/>
  <c r="SU57" i="6"/>
  <c r="SV57" i="6"/>
  <c r="SW57" i="6"/>
  <c r="SX57" i="6"/>
  <c r="SY57" i="6"/>
  <c r="SZ57" i="6"/>
  <c r="TA57" i="6"/>
  <c r="TB57" i="6"/>
  <c r="TC57" i="6"/>
  <c r="TD57" i="6"/>
  <c r="TE57" i="6"/>
  <c r="TF57" i="6"/>
  <c r="TG57" i="6"/>
  <c r="TH57" i="6"/>
  <c r="TI57" i="6"/>
  <c r="TJ57" i="6"/>
  <c r="TK57" i="6"/>
  <c r="TL57" i="6"/>
  <c r="TM57" i="6"/>
  <c r="TN57" i="6"/>
  <c r="TO57" i="6"/>
  <c r="TP57" i="6"/>
  <c r="TQ57" i="6"/>
  <c r="TR57" i="6"/>
  <c r="TS57" i="6"/>
  <c r="TT57" i="6"/>
  <c r="TU57" i="6"/>
  <c r="TV57" i="6"/>
  <c r="TW57" i="6"/>
  <c r="TX57" i="6"/>
  <c r="TY57" i="6"/>
  <c r="TZ57" i="6"/>
  <c r="UA57" i="6"/>
  <c r="UB57" i="6"/>
  <c r="UC57" i="6"/>
  <c r="UD57" i="6"/>
  <c r="UE57" i="6"/>
  <c r="UF57" i="6"/>
  <c r="UG57" i="6"/>
  <c r="UH57" i="6"/>
  <c r="UI57" i="6"/>
  <c r="UJ57" i="6"/>
  <c r="UK57" i="6"/>
  <c r="UL57" i="6"/>
  <c r="UM57" i="6"/>
  <c r="UN57" i="6"/>
  <c r="UO57" i="6"/>
  <c r="UP57" i="6"/>
  <c r="UQ57" i="6"/>
  <c r="UR57" i="6"/>
  <c r="US57" i="6"/>
  <c r="UT57" i="6"/>
  <c r="UU57" i="6"/>
  <c r="UV57" i="6"/>
  <c r="UW57" i="6"/>
  <c r="UX57" i="6"/>
  <c r="UY57" i="6"/>
  <c r="UZ57" i="6"/>
  <c r="VA57" i="6"/>
  <c r="VB57" i="6"/>
  <c r="VC57" i="6"/>
  <c r="VD57" i="6"/>
  <c r="VE57" i="6"/>
  <c r="VF57" i="6"/>
  <c r="VG57" i="6"/>
  <c r="VH57" i="6"/>
  <c r="VI57" i="6"/>
  <c r="VJ57" i="6"/>
  <c r="VK57" i="6"/>
  <c r="VL57" i="6"/>
  <c r="VM57" i="6"/>
  <c r="VN57" i="6"/>
  <c r="VO57" i="6"/>
  <c r="VP57" i="6"/>
  <c r="VQ57" i="6"/>
  <c r="VR57" i="6"/>
  <c r="VS57" i="6"/>
  <c r="VT57" i="6"/>
  <c r="VU57" i="6"/>
  <c r="VV57" i="6"/>
  <c r="VW57" i="6"/>
  <c r="VX57" i="6"/>
  <c r="VY57" i="6"/>
  <c r="VZ57" i="6"/>
  <c r="WA57" i="6"/>
  <c r="WB57" i="6"/>
  <c r="WC57" i="6"/>
  <c r="WD57" i="6"/>
  <c r="WE57" i="6"/>
  <c r="WF57" i="6"/>
  <c r="WG57" i="6"/>
  <c r="WH57" i="6"/>
  <c r="WI57" i="6"/>
  <c r="WJ57" i="6"/>
  <c r="WK57" i="6"/>
  <c r="WL57" i="6"/>
  <c r="WM57" i="6"/>
  <c r="WN57" i="6"/>
  <c r="WO57" i="6"/>
  <c r="WP57" i="6"/>
  <c r="WQ57" i="6"/>
  <c r="WR57" i="6"/>
  <c r="WS57" i="6"/>
  <c r="WT57" i="6"/>
  <c r="WU57" i="6"/>
  <c r="WV57" i="6"/>
  <c r="WW57" i="6"/>
  <c r="WX57" i="6"/>
  <c r="WY57" i="6"/>
  <c r="WZ57" i="6"/>
  <c r="XA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FA58" i="6"/>
  <c r="FB58" i="6"/>
  <c r="FC58" i="6"/>
  <c r="FD58" i="6"/>
  <c r="FE58" i="6"/>
  <c r="FF58" i="6"/>
  <c r="FG58" i="6"/>
  <c r="FH58" i="6"/>
  <c r="FI58" i="6"/>
  <c r="FJ58" i="6"/>
  <c r="FK58" i="6"/>
  <c r="FL58" i="6"/>
  <c r="FM58" i="6"/>
  <c r="FN58" i="6"/>
  <c r="FO58" i="6"/>
  <c r="FP58" i="6"/>
  <c r="FQ58" i="6"/>
  <c r="FR58" i="6"/>
  <c r="FS58" i="6"/>
  <c r="FT58" i="6"/>
  <c r="FU58" i="6"/>
  <c r="FV58" i="6"/>
  <c r="FW58" i="6"/>
  <c r="FX58" i="6"/>
  <c r="FY58" i="6"/>
  <c r="FZ58" i="6"/>
  <c r="GA58" i="6"/>
  <c r="GB58" i="6"/>
  <c r="GC58" i="6"/>
  <c r="GD58" i="6"/>
  <c r="GE58" i="6"/>
  <c r="GF58" i="6"/>
  <c r="GG58" i="6"/>
  <c r="GH58" i="6"/>
  <c r="GI58" i="6"/>
  <c r="GJ58" i="6"/>
  <c r="GK58" i="6"/>
  <c r="GL58" i="6"/>
  <c r="GM58" i="6"/>
  <c r="GN58" i="6"/>
  <c r="GO58" i="6"/>
  <c r="GP58" i="6"/>
  <c r="GQ58" i="6"/>
  <c r="GR58" i="6"/>
  <c r="GS58" i="6"/>
  <c r="GT58" i="6"/>
  <c r="GU58" i="6"/>
  <c r="GV58" i="6"/>
  <c r="GW58" i="6"/>
  <c r="GX58" i="6"/>
  <c r="GY58" i="6"/>
  <c r="GZ58" i="6"/>
  <c r="HA58" i="6"/>
  <c r="HB58" i="6"/>
  <c r="HC58" i="6"/>
  <c r="HD58" i="6"/>
  <c r="HE58" i="6"/>
  <c r="HF58" i="6"/>
  <c r="HG58" i="6"/>
  <c r="HH58" i="6"/>
  <c r="HI58" i="6"/>
  <c r="HJ58" i="6"/>
  <c r="HK58" i="6"/>
  <c r="HL58" i="6"/>
  <c r="HM58" i="6"/>
  <c r="HN58" i="6"/>
  <c r="HO58" i="6"/>
  <c r="HP58" i="6"/>
  <c r="HQ58" i="6"/>
  <c r="HR58" i="6"/>
  <c r="HS58" i="6"/>
  <c r="HT58" i="6"/>
  <c r="HU58" i="6"/>
  <c r="HV58" i="6"/>
  <c r="HW58" i="6"/>
  <c r="HX58" i="6"/>
  <c r="HY58" i="6"/>
  <c r="HZ58" i="6"/>
  <c r="IA58" i="6"/>
  <c r="IB58" i="6"/>
  <c r="IC58" i="6"/>
  <c r="ID58" i="6"/>
  <c r="IE58" i="6"/>
  <c r="IF58" i="6"/>
  <c r="IG58" i="6"/>
  <c r="IH58" i="6"/>
  <c r="II58" i="6"/>
  <c r="IJ58" i="6"/>
  <c r="IK58" i="6"/>
  <c r="IL58" i="6"/>
  <c r="IM58" i="6"/>
  <c r="IN58" i="6"/>
  <c r="IO58" i="6"/>
  <c r="IP58" i="6"/>
  <c r="IQ58" i="6"/>
  <c r="IR58" i="6"/>
  <c r="IS58" i="6"/>
  <c r="IT58" i="6"/>
  <c r="IU58" i="6"/>
  <c r="IV58" i="6"/>
  <c r="IW58" i="6"/>
  <c r="IX58" i="6"/>
  <c r="IY58" i="6"/>
  <c r="IZ58" i="6"/>
  <c r="JA58" i="6"/>
  <c r="JB58" i="6"/>
  <c r="JC58" i="6"/>
  <c r="JD58" i="6"/>
  <c r="JE58" i="6"/>
  <c r="JF58" i="6"/>
  <c r="JG58" i="6"/>
  <c r="JH58" i="6"/>
  <c r="JI58" i="6"/>
  <c r="JJ58" i="6"/>
  <c r="JK58" i="6"/>
  <c r="JL58" i="6"/>
  <c r="JM58" i="6"/>
  <c r="JN58" i="6"/>
  <c r="JO58" i="6"/>
  <c r="JP58" i="6"/>
  <c r="JQ58" i="6"/>
  <c r="JR58" i="6"/>
  <c r="JS58" i="6"/>
  <c r="JT58" i="6"/>
  <c r="JU58" i="6"/>
  <c r="JV58" i="6"/>
  <c r="JW58" i="6"/>
  <c r="JX58" i="6"/>
  <c r="JY58" i="6"/>
  <c r="JZ58" i="6"/>
  <c r="KA58" i="6"/>
  <c r="KB58" i="6"/>
  <c r="KC58" i="6"/>
  <c r="KD58" i="6"/>
  <c r="KE58" i="6"/>
  <c r="KF58" i="6"/>
  <c r="KG58" i="6"/>
  <c r="KH58" i="6"/>
  <c r="KI58" i="6"/>
  <c r="KJ58" i="6"/>
  <c r="KK58" i="6"/>
  <c r="KL58" i="6"/>
  <c r="KM58" i="6"/>
  <c r="KN58" i="6"/>
  <c r="KO58" i="6"/>
  <c r="KP58" i="6"/>
  <c r="KQ58" i="6"/>
  <c r="KR58" i="6"/>
  <c r="KS58" i="6"/>
  <c r="KT58" i="6"/>
  <c r="KU58" i="6"/>
  <c r="KV58" i="6"/>
  <c r="KW58" i="6"/>
  <c r="KX58" i="6"/>
  <c r="KY58" i="6"/>
  <c r="KZ58" i="6"/>
  <c r="LA58" i="6"/>
  <c r="LB58" i="6"/>
  <c r="LC58" i="6"/>
  <c r="LD58" i="6"/>
  <c r="LE58" i="6"/>
  <c r="LF58" i="6"/>
  <c r="LG58" i="6"/>
  <c r="LH58" i="6"/>
  <c r="LI58" i="6"/>
  <c r="LJ58" i="6"/>
  <c r="LK58" i="6"/>
  <c r="LL58" i="6"/>
  <c r="LM58" i="6"/>
  <c r="LN58" i="6"/>
  <c r="LO58" i="6"/>
  <c r="LP58" i="6"/>
  <c r="LQ58" i="6"/>
  <c r="LR58" i="6"/>
  <c r="LS58" i="6"/>
  <c r="LT58" i="6"/>
  <c r="LU58" i="6"/>
  <c r="LV58" i="6"/>
  <c r="LW58" i="6"/>
  <c r="LX58" i="6"/>
  <c r="LY58" i="6"/>
  <c r="LZ58" i="6"/>
  <c r="MA58" i="6"/>
  <c r="MB58" i="6"/>
  <c r="MC58" i="6"/>
  <c r="MD58" i="6"/>
  <c r="ME58" i="6"/>
  <c r="MF58" i="6"/>
  <c r="MG58" i="6"/>
  <c r="MH58" i="6"/>
  <c r="MI58" i="6"/>
  <c r="MJ58" i="6"/>
  <c r="MK58" i="6"/>
  <c r="ML58" i="6"/>
  <c r="MM58" i="6"/>
  <c r="MN58" i="6"/>
  <c r="MO58" i="6"/>
  <c r="MP58" i="6"/>
  <c r="MQ58" i="6"/>
  <c r="MR58" i="6"/>
  <c r="MS58" i="6"/>
  <c r="MT58" i="6"/>
  <c r="MU58" i="6"/>
  <c r="MV58" i="6"/>
  <c r="MW58" i="6"/>
  <c r="MX58" i="6"/>
  <c r="MY58" i="6"/>
  <c r="MZ58" i="6"/>
  <c r="NA58" i="6"/>
  <c r="NB58" i="6"/>
  <c r="NC58" i="6"/>
  <c r="ND58" i="6"/>
  <c r="NE58" i="6"/>
  <c r="NF58" i="6"/>
  <c r="NG58" i="6"/>
  <c r="NH58" i="6"/>
  <c r="NI58" i="6"/>
  <c r="NJ58" i="6"/>
  <c r="NK58" i="6"/>
  <c r="NL58" i="6"/>
  <c r="NM58" i="6"/>
  <c r="NN58" i="6"/>
  <c r="NO58" i="6"/>
  <c r="NP58" i="6"/>
  <c r="NQ58" i="6"/>
  <c r="NR58" i="6"/>
  <c r="NS58" i="6"/>
  <c r="NT58" i="6"/>
  <c r="NU58" i="6"/>
  <c r="NV58" i="6"/>
  <c r="NW58" i="6"/>
  <c r="NX58" i="6"/>
  <c r="NY58" i="6"/>
  <c r="NZ58" i="6"/>
  <c r="OA58" i="6"/>
  <c r="OB58" i="6"/>
  <c r="OC58" i="6"/>
  <c r="OD58" i="6"/>
  <c r="OE58" i="6"/>
  <c r="OF58" i="6"/>
  <c r="OG58" i="6"/>
  <c r="OH58" i="6"/>
  <c r="OI58" i="6"/>
  <c r="OJ58" i="6"/>
  <c r="OK58" i="6"/>
  <c r="OL58" i="6"/>
  <c r="OM58" i="6"/>
  <c r="ON58" i="6"/>
  <c r="OO58" i="6"/>
  <c r="OP58" i="6"/>
  <c r="OQ58" i="6"/>
  <c r="OR58" i="6"/>
  <c r="OS58" i="6"/>
  <c r="OT58" i="6"/>
  <c r="OU58" i="6"/>
  <c r="OV58" i="6"/>
  <c r="OW58" i="6"/>
  <c r="OX58" i="6"/>
  <c r="OY58" i="6"/>
  <c r="OZ58" i="6"/>
  <c r="PA58" i="6"/>
  <c r="PB58" i="6"/>
  <c r="PC58" i="6"/>
  <c r="PD58" i="6"/>
  <c r="PE58" i="6"/>
  <c r="PF58" i="6"/>
  <c r="PG58" i="6"/>
  <c r="PH58" i="6"/>
  <c r="PI58" i="6"/>
  <c r="PJ58" i="6"/>
  <c r="PK58" i="6"/>
  <c r="PL58" i="6"/>
  <c r="PM58" i="6"/>
  <c r="PN58" i="6"/>
  <c r="PO58" i="6"/>
  <c r="PP58" i="6"/>
  <c r="PQ58" i="6"/>
  <c r="PR58" i="6"/>
  <c r="PS58" i="6"/>
  <c r="PT58" i="6"/>
  <c r="PU58" i="6"/>
  <c r="PV58" i="6"/>
  <c r="PW58" i="6"/>
  <c r="PX58" i="6"/>
  <c r="PY58" i="6"/>
  <c r="PZ58" i="6"/>
  <c r="QA58" i="6"/>
  <c r="QB58" i="6"/>
  <c r="QC58" i="6"/>
  <c r="QD58" i="6"/>
  <c r="QE58" i="6"/>
  <c r="QF58" i="6"/>
  <c r="QG58" i="6"/>
  <c r="QH58" i="6"/>
  <c r="QI58" i="6"/>
  <c r="QJ58" i="6"/>
  <c r="QK58" i="6"/>
  <c r="QL58" i="6"/>
  <c r="QM58" i="6"/>
  <c r="QN58" i="6"/>
  <c r="QO58" i="6"/>
  <c r="QP58" i="6"/>
  <c r="QQ58" i="6"/>
  <c r="QR58" i="6"/>
  <c r="QS58" i="6"/>
  <c r="QT58" i="6"/>
  <c r="QU58" i="6"/>
  <c r="QV58" i="6"/>
  <c r="QW58" i="6"/>
  <c r="QX58" i="6"/>
  <c r="QY58" i="6"/>
  <c r="QZ58" i="6"/>
  <c r="RA58" i="6"/>
  <c r="RB58" i="6"/>
  <c r="RC58" i="6"/>
  <c r="RD58" i="6"/>
  <c r="RE58" i="6"/>
  <c r="RF58" i="6"/>
  <c r="RG58" i="6"/>
  <c r="RH58" i="6"/>
  <c r="RI58" i="6"/>
  <c r="RJ58" i="6"/>
  <c r="RK58" i="6"/>
  <c r="RL58" i="6"/>
  <c r="RM58" i="6"/>
  <c r="RN58" i="6"/>
  <c r="RO58" i="6"/>
  <c r="RP58" i="6"/>
  <c r="RQ58" i="6"/>
  <c r="RR58" i="6"/>
  <c r="RS58" i="6"/>
  <c r="RT58" i="6"/>
  <c r="RU58" i="6"/>
  <c r="RV58" i="6"/>
  <c r="RW58" i="6"/>
  <c r="RX58" i="6"/>
  <c r="RY58" i="6"/>
  <c r="RZ58" i="6"/>
  <c r="SA58" i="6"/>
  <c r="SB58" i="6"/>
  <c r="SC58" i="6"/>
  <c r="SD58" i="6"/>
  <c r="SE58" i="6"/>
  <c r="SF58" i="6"/>
  <c r="SG58" i="6"/>
  <c r="SH58" i="6"/>
  <c r="SI58" i="6"/>
  <c r="SJ58" i="6"/>
  <c r="SK58" i="6"/>
  <c r="SL58" i="6"/>
  <c r="SM58" i="6"/>
  <c r="SN58" i="6"/>
  <c r="SO58" i="6"/>
  <c r="SP58" i="6"/>
  <c r="SQ58" i="6"/>
  <c r="SR58" i="6"/>
  <c r="SS58" i="6"/>
  <c r="ST58" i="6"/>
  <c r="SU58" i="6"/>
  <c r="SV58" i="6"/>
  <c r="SW58" i="6"/>
  <c r="SX58" i="6"/>
  <c r="SY58" i="6"/>
  <c r="SZ58" i="6"/>
  <c r="TA58" i="6"/>
  <c r="TB58" i="6"/>
  <c r="TC58" i="6"/>
  <c r="TD58" i="6"/>
  <c r="TE58" i="6"/>
  <c r="TF58" i="6"/>
  <c r="TG58" i="6"/>
  <c r="TH58" i="6"/>
  <c r="TI58" i="6"/>
  <c r="TJ58" i="6"/>
  <c r="TK58" i="6"/>
  <c r="TL58" i="6"/>
  <c r="TM58" i="6"/>
  <c r="TN58" i="6"/>
  <c r="TO58" i="6"/>
  <c r="TP58" i="6"/>
  <c r="TQ58" i="6"/>
  <c r="TR58" i="6"/>
  <c r="TS58" i="6"/>
  <c r="TT58" i="6"/>
  <c r="TU58" i="6"/>
  <c r="TV58" i="6"/>
  <c r="TW58" i="6"/>
  <c r="TX58" i="6"/>
  <c r="TY58" i="6"/>
  <c r="TZ58" i="6"/>
  <c r="UA58" i="6"/>
  <c r="UB58" i="6"/>
  <c r="UC58" i="6"/>
  <c r="UD58" i="6"/>
  <c r="UE58" i="6"/>
  <c r="UF58" i="6"/>
  <c r="UG58" i="6"/>
  <c r="UH58" i="6"/>
  <c r="UI58" i="6"/>
  <c r="UJ58" i="6"/>
  <c r="UK58" i="6"/>
  <c r="UL58" i="6"/>
  <c r="UM58" i="6"/>
  <c r="UN58" i="6"/>
  <c r="UO58" i="6"/>
  <c r="UP58" i="6"/>
  <c r="UQ58" i="6"/>
  <c r="UR58" i="6"/>
  <c r="US58" i="6"/>
  <c r="UT58" i="6"/>
  <c r="UU58" i="6"/>
  <c r="UV58" i="6"/>
  <c r="UW58" i="6"/>
  <c r="UX58" i="6"/>
  <c r="UY58" i="6"/>
  <c r="UZ58" i="6"/>
  <c r="VA58" i="6"/>
  <c r="VB58" i="6"/>
  <c r="VC58" i="6"/>
  <c r="VD58" i="6"/>
  <c r="VE58" i="6"/>
  <c r="VF58" i="6"/>
  <c r="VG58" i="6"/>
  <c r="VH58" i="6"/>
  <c r="VI58" i="6"/>
  <c r="VJ58" i="6"/>
  <c r="VK58" i="6"/>
  <c r="VL58" i="6"/>
  <c r="VM58" i="6"/>
  <c r="VN58" i="6"/>
  <c r="VO58" i="6"/>
  <c r="VP58" i="6"/>
  <c r="VQ58" i="6"/>
  <c r="VR58" i="6"/>
  <c r="VS58" i="6"/>
  <c r="VT58" i="6"/>
  <c r="VU58" i="6"/>
  <c r="VV58" i="6"/>
  <c r="VW58" i="6"/>
  <c r="VX58" i="6"/>
  <c r="VY58" i="6"/>
  <c r="VZ58" i="6"/>
  <c r="WA58" i="6"/>
  <c r="WB58" i="6"/>
  <c r="WC58" i="6"/>
  <c r="WD58" i="6"/>
  <c r="WE58" i="6"/>
  <c r="WF58" i="6"/>
  <c r="WG58" i="6"/>
  <c r="WH58" i="6"/>
  <c r="WI58" i="6"/>
  <c r="WJ58" i="6"/>
  <c r="WK58" i="6"/>
  <c r="WL58" i="6"/>
  <c r="WM58" i="6"/>
  <c r="WN58" i="6"/>
  <c r="WO58" i="6"/>
  <c r="WP58" i="6"/>
  <c r="WQ58" i="6"/>
  <c r="WR58" i="6"/>
  <c r="WS58" i="6"/>
  <c r="WT58" i="6"/>
  <c r="WU58" i="6"/>
  <c r="WV58" i="6"/>
  <c r="WW58" i="6"/>
  <c r="WX58" i="6"/>
  <c r="WY58" i="6"/>
  <c r="WZ58" i="6"/>
  <c r="XA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FA59" i="6"/>
  <c r="FB59" i="6"/>
  <c r="FC59" i="6"/>
  <c r="FD59" i="6"/>
  <c r="FE59" i="6"/>
  <c r="FF59" i="6"/>
  <c r="FG59" i="6"/>
  <c r="FH59" i="6"/>
  <c r="FI59" i="6"/>
  <c r="FJ59" i="6"/>
  <c r="FK59" i="6"/>
  <c r="FL59" i="6"/>
  <c r="FM59" i="6"/>
  <c r="FN59" i="6"/>
  <c r="FO59" i="6"/>
  <c r="FP59" i="6"/>
  <c r="FQ59" i="6"/>
  <c r="FR59" i="6"/>
  <c r="FS59" i="6"/>
  <c r="FT59" i="6"/>
  <c r="FU59" i="6"/>
  <c r="FV59" i="6"/>
  <c r="FW59" i="6"/>
  <c r="FX59" i="6"/>
  <c r="FY59" i="6"/>
  <c r="FZ59" i="6"/>
  <c r="GA59" i="6"/>
  <c r="GB59" i="6"/>
  <c r="GC59" i="6"/>
  <c r="GD59" i="6"/>
  <c r="GE59" i="6"/>
  <c r="GF59" i="6"/>
  <c r="GG59" i="6"/>
  <c r="GH59" i="6"/>
  <c r="GI59" i="6"/>
  <c r="GJ59" i="6"/>
  <c r="GK59" i="6"/>
  <c r="GL59" i="6"/>
  <c r="GM59" i="6"/>
  <c r="GN59" i="6"/>
  <c r="GO59" i="6"/>
  <c r="GP59" i="6"/>
  <c r="GQ59" i="6"/>
  <c r="GR59" i="6"/>
  <c r="GS59" i="6"/>
  <c r="GT59" i="6"/>
  <c r="GU59" i="6"/>
  <c r="GV59" i="6"/>
  <c r="GW59" i="6"/>
  <c r="GX59" i="6"/>
  <c r="GY59" i="6"/>
  <c r="GZ59" i="6"/>
  <c r="HA59" i="6"/>
  <c r="HB59" i="6"/>
  <c r="HC59" i="6"/>
  <c r="HD59" i="6"/>
  <c r="HE59" i="6"/>
  <c r="HF59" i="6"/>
  <c r="HG59" i="6"/>
  <c r="HH59" i="6"/>
  <c r="HI59" i="6"/>
  <c r="HJ59" i="6"/>
  <c r="HK59" i="6"/>
  <c r="HL59" i="6"/>
  <c r="HM59" i="6"/>
  <c r="HN59" i="6"/>
  <c r="HO59" i="6"/>
  <c r="HP59" i="6"/>
  <c r="HQ59" i="6"/>
  <c r="HR59" i="6"/>
  <c r="HS59" i="6"/>
  <c r="HT59" i="6"/>
  <c r="HU59" i="6"/>
  <c r="HV59" i="6"/>
  <c r="HW59" i="6"/>
  <c r="HX59" i="6"/>
  <c r="HY59" i="6"/>
  <c r="HZ59" i="6"/>
  <c r="IA59" i="6"/>
  <c r="IB59" i="6"/>
  <c r="IC59" i="6"/>
  <c r="ID59" i="6"/>
  <c r="IE59" i="6"/>
  <c r="IF59" i="6"/>
  <c r="IG59" i="6"/>
  <c r="IH59" i="6"/>
  <c r="II59" i="6"/>
  <c r="IJ59" i="6"/>
  <c r="IK59" i="6"/>
  <c r="IL59" i="6"/>
  <c r="IM59" i="6"/>
  <c r="IN59" i="6"/>
  <c r="IO59" i="6"/>
  <c r="IP59" i="6"/>
  <c r="IQ59" i="6"/>
  <c r="IR59" i="6"/>
  <c r="IS59" i="6"/>
  <c r="IT59" i="6"/>
  <c r="IU59" i="6"/>
  <c r="IV59" i="6"/>
  <c r="IW59" i="6"/>
  <c r="IX59" i="6"/>
  <c r="IY59" i="6"/>
  <c r="IZ59" i="6"/>
  <c r="JA59" i="6"/>
  <c r="JB59" i="6"/>
  <c r="JC59" i="6"/>
  <c r="JD59" i="6"/>
  <c r="JE59" i="6"/>
  <c r="JF59" i="6"/>
  <c r="JG59" i="6"/>
  <c r="JH59" i="6"/>
  <c r="JI59" i="6"/>
  <c r="JJ59" i="6"/>
  <c r="JK59" i="6"/>
  <c r="JL59" i="6"/>
  <c r="JM59" i="6"/>
  <c r="JN59" i="6"/>
  <c r="JO59" i="6"/>
  <c r="JP59" i="6"/>
  <c r="JQ59" i="6"/>
  <c r="JR59" i="6"/>
  <c r="JS59" i="6"/>
  <c r="JT59" i="6"/>
  <c r="JU59" i="6"/>
  <c r="JV59" i="6"/>
  <c r="JW59" i="6"/>
  <c r="JX59" i="6"/>
  <c r="JY59" i="6"/>
  <c r="JZ59" i="6"/>
  <c r="KA59" i="6"/>
  <c r="KB59" i="6"/>
  <c r="KC59" i="6"/>
  <c r="KD59" i="6"/>
  <c r="KE59" i="6"/>
  <c r="KF59" i="6"/>
  <c r="KG59" i="6"/>
  <c r="KH59" i="6"/>
  <c r="KI59" i="6"/>
  <c r="KJ59" i="6"/>
  <c r="KK59" i="6"/>
  <c r="KL59" i="6"/>
  <c r="KM59" i="6"/>
  <c r="KN59" i="6"/>
  <c r="KO59" i="6"/>
  <c r="KP59" i="6"/>
  <c r="KQ59" i="6"/>
  <c r="KR59" i="6"/>
  <c r="KS59" i="6"/>
  <c r="KT59" i="6"/>
  <c r="KU59" i="6"/>
  <c r="KV59" i="6"/>
  <c r="KW59" i="6"/>
  <c r="KX59" i="6"/>
  <c r="KY59" i="6"/>
  <c r="KZ59" i="6"/>
  <c r="LA59" i="6"/>
  <c r="LB59" i="6"/>
  <c r="LC59" i="6"/>
  <c r="LD59" i="6"/>
  <c r="LE59" i="6"/>
  <c r="LF59" i="6"/>
  <c r="LG59" i="6"/>
  <c r="LH59" i="6"/>
  <c r="LI59" i="6"/>
  <c r="LJ59" i="6"/>
  <c r="LK59" i="6"/>
  <c r="LL59" i="6"/>
  <c r="LM59" i="6"/>
  <c r="LN59" i="6"/>
  <c r="LO59" i="6"/>
  <c r="LP59" i="6"/>
  <c r="LQ59" i="6"/>
  <c r="LR59" i="6"/>
  <c r="LS59" i="6"/>
  <c r="LT59" i="6"/>
  <c r="LU59" i="6"/>
  <c r="LV59" i="6"/>
  <c r="LW59" i="6"/>
  <c r="LX59" i="6"/>
  <c r="LY59" i="6"/>
  <c r="LZ59" i="6"/>
  <c r="MA59" i="6"/>
  <c r="MB59" i="6"/>
  <c r="MC59" i="6"/>
  <c r="MD59" i="6"/>
  <c r="ME59" i="6"/>
  <c r="MF59" i="6"/>
  <c r="MG59" i="6"/>
  <c r="MH59" i="6"/>
  <c r="MI59" i="6"/>
  <c r="MJ59" i="6"/>
  <c r="MK59" i="6"/>
  <c r="ML59" i="6"/>
  <c r="MM59" i="6"/>
  <c r="MN59" i="6"/>
  <c r="MO59" i="6"/>
  <c r="MP59" i="6"/>
  <c r="MQ59" i="6"/>
  <c r="MR59" i="6"/>
  <c r="MS59" i="6"/>
  <c r="MT59" i="6"/>
  <c r="MU59" i="6"/>
  <c r="MV59" i="6"/>
  <c r="MW59" i="6"/>
  <c r="MX59" i="6"/>
  <c r="MY59" i="6"/>
  <c r="MZ59" i="6"/>
  <c r="NA59" i="6"/>
  <c r="NB59" i="6"/>
  <c r="NC59" i="6"/>
  <c r="ND59" i="6"/>
  <c r="NE59" i="6"/>
  <c r="NF59" i="6"/>
  <c r="NG59" i="6"/>
  <c r="NH59" i="6"/>
  <c r="NI59" i="6"/>
  <c r="NJ59" i="6"/>
  <c r="NK59" i="6"/>
  <c r="NL59" i="6"/>
  <c r="NM59" i="6"/>
  <c r="NN59" i="6"/>
  <c r="NO59" i="6"/>
  <c r="NP59" i="6"/>
  <c r="NQ59" i="6"/>
  <c r="NR59" i="6"/>
  <c r="NS59" i="6"/>
  <c r="NT59" i="6"/>
  <c r="NU59" i="6"/>
  <c r="NV59" i="6"/>
  <c r="NW59" i="6"/>
  <c r="NX59" i="6"/>
  <c r="NY59" i="6"/>
  <c r="NZ59" i="6"/>
  <c r="OA59" i="6"/>
  <c r="OB59" i="6"/>
  <c r="OC59" i="6"/>
  <c r="OD59" i="6"/>
  <c r="OE59" i="6"/>
  <c r="OF59" i="6"/>
  <c r="OG59" i="6"/>
  <c r="OH59" i="6"/>
  <c r="OI59" i="6"/>
  <c r="OJ59" i="6"/>
  <c r="OK59" i="6"/>
  <c r="OL59" i="6"/>
  <c r="OM59" i="6"/>
  <c r="ON59" i="6"/>
  <c r="OO59" i="6"/>
  <c r="OP59" i="6"/>
  <c r="OQ59" i="6"/>
  <c r="OR59" i="6"/>
  <c r="OS59" i="6"/>
  <c r="OT59" i="6"/>
  <c r="OU59" i="6"/>
  <c r="OV59" i="6"/>
  <c r="OW59" i="6"/>
  <c r="OX59" i="6"/>
  <c r="OY59" i="6"/>
  <c r="OZ59" i="6"/>
  <c r="PA59" i="6"/>
  <c r="PB59" i="6"/>
  <c r="PC59" i="6"/>
  <c r="PD59" i="6"/>
  <c r="PE59" i="6"/>
  <c r="PF59" i="6"/>
  <c r="PG59" i="6"/>
  <c r="PH59" i="6"/>
  <c r="PI59" i="6"/>
  <c r="PJ59" i="6"/>
  <c r="PK59" i="6"/>
  <c r="PL59" i="6"/>
  <c r="PM59" i="6"/>
  <c r="PN59" i="6"/>
  <c r="PO59" i="6"/>
  <c r="PP59" i="6"/>
  <c r="PQ59" i="6"/>
  <c r="PR59" i="6"/>
  <c r="PS59" i="6"/>
  <c r="PT59" i="6"/>
  <c r="PU59" i="6"/>
  <c r="PV59" i="6"/>
  <c r="PW59" i="6"/>
  <c r="PX59" i="6"/>
  <c r="PY59" i="6"/>
  <c r="PZ59" i="6"/>
  <c r="QA59" i="6"/>
  <c r="QB59" i="6"/>
  <c r="QC59" i="6"/>
  <c r="QD59" i="6"/>
  <c r="QE59" i="6"/>
  <c r="QF59" i="6"/>
  <c r="QG59" i="6"/>
  <c r="QH59" i="6"/>
  <c r="QI59" i="6"/>
  <c r="QJ59" i="6"/>
  <c r="QK59" i="6"/>
  <c r="QL59" i="6"/>
  <c r="QM59" i="6"/>
  <c r="QN59" i="6"/>
  <c r="QO59" i="6"/>
  <c r="QP59" i="6"/>
  <c r="QQ59" i="6"/>
  <c r="QR59" i="6"/>
  <c r="QS59" i="6"/>
  <c r="QT59" i="6"/>
  <c r="QU59" i="6"/>
  <c r="QV59" i="6"/>
  <c r="QW59" i="6"/>
  <c r="QX59" i="6"/>
  <c r="QY59" i="6"/>
  <c r="QZ59" i="6"/>
  <c r="RA59" i="6"/>
  <c r="RB59" i="6"/>
  <c r="RC59" i="6"/>
  <c r="RD59" i="6"/>
  <c r="RE59" i="6"/>
  <c r="RF59" i="6"/>
  <c r="RG59" i="6"/>
  <c r="RH59" i="6"/>
  <c r="RI59" i="6"/>
  <c r="RJ59" i="6"/>
  <c r="RK59" i="6"/>
  <c r="RL59" i="6"/>
  <c r="RM59" i="6"/>
  <c r="RN59" i="6"/>
  <c r="RO59" i="6"/>
  <c r="RP59" i="6"/>
  <c r="RQ59" i="6"/>
  <c r="RR59" i="6"/>
  <c r="RS59" i="6"/>
  <c r="RT59" i="6"/>
  <c r="RU59" i="6"/>
  <c r="RV59" i="6"/>
  <c r="RW59" i="6"/>
  <c r="RX59" i="6"/>
  <c r="RY59" i="6"/>
  <c r="RZ59" i="6"/>
  <c r="SA59" i="6"/>
  <c r="SB59" i="6"/>
  <c r="SC59" i="6"/>
  <c r="SD59" i="6"/>
  <c r="SE59" i="6"/>
  <c r="SF59" i="6"/>
  <c r="SG59" i="6"/>
  <c r="SH59" i="6"/>
  <c r="SI59" i="6"/>
  <c r="SJ59" i="6"/>
  <c r="SK59" i="6"/>
  <c r="SL59" i="6"/>
  <c r="SM59" i="6"/>
  <c r="SN59" i="6"/>
  <c r="SO59" i="6"/>
  <c r="SP59" i="6"/>
  <c r="SQ59" i="6"/>
  <c r="SR59" i="6"/>
  <c r="SS59" i="6"/>
  <c r="ST59" i="6"/>
  <c r="SU59" i="6"/>
  <c r="SV59" i="6"/>
  <c r="SW59" i="6"/>
  <c r="SX59" i="6"/>
  <c r="SY59" i="6"/>
  <c r="SZ59" i="6"/>
  <c r="TA59" i="6"/>
  <c r="TB59" i="6"/>
  <c r="TC59" i="6"/>
  <c r="TD59" i="6"/>
  <c r="TE59" i="6"/>
  <c r="TF59" i="6"/>
  <c r="TG59" i="6"/>
  <c r="TH59" i="6"/>
  <c r="TI59" i="6"/>
  <c r="TJ59" i="6"/>
  <c r="TK59" i="6"/>
  <c r="TL59" i="6"/>
  <c r="TM59" i="6"/>
  <c r="TN59" i="6"/>
  <c r="TO59" i="6"/>
  <c r="TP59" i="6"/>
  <c r="TQ59" i="6"/>
  <c r="TR59" i="6"/>
  <c r="TS59" i="6"/>
  <c r="TT59" i="6"/>
  <c r="TU59" i="6"/>
  <c r="TV59" i="6"/>
  <c r="TW59" i="6"/>
  <c r="TX59" i="6"/>
  <c r="TY59" i="6"/>
  <c r="TZ59" i="6"/>
  <c r="UA59" i="6"/>
  <c r="UB59" i="6"/>
  <c r="UC59" i="6"/>
  <c r="UD59" i="6"/>
  <c r="UE59" i="6"/>
  <c r="UF59" i="6"/>
  <c r="UG59" i="6"/>
  <c r="UH59" i="6"/>
  <c r="UI59" i="6"/>
  <c r="UJ59" i="6"/>
  <c r="UK59" i="6"/>
  <c r="UL59" i="6"/>
  <c r="UM59" i="6"/>
  <c r="UN59" i="6"/>
  <c r="UO59" i="6"/>
  <c r="UP59" i="6"/>
  <c r="UQ59" i="6"/>
  <c r="UR59" i="6"/>
  <c r="US59" i="6"/>
  <c r="UT59" i="6"/>
  <c r="UU59" i="6"/>
  <c r="UV59" i="6"/>
  <c r="UW59" i="6"/>
  <c r="UX59" i="6"/>
  <c r="UY59" i="6"/>
  <c r="UZ59" i="6"/>
  <c r="VA59" i="6"/>
  <c r="VB59" i="6"/>
  <c r="VC59" i="6"/>
  <c r="VD59" i="6"/>
  <c r="VE59" i="6"/>
  <c r="VF59" i="6"/>
  <c r="VG59" i="6"/>
  <c r="VH59" i="6"/>
  <c r="VI59" i="6"/>
  <c r="VJ59" i="6"/>
  <c r="VK59" i="6"/>
  <c r="VL59" i="6"/>
  <c r="VM59" i="6"/>
  <c r="VN59" i="6"/>
  <c r="VO59" i="6"/>
  <c r="VP59" i="6"/>
  <c r="VQ59" i="6"/>
  <c r="VR59" i="6"/>
  <c r="VS59" i="6"/>
  <c r="VT59" i="6"/>
  <c r="VU59" i="6"/>
  <c r="VV59" i="6"/>
  <c r="VW59" i="6"/>
  <c r="VX59" i="6"/>
  <c r="VY59" i="6"/>
  <c r="VZ59" i="6"/>
  <c r="WA59" i="6"/>
  <c r="WB59" i="6"/>
  <c r="WC59" i="6"/>
  <c r="WD59" i="6"/>
  <c r="WE59" i="6"/>
  <c r="WF59" i="6"/>
  <c r="WG59" i="6"/>
  <c r="WH59" i="6"/>
  <c r="WI59" i="6"/>
  <c r="WJ59" i="6"/>
  <c r="WK59" i="6"/>
  <c r="WL59" i="6"/>
  <c r="WM59" i="6"/>
  <c r="WN59" i="6"/>
  <c r="WO59" i="6"/>
  <c r="WP59" i="6"/>
  <c r="WQ59" i="6"/>
  <c r="WR59" i="6"/>
  <c r="WS59" i="6"/>
  <c r="WT59" i="6"/>
  <c r="WU59" i="6"/>
  <c r="WV59" i="6"/>
  <c r="WW59" i="6"/>
  <c r="WX59" i="6"/>
  <c r="WY59" i="6"/>
  <c r="WZ59" i="6"/>
  <c r="XA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FA60" i="6"/>
  <c r="FB60" i="6"/>
  <c r="FC60" i="6"/>
  <c r="FD60" i="6"/>
  <c r="FE60" i="6"/>
  <c r="FF60" i="6"/>
  <c r="FG60" i="6"/>
  <c r="FH60" i="6"/>
  <c r="FI60" i="6"/>
  <c r="FJ60" i="6"/>
  <c r="FK60" i="6"/>
  <c r="FL60" i="6"/>
  <c r="FM60" i="6"/>
  <c r="FN60" i="6"/>
  <c r="FO60" i="6"/>
  <c r="FP60" i="6"/>
  <c r="FQ60" i="6"/>
  <c r="FR60" i="6"/>
  <c r="FS60" i="6"/>
  <c r="FT60" i="6"/>
  <c r="FU60" i="6"/>
  <c r="FV60" i="6"/>
  <c r="FW60" i="6"/>
  <c r="FX60" i="6"/>
  <c r="FY60" i="6"/>
  <c r="FZ60" i="6"/>
  <c r="GA60" i="6"/>
  <c r="GB60" i="6"/>
  <c r="GC60" i="6"/>
  <c r="GD60" i="6"/>
  <c r="GE60" i="6"/>
  <c r="GF60" i="6"/>
  <c r="GG60" i="6"/>
  <c r="GH60" i="6"/>
  <c r="GI60" i="6"/>
  <c r="GJ60" i="6"/>
  <c r="GK60" i="6"/>
  <c r="GL60" i="6"/>
  <c r="GM60" i="6"/>
  <c r="GN60" i="6"/>
  <c r="GO60" i="6"/>
  <c r="GP60" i="6"/>
  <c r="GQ60" i="6"/>
  <c r="GR60" i="6"/>
  <c r="GS60" i="6"/>
  <c r="GT60" i="6"/>
  <c r="GU60" i="6"/>
  <c r="GV60" i="6"/>
  <c r="GW60" i="6"/>
  <c r="GX60" i="6"/>
  <c r="GY60" i="6"/>
  <c r="GZ60" i="6"/>
  <c r="HA60" i="6"/>
  <c r="HB60" i="6"/>
  <c r="HC60" i="6"/>
  <c r="HD60" i="6"/>
  <c r="HE60" i="6"/>
  <c r="HF60" i="6"/>
  <c r="HG60" i="6"/>
  <c r="HH60" i="6"/>
  <c r="HI60" i="6"/>
  <c r="HJ60" i="6"/>
  <c r="HK60" i="6"/>
  <c r="HL60" i="6"/>
  <c r="HM60" i="6"/>
  <c r="HN60" i="6"/>
  <c r="HO60" i="6"/>
  <c r="HP60" i="6"/>
  <c r="HQ60" i="6"/>
  <c r="HR60" i="6"/>
  <c r="HS60" i="6"/>
  <c r="HT60" i="6"/>
  <c r="HU60" i="6"/>
  <c r="HV60" i="6"/>
  <c r="HW60" i="6"/>
  <c r="HX60" i="6"/>
  <c r="HY60" i="6"/>
  <c r="HZ60" i="6"/>
  <c r="IA60" i="6"/>
  <c r="IB60" i="6"/>
  <c r="IC60" i="6"/>
  <c r="ID60" i="6"/>
  <c r="IE60" i="6"/>
  <c r="IF60" i="6"/>
  <c r="IG60" i="6"/>
  <c r="IH60" i="6"/>
  <c r="II60" i="6"/>
  <c r="IJ60" i="6"/>
  <c r="IK60" i="6"/>
  <c r="IL60" i="6"/>
  <c r="IM60" i="6"/>
  <c r="IN60" i="6"/>
  <c r="IO60" i="6"/>
  <c r="IP60" i="6"/>
  <c r="IQ60" i="6"/>
  <c r="IR60" i="6"/>
  <c r="IS60" i="6"/>
  <c r="IT60" i="6"/>
  <c r="IU60" i="6"/>
  <c r="IV60" i="6"/>
  <c r="IW60" i="6"/>
  <c r="IX60" i="6"/>
  <c r="IY60" i="6"/>
  <c r="IZ60" i="6"/>
  <c r="JA60" i="6"/>
  <c r="JB60" i="6"/>
  <c r="JC60" i="6"/>
  <c r="JD60" i="6"/>
  <c r="JE60" i="6"/>
  <c r="JF60" i="6"/>
  <c r="JG60" i="6"/>
  <c r="JH60" i="6"/>
  <c r="JI60" i="6"/>
  <c r="JJ60" i="6"/>
  <c r="JK60" i="6"/>
  <c r="JL60" i="6"/>
  <c r="JM60" i="6"/>
  <c r="JN60" i="6"/>
  <c r="JO60" i="6"/>
  <c r="JP60" i="6"/>
  <c r="JQ60" i="6"/>
  <c r="JR60" i="6"/>
  <c r="JS60" i="6"/>
  <c r="JT60" i="6"/>
  <c r="JU60" i="6"/>
  <c r="JV60" i="6"/>
  <c r="JW60" i="6"/>
  <c r="JX60" i="6"/>
  <c r="JY60" i="6"/>
  <c r="JZ60" i="6"/>
  <c r="KA60" i="6"/>
  <c r="KB60" i="6"/>
  <c r="KC60" i="6"/>
  <c r="KD60" i="6"/>
  <c r="KE60" i="6"/>
  <c r="KF60" i="6"/>
  <c r="KG60" i="6"/>
  <c r="KH60" i="6"/>
  <c r="KI60" i="6"/>
  <c r="KJ60" i="6"/>
  <c r="KK60" i="6"/>
  <c r="KL60" i="6"/>
  <c r="KM60" i="6"/>
  <c r="KN60" i="6"/>
  <c r="KO60" i="6"/>
  <c r="KP60" i="6"/>
  <c r="KQ60" i="6"/>
  <c r="KR60" i="6"/>
  <c r="KS60" i="6"/>
  <c r="KT60" i="6"/>
  <c r="KU60" i="6"/>
  <c r="KV60" i="6"/>
  <c r="KW60" i="6"/>
  <c r="KX60" i="6"/>
  <c r="KY60" i="6"/>
  <c r="KZ60" i="6"/>
  <c r="LA60" i="6"/>
  <c r="LB60" i="6"/>
  <c r="LC60" i="6"/>
  <c r="LD60" i="6"/>
  <c r="LE60" i="6"/>
  <c r="LF60" i="6"/>
  <c r="LG60" i="6"/>
  <c r="LH60" i="6"/>
  <c r="LI60" i="6"/>
  <c r="LJ60" i="6"/>
  <c r="LK60" i="6"/>
  <c r="LL60" i="6"/>
  <c r="LM60" i="6"/>
  <c r="LN60" i="6"/>
  <c r="LO60" i="6"/>
  <c r="LP60" i="6"/>
  <c r="LQ60" i="6"/>
  <c r="LR60" i="6"/>
  <c r="LS60" i="6"/>
  <c r="LT60" i="6"/>
  <c r="LU60" i="6"/>
  <c r="LV60" i="6"/>
  <c r="LW60" i="6"/>
  <c r="LX60" i="6"/>
  <c r="LY60" i="6"/>
  <c r="LZ60" i="6"/>
  <c r="MA60" i="6"/>
  <c r="MB60" i="6"/>
  <c r="MC60" i="6"/>
  <c r="MD60" i="6"/>
  <c r="ME60" i="6"/>
  <c r="MF60" i="6"/>
  <c r="MG60" i="6"/>
  <c r="MH60" i="6"/>
  <c r="MI60" i="6"/>
  <c r="MJ60" i="6"/>
  <c r="MK60" i="6"/>
  <c r="ML60" i="6"/>
  <c r="MM60" i="6"/>
  <c r="MN60" i="6"/>
  <c r="MO60" i="6"/>
  <c r="MP60" i="6"/>
  <c r="MQ60" i="6"/>
  <c r="MR60" i="6"/>
  <c r="MS60" i="6"/>
  <c r="MT60" i="6"/>
  <c r="MU60" i="6"/>
  <c r="MV60" i="6"/>
  <c r="MW60" i="6"/>
  <c r="MX60" i="6"/>
  <c r="MY60" i="6"/>
  <c r="MZ60" i="6"/>
  <c r="NA60" i="6"/>
  <c r="NB60" i="6"/>
  <c r="NC60" i="6"/>
  <c r="ND60" i="6"/>
  <c r="NE60" i="6"/>
  <c r="NF60" i="6"/>
  <c r="NG60" i="6"/>
  <c r="NH60" i="6"/>
  <c r="NI60" i="6"/>
  <c r="NJ60" i="6"/>
  <c r="NK60" i="6"/>
  <c r="NL60" i="6"/>
  <c r="NM60" i="6"/>
  <c r="NN60" i="6"/>
  <c r="NO60" i="6"/>
  <c r="NP60" i="6"/>
  <c r="NQ60" i="6"/>
  <c r="NR60" i="6"/>
  <c r="NS60" i="6"/>
  <c r="NT60" i="6"/>
  <c r="NU60" i="6"/>
  <c r="NV60" i="6"/>
  <c r="NW60" i="6"/>
  <c r="NX60" i="6"/>
  <c r="NY60" i="6"/>
  <c r="NZ60" i="6"/>
  <c r="OA60" i="6"/>
  <c r="OB60" i="6"/>
  <c r="OC60" i="6"/>
  <c r="OD60" i="6"/>
  <c r="OE60" i="6"/>
  <c r="OF60" i="6"/>
  <c r="OG60" i="6"/>
  <c r="OH60" i="6"/>
  <c r="OI60" i="6"/>
  <c r="OJ60" i="6"/>
  <c r="OK60" i="6"/>
  <c r="OL60" i="6"/>
  <c r="OM60" i="6"/>
  <c r="ON60" i="6"/>
  <c r="OO60" i="6"/>
  <c r="OP60" i="6"/>
  <c r="OQ60" i="6"/>
  <c r="OR60" i="6"/>
  <c r="OS60" i="6"/>
  <c r="OT60" i="6"/>
  <c r="OU60" i="6"/>
  <c r="OV60" i="6"/>
  <c r="OW60" i="6"/>
  <c r="OX60" i="6"/>
  <c r="OY60" i="6"/>
  <c r="OZ60" i="6"/>
  <c r="PA60" i="6"/>
  <c r="PB60" i="6"/>
  <c r="PC60" i="6"/>
  <c r="PD60" i="6"/>
  <c r="PE60" i="6"/>
  <c r="PF60" i="6"/>
  <c r="PG60" i="6"/>
  <c r="PH60" i="6"/>
  <c r="PI60" i="6"/>
  <c r="PJ60" i="6"/>
  <c r="PK60" i="6"/>
  <c r="PL60" i="6"/>
  <c r="PM60" i="6"/>
  <c r="PN60" i="6"/>
  <c r="PO60" i="6"/>
  <c r="PP60" i="6"/>
  <c r="PQ60" i="6"/>
  <c r="PR60" i="6"/>
  <c r="PS60" i="6"/>
  <c r="PT60" i="6"/>
  <c r="PU60" i="6"/>
  <c r="PV60" i="6"/>
  <c r="PW60" i="6"/>
  <c r="PX60" i="6"/>
  <c r="PY60" i="6"/>
  <c r="PZ60" i="6"/>
  <c r="QA60" i="6"/>
  <c r="QB60" i="6"/>
  <c r="QC60" i="6"/>
  <c r="QD60" i="6"/>
  <c r="QE60" i="6"/>
  <c r="QF60" i="6"/>
  <c r="QG60" i="6"/>
  <c r="QH60" i="6"/>
  <c r="QI60" i="6"/>
  <c r="QJ60" i="6"/>
  <c r="QK60" i="6"/>
  <c r="QL60" i="6"/>
  <c r="QM60" i="6"/>
  <c r="QN60" i="6"/>
  <c r="QO60" i="6"/>
  <c r="QP60" i="6"/>
  <c r="QQ60" i="6"/>
  <c r="QR60" i="6"/>
  <c r="QS60" i="6"/>
  <c r="QT60" i="6"/>
  <c r="QU60" i="6"/>
  <c r="QV60" i="6"/>
  <c r="QW60" i="6"/>
  <c r="QX60" i="6"/>
  <c r="QY60" i="6"/>
  <c r="QZ60" i="6"/>
  <c r="RA60" i="6"/>
  <c r="RB60" i="6"/>
  <c r="RC60" i="6"/>
  <c r="RD60" i="6"/>
  <c r="RE60" i="6"/>
  <c r="RF60" i="6"/>
  <c r="RG60" i="6"/>
  <c r="RH60" i="6"/>
  <c r="RI60" i="6"/>
  <c r="RJ60" i="6"/>
  <c r="RK60" i="6"/>
  <c r="RL60" i="6"/>
  <c r="RM60" i="6"/>
  <c r="RN60" i="6"/>
  <c r="RO60" i="6"/>
  <c r="RP60" i="6"/>
  <c r="RQ60" i="6"/>
  <c r="RR60" i="6"/>
  <c r="RS60" i="6"/>
  <c r="RT60" i="6"/>
  <c r="RU60" i="6"/>
  <c r="RV60" i="6"/>
  <c r="RW60" i="6"/>
  <c r="RX60" i="6"/>
  <c r="RY60" i="6"/>
  <c r="RZ60" i="6"/>
  <c r="SA60" i="6"/>
  <c r="SB60" i="6"/>
  <c r="SC60" i="6"/>
  <c r="SD60" i="6"/>
  <c r="SE60" i="6"/>
  <c r="SF60" i="6"/>
  <c r="SG60" i="6"/>
  <c r="SH60" i="6"/>
  <c r="SI60" i="6"/>
  <c r="SJ60" i="6"/>
  <c r="SK60" i="6"/>
  <c r="SL60" i="6"/>
  <c r="SM60" i="6"/>
  <c r="SN60" i="6"/>
  <c r="SO60" i="6"/>
  <c r="SP60" i="6"/>
  <c r="SQ60" i="6"/>
  <c r="SR60" i="6"/>
  <c r="SS60" i="6"/>
  <c r="ST60" i="6"/>
  <c r="SU60" i="6"/>
  <c r="SV60" i="6"/>
  <c r="SW60" i="6"/>
  <c r="SX60" i="6"/>
  <c r="SY60" i="6"/>
  <c r="SZ60" i="6"/>
  <c r="TA60" i="6"/>
  <c r="TB60" i="6"/>
  <c r="TC60" i="6"/>
  <c r="TD60" i="6"/>
  <c r="TE60" i="6"/>
  <c r="TF60" i="6"/>
  <c r="TG60" i="6"/>
  <c r="TH60" i="6"/>
  <c r="TI60" i="6"/>
  <c r="TJ60" i="6"/>
  <c r="TK60" i="6"/>
  <c r="TL60" i="6"/>
  <c r="TM60" i="6"/>
  <c r="TN60" i="6"/>
  <c r="TO60" i="6"/>
  <c r="TP60" i="6"/>
  <c r="TQ60" i="6"/>
  <c r="TR60" i="6"/>
  <c r="TS60" i="6"/>
  <c r="TT60" i="6"/>
  <c r="TU60" i="6"/>
  <c r="TV60" i="6"/>
  <c r="TW60" i="6"/>
  <c r="TX60" i="6"/>
  <c r="TY60" i="6"/>
  <c r="TZ60" i="6"/>
  <c r="UA60" i="6"/>
  <c r="UB60" i="6"/>
  <c r="UC60" i="6"/>
  <c r="UD60" i="6"/>
  <c r="UE60" i="6"/>
  <c r="UF60" i="6"/>
  <c r="UG60" i="6"/>
  <c r="UH60" i="6"/>
  <c r="UI60" i="6"/>
  <c r="UJ60" i="6"/>
  <c r="UK60" i="6"/>
  <c r="UL60" i="6"/>
  <c r="UM60" i="6"/>
  <c r="UN60" i="6"/>
  <c r="UO60" i="6"/>
  <c r="UP60" i="6"/>
  <c r="UQ60" i="6"/>
  <c r="UR60" i="6"/>
  <c r="US60" i="6"/>
  <c r="UT60" i="6"/>
  <c r="UU60" i="6"/>
  <c r="UV60" i="6"/>
  <c r="UW60" i="6"/>
  <c r="UX60" i="6"/>
  <c r="UY60" i="6"/>
  <c r="UZ60" i="6"/>
  <c r="VA60" i="6"/>
  <c r="VB60" i="6"/>
  <c r="VC60" i="6"/>
  <c r="VD60" i="6"/>
  <c r="VE60" i="6"/>
  <c r="VF60" i="6"/>
  <c r="VG60" i="6"/>
  <c r="VH60" i="6"/>
  <c r="VI60" i="6"/>
  <c r="VJ60" i="6"/>
  <c r="VK60" i="6"/>
  <c r="VL60" i="6"/>
  <c r="VM60" i="6"/>
  <c r="VN60" i="6"/>
  <c r="VO60" i="6"/>
  <c r="VP60" i="6"/>
  <c r="VQ60" i="6"/>
  <c r="VR60" i="6"/>
  <c r="VS60" i="6"/>
  <c r="VT60" i="6"/>
  <c r="VU60" i="6"/>
  <c r="VV60" i="6"/>
  <c r="VW60" i="6"/>
  <c r="VX60" i="6"/>
  <c r="VY60" i="6"/>
  <c r="VZ60" i="6"/>
  <c r="WA60" i="6"/>
  <c r="WB60" i="6"/>
  <c r="WC60" i="6"/>
  <c r="WD60" i="6"/>
  <c r="WE60" i="6"/>
  <c r="WF60" i="6"/>
  <c r="WG60" i="6"/>
  <c r="WH60" i="6"/>
  <c r="WI60" i="6"/>
  <c r="WJ60" i="6"/>
  <c r="WK60" i="6"/>
  <c r="WL60" i="6"/>
  <c r="WM60" i="6"/>
  <c r="WN60" i="6"/>
  <c r="WO60" i="6"/>
  <c r="WP60" i="6"/>
  <c r="WQ60" i="6"/>
  <c r="WR60" i="6"/>
  <c r="WS60" i="6"/>
  <c r="WT60" i="6"/>
  <c r="WU60" i="6"/>
  <c r="WV60" i="6"/>
  <c r="WW60" i="6"/>
  <c r="WX60" i="6"/>
  <c r="WY60" i="6"/>
  <c r="WZ60" i="6"/>
  <c r="XA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FA61" i="6"/>
  <c r="FB61" i="6"/>
  <c r="FC61" i="6"/>
  <c r="FD61" i="6"/>
  <c r="FE61" i="6"/>
  <c r="FF61" i="6"/>
  <c r="FG61" i="6"/>
  <c r="FH61" i="6"/>
  <c r="FI61" i="6"/>
  <c r="FJ61" i="6"/>
  <c r="FK61" i="6"/>
  <c r="FL61" i="6"/>
  <c r="FM61" i="6"/>
  <c r="FN61" i="6"/>
  <c r="FO61" i="6"/>
  <c r="FP61" i="6"/>
  <c r="FQ61" i="6"/>
  <c r="FR61" i="6"/>
  <c r="FS61" i="6"/>
  <c r="FT61" i="6"/>
  <c r="FU61" i="6"/>
  <c r="FV61" i="6"/>
  <c r="FW61" i="6"/>
  <c r="FX61" i="6"/>
  <c r="FY61" i="6"/>
  <c r="FZ61" i="6"/>
  <c r="GA61" i="6"/>
  <c r="GB61" i="6"/>
  <c r="GC61" i="6"/>
  <c r="GD61" i="6"/>
  <c r="GE61" i="6"/>
  <c r="GF61" i="6"/>
  <c r="GG61" i="6"/>
  <c r="GH61" i="6"/>
  <c r="GI61" i="6"/>
  <c r="GJ61" i="6"/>
  <c r="GK61" i="6"/>
  <c r="GL61" i="6"/>
  <c r="GM61" i="6"/>
  <c r="GN61" i="6"/>
  <c r="GO61" i="6"/>
  <c r="GP61" i="6"/>
  <c r="GQ61" i="6"/>
  <c r="GR61" i="6"/>
  <c r="GS61" i="6"/>
  <c r="GT61" i="6"/>
  <c r="GU61" i="6"/>
  <c r="GV61" i="6"/>
  <c r="GW61" i="6"/>
  <c r="GX61" i="6"/>
  <c r="GY61" i="6"/>
  <c r="GZ61" i="6"/>
  <c r="HA61" i="6"/>
  <c r="HB61" i="6"/>
  <c r="HC61" i="6"/>
  <c r="HD61" i="6"/>
  <c r="HE61" i="6"/>
  <c r="HF61" i="6"/>
  <c r="HG61" i="6"/>
  <c r="HH61" i="6"/>
  <c r="HI61" i="6"/>
  <c r="HJ61" i="6"/>
  <c r="HK61" i="6"/>
  <c r="HL61" i="6"/>
  <c r="HM61" i="6"/>
  <c r="HN61" i="6"/>
  <c r="HO61" i="6"/>
  <c r="HP61" i="6"/>
  <c r="HQ61" i="6"/>
  <c r="HR61" i="6"/>
  <c r="HS61" i="6"/>
  <c r="HT61" i="6"/>
  <c r="HU61" i="6"/>
  <c r="HV61" i="6"/>
  <c r="HW61" i="6"/>
  <c r="HX61" i="6"/>
  <c r="HY61" i="6"/>
  <c r="HZ61" i="6"/>
  <c r="IA61" i="6"/>
  <c r="IB61" i="6"/>
  <c r="IC61" i="6"/>
  <c r="ID61" i="6"/>
  <c r="IE61" i="6"/>
  <c r="IF61" i="6"/>
  <c r="IG61" i="6"/>
  <c r="IH61" i="6"/>
  <c r="II61" i="6"/>
  <c r="IJ61" i="6"/>
  <c r="IK61" i="6"/>
  <c r="IL61" i="6"/>
  <c r="IM61" i="6"/>
  <c r="IN61" i="6"/>
  <c r="IO61" i="6"/>
  <c r="IP61" i="6"/>
  <c r="IQ61" i="6"/>
  <c r="IR61" i="6"/>
  <c r="IS61" i="6"/>
  <c r="IT61" i="6"/>
  <c r="IU61" i="6"/>
  <c r="IV61" i="6"/>
  <c r="IW61" i="6"/>
  <c r="IX61" i="6"/>
  <c r="IY61" i="6"/>
  <c r="IZ61" i="6"/>
  <c r="JA61" i="6"/>
  <c r="JB61" i="6"/>
  <c r="JC61" i="6"/>
  <c r="JD61" i="6"/>
  <c r="JE61" i="6"/>
  <c r="JF61" i="6"/>
  <c r="JG61" i="6"/>
  <c r="JH61" i="6"/>
  <c r="JI61" i="6"/>
  <c r="JJ61" i="6"/>
  <c r="JK61" i="6"/>
  <c r="JL61" i="6"/>
  <c r="JM61" i="6"/>
  <c r="JN61" i="6"/>
  <c r="JO61" i="6"/>
  <c r="JP61" i="6"/>
  <c r="JQ61" i="6"/>
  <c r="JR61" i="6"/>
  <c r="JS61" i="6"/>
  <c r="JT61" i="6"/>
  <c r="JU61" i="6"/>
  <c r="JV61" i="6"/>
  <c r="JW61" i="6"/>
  <c r="JX61" i="6"/>
  <c r="JY61" i="6"/>
  <c r="JZ61" i="6"/>
  <c r="KA61" i="6"/>
  <c r="KB61" i="6"/>
  <c r="KC61" i="6"/>
  <c r="KD61" i="6"/>
  <c r="KE61" i="6"/>
  <c r="KF61" i="6"/>
  <c r="KG61" i="6"/>
  <c r="KH61" i="6"/>
  <c r="KI61" i="6"/>
  <c r="KJ61" i="6"/>
  <c r="KK61" i="6"/>
  <c r="KL61" i="6"/>
  <c r="KM61" i="6"/>
  <c r="KN61" i="6"/>
  <c r="KO61" i="6"/>
  <c r="KP61" i="6"/>
  <c r="KQ61" i="6"/>
  <c r="KR61" i="6"/>
  <c r="KS61" i="6"/>
  <c r="KT61" i="6"/>
  <c r="KU61" i="6"/>
  <c r="KV61" i="6"/>
  <c r="KW61" i="6"/>
  <c r="KX61" i="6"/>
  <c r="KY61" i="6"/>
  <c r="KZ61" i="6"/>
  <c r="LA61" i="6"/>
  <c r="LB61" i="6"/>
  <c r="LC61" i="6"/>
  <c r="LD61" i="6"/>
  <c r="LE61" i="6"/>
  <c r="LF61" i="6"/>
  <c r="LG61" i="6"/>
  <c r="LH61" i="6"/>
  <c r="LI61" i="6"/>
  <c r="LJ61" i="6"/>
  <c r="LK61" i="6"/>
  <c r="LL61" i="6"/>
  <c r="LM61" i="6"/>
  <c r="LN61" i="6"/>
  <c r="LO61" i="6"/>
  <c r="LP61" i="6"/>
  <c r="LQ61" i="6"/>
  <c r="LR61" i="6"/>
  <c r="LS61" i="6"/>
  <c r="LT61" i="6"/>
  <c r="LU61" i="6"/>
  <c r="LV61" i="6"/>
  <c r="LW61" i="6"/>
  <c r="LX61" i="6"/>
  <c r="LY61" i="6"/>
  <c r="LZ61" i="6"/>
  <c r="MA61" i="6"/>
  <c r="MB61" i="6"/>
  <c r="MC61" i="6"/>
  <c r="MD61" i="6"/>
  <c r="ME61" i="6"/>
  <c r="MF61" i="6"/>
  <c r="MG61" i="6"/>
  <c r="MH61" i="6"/>
  <c r="MI61" i="6"/>
  <c r="MJ61" i="6"/>
  <c r="MK61" i="6"/>
  <c r="ML61" i="6"/>
  <c r="MM61" i="6"/>
  <c r="MN61" i="6"/>
  <c r="MO61" i="6"/>
  <c r="MP61" i="6"/>
  <c r="MQ61" i="6"/>
  <c r="MR61" i="6"/>
  <c r="MS61" i="6"/>
  <c r="MT61" i="6"/>
  <c r="MU61" i="6"/>
  <c r="MV61" i="6"/>
  <c r="MW61" i="6"/>
  <c r="MX61" i="6"/>
  <c r="MY61" i="6"/>
  <c r="MZ61" i="6"/>
  <c r="NA61" i="6"/>
  <c r="NB61" i="6"/>
  <c r="NC61" i="6"/>
  <c r="ND61" i="6"/>
  <c r="NE61" i="6"/>
  <c r="NF61" i="6"/>
  <c r="NG61" i="6"/>
  <c r="NH61" i="6"/>
  <c r="NI61" i="6"/>
  <c r="NJ61" i="6"/>
  <c r="NK61" i="6"/>
  <c r="NL61" i="6"/>
  <c r="NM61" i="6"/>
  <c r="NN61" i="6"/>
  <c r="NO61" i="6"/>
  <c r="NP61" i="6"/>
  <c r="NQ61" i="6"/>
  <c r="NR61" i="6"/>
  <c r="NS61" i="6"/>
  <c r="NT61" i="6"/>
  <c r="NU61" i="6"/>
  <c r="NV61" i="6"/>
  <c r="NW61" i="6"/>
  <c r="NX61" i="6"/>
  <c r="NY61" i="6"/>
  <c r="NZ61" i="6"/>
  <c r="OA61" i="6"/>
  <c r="OB61" i="6"/>
  <c r="OC61" i="6"/>
  <c r="OD61" i="6"/>
  <c r="OE61" i="6"/>
  <c r="OF61" i="6"/>
  <c r="OG61" i="6"/>
  <c r="OH61" i="6"/>
  <c r="OI61" i="6"/>
  <c r="OJ61" i="6"/>
  <c r="OK61" i="6"/>
  <c r="OL61" i="6"/>
  <c r="OM61" i="6"/>
  <c r="ON61" i="6"/>
  <c r="OO61" i="6"/>
  <c r="OP61" i="6"/>
  <c r="OQ61" i="6"/>
  <c r="OR61" i="6"/>
  <c r="OS61" i="6"/>
  <c r="OT61" i="6"/>
  <c r="OU61" i="6"/>
  <c r="OV61" i="6"/>
  <c r="OW61" i="6"/>
  <c r="OX61" i="6"/>
  <c r="OY61" i="6"/>
  <c r="OZ61" i="6"/>
  <c r="PA61" i="6"/>
  <c r="PB61" i="6"/>
  <c r="PC61" i="6"/>
  <c r="PD61" i="6"/>
  <c r="PE61" i="6"/>
  <c r="PF61" i="6"/>
  <c r="PG61" i="6"/>
  <c r="PH61" i="6"/>
  <c r="PI61" i="6"/>
  <c r="PJ61" i="6"/>
  <c r="PK61" i="6"/>
  <c r="PL61" i="6"/>
  <c r="PM61" i="6"/>
  <c r="PN61" i="6"/>
  <c r="PO61" i="6"/>
  <c r="PP61" i="6"/>
  <c r="PQ61" i="6"/>
  <c r="PR61" i="6"/>
  <c r="PS61" i="6"/>
  <c r="PT61" i="6"/>
  <c r="PU61" i="6"/>
  <c r="PV61" i="6"/>
  <c r="PW61" i="6"/>
  <c r="PX61" i="6"/>
  <c r="PY61" i="6"/>
  <c r="PZ61" i="6"/>
  <c r="QA61" i="6"/>
  <c r="QB61" i="6"/>
  <c r="QC61" i="6"/>
  <c r="QD61" i="6"/>
  <c r="QE61" i="6"/>
  <c r="QF61" i="6"/>
  <c r="QG61" i="6"/>
  <c r="QH61" i="6"/>
  <c r="QI61" i="6"/>
  <c r="QJ61" i="6"/>
  <c r="QK61" i="6"/>
  <c r="QL61" i="6"/>
  <c r="QM61" i="6"/>
  <c r="QN61" i="6"/>
  <c r="QO61" i="6"/>
  <c r="QP61" i="6"/>
  <c r="QQ61" i="6"/>
  <c r="QR61" i="6"/>
  <c r="QS61" i="6"/>
  <c r="QT61" i="6"/>
  <c r="QU61" i="6"/>
  <c r="QV61" i="6"/>
  <c r="QW61" i="6"/>
  <c r="QX61" i="6"/>
  <c r="QY61" i="6"/>
  <c r="QZ61" i="6"/>
  <c r="RA61" i="6"/>
  <c r="RB61" i="6"/>
  <c r="RC61" i="6"/>
  <c r="RD61" i="6"/>
  <c r="RE61" i="6"/>
  <c r="RF61" i="6"/>
  <c r="RG61" i="6"/>
  <c r="RH61" i="6"/>
  <c r="RI61" i="6"/>
  <c r="RJ61" i="6"/>
  <c r="RK61" i="6"/>
  <c r="RL61" i="6"/>
  <c r="RM61" i="6"/>
  <c r="RN61" i="6"/>
  <c r="RO61" i="6"/>
  <c r="RP61" i="6"/>
  <c r="RQ61" i="6"/>
  <c r="RR61" i="6"/>
  <c r="RS61" i="6"/>
  <c r="RT61" i="6"/>
  <c r="RU61" i="6"/>
  <c r="RV61" i="6"/>
  <c r="RW61" i="6"/>
  <c r="RX61" i="6"/>
  <c r="RY61" i="6"/>
  <c r="RZ61" i="6"/>
  <c r="SA61" i="6"/>
  <c r="SB61" i="6"/>
  <c r="SC61" i="6"/>
  <c r="SD61" i="6"/>
  <c r="SE61" i="6"/>
  <c r="SF61" i="6"/>
  <c r="SG61" i="6"/>
  <c r="SH61" i="6"/>
  <c r="SI61" i="6"/>
  <c r="SJ61" i="6"/>
  <c r="SK61" i="6"/>
  <c r="SL61" i="6"/>
  <c r="SM61" i="6"/>
  <c r="SN61" i="6"/>
  <c r="SO61" i="6"/>
  <c r="SP61" i="6"/>
  <c r="SQ61" i="6"/>
  <c r="SR61" i="6"/>
  <c r="SS61" i="6"/>
  <c r="ST61" i="6"/>
  <c r="SU61" i="6"/>
  <c r="SV61" i="6"/>
  <c r="SW61" i="6"/>
  <c r="SX61" i="6"/>
  <c r="SY61" i="6"/>
  <c r="SZ61" i="6"/>
  <c r="TA61" i="6"/>
  <c r="TB61" i="6"/>
  <c r="TC61" i="6"/>
  <c r="TD61" i="6"/>
  <c r="TE61" i="6"/>
  <c r="TF61" i="6"/>
  <c r="TG61" i="6"/>
  <c r="TH61" i="6"/>
  <c r="TI61" i="6"/>
  <c r="TJ61" i="6"/>
  <c r="TK61" i="6"/>
  <c r="TL61" i="6"/>
  <c r="TM61" i="6"/>
  <c r="TN61" i="6"/>
  <c r="TO61" i="6"/>
  <c r="TP61" i="6"/>
  <c r="TQ61" i="6"/>
  <c r="TR61" i="6"/>
  <c r="TS61" i="6"/>
  <c r="TT61" i="6"/>
  <c r="TU61" i="6"/>
  <c r="TV61" i="6"/>
  <c r="TW61" i="6"/>
  <c r="TX61" i="6"/>
  <c r="TY61" i="6"/>
  <c r="TZ61" i="6"/>
  <c r="UA61" i="6"/>
  <c r="UB61" i="6"/>
  <c r="UC61" i="6"/>
  <c r="UD61" i="6"/>
  <c r="UE61" i="6"/>
  <c r="UF61" i="6"/>
  <c r="UG61" i="6"/>
  <c r="UH61" i="6"/>
  <c r="UI61" i="6"/>
  <c r="UJ61" i="6"/>
  <c r="UK61" i="6"/>
  <c r="UL61" i="6"/>
  <c r="UM61" i="6"/>
  <c r="UN61" i="6"/>
  <c r="UO61" i="6"/>
  <c r="UP61" i="6"/>
  <c r="UQ61" i="6"/>
  <c r="UR61" i="6"/>
  <c r="US61" i="6"/>
  <c r="UT61" i="6"/>
  <c r="UU61" i="6"/>
  <c r="UV61" i="6"/>
  <c r="UW61" i="6"/>
  <c r="UX61" i="6"/>
  <c r="UY61" i="6"/>
  <c r="UZ61" i="6"/>
  <c r="VA61" i="6"/>
  <c r="VB61" i="6"/>
  <c r="VC61" i="6"/>
  <c r="VD61" i="6"/>
  <c r="VE61" i="6"/>
  <c r="VF61" i="6"/>
  <c r="VG61" i="6"/>
  <c r="VH61" i="6"/>
  <c r="VI61" i="6"/>
  <c r="VJ61" i="6"/>
  <c r="VK61" i="6"/>
  <c r="VL61" i="6"/>
  <c r="VM61" i="6"/>
  <c r="VN61" i="6"/>
  <c r="VO61" i="6"/>
  <c r="VP61" i="6"/>
  <c r="VQ61" i="6"/>
  <c r="VR61" i="6"/>
  <c r="VS61" i="6"/>
  <c r="VT61" i="6"/>
  <c r="VU61" i="6"/>
  <c r="VV61" i="6"/>
  <c r="VW61" i="6"/>
  <c r="VX61" i="6"/>
  <c r="VY61" i="6"/>
  <c r="VZ61" i="6"/>
  <c r="WA61" i="6"/>
  <c r="WB61" i="6"/>
  <c r="WC61" i="6"/>
  <c r="WD61" i="6"/>
  <c r="WE61" i="6"/>
  <c r="WF61" i="6"/>
  <c r="WG61" i="6"/>
  <c r="WH61" i="6"/>
  <c r="WI61" i="6"/>
  <c r="WJ61" i="6"/>
  <c r="WK61" i="6"/>
  <c r="WL61" i="6"/>
  <c r="WM61" i="6"/>
  <c r="WN61" i="6"/>
  <c r="WO61" i="6"/>
  <c r="WP61" i="6"/>
  <c r="WQ61" i="6"/>
  <c r="WR61" i="6"/>
  <c r="WS61" i="6"/>
  <c r="WT61" i="6"/>
  <c r="WU61" i="6"/>
  <c r="WV61" i="6"/>
  <c r="WW61" i="6"/>
  <c r="WX61" i="6"/>
  <c r="WY61" i="6"/>
  <c r="WZ61" i="6"/>
  <c r="XA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FA62" i="6"/>
  <c r="FB62" i="6"/>
  <c r="FC62" i="6"/>
  <c r="FD62" i="6"/>
  <c r="FE62" i="6"/>
  <c r="FF62" i="6"/>
  <c r="FG62" i="6"/>
  <c r="FH62" i="6"/>
  <c r="FI62" i="6"/>
  <c r="FJ62" i="6"/>
  <c r="FK62" i="6"/>
  <c r="FL62" i="6"/>
  <c r="FM62" i="6"/>
  <c r="FN62" i="6"/>
  <c r="FO62" i="6"/>
  <c r="FP62" i="6"/>
  <c r="FQ62" i="6"/>
  <c r="FR62" i="6"/>
  <c r="FS62" i="6"/>
  <c r="FT62" i="6"/>
  <c r="FU62" i="6"/>
  <c r="FV62" i="6"/>
  <c r="FW62" i="6"/>
  <c r="FX62" i="6"/>
  <c r="FY62" i="6"/>
  <c r="FZ62" i="6"/>
  <c r="GA62" i="6"/>
  <c r="GB62" i="6"/>
  <c r="GC62" i="6"/>
  <c r="GD62" i="6"/>
  <c r="GE62" i="6"/>
  <c r="GF62" i="6"/>
  <c r="GG62" i="6"/>
  <c r="GH62" i="6"/>
  <c r="GI62" i="6"/>
  <c r="GJ62" i="6"/>
  <c r="GK62" i="6"/>
  <c r="GL62" i="6"/>
  <c r="GM62" i="6"/>
  <c r="GN62" i="6"/>
  <c r="GO62" i="6"/>
  <c r="GP62" i="6"/>
  <c r="GQ62" i="6"/>
  <c r="GR62" i="6"/>
  <c r="GS62" i="6"/>
  <c r="GT62" i="6"/>
  <c r="GU62" i="6"/>
  <c r="GV62" i="6"/>
  <c r="GW62" i="6"/>
  <c r="GX62" i="6"/>
  <c r="GY62" i="6"/>
  <c r="GZ62" i="6"/>
  <c r="HA62" i="6"/>
  <c r="HB62" i="6"/>
  <c r="HC62" i="6"/>
  <c r="HD62" i="6"/>
  <c r="HE62" i="6"/>
  <c r="HF62" i="6"/>
  <c r="HG62" i="6"/>
  <c r="HH62" i="6"/>
  <c r="HI62" i="6"/>
  <c r="HJ62" i="6"/>
  <c r="HK62" i="6"/>
  <c r="HL62" i="6"/>
  <c r="HM62" i="6"/>
  <c r="HN62" i="6"/>
  <c r="HO62" i="6"/>
  <c r="HP62" i="6"/>
  <c r="HQ62" i="6"/>
  <c r="HR62" i="6"/>
  <c r="HS62" i="6"/>
  <c r="HT62" i="6"/>
  <c r="HU62" i="6"/>
  <c r="HV62" i="6"/>
  <c r="HW62" i="6"/>
  <c r="HX62" i="6"/>
  <c r="HY62" i="6"/>
  <c r="HZ62" i="6"/>
  <c r="IA62" i="6"/>
  <c r="IB62" i="6"/>
  <c r="IC62" i="6"/>
  <c r="ID62" i="6"/>
  <c r="IE62" i="6"/>
  <c r="IF62" i="6"/>
  <c r="IG62" i="6"/>
  <c r="IH62" i="6"/>
  <c r="II62" i="6"/>
  <c r="IJ62" i="6"/>
  <c r="IK62" i="6"/>
  <c r="IL62" i="6"/>
  <c r="IM62" i="6"/>
  <c r="IN62" i="6"/>
  <c r="IO62" i="6"/>
  <c r="IP62" i="6"/>
  <c r="IQ62" i="6"/>
  <c r="IR62" i="6"/>
  <c r="IS62" i="6"/>
  <c r="IT62" i="6"/>
  <c r="IU62" i="6"/>
  <c r="IV62" i="6"/>
  <c r="IW62" i="6"/>
  <c r="IX62" i="6"/>
  <c r="IY62" i="6"/>
  <c r="IZ62" i="6"/>
  <c r="JA62" i="6"/>
  <c r="JB62" i="6"/>
  <c r="JC62" i="6"/>
  <c r="JD62" i="6"/>
  <c r="JE62" i="6"/>
  <c r="JF62" i="6"/>
  <c r="JG62" i="6"/>
  <c r="JH62" i="6"/>
  <c r="JI62" i="6"/>
  <c r="JJ62" i="6"/>
  <c r="JK62" i="6"/>
  <c r="JL62" i="6"/>
  <c r="JM62" i="6"/>
  <c r="JN62" i="6"/>
  <c r="JO62" i="6"/>
  <c r="JP62" i="6"/>
  <c r="JQ62" i="6"/>
  <c r="JR62" i="6"/>
  <c r="JS62" i="6"/>
  <c r="JT62" i="6"/>
  <c r="JU62" i="6"/>
  <c r="JV62" i="6"/>
  <c r="JW62" i="6"/>
  <c r="JX62" i="6"/>
  <c r="JY62" i="6"/>
  <c r="JZ62" i="6"/>
  <c r="KA62" i="6"/>
  <c r="KB62" i="6"/>
  <c r="KC62" i="6"/>
  <c r="KD62" i="6"/>
  <c r="KE62" i="6"/>
  <c r="KF62" i="6"/>
  <c r="KG62" i="6"/>
  <c r="KH62" i="6"/>
  <c r="KI62" i="6"/>
  <c r="KJ62" i="6"/>
  <c r="KK62" i="6"/>
  <c r="KL62" i="6"/>
  <c r="KM62" i="6"/>
  <c r="KN62" i="6"/>
  <c r="KO62" i="6"/>
  <c r="KP62" i="6"/>
  <c r="KQ62" i="6"/>
  <c r="KR62" i="6"/>
  <c r="KS62" i="6"/>
  <c r="KT62" i="6"/>
  <c r="KU62" i="6"/>
  <c r="KV62" i="6"/>
  <c r="KW62" i="6"/>
  <c r="KX62" i="6"/>
  <c r="KY62" i="6"/>
  <c r="KZ62" i="6"/>
  <c r="LA62" i="6"/>
  <c r="LB62" i="6"/>
  <c r="LC62" i="6"/>
  <c r="LD62" i="6"/>
  <c r="LE62" i="6"/>
  <c r="LF62" i="6"/>
  <c r="LG62" i="6"/>
  <c r="LH62" i="6"/>
  <c r="LI62" i="6"/>
  <c r="LJ62" i="6"/>
  <c r="LK62" i="6"/>
  <c r="LL62" i="6"/>
  <c r="LM62" i="6"/>
  <c r="LN62" i="6"/>
  <c r="LO62" i="6"/>
  <c r="LP62" i="6"/>
  <c r="LQ62" i="6"/>
  <c r="LR62" i="6"/>
  <c r="LS62" i="6"/>
  <c r="LT62" i="6"/>
  <c r="LU62" i="6"/>
  <c r="LV62" i="6"/>
  <c r="LW62" i="6"/>
  <c r="LX62" i="6"/>
  <c r="LY62" i="6"/>
  <c r="LZ62" i="6"/>
  <c r="MA62" i="6"/>
  <c r="MB62" i="6"/>
  <c r="MC62" i="6"/>
  <c r="MD62" i="6"/>
  <c r="ME62" i="6"/>
  <c r="MF62" i="6"/>
  <c r="MG62" i="6"/>
  <c r="MH62" i="6"/>
  <c r="MI62" i="6"/>
  <c r="MJ62" i="6"/>
  <c r="MK62" i="6"/>
  <c r="ML62" i="6"/>
  <c r="MM62" i="6"/>
  <c r="MN62" i="6"/>
  <c r="MO62" i="6"/>
  <c r="MP62" i="6"/>
  <c r="MQ62" i="6"/>
  <c r="MR62" i="6"/>
  <c r="MS62" i="6"/>
  <c r="MT62" i="6"/>
  <c r="MU62" i="6"/>
  <c r="MV62" i="6"/>
  <c r="MW62" i="6"/>
  <c r="MX62" i="6"/>
  <c r="MY62" i="6"/>
  <c r="MZ62" i="6"/>
  <c r="NA62" i="6"/>
  <c r="NB62" i="6"/>
  <c r="NC62" i="6"/>
  <c r="ND62" i="6"/>
  <c r="NE62" i="6"/>
  <c r="NF62" i="6"/>
  <c r="NG62" i="6"/>
  <c r="NH62" i="6"/>
  <c r="NI62" i="6"/>
  <c r="NJ62" i="6"/>
  <c r="NK62" i="6"/>
  <c r="NL62" i="6"/>
  <c r="NM62" i="6"/>
  <c r="NN62" i="6"/>
  <c r="NO62" i="6"/>
  <c r="NP62" i="6"/>
  <c r="NQ62" i="6"/>
  <c r="NR62" i="6"/>
  <c r="NS62" i="6"/>
  <c r="NT62" i="6"/>
  <c r="NU62" i="6"/>
  <c r="NV62" i="6"/>
  <c r="NW62" i="6"/>
  <c r="NX62" i="6"/>
  <c r="NY62" i="6"/>
  <c r="NZ62" i="6"/>
  <c r="OA62" i="6"/>
  <c r="OB62" i="6"/>
  <c r="OC62" i="6"/>
  <c r="OD62" i="6"/>
  <c r="OE62" i="6"/>
  <c r="OF62" i="6"/>
  <c r="OG62" i="6"/>
  <c r="OH62" i="6"/>
  <c r="OI62" i="6"/>
  <c r="OJ62" i="6"/>
  <c r="OK62" i="6"/>
  <c r="OL62" i="6"/>
  <c r="OM62" i="6"/>
  <c r="ON62" i="6"/>
  <c r="OO62" i="6"/>
  <c r="OP62" i="6"/>
  <c r="OQ62" i="6"/>
  <c r="OR62" i="6"/>
  <c r="OS62" i="6"/>
  <c r="OT62" i="6"/>
  <c r="OU62" i="6"/>
  <c r="OV62" i="6"/>
  <c r="OW62" i="6"/>
  <c r="OX62" i="6"/>
  <c r="OY62" i="6"/>
  <c r="OZ62" i="6"/>
  <c r="PA62" i="6"/>
  <c r="PB62" i="6"/>
  <c r="PC62" i="6"/>
  <c r="PD62" i="6"/>
  <c r="PE62" i="6"/>
  <c r="PF62" i="6"/>
  <c r="PG62" i="6"/>
  <c r="PH62" i="6"/>
  <c r="PI62" i="6"/>
  <c r="PJ62" i="6"/>
  <c r="PK62" i="6"/>
  <c r="PL62" i="6"/>
  <c r="PM62" i="6"/>
  <c r="PN62" i="6"/>
  <c r="PO62" i="6"/>
  <c r="PP62" i="6"/>
  <c r="PQ62" i="6"/>
  <c r="PR62" i="6"/>
  <c r="PS62" i="6"/>
  <c r="PT62" i="6"/>
  <c r="PU62" i="6"/>
  <c r="PV62" i="6"/>
  <c r="PW62" i="6"/>
  <c r="PX62" i="6"/>
  <c r="PY62" i="6"/>
  <c r="PZ62" i="6"/>
  <c r="QA62" i="6"/>
  <c r="QB62" i="6"/>
  <c r="QC62" i="6"/>
  <c r="QD62" i="6"/>
  <c r="QE62" i="6"/>
  <c r="QF62" i="6"/>
  <c r="QG62" i="6"/>
  <c r="QH62" i="6"/>
  <c r="QI62" i="6"/>
  <c r="QJ62" i="6"/>
  <c r="QK62" i="6"/>
  <c r="QL62" i="6"/>
  <c r="QM62" i="6"/>
  <c r="QN62" i="6"/>
  <c r="QO62" i="6"/>
  <c r="QP62" i="6"/>
  <c r="QQ62" i="6"/>
  <c r="QR62" i="6"/>
  <c r="QS62" i="6"/>
  <c r="QT62" i="6"/>
  <c r="QU62" i="6"/>
  <c r="QV62" i="6"/>
  <c r="QW62" i="6"/>
  <c r="QX62" i="6"/>
  <c r="QY62" i="6"/>
  <c r="QZ62" i="6"/>
  <c r="RA62" i="6"/>
  <c r="RB62" i="6"/>
  <c r="RC62" i="6"/>
  <c r="RD62" i="6"/>
  <c r="RE62" i="6"/>
  <c r="RF62" i="6"/>
  <c r="RG62" i="6"/>
  <c r="RH62" i="6"/>
  <c r="RI62" i="6"/>
  <c r="RJ62" i="6"/>
  <c r="RK62" i="6"/>
  <c r="RL62" i="6"/>
  <c r="RM62" i="6"/>
  <c r="RN62" i="6"/>
  <c r="RO62" i="6"/>
  <c r="RP62" i="6"/>
  <c r="RQ62" i="6"/>
  <c r="RR62" i="6"/>
  <c r="RS62" i="6"/>
  <c r="RT62" i="6"/>
  <c r="RU62" i="6"/>
  <c r="RV62" i="6"/>
  <c r="RW62" i="6"/>
  <c r="RX62" i="6"/>
  <c r="RY62" i="6"/>
  <c r="RZ62" i="6"/>
  <c r="SA62" i="6"/>
  <c r="SB62" i="6"/>
  <c r="SC62" i="6"/>
  <c r="SD62" i="6"/>
  <c r="SE62" i="6"/>
  <c r="SF62" i="6"/>
  <c r="SG62" i="6"/>
  <c r="SH62" i="6"/>
  <c r="SI62" i="6"/>
  <c r="SJ62" i="6"/>
  <c r="SK62" i="6"/>
  <c r="SL62" i="6"/>
  <c r="SM62" i="6"/>
  <c r="SN62" i="6"/>
  <c r="SO62" i="6"/>
  <c r="SP62" i="6"/>
  <c r="SQ62" i="6"/>
  <c r="SR62" i="6"/>
  <c r="SS62" i="6"/>
  <c r="ST62" i="6"/>
  <c r="SU62" i="6"/>
  <c r="SV62" i="6"/>
  <c r="SW62" i="6"/>
  <c r="SX62" i="6"/>
  <c r="SY62" i="6"/>
  <c r="SZ62" i="6"/>
  <c r="TA62" i="6"/>
  <c r="TB62" i="6"/>
  <c r="TC62" i="6"/>
  <c r="TD62" i="6"/>
  <c r="TE62" i="6"/>
  <c r="TF62" i="6"/>
  <c r="TG62" i="6"/>
  <c r="TH62" i="6"/>
  <c r="TI62" i="6"/>
  <c r="TJ62" i="6"/>
  <c r="TK62" i="6"/>
  <c r="TL62" i="6"/>
  <c r="TM62" i="6"/>
  <c r="TN62" i="6"/>
  <c r="TO62" i="6"/>
  <c r="TP62" i="6"/>
  <c r="TQ62" i="6"/>
  <c r="TR62" i="6"/>
  <c r="TS62" i="6"/>
  <c r="TT62" i="6"/>
  <c r="TU62" i="6"/>
  <c r="TV62" i="6"/>
  <c r="TW62" i="6"/>
  <c r="TX62" i="6"/>
  <c r="TY62" i="6"/>
  <c r="TZ62" i="6"/>
  <c r="UA62" i="6"/>
  <c r="UB62" i="6"/>
  <c r="UC62" i="6"/>
  <c r="UD62" i="6"/>
  <c r="UE62" i="6"/>
  <c r="UF62" i="6"/>
  <c r="UG62" i="6"/>
  <c r="UH62" i="6"/>
  <c r="UI62" i="6"/>
  <c r="UJ62" i="6"/>
  <c r="UK62" i="6"/>
  <c r="UL62" i="6"/>
  <c r="UM62" i="6"/>
  <c r="UN62" i="6"/>
  <c r="UO62" i="6"/>
  <c r="UP62" i="6"/>
  <c r="UQ62" i="6"/>
  <c r="UR62" i="6"/>
  <c r="US62" i="6"/>
  <c r="UT62" i="6"/>
  <c r="UU62" i="6"/>
  <c r="UV62" i="6"/>
  <c r="UW62" i="6"/>
  <c r="UX62" i="6"/>
  <c r="UY62" i="6"/>
  <c r="UZ62" i="6"/>
  <c r="VA62" i="6"/>
  <c r="VB62" i="6"/>
  <c r="VC62" i="6"/>
  <c r="VD62" i="6"/>
  <c r="VE62" i="6"/>
  <c r="VF62" i="6"/>
  <c r="VG62" i="6"/>
  <c r="VH62" i="6"/>
  <c r="VI62" i="6"/>
  <c r="VJ62" i="6"/>
  <c r="VK62" i="6"/>
  <c r="VL62" i="6"/>
  <c r="VM62" i="6"/>
  <c r="VN62" i="6"/>
  <c r="VO62" i="6"/>
  <c r="VP62" i="6"/>
  <c r="VQ62" i="6"/>
  <c r="VR62" i="6"/>
  <c r="VS62" i="6"/>
  <c r="VT62" i="6"/>
  <c r="VU62" i="6"/>
  <c r="VV62" i="6"/>
  <c r="VW62" i="6"/>
  <c r="VX62" i="6"/>
  <c r="VY62" i="6"/>
  <c r="VZ62" i="6"/>
  <c r="WA62" i="6"/>
  <c r="WB62" i="6"/>
  <c r="WC62" i="6"/>
  <c r="WD62" i="6"/>
  <c r="WE62" i="6"/>
  <c r="WF62" i="6"/>
  <c r="WG62" i="6"/>
  <c r="WH62" i="6"/>
  <c r="WI62" i="6"/>
  <c r="WJ62" i="6"/>
  <c r="WK62" i="6"/>
  <c r="WL62" i="6"/>
  <c r="WM62" i="6"/>
  <c r="WN62" i="6"/>
  <c r="WO62" i="6"/>
  <c r="WP62" i="6"/>
  <c r="WQ62" i="6"/>
  <c r="WR62" i="6"/>
  <c r="WS62" i="6"/>
  <c r="WT62" i="6"/>
  <c r="WU62" i="6"/>
  <c r="WV62" i="6"/>
  <c r="WW62" i="6"/>
  <c r="WX62" i="6"/>
  <c r="WY62" i="6"/>
  <c r="WZ62" i="6"/>
  <c r="XA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FA63" i="6"/>
  <c r="FB63" i="6"/>
  <c r="FC63" i="6"/>
  <c r="FD63" i="6"/>
  <c r="FE63" i="6"/>
  <c r="FF63" i="6"/>
  <c r="FG63" i="6"/>
  <c r="FH63" i="6"/>
  <c r="FI63" i="6"/>
  <c r="FJ63" i="6"/>
  <c r="FK63" i="6"/>
  <c r="FL63" i="6"/>
  <c r="FM63" i="6"/>
  <c r="FN63" i="6"/>
  <c r="FO63" i="6"/>
  <c r="FP63" i="6"/>
  <c r="FQ63" i="6"/>
  <c r="FR63" i="6"/>
  <c r="FS63" i="6"/>
  <c r="FT63" i="6"/>
  <c r="FU63" i="6"/>
  <c r="FV63" i="6"/>
  <c r="FW63" i="6"/>
  <c r="FX63" i="6"/>
  <c r="FY63" i="6"/>
  <c r="FZ63" i="6"/>
  <c r="GA63" i="6"/>
  <c r="GB63" i="6"/>
  <c r="GC63" i="6"/>
  <c r="GD63" i="6"/>
  <c r="GE63" i="6"/>
  <c r="GF63" i="6"/>
  <c r="GG63" i="6"/>
  <c r="GH63" i="6"/>
  <c r="GI63" i="6"/>
  <c r="GJ63" i="6"/>
  <c r="GK63" i="6"/>
  <c r="GL63" i="6"/>
  <c r="GM63" i="6"/>
  <c r="GN63" i="6"/>
  <c r="GO63" i="6"/>
  <c r="GP63" i="6"/>
  <c r="GQ63" i="6"/>
  <c r="GR63" i="6"/>
  <c r="GS63" i="6"/>
  <c r="GT63" i="6"/>
  <c r="GU63" i="6"/>
  <c r="GV63" i="6"/>
  <c r="GW63" i="6"/>
  <c r="GX63" i="6"/>
  <c r="GY63" i="6"/>
  <c r="GZ63" i="6"/>
  <c r="HA63" i="6"/>
  <c r="HB63" i="6"/>
  <c r="HC63" i="6"/>
  <c r="HD63" i="6"/>
  <c r="HE63" i="6"/>
  <c r="HF63" i="6"/>
  <c r="HG63" i="6"/>
  <c r="HH63" i="6"/>
  <c r="HI63" i="6"/>
  <c r="HJ63" i="6"/>
  <c r="HK63" i="6"/>
  <c r="HL63" i="6"/>
  <c r="HM63" i="6"/>
  <c r="HN63" i="6"/>
  <c r="HO63" i="6"/>
  <c r="HP63" i="6"/>
  <c r="HQ63" i="6"/>
  <c r="HR63" i="6"/>
  <c r="HS63" i="6"/>
  <c r="HT63" i="6"/>
  <c r="HU63" i="6"/>
  <c r="HV63" i="6"/>
  <c r="HW63" i="6"/>
  <c r="HX63" i="6"/>
  <c r="HY63" i="6"/>
  <c r="HZ63" i="6"/>
  <c r="IA63" i="6"/>
  <c r="IB63" i="6"/>
  <c r="IC63" i="6"/>
  <c r="ID63" i="6"/>
  <c r="IE63" i="6"/>
  <c r="IF63" i="6"/>
  <c r="IG63" i="6"/>
  <c r="IH63" i="6"/>
  <c r="II63" i="6"/>
  <c r="IJ63" i="6"/>
  <c r="IK63" i="6"/>
  <c r="IL63" i="6"/>
  <c r="IM63" i="6"/>
  <c r="IN63" i="6"/>
  <c r="IO63" i="6"/>
  <c r="IP63" i="6"/>
  <c r="IQ63" i="6"/>
  <c r="IR63" i="6"/>
  <c r="IS63" i="6"/>
  <c r="IT63" i="6"/>
  <c r="IU63" i="6"/>
  <c r="IV63" i="6"/>
  <c r="IW63" i="6"/>
  <c r="IX63" i="6"/>
  <c r="IY63" i="6"/>
  <c r="IZ63" i="6"/>
  <c r="JA63" i="6"/>
  <c r="JB63" i="6"/>
  <c r="JC63" i="6"/>
  <c r="JD63" i="6"/>
  <c r="JE63" i="6"/>
  <c r="JF63" i="6"/>
  <c r="JG63" i="6"/>
  <c r="JH63" i="6"/>
  <c r="JI63" i="6"/>
  <c r="JJ63" i="6"/>
  <c r="JK63" i="6"/>
  <c r="JL63" i="6"/>
  <c r="JM63" i="6"/>
  <c r="JN63" i="6"/>
  <c r="JO63" i="6"/>
  <c r="JP63" i="6"/>
  <c r="JQ63" i="6"/>
  <c r="JR63" i="6"/>
  <c r="JS63" i="6"/>
  <c r="JT63" i="6"/>
  <c r="JU63" i="6"/>
  <c r="JV63" i="6"/>
  <c r="JW63" i="6"/>
  <c r="JX63" i="6"/>
  <c r="JY63" i="6"/>
  <c r="JZ63" i="6"/>
  <c r="KA63" i="6"/>
  <c r="KB63" i="6"/>
  <c r="KC63" i="6"/>
  <c r="KD63" i="6"/>
  <c r="KE63" i="6"/>
  <c r="KF63" i="6"/>
  <c r="KG63" i="6"/>
  <c r="KH63" i="6"/>
  <c r="KI63" i="6"/>
  <c r="KJ63" i="6"/>
  <c r="KK63" i="6"/>
  <c r="KL63" i="6"/>
  <c r="KM63" i="6"/>
  <c r="KN63" i="6"/>
  <c r="KO63" i="6"/>
  <c r="KP63" i="6"/>
  <c r="KQ63" i="6"/>
  <c r="KR63" i="6"/>
  <c r="KS63" i="6"/>
  <c r="KT63" i="6"/>
  <c r="KU63" i="6"/>
  <c r="KV63" i="6"/>
  <c r="KW63" i="6"/>
  <c r="KX63" i="6"/>
  <c r="KY63" i="6"/>
  <c r="KZ63" i="6"/>
  <c r="LA63" i="6"/>
  <c r="LB63" i="6"/>
  <c r="LC63" i="6"/>
  <c r="LD63" i="6"/>
  <c r="LE63" i="6"/>
  <c r="LF63" i="6"/>
  <c r="LG63" i="6"/>
  <c r="LH63" i="6"/>
  <c r="LI63" i="6"/>
  <c r="LJ63" i="6"/>
  <c r="LK63" i="6"/>
  <c r="LL63" i="6"/>
  <c r="LM63" i="6"/>
  <c r="LN63" i="6"/>
  <c r="LO63" i="6"/>
  <c r="LP63" i="6"/>
  <c r="LQ63" i="6"/>
  <c r="LR63" i="6"/>
  <c r="LS63" i="6"/>
  <c r="LT63" i="6"/>
  <c r="LU63" i="6"/>
  <c r="LV63" i="6"/>
  <c r="LW63" i="6"/>
  <c r="LX63" i="6"/>
  <c r="LY63" i="6"/>
  <c r="LZ63" i="6"/>
  <c r="MA63" i="6"/>
  <c r="MB63" i="6"/>
  <c r="MC63" i="6"/>
  <c r="MD63" i="6"/>
  <c r="ME63" i="6"/>
  <c r="MF63" i="6"/>
  <c r="MG63" i="6"/>
  <c r="MH63" i="6"/>
  <c r="MI63" i="6"/>
  <c r="MJ63" i="6"/>
  <c r="MK63" i="6"/>
  <c r="ML63" i="6"/>
  <c r="MM63" i="6"/>
  <c r="MN63" i="6"/>
  <c r="MO63" i="6"/>
  <c r="MP63" i="6"/>
  <c r="MQ63" i="6"/>
  <c r="MR63" i="6"/>
  <c r="MS63" i="6"/>
  <c r="MT63" i="6"/>
  <c r="MU63" i="6"/>
  <c r="MV63" i="6"/>
  <c r="MW63" i="6"/>
  <c r="MX63" i="6"/>
  <c r="MY63" i="6"/>
  <c r="MZ63" i="6"/>
  <c r="NA63" i="6"/>
  <c r="NB63" i="6"/>
  <c r="NC63" i="6"/>
  <c r="ND63" i="6"/>
  <c r="NE63" i="6"/>
  <c r="NF63" i="6"/>
  <c r="NG63" i="6"/>
  <c r="NH63" i="6"/>
  <c r="NI63" i="6"/>
  <c r="NJ63" i="6"/>
  <c r="NK63" i="6"/>
  <c r="NL63" i="6"/>
  <c r="NM63" i="6"/>
  <c r="NN63" i="6"/>
  <c r="NO63" i="6"/>
  <c r="NP63" i="6"/>
  <c r="NQ63" i="6"/>
  <c r="NR63" i="6"/>
  <c r="NS63" i="6"/>
  <c r="NT63" i="6"/>
  <c r="NU63" i="6"/>
  <c r="NV63" i="6"/>
  <c r="NW63" i="6"/>
  <c r="NX63" i="6"/>
  <c r="NY63" i="6"/>
  <c r="NZ63" i="6"/>
  <c r="OA63" i="6"/>
  <c r="OB63" i="6"/>
  <c r="OC63" i="6"/>
  <c r="OD63" i="6"/>
  <c r="OE63" i="6"/>
  <c r="OF63" i="6"/>
  <c r="OG63" i="6"/>
  <c r="OH63" i="6"/>
  <c r="OI63" i="6"/>
  <c r="OJ63" i="6"/>
  <c r="OK63" i="6"/>
  <c r="OL63" i="6"/>
  <c r="OM63" i="6"/>
  <c r="ON63" i="6"/>
  <c r="OO63" i="6"/>
  <c r="OP63" i="6"/>
  <c r="OQ63" i="6"/>
  <c r="OR63" i="6"/>
  <c r="OS63" i="6"/>
  <c r="OT63" i="6"/>
  <c r="OU63" i="6"/>
  <c r="OV63" i="6"/>
  <c r="OW63" i="6"/>
  <c r="OX63" i="6"/>
  <c r="OY63" i="6"/>
  <c r="OZ63" i="6"/>
  <c r="PA63" i="6"/>
  <c r="PB63" i="6"/>
  <c r="PC63" i="6"/>
  <c r="PD63" i="6"/>
  <c r="PE63" i="6"/>
  <c r="PF63" i="6"/>
  <c r="PG63" i="6"/>
  <c r="PH63" i="6"/>
  <c r="PI63" i="6"/>
  <c r="PJ63" i="6"/>
  <c r="PK63" i="6"/>
  <c r="PL63" i="6"/>
  <c r="PM63" i="6"/>
  <c r="PN63" i="6"/>
  <c r="PO63" i="6"/>
  <c r="PP63" i="6"/>
  <c r="PQ63" i="6"/>
  <c r="PR63" i="6"/>
  <c r="PS63" i="6"/>
  <c r="PT63" i="6"/>
  <c r="PU63" i="6"/>
  <c r="PV63" i="6"/>
  <c r="PW63" i="6"/>
  <c r="PX63" i="6"/>
  <c r="PY63" i="6"/>
  <c r="PZ63" i="6"/>
  <c r="QA63" i="6"/>
  <c r="QB63" i="6"/>
  <c r="QC63" i="6"/>
  <c r="QD63" i="6"/>
  <c r="QE63" i="6"/>
  <c r="QF63" i="6"/>
  <c r="QG63" i="6"/>
  <c r="QH63" i="6"/>
  <c r="QI63" i="6"/>
  <c r="QJ63" i="6"/>
  <c r="QK63" i="6"/>
  <c r="QL63" i="6"/>
  <c r="QM63" i="6"/>
  <c r="QN63" i="6"/>
  <c r="QO63" i="6"/>
  <c r="QP63" i="6"/>
  <c r="QQ63" i="6"/>
  <c r="QR63" i="6"/>
  <c r="QS63" i="6"/>
  <c r="QT63" i="6"/>
  <c r="QU63" i="6"/>
  <c r="QV63" i="6"/>
  <c r="QW63" i="6"/>
  <c r="QX63" i="6"/>
  <c r="QY63" i="6"/>
  <c r="QZ63" i="6"/>
  <c r="RA63" i="6"/>
  <c r="RB63" i="6"/>
  <c r="RC63" i="6"/>
  <c r="RD63" i="6"/>
  <c r="RE63" i="6"/>
  <c r="RF63" i="6"/>
  <c r="RG63" i="6"/>
  <c r="RH63" i="6"/>
  <c r="RI63" i="6"/>
  <c r="RJ63" i="6"/>
  <c r="RK63" i="6"/>
  <c r="RL63" i="6"/>
  <c r="RM63" i="6"/>
  <c r="RN63" i="6"/>
  <c r="RO63" i="6"/>
  <c r="RP63" i="6"/>
  <c r="RQ63" i="6"/>
  <c r="RR63" i="6"/>
  <c r="RS63" i="6"/>
  <c r="RT63" i="6"/>
  <c r="RU63" i="6"/>
  <c r="RV63" i="6"/>
  <c r="RW63" i="6"/>
  <c r="RX63" i="6"/>
  <c r="RY63" i="6"/>
  <c r="RZ63" i="6"/>
  <c r="SA63" i="6"/>
  <c r="SB63" i="6"/>
  <c r="SC63" i="6"/>
  <c r="SD63" i="6"/>
  <c r="SE63" i="6"/>
  <c r="SF63" i="6"/>
  <c r="SG63" i="6"/>
  <c r="SH63" i="6"/>
  <c r="SI63" i="6"/>
  <c r="SJ63" i="6"/>
  <c r="SK63" i="6"/>
  <c r="SL63" i="6"/>
  <c r="SM63" i="6"/>
  <c r="SN63" i="6"/>
  <c r="SO63" i="6"/>
  <c r="SP63" i="6"/>
  <c r="SQ63" i="6"/>
  <c r="SR63" i="6"/>
  <c r="SS63" i="6"/>
  <c r="ST63" i="6"/>
  <c r="SU63" i="6"/>
  <c r="SV63" i="6"/>
  <c r="SW63" i="6"/>
  <c r="SX63" i="6"/>
  <c r="SY63" i="6"/>
  <c r="SZ63" i="6"/>
  <c r="TA63" i="6"/>
  <c r="TB63" i="6"/>
  <c r="TC63" i="6"/>
  <c r="TD63" i="6"/>
  <c r="TE63" i="6"/>
  <c r="TF63" i="6"/>
  <c r="TG63" i="6"/>
  <c r="TH63" i="6"/>
  <c r="TI63" i="6"/>
  <c r="TJ63" i="6"/>
  <c r="TK63" i="6"/>
  <c r="TL63" i="6"/>
  <c r="TM63" i="6"/>
  <c r="TN63" i="6"/>
  <c r="TO63" i="6"/>
  <c r="TP63" i="6"/>
  <c r="TQ63" i="6"/>
  <c r="TR63" i="6"/>
  <c r="TS63" i="6"/>
  <c r="TT63" i="6"/>
  <c r="TU63" i="6"/>
  <c r="TV63" i="6"/>
  <c r="TW63" i="6"/>
  <c r="TX63" i="6"/>
  <c r="TY63" i="6"/>
  <c r="TZ63" i="6"/>
  <c r="UA63" i="6"/>
  <c r="UB63" i="6"/>
  <c r="UC63" i="6"/>
  <c r="UD63" i="6"/>
  <c r="UE63" i="6"/>
  <c r="UF63" i="6"/>
  <c r="UG63" i="6"/>
  <c r="UH63" i="6"/>
  <c r="UI63" i="6"/>
  <c r="UJ63" i="6"/>
  <c r="UK63" i="6"/>
  <c r="UL63" i="6"/>
  <c r="UM63" i="6"/>
  <c r="UN63" i="6"/>
  <c r="UO63" i="6"/>
  <c r="UP63" i="6"/>
  <c r="UQ63" i="6"/>
  <c r="UR63" i="6"/>
  <c r="US63" i="6"/>
  <c r="UT63" i="6"/>
  <c r="UU63" i="6"/>
  <c r="UV63" i="6"/>
  <c r="UW63" i="6"/>
  <c r="UX63" i="6"/>
  <c r="UY63" i="6"/>
  <c r="UZ63" i="6"/>
  <c r="VA63" i="6"/>
  <c r="VB63" i="6"/>
  <c r="VC63" i="6"/>
  <c r="VD63" i="6"/>
  <c r="VE63" i="6"/>
  <c r="VF63" i="6"/>
  <c r="VG63" i="6"/>
  <c r="VH63" i="6"/>
  <c r="VI63" i="6"/>
  <c r="VJ63" i="6"/>
  <c r="VK63" i="6"/>
  <c r="VL63" i="6"/>
  <c r="VM63" i="6"/>
  <c r="VN63" i="6"/>
  <c r="VO63" i="6"/>
  <c r="VP63" i="6"/>
  <c r="VQ63" i="6"/>
  <c r="VR63" i="6"/>
  <c r="VS63" i="6"/>
  <c r="VT63" i="6"/>
  <c r="VU63" i="6"/>
  <c r="VV63" i="6"/>
  <c r="VW63" i="6"/>
  <c r="VX63" i="6"/>
  <c r="VY63" i="6"/>
  <c r="VZ63" i="6"/>
  <c r="WA63" i="6"/>
  <c r="WB63" i="6"/>
  <c r="WC63" i="6"/>
  <c r="WD63" i="6"/>
  <c r="WE63" i="6"/>
  <c r="WF63" i="6"/>
  <c r="WG63" i="6"/>
  <c r="WH63" i="6"/>
  <c r="WI63" i="6"/>
  <c r="WJ63" i="6"/>
  <c r="WK63" i="6"/>
  <c r="WL63" i="6"/>
  <c r="WM63" i="6"/>
  <c r="WN63" i="6"/>
  <c r="WO63" i="6"/>
  <c r="WP63" i="6"/>
  <c r="WQ63" i="6"/>
  <c r="WR63" i="6"/>
  <c r="WS63" i="6"/>
  <c r="WT63" i="6"/>
  <c r="WU63" i="6"/>
  <c r="WV63" i="6"/>
  <c r="WW63" i="6"/>
  <c r="WX63" i="6"/>
  <c r="WY63" i="6"/>
  <c r="WZ63" i="6"/>
  <c r="XA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DZ64" i="6"/>
  <c r="EA64" i="6"/>
  <c r="EB64" i="6"/>
  <c r="EC64" i="6"/>
  <c r="ED64" i="6"/>
  <c r="EE64" i="6"/>
  <c r="EF64" i="6"/>
  <c r="EG64" i="6"/>
  <c r="EH64" i="6"/>
  <c r="EI64" i="6"/>
  <c r="EJ64" i="6"/>
  <c r="EK64" i="6"/>
  <c r="EL64" i="6"/>
  <c r="EM64" i="6"/>
  <c r="EN64" i="6"/>
  <c r="EO64" i="6"/>
  <c r="EP64" i="6"/>
  <c r="EQ64" i="6"/>
  <c r="ER64" i="6"/>
  <c r="ES64" i="6"/>
  <c r="ET64" i="6"/>
  <c r="EU64" i="6"/>
  <c r="EV64" i="6"/>
  <c r="EW64" i="6"/>
  <c r="EX64" i="6"/>
  <c r="EY64" i="6"/>
  <c r="EZ64" i="6"/>
  <c r="FA64" i="6"/>
  <c r="FB64" i="6"/>
  <c r="FC64" i="6"/>
  <c r="FD64" i="6"/>
  <c r="FE64" i="6"/>
  <c r="FF64" i="6"/>
  <c r="FG64" i="6"/>
  <c r="FH64" i="6"/>
  <c r="FI64" i="6"/>
  <c r="FJ64" i="6"/>
  <c r="FK64" i="6"/>
  <c r="FL64" i="6"/>
  <c r="FM64" i="6"/>
  <c r="FN64" i="6"/>
  <c r="FO64" i="6"/>
  <c r="FP64" i="6"/>
  <c r="FQ64" i="6"/>
  <c r="FR64" i="6"/>
  <c r="FS64" i="6"/>
  <c r="FT64" i="6"/>
  <c r="FU64" i="6"/>
  <c r="FV64" i="6"/>
  <c r="FW64" i="6"/>
  <c r="FX64" i="6"/>
  <c r="FY64" i="6"/>
  <c r="FZ64" i="6"/>
  <c r="GA64" i="6"/>
  <c r="GB64" i="6"/>
  <c r="GC64" i="6"/>
  <c r="GD64" i="6"/>
  <c r="GE64" i="6"/>
  <c r="GF64" i="6"/>
  <c r="GG64" i="6"/>
  <c r="GH64" i="6"/>
  <c r="GI64" i="6"/>
  <c r="GJ64" i="6"/>
  <c r="GK64" i="6"/>
  <c r="GL64" i="6"/>
  <c r="GM64" i="6"/>
  <c r="GN64" i="6"/>
  <c r="GO64" i="6"/>
  <c r="GP64" i="6"/>
  <c r="GQ64" i="6"/>
  <c r="GR64" i="6"/>
  <c r="GS64" i="6"/>
  <c r="GT64" i="6"/>
  <c r="GU64" i="6"/>
  <c r="GV64" i="6"/>
  <c r="GW64" i="6"/>
  <c r="GX64" i="6"/>
  <c r="GY64" i="6"/>
  <c r="GZ64" i="6"/>
  <c r="HA64" i="6"/>
  <c r="HB64" i="6"/>
  <c r="HC64" i="6"/>
  <c r="HD64" i="6"/>
  <c r="HE64" i="6"/>
  <c r="HF64" i="6"/>
  <c r="HG64" i="6"/>
  <c r="HH64" i="6"/>
  <c r="HI64" i="6"/>
  <c r="HJ64" i="6"/>
  <c r="HK64" i="6"/>
  <c r="HL64" i="6"/>
  <c r="HM64" i="6"/>
  <c r="HN64" i="6"/>
  <c r="HO64" i="6"/>
  <c r="HP64" i="6"/>
  <c r="HQ64" i="6"/>
  <c r="HR64" i="6"/>
  <c r="HS64" i="6"/>
  <c r="HT64" i="6"/>
  <c r="HU64" i="6"/>
  <c r="HV64" i="6"/>
  <c r="HW64" i="6"/>
  <c r="HX64" i="6"/>
  <c r="HY64" i="6"/>
  <c r="HZ64" i="6"/>
  <c r="IA64" i="6"/>
  <c r="IB64" i="6"/>
  <c r="IC64" i="6"/>
  <c r="ID64" i="6"/>
  <c r="IE64" i="6"/>
  <c r="IF64" i="6"/>
  <c r="IG64" i="6"/>
  <c r="IH64" i="6"/>
  <c r="II64" i="6"/>
  <c r="IJ64" i="6"/>
  <c r="IK64" i="6"/>
  <c r="IL64" i="6"/>
  <c r="IM64" i="6"/>
  <c r="IN64" i="6"/>
  <c r="IO64" i="6"/>
  <c r="IP64" i="6"/>
  <c r="IQ64" i="6"/>
  <c r="IR64" i="6"/>
  <c r="IS64" i="6"/>
  <c r="IT64" i="6"/>
  <c r="IU64" i="6"/>
  <c r="IV64" i="6"/>
  <c r="IW64" i="6"/>
  <c r="IX64" i="6"/>
  <c r="IY64" i="6"/>
  <c r="IZ64" i="6"/>
  <c r="JA64" i="6"/>
  <c r="JB64" i="6"/>
  <c r="JC64" i="6"/>
  <c r="JD64" i="6"/>
  <c r="JE64" i="6"/>
  <c r="JF64" i="6"/>
  <c r="JG64" i="6"/>
  <c r="JH64" i="6"/>
  <c r="JI64" i="6"/>
  <c r="JJ64" i="6"/>
  <c r="JK64" i="6"/>
  <c r="JL64" i="6"/>
  <c r="JM64" i="6"/>
  <c r="JN64" i="6"/>
  <c r="JO64" i="6"/>
  <c r="JP64" i="6"/>
  <c r="JQ64" i="6"/>
  <c r="JR64" i="6"/>
  <c r="JS64" i="6"/>
  <c r="JT64" i="6"/>
  <c r="JU64" i="6"/>
  <c r="JV64" i="6"/>
  <c r="JW64" i="6"/>
  <c r="JX64" i="6"/>
  <c r="JY64" i="6"/>
  <c r="JZ64" i="6"/>
  <c r="KA64" i="6"/>
  <c r="KB64" i="6"/>
  <c r="KC64" i="6"/>
  <c r="KD64" i="6"/>
  <c r="KE64" i="6"/>
  <c r="KF64" i="6"/>
  <c r="KG64" i="6"/>
  <c r="KH64" i="6"/>
  <c r="KI64" i="6"/>
  <c r="KJ64" i="6"/>
  <c r="KK64" i="6"/>
  <c r="KL64" i="6"/>
  <c r="KM64" i="6"/>
  <c r="KN64" i="6"/>
  <c r="KO64" i="6"/>
  <c r="KP64" i="6"/>
  <c r="KQ64" i="6"/>
  <c r="KR64" i="6"/>
  <c r="KS64" i="6"/>
  <c r="KT64" i="6"/>
  <c r="KU64" i="6"/>
  <c r="KV64" i="6"/>
  <c r="KW64" i="6"/>
  <c r="KX64" i="6"/>
  <c r="KY64" i="6"/>
  <c r="KZ64" i="6"/>
  <c r="LA64" i="6"/>
  <c r="LB64" i="6"/>
  <c r="LC64" i="6"/>
  <c r="LD64" i="6"/>
  <c r="LE64" i="6"/>
  <c r="LF64" i="6"/>
  <c r="LG64" i="6"/>
  <c r="LH64" i="6"/>
  <c r="LI64" i="6"/>
  <c r="LJ64" i="6"/>
  <c r="LK64" i="6"/>
  <c r="LL64" i="6"/>
  <c r="LM64" i="6"/>
  <c r="LN64" i="6"/>
  <c r="LO64" i="6"/>
  <c r="LP64" i="6"/>
  <c r="LQ64" i="6"/>
  <c r="LR64" i="6"/>
  <c r="LS64" i="6"/>
  <c r="LT64" i="6"/>
  <c r="LU64" i="6"/>
  <c r="LV64" i="6"/>
  <c r="LW64" i="6"/>
  <c r="LX64" i="6"/>
  <c r="LY64" i="6"/>
  <c r="LZ64" i="6"/>
  <c r="MA64" i="6"/>
  <c r="MB64" i="6"/>
  <c r="MC64" i="6"/>
  <c r="MD64" i="6"/>
  <c r="ME64" i="6"/>
  <c r="MF64" i="6"/>
  <c r="MG64" i="6"/>
  <c r="MH64" i="6"/>
  <c r="MI64" i="6"/>
  <c r="MJ64" i="6"/>
  <c r="MK64" i="6"/>
  <c r="ML64" i="6"/>
  <c r="MM64" i="6"/>
  <c r="MN64" i="6"/>
  <c r="MO64" i="6"/>
  <c r="MP64" i="6"/>
  <c r="MQ64" i="6"/>
  <c r="MR64" i="6"/>
  <c r="MS64" i="6"/>
  <c r="MT64" i="6"/>
  <c r="MU64" i="6"/>
  <c r="MV64" i="6"/>
  <c r="MW64" i="6"/>
  <c r="MX64" i="6"/>
  <c r="MY64" i="6"/>
  <c r="MZ64" i="6"/>
  <c r="NA64" i="6"/>
  <c r="NB64" i="6"/>
  <c r="NC64" i="6"/>
  <c r="ND64" i="6"/>
  <c r="NE64" i="6"/>
  <c r="NF64" i="6"/>
  <c r="NG64" i="6"/>
  <c r="NH64" i="6"/>
  <c r="NI64" i="6"/>
  <c r="NJ64" i="6"/>
  <c r="NK64" i="6"/>
  <c r="NL64" i="6"/>
  <c r="NM64" i="6"/>
  <c r="NN64" i="6"/>
  <c r="NO64" i="6"/>
  <c r="NP64" i="6"/>
  <c r="NQ64" i="6"/>
  <c r="NR64" i="6"/>
  <c r="NS64" i="6"/>
  <c r="NT64" i="6"/>
  <c r="NU64" i="6"/>
  <c r="NV64" i="6"/>
  <c r="NW64" i="6"/>
  <c r="NX64" i="6"/>
  <c r="NY64" i="6"/>
  <c r="NZ64" i="6"/>
  <c r="OA64" i="6"/>
  <c r="OB64" i="6"/>
  <c r="OC64" i="6"/>
  <c r="OD64" i="6"/>
  <c r="OE64" i="6"/>
  <c r="OF64" i="6"/>
  <c r="OG64" i="6"/>
  <c r="OH64" i="6"/>
  <c r="OI64" i="6"/>
  <c r="OJ64" i="6"/>
  <c r="OK64" i="6"/>
  <c r="OL64" i="6"/>
  <c r="OM64" i="6"/>
  <c r="ON64" i="6"/>
  <c r="OO64" i="6"/>
  <c r="OP64" i="6"/>
  <c r="OQ64" i="6"/>
  <c r="OR64" i="6"/>
  <c r="OS64" i="6"/>
  <c r="OT64" i="6"/>
  <c r="OU64" i="6"/>
  <c r="OV64" i="6"/>
  <c r="OW64" i="6"/>
  <c r="OX64" i="6"/>
  <c r="OY64" i="6"/>
  <c r="OZ64" i="6"/>
  <c r="PA64" i="6"/>
  <c r="PB64" i="6"/>
  <c r="PC64" i="6"/>
  <c r="PD64" i="6"/>
  <c r="PE64" i="6"/>
  <c r="PF64" i="6"/>
  <c r="PG64" i="6"/>
  <c r="PH64" i="6"/>
  <c r="PI64" i="6"/>
  <c r="PJ64" i="6"/>
  <c r="PK64" i="6"/>
  <c r="PL64" i="6"/>
  <c r="PM64" i="6"/>
  <c r="PN64" i="6"/>
  <c r="PO64" i="6"/>
  <c r="PP64" i="6"/>
  <c r="PQ64" i="6"/>
  <c r="PR64" i="6"/>
  <c r="PS64" i="6"/>
  <c r="PT64" i="6"/>
  <c r="PU64" i="6"/>
  <c r="PV64" i="6"/>
  <c r="PW64" i="6"/>
  <c r="PX64" i="6"/>
  <c r="PY64" i="6"/>
  <c r="PZ64" i="6"/>
  <c r="QA64" i="6"/>
  <c r="QB64" i="6"/>
  <c r="QC64" i="6"/>
  <c r="QD64" i="6"/>
  <c r="QE64" i="6"/>
  <c r="QF64" i="6"/>
  <c r="QG64" i="6"/>
  <c r="QH64" i="6"/>
  <c r="QI64" i="6"/>
  <c r="QJ64" i="6"/>
  <c r="QK64" i="6"/>
  <c r="QL64" i="6"/>
  <c r="QM64" i="6"/>
  <c r="QN64" i="6"/>
  <c r="QO64" i="6"/>
  <c r="QP64" i="6"/>
  <c r="QQ64" i="6"/>
  <c r="QR64" i="6"/>
  <c r="QS64" i="6"/>
  <c r="QT64" i="6"/>
  <c r="QU64" i="6"/>
  <c r="QV64" i="6"/>
  <c r="QW64" i="6"/>
  <c r="QX64" i="6"/>
  <c r="QY64" i="6"/>
  <c r="QZ64" i="6"/>
  <c r="RA64" i="6"/>
  <c r="RB64" i="6"/>
  <c r="RC64" i="6"/>
  <c r="RD64" i="6"/>
  <c r="RE64" i="6"/>
  <c r="RF64" i="6"/>
  <c r="RG64" i="6"/>
  <c r="RH64" i="6"/>
  <c r="RI64" i="6"/>
  <c r="RJ64" i="6"/>
  <c r="RK64" i="6"/>
  <c r="RL64" i="6"/>
  <c r="RM64" i="6"/>
  <c r="RN64" i="6"/>
  <c r="RO64" i="6"/>
  <c r="RP64" i="6"/>
  <c r="RQ64" i="6"/>
  <c r="RR64" i="6"/>
  <c r="RS64" i="6"/>
  <c r="RT64" i="6"/>
  <c r="RU64" i="6"/>
  <c r="RV64" i="6"/>
  <c r="RW64" i="6"/>
  <c r="RX64" i="6"/>
  <c r="RY64" i="6"/>
  <c r="RZ64" i="6"/>
  <c r="SA64" i="6"/>
  <c r="SB64" i="6"/>
  <c r="SC64" i="6"/>
  <c r="SD64" i="6"/>
  <c r="SE64" i="6"/>
  <c r="SF64" i="6"/>
  <c r="SG64" i="6"/>
  <c r="SH64" i="6"/>
  <c r="SI64" i="6"/>
  <c r="SJ64" i="6"/>
  <c r="SK64" i="6"/>
  <c r="SL64" i="6"/>
  <c r="SM64" i="6"/>
  <c r="SN64" i="6"/>
  <c r="SO64" i="6"/>
  <c r="SP64" i="6"/>
  <c r="SQ64" i="6"/>
  <c r="SR64" i="6"/>
  <c r="SS64" i="6"/>
  <c r="ST64" i="6"/>
  <c r="SU64" i="6"/>
  <c r="SV64" i="6"/>
  <c r="SW64" i="6"/>
  <c r="SX64" i="6"/>
  <c r="SY64" i="6"/>
  <c r="SZ64" i="6"/>
  <c r="TA64" i="6"/>
  <c r="TB64" i="6"/>
  <c r="TC64" i="6"/>
  <c r="TD64" i="6"/>
  <c r="TE64" i="6"/>
  <c r="TF64" i="6"/>
  <c r="TG64" i="6"/>
  <c r="TH64" i="6"/>
  <c r="TI64" i="6"/>
  <c r="TJ64" i="6"/>
  <c r="TK64" i="6"/>
  <c r="TL64" i="6"/>
  <c r="TM64" i="6"/>
  <c r="TN64" i="6"/>
  <c r="TO64" i="6"/>
  <c r="TP64" i="6"/>
  <c r="TQ64" i="6"/>
  <c r="TR64" i="6"/>
  <c r="TS64" i="6"/>
  <c r="TT64" i="6"/>
  <c r="TU64" i="6"/>
  <c r="TV64" i="6"/>
  <c r="TW64" i="6"/>
  <c r="TX64" i="6"/>
  <c r="TY64" i="6"/>
  <c r="TZ64" i="6"/>
  <c r="UA64" i="6"/>
  <c r="UB64" i="6"/>
  <c r="UC64" i="6"/>
  <c r="UD64" i="6"/>
  <c r="UE64" i="6"/>
  <c r="UF64" i="6"/>
  <c r="UG64" i="6"/>
  <c r="UH64" i="6"/>
  <c r="UI64" i="6"/>
  <c r="UJ64" i="6"/>
  <c r="UK64" i="6"/>
  <c r="UL64" i="6"/>
  <c r="UM64" i="6"/>
  <c r="UN64" i="6"/>
  <c r="UO64" i="6"/>
  <c r="UP64" i="6"/>
  <c r="UQ64" i="6"/>
  <c r="UR64" i="6"/>
  <c r="US64" i="6"/>
  <c r="UT64" i="6"/>
  <c r="UU64" i="6"/>
  <c r="UV64" i="6"/>
  <c r="UW64" i="6"/>
  <c r="UX64" i="6"/>
  <c r="UY64" i="6"/>
  <c r="UZ64" i="6"/>
  <c r="VA64" i="6"/>
  <c r="VB64" i="6"/>
  <c r="VC64" i="6"/>
  <c r="VD64" i="6"/>
  <c r="VE64" i="6"/>
  <c r="VF64" i="6"/>
  <c r="VG64" i="6"/>
  <c r="VH64" i="6"/>
  <c r="VI64" i="6"/>
  <c r="VJ64" i="6"/>
  <c r="VK64" i="6"/>
  <c r="VL64" i="6"/>
  <c r="VM64" i="6"/>
  <c r="VN64" i="6"/>
  <c r="VO64" i="6"/>
  <c r="VP64" i="6"/>
  <c r="VQ64" i="6"/>
  <c r="VR64" i="6"/>
  <c r="VS64" i="6"/>
  <c r="VT64" i="6"/>
  <c r="VU64" i="6"/>
  <c r="VV64" i="6"/>
  <c r="VW64" i="6"/>
  <c r="VX64" i="6"/>
  <c r="VY64" i="6"/>
  <c r="VZ64" i="6"/>
  <c r="WA64" i="6"/>
  <c r="WB64" i="6"/>
  <c r="WC64" i="6"/>
  <c r="WD64" i="6"/>
  <c r="WE64" i="6"/>
  <c r="WF64" i="6"/>
  <c r="WG64" i="6"/>
  <c r="WH64" i="6"/>
  <c r="WI64" i="6"/>
  <c r="WJ64" i="6"/>
  <c r="WK64" i="6"/>
  <c r="WL64" i="6"/>
  <c r="WM64" i="6"/>
  <c r="WN64" i="6"/>
  <c r="WO64" i="6"/>
  <c r="WP64" i="6"/>
  <c r="WQ64" i="6"/>
  <c r="WR64" i="6"/>
  <c r="WS64" i="6"/>
  <c r="WT64" i="6"/>
  <c r="WU64" i="6"/>
  <c r="WV64" i="6"/>
  <c r="WW64" i="6"/>
  <c r="WX64" i="6"/>
  <c r="WY64" i="6"/>
  <c r="WZ64" i="6"/>
  <c r="XA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5" i="6"/>
  <c r="DS65" i="6"/>
  <c r="DT65" i="6"/>
  <c r="DU65" i="6"/>
  <c r="DV65" i="6"/>
  <c r="DW65" i="6"/>
  <c r="DX65" i="6"/>
  <c r="DY65" i="6"/>
  <c r="DZ65" i="6"/>
  <c r="EA65" i="6"/>
  <c r="EB65" i="6"/>
  <c r="EC65" i="6"/>
  <c r="ED65" i="6"/>
  <c r="EE65" i="6"/>
  <c r="EF65" i="6"/>
  <c r="EG65" i="6"/>
  <c r="EH65" i="6"/>
  <c r="EI65" i="6"/>
  <c r="EJ65" i="6"/>
  <c r="EK65" i="6"/>
  <c r="EL65" i="6"/>
  <c r="EM65" i="6"/>
  <c r="EN65" i="6"/>
  <c r="EO65" i="6"/>
  <c r="EP65" i="6"/>
  <c r="EQ65" i="6"/>
  <c r="ER65" i="6"/>
  <c r="ES65" i="6"/>
  <c r="ET65" i="6"/>
  <c r="EU65" i="6"/>
  <c r="EV65" i="6"/>
  <c r="EW65" i="6"/>
  <c r="EX65" i="6"/>
  <c r="EY65" i="6"/>
  <c r="EZ65" i="6"/>
  <c r="FA65" i="6"/>
  <c r="FB65" i="6"/>
  <c r="FC65" i="6"/>
  <c r="FD65" i="6"/>
  <c r="FE65" i="6"/>
  <c r="FF65" i="6"/>
  <c r="FG65" i="6"/>
  <c r="FH65" i="6"/>
  <c r="FI65" i="6"/>
  <c r="FJ65" i="6"/>
  <c r="FK65" i="6"/>
  <c r="FL65" i="6"/>
  <c r="FM65" i="6"/>
  <c r="FN65" i="6"/>
  <c r="FO65" i="6"/>
  <c r="FP65" i="6"/>
  <c r="FQ65" i="6"/>
  <c r="FR65" i="6"/>
  <c r="FS65" i="6"/>
  <c r="FT65" i="6"/>
  <c r="FU65" i="6"/>
  <c r="FV65" i="6"/>
  <c r="FW65" i="6"/>
  <c r="FX65" i="6"/>
  <c r="FY65" i="6"/>
  <c r="FZ65" i="6"/>
  <c r="GA65" i="6"/>
  <c r="GB65" i="6"/>
  <c r="GC65" i="6"/>
  <c r="GD65" i="6"/>
  <c r="GE65" i="6"/>
  <c r="GF65" i="6"/>
  <c r="GG65" i="6"/>
  <c r="GH65" i="6"/>
  <c r="GI65" i="6"/>
  <c r="GJ65" i="6"/>
  <c r="GK65" i="6"/>
  <c r="GL65" i="6"/>
  <c r="GM65" i="6"/>
  <c r="GN65" i="6"/>
  <c r="GO65" i="6"/>
  <c r="GP65" i="6"/>
  <c r="GQ65" i="6"/>
  <c r="GR65" i="6"/>
  <c r="GS65" i="6"/>
  <c r="GT65" i="6"/>
  <c r="GU65" i="6"/>
  <c r="GV65" i="6"/>
  <c r="GW65" i="6"/>
  <c r="GX65" i="6"/>
  <c r="GY65" i="6"/>
  <c r="GZ65" i="6"/>
  <c r="HA65" i="6"/>
  <c r="HB65" i="6"/>
  <c r="HC65" i="6"/>
  <c r="HD65" i="6"/>
  <c r="HE65" i="6"/>
  <c r="HF65" i="6"/>
  <c r="HG65" i="6"/>
  <c r="HH65" i="6"/>
  <c r="HI65" i="6"/>
  <c r="HJ65" i="6"/>
  <c r="HK65" i="6"/>
  <c r="HL65" i="6"/>
  <c r="HM65" i="6"/>
  <c r="HN65" i="6"/>
  <c r="HO65" i="6"/>
  <c r="HP65" i="6"/>
  <c r="HQ65" i="6"/>
  <c r="HR65" i="6"/>
  <c r="HS65" i="6"/>
  <c r="HT65" i="6"/>
  <c r="HU65" i="6"/>
  <c r="HV65" i="6"/>
  <c r="HW65" i="6"/>
  <c r="HX65" i="6"/>
  <c r="HY65" i="6"/>
  <c r="HZ65" i="6"/>
  <c r="IA65" i="6"/>
  <c r="IB65" i="6"/>
  <c r="IC65" i="6"/>
  <c r="ID65" i="6"/>
  <c r="IE65" i="6"/>
  <c r="IF65" i="6"/>
  <c r="IG65" i="6"/>
  <c r="IH65" i="6"/>
  <c r="II65" i="6"/>
  <c r="IJ65" i="6"/>
  <c r="IK65" i="6"/>
  <c r="IL65" i="6"/>
  <c r="IM65" i="6"/>
  <c r="IN65" i="6"/>
  <c r="IO65" i="6"/>
  <c r="IP65" i="6"/>
  <c r="IQ65" i="6"/>
  <c r="IR65" i="6"/>
  <c r="IS65" i="6"/>
  <c r="IT65" i="6"/>
  <c r="IU65" i="6"/>
  <c r="IV65" i="6"/>
  <c r="IW65" i="6"/>
  <c r="IX65" i="6"/>
  <c r="IY65" i="6"/>
  <c r="IZ65" i="6"/>
  <c r="JA65" i="6"/>
  <c r="JB65" i="6"/>
  <c r="JC65" i="6"/>
  <c r="JD65" i="6"/>
  <c r="JE65" i="6"/>
  <c r="JF65" i="6"/>
  <c r="JG65" i="6"/>
  <c r="JH65" i="6"/>
  <c r="JI65" i="6"/>
  <c r="JJ65" i="6"/>
  <c r="JK65" i="6"/>
  <c r="JL65" i="6"/>
  <c r="JM65" i="6"/>
  <c r="JN65" i="6"/>
  <c r="JO65" i="6"/>
  <c r="JP65" i="6"/>
  <c r="JQ65" i="6"/>
  <c r="JR65" i="6"/>
  <c r="JS65" i="6"/>
  <c r="JT65" i="6"/>
  <c r="JU65" i="6"/>
  <c r="JV65" i="6"/>
  <c r="JW65" i="6"/>
  <c r="JX65" i="6"/>
  <c r="JY65" i="6"/>
  <c r="JZ65" i="6"/>
  <c r="KA65" i="6"/>
  <c r="KB65" i="6"/>
  <c r="KC65" i="6"/>
  <c r="KD65" i="6"/>
  <c r="KE65" i="6"/>
  <c r="KF65" i="6"/>
  <c r="KG65" i="6"/>
  <c r="KH65" i="6"/>
  <c r="KI65" i="6"/>
  <c r="KJ65" i="6"/>
  <c r="KK65" i="6"/>
  <c r="KL65" i="6"/>
  <c r="KM65" i="6"/>
  <c r="KN65" i="6"/>
  <c r="KO65" i="6"/>
  <c r="KP65" i="6"/>
  <c r="KQ65" i="6"/>
  <c r="KR65" i="6"/>
  <c r="KS65" i="6"/>
  <c r="KT65" i="6"/>
  <c r="KU65" i="6"/>
  <c r="KV65" i="6"/>
  <c r="KW65" i="6"/>
  <c r="KX65" i="6"/>
  <c r="KY65" i="6"/>
  <c r="KZ65" i="6"/>
  <c r="LA65" i="6"/>
  <c r="LB65" i="6"/>
  <c r="LC65" i="6"/>
  <c r="LD65" i="6"/>
  <c r="LE65" i="6"/>
  <c r="LF65" i="6"/>
  <c r="LG65" i="6"/>
  <c r="LH65" i="6"/>
  <c r="LI65" i="6"/>
  <c r="LJ65" i="6"/>
  <c r="LK65" i="6"/>
  <c r="LL65" i="6"/>
  <c r="LM65" i="6"/>
  <c r="LN65" i="6"/>
  <c r="LO65" i="6"/>
  <c r="LP65" i="6"/>
  <c r="LQ65" i="6"/>
  <c r="LR65" i="6"/>
  <c r="LS65" i="6"/>
  <c r="LT65" i="6"/>
  <c r="LU65" i="6"/>
  <c r="LV65" i="6"/>
  <c r="LW65" i="6"/>
  <c r="LX65" i="6"/>
  <c r="LY65" i="6"/>
  <c r="LZ65" i="6"/>
  <c r="MA65" i="6"/>
  <c r="MB65" i="6"/>
  <c r="MC65" i="6"/>
  <c r="MD65" i="6"/>
  <c r="ME65" i="6"/>
  <c r="MF65" i="6"/>
  <c r="MG65" i="6"/>
  <c r="MH65" i="6"/>
  <c r="MI65" i="6"/>
  <c r="MJ65" i="6"/>
  <c r="MK65" i="6"/>
  <c r="ML65" i="6"/>
  <c r="MM65" i="6"/>
  <c r="MN65" i="6"/>
  <c r="MO65" i="6"/>
  <c r="MP65" i="6"/>
  <c r="MQ65" i="6"/>
  <c r="MR65" i="6"/>
  <c r="MS65" i="6"/>
  <c r="MT65" i="6"/>
  <c r="MU65" i="6"/>
  <c r="MV65" i="6"/>
  <c r="MW65" i="6"/>
  <c r="MX65" i="6"/>
  <c r="MY65" i="6"/>
  <c r="MZ65" i="6"/>
  <c r="NA65" i="6"/>
  <c r="NB65" i="6"/>
  <c r="NC65" i="6"/>
  <c r="ND65" i="6"/>
  <c r="NE65" i="6"/>
  <c r="NF65" i="6"/>
  <c r="NG65" i="6"/>
  <c r="NH65" i="6"/>
  <c r="NI65" i="6"/>
  <c r="NJ65" i="6"/>
  <c r="NK65" i="6"/>
  <c r="NL65" i="6"/>
  <c r="NM65" i="6"/>
  <c r="NN65" i="6"/>
  <c r="NO65" i="6"/>
  <c r="NP65" i="6"/>
  <c r="NQ65" i="6"/>
  <c r="NR65" i="6"/>
  <c r="NS65" i="6"/>
  <c r="NT65" i="6"/>
  <c r="NU65" i="6"/>
  <c r="NV65" i="6"/>
  <c r="NW65" i="6"/>
  <c r="NX65" i="6"/>
  <c r="NY65" i="6"/>
  <c r="NZ65" i="6"/>
  <c r="OA65" i="6"/>
  <c r="OB65" i="6"/>
  <c r="OC65" i="6"/>
  <c r="OD65" i="6"/>
  <c r="OE65" i="6"/>
  <c r="OF65" i="6"/>
  <c r="OG65" i="6"/>
  <c r="OH65" i="6"/>
  <c r="OI65" i="6"/>
  <c r="OJ65" i="6"/>
  <c r="OK65" i="6"/>
  <c r="OL65" i="6"/>
  <c r="OM65" i="6"/>
  <c r="ON65" i="6"/>
  <c r="OO65" i="6"/>
  <c r="OP65" i="6"/>
  <c r="OQ65" i="6"/>
  <c r="OR65" i="6"/>
  <c r="OS65" i="6"/>
  <c r="OT65" i="6"/>
  <c r="OU65" i="6"/>
  <c r="OV65" i="6"/>
  <c r="OW65" i="6"/>
  <c r="OX65" i="6"/>
  <c r="OY65" i="6"/>
  <c r="OZ65" i="6"/>
  <c r="PA65" i="6"/>
  <c r="PB65" i="6"/>
  <c r="PC65" i="6"/>
  <c r="PD65" i="6"/>
  <c r="PE65" i="6"/>
  <c r="PF65" i="6"/>
  <c r="PG65" i="6"/>
  <c r="PH65" i="6"/>
  <c r="PI65" i="6"/>
  <c r="PJ65" i="6"/>
  <c r="PK65" i="6"/>
  <c r="PL65" i="6"/>
  <c r="PM65" i="6"/>
  <c r="PN65" i="6"/>
  <c r="PO65" i="6"/>
  <c r="PP65" i="6"/>
  <c r="PQ65" i="6"/>
  <c r="PR65" i="6"/>
  <c r="PS65" i="6"/>
  <c r="PT65" i="6"/>
  <c r="PU65" i="6"/>
  <c r="PV65" i="6"/>
  <c r="PW65" i="6"/>
  <c r="PX65" i="6"/>
  <c r="PY65" i="6"/>
  <c r="PZ65" i="6"/>
  <c r="QA65" i="6"/>
  <c r="QB65" i="6"/>
  <c r="QC65" i="6"/>
  <c r="QD65" i="6"/>
  <c r="QE65" i="6"/>
  <c r="QF65" i="6"/>
  <c r="QG65" i="6"/>
  <c r="QH65" i="6"/>
  <c r="QI65" i="6"/>
  <c r="QJ65" i="6"/>
  <c r="QK65" i="6"/>
  <c r="QL65" i="6"/>
  <c r="QM65" i="6"/>
  <c r="QN65" i="6"/>
  <c r="QO65" i="6"/>
  <c r="QP65" i="6"/>
  <c r="QQ65" i="6"/>
  <c r="QR65" i="6"/>
  <c r="QS65" i="6"/>
  <c r="QT65" i="6"/>
  <c r="QU65" i="6"/>
  <c r="QV65" i="6"/>
  <c r="QW65" i="6"/>
  <c r="QX65" i="6"/>
  <c r="QY65" i="6"/>
  <c r="QZ65" i="6"/>
  <c r="RA65" i="6"/>
  <c r="RB65" i="6"/>
  <c r="RC65" i="6"/>
  <c r="RD65" i="6"/>
  <c r="RE65" i="6"/>
  <c r="RF65" i="6"/>
  <c r="RG65" i="6"/>
  <c r="RH65" i="6"/>
  <c r="RI65" i="6"/>
  <c r="RJ65" i="6"/>
  <c r="RK65" i="6"/>
  <c r="RL65" i="6"/>
  <c r="RM65" i="6"/>
  <c r="RN65" i="6"/>
  <c r="RO65" i="6"/>
  <c r="RP65" i="6"/>
  <c r="RQ65" i="6"/>
  <c r="RR65" i="6"/>
  <c r="RS65" i="6"/>
  <c r="RT65" i="6"/>
  <c r="RU65" i="6"/>
  <c r="RV65" i="6"/>
  <c r="RW65" i="6"/>
  <c r="RX65" i="6"/>
  <c r="RY65" i="6"/>
  <c r="RZ65" i="6"/>
  <c r="SA65" i="6"/>
  <c r="SB65" i="6"/>
  <c r="SC65" i="6"/>
  <c r="SD65" i="6"/>
  <c r="SE65" i="6"/>
  <c r="SF65" i="6"/>
  <c r="SG65" i="6"/>
  <c r="SH65" i="6"/>
  <c r="SI65" i="6"/>
  <c r="SJ65" i="6"/>
  <c r="SK65" i="6"/>
  <c r="SL65" i="6"/>
  <c r="SM65" i="6"/>
  <c r="SN65" i="6"/>
  <c r="SO65" i="6"/>
  <c r="SP65" i="6"/>
  <c r="SQ65" i="6"/>
  <c r="SR65" i="6"/>
  <c r="SS65" i="6"/>
  <c r="ST65" i="6"/>
  <c r="SU65" i="6"/>
  <c r="SV65" i="6"/>
  <c r="SW65" i="6"/>
  <c r="SX65" i="6"/>
  <c r="SY65" i="6"/>
  <c r="SZ65" i="6"/>
  <c r="TA65" i="6"/>
  <c r="TB65" i="6"/>
  <c r="TC65" i="6"/>
  <c r="TD65" i="6"/>
  <c r="TE65" i="6"/>
  <c r="TF65" i="6"/>
  <c r="TG65" i="6"/>
  <c r="TH65" i="6"/>
  <c r="TI65" i="6"/>
  <c r="TJ65" i="6"/>
  <c r="TK65" i="6"/>
  <c r="TL65" i="6"/>
  <c r="TM65" i="6"/>
  <c r="TN65" i="6"/>
  <c r="TO65" i="6"/>
  <c r="TP65" i="6"/>
  <c r="TQ65" i="6"/>
  <c r="TR65" i="6"/>
  <c r="TS65" i="6"/>
  <c r="TT65" i="6"/>
  <c r="TU65" i="6"/>
  <c r="TV65" i="6"/>
  <c r="TW65" i="6"/>
  <c r="TX65" i="6"/>
  <c r="TY65" i="6"/>
  <c r="TZ65" i="6"/>
  <c r="UA65" i="6"/>
  <c r="UB65" i="6"/>
  <c r="UC65" i="6"/>
  <c r="UD65" i="6"/>
  <c r="UE65" i="6"/>
  <c r="UF65" i="6"/>
  <c r="UG65" i="6"/>
  <c r="UH65" i="6"/>
  <c r="UI65" i="6"/>
  <c r="UJ65" i="6"/>
  <c r="UK65" i="6"/>
  <c r="UL65" i="6"/>
  <c r="UM65" i="6"/>
  <c r="UN65" i="6"/>
  <c r="UO65" i="6"/>
  <c r="UP65" i="6"/>
  <c r="UQ65" i="6"/>
  <c r="UR65" i="6"/>
  <c r="US65" i="6"/>
  <c r="UT65" i="6"/>
  <c r="UU65" i="6"/>
  <c r="UV65" i="6"/>
  <c r="UW65" i="6"/>
  <c r="UX65" i="6"/>
  <c r="UY65" i="6"/>
  <c r="UZ65" i="6"/>
  <c r="VA65" i="6"/>
  <c r="VB65" i="6"/>
  <c r="VC65" i="6"/>
  <c r="VD65" i="6"/>
  <c r="VE65" i="6"/>
  <c r="VF65" i="6"/>
  <c r="VG65" i="6"/>
  <c r="VH65" i="6"/>
  <c r="VI65" i="6"/>
  <c r="VJ65" i="6"/>
  <c r="VK65" i="6"/>
  <c r="VL65" i="6"/>
  <c r="VM65" i="6"/>
  <c r="VN65" i="6"/>
  <c r="VO65" i="6"/>
  <c r="VP65" i="6"/>
  <c r="VQ65" i="6"/>
  <c r="VR65" i="6"/>
  <c r="VS65" i="6"/>
  <c r="VT65" i="6"/>
  <c r="VU65" i="6"/>
  <c r="VV65" i="6"/>
  <c r="VW65" i="6"/>
  <c r="VX65" i="6"/>
  <c r="VY65" i="6"/>
  <c r="VZ65" i="6"/>
  <c r="WA65" i="6"/>
  <c r="WB65" i="6"/>
  <c r="WC65" i="6"/>
  <c r="WD65" i="6"/>
  <c r="WE65" i="6"/>
  <c r="WF65" i="6"/>
  <c r="WG65" i="6"/>
  <c r="WH65" i="6"/>
  <c r="WI65" i="6"/>
  <c r="WJ65" i="6"/>
  <c r="WK65" i="6"/>
  <c r="WL65" i="6"/>
  <c r="WM65" i="6"/>
  <c r="WN65" i="6"/>
  <c r="WO65" i="6"/>
  <c r="WP65" i="6"/>
  <c r="WQ65" i="6"/>
  <c r="WR65" i="6"/>
  <c r="WS65" i="6"/>
  <c r="WT65" i="6"/>
  <c r="WU65" i="6"/>
  <c r="WV65" i="6"/>
  <c r="WW65" i="6"/>
  <c r="WX65" i="6"/>
  <c r="WY65" i="6"/>
  <c r="WZ65" i="6"/>
  <c r="XA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DR66" i="6"/>
  <c r="DS66" i="6"/>
  <c r="DT66" i="6"/>
  <c r="DU66" i="6"/>
  <c r="DV66" i="6"/>
  <c r="DW66" i="6"/>
  <c r="DX66" i="6"/>
  <c r="DY66" i="6"/>
  <c r="DZ66" i="6"/>
  <c r="EA66" i="6"/>
  <c r="EB66" i="6"/>
  <c r="EC66" i="6"/>
  <c r="ED66" i="6"/>
  <c r="EE66" i="6"/>
  <c r="EF66" i="6"/>
  <c r="EG66" i="6"/>
  <c r="EH66" i="6"/>
  <c r="EI66" i="6"/>
  <c r="EJ66" i="6"/>
  <c r="EK66" i="6"/>
  <c r="EL66" i="6"/>
  <c r="EM66" i="6"/>
  <c r="EN66" i="6"/>
  <c r="EO66" i="6"/>
  <c r="EP66" i="6"/>
  <c r="EQ66" i="6"/>
  <c r="ER66" i="6"/>
  <c r="ES66" i="6"/>
  <c r="ET66" i="6"/>
  <c r="EU66" i="6"/>
  <c r="EV66" i="6"/>
  <c r="EW66" i="6"/>
  <c r="EX66" i="6"/>
  <c r="EY66" i="6"/>
  <c r="EZ66" i="6"/>
  <c r="FA66" i="6"/>
  <c r="FB66" i="6"/>
  <c r="FC66" i="6"/>
  <c r="FD66" i="6"/>
  <c r="FE66" i="6"/>
  <c r="FF66" i="6"/>
  <c r="FG66" i="6"/>
  <c r="FH66" i="6"/>
  <c r="FI66" i="6"/>
  <c r="FJ66" i="6"/>
  <c r="FK66" i="6"/>
  <c r="FL66" i="6"/>
  <c r="FM66" i="6"/>
  <c r="FN66" i="6"/>
  <c r="FO66" i="6"/>
  <c r="FP66" i="6"/>
  <c r="FQ66" i="6"/>
  <c r="FR66" i="6"/>
  <c r="FS66" i="6"/>
  <c r="FT66" i="6"/>
  <c r="FU66" i="6"/>
  <c r="FV66" i="6"/>
  <c r="FW66" i="6"/>
  <c r="FX66" i="6"/>
  <c r="FY66" i="6"/>
  <c r="FZ66" i="6"/>
  <c r="GA66" i="6"/>
  <c r="GB66" i="6"/>
  <c r="GC66" i="6"/>
  <c r="GD66" i="6"/>
  <c r="GE66" i="6"/>
  <c r="GF66" i="6"/>
  <c r="GG66" i="6"/>
  <c r="GH66" i="6"/>
  <c r="GI66" i="6"/>
  <c r="GJ66" i="6"/>
  <c r="GK66" i="6"/>
  <c r="GL66" i="6"/>
  <c r="GM66" i="6"/>
  <c r="GN66" i="6"/>
  <c r="GO66" i="6"/>
  <c r="GP66" i="6"/>
  <c r="GQ66" i="6"/>
  <c r="GR66" i="6"/>
  <c r="GS66" i="6"/>
  <c r="GT66" i="6"/>
  <c r="GU66" i="6"/>
  <c r="GV66" i="6"/>
  <c r="GW66" i="6"/>
  <c r="GX66" i="6"/>
  <c r="GY66" i="6"/>
  <c r="GZ66" i="6"/>
  <c r="HA66" i="6"/>
  <c r="HB66" i="6"/>
  <c r="HC66" i="6"/>
  <c r="HD66" i="6"/>
  <c r="HE66" i="6"/>
  <c r="HF66" i="6"/>
  <c r="HG66" i="6"/>
  <c r="HH66" i="6"/>
  <c r="HI66" i="6"/>
  <c r="HJ66" i="6"/>
  <c r="HK66" i="6"/>
  <c r="HL66" i="6"/>
  <c r="HM66" i="6"/>
  <c r="HN66" i="6"/>
  <c r="HO66" i="6"/>
  <c r="HP66" i="6"/>
  <c r="HQ66" i="6"/>
  <c r="HR66" i="6"/>
  <c r="HS66" i="6"/>
  <c r="HT66" i="6"/>
  <c r="HU66" i="6"/>
  <c r="HV66" i="6"/>
  <c r="HW66" i="6"/>
  <c r="HX66" i="6"/>
  <c r="HY66" i="6"/>
  <c r="HZ66" i="6"/>
  <c r="IA66" i="6"/>
  <c r="IB66" i="6"/>
  <c r="IC66" i="6"/>
  <c r="ID66" i="6"/>
  <c r="IE66" i="6"/>
  <c r="IF66" i="6"/>
  <c r="IG66" i="6"/>
  <c r="IH66" i="6"/>
  <c r="II66" i="6"/>
  <c r="IJ66" i="6"/>
  <c r="IK66" i="6"/>
  <c r="IL66" i="6"/>
  <c r="IM66" i="6"/>
  <c r="IN66" i="6"/>
  <c r="IO66" i="6"/>
  <c r="IP66" i="6"/>
  <c r="IQ66" i="6"/>
  <c r="IR66" i="6"/>
  <c r="IS66" i="6"/>
  <c r="IT66" i="6"/>
  <c r="IU66" i="6"/>
  <c r="IV66" i="6"/>
  <c r="IW66" i="6"/>
  <c r="IX66" i="6"/>
  <c r="IY66" i="6"/>
  <c r="IZ66" i="6"/>
  <c r="JA66" i="6"/>
  <c r="JB66" i="6"/>
  <c r="JC66" i="6"/>
  <c r="JD66" i="6"/>
  <c r="JE66" i="6"/>
  <c r="JF66" i="6"/>
  <c r="JG66" i="6"/>
  <c r="JH66" i="6"/>
  <c r="JI66" i="6"/>
  <c r="JJ66" i="6"/>
  <c r="JK66" i="6"/>
  <c r="JL66" i="6"/>
  <c r="JM66" i="6"/>
  <c r="JN66" i="6"/>
  <c r="JO66" i="6"/>
  <c r="JP66" i="6"/>
  <c r="JQ66" i="6"/>
  <c r="JR66" i="6"/>
  <c r="JS66" i="6"/>
  <c r="JT66" i="6"/>
  <c r="JU66" i="6"/>
  <c r="JV66" i="6"/>
  <c r="JW66" i="6"/>
  <c r="JX66" i="6"/>
  <c r="JY66" i="6"/>
  <c r="JZ66" i="6"/>
  <c r="KA66" i="6"/>
  <c r="KB66" i="6"/>
  <c r="KC66" i="6"/>
  <c r="KD66" i="6"/>
  <c r="KE66" i="6"/>
  <c r="KF66" i="6"/>
  <c r="KG66" i="6"/>
  <c r="KH66" i="6"/>
  <c r="KI66" i="6"/>
  <c r="KJ66" i="6"/>
  <c r="KK66" i="6"/>
  <c r="KL66" i="6"/>
  <c r="KM66" i="6"/>
  <c r="KN66" i="6"/>
  <c r="KO66" i="6"/>
  <c r="KP66" i="6"/>
  <c r="KQ66" i="6"/>
  <c r="KR66" i="6"/>
  <c r="KS66" i="6"/>
  <c r="KT66" i="6"/>
  <c r="KU66" i="6"/>
  <c r="KV66" i="6"/>
  <c r="KW66" i="6"/>
  <c r="KX66" i="6"/>
  <c r="KY66" i="6"/>
  <c r="KZ66" i="6"/>
  <c r="LA66" i="6"/>
  <c r="LB66" i="6"/>
  <c r="LC66" i="6"/>
  <c r="LD66" i="6"/>
  <c r="LE66" i="6"/>
  <c r="LF66" i="6"/>
  <c r="LG66" i="6"/>
  <c r="LH66" i="6"/>
  <c r="LI66" i="6"/>
  <c r="LJ66" i="6"/>
  <c r="LK66" i="6"/>
  <c r="LL66" i="6"/>
  <c r="LM66" i="6"/>
  <c r="LN66" i="6"/>
  <c r="LO66" i="6"/>
  <c r="LP66" i="6"/>
  <c r="LQ66" i="6"/>
  <c r="LR66" i="6"/>
  <c r="LS66" i="6"/>
  <c r="LT66" i="6"/>
  <c r="LU66" i="6"/>
  <c r="LV66" i="6"/>
  <c r="LW66" i="6"/>
  <c r="LX66" i="6"/>
  <c r="LY66" i="6"/>
  <c r="LZ66" i="6"/>
  <c r="MA66" i="6"/>
  <c r="MB66" i="6"/>
  <c r="MC66" i="6"/>
  <c r="MD66" i="6"/>
  <c r="ME66" i="6"/>
  <c r="MF66" i="6"/>
  <c r="MG66" i="6"/>
  <c r="MH66" i="6"/>
  <c r="MI66" i="6"/>
  <c r="MJ66" i="6"/>
  <c r="MK66" i="6"/>
  <c r="ML66" i="6"/>
  <c r="MM66" i="6"/>
  <c r="MN66" i="6"/>
  <c r="MO66" i="6"/>
  <c r="MP66" i="6"/>
  <c r="MQ66" i="6"/>
  <c r="MR66" i="6"/>
  <c r="MS66" i="6"/>
  <c r="MT66" i="6"/>
  <c r="MU66" i="6"/>
  <c r="MV66" i="6"/>
  <c r="MW66" i="6"/>
  <c r="MX66" i="6"/>
  <c r="MY66" i="6"/>
  <c r="MZ66" i="6"/>
  <c r="NA66" i="6"/>
  <c r="NB66" i="6"/>
  <c r="NC66" i="6"/>
  <c r="ND66" i="6"/>
  <c r="NE66" i="6"/>
  <c r="NF66" i="6"/>
  <c r="NG66" i="6"/>
  <c r="NH66" i="6"/>
  <c r="NI66" i="6"/>
  <c r="NJ66" i="6"/>
  <c r="NK66" i="6"/>
  <c r="NL66" i="6"/>
  <c r="NM66" i="6"/>
  <c r="NN66" i="6"/>
  <c r="NO66" i="6"/>
  <c r="NP66" i="6"/>
  <c r="NQ66" i="6"/>
  <c r="NR66" i="6"/>
  <c r="NS66" i="6"/>
  <c r="NT66" i="6"/>
  <c r="NU66" i="6"/>
  <c r="NV66" i="6"/>
  <c r="NW66" i="6"/>
  <c r="NX66" i="6"/>
  <c r="NY66" i="6"/>
  <c r="NZ66" i="6"/>
  <c r="OA66" i="6"/>
  <c r="OB66" i="6"/>
  <c r="OC66" i="6"/>
  <c r="OD66" i="6"/>
  <c r="OE66" i="6"/>
  <c r="OF66" i="6"/>
  <c r="OG66" i="6"/>
  <c r="OH66" i="6"/>
  <c r="OI66" i="6"/>
  <c r="OJ66" i="6"/>
  <c r="OK66" i="6"/>
  <c r="OL66" i="6"/>
  <c r="OM66" i="6"/>
  <c r="ON66" i="6"/>
  <c r="OO66" i="6"/>
  <c r="OP66" i="6"/>
  <c r="OQ66" i="6"/>
  <c r="OR66" i="6"/>
  <c r="OS66" i="6"/>
  <c r="OT66" i="6"/>
  <c r="OU66" i="6"/>
  <c r="OV66" i="6"/>
  <c r="OW66" i="6"/>
  <c r="OX66" i="6"/>
  <c r="OY66" i="6"/>
  <c r="OZ66" i="6"/>
  <c r="PA66" i="6"/>
  <c r="PB66" i="6"/>
  <c r="PC66" i="6"/>
  <c r="PD66" i="6"/>
  <c r="PE66" i="6"/>
  <c r="PF66" i="6"/>
  <c r="PG66" i="6"/>
  <c r="PH66" i="6"/>
  <c r="PI66" i="6"/>
  <c r="PJ66" i="6"/>
  <c r="PK66" i="6"/>
  <c r="PL66" i="6"/>
  <c r="PM66" i="6"/>
  <c r="PN66" i="6"/>
  <c r="PO66" i="6"/>
  <c r="PP66" i="6"/>
  <c r="PQ66" i="6"/>
  <c r="PR66" i="6"/>
  <c r="PS66" i="6"/>
  <c r="PT66" i="6"/>
  <c r="PU66" i="6"/>
  <c r="PV66" i="6"/>
  <c r="PW66" i="6"/>
  <c r="PX66" i="6"/>
  <c r="PY66" i="6"/>
  <c r="PZ66" i="6"/>
  <c r="QA66" i="6"/>
  <c r="QB66" i="6"/>
  <c r="QC66" i="6"/>
  <c r="QD66" i="6"/>
  <c r="QE66" i="6"/>
  <c r="QF66" i="6"/>
  <c r="QG66" i="6"/>
  <c r="QH66" i="6"/>
  <c r="QI66" i="6"/>
  <c r="QJ66" i="6"/>
  <c r="QK66" i="6"/>
  <c r="QL66" i="6"/>
  <c r="QM66" i="6"/>
  <c r="QN66" i="6"/>
  <c r="QO66" i="6"/>
  <c r="QP66" i="6"/>
  <c r="QQ66" i="6"/>
  <c r="QR66" i="6"/>
  <c r="QS66" i="6"/>
  <c r="QT66" i="6"/>
  <c r="QU66" i="6"/>
  <c r="QV66" i="6"/>
  <c r="QW66" i="6"/>
  <c r="QX66" i="6"/>
  <c r="QY66" i="6"/>
  <c r="QZ66" i="6"/>
  <c r="RA66" i="6"/>
  <c r="RB66" i="6"/>
  <c r="RC66" i="6"/>
  <c r="RD66" i="6"/>
  <c r="RE66" i="6"/>
  <c r="RF66" i="6"/>
  <c r="RG66" i="6"/>
  <c r="RH66" i="6"/>
  <c r="RI66" i="6"/>
  <c r="RJ66" i="6"/>
  <c r="RK66" i="6"/>
  <c r="RL66" i="6"/>
  <c r="RM66" i="6"/>
  <c r="RN66" i="6"/>
  <c r="RO66" i="6"/>
  <c r="RP66" i="6"/>
  <c r="RQ66" i="6"/>
  <c r="RR66" i="6"/>
  <c r="RS66" i="6"/>
  <c r="RT66" i="6"/>
  <c r="RU66" i="6"/>
  <c r="RV66" i="6"/>
  <c r="RW66" i="6"/>
  <c r="RX66" i="6"/>
  <c r="RY66" i="6"/>
  <c r="RZ66" i="6"/>
  <c r="SA66" i="6"/>
  <c r="SB66" i="6"/>
  <c r="SC66" i="6"/>
  <c r="SD66" i="6"/>
  <c r="SE66" i="6"/>
  <c r="SF66" i="6"/>
  <c r="SG66" i="6"/>
  <c r="SH66" i="6"/>
  <c r="SI66" i="6"/>
  <c r="SJ66" i="6"/>
  <c r="SK66" i="6"/>
  <c r="SL66" i="6"/>
  <c r="SM66" i="6"/>
  <c r="SN66" i="6"/>
  <c r="SO66" i="6"/>
  <c r="SP66" i="6"/>
  <c r="SQ66" i="6"/>
  <c r="SR66" i="6"/>
  <c r="SS66" i="6"/>
  <c r="ST66" i="6"/>
  <c r="SU66" i="6"/>
  <c r="SV66" i="6"/>
  <c r="SW66" i="6"/>
  <c r="SX66" i="6"/>
  <c r="SY66" i="6"/>
  <c r="SZ66" i="6"/>
  <c r="TA66" i="6"/>
  <c r="TB66" i="6"/>
  <c r="TC66" i="6"/>
  <c r="TD66" i="6"/>
  <c r="TE66" i="6"/>
  <c r="TF66" i="6"/>
  <c r="TG66" i="6"/>
  <c r="TH66" i="6"/>
  <c r="TI66" i="6"/>
  <c r="TJ66" i="6"/>
  <c r="TK66" i="6"/>
  <c r="TL66" i="6"/>
  <c r="TM66" i="6"/>
  <c r="TN66" i="6"/>
  <c r="TO66" i="6"/>
  <c r="TP66" i="6"/>
  <c r="TQ66" i="6"/>
  <c r="TR66" i="6"/>
  <c r="TS66" i="6"/>
  <c r="TT66" i="6"/>
  <c r="TU66" i="6"/>
  <c r="TV66" i="6"/>
  <c r="TW66" i="6"/>
  <c r="TX66" i="6"/>
  <c r="TY66" i="6"/>
  <c r="TZ66" i="6"/>
  <c r="UA66" i="6"/>
  <c r="UB66" i="6"/>
  <c r="UC66" i="6"/>
  <c r="UD66" i="6"/>
  <c r="UE66" i="6"/>
  <c r="UF66" i="6"/>
  <c r="UG66" i="6"/>
  <c r="UH66" i="6"/>
  <c r="UI66" i="6"/>
  <c r="UJ66" i="6"/>
  <c r="UK66" i="6"/>
  <c r="UL66" i="6"/>
  <c r="UM66" i="6"/>
  <c r="UN66" i="6"/>
  <c r="UO66" i="6"/>
  <c r="UP66" i="6"/>
  <c r="UQ66" i="6"/>
  <c r="UR66" i="6"/>
  <c r="US66" i="6"/>
  <c r="UT66" i="6"/>
  <c r="UU66" i="6"/>
  <c r="UV66" i="6"/>
  <c r="UW66" i="6"/>
  <c r="UX66" i="6"/>
  <c r="UY66" i="6"/>
  <c r="UZ66" i="6"/>
  <c r="VA66" i="6"/>
  <c r="VB66" i="6"/>
  <c r="VC66" i="6"/>
  <c r="VD66" i="6"/>
  <c r="VE66" i="6"/>
  <c r="VF66" i="6"/>
  <c r="VG66" i="6"/>
  <c r="VH66" i="6"/>
  <c r="VI66" i="6"/>
  <c r="VJ66" i="6"/>
  <c r="VK66" i="6"/>
  <c r="VL66" i="6"/>
  <c r="VM66" i="6"/>
  <c r="VN66" i="6"/>
  <c r="VO66" i="6"/>
  <c r="VP66" i="6"/>
  <c r="VQ66" i="6"/>
  <c r="VR66" i="6"/>
  <c r="VS66" i="6"/>
  <c r="VT66" i="6"/>
  <c r="VU66" i="6"/>
  <c r="VV66" i="6"/>
  <c r="VW66" i="6"/>
  <c r="VX66" i="6"/>
  <c r="VY66" i="6"/>
  <c r="VZ66" i="6"/>
  <c r="WA66" i="6"/>
  <c r="WB66" i="6"/>
  <c r="WC66" i="6"/>
  <c r="WD66" i="6"/>
  <c r="WE66" i="6"/>
  <c r="WF66" i="6"/>
  <c r="WG66" i="6"/>
  <c r="WH66" i="6"/>
  <c r="WI66" i="6"/>
  <c r="WJ66" i="6"/>
  <c r="WK66" i="6"/>
  <c r="WL66" i="6"/>
  <c r="WM66" i="6"/>
  <c r="WN66" i="6"/>
  <c r="WO66" i="6"/>
  <c r="WP66" i="6"/>
  <c r="WQ66" i="6"/>
  <c r="WR66" i="6"/>
  <c r="WS66" i="6"/>
  <c r="WT66" i="6"/>
  <c r="WU66" i="6"/>
  <c r="WV66" i="6"/>
  <c r="WW66" i="6"/>
  <c r="WX66" i="6"/>
  <c r="WY66" i="6"/>
  <c r="WZ66" i="6"/>
  <c r="XA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7" i="6"/>
  <c r="DS67" i="6"/>
  <c r="DT67" i="6"/>
  <c r="DU67" i="6"/>
  <c r="DV67" i="6"/>
  <c r="DW67" i="6"/>
  <c r="DX67" i="6"/>
  <c r="DY67" i="6"/>
  <c r="DZ67" i="6"/>
  <c r="EA67" i="6"/>
  <c r="EB67" i="6"/>
  <c r="EC67" i="6"/>
  <c r="ED67" i="6"/>
  <c r="EE67" i="6"/>
  <c r="EF67" i="6"/>
  <c r="EG67" i="6"/>
  <c r="EH67" i="6"/>
  <c r="EI67" i="6"/>
  <c r="EJ67" i="6"/>
  <c r="EK67" i="6"/>
  <c r="EL67" i="6"/>
  <c r="EM67" i="6"/>
  <c r="EN67" i="6"/>
  <c r="EO67" i="6"/>
  <c r="EP67" i="6"/>
  <c r="EQ67" i="6"/>
  <c r="ER67" i="6"/>
  <c r="ES67" i="6"/>
  <c r="ET67" i="6"/>
  <c r="EU67" i="6"/>
  <c r="EV67" i="6"/>
  <c r="EW67" i="6"/>
  <c r="EX67" i="6"/>
  <c r="EY67" i="6"/>
  <c r="EZ67" i="6"/>
  <c r="FA67" i="6"/>
  <c r="FB67" i="6"/>
  <c r="FC67" i="6"/>
  <c r="FD67" i="6"/>
  <c r="FE67" i="6"/>
  <c r="FF67" i="6"/>
  <c r="FG67" i="6"/>
  <c r="FH67" i="6"/>
  <c r="FI67" i="6"/>
  <c r="FJ67" i="6"/>
  <c r="FK67" i="6"/>
  <c r="FL67" i="6"/>
  <c r="FM67" i="6"/>
  <c r="FN67" i="6"/>
  <c r="FO67" i="6"/>
  <c r="FP67" i="6"/>
  <c r="FQ67" i="6"/>
  <c r="FR67" i="6"/>
  <c r="FS67" i="6"/>
  <c r="FT67" i="6"/>
  <c r="FU67" i="6"/>
  <c r="FV67" i="6"/>
  <c r="FW67" i="6"/>
  <c r="FX67" i="6"/>
  <c r="FY67" i="6"/>
  <c r="FZ67" i="6"/>
  <c r="GA67" i="6"/>
  <c r="GB67" i="6"/>
  <c r="GC67" i="6"/>
  <c r="GD67" i="6"/>
  <c r="GE67" i="6"/>
  <c r="GF67" i="6"/>
  <c r="GG67" i="6"/>
  <c r="GH67" i="6"/>
  <c r="GI67" i="6"/>
  <c r="GJ67" i="6"/>
  <c r="GK67" i="6"/>
  <c r="GL67" i="6"/>
  <c r="GM67" i="6"/>
  <c r="GN67" i="6"/>
  <c r="GO67" i="6"/>
  <c r="GP67" i="6"/>
  <c r="GQ67" i="6"/>
  <c r="GR67" i="6"/>
  <c r="GS67" i="6"/>
  <c r="GT67" i="6"/>
  <c r="GU67" i="6"/>
  <c r="GV67" i="6"/>
  <c r="GW67" i="6"/>
  <c r="GX67" i="6"/>
  <c r="GY67" i="6"/>
  <c r="GZ67" i="6"/>
  <c r="HA67" i="6"/>
  <c r="HB67" i="6"/>
  <c r="HC67" i="6"/>
  <c r="HD67" i="6"/>
  <c r="HE67" i="6"/>
  <c r="HF67" i="6"/>
  <c r="HG67" i="6"/>
  <c r="HH67" i="6"/>
  <c r="HI67" i="6"/>
  <c r="HJ67" i="6"/>
  <c r="HK67" i="6"/>
  <c r="HL67" i="6"/>
  <c r="HM67" i="6"/>
  <c r="HN67" i="6"/>
  <c r="HO67" i="6"/>
  <c r="HP67" i="6"/>
  <c r="HQ67" i="6"/>
  <c r="HR67" i="6"/>
  <c r="HS67" i="6"/>
  <c r="HT67" i="6"/>
  <c r="HU67" i="6"/>
  <c r="HV67" i="6"/>
  <c r="HW67" i="6"/>
  <c r="HX67" i="6"/>
  <c r="HY67" i="6"/>
  <c r="HZ67" i="6"/>
  <c r="IA67" i="6"/>
  <c r="IB67" i="6"/>
  <c r="IC67" i="6"/>
  <c r="ID67" i="6"/>
  <c r="IE67" i="6"/>
  <c r="IF67" i="6"/>
  <c r="IG67" i="6"/>
  <c r="IH67" i="6"/>
  <c r="II67" i="6"/>
  <c r="IJ67" i="6"/>
  <c r="IK67" i="6"/>
  <c r="IL67" i="6"/>
  <c r="IM67" i="6"/>
  <c r="IN67" i="6"/>
  <c r="IO67" i="6"/>
  <c r="IP67" i="6"/>
  <c r="IQ67" i="6"/>
  <c r="IR67" i="6"/>
  <c r="IS67" i="6"/>
  <c r="IT67" i="6"/>
  <c r="IU67" i="6"/>
  <c r="IV67" i="6"/>
  <c r="IW67" i="6"/>
  <c r="IX67" i="6"/>
  <c r="IY67" i="6"/>
  <c r="IZ67" i="6"/>
  <c r="JA67" i="6"/>
  <c r="JB67" i="6"/>
  <c r="JC67" i="6"/>
  <c r="JD67" i="6"/>
  <c r="JE67" i="6"/>
  <c r="JF67" i="6"/>
  <c r="JG67" i="6"/>
  <c r="JH67" i="6"/>
  <c r="JI67" i="6"/>
  <c r="JJ67" i="6"/>
  <c r="JK67" i="6"/>
  <c r="JL67" i="6"/>
  <c r="JM67" i="6"/>
  <c r="JN67" i="6"/>
  <c r="JO67" i="6"/>
  <c r="JP67" i="6"/>
  <c r="JQ67" i="6"/>
  <c r="JR67" i="6"/>
  <c r="JS67" i="6"/>
  <c r="JT67" i="6"/>
  <c r="JU67" i="6"/>
  <c r="JV67" i="6"/>
  <c r="JW67" i="6"/>
  <c r="JX67" i="6"/>
  <c r="JY67" i="6"/>
  <c r="JZ67" i="6"/>
  <c r="KA67" i="6"/>
  <c r="KB67" i="6"/>
  <c r="KC67" i="6"/>
  <c r="KD67" i="6"/>
  <c r="KE67" i="6"/>
  <c r="KF67" i="6"/>
  <c r="KG67" i="6"/>
  <c r="KH67" i="6"/>
  <c r="KI67" i="6"/>
  <c r="KJ67" i="6"/>
  <c r="KK67" i="6"/>
  <c r="KL67" i="6"/>
  <c r="KM67" i="6"/>
  <c r="KN67" i="6"/>
  <c r="KO67" i="6"/>
  <c r="KP67" i="6"/>
  <c r="KQ67" i="6"/>
  <c r="KR67" i="6"/>
  <c r="KS67" i="6"/>
  <c r="KT67" i="6"/>
  <c r="KU67" i="6"/>
  <c r="KV67" i="6"/>
  <c r="KW67" i="6"/>
  <c r="KX67" i="6"/>
  <c r="KY67" i="6"/>
  <c r="KZ67" i="6"/>
  <c r="LA67" i="6"/>
  <c r="LB67" i="6"/>
  <c r="LC67" i="6"/>
  <c r="LD67" i="6"/>
  <c r="LE67" i="6"/>
  <c r="LF67" i="6"/>
  <c r="LG67" i="6"/>
  <c r="LH67" i="6"/>
  <c r="LI67" i="6"/>
  <c r="LJ67" i="6"/>
  <c r="LK67" i="6"/>
  <c r="LL67" i="6"/>
  <c r="LM67" i="6"/>
  <c r="LN67" i="6"/>
  <c r="LO67" i="6"/>
  <c r="LP67" i="6"/>
  <c r="LQ67" i="6"/>
  <c r="LR67" i="6"/>
  <c r="LS67" i="6"/>
  <c r="LT67" i="6"/>
  <c r="LU67" i="6"/>
  <c r="LV67" i="6"/>
  <c r="LW67" i="6"/>
  <c r="LX67" i="6"/>
  <c r="LY67" i="6"/>
  <c r="LZ67" i="6"/>
  <c r="MA67" i="6"/>
  <c r="MB67" i="6"/>
  <c r="MC67" i="6"/>
  <c r="MD67" i="6"/>
  <c r="ME67" i="6"/>
  <c r="MF67" i="6"/>
  <c r="MG67" i="6"/>
  <c r="MH67" i="6"/>
  <c r="MI67" i="6"/>
  <c r="MJ67" i="6"/>
  <c r="MK67" i="6"/>
  <c r="ML67" i="6"/>
  <c r="MM67" i="6"/>
  <c r="MN67" i="6"/>
  <c r="MO67" i="6"/>
  <c r="MP67" i="6"/>
  <c r="MQ67" i="6"/>
  <c r="MR67" i="6"/>
  <c r="MS67" i="6"/>
  <c r="MT67" i="6"/>
  <c r="MU67" i="6"/>
  <c r="MV67" i="6"/>
  <c r="MW67" i="6"/>
  <c r="MX67" i="6"/>
  <c r="MY67" i="6"/>
  <c r="MZ67" i="6"/>
  <c r="NA67" i="6"/>
  <c r="NB67" i="6"/>
  <c r="NC67" i="6"/>
  <c r="ND67" i="6"/>
  <c r="NE67" i="6"/>
  <c r="NF67" i="6"/>
  <c r="NG67" i="6"/>
  <c r="NH67" i="6"/>
  <c r="NI67" i="6"/>
  <c r="NJ67" i="6"/>
  <c r="NK67" i="6"/>
  <c r="NL67" i="6"/>
  <c r="NM67" i="6"/>
  <c r="NN67" i="6"/>
  <c r="NO67" i="6"/>
  <c r="NP67" i="6"/>
  <c r="NQ67" i="6"/>
  <c r="NR67" i="6"/>
  <c r="NS67" i="6"/>
  <c r="NT67" i="6"/>
  <c r="NU67" i="6"/>
  <c r="NV67" i="6"/>
  <c r="NW67" i="6"/>
  <c r="NX67" i="6"/>
  <c r="NY67" i="6"/>
  <c r="NZ67" i="6"/>
  <c r="OA67" i="6"/>
  <c r="OB67" i="6"/>
  <c r="OC67" i="6"/>
  <c r="OD67" i="6"/>
  <c r="OE67" i="6"/>
  <c r="OF67" i="6"/>
  <c r="OG67" i="6"/>
  <c r="OH67" i="6"/>
  <c r="OI67" i="6"/>
  <c r="OJ67" i="6"/>
  <c r="OK67" i="6"/>
  <c r="OL67" i="6"/>
  <c r="OM67" i="6"/>
  <c r="ON67" i="6"/>
  <c r="OO67" i="6"/>
  <c r="OP67" i="6"/>
  <c r="OQ67" i="6"/>
  <c r="OR67" i="6"/>
  <c r="OS67" i="6"/>
  <c r="OT67" i="6"/>
  <c r="OU67" i="6"/>
  <c r="OV67" i="6"/>
  <c r="OW67" i="6"/>
  <c r="OX67" i="6"/>
  <c r="OY67" i="6"/>
  <c r="OZ67" i="6"/>
  <c r="PA67" i="6"/>
  <c r="PB67" i="6"/>
  <c r="PC67" i="6"/>
  <c r="PD67" i="6"/>
  <c r="PE67" i="6"/>
  <c r="PF67" i="6"/>
  <c r="PG67" i="6"/>
  <c r="PH67" i="6"/>
  <c r="PI67" i="6"/>
  <c r="PJ67" i="6"/>
  <c r="PK67" i="6"/>
  <c r="PL67" i="6"/>
  <c r="PM67" i="6"/>
  <c r="PN67" i="6"/>
  <c r="PO67" i="6"/>
  <c r="PP67" i="6"/>
  <c r="PQ67" i="6"/>
  <c r="PR67" i="6"/>
  <c r="PS67" i="6"/>
  <c r="PT67" i="6"/>
  <c r="PU67" i="6"/>
  <c r="PV67" i="6"/>
  <c r="PW67" i="6"/>
  <c r="PX67" i="6"/>
  <c r="PY67" i="6"/>
  <c r="PZ67" i="6"/>
  <c r="QA67" i="6"/>
  <c r="QB67" i="6"/>
  <c r="QC67" i="6"/>
  <c r="QD67" i="6"/>
  <c r="QE67" i="6"/>
  <c r="QF67" i="6"/>
  <c r="QG67" i="6"/>
  <c r="QH67" i="6"/>
  <c r="QI67" i="6"/>
  <c r="QJ67" i="6"/>
  <c r="QK67" i="6"/>
  <c r="QL67" i="6"/>
  <c r="QM67" i="6"/>
  <c r="QN67" i="6"/>
  <c r="QO67" i="6"/>
  <c r="QP67" i="6"/>
  <c r="QQ67" i="6"/>
  <c r="QR67" i="6"/>
  <c r="QS67" i="6"/>
  <c r="QT67" i="6"/>
  <c r="QU67" i="6"/>
  <c r="QV67" i="6"/>
  <c r="QW67" i="6"/>
  <c r="QX67" i="6"/>
  <c r="QY67" i="6"/>
  <c r="QZ67" i="6"/>
  <c r="RA67" i="6"/>
  <c r="RB67" i="6"/>
  <c r="RC67" i="6"/>
  <c r="RD67" i="6"/>
  <c r="RE67" i="6"/>
  <c r="RF67" i="6"/>
  <c r="RG67" i="6"/>
  <c r="RH67" i="6"/>
  <c r="RI67" i="6"/>
  <c r="RJ67" i="6"/>
  <c r="RK67" i="6"/>
  <c r="RL67" i="6"/>
  <c r="RM67" i="6"/>
  <c r="RN67" i="6"/>
  <c r="RO67" i="6"/>
  <c r="RP67" i="6"/>
  <c r="RQ67" i="6"/>
  <c r="RR67" i="6"/>
  <c r="RS67" i="6"/>
  <c r="RT67" i="6"/>
  <c r="RU67" i="6"/>
  <c r="RV67" i="6"/>
  <c r="RW67" i="6"/>
  <c r="RX67" i="6"/>
  <c r="RY67" i="6"/>
  <c r="RZ67" i="6"/>
  <c r="SA67" i="6"/>
  <c r="SB67" i="6"/>
  <c r="SC67" i="6"/>
  <c r="SD67" i="6"/>
  <c r="SE67" i="6"/>
  <c r="SF67" i="6"/>
  <c r="SG67" i="6"/>
  <c r="SH67" i="6"/>
  <c r="SI67" i="6"/>
  <c r="SJ67" i="6"/>
  <c r="SK67" i="6"/>
  <c r="SL67" i="6"/>
  <c r="SM67" i="6"/>
  <c r="SN67" i="6"/>
  <c r="SO67" i="6"/>
  <c r="SP67" i="6"/>
  <c r="SQ67" i="6"/>
  <c r="SR67" i="6"/>
  <c r="SS67" i="6"/>
  <c r="ST67" i="6"/>
  <c r="SU67" i="6"/>
  <c r="SV67" i="6"/>
  <c r="SW67" i="6"/>
  <c r="SX67" i="6"/>
  <c r="SY67" i="6"/>
  <c r="SZ67" i="6"/>
  <c r="TA67" i="6"/>
  <c r="TB67" i="6"/>
  <c r="TC67" i="6"/>
  <c r="TD67" i="6"/>
  <c r="TE67" i="6"/>
  <c r="TF67" i="6"/>
  <c r="TG67" i="6"/>
  <c r="TH67" i="6"/>
  <c r="TI67" i="6"/>
  <c r="TJ67" i="6"/>
  <c r="TK67" i="6"/>
  <c r="TL67" i="6"/>
  <c r="TM67" i="6"/>
  <c r="TN67" i="6"/>
  <c r="TO67" i="6"/>
  <c r="TP67" i="6"/>
  <c r="TQ67" i="6"/>
  <c r="TR67" i="6"/>
  <c r="TS67" i="6"/>
  <c r="TT67" i="6"/>
  <c r="TU67" i="6"/>
  <c r="TV67" i="6"/>
  <c r="TW67" i="6"/>
  <c r="TX67" i="6"/>
  <c r="TY67" i="6"/>
  <c r="TZ67" i="6"/>
  <c r="UA67" i="6"/>
  <c r="UB67" i="6"/>
  <c r="UC67" i="6"/>
  <c r="UD67" i="6"/>
  <c r="UE67" i="6"/>
  <c r="UF67" i="6"/>
  <c r="UG67" i="6"/>
  <c r="UH67" i="6"/>
  <c r="UI67" i="6"/>
  <c r="UJ67" i="6"/>
  <c r="UK67" i="6"/>
  <c r="UL67" i="6"/>
  <c r="UM67" i="6"/>
  <c r="UN67" i="6"/>
  <c r="UO67" i="6"/>
  <c r="UP67" i="6"/>
  <c r="UQ67" i="6"/>
  <c r="UR67" i="6"/>
  <c r="US67" i="6"/>
  <c r="UT67" i="6"/>
  <c r="UU67" i="6"/>
  <c r="UV67" i="6"/>
  <c r="UW67" i="6"/>
  <c r="UX67" i="6"/>
  <c r="UY67" i="6"/>
  <c r="UZ67" i="6"/>
  <c r="VA67" i="6"/>
  <c r="VB67" i="6"/>
  <c r="VC67" i="6"/>
  <c r="VD67" i="6"/>
  <c r="VE67" i="6"/>
  <c r="VF67" i="6"/>
  <c r="VG67" i="6"/>
  <c r="VH67" i="6"/>
  <c r="VI67" i="6"/>
  <c r="VJ67" i="6"/>
  <c r="VK67" i="6"/>
  <c r="VL67" i="6"/>
  <c r="VM67" i="6"/>
  <c r="VN67" i="6"/>
  <c r="VO67" i="6"/>
  <c r="VP67" i="6"/>
  <c r="VQ67" i="6"/>
  <c r="VR67" i="6"/>
  <c r="VS67" i="6"/>
  <c r="VT67" i="6"/>
  <c r="VU67" i="6"/>
  <c r="VV67" i="6"/>
  <c r="VW67" i="6"/>
  <c r="VX67" i="6"/>
  <c r="VY67" i="6"/>
  <c r="VZ67" i="6"/>
  <c r="WA67" i="6"/>
  <c r="WB67" i="6"/>
  <c r="WC67" i="6"/>
  <c r="WD67" i="6"/>
  <c r="WE67" i="6"/>
  <c r="WF67" i="6"/>
  <c r="WG67" i="6"/>
  <c r="WH67" i="6"/>
  <c r="WI67" i="6"/>
  <c r="WJ67" i="6"/>
  <c r="WK67" i="6"/>
  <c r="WL67" i="6"/>
  <c r="WM67" i="6"/>
  <c r="WN67" i="6"/>
  <c r="WO67" i="6"/>
  <c r="WP67" i="6"/>
  <c r="WQ67" i="6"/>
  <c r="WR67" i="6"/>
  <c r="WS67" i="6"/>
  <c r="WT67" i="6"/>
  <c r="WU67" i="6"/>
  <c r="WV67" i="6"/>
  <c r="WW67" i="6"/>
  <c r="WX67" i="6"/>
  <c r="WY67" i="6"/>
  <c r="WZ67" i="6"/>
  <c r="XA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DT68" i="6"/>
  <c r="DU68" i="6"/>
  <c r="DV68" i="6"/>
  <c r="DW68" i="6"/>
  <c r="DX68" i="6"/>
  <c r="DY68" i="6"/>
  <c r="DZ68" i="6"/>
  <c r="EA68" i="6"/>
  <c r="EB68" i="6"/>
  <c r="EC68" i="6"/>
  <c r="ED68" i="6"/>
  <c r="EE68" i="6"/>
  <c r="EF68" i="6"/>
  <c r="EG68" i="6"/>
  <c r="EH68" i="6"/>
  <c r="EI68" i="6"/>
  <c r="EJ68" i="6"/>
  <c r="EK68" i="6"/>
  <c r="EL68" i="6"/>
  <c r="EM68" i="6"/>
  <c r="EN68" i="6"/>
  <c r="EO68" i="6"/>
  <c r="EP68" i="6"/>
  <c r="EQ68" i="6"/>
  <c r="ER68" i="6"/>
  <c r="ES68" i="6"/>
  <c r="ET68" i="6"/>
  <c r="EU68" i="6"/>
  <c r="EV68" i="6"/>
  <c r="EW68" i="6"/>
  <c r="EX68" i="6"/>
  <c r="EY68" i="6"/>
  <c r="EZ68" i="6"/>
  <c r="FA68" i="6"/>
  <c r="FB68" i="6"/>
  <c r="FC68" i="6"/>
  <c r="FD68" i="6"/>
  <c r="FE68" i="6"/>
  <c r="FF68" i="6"/>
  <c r="FG68" i="6"/>
  <c r="FH68" i="6"/>
  <c r="FI68" i="6"/>
  <c r="FJ68" i="6"/>
  <c r="FK68" i="6"/>
  <c r="FL68" i="6"/>
  <c r="FM68" i="6"/>
  <c r="FN68" i="6"/>
  <c r="FO68" i="6"/>
  <c r="FP68" i="6"/>
  <c r="FQ68" i="6"/>
  <c r="FR68" i="6"/>
  <c r="FS68" i="6"/>
  <c r="FT68" i="6"/>
  <c r="FU68" i="6"/>
  <c r="FV68" i="6"/>
  <c r="FW68" i="6"/>
  <c r="FX68" i="6"/>
  <c r="FY68" i="6"/>
  <c r="FZ68" i="6"/>
  <c r="GA68" i="6"/>
  <c r="GB68" i="6"/>
  <c r="GC68" i="6"/>
  <c r="GD68" i="6"/>
  <c r="GE68" i="6"/>
  <c r="GF68" i="6"/>
  <c r="GG68" i="6"/>
  <c r="GH68" i="6"/>
  <c r="GI68" i="6"/>
  <c r="GJ68" i="6"/>
  <c r="GK68" i="6"/>
  <c r="GL68" i="6"/>
  <c r="GM68" i="6"/>
  <c r="GN68" i="6"/>
  <c r="GO68" i="6"/>
  <c r="GP68" i="6"/>
  <c r="GQ68" i="6"/>
  <c r="GR68" i="6"/>
  <c r="GS68" i="6"/>
  <c r="GT68" i="6"/>
  <c r="GU68" i="6"/>
  <c r="GV68" i="6"/>
  <c r="GW68" i="6"/>
  <c r="GX68" i="6"/>
  <c r="GY68" i="6"/>
  <c r="GZ68" i="6"/>
  <c r="HA68" i="6"/>
  <c r="HB68" i="6"/>
  <c r="HC68" i="6"/>
  <c r="HD68" i="6"/>
  <c r="HE68" i="6"/>
  <c r="HF68" i="6"/>
  <c r="HG68" i="6"/>
  <c r="HH68" i="6"/>
  <c r="HI68" i="6"/>
  <c r="HJ68" i="6"/>
  <c r="HK68" i="6"/>
  <c r="HL68" i="6"/>
  <c r="HM68" i="6"/>
  <c r="HN68" i="6"/>
  <c r="HO68" i="6"/>
  <c r="HP68" i="6"/>
  <c r="HQ68" i="6"/>
  <c r="HR68" i="6"/>
  <c r="HS68" i="6"/>
  <c r="HT68" i="6"/>
  <c r="HU68" i="6"/>
  <c r="HV68" i="6"/>
  <c r="HW68" i="6"/>
  <c r="HX68" i="6"/>
  <c r="HY68" i="6"/>
  <c r="HZ68" i="6"/>
  <c r="IA68" i="6"/>
  <c r="IB68" i="6"/>
  <c r="IC68" i="6"/>
  <c r="ID68" i="6"/>
  <c r="IE68" i="6"/>
  <c r="IF68" i="6"/>
  <c r="IG68" i="6"/>
  <c r="IH68" i="6"/>
  <c r="II68" i="6"/>
  <c r="IJ68" i="6"/>
  <c r="IK68" i="6"/>
  <c r="IL68" i="6"/>
  <c r="IM68" i="6"/>
  <c r="IN68" i="6"/>
  <c r="IO68" i="6"/>
  <c r="IP68" i="6"/>
  <c r="IQ68" i="6"/>
  <c r="IR68" i="6"/>
  <c r="IS68" i="6"/>
  <c r="IT68" i="6"/>
  <c r="IU68" i="6"/>
  <c r="IV68" i="6"/>
  <c r="IW68" i="6"/>
  <c r="IX68" i="6"/>
  <c r="IY68" i="6"/>
  <c r="IZ68" i="6"/>
  <c r="JA68" i="6"/>
  <c r="JB68" i="6"/>
  <c r="JC68" i="6"/>
  <c r="JD68" i="6"/>
  <c r="JE68" i="6"/>
  <c r="JF68" i="6"/>
  <c r="JG68" i="6"/>
  <c r="JH68" i="6"/>
  <c r="JI68" i="6"/>
  <c r="JJ68" i="6"/>
  <c r="JK68" i="6"/>
  <c r="JL68" i="6"/>
  <c r="JM68" i="6"/>
  <c r="JN68" i="6"/>
  <c r="JO68" i="6"/>
  <c r="JP68" i="6"/>
  <c r="JQ68" i="6"/>
  <c r="JR68" i="6"/>
  <c r="JS68" i="6"/>
  <c r="JT68" i="6"/>
  <c r="JU68" i="6"/>
  <c r="JV68" i="6"/>
  <c r="JW68" i="6"/>
  <c r="JX68" i="6"/>
  <c r="JY68" i="6"/>
  <c r="JZ68" i="6"/>
  <c r="KA68" i="6"/>
  <c r="KB68" i="6"/>
  <c r="KC68" i="6"/>
  <c r="KD68" i="6"/>
  <c r="KE68" i="6"/>
  <c r="KF68" i="6"/>
  <c r="KG68" i="6"/>
  <c r="KH68" i="6"/>
  <c r="KI68" i="6"/>
  <c r="KJ68" i="6"/>
  <c r="KK68" i="6"/>
  <c r="KL68" i="6"/>
  <c r="KM68" i="6"/>
  <c r="KN68" i="6"/>
  <c r="KO68" i="6"/>
  <c r="KP68" i="6"/>
  <c r="KQ68" i="6"/>
  <c r="KR68" i="6"/>
  <c r="KS68" i="6"/>
  <c r="KT68" i="6"/>
  <c r="KU68" i="6"/>
  <c r="KV68" i="6"/>
  <c r="KW68" i="6"/>
  <c r="KX68" i="6"/>
  <c r="KY68" i="6"/>
  <c r="KZ68" i="6"/>
  <c r="LA68" i="6"/>
  <c r="LB68" i="6"/>
  <c r="LC68" i="6"/>
  <c r="LD68" i="6"/>
  <c r="LE68" i="6"/>
  <c r="LF68" i="6"/>
  <c r="LG68" i="6"/>
  <c r="LH68" i="6"/>
  <c r="LI68" i="6"/>
  <c r="LJ68" i="6"/>
  <c r="LK68" i="6"/>
  <c r="LL68" i="6"/>
  <c r="LM68" i="6"/>
  <c r="LN68" i="6"/>
  <c r="LO68" i="6"/>
  <c r="LP68" i="6"/>
  <c r="LQ68" i="6"/>
  <c r="LR68" i="6"/>
  <c r="LS68" i="6"/>
  <c r="LT68" i="6"/>
  <c r="LU68" i="6"/>
  <c r="LV68" i="6"/>
  <c r="LW68" i="6"/>
  <c r="LX68" i="6"/>
  <c r="LY68" i="6"/>
  <c r="LZ68" i="6"/>
  <c r="MA68" i="6"/>
  <c r="MB68" i="6"/>
  <c r="MC68" i="6"/>
  <c r="MD68" i="6"/>
  <c r="ME68" i="6"/>
  <c r="MF68" i="6"/>
  <c r="MG68" i="6"/>
  <c r="MH68" i="6"/>
  <c r="MI68" i="6"/>
  <c r="MJ68" i="6"/>
  <c r="MK68" i="6"/>
  <c r="ML68" i="6"/>
  <c r="MM68" i="6"/>
  <c r="MN68" i="6"/>
  <c r="MO68" i="6"/>
  <c r="MP68" i="6"/>
  <c r="MQ68" i="6"/>
  <c r="MR68" i="6"/>
  <c r="MS68" i="6"/>
  <c r="MT68" i="6"/>
  <c r="MU68" i="6"/>
  <c r="MV68" i="6"/>
  <c r="MW68" i="6"/>
  <c r="MX68" i="6"/>
  <c r="MY68" i="6"/>
  <c r="MZ68" i="6"/>
  <c r="NA68" i="6"/>
  <c r="NB68" i="6"/>
  <c r="NC68" i="6"/>
  <c r="ND68" i="6"/>
  <c r="NE68" i="6"/>
  <c r="NF68" i="6"/>
  <c r="NG68" i="6"/>
  <c r="NH68" i="6"/>
  <c r="NI68" i="6"/>
  <c r="NJ68" i="6"/>
  <c r="NK68" i="6"/>
  <c r="NL68" i="6"/>
  <c r="NM68" i="6"/>
  <c r="NN68" i="6"/>
  <c r="NO68" i="6"/>
  <c r="NP68" i="6"/>
  <c r="NQ68" i="6"/>
  <c r="NR68" i="6"/>
  <c r="NS68" i="6"/>
  <c r="NT68" i="6"/>
  <c r="NU68" i="6"/>
  <c r="NV68" i="6"/>
  <c r="NW68" i="6"/>
  <c r="NX68" i="6"/>
  <c r="NY68" i="6"/>
  <c r="NZ68" i="6"/>
  <c r="OA68" i="6"/>
  <c r="OB68" i="6"/>
  <c r="OC68" i="6"/>
  <c r="OD68" i="6"/>
  <c r="OE68" i="6"/>
  <c r="OF68" i="6"/>
  <c r="OG68" i="6"/>
  <c r="OH68" i="6"/>
  <c r="OI68" i="6"/>
  <c r="OJ68" i="6"/>
  <c r="OK68" i="6"/>
  <c r="OL68" i="6"/>
  <c r="OM68" i="6"/>
  <c r="ON68" i="6"/>
  <c r="OO68" i="6"/>
  <c r="OP68" i="6"/>
  <c r="OQ68" i="6"/>
  <c r="OR68" i="6"/>
  <c r="OS68" i="6"/>
  <c r="OT68" i="6"/>
  <c r="OU68" i="6"/>
  <c r="OV68" i="6"/>
  <c r="OW68" i="6"/>
  <c r="OX68" i="6"/>
  <c r="OY68" i="6"/>
  <c r="OZ68" i="6"/>
  <c r="PA68" i="6"/>
  <c r="PB68" i="6"/>
  <c r="PC68" i="6"/>
  <c r="PD68" i="6"/>
  <c r="PE68" i="6"/>
  <c r="PF68" i="6"/>
  <c r="PG68" i="6"/>
  <c r="PH68" i="6"/>
  <c r="PI68" i="6"/>
  <c r="PJ68" i="6"/>
  <c r="PK68" i="6"/>
  <c r="PL68" i="6"/>
  <c r="PM68" i="6"/>
  <c r="PN68" i="6"/>
  <c r="PO68" i="6"/>
  <c r="PP68" i="6"/>
  <c r="PQ68" i="6"/>
  <c r="PR68" i="6"/>
  <c r="PS68" i="6"/>
  <c r="PT68" i="6"/>
  <c r="PU68" i="6"/>
  <c r="PV68" i="6"/>
  <c r="PW68" i="6"/>
  <c r="PX68" i="6"/>
  <c r="PY68" i="6"/>
  <c r="PZ68" i="6"/>
  <c r="QA68" i="6"/>
  <c r="QB68" i="6"/>
  <c r="QC68" i="6"/>
  <c r="QD68" i="6"/>
  <c r="QE68" i="6"/>
  <c r="QF68" i="6"/>
  <c r="QG68" i="6"/>
  <c r="QH68" i="6"/>
  <c r="QI68" i="6"/>
  <c r="QJ68" i="6"/>
  <c r="QK68" i="6"/>
  <c r="QL68" i="6"/>
  <c r="QM68" i="6"/>
  <c r="QN68" i="6"/>
  <c r="QO68" i="6"/>
  <c r="QP68" i="6"/>
  <c r="QQ68" i="6"/>
  <c r="QR68" i="6"/>
  <c r="QS68" i="6"/>
  <c r="QT68" i="6"/>
  <c r="QU68" i="6"/>
  <c r="QV68" i="6"/>
  <c r="QW68" i="6"/>
  <c r="QX68" i="6"/>
  <c r="QY68" i="6"/>
  <c r="QZ68" i="6"/>
  <c r="RA68" i="6"/>
  <c r="RB68" i="6"/>
  <c r="RC68" i="6"/>
  <c r="RD68" i="6"/>
  <c r="RE68" i="6"/>
  <c r="RF68" i="6"/>
  <c r="RG68" i="6"/>
  <c r="RH68" i="6"/>
  <c r="RI68" i="6"/>
  <c r="RJ68" i="6"/>
  <c r="RK68" i="6"/>
  <c r="RL68" i="6"/>
  <c r="RM68" i="6"/>
  <c r="RN68" i="6"/>
  <c r="RO68" i="6"/>
  <c r="RP68" i="6"/>
  <c r="RQ68" i="6"/>
  <c r="RR68" i="6"/>
  <c r="RS68" i="6"/>
  <c r="RT68" i="6"/>
  <c r="RU68" i="6"/>
  <c r="RV68" i="6"/>
  <c r="RW68" i="6"/>
  <c r="RX68" i="6"/>
  <c r="RY68" i="6"/>
  <c r="RZ68" i="6"/>
  <c r="SA68" i="6"/>
  <c r="SB68" i="6"/>
  <c r="SC68" i="6"/>
  <c r="SD68" i="6"/>
  <c r="SE68" i="6"/>
  <c r="SF68" i="6"/>
  <c r="SG68" i="6"/>
  <c r="SH68" i="6"/>
  <c r="SI68" i="6"/>
  <c r="SJ68" i="6"/>
  <c r="SK68" i="6"/>
  <c r="SL68" i="6"/>
  <c r="SM68" i="6"/>
  <c r="SN68" i="6"/>
  <c r="SO68" i="6"/>
  <c r="SP68" i="6"/>
  <c r="SQ68" i="6"/>
  <c r="SR68" i="6"/>
  <c r="SS68" i="6"/>
  <c r="ST68" i="6"/>
  <c r="SU68" i="6"/>
  <c r="SV68" i="6"/>
  <c r="SW68" i="6"/>
  <c r="SX68" i="6"/>
  <c r="SY68" i="6"/>
  <c r="SZ68" i="6"/>
  <c r="TA68" i="6"/>
  <c r="TB68" i="6"/>
  <c r="TC68" i="6"/>
  <c r="TD68" i="6"/>
  <c r="TE68" i="6"/>
  <c r="TF68" i="6"/>
  <c r="TG68" i="6"/>
  <c r="TH68" i="6"/>
  <c r="TI68" i="6"/>
  <c r="TJ68" i="6"/>
  <c r="TK68" i="6"/>
  <c r="TL68" i="6"/>
  <c r="TM68" i="6"/>
  <c r="TN68" i="6"/>
  <c r="TO68" i="6"/>
  <c r="TP68" i="6"/>
  <c r="TQ68" i="6"/>
  <c r="TR68" i="6"/>
  <c r="TS68" i="6"/>
  <c r="TT68" i="6"/>
  <c r="TU68" i="6"/>
  <c r="TV68" i="6"/>
  <c r="TW68" i="6"/>
  <c r="TX68" i="6"/>
  <c r="TY68" i="6"/>
  <c r="TZ68" i="6"/>
  <c r="UA68" i="6"/>
  <c r="UB68" i="6"/>
  <c r="UC68" i="6"/>
  <c r="UD68" i="6"/>
  <c r="UE68" i="6"/>
  <c r="UF68" i="6"/>
  <c r="UG68" i="6"/>
  <c r="UH68" i="6"/>
  <c r="UI68" i="6"/>
  <c r="UJ68" i="6"/>
  <c r="UK68" i="6"/>
  <c r="UL68" i="6"/>
  <c r="UM68" i="6"/>
  <c r="UN68" i="6"/>
  <c r="UO68" i="6"/>
  <c r="UP68" i="6"/>
  <c r="UQ68" i="6"/>
  <c r="UR68" i="6"/>
  <c r="US68" i="6"/>
  <c r="UT68" i="6"/>
  <c r="UU68" i="6"/>
  <c r="UV68" i="6"/>
  <c r="UW68" i="6"/>
  <c r="UX68" i="6"/>
  <c r="UY68" i="6"/>
  <c r="UZ68" i="6"/>
  <c r="VA68" i="6"/>
  <c r="VB68" i="6"/>
  <c r="VC68" i="6"/>
  <c r="VD68" i="6"/>
  <c r="VE68" i="6"/>
  <c r="VF68" i="6"/>
  <c r="VG68" i="6"/>
  <c r="VH68" i="6"/>
  <c r="VI68" i="6"/>
  <c r="VJ68" i="6"/>
  <c r="VK68" i="6"/>
  <c r="VL68" i="6"/>
  <c r="VM68" i="6"/>
  <c r="VN68" i="6"/>
  <c r="VO68" i="6"/>
  <c r="VP68" i="6"/>
  <c r="VQ68" i="6"/>
  <c r="VR68" i="6"/>
  <c r="VS68" i="6"/>
  <c r="VT68" i="6"/>
  <c r="VU68" i="6"/>
  <c r="VV68" i="6"/>
  <c r="VW68" i="6"/>
  <c r="VX68" i="6"/>
  <c r="VY68" i="6"/>
  <c r="VZ68" i="6"/>
  <c r="WA68" i="6"/>
  <c r="WB68" i="6"/>
  <c r="WC68" i="6"/>
  <c r="WD68" i="6"/>
  <c r="WE68" i="6"/>
  <c r="WF68" i="6"/>
  <c r="WG68" i="6"/>
  <c r="WH68" i="6"/>
  <c r="WI68" i="6"/>
  <c r="WJ68" i="6"/>
  <c r="WK68" i="6"/>
  <c r="WL68" i="6"/>
  <c r="WM68" i="6"/>
  <c r="WN68" i="6"/>
  <c r="WO68" i="6"/>
  <c r="WP68" i="6"/>
  <c r="WQ68" i="6"/>
  <c r="WR68" i="6"/>
  <c r="WS68" i="6"/>
  <c r="WT68" i="6"/>
  <c r="WU68" i="6"/>
  <c r="WV68" i="6"/>
  <c r="WW68" i="6"/>
  <c r="WX68" i="6"/>
  <c r="WY68" i="6"/>
  <c r="WZ68" i="6"/>
  <c r="XA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69" i="6"/>
  <c r="DS69" i="6"/>
  <c r="DT69" i="6"/>
  <c r="DU69" i="6"/>
  <c r="DV69" i="6"/>
  <c r="DW69" i="6"/>
  <c r="DX69" i="6"/>
  <c r="DY69" i="6"/>
  <c r="DZ69" i="6"/>
  <c r="EA69" i="6"/>
  <c r="EB69" i="6"/>
  <c r="EC69" i="6"/>
  <c r="ED69" i="6"/>
  <c r="EE69" i="6"/>
  <c r="EF69" i="6"/>
  <c r="EG69" i="6"/>
  <c r="EH69" i="6"/>
  <c r="EI69" i="6"/>
  <c r="EJ69" i="6"/>
  <c r="EK69" i="6"/>
  <c r="EL69" i="6"/>
  <c r="EM69" i="6"/>
  <c r="EN69" i="6"/>
  <c r="EO69" i="6"/>
  <c r="EP69" i="6"/>
  <c r="EQ69" i="6"/>
  <c r="ER69" i="6"/>
  <c r="ES69" i="6"/>
  <c r="ET69" i="6"/>
  <c r="EU69" i="6"/>
  <c r="EV69" i="6"/>
  <c r="EW69" i="6"/>
  <c r="EX69" i="6"/>
  <c r="EY69" i="6"/>
  <c r="EZ69" i="6"/>
  <c r="FA69" i="6"/>
  <c r="FB69" i="6"/>
  <c r="FC69" i="6"/>
  <c r="FD69" i="6"/>
  <c r="FE69" i="6"/>
  <c r="FF69" i="6"/>
  <c r="FG69" i="6"/>
  <c r="FH69" i="6"/>
  <c r="FI69" i="6"/>
  <c r="FJ69" i="6"/>
  <c r="FK69" i="6"/>
  <c r="FL69" i="6"/>
  <c r="FM69" i="6"/>
  <c r="FN69" i="6"/>
  <c r="FO69" i="6"/>
  <c r="FP69" i="6"/>
  <c r="FQ69" i="6"/>
  <c r="FR69" i="6"/>
  <c r="FS69" i="6"/>
  <c r="FT69" i="6"/>
  <c r="FU69" i="6"/>
  <c r="FV69" i="6"/>
  <c r="FW69" i="6"/>
  <c r="FX69" i="6"/>
  <c r="FY69" i="6"/>
  <c r="FZ69" i="6"/>
  <c r="GA69" i="6"/>
  <c r="GB69" i="6"/>
  <c r="GC69" i="6"/>
  <c r="GD69" i="6"/>
  <c r="GE69" i="6"/>
  <c r="GF69" i="6"/>
  <c r="GG69" i="6"/>
  <c r="GH69" i="6"/>
  <c r="GI69" i="6"/>
  <c r="GJ69" i="6"/>
  <c r="GK69" i="6"/>
  <c r="GL69" i="6"/>
  <c r="GM69" i="6"/>
  <c r="GN69" i="6"/>
  <c r="GO69" i="6"/>
  <c r="GP69" i="6"/>
  <c r="GQ69" i="6"/>
  <c r="GR69" i="6"/>
  <c r="GS69" i="6"/>
  <c r="GT69" i="6"/>
  <c r="GU69" i="6"/>
  <c r="GV69" i="6"/>
  <c r="GW69" i="6"/>
  <c r="GX69" i="6"/>
  <c r="GY69" i="6"/>
  <c r="GZ69" i="6"/>
  <c r="HA69" i="6"/>
  <c r="HB69" i="6"/>
  <c r="HC69" i="6"/>
  <c r="HD69" i="6"/>
  <c r="HE69" i="6"/>
  <c r="HF69" i="6"/>
  <c r="HG69" i="6"/>
  <c r="HH69" i="6"/>
  <c r="HI69" i="6"/>
  <c r="HJ69" i="6"/>
  <c r="HK69" i="6"/>
  <c r="HL69" i="6"/>
  <c r="HM69" i="6"/>
  <c r="HN69" i="6"/>
  <c r="HO69" i="6"/>
  <c r="HP69" i="6"/>
  <c r="HQ69" i="6"/>
  <c r="HR69" i="6"/>
  <c r="HS69" i="6"/>
  <c r="HT69" i="6"/>
  <c r="HU69" i="6"/>
  <c r="HV69" i="6"/>
  <c r="HW69" i="6"/>
  <c r="HX69" i="6"/>
  <c r="HY69" i="6"/>
  <c r="HZ69" i="6"/>
  <c r="IA69" i="6"/>
  <c r="IB69" i="6"/>
  <c r="IC69" i="6"/>
  <c r="ID69" i="6"/>
  <c r="IE69" i="6"/>
  <c r="IF69" i="6"/>
  <c r="IG69" i="6"/>
  <c r="IH69" i="6"/>
  <c r="II69" i="6"/>
  <c r="IJ69" i="6"/>
  <c r="IK69" i="6"/>
  <c r="IL69" i="6"/>
  <c r="IM69" i="6"/>
  <c r="IN69" i="6"/>
  <c r="IO69" i="6"/>
  <c r="IP69" i="6"/>
  <c r="IQ69" i="6"/>
  <c r="IR69" i="6"/>
  <c r="IS69" i="6"/>
  <c r="IT69" i="6"/>
  <c r="IU69" i="6"/>
  <c r="IV69" i="6"/>
  <c r="IW69" i="6"/>
  <c r="IX69" i="6"/>
  <c r="IY69" i="6"/>
  <c r="IZ69" i="6"/>
  <c r="JA69" i="6"/>
  <c r="JB69" i="6"/>
  <c r="JC69" i="6"/>
  <c r="JD69" i="6"/>
  <c r="JE69" i="6"/>
  <c r="JF69" i="6"/>
  <c r="JG69" i="6"/>
  <c r="JH69" i="6"/>
  <c r="JI69" i="6"/>
  <c r="JJ69" i="6"/>
  <c r="JK69" i="6"/>
  <c r="JL69" i="6"/>
  <c r="JM69" i="6"/>
  <c r="JN69" i="6"/>
  <c r="JO69" i="6"/>
  <c r="JP69" i="6"/>
  <c r="JQ69" i="6"/>
  <c r="JR69" i="6"/>
  <c r="JS69" i="6"/>
  <c r="JT69" i="6"/>
  <c r="JU69" i="6"/>
  <c r="JV69" i="6"/>
  <c r="JW69" i="6"/>
  <c r="JX69" i="6"/>
  <c r="JY69" i="6"/>
  <c r="JZ69" i="6"/>
  <c r="KA69" i="6"/>
  <c r="KB69" i="6"/>
  <c r="KC69" i="6"/>
  <c r="KD69" i="6"/>
  <c r="KE69" i="6"/>
  <c r="KF69" i="6"/>
  <c r="KG69" i="6"/>
  <c r="KH69" i="6"/>
  <c r="KI69" i="6"/>
  <c r="KJ69" i="6"/>
  <c r="KK69" i="6"/>
  <c r="KL69" i="6"/>
  <c r="KM69" i="6"/>
  <c r="KN69" i="6"/>
  <c r="KO69" i="6"/>
  <c r="KP69" i="6"/>
  <c r="KQ69" i="6"/>
  <c r="KR69" i="6"/>
  <c r="KS69" i="6"/>
  <c r="KT69" i="6"/>
  <c r="KU69" i="6"/>
  <c r="KV69" i="6"/>
  <c r="KW69" i="6"/>
  <c r="KX69" i="6"/>
  <c r="KY69" i="6"/>
  <c r="KZ69" i="6"/>
  <c r="LA69" i="6"/>
  <c r="LB69" i="6"/>
  <c r="LC69" i="6"/>
  <c r="LD69" i="6"/>
  <c r="LE69" i="6"/>
  <c r="LF69" i="6"/>
  <c r="LG69" i="6"/>
  <c r="LH69" i="6"/>
  <c r="LI69" i="6"/>
  <c r="LJ69" i="6"/>
  <c r="LK69" i="6"/>
  <c r="LL69" i="6"/>
  <c r="LM69" i="6"/>
  <c r="LN69" i="6"/>
  <c r="LO69" i="6"/>
  <c r="LP69" i="6"/>
  <c r="LQ69" i="6"/>
  <c r="LR69" i="6"/>
  <c r="LS69" i="6"/>
  <c r="LT69" i="6"/>
  <c r="LU69" i="6"/>
  <c r="LV69" i="6"/>
  <c r="LW69" i="6"/>
  <c r="LX69" i="6"/>
  <c r="LY69" i="6"/>
  <c r="LZ69" i="6"/>
  <c r="MA69" i="6"/>
  <c r="MB69" i="6"/>
  <c r="MC69" i="6"/>
  <c r="MD69" i="6"/>
  <c r="ME69" i="6"/>
  <c r="MF69" i="6"/>
  <c r="MG69" i="6"/>
  <c r="MH69" i="6"/>
  <c r="MI69" i="6"/>
  <c r="MJ69" i="6"/>
  <c r="MK69" i="6"/>
  <c r="ML69" i="6"/>
  <c r="MM69" i="6"/>
  <c r="MN69" i="6"/>
  <c r="MO69" i="6"/>
  <c r="MP69" i="6"/>
  <c r="MQ69" i="6"/>
  <c r="MR69" i="6"/>
  <c r="MS69" i="6"/>
  <c r="MT69" i="6"/>
  <c r="MU69" i="6"/>
  <c r="MV69" i="6"/>
  <c r="MW69" i="6"/>
  <c r="MX69" i="6"/>
  <c r="MY69" i="6"/>
  <c r="MZ69" i="6"/>
  <c r="NA69" i="6"/>
  <c r="NB69" i="6"/>
  <c r="NC69" i="6"/>
  <c r="ND69" i="6"/>
  <c r="NE69" i="6"/>
  <c r="NF69" i="6"/>
  <c r="NG69" i="6"/>
  <c r="NH69" i="6"/>
  <c r="NI69" i="6"/>
  <c r="NJ69" i="6"/>
  <c r="NK69" i="6"/>
  <c r="NL69" i="6"/>
  <c r="NM69" i="6"/>
  <c r="NN69" i="6"/>
  <c r="NO69" i="6"/>
  <c r="NP69" i="6"/>
  <c r="NQ69" i="6"/>
  <c r="NR69" i="6"/>
  <c r="NS69" i="6"/>
  <c r="NT69" i="6"/>
  <c r="NU69" i="6"/>
  <c r="NV69" i="6"/>
  <c r="NW69" i="6"/>
  <c r="NX69" i="6"/>
  <c r="NY69" i="6"/>
  <c r="NZ69" i="6"/>
  <c r="OA69" i="6"/>
  <c r="OB69" i="6"/>
  <c r="OC69" i="6"/>
  <c r="OD69" i="6"/>
  <c r="OE69" i="6"/>
  <c r="OF69" i="6"/>
  <c r="OG69" i="6"/>
  <c r="OH69" i="6"/>
  <c r="OI69" i="6"/>
  <c r="OJ69" i="6"/>
  <c r="OK69" i="6"/>
  <c r="OL69" i="6"/>
  <c r="OM69" i="6"/>
  <c r="ON69" i="6"/>
  <c r="OO69" i="6"/>
  <c r="OP69" i="6"/>
  <c r="OQ69" i="6"/>
  <c r="OR69" i="6"/>
  <c r="OS69" i="6"/>
  <c r="OT69" i="6"/>
  <c r="OU69" i="6"/>
  <c r="OV69" i="6"/>
  <c r="OW69" i="6"/>
  <c r="OX69" i="6"/>
  <c r="OY69" i="6"/>
  <c r="OZ69" i="6"/>
  <c r="PA69" i="6"/>
  <c r="PB69" i="6"/>
  <c r="PC69" i="6"/>
  <c r="PD69" i="6"/>
  <c r="PE69" i="6"/>
  <c r="PF69" i="6"/>
  <c r="PG69" i="6"/>
  <c r="PH69" i="6"/>
  <c r="PI69" i="6"/>
  <c r="PJ69" i="6"/>
  <c r="PK69" i="6"/>
  <c r="PL69" i="6"/>
  <c r="PM69" i="6"/>
  <c r="PN69" i="6"/>
  <c r="PO69" i="6"/>
  <c r="PP69" i="6"/>
  <c r="PQ69" i="6"/>
  <c r="PR69" i="6"/>
  <c r="PS69" i="6"/>
  <c r="PT69" i="6"/>
  <c r="PU69" i="6"/>
  <c r="PV69" i="6"/>
  <c r="PW69" i="6"/>
  <c r="PX69" i="6"/>
  <c r="PY69" i="6"/>
  <c r="PZ69" i="6"/>
  <c r="QA69" i="6"/>
  <c r="QB69" i="6"/>
  <c r="QC69" i="6"/>
  <c r="QD69" i="6"/>
  <c r="QE69" i="6"/>
  <c r="QF69" i="6"/>
  <c r="QG69" i="6"/>
  <c r="QH69" i="6"/>
  <c r="QI69" i="6"/>
  <c r="QJ69" i="6"/>
  <c r="QK69" i="6"/>
  <c r="QL69" i="6"/>
  <c r="QM69" i="6"/>
  <c r="QN69" i="6"/>
  <c r="QO69" i="6"/>
  <c r="QP69" i="6"/>
  <c r="QQ69" i="6"/>
  <c r="QR69" i="6"/>
  <c r="QS69" i="6"/>
  <c r="QT69" i="6"/>
  <c r="QU69" i="6"/>
  <c r="QV69" i="6"/>
  <c r="QW69" i="6"/>
  <c r="QX69" i="6"/>
  <c r="QY69" i="6"/>
  <c r="QZ69" i="6"/>
  <c r="RA69" i="6"/>
  <c r="RB69" i="6"/>
  <c r="RC69" i="6"/>
  <c r="RD69" i="6"/>
  <c r="RE69" i="6"/>
  <c r="RF69" i="6"/>
  <c r="RG69" i="6"/>
  <c r="RH69" i="6"/>
  <c r="RI69" i="6"/>
  <c r="RJ69" i="6"/>
  <c r="RK69" i="6"/>
  <c r="RL69" i="6"/>
  <c r="RM69" i="6"/>
  <c r="RN69" i="6"/>
  <c r="RO69" i="6"/>
  <c r="RP69" i="6"/>
  <c r="RQ69" i="6"/>
  <c r="RR69" i="6"/>
  <c r="RS69" i="6"/>
  <c r="RT69" i="6"/>
  <c r="RU69" i="6"/>
  <c r="RV69" i="6"/>
  <c r="RW69" i="6"/>
  <c r="RX69" i="6"/>
  <c r="RY69" i="6"/>
  <c r="RZ69" i="6"/>
  <c r="SA69" i="6"/>
  <c r="SB69" i="6"/>
  <c r="SC69" i="6"/>
  <c r="SD69" i="6"/>
  <c r="SE69" i="6"/>
  <c r="SF69" i="6"/>
  <c r="SG69" i="6"/>
  <c r="SH69" i="6"/>
  <c r="SI69" i="6"/>
  <c r="SJ69" i="6"/>
  <c r="SK69" i="6"/>
  <c r="SL69" i="6"/>
  <c r="SM69" i="6"/>
  <c r="SN69" i="6"/>
  <c r="SO69" i="6"/>
  <c r="SP69" i="6"/>
  <c r="SQ69" i="6"/>
  <c r="SR69" i="6"/>
  <c r="SS69" i="6"/>
  <c r="ST69" i="6"/>
  <c r="SU69" i="6"/>
  <c r="SV69" i="6"/>
  <c r="SW69" i="6"/>
  <c r="SX69" i="6"/>
  <c r="SY69" i="6"/>
  <c r="SZ69" i="6"/>
  <c r="TA69" i="6"/>
  <c r="TB69" i="6"/>
  <c r="TC69" i="6"/>
  <c r="TD69" i="6"/>
  <c r="TE69" i="6"/>
  <c r="TF69" i="6"/>
  <c r="TG69" i="6"/>
  <c r="TH69" i="6"/>
  <c r="TI69" i="6"/>
  <c r="TJ69" i="6"/>
  <c r="TK69" i="6"/>
  <c r="TL69" i="6"/>
  <c r="TM69" i="6"/>
  <c r="TN69" i="6"/>
  <c r="TO69" i="6"/>
  <c r="TP69" i="6"/>
  <c r="TQ69" i="6"/>
  <c r="TR69" i="6"/>
  <c r="TS69" i="6"/>
  <c r="TT69" i="6"/>
  <c r="TU69" i="6"/>
  <c r="TV69" i="6"/>
  <c r="TW69" i="6"/>
  <c r="TX69" i="6"/>
  <c r="TY69" i="6"/>
  <c r="TZ69" i="6"/>
  <c r="UA69" i="6"/>
  <c r="UB69" i="6"/>
  <c r="UC69" i="6"/>
  <c r="UD69" i="6"/>
  <c r="UE69" i="6"/>
  <c r="UF69" i="6"/>
  <c r="UG69" i="6"/>
  <c r="UH69" i="6"/>
  <c r="UI69" i="6"/>
  <c r="UJ69" i="6"/>
  <c r="UK69" i="6"/>
  <c r="UL69" i="6"/>
  <c r="UM69" i="6"/>
  <c r="UN69" i="6"/>
  <c r="UO69" i="6"/>
  <c r="UP69" i="6"/>
  <c r="UQ69" i="6"/>
  <c r="UR69" i="6"/>
  <c r="US69" i="6"/>
  <c r="UT69" i="6"/>
  <c r="UU69" i="6"/>
  <c r="UV69" i="6"/>
  <c r="UW69" i="6"/>
  <c r="UX69" i="6"/>
  <c r="UY69" i="6"/>
  <c r="UZ69" i="6"/>
  <c r="VA69" i="6"/>
  <c r="VB69" i="6"/>
  <c r="VC69" i="6"/>
  <c r="VD69" i="6"/>
  <c r="VE69" i="6"/>
  <c r="VF69" i="6"/>
  <c r="VG69" i="6"/>
  <c r="VH69" i="6"/>
  <c r="VI69" i="6"/>
  <c r="VJ69" i="6"/>
  <c r="VK69" i="6"/>
  <c r="VL69" i="6"/>
  <c r="VM69" i="6"/>
  <c r="VN69" i="6"/>
  <c r="VO69" i="6"/>
  <c r="VP69" i="6"/>
  <c r="VQ69" i="6"/>
  <c r="VR69" i="6"/>
  <c r="VS69" i="6"/>
  <c r="VT69" i="6"/>
  <c r="VU69" i="6"/>
  <c r="VV69" i="6"/>
  <c r="VW69" i="6"/>
  <c r="VX69" i="6"/>
  <c r="VY69" i="6"/>
  <c r="VZ69" i="6"/>
  <c r="WA69" i="6"/>
  <c r="WB69" i="6"/>
  <c r="WC69" i="6"/>
  <c r="WD69" i="6"/>
  <c r="WE69" i="6"/>
  <c r="WF69" i="6"/>
  <c r="WG69" i="6"/>
  <c r="WH69" i="6"/>
  <c r="WI69" i="6"/>
  <c r="WJ69" i="6"/>
  <c r="WK69" i="6"/>
  <c r="WL69" i="6"/>
  <c r="WM69" i="6"/>
  <c r="WN69" i="6"/>
  <c r="WO69" i="6"/>
  <c r="WP69" i="6"/>
  <c r="WQ69" i="6"/>
  <c r="WR69" i="6"/>
  <c r="WS69" i="6"/>
  <c r="WT69" i="6"/>
  <c r="WU69" i="6"/>
  <c r="WV69" i="6"/>
  <c r="WW69" i="6"/>
  <c r="WX69" i="6"/>
  <c r="WY69" i="6"/>
  <c r="WZ69" i="6"/>
  <c r="XA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0" i="6"/>
  <c r="DS70" i="6"/>
  <c r="DT70" i="6"/>
  <c r="DU70" i="6"/>
  <c r="DV70" i="6"/>
  <c r="DW70" i="6"/>
  <c r="DX70" i="6"/>
  <c r="DY70" i="6"/>
  <c r="DZ70" i="6"/>
  <c r="EA70" i="6"/>
  <c r="EB70" i="6"/>
  <c r="EC70" i="6"/>
  <c r="ED70" i="6"/>
  <c r="EE70" i="6"/>
  <c r="EF70" i="6"/>
  <c r="EG70" i="6"/>
  <c r="EH70" i="6"/>
  <c r="EI70" i="6"/>
  <c r="EJ70" i="6"/>
  <c r="EK70" i="6"/>
  <c r="EL70" i="6"/>
  <c r="EM70" i="6"/>
  <c r="EN70" i="6"/>
  <c r="EO70" i="6"/>
  <c r="EP70" i="6"/>
  <c r="EQ70" i="6"/>
  <c r="ER70" i="6"/>
  <c r="ES70" i="6"/>
  <c r="ET70" i="6"/>
  <c r="EU70" i="6"/>
  <c r="EV70" i="6"/>
  <c r="EW70" i="6"/>
  <c r="EX70" i="6"/>
  <c r="EY70" i="6"/>
  <c r="EZ70" i="6"/>
  <c r="FA70" i="6"/>
  <c r="FB70" i="6"/>
  <c r="FC70" i="6"/>
  <c r="FD70" i="6"/>
  <c r="FE70" i="6"/>
  <c r="FF70" i="6"/>
  <c r="FG70" i="6"/>
  <c r="FH70" i="6"/>
  <c r="FI70" i="6"/>
  <c r="FJ70" i="6"/>
  <c r="FK70" i="6"/>
  <c r="FL70" i="6"/>
  <c r="FM70" i="6"/>
  <c r="FN70" i="6"/>
  <c r="FO70" i="6"/>
  <c r="FP70" i="6"/>
  <c r="FQ70" i="6"/>
  <c r="FR70" i="6"/>
  <c r="FS70" i="6"/>
  <c r="FT70" i="6"/>
  <c r="FU70" i="6"/>
  <c r="FV70" i="6"/>
  <c r="FW70" i="6"/>
  <c r="FX70" i="6"/>
  <c r="FY70" i="6"/>
  <c r="FZ70" i="6"/>
  <c r="GA70" i="6"/>
  <c r="GB70" i="6"/>
  <c r="GC70" i="6"/>
  <c r="GD70" i="6"/>
  <c r="GE70" i="6"/>
  <c r="GF70" i="6"/>
  <c r="GG70" i="6"/>
  <c r="GH70" i="6"/>
  <c r="GI70" i="6"/>
  <c r="GJ70" i="6"/>
  <c r="GK70" i="6"/>
  <c r="GL70" i="6"/>
  <c r="GM70" i="6"/>
  <c r="GN70" i="6"/>
  <c r="GO70" i="6"/>
  <c r="GP70" i="6"/>
  <c r="GQ70" i="6"/>
  <c r="GR70" i="6"/>
  <c r="GS70" i="6"/>
  <c r="GT70" i="6"/>
  <c r="GU70" i="6"/>
  <c r="GV70" i="6"/>
  <c r="GW70" i="6"/>
  <c r="GX70" i="6"/>
  <c r="GY70" i="6"/>
  <c r="GZ70" i="6"/>
  <c r="HA70" i="6"/>
  <c r="HB70" i="6"/>
  <c r="HC70" i="6"/>
  <c r="HD70" i="6"/>
  <c r="HE70" i="6"/>
  <c r="HF70" i="6"/>
  <c r="HG70" i="6"/>
  <c r="HH70" i="6"/>
  <c r="HI70" i="6"/>
  <c r="HJ70" i="6"/>
  <c r="HK70" i="6"/>
  <c r="HL70" i="6"/>
  <c r="HM70" i="6"/>
  <c r="HN70" i="6"/>
  <c r="HO70" i="6"/>
  <c r="HP70" i="6"/>
  <c r="HQ70" i="6"/>
  <c r="HR70" i="6"/>
  <c r="HS70" i="6"/>
  <c r="HT70" i="6"/>
  <c r="HU70" i="6"/>
  <c r="HV70" i="6"/>
  <c r="HW70" i="6"/>
  <c r="HX70" i="6"/>
  <c r="HY70" i="6"/>
  <c r="HZ70" i="6"/>
  <c r="IA70" i="6"/>
  <c r="IB70" i="6"/>
  <c r="IC70" i="6"/>
  <c r="ID70" i="6"/>
  <c r="IE70" i="6"/>
  <c r="IF70" i="6"/>
  <c r="IG70" i="6"/>
  <c r="IH70" i="6"/>
  <c r="II70" i="6"/>
  <c r="IJ70" i="6"/>
  <c r="IK70" i="6"/>
  <c r="IL70" i="6"/>
  <c r="IM70" i="6"/>
  <c r="IN70" i="6"/>
  <c r="IO70" i="6"/>
  <c r="IP70" i="6"/>
  <c r="IQ70" i="6"/>
  <c r="IR70" i="6"/>
  <c r="IS70" i="6"/>
  <c r="IT70" i="6"/>
  <c r="IU70" i="6"/>
  <c r="IV70" i="6"/>
  <c r="IW70" i="6"/>
  <c r="IX70" i="6"/>
  <c r="IY70" i="6"/>
  <c r="IZ70" i="6"/>
  <c r="JA70" i="6"/>
  <c r="JB70" i="6"/>
  <c r="JC70" i="6"/>
  <c r="JD70" i="6"/>
  <c r="JE70" i="6"/>
  <c r="JF70" i="6"/>
  <c r="JG70" i="6"/>
  <c r="JH70" i="6"/>
  <c r="JI70" i="6"/>
  <c r="JJ70" i="6"/>
  <c r="JK70" i="6"/>
  <c r="JL70" i="6"/>
  <c r="JM70" i="6"/>
  <c r="JN70" i="6"/>
  <c r="JO70" i="6"/>
  <c r="JP70" i="6"/>
  <c r="JQ70" i="6"/>
  <c r="JR70" i="6"/>
  <c r="JS70" i="6"/>
  <c r="JT70" i="6"/>
  <c r="JU70" i="6"/>
  <c r="JV70" i="6"/>
  <c r="JW70" i="6"/>
  <c r="JX70" i="6"/>
  <c r="JY70" i="6"/>
  <c r="JZ70" i="6"/>
  <c r="KA70" i="6"/>
  <c r="KB70" i="6"/>
  <c r="KC70" i="6"/>
  <c r="KD70" i="6"/>
  <c r="KE70" i="6"/>
  <c r="KF70" i="6"/>
  <c r="KG70" i="6"/>
  <c r="KH70" i="6"/>
  <c r="KI70" i="6"/>
  <c r="KJ70" i="6"/>
  <c r="KK70" i="6"/>
  <c r="KL70" i="6"/>
  <c r="KM70" i="6"/>
  <c r="KN70" i="6"/>
  <c r="KO70" i="6"/>
  <c r="KP70" i="6"/>
  <c r="KQ70" i="6"/>
  <c r="KR70" i="6"/>
  <c r="KS70" i="6"/>
  <c r="KT70" i="6"/>
  <c r="KU70" i="6"/>
  <c r="KV70" i="6"/>
  <c r="KW70" i="6"/>
  <c r="KX70" i="6"/>
  <c r="KY70" i="6"/>
  <c r="KZ70" i="6"/>
  <c r="LA70" i="6"/>
  <c r="LB70" i="6"/>
  <c r="LC70" i="6"/>
  <c r="LD70" i="6"/>
  <c r="LE70" i="6"/>
  <c r="LF70" i="6"/>
  <c r="LG70" i="6"/>
  <c r="LH70" i="6"/>
  <c r="LI70" i="6"/>
  <c r="LJ70" i="6"/>
  <c r="LK70" i="6"/>
  <c r="LL70" i="6"/>
  <c r="LM70" i="6"/>
  <c r="LN70" i="6"/>
  <c r="LO70" i="6"/>
  <c r="LP70" i="6"/>
  <c r="LQ70" i="6"/>
  <c r="LR70" i="6"/>
  <c r="LS70" i="6"/>
  <c r="LT70" i="6"/>
  <c r="LU70" i="6"/>
  <c r="LV70" i="6"/>
  <c r="LW70" i="6"/>
  <c r="LX70" i="6"/>
  <c r="LY70" i="6"/>
  <c r="LZ70" i="6"/>
  <c r="MA70" i="6"/>
  <c r="MB70" i="6"/>
  <c r="MC70" i="6"/>
  <c r="MD70" i="6"/>
  <c r="ME70" i="6"/>
  <c r="MF70" i="6"/>
  <c r="MG70" i="6"/>
  <c r="MH70" i="6"/>
  <c r="MI70" i="6"/>
  <c r="MJ70" i="6"/>
  <c r="MK70" i="6"/>
  <c r="ML70" i="6"/>
  <c r="MM70" i="6"/>
  <c r="MN70" i="6"/>
  <c r="MO70" i="6"/>
  <c r="MP70" i="6"/>
  <c r="MQ70" i="6"/>
  <c r="MR70" i="6"/>
  <c r="MS70" i="6"/>
  <c r="MT70" i="6"/>
  <c r="MU70" i="6"/>
  <c r="MV70" i="6"/>
  <c r="MW70" i="6"/>
  <c r="MX70" i="6"/>
  <c r="MY70" i="6"/>
  <c r="MZ70" i="6"/>
  <c r="NA70" i="6"/>
  <c r="NB70" i="6"/>
  <c r="NC70" i="6"/>
  <c r="ND70" i="6"/>
  <c r="NE70" i="6"/>
  <c r="NF70" i="6"/>
  <c r="NG70" i="6"/>
  <c r="NH70" i="6"/>
  <c r="NI70" i="6"/>
  <c r="NJ70" i="6"/>
  <c r="NK70" i="6"/>
  <c r="NL70" i="6"/>
  <c r="NM70" i="6"/>
  <c r="NN70" i="6"/>
  <c r="NO70" i="6"/>
  <c r="NP70" i="6"/>
  <c r="NQ70" i="6"/>
  <c r="NR70" i="6"/>
  <c r="NS70" i="6"/>
  <c r="NT70" i="6"/>
  <c r="NU70" i="6"/>
  <c r="NV70" i="6"/>
  <c r="NW70" i="6"/>
  <c r="NX70" i="6"/>
  <c r="NY70" i="6"/>
  <c r="NZ70" i="6"/>
  <c r="OA70" i="6"/>
  <c r="OB70" i="6"/>
  <c r="OC70" i="6"/>
  <c r="OD70" i="6"/>
  <c r="OE70" i="6"/>
  <c r="OF70" i="6"/>
  <c r="OG70" i="6"/>
  <c r="OH70" i="6"/>
  <c r="OI70" i="6"/>
  <c r="OJ70" i="6"/>
  <c r="OK70" i="6"/>
  <c r="OL70" i="6"/>
  <c r="OM70" i="6"/>
  <c r="ON70" i="6"/>
  <c r="OO70" i="6"/>
  <c r="OP70" i="6"/>
  <c r="OQ70" i="6"/>
  <c r="OR70" i="6"/>
  <c r="OS70" i="6"/>
  <c r="OT70" i="6"/>
  <c r="OU70" i="6"/>
  <c r="OV70" i="6"/>
  <c r="OW70" i="6"/>
  <c r="OX70" i="6"/>
  <c r="OY70" i="6"/>
  <c r="OZ70" i="6"/>
  <c r="PA70" i="6"/>
  <c r="PB70" i="6"/>
  <c r="PC70" i="6"/>
  <c r="PD70" i="6"/>
  <c r="PE70" i="6"/>
  <c r="PF70" i="6"/>
  <c r="PG70" i="6"/>
  <c r="PH70" i="6"/>
  <c r="PI70" i="6"/>
  <c r="PJ70" i="6"/>
  <c r="PK70" i="6"/>
  <c r="PL70" i="6"/>
  <c r="PM70" i="6"/>
  <c r="PN70" i="6"/>
  <c r="PO70" i="6"/>
  <c r="PP70" i="6"/>
  <c r="PQ70" i="6"/>
  <c r="PR70" i="6"/>
  <c r="PS70" i="6"/>
  <c r="PT70" i="6"/>
  <c r="PU70" i="6"/>
  <c r="PV70" i="6"/>
  <c r="PW70" i="6"/>
  <c r="PX70" i="6"/>
  <c r="PY70" i="6"/>
  <c r="PZ70" i="6"/>
  <c r="QA70" i="6"/>
  <c r="QB70" i="6"/>
  <c r="QC70" i="6"/>
  <c r="QD70" i="6"/>
  <c r="QE70" i="6"/>
  <c r="QF70" i="6"/>
  <c r="QG70" i="6"/>
  <c r="QH70" i="6"/>
  <c r="QI70" i="6"/>
  <c r="QJ70" i="6"/>
  <c r="QK70" i="6"/>
  <c r="QL70" i="6"/>
  <c r="QM70" i="6"/>
  <c r="QN70" i="6"/>
  <c r="QO70" i="6"/>
  <c r="QP70" i="6"/>
  <c r="QQ70" i="6"/>
  <c r="QR70" i="6"/>
  <c r="QS70" i="6"/>
  <c r="QT70" i="6"/>
  <c r="QU70" i="6"/>
  <c r="QV70" i="6"/>
  <c r="QW70" i="6"/>
  <c r="QX70" i="6"/>
  <c r="QY70" i="6"/>
  <c r="QZ70" i="6"/>
  <c r="RA70" i="6"/>
  <c r="RB70" i="6"/>
  <c r="RC70" i="6"/>
  <c r="RD70" i="6"/>
  <c r="RE70" i="6"/>
  <c r="RF70" i="6"/>
  <c r="RG70" i="6"/>
  <c r="RH70" i="6"/>
  <c r="RI70" i="6"/>
  <c r="RJ70" i="6"/>
  <c r="RK70" i="6"/>
  <c r="RL70" i="6"/>
  <c r="RM70" i="6"/>
  <c r="RN70" i="6"/>
  <c r="RO70" i="6"/>
  <c r="RP70" i="6"/>
  <c r="RQ70" i="6"/>
  <c r="RR70" i="6"/>
  <c r="RS70" i="6"/>
  <c r="RT70" i="6"/>
  <c r="RU70" i="6"/>
  <c r="RV70" i="6"/>
  <c r="RW70" i="6"/>
  <c r="RX70" i="6"/>
  <c r="RY70" i="6"/>
  <c r="RZ70" i="6"/>
  <c r="SA70" i="6"/>
  <c r="SB70" i="6"/>
  <c r="SC70" i="6"/>
  <c r="SD70" i="6"/>
  <c r="SE70" i="6"/>
  <c r="SF70" i="6"/>
  <c r="SG70" i="6"/>
  <c r="SH70" i="6"/>
  <c r="SI70" i="6"/>
  <c r="SJ70" i="6"/>
  <c r="SK70" i="6"/>
  <c r="SL70" i="6"/>
  <c r="SM70" i="6"/>
  <c r="SN70" i="6"/>
  <c r="SO70" i="6"/>
  <c r="SP70" i="6"/>
  <c r="SQ70" i="6"/>
  <c r="SR70" i="6"/>
  <c r="SS70" i="6"/>
  <c r="ST70" i="6"/>
  <c r="SU70" i="6"/>
  <c r="SV70" i="6"/>
  <c r="SW70" i="6"/>
  <c r="SX70" i="6"/>
  <c r="SY70" i="6"/>
  <c r="SZ70" i="6"/>
  <c r="TA70" i="6"/>
  <c r="TB70" i="6"/>
  <c r="TC70" i="6"/>
  <c r="TD70" i="6"/>
  <c r="TE70" i="6"/>
  <c r="TF70" i="6"/>
  <c r="TG70" i="6"/>
  <c r="TH70" i="6"/>
  <c r="TI70" i="6"/>
  <c r="TJ70" i="6"/>
  <c r="TK70" i="6"/>
  <c r="TL70" i="6"/>
  <c r="TM70" i="6"/>
  <c r="TN70" i="6"/>
  <c r="TO70" i="6"/>
  <c r="TP70" i="6"/>
  <c r="TQ70" i="6"/>
  <c r="TR70" i="6"/>
  <c r="TS70" i="6"/>
  <c r="TT70" i="6"/>
  <c r="TU70" i="6"/>
  <c r="TV70" i="6"/>
  <c r="TW70" i="6"/>
  <c r="TX70" i="6"/>
  <c r="TY70" i="6"/>
  <c r="TZ70" i="6"/>
  <c r="UA70" i="6"/>
  <c r="UB70" i="6"/>
  <c r="UC70" i="6"/>
  <c r="UD70" i="6"/>
  <c r="UE70" i="6"/>
  <c r="UF70" i="6"/>
  <c r="UG70" i="6"/>
  <c r="UH70" i="6"/>
  <c r="UI70" i="6"/>
  <c r="UJ70" i="6"/>
  <c r="UK70" i="6"/>
  <c r="UL70" i="6"/>
  <c r="UM70" i="6"/>
  <c r="UN70" i="6"/>
  <c r="UO70" i="6"/>
  <c r="UP70" i="6"/>
  <c r="UQ70" i="6"/>
  <c r="UR70" i="6"/>
  <c r="US70" i="6"/>
  <c r="UT70" i="6"/>
  <c r="UU70" i="6"/>
  <c r="UV70" i="6"/>
  <c r="UW70" i="6"/>
  <c r="UX70" i="6"/>
  <c r="UY70" i="6"/>
  <c r="UZ70" i="6"/>
  <c r="VA70" i="6"/>
  <c r="VB70" i="6"/>
  <c r="VC70" i="6"/>
  <c r="VD70" i="6"/>
  <c r="VE70" i="6"/>
  <c r="VF70" i="6"/>
  <c r="VG70" i="6"/>
  <c r="VH70" i="6"/>
  <c r="VI70" i="6"/>
  <c r="VJ70" i="6"/>
  <c r="VK70" i="6"/>
  <c r="VL70" i="6"/>
  <c r="VM70" i="6"/>
  <c r="VN70" i="6"/>
  <c r="VO70" i="6"/>
  <c r="VP70" i="6"/>
  <c r="VQ70" i="6"/>
  <c r="VR70" i="6"/>
  <c r="VS70" i="6"/>
  <c r="VT70" i="6"/>
  <c r="VU70" i="6"/>
  <c r="VV70" i="6"/>
  <c r="VW70" i="6"/>
  <c r="VX70" i="6"/>
  <c r="VY70" i="6"/>
  <c r="VZ70" i="6"/>
  <c r="WA70" i="6"/>
  <c r="WB70" i="6"/>
  <c r="WC70" i="6"/>
  <c r="WD70" i="6"/>
  <c r="WE70" i="6"/>
  <c r="WF70" i="6"/>
  <c r="WG70" i="6"/>
  <c r="WH70" i="6"/>
  <c r="WI70" i="6"/>
  <c r="WJ70" i="6"/>
  <c r="WK70" i="6"/>
  <c r="WL70" i="6"/>
  <c r="WM70" i="6"/>
  <c r="WN70" i="6"/>
  <c r="WO70" i="6"/>
  <c r="WP70" i="6"/>
  <c r="WQ70" i="6"/>
  <c r="WR70" i="6"/>
  <c r="WS70" i="6"/>
  <c r="WT70" i="6"/>
  <c r="WU70" i="6"/>
  <c r="WV70" i="6"/>
  <c r="WW70" i="6"/>
  <c r="WX70" i="6"/>
  <c r="WY70" i="6"/>
  <c r="WZ70" i="6"/>
  <c r="XA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1" i="6"/>
  <c r="DS71" i="6"/>
  <c r="DT71" i="6"/>
  <c r="DU71" i="6"/>
  <c r="DV71" i="6"/>
  <c r="DW71" i="6"/>
  <c r="DX71" i="6"/>
  <c r="DY71" i="6"/>
  <c r="DZ71" i="6"/>
  <c r="EA71" i="6"/>
  <c r="EB71" i="6"/>
  <c r="EC71" i="6"/>
  <c r="ED71" i="6"/>
  <c r="EE71" i="6"/>
  <c r="EF71" i="6"/>
  <c r="EG71" i="6"/>
  <c r="EH71" i="6"/>
  <c r="EI71" i="6"/>
  <c r="EJ71" i="6"/>
  <c r="EK71" i="6"/>
  <c r="EL71" i="6"/>
  <c r="EM71" i="6"/>
  <c r="EN71" i="6"/>
  <c r="EO71" i="6"/>
  <c r="EP71" i="6"/>
  <c r="EQ71" i="6"/>
  <c r="ER71" i="6"/>
  <c r="ES71" i="6"/>
  <c r="ET71" i="6"/>
  <c r="EU71" i="6"/>
  <c r="EV71" i="6"/>
  <c r="EW71" i="6"/>
  <c r="EX71" i="6"/>
  <c r="EY71" i="6"/>
  <c r="EZ71" i="6"/>
  <c r="FA71" i="6"/>
  <c r="FB71" i="6"/>
  <c r="FC71" i="6"/>
  <c r="FD71" i="6"/>
  <c r="FE71" i="6"/>
  <c r="FF71" i="6"/>
  <c r="FG71" i="6"/>
  <c r="FH71" i="6"/>
  <c r="FI71" i="6"/>
  <c r="FJ71" i="6"/>
  <c r="FK71" i="6"/>
  <c r="FL71" i="6"/>
  <c r="FM71" i="6"/>
  <c r="FN71" i="6"/>
  <c r="FO71" i="6"/>
  <c r="FP71" i="6"/>
  <c r="FQ71" i="6"/>
  <c r="FR71" i="6"/>
  <c r="FS71" i="6"/>
  <c r="FT71" i="6"/>
  <c r="FU71" i="6"/>
  <c r="FV71" i="6"/>
  <c r="FW71" i="6"/>
  <c r="FX71" i="6"/>
  <c r="FY71" i="6"/>
  <c r="FZ71" i="6"/>
  <c r="GA71" i="6"/>
  <c r="GB71" i="6"/>
  <c r="GC71" i="6"/>
  <c r="GD71" i="6"/>
  <c r="GE71" i="6"/>
  <c r="GF71" i="6"/>
  <c r="GG71" i="6"/>
  <c r="GH71" i="6"/>
  <c r="GI71" i="6"/>
  <c r="GJ71" i="6"/>
  <c r="GK71" i="6"/>
  <c r="GL71" i="6"/>
  <c r="GM71" i="6"/>
  <c r="GN71" i="6"/>
  <c r="GO71" i="6"/>
  <c r="GP71" i="6"/>
  <c r="GQ71" i="6"/>
  <c r="GR71" i="6"/>
  <c r="GS71" i="6"/>
  <c r="GT71" i="6"/>
  <c r="GU71" i="6"/>
  <c r="GV71" i="6"/>
  <c r="GW71" i="6"/>
  <c r="GX71" i="6"/>
  <c r="GY71" i="6"/>
  <c r="GZ71" i="6"/>
  <c r="HA71" i="6"/>
  <c r="HB71" i="6"/>
  <c r="HC71" i="6"/>
  <c r="HD71" i="6"/>
  <c r="HE71" i="6"/>
  <c r="HF71" i="6"/>
  <c r="HG71" i="6"/>
  <c r="HH71" i="6"/>
  <c r="HI71" i="6"/>
  <c r="HJ71" i="6"/>
  <c r="HK71" i="6"/>
  <c r="HL71" i="6"/>
  <c r="HM71" i="6"/>
  <c r="HN71" i="6"/>
  <c r="HO71" i="6"/>
  <c r="HP71" i="6"/>
  <c r="HQ71" i="6"/>
  <c r="HR71" i="6"/>
  <c r="HS71" i="6"/>
  <c r="HT71" i="6"/>
  <c r="HU71" i="6"/>
  <c r="HV71" i="6"/>
  <c r="HW71" i="6"/>
  <c r="HX71" i="6"/>
  <c r="HY71" i="6"/>
  <c r="HZ71" i="6"/>
  <c r="IA71" i="6"/>
  <c r="IB71" i="6"/>
  <c r="IC71" i="6"/>
  <c r="ID71" i="6"/>
  <c r="IE71" i="6"/>
  <c r="IF71" i="6"/>
  <c r="IG71" i="6"/>
  <c r="IH71" i="6"/>
  <c r="II71" i="6"/>
  <c r="IJ71" i="6"/>
  <c r="IK71" i="6"/>
  <c r="IL71" i="6"/>
  <c r="IM71" i="6"/>
  <c r="IN71" i="6"/>
  <c r="IO71" i="6"/>
  <c r="IP71" i="6"/>
  <c r="IQ71" i="6"/>
  <c r="IR71" i="6"/>
  <c r="IS71" i="6"/>
  <c r="IT71" i="6"/>
  <c r="IU71" i="6"/>
  <c r="IV71" i="6"/>
  <c r="IW71" i="6"/>
  <c r="IX71" i="6"/>
  <c r="IY71" i="6"/>
  <c r="IZ71" i="6"/>
  <c r="JA71" i="6"/>
  <c r="JB71" i="6"/>
  <c r="JC71" i="6"/>
  <c r="JD71" i="6"/>
  <c r="JE71" i="6"/>
  <c r="JF71" i="6"/>
  <c r="JG71" i="6"/>
  <c r="JH71" i="6"/>
  <c r="JI71" i="6"/>
  <c r="JJ71" i="6"/>
  <c r="JK71" i="6"/>
  <c r="JL71" i="6"/>
  <c r="JM71" i="6"/>
  <c r="JN71" i="6"/>
  <c r="JO71" i="6"/>
  <c r="JP71" i="6"/>
  <c r="JQ71" i="6"/>
  <c r="JR71" i="6"/>
  <c r="JS71" i="6"/>
  <c r="JT71" i="6"/>
  <c r="JU71" i="6"/>
  <c r="JV71" i="6"/>
  <c r="JW71" i="6"/>
  <c r="JX71" i="6"/>
  <c r="JY71" i="6"/>
  <c r="JZ71" i="6"/>
  <c r="KA71" i="6"/>
  <c r="KB71" i="6"/>
  <c r="KC71" i="6"/>
  <c r="KD71" i="6"/>
  <c r="KE71" i="6"/>
  <c r="KF71" i="6"/>
  <c r="KG71" i="6"/>
  <c r="KH71" i="6"/>
  <c r="KI71" i="6"/>
  <c r="KJ71" i="6"/>
  <c r="KK71" i="6"/>
  <c r="KL71" i="6"/>
  <c r="KM71" i="6"/>
  <c r="KN71" i="6"/>
  <c r="KO71" i="6"/>
  <c r="KP71" i="6"/>
  <c r="KQ71" i="6"/>
  <c r="KR71" i="6"/>
  <c r="KS71" i="6"/>
  <c r="KT71" i="6"/>
  <c r="KU71" i="6"/>
  <c r="KV71" i="6"/>
  <c r="KW71" i="6"/>
  <c r="KX71" i="6"/>
  <c r="KY71" i="6"/>
  <c r="KZ71" i="6"/>
  <c r="LA71" i="6"/>
  <c r="LB71" i="6"/>
  <c r="LC71" i="6"/>
  <c r="LD71" i="6"/>
  <c r="LE71" i="6"/>
  <c r="LF71" i="6"/>
  <c r="LG71" i="6"/>
  <c r="LH71" i="6"/>
  <c r="LI71" i="6"/>
  <c r="LJ71" i="6"/>
  <c r="LK71" i="6"/>
  <c r="LL71" i="6"/>
  <c r="LM71" i="6"/>
  <c r="LN71" i="6"/>
  <c r="LO71" i="6"/>
  <c r="LP71" i="6"/>
  <c r="LQ71" i="6"/>
  <c r="LR71" i="6"/>
  <c r="LS71" i="6"/>
  <c r="LT71" i="6"/>
  <c r="LU71" i="6"/>
  <c r="LV71" i="6"/>
  <c r="LW71" i="6"/>
  <c r="LX71" i="6"/>
  <c r="LY71" i="6"/>
  <c r="LZ71" i="6"/>
  <c r="MA71" i="6"/>
  <c r="MB71" i="6"/>
  <c r="MC71" i="6"/>
  <c r="MD71" i="6"/>
  <c r="ME71" i="6"/>
  <c r="MF71" i="6"/>
  <c r="MG71" i="6"/>
  <c r="MH71" i="6"/>
  <c r="MI71" i="6"/>
  <c r="MJ71" i="6"/>
  <c r="MK71" i="6"/>
  <c r="ML71" i="6"/>
  <c r="MM71" i="6"/>
  <c r="MN71" i="6"/>
  <c r="MO71" i="6"/>
  <c r="MP71" i="6"/>
  <c r="MQ71" i="6"/>
  <c r="MR71" i="6"/>
  <c r="MS71" i="6"/>
  <c r="MT71" i="6"/>
  <c r="MU71" i="6"/>
  <c r="MV71" i="6"/>
  <c r="MW71" i="6"/>
  <c r="MX71" i="6"/>
  <c r="MY71" i="6"/>
  <c r="MZ71" i="6"/>
  <c r="NA71" i="6"/>
  <c r="NB71" i="6"/>
  <c r="NC71" i="6"/>
  <c r="ND71" i="6"/>
  <c r="NE71" i="6"/>
  <c r="NF71" i="6"/>
  <c r="NG71" i="6"/>
  <c r="NH71" i="6"/>
  <c r="NI71" i="6"/>
  <c r="NJ71" i="6"/>
  <c r="NK71" i="6"/>
  <c r="NL71" i="6"/>
  <c r="NM71" i="6"/>
  <c r="NN71" i="6"/>
  <c r="NO71" i="6"/>
  <c r="NP71" i="6"/>
  <c r="NQ71" i="6"/>
  <c r="NR71" i="6"/>
  <c r="NS71" i="6"/>
  <c r="NT71" i="6"/>
  <c r="NU71" i="6"/>
  <c r="NV71" i="6"/>
  <c r="NW71" i="6"/>
  <c r="NX71" i="6"/>
  <c r="NY71" i="6"/>
  <c r="NZ71" i="6"/>
  <c r="OA71" i="6"/>
  <c r="OB71" i="6"/>
  <c r="OC71" i="6"/>
  <c r="OD71" i="6"/>
  <c r="OE71" i="6"/>
  <c r="OF71" i="6"/>
  <c r="OG71" i="6"/>
  <c r="OH71" i="6"/>
  <c r="OI71" i="6"/>
  <c r="OJ71" i="6"/>
  <c r="OK71" i="6"/>
  <c r="OL71" i="6"/>
  <c r="OM71" i="6"/>
  <c r="ON71" i="6"/>
  <c r="OO71" i="6"/>
  <c r="OP71" i="6"/>
  <c r="OQ71" i="6"/>
  <c r="OR71" i="6"/>
  <c r="OS71" i="6"/>
  <c r="OT71" i="6"/>
  <c r="OU71" i="6"/>
  <c r="OV71" i="6"/>
  <c r="OW71" i="6"/>
  <c r="OX71" i="6"/>
  <c r="OY71" i="6"/>
  <c r="OZ71" i="6"/>
  <c r="PA71" i="6"/>
  <c r="PB71" i="6"/>
  <c r="PC71" i="6"/>
  <c r="PD71" i="6"/>
  <c r="PE71" i="6"/>
  <c r="PF71" i="6"/>
  <c r="PG71" i="6"/>
  <c r="PH71" i="6"/>
  <c r="PI71" i="6"/>
  <c r="PJ71" i="6"/>
  <c r="PK71" i="6"/>
  <c r="PL71" i="6"/>
  <c r="PM71" i="6"/>
  <c r="PN71" i="6"/>
  <c r="PO71" i="6"/>
  <c r="PP71" i="6"/>
  <c r="PQ71" i="6"/>
  <c r="PR71" i="6"/>
  <c r="PS71" i="6"/>
  <c r="PT71" i="6"/>
  <c r="PU71" i="6"/>
  <c r="PV71" i="6"/>
  <c r="PW71" i="6"/>
  <c r="PX71" i="6"/>
  <c r="PY71" i="6"/>
  <c r="PZ71" i="6"/>
  <c r="QA71" i="6"/>
  <c r="QB71" i="6"/>
  <c r="QC71" i="6"/>
  <c r="QD71" i="6"/>
  <c r="QE71" i="6"/>
  <c r="QF71" i="6"/>
  <c r="QG71" i="6"/>
  <c r="QH71" i="6"/>
  <c r="QI71" i="6"/>
  <c r="QJ71" i="6"/>
  <c r="QK71" i="6"/>
  <c r="QL71" i="6"/>
  <c r="QM71" i="6"/>
  <c r="QN71" i="6"/>
  <c r="QO71" i="6"/>
  <c r="QP71" i="6"/>
  <c r="QQ71" i="6"/>
  <c r="QR71" i="6"/>
  <c r="QS71" i="6"/>
  <c r="QT71" i="6"/>
  <c r="QU71" i="6"/>
  <c r="QV71" i="6"/>
  <c r="QW71" i="6"/>
  <c r="QX71" i="6"/>
  <c r="QY71" i="6"/>
  <c r="QZ71" i="6"/>
  <c r="RA71" i="6"/>
  <c r="RB71" i="6"/>
  <c r="RC71" i="6"/>
  <c r="RD71" i="6"/>
  <c r="RE71" i="6"/>
  <c r="RF71" i="6"/>
  <c r="RG71" i="6"/>
  <c r="RH71" i="6"/>
  <c r="RI71" i="6"/>
  <c r="RJ71" i="6"/>
  <c r="RK71" i="6"/>
  <c r="RL71" i="6"/>
  <c r="RM71" i="6"/>
  <c r="RN71" i="6"/>
  <c r="RO71" i="6"/>
  <c r="RP71" i="6"/>
  <c r="RQ71" i="6"/>
  <c r="RR71" i="6"/>
  <c r="RS71" i="6"/>
  <c r="RT71" i="6"/>
  <c r="RU71" i="6"/>
  <c r="RV71" i="6"/>
  <c r="RW71" i="6"/>
  <c r="RX71" i="6"/>
  <c r="RY71" i="6"/>
  <c r="RZ71" i="6"/>
  <c r="SA71" i="6"/>
  <c r="SB71" i="6"/>
  <c r="SC71" i="6"/>
  <c r="SD71" i="6"/>
  <c r="SE71" i="6"/>
  <c r="SF71" i="6"/>
  <c r="SG71" i="6"/>
  <c r="SH71" i="6"/>
  <c r="SI71" i="6"/>
  <c r="SJ71" i="6"/>
  <c r="SK71" i="6"/>
  <c r="SL71" i="6"/>
  <c r="SM71" i="6"/>
  <c r="SN71" i="6"/>
  <c r="SO71" i="6"/>
  <c r="SP71" i="6"/>
  <c r="SQ71" i="6"/>
  <c r="SR71" i="6"/>
  <c r="SS71" i="6"/>
  <c r="ST71" i="6"/>
  <c r="SU71" i="6"/>
  <c r="SV71" i="6"/>
  <c r="SW71" i="6"/>
  <c r="SX71" i="6"/>
  <c r="SY71" i="6"/>
  <c r="SZ71" i="6"/>
  <c r="TA71" i="6"/>
  <c r="TB71" i="6"/>
  <c r="TC71" i="6"/>
  <c r="TD71" i="6"/>
  <c r="TE71" i="6"/>
  <c r="TF71" i="6"/>
  <c r="TG71" i="6"/>
  <c r="TH71" i="6"/>
  <c r="TI71" i="6"/>
  <c r="TJ71" i="6"/>
  <c r="TK71" i="6"/>
  <c r="TL71" i="6"/>
  <c r="TM71" i="6"/>
  <c r="TN71" i="6"/>
  <c r="TO71" i="6"/>
  <c r="TP71" i="6"/>
  <c r="TQ71" i="6"/>
  <c r="TR71" i="6"/>
  <c r="TS71" i="6"/>
  <c r="TT71" i="6"/>
  <c r="TU71" i="6"/>
  <c r="TV71" i="6"/>
  <c r="TW71" i="6"/>
  <c r="TX71" i="6"/>
  <c r="TY71" i="6"/>
  <c r="TZ71" i="6"/>
  <c r="UA71" i="6"/>
  <c r="UB71" i="6"/>
  <c r="UC71" i="6"/>
  <c r="UD71" i="6"/>
  <c r="UE71" i="6"/>
  <c r="UF71" i="6"/>
  <c r="UG71" i="6"/>
  <c r="UH71" i="6"/>
  <c r="UI71" i="6"/>
  <c r="UJ71" i="6"/>
  <c r="UK71" i="6"/>
  <c r="UL71" i="6"/>
  <c r="UM71" i="6"/>
  <c r="UN71" i="6"/>
  <c r="UO71" i="6"/>
  <c r="UP71" i="6"/>
  <c r="UQ71" i="6"/>
  <c r="UR71" i="6"/>
  <c r="US71" i="6"/>
  <c r="UT71" i="6"/>
  <c r="UU71" i="6"/>
  <c r="UV71" i="6"/>
  <c r="UW71" i="6"/>
  <c r="UX71" i="6"/>
  <c r="UY71" i="6"/>
  <c r="UZ71" i="6"/>
  <c r="VA71" i="6"/>
  <c r="VB71" i="6"/>
  <c r="VC71" i="6"/>
  <c r="VD71" i="6"/>
  <c r="VE71" i="6"/>
  <c r="VF71" i="6"/>
  <c r="VG71" i="6"/>
  <c r="VH71" i="6"/>
  <c r="VI71" i="6"/>
  <c r="VJ71" i="6"/>
  <c r="VK71" i="6"/>
  <c r="VL71" i="6"/>
  <c r="VM71" i="6"/>
  <c r="VN71" i="6"/>
  <c r="VO71" i="6"/>
  <c r="VP71" i="6"/>
  <c r="VQ71" i="6"/>
  <c r="VR71" i="6"/>
  <c r="VS71" i="6"/>
  <c r="VT71" i="6"/>
  <c r="VU71" i="6"/>
  <c r="VV71" i="6"/>
  <c r="VW71" i="6"/>
  <c r="VX71" i="6"/>
  <c r="VY71" i="6"/>
  <c r="VZ71" i="6"/>
  <c r="WA71" i="6"/>
  <c r="WB71" i="6"/>
  <c r="WC71" i="6"/>
  <c r="WD71" i="6"/>
  <c r="WE71" i="6"/>
  <c r="WF71" i="6"/>
  <c r="WG71" i="6"/>
  <c r="WH71" i="6"/>
  <c r="WI71" i="6"/>
  <c r="WJ71" i="6"/>
  <c r="WK71" i="6"/>
  <c r="WL71" i="6"/>
  <c r="WM71" i="6"/>
  <c r="WN71" i="6"/>
  <c r="WO71" i="6"/>
  <c r="WP71" i="6"/>
  <c r="WQ71" i="6"/>
  <c r="WR71" i="6"/>
  <c r="WS71" i="6"/>
  <c r="WT71" i="6"/>
  <c r="WU71" i="6"/>
  <c r="WV71" i="6"/>
  <c r="WW71" i="6"/>
  <c r="WX71" i="6"/>
  <c r="WY71" i="6"/>
  <c r="WZ71" i="6"/>
  <c r="XA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DT72" i="6"/>
  <c r="DU72" i="6"/>
  <c r="DV72" i="6"/>
  <c r="DW72" i="6"/>
  <c r="DX72" i="6"/>
  <c r="DY72" i="6"/>
  <c r="DZ72" i="6"/>
  <c r="EA72" i="6"/>
  <c r="EB72" i="6"/>
  <c r="EC72" i="6"/>
  <c r="ED72" i="6"/>
  <c r="EE72" i="6"/>
  <c r="EF72" i="6"/>
  <c r="EG72" i="6"/>
  <c r="EH72" i="6"/>
  <c r="EI72" i="6"/>
  <c r="EJ72" i="6"/>
  <c r="EK72" i="6"/>
  <c r="EL72" i="6"/>
  <c r="EM72" i="6"/>
  <c r="EN72" i="6"/>
  <c r="EO72" i="6"/>
  <c r="EP72" i="6"/>
  <c r="EQ72" i="6"/>
  <c r="ER72" i="6"/>
  <c r="ES72" i="6"/>
  <c r="ET72" i="6"/>
  <c r="EU72" i="6"/>
  <c r="EV72" i="6"/>
  <c r="EW72" i="6"/>
  <c r="EX72" i="6"/>
  <c r="EY72" i="6"/>
  <c r="EZ72" i="6"/>
  <c r="FA72" i="6"/>
  <c r="FB72" i="6"/>
  <c r="FC72" i="6"/>
  <c r="FD72" i="6"/>
  <c r="FE72" i="6"/>
  <c r="FF72" i="6"/>
  <c r="FG72" i="6"/>
  <c r="FH72" i="6"/>
  <c r="FI72" i="6"/>
  <c r="FJ72" i="6"/>
  <c r="FK72" i="6"/>
  <c r="FL72" i="6"/>
  <c r="FM72" i="6"/>
  <c r="FN72" i="6"/>
  <c r="FO72" i="6"/>
  <c r="FP72" i="6"/>
  <c r="FQ72" i="6"/>
  <c r="FR72" i="6"/>
  <c r="FS72" i="6"/>
  <c r="FT72" i="6"/>
  <c r="FU72" i="6"/>
  <c r="FV72" i="6"/>
  <c r="FW72" i="6"/>
  <c r="FX72" i="6"/>
  <c r="FY72" i="6"/>
  <c r="FZ72" i="6"/>
  <c r="GA72" i="6"/>
  <c r="GB72" i="6"/>
  <c r="GC72" i="6"/>
  <c r="GD72" i="6"/>
  <c r="GE72" i="6"/>
  <c r="GF72" i="6"/>
  <c r="GG72" i="6"/>
  <c r="GH72" i="6"/>
  <c r="GI72" i="6"/>
  <c r="GJ72" i="6"/>
  <c r="GK72" i="6"/>
  <c r="GL72" i="6"/>
  <c r="GM72" i="6"/>
  <c r="GN72" i="6"/>
  <c r="GO72" i="6"/>
  <c r="GP72" i="6"/>
  <c r="GQ72" i="6"/>
  <c r="GR72" i="6"/>
  <c r="GS72" i="6"/>
  <c r="GT72" i="6"/>
  <c r="GU72" i="6"/>
  <c r="GV72" i="6"/>
  <c r="GW72" i="6"/>
  <c r="GX72" i="6"/>
  <c r="GY72" i="6"/>
  <c r="GZ72" i="6"/>
  <c r="HA72" i="6"/>
  <c r="HB72" i="6"/>
  <c r="HC72" i="6"/>
  <c r="HD72" i="6"/>
  <c r="HE72" i="6"/>
  <c r="HF72" i="6"/>
  <c r="HG72" i="6"/>
  <c r="HH72" i="6"/>
  <c r="HI72" i="6"/>
  <c r="HJ72" i="6"/>
  <c r="HK72" i="6"/>
  <c r="HL72" i="6"/>
  <c r="HM72" i="6"/>
  <c r="HN72" i="6"/>
  <c r="HO72" i="6"/>
  <c r="HP72" i="6"/>
  <c r="HQ72" i="6"/>
  <c r="HR72" i="6"/>
  <c r="HS72" i="6"/>
  <c r="HT72" i="6"/>
  <c r="HU72" i="6"/>
  <c r="HV72" i="6"/>
  <c r="HW72" i="6"/>
  <c r="HX72" i="6"/>
  <c r="HY72" i="6"/>
  <c r="HZ72" i="6"/>
  <c r="IA72" i="6"/>
  <c r="IB72" i="6"/>
  <c r="IC72" i="6"/>
  <c r="ID72" i="6"/>
  <c r="IE72" i="6"/>
  <c r="IF72" i="6"/>
  <c r="IG72" i="6"/>
  <c r="IH72" i="6"/>
  <c r="II72" i="6"/>
  <c r="IJ72" i="6"/>
  <c r="IK72" i="6"/>
  <c r="IL72" i="6"/>
  <c r="IM72" i="6"/>
  <c r="IN72" i="6"/>
  <c r="IO72" i="6"/>
  <c r="IP72" i="6"/>
  <c r="IQ72" i="6"/>
  <c r="IR72" i="6"/>
  <c r="IS72" i="6"/>
  <c r="IT72" i="6"/>
  <c r="IU72" i="6"/>
  <c r="IV72" i="6"/>
  <c r="IW72" i="6"/>
  <c r="IX72" i="6"/>
  <c r="IY72" i="6"/>
  <c r="IZ72" i="6"/>
  <c r="JA72" i="6"/>
  <c r="JB72" i="6"/>
  <c r="JC72" i="6"/>
  <c r="JD72" i="6"/>
  <c r="JE72" i="6"/>
  <c r="JF72" i="6"/>
  <c r="JG72" i="6"/>
  <c r="JH72" i="6"/>
  <c r="JI72" i="6"/>
  <c r="JJ72" i="6"/>
  <c r="JK72" i="6"/>
  <c r="JL72" i="6"/>
  <c r="JM72" i="6"/>
  <c r="JN72" i="6"/>
  <c r="JO72" i="6"/>
  <c r="JP72" i="6"/>
  <c r="JQ72" i="6"/>
  <c r="JR72" i="6"/>
  <c r="JS72" i="6"/>
  <c r="JT72" i="6"/>
  <c r="JU72" i="6"/>
  <c r="JV72" i="6"/>
  <c r="JW72" i="6"/>
  <c r="JX72" i="6"/>
  <c r="JY72" i="6"/>
  <c r="JZ72" i="6"/>
  <c r="KA72" i="6"/>
  <c r="KB72" i="6"/>
  <c r="KC72" i="6"/>
  <c r="KD72" i="6"/>
  <c r="KE72" i="6"/>
  <c r="KF72" i="6"/>
  <c r="KG72" i="6"/>
  <c r="KH72" i="6"/>
  <c r="KI72" i="6"/>
  <c r="KJ72" i="6"/>
  <c r="KK72" i="6"/>
  <c r="KL72" i="6"/>
  <c r="KM72" i="6"/>
  <c r="KN72" i="6"/>
  <c r="KO72" i="6"/>
  <c r="KP72" i="6"/>
  <c r="KQ72" i="6"/>
  <c r="KR72" i="6"/>
  <c r="KS72" i="6"/>
  <c r="KT72" i="6"/>
  <c r="KU72" i="6"/>
  <c r="KV72" i="6"/>
  <c r="KW72" i="6"/>
  <c r="KX72" i="6"/>
  <c r="KY72" i="6"/>
  <c r="KZ72" i="6"/>
  <c r="LA72" i="6"/>
  <c r="LB72" i="6"/>
  <c r="LC72" i="6"/>
  <c r="LD72" i="6"/>
  <c r="LE72" i="6"/>
  <c r="LF72" i="6"/>
  <c r="LG72" i="6"/>
  <c r="LH72" i="6"/>
  <c r="LI72" i="6"/>
  <c r="LJ72" i="6"/>
  <c r="LK72" i="6"/>
  <c r="LL72" i="6"/>
  <c r="LM72" i="6"/>
  <c r="LN72" i="6"/>
  <c r="LO72" i="6"/>
  <c r="LP72" i="6"/>
  <c r="LQ72" i="6"/>
  <c r="LR72" i="6"/>
  <c r="LS72" i="6"/>
  <c r="LT72" i="6"/>
  <c r="LU72" i="6"/>
  <c r="LV72" i="6"/>
  <c r="LW72" i="6"/>
  <c r="LX72" i="6"/>
  <c r="LY72" i="6"/>
  <c r="LZ72" i="6"/>
  <c r="MA72" i="6"/>
  <c r="MB72" i="6"/>
  <c r="MC72" i="6"/>
  <c r="MD72" i="6"/>
  <c r="ME72" i="6"/>
  <c r="MF72" i="6"/>
  <c r="MG72" i="6"/>
  <c r="MH72" i="6"/>
  <c r="MI72" i="6"/>
  <c r="MJ72" i="6"/>
  <c r="MK72" i="6"/>
  <c r="ML72" i="6"/>
  <c r="MM72" i="6"/>
  <c r="MN72" i="6"/>
  <c r="MO72" i="6"/>
  <c r="MP72" i="6"/>
  <c r="MQ72" i="6"/>
  <c r="MR72" i="6"/>
  <c r="MS72" i="6"/>
  <c r="MT72" i="6"/>
  <c r="MU72" i="6"/>
  <c r="MV72" i="6"/>
  <c r="MW72" i="6"/>
  <c r="MX72" i="6"/>
  <c r="MY72" i="6"/>
  <c r="MZ72" i="6"/>
  <c r="NA72" i="6"/>
  <c r="NB72" i="6"/>
  <c r="NC72" i="6"/>
  <c r="ND72" i="6"/>
  <c r="NE72" i="6"/>
  <c r="NF72" i="6"/>
  <c r="NG72" i="6"/>
  <c r="NH72" i="6"/>
  <c r="NI72" i="6"/>
  <c r="NJ72" i="6"/>
  <c r="NK72" i="6"/>
  <c r="NL72" i="6"/>
  <c r="NM72" i="6"/>
  <c r="NN72" i="6"/>
  <c r="NO72" i="6"/>
  <c r="NP72" i="6"/>
  <c r="NQ72" i="6"/>
  <c r="NR72" i="6"/>
  <c r="NS72" i="6"/>
  <c r="NT72" i="6"/>
  <c r="NU72" i="6"/>
  <c r="NV72" i="6"/>
  <c r="NW72" i="6"/>
  <c r="NX72" i="6"/>
  <c r="NY72" i="6"/>
  <c r="NZ72" i="6"/>
  <c r="OA72" i="6"/>
  <c r="OB72" i="6"/>
  <c r="OC72" i="6"/>
  <c r="OD72" i="6"/>
  <c r="OE72" i="6"/>
  <c r="OF72" i="6"/>
  <c r="OG72" i="6"/>
  <c r="OH72" i="6"/>
  <c r="OI72" i="6"/>
  <c r="OJ72" i="6"/>
  <c r="OK72" i="6"/>
  <c r="OL72" i="6"/>
  <c r="OM72" i="6"/>
  <c r="ON72" i="6"/>
  <c r="OO72" i="6"/>
  <c r="OP72" i="6"/>
  <c r="OQ72" i="6"/>
  <c r="OR72" i="6"/>
  <c r="OS72" i="6"/>
  <c r="OT72" i="6"/>
  <c r="OU72" i="6"/>
  <c r="OV72" i="6"/>
  <c r="OW72" i="6"/>
  <c r="OX72" i="6"/>
  <c r="OY72" i="6"/>
  <c r="OZ72" i="6"/>
  <c r="PA72" i="6"/>
  <c r="PB72" i="6"/>
  <c r="PC72" i="6"/>
  <c r="PD72" i="6"/>
  <c r="PE72" i="6"/>
  <c r="PF72" i="6"/>
  <c r="PG72" i="6"/>
  <c r="PH72" i="6"/>
  <c r="PI72" i="6"/>
  <c r="PJ72" i="6"/>
  <c r="PK72" i="6"/>
  <c r="PL72" i="6"/>
  <c r="PM72" i="6"/>
  <c r="PN72" i="6"/>
  <c r="PO72" i="6"/>
  <c r="PP72" i="6"/>
  <c r="PQ72" i="6"/>
  <c r="PR72" i="6"/>
  <c r="PS72" i="6"/>
  <c r="PT72" i="6"/>
  <c r="PU72" i="6"/>
  <c r="PV72" i="6"/>
  <c r="PW72" i="6"/>
  <c r="PX72" i="6"/>
  <c r="PY72" i="6"/>
  <c r="PZ72" i="6"/>
  <c r="QA72" i="6"/>
  <c r="QB72" i="6"/>
  <c r="QC72" i="6"/>
  <c r="QD72" i="6"/>
  <c r="QE72" i="6"/>
  <c r="QF72" i="6"/>
  <c r="QG72" i="6"/>
  <c r="QH72" i="6"/>
  <c r="QI72" i="6"/>
  <c r="QJ72" i="6"/>
  <c r="QK72" i="6"/>
  <c r="QL72" i="6"/>
  <c r="QM72" i="6"/>
  <c r="QN72" i="6"/>
  <c r="QO72" i="6"/>
  <c r="QP72" i="6"/>
  <c r="QQ72" i="6"/>
  <c r="QR72" i="6"/>
  <c r="QS72" i="6"/>
  <c r="QT72" i="6"/>
  <c r="QU72" i="6"/>
  <c r="QV72" i="6"/>
  <c r="QW72" i="6"/>
  <c r="QX72" i="6"/>
  <c r="QY72" i="6"/>
  <c r="QZ72" i="6"/>
  <c r="RA72" i="6"/>
  <c r="RB72" i="6"/>
  <c r="RC72" i="6"/>
  <c r="RD72" i="6"/>
  <c r="RE72" i="6"/>
  <c r="RF72" i="6"/>
  <c r="RG72" i="6"/>
  <c r="RH72" i="6"/>
  <c r="RI72" i="6"/>
  <c r="RJ72" i="6"/>
  <c r="RK72" i="6"/>
  <c r="RL72" i="6"/>
  <c r="RM72" i="6"/>
  <c r="RN72" i="6"/>
  <c r="RO72" i="6"/>
  <c r="RP72" i="6"/>
  <c r="RQ72" i="6"/>
  <c r="RR72" i="6"/>
  <c r="RS72" i="6"/>
  <c r="RT72" i="6"/>
  <c r="RU72" i="6"/>
  <c r="RV72" i="6"/>
  <c r="RW72" i="6"/>
  <c r="RX72" i="6"/>
  <c r="RY72" i="6"/>
  <c r="RZ72" i="6"/>
  <c r="SA72" i="6"/>
  <c r="SB72" i="6"/>
  <c r="SC72" i="6"/>
  <c r="SD72" i="6"/>
  <c r="SE72" i="6"/>
  <c r="SF72" i="6"/>
  <c r="SG72" i="6"/>
  <c r="SH72" i="6"/>
  <c r="SI72" i="6"/>
  <c r="SJ72" i="6"/>
  <c r="SK72" i="6"/>
  <c r="SL72" i="6"/>
  <c r="SM72" i="6"/>
  <c r="SN72" i="6"/>
  <c r="SO72" i="6"/>
  <c r="SP72" i="6"/>
  <c r="SQ72" i="6"/>
  <c r="SR72" i="6"/>
  <c r="SS72" i="6"/>
  <c r="ST72" i="6"/>
  <c r="SU72" i="6"/>
  <c r="SV72" i="6"/>
  <c r="SW72" i="6"/>
  <c r="SX72" i="6"/>
  <c r="SY72" i="6"/>
  <c r="SZ72" i="6"/>
  <c r="TA72" i="6"/>
  <c r="TB72" i="6"/>
  <c r="TC72" i="6"/>
  <c r="TD72" i="6"/>
  <c r="TE72" i="6"/>
  <c r="TF72" i="6"/>
  <c r="TG72" i="6"/>
  <c r="TH72" i="6"/>
  <c r="TI72" i="6"/>
  <c r="TJ72" i="6"/>
  <c r="TK72" i="6"/>
  <c r="TL72" i="6"/>
  <c r="TM72" i="6"/>
  <c r="TN72" i="6"/>
  <c r="TO72" i="6"/>
  <c r="TP72" i="6"/>
  <c r="TQ72" i="6"/>
  <c r="TR72" i="6"/>
  <c r="TS72" i="6"/>
  <c r="TT72" i="6"/>
  <c r="TU72" i="6"/>
  <c r="TV72" i="6"/>
  <c r="TW72" i="6"/>
  <c r="TX72" i="6"/>
  <c r="TY72" i="6"/>
  <c r="TZ72" i="6"/>
  <c r="UA72" i="6"/>
  <c r="UB72" i="6"/>
  <c r="UC72" i="6"/>
  <c r="UD72" i="6"/>
  <c r="UE72" i="6"/>
  <c r="UF72" i="6"/>
  <c r="UG72" i="6"/>
  <c r="UH72" i="6"/>
  <c r="UI72" i="6"/>
  <c r="UJ72" i="6"/>
  <c r="UK72" i="6"/>
  <c r="UL72" i="6"/>
  <c r="UM72" i="6"/>
  <c r="UN72" i="6"/>
  <c r="UO72" i="6"/>
  <c r="UP72" i="6"/>
  <c r="UQ72" i="6"/>
  <c r="UR72" i="6"/>
  <c r="US72" i="6"/>
  <c r="UT72" i="6"/>
  <c r="UU72" i="6"/>
  <c r="UV72" i="6"/>
  <c r="UW72" i="6"/>
  <c r="UX72" i="6"/>
  <c r="UY72" i="6"/>
  <c r="UZ72" i="6"/>
  <c r="VA72" i="6"/>
  <c r="VB72" i="6"/>
  <c r="VC72" i="6"/>
  <c r="VD72" i="6"/>
  <c r="VE72" i="6"/>
  <c r="VF72" i="6"/>
  <c r="VG72" i="6"/>
  <c r="VH72" i="6"/>
  <c r="VI72" i="6"/>
  <c r="VJ72" i="6"/>
  <c r="VK72" i="6"/>
  <c r="VL72" i="6"/>
  <c r="VM72" i="6"/>
  <c r="VN72" i="6"/>
  <c r="VO72" i="6"/>
  <c r="VP72" i="6"/>
  <c r="VQ72" i="6"/>
  <c r="VR72" i="6"/>
  <c r="VS72" i="6"/>
  <c r="VT72" i="6"/>
  <c r="VU72" i="6"/>
  <c r="VV72" i="6"/>
  <c r="VW72" i="6"/>
  <c r="VX72" i="6"/>
  <c r="VY72" i="6"/>
  <c r="VZ72" i="6"/>
  <c r="WA72" i="6"/>
  <c r="WB72" i="6"/>
  <c r="WC72" i="6"/>
  <c r="WD72" i="6"/>
  <c r="WE72" i="6"/>
  <c r="WF72" i="6"/>
  <c r="WG72" i="6"/>
  <c r="WH72" i="6"/>
  <c r="WI72" i="6"/>
  <c r="WJ72" i="6"/>
  <c r="WK72" i="6"/>
  <c r="WL72" i="6"/>
  <c r="WM72" i="6"/>
  <c r="WN72" i="6"/>
  <c r="WO72" i="6"/>
  <c r="WP72" i="6"/>
  <c r="WQ72" i="6"/>
  <c r="WR72" i="6"/>
  <c r="WS72" i="6"/>
  <c r="WT72" i="6"/>
  <c r="WU72" i="6"/>
  <c r="WV72" i="6"/>
  <c r="WW72" i="6"/>
  <c r="WX72" i="6"/>
  <c r="WY72" i="6"/>
  <c r="WZ72" i="6"/>
  <c r="XA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DR73" i="6"/>
  <c r="DS73" i="6"/>
  <c r="DT73" i="6"/>
  <c r="DU73" i="6"/>
  <c r="DV73" i="6"/>
  <c r="DW73" i="6"/>
  <c r="DX73" i="6"/>
  <c r="DY73" i="6"/>
  <c r="DZ73" i="6"/>
  <c r="EA73" i="6"/>
  <c r="EB73" i="6"/>
  <c r="EC73" i="6"/>
  <c r="ED73" i="6"/>
  <c r="EE73" i="6"/>
  <c r="EF73" i="6"/>
  <c r="EG73" i="6"/>
  <c r="EH73" i="6"/>
  <c r="EI73" i="6"/>
  <c r="EJ73" i="6"/>
  <c r="EK73" i="6"/>
  <c r="EL73" i="6"/>
  <c r="EM73" i="6"/>
  <c r="EN73" i="6"/>
  <c r="EO73" i="6"/>
  <c r="EP73" i="6"/>
  <c r="EQ73" i="6"/>
  <c r="ER73" i="6"/>
  <c r="ES73" i="6"/>
  <c r="ET73" i="6"/>
  <c r="EU73" i="6"/>
  <c r="EV73" i="6"/>
  <c r="EW73" i="6"/>
  <c r="EX73" i="6"/>
  <c r="EY73" i="6"/>
  <c r="EZ73" i="6"/>
  <c r="FA73" i="6"/>
  <c r="FB73" i="6"/>
  <c r="FC73" i="6"/>
  <c r="FD73" i="6"/>
  <c r="FE73" i="6"/>
  <c r="FF73" i="6"/>
  <c r="FG73" i="6"/>
  <c r="FH73" i="6"/>
  <c r="FI73" i="6"/>
  <c r="FJ73" i="6"/>
  <c r="FK73" i="6"/>
  <c r="FL73" i="6"/>
  <c r="FM73" i="6"/>
  <c r="FN73" i="6"/>
  <c r="FO73" i="6"/>
  <c r="FP73" i="6"/>
  <c r="FQ73" i="6"/>
  <c r="FR73" i="6"/>
  <c r="FS73" i="6"/>
  <c r="FT73" i="6"/>
  <c r="FU73" i="6"/>
  <c r="FV73" i="6"/>
  <c r="FW73" i="6"/>
  <c r="FX73" i="6"/>
  <c r="FY73" i="6"/>
  <c r="FZ73" i="6"/>
  <c r="GA73" i="6"/>
  <c r="GB73" i="6"/>
  <c r="GC73" i="6"/>
  <c r="GD73" i="6"/>
  <c r="GE73" i="6"/>
  <c r="GF73" i="6"/>
  <c r="GG73" i="6"/>
  <c r="GH73" i="6"/>
  <c r="GI73" i="6"/>
  <c r="GJ73" i="6"/>
  <c r="GK73" i="6"/>
  <c r="GL73" i="6"/>
  <c r="GM73" i="6"/>
  <c r="GN73" i="6"/>
  <c r="GO73" i="6"/>
  <c r="GP73" i="6"/>
  <c r="GQ73" i="6"/>
  <c r="GR73" i="6"/>
  <c r="GS73" i="6"/>
  <c r="GT73" i="6"/>
  <c r="GU73" i="6"/>
  <c r="GV73" i="6"/>
  <c r="GW73" i="6"/>
  <c r="GX73" i="6"/>
  <c r="GY73" i="6"/>
  <c r="GZ73" i="6"/>
  <c r="HA73" i="6"/>
  <c r="HB73" i="6"/>
  <c r="HC73" i="6"/>
  <c r="HD73" i="6"/>
  <c r="HE73" i="6"/>
  <c r="HF73" i="6"/>
  <c r="HG73" i="6"/>
  <c r="HH73" i="6"/>
  <c r="HI73" i="6"/>
  <c r="HJ73" i="6"/>
  <c r="HK73" i="6"/>
  <c r="HL73" i="6"/>
  <c r="HM73" i="6"/>
  <c r="HN73" i="6"/>
  <c r="HO73" i="6"/>
  <c r="HP73" i="6"/>
  <c r="HQ73" i="6"/>
  <c r="HR73" i="6"/>
  <c r="HS73" i="6"/>
  <c r="HT73" i="6"/>
  <c r="HU73" i="6"/>
  <c r="HV73" i="6"/>
  <c r="HW73" i="6"/>
  <c r="HX73" i="6"/>
  <c r="HY73" i="6"/>
  <c r="HZ73" i="6"/>
  <c r="IA73" i="6"/>
  <c r="IB73" i="6"/>
  <c r="IC73" i="6"/>
  <c r="ID73" i="6"/>
  <c r="IE73" i="6"/>
  <c r="IF73" i="6"/>
  <c r="IG73" i="6"/>
  <c r="IH73" i="6"/>
  <c r="II73" i="6"/>
  <c r="IJ73" i="6"/>
  <c r="IK73" i="6"/>
  <c r="IL73" i="6"/>
  <c r="IM73" i="6"/>
  <c r="IN73" i="6"/>
  <c r="IO73" i="6"/>
  <c r="IP73" i="6"/>
  <c r="IQ73" i="6"/>
  <c r="IR73" i="6"/>
  <c r="IS73" i="6"/>
  <c r="IT73" i="6"/>
  <c r="IU73" i="6"/>
  <c r="IV73" i="6"/>
  <c r="IW73" i="6"/>
  <c r="IX73" i="6"/>
  <c r="IY73" i="6"/>
  <c r="IZ73" i="6"/>
  <c r="JA73" i="6"/>
  <c r="JB73" i="6"/>
  <c r="JC73" i="6"/>
  <c r="JD73" i="6"/>
  <c r="JE73" i="6"/>
  <c r="JF73" i="6"/>
  <c r="JG73" i="6"/>
  <c r="JH73" i="6"/>
  <c r="JI73" i="6"/>
  <c r="JJ73" i="6"/>
  <c r="JK73" i="6"/>
  <c r="JL73" i="6"/>
  <c r="JM73" i="6"/>
  <c r="JN73" i="6"/>
  <c r="JO73" i="6"/>
  <c r="JP73" i="6"/>
  <c r="JQ73" i="6"/>
  <c r="JR73" i="6"/>
  <c r="JS73" i="6"/>
  <c r="JT73" i="6"/>
  <c r="JU73" i="6"/>
  <c r="JV73" i="6"/>
  <c r="JW73" i="6"/>
  <c r="JX73" i="6"/>
  <c r="JY73" i="6"/>
  <c r="JZ73" i="6"/>
  <c r="KA73" i="6"/>
  <c r="KB73" i="6"/>
  <c r="KC73" i="6"/>
  <c r="KD73" i="6"/>
  <c r="KE73" i="6"/>
  <c r="KF73" i="6"/>
  <c r="KG73" i="6"/>
  <c r="KH73" i="6"/>
  <c r="KI73" i="6"/>
  <c r="KJ73" i="6"/>
  <c r="KK73" i="6"/>
  <c r="KL73" i="6"/>
  <c r="KM73" i="6"/>
  <c r="KN73" i="6"/>
  <c r="KO73" i="6"/>
  <c r="KP73" i="6"/>
  <c r="KQ73" i="6"/>
  <c r="KR73" i="6"/>
  <c r="KS73" i="6"/>
  <c r="KT73" i="6"/>
  <c r="KU73" i="6"/>
  <c r="KV73" i="6"/>
  <c r="KW73" i="6"/>
  <c r="KX73" i="6"/>
  <c r="KY73" i="6"/>
  <c r="KZ73" i="6"/>
  <c r="LA73" i="6"/>
  <c r="LB73" i="6"/>
  <c r="LC73" i="6"/>
  <c r="LD73" i="6"/>
  <c r="LE73" i="6"/>
  <c r="LF73" i="6"/>
  <c r="LG73" i="6"/>
  <c r="LH73" i="6"/>
  <c r="LI73" i="6"/>
  <c r="LJ73" i="6"/>
  <c r="LK73" i="6"/>
  <c r="LL73" i="6"/>
  <c r="LM73" i="6"/>
  <c r="LN73" i="6"/>
  <c r="LO73" i="6"/>
  <c r="LP73" i="6"/>
  <c r="LQ73" i="6"/>
  <c r="LR73" i="6"/>
  <c r="LS73" i="6"/>
  <c r="LT73" i="6"/>
  <c r="LU73" i="6"/>
  <c r="LV73" i="6"/>
  <c r="LW73" i="6"/>
  <c r="LX73" i="6"/>
  <c r="LY73" i="6"/>
  <c r="LZ73" i="6"/>
  <c r="MA73" i="6"/>
  <c r="MB73" i="6"/>
  <c r="MC73" i="6"/>
  <c r="MD73" i="6"/>
  <c r="ME73" i="6"/>
  <c r="MF73" i="6"/>
  <c r="MG73" i="6"/>
  <c r="MH73" i="6"/>
  <c r="MI73" i="6"/>
  <c r="MJ73" i="6"/>
  <c r="MK73" i="6"/>
  <c r="ML73" i="6"/>
  <c r="MM73" i="6"/>
  <c r="MN73" i="6"/>
  <c r="MO73" i="6"/>
  <c r="MP73" i="6"/>
  <c r="MQ73" i="6"/>
  <c r="MR73" i="6"/>
  <c r="MS73" i="6"/>
  <c r="MT73" i="6"/>
  <c r="MU73" i="6"/>
  <c r="MV73" i="6"/>
  <c r="MW73" i="6"/>
  <c r="MX73" i="6"/>
  <c r="MY73" i="6"/>
  <c r="MZ73" i="6"/>
  <c r="NA73" i="6"/>
  <c r="NB73" i="6"/>
  <c r="NC73" i="6"/>
  <c r="ND73" i="6"/>
  <c r="NE73" i="6"/>
  <c r="NF73" i="6"/>
  <c r="NG73" i="6"/>
  <c r="NH73" i="6"/>
  <c r="NI73" i="6"/>
  <c r="NJ73" i="6"/>
  <c r="NK73" i="6"/>
  <c r="NL73" i="6"/>
  <c r="NM73" i="6"/>
  <c r="NN73" i="6"/>
  <c r="NO73" i="6"/>
  <c r="NP73" i="6"/>
  <c r="NQ73" i="6"/>
  <c r="NR73" i="6"/>
  <c r="NS73" i="6"/>
  <c r="NT73" i="6"/>
  <c r="NU73" i="6"/>
  <c r="NV73" i="6"/>
  <c r="NW73" i="6"/>
  <c r="NX73" i="6"/>
  <c r="NY73" i="6"/>
  <c r="NZ73" i="6"/>
  <c r="OA73" i="6"/>
  <c r="OB73" i="6"/>
  <c r="OC73" i="6"/>
  <c r="OD73" i="6"/>
  <c r="OE73" i="6"/>
  <c r="OF73" i="6"/>
  <c r="OG73" i="6"/>
  <c r="OH73" i="6"/>
  <c r="OI73" i="6"/>
  <c r="OJ73" i="6"/>
  <c r="OK73" i="6"/>
  <c r="OL73" i="6"/>
  <c r="OM73" i="6"/>
  <c r="ON73" i="6"/>
  <c r="OO73" i="6"/>
  <c r="OP73" i="6"/>
  <c r="OQ73" i="6"/>
  <c r="OR73" i="6"/>
  <c r="OS73" i="6"/>
  <c r="OT73" i="6"/>
  <c r="OU73" i="6"/>
  <c r="OV73" i="6"/>
  <c r="OW73" i="6"/>
  <c r="OX73" i="6"/>
  <c r="OY73" i="6"/>
  <c r="OZ73" i="6"/>
  <c r="PA73" i="6"/>
  <c r="PB73" i="6"/>
  <c r="PC73" i="6"/>
  <c r="PD73" i="6"/>
  <c r="PE73" i="6"/>
  <c r="PF73" i="6"/>
  <c r="PG73" i="6"/>
  <c r="PH73" i="6"/>
  <c r="PI73" i="6"/>
  <c r="PJ73" i="6"/>
  <c r="PK73" i="6"/>
  <c r="PL73" i="6"/>
  <c r="PM73" i="6"/>
  <c r="PN73" i="6"/>
  <c r="PO73" i="6"/>
  <c r="PP73" i="6"/>
  <c r="PQ73" i="6"/>
  <c r="PR73" i="6"/>
  <c r="PS73" i="6"/>
  <c r="PT73" i="6"/>
  <c r="PU73" i="6"/>
  <c r="PV73" i="6"/>
  <c r="PW73" i="6"/>
  <c r="PX73" i="6"/>
  <c r="PY73" i="6"/>
  <c r="PZ73" i="6"/>
  <c r="QA73" i="6"/>
  <c r="QB73" i="6"/>
  <c r="QC73" i="6"/>
  <c r="QD73" i="6"/>
  <c r="QE73" i="6"/>
  <c r="QF73" i="6"/>
  <c r="QG73" i="6"/>
  <c r="QH73" i="6"/>
  <c r="QI73" i="6"/>
  <c r="QJ73" i="6"/>
  <c r="QK73" i="6"/>
  <c r="QL73" i="6"/>
  <c r="QM73" i="6"/>
  <c r="QN73" i="6"/>
  <c r="QO73" i="6"/>
  <c r="QP73" i="6"/>
  <c r="QQ73" i="6"/>
  <c r="QR73" i="6"/>
  <c r="QS73" i="6"/>
  <c r="QT73" i="6"/>
  <c r="QU73" i="6"/>
  <c r="QV73" i="6"/>
  <c r="QW73" i="6"/>
  <c r="QX73" i="6"/>
  <c r="QY73" i="6"/>
  <c r="QZ73" i="6"/>
  <c r="RA73" i="6"/>
  <c r="RB73" i="6"/>
  <c r="RC73" i="6"/>
  <c r="RD73" i="6"/>
  <c r="RE73" i="6"/>
  <c r="RF73" i="6"/>
  <c r="RG73" i="6"/>
  <c r="RH73" i="6"/>
  <c r="RI73" i="6"/>
  <c r="RJ73" i="6"/>
  <c r="RK73" i="6"/>
  <c r="RL73" i="6"/>
  <c r="RM73" i="6"/>
  <c r="RN73" i="6"/>
  <c r="RO73" i="6"/>
  <c r="RP73" i="6"/>
  <c r="RQ73" i="6"/>
  <c r="RR73" i="6"/>
  <c r="RS73" i="6"/>
  <c r="RT73" i="6"/>
  <c r="RU73" i="6"/>
  <c r="RV73" i="6"/>
  <c r="RW73" i="6"/>
  <c r="RX73" i="6"/>
  <c r="RY73" i="6"/>
  <c r="RZ73" i="6"/>
  <c r="SA73" i="6"/>
  <c r="SB73" i="6"/>
  <c r="SC73" i="6"/>
  <c r="SD73" i="6"/>
  <c r="SE73" i="6"/>
  <c r="SF73" i="6"/>
  <c r="SG73" i="6"/>
  <c r="SH73" i="6"/>
  <c r="SI73" i="6"/>
  <c r="SJ73" i="6"/>
  <c r="SK73" i="6"/>
  <c r="SL73" i="6"/>
  <c r="SM73" i="6"/>
  <c r="SN73" i="6"/>
  <c r="SO73" i="6"/>
  <c r="SP73" i="6"/>
  <c r="SQ73" i="6"/>
  <c r="SR73" i="6"/>
  <c r="SS73" i="6"/>
  <c r="ST73" i="6"/>
  <c r="SU73" i="6"/>
  <c r="SV73" i="6"/>
  <c r="SW73" i="6"/>
  <c r="SX73" i="6"/>
  <c r="SY73" i="6"/>
  <c r="SZ73" i="6"/>
  <c r="TA73" i="6"/>
  <c r="TB73" i="6"/>
  <c r="TC73" i="6"/>
  <c r="TD73" i="6"/>
  <c r="TE73" i="6"/>
  <c r="TF73" i="6"/>
  <c r="TG73" i="6"/>
  <c r="TH73" i="6"/>
  <c r="TI73" i="6"/>
  <c r="TJ73" i="6"/>
  <c r="TK73" i="6"/>
  <c r="TL73" i="6"/>
  <c r="TM73" i="6"/>
  <c r="TN73" i="6"/>
  <c r="TO73" i="6"/>
  <c r="TP73" i="6"/>
  <c r="TQ73" i="6"/>
  <c r="TR73" i="6"/>
  <c r="TS73" i="6"/>
  <c r="TT73" i="6"/>
  <c r="TU73" i="6"/>
  <c r="TV73" i="6"/>
  <c r="TW73" i="6"/>
  <c r="TX73" i="6"/>
  <c r="TY73" i="6"/>
  <c r="TZ73" i="6"/>
  <c r="UA73" i="6"/>
  <c r="UB73" i="6"/>
  <c r="UC73" i="6"/>
  <c r="UD73" i="6"/>
  <c r="UE73" i="6"/>
  <c r="UF73" i="6"/>
  <c r="UG73" i="6"/>
  <c r="UH73" i="6"/>
  <c r="UI73" i="6"/>
  <c r="UJ73" i="6"/>
  <c r="UK73" i="6"/>
  <c r="UL73" i="6"/>
  <c r="UM73" i="6"/>
  <c r="UN73" i="6"/>
  <c r="UO73" i="6"/>
  <c r="UP73" i="6"/>
  <c r="UQ73" i="6"/>
  <c r="UR73" i="6"/>
  <c r="US73" i="6"/>
  <c r="UT73" i="6"/>
  <c r="UU73" i="6"/>
  <c r="UV73" i="6"/>
  <c r="UW73" i="6"/>
  <c r="UX73" i="6"/>
  <c r="UY73" i="6"/>
  <c r="UZ73" i="6"/>
  <c r="VA73" i="6"/>
  <c r="VB73" i="6"/>
  <c r="VC73" i="6"/>
  <c r="VD73" i="6"/>
  <c r="VE73" i="6"/>
  <c r="VF73" i="6"/>
  <c r="VG73" i="6"/>
  <c r="VH73" i="6"/>
  <c r="VI73" i="6"/>
  <c r="VJ73" i="6"/>
  <c r="VK73" i="6"/>
  <c r="VL73" i="6"/>
  <c r="VM73" i="6"/>
  <c r="VN73" i="6"/>
  <c r="VO73" i="6"/>
  <c r="VP73" i="6"/>
  <c r="VQ73" i="6"/>
  <c r="VR73" i="6"/>
  <c r="VS73" i="6"/>
  <c r="VT73" i="6"/>
  <c r="VU73" i="6"/>
  <c r="VV73" i="6"/>
  <c r="VW73" i="6"/>
  <c r="VX73" i="6"/>
  <c r="VY73" i="6"/>
  <c r="VZ73" i="6"/>
  <c r="WA73" i="6"/>
  <c r="WB73" i="6"/>
  <c r="WC73" i="6"/>
  <c r="WD73" i="6"/>
  <c r="WE73" i="6"/>
  <c r="WF73" i="6"/>
  <c r="WG73" i="6"/>
  <c r="WH73" i="6"/>
  <c r="WI73" i="6"/>
  <c r="WJ73" i="6"/>
  <c r="WK73" i="6"/>
  <c r="WL73" i="6"/>
  <c r="WM73" i="6"/>
  <c r="WN73" i="6"/>
  <c r="WO73" i="6"/>
  <c r="WP73" i="6"/>
  <c r="WQ73" i="6"/>
  <c r="WR73" i="6"/>
  <c r="WS73" i="6"/>
  <c r="WT73" i="6"/>
  <c r="WU73" i="6"/>
  <c r="WV73" i="6"/>
  <c r="WW73" i="6"/>
  <c r="WX73" i="6"/>
  <c r="WY73" i="6"/>
  <c r="WZ73" i="6"/>
  <c r="XA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4" i="6"/>
  <c r="DS74" i="6"/>
  <c r="DT74" i="6"/>
  <c r="DU74" i="6"/>
  <c r="DV74" i="6"/>
  <c r="DW74" i="6"/>
  <c r="DX74" i="6"/>
  <c r="DY74" i="6"/>
  <c r="DZ74" i="6"/>
  <c r="EA74" i="6"/>
  <c r="EB74" i="6"/>
  <c r="EC74" i="6"/>
  <c r="ED74" i="6"/>
  <c r="EE74" i="6"/>
  <c r="EF74" i="6"/>
  <c r="EG74" i="6"/>
  <c r="EH74" i="6"/>
  <c r="EI74" i="6"/>
  <c r="EJ74" i="6"/>
  <c r="EK74" i="6"/>
  <c r="EL74" i="6"/>
  <c r="EM74" i="6"/>
  <c r="EN74" i="6"/>
  <c r="EO74" i="6"/>
  <c r="EP74" i="6"/>
  <c r="EQ74" i="6"/>
  <c r="ER74" i="6"/>
  <c r="ES74" i="6"/>
  <c r="ET74" i="6"/>
  <c r="EU74" i="6"/>
  <c r="EV74" i="6"/>
  <c r="EW74" i="6"/>
  <c r="EX74" i="6"/>
  <c r="EY74" i="6"/>
  <c r="EZ74" i="6"/>
  <c r="FA74" i="6"/>
  <c r="FB74" i="6"/>
  <c r="FC74" i="6"/>
  <c r="FD74" i="6"/>
  <c r="FE74" i="6"/>
  <c r="FF74" i="6"/>
  <c r="FG74" i="6"/>
  <c r="FH74" i="6"/>
  <c r="FI74" i="6"/>
  <c r="FJ74" i="6"/>
  <c r="FK74" i="6"/>
  <c r="FL74" i="6"/>
  <c r="FM74" i="6"/>
  <c r="FN74" i="6"/>
  <c r="FO74" i="6"/>
  <c r="FP74" i="6"/>
  <c r="FQ74" i="6"/>
  <c r="FR74" i="6"/>
  <c r="FS74" i="6"/>
  <c r="FT74" i="6"/>
  <c r="FU74" i="6"/>
  <c r="FV74" i="6"/>
  <c r="FW74" i="6"/>
  <c r="FX74" i="6"/>
  <c r="FY74" i="6"/>
  <c r="FZ74" i="6"/>
  <c r="GA74" i="6"/>
  <c r="GB74" i="6"/>
  <c r="GC74" i="6"/>
  <c r="GD74" i="6"/>
  <c r="GE74" i="6"/>
  <c r="GF74" i="6"/>
  <c r="GG74" i="6"/>
  <c r="GH74" i="6"/>
  <c r="GI74" i="6"/>
  <c r="GJ74" i="6"/>
  <c r="GK74" i="6"/>
  <c r="GL74" i="6"/>
  <c r="GM74" i="6"/>
  <c r="GN74" i="6"/>
  <c r="GO74" i="6"/>
  <c r="GP74" i="6"/>
  <c r="GQ74" i="6"/>
  <c r="GR74" i="6"/>
  <c r="GS74" i="6"/>
  <c r="GT74" i="6"/>
  <c r="GU74" i="6"/>
  <c r="GV74" i="6"/>
  <c r="GW74" i="6"/>
  <c r="GX74" i="6"/>
  <c r="GY74" i="6"/>
  <c r="GZ74" i="6"/>
  <c r="HA74" i="6"/>
  <c r="HB74" i="6"/>
  <c r="HC74" i="6"/>
  <c r="HD74" i="6"/>
  <c r="HE74" i="6"/>
  <c r="HF74" i="6"/>
  <c r="HG74" i="6"/>
  <c r="HH74" i="6"/>
  <c r="HI74" i="6"/>
  <c r="HJ74" i="6"/>
  <c r="HK74" i="6"/>
  <c r="HL74" i="6"/>
  <c r="HM74" i="6"/>
  <c r="HN74" i="6"/>
  <c r="HO74" i="6"/>
  <c r="HP74" i="6"/>
  <c r="HQ74" i="6"/>
  <c r="HR74" i="6"/>
  <c r="HS74" i="6"/>
  <c r="HT74" i="6"/>
  <c r="HU74" i="6"/>
  <c r="HV74" i="6"/>
  <c r="HW74" i="6"/>
  <c r="HX74" i="6"/>
  <c r="HY74" i="6"/>
  <c r="HZ74" i="6"/>
  <c r="IA74" i="6"/>
  <c r="IB74" i="6"/>
  <c r="IC74" i="6"/>
  <c r="ID74" i="6"/>
  <c r="IE74" i="6"/>
  <c r="IF74" i="6"/>
  <c r="IG74" i="6"/>
  <c r="IH74" i="6"/>
  <c r="II74" i="6"/>
  <c r="IJ74" i="6"/>
  <c r="IK74" i="6"/>
  <c r="IL74" i="6"/>
  <c r="IM74" i="6"/>
  <c r="IN74" i="6"/>
  <c r="IO74" i="6"/>
  <c r="IP74" i="6"/>
  <c r="IQ74" i="6"/>
  <c r="IR74" i="6"/>
  <c r="IS74" i="6"/>
  <c r="IT74" i="6"/>
  <c r="IU74" i="6"/>
  <c r="IV74" i="6"/>
  <c r="IW74" i="6"/>
  <c r="IX74" i="6"/>
  <c r="IY74" i="6"/>
  <c r="IZ74" i="6"/>
  <c r="JA74" i="6"/>
  <c r="JB74" i="6"/>
  <c r="JC74" i="6"/>
  <c r="JD74" i="6"/>
  <c r="JE74" i="6"/>
  <c r="JF74" i="6"/>
  <c r="JG74" i="6"/>
  <c r="JH74" i="6"/>
  <c r="JI74" i="6"/>
  <c r="JJ74" i="6"/>
  <c r="JK74" i="6"/>
  <c r="JL74" i="6"/>
  <c r="JM74" i="6"/>
  <c r="JN74" i="6"/>
  <c r="JO74" i="6"/>
  <c r="JP74" i="6"/>
  <c r="JQ74" i="6"/>
  <c r="JR74" i="6"/>
  <c r="JS74" i="6"/>
  <c r="JT74" i="6"/>
  <c r="JU74" i="6"/>
  <c r="JV74" i="6"/>
  <c r="JW74" i="6"/>
  <c r="JX74" i="6"/>
  <c r="JY74" i="6"/>
  <c r="JZ74" i="6"/>
  <c r="KA74" i="6"/>
  <c r="KB74" i="6"/>
  <c r="KC74" i="6"/>
  <c r="KD74" i="6"/>
  <c r="KE74" i="6"/>
  <c r="KF74" i="6"/>
  <c r="KG74" i="6"/>
  <c r="KH74" i="6"/>
  <c r="KI74" i="6"/>
  <c r="KJ74" i="6"/>
  <c r="KK74" i="6"/>
  <c r="KL74" i="6"/>
  <c r="KM74" i="6"/>
  <c r="KN74" i="6"/>
  <c r="KO74" i="6"/>
  <c r="KP74" i="6"/>
  <c r="KQ74" i="6"/>
  <c r="KR74" i="6"/>
  <c r="KS74" i="6"/>
  <c r="KT74" i="6"/>
  <c r="KU74" i="6"/>
  <c r="KV74" i="6"/>
  <c r="KW74" i="6"/>
  <c r="KX74" i="6"/>
  <c r="KY74" i="6"/>
  <c r="KZ74" i="6"/>
  <c r="LA74" i="6"/>
  <c r="LB74" i="6"/>
  <c r="LC74" i="6"/>
  <c r="LD74" i="6"/>
  <c r="LE74" i="6"/>
  <c r="LF74" i="6"/>
  <c r="LG74" i="6"/>
  <c r="LH74" i="6"/>
  <c r="LI74" i="6"/>
  <c r="LJ74" i="6"/>
  <c r="LK74" i="6"/>
  <c r="LL74" i="6"/>
  <c r="LM74" i="6"/>
  <c r="LN74" i="6"/>
  <c r="LO74" i="6"/>
  <c r="LP74" i="6"/>
  <c r="LQ74" i="6"/>
  <c r="LR74" i="6"/>
  <c r="LS74" i="6"/>
  <c r="LT74" i="6"/>
  <c r="LU74" i="6"/>
  <c r="LV74" i="6"/>
  <c r="LW74" i="6"/>
  <c r="LX74" i="6"/>
  <c r="LY74" i="6"/>
  <c r="LZ74" i="6"/>
  <c r="MA74" i="6"/>
  <c r="MB74" i="6"/>
  <c r="MC74" i="6"/>
  <c r="MD74" i="6"/>
  <c r="ME74" i="6"/>
  <c r="MF74" i="6"/>
  <c r="MG74" i="6"/>
  <c r="MH74" i="6"/>
  <c r="MI74" i="6"/>
  <c r="MJ74" i="6"/>
  <c r="MK74" i="6"/>
  <c r="ML74" i="6"/>
  <c r="MM74" i="6"/>
  <c r="MN74" i="6"/>
  <c r="MO74" i="6"/>
  <c r="MP74" i="6"/>
  <c r="MQ74" i="6"/>
  <c r="MR74" i="6"/>
  <c r="MS74" i="6"/>
  <c r="MT74" i="6"/>
  <c r="MU74" i="6"/>
  <c r="MV74" i="6"/>
  <c r="MW74" i="6"/>
  <c r="MX74" i="6"/>
  <c r="MY74" i="6"/>
  <c r="MZ74" i="6"/>
  <c r="NA74" i="6"/>
  <c r="NB74" i="6"/>
  <c r="NC74" i="6"/>
  <c r="ND74" i="6"/>
  <c r="NE74" i="6"/>
  <c r="NF74" i="6"/>
  <c r="NG74" i="6"/>
  <c r="NH74" i="6"/>
  <c r="NI74" i="6"/>
  <c r="NJ74" i="6"/>
  <c r="NK74" i="6"/>
  <c r="NL74" i="6"/>
  <c r="NM74" i="6"/>
  <c r="NN74" i="6"/>
  <c r="NO74" i="6"/>
  <c r="NP74" i="6"/>
  <c r="NQ74" i="6"/>
  <c r="NR74" i="6"/>
  <c r="NS74" i="6"/>
  <c r="NT74" i="6"/>
  <c r="NU74" i="6"/>
  <c r="NV74" i="6"/>
  <c r="NW74" i="6"/>
  <c r="NX74" i="6"/>
  <c r="NY74" i="6"/>
  <c r="NZ74" i="6"/>
  <c r="OA74" i="6"/>
  <c r="OB74" i="6"/>
  <c r="OC74" i="6"/>
  <c r="OD74" i="6"/>
  <c r="OE74" i="6"/>
  <c r="OF74" i="6"/>
  <c r="OG74" i="6"/>
  <c r="OH74" i="6"/>
  <c r="OI74" i="6"/>
  <c r="OJ74" i="6"/>
  <c r="OK74" i="6"/>
  <c r="OL74" i="6"/>
  <c r="OM74" i="6"/>
  <c r="ON74" i="6"/>
  <c r="OO74" i="6"/>
  <c r="OP74" i="6"/>
  <c r="OQ74" i="6"/>
  <c r="OR74" i="6"/>
  <c r="OS74" i="6"/>
  <c r="OT74" i="6"/>
  <c r="OU74" i="6"/>
  <c r="OV74" i="6"/>
  <c r="OW74" i="6"/>
  <c r="OX74" i="6"/>
  <c r="OY74" i="6"/>
  <c r="OZ74" i="6"/>
  <c r="PA74" i="6"/>
  <c r="PB74" i="6"/>
  <c r="PC74" i="6"/>
  <c r="PD74" i="6"/>
  <c r="PE74" i="6"/>
  <c r="PF74" i="6"/>
  <c r="PG74" i="6"/>
  <c r="PH74" i="6"/>
  <c r="PI74" i="6"/>
  <c r="PJ74" i="6"/>
  <c r="PK74" i="6"/>
  <c r="PL74" i="6"/>
  <c r="PM74" i="6"/>
  <c r="PN74" i="6"/>
  <c r="PO74" i="6"/>
  <c r="PP74" i="6"/>
  <c r="PQ74" i="6"/>
  <c r="PR74" i="6"/>
  <c r="PS74" i="6"/>
  <c r="PT74" i="6"/>
  <c r="PU74" i="6"/>
  <c r="PV74" i="6"/>
  <c r="PW74" i="6"/>
  <c r="PX74" i="6"/>
  <c r="PY74" i="6"/>
  <c r="PZ74" i="6"/>
  <c r="QA74" i="6"/>
  <c r="QB74" i="6"/>
  <c r="QC74" i="6"/>
  <c r="QD74" i="6"/>
  <c r="QE74" i="6"/>
  <c r="QF74" i="6"/>
  <c r="QG74" i="6"/>
  <c r="QH74" i="6"/>
  <c r="QI74" i="6"/>
  <c r="QJ74" i="6"/>
  <c r="QK74" i="6"/>
  <c r="QL74" i="6"/>
  <c r="QM74" i="6"/>
  <c r="QN74" i="6"/>
  <c r="QO74" i="6"/>
  <c r="QP74" i="6"/>
  <c r="QQ74" i="6"/>
  <c r="QR74" i="6"/>
  <c r="QS74" i="6"/>
  <c r="QT74" i="6"/>
  <c r="QU74" i="6"/>
  <c r="QV74" i="6"/>
  <c r="QW74" i="6"/>
  <c r="QX74" i="6"/>
  <c r="QY74" i="6"/>
  <c r="QZ74" i="6"/>
  <c r="RA74" i="6"/>
  <c r="RB74" i="6"/>
  <c r="RC74" i="6"/>
  <c r="RD74" i="6"/>
  <c r="RE74" i="6"/>
  <c r="RF74" i="6"/>
  <c r="RG74" i="6"/>
  <c r="RH74" i="6"/>
  <c r="RI74" i="6"/>
  <c r="RJ74" i="6"/>
  <c r="RK74" i="6"/>
  <c r="RL74" i="6"/>
  <c r="RM74" i="6"/>
  <c r="RN74" i="6"/>
  <c r="RO74" i="6"/>
  <c r="RP74" i="6"/>
  <c r="RQ74" i="6"/>
  <c r="RR74" i="6"/>
  <c r="RS74" i="6"/>
  <c r="RT74" i="6"/>
  <c r="RU74" i="6"/>
  <c r="RV74" i="6"/>
  <c r="RW74" i="6"/>
  <c r="RX74" i="6"/>
  <c r="RY74" i="6"/>
  <c r="RZ74" i="6"/>
  <c r="SA74" i="6"/>
  <c r="SB74" i="6"/>
  <c r="SC74" i="6"/>
  <c r="SD74" i="6"/>
  <c r="SE74" i="6"/>
  <c r="SF74" i="6"/>
  <c r="SG74" i="6"/>
  <c r="SH74" i="6"/>
  <c r="SI74" i="6"/>
  <c r="SJ74" i="6"/>
  <c r="SK74" i="6"/>
  <c r="SL74" i="6"/>
  <c r="SM74" i="6"/>
  <c r="SN74" i="6"/>
  <c r="SO74" i="6"/>
  <c r="SP74" i="6"/>
  <c r="SQ74" i="6"/>
  <c r="SR74" i="6"/>
  <c r="SS74" i="6"/>
  <c r="ST74" i="6"/>
  <c r="SU74" i="6"/>
  <c r="SV74" i="6"/>
  <c r="SW74" i="6"/>
  <c r="SX74" i="6"/>
  <c r="SY74" i="6"/>
  <c r="SZ74" i="6"/>
  <c r="TA74" i="6"/>
  <c r="TB74" i="6"/>
  <c r="TC74" i="6"/>
  <c r="TD74" i="6"/>
  <c r="TE74" i="6"/>
  <c r="TF74" i="6"/>
  <c r="TG74" i="6"/>
  <c r="TH74" i="6"/>
  <c r="TI74" i="6"/>
  <c r="TJ74" i="6"/>
  <c r="TK74" i="6"/>
  <c r="TL74" i="6"/>
  <c r="TM74" i="6"/>
  <c r="TN74" i="6"/>
  <c r="TO74" i="6"/>
  <c r="TP74" i="6"/>
  <c r="TQ74" i="6"/>
  <c r="TR74" i="6"/>
  <c r="TS74" i="6"/>
  <c r="TT74" i="6"/>
  <c r="TU74" i="6"/>
  <c r="TV74" i="6"/>
  <c r="TW74" i="6"/>
  <c r="TX74" i="6"/>
  <c r="TY74" i="6"/>
  <c r="TZ74" i="6"/>
  <c r="UA74" i="6"/>
  <c r="UB74" i="6"/>
  <c r="UC74" i="6"/>
  <c r="UD74" i="6"/>
  <c r="UE74" i="6"/>
  <c r="UF74" i="6"/>
  <c r="UG74" i="6"/>
  <c r="UH74" i="6"/>
  <c r="UI74" i="6"/>
  <c r="UJ74" i="6"/>
  <c r="UK74" i="6"/>
  <c r="UL74" i="6"/>
  <c r="UM74" i="6"/>
  <c r="UN74" i="6"/>
  <c r="UO74" i="6"/>
  <c r="UP74" i="6"/>
  <c r="UQ74" i="6"/>
  <c r="UR74" i="6"/>
  <c r="US74" i="6"/>
  <c r="UT74" i="6"/>
  <c r="UU74" i="6"/>
  <c r="UV74" i="6"/>
  <c r="UW74" i="6"/>
  <c r="UX74" i="6"/>
  <c r="UY74" i="6"/>
  <c r="UZ74" i="6"/>
  <c r="VA74" i="6"/>
  <c r="VB74" i="6"/>
  <c r="VC74" i="6"/>
  <c r="VD74" i="6"/>
  <c r="VE74" i="6"/>
  <c r="VF74" i="6"/>
  <c r="VG74" i="6"/>
  <c r="VH74" i="6"/>
  <c r="VI74" i="6"/>
  <c r="VJ74" i="6"/>
  <c r="VK74" i="6"/>
  <c r="VL74" i="6"/>
  <c r="VM74" i="6"/>
  <c r="VN74" i="6"/>
  <c r="VO74" i="6"/>
  <c r="VP74" i="6"/>
  <c r="VQ74" i="6"/>
  <c r="VR74" i="6"/>
  <c r="VS74" i="6"/>
  <c r="VT74" i="6"/>
  <c r="VU74" i="6"/>
  <c r="VV74" i="6"/>
  <c r="VW74" i="6"/>
  <c r="VX74" i="6"/>
  <c r="VY74" i="6"/>
  <c r="VZ74" i="6"/>
  <c r="WA74" i="6"/>
  <c r="WB74" i="6"/>
  <c r="WC74" i="6"/>
  <c r="WD74" i="6"/>
  <c r="WE74" i="6"/>
  <c r="WF74" i="6"/>
  <c r="WG74" i="6"/>
  <c r="WH74" i="6"/>
  <c r="WI74" i="6"/>
  <c r="WJ74" i="6"/>
  <c r="WK74" i="6"/>
  <c r="WL74" i="6"/>
  <c r="WM74" i="6"/>
  <c r="WN74" i="6"/>
  <c r="WO74" i="6"/>
  <c r="WP74" i="6"/>
  <c r="WQ74" i="6"/>
  <c r="WR74" i="6"/>
  <c r="WS74" i="6"/>
  <c r="WT74" i="6"/>
  <c r="WU74" i="6"/>
  <c r="WV74" i="6"/>
  <c r="WW74" i="6"/>
  <c r="WX74" i="6"/>
  <c r="WY74" i="6"/>
  <c r="WZ74" i="6"/>
  <c r="XA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5" i="6"/>
  <c r="DS75" i="6"/>
  <c r="DT75" i="6"/>
  <c r="DU75" i="6"/>
  <c r="DV75" i="6"/>
  <c r="DW75" i="6"/>
  <c r="DX75" i="6"/>
  <c r="DY75" i="6"/>
  <c r="DZ75" i="6"/>
  <c r="EA75" i="6"/>
  <c r="EB75" i="6"/>
  <c r="EC75" i="6"/>
  <c r="ED75" i="6"/>
  <c r="EE75" i="6"/>
  <c r="EF75" i="6"/>
  <c r="EG75" i="6"/>
  <c r="EH75" i="6"/>
  <c r="EI75" i="6"/>
  <c r="EJ75" i="6"/>
  <c r="EK75" i="6"/>
  <c r="EL75" i="6"/>
  <c r="EM75" i="6"/>
  <c r="EN75" i="6"/>
  <c r="EO75" i="6"/>
  <c r="EP75" i="6"/>
  <c r="EQ75" i="6"/>
  <c r="ER75" i="6"/>
  <c r="ES75" i="6"/>
  <c r="ET75" i="6"/>
  <c r="EU75" i="6"/>
  <c r="EV75" i="6"/>
  <c r="EW75" i="6"/>
  <c r="EX75" i="6"/>
  <c r="EY75" i="6"/>
  <c r="EZ75" i="6"/>
  <c r="FA75" i="6"/>
  <c r="FB75" i="6"/>
  <c r="FC75" i="6"/>
  <c r="FD75" i="6"/>
  <c r="FE75" i="6"/>
  <c r="FF75" i="6"/>
  <c r="FG75" i="6"/>
  <c r="FH75" i="6"/>
  <c r="FI75" i="6"/>
  <c r="FJ75" i="6"/>
  <c r="FK75" i="6"/>
  <c r="FL75" i="6"/>
  <c r="FM75" i="6"/>
  <c r="FN75" i="6"/>
  <c r="FO75" i="6"/>
  <c r="FP75" i="6"/>
  <c r="FQ75" i="6"/>
  <c r="FR75" i="6"/>
  <c r="FS75" i="6"/>
  <c r="FT75" i="6"/>
  <c r="FU75" i="6"/>
  <c r="FV75" i="6"/>
  <c r="FW75" i="6"/>
  <c r="FX75" i="6"/>
  <c r="FY75" i="6"/>
  <c r="FZ75" i="6"/>
  <c r="GA75" i="6"/>
  <c r="GB75" i="6"/>
  <c r="GC75" i="6"/>
  <c r="GD75" i="6"/>
  <c r="GE75" i="6"/>
  <c r="GF75" i="6"/>
  <c r="GG75" i="6"/>
  <c r="GH75" i="6"/>
  <c r="GI75" i="6"/>
  <c r="GJ75" i="6"/>
  <c r="GK75" i="6"/>
  <c r="GL75" i="6"/>
  <c r="GM75" i="6"/>
  <c r="GN75" i="6"/>
  <c r="GO75" i="6"/>
  <c r="GP75" i="6"/>
  <c r="GQ75" i="6"/>
  <c r="GR75" i="6"/>
  <c r="GS75" i="6"/>
  <c r="GT75" i="6"/>
  <c r="GU75" i="6"/>
  <c r="GV75" i="6"/>
  <c r="GW75" i="6"/>
  <c r="GX75" i="6"/>
  <c r="GY75" i="6"/>
  <c r="GZ75" i="6"/>
  <c r="HA75" i="6"/>
  <c r="HB75" i="6"/>
  <c r="HC75" i="6"/>
  <c r="HD75" i="6"/>
  <c r="HE75" i="6"/>
  <c r="HF75" i="6"/>
  <c r="HG75" i="6"/>
  <c r="HH75" i="6"/>
  <c r="HI75" i="6"/>
  <c r="HJ75" i="6"/>
  <c r="HK75" i="6"/>
  <c r="HL75" i="6"/>
  <c r="HM75" i="6"/>
  <c r="HN75" i="6"/>
  <c r="HO75" i="6"/>
  <c r="HP75" i="6"/>
  <c r="HQ75" i="6"/>
  <c r="HR75" i="6"/>
  <c r="HS75" i="6"/>
  <c r="HT75" i="6"/>
  <c r="HU75" i="6"/>
  <c r="HV75" i="6"/>
  <c r="HW75" i="6"/>
  <c r="HX75" i="6"/>
  <c r="HY75" i="6"/>
  <c r="HZ75" i="6"/>
  <c r="IA75" i="6"/>
  <c r="IB75" i="6"/>
  <c r="IC75" i="6"/>
  <c r="ID75" i="6"/>
  <c r="IE75" i="6"/>
  <c r="IF75" i="6"/>
  <c r="IG75" i="6"/>
  <c r="IH75" i="6"/>
  <c r="II75" i="6"/>
  <c r="IJ75" i="6"/>
  <c r="IK75" i="6"/>
  <c r="IL75" i="6"/>
  <c r="IM75" i="6"/>
  <c r="IN75" i="6"/>
  <c r="IO75" i="6"/>
  <c r="IP75" i="6"/>
  <c r="IQ75" i="6"/>
  <c r="IR75" i="6"/>
  <c r="IS75" i="6"/>
  <c r="IT75" i="6"/>
  <c r="IU75" i="6"/>
  <c r="IV75" i="6"/>
  <c r="IW75" i="6"/>
  <c r="IX75" i="6"/>
  <c r="IY75" i="6"/>
  <c r="IZ75" i="6"/>
  <c r="JA75" i="6"/>
  <c r="JB75" i="6"/>
  <c r="JC75" i="6"/>
  <c r="JD75" i="6"/>
  <c r="JE75" i="6"/>
  <c r="JF75" i="6"/>
  <c r="JG75" i="6"/>
  <c r="JH75" i="6"/>
  <c r="JI75" i="6"/>
  <c r="JJ75" i="6"/>
  <c r="JK75" i="6"/>
  <c r="JL75" i="6"/>
  <c r="JM75" i="6"/>
  <c r="JN75" i="6"/>
  <c r="JO75" i="6"/>
  <c r="JP75" i="6"/>
  <c r="JQ75" i="6"/>
  <c r="JR75" i="6"/>
  <c r="JS75" i="6"/>
  <c r="JT75" i="6"/>
  <c r="JU75" i="6"/>
  <c r="JV75" i="6"/>
  <c r="JW75" i="6"/>
  <c r="JX75" i="6"/>
  <c r="JY75" i="6"/>
  <c r="JZ75" i="6"/>
  <c r="KA75" i="6"/>
  <c r="KB75" i="6"/>
  <c r="KC75" i="6"/>
  <c r="KD75" i="6"/>
  <c r="KE75" i="6"/>
  <c r="KF75" i="6"/>
  <c r="KG75" i="6"/>
  <c r="KH75" i="6"/>
  <c r="KI75" i="6"/>
  <c r="KJ75" i="6"/>
  <c r="KK75" i="6"/>
  <c r="KL75" i="6"/>
  <c r="KM75" i="6"/>
  <c r="KN75" i="6"/>
  <c r="KO75" i="6"/>
  <c r="KP75" i="6"/>
  <c r="KQ75" i="6"/>
  <c r="KR75" i="6"/>
  <c r="KS75" i="6"/>
  <c r="KT75" i="6"/>
  <c r="KU75" i="6"/>
  <c r="KV75" i="6"/>
  <c r="KW75" i="6"/>
  <c r="KX75" i="6"/>
  <c r="KY75" i="6"/>
  <c r="KZ75" i="6"/>
  <c r="LA75" i="6"/>
  <c r="LB75" i="6"/>
  <c r="LC75" i="6"/>
  <c r="LD75" i="6"/>
  <c r="LE75" i="6"/>
  <c r="LF75" i="6"/>
  <c r="LG75" i="6"/>
  <c r="LH75" i="6"/>
  <c r="LI75" i="6"/>
  <c r="LJ75" i="6"/>
  <c r="LK75" i="6"/>
  <c r="LL75" i="6"/>
  <c r="LM75" i="6"/>
  <c r="LN75" i="6"/>
  <c r="LO75" i="6"/>
  <c r="LP75" i="6"/>
  <c r="LQ75" i="6"/>
  <c r="LR75" i="6"/>
  <c r="LS75" i="6"/>
  <c r="LT75" i="6"/>
  <c r="LU75" i="6"/>
  <c r="LV75" i="6"/>
  <c r="LW75" i="6"/>
  <c r="LX75" i="6"/>
  <c r="LY75" i="6"/>
  <c r="LZ75" i="6"/>
  <c r="MA75" i="6"/>
  <c r="MB75" i="6"/>
  <c r="MC75" i="6"/>
  <c r="MD75" i="6"/>
  <c r="ME75" i="6"/>
  <c r="MF75" i="6"/>
  <c r="MG75" i="6"/>
  <c r="MH75" i="6"/>
  <c r="MI75" i="6"/>
  <c r="MJ75" i="6"/>
  <c r="MK75" i="6"/>
  <c r="ML75" i="6"/>
  <c r="MM75" i="6"/>
  <c r="MN75" i="6"/>
  <c r="MO75" i="6"/>
  <c r="MP75" i="6"/>
  <c r="MQ75" i="6"/>
  <c r="MR75" i="6"/>
  <c r="MS75" i="6"/>
  <c r="MT75" i="6"/>
  <c r="MU75" i="6"/>
  <c r="MV75" i="6"/>
  <c r="MW75" i="6"/>
  <c r="MX75" i="6"/>
  <c r="MY75" i="6"/>
  <c r="MZ75" i="6"/>
  <c r="NA75" i="6"/>
  <c r="NB75" i="6"/>
  <c r="NC75" i="6"/>
  <c r="ND75" i="6"/>
  <c r="NE75" i="6"/>
  <c r="NF75" i="6"/>
  <c r="NG75" i="6"/>
  <c r="NH75" i="6"/>
  <c r="NI75" i="6"/>
  <c r="NJ75" i="6"/>
  <c r="NK75" i="6"/>
  <c r="NL75" i="6"/>
  <c r="NM75" i="6"/>
  <c r="NN75" i="6"/>
  <c r="NO75" i="6"/>
  <c r="NP75" i="6"/>
  <c r="NQ75" i="6"/>
  <c r="NR75" i="6"/>
  <c r="NS75" i="6"/>
  <c r="NT75" i="6"/>
  <c r="NU75" i="6"/>
  <c r="NV75" i="6"/>
  <c r="NW75" i="6"/>
  <c r="NX75" i="6"/>
  <c r="NY75" i="6"/>
  <c r="NZ75" i="6"/>
  <c r="OA75" i="6"/>
  <c r="OB75" i="6"/>
  <c r="OC75" i="6"/>
  <c r="OD75" i="6"/>
  <c r="OE75" i="6"/>
  <c r="OF75" i="6"/>
  <c r="OG75" i="6"/>
  <c r="OH75" i="6"/>
  <c r="OI75" i="6"/>
  <c r="OJ75" i="6"/>
  <c r="OK75" i="6"/>
  <c r="OL75" i="6"/>
  <c r="OM75" i="6"/>
  <c r="ON75" i="6"/>
  <c r="OO75" i="6"/>
  <c r="OP75" i="6"/>
  <c r="OQ75" i="6"/>
  <c r="OR75" i="6"/>
  <c r="OS75" i="6"/>
  <c r="OT75" i="6"/>
  <c r="OU75" i="6"/>
  <c r="OV75" i="6"/>
  <c r="OW75" i="6"/>
  <c r="OX75" i="6"/>
  <c r="OY75" i="6"/>
  <c r="OZ75" i="6"/>
  <c r="PA75" i="6"/>
  <c r="PB75" i="6"/>
  <c r="PC75" i="6"/>
  <c r="PD75" i="6"/>
  <c r="PE75" i="6"/>
  <c r="PF75" i="6"/>
  <c r="PG75" i="6"/>
  <c r="PH75" i="6"/>
  <c r="PI75" i="6"/>
  <c r="PJ75" i="6"/>
  <c r="PK75" i="6"/>
  <c r="PL75" i="6"/>
  <c r="PM75" i="6"/>
  <c r="PN75" i="6"/>
  <c r="PO75" i="6"/>
  <c r="PP75" i="6"/>
  <c r="PQ75" i="6"/>
  <c r="PR75" i="6"/>
  <c r="PS75" i="6"/>
  <c r="PT75" i="6"/>
  <c r="PU75" i="6"/>
  <c r="PV75" i="6"/>
  <c r="PW75" i="6"/>
  <c r="PX75" i="6"/>
  <c r="PY75" i="6"/>
  <c r="PZ75" i="6"/>
  <c r="QA75" i="6"/>
  <c r="QB75" i="6"/>
  <c r="QC75" i="6"/>
  <c r="QD75" i="6"/>
  <c r="QE75" i="6"/>
  <c r="QF75" i="6"/>
  <c r="QG75" i="6"/>
  <c r="QH75" i="6"/>
  <c r="QI75" i="6"/>
  <c r="QJ75" i="6"/>
  <c r="QK75" i="6"/>
  <c r="QL75" i="6"/>
  <c r="QM75" i="6"/>
  <c r="QN75" i="6"/>
  <c r="QO75" i="6"/>
  <c r="QP75" i="6"/>
  <c r="QQ75" i="6"/>
  <c r="QR75" i="6"/>
  <c r="QS75" i="6"/>
  <c r="QT75" i="6"/>
  <c r="QU75" i="6"/>
  <c r="QV75" i="6"/>
  <c r="QW75" i="6"/>
  <c r="QX75" i="6"/>
  <c r="QY75" i="6"/>
  <c r="QZ75" i="6"/>
  <c r="RA75" i="6"/>
  <c r="RB75" i="6"/>
  <c r="RC75" i="6"/>
  <c r="RD75" i="6"/>
  <c r="RE75" i="6"/>
  <c r="RF75" i="6"/>
  <c r="RG75" i="6"/>
  <c r="RH75" i="6"/>
  <c r="RI75" i="6"/>
  <c r="RJ75" i="6"/>
  <c r="RK75" i="6"/>
  <c r="RL75" i="6"/>
  <c r="RM75" i="6"/>
  <c r="RN75" i="6"/>
  <c r="RO75" i="6"/>
  <c r="RP75" i="6"/>
  <c r="RQ75" i="6"/>
  <c r="RR75" i="6"/>
  <c r="RS75" i="6"/>
  <c r="RT75" i="6"/>
  <c r="RU75" i="6"/>
  <c r="RV75" i="6"/>
  <c r="RW75" i="6"/>
  <c r="RX75" i="6"/>
  <c r="RY75" i="6"/>
  <c r="RZ75" i="6"/>
  <c r="SA75" i="6"/>
  <c r="SB75" i="6"/>
  <c r="SC75" i="6"/>
  <c r="SD75" i="6"/>
  <c r="SE75" i="6"/>
  <c r="SF75" i="6"/>
  <c r="SG75" i="6"/>
  <c r="SH75" i="6"/>
  <c r="SI75" i="6"/>
  <c r="SJ75" i="6"/>
  <c r="SK75" i="6"/>
  <c r="SL75" i="6"/>
  <c r="SM75" i="6"/>
  <c r="SN75" i="6"/>
  <c r="SO75" i="6"/>
  <c r="SP75" i="6"/>
  <c r="SQ75" i="6"/>
  <c r="SR75" i="6"/>
  <c r="SS75" i="6"/>
  <c r="ST75" i="6"/>
  <c r="SU75" i="6"/>
  <c r="SV75" i="6"/>
  <c r="SW75" i="6"/>
  <c r="SX75" i="6"/>
  <c r="SY75" i="6"/>
  <c r="SZ75" i="6"/>
  <c r="TA75" i="6"/>
  <c r="TB75" i="6"/>
  <c r="TC75" i="6"/>
  <c r="TD75" i="6"/>
  <c r="TE75" i="6"/>
  <c r="TF75" i="6"/>
  <c r="TG75" i="6"/>
  <c r="TH75" i="6"/>
  <c r="TI75" i="6"/>
  <c r="TJ75" i="6"/>
  <c r="TK75" i="6"/>
  <c r="TL75" i="6"/>
  <c r="TM75" i="6"/>
  <c r="TN75" i="6"/>
  <c r="TO75" i="6"/>
  <c r="TP75" i="6"/>
  <c r="TQ75" i="6"/>
  <c r="TR75" i="6"/>
  <c r="TS75" i="6"/>
  <c r="TT75" i="6"/>
  <c r="TU75" i="6"/>
  <c r="TV75" i="6"/>
  <c r="TW75" i="6"/>
  <c r="TX75" i="6"/>
  <c r="TY75" i="6"/>
  <c r="TZ75" i="6"/>
  <c r="UA75" i="6"/>
  <c r="UB75" i="6"/>
  <c r="UC75" i="6"/>
  <c r="UD75" i="6"/>
  <c r="UE75" i="6"/>
  <c r="UF75" i="6"/>
  <c r="UG75" i="6"/>
  <c r="UH75" i="6"/>
  <c r="UI75" i="6"/>
  <c r="UJ75" i="6"/>
  <c r="UK75" i="6"/>
  <c r="UL75" i="6"/>
  <c r="UM75" i="6"/>
  <c r="UN75" i="6"/>
  <c r="UO75" i="6"/>
  <c r="UP75" i="6"/>
  <c r="UQ75" i="6"/>
  <c r="UR75" i="6"/>
  <c r="US75" i="6"/>
  <c r="UT75" i="6"/>
  <c r="UU75" i="6"/>
  <c r="UV75" i="6"/>
  <c r="UW75" i="6"/>
  <c r="UX75" i="6"/>
  <c r="UY75" i="6"/>
  <c r="UZ75" i="6"/>
  <c r="VA75" i="6"/>
  <c r="VB75" i="6"/>
  <c r="VC75" i="6"/>
  <c r="VD75" i="6"/>
  <c r="VE75" i="6"/>
  <c r="VF75" i="6"/>
  <c r="VG75" i="6"/>
  <c r="VH75" i="6"/>
  <c r="VI75" i="6"/>
  <c r="VJ75" i="6"/>
  <c r="VK75" i="6"/>
  <c r="VL75" i="6"/>
  <c r="VM75" i="6"/>
  <c r="VN75" i="6"/>
  <c r="VO75" i="6"/>
  <c r="VP75" i="6"/>
  <c r="VQ75" i="6"/>
  <c r="VR75" i="6"/>
  <c r="VS75" i="6"/>
  <c r="VT75" i="6"/>
  <c r="VU75" i="6"/>
  <c r="VV75" i="6"/>
  <c r="VW75" i="6"/>
  <c r="VX75" i="6"/>
  <c r="VY75" i="6"/>
  <c r="VZ75" i="6"/>
  <c r="WA75" i="6"/>
  <c r="WB75" i="6"/>
  <c r="WC75" i="6"/>
  <c r="WD75" i="6"/>
  <c r="WE75" i="6"/>
  <c r="WF75" i="6"/>
  <c r="WG75" i="6"/>
  <c r="WH75" i="6"/>
  <c r="WI75" i="6"/>
  <c r="WJ75" i="6"/>
  <c r="WK75" i="6"/>
  <c r="WL75" i="6"/>
  <c r="WM75" i="6"/>
  <c r="WN75" i="6"/>
  <c r="WO75" i="6"/>
  <c r="WP75" i="6"/>
  <c r="WQ75" i="6"/>
  <c r="WR75" i="6"/>
  <c r="WS75" i="6"/>
  <c r="WT75" i="6"/>
  <c r="WU75" i="6"/>
  <c r="WV75" i="6"/>
  <c r="WW75" i="6"/>
  <c r="WX75" i="6"/>
  <c r="WY75" i="6"/>
  <c r="WZ75" i="6"/>
  <c r="XA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6" i="6"/>
  <c r="DS76" i="6"/>
  <c r="DT76" i="6"/>
  <c r="DU76" i="6"/>
  <c r="DV76" i="6"/>
  <c r="DW76" i="6"/>
  <c r="DX76" i="6"/>
  <c r="DY76" i="6"/>
  <c r="DZ76" i="6"/>
  <c r="EA76" i="6"/>
  <c r="EB76" i="6"/>
  <c r="EC76" i="6"/>
  <c r="ED76" i="6"/>
  <c r="EE76" i="6"/>
  <c r="EF76" i="6"/>
  <c r="EG76" i="6"/>
  <c r="EH76" i="6"/>
  <c r="EI76" i="6"/>
  <c r="EJ76" i="6"/>
  <c r="EK76" i="6"/>
  <c r="EL76" i="6"/>
  <c r="EM76" i="6"/>
  <c r="EN76" i="6"/>
  <c r="EO76" i="6"/>
  <c r="EP76" i="6"/>
  <c r="EQ76" i="6"/>
  <c r="ER76" i="6"/>
  <c r="ES76" i="6"/>
  <c r="ET76" i="6"/>
  <c r="EU76" i="6"/>
  <c r="EV76" i="6"/>
  <c r="EW76" i="6"/>
  <c r="EX76" i="6"/>
  <c r="EY76" i="6"/>
  <c r="EZ76" i="6"/>
  <c r="FA76" i="6"/>
  <c r="FB76" i="6"/>
  <c r="FC76" i="6"/>
  <c r="FD76" i="6"/>
  <c r="FE76" i="6"/>
  <c r="FF76" i="6"/>
  <c r="FG76" i="6"/>
  <c r="FH76" i="6"/>
  <c r="FI76" i="6"/>
  <c r="FJ76" i="6"/>
  <c r="FK76" i="6"/>
  <c r="FL76" i="6"/>
  <c r="FM76" i="6"/>
  <c r="FN76" i="6"/>
  <c r="FO76" i="6"/>
  <c r="FP76" i="6"/>
  <c r="FQ76" i="6"/>
  <c r="FR76" i="6"/>
  <c r="FS76" i="6"/>
  <c r="FT76" i="6"/>
  <c r="FU76" i="6"/>
  <c r="FV76" i="6"/>
  <c r="FW76" i="6"/>
  <c r="FX76" i="6"/>
  <c r="FY76" i="6"/>
  <c r="FZ76" i="6"/>
  <c r="GA76" i="6"/>
  <c r="GB76" i="6"/>
  <c r="GC76" i="6"/>
  <c r="GD76" i="6"/>
  <c r="GE76" i="6"/>
  <c r="GF76" i="6"/>
  <c r="GG76" i="6"/>
  <c r="GH76" i="6"/>
  <c r="GI76" i="6"/>
  <c r="GJ76" i="6"/>
  <c r="GK76" i="6"/>
  <c r="GL76" i="6"/>
  <c r="GM76" i="6"/>
  <c r="GN76" i="6"/>
  <c r="GO76" i="6"/>
  <c r="GP76" i="6"/>
  <c r="GQ76" i="6"/>
  <c r="GR76" i="6"/>
  <c r="GS76" i="6"/>
  <c r="GT76" i="6"/>
  <c r="GU76" i="6"/>
  <c r="GV76" i="6"/>
  <c r="GW76" i="6"/>
  <c r="GX76" i="6"/>
  <c r="GY76" i="6"/>
  <c r="GZ76" i="6"/>
  <c r="HA76" i="6"/>
  <c r="HB76" i="6"/>
  <c r="HC76" i="6"/>
  <c r="HD76" i="6"/>
  <c r="HE76" i="6"/>
  <c r="HF76" i="6"/>
  <c r="HG76" i="6"/>
  <c r="HH76" i="6"/>
  <c r="HI76" i="6"/>
  <c r="HJ76" i="6"/>
  <c r="HK76" i="6"/>
  <c r="HL76" i="6"/>
  <c r="HM76" i="6"/>
  <c r="HN76" i="6"/>
  <c r="HO76" i="6"/>
  <c r="HP76" i="6"/>
  <c r="HQ76" i="6"/>
  <c r="HR76" i="6"/>
  <c r="HS76" i="6"/>
  <c r="HT76" i="6"/>
  <c r="HU76" i="6"/>
  <c r="HV76" i="6"/>
  <c r="HW76" i="6"/>
  <c r="HX76" i="6"/>
  <c r="HY76" i="6"/>
  <c r="HZ76" i="6"/>
  <c r="IA76" i="6"/>
  <c r="IB76" i="6"/>
  <c r="IC76" i="6"/>
  <c r="ID76" i="6"/>
  <c r="IE76" i="6"/>
  <c r="IF76" i="6"/>
  <c r="IG76" i="6"/>
  <c r="IH76" i="6"/>
  <c r="II76" i="6"/>
  <c r="IJ76" i="6"/>
  <c r="IK76" i="6"/>
  <c r="IL76" i="6"/>
  <c r="IM76" i="6"/>
  <c r="IN76" i="6"/>
  <c r="IO76" i="6"/>
  <c r="IP76" i="6"/>
  <c r="IQ76" i="6"/>
  <c r="IR76" i="6"/>
  <c r="IS76" i="6"/>
  <c r="IT76" i="6"/>
  <c r="IU76" i="6"/>
  <c r="IV76" i="6"/>
  <c r="IW76" i="6"/>
  <c r="IX76" i="6"/>
  <c r="IY76" i="6"/>
  <c r="IZ76" i="6"/>
  <c r="JA76" i="6"/>
  <c r="JB76" i="6"/>
  <c r="JC76" i="6"/>
  <c r="JD76" i="6"/>
  <c r="JE76" i="6"/>
  <c r="JF76" i="6"/>
  <c r="JG76" i="6"/>
  <c r="JH76" i="6"/>
  <c r="JI76" i="6"/>
  <c r="JJ76" i="6"/>
  <c r="JK76" i="6"/>
  <c r="JL76" i="6"/>
  <c r="JM76" i="6"/>
  <c r="JN76" i="6"/>
  <c r="JO76" i="6"/>
  <c r="JP76" i="6"/>
  <c r="JQ76" i="6"/>
  <c r="JR76" i="6"/>
  <c r="JS76" i="6"/>
  <c r="JT76" i="6"/>
  <c r="JU76" i="6"/>
  <c r="JV76" i="6"/>
  <c r="JW76" i="6"/>
  <c r="JX76" i="6"/>
  <c r="JY76" i="6"/>
  <c r="JZ76" i="6"/>
  <c r="KA76" i="6"/>
  <c r="KB76" i="6"/>
  <c r="KC76" i="6"/>
  <c r="KD76" i="6"/>
  <c r="KE76" i="6"/>
  <c r="KF76" i="6"/>
  <c r="KG76" i="6"/>
  <c r="KH76" i="6"/>
  <c r="KI76" i="6"/>
  <c r="KJ76" i="6"/>
  <c r="KK76" i="6"/>
  <c r="KL76" i="6"/>
  <c r="KM76" i="6"/>
  <c r="KN76" i="6"/>
  <c r="KO76" i="6"/>
  <c r="KP76" i="6"/>
  <c r="KQ76" i="6"/>
  <c r="KR76" i="6"/>
  <c r="KS76" i="6"/>
  <c r="KT76" i="6"/>
  <c r="KU76" i="6"/>
  <c r="KV76" i="6"/>
  <c r="KW76" i="6"/>
  <c r="KX76" i="6"/>
  <c r="KY76" i="6"/>
  <c r="KZ76" i="6"/>
  <c r="LA76" i="6"/>
  <c r="LB76" i="6"/>
  <c r="LC76" i="6"/>
  <c r="LD76" i="6"/>
  <c r="LE76" i="6"/>
  <c r="LF76" i="6"/>
  <c r="LG76" i="6"/>
  <c r="LH76" i="6"/>
  <c r="LI76" i="6"/>
  <c r="LJ76" i="6"/>
  <c r="LK76" i="6"/>
  <c r="LL76" i="6"/>
  <c r="LM76" i="6"/>
  <c r="LN76" i="6"/>
  <c r="LO76" i="6"/>
  <c r="LP76" i="6"/>
  <c r="LQ76" i="6"/>
  <c r="LR76" i="6"/>
  <c r="LS76" i="6"/>
  <c r="LT76" i="6"/>
  <c r="LU76" i="6"/>
  <c r="LV76" i="6"/>
  <c r="LW76" i="6"/>
  <c r="LX76" i="6"/>
  <c r="LY76" i="6"/>
  <c r="LZ76" i="6"/>
  <c r="MA76" i="6"/>
  <c r="MB76" i="6"/>
  <c r="MC76" i="6"/>
  <c r="MD76" i="6"/>
  <c r="ME76" i="6"/>
  <c r="MF76" i="6"/>
  <c r="MG76" i="6"/>
  <c r="MH76" i="6"/>
  <c r="MI76" i="6"/>
  <c r="MJ76" i="6"/>
  <c r="MK76" i="6"/>
  <c r="ML76" i="6"/>
  <c r="MM76" i="6"/>
  <c r="MN76" i="6"/>
  <c r="MO76" i="6"/>
  <c r="MP76" i="6"/>
  <c r="MQ76" i="6"/>
  <c r="MR76" i="6"/>
  <c r="MS76" i="6"/>
  <c r="MT76" i="6"/>
  <c r="MU76" i="6"/>
  <c r="MV76" i="6"/>
  <c r="MW76" i="6"/>
  <c r="MX76" i="6"/>
  <c r="MY76" i="6"/>
  <c r="MZ76" i="6"/>
  <c r="NA76" i="6"/>
  <c r="NB76" i="6"/>
  <c r="NC76" i="6"/>
  <c r="ND76" i="6"/>
  <c r="NE76" i="6"/>
  <c r="NF76" i="6"/>
  <c r="NG76" i="6"/>
  <c r="NH76" i="6"/>
  <c r="NI76" i="6"/>
  <c r="NJ76" i="6"/>
  <c r="NK76" i="6"/>
  <c r="NL76" i="6"/>
  <c r="NM76" i="6"/>
  <c r="NN76" i="6"/>
  <c r="NO76" i="6"/>
  <c r="NP76" i="6"/>
  <c r="NQ76" i="6"/>
  <c r="NR76" i="6"/>
  <c r="NS76" i="6"/>
  <c r="NT76" i="6"/>
  <c r="NU76" i="6"/>
  <c r="NV76" i="6"/>
  <c r="NW76" i="6"/>
  <c r="NX76" i="6"/>
  <c r="NY76" i="6"/>
  <c r="NZ76" i="6"/>
  <c r="OA76" i="6"/>
  <c r="OB76" i="6"/>
  <c r="OC76" i="6"/>
  <c r="OD76" i="6"/>
  <c r="OE76" i="6"/>
  <c r="OF76" i="6"/>
  <c r="OG76" i="6"/>
  <c r="OH76" i="6"/>
  <c r="OI76" i="6"/>
  <c r="OJ76" i="6"/>
  <c r="OK76" i="6"/>
  <c r="OL76" i="6"/>
  <c r="OM76" i="6"/>
  <c r="ON76" i="6"/>
  <c r="OO76" i="6"/>
  <c r="OP76" i="6"/>
  <c r="OQ76" i="6"/>
  <c r="OR76" i="6"/>
  <c r="OS76" i="6"/>
  <c r="OT76" i="6"/>
  <c r="OU76" i="6"/>
  <c r="OV76" i="6"/>
  <c r="OW76" i="6"/>
  <c r="OX76" i="6"/>
  <c r="OY76" i="6"/>
  <c r="OZ76" i="6"/>
  <c r="PA76" i="6"/>
  <c r="PB76" i="6"/>
  <c r="PC76" i="6"/>
  <c r="PD76" i="6"/>
  <c r="PE76" i="6"/>
  <c r="PF76" i="6"/>
  <c r="PG76" i="6"/>
  <c r="PH76" i="6"/>
  <c r="PI76" i="6"/>
  <c r="PJ76" i="6"/>
  <c r="PK76" i="6"/>
  <c r="PL76" i="6"/>
  <c r="PM76" i="6"/>
  <c r="PN76" i="6"/>
  <c r="PO76" i="6"/>
  <c r="PP76" i="6"/>
  <c r="PQ76" i="6"/>
  <c r="PR76" i="6"/>
  <c r="PS76" i="6"/>
  <c r="PT76" i="6"/>
  <c r="PU76" i="6"/>
  <c r="PV76" i="6"/>
  <c r="PW76" i="6"/>
  <c r="PX76" i="6"/>
  <c r="PY76" i="6"/>
  <c r="PZ76" i="6"/>
  <c r="QA76" i="6"/>
  <c r="QB76" i="6"/>
  <c r="QC76" i="6"/>
  <c r="QD76" i="6"/>
  <c r="QE76" i="6"/>
  <c r="QF76" i="6"/>
  <c r="QG76" i="6"/>
  <c r="QH76" i="6"/>
  <c r="QI76" i="6"/>
  <c r="QJ76" i="6"/>
  <c r="QK76" i="6"/>
  <c r="QL76" i="6"/>
  <c r="QM76" i="6"/>
  <c r="QN76" i="6"/>
  <c r="QO76" i="6"/>
  <c r="QP76" i="6"/>
  <c r="QQ76" i="6"/>
  <c r="QR76" i="6"/>
  <c r="QS76" i="6"/>
  <c r="QT76" i="6"/>
  <c r="QU76" i="6"/>
  <c r="QV76" i="6"/>
  <c r="QW76" i="6"/>
  <c r="QX76" i="6"/>
  <c r="QY76" i="6"/>
  <c r="QZ76" i="6"/>
  <c r="RA76" i="6"/>
  <c r="RB76" i="6"/>
  <c r="RC76" i="6"/>
  <c r="RD76" i="6"/>
  <c r="RE76" i="6"/>
  <c r="RF76" i="6"/>
  <c r="RG76" i="6"/>
  <c r="RH76" i="6"/>
  <c r="RI76" i="6"/>
  <c r="RJ76" i="6"/>
  <c r="RK76" i="6"/>
  <c r="RL76" i="6"/>
  <c r="RM76" i="6"/>
  <c r="RN76" i="6"/>
  <c r="RO76" i="6"/>
  <c r="RP76" i="6"/>
  <c r="RQ76" i="6"/>
  <c r="RR76" i="6"/>
  <c r="RS76" i="6"/>
  <c r="RT76" i="6"/>
  <c r="RU76" i="6"/>
  <c r="RV76" i="6"/>
  <c r="RW76" i="6"/>
  <c r="RX76" i="6"/>
  <c r="RY76" i="6"/>
  <c r="RZ76" i="6"/>
  <c r="SA76" i="6"/>
  <c r="SB76" i="6"/>
  <c r="SC76" i="6"/>
  <c r="SD76" i="6"/>
  <c r="SE76" i="6"/>
  <c r="SF76" i="6"/>
  <c r="SG76" i="6"/>
  <c r="SH76" i="6"/>
  <c r="SI76" i="6"/>
  <c r="SJ76" i="6"/>
  <c r="SK76" i="6"/>
  <c r="SL76" i="6"/>
  <c r="SM76" i="6"/>
  <c r="SN76" i="6"/>
  <c r="SO76" i="6"/>
  <c r="SP76" i="6"/>
  <c r="SQ76" i="6"/>
  <c r="SR76" i="6"/>
  <c r="SS76" i="6"/>
  <c r="ST76" i="6"/>
  <c r="SU76" i="6"/>
  <c r="SV76" i="6"/>
  <c r="SW76" i="6"/>
  <c r="SX76" i="6"/>
  <c r="SY76" i="6"/>
  <c r="SZ76" i="6"/>
  <c r="TA76" i="6"/>
  <c r="TB76" i="6"/>
  <c r="TC76" i="6"/>
  <c r="TD76" i="6"/>
  <c r="TE76" i="6"/>
  <c r="TF76" i="6"/>
  <c r="TG76" i="6"/>
  <c r="TH76" i="6"/>
  <c r="TI76" i="6"/>
  <c r="TJ76" i="6"/>
  <c r="TK76" i="6"/>
  <c r="TL76" i="6"/>
  <c r="TM76" i="6"/>
  <c r="TN76" i="6"/>
  <c r="TO76" i="6"/>
  <c r="TP76" i="6"/>
  <c r="TQ76" i="6"/>
  <c r="TR76" i="6"/>
  <c r="TS76" i="6"/>
  <c r="TT76" i="6"/>
  <c r="TU76" i="6"/>
  <c r="TV76" i="6"/>
  <c r="TW76" i="6"/>
  <c r="TX76" i="6"/>
  <c r="TY76" i="6"/>
  <c r="TZ76" i="6"/>
  <c r="UA76" i="6"/>
  <c r="UB76" i="6"/>
  <c r="UC76" i="6"/>
  <c r="UD76" i="6"/>
  <c r="UE76" i="6"/>
  <c r="UF76" i="6"/>
  <c r="UG76" i="6"/>
  <c r="UH76" i="6"/>
  <c r="UI76" i="6"/>
  <c r="UJ76" i="6"/>
  <c r="UK76" i="6"/>
  <c r="UL76" i="6"/>
  <c r="UM76" i="6"/>
  <c r="UN76" i="6"/>
  <c r="UO76" i="6"/>
  <c r="UP76" i="6"/>
  <c r="UQ76" i="6"/>
  <c r="UR76" i="6"/>
  <c r="US76" i="6"/>
  <c r="UT76" i="6"/>
  <c r="UU76" i="6"/>
  <c r="UV76" i="6"/>
  <c r="UW76" i="6"/>
  <c r="UX76" i="6"/>
  <c r="UY76" i="6"/>
  <c r="UZ76" i="6"/>
  <c r="VA76" i="6"/>
  <c r="VB76" i="6"/>
  <c r="VC76" i="6"/>
  <c r="VD76" i="6"/>
  <c r="VE76" i="6"/>
  <c r="VF76" i="6"/>
  <c r="VG76" i="6"/>
  <c r="VH76" i="6"/>
  <c r="VI76" i="6"/>
  <c r="VJ76" i="6"/>
  <c r="VK76" i="6"/>
  <c r="VL76" i="6"/>
  <c r="VM76" i="6"/>
  <c r="VN76" i="6"/>
  <c r="VO76" i="6"/>
  <c r="VP76" i="6"/>
  <c r="VQ76" i="6"/>
  <c r="VR76" i="6"/>
  <c r="VS76" i="6"/>
  <c r="VT76" i="6"/>
  <c r="VU76" i="6"/>
  <c r="VV76" i="6"/>
  <c r="VW76" i="6"/>
  <c r="VX76" i="6"/>
  <c r="VY76" i="6"/>
  <c r="VZ76" i="6"/>
  <c r="WA76" i="6"/>
  <c r="WB76" i="6"/>
  <c r="WC76" i="6"/>
  <c r="WD76" i="6"/>
  <c r="WE76" i="6"/>
  <c r="WF76" i="6"/>
  <c r="WG76" i="6"/>
  <c r="WH76" i="6"/>
  <c r="WI76" i="6"/>
  <c r="WJ76" i="6"/>
  <c r="WK76" i="6"/>
  <c r="WL76" i="6"/>
  <c r="WM76" i="6"/>
  <c r="WN76" i="6"/>
  <c r="WO76" i="6"/>
  <c r="WP76" i="6"/>
  <c r="WQ76" i="6"/>
  <c r="WR76" i="6"/>
  <c r="WS76" i="6"/>
  <c r="WT76" i="6"/>
  <c r="WU76" i="6"/>
  <c r="WV76" i="6"/>
  <c r="WW76" i="6"/>
  <c r="WX76" i="6"/>
  <c r="WY76" i="6"/>
  <c r="WZ76" i="6"/>
  <c r="XA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7" i="6"/>
  <c r="DS77" i="6"/>
  <c r="DT77" i="6"/>
  <c r="DU77" i="6"/>
  <c r="DV77" i="6"/>
  <c r="DW77" i="6"/>
  <c r="DX77" i="6"/>
  <c r="DY77" i="6"/>
  <c r="DZ77" i="6"/>
  <c r="EA77" i="6"/>
  <c r="EB77" i="6"/>
  <c r="EC77" i="6"/>
  <c r="ED77" i="6"/>
  <c r="EE77" i="6"/>
  <c r="EF77" i="6"/>
  <c r="EG77" i="6"/>
  <c r="EH77" i="6"/>
  <c r="EI77" i="6"/>
  <c r="EJ77" i="6"/>
  <c r="EK77" i="6"/>
  <c r="EL77" i="6"/>
  <c r="EM77" i="6"/>
  <c r="EN77" i="6"/>
  <c r="EO77" i="6"/>
  <c r="EP77" i="6"/>
  <c r="EQ77" i="6"/>
  <c r="ER77" i="6"/>
  <c r="ES77" i="6"/>
  <c r="ET77" i="6"/>
  <c r="EU77" i="6"/>
  <c r="EV77" i="6"/>
  <c r="EW77" i="6"/>
  <c r="EX77" i="6"/>
  <c r="EY77" i="6"/>
  <c r="EZ77" i="6"/>
  <c r="FA77" i="6"/>
  <c r="FB77" i="6"/>
  <c r="FC77" i="6"/>
  <c r="FD77" i="6"/>
  <c r="FE77" i="6"/>
  <c r="FF77" i="6"/>
  <c r="FG77" i="6"/>
  <c r="FH77" i="6"/>
  <c r="FI77" i="6"/>
  <c r="FJ77" i="6"/>
  <c r="FK77" i="6"/>
  <c r="FL77" i="6"/>
  <c r="FM77" i="6"/>
  <c r="FN77" i="6"/>
  <c r="FO77" i="6"/>
  <c r="FP77" i="6"/>
  <c r="FQ77" i="6"/>
  <c r="FR77" i="6"/>
  <c r="FS77" i="6"/>
  <c r="FT77" i="6"/>
  <c r="FU77" i="6"/>
  <c r="FV77" i="6"/>
  <c r="FW77" i="6"/>
  <c r="FX77" i="6"/>
  <c r="FY77" i="6"/>
  <c r="FZ77" i="6"/>
  <c r="GA77" i="6"/>
  <c r="GB77" i="6"/>
  <c r="GC77" i="6"/>
  <c r="GD77" i="6"/>
  <c r="GE77" i="6"/>
  <c r="GF77" i="6"/>
  <c r="GG77" i="6"/>
  <c r="GH77" i="6"/>
  <c r="GI77" i="6"/>
  <c r="GJ77" i="6"/>
  <c r="GK77" i="6"/>
  <c r="GL77" i="6"/>
  <c r="GM77" i="6"/>
  <c r="GN77" i="6"/>
  <c r="GO77" i="6"/>
  <c r="GP77" i="6"/>
  <c r="GQ77" i="6"/>
  <c r="GR77" i="6"/>
  <c r="GS77" i="6"/>
  <c r="GT77" i="6"/>
  <c r="GU77" i="6"/>
  <c r="GV77" i="6"/>
  <c r="GW77" i="6"/>
  <c r="GX77" i="6"/>
  <c r="GY77" i="6"/>
  <c r="GZ77" i="6"/>
  <c r="HA77" i="6"/>
  <c r="HB77" i="6"/>
  <c r="HC77" i="6"/>
  <c r="HD77" i="6"/>
  <c r="HE77" i="6"/>
  <c r="HF77" i="6"/>
  <c r="HG77" i="6"/>
  <c r="HH77" i="6"/>
  <c r="HI77" i="6"/>
  <c r="HJ77" i="6"/>
  <c r="HK77" i="6"/>
  <c r="HL77" i="6"/>
  <c r="HM77" i="6"/>
  <c r="HN77" i="6"/>
  <c r="HO77" i="6"/>
  <c r="HP77" i="6"/>
  <c r="HQ77" i="6"/>
  <c r="HR77" i="6"/>
  <c r="HS77" i="6"/>
  <c r="HT77" i="6"/>
  <c r="HU77" i="6"/>
  <c r="HV77" i="6"/>
  <c r="HW77" i="6"/>
  <c r="HX77" i="6"/>
  <c r="HY77" i="6"/>
  <c r="HZ77" i="6"/>
  <c r="IA77" i="6"/>
  <c r="IB77" i="6"/>
  <c r="IC77" i="6"/>
  <c r="ID77" i="6"/>
  <c r="IE77" i="6"/>
  <c r="IF77" i="6"/>
  <c r="IG77" i="6"/>
  <c r="IH77" i="6"/>
  <c r="II77" i="6"/>
  <c r="IJ77" i="6"/>
  <c r="IK77" i="6"/>
  <c r="IL77" i="6"/>
  <c r="IM77" i="6"/>
  <c r="IN77" i="6"/>
  <c r="IO77" i="6"/>
  <c r="IP77" i="6"/>
  <c r="IQ77" i="6"/>
  <c r="IR77" i="6"/>
  <c r="IS77" i="6"/>
  <c r="IT77" i="6"/>
  <c r="IU77" i="6"/>
  <c r="IV77" i="6"/>
  <c r="IW77" i="6"/>
  <c r="IX77" i="6"/>
  <c r="IY77" i="6"/>
  <c r="IZ77" i="6"/>
  <c r="JA77" i="6"/>
  <c r="JB77" i="6"/>
  <c r="JC77" i="6"/>
  <c r="JD77" i="6"/>
  <c r="JE77" i="6"/>
  <c r="JF77" i="6"/>
  <c r="JG77" i="6"/>
  <c r="JH77" i="6"/>
  <c r="JI77" i="6"/>
  <c r="JJ77" i="6"/>
  <c r="JK77" i="6"/>
  <c r="JL77" i="6"/>
  <c r="JM77" i="6"/>
  <c r="JN77" i="6"/>
  <c r="JO77" i="6"/>
  <c r="JP77" i="6"/>
  <c r="JQ77" i="6"/>
  <c r="JR77" i="6"/>
  <c r="JS77" i="6"/>
  <c r="JT77" i="6"/>
  <c r="JU77" i="6"/>
  <c r="JV77" i="6"/>
  <c r="JW77" i="6"/>
  <c r="JX77" i="6"/>
  <c r="JY77" i="6"/>
  <c r="JZ77" i="6"/>
  <c r="KA77" i="6"/>
  <c r="KB77" i="6"/>
  <c r="KC77" i="6"/>
  <c r="KD77" i="6"/>
  <c r="KE77" i="6"/>
  <c r="KF77" i="6"/>
  <c r="KG77" i="6"/>
  <c r="KH77" i="6"/>
  <c r="KI77" i="6"/>
  <c r="KJ77" i="6"/>
  <c r="KK77" i="6"/>
  <c r="KL77" i="6"/>
  <c r="KM77" i="6"/>
  <c r="KN77" i="6"/>
  <c r="KO77" i="6"/>
  <c r="KP77" i="6"/>
  <c r="KQ77" i="6"/>
  <c r="KR77" i="6"/>
  <c r="KS77" i="6"/>
  <c r="KT77" i="6"/>
  <c r="KU77" i="6"/>
  <c r="KV77" i="6"/>
  <c r="KW77" i="6"/>
  <c r="KX77" i="6"/>
  <c r="KY77" i="6"/>
  <c r="KZ77" i="6"/>
  <c r="LA77" i="6"/>
  <c r="LB77" i="6"/>
  <c r="LC77" i="6"/>
  <c r="LD77" i="6"/>
  <c r="LE77" i="6"/>
  <c r="LF77" i="6"/>
  <c r="LG77" i="6"/>
  <c r="LH77" i="6"/>
  <c r="LI77" i="6"/>
  <c r="LJ77" i="6"/>
  <c r="LK77" i="6"/>
  <c r="LL77" i="6"/>
  <c r="LM77" i="6"/>
  <c r="LN77" i="6"/>
  <c r="LO77" i="6"/>
  <c r="LP77" i="6"/>
  <c r="LQ77" i="6"/>
  <c r="LR77" i="6"/>
  <c r="LS77" i="6"/>
  <c r="LT77" i="6"/>
  <c r="LU77" i="6"/>
  <c r="LV77" i="6"/>
  <c r="LW77" i="6"/>
  <c r="LX77" i="6"/>
  <c r="LY77" i="6"/>
  <c r="LZ77" i="6"/>
  <c r="MA77" i="6"/>
  <c r="MB77" i="6"/>
  <c r="MC77" i="6"/>
  <c r="MD77" i="6"/>
  <c r="ME77" i="6"/>
  <c r="MF77" i="6"/>
  <c r="MG77" i="6"/>
  <c r="MH77" i="6"/>
  <c r="MI77" i="6"/>
  <c r="MJ77" i="6"/>
  <c r="MK77" i="6"/>
  <c r="ML77" i="6"/>
  <c r="MM77" i="6"/>
  <c r="MN77" i="6"/>
  <c r="MO77" i="6"/>
  <c r="MP77" i="6"/>
  <c r="MQ77" i="6"/>
  <c r="MR77" i="6"/>
  <c r="MS77" i="6"/>
  <c r="MT77" i="6"/>
  <c r="MU77" i="6"/>
  <c r="MV77" i="6"/>
  <c r="MW77" i="6"/>
  <c r="MX77" i="6"/>
  <c r="MY77" i="6"/>
  <c r="MZ77" i="6"/>
  <c r="NA77" i="6"/>
  <c r="NB77" i="6"/>
  <c r="NC77" i="6"/>
  <c r="ND77" i="6"/>
  <c r="NE77" i="6"/>
  <c r="NF77" i="6"/>
  <c r="NG77" i="6"/>
  <c r="NH77" i="6"/>
  <c r="NI77" i="6"/>
  <c r="NJ77" i="6"/>
  <c r="NK77" i="6"/>
  <c r="NL77" i="6"/>
  <c r="NM77" i="6"/>
  <c r="NN77" i="6"/>
  <c r="NO77" i="6"/>
  <c r="NP77" i="6"/>
  <c r="NQ77" i="6"/>
  <c r="NR77" i="6"/>
  <c r="NS77" i="6"/>
  <c r="NT77" i="6"/>
  <c r="NU77" i="6"/>
  <c r="NV77" i="6"/>
  <c r="NW77" i="6"/>
  <c r="NX77" i="6"/>
  <c r="NY77" i="6"/>
  <c r="NZ77" i="6"/>
  <c r="OA77" i="6"/>
  <c r="OB77" i="6"/>
  <c r="OC77" i="6"/>
  <c r="OD77" i="6"/>
  <c r="OE77" i="6"/>
  <c r="OF77" i="6"/>
  <c r="OG77" i="6"/>
  <c r="OH77" i="6"/>
  <c r="OI77" i="6"/>
  <c r="OJ77" i="6"/>
  <c r="OK77" i="6"/>
  <c r="OL77" i="6"/>
  <c r="OM77" i="6"/>
  <c r="ON77" i="6"/>
  <c r="OO77" i="6"/>
  <c r="OP77" i="6"/>
  <c r="OQ77" i="6"/>
  <c r="OR77" i="6"/>
  <c r="OS77" i="6"/>
  <c r="OT77" i="6"/>
  <c r="OU77" i="6"/>
  <c r="OV77" i="6"/>
  <c r="OW77" i="6"/>
  <c r="OX77" i="6"/>
  <c r="OY77" i="6"/>
  <c r="OZ77" i="6"/>
  <c r="PA77" i="6"/>
  <c r="PB77" i="6"/>
  <c r="PC77" i="6"/>
  <c r="PD77" i="6"/>
  <c r="PE77" i="6"/>
  <c r="PF77" i="6"/>
  <c r="PG77" i="6"/>
  <c r="PH77" i="6"/>
  <c r="PI77" i="6"/>
  <c r="PJ77" i="6"/>
  <c r="PK77" i="6"/>
  <c r="PL77" i="6"/>
  <c r="PM77" i="6"/>
  <c r="PN77" i="6"/>
  <c r="PO77" i="6"/>
  <c r="PP77" i="6"/>
  <c r="PQ77" i="6"/>
  <c r="PR77" i="6"/>
  <c r="PS77" i="6"/>
  <c r="PT77" i="6"/>
  <c r="PU77" i="6"/>
  <c r="PV77" i="6"/>
  <c r="PW77" i="6"/>
  <c r="PX77" i="6"/>
  <c r="PY77" i="6"/>
  <c r="PZ77" i="6"/>
  <c r="QA77" i="6"/>
  <c r="QB77" i="6"/>
  <c r="QC77" i="6"/>
  <c r="QD77" i="6"/>
  <c r="QE77" i="6"/>
  <c r="QF77" i="6"/>
  <c r="QG77" i="6"/>
  <c r="QH77" i="6"/>
  <c r="QI77" i="6"/>
  <c r="QJ77" i="6"/>
  <c r="QK77" i="6"/>
  <c r="QL77" i="6"/>
  <c r="QM77" i="6"/>
  <c r="QN77" i="6"/>
  <c r="QO77" i="6"/>
  <c r="QP77" i="6"/>
  <c r="QQ77" i="6"/>
  <c r="QR77" i="6"/>
  <c r="QS77" i="6"/>
  <c r="QT77" i="6"/>
  <c r="QU77" i="6"/>
  <c r="QV77" i="6"/>
  <c r="QW77" i="6"/>
  <c r="QX77" i="6"/>
  <c r="QY77" i="6"/>
  <c r="QZ77" i="6"/>
  <c r="RA77" i="6"/>
  <c r="RB77" i="6"/>
  <c r="RC77" i="6"/>
  <c r="RD77" i="6"/>
  <c r="RE77" i="6"/>
  <c r="RF77" i="6"/>
  <c r="RG77" i="6"/>
  <c r="RH77" i="6"/>
  <c r="RI77" i="6"/>
  <c r="RJ77" i="6"/>
  <c r="RK77" i="6"/>
  <c r="RL77" i="6"/>
  <c r="RM77" i="6"/>
  <c r="RN77" i="6"/>
  <c r="RO77" i="6"/>
  <c r="RP77" i="6"/>
  <c r="RQ77" i="6"/>
  <c r="RR77" i="6"/>
  <c r="RS77" i="6"/>
  <c r="RT77" i="6"/>
  <c r="RU77" i="6"/>
  <c r="RV77" i="6"/>
  <c r="RW77" i="6"/>
  <c r="RX77" i="6"/>
  <c r="RY77" i="6"/>
  <c r="RZ77" i="6"/>
  <c r="SA77" i="6"/>
  <c r="SB77" i="6"/>
  <c r="SC77" i="6"/>
  <c r="SD77" i="6"/>
  <c r="SE77" i="6"/>
  <c r="SF77" i="6"/>
  <c r="SG77" i="6"/>
  <c r="SH77" i="6"/>
  <c r="SI77" i="6"/>
  <c r="SJ77" i="6"/>
  <c r="SK77" i="6"/>
  <c r="SL77" i="6"/>
  <c r="SM77" i="6"/>
  <c r="SN77" i="6"/>
  <c r="SO77" i="6"/>
  <c r="SP77" i="6"/>
  <c r="SQ77" i="6"/>
  <c r="SR77" i="6"/>
  <c r="SS77" i="6"/>
  <c r="ST77" i="6"/>
  <c r="SU77" i="6"/>
  <c r="SV77" i="6"/>
  <c r="SW77" i="6"/>
  <c r="SX77" i="6"/>
  <c r="SY77" i="6"/>
  <c r="SZ77" i="6"/>
  <c r="TA77" i="6"/>
  <c r="TB77" i="6"/>
  <c r="TC77" i="6"/>
  <c r="TD77" i="6"/>
  <c r="TE77" i="6"/>
  <c r="TF77" i="6"/>
  <c r="TG77" i="6"/>
  <c r="TH77" i="6"/>
  <c r="TI77" i="6"/>
  <c r="TJ77" i="6"/>
  <c r="TK77" i="6"/>
  <c r="TL77" i="6"/>
  <c r="TM77" i="6"/>
  <c r="TN77" i="6"/>
  <c r="TO77" i="6"/>
  <c r="TP77" i="6"/>
  <c r="TQ77" i="6"/>
  <c r="TR77" i="6"/>
  <c r="TS77" i="6"/>
  <c r="TT77" i="6"/>
  <c r="TU77" i="6"/>
  <c r="TV77" i="6"/>
  <c r="TW77" i="6"/>
  <c r="TX77" i="6"/>
  <c r="TY77" i="6"/>
  <c r="TZ77" i="6"/>
  <c r="UA77" i="6"/>
  <c r="UB77" i="6"/>
  <c r="UC77" i="6"/>
  <c r="UD77" i="6"/>
  <c r="UE77" i="6"/>
  <c r="UF77" i="6"/>
  <c r="UG77" i="6"/>
  <c r="UH77" i="6"/>
  <c r="UI77" i="6"/>
  <c r="UJ77" i="6"/>
  <c r="UK77" i="6"/>
  <c r="UL77" i="6"/>
  <c r="UM77" i="6"/>
  <c r="UN77" i="6"/>
  <c r="UO77" i="6"/>
  <c r="UP77" i="6"/>
  <c r="UQ77" i="6"/>
  <c r="UR77" i="6"/>
  <c r="US77" i="6"/>
  <c r="UT77" i="6"/>
  <c r="UU77" i="6"/>
  <c r="UV77" i="6"/>
  <c r="UW77" i="6"/>
  <c r="UX77" i="6"/>
  <c r="UY77" i="6"/>
  <c r="UZ77" i="6"/>
  <c r="VA77" i="6"/>
  <c r="VB77" i="6"/>
  <c r="VC77" i="6"/>
  <c r="VD77" i="6"/>
  <c r="VE77" i="6"/>
  <c r="VF77" i="6"/>
  <c r="VG77" i="6"/>
  <c r="VH77" i="6"/>
  <c r="VI77" i="6"/>
  <c r="VJ77" i="6"/>
  <c r="VK77" i="6"/>
  <c r="VL77" i="6"/>
  <c r="VM77" i="6"/>
  <c r="VN77" i="6"/>
  <c r="VO77" i="6"/>
  <c r="VP77" i="6"/>
  <c r="VQ77" i="6"/>
  <c r="VR77" i="6"/>
  <c r="VS77" i="6"/>
  <c r="VT77" i="6"/>
  <c r="VU77" i="6"/>
  <c r="VV77" i="6"/>
  <c r="VW77" i="6"/>
  <c r="VX77" i="6"/>
  <c r="VY77" i="6"/>
  <c r="VZ77" i="6"/>
  <c r="WA77" i="6"/>
  <c r="WB77" i="6"/>
  <c r="WC77" i="6"/>
  <c r="WD77" i="6"/>
  <c r="WE77" i="6"/>
  <c r="WF77" i="6"/>
  <c r="WG77" i="6"/>
  <c r="WH77" i="6"/>
  <c r="WI77" i="6"/>
  <c r="WJ77" i="6"/>
  <c r="WK77" i="6"/>
  <c r="WL77" i="6"/>
  <c r="WM77" i="6"/>
  <c r="WN77" i="6"/>
  <c r="WO77" i="6"/>
  <c r="WP77" i="6"/>
  <c r="WQ77" i="6"/>
  <c r="WR77" i="6"/>
  <c r="WS77" i="6"/>
  <c r="WT77" i="6"/>
  <c r="WU77" i="6"/>
  <c r="WV77" i="6"/>
  <c r="WW77" i="6"/>
  <c r="WX77" i="6"/>
  <c r="WY77" i="6"/>
  <c r="WZ77" i="6"/>
  <c r="XA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8" i="6"/>
  <c r="DS78" i="6"/>
  <c r="DT78" i="6"/>
  <c r="DU78" i="6"/>
  <c r="DV78" i="6"/>
  <c r="DW78" i="6"/>
  <c r="DX78" i="6"/>
  <c r="DY78" i="6"/>
  <c r="DZ78" i="6"/>
  <c r="EA78" i="6"/>
  <c r="EB78" i="6"/>
  <c r="EC78" i="6"/>
  <c r="ED78" i="6"/>
  <c r="EE78" i="6"/>
  <c r="EF78" i="6"/>
  <c r="EG78" i="6"/>
  <c r="EH78" i="6"/>
  <c r="EI78" i="6"/>
  <c r="EJ78" i="6"/>
  <c r="EK78" i="6"/>
  <c r="EL78" i="6"/>
  <c r="EM78" i="6"/>
  <c r="EN78" i="6"/>
  <c r="EO78" i="6"/>
  <c r="EP78" i="6"/>
  <c r="EQ78" i="6"/>
  <c r="ER78" i="6"/>
  <c r="ES78" i="6"/>
  <c r="ET78" i="6"/>
  <c r="EU78" i="6"/>
  <c r="EV78" i="6"/>
  <c r="EW78" i="6"/>
  <c r="EX78" i="6"/>
  <c r="EY78" i="6"/>
  <c r="EZ78" i="6"/>
  <c r="FA78" i="6"/>
  <c r="FB78" i="6"/>
  <c r="FC78" i="6"/>
  <c r="FD78" i="6"/>
  <c r="FE78" i="6"/>
  <c r="FF78" i="6"/>
  <c r="FG78" i="6"/>
  <c r="FH78" i="6"/>
  <c r="FI78" i="6"/>
  <c r="FJ78" i="6"/>
  <c r="FK78" i="6"/>
  <c r="FL78" i="6"/>
  <c r="FM78" i="6"/>
  <c r="FN78" i="6"/>
  <c r="FO78" i="6"/>
  <c r="FP78" i="6"/>
  <c r="FQ78" i="6"/>
  <c r="FR78" i="6"/>
  <c r="FS78" i="6"/>
  <c r="FT78" i="6"/>
  <c r="FU78" i="6"/>
  <c r="FV78" i="6"/>
  <c r="FW78" i="6"/>
  <c r="FX78" i="6"/>
  <c r="FY78" i="6"/>
  <c r="FZ78" i="6"/>
  <c r="GA78" i="6"/>
  <c r="GB78" i="6"/>
  <c r="GC78" i="6"/>
  <c r="GD78" i="6"/>
  <c r="GE78" i="6"/>
  <c r="GF78" i="6"/>
  <c r="GG78" i="6"/>
  <c r="GH78" i="6"/>
  <c r="GI78" i="6"/>
  <c r="GJ78" i="6"/>
  <c r="GK78" i="6"/>
  <c r="GL78" i="6"/>
  <c r="GM78" i="6"/>
  <c r="GN78" i="6"/>
  <c r="GO78" i="6"/>
  <c r="GP78" i="6"/>
  <c r="GQ78" i="6"/>
  <c r="GR78" i="6"/>
  <c r="GS78" i="6"/>
  <c r="GT78" i="6"/>
  <c r="GU78" i="6"/>
  <c r="GV78" i="6"/>
  <c r="GW78" i="6"/>
  <c r="GX78" i="6"/>
  <c r="GY78" i="6"/>
  <c r="GZ78" i="6"/>
  <c r="HA78" i="6"/>
  <c r="HB78" i="6"/>
  <c r="HC78" i="6"/>
  <c r="HD78" i="6"/>
  <c r="HE78" i="6"/>
  <c r="HF78" i="6"/>
  <c r="HG78" i="6"/>
  <c r="HH78" i="6"/>
  <c r="HI78" i="6"/>
  <c r="HJ78" i="6"/>
  <c r="HK78" i="6"/>
  <c r="HL78" i="6"/>
  <c r="HM78" i="6"/>
  <c r="HN78" i="6"/>
  <c r="HO78" i="6"/>
  <c r="HP78" i="6"/>
  <c r="HQ78" i="6"/>
  <c r="HR78" i="6"/>
  <c r="HS78" i="6"/>
  <c r="HT78" i="6"/>
  <c r="HU78" i="6"/>
  <c r="HV78" i="6"/>
  <c r="HW78" i="6"/>
  <c r="HX78" i="6"/>
  <c r="HY78" i="6"/>
  <c r="HZ78" i="6"/>
  <c r="IA78" i="6"/>
  <c r="IB78" i="6"/>
  <c r="IC78" i="6"/>
  <c r="ID78" i="6"/>
  <c r="IE78" i="6"/>
  <c r="IF78" i="6"/>
  <c r="IG78" i="6"/>
  <c r="IH78" i="6"/>
  <c r="II78" i="6"/>
  <c r="IJ78" i="6"/>
  <c r="IK78" i="6"/>
  <c r="IL78" i="6"/>
  <c r="IM78" i="6"/>
  <c r="IN78" i="6"/>
  <c r="IO78" i="6"/>
  <c r="IP78" i="6"/>
  <c r="IQ78" i="6"/>
  <c r="IR78" i="6"/>
  <c r="IS78" i="6"/>
  <c r="IT78" i="6"/>
  <c r="IU78" i="6"/>
  <c r="IV78" i="6"/>
  <c r="IW78" i="6"/>
  <c r="IX78" i="6"/>
  <c r="IY78" i="6"/>
  <c r="IZ78" i="6"/>
  <c r="JA78" i="6"/>
  <c r="JB78" i="6"/>
  <c r="JC78" i="6"/>
  <c r="JD78" i="6"/>
  <c r="JE78" i="6"/>
  <c r="JF78" i="6"/>
  <c r="JG78" i="6"/>
  <c r="JH78" i="6"/>
  <c r="JI78" i="6"/>
  <c r="JJ78" i="6"/>
  <c r="JK78" i="6"/>
  <c r="JL78" i="6"/>
  <c r="JM78" i="6"/>
  <c r="JN78" i="6"/>
  <c r="JO78" i="6"/>
  <c r="JP78" i="6"/>
  <c r="JQ78" i="6"/>
  <c r="JR78" i="6"/>
  <c r="JS78" i="6"/>
  <c r="JT78" i="6"/>
  <c r="JU78" i="6"/>
  <c r="JV78" i="6"/>
  <c r="JW78" i="6"/>
  <c r="JX78" i="6"/>
  <c r="JY78" i="6"/>
  <c r="JZ78" i="6"/>
  <c r="KA78" i="6"/>
  <c r="KB78" i="6"/>
  <c r="KC78" i="6"/>
  <c r="KD78" i="6"/>
  <c r="KE78" i="6"/>
  <c r="KF78" i="6"/>
  <c r="KG78" i="6"/>
  <c r="KH78" i="6"/>
  <c r="KI78" i="6"/>
  <c r="KJ78" i="6"/>
  <c r="KK78" i="6"/>
  <c r="KL78" i="6"/>
  <c r="KM78" i="6"/>
  <c r="KN78" i="6"/>
  <c r="KO78" i="6"/>
  <c r="KP78" i="6"/>
  <c r="KQ78" i="6"/>
  <c r="KR78" i="6"/>
  <c r="KS78" i="6"/>
  <c r="KT78" i="6"/>
  <c r="KU78" i="6"/>
  <c r="KV78" i="6"/>
  <c r="KW78" i="6"/>
  <c r="KX78" i="6"/>
  <c r="KY78" i="6"/>
  <c r="KZ78" i="6"/>
  <c r="LA78" i="6"/>
  <c r="LB78" i="6"/>
  <c r="LC78" i="6"/>
  <c r="LD78" i="6"/>
  <c r="LE78" i="6"/>
  <c r="LF78" i="6"/>
  <c r="LG78" i="6"/>
  <c r="LH78" i="6"/>
  <c r="LI78" i="6"/>
  <c r="LJ78" i="6"/>
  <c r="LK78" i="6"/>
  <c r="LL78" i="6"/>
  <c r="LM78" i="6"/>
  <c r="LN78" i="6"/>
  <c r="LO78" i="6"/>
  <c r="LP78" i="6"/>
  <c r="LQ78" i="6"/>
  <c r="LR78" i="6"/>
  <c r="LS78" i="6"/>
  <c r="LT78" i="6"/>
  <c r="LU78" i="6"/>
  <c r="LV78" i="6"/>
  <c r="LW78" i="6"/>
  <c r="LX78" i="6"/>
  <c r="LY78" i="6"/>
  <c r="LZ78" i="6"/>
  <c r="MA78" i="6"/>
  <c r="MB78" i="6"/>
  <c r="MC78" i="6"/>
  <c r="MD78" i="6"/>
  <c r="ME78" i="6"/>
  <c r="MF78" i="6"/>
  <c r="MG78" i="6"/>
  <c r="MH78" i="6"/>
  <c r="MI78" i="6"/>
  <c r="MJ78" i="6"/>
  <c r="MK78" i="6"/>
  <c r="ML78" i="6"/>
  <c r="MM78" i="6"/>
  <c r="MN78" i="6"/>
  <c r="MO78" i="6"/>
  <c r="MP78" i="6"/>
  <c r="MQ78" i="6"/>
  <c r="MR78" i="6"/>
  <c r="MS78" i="6"/>
  <c r="MT78" i="6"/>
  <c r="MU78" i="6"/>
  <c r="MV78" i="6"/>
  <c r="MW78" i="6"/>
  <c r="MX78" i="6"/>
  <c r="MY78" i="6"/>
  <c r="MZ78" i="6"/>
  <c r="NA78" i="6"/>
  <c r="NB78" i="6"/>
  <c r="NC78" i="6"/>
  <c r="ND78" i="6"/>
  <c r="NE78" i="6"/>
  <c r="NF78" i="6"/>
  <c r="NG78" i="6"/>
  <c r="NH78" i="6"/>
  <c r="NI78" i="6"/>
  <c r="NJ78" i="6"/>
  <c r="NK78" i="6"/>
  <c r="NL78" i="6"/>
  <c r="NM78" i="6"/>
  <c r="NN78" i="6"/>
  <c r="NO78" i="6"/>
  <c r="NP78" i="6"/>
  <c r="NQ78" i="6"/>
  <c r="NR78" i="6"/>
  <c r="NS78" i="6"/>
  <c r="NT78" i="6"/>
  <c r="NU78" i="6"/>
  <c r="NV78" i="6"/>
  <c r="NW78" i="6"/>
  <c r="NX78" i="6"/>
  <c r="NY78" i="6"/>
  <c r="NZ78" i="6"/>
  <c r="OA78" i="6"/>
  <c r="OB78" i="6"/>
  <c r="OC78" i="6"/>
  <c r="OD78" i="6"/>
  <c r="OE78" i="6"/>
  <c r="OF78" i="6"/>
  <c r="OG78" i="6"/>
  <c r="OH78" i="6"/>
  <c r="OI78" i="6"/>
  <c r="OJ78" i="6"/>
  <c r="OK78" i="6"/>
  <c r="OL78" i="6"/>
  <c r="OM78" i="6"/>
  <c r="ON78" i="6"/>
  <c r="OO78" i="6"/>
  <c r="OP78" i="6"/>
  <c r="OQ78" i="6"/>
  <c r="OR78" i="6"/>
  <c r="OS78" i="6"/>
  <c r="OT78" i="6"/>
  <c r="OU78" i="6"/>
  <c r="OV78" i="6"/>
  <c r="OW78" i="6"/>
  <c r="OX78" i="6"/>
  <c r="OY78" i="6"/>
  <c r="OZ78" i="6"/>
  <c r="PA78" i="6"/>
  <c r="PB78" i="6"/>
  <c r="PC78" i="6"/>
  <c r="PD78" i="6"/>
  <c r="PE78" i="6"/>
  <c r="PF78" i="6"/>
  <c r="PG78" i="6"/>
  <c r="PH78" i="6"/>
  <c r="PI78" i="6"/>
  <c r="PJ78" i="6"/>
  <c r="PK78" i="6"/>
  <c r="PL78" i="6"/>
  <c r="PM78" i="6"/>
  <c r="PN78" i="6"/>
  <c r="PO78" i="6"/>
  <c r="PP78" i="6"/>
  <c r="PQ78" i="6"/>
  <c r="PR78" i="6"/>
  <c r="PS78" i="6"/>
  <c r="PT78" i="6"/>
  <c r="PU78" i="6"/>
  <c r="PV78" i="6"/>
  <c r="PW78" i="6"/>
  <c r="PX78" i="6"/>
  <c r="PY78" i="6"/>
  <c r="PZ78" i="6"/>
  <c r="QA78" i="6"/>
  <c r="QB78" i="6"/>
  <c r="QC78" i="6"/>
  <c r="QD78" i="6"/>
  <c r="QE78" i="6"/>
  <c r="QF78" i="6"/>
  <c r="QG78" i="6"/>
  <c r="QH78" i="6"/>
  <c r="QI78" i="6"/>
  <c r="QJ78" i="6"/>
  <c r="QK78" i="6"/>
  <c r="QL78" i="6"/>
  <c r="QM78" i="6"/>
  <c r="QN78" i="6"/>
  <c r="QO78" i="6"/>
  <c r="QP78" i="6"/>
  <c r="QQ78" i="6"/>
  <c r="QR78" i="6"/>
  <c r="QS78" i="6"/>
  <c r="QT78" i="6"/>
  <c r="QU78" i="6"/>
  <c r="QV78" i="6"/>
  <c r="QW78" i="6"/>
  <c r="QX78" i="6"/>
  <c r="QY78" i="6"/>
  <c r="QZ78" i="6"/>
  <c r="RA78" i="6"/>
  <c r="RB78" i="6"/>
  <c r="RC78" i="6"/>
  <c r="RD78" i="6"/>
  <c r="RE78" i="6"/>
  <c r="RF78" i="6"/>
  <c r="RG78" i="6"/>
  <c r="RH78" i="6"/>
  <c r="RI78" i="6"/>
  <c r="RJ78" i="6"/>
  <c r="RK78" i="6"/>
  <c r="RL78" i="6"/>
  <c r="RM78" i="6"/>
  <c r="RN78" i="6"/>
  <c r="RO78" i="6"/>
  <c r="RP78" i="6"/>
  <c r="RQ78" i="6"/>
  <c r="RR78" i="6"/>
  <c r="RS78" i="6"/>
  <c r="RT78" i="6"/>
  <c r="RU78" i="6"/>
  <c r="RV78" i="6"/>
  <c r="RW78" i="6"/>
  <c r="RX78" i="6"/>
  <c r="RY78" i="6"/>
  <c r="RZ78" i="6"/>
  <c r="SA78" i="6"/>
  <c r="SB78" i="6"/>
  <c r="SC78" i="6"/>
  <c r="SD78" i="6"/>
  <c r="SE78" i="6"/>
  <c r="SF78" i="6"/>
  <c r="SG78" i="6"/>
  <c r="SH78" i="6"/>
  <c r="SI78" i="6"/>
  <c r="SJ78" i="6"/>
  <c r="SK78" i="6"/>
  <c r="SL78" i="6"/>
  <c r="SM78" i="6"/>
  <c r="SN78" i="6"/>
  <c r="SO78" i="6"/>
  <c r="SP78" i="6"/>
  <c r="SQ78" i="6"/>
  <c r="SR78" i="6"/>
  <c r="SS78" i="6"/>
  <c r="ST78" i="6"/>
  <c r="SU78" i="6"/>
  <c r="SV78" i="6"/>
  <c r="SW78" i="6"/>
  <c r="SX78" i="6"/>
  <c r="SY78" i="6"/>
  <c r="SZ78" i="6"/>
  <c r="TA78" i="6"/>
  <c r="TB78" i="6"/>
  <c r="TC78" i="6"/>
  <c r="TD78" i="6"/>
  <c r="TE78" i="6"/>
  <c r="TF78" i="6"/>
  <c r="TG78" i="6"/>
  <c r="TH78" i="6"/>
  <c r="TI78" i="6"/>
  <c r="TJ78" i="6"/>
  <c r="TK78" i="6"/>
  <c r="TL78" i="6"/>
  <c r="TM78" i="6"/>
  <c r="TN78" i="6"/>
  <c r="TO78" i="6"/>
  <c r="TP78" i="6"/>
  <c r="TQ78" i="6"/>
  <c r="TR78" i="6"/>
  <c r="TS78" i="6"/>
  <c r="TT78" i="6"/>
  <c r="TU78" i="6"/>
  <c r="TV78" i="6"/>
  <c r="TW78" i="6"/>
  <c r="TX78" i="6"/>
  <c r="TY78" i="6"/>
  <c r="TZ78" i="6"/>
  <c r="UA78" i="6"/>
  <c r="UB78" i="6"/>
  <c r="UC78" i="6"/>
  <c r="UD78" i="6"/>
  <c r="UE78" i="6"/>
  <c r="UF78" i="6"/>
  <c r="UG78" i="6"/>
  <c r="UH78" i="6"/>
  <c r="UI78" i="6"/>
  <c r="UJ78" i="6"/>
  <c r="UK78" i="6"/>
  <c r="UL78" i="6"/>
  <c r="UM78" i="6"/>
  <c r="UN78" i="6"/>
  <c r="UO78" i="6"/>
  <c r="UP78" i="6"/>
  <c r="UQ78" i="6"/>
  <c r="UR78" i="6"/>
  <c r="US78" i="6"/>
  <c r="UT78" i="6"/>
  <c r="UU78" i="6"/>
  <c r="UV78" i="6"/>
  <c r="UW78" i="6"/>
  <c r="UX78" i="6"/>
  <c r="UY78" i="6"/>
  <c r="UZ78" i="6"/>
  <c r="VA78" i="6"/>
  <c r="VB78" i="6"/>
  <c r="VC78" i="6"/>
  <c r="VD78" i="6"/>
  <c r="VE78" i="6"/>
  <c r="VF78" i="6"/>
  <c r="VG78" i="6"/>
  <c r="VH78" i="6"/>
  <c r="VI78" i="6"/>
  <c r="VJ78" i="6"/>
  <c r="VK78" i="6"/>
  <c r="VL78" i="6"/>
  <c r="VM78" i="6"/>
  <c r="VN78" i="6"/>
  <c r="VO78" i="6"/>
  <c r="VP78" i="6"/>
  <c r="VQ78" i="6"/>
  <c r="VR78" i="6"/>
  <c r="VS78" i="6"/>
  <c r="VT78" i="6"/>
  <c r="VU78" i="6"/>
  <c r="VV78" i="6"/>
  <c r="VW78" i="6"/>
  <c r="VX78" i="6"/>
  <c r="VY78" i="6"/>
  <c r="VZ78" i="6"/>
  <c r="WA78" i="6"/>
  <c r="WB78" i="6"/>
  <c r="WC78" i="6"/>
  <c r="WD78" i="6"/>
  <c r="WE78" i="6"/>
  <c r="WF78" i="6"/>
  <c r="WG78" i="6"/>
  <c r="WH78" i="6"/>
  <c r="WI78" i="6"/>
  <c r="WJ78" i="6"/>
  <c r="WK78" i="6"/>
  <c r="WL78" i="6"/>
  <c r="WM78" i="6"/>
  <c r="WN78" i="6"/>
  <c r="WO78" i="6"/>
  <c r="WP78" i="6"/>
  <c r="WQ78" i="6"/>
  <c r="WR78" i="6"/>
  <c r="WS78" i="6"/>
  <c r="WT78" i="6"/>
  <c r="WU78" i="6"/>
  <c r="WV78" i="6"/>
  <c r="WW78" i="6"/>
  <c r="WX78" i="6"/>
  <c r="WY78" i="6"/>
  <c r="WZ78" i="6"/>
  <c r="XA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79" i="6"/>
  <c r="DS79" i="6"/>
  <c r="DT79" i="6"/>
  <c r="DU79" i="6"/>
  <c r="DV79" i="6"/>
  <c r="DW79" i="6"/>
  <c r="DX79" i="6"/>
  <c r="DY79" i="6"/>
  <c r="DZ79" i="6"/>
  <c r="EA79" i="6"/>
  <c r="EB79" i="6"/>
  <c r="EC79" i="6"/>
  <c r="ED79" i="6"/>
  <c r="EE79" i="6"/>
  <c r="EF79" i="6"/>
  <c r="EG79" i="6"/>
  <c r="EH79" i="6"/>
  <c r="EI79" i="6"/>
  <c r="EJ79" i="6"/>
  <c r="EK79" i="6"/>
  <c r="EL79" i="6"/>
  <c r="EM79" i="6"/>
  <c r="EN79" i="6"/>
  <c r="EO79" i="6"/>
  <c r="EP79" i="6"/>
  <c r="EQ79" i="6"/>
  <c r="ER79" i="6"/>
  <c r="ES79" i="6"/>
  <c r="ET79" i="6"/>
  <c r="EU79" i="6"/>
  <c r="EV79" i="6"/>
  <c r="EW79" i="6"/>
  <c r="EX79" i="6"/>
  <c r="EY79" i="6"/>
  <c r="EZ79" i="6"/>
  <c r="FA79" i="6"/>
  <c r="FB79" i="6"/>
  <c r="FC79" i="6"/>
  <c r="FD79" i="6"/>
  <c r="FE79" i="6"/>
  <c r="FF79" i="6"/>
  <c r="FG79" i="6"/>
  <c r="FH79" i="6"/>
  <c r="FI79" i="6"/>
  <c r="FJ79" i="6"/>
  <c r="FK79" i="6"/>
  <c r="FL79" i="6"/>
  <c r="FM79" i="6"/>
  <c r="FN79" i="6"/>
  <c r="FO79" i="6"/>
  <c r="FP79" i="6"/>
  <c r="FQ79" i="6"/>
  <c r="FR79" i="6"/>
  <c r="FS79" i="6"/>
  <c r="FT79" i="6"/>
  <c r="FU79" i="6"/>
  <c r="FV79" i="6"/>
  <c r="FW79" i="6"/>
  <c r="FX79" i="6"/>
  <c r="FY79" i="6"/>
  <c r="FZ79" i="6"/>
  <c r="GA79" i="6"/>
  <c r="GB79" i="6"/>
  <c r="GC79" i="6"/>
  <c r="GD79" i="6"/>
  <c r="GE79" i="6"/>
  <c r="GF79" i="6"/>
  <c r="GG79" i="6"/>
  <c r="GH79" i="6"/>
  <c r="GI79" i="6"/>
  <c r="GJ79" i="6"/>
  <c r="GK79" i="6"/>
  <c r="GL79" i="6"/>
  <c r="GM79" i="6"/>
  <c r="GN79" i="6"/>
  <c r="GO79" i="6"/>
  <c r="GP79" i="6"/>
  <c r="GQ79" i="6"/>
  <c r="GR79" i="6"/>
  <c r="GS79" i="6"/>
  <c r="GT79" i="6"/>
  <c r="GU79" i="6"/>
  <c r="GV79" i="6"/>
  <c r="GW79" i="6"/>
  <c r="GX79" i="6"/>
  <c r="GY79" i="6"/>
  <c r="GZ79" i="6"/>
  <c r="HA79" i="6"/>
  <c r="HB79" i="6"/>
  <c r="HC79" i="6"/>
  <c r="HD79" i="6"/>
  <c r="HE79" i="6"/>
  <c r="HF79" i="6"/>
  <c r="HG79" i="6"/>
  <c r="HH79" i="6"/>
  <c r="HI79" i="6"/>
  <c r="HJ79" i="6"/>
  <c r="HK79" i="6"/>
  <c r="HL79" i="6"/>
  <c r="HM79" i="6"/>
  <c r="HN79" i="6"/>
  <c r="HO79" i="6"/>
  <c r="HP79" i="6"/>
  <c r="HQ79" i="6"/>
  <c r="HR79" i="6"/>
  <c r="HS79" i="6"/>
  <c r="HT79" i="6"/>
  <c r="HU79" i="6"/>
  <c r="HV79" i="6"/>
  <c r="HW79" i="6"/>
  <c r="HX79" i="6"/>
  <c r="HY79" i="6"/>
  <c r="HZ79" i="6"/>
  <c r="IA79" i="6"/>
  <c r="IB79" i="6"/>
  <c r="IC79" i="6"/>
  <c r="ID79" i="6"/>
  <c r="IE79" i="6"/>
  <c r="IF79" i="6"/>
  <c r="IG79" i="6"/>
  <c r="IH79" i="6"/>
  <c r="II79" i="6"/>
  <c r="IJ79" i="6"/>
  <c r="IK79" i="6"/>
  <c r="IL79" i="6"/>
  <c r="IM79" i="6"/>
  <c r="IN79" i="6"/>
  <c r="IO79" i="6"/>
  <c r="IP79" i="6"/>
  <c r="IQ79" i="6"/>
  <c r="IR79" i="6"/>
  <c r="IS79" i="6"/>
  <c r="IT79" i="6"/>
  <c r="IU79" i="6"/>
  <c r="IV79" i="6"/>
  <c r="IW79" i="6"/>
  <c r="IX79" i="6"/>
  <c r="IY79" i="6"/>
  <c r="IZ79" i="6"/>
  <c r="JA79" i="6"/>
  <c r="JB79" i="6"/>
  <c r="JC79" i="6"/>
  <c r="JD79" i="6"/>
  <c r="JE79" i="6"/>
  <c r="JF79" i="6"/>
  <c r="JG79" i="6"/>
  <c r="JH79" i="6"/>
  <c r="JI79" i="6"/>
  <c r="JJ79" i="6"/>
  <c r="JK79" i="6"/>
  <c r="JL79" i="6"/>
  <c r="JM79" i="6"/>
  <c r="JN79" i="6"/>
  <c r="JO79" i="6"/>
  <c r="JP79" i="6"/>
  <c r="JQ79" i="6"/>
  <c r="JR79" i="6"/>
  <c r="JS79" i="6"/>
  <c r="JT79" i="6"/>
  <c r="JU79" i="6"/>
  <c r="JV79" i="6"/>
  <c r="JW79" i="6"/>
  <c r="JX79" i="6"/>
  <c r="JY79" i="6"/>
  <c r="JZ79" i="6"/>
  <c r="KA79" i="6"/>
  <c r="KB79" i="6"/>
  <c r="KC79" i="6"/>
  <c r="KD79" i="6"/>
  <c r="KE79" i="6"/>
  <c r="KF79" i="6"/>
  <c r="KG79" i="6"/>
  <c r="KH79" i="6"/>
  <c r="KI79" i="6"/>
  <c r="KJ79" i="6"/>
  <c r="KK79" i="6"/>
  <c r="KL79" i="6"/>
  <c r="KM79" i="6"/>
  <c r="KN79" i="6"/>
  <c r="KO79" i="6"/>
  <c r="KP79" i="6"/>
  <c r="KQ79" i="6"/>
  <c r="KR79" i="6"/>
  <c r="KS79" i="6"/>
  <c r="KT79" i="6"/>
  <c r="KU79" i="6"/>
  <c r="KV79" i="6"/>
  <c r="KW79" i="6"/>
  <c r="KX79" i="6"/>
  <c r="KY79" i="6"/>
  <c r="KZ79" i="6"/>
  <c r="LA79" i="6"/>
  <c r="LB79" i="6"/>
  <c r="LC79" i="6"/>
  <c r="LD79" i="6"/>
  <c r="LE79" i="6"/>
  <c r="LF79" i="6"/>
  <c r="LG79" i="6"/>
  <c r="LH79" i="6"/>
  <c r="LI79" i="6"/>
  <c r="LJ79" i="6"/>
  <c r="LK79" i="6"/>
  <c r="LL79" i="6"/>
  <c r="LM79" i="6"/>
  <c r="LN79" i="6"/>
  <c r="LO79" i="6"/>
  <c r="LP79" i="6"/>
  <c r="LQ79" i="6"/>
  <c r="LR79" i="6"/>
  <c r="LS79" i="6"/>
  <c r="LT79" i="6"/>
  <c r="LU79" i="6"/>
  <c r="LV79" i="6"/>
  <c r="LW79" i="6"/>
  <c r="LX79" i="6"/>
  <c r="LY79" i="6"/>
  <c r="LZ79" i="6"/>
  <c r="MA79" i="6"/>
  <c r="MB79" i="6"/>
  <c r="MC79" i="6"/>
  <c r="MD79" i="6"/>
  <c r="ME79" i="6"/>
  <c r="MF79" i="6"/>
  <c r="MG79" i="6"/>
  <c r="MH79" i="6"/>
  <c r="MI79" i="6"/>
  <c r="MJ79" i="6"/>
  <c r="MK79" i="6"/>
  <c r="ML79" i="6"/>
  <c r="MM79" i="6"/>
  <c r="MN79" i="6"/>
  <c r="MO79" i="6"/>
  <c r="MP79" i="6"/>
  <c r="MQ79" i="6"/>
  <c r="MR79" i="6"/>
  <c r="MS79" i="6"/>
  <c r="MT79" i="6"/>
  <c r="MU79" i="6"/>
  <c r="MV79" i="6"/>
  <c r="MW79" i="6"/>
  <c r="MX79" i="6"/>
  <c r="MY79" i="6"/>
  <c r="MZ79" i="6"/>
  <c r="NA79" i="6"/>
  <c r="NB79" i="6"/>
  <c r="NC79" i="6"/>
  <c r="ND79" i="6"/>
  <c r="NE79" i="6"/>
  <c r="NF79" i="6"/>
  <c r="NG79" i="6"/>
  <c r="NH79" i="6"/>
  <c r="NI79" i="6"/>
  <c r="NJ79" i="6"/>
  <c r="NK79" i="6"/>
  <c r="NL79" i="6"/>
  <c r="NM79" i="6"/>
  <c r="NN79" i="6"/>
  <c r="NO79" i="6"/>
  <c r="NP79" i="6"/>
  <c r="NQ79" i="6"/>
  <c r="NR79" i="6"/>
  <c r="NS79" i="6"/>
  <c r="NT79" i="6"/>
  <c r="NU79" i="6"/>
  <c r="NV79" i="6"/>
  <c r="NW79" i="6"/>
  <c r="NX79" i="6"/>
  <c r="NY79" i="6"/>
  <c r="NZ79" i="6"/>
  <c r="OA79" i="6"/>
  <c r="OB79" i="6"/>
  <c r="OC79" i="6"/>
  <c r="OD79" i="6"/>
  <c r="OE79" i="6"/>
  <c r="OF79" i="6"/>
  <c r="OG79" i="6"/>
  <c r="OH79" i="6"/>
  <c r="OI79" i="6"/>
  <c r="OJ79" i="6"/>
  <c r="OK79" i="6"/>
  <c r="OL79" i="6"/>
  <c r="OM79" i="6"/>
  <c r="ON79" i="6"/>
  <c r="OO79" i="6"/>
  <c r="OP79" i="6"/>
  <c r="OQ79" i="6"/>
  <c r="OR79" i="6"/>
  <c r="OS79" i="6"/>
  <c r="OT79" i="6"/>
  <c r="OU79" i="6"/>
  <c r="OV79" i="6"/>
  <c r="OW79" i="6"/>
  <c r="OX79" i="6"/>
  <c r="OY79" i="6"/>
  <c r="OZ79" i="6"/>
  <c r="PA79" i="6"/>
  <c r="PB79" i="6"/>
  <c r="PC79" i="6"/>
  <c r="PD79" i="6"/>
  <c r="PE79" i="6"/>
  <c r="PF79" i="6"/>
  <c r="PG79" i="6"/>
  <c r="PH79" i="6"/>
  <c r="PI79" i="6"/>
  <c r="PJ79" i="6"/>
  <c r="PK79" i="6"/>
  <c r="PL79" i="6"/>
  <c r="PM79" i="6"/>
  <c r="PN79" i="6"/>
  <c r="PO79" i="6"/>
  <c r="PP79" i="6"/>
  <c r="PQ79" i="6"/>
  <c r="PR79" i="6"/>
  <c r="PS79" i="6"/>
  <c r="PT79" i="6"/>
  <c r="PU79" i="6"/>
  <c r="PV79" i="6"/>
  <c r="PW79" i="6"/>
  <c r="PX79" i="6"/>
  <c r="PY79" i="6"/>
  <c r="PZ79" i="6"/>
  <c r="QA79" i="6"/>
  <c r="QB79" i="6"/>
  <c r="QC79" i="6"/>
  <c r="QD79" i="6"/>
  <c r="QE79" i="6"/>
  <c r="QF79" i="6"/>
  <c r="QG79" i="6"/>
  <c r="QH79" i="6"/>
  <c r="QI79" i="6"/>
  <c r="QJ79" i="6"/>
  <c r="QK79" i="6"/>
  <c r="QL79" i="6"/>
  <c r="QM79" i="6"/>
  <c r="QN79" i="6"/>
  <c r="QO79" i="6"/>
  <c r="QP79" i="6"/>
  <c r="QQ79" i="6"/>
  <c r="QR79" i="6"/>
  <c r="QS79" i="6"/>
  <c r="QT79" i="6"/>
  <c r="QU79" i="6"/>
  <c r="QV79" i="6"/>
  <c r="QW79" i="6"/>
  <c r="QX79" i="6"/>
  <c r="QY79" i="6"/>
  <c r="QZ79" i="6"/>
  <c r="RA79" i="6"/>
  <c r="RB79" i="6"/>
  <c r="RC79" i="6"/>
  <c r="RD79" i="6"/>
  <c r="RE79" i="6"/>
  <c r="RF79" i="6"/>
  <c r="RG79" i="6"/>
  <c r="RH79" i="6"/>
  <c r="RI79" i="6"/>
  <c r="RJ79" i="6"/>
  <c r="RK79" i="6"/>
  <c r="RL79" i="6"/>
  <c r="RM79" i="6"/>
  <c r="RN79" i="6"/>
  <c r="RO79" i="6"/>
  <c r="RP79" i="6"/>
  <c r="RQ79" i="6"/>
  <c r="RR79" i="6"/>
  <c r="RS79" i="6"/>
  <c r="RT79" i="6"/>
  <c r="RU79" i="6"/>
  <c r="RV79" i="6"/>
  <c r="RW79" i="6"/>
  <c r="RX79" i="6"/>
  <c r="RY79" i="6"/>
  <c r="RZ79" i="6"/>
  <c r="SA79" i="6"/>
  <c r="SB79" i="6"/>
  <c r="SC79" i="6"/>
  <c r="SD79" i="6"/>
  <c r="SE79" i="6"/>
  <c r="SF79" i="6"/>
  <c r="SG79" i="6"/>
  <c r="SH79" i="6"/>
  <c r="SI79" i="6"/>
  <c r="SJ79" i="6"/>
  <c r="SK79" i="6"/>
  <c r="SL79" i="6"/>
  <c r="SM79" i="6"/>
  <c r="SN79" i="6"/>
  <c r="SO79" i="6"/>
  <c r="SP79" i="6"/>
  <c r="SQ79" i="6"/>
  <c r="SR79" i="6"/>
  <c r="SS79" i="6"/>
  <c r="ST79" i="6"/>
  <c r="SU79" i="6"/>
  <c r="SV79" i="6"/>
  <c r="SW79" i="6"/>
  <c r="SX79" i="6"/>
  <c r="SY79" i="6"/>
  <c r="SZ79" i="6"/>
  <c r="TA79" i="6"/>
  <c r="TB79" i="6"/>
  <c r="TC79" i="6"/>
  <c r="TD79" i="6"/>
  <c r="TE79" i="6"/>
  <c r="TF79" i="6"/>
  <c r="TG79" i="6"/>
  <c r="TH79" i="6"/>
  <c r="TI79" i="6"/>
  <c r="TJ79" i="6"/>
  <c r="TK79" i="6"/>
  <c r="TL79" i="6"/>
  <c r="TM79" i="6"/>
  <c r="TN79" i="6"/>
  <c r="TO79" i="6"/>
  <c r="TP79" i="6"/>
  <c r="TQ79" i="6"/>
  <c r="TR79" i="6"/>
  <c r="TS79" i="6"/>
  <c r="TT79" i="6"/>
  <c r="TU79" i="6"/>
  <c r="TV79" i="6"/>
  <c r="TW79" i="6"/>
  <c r="TX79" i="6"/>
  <c r="TY79" i="6"/>
  <c r="TZ79" i="6"/>
  <c r="UA79" i="6"/>
  <c r="UB79" i="6"/>
  <c r="UC79" i="6"/>
  <c r="UD79" i="6"/>
  <c r="UE79" i="6"/>
  <c r="UF79" i="6"/>
  <c r="UG79" i="6"/>
  <c r="UH79" i="6"/>
  <c r="UI79" i="6"/>
  <c r="UJ79" i="6"/>
  <c r="UK79" i="6"/>
  <c r="UL79" i="6"/>
  <c r="UM79" i="6"/>
  <c r="UN79" i="6"/>
  <c r="UO79" i="6"/>
  <c r="UP79" i="6"/>
  <c r="UQ79" i="6"/>
  <c r="UR79" i="6"/>
  <c r="US79" i="6"/>
  <c r="UT79" i="6"/>
  <c r="UU79" i="6"/>
  <c r="UV79" i="6"/>
  <c r="UW79" i="6"/>
  <c r="UX79" i="6"/>
  <c r="UY79" i="6"/>
  <c r="UZ79" i="6"/>
  <c r="VA79" i="6"/>
  <c r="VB79" i="6"/>
  <c r="VC79" i="6"/>
  <c r="VD79" i="6"/>
  <c r="VE79" i="6"/>
  <c r="VF79" i="6"/>
  <c r="VG79" i="6"/>
  <c r="VH79" i="6"/>
  <c r="VI79" i="6"/>
  <c r="VJ79" i="6"/>
  <c r="VK79" i="6"/>
  <c r="VL79" i="6"/>
  <c r="VM79" i="6"/>
  <c r="VN79" i="6"/>
  <c r="VO79" i="6"/>
  <c r="VP79" i="6"/>
  <c r="VQ79" i="6"/>
  <c r="VR79" i="6"/>
  <c r="VS79" i="6"/>
  <c r="VT79" i="6"/>
  <c r="VU79" i="6"/>
  <c r="VV79" i="6"/>
  <c r="VW79" i="6"/>
  <c r="VX79" i="6"/>
  <c r="VY79" i="6"/>
  <c r="VZ79" i="6"/>
  <c r="WA79" i="6"/>
  <c r="WB79" i="6"/>
  <c r="WC79" i="6"/>
  <c r="WD79" i="6"/>
  <c r="WE79" i="6"/>
  <c r="WF79" i="6"/>
  <c r="WG79" i="6"/>
  <c r="WH79" i="6"/>
  <c r="WI79" i="6"/>
  <c r="WJ79" i="6"/>
  <c r="WK79" i="6"/>
  <c r="WL79" i="6"/>
  <c r="WM79" i="6"/>
  <c r="WN79" i="6"/>
  <c r="WO79" i="6"/>
  <c r="WP79" i="6"/>
  <c r="WQ79" i="6"/>
  <c r="WR79" i="6"/>
  <c r="WS79" i="6"/>
  <c r="WT79" i="6"/>
  <c r="WU79" i="6"/>
  <c r="WV79" i="6"/>
  <c r="WW79" i="6"/>
  <c r="WX79" i="6"/>
  <c r="WY79" i="6"/>
  <c r="WZ79" i="6"/>
  <c r="XA79" i="6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XA17" i="6"/>
  <c r="WZ17" i="6"/>
  <c r="WY17" i="6"/>
  <c r="WX17" i="6"/>
  <c r="WW17" i="6"/>
  <c r="WV17" i="6"/>
  <c r="WU17" i="6"/>
  <c r="WT17" i="6"/>
  <c r="WS17" i="6"/>
  <c r="WR17" i="6"/>
  <c r="WQ17" i="6"/>
  <c r="WP17" i="6"/>
  <c r="WO17" i="6"/>
  <c r="WN17" i="6"/>
  <c r="WM17" i="6"/>
  <c r="WL17" i="6"/>
  <c r="WK17" i="6"/>
  <c r="WJ17" i="6"/>
  <c r="WI17" i="6"/>
  <c r="WH17" i="6"/>
  <c r="WG17" i="6"/>
  <c r="WF17" i="6"/>
  <c r="WE17" i="6"/>
  <c r="WD17" i="6"/>
  <c r="WC17" i="6"/>
  <c r="WB17" i="6"/>
  <c r="WA17" i="6"/>
  <c r="VZ17" i="6"/>
  <c r="VY17" i="6"/>
  <c r="VX17" i="6"/>
  <c r="VW17" i="6"/>
  <c r="VV17" i="6"/>
  <c r="VU17" i="6"/>
  <c r="VT17" i="6"/>
  <c r="VS17" i="6"/>
  <c r="VR17" i="6"/>
  <c r="VQ17" i="6"/>
  <c r="VP17" i="6"/>
  <c r="VO17" i="6"/>
  <c r="VN17" i="6"/>
  <c r="VM17" i="6"/>
  <c r="VL17" i="6"/>
  <c r="VK17" i="6"/>
  <c r="VJ17" i="6"/>
  <c r="VI17" i="6"/>
  <c r="VH17" i="6"/>
  <c r="VG17" i="6"/>
  <c r="VF17" i="6"/>
  <c r="VE17" i="6"/>
  <c r="VD17" i="6"/>
  <c r="VC17" i="6"/>
  <c r="VB17" i="6"/>
  <c r="VA17" i="6"/>
  <c r="UZ17" i="6"/>
  <c r="UY17" i="6"/>
  <c r="UX17" i="6"/>
  <c r="UW17" i="6"/>
  <c r="UV17" i="6"/>
  <c r="UU17" i="6"/>
  <c r="UT17" i="6"/>
  <c r="US17" i="6"/>
  <c r="UR17" i="6"/>
  <c r="UQ17" i="6"/>
  <c r="UP17" i="6"/>
  <c r="UO17" i="6"/>
  <c r="UN17" i="6"/>
  <c r="UM17" i="6"/>
  <c r="UL17" i="6"/>
  <c r="UK17" i="6"/>
  <c r="UJ17" i="6"/>
  <c r="UI17" i="6"/>
  <c r="UH17" i="6"/>
  <c r="UG17" i="6"/>
  <c r="UF17" i="6"/>
  <c r="UE17" i="6"/>
  <c r="UD17" i="6"/>
  <c r="UC17" i="6"/>
  <c r="UB17" i="6"/>
  <c r="UA17" i="6"/>
  <c r="TZ17" i="6"/>
  <c r="TY17" i="6"/>
  <c r="TX17" i="6"/>
  <c r="TW17" i="6"/>
  <c r="TV17" i="6"/>
  <c r="TU17" i="6"/>
  <c r="TT17" i="6"/>
  <c r="TS17" i="6"/>
  <c r="TR17" i="6"/>
  <c r="TQ17" i="6"/>
  <c r="TP17" i="6"/>
  <c r="TO17" i="6"/>
  <c r="TN17" i="6"/>
  <c r="TM17" i="6"/>
  <c r="TL17" i="6"/>
  <c r="TK17" i="6"/>
  <c r="TJ17" i="6"/>
  <c r="TI17" i="6"/>
  <c r="TH17" i="6"/>
  <c r="TG17" i="6"/>
  <c r="TF17" i="6"/>
  <c r="TE17" i="6"/>
  <c r="TD17" i="6"/>
  <c r="TC17" i="6"/>
  <c r="TB17" i="6"/>
  <c r="TA17" i="6"/>
  <c r="SZ17" i="6"/>
  <c r="SY17" i="6"/>
  <c r="SX17" i="6"/>
  <c r="SW17" i="6"/>
  <c r="SV17" i="6"/>
  <c r="SU17" i="6"/>
  <c r="ST17" i="6"/>
  <c r="SS17" i="6"/>
  <c r="SR17" i="6"/>
  <c r="SQ17" i="6"/>
  <c r="SP17" i="6"/>
  <c r="SO17" i="6"/>
  <c r="SN17" i="6"/>
  <c r="SM17" i="6"/>
  <c r="SL17" i="6"/>
  <c r="SK17" i="6"/>
  <c r="SJ17" i="6"/>
  <c r="SI17" i="6"/>
  <c r="SH17" i="6"/>
  <c r="SG17" i="6"/>
  <c r="SF17" i="6"/>
  <c r="SE17" i="6"/>
  <c r="SD17" i="6"/>
  <c r="SC17" i="6"/>
  <c r="SB17" i="6"/>
  <c r="SA17" i="6"/>
  <c r="RZ17" i="6"/>
  <c r="RY17" i="6"/>
  <c r="RX17" i="6"/>
  <c r="RW17" i="6"/>
  <c r="RV17" i="6"/>
  <c r="RU17" i="6"/>
  <c r="RT17" i="6"/>
  <c r="RS17" i="6"/>
  <c r="RR17" i="6"/>
  <c r="RQ17" i="6"/>
  <c r="RP17" i="6"/>
  <c r="RO17" i="6"/>
  <c r="RN17" i="6"/>
  <c r="RM17" i="6"/>
  <c r="RL17" i="6"/>
  <c r="RK17" i="6"/>
  <c r="RJ17" i="6"/>
  <c r="RI17" i="6"/>
  <c r="RH17" i="6"/>
  <c r="RG17" i="6"/>
  <c r="RF17" i="6"/>
  <c r="RE17" i="6"/>
  <c r="RD17" i="6"/>
  <c r="RC17" i="6"/>
  <c r="RB17" i="6"/>
  <c r="RA17" i="6"/>
  <c r="QZ17" i="6"/>
  <c r="QY17" i="6"/>
  <c r="QX17" i="6"/>
  <c r="QW17" i="6"/>
  <c r="QV17" i="6"/>
  <c r="QU17" i="6"/>
  <c r="QT17" i="6"/>
  <c r="QS17" i="6"/>
  <c r="QR17" i="6"/>
  <c r="QQ17" i="6"/>
  <c r="QP17" i="6"/>
  <c r="QO17" i="6"/>
  <c r="QN17" i="6"/>
  <c r="QM17" i="6"/>
  <c r="QL17" i="6"/>
  <c r="QK17" i="6"/>
  <c r="QJ17" i="6"/>
  <c r="QI17" i="6"/>
  <c r="QH17" i="6"/>
  <c r="QG17" i="6"/>
  <c r="QF17" i="6"/>
  <c r="QE17" i="6"/>
  <c r="QD17" i="6"/>
  <c r="QC17" i="6"/>
  <c r="QB17" i="6"/>
  <c r="QA17" i="6"/>
  <c r="PZ17" i="6"/>
  <c r="PY17" i="6"/>
  <c r="PX17" i="6"/>
  <c r="PW17" i="6"/>
  <c r="PV17" i="6"/>
  <c r="PU17" i="6"/>
  <c r="PT17" i="6"/>
  <c r="PS17" i="6"/>
  <c r="PR17" i="6"/>
  <c r="PQ17" i="6"/>
  <c r="PP17" i="6"/>
  <c r="PO17" i="6"/>
  <c r="PN17" i="6"/>
  <c r="PM17" i="6"/>
  <c r="PL17" i="6"/>
  <c r="PK17" i="6"/>
  <c r="PJ17" i="6"/>
  <c r="PI17" i="6"/>
  <c r="PH17" i="6"/>
  <c r="PG17" i="6"/>
  <c r="PF17" i="6"/>
  <c r="PE17" i="6"/>
  <c r="PD17" i="6"/>
  <c r="PC17" i="6"/>
  <c r="PB17" i="6"/>
  <c r="PA17" i="6"/>
  <c r="OZ17" i="6"/>
  <c r="OY17" i="6"/>
  <c r="OX17" i="6"/>
  <c r="OW17" i="6"/>
  <c r="OV17" i="6"/>
  <c r="OU17" i="6"/>
  <c r="OT17" i="6"/>
  <c r="OS17" i="6"/>
  <c r="OR17" i="6"/>
  <c r="OQ17" i="6"/>
  <c r="OP17" i="6"/>
  <c r="OO17" i="6"/>
  <c r="ON17" i="6"/>
  <c r="OM17" i="6"/>
  <c r="OL17" i="6"/>
  <c r="OK17" i="6"/>
  <c r="OJ17" i="6"/>
  <c r="OI17" i="6"/>
  <c r="OH17" i="6"/>
  <c r="OG17" i="6"/>
  <c r="OF17" i="6"/>
  <c r="OE17" i="6"/>
  <c r="OD17" i="6"/>
  <c r="OC17" i="6"/>
  <c r="OB17" i="6"/>
  <c r="OA17" i="6"/>
  <c r="NZ17" i="6"/>
  <c r="NY17" i="6"/>
  <c r="NX17" i="6"/>
  <c r="NW17" i="6"/>
  <c r="NV17" i="6"/>
  <c r="NU17" i="6"/>
  <c r="NT17" i="6"/>
  <c r="NS17" i="6"/>
  <c r="NR17" i="6"/>
  <c r="NQ17" i="6"/>
  <c r="NP17" i="6"/>
  <c r="NO17" i="6"/>
  <c r="NN17" i="6"/>
  <c r="NM17" i="6"/>
  <c r="NL17" i="6"/>
  <c r="NK17" i="6"/>
  <c r="NJ17" i="6"/>
  <c r="NI17" i="6"/>
  <c r="NH17" i="6"/>
  <c r="NG17" i="6"/>
  <c r="NF17" i="6"/>
  <c r="NE17" i="6"/>
  <c r="ND17" i="6"/>
  <c r="NC17" i="6"/>
  <c r="NB17" i="6"/>
  <c r="NA17" i="6"/>
  <c r="MZ17" i="6"/>
  <c r="MY17" i="6"/>
  <c r="MX17" i="6"/>
  <c r="MW17" i="6"/>
  <c r="MV17" i="6"/>
  <c r="MU17" i="6"/>
  <c r="MT17" i="6"/>
  <c r="MS17" i="6"/>
  <c r="MR17" i="6"/>
  <c r="MQ17" i="6"/>
  <c r="MP17" i="6"/>
  <c r="MO17" i="6"/>
  <c r="MN17" i="6"/>
  <c r="MM17" i="6"/>
  <c r="ML17" i="6"/>
  <c r="MK17" i="6"/>
  <c r="MJ17" i="6"/>
  <c r="MI17" i="6"/>
  <c r="MH17" i="6"/>
  <c r="MG17" i="6"/>
  <c r="MF17" i="6"/>
  <c r="ME17" i="6"/>
  <c r="MD17" i="6"/>
  <c r="MC17" i="6"/>
  <c r="MB17" i="6"/>
  <c r="MA17" i="6"/>
  <c r="LZ17" i="6"/>
  <c r="LY17" i="6"/>
  <c r="LX17" i="6"/>
  <c r="LW17" i="6"/>
  <c r="LV17" i="6"/>
  <c r="LU17" i="6"/>
  <c r="LT17" i="6"/>
  <c r="LS17" i="6"/>
  <c r="LR17" i="6"/>
  <c r="LQ17" i="6"/>
  <c r="LP17" i="6"/>
  <c r="LO17" i="6"/>
  <c r="LN17" i="6"/>
  <c r="LM17" i="6"/>
  <c r="LL17" i="6"/>
  <c r="LK17" i="6"/>
  <c r="LJ17" i="6"/>
  <c r="LI17" i="6"/>
  <c r="LH17" i="6"/>
  <c r="LG17" i="6"/>
  <c r="LF17" i="6"/>
  <c r="LE17" i="6"/>
  <c r="LD17" i="6"/>
  <c r="LC17" i="6"/>
  <c r="LB17" i="6"/>
  <c r="LA17" i="6"/>
  <c r="KZ17" i="6"/>
  <c r="KY17" i="6"/>
  <c r="KX17" i="6"/>
  <c r="KW17" i="6"/>
  <c r="KV17" i="6"/>
  <c r="KU17" i="6"/>
  <c r="KT17" i="6"/>
  <c r="KS17" i="6"/>
  <c r="KR17" i="6"/>
  <c r="KQ17" i="6"/>
  <c r="KP17" i="6"/>
  <c r="KO17" i="6"/>
  <c r="KN17" i="6"/>
  <c r="KM17" i="6"/>
  <c r="KL17" i="6"/>
  <c r="KK17" i="6"/>
  <c r="KJ17" i="6"/>
  <c r="KI17" i="6"/>
  <c r="KH17" i="6"/>
  <c r="KG17" i="6"/>
  <c r="KF17" i="6"/>
  <c r="KE17" i="6"/>
  <c r="KD17" i="6"/>
  <c r="KC17" i="6"/>
  <c r="KB17" i="6"/>
  <c r="KA17" i="6"/>
  <c r="JZ17" i="6"/>
  <c r="JY17" i="6"/>
  <c r="JX17" i="6"/>
  <c r="JW17" i="6"/>
  <c r="JV17" i="6"/>
  <c r="JU17" i="6"/>
  <c r="JT17" i="6"/>
  <c r="JS17" i="6"/>
  <c r="JR17" i="6"/>
  <c r="JQ17" i="6"/>
  <c r="JP17" i="6"/>
  <c r="JO17" i="6"/>
  <c r="JN17" i="6"/>
  <c r="JM17" i="6"/>
  <c r="JL17" i="6"/>
  <c r="JK17" i="6"/>
  <c r="JJ17" i="6"/>
  <c r="JI17" i="6"/>
  <c r="JH17" i="6"/>
  <c r="JG17" i="6"/>
  <c r="JF17" i="6"/>
  <c r="JE17" i="6"/>
  <c r="JD17" i="6"/>
  <c r="JC17" i="6"/>
  <c r="JB17" i="6"/>
  <c r="JA17" i="6"/>
  <c r="IZ17" i="6"/>
  <c r="IY17" i="6"/>
  <c r="IX17" i="6"/>
  <c r="IW17" i="6"/>
  <c r="IV17" i="6"/>
  <c r="IU17" i="6"/>
  <c r="IT17" i="6"/>
  <c r="IS17" i="6"/>
  <c r="IR17" i="6"/>
  <c r="IQ17" i="6"/>
  <c r="IP17" i="6"/>
  <c r="IO17" i="6"/>
  <c r="IN17" i="6"/>
  <c r="IM17" i="6"/>
  <c r="IL17" i="6"/>
  <c r="IK17" i="6"/>
  <c r="IJ17" i="6"/>
  <c r="II17" i="6"/>
  <c r="IH17" i="6"/>
  <c r="IG17" i="6"/>
  <c r="IF17" i="6"/>
  <c r="IE17" i="6"/>
  <c r="ID17" i="6"/>
  <c r="IC17" i="6"/>
  <c r="IB17" i="6"/>
  <c r="IA17" i="6"/>
  <c r="HZ17" i="6"/>
  <c r="HY17" i="6"/>
  <c r="HX17" i="6"/>
  <c r="HW17" i="6"/>
  <c r="HV17" i="6"/>
  <c r="HU17" i="6"/>
  <c r="HT17" i="6"/>
  <c r="HS17" i="6"/>
  <c r="HR17" i="6"/>
  <c r="HQ17" i="6"/>
  <c r="HP17" i="6"/>
  <c r="HO17" i="6"/>
  <c r="HN17" i="6"/>
  <c r="HM17" i="6"/>
  <c r="HL17" i="6"/>
  <c r="HK17" i="6"/>
  <c r="HJ17" i="6"/>
  <c r="HI17" i="6"/>
  <c r="HH17" i="6"/>
  <c r="HG17" i="6"/>
  <c r="HF17" i="6"/>
  <c r="HE17" i="6"/>
  <c r="HD17" i="6"/>
  <c r="HC17" i="6"/>
  <c r="HB17" i="6"/>
  <c r="HA17" i="6"/>
  <c r="GZ17" i="6"/>
  <c r="GY17" i="6"/>
  <c r="GX17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XA16" i="6"/>
  <c r="WZ16" i="6"/>
  <c r="WY16" i="6"/>
  <c r="WX16" i="6"/>
  <c r="WW16" i="6"/>
  <c r="WV16" i="6"/>
  <c r="WU16" i="6"/>
  <c r="WT16" i="6"/>
  <c r="WS16" i="6"/>
  <c r="WR16" i="6"/>
  <c r="WQ16" i="6"/>
  <c r="WP16" i="6"/>
  <c r="WO16" i="6"/>
  <c r="WN16" i="6"/>
  <c r="WM16" i="6"/>
  <c r="WL16" i="6"/>
  <c r="WK16" i="6"/>
  <c r="WJ16" i="6"/>
  <c r="WI16" i="6"/>
  <c r="WH16" i="6"/>
  <c r="WG16" i="6"/>
  <c r="WF16" i="6"/>
  <c r="WE16" i="6"/>
  <c r="WD16" i="6"/>
  <c r="WC16" i="6"/>
  <c r="WB16" i="6"/>
  <c r="WA16" i="6"/>
  <c r="VZ16" i="6"/>
  <c r="VY16" i="6"/>
  <c r="VX16" i="6"/>
  <c r="VW16" i="6"/>
  <c r="VV16" i="6"/>
  <c r="VU16" i="6"/>
  <c r="VT16" i="6"/>
  <c r="VS16" i="6"/>
  <c r="VR16" i="6"/>
  <c r="VQ16" i="6"/>
  <c r="VP16" i="6"/>
  <c r="VO16" i="6"/>
  <c r="VN16" i="6"/>
  <c r="VM16" i="6"/>
  <c r="VL16" i="6"/>
  <c r="VK16" i="6"/>
  <c r="VJ16" i="6"/>
  <c r="VI16" i="6"/>
  <c r="VH16" i="6"/>
  <c r="VG16" i="6"/>
  <c r="VF16" i="6"/>
  <c r="VE16" i="6"/>
  <c r="VD16" i="6"/>
  <c r="VC16" i="6"/>
  <c r="VB16" i="6"/>
  <c r="VA16" i="6"/>
  <c r="UZ16" i="6"/>
  <c r="UY16" i="6"/>
  <c r="UX16" i="6"/>
  <c r="UW16" i="6"/>
  <c r="UV16" i="6"/>
  <c r="UU16" i="6"/>
  <c r="UT16" i="6"/>
  <c r="US16" i="6"/>
  <c r="UR16" i="6"/>
  <c r="UQ16" i="6"/>
  <c r="UP16" i="6"/>
  <c r="UO16" i="6"/>
  <c r="UN16" i="6"/>
  <c r="UM16" i="6"/>
  <c r="UL16" i="6"/>
  <c r="UK16" i="6"/>
  <c r="UJ16" i="6"/>
  <c r="UI16" i="6"/>
  <c r="UH16" i="6"/>
  <c r="UG16" i="6"/>
  <c r="UF16" i="6"/>
  <c r="UE16" i="6"/>
  <c r="UD16" i="6"/>
  <c r="UC16" i="6"/>
  <c r="UB16" i="6"/>
  <c r="UA16" i="6"/>
  <c r="TZ16" i="6"/>
  <c r="TY16" i="6"/>
  <c r="TX16" i="6"/>
  <c r="TW16" i="6"/>
  <c r="TV16" i="6"/>
  <c r="TU16" i="6"/>
  <c r="TT16" i="6"/>
  <c r="TS16" i="6"/>
  <c r="TR16" i="6"/>
  <c r="TQ16" i="6"/>
  <c r="TP16" i="6"/>
  <c r="TO16" i="6"/>
  <c r="TN16" i="6"/>
  <c r="TM16" i="6"/>
  <c r="TL16" i="6"/>
  <c r="TK16" i="6"/>
  <c r="TJ16" i="6"/>
  <c r="TI16" i="6"/>
  <c r="TH16" i="6"/>
  <c r="TG16" i="6"/>
  <c r="TF16" i="6"/>
  <c r="TE16" i="6"/>
  <c r="TD16" i="6"/>
  <c r="TC16" i="6"/>
  <c r="TB16" i="6"/>
  <c r="TA16" i="6"/>
  <c r="SZ16" i="6"/>
  <c r="SY16" i="6"/>
  <c r="SX16" i="6"/>
  <c r="SW16" i="6"/>
  <c r="SV16" i="6"/>
  <c r="SU16" i="6"/>
  <c r="ST16" i="6"/>
  <c r="SS16" i="6"/>
  <c r="SR16" i="6"/>
  <c r="SQ16" i="6"/>
  <c r="SP16" i="6"/>
  <c r="SO16" i="6"/>
  <c r="SN16" i="6"/>
  <c r="SM16" i="6"/>
  <c r="SL16" i="6"/>
  <c r="SK16" i="6"/>
  <c r="SJ16" i="6"/>
  <c r="SI16" i="6"/>
  <c r="SH16" i="6"/>
  <c r="SG16" i="6"/>
  <c r="SF16" i="6"/>
  <c r="SE16" i="6"/>
  <c r="SD16" i="6"/>
  <c r="SC16" i="6"/>
  <c r="SB16" i="6"/>
  <c r="SA16" i="6"/>
  <c r="RZ16" i="6"/>
  <c r="RY16" i="6"/>
  <c r="RX16" i="6"/>
  <c r="RW16" i="6"/>
  <c r="RV16" i="6"/>
  <c r="RU16" i="6"/>
  <c r="RT16" i="6"/>
  <c r="RS16" i="6"/>
  <c r="RR16" i="6"/>
  <c r="RQ16" i="6"/>
  <c r="RP16" i="6"/>
  <c r="RO16" i="6"/>
  <c r="RN16" i="6"/>
  <c r="RM16" i="6"/>
  <c r="RL16" i="6"/>
  <c r="RK16" i="6"/>
  <c r="RJ16" i="6"/>
  <c r="RI16" i="6"/>
  <c r="RH16" i="6"/>
  <c r="RG16" i="6"/>
  <c r="RF16" i="6"/>
  <c r="RE16" i="6"/>
  <c r="RD16" i="6"/>
  <c r="RC16" i="6"/>
  <c r="RB16" i="6"/>
  <c r="RA16" i="6"/>
  <c r="QZ16" i="6"/>
  <c r="QY16" i="6"/>
  <c r="QX16" i="6"/>
  <c r="QW16" i="6"/>
  <c r="QV16" i="6"/>
  <c r="QU16" i="6"/>
  <c r="QT16" i="6"/>
  <c r="QS16" i="6"/>
  <c r="QR16" i="6"/>
  <c r="QQ16" i="6"/>
  <c r="QP16" i="6"/>
  <c r="QO16" i="6"/>
  <c r="QN16" i="6"/>
  <c r="QM16" i="6"/>
  <c r="QL16" i="6"/>
  <c r="QK16" i="6"/>
  <c r="QJ16" i="6"/>
  <c r="QI16" i="6"/>
  <c r="QH16" i="6"/>
  <c r="QG16" i="6"/>
  <c r="QF16" i="6"/>
  <c r="QE16" i="6"/>
  <c r="QD16" i="6"/>
  <c r="QC16" i="6"/>
  <c r="QB16" i="6"/>
  <c r="QA16" i="6"/>
  <c r="PZ16" i="6"/>
  <c r="PY16" i="6"/>
  <c r="PX16" i="6"/>
  <c r="PW16" i="6"/>
  <c r="PV16" i="6"/>
  <c r="PU16" i="6"/>
  <c r="PT16" i="6"/>
  <c r="PS16" i="6"/>
  <c r="PR16" i="6"/>
  <c r="PQ16" i="6"/>
  <c r="PP16" i="6"/>
  <c r="PO16" i="6"/>
  <c r="PN16" i="6"/>
  <c r="PM16" i="6"/>
  <c r="PL16" i="6"/>
  <c r="PK16" i="6"/>
  <c r="PJ16" i="6"/>
  <c r="PI16" i="6"/>
  <c r="PH16" i="6"/>
  <c r="PG16" i="6"/>
  <c r="PF16" i="6"/>
  <c r="PE16" i="6"/>
  <c r="PD16" i="6"/>
  <c r="PC16" i="6"/>
  <c r="PB16" i="6"/>
  <c r="PA16" i="6"/>
  <c r="OZ16" i="6"/>
  <c r="OY16" i="6"/>
  <c r="OX16" i="6"/>
  <c r="OW16" i="6"/>
  <c r="OV16" i="6"/>
  <c r="OU16" i="6"/>
  <c r="OT16" i="6"/>
  <c r="OS16" i="6"/>
  <c r="OR16" i="6"/>
  <c r="OQ16" i="6"/>
  <c r="OP16" i="6"/>
  <c r="OO16" i="6"/>
  <c r="ON16" i="6"/>
  <c r="OM16" i="6"/>
  <c r="OL16" i="6"/>
  <c r="OK16" i="6"/>
  <c r="OJ16" i="6"/>
  <c r="OI16" i="6"/>
  <c r="OH16" i="6"/>
  <c r="OG16" i="6"/>
  <c r="OF16" i="6"/>
  <c r="OE16" i="6"/>
  <c r="OD16" i="6"/>
  <c r="OC16" i="6"/>
  <c r="OB16" i="6"/>
  <c r="OA16" i="6"/>
  <c r="NZ16" i="6"/>
  <c r="NY16" i="6"/>
  <c r="NX16" i="6"/>
  <c r="NW16" i="6"/>
  <c r="NV16" i="6"/>
  <c r="NU16" i="6"/>
  <c r="NT16" i="6"/>
  <c r="NS16" i="6"/>
  <c r="NR16" i="6"/>
  <c r="NQ16" i="6"/>
  <c r="NP16" i="6"/>
  <c r="NO16" i="6"/>
  <c r="NN16" i="6"/>
  <c r="NM16" i="6"/>
  <c r="NL16" i="6"/>
  <c r="NK16" i="6"/>
  <c r="NJ16" i="6"/>
  <c r="NI16" i="6"/>
  <c r="NH16" i="6"/>
  <c r="NG16" i="6"/>
  <c r="NF16" i="6"/>
  <c r="NE16" i="6"/>
  <c r="ND16" i="6"/>
  <c r="NC16" i="6"/>
  <c r="NB16" i="6"/>
  <c r="NA16" i="6"/>
  <c r="MZ16" i="6"/>
  <c r="MY16" i="6"/>
  <c r="MX16" i="6"/>
  <c r="MW16" i="6"/>
  <c r="MV16" i="6"/>
  <c r="MU16" i="6"/>
  <c r="MT16" i="6"/>
  <c r="MS16" i="6"/>
  <c r="MR16" i="6"/>
  <c r="MQ16" i="6"/>
  <c r="MP16" i="6"/>
  <c r="MO16" i="6"/>
  <c r="MN16" i="6"/>
  <c r="MM16" i="6"/>
  <c r="ML16" i="6"/>
  <c r="MK16" i="6"/>
  <c r="MJ16" i="6"/>
  <c r="MI16" i="6"/>
  <c r="MH16" i="6"/>
  <c r="MG16" i="6"/>
  <c r="MF16" i="6"/>
  <c r="ME16" i="6"/>
  <c r="MD16" i="6"/>
  <c r="MC16" i="6"/>
  <c r="MB16" i="6"/>
  <c r="MA16" i="6"/>
  <c r="LZ16" i="6"/>
  <c r="LY16" i="6"/>
  <c r="LX16" i="6"/>
  <c r="LW16" i="6"/>
  <c r="LV16" i="6"/>
  <c r="LU16" i="6"/>
  <c r="LT16" i="6"/>
  <c r="LS16" i="6"/>
  <c r="LR16" i="6"/>
  <c r="LQ16" i="6"/>
  <c r="LP16" i="6"/>
  <c r="LO16" i="6"/>
  <c r="LN16" i="6"/>
  <c r="LM16" i="6"/>
  <c r="LL16" i="6"/>
  <c r="LK16" i="6"/>
  <c r="LJ16" i="6"/>
  <c r="LI16" i="6"/>
  <c r="LH16" i="6"/>
  <c r="LG16" i="6"/>
  <c r="LF16" i="6"/>
  <c r="LE16" i="6"/>
  <c r="LD16" i="6"/>
  <c r="LC16" i="6"/>
  <c r="LB16" i="6"/>
  <c r="LA16" i="6"/>
  <c r="KZ16" i="6"/>
  <c r="KY16" i="6"/>
  <c r="KX16" i="6"/>
  <c r="KW16" i="6"/>
  <c r="KV16" i="6"/>
  <c r="KU16" i="6"/>
  <c r="KT16" i="6"/>
  <c r="KS16" i="6"/>
  <c r="KR16" i="6"/>
  <c r="KQ16" i="6"/>
  <c r="KP16" i="6"/>
  <c r="KO16" i="6"/>
  <c r="KN16" i="6"/>
  <c r="KM16" i="6"/>
  <c r="KL16" i="6"/>
  <c r="KK16" i="6"/>
  <c r="KJ16" i="6"/>
  <c r="KI16" i="6"/>
  <c r="KH16" i="6"/>
  <c r="KG16" i="6"/>
  <c r="KF16" i="6"/>
  <c r="KE16" i="6"/>
  <c r="KD16" i="6"/>
  <c r="KC16" i="6"/>
  <c r="KB16" i="6"/>
  <c r="KA16" i="6"/>
  <c r="JZ16" i="6"/>
  <c r="JY16" i="6"/>
  <c r="JX16" i="6"/>
  <c r="JW16" i="6"/>
  <c r="JV16" i="6"/>
  <c r="JU16" i="6"/>
  <c r="JT16" i="6"/>
  <c r="JS16" i="6"/>
  <c r="JR16" i="6"/>
  <c r="JQ16" i="6"/>
  <c r="JP16" i="6"/>
  <c r="JO16" i="6"/>
  <c r="JN16" i="6"/>
  <c r="JM16" i="6"/>
  <c r="JL16" i="6"/>
  <c r="JK16" i="6"/>
  <c r="JJ16" i="6"/>
  <c r="JI16" i="6"/>
  <c r="JH16" i="6"/>
  <c r="JG16" i="6"/>
  <c r="JF16" i="6"/>
  <c r="JE16" i="6"/>
  <c r="JD16" i="6"/>
  <c r="JC16" i="6"/>
  <c r="JB16" i="6"/>
  <c r="JA16" i="6"/>
  <c r="IZ16" i="6"/>
  <c r="IY16" i="6"/>
  <c r="IX16" i="6"/>
  <c r="IW16" i="6"/>
  <c r="IV16" i="6"/>
  <c r="IU16" i="6"/>
  <c r="IT16" i="6"/>
  <c r="IS16" i="6"/>
  <c r="IR16" i="6"/>
  <c r="IQ16" i="6"/>
  <c r="IP16" i="6"/>
  <c r="IO16" i="6"/>
  <c r="IN16" i="6"/>
  <c r="IM16" i="6"/>
  <c r="IL16" i="6"/>
  <c r="IK16" i="6"/>
  <c r="IJ16" i="6"/>
  <c r="II16" i="6"/>
  <c r="IH16" i="6"/>
  <c r="IG16" i="6"/>
  <c r="IF16" i="6"/>
  <c r="IE16" i="6"/>
  <c r="ID16" i="6"/>
  <c r="IC16" i="6"/>
  <c r="IB16" i="6"/>
  <c r="IA16" i="6"/>
  <c r="HZ16" i="6"/>
  <c r="HY16" i="6"/>
  <c r="HX16" i="6"/>
  <c r="HW16" i="6"/>
  <c r="HV16" i="6"/>
  <c r="HU16" i="6"/>
  <c r="HT16" i="6"/>
  <c r="HS16" i="6"/>
  <c r="HR16" i="6"/>
  <c r="HQ16" i="6"/>
  <c r="HP16" i="6"/>
  <c r="HO16" i="6"/>
  <c r="HN16" i="6"/>
  <c r="HM16" i="6"/>
  <c r="HL16" i="6"/>
  <c r="HK16" i="6"/>
  <c r="HJ16" i="6"/>
  <c r="HI16" i="6"/>
  <c r="HH16" i="6"/>
  <c r="HG16" i="6"/>
  <c r="HF16" i="6"/>
  <c r="HE16" i="6"/>
  <c r="HD16" i="6"/>
  <c r="HC16" i="6"/>
  <c r="HB16" i="6"/>
  <c r="HA16" i="6"/>
  <c r="GZ16" i="6"/>
  <c r="GY16" i="6"/>
  <c r="GX16" i="6"/>
  <c r="GW16" i="6"/>
  <c r="GV16" i="6"/>
  <c r="GU16" i="6"/>
  <c r="GT16" i="6"/>
  <c r="GS16" i="6"/>
  <c r="GR16" i="6"/>
  <c r="GQ16" i="6"/>
  <c r="GP16" i="6"/>
  <c r="GO16" i="6"/>
  <c r="GN16" i="6"/>
  <c r="GM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XA15" i="6"/>
  <c r="WZ15" i="6"/>
  <c r="WY15" i="6"/>
  <c r="WX15" i="6"/>
  <c r="WW15" i="6"/>
  <c r="WV15" i="6"/>
  <c r="WU15" i="6"/>
  <c r="WT15" i="6"/>
  <c r="WS15" i="6"/>
  <c r="WR15" i="6"/>
  <c r="WQ15" i="6"/>
  <c r="WP15" i="6"/>
  <c r="WO15" i="6"/>
  <c r="WN15" i="6"/>
  <c r="WM15" i="6"/>
  <c r="WL15" i="6"/>
  <c r="WK15" i="6"/>
  <c r="WJ15" i="6"/>
  <c r="WI15" i="6"/>
  <c r="WH15" i="6"/>
  <c r="WG15" i="6"/>
  <c r="WF15" i="6"/>
  <c r="WE15" i="6"/>
  <c r="WD15" i="6"/>
  <c r="WC15" i="6"/>
  <c r="WB15" i="6"/>
  <c r="WA15" i="6"/>
  <c r="VZ15" i="6"/>
  <c r="VY15" i="6"/>
  <c r="VX15" i="6"/>
  <c r="VW15" i="6"/>
  <c r="VV15" i="6"/>
  <c r="VU15" i="6"/>
  <c r="VT15" i="6"/>
  <c r="VS15" i="6"/>
  <c r="VR15" i="6"/>
  <c r="VQ15" i="6"/>
  <c r="VP15" i="6"/>
  <c r="VO15" i="6"/>
  <c r="VN15" i="6"/>
  <c r="VM15" i="6"/>
  <c r="VL15" i="6"/>
  <c r="VK15" i="6"/>
  <c r="VJ15" i="6"/>
  <c r="VI15" i="6"/>
  <c r="VH15" i="6"/>
  <c r="VG15" i="6"/>
  <c r="VF15" i="6"/>
  <c r="VE15" i="6"/>
  <c r="VD15" i="6"/>
  <c r="VC15" i="6"/>
  <c r="VB15" i="6"/>
  <c r="VA15" i="6"/>
  <c r="UZ15" i="6"/>
  <c r="UY15" i="6"/>
  <c r="UX15" i="6"/>
  <c r="UW15" i="6"/>
  <c r="UV15" i="6"/>
  <c r="UU15" i="6"/>
  <c r="UT15" i="6"/>
  <c r="US15" i="6"/>
  <c r="UR15" i="6"/>
  <c r="UQ15" i="6"/>
  <c r="UP15" i="6"/>
  <c r="UO15" i="6"/>
  <c r="UN15" i="6"/>
  <c r="UM15" i="6"/>
  <c r="UL15" i="6"/>
  <c r="UK15" i="6"/>
  <c r="UJ15" i="6"/>
  <c r="UI15" i="6"/>
  <c r="UH15" i="6"/>
  <c r="UG15" i="6"/>
  <c r="UF15" i="6"/>
  <c r="UE15" i="6"/>
  <c r="UD15" i="6"/>
  <c r="UC15" i="6"/>
  <c r="UB15" i="6"/>
  <c r="UA15" i="6"/>
  <c r="TZ15" i="6"/>
  <c r="TY15" i="6"/>
  <c r="TX15" i="6"/>
  <c r="TW15" i="6"/>
  <c r="TV15" i="6"/>
  <c r="TU15" i="6"/>
  <c r="TT15" i="6"/>
  <c r="TS15" i="6"/>
  <c r="TR15" i="6"/>
  <c r="TQ15" i="6"/>
  <c r="TP15" i="6"/>
  <c r="TO15" i="6"/>
  <c r="TN15" i="6"/>
  <c r="TM15" i="6"/>
  <c r="TL15" i="6"/>
  <c r="TK15" i="6"/>
  <c r="TJ15" i="6"/>
  <c r="TI15" i="6"/>
  <c r="TH15" i="6"/>
  <c r="TG15" i="6"/>
  <c r="TF15" i="6"/>
  <c r="TE15" i="6"/>
  <c r="TD15" i="6"/>
  <c r="TC15" i="6"/>
  <c r="TB15" i="6"/>
  <c r="TA15" i="6"/>
  <c r="SZ15" i="6"/>
  <c r="SY15" i="6"/>
  <c r="SX15" i="6"/>
  <c r="SW15" i="6"/>
  <c r="SV15" i="6"/>
  <c r="SU15" i="6"/>
  <c r="ST15" i="6"/>
  <c r="SS15" i="6"/>
  <c r="SR15" i="6"/>
  <c r="SQ15" i="6"/>
  <c r="SP15" i="6"/>
  <c r="SO15" i="6"/>
  <c r="SN15" i="6"/>
  <c r="SM15" i="6"/>
  <c r="SL15" i="6"/>
  <c r="SK15" i="6"/>
  <c r="SJ15" i="6"/>
  <c r="SI15" i="6"/>
  <c r="SH15" i="6"/>
  <c r="SG15" i="6"/>
  <c r="SF15" i="6"/>
  <c r="SE15" i="6"/>
  <c r="SD15" i="6"/>
  <c r="SC15" i="6"/>
  <c r="SB15" i="6"/>
  <c r="SA15" i="6"/>
  <c r="RZ15" i="6"/>
  <c r="RY15" i="6"/>
  <c r="RX15" i="6"/>
  <c r="RW15" i="6"/>
  <c r="RV15" i="6"/>
  <c r="RU15" i="6"/>
  <c r="RT15" i="6"/>
  <c r="RS15" i="6"/>
  <c r="RR15" i="6"/>
  <c r="RQ15" i="6"/>
  <c r="RP15" i="6"/>
  <c r="RO15" i="6"/>
  <c r="RN15" i="6"/>
  <c r="RM15" i="6"/>
  <c r="RL15" i="6"/>
  <c r="RK15" i="6"/>
  <c r="RJ15" i="6"/>
  <c r="RI15" i="6"/>
  <c r="RH15" i="6"/>
  <c r="RG15" i="6"/>
  <c r="RF15" i="6"/>
  <c r="RE15" i="6"/>
  <c r="RD15" i="6"/>
  <c r="RC15" i="6"/>
  <c r="RB15" i="6"/>
  <c r="RA15" i="6"/>
  <c r="QZ15" i="6"/>
  <c r="QY15" i="6"/>
  <c r="QX15" i="6"/>
  <c r="QW15" i="6"/>
  <c r="QV15" i="6"/>
  <c r="QU15" i="6"/>
  <c r="QT15" i="6"/>
  <c r="QS15" i="6"/>
  <c r="QR15" i="6"/>
  <c r="QQ15" i="6"/>
  <c r="QP15" i="6"/>
  <c r="QO15" i="6"/>
  <c r="QN15" i="6"/>
  <c r="QM15" i="6"/>
  <c r="QL15" i="6"/>
  <c r="QK15" i="6"/>
  <c r="QJ15" i="6"/>
  <c r="QI15" i="6"/>
  <c r="QH15" i="6"/>
  <c r="QG15" i="6"/>
  <c r="QF15" i="6"/>
  <c r="QE15" i="6"/>
  <c r="QD15" i="6"/>
  <c r="QC15" i="6"/>
  <c r="QB15" i="6"/>
  <c r="QA15" i="6"/>
  <c r="PZ15" i="6"/>
  <c r="PY15" i="6"/>
  <c r="PX15" i="6"/>
  <c r="PW15" i="6"/>
  <c r="PV15" i="6"/>
  <c r="PU15" i="6"/>
  <c r="PT15" i="6"/>
  <c r="PS15" i="6"/>
  <c r="PR15" i="6"/>
  <c r="PQ15" i="6"/>
  <c r="PP15" i="6"/>
  <c r="PO15" i="6"/>
  <c r="PN15" i="6"/>
  <c r="PM15" i="6"/>
  <c r="PL15" i="6"/>
  <c r="PK15" i="6"/>
  <c r="PJ15" i="6"/>
  <c r="PI15" i="6"/>
  <c r="PH15" i="6"/>
  <c r="PG15" i="6"/>
  <c r="PF15" i="6"/>
  <c r="PE15" i="6"/>
  <c r="PD15" i="6"/>
  <c r="PC15" i="6"/>
  <c r="PB15" i="6"/>
  <c r="PA15" i="6"/>
  <c r="OZ15" i="6"/>
  <c r="OY15" i="6"/>
  <c r="OX15" i="6"/>
  <c r="OW15" i="6"/>
  <c r="OV15" i="6"/>
  <c r="OU15" i="6"/>
  <c r="OT15" i="6"/>
  <c r="OS15" i="6"/>
  <c r="OR15" i="6"/>
  <c r="OQ15" i="6"/>
  <c r="OP15" i="6"/>
  <c r="OO15" i="6"/>
  <c r="ON15" i="6"/>
  <c r="OM15" i="6"/>
  <c r="OL15" i="6"/>
  <c r="OK15" i="6"/>
  <c r="OJ15" i="6"/>
  <c r="OI15" i="6"/>
  <c r="OH15" i="6"/>
  <c r="OG15" i="6"/>
  <c r="OF15" i="6"/>
  <c r="OE15" i="6"/>
  <c r="OD15" i="6"/>
  <c r="OC15" i="6"/>
  <c r="OB15" i="6"/>
  <c r="OA15" i="6"/>
  <c r="NZ15" i="6"/>
  <c r="NY15" i="6"/>
  <c r="NX15" i="6"/>
  <c r="NW15" i="6"/>
  <c r="NV15" i="6"/>
  <c r="NU15" i="6"/>
  <c r="NT15" i="6"/>
  <c r="NS15" i="6"/>
  <c r="NR15" i="6"/>
  <c r="NQ15" i="6"/>
  <c r="NP15" i="6"/>
  <c r="NO15" i="6"/>
  <c r="NN15" i="6"/>
  <c r="NM15" i="6"/>
  <c r="NL15" i="6"/>
  <c r="NK15" i="6"/>
  <c r="NJ15" i="6"/>
  <c r="NI15" i="6"/>
  <c r="NH15" i="6"/>
  <c r="NG15" i="6"/>
  <c r="NF15" i="6"/>
  <c r="NE15" i="6"/>
  <c r="ND15" i="6"/>
  <c r="NC15" i="6"/>
  <c r="NB15" i="6"/>
  <c r="NA15" i="6"/>
  <c r="MZ15" i="6"/>
  <c r="MY15" i="6"/>
  <c r="MX15" i="6"/>
  <c r="MW15" i="6"/>
  <c r="MV15" i="6"/>
  <c r="MU15" i="6"/>
  <c r="MT15" i="6"/>
  <c r="MS15" i="6"/>
  <c r="MR15" i="6"/>
  <c r="MQ15" i="6"/>
  <c r="MP15" i="6"/>
  <c r="MO15" i="6"/>
  <c r="MN15" i="6"/>
  <c r="MM15" i="6"/>
  <c r="ML15" i="6"/>
  <c r="MK15" i="6"/>
  <c r="MJ15" i="6"/>
  <c r="MI15" i="6"/>
  <c r="MH15" i="6"/>
  <c r="MG15" i="6"/>
  <c r="MF15" i="6"/>
  <c r="ME15" i="6"/>
  <c r="MD15" i="6"/>
  <c r="MC15" i="6"/>
  <c r="MB15" i="6"/>
  <c r="MA15" i="6"/>
  <c r="LZ15" i="6"/>
  <c r="LY15" i="6"/>
  <c r="LX15" i="6"/>
  <c r="LW15" i="6"/>
  <c r="LV15" i="6"/>
  <c r="LU15" i="6"/>
  <c r="LT15" i="6"/>
  <c r="LS15" i="6"/>
  <c r="LR15" i="6"/>
  <c r="LQ15" i="6"/>
  <c r="LP15" i="6"/>
  <c r="LO15" i="6"/>
  <c r="LN15" i="6"/>
  <c r="LM15" i="6"/>
  <c r="LL15" i="6"/>
  <c r="LK15" i="6"/>
  <c r="LJ15" i="6"/>
  <c r="LI15" i="6"/>
  <c r="LH15" i="6"/>
  <c r="LG15" i="6"/>
  <c r="LF15" i="6"/>
  <c r="LE15" i="6"/>
  <c r="LD15" i="6"/>
  <c r="LC15" i="6"/>
  <c r="LB15" i="6"/>
  <c r="LA15" i="6"/>
  <c r="KZ15" i="6"/>
  <c r="KY15" i="6"/>
  <c r="KX15" i="6"/>
  <c r="KW15" i="6"/>
  <c r="KV15" i="6"/>
  <c r="KU15" i="6"/>
  <c r="KT15" i="6"/>
  <c r="KS15" i="6"/>
  <c r="KR15" i="6"/>
  <c r="KQ15" i="6"/>
  <c r="KP15" i="6"/>
  <c r="KO15" i="6"/>
  <c r="KN15" i="6"/>
  <c r="KM15" i="6"/>
  <c r="KL15" i="6"/>
  <c r="KK15" i="6"/>
  <c r="KJ15" i="6"/>
  <c r="KI15" i="6"/>
  <c r="KH15" i="6"/>
  <c r="KG15" i="6"/>
  <c r="KF15" i="6"/>
  <c r="KE15" i="6"/>
  <c r="KD15" i="6"/>
  <c r="KC15" i="6"/>
  <c r="KB15" i="6"/>
  <c r="KA15" i="6"/>
  <c r="JZ15" i="6"/>
  <c r="JY15" i="6"/>
  <c r="JX15" i="6"/>
  <c r="JW15" i="6"/>
  <c r="JV15" i="6"/>
  <c r="JU15" i="6"/>
  <c r="JT15" i="6"/>
  <c r="JS15" i="6"/>
  <c r="JR15" i="6"/>
  <c r="JQ15" i="6"/>
  <c r="JP15" i="6"/>
  <c r="JO15" i="6"/>
  <c r="JN15" i="6"/>
  <c r="JM15" i="6"/>
  <c r="JL15" i="6"/>
  <c r="JK15" i="6"/>
  <c r="JJ15" i="6"/>
  <c r="JI15" i="6"/>
  <c r="JH15" i="6"/>
  <c r="JG15" i="6"/>
  <c r="JF15" i="6"/>
  <c r="JE15" i="6"/>
  <c r="JD15" i="6"/>
  <c r="JC15" i="6"/>
  <c r="JB15" i="6"/>
  <c r="JA15" i="6"/>
  <c r="IZ15" i="6"/>
  <c r="IY15" i="6"/>
  <c r="IX15" i="6"/>
  <c r="IW15" i="6"/>
  <c r="IV15" i="6"/>
  <c r="IU15" i="6"/>
  <c r="IT15" i="6"/>
  <c r="IS15" i="6"/>
  <c r="IR15" i="6"/>
  <c r="IQ15" i="6"/>
  <c r="IP15" i="6"/>
  <c r="IO15" i="6"/>
  <c r="IN15" i="6"/>
  <c r="IM15" i="6"/>
  <c r="IL15" i="6"/>
  <c r="IK15" i="6"/>
  <c r="IJ15" i="6"/>
  <c r="II15" i="6"/>
  <c r="IH15" i="6"/>
  <c r="IG15" i="6"/>
  <c r="IF15" i="6"/>
  <c r="IE15" i="6"/>
  <c r="ID15" i="6"/>
  <c r="IC15" i="6"/>
  <c r="IB15" i="6"/>
  <c r="IA15" i="6"/>
  <c r="HZ15" i="6"/>
  <c r="HY15" i="6"/>
  <c r="HX15" i="6"/>
  <c r="HW15" i="6"/>
  <c r="HV15" i="6"/>
  <c r="HU15" i="6"/>
  <c r="HT15" i="6"/>
  <c r="HS15" i="6"/>
  <c r="HR15" i="6"/>
  <c r="HQ15" i="6"/>
  <c r="HP15" i="6"/>
  <c r="HO15" i="6"/>
  <c r="HN15" i="6"/>
  <c r="HM15" i="6"/>
  <c r="HL15" i="6"/>
  <c r="HK15" i="6"/>
  <c r="HJ15" i="6"/>
  <c r="HI15" i="6"/>
  <c r="HH15" i="6"/>
  <c r="HG15" i="6"/>
  <c r="HF15" i="6"/>
  <c r="HE15" i="6"/>
  <c r="HD15" i="6"/>
  <c r="HC15" i="6"/>
  <c r="HB15" i="6"/>
  <c r="HA15" i="6"/>
  <c r="GZ15" i="6"/>
  <c r="GY15" i="6"/>
  <c r="GX15" i="6"/>
  <c r="GW15" i="6"/>
  <c r="GV15" i="6"/>
  <c r="GU15" i="6"/>
  <c r="GT15" i="6"/>
  <c r="GS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XA14" i="6"/>
  <c r="WZ14" i="6"/>
  <c r="WY14" i="6"/>
  <c r="WX14" i="6"/>
  <c r="WW14" i="6"/>
  <c r="WV14" i="6"/>
  <c r="WU14" i="6"/>
  <c r="WT14" i="6"/>
  <c r="WS14" i="6"/>
  <c r="WR14" i="6"/>
  <c r="WQ14" i="6"/>
  <c r="WP14" i="6"/>
  <c r="WO14" i="6"/>
  <c r="WN14" i="6"/>
  <c r="WM14" i="6"/>
  <c r="WL14" i="6"/>
  <c r="WK14" i="6"/>
  <c r="WJ14" i="6"/>
  <c r="WI14" i="6"/>
  <c r="WH14" i="6"/>
  <c r="WG14" i="6"/>
  <c r="WF14" i="6"/>
  <c r="WE14" i="6"/>
  <c r="WD14" i="6"/>
  <c r="WC14" i="6"/>
  <c r="WB14" i="6"/>
  <c r="WA14" i="6"/>
  <c r="VZ14" i="6"/>
  <c r="VY14" i="6"/>
  <c r="VX14" i="6"/>
  <c r="VW14" i="6"/>
  <c r="VV14" i="6"/>
  <c r="VU14" i="6"/>
  <c r="VT14" i="6"/>
  <c r="VS14" i="6"/>
  <c r="VR14" i="6"/>
  <c r="VQ14" i="6"/>
  <c r="VP14" i="6"/>
  <c r="VO14" i="6"/>
  <c r="VN14" i="6"/>
  <c r="VM14" i="6"/>
  <c r="VL14" i="6"/>
  <c r="VK14" i="6"/>
  <c r="VJ14" i="6"/>
  <c r="VI14" i="6"/>
  <c r="VH14" i="6"/>
  <c r="VG14" i="6"/>
  <c r="VF14" i="6"/>
  <c r="VE14" i="6"/>
  <c r="VD14" i="6"/>
  <c r="VC14" i="6"/>
  <c r="VB14" i="6"/>
  <c r="VA14" i="6"/>
  <c r="UZ14" i="6"/>
  <c r="UY14" i="6"/>
  <c r="UX14" i="6"/>
  <c r="UW14" i="6"/>
  <c r="UV14" i="6"/>
  <c r="UU14" i="6"/>
  <c r="UT14" i="6"/>
  <c r="US14" i="6"/>
  <c r="UR14" i="6"/>
  <c r="UQ14" i="6"/>
  <c r="UP14" i="6"/>
  <c r="UO14" i="6"/>
  <c r="UN14" i="6"/>
  <c r="UM14" i="6"/>
  <c r="UL14" i="6"/>
  <c r="UK14" i="6"/>
  <c r="UJ14" i="6"/>
  <c r="UI14" i="6"/>
  <c r="UH14" i="6"/>
  <c r="UG14" i="6"/>
  <c r="UF14" i="6"/>
  <c r="UE14" i="6"/>
  <c r="UD14" i="6"/>
  <c r="UC14" i="6"/>
  <c r="UB14" i="6"/>
  <c r="UA14" i="6"/>
  <c r="TZ14" i="6"/>
  <c r="TY14" i="6"/>
  <c r="TX14" i="6"/>
  <c r="TW14" i="6"/>
  <c r="TV14" i="6"/>
  <c r="TU14" i="6"/>
  <c r="TT14" i="6"/>
  <c r="TS14" i="6"/>
  <c r="TR14" i="6"/>
  <c r="TQ14" i="6"/>
  <c r="TP14" i="6"/>
  <c r="TO14" i="6"/>
  <c r="TN14" i="6"/>
  <c r="TM14" i="6"/>
  <c r="TL14" i="6"/>
  <c r="TK14" i="6"/>
  <c r="TJ14" i="6"/>
  <c r="TI14" i="6"/>
  <c r="TH14" i="6"/>
  <c r="TG14" i="6"/>
  <c r="TF14" i="6"/>
  <c r="TE14" i="6"/>
  <c r="TD14" i="6"/>
  <c r="TC14" i="6"/>
  <c r="TB14" i="6"/>
  <c r="TA14" i="6"/>
  <c r="SZ14" i="6"/>
  <c r="SY14" i="6"/>
  <c r="SX14" i="6"/>
  <c r="SW14" i="6"/>
  <c r="SV14" i="6"/>
  <c r="SU14" i="6"/>
  <c r="ST14" i="6"/>
  <c r="SS14" i="6"/>
  <c r="SR14" i="6"/>
  <c r="SQ14" i="6"/>
  <c r="SP14" i="6"/>
  <c r="SO14" i="6"/>
  <c r="SN14" i="6"/>
  <c r="SM14" i="6"/>
  <c r="SL14" i="6"/>
  <c r="SK14" i="6"/>
  <c r="SJ14" i="6"/>
  <c r="SI14" i="6"/>
  <c r="SH14" i="6"/>
  <c r="SG14" i="6"/>
  <c r="SF14" i="6"/>
  <c r="SE14" i="6"/>
  <c r="SD14" i="6"/>
  <c r="SC14" i="6"/>
  <c r="SB14" i="6"/>
  <c r="SA14" i="6"/>
  <c r="RZ14" i="6"/>
  <c r="RY14" i="6"/>
  <c r="RX14" i="6"/>
  <c r="RW14" i="6"/>
  <c r="RV14" i="6"/>
  <c r="RU14" i="6"/>
  <c r="RT14" i="6"/>
  <c r="RS14" i="6"/>
  <c r="RR14" i="6"/>
  <c r="RQ14" i="6"/>
  <c r="RP14" i="6"/>
  <c r="RO14" i="6"/>
  <c r="RN14" i="6"/>
  <c r="RM14" i="6"/>
  <c r="RL14" i="6"/>
  <c r="RK14" i="6"/>
  <c r="RJ14" i="6"/>
  <c r="RI14" i="6"/>
  <c r="RH14" i="6"/>
  <c r="RG14" i="6"/>
  <c r="RF14" i="6"/>
  <c r="RE14" i="6"/>
  <c r="RD14" i="6"/>
  <c r="RC14" i="6"/>
  <c r="RB14" i="6"/>
  <c r="RA14" i="6"/>
  <c r="QZ14" i="6"/>
  <c r="QY14" i="6"/>
  <c r="QX14" i="6"/>
  <c r="QW14" i="6"/>
  <c r="QV14" i="6"/>
  <c r="QU14" i="6"/>
  <c r="QT14" i="6"/>
  <c r="QS14" i="6"/>
  <c r="QR14" i="6"/>
  <c r="QQ14" i="6"/>
  <c r="QP14" i="6"/>
  <c r="QO14" i="6"/>
  <c r="QN14" i="6"/>
  <c r="QM14" i="6"/>
  <c r="QL14" i="6"/>
  <c r="QK14" i="6"/>
  <c r="QJ14" i="6"/>
  <c r="QI14" i="6"/>
  <c r="QH14" i="6"/>
  <c r="QG14" i="6"/>
  <c r="QF14" i="6"/>
  <c r="QE14" i="6"/>
  <c r="QD14" i="6"/>
  <c r="QC14" i="6"/>
  <c r="QB14" i="6"/>
  <c r="QA14" i="6"/>
  <c r="PZ14" i="6"/>
  <c r="PY14" i="6"/>
  <c r="PX14" i="6"/>
  <c r="PW14" i="6"/>
  <c r="PV14" i="6"/>
  <c r="PU14" i="6"/>
  <c r="PT14" i="6"/>
  <c r="PS14" i="6"/>
  <c r="PR14" i="6"/>
  <c r="PQ14" i="6"/>
  <c r="PP14" i="6"/>
  <c r="PO14" i="6"/>
  <c r="PN14" i="6"/>
  <c r="PM14" i="6"/>
  <c r="PL14" i="6"/>
  <c r="PK14" i="6"/>
  <c r="PJ14" i="6"/>
  <c r="PI14" i="6"/>
  <c r="PH14" i="6"/>
  <c r="PG14" i="6"/>
  <c r="PF14" i="6"/>
  <c r="PE14" i="6"/>
  <c r="PD14" i="6"/>
  <c r="PC14" i="6"/>
  <c r="PB14" i="6"/>
  <c r="PA14" i="6"/>
  <c r="OZ14" i="6"/>
  <c r="OY14" i="6"/>
  <c r="OX14" i="6"/>
  <c r="OW14" i="6"/>
  <c r="OV14" i="6"/>
  <c r="OU14" i="6"/>
  <c r="OT14" i="6"/>
  <c r="OS14" i="6"/>
  <c r="OR14" i="6"/>
  <c r="OQ14" i="6"/>
  <c r="OP14" i="6"/>
  <c r="OO14" i="6"/>
  <c r="ON14" i="6"/>
  <c r="OM14" i="6"/>
  <c r="OL14" i="6"/>
  <c r="OK14" i="6"/>
  <c r="OJ14" i="6"/>
  <c r="OI14" i="6"/>
  <c r="OH14" i="6"/>
  <c r="OG14" i="6"/>
  <c r="OF14" i="6"/>
  <c r="OE14" i="6"/>
  <c r="OD14" i="6"/>
  <c r="OC14" i="6"/>
  <c r="OB14" i="6"/>
  <c r="OA14" i="6"/>
  <c r="NZ14" i="6"/>
  <c r="NY14" i="6"/>
  <c r="NX14" i="6"/>
  <c r="NW14" i="6"/>
  <c r="NV14" i="6"/>
  <c r="NU14" i="6"/>
  <c r="NT14" i="6"/>
  <c r="NS14" i="6"/>
  <c r="NR14" i="6"/>
  <c r="NQ14" i="6"/>
  <c r="NP14" i="6"/>
  <c r="NO14" i="6"/>
  <c r="NN14" i="6"/>
  <c r="NM14" i="6"/>
  <c r="NL14" i="6"/>
  <c r="NK14" i="6"/>
  <c r="NJ14" i="6"/>
  <c r="NI14" i="6"/>
  <c r="NH14" i="6"/>
  <c r="NG14" i="6"/>
  <c r="NF14" i="6"/>
  <c r="NE14" i="6"/>
  <c r="ND14" i="6"/>
  <c r="NC14" i="6"/>
  <c r="NB14" i="6"/>
  <c r="NA14" i="6"/>
  <c r="MZ14" i="6"/>
  <c r="MY14" i="6"/>
  <c r="MX14" i="6"/>
  <c r="MW14" i="6"/>
  <c r="MV14" i="6"/>
  <c r="MU14" i="6"/>
  <c r="MT14" i="6"/>
  <c r="MS14" i="6"/>
  <c r="MR14" i="6"/>
  <c r="MQ14" i="6"/>
  <c r="MP14" i="6"/>
  <c r="MO14" i="6"/>
  <c r="MN14" i="6"/>
  <c r="MM14" i="6"/>
  <c r="ML14" i="6"/>
  <c r="MK14" i="6"/>
  <c r="MJ14" i="6"/>
  <c r="MI14" i="6"/>
  <c r="MH14" i="6"/>
  <c r="MG14" i="6"/>
  <c r="MF14" i="6"/>
  <c r="ME14" i="6"/>
  <c r="MD14" i="6"/>
  <c r="MC14" i="6"/>
  <c r="MB14" i="6"/>
  <c r="MA14" i="6"/>
  <c r="LZ14" i="6"/>
  <c r="LY14" i="6"/>
  <c r="LX14" i="6"/>
  <c r="LW14" i="6"/>
  <c r="LV14" i="6"/>
  <c r="LU14" i="6"/>
  <c r="LT14" i="6"/>
  <c r="LS14" i="6"/>
  <c r="LR14" i="6"/>
  <c r="LQ14" i="6"/>
  <c r="LP14" i="6"/>
  <c r="LO14" i="6"/>
  <c r="LN14" i="6"/>
  <c r="LM14" i="6"/>
  <c r="LL14" i="6"/>
  <c r="LK14" i="6"/>
  <c r="LJ14" i="6"/>
  <c r="LI14" i="6"/>
  <c r="LH14" i="6"/>
  <c r="LG14" i="6"/>
  <c r="LF14" i="6"/>
  <c r="LE14" i="6"/>
  <c r="LD14" i="6"/>
  <c r="LC14" i="6"/>
  <c r="LB14" i="6"/>
  <c r="LA14" i="6"/>
  <c r="KZ14" i="6"/>
  <c r="KY14" i="6"/>
  <c r="KX14" i="6"/>
  <c r="KW14" i="6"/>
  <c r="KV14" i="6"/>
  <c r="KU14" i="6"/>
  <c r="KT14" i="6"/>
  <c r="KS14" i="6"/>
  <c r="KR14" i="6"/>
  <c r="KQ14" i="6"/>
  <c r="KP14" i="6"/>
  <c r="KO14" i="6"/>
  <c r="KN14" i="6"/>
  <c r="KM14" i="6"/>
  <c r="KL14" i="6"/>
  <c r="KK14" i="6"/>
  <c r="KJ14" i="6"/>
  <c r="KI14" i="6"/>
  <c r="KH14" i="6"/>
  <c r="KG14" i="6"/>
  <c r="KF14" i="6"/>
  <c r="KE14" i="6"/>
  <c r="KD14" i="6"/>
  <c r="KC14" i="6"/>
  <c r="KB14" i="6"/>
  <c r="KA14" i="6"/>
  <c r="JZ14" i="6"/>
  <c r="JY14" i="6"/>
  <c r="JX14" i="6"/>
  <c r="JW14" i="6"/>
  <c r="JV14" i="6"/>
  <c r="JU14" i="6"/>
  <c r="JT14" i="6"/>
  <c r="JS14" i="6"/>
  <c r="JR14" i="6"/>
  <c r="JQ14" i="6"/>
  <c r="JP14" i="6"/>
  <c r="JO14" i="6"/>
  <c r="JN14" i="6"/>
  <c r="JM14" i="6"/>
  <c r="JL14" i="6"/>
  <c r="JK14" i="6"/>
  <c r="JJ14" i="6"/>
  <c r="JI14" i="6"/>
  <c r="JH14" i="6"/>
  <c r="JG14" i="6"/>
  <c r="JF14" i="6"/>
  <c r="JE14" i="6"/>
  <c r="JD14" i="6"/>
  <c r="JC14" i="6"/>
  <c r="JB14" i="6"/>
  <c r="JA14" i="6"/>
  <c r="IZ14" i="6"/>
  <c r="IY14" i="6"/>
  <c r="IX14" i="6"/>
  <c r="IW14" i="6"/>
  <c r="IV14" i="6"/>
  <c r="IU14" i="6"/>
  <c r="IT14" i="6"/>
  <c r="IS14" i="6"/>
  <c r="IR14" i="6"/>
  <c r="IQ14" i="6"/>
  <c r="IP14" i="6"/>
  <c r="IO14" i="6"/>
  <c r="IN14" i="6"/>
  <c r="IM14" i="6"/>
  <c r="IL14" i="6"/>
  <c r="IK14" i="6"/>
  <c r="IJ14" i="6"/>
  <c r="II14" i="6"/>
  <c r="IH14" i="6"/>
  <c r="IG14" i="6"/>
  <c r="IF14" i="6"/>
  <c r="IE14" i="6"/>
  <c r="ID14" i="6"/>
  <c r="IC14" i="6"/>
  <c r="IB14" i="6"/>
  <c r="IA14" i="6"/>
  <c r="HZ14" i="6"/>
  <c r="HY14" i="6"/>
  <c r="HX14" i="6"/>
  <c r="HW14" i="6"/>
  <c r="HV14" i="6"/>
  <c r="HU14" i="6"/>
  <c r="HT14" i="6"/>
  <c r="HS14" i="6"/>
  <c r="HR14" i="6"/>
  <c r="HQ14" i="6"/>
  <c r="HP14" i="6"/>
  <c r="HO14" i="6"/>
  <c r="HN14" i="6"/>
  <c r="HM14" i="6"/>
  <c r="HL14" i="6"/>
  <c r="HK14" i="6"/>
  <c r="HJ14" i="6"/>
  <c r="HI14" i="6"/>
  <c r="HH14" i="6"/>
  <c r="HG14" i="6"/>
  <c r="HF14" i="6"/>
  <c r="HE14" i="6"/>
  <c r="HD14" i="6"/>
  <c r="HC14" i="6"/>
  <c r="HB14" i="6"/>
  <c r="HA14" i="6"/>
  <c r="GZ14" i="6"/>
  <c r="GY14" i="6"/>
  <c r="GX14" i="6"/>
  <c r="GW14" i="6"/>
  <c r="GV14" i="6"/>
  <c r="GU14" i="6"/>
  <c r="GT14" i="6"/>
  <c r="GS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E14" i="6"/>
  <c r="GD14" i="6"/>
  <c r="GC14" i="6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FO14" i="6"/>
  <c r="FN14" i="6"/>
  <c r="FM14" i="6"/>
  <c r="FL14" i="6"/>
  <c r="FK14" i="6"/>
  <c r="FJ14" i="6"/>
  <c r="FI14" i="6"/>
  <c r="FH14" i="6"/>
  <c r="FG14" i="6"/>
  <c r="FF14" i="6"/>
  <c r="FE14" i="6"/>
  <c r="FD14" i="6"/>
  <c r="FC14" i="6"/>
  <c r="FB14" i="6"/>
  <c r="FA14" i="6"/>
  <c r="EZ14" i="6"/>
  <c r="EY14" i="6"/>
  <c r="EX14" i="6"/>
  <c r="EW14" i="6"/>
  <c r="EV14" i="6"/>
  <c r="EU14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XA13" i="6"/>
  <c r="WZ13" i="6"/>
  <c r="WY13" i="6"/>
  <c r="WX13" i="6"/>
  <c r="WW13" i="6"/>
  <c r="WV13" i="6"/>
  <c r="WU13" i="6"/>
  <c r="WT13" i="6"/>
  <c r="WS13" i="6"/>
  <c r="WR13" i="6"/>
  <c r="WQ13" i="6"/>
  <c r="WP13" i="6"/>
  <c r="WO13" i="6"/>
  <c r="WN13" i="6"/>
  <c r="WM13" i="6"/>
  <c r="WL13" i="6"/>
  <c r="WK13" i="6"/>
  <c r="WJ13" i="6"/>
  <c r="WI13" i="6"/>
  <c r="WH13" i="6"/>
  <c r="WG13" i="6"/>
  <c r="WF13" i="6"/>
  <c r="WE13" i="6"/>
  <c r="WD13" i="6"/>
  <c r="WC13" i="6"/>
  <c r="WB13" i="6"/>
  <c r="WA13" i="6"/>
  <c r="VZ13" i="6"/>
  <c r="VY13" i="6"/>
  <c r="VX13" i="6"/>
  <c r="VW13" i="6"/>
  <c r="VV13" i="6"/>
  <c r="VU13" i="6"/>
  <c r="VT13" i="6"/>
  <c r="VS13" i="6"/>
  <c r="VR13" i="6"/>
  <c r="VQ13" i="6"/>
  <c r="VP13" i="6"/>
  <c r="VO13" i="6"/>
  <c r="VN13" i="6"/>
  <c r="VM13" i="6"/>
  <c r="VL13" i="6"/>
  <c r="VK13" i="6"/>
  <c r="VJ13" i="6"/>
  <c r="VI13" i="6"/>
  <c r="VH13" i="6"/>
  <c r="VG13" i="6"/>
  <c r="VF13" i="6"/>
  <c r="VE13" i="6"/>
  <c r="VD13" i="6"/>
  <c r="VC13" i="6"/>
  <c r="VB13" i="6"/>
  <c r="VA13" i="6"/>
  <c r="UZ13" i="6"/>
  <c r="UY13" i="6"/>
  <c r="UX13" i="6"/>
  <c r="UW13" i="6"/>
  <c r="UV13" i="6"/>
  <c r="UU13" i="6"/>
  <c r="UT13" i="6"/>
  <c r="US13" i="6"/>
  <c r="UR13" i="6"/>
  <c r="UQ13" i="6"/>
  <c r="UP13" i="6"/>
  <c r="UO13" i="6"/>
  <c r="UN13" i="6"/>
  <c r="UM13" i="6"/>
  <c r="UL13" i="6"/>
  <c r="UK13" i="6"/>
  <c r="UJ13" i="6"/>
  <c r="UI13" i="6"/>
  <c r="UH13" i="6"/>
  <c r="UG13" i="6"/>
  <c r="UF13" i="6"/>
  <c r="UE13" i="6"/>
  <c r="UD13" i="6"/>
  <c r="UC13" i="6"/>
  <c r="UB13" i="6"/>
  <c r="UA13" i="6"/>
  <c r="TZ13" i="6"/>
  <c r="TY13" i="6"/>
  <c r="TX13" i="6"/>
  <c r="TW13" i="6"/>
  <c r="TV13" i="6"/>
  <c r="TU13" i="6"/>
  <c r="TT13" i="6"/>
  <c r="TS13" i="6"/>
  <c r="TR13" i="6"/>
  <c r="TQ13" i="6"/>
  <c r="TP13" i="6"/>
  <c r="TO13" i="6"/>
  <c r="TN13" i="6"/>
  <c r="TM13" i="6"/>
  <c r="TL13" i="6"/>
  <c r="TK13" i="6"/>
  <c r="TJ13" i="6"/>
  <c r="TI13" i="6"/>
  <c r="TH13" i="6"/>
  <c r="TG13" i="6"/>
  <c r="TF13" i="6"/>
  <c r="TE13" i="6"/>
  <c r="TD13" i="6"/>
  <c r="TC13" i="6"/>
  <c r="TB13" i="6"/>
  <c r="TA13" i="6"/>
  <c r="SZ13" i="6"/>
  <c r="SY13" i="6"/>
  <c r="SX13" i="6"/>
  <c r="SW13" i="6"/>
  <c r="SV13" i="6"/>
  <c r="SU13" i="6"/>
  <c r="ST13" i="6"/>
  <c r="SS13" i="6"/>
  <c r="SR13" i="6"/>
  <c r="SQ13" i="6"/>
  <c r="SP13" i="6"/>
  <c r="SO13" i="6"/>
  <c r="SN13" i="6"/>
  <c r="SM13" i="6"/>
  <c r="SL13" i="6"/>
  <c r="SK13" i="6"/>
  <c r="SJ13" i="6"/>
  <c r="SI13" i="6"/>
  <c r="SH13" i="6"/>
  <c r="SG13" i="6"/>
  <c r="SF13" i="6"/>
  <c r="SE13" i="6"/>
  <c r="SD13" i="6"/>
  <c r="SC13" i="6"/>
  <c r="SB13" i="6"/>
  <c r="SA13" i="6"/>
  <c r="RZ13" i="6"/>
  <c r="RY13" i="6"/>
  <c r="RX13" i="6"/>
  <c r="RW13" i="6"/>
  <c r="RV13" i="6"/>
  <c r="RU13" i="6"/>
  <c r="RT13" i="6"/>
  <c r="RS13" i="6"/>
  <c r="RR13" i="6"/>
  <c r="RQ13" i="6"/>
  <c r="RP13" i="6"/>
  <c r="RO13" i="6"/>
  <c r="RN13" i="6"/>
  <c r="RM13" i="6"/>
  <c r="RL13" i="6"/>
  <c r="RK13" i="6"/>
  <c r="RJ13" i="6"/>
  <c r="RI13" i="6"/>
  <c r="RH13" i="6"/>
  <c r="RG13" i="6"/>
  <c r="RF13" i="6"/>
  <c r="RE13" i="6"/>
  <c r="RD13" i="6"/>
  <c r="RC13" i="6"/>
  <c r="RB13" i="6"/>
  <c r="RA13" i="6"/>
  <c r="QZ13" i="6"/>
  <c r="QY13" i="6"/>
  <c r="QX13" i="6"/>
  <c r="QW13" i="6"/>
  <c r="QV13" i="6"/>
  <c r="QU13" i="6"/>
  <c r="QT13" i="6"/>
  <c r="QS13" i="6"/>
  <c r="QR13" i="6"/>
  <c r="QQ13" i="6"/>
  <c r="QP13" i="6"/>
  <c r="QO13" i="6"/>
  <c r="QN13" i="6"/>
  <c r="QM13" i="6"/>
  <c r="QL13" i="6"/>
  <c r="QK13" i="6"/>
  <c r="QJ13" i="6"/>
  <c r="QI13" i="6"/>
  <c r="QH13" i="6"/>
  <c r="QG13" i="6"/>
  <c r="QF13" i="6"/>
  <c r="QE13" i="6"/>
  <c r="QD13" i="6"/>
  <c r="QC13" i="6"/>
  <c r="QB13" i="6"/>
  <c r="QA13" i="6"/>
  <c r="PZ13" i="6"/>
  <c r="PY13" i="6"/>
  <c r="PX13" i="6"/>
  <c r="PW13" i="6"/>
  <c r="PV13" i="6"/>
  <c r="PU13" i="6"/>
  <c r="PT13" i="6"/>
  <c r="PS13" i="6"/>
  <c r="PR13" i="6"/>
  <c r="PQ13" i="6"/>
  <c r="PP13" i="6"/>
  <c r="PO13" i="6"/>
  <c r="PN13" i="6"/>
  <c r="PM13" i="6"/>
  <c r="PL13" i="6"/>
  <c r="PK13" i="6"/>
  <c r="PJ13" i="6"/>
  <c r="PI13" i="6"/>
  <c r="PH13" i="6"/>
  <c r="PG13" i="6"/>
  <c r="PF13" i="6"/>
  <c r="PE13" i="6"/>
  <c r="PD13" i="6"/>
  <c r="PC13" i="6"/>
  <c r="PB13" i="6"/>
  <c r="PA13" i="6"/>
  <c r="OZ13" i="6"/>
  <c r="OY13" i="6"/>
  <c r="OX13" i="6"/>
  <c r="OW13" i="6"/>
  <c r="OV13" i="6"/>
  <c r="OU13" i="6"/>
  <c r="OT13" i="6"/>
  <c r="OS13" i="6"/>
  <c r="OR13" i="6"/>
  <c r="OQ13" i="6"/>
  <c r="OP13" i="6"/>
  <c r="OO13" i="6"/>
  <c r="ON13" i="6"/>
  <c r="OM13" i="6"/>
  <c r="OL13" i="6"/>
  <c r="OK13" i="6"/>
  <c r="OJ13" i="6"/>
  <c r="OI13" i="6"/>
  <c r="OH13" i="6"/>
  <c r="OG13" i="6"/>
  <c r="OF13" i="6"/>
  <c r="OE13" i="6"/>
  <c r="OD13" i="6"/>
  <c r="OC13" i="6"/>
  <c r="OB13" i="6"/>
  <c r="OA13" i="6"/>
  <c r="NZ13" i="6"/>
  <c r="NY13" i="6"/>
  <c r="NX13" i="6"/>
  <c r="NW13" i="6"/>
  <c r="NV13" i="6"/>
  <c r="NU13" i="6"/>
  <c r="NT13" i="6"/>
  <c r="NS13" i="6"/>
  <c r="NR13" i="6"/>
  <c r="NQ13" i="6"/>
  <c r="NP13" i="6"/>
  <c r="NO13" i="6"/>
  <c r="NN13" i="6"/>
  <c r="NM13" i="6"/>
  <c r="NL13" i="6"/>
  <c r="NK13" i="6"/>
  <c r="NJ13" i="6"/>
  <c r="NI13" i="6"/>
  <c r="NH13" i="6"/>
  <c r="NG13" i="6"/>
  <c r="NF13" i="6"/>
  <c r="NE13" i="6"/>
  <c r="ND13" i="6"/>
  <c r="NC13" i="6"/>
  <c r="NB13" i="6"/>
  <c r="NA13" i="6"/>
  <c r="MZ13" i="6"/>
  <c r="MY13" i="6"/>
  <c r="MX13" i="6"/>
  <c r="MW13" i="6"/>
  <c r="MV13" i="6"/>
  <c r="MU13" i="6"/>
  <c r="MT13" i="6"/>
  <c r="MS13" i="6"/>
  <c r="MR13" i="6"/>
  <c r="MQ13" i="6"/>
  <c r="MP13" i="6"/>
  <c r="MO13" i="6"/>
  <c r="MN13" i="6"/>
  <c r="MM13" i="6"/>
  <c r="ML13" i="6"/>
  <c r="MK13" i="6"/>
  <c r="MJ13" i="6"/>
  <c r="MI13" i="6"/>
  <c r="MH13" i="6"/>
  <c r="MG13" i="6"/>
  <c r="MF13" i="6"/>
  <c r="ME13" i="6"/>
  <c r="MD13" i="6"/>
  <c r="MC13" i="6"/>
  <c r="MB13" i="6"/>
  <c r="MA13" i="6"/>
  <c r="LZ13" i="6"/>
  <c r="LY13" i="6"/>
  <c r="LX13" i="6"/>
  <c r="LW13" i="6"/>
  <c r="LV13" i="6"/>
  <c r="LU13" i="6"/>
  <c r="LT13" i="6"/>
  <c r="LS13" i="6"/>
  <c r="LR13" i="6"/>
  <c r="LQ13" i="6"/>
  <c r="LP13" i="6"/>
  <c r="LO13" i="6"/>
  <c r="LN13" i="6"/>
  <c r="LM13" i="6"/>
  <c r="LL13" i="6"/>
  <c r="LK13" i="6"/>
  <c r="LJ13" i="6"/>
  <c r="LI13" i="6"/>
  <c r="LH13" i="6"/>
  <c r="LG13" i="6"/>
  <c r="LF13" i="6"/>
  <c r="LE13" i="6"/>
  <c r="LD13" i="6"/>
  <c r="LC13" i="6"/>
  <c r="LB13" i="6"/>
  <c r="LA13" i="6"/>
  <c r="KZ13" i="6"/>
  <c r="KY13" i="6"/>
  <c r="KX13" i="6"/>
  <c r="KW13" i="6"/>
  <c r="KV13" i="6"/>
  <c r="KU13" i="6"/>
  <c r="KT13" i="6"/>
  <c r="KS13" i="6"/>
  <c r="KR13" i="6"/>
  <c r="KQ13" i="6"/>
  <c r="KP13" i="6"/>
  <c r="KO13" i="6"/>
  <c r="KN13" i="6"/>
  <c r="KM13" i="6"/>
  <c r="KL13" i="6"/>
  <c r="KK13" i="6"/>
  <c r="KJ13" i="6"/>
  <c r="KI13" i="6"/>
  <c r="KH13" i="6"/>
  <c r="KG13" i="6"/>
  <c r="KF13" i="6"/>
  <c r="KE13" i="6"/>
  <c r="KD13" i="6"/>
  <c r="KC13" i="6"/>
  <c r="KB13" i="6"/>
  <c r="KA13" i="6"/>
  <c r="JZ13" i="6"/>
  <c r="JY13" i="6"/>
  <c r="JX13" i="6"/>
  <c r="JW13" i="6"/>
  <c r="JV13" i="6"/>
  <c r="JU13" i="6"/>
  <c r="JT13" i="6"/>
  <c r="JS13" i="6"/>
  <c r="JR13" i="6"/>
  <c r="JQ13" i="6"/>
  <c r="JP13" i="6"/>
  <c r="JO13" i="6"/>
  <c r="JN13" i="6"/>
  <c r="JM13" i="6"/>
  <c r="JL13" i="6"/>
  <c r="JK13" i="6"/>
  <c r="JJ13" i="6"/>
  <c r="JI13" i="6"/>
  <c r="JH13" i="6"/>
  <c r="JG13" i="6"/>
  <c r="JF13" i="6"/>
  <c r="JE13" i="6"/>
  <c r="JD13" i="6"/>
  <c r="JC13" i="6"/>
  <c r="JB13" i="6"/>
  <c r="JA13" i="6"/>
  <c r="IZ13" i="6"/>
  <c r="IY13" i="6"/>
  <c r="IX13" i="6"/>
  <c r="IW13" i="6"/>
  <c r="IV13" i="6"/>
  <c r="IU13" i="6"/>
  <c r="IT13" i="6"/>
  <c r="IS13" i="6"/>
  <c r="IR13" i="6"/>
  <c r="IQ13" i="6"/>
  <c r="IP13" i="6"/>
  <c r="IO13" i="6"/>
  <c r="IN13" i="6"/>
  <c r="IM13" i="6"/>
  <c r="IL13" i="6"/>
  <c r="IK13" i="6"/>
  <c r="IJ13" i="6"/>
  <c r="II13" i="6"/>
  <c r="IH13" i="6"/>
  <c r="IG13" i="6"/>
  <c r="IF13" i="6"/>
  <c r="IE13" i="6"/>
  <c r="ID13" i="6"/>
  <c r="IC13" i="6"/>
  <c r="IB13" i="6"/>
  <c r="IA13" i="6"/>
  <c r="HZ13" i="6"/>
  <c r="HY13" i="6"/>
  <c r="HX13" i="6"/>
  <c r="HW13" i="6"/>
  <c r="HV13" i="6"/>
  <c r="HU13" i="6"/>
  <c r="HT13" i="6"/>
  <c r="HS13" i="6"/>
  <c r="HR13" i="6"/>
  <c r="HQ13" i="6"/>
  <c r="HP13" i="6"/>
  <c r="HO13" i="6"/>
  <c r="HN13" i="6"/>
  <c r="HM13" i="6"/>
  <c r="HL13" i="6"/>
  <c r="HK13" i="6"/>
  <c r="HJ13" i="6"/>
  <c r="HI13" i="6"/>
  <c r="HH13" i="6"/>
  <c r="HG13" i="6"/>
  <c r="HF13" i="6"/>
  <c r="HE13" i="6"/>
  <c r="HD13" i="6"/>
  <c r="HC13" i="6"/>
  <c r="HB13" i="6"/>
  <c r="HA13" i="6"/>
  <c r="GZ13" i="6"/>
  <c r="GY13" i="6"/>
  <c r="GX13" i="6"/>
  <c r="GW13" i="6"/>
  <c r="GV13" i="6"/>
  <c r="GU13" i="6"/>
  <c r="GT13" i="6"/>
  <c r="GS13" i="6"/>
  <c r="GR13" i="6"/>
  <c r="GQ13" i="6"/>
  <c r="GP13" i="6"/>
  <c r="GO13" i="6"/>
  <c r="GN13" i="6"/>
  <c r="GM13" i="6"/>
  <c r="GL13" i="6"/>
  <c r="GK13" i="6"/>
  <c r="GJ13" i="6"/>
  <c r="GI13" i="6"/>
  <c r="GH13" i="6"/>
  <c r="GG13" i="6"/>
  <c r="GF13" i="6"/>
  <c r="GE13" i="6"/>
  <c r="GD13" i="6"/>
  <c r="GC13" i="6"/>
  <c r="GB13" i="6"/>
  <c r="GA13" i="6"/>
  <c r="FZ13" i="6"/>
  <c r="FY13" i="6"/>
  <c r="FX13" i="6"/>
  <c r="FW13" i="6"/>
  <c r="FV13" i="6"/>
  <c r="FU13" i="6"/>
  <c r="FT13" i="6"/>
  <c r="FS13" i="6"/>
  <c r="FR13" i="6"/>
  <c r="FQ13" i="6"/>
  <c r="FP13" i="6"/>
  <c r="FO13" i="6"/>
  <c r="FN13" i="6"/>
  <c r="FM13" i="6"/>
  <c r="FL13" i="6"/>
  <c r="FK13" i="6"/>
  <c r="FJ13" i="6"/>
  <c r="FI13" i="6"/>
  <c r="FH13" i="6"/>
  <c r="FG13" i="6"/>
  <c r="FF13" i="6"/>
  <c r="FE13" i="6"/>
  <c r="FD13" i="6"/>
  <c r="FC13" i="6"/>
  <c r="FB13" i="6"/>
  <c r="FA13" i="6"/>
  <c r="EZ13" i="6"/>
  <c r="EY13" i="6"/>
  <c r="EX13" i="6"/>
  <c r="EW13" i="6"/>
  <c r="EV13" i="6"/>
  <c r="EU13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XA12" i="6"/>
  <c r="WZ12" i="6"/>
  <c r="WY12" i="6"/>
  <c r="WX12" i="6"/>
  <c r="WW12" i="6"/>
  <c r="WV12" i="6"/>
  <c r="WU12" i="6"/>
  <c r="WT12" i="6"/>
  <c r="WS12" i="6"/>
  <c r="WR12" i="6"/>
  <c r="WQ12" i="6"/>
  <c r="WP12" i="6"/>
  <c r="WO12" i="6"/>
  <c r="WN12" i="6"/>
  <c r="WM12" i="6"/>
  <c r="WL12" i="6"/>
  <c r="WK12" i="6"/>
  <c r="WJ12" i="6"/>
  <c r="WI12" i="6"/>
  <c r="WH12" i="6"/>
  <c r="WG12" i="6"/>
  <c r="WF12" i="6"/>
  <c r="WE12" i="6"/>
  <c r="WD12" i="6"/>
  <c r="WC12" i="6"/>
  <c r="WB12" i="6"/>
  <c r="WA12" i="6"/>
  <c r="VZ12" i="6"/>
  <c r="VY12" i="6"/>
  <c r="VX12" i="6"/>
  <c r="VW12" i="6"/>
  <c r="VV12" i="6"/>
  <c r="VU12" i="6"/>
  <c r="VT12" i="6"/>
  <c r="VS12" i="6"/>
  <c r="VR12" i="6"/>
  <c r="VQ12" i="6"/>
  <c r="VP12" i="6"/>
  <c r="VO12" i="6"/>
  <c r="VN12" i="6"/>
  <c r="VM12" i="6"/>
  <c r="VL12" i="6"/>
  <c r="VK12" i="6"/>
  <c r="VJ12" i="6"/>
  <c r="VI12" i="6"/>
  <c r="VH12" i="6"/>
  <c r="VG12" i="6"/>
  <c r="VF12" i="6"/>
  <c r="VE12" i="6"/>
  <c r="VD12" i="6"/>
  <c r="VC12" i="6"/>
  <c r="VB12" i="6"/>
  <c r="VA12" i="6"/>
  <c r="UZ12" i="6"/>
  <c r="UY12" i="6"/>
  <c r="UX12" i="6"/>
  <c r="UW12" i="6"/>
  <c r="UV12" i="6"/>
  <c r="UU12" i="6"/>
  <c r="UT12" i="6"/>
  <c r="US12" i="6"/>
  <c r="UR12" i="6"/>
  <c r="UQ12" i="6"/>
  <c r="UP12" i="6"/>
  <c r="UO12" i="6"/>
  <c r="UN12" i="6"/>
  <c r="UM12" i="6"/>
  <c r="UL12" i="6"/>
  <c r="UK12" i="6"/>
  <c r="UJ12" i="6"/>
  <c r="UI12" i="6"/>
  <c r="UH12" i="6"/>
  <c r="UG12" i="6"/>
  <c r="UF12" i="6"/>
  <c r="UE12" i="6"/>
  <c r="UD12" i="6"/>
  <c r="UC12" i="6"/>
  <c r="UB12" i="6"/>
  <c r="UA12" i="6"/>
  <c r="TZ12" i="6"/>
  <c r="TY12" i="6"/>
  <c r="TX12" i="6"/>
  <c r="TW12" i="6"/>
  <c r="TV12" i="6"/>
  <c r="TU12" i="6"/>
  <c r="TT12" i="6"/>
  <c r="TS12" i="6"/>
  <c r="TR12" i="6"/>
  <c r="TQ12" i="6"/>
  <c r="TP12" i="6"/>
  <c r="TO12" i="6"/>
  <c r="TN12" i="6"/>
  <c r="TM12" i="6"/>
  <c r="TL12" i="6"/>
  <c r="TK12" i="6"/>
  <c r="TJ12" i="6"/>
  <c r="TI12" i="6"/>
  <c r="TH12" i="6"/>
  <c r="TG12" i="6"/>
  <c r="TF12" i="6"/>
  <c r="TE12" i="6"/>
  <c r="TD12" i="6"/>
  <c r="TC12" i="6"/>
  <c r="TB12" i="6"/>
  <c r="TA12" i="6"/>
  <c r="SZ12" i="6"/>
  <c r="SY12" i="6"/>
  <c r="SX12" i="6"/>
  <c r="SW12" i="6"/>
  <c r="SV12" i="6"/>
  <c r="SU12" i="6"/>
  <c r="ST12" i="6"/>
  <c r="SS12" i="6"/>
  <c r="SR12" i="6"/>
  <c r="SQ12" i="6"/>
  <c r="SP12" i="6"/>
  <c r="SO12" i="6"/>
  <c r="SN12" i="6"/>
  <c r="SM12" i="6"/>
  <c r="SL12" i="6"/>
  <c r="SK12" i="6"/>
  <c r="SJ12" i="6"/>
  <c r="SI12" i="6"/>
  <c r="SH12" i="6"/>
  <c r="SG12" i="6"/>
  <c r="SF12" i="6"/>
  <c r="SE12" i="6"/>
  <c r="SD12" i="6"/>
  <c r="SC12" i="6"/>
  <c r="SB12" i="6"/>
  <c r="SA12" i="6"/>
  <c r="RZ12" i="6"/>
  <c r="RY12" i="6"/>
  <c r="RX12" i="6"/>
  <c r="RW12" i="6"/>
  <c r="RV12" i="6"/>
  <c r="RU12" i="6"/>
  <c r="RT12" i="6"/>
  <c r="RS12" i="6"/>
  <c r="RR12" i="6"/>
  <c r="RQ12" i="6"/>
  <c r="RP12" i="6"/>
  <c r="RO12" i="6"/>
  <c r="RN12" i="6"/>
  <c r="RM12" i="6"/>
  <c r="RL12" i="6"/>
  <c r="RK12" i="6"/>
  <c r="RJ12" i="6"/>
  <c r="RI12" i="6"/>
  <c r="RH12" i="6"/>
  <c r="RG12" i="6"/>
  <c r="RF12" i="6"/>
  <c r="RE12" i="6"/>
  <c r="RD12" i="6"/>
  <c r="RC12" i="6"/>
  <c r="RB12" i="6"/>
  <c r="RA12" i="6"/>
  <c r="QZ12" i="6"/>
  <c r="QY12" i="6"/>
  <c r="QX12" i="6"/>
  <c r="QW12" i="6"/>
  <c r="QV12" i="6"/>
  <c r="QU12" i="6"/>
  <c r="QT12" i="6"/>
  <c r="QS12" i="6"/>
  <c r="QR12" i="6"/>
  <c r="QQ12" i="6"/>
  <c r="QP12" i="6"/>
  <c r="QO12" i="6"/>
  <c r="QN12" i="6"/>
  <c r="QM12" i="6"/>
  <c r="QL12" i="6"/>
  <c r="QK12" i="6"/>
  <c r="QJ12" i="6"/>
  <c r="QI12" i="6"/>
  <c r="QH12" i="6"/>
  <c r="QG12" i="6"/>
  <c r="QF12" i="6"/>
  <c r="QE12" i="6"/>
  <c r="QD12" i="6"/>
  <c r="QC12" i="6"/>
  <c r="QB12" i="6"/>
  <c r="QA12" i="6"/>
  <c r="PZ12" i="6"/>
  <c r="PY12" i="6"/>
  <c r="PX12" i="6"/>
  <c r="PW12" i="6"/>
  <c r="PV12" i="6"/>
  <c r="PU12" i="6"/>
  <c r="PT12" i="6"/>
  <c r="PS12" i="6"/>
  <c r="PR12" i="6"/>
  <c r="PQ12" i="6"/>
  <c r="PP12" i="6"/>
  <c r="PO12" i="6"/>
  <c r="PN12" i="6"/>
  <c r="PM12" i="6"/>
  <c r="PL12" i="6"/>
  <c r="PK12" i="6"/>
  <c r="PJ12" i="6"/>
  <c r="PI12" i="6"/>
  <c r="PH12" i="6"/>
  <c r="PG12" i="6"/>
  <c r="PF12" i="6"/>
  <c r="PE12" i="6"/>
  <c r="PD12" i="6"/>
  <c r="PC12" i="6"/>
  <c r="PB12" i="6"/>
  <c r="PA12" i="6"/>
  <c r="OZ12" i="6"/>
  <c r="OY12" i="6"/>
  <c r="OX12" i="6"/>
  <c r="OW12" i="6"/>
  <c r="OV12" i="6"/>
  <c r="OU12" i="6"/>
  <c r="OT12" i="6"/>
  <c r="OS12" i="6"/>
  <c r="OR12" i="6"/>
  <c r="OQ12" i="6"/>
  <c r="OP12" i="6"/>
  <c r="OO12" i="6"/>
  <c r="ON12" i="6"/>
  <c r="OM12" i="6"/>
  <c r="OL12" i="6"/>
  <c r="OK12" i="6"/>
  <c r="OJ12" i="6"/>
  <c r="OI12" i="6"/>
  <c r="OH12" i="6"/>
  <c r="OG12" i="6"/>
  <c r="OF12" i="6"/>
  <c r="OE12" i="6"/>
  <c r="OD12" i="6"/>
  <c r="OC12" i="6"/>
  <c r="OB12" i="6"/>
  <c r="OA12" i="6"/>
  <c r="NZ12" i="6"/>
  <c r="NY12" i="6"/>
  <c r="NX12" i="6"/>
  <c r="NW12" i="6"/>
  <c r="NV12" i="6"/>
  <c r="NU12" i="6"/>
  <c r="NT12" i="6"/>
  <c r="NS12" i="6"/>
  <c r="NR12" i="6"/>
  <c r="NQ12" i="6"/>
  <c r="NP12" i="6"/>
  <c r="NO12" i="6"/>
  <c r="NN12" i="6"/>
  <c r="NM12" i="6"/>
  <c r="NL12" i="6"/>
  <c r="NK12" i="6"/>
  <c r="NJ12" i="6"/>
  <c r="NI12" i="6"/>
  <c r="NH12" i="6"/>
  <c r="NG12" i="6"/>
  <c r="NF12" i="6"/>
  <c r="NE12" i="6"/>
  <c r="ND12" i="6"/>
  <c r="NC12" i="6"/>
  <c r="NB12" i="6"/>
  <c r="NA12" i="6"/>
  <c r="MZ12" i="6"/>
  <c r="MY12" i="6"/>
  <c r="MX12" i="6"/>
  <c r="MW12" i="6"/>
  <c r="MV12" i="6"/>
  <c r="MU12" i="6"/>
  <c r="MT12" i="6"/>
  <c r="MS12" i="6"/>
  <c r="MR12" i="6"/>
  <c r="MQ12" i="6"/>
  <c r="MP12" i="6"/>
  <c r="MO12" i="6"/>
  <c r="MN12" i="6"/>
  <c r="MM12" i="6"/>
  <c r="ML12" i="6"/>
  <c r="MK12" i="6"/>
  <c r="MJ12" i="6"/>
  <c r="MI12" i="6"/>
  <c r="MH12" i="6"/>
  <c r="MG12" i="6"/>
  <c r="MF12" i="6"/>
  <c r="ME12" i="6"/>
  <c r="MD12" i="6"/>
  <c r="MC12" i="6"/>
  <c r="MB12" i="6"/>
  <c r="MA12" i="6"/>
  <c r="LZ12" i="6"/>
  <c r="LY12" i="6"/>
  <c r="LX12" i="6"/>
  <c r="LW12" i="6"/>
  <c r="LV12" i="6"/>
  <c r="LU12" i="6"/>
  <c r="LT12" i="6"/>
  <c r="LS12" i="6"/>
  <c r="LR12" i="6"/>
  <c r="LQ12" i="6"/>
  <c r="LP12" i="6"/>
  <c r="LO12" i="6"/>
  <c r="LN12" i="6"/>
  <c r="LM12" i="6"/>
  <c r="LL12" i="6"/>
  <c r="LK12" i="6"/>
  <c r="LJ12" i="6"/>
  <c r="LI12" i="6"/>
  <c r="LH12" i="6"/>
  <c r="LG12" i="6"/>
  <c r="LF12" i="6"/>
  <c r="LE12" i="6"/>
  <c r="LD12" i="6"/>
  <c r="LC12" i="6"/>
  <c r="LB12" i="6"/>
  <c r="LA12" i="6"/>
  <c r="KZ12" i="6"/>
  <c r="KY12" i="6"/>
  <c r="KX12" i="6"/>
  <c r="KW12" i="6"/>
  <c r="KV12" i="6"/>
  <c r="KU12" i="6"/>
  <c r="KT12" i="6"/>
  <c r="KS12" i="6"/>
  <c r="KR12" i="6"/>
  <c r="KQ12" i="6"/>
  <c r="KP12" i="6"/>
  <c r="KO12" i="6"/>
  <c r="KN12" i="6"/>
  <c r="KM12" i="6"/>
  <c r="KL12" i="6"/>
  <c r="KK12" i="6"/>
  <c r="KJ12" i="6"/>
  <c r="KI12" i="6"/>
  <c r="KH12" i="6"/>
  <c r="KG12" i="6"/>
  <c r="KF12" i="6"/>
  <c r="KE12" i="6"/>
  <c r="KD12" i="6"/>
  <c r="KC12" i="6"/>
  <c r="KB12" i="6"/>
  <c r="KA12" i="6"/>
  <c r="JZ12" i="6"/>
  <c r="JY12" i="6"/>
  <c r="JX12" i="6"/>
  <c r="JW12" i="6"/>
  <c r="JV12" i="6"/>
  <c r="JU12" i="6"/>
  <c r="JT12" i="6"/>
  <c r="JS12" i="6"/>
  <c r="JR12" i="6"/>
  <c r="JQ12" i="6"/>
  <c r="JP12" i="6"/>
  <c r="JO12" i="6"/>
  <c r="JN12" i="6"/>
  <c r="JM12" i="6"/>
  <c r="JL12" i="6"/>
  <c r="JK12" i="6"/>
  <c r="JJ12" i="6"/>
  <c r="JI12" i="6"/>
  <c r="JH12" i="6"/>
  <c r="JG12" i="6"/>
  <c r="JF12" i="6"/>
  <c r="JE12" i="6"/>
  <c r="JD12" i="6"/>
  <c r="JC12" i="6"/>
  <c r="JB12" i="6"/>
  <c r="JA12" i="6"/>
  <c r="IZ12" i="6"/>
  <c r="IY12" i="6"/>
  <c r="IX12" i="6"/>
  <c r="IW12" i="6"/>
  <c r="IV12" i="6"/>
  <c r="IU12" i="6"/>
  <c r="IT12" i="6"/>
  <c r="IS12" i="6"/>
  <c r="IR12" i="6"/>
  <c r="IQ12" i="6"/>
  <c r="IP12" i="6"/>
  <c r="IO12" i="6"/>
  <c r="IN12" i="6"/>
  <c r="IM12" i="6"/>
  <c r="IL12" i="6"/>
  <c r="IK12" i="6"/>
  <c r="IJ12" i="6"/>
  <c r="II12" i="6"/>
  <c r="IH12" i="6"/>
  <c r="IG12" i="6"/>
  <c r="IF12" i="6"/>
  <c r="IE12" i="6"/>
  <c r="ID12" i="6"/>
  <c r="IC12" i="6"/>
  <c r="IB12" i="6"/>
  <c r="IA12" i="6"/>
  <c r="HZ12" i="6"/>
  <c r="HY12" i="6"/>
  <c r="HX12" i="6"/>
  <c r="HW12" i="6"/>
  <c r="HV12" i="6"/>
  <c r="HU12" i="6"/>
  <c r="HT12" i="6"/>
  <c r="HS12" i="6"/>
  <c r="HR12" i="6"/>
  <c r="HQ12" i="6"/>
  <c r="HP12" i="6"/>
  <c r="HO12" i="6"/>
  <c r="HN12" i="6"/>
  <c r="HM12" i="6"/>
  <c r="HL12" i="6"/>
  <c r="HK12" i="6"/>
  <c r="HJ12" i="6"/>
  <c r="HI12" i="6"/>
  <c r="HH12" i="6"/>
  <c r="HG12" i="6"/>
  <c r="HF12" i="6"/>
  <c r="HE12" i="6"/>
  <c r="HD12" i="6"/>
  <c r="HC12" i="6"/>
  <c r="HB12" i="6"/>
  <c r="HA12" i="6"/>
  <c r="GZ12" i="6"/>
  <c r="GY12" i="6"/>
  <c r="GX12" i="6"/>
  <c r="GW12" i="6"/>
  <c r="GV12" i="6"/>
  <c r="GU12" i="6"/>
  <c r="GT12" i="6"/>
  <c r="GS12" i="6"/>
  <c r="GR12" i="6"/>
  <c r="GQ12" i="6"/>
  <c r="GP12" i="6"/>
  <c r="GO12" i="6"/>
  <c r="GN12" i="6"/>
  <c r="GM12" i="6"/>
  <c r="GL12" i="6"/>
  <c r="GK12" i="6"/>
  <c r="GJ12" i="6"/>
  <c r="GI12" i="6"/>
  <c r="GH12" i="6"/>
  <c r="GG12" i="6"/>
  <c r="GF12" i="6"/>
  <c r="GE12" i="6"/>
  <c r="GD12" i="6"/>
  <c r="GC12" i="6"/>
  <c r="GB12" i="6"/>
  <c r="GA12" i="6"/>
  <c r="FZ12" i="6"/>
  <c r="FY12" i="6"/>
  <c r="FX12" i="6"/>
  <c r="FW12" i="6"/>
  <c r="FV12" i="6"/>
  <c r="FU12" i="6"/>
  <c r="FT12" i="6"/>
  <c r="FS12" i="6"/>
  <c r="FR12" i="6"/>
  <c r="FQ12" i="6"/>
  <c r="FP12" i="6"/>
  <c r="FO12" i="6"/>
  <c r="FN12" i="6"/>
  <c r="FM12" i="6"/>
  <c r="FL12" i="6"/>
  <c r="FK12" i="6"/>
  <c r="FJ12" i="6"/>
  <c r="FI12" i="6"/>
  <c r="FH12" i="6"/>
  <c r="FG12" i="6"/>
  <c r="FF12" i="6"/>
  <c r="FE12" i="6"/>
  <c r="FD12" i="6"/>
  <c r="FC12" i="6"/>
  <c r="FB12" i="6"/>
  <c r="FA12" i="6"/>
  <c r="EZ12" i="6"/>
  <c r="EY12" i="6"/>
  <c r="EX12" i="6"/>
  <c r="EW12" i="6"/>
  <c r="EV12" i="6"/>
  <c r="EU12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XA11" i="6"/>
  <c r="WZ11" i="6"/>
  <c r="WY11" i="6"/>
  <c r="WX11" i="6"/>
  <c r="WW11" i="6"/>
  <c r="WV11" i="6"/>
  <c r="WU11" i="6"/>
  <c r="WT11" i="6"/>
  <c r="WS11" i="6"/>
  <c r="WR11" i="6"/>
  <c r="WQ11" i="6"/>
  <c r="WP11" i="6"/>
  <c r="WO11" i="6"/>
  <c r="WN11" i="6"/>
  <c r="WM11" i="6"/>
  <c r="WL11" i="6"/>
  <c r="WK11" i="6"/>
  <c r="WJ11" i="6"/>
  <c r="WI11" i="6"/>
  <c r="WH11" i="6"/>
  <c r="WG11" i="6"/>
  <c r="WF11" i="6"/>
  <c r="WE11" i="6"/>
  <c r="WD11" i="6"/>
  <c r="WC11" i="6"/>
  <c r="WB11" i="6"/>
  <c r="WA11" i="6"/>
  <c r="VZ11" i="6"/>
  <c r="VY11" i="6"/>
  <c r="VX11" i="6"/>
  <c r="VW11" i="6"/>
  <c r="VV11" i="6"/>
  <c r="VU11" i="6"/>
  <c r="VT11" i="6"/>
  <c r="VS11" i="6"/>
  <c r="VR11" i="6"/>
  <c r="VQ11" i="6"/>
  <c r="VP11" i="6"/>
  <c r="VO11" i="6"/>
  <c r="VN11" i="6"/>
  <c r="VM11" i="6"/>
  <c r="VL11" i="6"/>
  <c r="VK11" i="6"/>
  <c r="VJ11" i="6"/>
  <c r="VI11" i="6"/>
  <c r="VH11" i="6"/>
  <c r="VG11" i="6"/>
  <c r="VF11" i="6"/>
  <c r="VE11" i="6"/>
  <c r="VD11" i="6"/>
  <c r="VC11" i="6"/>
  <c r="VB11" i="6"/>
  <c r="VA11" i="6"/>
  <c r="UZ11" i="6"/>
  <c r="UY11" i="6"/>
  <c r="UX11" i="6"/>
  <c r="UW11" i="6"/>
  <c r="UV11" i="6"/>
  <c r="UU11" i="6"/>
  <c r="UT11" i="6"/>
  <c r="US11" i="6"/>
  <c r="UR11" i="6"/>
  <c r="UQ11" i="6"/>
  <c r="UP11" i="6"/>
  <c r="UO11" i="6"/>
  <c r="UN11" i="6"/>
  <c r="UM11" i="6"/>
  <c r="UL11" i="6"/>
  <c r="UK11" i="6"/>
  <c r="UJ11" i="6"/>
  <c r="UI11" i="6"/>
  <c r="UH11" i="6"/>
  <c r="UG11" i="6"/>
  <c r="UF11" i="6"/>
  <c r="UE11" i="6"/>
  <c r="UD11" i="6"/>
  <c r="UC11" i="6"/>
  <c r="UB11" i="6"/>
  <c r="UA11" i="6"/>
  <c r="TZ11" i="6"/>
  <c r="TY11" i="6"/>
  <c r="TX11" i="6"/>
  <c r="TW11" i="6"/>
  <c r="TV11" i="6"/>
  <c r="TU11" i="6"/>
  <c r="TT11" i="6"/>
  <c r="TS11" i="6"/>
  <c r="TR11" i="6"/>
  <c r="TQ11" i="6"/>
  <c r="TP11" i="6"/>
  <c r="TO11" i="6"/>
  <c r="TN11" i="6"/>
  <c r="TM11" i="6"/>
  <c r="TL11" i="6"/>
  <c r="TK11" i="6"/>
  <c r="TJ11" i="6"/>
  <c r="TI11" i="6"/>
  <c r="TH11" i="6"/>
  <c r="TG11" i="6"/>
  <c r="TF11" i="6"/>
  <c r="TE11" i="6"/>
  <c r="TD11" i="6"/>
  <c r="TC11" i="6"/>
  <c r="TB11" i="6"/>
  <c r="TA11" i="6"/>
  <c r="SZ11" i="6"/>
  <c r="SY11" i="6"/>
  <c r="SX11" i="6"/>
  <c r="SW11" i="6"/>
  <c r="SV11" i="6"/>
  <c r="SU11" i="6"/>
  <c r="ST11" i="6"/>
  <c r="SS11" i="6"/>
  <c r="SR11" i="6"/>
  <c r="SQ11" i="6"/>
  <c r="SP11" i="6"/>
  <c r="SO11" i="6"/>
  <c r="SN11" i="6"/>
  <c r="SM11" i="6"/>
  <c r="SL11" i="6"/>
  <c r="SK11" i="6"/>
  <c r="SJ11" i="6"/>
  <c r="SI11" i="6"/>
  <c r="SH11" i="6"/>
  <c r="SG11" i="6"/>
  <c r="SF11" i="6"/>
  <c r="SE11" i="6"/>
  <c r="SD11" i="6"/>
  <c r="SC11" i="6"/>
  <c r="SB11" i="6"/>
  <c r="SA11" i="6"/>
  <c r="RZ11" i="6"/>
  <c r="RY11" i="6"/>
  <c r="RX11" i="6"/>
  <c r="RW11" i="6"/>
  <c r="RV11" i="6"/>
  <c r="RU11" i="6"/>
  <c r="RT11" i="6"/>
  <c r="RS11" i="6"/>
  <c r="RR11" i="6"/>
  <c r="RQ11" i="6"/>
  <c r="RP11" i="6"/>
  <c r="RO11" i="6"/>
  <c r="RN11" i="6"/>
  <c r="RM11" i="6"/>
  <c r="RL11" i="6"/>
  <c r="RK11" i="6"/>
  <c r="RJ11" i="6"/>
  <c r="RI11" i="6"/>
  <c r="RH11" i="6"/>
  <c r="RG11" i="6"/>
  <c r="RF11" i="6"/>
  <c r="RE11" i="6"/>
  <c r="RD11" i="6"/>
  <c r="RC11" i="6"/>
  <c r="RB11" i="6"/>
  <c r="RA11" i="6"/>
  <c r="QZ11" i="6"/>
  <c r="QY11" i="6"/>
  <c r="QX11" i="6"/>
  <c r="QW11" i="6"/>
  <c r="QV11" i="6"/>
  <c r="QU11" i="6"/>
  <c r="QT11" i="6"/>
  <c r="QS11" i="6"/>
  <c r="QR11" i="6"/>
  <c r="QQ11" i="6"/>
  <c r="QP11" i="6"/>
  <c r="QO11" i="6"/>
  <c r="QN11" i="6"/>
  <c r="QM11" i="6"/>
  <c r="QL11" i="6"/>
  <c r="QK11" i="6"/>
  <c r="QJ11" i="6"/>
  <c r="QI11" i="6"/>
  <c r="QH11" i="6"/>
  <c r="QG11" i="6"/>
  <c r="QF11" i="6"/>
  <c r="QE11" i="6"/>
  <c r="QD11" i="6"/>
  <c r="QC11" i="6"/>
  <c r="QB11" i="6"/>
  <c r="QA11" i="6"/>
  <c r="PZ11" i="6"/>
  <c r="PY11" i="6"/>
  <c r="PX11" i="6"/>
  <c r="PW11" i="6"/>
  <c r="PV11" i="6"/>
  <c r="PU11" i="6"/>
  <c r="PT11" i="6"/>
  <c r="PS11" i="6"/>
  <c r="PR11" i="6"/>
  <c r="PQ11" i="6"/>
  <c r="PP11" i="6"/>
  <c r="PO11" i="6"/>
  <c r="PN11" i="6"/>
  <c r="PM11" i="6"/>
  <c r="PL11" i="6"/>
  <c r="PK11" i="6"/>
  <c r="PJ11" i="6"/>
  <c r="PI11" i="6"/>
  <c r="PH11" i="6"/>
  <c r="PG11" i="6"/>
  <c r="PF11" i="6"/>
  <c r="PE11" i="6"/>
  <c r="PD11" i="6"/>
  <c r="PC11" i="6"/>
  <c r="PB11" i="6"/>
  <c r="PA11" i="6"/>
  <c r="OZ11" i="6"/>
  <c r="OY11" i="6"/>
  <c r="OX11" i="6"/>
  <c r="OW11" i="6"/>
  <c r="OV11" i="6"/>
  <c r="OU11" i="6"/>
  <c r="OT11" i="6"/>
  <c r="OS11" i="6"/>
  <c r="OR11" i="6"/>
  <c r="OQ11" i="6"/>
  <c r="OP11" i="6"/>
  <c r="OO11" i="6"/>
  <c r="ON11" i="6"/>
  <c r="OM11" i="6"/>
  <c r="OL11" i="6"/>
  <c r="OK11" i="6"/>
  <c r="OJ11" i="6"/>
  <c r="OI11" i="6"/>
  <c r="OH11" i="6"/>
  <c r="OG11" i="6"/>
  <c r="OF11" i="6"/>
  <c r="OE11" i="6"/>
  <c r="OD11" i="6"/>
  <c r="OC11" i="6"/>
  <c r="OB11" i="6"/>
  <c r="OA11" i="6"/>
  <c r="NZ11" i="6"/>
  <c r="NY11" i="6"/>
  <c r="NX11" i="6"/>
  <c r="NW11" i="6"/>
  <c r="NV11" i="6"/>
  <c r="NU11" i="6"/>
  <c r="NT11" i="6"/>
  <c r="NS11" i="6"/>
  <c r="NR11" i="6"/>
  <c r="NQ11" i="6"/>
  <c r="NP11" i="6"/>
  <c r="NO11" i="6"/>
  <c r="NN11" i="6"/>
  <c r="NM11" i="6"/>
  <c r="NL11" i="6"/>
  <c r="NK11" i="6"/>
  <c r="NJ11" i="6"/>
  <c r="NI11" i="6"/>
  <c r="NH11" i="6"/>
  <c r="NG11" i="6"/>
  <c r="NF11" i="6"/>
  <c r="NE11" i="6"/>
  <c r="ND11" i="6"/>
  <c r="NC11" i="6"/>
  <c r="NB11" i="6"/>
  <c r="NA11" i="6"/>
  <c r="MZ11" i="6"/>
  <c r="MY11" i="6"/>
  <c r="MX11" i="6"/>
  <c r="MW11" i="6"/>
  <c r="MV11" i="6"/>
  <c r="MU11" i="6"/>
  <c r="MT11" i="6"/>
  <c r="MS11" i="6"/>
  <c r="MR11" i="6"/>
  <c r="MQ11" i="6"/>
  <c r="MP11" i="6"/>
  <c r="MO11" i="6"/>
  <c r="MN11" i="6"/>
  <c r="MM11" i="6"/>
  <c r="ML11" i="6"/>
  <c r="MK11" i="6"/>
  <c r="MJ11" i="6"/>
  <c r="MI11" i="6"/>
  <c r="MH11" i="6"/>
  <c r="MG11" i="6"/>
  <c r="MF11" i="6"/>
  <c r="ME11" i="6"/>
  <c r="MD11" i="6"/>
  <c r="MC11" i="6"/>
  <c r="MB11" i="6"/>
  <c r="MA11" i="6"/>
  <c r="LZ11" i="6"/>
  <c r="LY11" i="6"/>
  <c r="LX11" i="6"/>
  <c r="LW11" i="6"/>
  <c r="LV11" i="6"/>
  <c r="LU11" i="6"/>
  <c r="LT11" i="6"/>
  <c r="LS11" i="6"/>
  <c r="LR11" i="6"/>
  <c r="LQ11" i="6"/>
  <c r="LP11" i="6"/>
  <c r="LO11" i="6"/>
  <c r="LN11" i="6"/>
  <c r="LM11" i="6"/>
  <c r="LL11" i="6"/>
  <c r="LK11" i="6"/>
  <c r="LJ11" i="6"/>
  <c r="LI11" i="6"/>
  <c r="LH11" i="6"/>
  <c r="LG11" i="6"/>
  <c r="LF11" i="6"/>
  <c r="LE11" i="6"/>
  <c r="LD11" i="6"/>
  <c r="LC11" i="6"/>
  <c r="LB11" i="6"/>
  <c r="LA11" i="6"/>
  <c r="KZ11" i="6"/>
  <c r="KY11" i="6"/>
  <c r="KX11" i="6"/>
  <c r="KW11" i="6"/>
  <c r="KV11" i="6"/>
  <c r="KU11" i="6"/>
  <c r="KT11" i="6"/>
  <c r="KS11" i="6"/>
  <c r="KR11" i="6"/>
  <c r="KQ11" i="6"/>
  <c r="KP11" i="6"/>
  <c r="KO11" i="6"/>
  <c r="KN11" i="6"/>
  <c r="KM11" i="6"/>
  <c r="KL11" i="6"/>
  <c r="KK11" i="6"/>
  <c r="KJ11" i="6"/>
  <c r="KI11" i="6"/>
  <c r="KH11" i="6"/>
  <c r="KG11" i="6"/>
  <c r="KF11" i="6"/>
  <c r="KE11" i="6"/>
  <c r="KD11" i="6"/>
  <c r="KC11" i="6"/>
  <c r="KB11" i="6"/>
  <c r="KA11" i="6"/>
  <c r="JZ11" i="6"/>
  <c r="JY11" i="6"/>
  <c r="JX11" i="6"/>
  <c r="JW11" i="6"/>
  <c r="JV11" i="6"/>
  <c r="JU11" i="6"/>
  <c r="JT11" i="6"/>
  <c r="JS11" i="6"/>
  <c r="JR11" i="6"/>
  <c r="JQ11" i="6"/>
  <c r="JP11" i="6"/>
  <c r="JO11" i="6"/>
  <c r="JN11" i="6"/>
  <c r="JM11" i="6"/>
  <c r="JL11" i="6"/>
  <c r="JK11" i="6"/>
  <c r="JJ11" i="6"/>
  <c r="JI11" i="6"/>
  <c r="JH11" i="6"/>
  <c r="JG11" i="6"/>
  <c r="JF11" i="6"/>
  <c r="JE11" i="6"/>
  <c r="JD11" i="6"/>
  <c r="JC11" i="6"/>
  <c r="JB11" i="6"/>
  <c r="JA11" i="6"/>
  <c r="IZ11" i="6"/>
  <c r="IY11" i="6"/>
  <c r="IX11" i="6"/>
  <c r="IW11" i="6"/>
  <c r="IV11" i="6"/>
  <c r="IU11" i="6"/>
  <c r="IT11" i="6"/>
  <c r="IS11" i="6"/>
  <c r="IR11" i="6"/>
  <c r="IQ11" i="6"/>
  <c r="IP11" i="6"/>
  <c r="IO11" i="6"/>
  <c r="IN11" i="6"/>
  <c r="IM11" i="6"/>
  <c r="IL11" i="6"/>
  <c r="IK11" i="6"/>
  <c r="IJ11" i="6"/>
  <c r="II11" i="6"/>
  <c r="IH11" i="6"/>
  <c r="IG11" i="6"/>
  <c r="IF11" i="6"/>
  <c r="IE11" i="6"/>
  <c r="ID11" i="6"/>
  <c r="IC11" i="6"/>
  <c r="IB11" i="6"/>
  <c r="IA11" i="6"/>
  <c r="HZ11" i="6"/>
  <c r="HY11" i="6"/>
  <c r="HX11" i="6"/>
  <c r="HW11" i="6"/>
  <c r="HV11" i="6"/>
  <c r="HU11" i="6"/>
  <c r="HT11" i="6"/>
  <c r="HS11" i="6"/>
  <c r="HR11" i="6"/>
  <c r="HQ11" i="6"/>
  <c r="HP11" i="6"/>
  <c r="HO11" i="6"/>
  <c r="HN11" i="6"/>
  <c r="HM11" i="6"/>
  <c r="HL11" i="6"/>
  <c r="HK11" i="6"/>
  <c r="HJ11" i="6"/>
  <c r="HI11" i="6"/>
  <c r="HH11" i="6"/>
  <c r="HG11" i="6"/>
  <c r="HF11" i="6"/>
  <c r="HE11" i="6"/>
  <c r="HD11" i="6"/>
  <c r="HC11" i="6"/>
  <c r="HB11" i="6"/>
  <c r="HA11" i="6"/>
  <c r="GZ11" i="6"/>
  <c r="GY11" i="6"/>
  <c r="GX11" i="6"/>
  <c r="GW11" i="6"/>
  <c r="GV11" i="6"/>
  <c r="GU11" i="6"/>
  <c r="GT11" i="6"/>
  <c r="GS11" i="6"/>
  <c r="GR11" i="6"/>
  <c r="GQ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N11" i="6"/>
  <c r="FM11" i="6"/>
  <c r="FL11" i="6"/>
  <c r="FK11" i="6"/>
  <c r="FJ11" i="6"/>
  <c r="FI11" i="6"/>
  <c r="FH11" i="6"/>
  <c r="FG11" i="6"/>
  <c r="FF11" i="6"/>
  <c r="FE11" i="6"/>
  <c r="FD11" i="6"/>
  <c r="FC11" i="6"/>
  <c r="FB11" i="6"/>
  <c r="FA11" i="6"/>
  <c r="EZ11" i="6"/>
  <c r="EY11" i="6"/>
  <c r="EX11" i="6"/>
  <c r="EW11" i="6"/>
  <c r="EV11" i="6"/>
  <c r="EU11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XA10" i="6"/>
  <c r="WZ10" i="6"/>
  <c r="WY10" i="6"/>
  <c r="WX10" i="6"/>
  <c r="WW10" i="6"/>
  <c r="WV10" i="6"/>
  <c r="WU10" i="6"/>
  <c r="WT10" i="6"/>
  <c r="WS10" i="6"/>
  <c r="WR10" i="6"/>
  <c r="WQ10" i="6"/>
  <c r="WP10" i="6"/>
  <c r="WO10" i="6"/>
  <c r="WN10" i="6"/>
  <c r="WM10" i="6"/>
  <c r="WL10" i="6"/>
  <c r="WK10" i="6"/>
  <c r="WJ10" i="6"/>
  <c r="WI10" i="6"/>
  <c r="WH10" i="6"/>
  <c r="WG10" i="6"/>
  <c r="WF10" i="6"/>
  <c r="WE10" i="6"/>
  <c r="WD10" i="6"/>
  <c r="WC10" i="6"/>
  <c r="WB10" i="6"/>
  <c r="WA10" i="6"/>
  <c r="VZ10" i="6"/>
  <c r="VY10" i="6"/>
  <c r="VX10" i="6"/>
  <c r="VW10" i="6"/>
  <c r="VV10" i="6"/>
  <c r="VU10" i="6"/>
  <c r="VT10" i="6"/>
  <c r="VS10" i="6"/>
  <c r="VR10" i="6"/>
  <c r="VQ10" i="6"/>
  <c r="VP10" i="6"/>
  <c r="VO10" i="6"/>
  <c r="VN10" i="6"/>
  <c r="VM10" i="6"/>
  <c r="VL10" i="6"/>
  <c r="VK10" i="6"/>
  <c r="VJ10" i="6"/>
  <c r="VI10" i="6"/>
  <c r="VH10" i="6"/>
  <c r="VG10" i="6"/>
  <c r="VF10" i="6"/>
  <c r="VE10" i="6"/>
  <c r="VD10" i="6"/>
  <c r="VC10" i="6"/>
  <c r="VB10" i="6"/>
  <c r="VA10" i="6"/>
  <c r="UZ10" i="6"/>
  <c r="UY10" i="6"/>
  <c r="UX10" i="6"/>
  <c r="UW10" i="6"/>
  <c r="UV10" i="6"/>
  <c r="UU10" i="6"/>
  <c r="UT10" i="6"/>
  <c r="US10" i="6"/>
  <c r="UR10" i="6"/>
  <c r="UQ10" i="6"/>
  <c r="UP10" i="6"/>
  <c r="UO10" i="6"/>
  <c r="UN10" i="6"/>
  <c r="UM10" i="6"/>
  <c r="UL10" i="6"/>
  <c r="UK10" i="6"/>
  <c r="UJ10" i="6"/>
  <c r="UI10" i="6"/>
  <c r="UH10" i="6"/>
  <c r="UG10" i="6"/>
  <c r="UF10" i="6"/>
  <c r="UE10" i="6"/>
  <c r="UD10" i="6"/>
  <c r="UC10" i="6"/>
  <c r="UB10" i="6"/>
  <c r="UA10" i="6"/>
  <c r="TZ10" i="6"/>
  <c r="TY10" i="6"/>
  <c r="TX10" i="6"/>
  <c r="TW10" i="6"/>
  <c r="TV10" i="6"/>
  <c r="TU10" i="6"/>
  <c r="TT10" i="6"/>
  <c r="TS10" i="6"/>
  <c r="TR10" i="6"/>
  <c r="TQ10" i="6"/>
  <c r="TP10" i="6"/>
  <c r="TO10" i="6"/>
  <c r="TN10" i="6"/>
  <c r="TM10" i="6"/>
  <c r="TL10" i="6"/>
  <c r="TK10" i="6"/>
  <c r="TJ10" i="6"/>
  <c r="TI10" i="6"/>
  <c r="TH10" i="6"/>
  <c r="TG10" i="6"/>
  <c r="TF10" i="6"/>
  <c r="TE10" i="6"/>
  <c r="TD10" i="6"/>
  <c r="TC10" i="6"/>
  <c r="TB10" i="6"/>
  <c r="TA10" i="6"/>
  <c r="SZ10" i="6"/>
  <c r="SY10" i="6"/>
  <c r="SX10" i="6"/>
  <c r="SW10" i="6"/>
  <c r="SV10" i="6"/>
  <c r="SU10" i="6"/>
  <c r="ST10" i="6"/>
  <c r="SS10" i="6"/>
  <c r="SR10" i="6"/>
  <c r="SQ10" i="6"/>
  <c r="SP10" i="6"/>
  <c r="SO10" i="6"/>
  <c r="SN10" i="6"/>
  <c r="SM10" i="6"/>
  <c r="SL10" i="6"/>
  <c r="SK10" i="6"/>
  <c r="SJ10" i="6"/>
  <c r="SI10" i="6"/>
  <c r="SH10" i="6"/>
  <c r="SG10" i="6"/>
  <c r="SF10" i="6"/>
  <c r="SE10" i="6"/>
  <c r="SD10" i="6"/>
  <c r="SC10" i="6"/>
  <c r="SB10" i="6"/>
  <c r="SA10" i="6"/>
  <c r="RZ10" i="6"/>
  <c r="RY10" i="6"/>
  <c r="RX10" i="6"/>
  <c r="RW10" i="6"/>
  <c r="RV10" i="6"/>
  <c r="RU10" i="6"/>
  <c r="RT10" i="6"/>
  <c r="RS10" i="6"/>
  <c r="RR10" i="6"/>
  <c r="RQ10" i="6"/>
  <c r="RP10" i="6"/>
  <c r="RO10" i="6"/>
  <c r="RN10" i="6"/>
  <c r="RM10" i="6"/>
  <c r="RL10" i="6"/>
  <c r="RK10" i="6"/>
  <c r="RJ10" i="6"/>
  <c r="RI10" i="6"/>
  <c r="RH10" i="6"/>
  <c r="RG10" i="6"/>
  <c r="RF10" i="6"/>
  <c r="RE10" i="6"/>
  <c r="RD10" i="6"/>
  <c r="RC10" i="6"/>
  <c r="RB10" i="6"/>
  <c r="RA10" i="6"/>
  <c r="QZ10" i="6"/>
  <c r="QY10" i="6"/>
  <c r="QX10" i="6"/>
  <c r="QW10" i="6"/>
  <c r="QV10" i="6"/>
  <c r="QU10" i="6"/>
  <c r="QT10" i="6"/>
  <c r="QS10" i="6"/>
  <c r="QR10" i="6"/>
  <c r="QQ10" i="6"/>
  <c r="QP10" i="6"/>
  <c r="QO10" i="6"/>
  <c r="QN10" i="6"/>
  <c r="QM10" i="6"/>
  <c r="QL10" i="6"/>
  <c r="QK10" i="6"/>
  <c r="QJ10" i="6"/>
  <c r="QI10" i="6"/>
  <c r="QH10" i="6"/>
  <c r="QG10" i="6"/>
  <c r="QF10" i="6"/>
  <c r="QE10" i="6"/>
  <c r="QD10" i="6"/>
  <c r="QC10" i="6"/>
  <c r="QB10" i="6"/>
  <c r="QA10" i="6"/>
  <c r="PZ10" i="6"/>
  <c r="PY10" i="6"/>
  <c r="PX10" i="6"/>
  <c r="PW10" i="6"/>
  <c r="PV10" i="6"/>
  <c r="PU10" i="6"/>
  <c r="PT10" i="6"/>
  <c r="PS10" i="6"/>
  <c r="PR10" i="6"/>
  <c r="PQ10" i="6"/>
  <c r="PP10" i="6"/>
  <c r="PO10" i="6"/>
  <c r="PN10" i="6"/>
  <c r="PM10" i="6"/>
  <c r="PL10" i="6"/>
  <c r="PK10" i="6"/>
  <c r="PJ10" i="6"/>
  <c r="PI10" i="6"/>
  <c r="PH10" i="6"/>
  <c r="PG10" i="6"/>
  <c r="PF10" i="6"/>
  <c r="PE10" i="6"/>
  <c r="PD10" i="6"/>
  <c r="PC10" i="6"/>
  <c r="PB10" i="6"/>
  <c r="PA10" i="6"/>
  <c r="OZ10" i="6"/>
  <c r="OY10" i="6"/>
  <c r="OX10" i="6"/>
  <c r="OW10" i="6"/>
  <c r="OV10" i="6"/>
  <c r="OU10" i="6"/>
  <c r="OT10" i="6"/>
  <c r="OS10" i="6"/>
  <c r="OR10" i="6"/>
  <c r="OQ10" i="6"/>
  <c r="OP10" i="6"/>
  <c r="OO10" i="6"/>
  <c r="ON10" i="6"/>
  <c r="OM10" i="6"/>
  <c r="OL10" i="6"/>
  <c r="OK10" i="6"/>
  <c r="OJ10" i="6"/>
  <c r="OI10" i="6"/>
  <c r="OH10" i="6"/>
  <c r="OG10" i="6"/>
  <c r="OF10" i="6"/>
  <c r="OE10" i="6"/>
  <c r="OD10" i="6"/>
  <c r="OC10" i="6"/>
  <c r="OB10" i="6"/>
  <c r="OA10" i="6"/>
  <c r="NZ10" i="6"/>
  <c r="NY10" i="6"/>
  <c r="NX10" i="6"/>
  <c r="NW10" i="6"/>
  <c r="NV10" i="6"/>
  <c r="NU10" i="6"/>
  <c r="NT10" i="6"/>
  <c r="NS10" i="6"/>
  <c r="NR10" i="6"/>
  <c r="NQ10" i="6"/>
  <c r="NP10" i="6"/>
  <c r="NO10" i="6"/>
  <c r="NN10" i="6"/>
  <c r="NM10" i="6"/>
  <c r="NL10" i="6"/>
  <c r="NK10" i="6"/>
  <c r="NJ10" i="6"/>
  <c r="NI10" i="6"/>
  <c r="NH10" i="6"/>
  <c r="NG10" i="6"/>
  <c r="NF10" i="6"/>
  <c r="NE10" i="6"/>
  <c r="ND10" i="6"/>
  <c r="NC10" i="6"/>
  <c r="NB10" i="6"/>
  <c r="NA10" i="6"/>
  <c r="MZ10" i="6"/>
  <c r="MY10" i="6"/>
  <c r="MX10" i="6"/>
  <c r="MW10" i="6"/>
  <c r="MV10" i="6"/>
  <c r="MU10" i="6"/>
  <c r="MT10" i="6"/>
  <c r="MS10" i="6"/>
  <c r="MR10" i="6"/>
  <c r="MQ10" i="6"/>
  <c r="MP10" i="6"/>
  <c r="MO10" i="6"/>
  <c r="MN10" i="6"/>
  <c r="MM10" i="6"/>
  <c r="ML10" i="6"/>
  <c r="MK10" i="6"/>
  <c r="MJ10" i="6"/>
  <c r="MI10" i="6"/>
  <c r="MH10" i="6"/>
  <c r="MG10" i="6"/>
  <c r="MF10" i="6"/>
  <c r="ME10" i="6"/>
  <c r="MD10" i="6"/>
  <c r="MC10" i="6"/>
  <c r="MB10" i="6"/>
  <c r="MA10" i="6"/>
  <c r="LZ10" i="6"/>
  <c r="LY10" i="6"/>
  <c r="LX10" i="6"/>
  <c r="LW10" i="6"/>
  <c r="LV10" i="6"/>
  <c r="LU10" i="6"/>
  <c r="LT10" i="6"/>
  <c r="LS10" i="6"/>
  <c r="LR10" i="6"/>
  <c r="LQ10" i="6"/>
  <c r="LP10" i="6"/>
  <c r="LO10" i="6"/>
  <c r="LN10" i="6"/>
  <c r="LM10" i="6"/>
  <c r="LL10" i="6"/>
  <c r="LK10" i="6"/>
  <c r="LJ10" i="6"/>
  <c r="LI10" i="6"/>
  <c r="LH10" i="6"/>
  <c r="LG10" i="6"/>
  <c r="LF10" i="6"/>
  <c r="LE10" i="6"/>
  <c r="LD10" i="6"/>
  <c r="LC10" i="6"/>
  <c r="LB10" i="6"/>
  <c r="LA10" i="6"/>
  <c r="KZ10" i="6"/>
  <c r="KY10" i="6"/>
  <c r="KX10" i="6"/>
  <c r="KW10" i="6"/>
  <c r="KV10" i="6"/>
  <c r="KU10" i="6"/>
  <c r="KT10" i="6"/>
  <c r="KS10" i="6"/>
  <c r="KR10" i="6"/>
  <c r="KQ10" i="6"/>
  <c r="KP10" i="6"/>
  <c r="KO10" i="6"/>
  <c r="KN10" i="6"/>
  <c r="KM10" i="6"/>
  <c r="KL10" i="6"/>
  <c r="KK10" i="6"/>
  <c r="KJ10" i="6"/>
  <c r="KI10" i="6"/>
  <c r="KH10" i="6"/>
  <c r="KG10" i="6"/>
  <c r="KF10" i="6"/>
  <c r="KE10" i="6"/>
  <c r="KD10" i="6"/>
  <c r="KC10" i="6"/>
  <c r="KB10" i="6"/>
  <c r="KA10" i="6"/>
  <c r="JZ10" i="6"/>
  <c r="JY10" i="6"/>
  <c r="JX10" i="6"/>
  <c r="JW10" i="6"/>
  <c r="JV10" i="6"/>
  <c r="JU10" i="6"/>
  <c r="JT10" i="6"/>
  <c r="JS10" i="6"/>
  <c r="JR10" i="6"/>
  <c r="JQ10" i="6"/>
  <c r="JP10" i="6"/>
  <c r="JO10" i="6"/>
  <c r="JN10" i="6"/>
  <c r="JM10" i="6"/>
  <c r="JL10" i="6"/>
  <c r="JK10" i="6"/>
  <c r="JJ10" i="6"/>
  <c r="JI10" i="6"/>
  <c r="JH10" i="6"/>
  <c r="JG10" i="6"/>
  <c r="JF10" i="6"/>
  <c r="JE10" i="6"/>
  <c r="JD10" i="6"/>
  <c r="JC10" i="6"/>
  <c r="JB10" i="6"/>
  <c r="JA10" i="6"/>
  <c r="IZ10" i="6"/>
  <c r="IY10" i="6"/>
  <c r="IX10" i="6"/>
  <c r="IW10" i="6"/>
  <c r="IV10" i="6"/>
  <c r="IU10" i="6"/>
  <c r="IT10" i="6"/>
  <c r="IS10" i="6"/>
  <c r="IR10" i="6"/>
  <c r="IQ10" i="6"/>
  <c r="IP10" i="6"/>
  <c r="IO10" i="6"/>
  <c r="IN10" i="6"/>
  <c r="IM10" i="6"/>
  <c r="IL10" i="6"/>
  <c r="IK10" i="6"/>
  <c r="IJ10" i="6"/>
  <c r="II10" i="6"/>
  <c r="IH10" i="6"/>
  <c r="IG10" i="6"/>
  <c r="IF10" i="6"/>
  <c r="IE10" i="6"/>
  <c r="ID10" i="6"/>
  <c r="IC10" i="6"/>
  <c r="IB10" i="6"/>
  <c r="IA10" i="6"/>
  <c r="HZ10" i="6"/>
  <c r="HY10" i="6"/>
  <c r="HX10" i="6"/>
  <c r="HW10" i="6"/>
  <c r="HV10" i="6"/>
  <c r="HU10" i="6"/>
  <c r="HT10" i="6"/>
  <c r="HS10" i="6"/>
  <c r="HR10" i="6"/>
  <c r="HQ10" i="6"/>
  <c r="HP10" i="6"/>
  <c r="HO10" i="6"/>
  <c r="HN10" i="6"/>
  <c r="HM10" i="6"/>
  <c r="HL10" i="6"/>
  <c r="HK10" i="6"/>
  <c r="HJ10" i="6"/>
  <c r="HI10" i="6"/>
  <c r="HH10" i="6"/>
  <c r="HG10" i="6"/>
  <c r="HF10" i="6"/>
  <c r="HE10" i="6"/>
  <c r="HD10" i="6"/>
  <c r="HC10" i="6"/>
  <c r="HB10" i="6"/>
  <c r="HA10" i="6"/>
  <c r="GZ10" i="6"/>
  <c r="GY10" i="6"/>
  <c r="GX10" i="6"/>
  <c r="GW10" i="6"/>
  <c r="GV10" i="6"/>
  <c r="GU10" i="6"/>
  <c r="GT10" i="6"/>
  <c r="GS10" i="6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O10" i="6"/>
  <c r="FN10" i="6"/>
  <c r="FM10" i="6"/>
  <c r="FL10" i="6"/>
  <c r="FK10" i="6"/>
  <c r="FJ10" i="6"/>
  <c r="FI10" i="6"/>
  <c r="FH10" i="6"/>
  <c r="FG10" i="6"/>
  <c r="FF10" i="6"/>
  <c r="FE10" i="6"/>
  <c r="FD10" i="6"/>
  <c r="FC10" i="6"/>
  <c r="FB10" i="6"/>
  <c r="FA10" i="6"/>
  <c r="EZ10" i="6"/>
  <c r="EY10" i="6"/>
  <c r="EX10" i="6"/>
  <c r="EW10" i="6"/>
  <c r="EV10" i="6"/>
  <c r="EU10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XA9" i="6"/>
  <c r="WZ9" i="6"/>
  <c r="WY9" i="6"/>
  <c r="WX9" i="6"/>
  <c r="WW9" i="6"/>
  <c r="WV9" i="6"/>
  <c r="WU9" i="6"/>
  <c r="WT9" i="6"/>
  <c r="WS9" i="6"/>
  <c r="WR9" i="6"/>
  <c r="WQ9" i="6"/>
  <c r="WP9" i="6"/>
  <c r="WO9" i="6"/>
  <c r="WN9" i="6"/>
  <c r="WM9" i="6"/>
  <c r="WL9" i="6"/>
  <c r="WK9" i="6"/>
  <c r="WJ9" i="6"/>
  <c r="WI9" i="6"/>
  <c r="WH9" i="6"/>
  <c r="WG9" i="6"/>
  <c r="WF9" i="6"/>
  <c r="WE9" i="6"/>
  <c r="WD9" i="6"/>
  <c r="WC9" i="6"/>
  <c r="WB9" i="6"/>
  <c r="WA9" i="6"/>
  <c r="VZ9" i="6"/>
  <c r="VY9" i="6"/>
  <c r="VX9" i="6"/>
  <c r="VW9" i="6"/>
  <c r="VV9" i="6"/>
  <c r="VU9" i="6"/>
  <c r="VT9" i="6"/>
  <c r="VS9" i="6"/>
  <c r="VR9" i="6"/>
  <c r="VQ9" i="6"/>
  <c r="VP9" i="6"/>
  <c r="VO9" i="6"/>
  <c r="VN9" i="6"/>
  <c r="VM9" i="6"/>
  <c r="VL9" i="6"/>
  <c r="VK9" i="6"/>
  <c r="VJ9" i="6"/>
  <c r="VI9" i="6"/>
  <c r="VH9" i="6"/>
  <c r="VG9" i="6"/>
  <c r="VF9" i="6"/>
  <c r="VE9" i="6"/>
  <c r="VD9" i="6"/>
  <c r="VC9" i="6"/>
  <c r="VB9" i="6"/>
  <c r="VA9" i="6"/>
  <c r="UZ9" i="6"/>
  <c r="UY9" i="6"/>
  <c r="UX9" i="6"/>
  <c r="UW9" i="6"/>
  <c r="UV9" i="6"/>
  <c r="UU9" i="6"/>
  <c r="UT9" i="6"/>
  <c r="US9" i="6"/>
  <c r="UR9" i="6"/>
  <c r="UQ9" i="6"/>
  <c r="UP9" i="6"/>
  <c r="UO9" i="6"/>
  <c r="UN9" i="6"/>
  <c r="UM9" i="6"/>
  <c r="UL9" i="6"/>
  <c r="UK9" i="6"/>
  <c r="UJ9" i="6"/>
  <c r="UI9" i="6"/>
  <c r="UH9" i="6"/>
  <c r="UG9" i="6"/>
  <c r="UF9" i="6"/>
  <c r="UE9" i="6"/>
  <c r="UD9" i="6"/>
  <c r="UC9" i="6"/>
  <c r="UB9" i="6"/>
  <c r="UA9" i="6"/>
  <c r="TZ9" i="6"/>
  <c r="TY9" i="6"/>
  <c r="TX9" i="6"/>
  <c r="TW9" i="6"/>
  <c r="TV9" i="6"/>
  <c r="TU9" i="6"/>
  <c r="TT9" i="6"/>
  <c r="TS9" i="6"/>
  <c r="TR9" i="6"/>
  <c r="TQ9" i="6"/>
  <c r="TP9" i="6"/>
  <c r="TO9" i="6"/>
  <c r="TN9" i="6"/>
  <c r="TM9" i="6"/>
  <c r="TL9" i="6"/>
  <c r="TK9" i="6"/>
  <c r="TJ9" i="6"/>
  <c r="TI9" i="6"/>
  <c r="TH9" i="6"/>
  <c r="TG9" i="6"/>
  <c r="TF9" i="6"/>
  <c r="TE9" i="6"/>
  <c r="TD9" i="6"/>
  <c r="TC9" i="6"/>
  <c r="TB9" i="6"/>
  <c r="TA9" i="6"/>
  <c r="SZ9" i="6"/>
  <c r="SY9" i="6"/>
  <c r="SX9" i="6"/>
  <c r="SW9" i="6"/>
  <c r="SV9" i="6"/>
  <c r="SU9" i="6"/>
  <c r="ST9" i="6"/>
  <c r="SS9" i="6"/>
  <c r="SR9" i="6"/>
  <c r="SQ9" i="6"/>
  <c r="SP9" i="6"/>
  <c r="SO9" i="6"/>
  <c r="SN9" i="6"/>
  <c r="SM9" i="6"/>
  <c r="SL9" i="6"/>
  <c r="SK9" i="6"/>
  <c r="SJ9" i="6"/>
  <c r="SI9" i="6"/>
  <c r="SH9" i="6"/>
  <c r="SG9" i="6"/>
  <c r="SF9" i="6"/>
  <c r="SE9" i="6"/>
  <c r="SD9" i="6"/>
  <c r="SC9" i="6"/>
  <c r="SB9" i="6"/>
  <c r="SA9" i="6"/>
  <c r="RZ9" i="6"/>
  <c r="RY9" i="6"/>
  <c r="RX9" i="6"/>
  <c r="RW9" i="6"/>
  <c r="RV9" i="6"/>
  <c r="RU9" i="6"/>
  <c r="RT9" i="6"/>
  <c r="RS9" i="6"/>
  <c r="RR9" i="6"/>
  <c r="RQ9" i="6"/>
  <c r="RP9" i="6"/>
  <c r="RO9" i="6"/>
  <c r="RN9" i="6"/>
  <c r="RM9" i="6"/>
  <c r="RL9" i="6"/>
  <c r="RK9" i="6"/>
  <c r="RJ9" i="6"/>
  <c r="RI9" i="6"/>
  <c r="RH9" i="6"/>
  <c r="RG9" i="6"/>
  <c r="RF9" i="6"/>
  <c r="RE9" i="6"/>
  <c r="RD9" i="6"/>
  <c r="RC9" i="6"/>
  <c r="RB9" i="6"/>
  <c r="RA9" i="6"/>
  <c r="QZ9" i="6"/>
  <c r="QY9" i="6"/>
  <c r="QX9" i="6"/>
  <c r="QW9" i="6"/>
  <c r="QV9" i="6"/>
  <c r="QU9" i="6"/>
  <c r="QT9" i="6"/>
  <c r="QS9" i="6"/>
  <c r="QR9" i="6"/>
  <c r="QQ9" i="6"/>
  <c r="QP9" i="6"/>
  <c r="QO9" i="6"/>
  <c r="QN9" i="6"/>
  <c r="QM9" i="6"/>
  <c r="QL9" i="6"/>
  <c r="QK9" i="6"/>
  <c r="QJ9" i="6"/>
  <c r="QI9" i="6"/>
  <c r="QH9" i="6"/>
  <c r="QG9" i="6"/>
  <c r="QF9" i="6"/>
  <c r="QE9" i="6"/>
  <c r="QD9" i="6"/>
  <c r="QC9" i="6"/>
  <c r="QB9" i="6"/>
  <c r="QA9" i="6"/>
  <c r="PZ9" i="6"/>
  <c r="PY9" i="6"/>
  <c r="PX9" i="6"/>
  <c r="PW9" i="6"/>
  <c r="PV9" i="6"/>
  <c r="PU9" i="6"/>
  <c r="PT9" i="6"/>
  <c r="PS9" i="6"/>
  <c r="PR9" i="6"/>
  <c r="PQ9" i="6"/>
  <c r="PP9" i="6"/>
  <c r="PO9" i="6"/>
  <c r="PN9" i="6"/>
  <c r="PM9" i="6"/>
  <c r="PL9" i="6"/>
  <c r="PK9" i="6"/>
  <c r="PJ9" i="6"/>
  <c r="PI9" i="6"/>
  <c r="PH9" i="6"/>
  <c r="PG9" i="6"/>
  <c r="PF9" i="6"/>
  <c r="PE9" i="6"/>
  <c r="PD9" i="6"/>
  <c r="PC9" i="6"/>
  <c r="PB9" i="6"/>
  <c r="PA9" i="6"/>
  <c r="OZ9" i="6"/>
  <c r="OY9" i="6"/>
  <c r="OX9" i="6"/>
  <c r="OW9" i="6"/>
  <c r="OV9" i="6"/>
  <c r="OU9" i="6"/>
  <c r="OT9" i="6"/>
  <c r="OS9" i="6"/>
  <c r="OR9" i="6"/>
  <c r="OQ9" i="6"/>
  <c r="OP9" i="6"/>
  <c r="OO9" i="6"/>
  <c r="ON9" i="6"/>
  <c r="OM9" i="6"/>
  <c r="OL9" i="6"/>
  <c r="OK9" i="6"/>
  <c r="OJ9" i="6"/>
  <c r="OI9" i="6"/>
  <c r="OH9" i="6"/>
  <c r="OG9" i="6"/>
  <c r="OF9" i="6"/>
  <c r="OE9" i="6"/>
  <c r="OD9" i="6"/>
  <c r="OC9" i="6"/>
  <c r="OB9" i="6"/>
  <c r="OA9" i="6"/>
  <c r="NZ9" i="6"/>
  <c r="NY9" i="6"/>
  <c r="NX9" i="6"/>
  <c r="NW9" i="6"/>
  <c r="NV9" i="6"/>
  <c r="NU9" i="6"/>
  <c r="NT9" i="6"/>
  <c r="NS9" i="6"/>
  <c r="NR9" i="6"/>
  <c r="NQ9" i="6"/>
  <c r="NP9" i="6"/>
  <c r="NO9" i="6"/>
  <c r="NN9" i="6"/>
  <c r="NM9" i="6"/>
  <c r="NL9" i="6"/>
  <c r="NK9" i="6"/>
  <c r="NJ9" i="6"/>
  <c r="NI9" i="6"/>
  <c r="NH9" i="6"/>
  <c r="NG9" i="6"/>
  <c r="NF9" i="6"/>
  <c r="NE9" i="6"/>
  <c r="ND9" i="6"/>
  <c r="NC9" i="6"/>
  <c r="NB9" i="6"/>
  <c r="NA9" i="6"/>
  <c r="MZ9" i="6"/>
  <c r="MY9" i="6"/>
  <c r="MX9" i="6"/>
  <c r="MW9" i="6"/>
  <c r="MV9" i="6"/>
  <c r="MU9" i="6"/>
  <c r="MT9" i="6"/>
  <c r="MS9" i="6"/>
  <c r="MR9" i="6"/>
  <c r="MQ9" i="6"/>
  <c r="MP9" i="6"/>
  <c r="MO9" i="6"/>
  <c r="MN9" i="6"/>
  <c r="MM9" i="6"/>
  <c r="ML9" i="6"/>
  <c r="MK9" i="6"/>
  <c r="MJ9" i="6"/>
  <c r="MI9" i="6"/>
  <c r="MH9" i="6"/>
  <c r="MG9" i="6"/>
  <c r="MF9" i="6"/>
  <c r="ME9" i="6"/>
  <c r="MD9" i="6"/>
  <c r="MC9" i="6"/>
  <c r="MB9" i="6"/>
  <c r="MA9" i="6"/>
  <c r="LZ9" i="6"/>
  <c r="LY9" i="6"/>
  <c r="LX9" i="6"/>
  <c r="LW9" i="6"/>
  <c r="LV9" i="6"/>
  <c r="LU9" i="6"/>
  <c r="LT9" i="6"/>
  <c r="LS9" i="6"/>
  <c r="LR9" i="6"/>
  <c r="LQ9" i="6"/>
  <c r="LP9" i="6"/>
  <c r="LO9" i="6"/>
  <c r="LN9" i="6"/>
  <c r="LM9" i="6"/>
  <c r="LL9" i="6"/>
  <c r="LK9" i="6"/>
  <c r="LJ9" i="6"/>
  <c r="LI9" i="6"/>
  <c r="LH9" i="6"/>
  <c r="LG9" i="6"/>
  <c r="LF9" i="6"/>
  <c r="LE9" i="6"/>
  <c r="LD9" i="6"/>
  <c r="LC9" i="6"/>
  <c r="LB9" i="6"/>
  <c r="LA9" i="6"/>
  <c r="KZ9" i="6"/>
  <c r="KY9" i="6"/>
  <c r="KX9" i="6"/>
  <c r="KW9" i="6"/>
  <c r="KV9" i="6"/>
  <c r="KU9" i="6"/>
  <c r="KT9" i="6"/>
  <c r="KS9" i="6"/>
  <c r="KR9" i="6"/>
  <c r="KQ9" i="6"/>
  <c r="KP9" i="6"/>
  <c r="KO9" i="6"/>
  <c r="KN9" i="6"/>
  <c r="KM9" i="6"/>
  <c r="KL9" i="6"/>
  <c r="KK9" i="6"/>
  <c r="KJ9" i="6"/>
  <c r="KI9" i="6"/>
  <c r="KH9" i="6"/>
  <c r="KG9" i="6"/>
  <c r="KF9" i="6"/>
  <c r="KE9" i="6"/>
  <c r="KD9" i="6"/>
  <c r="KC9" i="6"/>
  <c r="KB9" i="6"/>
  <c r="KA9" i="6"/>
  <c r="JZ9" i="6"/>
  <c r="JY9" i="6"/>
  <c r="JX9" i="6"/>
  <c r="JW9" i="6"/>
  <c r="JV9" i="6"/>
  <c r="JU9" i="6"/>
  <c r="JT9" i="6"/>
  <c r="JS9" i="6"/>
  <c r="JR9" i="6"/>
  <c r="JQ9" i="6"/>
  <c r="JP9" i="6"/>
  <c r="JO9" i="6"/>
  <c r="JN9" i="6"/>
  <c r="JM9" i="6"/>
  <c r="JL9" i="6"/>
  <c r="JK9" i="6"/>
  <c r="JJ9" i="6"/>
  <c r="JI9" i="6"/>
  <c r="JH9" i="6"/>
  <c r="JG9" i="6"/>
  <c r="JF9" i="6"/>
  <c r="JE9" i="6"/>
  <c r="JD9" i="6"/>
  <c r="JC9" i="6"/>
  <c r="JB9" i="6"/>
  <c r="JA9" i="6"/>
  <c r="IZ9" i="6"/>
  <c r="IY9" i="6"/>
  <c r="IX9" i="6"/>
  <c r="IW9" i="6"/>
  <c r="IV9" i="6"/>
  <c r="IU9" i="6"/>
  <c r="IT9" i="6"/>
  <c r="IS9" i="6"/>
  <c r="IR9" i="6"/>
  <c r="IQ9" i="6"/>
  <c r="IP9" i="6"/>
  <c r="IO9" i="6"/>
  <c r="IN9" i="6"/>
  <c r="IM9" i="6"/>
  <c r="IL9" i="6"/>
  <c r="IK9" i="6"/>
  <c r="IJ9" i="6"/>
  <c r="II9" i="6"/>
  <c r="IH9" i="6"/>
  <c r="IG9" i="6"/>
  <c r="IF9" i="6"/>
  <c r="IE9" i="6"/>
  <c r="ID9" i="6"/>
  <c r="IC9" i="6"/>
  <c r="IB9" i="6"/>
  <c r="IA9" i="6"/>
  <c r="HZ9" i="6"/>
  <c r="HY9" i="6"/>
  <c r="HX9" i="6"/>
  <c r="HW9" i="6"/>
  <c r="HV9" i="6"/>
  <c r="HU9" i="6"/>
  <c r="HT9" i="6"/>
  <c r="HS9" i="6"/>
  <c r="HR9" i="6"/>
  <c r="HQ9" i="6"/>
  <c r="HP9" i="6"/>
  <c r="HO9" i="6"/>
  <c r="HN9" i="6"/>
  <c r="HM9" i="6"/>
  <c r="HL9" i="6"/>
  <c r="HK9" i="6"/>
  <c r="HJ9" i="6"/>
  <c r="HI9" i="6"/>
  <c r="HH9" i="6"/>
  <c r="HG9" i="6"/>
  <c r="HF9" i="6"/>
  <c r="HE9" i="6"/>
  <c r="HD9" i="6"/>
  <c r="HC9" i="6"/>
  <c r="HB9" i="6"/>
  <c r="HA9" i="6"/>
  <c r="GZ9" i="6"/>
  <c r="GY9" i="6"/>
  <c r="GX9" i="6"/>
  <c r="GW9" i="6"/>
  <c r="GV9" i="6"/>
  <c r="GU9" i="6"/>
  <c r="GT9" i="6"/>
  <c r="GS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N9" i="6"/>
  <c r="FM9" i="6"/>
  <c r="FL9" i="6"/>
  <c r="FK9" i="6"/>
  <c r="FJ9" i="6"/>
  <c r="FI9" i="6"/>
  <c r="FH9" i="6"/>
  <c r="FG9" i="6"/>
  <c r="FF9" i="6"/>
  <c r="FE9" i="6"/>
  <c r="FD9" i="6"/>
  <c r="FC9" i="6"/>
  <c r="FB9" i="6"/>
  <c r="FA9" i="6"/>
  <c r="EZ9" i="6"/>
  <c r="EY9" i="6"/>
  <c r="EX9" i="6"/>
  <c r="EW9" i="6"/>
  <c r="EV9" i="6"/>
  <c r="EU9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XA8" i="6"/>
  <c r="WZ8" i="6"/>
  <c r="WY8" i="6"/>
  <c r="WX8" i="6"/>
  <c r="WW8" i="6"/>
  <c r="WV8" i="6"/>
  <c r="WU8" i="6"/>
  <c r="WT8" i="6"/>
  <c r="WS8" i="6"/>
  <c r="WR8" i="6"/>
  <c r="WQ8" i="6"/>
  <c r="WP8" i="6"/>
  <c r="WO8" i="6"/>
  <c r="WN8" i="6"/>
  <c r="WM8" i="6"/>
  <c r="WL8" i="6"/>
  <c r="WK8" i="6"/>
  <c r="WJ8" i="6"/>
  <c r="WI8" i="6"/>
  <c r="WH8" i="6"/>
  <c r="WG8" i="6"/>
  <c r="WF8" i="6"/>
  <c r="WE8" i="6"/>
  <c r="WD8" i="6"/>
  <c r="WC8" i="6"/>
  <c r="WB8" i="6"/>
  <c r="WA8" i="6"/>
  <c r="VZ8" i="6"/>
  <c r="VY8" i="6"/>
  <c r="VX8" i="6"/>
  <c r="VW8" i="6"/>
  <c r="VV8" i="6"/>
  <c r="VU8" i="6"/>
  <c r="VT8" i="6"/>
  <c r="VS8" i="6"/>
  <c r="VR8" i="6"/>
  <c r="VQ8" i="6"/>
  <c r="VP8" i="6"/>
  <c r="VO8" i="6"/>
  <c r="VN8" i="6"/>
  <c r="VM8" i="6"/>
  <c r="VL8" i="6"/>
  <c r="VK8" i="6"/>
  <c r="VJ8" i="6"/>
  <c r="VI8" i="6"/>
  <c r="VH8" i="6"/>
  <c r="VG8" i="6"/>
  <c r="VF8" i="6"/>
  <c r="VE8" i="6"/>
  <c r="VD8" i="6"/>
  <c r="VC8" i="6"/>
  <c r="VB8" i="6"/>
  <c r="VA8" i="6"/>
  <c r="UZ8" i="6"/>
  <c r="UY8" i="6"/>
  <c r="UX8" i="6"/>
  <c r="UW8" i="6"/>
  <c r="UV8" i="6"/>
  <c r="UU8" i="6"/>
  <c r="UT8" i="6"/>
  <c r="US8" i="6"/>
  <c r="UR8" i="6"/>
  <c r="UQ8" i="6"/>
  <c r="UP8" i="6"/>
  <c r="UO8" i="6"/>
  <c r="UN8" i="6"/>
  <c r="UM8" i="6"/>
  <c r="UL8" i="6"/>
  <c r="UK8" i="6"/>
  <c r="UJ8" i="6"/>
  <c r="UI8" i="6"/>
  <c r="UH8" i="6"/>
  <c r="UG8" i="6"/>
  <c r="UF8" i="6"/>
  <c r="UE8" i="6"/>
  <c r="UD8" i="6"/>
  <c r="UC8" i="6"/>
  <c r="UB8" i="6"/>
  <c r="UA8" i="6"/>
  <c r="TZ8" i="6"/>
  <c r="TY8" i="6"/>
  <c r="TX8" i="6"/>
  <c r="TW8" i="6"/>
  <c r="TV8" i="6"/>
  <c r="TU8" i="6"/>
  <c r="TT8" i="6"/>
  <c r="TS8" i="6"/>
  <c r="TR8" i="6"/>
  <c r="TQ8" i="6"/>
  <c r="TP8" i="6"/>
  <c r="TO8" i="6"/>
  <c r="TN8" i="6"/>
  <c r="TM8" i="6"/>
  <c r="TL8" i="6"/>
  <c r="TK8" i="6"/>
  <c r="TJ8" i="6"/>
  <c r="TI8" i="6"/>
  <c r="TH8" i="6"/>
  <c r="TG8" i="6"/>
  <c r="TF8" i="6"/>
  <c r="TE8" i="6"/>
  <c r="TD8" i="6"/>
  <c r="TC8" i="6"/>
  <c r="TB8" i="6"/>
  <c r="TA8" i="6"/>
  <c r="SZ8" i="6"/>
  <c r="SY8" i="6"/>
  <c r="SX8" i="6"/>
  <c r="SW8" i="6"/>
  <c r="SV8" i="6"/>
  <c r="SU8" i="6"/>
  <c r="ST8" i="6"/>
  <c r="SS8" i="6"/>
  <c r="SR8" i="6"/>
  <c r="SQ8" i="6"/>
  <c r="SP8" i="6"/>
  <c r="SO8" i="6"/>
  <c r="SN8" i="6"/>
  <c r="SM8" i="6"/>
  <c r="SL8" i="6"/>
  <c r="SK8" i="6"/>
  <c r="SJ8" i="6"/>
  <c r="SI8" i="6"/>
  <c r="SH8" i="6"/>
  <c r="SG8" i="6"/>
  <c r="SF8" i="6"/>
  <c r="SE8" i="6"/>
  <c r="SD8" i="6"/>
  <c r="SC8" i="6"/>
  <c r="SB8" i="6"/>
  <c r="SA8" i="6"/>
  <c r="RZ8" i="6"/>
  <c r="RY8" i="6"/>
  <c r="RX8" i="6"/>
  <c r="RW8" i="6"/>
  <c r="RV8" i="6"/>
  <c r="RU8" i="6"/>
  <c r="RT8" i="6"/>
  <c r="RS8" i="6"/>
  <c r="RR8" i="6"/>
  <c r="RQ8" i="6"/>
  <c r="RP8" i="6"/>
  <c r="RO8" i="6"/>
  <c r="RN8" i="6"/>
  <c r="RM8" i="6"/>
  <c r="RL8" i="6"/>
  <c r="RK8" i="6"/>
  <c r="RJ8" i="6"/>
  <c r="RI8" i="6"/>
  <c r="RH8" i="6"/>
  <c r="RG8" i="6"/>
  <c r="RF8" i="6"/>
  <c r="RE8" i="6"/>
  <c r="RD8" i="6"/>
  <c r="RC8" i="6"/>
  <c r="RB8" i="6"/>
  <c r="RA8" i="6"/>
  <c r="QZ8" i="6"/>
  <c r="QY8" i="6"/>
  <c r="QX8" i="6"/>
  <c r="QW8" i="6"/>
  <c r="QV8" i="6"/>
  <c r="QU8" i="6"/>
  <c r="QT8" i="6"/>
  <c r="QS8" i="6"/>
  <c r="QR8" i="6"/>
  <c r="QQ8" i="6"/>
  <c r="QP8" i="6"/>
  <c r="QO8" i="6"/>
  <c r="QN8" i="6"/>
  <c r="QM8" i="6"/>
  <c r="QL8" i="6"/>
  <c r="QK8" i="6"/>
  <c r="QJ8" i="6"/>
  <c r="QI8" i="6"/>
  <c r="QH8" i="6"/>
  <c r="QG8" i="6"/>
  <c r="QF8" i="6"/>
  <c r="QE8" i="6"/>
  <c r="QD8" i="6"/>
  <c r="QC8" i="6"/>
  <c r="QB8" i="6"/>
  <c r="QA8" i="6"/>
  <c r="PZ8" i="6"/>
  <c r="PY8" i="6"/>
  <c r="PX8" i="6"/>
  <c r="PW8" i="6"/>
  <c r="PV8" i="6"/>
  <c r="PU8" i="6"/>
  <c r="PT8" i="6"/>
  <c r="PS8" i="6"/>
  <c r="PR8" i="6"/>
  <c r="PQ8" i="6"/>
  <c r="PP8" i="6"/>
  <c r="PO8" i="6"/>
  <c r="PN8" i="6"/>
  <c r="PM8" i="6"/>
  <c r="PL8" i="6"/>
  <c r="PK8" i="6"/>
  <c r="PJ8" i="6"/>
  <c r="PI8" i="6"/>
  <c r="PH8" i="6"/>
  <c r="PG8" i="6"/>
  <c r="PF8" i="6"/>
  <c r="PE8" i="6"/>
  <c r="PD8" i="6"/>
  <c r="PC8" i="6"/>
  <c r="PB8" i="6"/>
  <c r="PA8" i="6"/>
  <c r="OZ8" i="6"/>
  <c r="OY8" i="6"/>
  <c r="OX8" i="6"/>
  <c r="OW8" i="6"/>
  <c r="OV8" i="6"/>
  <c r="OU8" i="6"/>
  <c r="OT8" i="6"/>
  <c r="OS8" i="6"/>
  <c r="OR8" i="6"/>
  <c r="OQ8" i="6"/>
  <c r="OP8" i="6"/>
  <c r="OO8" i="6"/>
  <c r="ON8" i="6"/>
  <c r="OM8" i="6"/>
  <c r="OL8" i="6"/>
  <c r="OK8" i="6"/>
  <c r="OJ8" i="6"/>
  <c r="OI8" i="6"/>
  <c r="OH8" i="6"/>
  <c r="OG8" i="6"/>
  <c r="OF8" i="6"/>
  <c r="OE8" i="6"/>
  <c r="OD8" i="6"/>
  <c r="OC8" i="6"/>
  <c r="OB8" i="6"/>
  <c r="OA8" i="6"/>
  <c r="NZ8" i="6"/>
  <c r="NY8" i="6"/>
  <c r="NX8" i="6"/>
  <c r="NW8" i="6"/>
  <c r="NV8" i="6"/>
  <c r="NU8" i="6"/>
  <c r="NT8" i="6"/>
  <c r="NS8" i="6"/>
  <c r="NR8" i="6"/>
  <c r="NQ8" i="6"/>
  <c r="NP8" i="6"/>
  <c r="NO8" i="6"/>
  <c r="NN8" i="6"/>
  <c r="NM8" i="6"/>
  <c r="NL8" i="6"/>
  <c r="NK8" i="6"/>
  <c r="NJ8" i="6"/>
  <c r="NI8" i="6"/>
  <c r="NH8" i="6"/>
  <c r="NG8" i="6"/>
  <c r="NF8" i="6"/>
  <c r="NE8" i="6"/>
  <c r="ND8" i="6"/>
  <c r="NC8" i="6"/>
  <c r="NB8" i="6"/>
  <c r="NA8" i="6"/>
  <c r="MZ8" i="6"/>
  <c r="MY8" i="6"/>
  <c r="MX8" i="6"/>
  <c r="MW8" i="6"/>
  <c r="MV8" i="6"/>
  <c r="MU8" i="6"/>
  <c r="MT8" i="6"/>
  <c r="MS8" i="6"/>
  <c r="MR8" i="6"/>
  <c r="MQ8" i="6"/>
  <c r="MP8" i="6"/>
  <c r="MO8" i="6"/>
  <c r="MN8" i="6"/>
  <c r="MM8" i="6"/>
  <c r="ML8" i="6"/>
  <c r="MK8" i="6"/>
  <c r="MJ8" i="6"/>
  <c r="MI8" i="6"/>
  <c r="MH8" i="6"/>
  <c r="MG8" i="6"/>
  <c r="MF8" i="6"/>
  <c r="ME8" i="6"/>
  <c r="MD8" i="6"/>
  <c r="MC8" i="6"/>
  <c r="MB8" i="6"/>
  <c r="MA8" i="6"/>
  <c r="LZ8" i="6"/>
  <c r="LY8" i="6"/>
  <c r="LX8" i="6"/>
  <c r="LW8" i="6"/>
  <c r="LV8" i="6"/>
  <c r="LU8" i="6"/>
  <c r="LT8" i="6"/>
  <c r="LS8" i="6"/>
  <c r="LR8" i="6"/>
  <c r="LQ8" i="6"/>
  <c r="LP8" i="6"/>
  <c r="LO8" i="6"/>
  <c r="LN8" i="6"/>
  <c r="LM8" i="6"/>
  <c r="LL8" i="6"/>
  <c r="LK8" i="6"/>
  <c r="LJ8" i="6"/>
  <c r="LI8" i="6"/>
  <c r="LH8" i="6"/>
  <c r="LG8" i="6"/>
  <c r="LF8" i="6"/>
  <c r="LE8" i="6"/>
  <c r="LD8" i="6"/>
  <c r="LC8" i="6"/>
  <c r="LB8" i="6"/>
  <c r="LA8" i="6"/>
  <c r="KZ8" i="6"/>
  <c r="KY8" i="6"/>
  <c r="KX8" i="6"/>
  <c r="KW8" i="6"/>
  <c r="KV8" i="6"/>
  <c r="KU8" i="6"/>
  <c r="KT8" i="6"/>
  <c r="KS8" i="6"/>
  <c r="KR8" i="6"/>
  <c r="KQ8" i="6"/>
  <c r="KP8" i="6"/>
  <c r="KO8" i="6"/>
  <c r="KN8" i="6"/>
  <c r="KM8" i="6"/>
  <c r="KL8" i="6"/>
  <c r="KK8" i="6"/>
  <c r="KJ8" i="6"/>
  <c r="KI8" i="6"/>
  <c r="KH8" i="6"/>
  <c r="KG8" i="6"/>
  <c r="KF8" i="6"/>
  <c r="KE8" i="6"/>
  <c r="KD8" i="6"/>
  <c r="KC8" i="6"/>
  <c r="KB8" i="6"/>
  <c r="KA8" i="6"/>
  <c r="JZ8" i="6"/>
  <c r="JY8" i="6"/>
  <c r="JX8" i="6"/>
  <c r="JW8" i="6"/>
  <c r="JV8" i="6"/>
  <c r="JU8" i="6"/>
  <c r="JT8" i="6"/>
  <c r="JS8" i="6"/>
  <c r="JR8" i="6"/>
  <c r="JQ8" i="6"/>
  <c r="JP8" i="6"/>
  <c r="JO8" i="6"/>
  <c r="JN8" i="6"/>
  <c r="JM8" i="6"/>
  <c r="JL8" i="6"/>
  <c r="JK8" i="6"/>
  <c r="JJ8" i="6"/>
  <c r="JI8" i="6"/>
  <c r="JH8" i="6"/>
  <c r="JG8" i="6"/>
  <c r="JF8" i="6"/>
  <c r="JE8" i="6"/>
  <c r="JD8" i="6"/>
  <c r="JC8" i="6"/>
  <c r="JB8" i="6"/>
  <c r="JA8" i="6"/>
  <c r="IZ8" i="6"/>
  <c r="IY8" i="6"/>
  <c r="IX8" i="6"/>
  <c r="IW8" i="6"/>
  <c r="IV8" i="6"/>
  <c r="IU8" i="6"/>
  <c r="IT8" i="6"/>
  <c r="IS8" i="6"/>
  <c r="IR8" i="6"/>
  <c r="IQ8" i="6"/>
  <c r="IP8" i="6"/>
  <c r="IO8" i="6"/>
  <c r="IN8" i="6"/>
  <c r="IM8" i="6"/>
  <c r="IL8" i="6"/>
  <c r="IK8" i="6"/>
  <c r="IJ8" i="6"/>
  <c r="II8" i="6"/>
  <c r="IH8" i="6"/>
  <c r="IG8" i="6"/>
  <c r="IF8" i="6"/>
  <c r="IE8" i="6"/>
  <c r="ID8" i="6"/>
  <c r="IC8" i="6"/>
  <c r="IB8" i="6"/>
  <c r="IA8" i="6"/>
  <c r="HZ8" i="6"/>
  <c r="HY8" i="6"/>
  <c r="HX8" i="6"/>
  <c r="HW8" i="6"/>
  <c r="HV8" i="6"/>
  <c r="HU8" i="6"/>
  <c r="HT8" i="6"/>
  <c r="HS8" i="6"/>
  <c r="HR8" i="6"/>
  <c r="HQ8" i="6"/>
  <c r="HP8" i="6"/>
  <c r="HO8" i="6"/>
  <c r="HN8" i="6"/>
  <c r="HM8" i="6"/>
  <c r="HL8" i="6"/>
  <c r="HK8" i="6"/>
  <c r="HJ8" i="6"/>
  <c r="HI8" i="6"/>
  <c r="HH8" i="6"/>
  <c r="HG8" i="6"/>
  <c r="HF8" i="6"/>
  <c r="HE8" i="6"/>
  <c r="HD8" i="6"/>
  <c r="HC8" i="6"/>
  <c r="HB8" i="6"/>
  <c r="HA8" i="6"/>
  <c r="GZ8" i="6"/>
  <c r="GY8" i="6"/>
  <c r="GX8" i="6"/>
  <c r="GW8" i="6"/>
  <c r="GV8" i="6"/>
  <c r="GU8" i="6"/>
  <c r="GT8" i="6"/>
  <c r="GS8" i="6"/>
  <c r="GR8" i="6"/>
  <c r="GQ8" i="6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C8" i="6"/>
  <c r="GB8" i="6"/>
  <c r="GA8" i="6"/>
  <c r="FZ8" i="6"/>
  <c r="FY8" i="6"/>
  <c r="FX8" i="6"/>
  <c r="FW8" i="6"/>
  <c r="FV8" i="6"/>
  <c r="FU8" i="6"/>
  <c r="FT8" i="6"/>
  <c r="FS8" i="6"/>
  <c r="FR8" i="6"/>
  <c r="FQ8" i="6"/>
  <c r="FP8" i="6"/>
  <c r="FO8" i="6"/>
  <c r="FN8" i="6"/>
  <c r="FM8" i="6"/>
  <c r="FL8" i="6"/>
  <c r="FK8" i="6"/>
  <c r="FJ8" i="6"/>
  <c r="FI8" i="6"/>
  <c r="FH8" i="6"/>
  <c r="FG8" i="6"/>
  <c r="FF8" i="6"/>
  <c r="FE8" i="6"/>
  <c r="FD8" i="6"/>
  <c r="FC8" i="6"/>
  <c r="FB8" i="6"/>
  <c r="FA8" i="6"/>
  <c r="EZ8" i="6"/>
  <c r="EY8" i="6"/>
  <c r="EX8" i="6"/>
  <c r="EW8" i="6"/>
  <c r="EV8" i="6"/>
  <c r="EU8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XA7" i="6"/>
  <c r="WZ7" i="6"/>
  <c r="WY7" i="6"/>
  <c r="WX7" i="6"/>
  <c r="WW7" i="6"/>
  <c r="WV7" i="6"/>
  <c r="WU7" i="6"/>
  <c r="WT7" i="6"/>
  <c r="WS7" i="6"/>
  <c r="WR7" i="6"/>
  <c r="WQ7" i="6"/>
  <c r="WP7" i="6"/>
  <c r="WO7" i="6"/>
  <c r="WN7" i="6"/>
  <c r="WM7" i="6"/>
  <c r="WL7" i="6"/>
  <c r="WK7" i="6"/>
  <c r="WJ7" i="6"/>
  <c r="WI7" i="6"/>
  <c r="WH7" i="6"/>
  <c r="WG7" i="6"/>
  <c r="WF7" i="6"/>
  <c r="WE7" i="6"/>
  <c r="WD7" i="6"/>
  <c r="WC7" i="6"/>
  <c r="WB7" i="6"/>
  <c r="WA7" i="6"/>
  <c r="VZ7" i="6"/>
  <c r="VY7" i="6"/>
  <c r="VX7" i="6"/>
  <c r="VW7" i="6"/>
  <c r="VV7" i="6"/>
  <c r="VU7" i="6"/>
  <c r="VT7" i="6"/>
  <c r="VS7" i="6"/>
  <c r="VR7" i="6"/>
  <c r="VQ7" i="6"/>
  <c r="VP7" i="6"/>
  <c r="VO7" i="6"/>
  <c r="VN7" i="6"/>
  <c r="VM7" i="6"/>
  <c r="VL7" i="6"/>
  <c r="VK7" i="6"/>
  <c r="VJ7" i="6"/>
  <c r="VI7" i="6"/>
  <c r="VH7" i="6"/>
  <c r="VG7" i="6"/>
  <c r="VF7" i="6"/>
  <c r="VE7" i="6"/>
  <c r="VD7" i="6"/>
  <c r="VC7" i="6"/>
  <c r="VB7" i="6"/>
  <c r="VA7" i="6"/>
  <c r="UZ7" i="6"/>
  <c r="UY7" i="6"/>
  <c r="UX7" i="6"/>
  <c r="UW7" i="6"/>
  <c r="UV7" i="6"/>
  <c r="UU7" i="6"/>
  <c r="UT7" i="6"/>
  <c r="US7" i="6"/>
  <c r="UR7" i="6"/>
  <c r="UQ7" i="6"/>
  <c r="UP7" i="6"/>
  <c r="UO7" i="6"/>
  <c r="UN7" i="6"/>
  <c r="UM7" i="6"/>
  <c r="UL7" i="6"/>
  <c r="UK7" i="6"/>
  <c r="UJ7" i="6"/>
  <c r="UI7" i="6"/>
  <c r="UH7" i="6"/>
  <c r="UG7" i="6"/>
  <c r="UF7" i="6"/>
  <c r="UE7" i="6"/>
  <c r="UD7" i="6"/>
  <c r="UC7" i="6"/>
  <c r="UB7" i="6"/>
  <c r="UA7" i="6"/>
  <c r="TZ7" i="6"/>
  <c r="TY7" i="6"/>
  <c r="TX7" i="6"/>
  <c r="TW7" i="6"/>
  <c r="TV7" i="6"/>
  <c r="TU7" i="6"/>
  <c r="TT7" i="6"/>
  <c r="TS7" i="6"/>
  <c r="TR7" i="6"/>
  <c r="TQ7" i="6"/>
  <c r="TP7" i="6"/>
  <c r="TO7" i="6"/>
  <c r="TN7" i="6"/>
  <c r="TM7" i="6"/>
  <c r="TL7" i="6"/>
  <c r="TK7" i="6"/>
  <c r="TJ7" i="6"/>
  <c r="TI7" i="6"/>
  <c r="TH7" i="6"/>
  <c r="TG7" i="6"/>
  <c r="TF7" i="6"/>
  <c r="TE7" i="6"/>
  <c r="TD7" i="6"/>
  <c r="TC7" i="6"/>
  <c r="TB7" i="6"/>
  <c r="TA7" i="6"/>
  <c r="SZ7" i="6"/>
  <c r="SY7" i="6"/>
  <c r="SX7" i="6"/>
  <c r="SW7" i="6"/>
  <c r="SV7" i="6"/>
  <c r="SU7" i="6"/>
  <c r="ST7" i="6"/>
  <c r="SS7" i="6"/>
  <c r="SR7" i="6"/>
  <c r="SQ7" i="6"/>
  <c r="SP7" i="6"/>
  <c r="SO7" i="6"/>
  <c r="SN7" i="6"/>
  <c r="SM7" i="6"/>
  <c r="SL7" i="6"/>
  <c r="SK7" i="6"/>
  <c r="SJ7" i="6"/>
  <c r="SI7" i="6"/>
  <c r="SH7" i="6"/>
  <c r="SG7" i="6"/>
  <c r="SF7" i="6"/>
  <c r="SE7" i="6"/>
  <c r="SD7" i="6"/>
  <c r="SC7" i="6"/>
  <c r="SB7" i="6"/>
  <c r="SA7" i="6"/>
  <c r="RZ7" i="6"/>
  <c r="RY7" i="6"/>
  <c r="RX7" i="6"/>
  <c r="RW7" i="6"/>
  <c r="RV7" i="6"/>
  <c r="RU7" i="6"/>
  <c r="RT7" i="6"/>
  <c r="RS7" i="6"/>
  <c r="RR7" i="6"/>
  <c r="RQ7" i="6"/>
  <c r="RP7" i="6"/>
  <c r="RO7" i="6"/>
  <c r="RN7" i="6"/>
  <c r="RM7" i="6"/>
  <c r="RL7" i="6"/>
  <c r="RK7" i="6"/>
  <c r="RJ7" i="6"/>
  <c r="RI7" i="6"/>
  <c r="RH7" i="6"/>
  <c r="RG7" i="6"/>
  <c r="RF7" i="6"/>
  <c r="RE7" i="6"/>
  <c r="RD7" i="6"/>
  <c r="RC7" i="6"/>
  <c r="RB7" i="6"/>
  <c r="RA7" i="6"/>
  <c r="QZ7" i="6"/>
  <c r="QY7" i="6"/>
  <c r="QX7" i="6"/>
  <c r="QW7" i="6"/>
  <c r="QV7" i="6"/>
  <c r="QU7" i="6"/>
  <c r="QT7" i="6"/>
  <c r="QS7" i="6"/>
  <c r="QR7" i="6"/>
  <c r="QQ7" i="6"/>
  <c r="QP7" i="6"/>
  <c r="QO7" i="6"/>
  <c r="QN7" i="6"/>
  <c r="QM7" i="6"/>
  <c r="QL7" i="6"/>
  <c r="QK7" i="6"/>
  <c r="QJ7" i="6"/>
  <c r="QI7" i="6"/>
  <c r="QH7" i="6"/>
  <c r="QG7" i="6"/>
  <c r="QF7" i="6"/>
  <c r="QE7" i="6"/>
  <c r="QD7" i="6"/>
  <c r="QC7" i="6"/>
  <c r="QB7" i="6"/>
  <c r="QA7" i="6"/>
  <c r="PZ7" i="6"/>
  <c r="PY7" i="6"/>
  <c r="PX7" i="6"/>
  <c r="PW7" i="6"/>
  <c r="PV7" i="6"/>
  <c r="PU7" i="6"/>
  <c r="PT7" i="6"/>
  <c r="PS7" i="6"/>
  <c r="PR7" i="6"/>
  <c r="PQ7" i="6"/>
  <c r="PP7" i="6"/>
  <c r="PO7" i="6"/>
  <c r="PN7" i="6"/>
  <c r="PM7" i="6"/>
  <c r="PL7" i="6"/>
  <c r="PK7" i="6"/>
  <c r="PJ7" i="6"/>
  <c r="PI7" i="6"/>
  <c r="PH7" i="6"/>
  <c r="PG7" i="6"/>
  <c r="PF7" i="6"/>
  <c r="PE7" i="6"/>
  <c r="PD7" i="6"/>
  <c r="PC7" i="6"/>
  <c r="PB7" i="6"/>
  <c r="PA7" i="6"/>
  <c r="OZ7" i="6"/>
  <c r="OY7" i="6"/>
  <c r="OX7" i="6"/>
  <c r="OW7" i="6"/>
  <c r="OV7" i="6"/>
  <c r="OU7" i="6"/>
  <c r="OT7" i="6"/>
  <c r="OS7" i="6"/>
  <c r="OR7" i="6"/>
  <c r="OQ7" i="6"/>
  <c r="OP7" i="6"/>
  <c r="OO7" i="6"/>
  <c r="ON7" i="6"/>
  <c r="OM7" i="6"/>
  <c r="OL7" i="6"/>
  <c r="OK7" i="6"/>
  <c r="OJ7" i="6"/>
  <c r="OI7" i="6"/>
  <c r="OH7" i="6"/>
  <c r="OG7" i="6"/>
  <c r="OF7" i="6"/>
  <c r="OE7" i="6"/>
  <c r="OD7" i="6"/>
  <c r="OC7" i="6"/>
  <c r="OB7" i="6"/>
  <c r="OA7" i="6"/>
  <c r="NZ7" i="6"/>
  <c r="NY7" i="6"/>
  <c r="NX7" i="6"/>
  <c r="NW7" i="6"/>
  <c r="NV7" i="6"/>
  <c r="NU7" i="6"/>
  <c r="NT7" i="6"/>
  <c r="NS7" i="6"/>
  <c r="NR7" i="6"/>
  <c r="NQ7" i="6"/>
  <c r="NP7" i="6"/>
  <c r="NO7" i="6"/>
  <c r="NN7" i="6"/>
  <c r="NM7" i="6"/>
  <c r="NL7" i="6"/>
  <c r="NK7" i="6"/>
  <c r="NJ7" i="6"/>
  <c r="NI7" i="6"/>
  <c r="NH7" i="6"/>
  <c r="NG7" i="6"/>
  <c r="NF7" i="6"/>
  <c r="NE7" i="6"/>
  <c r="ND7" i="6"/>
  <c r="NC7" i="6"/>
  <c r="NB7" i="6"/>
  <c r="NA7" i="6"/>
  <c r="MZ7" i="6"/>
  <c r="MY7" i="6"/>
  <c r="MX7" i="6"/>
  <c r="MW7" i="6"/>
  <c r="MV7" i="6"/>
  <c r="MU7" i="6"/>
  <c r="MT7" i="6"/>
  <c r="MS7" i="6"/>
  <c r="MR7" i="6"/>
  <c r="MQ7" i="6"/>
  <c r="MP7" i="6"/>
  <c r="MO7" i="6"/>
  <c r="MN7" i="6"/>
  <c r="MM7" i="6"/>
  <c r="ML7" i="6"/>
  <c r="MK7" i="6"/>
  <c r="MJ7" i="6"/>
  <c r="MI7" i="6"/>
  <c r="MH7" i="6"/>
  <c r="MG7" i="6"/>
  <c r="MF7" i="6"/>
  <c r="ME7" i="6"/>
  <c r="MD7" i="6"/>
  <c r="MC7" i="6"/>
  <c r="MB7" i="6"/>
  <c r="MA7" i="6"/>
  <c r="LZ7" i="6"/>
  <c r="LY7" i="6"/>
  <c r="LX7" i="6"/>
  <c r="LW7" i="6"/>
  <c r="LV7" i="6"/>
  <c r="LU7" i="6"/>
  <c r="LT7" i="6"/>
  <c r="LS7" i="6"/>
  <c r="LR7" i="6"/>
  <c r="LQ7" i="6"/>
  <c r="LP7" i="6"/>
  <c r="LO7" i="6"/>
  <c r="LN7" i="6"/>
  <c r="LM7" i="6"/>
  <c r="LL7" i="6"/>
  <c r="LK7" i="6"/>
  <c r="LJ7" i="6"/>
  <c r="LI7" i="6"/>
  <c r="LH7" i="6"/>
  <c r="LG7" i="6"/>
  <c r="LF7" i="6"/>
  <c r="LE7" i="6"/>
  <c r="LD7" i="6"/>
  <c r="LC7" i="6"/>
  <c r="LB7" i="6"/>
  <c r="LA7" i="6"/>
  <c r="KZ7" i="6"/>
  <c r="KY7" i="6"/>
  <c r="KX7" i="6"/>
  <c r="KW7" i="6"/>
  <c r="KV7" i="6"/>
  <c r="KU7" i="6"/>
  <c r="KT7" i="6"/>
  <c r="KS7" i="6"/>
  <c r="KR7" i="6"/>
  <c r="KQ7" i="6"/>
  <c r="KP7" i="6"/>
  <c r="KO7" i="6"/>
  <c r="KN7" i="6"/>
  <c r="KM7" i="6"/>
  <c r="KL7" i="6"/>
  <c r="KK7" i="6"/>
  <c r="KJ7" i="6"/>
  <c r="KI7" i="6"/>
  <c r="KH7" i="6"/>
  <c r="KG7" i="6"/>
  <c r="KF7" i="6"/>
  <c r="KE7" i="6"/>
  <c r="KD7" i="6"/>
  <c r="KC7" i="6"/>
  <c r="KB7" i="6"/>
  <c r="KA7" i="6"/>
  <c r="JZ7" i="6"/>
  <c r="JY7" i="6"/>
  <c r="JX7" i="6"/>
  <c r="JW7" i="6"/>
  <c r="JV7" i="6"/>
  <c r="JU7" i="6"/>
  <c r="JT7" i="6"/>
  <c r="JS7" i="6"/>
  <c r="JR7" i="6"/>
  <c r="JQ7" i="6"/>
  <c r="JP7" i="6"/>
  <c r="JO7" i="6"/>
  <c r="JN7" i="6"/>
  <c r="JM7" i="6"/>
  <c r="JL7" i="6"/>
  <c r="JK7" i="6"/>
  <c r="JJ7" i="6"/>
  <c r="JI7" i="6"/>
  <c r="JH7" i="6"/>
  <c r="JG7" i="6"/>
  <c r="JF7" i="6"/>
  <c r="JE7" i="6"/>
  <c r="JD7" i="6"/>
  <c r="JC7" i="6"/>
  <c r="JB7" i="6"/>
  <c r="JA7" i="6"/>
  <c r="IZ7" i="6"/>
  <c r="IY7" i="6"/>
  <c r="IX7" i="6"/>
  <c r="IW7" i="6"/>
  <c r="IV7" i="6"/>
  <c r="IU7" i="6"/>
  <c r="IT7" i="6"/>
  <c r="IS7" i="6"/>
  <c r="IR7" i="6"/>
  <c r="IQ7" i="6"/>
  <c r="IP7" i="6"/>
  <c r="IO7" i="6"/>
  <c r="IN7" i="6"/>
  <c r="IM7" i="6"/>
  <c r="IL7" i="6"/>
  <c r="IK7" i="6"/>
  <c r="IJ7" i="6"/>
  <c r="II7" i="6"/>
  <c r="IH7" i="6"/>
  <c r="IG7" i="6"/>
  <c r="IF7" i="6"/>
  <c r="IE7" i="6"/>
  <c r="ID7" i="6"/>
  <c r="IC7" i="6"/>
  <c r="IB7" i="6"/>
  <c r="IA7" i="6"/>
  <c r="HZ7" i="6"/>
  <c r="HY7" i="6"/>
  <c r="HX7" i="6"/>
  <c r="HW7" i="6"/>
  <c r="HV7" i="6"/>
  <c r="HU7" i="6"/>
  <c r="HT7" i="6"/>
  <c r="HS7" i="6"/>
  <c r="HR7" i="6"/>
  <c r="HQ7" i="6"/>
  <c r="HP7" i="6"/>
  <c r="HO7" i="6"/>
  <c r="HN7" i="6"/>
  <c r="HM7" i="6"/>
  <c r="HL7" i="6"/>
  <c r="HK7" i="6"/>
  <c r="HJ7" i="6"/>
  <c r="HI7" i="6"/>
  <c r="HH7" i="6"/>
  <c r="HG7" i="6"/>
  <c r="HF7" i="6"/>
  <c r="HE7" i="6"/>
  <c r="HD7" i="6"/>
  <c r="HC7" i="6"/>
  <c r="HB7" i="6"/>
  <c r="HA7" i="6"/>
  <c r="GZ7" i="6"/>
  <c r="GY7" i="6"/>
  <c r="GX7" i="6"/>
  <c r="GW7" i="6"/>
  <c r="GV7" i="6"/>
  <c r="GU7" i="6"/>
  <c r="GT7" i="6"/>
  <c r="GS7" i="6"/>
  <c r="GR7" i="6"/>
  <c r="GQ7" i="6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GA7" i="6"/>
  <c r="FZ7" i="6"/>
  <c r="FY7" i="6"/>
  <c r="FX7" i="6"/>
  <c r="FW7" i="6"/>
  <c r="FV7" i="6"/>
  <c r="FU7" i="6"/>
  <c r="FT7" i="6"/>
  <c r="FS7" i="6"/>
  <c r="FR7" i="6"/>
  <c r="FQ7" i="6"/>
  <c r="FP7" i="6"/>
  <c r="FO7" i="6"/>
  <c r="FN7" i="6"/>
  <c r="FM7" i="6"/>
  <c r="FL7" i="6"/>
  <c r="FK7" i="6"/>
  <c r="FJ7" i="6"/>
  <c r="FI7" i="6"/>
  <c r="FH7" i="6"/>
  <c r="FG7" i="6"/>
  <c r="FF7" i="6"/>
  <c r="FE7" i="6"/>
  <c r="FD7" i="6"/>
  <c r="FC7" i="6"/>
  <c r="FB7" i="6"/>
  <c r="FA7" i="6"/>
  <c r="EZ7" i="6"/>
  <c r="EY7" i="6"/>
  <c r="EX7" i="6"/>
  <c r="EW7" i="6"/>
  <c r="EV7" i="6"/>
  <c r="EU7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XA6" i="6"/>
  <c r="WZ6" i="6"/>
  <c r="WY6" i="6"/>
  <c r="WX6" i="6"/>
  <c r="WW6" i="6"/>
  <c r="WV6" i="6"/>
  <c r="WU6" i="6"/>
  <c r="WT6" i="6"/>
  <c r="WS6" i="6"/>
  <c r="WR6" i="6"/>
  <c r="WQ6" i="6"/>
  <c r="WP6" i="6"/>
  <c r="WO6" i="6"/>
  <c r="WN6" i="6"/>
  <c r="WM6" i="6"/>
  <c r="WL6" i="6"/>
  <c r="WK6" i="6"/>
  <c r="WJ6" i="6"/>
  <c r="WI6" i="6"/>
  <c r="WH6" i="6"/>
  <c r="WG6" i="6"/>
  <c r="WF6" i="6"/>
  <c r="WE6" i="6"/>
  <c r="WD6" i="6"/>
  <c r="WC6" i="6"/>
  <c r="WB6" i="6"/>
  <c r="WA6" i="6"/>
  <c r="VZ6" i="6"/>
  <c r="VY6" i="6"/>
  <c r="VX6" i="6"/>
  <c r="VW6" i="6"/>
  <c r="VV6" i="6"/>
  <c r="VU6" i="6"/>
  <c r="VT6" i="6"/>
  <c r="VS6" i="6"/>
  <c r="VR6" i="6"/>
  <c r="VQ6" i="6"/>
  <c r="VP6" i="6"/>
  <c r="VO6" i="6"/>
  <c r="VN6" i="6"/>
  <c r="VM6" i="6"/>
  <c r="VL6" i="6"/>
  <c r="VK6" i="6"/>
  <c r="VJ6" i="6"/>
  <c r="VI6" i="6"/>
  <c r="VH6" i="6"/>
  <c r="VG6" i="6"/>
  <c r="VF6" i="6"/>
  <c r="VE6" i="6"/>
  <c r="VD6" i="6"/>
  <c r="VC6" i="6"/>
  <c r="VB6" i="6"/>
  <c r="VA6" i="6"/>
  <c r="UZ6" i="6"/>
  <c r="UY6" i="6"/>
  <c r="UX6" i="6"/>
  <c r="UW6" i="6"/>
  <c r="UV6" i="6"/>
  <c r="UU6" i="6"/>
  <c r="UT6" i="6"/>
  <c r="US6" i="6"/>
  <c r="UR6" i="6"/>
  <c r="UQ6" i="6"/>
  <c r="UP6" i="6"/>
  <c r="UO6" i="6"/>
  <c r="UN6" i="6"/>
  <c r="UM6" i="6"/>
  <c r="UL6" i="6"/>
  <c r="UK6" i="6"/>
  <c r="UJ6" i="6"/>
  <c r="UI6" i="6"/>
  <c r="UH6" i="6"/>
  <c r="UG6" i="6"/>
  <c r="UF6" i="6"/>
  <c r="UE6" i="6"/>
  <c r="UD6" i="6"/>
  <c r="UC6" i="6"/>
  <c r="UB6" i="6"/>
  <c r="UA6" i="6"/>
  <c r="TZ6" i="6"/>
  <c r="TY6" i="6"/>
  <c r="TX6" i="6"/>
  <c r="TW6" i="6"/>
  <c r="TV6" i="6"/>
  <c r="TU6" i="6"/>
  <c r="TT6" i="6"/>
  <c r="TS6" i="6"/>
  <c r="TR6" i="6"/>
  <c r="TQ6" i="6"/>
  <c r="TP6" i="6"/>
  <c r="TO6" i="6"/>
  <c r="TN6" i="6"/>
  <c r="TM6" i="6"/>
  <c r="TL6" i="6"/>
  <c r="TK6" i="6"/>
  <c r="TJ6" i="6"/>
  <c r="TI6" i="6"/>
  <c r="TH6" i="6"/>
  <c r="TG6" i="6"/>
  <c r="TF6" i="6"/>
  <c r="TE6" i="6"/>
  <c r="TD6" i="6"/>
  <c r="TC6" i="6"/>
  <c r="TB6" i="6"/>
  <c r="TA6" i="6"/>
  <c r="SZ6" i="6"/>
  <c r="SY6" i="6"/>
  <c r="SX6" i="6"/>
  <c r="SW6" i="6"/>
  <c r="SV6" i="6"/>
  <c r="SU6" i="6"/>
  <c r="ST6" i="6"/>
  <c r="SS6" i="6"/>
  <c r="SR6" i="6"/>
  <c r="SQ6" i="6"/>
  <c r="SP6" i="6"/>
  <c r="SO6" i="6"/>
  <c r="SN6" i="6"/>
  <c r="SM6" i="6"/>
  <c r="SL6" i="6"/>
  <c r="SK6" i="6"/>
  <c r="SJ6" i="6"/>
  <c r="SI6" i="6"/>
  <c r="SH6" i="6"/>
  <c r="SG6" i="6"/>
  <c r="SF6" i="6"/>
  <c r="SE6" i="6"/>
  <c r="SD6" i="6"/>
  <c r="SC6" i="6"/>
  <c r="SB6" i="6"/>
  <c r="SA6" i="6"/>
  <c r="RZ6" i="6"/>
  <c r="RY6" i="6"/>
  <c r="RX6" i="6"/>
  <c r="RW6" i="6"/>
  <c r="RV6" i="6"/>
  <c r="RU6" i="6"/>
  <c r="RT6" i="6"/>
  <c r="RS6" i="6"/>
  <c r="RR6" i="6"/>
  <c r="RQ6" i="6"/>
  <c r="RP6" i="6"/>
  <c r="RO6" i="6"/>
  <c r="RN6" i="6"/>
  <c r="RM6" i="6"/>
  <c r="RL6" i="6"/>
  <c r="RK6" i="6"/>
  <c r="RJ6" i="6"/>
  <c r="RI6" i="6"/>
  <c r="RH6" i="6"/>
  <c r="RG6" i="6"/>
  <c r="RF6" i="6"/>
  <c r="RE6" i="6"/>
  <c r="RD6" i="6"/>
  <c r="RC6" i="6"/>
  <c r="RB6" i="6"/>
  <c r="RA6" i="6"/>
  <c r="QZ6" i="6"/>
  <c r="QY6" i="6"/>
  <c r="QX6" i="6"/>
  <c r="QW6" i="6"/>
  <c r="QV6" i="6"/>
  <c r="QU6" i="6"/>
  <c r="QT6" i="6"/>
  <c r="QS6" i="6"/>
  <c r="QR6" i="6"/>
  <c r="QQ6" i="6"/>
  <c r="QP6" i="6"/>
  <c r="QO6" i="6"/>
  <c r="QN6" i="6"/>
  <c r="QM6" i="6"/>
  <c r="QL6" i="6"/>
  <c r="QK6" i="6"/>
  <c r="QJ6" i="6"/>
  <c r="QI6" i="6"/>
  <c r="QH6" i="6"/>
  <c r="QG6" i="6"/>
  <c r="QF6" i="6"/>
  <c r="QE6" i="6"/>
  <c r="QD6" i="6"/>
  <c r="QC6" i="6"/>
  <c r="QB6" i="6"/>
  <c r="QA6" i="6"/>
  <c r="PZ6" i="6"/>
  <c r="PY6" i="6"/>
  <c r="PX6" i="6"/>
  <c r="PW6" i="6"/>
  <c r="PV6" i="6"/>
  <c r="PU6" i="6"/>
  <c r="PT6" i="6"/>
  <c r="PS6" i="6"/>
  <c r="PR6" i="6"/>
  <c r="PQ6" i="6"/>
  <c r="PP6" i="6"/>
  <c r="PO6" i="6"/>
  <c r="PN6" i="6"/>
  <c r="PM6" i="6"/>
  <c r="PL6" i="6"/>
  <c r="PK6" i="6"/>
  <c r="PJ6" i="6"/>
  <c r="PI6" i="6"/>
  <c r="PH6" i="6"/>
  <c r="PG6" i="6"/>
  <c r="PF6" i="6"/>
  <c r="PE6" i="6"/>
  <c r="PD6" i="6"/>
  <c r="PC6" i="6"/>
  <c r="PB6" i="6"/>
  <c r="PA6" i="6"/>
  <c r="OZ6" i="6"/>
  <c r="OY6" i="6"/>
  <c r="OX6" i="6"/>
  <c r="OW6" i="6"/>
  <c r="OV6" i="6"/>
  <c r="OU6" i="6"/>
  <c r="OT6" i="6"/>
  <c r="OS6" i="6"/>
  <c r="OR6" i="6"/>
  <c r="OQ6" i="6"/>
  <c r="OP6" i="6"/>
  <c r="OO6" i="6"/>
  <c r="ON6" i="6"/>
  <c r="OM6" i="6"/>
  <c r="OL6" i="6"/>
  <c r="OK6" i="6"/>
  <c r="OJ6" i="6"/>
  <c r="OI6" i="6"/>
  <c r="OH6" i="6"/>
  <c r="OG6" i="6"/>
  <c r="OF6" i="6"/>
  <c r="OE6" i="6"/>
  <c r="OD6" i="6"/>
  <c r="OC6" i="6"/>
  <c r="OB6" i="6"/>
  <c r="OA6" i="6"/>
  <c r="NZ6" i="6"/>
  <c r="NY6" i="6"/>
  <c r="NX6" i="6"/>
  <c r="NW6" i="6"/>
  <c r="NV6" i="6"/>
  <c r="NU6" i="6"/>
  <c r="NT6" i="6"/>
  <c r="NS6" i="6"/>
  <c r="NR6" i="6"/>
  <c r="NQ6" i="6"/>
  <c r="NP6" i="6"/>
  <c r="NO6" i="6"/>
  <c r="NN6" i="6"/>
  <c r="NM6" i="6"/>
  <c r="NL6" i="6"/>
  <c r="NK6" i="6"/>
  <c r="NJ6" i="6"/>
  <c r="NI6" i="6"/>
  <c r="NH6" i="6"/>
  <c r="NG6" i="6"/>
  <c r="NF6" i="6"/>
  <c r="NE6" i="6"/>
  <c r="ND6" i="6"/>
  <c r="NC6" i="6"/>
  <c r="NB6" i="6"/>
  <c r="NA6" i="6"/>
  <c r="MZ6" i="6"/>
  <c r="MY6" i="6"/>
  <c r="MX6" i="6"/>
  <c r="MW6" i="6"/>
  <c r="MV6" i="6"/>
  <c r="MU6" i="6"/>
  <c r="MT6" i="6"/>
  <c r="MS6" i="6"/>
  <c r="MR6" i="6"/>
  <c r="MQ6" i="6"/>
  <c r="MP6" i="6"/>
  <c r="MO6" i="6"/>
  <c r="MN6" i="6"/>
  <c r="MM6" i="6"/>
  <c r="ML6" i="6"/>
  <c r="MK6" i="6"/>
  <c r="MJ6" i="6"/>
  <c r="MI6" i="6"/>
  <c r="MH6" i="6"/>
  <c r="MG6" i="6"/>
  <c r="MF6" i="6"/>
  <c r="ME6" i="6"/>
  <c r="MD6" i="6"/>
  <c r="MC6" i="6"/>
  <c r="MB6" i="6"/>
  <c r="MA6" i="6"/>
  <c r="LZ6" i="6"/>
  <c r="LY6" i="6"/>
  <c r="LX6" i="6"/>
  <c r="LW6" i="6"/>
  <c r="LV6" i="6"/>
  <c r="LU6" i="6"/>
  <c r="LT6" i="6"/>
  <c r="LS6" i="6"/>
  <c r="LR6" i="6"/>
  <c r="LQ6" i="6"/>
  <c r="LP6" i="6"/>
  <c r="LO6" i="6"/>
  <c r="LN6" i="6"/>
  <c r="LM6" i="6"/>
  <c r="LL6" i="6"/>
  <c r="LK6" i="6"/>
  <c r="LJ6" i="6"/>
  <c r="LI6" i="6"/>
  <c r="LH6" i="6"/>
  <c r="LG6" i="6"/>
  <c r="LF6" i="6"/>
  <c r="LE6" i="6"/>
  <c r="LD6" i="6"/>
  <c r="LC6" i="6"/>
  <c r="LB6" i="6"/>
  <c r="LA6" i="6"/>
  <c r="KZ6" i="6"/>
  <c r="KY6" i="6"/>
  <c r="KX6" i="6"/>
  <c r="KW6" i="6"/>
  <c r="KV6" i="6"/>
  <c r="KU6" i="6"/>
  <c r="KT6" i="6"/>
  <c r="KS6" i="6"/>
  <c r="KR6" i="6"/>
  <c r="KQ6" i="6"/>
  <c r="KP6" i="6"/>
  <c r="KO6" i="6"/>
  <c r="KN6" i="6"/>
  <c r="KM6" i="6"/>
  <c r="KL6" i="6"/>
  <c r="KK6" i="6"/>
  <c r="KJ6" i="6"/>
  <c r="KI6" i="6"/>
  <c r="KH6" i="6"/>
  <c r="KG6" i="6"/>
  <c r="KF6" i="6"/>
  <c r="KE6" i="6"/>
  <c r="KD6" i="6"/>
  <c r="KC6" i="6"/>
  <c r="KB6" i="6"/>
  <c r="KA6" i="6"/>
  <c r="JZ6" i="6"/>
  <c r="JY6" i="6"/>
  <c r="JX6" i="6"/>
  <c r="JW6" i="6"/>
  <c r="JV6" i="6"/>
  <c r="JU6" i="6"/>
  <c r="JT6" i="6"/>
  <c r="JS6" i="6"/>
  <c r="JR6" i="6"/>
  <c r="JQ6" i="6"/>
  <c r="JP6" i="6"/>
  <c r="JO6" i="6"/>
  <c r="JN6" i="6"/>
  <c r="JM6" i="6"/>
  <c r="JL6" i="6"/>
  <c r="JK6" i="6"/>
  <c r="JJ6" i="6"/>
  <c r="JI6" i="6"/>
  <c r="JH6" i="6"/>
  <c r="JG6" i="6"/>
  <c r="JF6" i="6"/>
  <c r="JE6" i="6"/>
  <c r="JD6" i="6"/>
  <c r="JC6" i="6"/>
  <c r="JB6" i="6"/>
  <c r="JA6" i="6"/>
  <c r="IZ6" i="6"/>
  <c r="IY6" i="6"/>
  <c r="IX6" i="6"/>
  <c r="IW6" i="6"/>
  <c r="IV6" i="6"/>
  <c r="IU6" i="6"/>
  <c r="IT6" i="6"/>
  <c r="IS6" i="6"/>
  <c r="IR6" i="6"/>
  <c r="IQ6" i="6"/>
  <c r="IP6" i="6"/>
  <c r="IO6" i="6"/>
  <c r="IN6" i="6"/>
  <c r="IM6" i="6"/>
  <c r="IL6" i="6"/>
  <c r="IK6" i="6"/>
  <c r="IJ6" i="6"/>
  <c r="II6" i="6"/>
  <c r="IH6" i="6"/>
  <c r="IG6" i="6"/>
  <c r="IF6" i="6"/>
  <c r="IE6" i="6"/>
  <c r="ID6" i="6"/>
  <c r="IC6" i="6"/>
  <c r="IB6" i="6"/>
  <c r="IA6" i="6"/>
  <c r="HZ6" i="6"/>
  <c r="HY6" i="6"/>
  <c r="HX6" i="6"/>
  <c r="HW6" i="6"/>
  <c r="HV6" i="6"/>
  <c r="HU6" i="6"/>
  <c r="HT6" i="6"/>
  <c r="HS6" i="6"/>
  <c r="HR6" i="6"/>
  <c r="HQ6" i="6"/>
  <c r="HP6" i="6"/>
  <c r="HO6" i="6"/>
  <c r="HN6" i="6"/>
  <c r="HM6" i="6"/>
  <c r="HL6" i="6"/>
  <c r="HK6" i="6"/>
  <c r="HJ6" i="6"/>
  <c r="HI6" i="6"/>
  <c r="HH6" i="6"/>
  <c r="HG6" i="6"/>
  <c r="HF6" i="6"/>
  <c r="HE6" i="6"/>
  <c r="HD6" i="6"/>
  <c r="HC6" i="6"/>
  <c r="HB6" i="6"/>
  <c r="HA6" i="6"/>
  <c r="GZ6" i="6"/>
  <c r="GY6" i="6"/>
  <c r="GX6" i="6"/>
  <c r="GW6" i="6"/>
  <c r="GV6" i="6"/>
  <c r="GU6" i="6"/>
  <c r="GT6" i="6"/>
  <c r="GS6" i="6"/>
  <c r="GR6" i="6"/>
  <c r="GQ6" i="6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O6" i="6"/>
  <c r="FN6" i="6"/>
  <c r="FM6" i="6"/>
  <c r="FL6" i="6"/>
  <c r="FK6" i="6"/>
  <c r="FJ6" i="6"/>
  <c r="FI6" i="6"/>
  <c r="FH6" i="6"/>
  <c r="FG6" i="6"/>
  <c r="FF6" i="6"/>
  <c r="FE6" i="6"/>
  <c r="FD6" i="6"/>
  <c r="FC6" i="6"/>
  <c r="FB6" i="6"/>
  <c r="FA6" i="6"/>
  <c r="EZ6" i="6"/>
  <c r="EY6" i="6"/>
  <c r="EX6" i="6"/>
  <c r="EW6" i="6"/>
  <c r="EV6" i="6"/>
  <c r="EU6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XA5" i="6"/>
  <c r="WZ5" i="6"/>
  <c r="WY5" i="6"/>
  <c r="WX5" i="6"/>
  <c r="WW5" i="6"/>
  <c r="WV5" i="6"/>
  <c r="WU5" i="6"/>
  <c r="WT5" i="6"/>
  <c r="WS5" i="6"/>
  <c r="WR5" i="6"/>
  <c r="WQ5" i="6"/>
  <c r="WP5" i="6"/>
  <c r="WO5" i="6"/>
  <c r="WN5" i="6"/>
  <c r="WM5" i="6"/>
  <c r="WL5" i="6"/>
  <c r="WK5" i="6"/>
  <c r="WJ5" i="6"/>
  <c r="WI5" i="6"/>
  <c r="WH5" i="6"/>
  <c r="WG5" i="6"/>
  <c r="WF5" i="6"/>
  <c r="WE5" i="6"/>
  <c r="WD5" i="6"/>
  <c r="WC5" i="6"/>
  <c r="WB5" i="6"/>
  <c r="WA5" i="6"/>
  <c r="VZ5" i="6"/>
  <c r="VY5" i="6"/>
  <c r="VX5" i="6"/>
  <c r="VW5" i="6"/>
  <c r="VV5" i="6"/>
  <c r="VU5" i="6"/>
  <c r="VT5" i="6"/>
  <c r="VS5" i="6"/>
  <c r="VR5" i="6"/>
  <c r="VQ5" i="6"/>
  <c r="VP5" i="6"/>
  <c r="VO5" i="6"/>
  <c r="VN5" i="6"/>
  <c r="VM5" i="6"/>
  <c r="VL5" i="6"/>
  <c r="VK5" i="6"/>
  <c r="VJ5" i="6"/>
  <c r="VI5" i="6"/>
  <c r="VH5" i="6"/>
  <c r="VG5" i="6"/>
  <c r="VF5" i="6"/>
  <c r="VE5" i="6"/>
  <c r="VD5" i="6"/>
  <c r="VC5" i="6"/>
  <c r="VB5" i="6"/>
  <c r="VA5" i="6"/>
  <c r="UZ5" i="6"/>
  <c r="UY5" i="6"/>
  <c r="UX5" i="6"/>
  <c r="UW5" i="6"/>
  <c r="UV5" i="6"/>
  <c r="UU5" i="6"/>
  <c r="UT5" i="6"/>
  <c r="US5" i="6"/>
  <c r="UR5" i="6"/>
  <c r="UQ5" i="6"/>
  <c r="UP5" i="6"/>
  <c r="UO5" i="6"/>
  <c r="UN5" i="6"/>
  <c r="UM5" i="6"/>
  <c r="UL5" i="6"/>
  <c r="UK5" i="6"/>
  <c r="UJ5" i="6"/>
  <c r="UI5" i="6"/>
  <c r="UH5" i="6"/>
  <c r="UG5" i="6"/>
  <c r="UF5" i="6"/>
  <c r="UE5" i="6"/>
  <c r="UD5" i="6"/>
  <c r="UC5" i="6"/>
  <c r="UB5" i="6"/>
  <c r="UA5" i="6"/>
  <c r="TZ5" i="6"/>
  <c r="TY5" i="6"/>
  <c r="TX5" i="6"/>
  <c r="TW5" i="6"/>
  <c r="TV5" i="6"/>
  <c r="TU5" i="6"/>
  <c r="TT5" i="6"/>
  <c r="TS5" i="6"/>
  <c r="TR5" i="6"/>
  <c r="TQ5" i="6"/>
  <c r="TP5" i="6"/>
  <c r="TO5" i="6"/>
  <c r="TN5" i="6"/>
  <c r="TM5" i="6"/>
  <c r="TL5" i="6"/>
  <c r="TK5" i="6"/>
  <c r="TJ5" i="6"/>
  <c r="TI5" i="6"/>
  <c r="TH5" i="6"/>
  <c r="TG5" i="6"/>
  <c r="TF5" i="6"/>
  <c r="TE5" i="6"/>
  <c r="TD5" i="6"/>
  <c r="TC5" i="6"/>
  <c r="TB5" i="6"/>
  <c r="TA5" i="6"/>
  <c r="SZ5" i="6"/>
  <c r="SY5" i="6"/>
  <c r="SX5" i="6"/>
  <c r="SW5" i="6"/>
  <c r="SV5" i="6"/>
  <c r="SU5" i="6"/>
  <c r="ST5" i="6"/>
  <c r="SS5" i="6"/>
  <c r="SR5" i="6"/>
  <c r="SQ5" i="6"/>
  <c r="SP5" i="6"/>
  <c r="SO5" i="6"/>
  <c r="SN5" i="6"/>
  <c r="SM5" i="6"/>
  <c r="SL5" i="6"/>
  <c r="SK5" i="6"/>
  <c r="SJ5" i="6"/>
  <c r="SI5" i="6"/>
  <c r="SH5" i="6"/>
  <c r="SG5" i="6"/>
  <c r="SF5" i="6"/>
  <c r="SE5" i="6"/>
  <c r="SD5" i="6"/>
  <c r="SC5" i="6"/>
  <c r="SB5" i="6"/>
  <c r="SA5" i="6"/>
  <c r="RZ5" i="6"/>
  <c r="RY5" i="6"/>
  <c r="RX5" i="6"/>
  <c r="RW5" i="6"/>
  <c r="RV5" i="6"/>
  <c r="RU5" i="6"/>
  <c r="RT5" i="6"/>
  <c r="RS5" i="6"/>
  <c r="RR5" i="6"/>
  <c r="RQ5" i="6"/>
  <c r="RP5" i="6"/>
  <c r="RO5" i="6"/>
  <c r="RN5" i="6"/>
  <c r="RM5" i="6"/>
  <c r="RL5" i="6"/>
  <c r="RK5" i="6"/>
  <c r="RJ5" i="6"/>
  <c r="RI5" i="6"/>
  <c r="RH5" i="6"/>
  <c r="RG5" i="6"/>
  <c r="RF5" i="6"/>
  <c r="RE5" i="6"/>
  <c r="RD5" i="6"/>
  <c r="RC5" i="6"/>
  <c r="RB5" i="6"/>
  <c r="RA5" i="6"/>
  <c r="QZ5" i="6"/>
  <c r="QY5" i="6"/>
  <c r="QX5" i="6"/>
  <c r="QW5" i="6"/>
  <c r="QV5" i="6"/>
  <c r="QU5" i="6"/>
  <c r="QT5" i="6"/>
  <c r="QS5" i="6"/>
  <c r="QR5" i="6"/>
  <c r="QQ5" i="6"/>
  <c r="QP5" i="6"/>
  <c r="QO5" i="6"/>
  <c r="QN5" i="6"/>
  <c r="QM5" i="6"/>
  <c r="QL5" i="6"/>
  <c r="QK5" i="6"/>
  <c r="QJ5" i="6"/>
  <c r="QI5" i="6"/>
  <c r="QH5" i="6"/>
  <c r="QG5" i="6"/>
  <c r="QF5" i="6"/>
  <c r="QE5" i="6"/>
  <c r="QD5" i="6"/>
  <c r="QC5" i="6"/>
  <c r="QB5" i="6"/>
  <c r="QA5" i="6"/>
  <c r="PZ5" i="6"/>
  <c r="PY5" i="6"/>
  <c r="PX5" i="6"/>
  <c r="PW5" i="6"/>
  <c r="PV5" i="6"/>
  <c r="PU5" i="6"/>
  <c r="PT5" i="6"/>
  <c r="PS5" i="6"/>
  <c r="PR5" i="6"/>
  <c r="PQ5" i="6"/>
  <c r="PP5" i="6"/>
  <c r="PO5" i="6"/>
  <c r="PN5" i="6"/>
  <c r="PM5" i="6"/>
  <c r="PL5" i="6"/>
  <c r="PK5" i="6"/>
  <c r="PJ5" i="6"/>
  <c r="PI5" i="6"/>
  <c r="PH5" i="6"/>
  <c r="PG5" i="6"/>
  <c r="PF5" i="6"/>
  <c r="PE5" i="6"/>
  <c r="PD5" i="6"/>
  <c r="PC5" i="6"/>
  <c r="PB5" i="6"/>
  <c r="PA5" i="6"/>
  <c r="OZ5" i="6"/>
  <c r="OY5" i="6"/>
  <c r="OX5" i="6"/>
  <c r="OW5" i="6"/>
  <c r="OV5" i="6"/>
  <c r="OU5" i="6"/>
  <c r="OT5" i="6"/>
  <c r="OS5" i="6"/>
  <c r="OR5" i="6"/>
  <c r="OQ5" i="6"/>
  <c r="OP5" i="6"/>
  <c r="OO5" i="6"/>
  <c r="ON5" i="6"/>
  <c r="OM5" i="6"/>
  <c r="OL5" i="6"/>
  <c r="OK5" i="6"/>
  <c r="OJ5" i="6"/>
  <c r="OI5" i="6"/>
  <c r="OH5" i="6"/>
  <c r="OG5" i="6"/>
  <c r="OF5" i="6"/>
  <c r="OE5" i="6"/>
  <c r="OD5" i="6"/>
  <c r="OC5" i="6"/>
  <c r="OB5" i="6"/>
  <c r="OA5" i="6"/>
  <c r="NZ5" i="6"/>
  <c r="NY5" i="6"/>
  <c r="NX5" i="6"/>
  <c r="NW5" i="6"/>
  <c r="NV5" i="6"/>
  <c r="NU5" i="6"/>
  <c r="NT5" i="6"/>
  <c r="NS5" i="6"/>
  <c r="NR5" i="6"/>
  <c r="NQ5" i="6"/>
  <c r="NP5" i="6"/>
  <c r="NO5" i="6"/>
  <c r="NN5" i="6"/>
  <c r="NM5" i="6"/>
  <c r="NL5" i="6"/>
  <c r="NK5" i="6"/>
  <c r="NJ5" i="6"/>
  <c r="NI5" i="6"/>
  <c r="NH5" i="6"/>
  <c r="NG5" i="6"/>
  <c r="NF5" i="6"/>
  <c r="NE5" i="6"/>
  <c r="ND5" i="6"/>
  <c r="NC5" i="6"/>
  <c r="NB5" i="6"/>
  <c r="NA5" i="6"/>
  <c r="MZ5" i="6"/>
  <c r="MY5" i="6"/>
  <c r="MX5" i="6"/>
  <c r="MW5" i="6"/>
  <c r="MV5" i="6"/>
  <c r="MU5" i="6"/>
  <c r="MT5" i="6"/>
  <c r="MS5" i="6"/>
  <c r="MR5" i="6"/>
  <c r="MQ5" i="6"/>
  <c r="MP5" i="6"/>
  <c r="MO5" i="6"/>
  <c r="MN5" i="6"/>
  <c r="MM5" i="6"/>
  <c r="ML5" i="6"/>
  <c r="MK5" i="6"/>
  <c r="MJ5" i="6"/>
  <c r="MI5" i="6"/>
  <c r="MH5" i="6"/>
  <c r="MG5" i="6"/>
  <c r="MF5" i="6"/>
  <c r="ME5" i="6"/>
  <c r="MD5" i="6"/>
  <c r="MC5" i="6"/>
  <c r="MB5" i="6"/>
  <c r="MA5" i="6"/>
  <c r="LZ5" i="6"/>
  <c r="LY5" i="6"/>
  <c r="LX5" i="6"/>
  <c r="LW5" i="6"/>
  <c r="LV5" i="6"/>
  <c r="LU5" i="6"/>
  <c r="LT5" i="6"/>
  <c r="LS5" i="6"/>
  <c r="LR5" i="6"/>
  <c r="LQ5" i="6"/>
  <c r="LP5" i="6"/>
  <c r="LO5" i="6"/>
  <c r="LN5" i="6"/>
  <c r="LM5" i="6"/>
  <c r="LL5" i="6"/>
  <c r="LK5" i="6"/>
  <c r="LJ5" i="6"/>
  <c r="LI5" i="6"/>
  <c r="LH5" i="6"/>
  <c r="LG5" i="6"/>
  <c r="LF5" i="6"/>
  <c r="LE5" i="6"/>
  <c r="LD5" i="6"/>
  <c r="LC5" i="6"/>
  <c r="LB5" i="6"/>
  <c r="LA5" i="6"/>
  <c r="KZ5" i="6"/>
  <c r="KY5" i="6"/>
  <c r="KX5" i="6"/>
  <c r="KW5" i="6"/>
  <c r="KV5" i="6"/>
  <c r="KU5" i="6"/>
  <c r="KT5" i="6"/>
  <c r="KS5" i="6"/>
  <c r="KR5" i="6"/>
  <c r="KQ5" i="6"/>
  <c r="KP5" i="6"/>
  <c r="KO5" i="6"/>
  <c r="KN5" i="6"/>
  <c r="KM5" i="6"/>
  <c r="KL5" i="6"/>
  <c r="KK5" i="6"/>
  <c r="KJ5" i="6"/>
  <c r="KI5" i="6"/>
  <c r="KH5" i="6"/>
  <c r="KG5" i="6"/>
  <c r="KF5" i="6"/>
  <c r="KE5" i="6"/>
  <c r="KD5" i="6"/>
  <c r="KC5" i="6"/>
  <c r="KB5" i="6"/>
  <c r="KA5" i="6"/>
  <c r="JZ5" i="6"/>
  <c r="JY5" i="6"/>
  <c r="JX5" i="6"/>
  <c r="JW5" i="6"/>
  <c r="JV5" i="6"/>
  <c r="JU5" i="6"/>
  <c r="JT5" i="6"/>
  <c r="JS5" i="6"/>
  <c r="JR5" i="6"/>
  <c r="JQ5" i="6"/>
  <c r="JP5" i="6"/>
  <c r="JO5" i="6"/>
  <c r="JN5" i="6"/>
  <c r="JM5" i="6"/>
  <c r="JL5" i="6"/>
  <c r="JK5" i="6"/>
  <c r="JJ5" i="6"/>
  <c r="JI5" i="6"/>
  <c r="JH5" i="6"/>
  <c r="JG5" i="6"/>
  <c r="JF5" i="6"/>
  <c r="JE5" i="6"/>
  <c r="JD5" i="6"/>
  <c r="JC5" i="6"/>
  <c r="JB5" i="6"/>
  <c r="JA5" i="6"/>
  <c r="IZ5" i="6"/>
  <c r="IY5" i="6"/>
  <c r="IX5" i="6"/>
  <c r="IW5" i="6"/>
  <c r="IV5" i="6"/>
  <c r="IU5" i="6"/>
  <c r="IT5" i="6"/>
  <c r="IS5" i="6"/>
  <c r="IR5" i="6"/>
  <c r="IQ5" i="6"/>
  <c r="IP5" i="6"/>
  <c r="IO5" i="6"/>
  <c r="IN5" i="6"/>
  <c r="IM5" i="6"/>
  <c r="IL5" i="6"/>
  <c r="IK5" i="6"/>
  <c r="IJ5" i="6"/>
  <c r="II5" i="6"/>
  <c r="IH5" i="6"/>
  <c r="IG5" i="6"/>
  <c r="IF5" i="6"/>
  <c r="IE5" i="6"/>
  <c r="ID5" i="6"/>
  <c r="IC5" i="6"/>
  <c r="IB5" i="6"/>
  <c r="IA5" i="6"/>
  <c r="HZ5" i="6"/>
  <c r="HY5" i="6"/>
  <c r="HX5" i="6"/>
  <c r="HW5" i="6"/>
  <c r="HV5" i="6"/>
  <c r="HU5" i="6"/>
  <c r="HT5" i="6"/>
  <c r="HS5" i="6"/>
  <c r="HR5" i="6"/>
  <c r="HQ5" i="6"/>
  <c r="HP5" i="6"/>
  <c r="HO5" i="6"/>
  <c r="HN5" i="6"/>
  <c r="HM5" i="6"/>
  <c r="HL5" i="6"/>
  <c r="HK5" i="6"/>
  <c r="HJ5" i="6"/>
  <c r="HI5" i="6"/>
  <c r="HH5" i="6"/>
  <c r="HG5" i="6"/>
  <c r="HF5" i="6"/>
  <c r="HE5" i="6"/>
  <c r="HD5" i="6"/>
  <c r="HC5" i="6"/>
  <c r="HB5" i="6"/>
  <c r="HA5" i="6"/>
  <c r="GZ5" i="6"/>
  <c r="GY5" i="6"/>
  <c r="GX5" i="6"/>
  <c r="GW5" i="6"/>
  <c r="GV5" i="6"/>
  <c r="GU5" i="6"/>
  <c r="GT5" i="6"/>
  <c r="GS5" i="6"/>
  <c r="GR5" i="6"/>
  <c r="GQ5" i="6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C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D62" i="7" l="1"/>
  <c r="F62" i="7"/>
  <c r="H62" i="7"/>
  <c r="J62" i="7"/>
  <c r="L62" i="7"/>
  <c r="N62" i="7"/>
  <c r="P62" i="7"/>
  <c r="R62" i="7"/>
  <c r="T62" i="7"/>
  <c r="U62" i="7"/>
  <c r="V62" i="7"/>
  <c r="X62" i="7"/>
  <c r="Y62" i="7"/>
  <c r="Z62" i="7"/>
  <c r="AB62" i="7"/>
  <c r="AB61" i="7"/>
  <c r="F61" i="7"/>
  <c r="J61" i="7"/>
  <c r="N61" i="7"/>
  <c r="R61" i="7"/>
  <c r="V61" i="7"/>
  <c r="Z61" i="7"/>
  <c r="AB60" i="7"/>
  <c r="D60" i="7"/>
  <c r="F60" i="7"/>
  <c r="H60" i="7"/>
  <c r="J60" i="7"/>
  <c r="L60" i="7"/>
  <c r="N60" i="7"/>
  <c r="P60" i="7"/>
  <c r="R60" i="7"/>
  <c r="T60" i="7"/>
  <c r="V60" i="7"/>
  <c r="X60" i="7"/>
  <c r="Z60" i="7"/>
  <c r="AB54" i="7"/>
  <c r="D54" i="7"/>
  <c r="F54" i="7"/>
  <c r="H54" i="7"/>
  <c r="J54" i="7"/>
  <c r="L54" i="7"/>
  <c r="N54" i="7"/>
  <c r="P54" i="7"/>
  <c r="R54" i="7"/>
  <c r="T54" i="7"/>
  <c r="V54" i="7"/>
  <c r="X54" i="7"/>
  <c r="Z54" i="7"/>
  <c r="AB53" i="7"/>
  <c r="D53" i="7"/>
  <c r="F53" i="7"/>
  <c r="H53" i="7"/>
  <c r="J53" i="7"/>
  <c r="L53" i="7"/>
  <c r="N53" i="7"/>
  <c r="P53" i="7"/>
  <c r="R53" i="7"/>
  <c r="T53" i="7"/>
  <c r="V53" i="7"/>
  <c r="X53" i="7"/>
  <c r="Z53" i="7"/>
  <c r="AB52" i="7"/>
  <c r="D52" i="7"/>
  <c r="F52" i="7"/>
  <c r="H52" i="7"/>
  <c r="J52" i="7"/>
  <c r="L52" i="7"/>
  <c r="N52" i="7"/>
  <c r="P52" i="7"/>
  <c r="R52" i="7"/>
  <c r="T52" i="7"/>
  <c r="V52" i="7"/>
  <c r="X52" i="7"/>
  <c r="Z52" i="7"/>
  <c r="AB46" i="7"/>
  <c r="F46" i="7"/>
  <c r="H46" i="7"/>
  <c r="J46" i="7"/>
  <c r="L46" i="7"/>
  <c r="N46" i="7"/>
  <c r="P46" i="7"/>
  <c r="R46" i="7"/>
  <c r="T46" i="7"/>
  <c r="V46" i="7"/>
  <c r="X46" i="7"/>
  <c r="Z46" i="7"/>
  <c r="C12" i="7"/>
  <c r="C14" i="7"/>
  <c r="L5" i="7"/>
  <c r="P5" i="7"/>
  <c r="AB5" i="7"/>
  <c r="H6" i="7"/>
  <c r="L6" i="7"/>
  <c r="Q6" i="7"/>
  <c r="X6" i="7"/>
  <c r="AB6" i="7"/>
  <c r="H8" i="7"/>
  <c r="L8" i="7"/>
  <c r="P8" i="7"/>
  <c r="T8" i="7"/>
  <c r="X8" i="7"/>
  <c r="AB8" i="7"/>
  <c r="E9" i="7"/>
  <c r="I9" i="7"/>
  <c r="M9" i="7"/>
  <c r="Q9" i="7"/>
  <c r="U9" i="7"/>
  <c r="Y9" i="7"/>
  <c r="D6" i="7"/>
  <c r="E6" i="7"/>
  <c r="F6" i="7"/>
  <c r="G6" i="7"/>
  <c r="H9" i="7"/>
  <c r="I6" i="7"/>
  <c r="J9" i="7"/>
  <c r="K6" i="7"/>
  <c r="L9" i="7"/>
  <c r="M6" i="7"/>
  <c r="N9" i="7"/>
  <c r="O6" i="7"/>
  <c r="P6" i="7"/>
  <c r="R6" i="7"/>
  <c r="S6" i="7"/>
  <c r="T6" i="7"/>
  <c r="U6" i="7"/>
  <c r="V6" i="7"/>
  <c r="W6" i="7"/>
  <c r="X9" i="7"/>
  <c r="Y6" i="7"/>
  <c r="Z9" i="7"/>
  <c r="AA6" i="7"/>
  <c r="AB9" i="7"/>
  <c r="C6" i="7"/>
  <c r="F5" i="7"/>
  <c r="G8" i="7"/>
  <c r="H5" i="7"/>
  <c r="I5" i="7"/>
  <c r="J5" i="7"/>
  <c r="K5" i="7"/>
  <c r="M5" i="7"/>
  <c r="N5" i="7"/>
  <c r="O8" i="7"/>
  <c r="Q5" i="7"/>
  <c r="R5" i="7"/>
  <c r="S8" i="7"/>
  <c r="T5" i="7"/>
  <c r="U5" i="7"/>
  <c r="V5" i="7"/>
  <c r="W8" i="7"/>
  <c r="X5" i="7"/>
  <c r="Y5" i="7"/>
  <c r="Z5" i="7"/>
  <c r="AA5" i="7"/>
  <c r="D8" i="7"/>
  <c r="E5" i="7"/>
  <c r="C8" i="7"/>
  <c r="E4" i="7"/>
  <c r="F7" i="7"/>
  <c r="G4" i="7"/>
  <c r="H7" i="7"/>
  <c r="I7" i="7"/>
  <c r="J7" i="7"/>
  <c r="K4" i="7"/>
  <c r="L4" i="7"/>
  <c r="M7" i="7"/>
  <c r="N7" i="7"/>
  <c r="O4" i="7"/>
  <c r="P4" i="7"/>
  <c r="Q4" i="7"/>
  <c r="R7" i="7"/>
  <c r="S4" i="7"/>
  <c r="T7" i="7"/>
  <c r="U4" i="7"/>
  <c r="V7" i="7"/>
  <c r="W4" i="7"/>
  <c r="X7" i="7"/>
  <c r="Y7" i="7"/>
  <c r="Z7" i="7"/>
  <c r="AA4" i="7"/>
  <c r="AB4" i="7"/>
  <c r="D7" i="7"/>
  <c r="C7" i="7"/>
  <c r="T9" i="7" l="1"/>
  <c r="P9" i="7"/>
  <c r="D9" i="7"/>
  <c r="Z8" i="7"/>
  <c r="V8" i="7"/>
  <c r="R8" i="7"/>
  <c r="N8" i="7"/>
  <c r="J8" i="7"/>
  <c r="F8" i="7"/>
  <c r="AB7" i="7"/>
  <c r="W7" i="7"/>
  <c r="Q7" i="7"/>
  <c r="L7" i="7"/>
  <c r="G7" i="7"/>
  <c r="Z6" i="7"/>
  <c r="J6" i="7"/>
  <c r="O5" i="7"/>
  <c r="D5" i="7"/>
  <c r="Y4" i="7"/>
  <c r="T4" i="7"/>
  <c r="N4" i="7"/>
  <c r="I4" i="7"/>
  <c r="D4" i="7"/>
  <c r="AA9" i="7"/>
  <c r="W9" i="7"/>
  <c r="S9" i="7"/>
  <c r="O9" i="7"/>
  <c r="K9" i="7"/>
  <c r="G9" i="7"/>
  <c r="C9" i="7"/>
  <c r="Y8" i="7"/>
  <c r="U8" i="7"/>
  <c r="Q8" i="7"/>
  <c r="M8" i="7"/>
  <c r="I8" i="7"/>
  <c r="E8" i="7"/>
  <c r="AA7" i="7"/>
  <c r="U7" i="7"/>
  <c r="P7" i="7"/>
  <c r="K7" i="7"/>
  <c r="E7" i="7"/>
  <c r="N6" i="7"/>
  <c r="S5" i="7"/>
  <c r="C5" i="7"/>
  <c r="X4" i="7"/>
  <c r="R4" i="7"/>
  <c r="M4" i="7"/>
  <c r="H4" i="7"/>
  <c r="C4" i="7"/>
  <c r="V9" i="7"/>
  <c r="R9" i="7"/>
  <c r="F9" i="7"/>
  <c r="O7" i="7"/>
  <c r="W5" i="7"/>
  <c r="G5" i="7"/>
  <c r="V4" i="7"/>
  <c r="F4" i="7"/>
  <c r="AA14" i="7"/>
  <c r="W14" i="7"/>
  <c r="S14" i="7"/>
  <c r="O14" i="7"/>
  <c r="K14" i="7"/>
  <c r="G14" i="7"/>
  <c r="Y13" i="7"/>
  <c r="U13" i="7"/>
  <c r="Q13" i="7"/>
  <c r="AA8" i="7"/>
  <c r="K8" i="7"/>
  <c r="S7" i="7"/>
  <c r="Z4" i="7"/>
  <c r="J4" i="7"/>
  <c r="AB14" i="7"/>
  <c r="X14" i="7"/>
  <c r="T14" i="7"/>
  <c r="P14" i="7"/>
  <c r="L14" i="7"/>
  <c r="H14" i="7"/>
  <c r="D14" i="7"/>
  <c r="Z13" i="7"/>
  <c r="V13" i="7"/>
  <c r="R13" i="7"/>
  <c r="N13" i="7"/>
  <c r="J13" i="7"/>
  <c r="F13" i="7"/>
  <c r="AB12" i="7"/>
  <c r="X12" i="7"/>
  <c r="T12" i="7"/>
  <c r="P12" i="7"/>
  <c r="L12" i="7"/>
  <c r="H12" i="7"/>
  <c r="D12" i="7"/>
  <c r="M13" i="7"/>
  <c r="I13" i="7"/>
  <c r="E13" i="7"/>
  <c r="AA12" i="7"/>
  <c r="W12" i="7"/>
  <c r="S12" i="7"/>
  <c r="O12" i="7"/>
  <c r="K12" i="7"/>
  <c r="G12" i="7"/>
  <c r="Z17" i="7"/>
  <c r="V17" i="7"/>
  <c r="R17" i="7"/>
  <c r="N17" i="7"/>
  <c r="J17" i="7"/>
  <c r="F17" i="7"/>
  <c r="AB16" i="7"/>
  <c r="X16" i="7"/>
  <c r="T16" i="7"/>
  <c r="P16" i="7"/>
  <c r="L16" i="7"/>
  <c r="H16" i="7"/>
  <c r="D16" i="7"/>
  <c r="Z15" i="7"/>
  <c r="V15" i="7"/>
  <c r="R15" i="7"/>
  <c r="N15" i="7"/>
  <c r="J15" i="7"/>
  <c r="F15" i="7"/>
  <c r="Y17" i="7"/>
  <c r="U17" i="7"/>
  <c r="Q17" i="7"/>
  <c r="M17" i="7"/>
  <c r="I17" i="7"/>
  <c r="E17" i="7"/>
  <c r="AA16" i="7"/>
  <c r="W16" i="7"/>
  <c r="S16" i="7"/>
  <c r="O16" i="7"/>
  <c r="K16" i="7"/>
  <c r="G16" i="7"/>
  <c r="C16" i="7"/>
  <c r="Y15" i="7"/>
  <c r="U15" i="7"/>
  <c r="Q15" i="7"/>
  <c r="M15" i="7"/>
  <c r="I15" i="7"/>
  <c r="E15" i="7"/>
  <c r="C20" i="7"/>
  <c r="C23" i="7"/>
  <c r="X20" i="7"/>
  <c r="X23" i="7"/>
  <c r="T20" i="7"/>
  <c r="T23" i="7"/>
  <c r="P20" i="7"/>
  <c r="P23" i="7"/>
  <c r="L20" i="7"/>
  <c r="L23" i="7"/>
  <c r="H20" i="7"/>
  <c r="H23" i="7"/>
  <c r="D20" i="7"/>
  <c r="D23" i="7"/>
  <c r="Z21" i="7"/>
  <c r="Z24" i="7"/>
  <c r="V21" i="7"/>
  <c r="V24" i="7"/>
  <c r="R21" i="7"/>
  <c r="R24" i="7"/>
  <c r="N21" i="7"/>
  <c r="N24" i="7"/>
  <c r="J21" i="7"/>
  <c r="J24" i="7"/>
  <c r="F21" i="7"/>
  <c r="F24" i="7"/>
  <c r="C22" i="7"/>
  <c r="C25" i="7"/>
  <c r="X22" i="7"/>
  <c r="X25" i="7"/>
  <c r="T22" i="7"/>
  <c r="T25" i="7"/>
  <c r="P22" i="7"/>
  <c r="P25" i="7"/>
  <c r="L22" i="7"/>
  <c r="L25" i="7"/>
  <c r="H22" i="7"/>
  <c r="H25" i="7"/>
  <c r="D22" i="7"/>
  <c r="D25" i="7"/>
  <c r="Z28" i="7"/>
  <c r="Z31" i="7"/>
  <c r="V28" i="7"/>
  <c r="V31" i="7"/>
  <c r="R28" i="7"/>
  <c r="R31" i="7"/>
  <c r="N28" i="7"/>
  <c r="N31" i="7"/>
  <c r="J28" i="7"/>
  <c r="J31" i="7"/>
  <c r="F28" i="7"/>
  <c r="F31" i="7"/>
  <c r="C29" i="7"/>
  <c r="C32" i="7"/>
  <c r="X29" i="7"/>
  <c r="X32" i="7"/>
  <c r="T29" i="7"/>
  <c r="T32" i="7"/>
  <c r="P29" i="7"/>
  <c r="P32" i="7"/>
  <c r="L29" i="7"/>
  <c r="L32" i="7"/>
  <c r="H29" i="7"/>
  <c r="H32" i="7"/>
  <c r="D29" i="7"/>
  <c r="D32" i="7"/>
  <c r="Z30" i="7"/>
  <c r="Z33" i="7"/>
  <c r="V30" i="7"/>
  <c r="V33" i="7"/>
  <c r="R30" i="7"/>
  <c r="R33" i="7"/>
  <c r="N30" i="7"/>
  <c r="N33" i="7"/>
  <c r="J30" i="7"/>
  <c r="J33" i="7"/>
  <c r="F30" i="7"/>
  <c r="F33" i="7"/>
  <c r="C36" i="7"/>
  <c r="C39" i="7"/>
  <c r="X36" i="7"/>
  <c r="X39" i="7"/>
  <c r="T36" i="7"/>
  <c r="T39" i="7"/>
  <c r="P36" i="7"/>
  <c r="P39" i="7"/>
  <c r="L36" i="7"/>
  <c r="L39" i="7"/>
  <c r="H36" i="7"/>
  <c r="H39" i="7"/>
  <c r="D36" i="7"/>
  <c r="D39" i="7"/>
  <c r="Z37" i="7"/>
  <c r="Z40" i="7"/>
  <c r="V37" i="7"/>
  <c r="V40" i="7"/>
  <c r="R37" i="7"/>
  <c r="R40" i="7"/>
  <c r="N37" i="7"/>
  <c r="N40" i="7"/>
  <c r="J37" i="7"/>
  <c r="J40" i="7"/>
  <c r="F37" i="7"/>
  <c r="F40" i="7"/>
  <c r="C38" i="7"/>
  <c r="C41" i="7"/>
  <c r="X38" i="7"/>
  <c r="X41" i="7"/>
  <c r="T38" i="7"/>
  <c r="T41" i="7"/>
  <c r="P38" i="7"/>
  <c r="P41" i="7"/>
  <c r="L38" i="7"/>
  <c r="L41" i="7"/>
  <c r="H38" i="7"/>
  <c r="H41" i="7"/>
  <c r="D38" i="7"/>
  <c r="D41" i="7"/>
  <c r="Z44" i="7"/>
  <c r="Z47" i="7"/>
  <c r="V44" i="7"/>
  <c r="V47" i="7"/>
  <c r="R44" i="7"/>
  <c r="R47" i="7"/>
  <c r="N44" i="7"/>
  <c r="N47" i="7"/>
  <c r="J44" i="7"/>
  <c r="J47" i="7"/>
  <c r="F44" i="7"/>
  <c r="F47" i="7"/>
  <c r="C45" i="7"/>
  <c r="C48" i="7"/>
  <c r="X45" i="7"/>
  <c r="X48" i="7"/>
  <c r="T45" i="7"/>
  <c r="T48" i="7"/>
  <c r="P45" i="7"/>
  <c r="P48" i="7"/>
  <c r="L45" i="7"/>
  <c r="L48" i="7"/>
  <c r="H45" i="7"/>
  <c r="H48" i="7"/>
  <c r="D45" i="7"/>
  <c r="D48" i="7"/>
  <c r="C52" i="7"/>
  <c r="C55" i="7"/>
  <c r="C54" i="7"/>
  <c r="C57" i="7"/>
  <c r="Y60" i="7"/>
  <c r="Y63" i="7"/>
  <c r="U60" i="7"/>
  <c r="U63" i="7"/>
  <c r="Q60" i="7"/>
  <c r="Q63" i="7"/>
  <c r="M60" i="7"/>
  <c r="M63" i="7"/>
  <c r="I60" i="7"/>
  <c r="I63" i="7"/>
  <c r="E60" i="7"/>
  <c r="E63" i="7"/>
  <c r="C61" i="7"/>
  <c r="C64" i="7"/>
  <c r="X61" i="7"/>
  <c r="T61" i="7"/>
  <c r="P61" i="7"/>
  <c r="L61" i="7"/>
  <c r="H61" i="7"/>
  <c r="D61" i="7"/>
  <c r="AA62" i="7"/>
  <c r="AA65" i="7"/>
  <c r="W62" i="7"/>
  <c r="W65" i="7"/>
  <c r="S62" i="7"/>
  <c r="S65" i="7"/>
  <c r="O62" i="7"/>
  <c r="O65" i="7"/>
  <c r="K62" i="7"/>
  <c r="K65" i="7"/>
  <c r="G62" i="7"/>
  <c r="G65" i="7"/>
  <c r="AB65" i="7"/>
  <c r="V65" i="7"/>
  <c r="P65" i="7"/>
  <c r="H65" i="7"/>
  <c r="Z64" i="7"/>
  <c r="R64" i="7"/>
  <c r="J64" i="7"/>
  <c r="AB63" i="7"/>
  <c r="T63" i="7"/>
  <c r="L63" i="7"/>
  <c r="D63" i="7"/>
  <c r="V57" i="7"/>
  <c r="N57" i="7"/>
  <c r="F57" i="7"/>
  <c r="X56" i="7"/>
  <c r="P56" i="7"/>
  <c r="H56" i="7"/>
  <c r="Z55" i="7"/>
  <c r="R55" i="7"/>
  <c r="J55" i="7"/>
  <c r="AB49" i="7"/>
  <c r="T49" i="7"/>
  <c r="L49" i="7"/>
  <c r="AA20" i="7"/>
  <c r="AA23" i="7"/>
  <c r="W20" i="7"/>
  <c r="W23" i="7"/>
  <c r="S20" i="7"/>
  <c r="S23" i="7"/>
  <c r="O20" i="7"/>
  <c r="O23" i="7"/>
  <c r="K20" i="7"/>
  <c r="K23" i="7"/>
  <c r="G20" i="7"/>
  <c r="G23" i="7"/>
  <c r="AB20" i="7"/>
  <c r="AB23" i="7"/>
  <c r="Y21" i="7"/>
  <c r="Y24" i="7"/>
  <c r="U21" i="7"/>
  <c r="U24" i="7"/>
  <c r="Q21" i="7"/>
  <c r="Q24" i="7"/>
  <c r="M21" i="7"/>
  <c r="M24" i="7"/>
  <c r="I21" i="7"/>
  <c r="I24" i="7"/>
  <c r="E21" i="7"/>
  <c r="E24" i="7"/>
  <c r="AA22" i="7"/>
  <c r="AA25" i="7"/>
  <c r="W22" i="7"/>
  <c r="W25" i="7"/>
  <c r="S22" i="7"/>
  <c r="S25" i="7"/>
  <c r="O22" i="7"/>
  <c r="O25" i="7"/>
  <c r="K22" i="7"/>
  <c r="K25" i="7"/>
  <c r="G22" i="7"/>
  <c r="G25" i="7"/>
  <c r="AB22" i="7"/>
  <c r="AB25" i="7"/>
  <c r="Y28" i="7"/>
  <c r="Y31" i="7"/>
  <c r="U28" i="7"/>
  <c r="U31" i="7"/>
  <c r="Q28" i="7"/>
  <c r="Q31" i="7"/>
  <c r="M28" i="7"/>
  <c r="M31" i="7"/>
  <c r="I28" i="7"/>
  <c r="I31" i="7"/>
  <c r="E28" i="7"/>
  <c r="E31" i="7"/>
  <c r="AA29" i="7"/>
  <c r="AA32" i="7"/>
  <c r="W29" i="7"/>
  <c r="W32" i="7"/>
  <c r="S29" i="7"/>
  <c r="S32" i="7"/>
  <c r="O29" i="7"/>
  <c r="O32" i="7"/>
  <c r="K29" i="7"/>
  <c r="K32" i="7"/>
  <c r="G29" i="7"/>
  <c r="G32" i="7"/>
  <c r="AB29" i="7"/>
  <c r="AB32" i="7"/>
  <c r="Y30" i="7"/>
  <c r="Y33" i="7"/>
  <c r="U30" i="7"/>
  <c r="U33" i="7"/>
  <c r="Q30" i="7"/>
  <c r="Q33" i="7"/>
  <c r="M30" i="7"/>
  <c r="M33" i="7"/>
  <c r="I30" i="7"/>
  <c r="I33" i="7"/>
  <c r="E30" i="7"/>
  <c r="E33" i="7"/>
  <c r="AA36" i="7"/>
  <c r="AA39" i="7"/>
  <c r="W36" i="7"/>
  <c r="W39" i="7"/>
  <c r="S36" i="7"/>
  <c r="S39" i="7"/>
  <c r="O36" i="7"/>
  <c r="O39" i="7"/>
  <c r="K36" i="7"/>
  <c r="K39" i="7"/>
  <c r="G36" i="7"/>
  <c r="G39" i="7"/>
  <c r="AB36" i="7"/>
  <c r="AB39" i="7"/>
  <c r="Y37" i="7"/>
  <c r="Y40" i="7"/>
  <c r="U37" i="7"/>
  <c r="U40" i="7"/>
  <c r="Q37" i="7"/>
  <c r="Q40" i="7"/>
  <c r="M37" i="7"/>
  <c r="M40" i="7"/>
  <c r="I37" i="7"/>
  <c r="I40" i="7"/>
  <c r="E37" i="7"/>
  <c r="E40" i="7"/>
  <c r="AA38" i="7"/>
  <c r="AA41" i="7"/>
  <c r="W38" i="7"/>
  <c r="W41" i="7"/>
  <c r="S38" i="7"/>
  <c r="S41" i="7"/>
  <c r="O38" i="7"/>
  <c r="O41" i="7"/>
  <c r="K38" i="7"/>
  <c r="K41" i="7"/>
  <c r="G38" i="7"/>
  <c r="G41" i="7"/>
  <c r="AB38" i="7"/>
  <c r="AB41" i="7"/>
  <c r="Y44" i="7"/>
  <c r="Y47" i="7"/>
  <c r="U44" i="7"/>
  <c r="U47" i="7"/>
  <c r="Q44" i="7"/>
  <c r="Q47" i="7"/>
  <c r="M44" i="7"/>
  <c r="M47" i="7"/>
  <c r="I44" i="7"/>
  <c r="I47" i="7"/>
  <c r="E44" i="7"/>
  <c r="E47" i="7"/>
  <c r="AA45" i="7"/>
  <c r="AA48" i="7"/>
  <c r="W45" i="7"/>
  <c r="W48" i="7"/>
  <c r="S45" i="7"/>
  <c r="S48" i="7"/>
  <c r="O45" i="7"/>
  <c r="O48" i="7"/>
  <c r="K45" i="7"/>
  <c r="K48" i="7"/>
  <c r="G45" i="7"/>
  <c r="G48" i="7"/>
  <c r="AB45" i="7"/>
  <c r="AB48" i="7"/>
  <c r="Y46" i="7"/>
  <c r="Y49" i="7"/>
  <c r="U46" i="7"/>
  <c r="U49" i="7"/>
  <c r="Q46" i="7"/>
  <c r="Q49" i="7"/>
  <c r="M46" i="7"/>
  <c r="M49" i="7"/>
  <c r="I46" i="7"/>
  <c r="I49" i="7"/>
  <c r="E46" i="7"/>
  <c r="E49" i="7"/>
  <c r="AA52" i="7"/>
  <c r="AA55" i="7"/>
  <c r="W52" i="7"/>
  <c r="W55" i="7"/>
  <c r="S52" i="7"/>
  <c r="S55" i="7"/>
  <c r="O52" i="7"/>
  <c r="O55" i="7"/>
  <c r="K52" i="7"/>
  <c r="K55" i="7"/>
  <c r="G52" i="7"/>
  <c r="G55" i="7"/>
  <c r="Y53" i="7"/>
  <c r="Y56" i="7"/>
  <c r="U53" i="7"/>
  <c r="U56" i="7"/>
  <c r="Q53" i="7"/>
  <c r="Q56" i="7"/>
  <c r="M53" i="7"/>
  <c r="M56" i="7"/>
  <c r="I53" i="7"/>
  <c r="I56" i="7"/>
  <c r="E53" i="7"/>
  <c r="E56" i="7"/>
  <c r="AA54" i="7"/>
  <c r="AA57" i="7"/>
  <c r="W54" i="7"/>
  <c r="W57" i="7"/>
  <c r="S54" i="7"/>
  <c r="S57" i="7"/>
  <c r="O54" i="7"/>
  <c r="O57" i="7"/>
  <c r="K54" i="7"/>
  <c r="K57" i="7"/>
  <c r="G54" i="7"/>
  <c r="G57" i="7"/>
  <c r="AA61" i="7"/>
  <c r="AA64" i="7"/>
  <c r="W61" i="7"/>
  <c r="W64" i="7"/>
  <c r="S61" i="7"/>
  <c r="S64" i="7"/>
  <c r="O61" i="7"/>
  <c r="O64" i="7"/>
  <c r="K61" i="7"/>
  <c r="K64" i="7"/>
  <c r="G61" i="7"/>
  <c r="G64" i="7"/>
  <c r="Z65" i="7"/>
  <c r="U65" i="7"/>
  <c r="N65" i="7"/>
  <c r="F65" i="7"/>
  <c r="X64" i="7"/>
  <c r="P64" i="7"/>
  <c r="H64" i="7"/>
  <c r="Z63" i="7"/>
  <c r="R63" i="7"/>
  <c r="J63" i="7"/>
  <c r="AB57" i="7"/>
  <c r="T57" i="7"/>
  <c r="L57" i="7"/>
  <c r="D57" i="7"/>
  <c r="V56" i="7"/>
  <c r="N56" i="7"/>
  <c r="F56" i="7"/>
  <c r="X55" i="7"/>
  <c r="P55" i="7"/>
  <c r="H55" i="7"/>
  <c r="Z49" i="7"/>
  <c r="R49" i="7"/>
  <c r="J49" i="7"/>
  <c r="Z20" i="7"/>
  <c r="Z23" i="7"/>
  <c r="V20" i="7"/>
  <c r="V23" i="7"/>
  <c r="R20" i="7"/>
  <c r="R23" i="7"/>
  <c r="N20" i="7"/>
  <c r="N23" i="7"/>
  <c r="J20" i="7"/>
  <c r="J23" i="7"/>
  <c r="F20" i="7"/>
  <c r="F23" i="7"/>
  <c r="C21" i="7"/>
  <c r="C24" i="7"/>
  <c r="X21" i="7"/>
  <c r="X24" i="7"/>
  <c r="T21" i="7"/>
  <c r="T24" i="7"/>
  <c r="P21" i="7"/>
  <c r="P24" i="7"/>
  <c r="L21" i="7"/>
  <c r="L24" i="7"/>
  <c r="H21" i="7"/>
  <c r="H24" i="7"/>
  <c r="D21" i="7"/>
  <c r="D24" i="7"/>
  <c r="Z22" i="7"/>
  <c r="Z25" i="7"/>
  <c r="V22" i="7"/>
  <c r="V25" i="7"/>
  <c r="R22" i="7"/>
  <c r="R25" i="7"/>
  <c r="N22" i="7"/>
  <c r="N25" i="7"/>
  <c r="J22" i="7"/>
  <c r="J25" i="7"/>
  <c r="F22" i="7"/>
  <c r="F25" i="7"/>
  <c r="C28" i="7"/>
  <c r="C31" i="7"/>
  <c r="X28" i="7"/>
  <c r="X31" i="7"/>
  <c r="T28" i="7"/>
  <c r="T31" i="7"/>
  <c r="P28" i="7"/>
  <c r="P31" i="7"/>
  <c r="L28" i="7"/>
  <c r="L31" i="7"/>
  <c r="H28" i="7"/>
  <c r="H31" i="7"/>
  <c r="D28" i="7"/>
  <c r="D31" i="7"/>
  <c r="Z29" i="7"/>
  <c r="Z32" i="7"/>
  <c r="V29" i="7"/>
  <c r="V32" i="7"/>
  <c r="R29" i="7"/>
  <c r="R32" i="7"/>
  <c r="N29" i="7"/>
  <c r="N32" i="7"/>
  <c r="J29" i="7"/>
  <c r="J32" i="7"/>
  <c r="F29" i="7"/>
  <c r="F32" i="7"/>
  <c r="C30" i="7"/>
  <c r="C33" i="7"/>
  <c r="X30" i="7"/>
  <c r="X33" i="7"/>
  <c r="T30" i="7"/>
  <c r="T33" i="7"/>
  <c r="P30" i="7"/>
  <c r="P33" i="7"/>
  <c r="L30" i="7"/>
  <c r="L33" i="7"/>
  <c r="H30" i="7"/>
  <c r="H33" i="7"/>
  <c r="D30" i="7"/>
  <c r="D33" i="7"/>
  <c r="Z36" i="7"/>
  <c r="Z39" i="7"/>
  <c r="V36" i="7"/>
  <c r="V39" i="7"/>
  <c r="R36" i="7"/>
  <c r="R39" i="7"/>
  <c r="N36" i="7"/>
  <c r="N39" i="7"/>
  <c r="J36" i="7"/>
  <c r="J39" i="7"/>
  <c r="F36" i="7"/>
  <c r="F39" i="7"/>
  <c r="C37" i="7"/>
  <c r="C40" i="7"/>
  <c r="X37" i="7"/>
  <c r="X40" i="7"/>
  <c r="T37" i="7"/>
  <c r="T40" i="7"/>
  <c r="P37" i="7"/>
  <c r="P40" i="7"/>
  <c r="L37" i="7"/>
  <c r="L40" i="7"/>
  <c r="H37" i="7"/>
  <c r="H40" i="7"/>
  <c r="D37" i="7"/>
  <c r="D40" i="7"/>
  <c r="Z38" i="7"/>
  <c r="Z41" i="7"/>
  <c r="V38" i="7"/>
  <c r="V41" i="7"/>
  <c r="R38" i="7"/>
  <c r="R41" i="7"/>
  <c r="N38" i="7"/>
  <c r="N41" i="7"/>
  <c r="J38" i="7"/>
  <c r="J41" i="7"/>
  <c r="F38" i="7"/>
  <c r="F41" i="7"/>
  <c r="C44" i="7"/>
  <c r="C47" i="7"/>
  <c r="X44" i="7"/>
  <c r="X47" i="7"/>
  <c r="T44" i="7"/>
  <c r="T47" i="7"/>
  <c r="P44" i="7"/>
  <c r="P47" i="7"/>
  <c r="L44" i="7"/>
  <c r="L47" i="7"/>
  <c r="H44" i="7"/>
  <c r="H47" i="7"/>
  <c r="D44" i="7"/>
  <c r="D47" i="7"/>
  <c r="Z45" i="7"/>
  <c r="Z48" i="7"/>
  <c r="V45" i="7"/>
  <c r="V48" i="7"/>
  <c r="R45" i="7"/>
  <c r="R48" i="7"/>
  <c r="N45" i="7"/>
  <c r="N48" i="7"/>
  <c r="J45" i="7"/>
  <c r="J48" i="7"/>
  <c r="F45" i="7"/>
  <c r="F48" i="7"/>
  <c r="C46" i="7"/>
  <c r="C49" i="7"/>
  <c r="D46" i="7"/>
  <c r="D49" i="7"/>
  <c r="C53" i="7"/>
  <c r="C56" i="7"/>
  <c r="AA60" i="7"/>
  <c r="AA63" i="7"/>
  <c r="W60" i="7"/>
  <c r="W63" i="7"/>
  <c r="S60" i="7"/>
  <c r="S63" i="7"/>
  <c r="O60" i="7"/>
  <c r="O63" i="7"/>
  <c r="K60" i="7"/>
  <c r="K63" i="7"/>
  <c r="G60" i="7"/>
  <c r="G63" i="7"/>
  <c r="C60" i="7"/>
  <c r="C63" i="7"/>
  <c r="C62" i="7"/>
  <c r="C65" i="7"/>
  <c r="Q62" i="7"/>
  <c r="Q65" i="7"/>
  <c r="M62" i="7"/>
  <c r="M65" i="7"/>
  <c r="I62" i="7"/>
  <c r="I65" i="7"/>
  <c r="E62" i="7"/>
  <c r="E65" i="7"/>
  <c r="Y65" i="7"/>
  <c r="T65" i="7"/>
  <c r="L65" i="7"/>
  <c r="D65" i="7"/>
  <c r="V64" i="7"/>
  <c r="N64" i="7"/>
  <c r="F64" i="7"/>
  <c r="X63" i="7"/>
  <c r="P63" i="7"/>
  <c r="H63" i="7"/>
  <c r="Z57" i="7"/>
  <c r="R57" i="7"/>
  <c r="J57" i="7"/>
  <c r="AB56" i="7"/>
  <c r="T56" i="7"/>
  <c r="L56" i="7"/>
  <c r="D56" i="7"/>
  <c r="V55" i="7"/>
  <c r="N55" i="7"/>
  <c r="F55" i="7"/>
  <c r="X49" i="7"/>
  <c r="P49" i="7"/>
  <c r="H49" i="7"/>
  <c r="Y20" i="7"/>
  <c r="Y23" i="7"/>
  <c r="U20" i="7"/>
  <c r="U23" i="7"/>
  <c r="Q20" i="7"/>
  <c r="Q23" i="7"/>
  <c r="M20" i="7"/>
  <c r="M23" i="7"/>
  <c r="I20" i="7"/>
  <c r="I23" i="7"/>
  <c r="E20" i="7"/>
  <c r="E23" i="7"/>
  <c r="AA21" i="7"/>
  <c r="AA24" i="7"/>
  <c r="W21" i="7"/>
  <c r="W24" i="7"/>
  <c r="S21" i="7"/>
  <c r="S24" i="7"/>
  <c r="O21" i="7"/>
  <c r="O24" i="7"/>
  <c r="K21" i="7"/>
  <c r="K24" i="7"/>
  <c r="G21" i="7"/>
  <c r="G24" i="7"/>
  <c r="AB21" i="7"/>
  <c r="AB24" i="7"/>
  <c r="Y22" i="7"/>
  <c r="Y25" i="7"/>
  <c r="U22" i="7"/>
  <c r="U25" i="7"/>
  <c r="Q22" i="7"/>
  <c r="Q25" i="7"/>
  <c r="M22" i="7"/>
  <c r="M25" i="7"/>
  <c r="I22" i="7"/>
  <c r="I25" i="7"/>
  <c r="E22" i="7"/>
  <c r="E25" i="7"/>
  <c r="AA28" i="7"/>
  <c r="AA31" i="7"/>
  <c r="W28" i="7"/>
  <c r="W31" i="7"/>
  <c r="S28" i="7"/>
  <c r="S31" i="7"/>
  <c r="O28" i="7"/>
  <c r="O31" i="7"/>
  <c r="K28" i="7"/>
  <c r="K31" i="7"/>
  <c r="G28" i="7"/>
  <c r="G31" i="7"/>
  <c r="AB28" i="7"/>
  <c r="AB31" i="7"/>
  <c r="Y29" i="7"/>
  <c r="Y32" i="7"/>
  <c r="U29" i="7"/>
  <c r="U32" i="7"/>
  <c r="Q29" i="7"/>
  <c r="Q32" i="7"/>
  <c r="M29" i="7"/>
  <c r="M32" i="7"/>
  <c r="I29" i="7"/>
  <c r="I32" i="7"/>
  <c r="E29" i="7"/>
  <c r="E32" i="7"/>
  <c r="AA30" i="7"/>
  <c r="AA33" i="7"/>
  <c r="W30" i="7"/>
  <c r="W33" i="7"/>
  <c r="S30" i="7"/>
  <c r="S33" i="7"/>
  <c r="O30" i="7"/>
  <c r="O33" i="7"/>
  <c r="K30" i="7"/>
  <c r="K33" i="7"/>
  <c r="G30" i="7"/>
  <c r="G33" i="7"/>
  <c r="AB30" i="7"/>
  <c r="AB33" i="7"/>
  <c r="Y36" i="7"/>
  <c r="Y39" i="7"/>
  <c r="U36" i="7"/>
  <c r="U39" i="7"/>
  <c r="Q36" i="7"/>
  <c r="Q39" i="7"/>
  <c r="M36" i="7"/>
  <c r="M39" i="7"/>
  <c r="I36" i="7"/>
  <c r="I39" i="7"/>
  <c r="E36" i="7"/>
  <c r="E39" i="7"/>
  <c r="AA37" i="7"/>
  <c r="AA40" i="7"/>
  <c r="W37" i="7"/>
  <c r="W40" i="7"/>
  <c r="S37" i="7"/>
  <c r="S40" i="7"/>
  <c r="O37" i="7"/>
  <c r="O40" i="7"/>
  <c r="K37" i="7"/>
  <c r="K40" i="7"/>
  <c r="G37" i="7"/>
  <c r="G40" i="7"/>
  <c r="AB37" i="7"/>
  <c r="AB40" i="7"/>
  <c r="Y38" i="7"/>
  <c r="Y41" i="7"/>
  <c r="U38" i="7"/>
  <c r="U41" i="7"/>
  <c r="Q38" i="7"/>
  <c r="Q41" i="7"/>
  <c r="M38" i="7"/>
  <c r="M41" i="7"/>
  <c r="I38" i="7"/>
  <c r="I41" i="7"/>
  <c r="E38" i="7"/>
  <c r="E41" i="7"/>
  <c r="AA44" i="7"/>
  <c r="AA47" i="7"/>
  <c r="W44" i="7"/>
  <c r="W47" i="7"/>
  <c r="S44" i="7"/>
  <c r="S47" i="7"/>
  <c r="O44" i="7"/>
  <c r="O47" i="7"/>
  <c r="K44" i="7"/>
  <c r="K47" i="7"/>
  <c r="G44" i="7"/>
  <c r="G47" i="7"/>
  <c r="AB44" i="7"/>
  <c r="AB47" i="7"/>
  <c r="Y45" i="7"/>
  <c r="Y48" i="7"/>
  <c r="U45" i="7"/>
  <c r="U48" i="7"/>
  <c r="Q45" i="7"/>
  <c r="Q48" i="7"/>
  <c r="M45" i="7"/>
  <c r="M48" i="7"/>
  <c r="I45" i="7"/>
  <c r="I48" i="7"/>
  <c r="E45" i="7"/>
  <c r="E48" i="7"/>
  <c r="AA46" i="7"/>
  <c r="AA49" i="7"/>
  <c r="W46" i="7"/>
  <c r="W49" i="7"/>
  <c r="S46" i="7"/>
  <c r="S49" i="7"/>
  <c r="O46" i="7"/>
  <c r="O49" i="7"/>
  <c r="K46" i="7"/>
  <c r="K49" i="7"/>
  <c r="G46" i="7"/>
  <c r="G49" i="7"/>
  <c r="Y52" i="7"/>
  <c r="Y55" i="7"/>
  <c r="U52" i="7"/>
  <c r="U55" i="7"/>
  <c r="Q52" i="7"/>
  <c r="Q55" i="7"/>
  <c r="M52" i="7"/>
  <c r="M55" i="7"/>
  <c r="I52" i="7"/>
  <c r="I55" i="7"/>
  <c r="E52" i="7"/>
  <c r="E55" i="7"/>
  <c r="AA53" i="7"/>
  <c r="AA56" i="7"/>
  <c r="W53" i="7"/>
  <c r="W56" i="7"/>
  <c r="S53" i="7"/>
  <c r="S56" i="7"/>
  <c r="O53" i="7"/>
  <c r="O56" i="7"/>
  <c r="K53" i="7"/>
  <c r="K56" i="7"/>
  <c r="G53" i="7"/>
  <c r="G56" i="7"/>
  <c r="Y54" i="7"/>
  <c r="Y57" i="7"/>
  <c r="U54" i="7"/>
  <c r="U57" i="7"/>
  <c r="Q54" i="7"/>
  <c r="Q57" i="7"/>
  <c r="M54" i="7"/>
  <c r="M57" i="7"/>
  <c r="I54" i="7"/>
  <c r="I57" i="7"/>
  <c r="E54" i="7"/>
  <c r="E57" i="7"/>
  <c r="Y61" i="7"/>
  <c r="Y64" i="7"/>
  <c r="U61" i="7"/>
  <c r="U64" i="7"/>
  <c r="Q61" i="7"/>
  <c r="Q64" i="7"/>
  <c r="M61" i="7"/>
  <c r="M64" i="7"/>
  <c r="I61" i="7"/>
  <c r="I64" i="7"/>
  <c r="E61" i="7"/>
  <c r="E64" i="7"/>
  <c r="X65" i="7"/>
  <c r="R65" i="7"/>
  <c r="J65" i="7"/>
  <c r="AB64" i="7"/>
  <c r="T64" i="7"/>
  <c r="L64" i="7"/>
  <c r="D64" i="7"/>
  <c r="V63" i="7"/>
  <c r="N63" i="7"/>
  <c r="F63" i="7"/>
  <c r="X57" i="7"/>
  <c r="P57" i="7"/>
  <c r="H57" i="7"/>
  <c r="Z56" i="7"/>
  <c r="R56" i="7"/>
  <c r="J56" i="7"/>
  <c r="AB55" i="7"/>
  <c r="T55" i="7"/>
  <c r="L55" i="7"/>
  <c r="D55" i="7"/>
  <c r="V49" i="7"/>
  <c r="N49" i="7"/>
  <c r="F49" i="7"/>
  <c r="AB17" i="7"/>
  <c r="X17" i="7"/>
  <c r="T17" i="7"/>
  <c r="P17" i="7"/>
  <c r="L17" i="7"/>
  <c r="H17" i="7"/>
  <c r="D17" i="7"/>
  <c r="Z16" i="7"/>
  <c r="V16" i="7"/>
  <c r="R16" i="7"/>
  <c r="N16" i="7"/>
  <c r="J16" i="7"/>
  <c r="F16" i="7"/>
  <c r="AB15" i="7"/>
  <c r="X15" i="7"/>
  <c r="T15" i="7"/>
  <c r="P15" i="7"/>
  <c r="L15" i="7"/>
  <c r="H15" i="7"/>
  <c r="D15" i="7"/>
  <c r="Z14" i="7"/>
  <c r="V14" i="7"/>
  <c r="R14" i="7"/>
  <c r="N14" i="7"/>
  <c r="J14" i="7"/>
  <c r="F14" i="7"/>
  <c r="AB13" i="7"/>
  <c r="X13" i="7"/>
  <c r="T13" i="7"/>
  <c r="P13" i="7"/>
  <c r="L13" i="7"/>
  <c r="H13" i="7"/>
  <c r="D13" i="7"/>
  <c r="Z12" i="7"/>
  <c r="V12" i="7"/>
  <c r="R12" i="7"/>
  <c r="N12" i="7"/>
  <c r="J12" i="7"/>
  <c r="F12" i="7"/>
  <c r="AA17" i="7"/>
  <c r="W17" i="7"/>
  <c r="S17" i="7"/>
  <c r="O17" i="7"/>
  <c r="K17" i="7"/>
  <c r="G17" i="7"/>
  <c r="C17" i="7"/>
  <c r="Y16" i="7"/>
  <c r="U16" i="7"/>
  <c r="Q16" i="7"/>
  <c r="M16" i="7"/>
  <c r="I16" i="7"/>
  <c r="E16" i="7"/>
  <c r="AA15" i="7"/>
  <c r="W15" i="7"/>
  <c r="S15" i="7"/>
  <c r="O15" i="7"/>
  <c r="K15" i="7"/>
  <c r="G15" i="7"/>
  <c r="C15" i="7"/>
  <c r="Y14" i="7"/>
  <c r="U14" i="7"/>
  <c r="Q14" i="7"/>
  <c r="M14" i="7"/>
  <c r="I14" i="7"/>
  <c r="E14" i="7"/>
  <c r="AA13" i="7"/>
  <c r="W13" i="7"/>
  <c r="S13" i="7"/>
  <c r="O13" i="7"/>
  <c r="K13" i="7"/>
  <c r="G13" i="7"/>
  <c r="C13" i="7"/>
  <c r="Y12" i="7"/>
  <c r="U12" i="7"/>
  <c r="Q12" i="7"/>
  <c r="M12" i="7"/>
  <c r="I12" i="7"/>
  <c r="E12" i="7"/>
</calcChain>
</file>

<file path=xl/sharedStrings.xml><?xml version="1.0" encoding="utf-8"?>
<sst xmlns="http://schemas.openxmlformats.org/spreadsheetml/2006/main" count="3904" uniqueCount="1242">
  <si>
    <t>Iteration specifications</t>
  </si>
  <si>
    <t>et cetera, until 30,000</t>
  </si>
  <si>
    <t>Iteration</t>
  </si>
  <si>
    <t># of people start</t>
  </si>
  <si>
    <t>Without the intervention</t>
  </si>
  <si>
    <t>Events</t>
  </si>
  <si>
    <t>Prevalence</t>
  </si>
  <si>
    <t>DALYs</t>
  </si>
  <si>
    <t>Costs</t>
  </si>
  <si>
    <t>Steatosis</t>
  </si>
  <si>
    <t>NASH</t>
  </si>
  <si>
    <t>Cirrhosis</t>
  </si>
  <si>
    <t>CHD</t>
  </si>
  <si>
    <t>T2D</t>
  </si>
  <si>
    <t>Overweight</t>
  </si>
  <si>
    <t>Obesity</t>
  </si>
  <si>
    <t>With the 50% intervention</t>
  </si>
  <si>
    <t>With the 20% intervention</t>
  </si>
  <si>
    <t>T2DC0</t>
  </si>
  <si>
    <t>T2DC1</t>
  </si>
  <si>
    <t>T2DC2</t>
  </si>
  <si>
    <t>T2DC3</t>
  </si>
  <si>
    <t>T2DC4</t>
  </si>
  <si>
    <t>T2DC5</t>
  </si>
  <si>
    <t>T2DC6</t>
  </si>
  <si>
    <t>T2DC7</t>
  </si>
  <si>
    <t>T2DC8</t>
  </si>
  <si>
    <t>T2DC9</t>
  </si>
  <si>
    <t>T2DC10</t>
  </si>
  <si>
    <t>T2DC11</t>
  </si>
  <si>
    <t>T2DC12</t>
  </si>
  <si>
    <t>T2DC13</t>
  </si>
  <si>
    <t>T2DC14</t>
  </si>
  <si>
    <t>T2DC15</t>
  </si>
  <si>
    <t>T2DC16</t>
  </si>
  <si>
    <t>T2DC17</t>
  </si>
  <si>
    <t>T2DC18</t>
  </si>
  <si>
    <t>T2DC19</t>
  </si>
  <si>
    <t>T2DC20</t>
  </si>
  <si>
    <t>T2DC21</t>
  </si>
  <si>
    <t>T2DC22</t>
  </si>
  <si>
    <t>T2DC23</t>
  </si>
  <si>
    <t>T2DC24</t>
  </si>
  <si>
    <t>T2DC25</t>
  </si>
  <si>
    <t>T2DC26</t>
  </si>
  <si>
    <t>T2DC27</t>
  </si>
  <si>
    <t>T2DD0</t>
  </si>
  <si>
    <t>T2DD1</t>
  </si>
  <si>
    <t>T2DD2</t>
  </si>
  <si>
    <t>T2DD3</t>
  </si>
  <si>
    <t>T2DD4</t>
  </si>
  <si>
    <t>T2DD5</t>
  </si>
  <si>
    <t>T2DD6</t>
  </si>
  <si>
    <t>T2DD7</t>
  </si>
  <si>
    <t>T2DD8</t>
  </si>
  <si>
    <t>T2DD9</t>
  </si>
  <si>
    <t>T2DD10</t>
  </si>
  <si>
    <t>T2DD11</t>
  </si>
  <si>
    <t>T2DD12</t>
  </si>
  <si>
    <t>T2DD13</t>
  </si>
  <si>
    <t>T2DD14</t>
  </si>
  <si>
    <t>T2DD15</t>
  </si>
  <si>
    <t>T2DD16</t>
  </si>
  <si>
    <t>T2DD17</t>
  </si>
  <si>
    <t>T2DD18</t>
  </si>
  <si>
    <t>T2DD19</t>
  </si>
  <si>
    <t>T2DD20</t>
  </si>
  <si>
    <t>T2DD21</t>
  </si>
  <si>
    <t>T2DD22</t>
  </si>
  <si>
    <t>T2DD23</t>
  </si>
  <si>
    <t>T2DD24</t>
  </si>
  <si>
    <t>T2DD25</t>
  </si>
  <si>
    <t>T2DD26</t>
  </si>
  <si>
    <t>T2DD27</t>
  </si>
  <si>
    <t>CHDC0</t>
  </si>
  <si>
    <t>CHDC1</t>
  </si>
  <si>
    <t>CHDC2</t>
  </si>
  <si>
    <t>CHDC3</t>
  </si>
  <si>
    <t>CHDC4</t>
  </si>
  <si>
    <t>CHDC5</t>
  </si>
  <si>
    <t>CHDC6</t>
  </si>
  <si>
    <t>CHDC7</t>
  </si>
  <si>
    <t>CHDC8</t>
  </si>
  <si>
    <t>CHDC9</t>
  </si>
  <si>
    <t>CHDC10</t>
  </si>
  <si>
    <t>CHDC11</t>
  </si>
  <si>
    <t>CHDC12</t>
  </si>
  <si>
    <t>CHDC13</t>
  </si>
  <si>
    <t>CHDC14</t>
  </si>
  <si>
    <t>CHDC15</t>
  </si>
  <si>
    <t>CHDC16</t>
  </si>
  <si>
    <t>CHDC17</t>
  </si>
  <si>
    <t>CHDC18</t>
  </si>
  <si>
    <t>CHDC19</t>
  </si>
  <si>
    <t>CHDC20</t>
  </si>
  <si>
    <t>CHDC21</t>
  </si>
  <si>
    <t>CHDC22</t>
  </si>
  <si>
    <t>CHDC23</t>
  </si>
  <si>
    <t>CHDC24</t>
  </si>
  <si>
    <t>CHDC25</t>
  </si>
  <si>
    <t>CHDC26</t>
  </si>
  <si>
    <t>CHDC27</t>
  </si>
  <si>
    <t>CHDD0</t>
  </si>
  <si>
    <t>CHDD1</t>
  </si>
  <si>
    <t>CHDD2</t>
  </si>
  <si>
    <t>CHDD3</t>
  </si>
  <si>
    <t>CHDD4</t>
  </si>
  <si>
    <t>CHDD5</t>
  </si>
  <si>
    <t>CHDD6</t>
  </si>
  <si>
    <t>CHDD7</t>
  </si>
  <si>
    <t>CHDD8</t>
  </si>
  <si>
    <t>CHDD9</t>
  </si>
  <si>
    <t>CHDD10</t>
  </si>
  <si>
    <t>CHDD11</t>
  </si>
  <si>
    <t>CHDD12</t>
  </si>
  <si>
    <t>CHDD13</t>
  </si>
  <si>
    <t>CHDD14</t>
  </si>
  <si>
    <t>CHDD15</t>
  </si>
  <si>
    <t>CHDD16</t>
  </si>
  <si>
    <t>CHDD17</t>
  </si>
  <si>
    <t>CHDD18</t>
  </si>
  <si>
    <t>CHDD19</t>
  </si>
  <si>
    <t>CHDD20</t>
  </si>
  <si>
    <t>CHDD21</t>
  </si>
  <si>
    <t>CHDD22</t>
  </si>
  <si>
    <t>CHDD23</t>
  </si>
  <si>
    <t>CHDD24</t>
  </si>
  <si>
    <t>CHDD25</t>
  </si>
  <si>
    <t>CHDD26</t>
  </si>
  <si>
    <t>CHDD27</t>
  </si>
  <si>
    <t>HCCC0</t>
  </si>
  <si>
    <t>HCCC1</t>
  </si>
  <si>
    <t>HCCC2</t>
  </si>
  <si>
    <t>HCCC3</t>
  </si>
  <si>
    <t>HCCC4</t>
  </si>
  <si>
    <t>HCCC5</t>
  </si>
  <si>
    <t>HCCC6</t>
  </si>
  <si>
    <t>HCCC7</t>
  </si>
  <si>
    <t>HCCC8</t>
  </si>
  <si>
    <t>HCCC9</t>
  </si>
  <si>
    <t>HCCC10</t>
  </si>
  <si>
    <t>HCCC11</t>
  </si>
  <si>
    <t>HCCC12</t>
  </si>
  <si>
    <t>HCCC13</t>
  </si>
  <si>
    <t>HCCC14</t>
  </si>
  <si>
    <t>HCCC15</t>
  </si>
  <si>
    <t>HCCC16</t>
  </si>
  <si>
    <t>HCCC17</t>
  </si>
  <si>
    <t>HCCC18</t>
  </si>
  <si>
    <t>HCCC19</t>
  </si>
  <si>
    <t>HCCC20</t>
  </si>
  <si>
    <t>HCCC21</t>
  </si>
  <si>
    <t>HCCC22</t>
  </si>
  <si>
    <t>HCCC23</t>
  </si>
  <si>
    <t>HCCC24</t>
  </si>
  <si>
    <t>HCCC25</t>
  </si>
  <si>
    <t>HCCC26</t>
  </si>
  <si>
    <t>HCCC27</t>
  </si>
  <si>
    <t>HCCD0</t>
  </si>
  <si>
    <t>HCCD1</t>
  </si>
  <si>
    <t>HCCD2</t>
  </si>
  <si>
    <t>HCCD3</t>
  </si>
  <si>
    <t>HCCD4</t>
  </si>
  <si>
    <t>HCCD5</t>
  </si>
  <si>
    <t>HCCD6</t>
  </si>
  <si>
    <t>HCCD7</t>
  </si>
  <si>
    <t>HCCD8</t>
  </si>
  <si>
    <t>HCCD9</t>
  </si>
  <si>
    <t>HCCD10</t>
  </si>
  <si>
    <t>HCCD11</t>
  </si>
  <si>
    <t>HCCD12</t>
  </si>
  <si>
    <t>HCCD13</t>
  </si>
  <si>
    <t>HCCD14</t>
  </si>
  <si>
    <t>HCCD15</t>
  </si>
  <si>
    <t>HCCD16</t>
  </si>
  <si>
    <t>HCCD17</t>
  </si>
  <si>
    <t>HCCD18</t>
  </si>
  <si>
    <t>HCCD19</t>
  </si>
  <si>
    <t>HCCD20</t>
  </si>
  <si>
    <t>HCCD21</t>
  </si>
  <si>
    <t>HCCD22</t>
  </si>
  <si>
    <t>HCCD23</t>
  </si>
  <si>
    <t>HCCD24</t>
  </si>
  <si>
    <t>HCCD25</t>
  </si>
  <si>
    <t>HCCD26</t>
  </si>
  <si>
    <t>HCCD27</t>
  </si>
  <si>
    <t>STEP0</t>
  </si>
  <si>
    <t>STEP1</t>
  </si>
  <si>
    <t>STEP2</t>
  </si>
  <si>
    <t>STEP3</t>
  </si>
  <si>
    <t>STEP4</t>
  </si>
  <si>
    <t>STEP5</t>
  </si>
  <si>
    <t>STEP6</t>
  </si>
  <si>
    <t>STEP7</t>
  </si>
  <si>
    <t>STEP8</t>
  </si>
  <si>
    <t>STEP9</t>
  </si>
  <si>
    <t>STEP10</t>
  </si>
  <si>
    <t>STEP11</t>
  </si>
  <si>
    <t>STEP12</t>
  </si>
  <si>
    <t>STEP13</t>
  </si>
  <si>
    <t>STEP14</t>
  </si>
  <si>
    <t>STEP15</t>
  </si>
  <si>
    <t>STEP16</t>
  </si>
  <si>
    <t>STEP17</t>
  </si>
  <si>
    <t>STEP18</t>
  </si>
  <si>
    <t>STEP19</t>
  </si>
  <si>
    <t>STEP20</t>
  </si>
  <si>
    <t>STEP21</t>
  </si>
  <si>
    <t>STEP22</t>
  </si>
  <si>
    <t>STEP23</t>
  </si>
  <si>
    <t>STEP24</t>
  </si>
  <si>
    <t>STEP25</t>
  </si>
  <si>
    <t>STEP26</t>
  </si>
  <si>
    <t>STEP27</t>
  </si>
  <si>
    <t>NASP0</t>
  </si>
  <si>
    <t>NASP1</t>
  </si>
  <si>
    <t>NASP2</t>
  </si>
  <si>
    <t>NASP3</t>
  </si>
  <si>
    <t>NASP4</t>
  </si>
  <si>
    <t>NASP5</t>
  </si>
  <si>
    <t>NASP6</t>
  </si>
  <si>
    <t>NASP7</t>
  </si>
  <si>
    <t>NASP8</t>
  </si>
  <si>
    <t>NASP9</t>
  </si>
  <si>
    <t>NASP10</t>
  </si>
  <si>
    <t>NASP11</t>
  </si>
  <si>
    <t>NASP12</t>
  </si>
  <si>
    <t>NASP13</t>
  </si>
  <si>
    <t>NASP14</t>
  </si>
  <si>
    <t>NASP15</t>
  </si>
  <si>
    <t>NASP16</t>
  </si>
  <si>
    <t>NASP17</t>
  </si>
  <si>
    <t>NASP18</t>
  </si>
  <si>
    <t>NASP19</t>
  </si>
  <si>
    <t>NASP20</t>
  </si>
  <si>
    <t>NASP21</t>
  </si>
  <si>
    <t>NASP22</t>
  </si>
  <si>
    <t>NASP23</t>
  </si>
  <si>
    <t>NASP24</t>
  </si>
  <si>
    <t>NASP25</t>
  </si>
  <si>
    <t>NASP26</t>
  </si>
  <si>
    <t>NASP27</t>
  </si>
  <si>
    <t>CIRP0</t>
  </si>
  <si>
    <t>CIRP1</t>
  </si>
  <si>
    <t>CIRP2</t>
  </si>
  <si>
    <t>CIRP3</t>
  </si>
  <si>
    <t>CIRP4</t>
  </si>
  <si>
    <t>CIRP5</t>
  </si>
  <si>
    <t>CIRP6</t>
  </si>
  <si>
    <t>CIRP7</t>
  </si>
  <si>
    <t>CIRP8</t>
  </si>
  <si>
    <t>CIRP9</t>
  </si>
  <si>
    <t>CIRP10</t>
  </si>
  <si>
    <t>CIRP11</t>
  </si>
  <si>
    <t>CIRP12</t>
  </si>
  <si>
    <t>CIRP13</t>
  </si>
  <si>
    <t>CIRP14</t>
  </si>
  <si>
    <t>CIRP15</t>
  </si>
  <si>
    <t>CIRP16</t>
  </si>
  <si>
    <t>CIRP17</t>
  </si>
  <si>
    <t>CIRP18</t>
  </si>
  <si>
    <t>CIRP19</t>
  </si>
  <si>
    <t>CIRP20</t>
  </si>
  <si>
    <t>CIRP21</t>
  </si>
  <si>
    <t>CIRP22</t>
  </si>
  <si>
    <t>CIRP23</t>
  </si>
  <si>
    <t>CIRP24</t>
  </si>
  <si>
    <t>CIRP25</t>
  </si>
  <si>
    <t>CIRP26</t>
  </si>
  <si>
    <t>CIRP27</t>
  </si>
  <si>
    <t>HCCP0</t>
  </si>
  <si>
    <t>HCCP1</t>
  </si>
  <si>
    <t>HCCP2</t>
  </si>
  <si>
    <t>HCCP3</t>
  </si>
  <si>
    <t>HCCP4</t>
  </si>
  <si>
    <t>HCCP5</t>
  </si>
  <si>
    <t>HCCP6</t>
  </si>
  <si>
    <t>HCCP7</t>
  </si>
  <si>
    <t>HCCP8</t>
  </si>
  <si>
    <t>HCCP9</t>
  </si>
  <si>
    <t>HCCP10</t>
  </si>
  <si>
    <t>HCCP11</t>
  </si>
  <si>
    <t>HCCP12</t>
  </si>
  <si>
    <t>HCCP13</t>
  </si>
  <si>
    <t>HCCP14</t>
  </si>
  <si>
    <t>HCCP15</t>
  </si>
  <si>
    <t>HCCP16</t>
  </si>
  <si>
    <t>HCCP17</t>
  </si>
  <si>
    <t>HCCP18</t>
  </si>
  <si>
    <t>HCCP19</t>
  </si>
  <si>
    <t>HCCP20</t>
  </si>
  <si>
    <t>HCCP21</t>
  </si>
  <si>
    <t>HCCP22</t>
  </si>
  <si>
    <t>HCCP23</t>
  </si>
  <si>
    <t>HCCP24</t>
  </si>
  <si>
    <t>HCCP25</t>
  </si>
  <si>
    <t>HCCP26</t>
  </si>
  <si>
    <t>HCCP27</t>
  </si>
  <si>
    <t>LIDP0</t>
  </si>
  <si>
    <t>LIDP1</t>
  </si>
  <si>
    <t>LIDP2</t>
  </si>
  <si>
    <t>LIDP3</t>
  </si>
  <si>
    <t>LIDP4</t>
  </si>
  <si>
    <t>LIDP5</t>
  </si>
  <si>
    <t>LIDP6</t>
  </si>
  <si>
    <t>LIDP7</t>
  </si>
  <si>
    <t>LIDP8</t>
  </si>
  <si>
    <t>LIDP9</t>
  </si>
  <si>
    <t>LIDP10</t>
  </si>
  <si>
    <t>LIDP11</t>
  </si>
  <si>
    <t>LIDP12</t>
  </si>
  <si>
    <t>LIDP13</t>
  </si>
  <si>
    <t>LIDP14</t>
  </si>
  <si>
    <t>LIDP15</t>
  </si>
  <si>
    <t>LIDP16</t>
  </si>
  <si>
    <t>LIDP17</t>
  </si>
  <si>
    <t>LIDP18</t>
  </si>
  <si>
    <t>LIDP19</t>
  </si>
  <si>
    <t>LIDP20</t>
  </si>
  <si>
    <t>LIDP21</t>
  </si>
  <si>
    <t>LIDP22</t>
  </si>
  <si>
    <t>LIDP23</t>
  </si>
  <si>
    <t>LIDP24</t>
  </si>
  <si>
    <t>LIDP25</t>
  </si>
  <si>
    <t>LIDP26</t>
  </si>
  <si>
    <t>LIDP27</t>
  </si>
  <si>
    <t>NADP0</t>
  </si>
  <si>
    <t>NADP1</t>
  </si>
  <si>
    <t>NADP2</t>
  </si>
  <si>
    <t>NADP3</t>
  </si>
  <si>
    <t>NADP4</t>
  </si>
  <si>
    <t>NADP5</t>
  </si>
  <si>
    <t>NADP6</t>
  </si>
  <si>
    <t>NADP7</t>
  </si>
  <si>
    <t>NADP8</t>
  </si>
  <si>
    <t>NADP9</t>
  </si>
  <si>
    <t>NADP10</t>
  </si>
  <si>
    <t>NADP11</t>
  </si>
  <si>
    <t>NADP12</t>
  </si>
  <si>
    <t>NADP13</t>
  </si>
  <si>
    <t>NADP14</t>
  </si>
  <si>
    <t>NADP15</t>
  </si>
  <si>
    <t>NADP16</t>
  </si>
  <si>
    <t>NADP17</t>
  </si>
  <si>
    <t>NADP18</t>
  </si>
  <si>
    <t>NADP19</t>
  </si>
  <si>
    <t>NADP20</t>
  </si>
  <si>
    <t>NADP21</t>
  </si>
  <si>
    <t>NADP22</t>
  </si>
  <si>
    <t>NADP23</t>
  </si>
  <si>
    <t>NADP24</t>
  </si>
  <si>
    <t>NADP25</t>
  </si>
  <si>
    <t>NADP26</t>
  </si>
  <si>
    <t>NADP27</t>
  </si>
  <si>
    <t>CHDP0</t>
  </si>
  <si>
    <t>CHDP1</t>
  </si>
  <si>
    <t>CHDP2</t>
  </si>
  <si>
    <t>CHDP3</t>
  </si>
  <si>
    <t>CHDP4</t>
  </si>
  <si>
    <t>CHDP5</t>
  </si>
  <si>
    <t>CHDP6</t>
  </si>
  <si>
    <t>CHDP7</t>
  </si>
  <si>
    <t>CHDP8</t>
  </si>
  <si>
    <t>CHDP9</t>
  </si>
  <si>
    <t>CHDP10</t>
  </si>
  <si>
    <t>CHDP11</t>
  </si>
  <si>
    <t>CHDP12</t>
  </si>
  <si>
    <t>CHDP13</t>
  </si>
  <si>
    <t>CHDP14</t>
  </si>
  <si>
    <t>CHDP15</t>
  </si>
  <si>
    <t>CHDP16</t>
  </si>
  <si>
    <t>CHDP17</t>
  </si>
  <si>
    <t>CHDP18</t>
  </si>
  <si>
    <t>CHDP19</t>
  </si>
  <si>
    <t>CHDP20</t>
  </si>
  <si>
    <t>CHDP21</t>
  </si>
  <si>
    <t>CHDP22</t>
  </si>
  <si>
    <t>CHDP23</t>
  </si>
  <si>
    <t>CHDP24</t>
  </si>
  <si>
    <t>CHDP25</t>
  </si>
  <si>
    <t>CHDP26</t>
  </si>
  <si>
    <t>CHDP27</t>
  </si>
  <si>
    <t>CHDDP0</t>
  </si>
  <si>
    <t>CHDDP1</t>
  </si>
  <si>
    <t>CHDDP2</t>
  </si>
  <si>
    <t>CHDDP3</t>
  </si>
  <si>
    <t>CHDDP4</t>
  </si>
  <si>
    <t>CHDDP5</t>
  </si>
  <si>
    <t>CHDDP6</t>
  </si>
  <si>
    <t>CHDDP7</t>
  </si>
  <si>
    <t>CHDDP8</t>
  </si>
  <si>
    <t>CHDDP9</t>
  </si>
  <si>
    <t>CHDDP10</t>
  </si>
  <si>
    <t>CHDDP11</t>
  </si>
  <si>
    <t>CHDDP12</t>
  </si>
  <si>
    <t>CHDDP13</t>
  </si>
  <si>
    <t>CHDDP14</t>
  </si>
  <si>
    <t>CHDDP15</t>
  </si>
  <si>
    <t>CHDDP16</t>
  </si>
  <si>
    <t>CHDDP17</t>
  </si>
  <si>
    <t>CHDDP18</t>
  </si>
  <si>
    <t>CHDDP19</t>
  </si>
  <si>
    <t>CHDDP20</t>
  </si>
  <si>
    <t>CHDDP21</t>
  </si>
  <si>
    <t>CHDDP22</t>
  </si>
  <si>
    <t>CHDDP23</t>
  </si>
  <si>
    <t>CHDDP24</t>
  </si>
  <si>
    <t>CHDDP25</t>
  </si>
  <si>
    <t>CHDDP26</t>
  </si>
  <si>
    <t>CHDDP27</t>
  </si>
  <si>
    <t>T2DP0</t>
  </si>
  <si>
    <t>T2DP1</t>
  </si>
  <si>
    <t>T2DP2</t>
  </si>
  <si>
    <t>T2DP3</t>
  </si>
  <si>
    <t>T2DP4</t>
  </si>
  <si>
    <t>T2DP5</t>
  </si>
  <si>
    <t>T2DP6</t>
  </si>
  <si>
    <t>T2DP7</t>
  </si>
  <si>
    <t>T2DP8</t>
  </si>
  <si>
    <t>T2DP9</t>
  </si>
  <si>
    <t>T2DP10</t>
  </si>
  <si>
    <t>T2DP11</t>
  </si>
  <si>
    <t>T2DP12</t>
  </si>
  <si>
    <t>T2DP13</t>
  </si>
  <si>
    <t>T2DP14</t>
  </si>
  <si>
    <t>T2DP15</t>
  </si>
  <si>
    <t>T2DP16</t>
  </si>
  <si>
    <t>T2DP17</t>
  </si>
  <si>
    <t>T2DP18</t>
  </si>
  <si>
    <t>T2DP19</t>
  </si>
  <si>
    <t>T2DP20</t>
  </si>
  <si>
    <t>T2DP21</t>
  </si>
  <si>
    <t>T2DP22</t>
  </si>
  <si>
    <t>T2DP23</t>
  </si>
  <si>
    <t>T2DP24</t>
  </si>
  <si>
    <t>T2DP25</t>
  </si>
  <si>
    <t>T2DP26</t>
  </si>
  <si>
    <t>T2DP27</t>
  </si>
  <si>
    <t>T2DDP0</t>
  </si>
  <si>
    <t>T2DDP1</t>
  </si>
  <si>
    <t>T2DDP2</t>
  </si>
  <si>
    <t>T2DDP3</t>
  </si>
  <si>
    <t>T2DDP4</t>
  </si>
  <si>
    <t>T2DDP5</t>
  </si>
  <si>
    <t>T2DDP6</t>
  </si>
  <si>
    <t>T2DDP7</t>
  </si>
  <si>
    <t>T2DDP8</t>
  </si>
  <si>
    <t>T2DDP9</t>
  </si>
  <si>
    <t>T2DDP10</t>
  </si>
  <si>
    <t>T2DDP11</t>
  </si>
  <si>
    <t>T2DDP12</t>
  </si>
  <si>
    <t>T2DDP13</t>
  </si>
  <si>
    <t>T2DDP14</t>
  </si>
  <si>
    <t>T2DDP15</t>
  </si>
  <si>
    <t>T2DDP16</t>
  </si>
  <si>
    <t>T2DDP17</t>
  </si>
  <si>
    <t>T2DDP18</t>
  </si>
  <si>
    <t>T2DDP19</t>
  </si>
  <si>
    <t>T2DDP20</t>
  </si>
  <si>
    <t>T2DDP21</t>
  </si>
  <si>
    <t>T2DDP22</t>
  </si>
  <si>
    <t>T2DDP23</t>
  </si>
  <si>
    <t>T2DDP24</t>
  </si>
  <si>
    <t>T2DDP25</t>
  </si>
  <si>
    <t>T2DDP26</t>
  </si>
  <si>
    <t>T2DDP27</t>
  </si>
  <si>
    <t>OVEP0</t>
  </si>
  <si>
    <t>OVEP1</t>
  </si>
  <si>
    <t>OVEP2</t>
  </si>
  <si>
    <t>OVEP3</t>
  </si>
  <si>
    <t>OVEP4</t>
  </si>
  <si>
    <t>OVEP5</t>
  </si>
  <si>
    <t>OVEP6</t>
  </si>
  <si>
    <t>OVEP7</t>
  </si>
  <si>
    <t>OVEP8</t>
  </si>
  <si>
    <t>OVEP9</t>
  </si>
  <si>
    <t>OVEP10</t>
  </si>
  <si>
    <t>OVEP11</t>
  </si>
  <si>
    <t>OVEP12</t>
  </si>
  <si>
    <t>OVEP13</t>
  </si>
  <si>
    <t>OVEP14</t>
  </si>
  <si>
    <t>OVEP15</t>
  </si>
  <si>
    <t>OVEP16</t>
  </si>
  <si>
    <t>OVEP17</t>
  </si>
  <si>
    <t>OVEP18</t>
  </si>
  <si>
    <t>OVEP19</t>
  </si>
  <si>
    <t>OVEP20</t>
  </si>
  <si>
    <t>OVEP21</t>
  </si>
  <si>
    <t>OVEP22</t>
  </si>
  <si>
    <t>OVEP23</t>
  </si>
  <si>
    <t>OVEP24</t>
  </si>
  <si>
    <t>OVEP25</t>
  </si>
  <si>
    <t>OVEP26</t>
  </si>
  <si>
    <t>OVEP27</t>
  </si>
  <si>
    <t>OBEP0</t>
  </si>
  <si>
    <t>OBEP1</t>
  </si>
  <si>
    <t>OBEP2</t>
  </si>
  <si>
    <t>OBEP3</t>
  </si>
  <si>
    <t>OBEP4</t>
  </si>
  <si>
    <t>OBEP5</t>
  </si>
  <si>
    <t>OBEP6</t>
  </si>
  <si>
    <t>OBEP7</t>
  </si>
  <si>
    <t>OBEP8</t>
  </si>
  <si>
    <t>OBEP9</t>
  </si>
  <si>
    <t>OBEP10</t>
  </si>
  <si>
    <t>OBEP11</t>
  </si>
  <si>
    <t>OBEP12</t>
  </si>
  <si>
    <t>OBEP13</t>
  </si>
  <si>
    <t>OBEP14</t>
  </si>
  <si>
    <t>OBEP15</t>
  </si>
  <si>
    <t>OBEP16</t>
  </si>
  <si>
    <t>OBEP17</t>
  </si>
  <si>
    <t>OBEP18</t>
  </si>
  <si>
    <t>OBEP19</t>
  </si>
  <si>
    <t>OBEP20</t>
  </si>
  <si>
    <t>OBEP21</t>
  </si>
  <si>
    <t>OBEP22</t>
  </si>
  <si>
    <t>OBEP23</t>
  </si>
  <si>
    <t>OBEP24</t>
  </si>
  <si>
    <t>OBEP25</t>
  </si>
  <si>
    <t>OBEP26</t>
  </si>
  <si>
    <t>OBEP27</t>
  </si>
  <si>
    <t>STECo0</t>
  </si>
  <si>
    <t>STECo1</t>
  </si>
  <si>
    <t>STECo2</t>
  </si>
  <si>
    <t>STECo3</t>
  </si>
  <si>
    <t>STECo4</t>
  </si>
  <si>
    <t>STECo5</t>
  </si>
  <si>
    <t>STECo6</t>
  </si>
  <si>
    <t>STECo7</t>
  </si>
  <si>
    <t>STECo8</t>
  </si>
  <si>
    <t>STECo9</t>
  </si>
  <si>
    <t>STECo10</t>
  </si>
  <si>
    <t>STECo11</t>
  </si>
  <si>
    <t>STECo12</t>
  </si>
  <si>
    <t>STECo13</t>
  </si>
  <si>
    <t>STECo14</t>
  </si>
  <si>
    <t>STECo15</t>
  </si>
  <si>
    <t>STECo16</t>
  </si>
  <si>
    <t>STECo17</t>
  </si>
  <si>
    <t>STECo18</t>
  </si>
  <si>
    <t>STECo19</t>
  </si>
  <si>
    <t>STECo20</t>
  </si>
  <si>
    <t>STECo21</t>
  </si>
  <si>
    <t>STECo22</t>
  </si>
  <si>
    <t>STECo23</t>
  </si>
  <si>
    <t>STECo24</t>
  </si>
  <si>
    <t>STECo25</t>
  </si>
  <si>
    <t>STECo26</t>
  </si>
  <si>
    <t>STECo27</t>
  </si>
  <si>
    <t>NASCo0</t>
  </si>
  <si>
    <t>NASCo1</t>
  </si>
  <si>
    <t>NASCo2</t>
  </si>
  <si>
    <t>NASCo3</t>
  </si>
  <si>
    <t>NASCo4</t>
  </si>
  <si>
    <t>NASCo5</t>
  </si>
  <si>
    <t>NASCo6</t>
  </si>
  <si>
    <t>NASCo7</t>
  </si>
  <si>
    <t>NASCo8</t>
  </si>
  <si>
    <t>NASCo9</t>
  </si>
  <si>
    <t>NASCo10</t>
  </si>
  <si>
    <t>NASCo11</t>
  </si>
  <si>
    <t>NASCo12</t>
  </si>
  <si>
    <t>NASCo13</t>
  </si>
  <si>
    <t>NASCo14</t>
  </si>
  <si>
    <t>NASCo15</t>
  </si>
  <si>
    <t>NASCo16</t>
  </si>
  <si>
    <t>NASCo17</t>
  </si>
  <si>
    <t>NASCo18</t>
  </si>
  <si>
    <t>NASCo19</t>
  </si>
  <si>
    <t>NASCo20</t>
  </si>
  <si>
    <t>NASCo21</t>
  </si>
  <si>
    <t>NASCo22</t>
  </si>
  <si>
    <t>NASCo23</t>
  </si>
  <si>
    <t>NASCo24</t>
  </si>
  <si>
    <t>NASCo25</t>
  </si>
  <si>
    <t>NASCo26</t>
  </si>
  <si>
    <t>NASCo27</t>
  </si>
  <si>
    <t>CIRCo0</t>
  </si>
  <si>
    <t>CIRCo1</t>
  </si>
  <si>
    <t>CIRCo2</t>
  </si>
  <si>
    <t>CIRCo3</t>
  </si>
  <si>
    <t>CIRCo4</t>
  </si>
  <si>
    <t>CIRCo5</t>
  </si>
  <si>
    <t>CIRCo6</t>
  </si>
  <si>
    <t>CIRCo7</t>
  </si>
  <si>
    <t>CIRCo8</t>
  </si>
  <si>
    <t>CIRCo9</t>
  </si>
  <si>
    <t>CIRCo10</t>
  </si>
  <si>
    <t>CIRCo11</t>
  </si>
  <si>
    <t>CIRCo12</t>
  </si>
  <si>
    <t>CIRCo13</t>
  </si>
  <si>
    <t>CIRCo14</t>
  </si>
  <si>
    <t>CIRCo15</t>
  </si>
  <si>
    <t>CIRCo16</t>
  </si>
  <si>
    <t>CIRCo17</t>
  </si>
  <si>
    <t>CIRCo18</t>
  </si>
  <si>
    <t>CIRCo19</t>
  </si>
  <si>
    <t>CIRCo20</t>
  </si>
  <si>
    <t>CIRCo21</t>
  </si>
  <si>
    <t>CIRCo22</t>
  </si>
  <si>
    <t>CIRCo23</t>
  </si>
  <si>
    <t>CIRCo24</t>
  </si>
  <si>
    <t>CIRCo25</t>
  </si>
  <si>
    <t>CIRCo26</t>
  </si>
  <si>
    <t>CIRCo27</t>
  </si>
  <si>
    <t>HCCCo0</t>
  </si>
  <si>
    <t>HCCCo1</t>
  </si>
  <si>
    <t>HCCCo2</t>
  </si>
  <si>
    <t>HCCCo3</t>
  </si>
  <si>
    <t>HCCCo4</t>
  </si>
  <si>
    <t>HCCCo5</t>
  </si>
  <si>
    <t>HCCCo6</t>
  </si>
  <si>
    <t>HCCCo7</t>
  </si>
  <si>
    <t>HCCCo8</t>
  </si>
  <si>
    <t>HCCCo9</t>
  </si>
  <si>
    <t>HCCCo10</t>
  </si>
  <si>
    <t>HCCCo11</t>
  </si>
  <si>
    <t>HCCCo12</t>
  </si>
  <si>
    <t>HCCCo13</t>
  </si>
  <si>
    <t>HCCCo14</t>
  </si>
  <si>
    <t>HCCCo15</t>
  </si>
  <si>
    <t>HCCCo16</t>
  </si>
  <si>
    <t>HCCCo17</t>
  </si>
  <si>
    <t>HCCCo18</t>
  </si>
  <si>
    <t>HCCCo19</t>
  </si>
  <si>
    <t>HCCCo20</t>
  </si>
  <si>
    <t>HCCCo21</t>
  </si>
  <si>
    <t>HCCCo22</t>
  </si>
  <si>
    <t>HCCCo23</t>
  </si>
  <si>
    <t>HCCCo24</t>
  </si>
  <si>
    <t>HCCCo25</t>
  </si>
  <si>
    <t>HCCCo26</t>
  </si>
  <si>
    <t>HCCCo27</t>
  </si>
  <si>
    <t>LIDCo0</t>
  </si>
  <si>
    <t>LICCo1</t>
  </si>
  <si>
    <t>LIDCo1</t>
  </si>
  <si>
    <t>LICCo2</t>
  </si>
  <si>
    <t>LIDCo2</t>
  </si>
  <si>
    <t>LICCo3</t>
  </si>
  <si>
    <t>LIDCo3</t>
  </si>
  <si>
    <t>LICCo4</t>
  </si>
  <si>
    <t>LIDCo4</t>
  </si>
  <si>
    <t>LICCo5</t>
  </si>
  <si>
    <t>LIDCo5</t>
  </si>
  <si>
    <t>LICCo6</t>
  </si>
  <si>
    <t>LIDCo6</t>
  </si>
  <si>
    <t>LICCo7</t>
  </si>
  <si>
    <t>LIDCo7</t>
  </si>
  <si>
    <t>LICCo8</t>
  </si>
  <si>
    <t>LIDCo8</t>
  </si>
  <si>
    <t>LICCo9</t>
  </si>
  <si>
    <t>LIDCo9</t>
  </si>
  <si>
    <t>LICCo10</t>
  </si>
  <si>
    <t>LIDCo10</t>
  </si>
  <si>
    <t>LICCo11</t>
  </si>
  <si>
    <t>LIDCo11</t>
  </si>
  <si>
    <t>LICCo12</t>
  </si>
  <si>
    <t>LIDCo12</t>
  </si>
  <si>
    <t>LICCo13</t>
  </si>
  <si>
    <t>LIDCo13</t>
  </si>
  <si>
    <t>LICCo14</t>
  </si>
  <si>
    <t>NADCo0</t>
  </si>
  <si>
    <t>NADCo1</t>
  </si>
  <si>
    <t>NADCo2</t>
  </si>
  <si>
    <t>NADCo3</t>
  </si>
  <si>
    <t>NADCo4</t>
  </si>
  <si>
    <t>NADCo5</t>
  </si>
  <si>
    <t>NADCo6</t>
  </si>
  <si>
    <t>NADCo7</t>
  </si>
  <si>
    <t>NADCo8</t>
  </si>
  <si>
    <t>NADCo9</t>
  </si>
  <si>
    <t>NADCo10</t>
  </si>
  <si>
    <t>NADCo11</t>
  </si>
  <si>
    <t>NADCo12</t>
  </si>
  <si>
    <t>NADCo13</t>
  </si>
  <si>
    <t>NADCo14</t>
  </si>
  <si>
    <t>NADCo15</t>
  </si>
  <si>
    <t>NADCo16</t>
  </si>
  <si>
    <t>NADCo17</t>
  </si>
  <si>
    <t>NADCo18</t>
  </si>
  <si>
    <t>NADCo19</t>
  </si>
  <si>
    <t>NADCo20</t>
  </si>
  <si>
    <t>NADCo21</t>
  </si>
  <si>
    <t>NADCo22</t>
  </si>
  <si>
    <t>NADCo23</t>
  </si>
  <si>
    <t>NADCo24</t>
  </si>
  <si>
    <t>NADCo25</t>
  </si>
  <si>
    <t>NADCo26</t>
  </si>
  <si>
    <t>NADCo27</t>
  </si>
  <si>
    <t>CHDCo0</t>
  </si>
  <si>
    <t>CHDCo1</t>
  </si>
  <si>
    <t>CHDCo2</t>
  </si>
  <si>
    <t>CHDCo3</t>
  </si>
  <si>
    <t>CHDCo4</t>
  </si>
  <si>
    <t>CHDCo5</t>
  </si>
  <si>
    <t>CHDCo6</t>
  </si>
  <si>
    <t>CHDCo7</t>
  </si>
  <si>
    <t>CHDCo8</t>
  </si>
  <si>
    <t>CHDCo9</t>
  </si>
  <si>
    <t>CHDCo10</t>
  </si>
  <si>
    <t>CHDCo11</t>
  </si>
  <si>
    <t>CHDCo12</t>
  </si>
  <si>
    <t>CHDCo13</t>
  </si>
  <si>
    <t>CHDCo14</t>
  </si>
  <si>
    <t>CHDCo15</t>
  </si>
  <si>
    <t>CHDCo16</t>
  </si>
  <si>
    <t>CHDCo17</t>
  </si>
  <si>
    <t>CHDCo18</t>
  </si>
  <si>
    <t>CHDCo19</t>
  </si>
  <si>
    <t>CHDCo20</t>
  </si>
  <si>
    <t>CHDCo21</t>
  </si>
  <si>
    <t>CHDCo22</t>
  </si>
  <si>
    <t>CHDCo23</t>
  </si>
  <si>
    <t>CHDCo24</t>
  </si>
  <si>
    <t>CHDCo25</t>
  </si>
  <si>
    <t>CHDCo26</t>
  </si>
  <si>
    <t>CHDCo27</t>
  </si>
  <si>
    <t>CHDDCo0</t>
  </si>
  <si>
    <t>CHDDCo1</t>
  </si>
  <si>
    <t>CHDDCo2</t>
  </si>
  <si>
    <t>CHDDCo3</t>
  </si>
  <si>
    <t>CHDDCo4</t>
  </si>
  <si>
    <t>CHDDCo5</t>
  </si>
  <si>
    <t>CHDDCo6</t>
  </si>
  <si>
    <t>CHDDCo7</t>
  </si>
  <si>
    <t>CHDDCo8</t>
  </si>
  <si>
    <t>CHDDCo9</t>
  </si>
  <si>
    <t>CHDDCo10</t>
  </si>
  <si>
    <t>CHDDCo11</t>
  </si>
  <si>
    <t>CHDDCo12</t>
  </si>
  <si>
    <t>CHDDCo13</t>
  </si>
  <si>
    <t>CHDDCo14</t>
  </si>
  <si>
    <t>CHDDCo15</t>
  </si>
  <si>
    <t>CHDDCo16</t>
  </si>
  <si>
    <t>CHDDCo17</t>
  </si>
  <si>
    <t>CHDDCo18</t>
  </si>
  <si>
    <t>CHDDCo19</t>
  </si>
  <si>
    <t>CHDDCo20</t>
  </si>
  <si>
    <t>CHDDCo21</t>
  </si>
  <si>
    <t>CHDDCo22</t>
  </si>
  <si>
    <t>CHDDCo23</t>
  </si>
  <si>
    <t>CHDDCo24</t>
  </si>
  <si>
    <t>CHDDCo25</t>
  </si>
  <si>
    <t>CHDDCo26</t>
  </si>
  <si>
    <t>CHDDCo27</t>
  </si>
  <si>
    <t>T2DCo0</t>
  </si>
  <si>
    <t>T2DCo1</t>
  </si>
  <si>
    <t>T2DCo2</t>
  </si>
  <si>
    <t>T2DCo3</t>
  </si>
  <si>
    <t>T2DCo4</t>
  </si>
  <si>
    <t>T2DCo5</t>
  </si>
  <si>
    <t>T2DCo6</t>
  </si>
  <si>
    <t>T2DCo7</t>
  </si>
  <si>
    <t>T2DCo8</t>
  </si>
  <si>
    <t>T2DCo9</t>
  </si>
  <si>
    <t>T2DCo10</t>
  </si>
  <si>
    <t>T2DCo11</t>
  </si>
  <si>
    <t>T2DCo12</t>
  </si>
  <si>
    <t>T2DCo13</t>
  </si>
  <si>
    <t>T2DCo14</t>
  </si>
  <si>
    <t>T2DCo15</t>
  </si>
  <si>
    <t>T2DCo16</t>
  </si>
  <si>
    <t>T2DCo17</t>
  </si>
  <si>
    <t>T2DCo18</t>
  </si>
  <si>
    <t>T2DCo19</t>
  </si>
  <si>
    <t>T2DCo20</t>
  </si>
  <si>
    <t>T2DCo21</t>
  </si>
  <si>
    <t>T2DCo22</t>
  </si>
  <si>
    <t>T2DCo23</t>
  </si>
  <si>
    <t>T2DCo24</t>
  </si>
  <si>
    <t>T2DCo25</t>
  </si>
  <si>
    <t>T2DCo26</t>
  </si>
  <si>
    <t>T2DCo27</t>
  </si>
  <si>
    <t>T2DDCo0</t>
  </si>
  <si>
    <t>T2DDCo1</t>
  </si>
  <si>
    <t>T2DDCo2</t>
  </si>
  <si>
    <t>T2DDCo3</t>
  </si>
  <si>
    <t>T2DDCo4</t>
  </si>
  <si>
    <t>T2DDCo5</t>
  </si>
  <si>
    <t>T2DDCo6</t>
  </si>
  <si>
    <t>T2DDCo7</t>
  </si>
  <si>
    <t>T2DDCo8</t>
  </si>
  <si>
    <t>T2DDCo9</t>
  </si>
  <si>
    <t>T2DDCo10</t>
  </si>
  <si>
    <t>T2DDCo11</t>
  </si>
  <si>
    <t>T2DDCo12</t>
  </si>
  <si>
    <t>T2DDCo13</t>
  </si>
  <si>
    <t>T2DDCo14</t>
  </si>
  <si>
    <t>T2DDCo15</t>
  </si>
  <si>
    <t>T2DDCo16</t>
  </si>
  <si>
    <t>T2DDCo17</t>
  </si>
  <si>
    <t>T2DDCo18</t>
  </si>
  <si>
    <t>T2DDCo19</t>
  </si>
  <si>
    <t>T2DDCo20</t>
  </si>
  <si>
    <t>T2DDCo21</t>
  </si>
  <si>
    <t>T2DDCo22</t>
  </si>
  <si>
    <t>T2DDCo23</t>
  </si>
  <si>
    <t>T2DDCo24</t>
  </si>
  <si>
    <t>T2DDCo25</t>
  </si>
  <si>
    <t>T2DDCo26</t>
  </si>
  <si>
    <t>T2DDCo27</t>
  </si>
  <si>
    <t>OveCo0</t>
  </si>
  <si>
    <t>OveCo1</t>
  </si>
  <si>
    <t>OveCo2</t>
  </si>
  <si>
    <t>OveCo3</t>
  </si>
  <si>
    <t>OveCo4</t>
  </si>
  <si>
    <t>OveCo5</t>
  </si>
  <si>
    <t>OveCo6</t>
  </si>
  <si>
    <t>OveCo7</t>
  </si>
  <si>
    <t>OveCo8</t>
  </si>
  <si>
    <t>OveCo9</t>
  </si>
  <si>
    <t>OveCo10</t>
  </si>
  <si>
    <t>OveCo11</t>
  </si>
  <si>
    <t>OveCo12</t>
  </si>
  <si>
    <t>OveCo13</t>
  </si>
  <si>
    <t>OveCo14</t>
  </si>
  <si>
    <t>OveCo15</t>
  </si>
  <si>
    <t>OveCo16</t>
  </si>
  <si>
    <t>OveCo17</t>
  </si>
  <si>
    <t>OveCo18</t>
  </si>
  <si>
    <t>OveCo19</t>
  </si>
  <si>
    <t>OveCo20</t>
  </si>
  <si>
    <t>OveCo21</t>
  </si>
  <si>
    <t>OveCo22</t>
  </si>
  <si>
    <t>OveCo23</t>
  </si>
  <si>
    <t>OveCo24</t>
  </si>
  <si>
    <t>OveCo25</t>
  </si>
  <si>
    <t>OveCo26</t>
  </si>
  <si>
    <t>OveCo27</t>
  </si>
  <si>
    <t>ObeCo0</t>
  </si>
  <si>
    <t>ObeCo1</t>
  </si>
  <si>
    <t>ObeCo2</t>
  </si>
  <si>
    <t>ObeCo3</t>
  </si>
  <si>
    <t>ObeCo4</t>
  </si>
  <si>
    <t>ObeCo5</t>
  </si>
  <si>
    <t>ObeCo6</t>
  </si>
  <si>
    <t>ObeCo7</t>
  </si>
  <si>
    <t>ObeCo8</t>
  </si>
  <si>
    <t>ObeCo9</t>
  </si>
  <si>
    <t>ObeCo10</t>
  </si>
  <si>
    <t>ObeCo11</t>
  </si>
  <si>
    <t>ObeCo12</t>
  </si>
  <si>
    <t>ObeCo13</t>
  </si>
  <si>
    <t>ObeCo14</t>
  </si>
  <si>
    <t>ObeCo15</t>
  </si>
  <si>
    <t>ObeCo16</t>
  </si>
  <si>
    <t>ObeCo17</t>
  </si>
  <si>
    <t>ObeCo18</t>
  </si>
  <si>
    <t>ObeCo19</t>
  </si>
  <si>
    <t>ObeCo20</t>
  </si>
  <si>
    <t>ObeCo21</t>
  </si>
  <si>
    <t>ObeCo22</t>
  </si>
  <si>
    <t>ObeCo23</t>
  </si>
  <si>
    <t>ObeCo24</t>
  </si>
  <si>
    <t>ObeCo25</t>
  </si>
  <si>
    <t>ObeCo26</t>
  </si>
  <si>
    <t>ObeCo27</t>
  </si>
  <si>
    <t>SteDa0</t>
  </si>
  <si>
    <t>SteDa1</t>
  </si>
  <si>
    <t>SteDa2</t>
  </si>
  <si>
    <t>SteDa3</t>
  </si>
  <si>
    <t>SteDa4</t>
  </si>
  <si>
    <t>SteDa5</t>
  </si>
  <si>
    <t>SteDa6</t>
  </si>
  <si>
    <t>SteDa7</t>
  </si>
  <si>
    <t>SteDa8</t>
  </si>
  <si>
    <t>SteDa9</t>
  </si>
  <si>
    <t>SteDa10</t>
  </si>
  <si>
    <t>SteDa11</t>
  </si>
  <si>
    <t>SteDa12</t>
  </si>
  <si>
    <t>SteDa13</t>
  </si>
  <si>
    <t>SteDa14</t>
  </si>
  <si>
    <t>SteDa15</t>
  </si>
  <si>
    <t>SteDa16</t>
  </si>
  <si>
    <t>SteDa17</t>
  </si>
  <si>
    <t>SteDa18</t>
  </si>
  <si>
    <t>SteDa19</t>
  </si>
  <si>
    <t>SteDa20</t>
  </si>
  <si>
    <t>SteDa21</t>
  </si>
  <si>
    <t>SteDa22</t>
  </si>
  <si>
    <t>SteDa23</t>
  </si>
  <si>
    <t>SteDa24</t>
  </si>
  <si>
    <t>SteDa25</t>
  </si>
  <si>
    <t>SteDa26</t>
  </si>
  <si>
    <t>SteDa27</t>
  </si>
  <si>
    <t>NASDa0</t>
  </si>
  <si>
    <t>NASDa1</t>
  </si>
  <si>
    <t>NASDa2</t>
  </si>
  <si>
    <t>NASDa3</t>
  </si>
  <si>
    <t>NASDa4</t>
  </si>
  <si>
    <t>NASDa5</t>
  </si>
  <si>
    <t>NASDa6</t>
  </si>
  <si>
    <t>NASDa7</t>
  </si>
  <si>
    <t>NASDa8</t>
  </si>
  <si>
    <t>NASDa9</t>
  </si>
  <si>
    <t>NASDa10</t>
  </si>
  <si>
    <t>NASDa11</t>
  </si>
  <si>
    <t>NASDa12</t>
  </si>
  <si>
    <t>NASDa13</t>
  </si>
  <si>
    <t>NASDa14</t>
  </si>
  <si>
    <t>NASDa15</t>
  </si>
  <si>
    <t>NASDa16</t>
  </si>
  <si>
    <t>NASDa17</t>
  </si>
  <si>
    <t>NASDa18</t>
  </si>
  <si>
    <t>NASDa19</t>
  </si>
  <si>
    <t>NASDa20</t>
  </si>
  <si>
    <t>NASDa21</t>
  </si>
  <si>
    <t>NASDa22</t>
  </si>
  <si>
    <t>NASDa23</t>
  </si>
  <si>
    <t>NASDa24</t>
  </si>
  <si>
    <t>NASDa25</t>
  </si>
  <si>
    <t>NASDa26</t>
  </si>
  <si>
    <t>NASDa27</t>
  </si>
  <si>
    <t>CIRDa0</t>
  </si>
  <si>
    <t>CIRDa1</t>
  </si>
  <si>
    <t>CIRDa2</t>
  </si>
  <si>
    <t>CIRDa3</t>
  </si>
  <si>
    <t>CIRDa4</t>
  </si>
  <si>
    <t>CIRDa5</t>
  </si>
  <si>
    <t>CIRDa6</t>
  </si>
  <si>
    <t>CIRDa7</t>
  </si>
  <si>
    <t>CIRDa8</t>
  </si>
  <si>
    <t>CIRDa9</t>
  </si>
  <si>
    <t>CIRDa10</t>
  </si>
  <si>
    <t>CIRDa11</t>
  </si>
  <si>
    <t>CIRDa12</t>
  </si>
  <si>
    <t>CIRDa13</t>
  </si>
  <si>
    <t>CIRDa14</t>
  </si>
  <si>
    <t>CIRDa15</t>
  </si>
  <si>
    <t>CIRDa16</t>
  </si>
  <si>
    <t>CIRDa17</t>
  </si>
  <si>
    <t>CIRDa18</t>
  </si>
  <si>
    <t>CIRDa19</t>
  </si>
  <si>
    <t>CIRDa20</t>
  </si>
  <si>
    <t>CIRDa21</t>
  </si>
  <si>
    <t>CIRDa22</t>
  </si>
  <si>
    <t>CIRDa23</t>
  </si>
  <si>
    <t>CIRDa24</t>
  </si>
  <si>
    <t>CIRDa25</t>
  </si>
  <si>
    <t>CIRDa26</t>
  </si>
  <si>
    <t>CIRDa27</t>
  </si>
  <si>
    <t>HCCDa0</t>
  </si>
  <si>
    <t>HCCDa1</t>
  </si>
  <si>
    <t>HCCDa2</t>
  </si>
  <si>
    <t>HCCDa3</t>
  </si>
  <si>
    <t>HCCDa4</t>
  </si>
  <si>
    <t>HCCDa5</t>
  </si>
  <si>
    <t>HCCDa6</t>
  </si>
  <si>
    <t>HCCDa7</t>
  </si>
  <si>
    <t>HCCDa8</t>
  </si>
  <si>
    <t>HCCDa9</t>
  </si>
  <si>
    <t>HCCDa10</t>
  </si>
  <si>
    <t>HCCDa11</t>
  </si>
  <si>
    <t>HCCDa12</t>
  </si>
  <si>
    <t>HCCDa13</t>
  </si>
  <si>
    <t>HCCDa14</t>
  </si>
  <si>
    <t>HCCDa15</t>
  </si>
  <si>
    <t>HCCDa16</t>
  </si>
  <si>
    <t>HCCDa17</t>
  </si>
  <si>
    <t>HCCDa18</t>
  </si>
  <si>
    <t>HCCDa19</t>
  </si>
  <si>
    <t>HCCDa20</t>
  </si>
  <si>
    <t>HCCDa21</t>
  </si>
  <si>
    <t>HCCDa22</t>
  </si>
  <si>
    <t>HCCDa23</t>
  </si>
  <si>
    <t>HCCDa24</t>
  </si>
  <si>
    <t>HCCDa25</t>
  </si>
  <si>
    <t>HCCDa26</t>
  </si>
  <si>
    <t>HCCDa27</t>
  </si>
  <si>
    <t>LIDDa0</t>
  </si>
  <si>
    <t>LIDDa1</t>
  </si>
  <si>
    <t>LIDDa2</t>
  </si>
  <si>
    <t>LIDDa3</t>
  </si>
  <si>
    <t>LIDDa4</t>
  </si>
  <si>
    <t>LIDDa5</t>
  </si>
  <si>
    <t>LIDDa6</t>
  </si>
  <si>
    <t>LIDDa7</t>
  </si>
  <si>
    <t>LIDDa8</t>
  </si>
  <si>
    <t>LIDDa9</t>
  </si>
  <si>
    <t>LIDDa10</t>
  </si>
  <si>
    <t>LIDDa11</t>
  </si>
  <si>
    <t>LIDDa12</t>
  </si>
  <si>
    <t>LIDDa13</t>
  </si>
  <si>
    <t>LIDDa14</t>
  </si>
  <si>
    <t>LIDDa15</t>
  </si>
  <si>
    <t>LIDDa16</t>
  </si>
  <si>
    <t>LIDDa17</t>
  </si>
  <si>
    <t>LIDDa18</t>
  </si>
  <si>
    <t>LIDDa19</t>
  </si>
  <si>
    <t>LIDDa20</t>
  </si>
  <si>
    <t>LIDDa21</t>
  </si>
  <si>
    <t>LIDDa22</t>
  </si>
  <si>
    <t>LIDDa23</t>
  </si>
  <si>
    <t>LIDDa24</t>
  </si>
  <si>
    <t>LIDDa25</t>
  </si>
  <si>
    <t>LIDDa26</t>
  </si>
  <si>
    <t>LIDDa27</t>
  </si>
  <si>
    <t>NADDa0</t>
  </si>
  <si>
    <t>NADDa1</t>
  </si>
  <si>
    <t>NADDa2</t>
  </si>
  <si>
    <t>NADDa3</t>
  </si>
  <si>
    <t>NADDa4</t>
  </si>
  <si>
    <t>NADDa5</t>
  </si>
  <si>
    <t>NADDa6</t>
  </si>
  <si>
    <t>NADDa7</t>
  </si>
  <si>
    <t>NADDa8</t>
  </si>
  <si>
    <t>NADDa9</t>
  </si>
  <si>
    <t>NADDa10</t>
  </si>
  <si>
    <t>NADDa11</t>
  </si>
  <si>
    <t>NADDa12</t>
  </si>
  <si>
    <t>NADDa13</t>
  </si>
  <si>
    <t>NADDa14</t>
  </si>
  <si>
    <t>NADDa15</t>
  </si>
  <si>
    <t>NADDa16</t>
  </si>
  <si>
    <t>NADDa17</t>
  </si>
  <si>
    <t>NADDa18</t>
  </si>
  <si>
    <t>NADDa19</t>
  </si>
  <si>
    <t>NADDa20</t>
  </si>
  <si>
    <t>NADDa21</t>
  </si>
  <si>
    <t>NADDa22</t>
  </si>
  <si>
    <t>NADDa23</t>
  </si>
  <si>
    <t>NADDa24</t>
  </si>
  <si>
    <t>NADDa25</t>
  </si>
  <si>
    <t>NADDa26</t>
  </si>
  <si>
    <t>NADDa27</t>
  </si>
  <si>
    <t>CHDDa0</t>
  </si>
  <si>
    <t>CHDDa1</t>
  </si>
  <si>
    <t>CHDDa2</t>
  </si>
  <si>
    <t>CHDDa3</t>
  </si>
  <si>
    <t>CHDDa4</t>
  </si>
  <si>
    <t>CHDDa5</t>
  </si>
  <si>
    <t>CHDDa6</t>
  </si>
  <si>
    <t>CHDDa7</t>
  </si>
  <si>
    <t>CHDDa8</t>
  </si>
  <si>
    <t>CHDDa9</t>
  </si>
  <si>
    <t>CHDDa10</t>
  </si>
  <si>
    <t>CHDDa11</t>
  </si>
  <si>
    <t>CHDDa12</t>
  </si>
  <si>
    <t>CHDDa13</t>
  </si>
  <si>
    <t>CHDDa14</t>
  </si>
  <si>
    <t>CHDDa15</t>
  </si>
  <si>
    <t>CHDDa16</t>
  </si>
  <si>
    <t>CHDDa17</t>
  </si>
  <si>
    <t>CHDDa18</t>
  </si>
  <si>
    <t>CHDDa19</t>
  </si>
  <si>
    <t>CHDDa20</t>
  </si>
  <si>
    <t>CHDDa21</t>
  </si>
  <si>
    <t>CHDDa22</t>
  </si>
  <si>
    <t>CHDDa23</t>
  </si>
  <si>
    <t>CHDDa24</t>
  </si>
  <si>
    <t>CHDDa25</t>
  </si>
  <si>
    <t>CHDDa26</t>
  </si>
  <si>
    <t>CHDDa27</t>
  </si>
  <si>
    <t>CHDDDa0</t>
  </si>
  <si>
    <t>CHDDDa1</t>
  </si>
  <si>
    <t>CHDDDa2</t>
  </si>
  <si>
    <t>CHDDDa3</t>
  </si>
  <si>
    <t>CHDDDa4</t>
  </si>
  <si>
    <t>CHDDDa5</t>
  </si>
  <si>
    <t>CHDDDa6</t>
  </si>
  <si>
    <t>CHDDDa7</t>
  </si>
  <si>
    <t>CHDDDa8</t>
  </si>
  <si>
    <t>CHDDDa9</t>
  </si>
  <si>
    <t>CHDDDa10</t>
  </si>
  <si>
    <t>CHDDDa11</t>
  </si>
  <si>
    <t>CHDDDa12</t>
  </si>
  <si>
    <t>CHDDDa13</t>
  </si>
  <si>
    <t>CHDDDa14</t>
  </si>
  <si>
    <t>CHDDDa15</t>
  </si>
  <si>
    <t>CHDDDa16</t>
  </si>
  <si>
    <t>CHDDDa17</t>
  </si>
  <si>
    <t>CHDDDa18</t>
  </si>
  <si>
    <t>CHDDDa19</t>
  </si>
  <si>
    <t>CHDDDa20</t>
  </si>
  <si>
    <t>CHDDDa21</t>
  </si>
  <si>
    <t>CHDDDa22</t>
  </si>
  <si>
    <t>CHDDDa23</t>
  </si>
  <si>
    <t>CHDDDa24</t>
  </si>
  <si>
    <t>CHDDDa25</t>
  </si>
  <si>
    <t>CHDDDa26</t>
  </si>
  <si>
    <t>CHDDDa27</t>
  </si>
  <si>
    <t>T2DDa0</t>
  </si>
  <si>
    <t>T2DDa1</t>
  </si>
  <si>
    <t>T2DDa2</t>
  </si>
  <si>
    <t>T2DDa3</t>
  </si>
  <si>
    <t>T2DDa4</t>
  </si>
  <si>
    <t>T2DDa5</t>
  </si>
  <si>
    <t>T2DDa6</t>
  </si>
  <si>
    <t>T2DDa7</t>
  </si>
  <si>
    <t>T2DDa8</t>
  </si>
  <si>
    <t>T2DDa9</t>
  </si>
  <si>
    <t>T2DDa10</t>
  </si>
  <si>
    <t>T2DDa11</t>
  </si>
  <si>
    <t>T2DDa12</t>
  </si>
  <si>
    <t>T2DDa13</t>
  </si>
  <si>
    <t>T2DDa14</t>
  </si>
  <si>
    <t>T2DDa15</t>
  </si>
  <si>
    <t>T2DDa16</t>
  </si>
  <si>
    <t>T2DDa17</t>
  </si>
  <si>
    <t>T2DDa18</t>
  </si>
  <si>
    <t>T2DDa19</t>
  </si>
  <si>
    <t>T2DDa20</t>
  </si>
  <si>
    <t>T2DDa21</t>
  </si>
  <si>
    <t>T2DDa22</t>
  </si>
  <si>
    <t>T2DDa23</t>
  </si>
  <si>
    <t>T2DDa24</t>
  </si>
  <si>
    <t>T2DDa25</t>
  </si>
  <si>
    <t>T2DDa26</t>
  </si>
  <si>
    <t>T2DDa27</t>
  </si>
  <si>
    <t>T2DDDa0</t>
  </si>
  <si>
    <t>T2DDDa1</t>
  </si>
  <si>
    <t>T2DDDa2</t>
  </si>
  <si>
    <t>T2DDDa3</t>
  </si>
  <si>
    <t>T2DDDa4</t>
  </si>
  <si>
    <t>T2DDDa5</t>
  </si>
  <si>
    <t>T2DDDa6</t>
  </si>
  <si>
    <t>T2DDDa7</t>
  </si>
  <si>
    <t>T2DDDa8</t>
  </si>
  <si>
    <t>T2DDDa9</t>
  </si>
  <si>
    <t>T2DDDa10</t>
  </si>
  <si>
    <t>T2DDDa11</t>
  </si>
  <si>
    <t>T2DDDa12</t>
  </si>
  <si>
    <t>T2DDDa13</t>
  </si>
  <si>
    <t>T2DDDa14</t>
  </si>
  <si>
    <t>T2DDDa15</t>
  </si>
  <si>
    <t>T2DDDa16</t>
  </si>
  <si>
    <t>T2DDDa17</t>
  </si>
  <si>
    <t>T2DDDa18</t>
  </si>
  <si>
    <t>T2DDDa19</t>
  </si>
  <si>
    <t>T2DDDa20</t>
  </si>
  <si>
    <t>T2DDDa21</t>
  </si>
  <si>
    <t>T2DDDa22</t>
  </si>
  <si>
    <t>T2DDDa23</t>
  </si>
  <si>
    <t>T2DDDa24</t>
  </si>
  <si>
    <t>T2DDDa25</t>
  </si>
  <si>
    <t>T2DDDa26</t>
  </si>
  <si>
    <t>T2DDDa27</t>
  </si>
  <si>
    <t>OveDa0</t>
  </si>
  <si>
    <t>OveDa1</t>
  </si>
  <si>
    <t>OveDa2</t>
  </si>
  <si>
    <t>OveDa3</t>
  </si>
  <si>
    <t>OveDa4</t>
  </si>
  <si>
    <t>OveDa5</t>
  </si>
  <si>
    <t>OveDa6</t>
  </si>
  <si>
    <t>OveDa7</t>
  </si>
  <si>
    <t>OveDa8</t>
  </si>
  <si>
    <t>OveDa9</t>
  </si>
  <si>
    <t>OveDa10</t>
  </si>
  <si>
    <t>OveDa11</t>
  </si>
  <si>
    <t>OveDa12</t>
  </si>
  <si>
    <t>OveDa13</t>
  </si>
  <si>
    <t>OveDa14</t>
  </si>
  <si>
    <t>OveDa15</t>
  </si>
  <si>
    <t>OveDa16</t>
  </si>
  <si>
    <t>OveDa17</t>
  </si>
  <si>
    <t>OveDa18</t>
  </si>
  <si>
    <t>OveDa19</t>
  </si>
  <si>
    <t>OveDa20</t>
  </si>
  <si>
    <t>OveDa21</t>
  </si>
  <si>
    <t>OveDa22</t>
  </si>
  <si>
    <t>OveDa23</t>
  </si>
  <si>
    <t>OveDa24</t>
  </si>
  <si>
    <t>OveDa25</t>
  </si>
  <si>
    <t>OveDa26</t>
  </si>
  <si>
    <t>OveDa27</t>
  </si>
  <si>
    <t>ObeDa0</t>
  </si>
  <si>
    <t>ObeDa1</t>
  </si>
  <si>
    <t>ObeDa2</t>
  </si>
  <si>
    <t>ObeDa3</t>
  </si>
  <si>
    <t>ObeDa4</t>
  </si>
  <si>
    <t>ObeDa5</t>
  </si>
  <si>
    <t>ObeDa6</t>
  </si>
  <si>
    <t>ObeDa7</t>
  </si>
  <si>
    <t>ObeDa8</t>
  </si>
  <si>
    <t>ObeDa9</t>
  </si>
  <si>
    <t>ObeDa10</t>
  </si>
  <si>
    <t>ObeDa11</t>
  </si>
  <si>
    <t>ObeDa12</t>
  </si>
  <si>
    <t>ObeDa13</t>
  </si>
  <si>
    <t>ObeDa14</t>
  </si>
  <si>
    <t>ObeDa15</t>
  </si>
  <si>
    <t>ObeDa16</t>
  </si>
  <si>
    <t>ObeDa17</t>
  </si>
  <si>
    <t>ObeDa18</t>
  </si>
  <si>
    <t>ObeDa19</t>
  </si>
  <si>
    <t>ObeDa20</t>
  </si>
  <si>
    <t>ObeDa21</t>
  </si>
  <si>
    <t>ObeDa22</t>
  </si>
  <si>
    <t>ObeDa23</t>
  </si>
  <si>
    <t>ObeDa24</t>
  </si>
  <si>
    <t>ObeDa25</t>
  </si>
  <si>
    <t>ObeDa26</t>
  </si>
  <si>
    <t>ObeDa27</t>
  </si>
  <si>
    <t xml:space="preserve">HCC </t>
  </si>
  <si>
    <t>Total costs No Intervention</t>
  </si>
  <si>
    <t>Total costs 0.2 Intervention</t>
  </si>
  <si>
    <t>Total costs 0.5 Intervention</t>
  </si>
  <si>
    <t>Total costs difference no intervention vs 0.5 intervention</t>
  </si>
  <si>
    <t>Total costs difference no intervention vs 0.2 intervention</t>
  </si>
  <si>
    <t>Total DALYs difference no intervention vs 0.2 intervention</t>
  </si>
  <si>
    <t>Total DALYs difference no intervention vs 0.5 intervention</t>
  </si>
  <si>
    <t>SD</t>
  </si>
  <si>
    <t>MEAN</t>
  </si>
  <si>
    <t>Costs difference per cycle no intervention vs 0.2 intervention</t>
  </si>
  <si>
    <t>Costs difference per cycle no intervention vs 0.5 intervention</t>
  </si>
  <si>
    <t>No int</t>
  </si>
  <si>
    <t>0.2 Int</t>
  </si>
  <si>
    <t>0.5 Int</t>
  </si>
  <si>
    <t>No int 0</t>
  </si>
  <si>
    <t>No int 1</t>
  </si>
  <si>
    <t>No int 2</t>
  </si>
  <si>
    <t>No int 3</t>
  </si>
  <si>
    <t>No int 4</t>
  </si>
  <si>
    <t>No int 5</t>
  </si>
  <si>
    <t>No int 6</t>
  </si>
  <si>
    <t>No int 7</t>
  </si>
  <si>
    <t>No int 8</t>
  </si>
  <si>
    <t>No int 9</t>
  </si>
  <si>
    <t>No int 10</t>
  </si>
  <si>
    <t>No int 11</t>
  </si>
  <si>
    <t>No int 12</t>
  </si>
  <si>
    <t>No int 13</t>
  </si>
  <si>
    <t>No int 14</t>
  </si>
  <si>
    <t>No int 15</t>
  </si>
  <si>
    <t>No int 16</t>
  </si>
  <si>
    <t>No int 17</t>
  </si>
  <si>
    <t>No int 18</t>
  </si>
  <si>
    <t>No int 19</t>
  </si>
  <si>
    <t>No int 20</t>
  </si>
  <si>
    <t>No int 21</t>
  </si>
  <si>
    <t>No int 22</t>
  </si>
  <si>
    <t>No int 23</t>
  </si>
  <si>
    <t>No int 24</t>
  </si>
  <si>
    <t>No int 25</t>
  </si>
  <si>
    <t>No Int</t>
  </si>
  <si>
    <t>Mean</t>
  </si>
  <si>
    <t>HCC</t>
  </si>
  <si>
    <t>Obese</t>
  </si>
  <si>
    <t>Overall</t>
  </si>
  <si>
    <t>CI = Mean +/- 1.96 * ( SD/WORT(n) )</t>
  </si>
  <si>
    <t>Wort 10000 =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</si>
</sst>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0" fontId="0" fillId="0" borderId="0" xfId="0" applyFont="1"/>
    <xf numFmtId="1" fontId="0" fillId="0" borderId="0" xfId="0" applyNumberFormat="1"/>
    <xf numFmtId="0" fontId="1" fillId="0" borderId="0" xfId="0" applyFont="1" applyAlignment="1">
      <alignment horizontal="right"/>
    </xf>
    <xf numFmtId="0" fontId="0" fillId="0" borderId="1" xfId="0" applyBorder="1"/>
    <xf numFmtId="1" fontId="0" fillId="0" borderId="1" xfId="0" applyNumberFormat="1" applyBorder="1"/>
    <xf numFmtId="1" fontId="0" fillId="0" borderId="0" xfId="0" applyNumberFormat="1" applyBorder="1"/>
    <xf numFmtId="1" fontId="0" fillId="0" borderId="2" xfId="0" applyNumberFormat="1" applyBorder="1"/>
    <xf numFmtId="2" fontId="0" fillId="0" borderId="1" xfId="0" applyNumberFormat="1" applyBorder="1"/>
    <xf numFmtId="2" fontId="0" fillId="0" borderId="0" xfId="0" applyNumberFormat="1"/>
    <xf numFmtId="0" fontId="0" fillId="0" borderId="0" xfId="0" applyBorder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Costs difference for steatosis per cycle between no intervention vs 20%</a:t>
            </a:r>
            <a:r>
              <a:rPr lang="en-GB" baseline="0"/>
              <a:t> reduction (blue) and vs 50% reduction (red)</a:t>
            </a:r>
            <a:endParaRPr lang="en-GB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'Effect intervention'!$AV$4:$BP$4</c:f>
                <c:numCache>
                  <c:formatCode>General</c:formatCode>
                  <c:ptCount val="21"/>
                  <c:pt idx="0">
                    <c:v>8817.279698123657</c:v>
                  </c:pt>
                  <c:pt idx="1">
                    <c:v>9774.3941858263279</c:v>
                  </c:pt>
                  <c:pt idx="2">
                    <c:v>10104.412417199068</c:v>
                  </c:pt>
                  <c:pt idx="3">
                    <c:v>9906.0354823486159</c:v>
                  </c:pt>
                  <c:pt idx="4">
                    <c:v>11064.521220164213</c:v>
                  </c:pt>
                  <c:pt idx="5">
                    <c:v>9788.1785871629236</c:v>
                  </c:pt>
                  <c:pt idx="6">
                    <c:v>9636.323397905715</c:v>
                  </c:pt>
                  <c:pt idx="7">
                    <c:v>10207.409422476543</c:v>
                  </c:pt>
                  <c:pt idx="8">
                    <c:v>9836.6852414468303</c:v>
                  </c:pt>
                  <c:pt idx="9">
                    <c:v>9910.3546126316742</c:v>
                  </c:pt>
                  <c:pt idx="10">
                    <c:v>9764.8443156890353</c:v>
                  </c:pt>
                  <c:pt idx="11">
                    <c:v>9158.6388815240971</c:v>
                  </c:pt>
                  <c:pt idx="12">
                    <c:v>8965.194676333409</c:v>
                  </c:pt>
                  <c:pt idx="13">
                    <c:v>8478.7121333319483</c:v>
                  </c:pt>
                  <c:pt idx="14">
                    <c:v>8571.2828967384794</c:v>
                  </c:pt>
                  <c:pt idx="15">
                    <c:v>8298.6834163262774</c:v>
                  </c:pt>
                  <c:pt idx="16">
                    <c:v>7872.0200885428285</c:v>
                  </c:pt>
                  <c:pt idx="17">
                    <c:v>6907.7223997863121</c:v>
                  </c:pt>
                  <c:pt idx="18">
                    <c:v>6664.6833846265426</c:v>
                  </c:pt>
                  <c:pt idx="19">
                    <c:v>6268.2827307616071</c:v>
                  </c:pt>
                  <c:pt idx="20">
                    <c:v>6269.033615611178</c:v>
                  </c:pt>
                </c:numCache>
              </c:numRef>
            </c:plus>
            <c:minus>
              <c:numRef>
                <c:f>'Effect intervention'!$AV$4:$BP$4</c:f>
                <c:numCache>
                  <c:formatCode>General</c:formatCode>
                  <c:ptCount val="21"/>
                  <c:pt idx="0">
                    <c:v>8817.279698123657</c:v>
                  </c:pt>
                  <c:pt idx="1">
                    <c:v>9774.3941858263279</c:v>
                  </c:pt>
                  <c:pt idx="2">
                    <c:v>10104.412417199068</c:v>
                  </c:pt>
                  <c:pt idx="3">
                    <c:v>9906.0354823486159</c:v>
                  </c:pt>
                  <c:pt idx="4">
                    <c:v>11064.521220164213</c:v>
                  </c:pt>
                  <c:pt idx="5">
                    <c:v>9788.1785871629236</c:v>
                  </c:pt>
                  <c:pt idx="6">
                    <c:v>9636.323397905715</c:v>
                  </c:pt>
                  <c:pt idx="7">
                    <c:v>10207.409422476543</c:v>
                  </c:pt>
                  <c:pt idx="8">
                    <c:v>9836.6852414468303</c:v>
                  </c:pt>
                  <c:pt idx="9">
                    <c:v>9910.3546126316742</c:v>
                  </c:pt>
                  <c:pt idx="10">
                    <c:v>9764.8443156890353</c:v>
                  </c:pt>
                  <c:pt idx="11">
                    <c:v>9158.6388815240971</c:v>
                  </c:pt>
                  <c:pt idx="12">
                    <c:v>8965.194676333409</c:v>
                  </c:pt>
                  <c:pt idx="13">
                    <c:v>8478.7121333319483</c:v>
                  </c:pt>
                  <c:pt idx="14">
                    <c:v>8571.2828967384794</c:v>
                  </c:pt>
                  <c:pt idx="15">
                    <c:v>8298.6834163262774</c:v>
                  </c:pt>
                  <c:pt idx="16">
                    <c:v>7872.0200885428285</c:v>
                  </c:pt>
                  <c:pt idx="17">
                    <c:v>6907.7223997863121</c:v>
                  </c:pt>
                  <c:pt idx="18">
                    <c:v>6664.6833846265426</c:v>
                  </c:pt>
                  <c:pt idx="19">
                    <c:v>6268.2827307616071</c:v>
                  </c:pt>
                  <c:pt idx="20">
                    <c:v>6269.033615611178</c:v>
                  </c:pt>
                </c:numCache>
              </c:numRef>
            </c:minus>
            <c:spPr>
              <a:ln>
                <a:solidFill>
                  <a:schemeClr val="accent1"/>
                </a:solidFill>
              </a:ln>
            </c:spPr>
          </c:errBars>
          <c:cat>
            <c:numRef>
              <c:f>'Effect intervention'!$AV$1:$BP$1</c:f>
              <c:numCache>
                <c:formatCode>General</c:formatCode>
                <c:ptCount val="21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</c:numCache>
            </c:numRef>
          </c:cat>
          <c:val>
            <c:numRef>
              <c:f>'Effect intervention'!$AV$3:$BP$3</c:f>
              <c:numCache>
                <c:formatCode>0</c:formatCode>
                <c:ptCount val="21"/>
                <c:pt idx="0">
                  <c:v>12873.033411267605</c:v>
                </c:pt>
                <c:pt idx="1">
                  <c:v>14372.842394366198</c:v>
                </c:pt>
                <c:pt idx="2">
                  <c:v>15144.744946478873</c:v>
                </c:pt>
                <c:pt idx="3">
                  <c:v>15537.980615492956</c:v>
                </c:pt>
                <c:pt idx="4">
                  <c:v>15732.511322535211</c:v>
                </c:pt>
                <c:pt idx="5">
                  <c:v>14939.514180281694</c:v>
                </c:pt>
                <c:pt idx="6">
                  <c:v>14467.61706478873</c:v>
                </c:pt>
                <c:pt idx="7">
                  <c:v>14657.827390140845</c:v>
                </c:pt>
                <c:pt idx="8">
                  <c:v>14139.651905633809</c:v>
                </c:pt>
                <c:pt idx="9">
                  <c:v>13657.71668309859</c:v>
                </c:pt>
                <c:pt idx="10">
                  <c:v>12916.859257746482</c:v>
                </c:pt>
                <c:pt idx="11">
                  <c:v>12760.388050704216</c:v>
                </c:pt>
                <c:pt idx="12">
                  <c:v>12240.464698591544</c:v>
                </c:pt>
                <c:pt idx="13">
                  <c:v>10838.833797183095</c:v>
                </c:pt>
                <c:pt idx="14">
                  <c:v>10857.295925352111</c:v>
                </c:pt>
                <c:pt idx="15">
                  <c:v>10083.696019718313</c:v>
                </c:pt>
                <c:pt idx="16">
                  <c:v>10239.873684507045</c:v>
                </c:pt>
                <c:pt idx="17">
                  <c:v>9293.2750676056385</c:v>
                </c:pt>
                <c:pt idx="18">
                  <c:v>8365.5334563380293</c:v>
                </c:pt>
                <c:pt idx="19">
                  <c:v>7842.0006154929533</c:v>
                </c:pt>
                <c:pt idx="20">
                  <c:v>7413.6872718309896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'Effect intervention'!$BX$4:$CR$4</c:f>
                <c:numCache>
                  <c:formatCode>General</c:formatCode>
                  <c:ptCount val="21"/>
                  <c:pt idx="0">
                    <c:v>25081.425497131677</c:v>
                  </c:pt>
                  <c:pt idx="1">
                    <c:v>28183.242015749969</c:v>
                  </c:pt>
                  <c:pt idx="2">
                    <c:v>29772.220767115894</c:v>
                  </c:pt>
                  <c:pt idx="3">
                    <c:v>29959.063558234622</c:v>
                  </c:pt>
                  <c:pt idx="4">
                    <c:v>31205.923926779233</c:v>
                  </c:pt>
                  <c:pt idx="5">
                    <c:v>30153.877381169405</c:v>
                  </c:pt>
                  <c:pt idx="6">
                    <c:v>30479.342033533027</c:v>
                  </c:pt>
                  <c:pt idx="7">
                    <c:v>30190.746817346942</c:v>
                  </c:pt>
                  <c:pt idx="8">
                    <c:v>29779.989005680196</c:v>
                  </c:pt>
                  <c:pt idx="9">
                    <c:v>29176.908139255785</c:v>
                  </c:pt>
                  <c:pt idx="10">
                    <c:v>27850.151060248219</c:v>
                  </c:pt>
                  <c:pt idx="11">
                    <c:v>27476.779980428098</c:v>
                  </c:pt>
                  <c:pt idx="12">
                    <c:v>26231.6125277994</c:v>
                  </c:pt>
                  <c:pt idx="13">
                    <c:v>25296.618197323794</c:v>
                  </c:pt>
                  <c:pt idx="14">
                    <c:v>25189.567385555751</c:v>
                  </c:pt>
                  <c:pt idx="15">
                    <c:v>23355.488784627818</c:v>
                  </c:pt>
                  <c:pt idx="16">
                    <c:v>22878.660236379503</c:v>
                  </c:pt>
                  <c:pt idx="17">
                    <c:v>21072.936028516298</c:v>
                  </c:pt>
                  <c:pt idx="18">
                    <c:v>20564.138048750432</c:v>
                  </c:pt>
                  <c:pt idx="19">
                    <c:v>19668.137759986043</c:v>
                  </c:pt>
                  <c:pt idx="20">
                    <c:v>18448.666111891136</c:v>
                  </c:pt>
                </c:numCache>
              </c:numRef>
            </c:plus>
            <c:minus>
              <c:numRef>
                <c:f>'Effect intervention'!$BX$4:$CR$4</c:f>
                <c:numCache>
                  <c:formatCode>General</c:formatCode>
                  <c:ptCount val="21"/>
                  <c:pt idx="0">
                    <c:v>25081.425497131677</c:v>
                  </c:pt>
                  <c:pt idx="1">
                    <c:v>28183.242015749969</c:v>
                  </c:pt>
                  <c:pt idx="2">
                    <c:v>29772.220767115894</c:v>
                  </c:pt>
                  <c:pt idx="3">
                    <c:v>29959.063558234622</c:v>
                  </c:pt>
                  <c:pt idx="4">
                    <c:v>31205.923926779233</c:v>
                  </c:pt>
                  <c:pt idx="5">
                    <c:v>30153.877381169405</c:v>
                  </c:pt>
                  <c:pt idx="6">
                    <c:v>30479.342033533027</c:v>
                  </c:pt>
                  <c:pt idx="7">
                    <c:v>30190.746817346942</c:v>
                  </c:pt>
                  <c:pt idx="8">
                    <c:v>29779.989005680196</c:v>
                  </c:pt>
                  <c:pt idx="9">
                    <c:v>29176.908139255785</c:v>
                  </c:pt>
                  <c:pt idx="10">
                    <c:v>27850.151060248219</c:v>
                  </c:pt>
                  <c:pt idx="11">
                    <c:v>27476.779980428098</c:v>
                  </c:pt>
                  <c:pt idx="12">
                    <c:v>26231.6125277994</c:v>
                  </c:pt>
                  <c:pt idx="13">
                    <c:v>25296.618197323794</c:v>
                  </c:pt>
                  <c:pt idx="14">
                    <c:v>25189.567385555751</c:v>
                  </c:pt>
                  <c:pt idx="15">
                    <c:v>23355.488784627818</c:v>
                  </c:pt>
                  <c:pt idx="16">
                    <c:v>22878.660236379503</c:v>
                  </c:pt>
                  <c:pt idx="17">
                    <c:v>21072.936028516298</c:v>
                  </c:pt>
                  <c:pt idx="18">
                    <c:v>20564.138048750432</c:v>
                  </c:pt>
                  <c:pt idx="19">
                    <c:v>19668.137759986043</c:v>
                  </c:pt>
                  <c:pt idx="20">
                    <c:v>18448.666111891136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'Effect intervention'!$BX$3:$CR$3</c:f>
              <c:numCache>
                <c:formatCode>0</c:formatCode>
                <c:ptCount val="21"/>
                <c:pt idx="0">
                  <c:v>40617.611392957748</c:v>
                </c:pt>
                <c:pt idx="1">
                  <c:v>44610.00307464791</c:v>
                </c:pt>
                <c:pt idx="2">
                  <c:v>46693.113074647867</c:v>
                </c:pt>
                <c:pt idx="3">
                  <c:v>47338.202615492955</c:v>
                </c:pt>
                <c:pt idx="4">
                  <c:v>47932.243071830999</c:v>
                </c:pt>
                <c:pt idx="5">
                  <c:v>46914.623114084527</c:v>
                </c:pt>
                <c:pt idx="6">
                  <c:v>46023.546728169014</c:v>
                </c:pt>
                <c:pt idx="7">
                  <c:v>45364.629850704223</c:v>
                </c:pt>
                <c:pt idx="8">
                  <c:v>43917.094642253527</c:v>
                </c:pt>
                <c:pt idx="9">
                  <c:v>42930.949823943643</c:v>
                </c:pt>
                <c:pt idx="10">
                  <c:v>41116.883974647884</c:v>
                </c:pt>
                <c:pt idx="11">
                  <c:v>39781.765814084501</c:v>
                </c:pt>
                <c:pt idx="12">
                  <c:v>37652.546232394365</c:v>
                </c:pt>
                <c:pt idx="13">
                  <c:v>35962.254950704228</c:v>
                </c:pt>
                <c:pt idx="14">
                  <c:v>34869.557728169013</c:v>
                </c:pt>
                <c:pt idx="15">
                  <c:v>32729.514694366211</c:v>
                </c:pt>
                <c:pt idx="16">
                  <c:v>31688.911276056333</c:v>
                </c:pt>
                <c:pt idx="17">
                  <c:v>29725.935976056331</c:v>
                </c:pt>
                <c:pt idx="18">
                  <c:v>27924.042508450715</c:v>
                </c:pt>
                <c:pt idx="19">
                  <c:v>26107.425176056324</c:v>
                </c:pt>
                <c:pt idx="20">
                  <c:v>24376.00075915494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246528"/>
        <c:axId val="362248064"/>
      </c:lineChart>
      <c:catAx>
        <c:axId val="362246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2248064"/>
        <c:crosses val="autoZero"/>
        <c:auto val="1"/>
        <c:lblAlgn val="ctr"/>
        <c:lblOffset val="100"/>
        <c:noMultiLvlLbl val="0"/>
      </c:catAx>
      <c:valAx>
        <c:axId val="3622480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62246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Costs difference for steatosis per cycle between no intervention vs 20%</a:t>
            </a:r>
            <a:r>
              <a:rPr lang="en-GB" baseline="0"/>
              <a:t> reduction (blue) and vs 50% reduction (red)</a:t>
            </a:r>
            <a:endParaRPr lang="en-GB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'[1]Effect intervention'!$AV$4:$BP$4</c:f>
                <c:numCache>
                  <c:formatCode>General</c:formatCode>
                  <c:ptCount val="21"/>
                  <c:pt idx="0">
                    <c:v>7450.5297846797484</c:v>
                  </c:pt>
                  <c:pt idx="1">
                    <c:v>5411.4934058508616</c:v>
                  </c:pt>
                  <c:pt idx="2">
                    <c:v>8062.8752411745127</c:v>
                  </c:pt>
                  <c:pt idx="3">
                    <c:v>8243.3630483012312</c:v>
                  </c:pt>
                  <c:pt idx="4">
                    <c:v>8297.8858503661213</c:v>
                  </c:pt>
                  <c:pt idx="5">
                    <c:v>9577.1959948496878</c:v>
                  </c:pt>
                  <c:pt idx="6">
                    <c:v>8636.4333370540553</c:v>
                  </c:pt>
                  <c:pt idx="7">
                    <c:v>9509.6818131162254</c:v>
                  </c:pt>
                  <c:pt idx="8">
                    <c:v>9436.0256431862636</c:v>
                  </c:pt>
                  <c:pt idx="9">
                    <c:v>9548.6386732315259</c:v>
                  </c:pt>
                  <c:pt idx="10">
                    <c:v>9874.7328859972167</c:v>
                  </c:pt>
                  <c:pt idx="11">
                    <c:v>7974.7329693463435</c:v>
                  </c:pt>
                  <c:pt idx="12">
                    <c:v>8758.6687219672531</c:v>
                  </c:pt>
                  <c:pt idx="13">
                    <c:v>8724.898886316274</c:v>
                  </c:pt>
                  <c:pt idx="14">
                    <c:v>8646.4986641765154</c:v>
                  </c:pt>
                  <c:pt idx="15">
                    <c:v>7077.5307420081281</c:v>
                  </c:pt>
                  <c:pt idx="16">
                    <c:v>9010.9101928849996</c:v>
                  </c:pt>
                  <c:pt idx="17">
                    <c:v>6501.749770944868</c:v>
                  </c:pt>
                  <c:pt idx="18">
                    <c:v>6312.1559501482343</c:v>
                  </c:pt>
                  <c:pt idx="19">
                    <c:v>6087.3123365807869</c:v>
                  </c:pt>
                  <c:pt idx="20">
                    <c:v>5752.2078983903848</c:v>
                  </c:pt>
                </c:numCache>
              </c:numRef>
            </c:plus>
            <c:minus>
              <c:numRef>
                <c:f>'[1]Effect intervention'!$AV$4:$BP$4</c:f>
                <c:numCache>
                  <c:formatCode>General</c:formatCode>
                  <c:ptCount val="21"/>
                  <c:pt idx="0">
                    <c:v>7450.5297846797484</c:v>
                  </c:pt>
                  <c:pt idx="1">
                    <c:v>5411.4934058508616</c:v>
                  </c:pt>
                  <c:pt idx="2">
                    <c:v>8062.8752411745127</c:v>
                  </c:pt>
                  <c:pt idx="3">
                    <c:v>8243.3630483012312</c:v>
                  </c:pt>
                  <c:pt idx="4">
                    <c:v>8297.8858503661213</c:v>
                  </c:pt>
                  <c:pt idx="5">
                    <c:v>9577.1959948496878</c:v>
                  </c:pt>
                  <c:pt idx="6">
                    <c:v>8636.4333370540553</c:v>
                  </c:pt>
                  <c:pt idx="7">
                    <c:v>9509.6818131162254</c:v>
                  </c:pt>
                  <c:pt idx="8">
                    <c:v>9436.0256431862636</c:v>
                  </c:pt>
                  <c:pt idx="9">
                    <c:v>9548.6386732315259</c:v>
                  </c:pt>
                  <c:pt idx="10">
                    <c:v>9874.7328859972167</c:v>
                  </c:pt>
                  <c:pt idx="11">
                    <c:v>7974.7329693463435</c:v>
                  </c:pt>
                  <c:pt idx="12">
                    <c:v>8758.6687219672531</c:v>
                  </c:pt>
                  <c:pt idx="13">
                    <c:v>8724.898886316274</c:v>
                  </c:pt>
                  <c:pt idx="14">
                    <c:v>8646.4986641765154</c:v>
                  </c:pt>
                  <c:pt idx="15">
                    <c:v>7077.5307420081281</c:v>
                  </c:pt>
                  <c:pt idx="16">
                    <c:v>9010.9101928849996</c:v>
                  </c:pt>
                  <c:pt idx="17">
                    <c:v>6501.749770944868</c:v>
                  </c:pt>
                  <c:pt idx="18">
                    <c:v>6312.1559501482343</c:v>
                  </c:pt>
                  <c:pt idx="19">
                    <c:v>6087.3123365807869</c:v>
                  </c:pt>
                  <c:pt idx="20">
                    <c:v>5752.2078983903848</c:v>
                  </c:pt>
                </c:numCache>
              </c:numRef>
            </c:minus>
            <c:spPr>
              <a:ln>
                <a:solidFill>
                  <a:schemeClr val="accent1"/>
                </a:solidFill>
              </a:ln>
            </c:spPr>
          </c:errBars>
          <c:cat>
            <c:numRef>
              <c:f>'[1]Effect intervention'!$AV$1:$BP$1</c:f>
              <c:numCache>
                <c:formatCode>General</c:formatCode>
                <c:ptCount val="21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</c:numCache>
            </c:numRef>
          </c:cat>
          <c:val>
            <c:numRef>
              <c:f>'[1]Effect intervention'!$AV$3:$BP$3</c:f>
              <c:numCache>
                <c:formatCode>0</c:formatCode>
                <c:ptCount val="21"/>
                <c:pt idx="0">
                  <c:v>11912.236144444432</c:v>
                </c:pt>
                <c:pt idx="1">
                  <c:v>11447.803100000006</c:v>
                </c:pt>
                <c:pt idx="2">
                  <c:v>13387.183066666676</c:v>
                </c:pt>
                <c:pt idx="3">
                  <c:v>13796.518544444458</c:v>
                </c:pt>
                <c:pt idx="4">
                  <c:v>13773.694577777784</c:v>
                </c:pt>
                <c:pt idx="5">
                  <c:v>12834.75293333333</c:v>
                </c:pt>
                <c:pt idx="6">
                  <c:v>13749.916288888884</c:v>
                </c:pt>
                <c:pt idx="7">
                  <c:v>12866.348988888894</c:v>
                </c:pt>
                <c:pt idx="8">
                  <c:v>12587.966222222241</c:v>
                </c:pt>
                <c:pt idx="9">
                  <c:v>12495.347911111099</c:v>
                </c:pt>
                <c:pt idx="10">
                  <c:v>12238.508422222201</c:v>
                </c:pt>
                <c:pt idx="11">
                  <c:v>10681.315933333353</c:v>
                </c:pt>
                <c:pt idx="12">
                  <c:v>12516.307688888861</c:v>
                </c:pt>
                <c:pt idx="13">
                  <c:v>11776.333833333338</c:v>
                </c:pt>
                <c:pt idx="14">
                  <c:v>11594.424877777774</c:v>
                </c:pt>
                <c:pt idx="15">
                  <c:v>9893.3852666666626</c:v>
                </c:pt>
                <c:pt idx="16">
                  <c:v>10487.821444444437</c:v>
                </c:pt>
                <c:pt idx="17">
                  <c:v>8353.9265111110999</c:v>
                </c:pt>
                <c:pt idx="18">
                  <c:v>7832.010499999994</c:v>
                </c:pt>
                <c:pt idx="19">
                  <c:v>7291.7274333333025</c:v>
                </c:pt>
                <c:pt idx="20">
                  <c:v>7014.8762333333398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'[1]Effect intervention'!$BX$4:$CR$4</c:f>
                <c:numCache>
                  <c:formatCode>General</c:formatCode>
                  <c:ptCount val="21"/>
                  <c:pt idx="0">
                    <c:v>19378.85422128352</c:v>
                  </c:pt>
                  <c:pt idx="1">
                    <c:v>18510.55134499889</c:v>
                  </c:pt>
                  <c:pt idx="2">
                    <c:v>21185.904508345542</c:v>
                  </c:pt>
                  <c:pt idx="3">
                    <c:v>21287.321827655916</c:v>
                  </c:pt>
                  <c:pt idx="4">
                    <c:v>21352.374829092503</c:v>
                  </c:pt>
                  <c:pt idx="5">
                    <c:v>22783.12104218543</c:v>
                  </c:pt>
                  <c:pt idx="6">
                    <c:v>22809.525679469563</c:v>
                  </c:pt>
                  <c:pt idx="7">
                    <c:v>23258.348188951251</c:v>
                  </c:pt>
                  <c:pt idx="8">
                    <c:v>24402.303277210511</c:v>
                  </c:pt>
                  <c:pt idx="9">
                    <c:v>24144.807267441025</c:v>
                  </c:pt>
                  <c:pt idx="10">
                    <c:v>24209.930179158437</c:v>
                  </c:pt>
                  <c:pt idx="11">
                    <c:v>23321.32756677482</c:v>
                  </c:pt>
                  <c:pt idx="12">
                    <c:v>22906.4433902407</c:v>
                  </c:pt>
                  <c:pt idx="13">
                    <c:v>23055.248989432697</c:v>
                  </c:pt>
                  <c:pt idx="14">
                    <c:v>22866.818377417956</c:v>
                  </c:pt>
                  <c:pt idx="15">
                    <c:v>21563.203861498809</c:v>
                  </c:pt>
                  <c:pt idx="16">
                    <c:v>22974.852003250591</c:v>
                  </c:pt>
                  <c:pt idx="17">
                    <c:v>21251.113431476468</c:v>
                  </c:pt>
                  <c:pt idx="18">
                    <c:v>21292.418830485611</c:v>
                  </c:pt>
                  <c:pt idx="19">
                    <c:v>20281.3833815896</c:v>
                  </c:pt>
                  <c:pt idx="20">
                    <c:v>19406.552330136514</c:v>
                  </c:pt>
                </c:numCache>
              </c:numRef>
            </c:plus>
            <c:minus>
              <c:numRef>
                <c:f>'[1]Effect intervention'!$BX$4:$CR$4</c:f>
                <c:numCache>
                  <c:formatCode>General</c:formatCode>
                  <c:ptCount val="21"/>
                  <c:pt idx="0">
                    <c:v>19378.85422128352</c:v>
                  </c:pt>
                  <c:pt idx="1">
                    <c:v>18510.55134499889</c:v>
                  </c:pt>
                  <c:pt idx="2">
                    <c:v>21185.904508345542</c:v>
                  </c:pt>
                  <c:pt idx="3">
                    <c:v>21287.321827655916</c:v>
                  </c:pt>
                  <c:pt idx="4">
                    <c:v>21352.374829092503</c:v>
                  </c:pt>
                  <c:pt idx="5">
                    <c:v>22783.12104218543</c:v>
                  </c:pt>
                  <c:pt idx="6">
                    <c:v>22809.525679469563</c:v>
                  </c:pt>
                  <c:pt idx="7">
                    <c:v>23258.348188951251</c:v>
                  </c:pt>
                  <c:pt idx="8">
                    <c:v>24402.303277210511</c:v>
                  </c:pt>
                  <c:pt idx="9">
                    <c:v>24144.807267441025</c:v>
                  </c:pt>
                  <c:pt idx="10">
                    <c:v>24209.930179158437</c:v>
                  </c:pt>
                  <c:pt idx="11">
                    <c:v>23321.32756677482</c:v>
                  </c:pt>
                  <c:pt idx="12">
                    <c:v>22906.4433902407</c:v>
                  </c:pt>
                  <c:pt idx="13">
                    <c:v>23055.248989432697</c:v>
                  </c:pt>
                  <c:pt idx="14">
                    <c:v>22866.818377417956</c:v>
                  </c:pt>
                  <c:pt idx="15">
                    <c:v>21563.203861498809</c:v>
                  </c:pt>
                  <c:pt idx="16">
                    <c:v>22974.852003250591</c:v>
                  </c:pt>
                  <c:pt idx="17">
                    <c:v>21251.113431476468</c:v>
                  </c:pt>
                  <c:pt idx="18">
                    <c:v>21292.418830485611</c:v>
                  </c:pt>
                  <c:pt idx="19">
                    <c:v>20281.3833815896</c:v>
                  </c:pt>
                  <c:pt idx="20">
                    <c:v>19406.552330136514</c:v>
                  </c:pt>
                </c:numCache>
              </c:numRef>
            </c:minus>
            <c:spPr>
              <a:ln>
                <a:solidFill>
                  <a:schemeClr val="accent2"/>
                </a:solidFill>
              </a:ln>
            </c:spPr>
          </c:errBars>
          <c:val>
            <c:numRef>
              <c:f>'[1]Effect intervention'!$BX$3:$CR$3</c:f>
              <c:numCache>
                <c:formatCode>0</c:formatCode>
                <c:ptCount val="21"/>
                <c:pt idx="0">
                  <c:v>36046.004166666651</c:v>
                </c:pt>
                <c:pt idx="1">
                  <c:v>35947.325577777767</c:v>
                </c:pt>
                <c:pt idx="2">
                  <c:v>39057.096588888911</c:v>
                </c:pt>
                <c:pt idx="3">
                  <c:v>39575.911888888899</c:v>
                </c:pt>
                <c:pt idx="4">
                  <c:v>39317.285900000017</c:v>
                </c:pt>
                <c:pt idx="5">
                  <c:v>38393.56979999999</c:v>
                </c:pt>
                <c:pt idx="6">
                  <c:v>37885.932844444447</c:v>
                </c:pt>
                <c:pt idx="7">
                  <c:v>38167.979888888884</c:v>
                </c:pt>
                <c:pt idx="8">
                  <c:v>36680.534700000018</c:v>
                </c:pt>
                <c:pt idx="9">
                  <c:v>36231.654344444425</c:v>
                </c:pt>
                <c:pt idx="10">
                  <c:v>36460.558433333339</c:v>
                </c:pt>
                <c:pt idx="11">
                  <c:v>36295.593855555548</c:v>
                </c:pt>
                <c:pt idx="12">
                  <c:v>36007.769577777763</c:v>
                </c:pt>
                <c:pt idx="13">
                  <c:v>34188.920722222218</c:v>
                </c:pt>
                <c:pt idx="14">
                  <c:v>33570.121355555544</c:v>
                </c:pt>
                <c:pt idx="15">
                  <c:v>31373.929388888893</c:v>
                </c:pt>
                <c:pt idx="16">
                  <c:v>30853.339688888882</c:v>
                </c:pt>
                <c:pt idx="17">
                  <c:v>28069.726955555521</c:v>
                </c:pt>
                <c:pt idx="18">
                  <c:v>26826.580677777802</c:v>
                </c:pt>
                <c:pt idx="19">
                  <c:v>25323.342466666661</c:v>
                </c:pt>
                <c:pt idx="20">
                  <c:v>24118.026866666674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539584"/>
        <c:axId val="501541120"/>
      </c:lineChart>
      <c:catAx>
        <c:axId val="50153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1541120"/>
        <c:crosses val="autoZero"/>
        <c:auto val="1"/>
        <c:lblAlgn val="ctr"/>
        <c:lblOffset val="100"/>
        <c:noMultiLvlLbl val="0"/>
      </c:catAx>
      <c:valAx>
        <c:axId val="50154112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501539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Steatosis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'Prevalence graphs'!$B$4</c:f>
              <c:strCache>
                <c:ptCount val="1"/>
                <c:pt idx="0">
                  <c:v>No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graphs'!$C$7:$AB$7</c:f>
                <c:numCache>
                  <c:formatCode>General</c:formatCode>
                  <c:ptCount val="26"/>
                  <c:pt idx="0">
                    <c:v>697.35007169203686</c:v>
                  </c:pt>
                  <c:pt idx="1">
                    <c:v>643.07174591953583</c:v>
                  </c:pt>
                  <c:pt idx="2">
                    <c:v>617.33359049670662</c:v>
                  </c:pt>
                  <c:pt idx="3">
                    <c:v>598.54806486660334</c:v>
                  </c:pt>
                  <c:pt idx="4">
                    <c:v>589.60740474771285</c:v>
                  </c:pt>
                  <c:pt idx="5">
                    <c:v>587.48859302401206</c:v>
                  </c:pt>
                  <c:pt idx="6">
                    <c:v>591.30084841249243</c:v>
                  </c:pt>
                  <c:pt idx="7">
                    <c:v>594.89508856604277</c:v>
                  </c:pt>
                  <c:pt idx="8">
                    <c:v>597.05815893893919</c:v>
                  </c:pt>
                  <c:pt idx="9">
                    <c:v>601.59500825352222</c:v>
                  </c:pt>
                  <c:pt idx="10">
                    <c:v>614.92764148854656</c:v>
                  </c:pt>
                  <c:pt idx="11">
                    <c:v>628.4427715835036</c:v>
                  </c:pt>
                  <c:pt idx="12">
                    <c:v>643.50238690742685</c:v>
                  </c:pt>
                  <c:pt idx="13">
                    <c:v>659.9515152561504</c:v>
                  </c:pt>
                  <c:pt idx="14">
                    <c:v>678.28164009420811</c:v>
                  </c:pt>
                  <c:pt idx="15">
                    <c:v>690.19955941902936</c:v>
                  </c:pt>
                  <c:pt idx="16">
                    <c:v>703.90642130581205</c:v>
                  </c:pt>
                  <c:pt idx="17">
                    <c:v>712.55870912897808</c:v>
                  </c:pt>
                  <c:pt idx="18">
                    <c:v>720.14053393919028</c:v>
                  </c:pt>
                  <c:pt idx="19">
                    <c:v>724.92935367677183</c:v>
                  </c:pt>
                  <c:pt idx="20">
                    <c:v>728.65502717144716</c:v>
                  </c:pt>
                  <c:pt idx="21">
                    <c:v>741.56702000261294</c:v>
                  </c:pt>
                  <c:pt idx="22">
                    <c:v>743.95969496561656</c:v>
                  </c:pt>
                  <c:pt idx="23">
                    <c:v>759.27212676937427</c:v>
                  </c:pt>
                  <c:pt idx="24">
                    <c:v>769.79284370681307</c:v>
                  </c:pt>
                  <c:pt idx="25">
                    <c:v>775.72633249963417</c:v>
                  </c:pt>
                </c:numCache>
              </c:numRef>
            </c:plus>
            <c:minus>
              <c:numRef>
                <c:f>'Prevalence graphs'!$C$7:$AB$7</c:f>
                <c:numCache>
                  <c:formatCode>General</c:formatCode>
                  <c:ptCount val="26"/>
                  <c:pt idx="0">
                    <c:v>697.35007169203686</c:v>
                  </c:pt>
                  <c:pt idx="1">
                    <c:v>643.07174591953583</c:v>
                  </c:pt>
                  <c:pt idx="2">
                    <c:v>617.33359049670662</c:v>
                  </c:pt>
                  <c:pt idx="3">
                    <c:v>598.54806486660334</c:v>
                  </c:pt>
                  <c:pt idx="4">
                    <c:v>589.60740474771285</c:v>
                  </c:pt>
                  <c:pt idx="5">
                    <c:v>587.48859302401206</c:v>
                  </c:pt>
                  <c:pt idx="6">
                    <c:v>591.30084841249243</c:v>
                  </c:pt>
                  <c:pt idx="7">
                    <c:v>594.89508856604277</c:v>
                  </c:pt>
                  <c:pt idx="8">
                    <c:v>597.05815893893919</c:v>
                  </c:pt>
                  <c:pt idx="9">
                    <c:v>601.59500825352222</c:v>
                  </c:pt>
                  <c:pt idx="10">
                    <c:v>614.92764148854656</c:v>
                  </c:pt>
                  <c:pt idx="11">
                    <c:v>628.4427715835036</c:v>
                  </c:pt>
                  <c:pt idx="12">
                    <c:v>643.50238690742685</c:v>
                  </c:pt>
                  <c:pt idx="13">
                    <c:v>659.9515152561504</c:v>
                  </c:pt>
                  <c:pt idx="14">
                    <c:v>678.28164009420811</c:v>
                  </c:pt>
                  <c:pt idx="15">
                    <c:v>690.19955941902936</c:v>
                  </c:pt>
                  <c:pt idx="16">
                    <c:v>703.90642130581205</c:v>
                  </c:pt>
                  <c:pt idx="17">
                    <c:v>712.55870912897808</c:v>
                  </c:pt>
                  <c:pt idx="18">
                    <c:v>720.14053393919028</c:v>
                  </c:pt>
                  <c:pt idx="19">
                    <c:v>724.92935367677183</c:v>
                  </c:pt>
                  <c:pt idx="20">
                    <c:v>728.65502717144716</c:v>
                  </c:pt>
                  <c:pt idx="21">
                    <c:v>741.56702000261294</c:v>
                  </c:pt>
                  <c:pt idx="22">
                    <c:v>743.95969496561656</c:v>
                  </c:pt>
                  <c:pt idx="23">
                    <c:v>759.27212676937427</c:v>
                  </c:pt>
                  <c:pt idx="24">
                    <c:v>769.79284370681307</c:v>
                  </c:pt>
                  <c:pt idx="25">
                    <c:v>775.72633249963417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graphs'!$C$4:$AB$4</c:f>
              <c:numCache>
                <c:formatCode>0</c:formatCode>
                <c:ptCount val="26"/>
                <c:pt idx="0">
                  <c:v>6244.586666666667</c:v>
                </c:pt>
                <c:pt idx="1">
                  <c:v>6573.64</c:v>
                </c:pt>
                <c:pt idx="2">
                  <c:v>6859.2266666666665</c:v>
                </c:pt>
                <c:pt idx="3">
                  <c:v>7096.0266666666666</c:v>
                </c:pt>
                <c:pt idx="4">
                  <c:v>7306.96</c:v>
                </c:pt>
                <c:pt idx="5">
                  <c:v>7490.08</c:v>
                </c:pt>
                <c:pt idx="6">
                  <c:v>7655</c:v>
                </c:pt>
                <c:pt idx="7">
                  <c:v>7788.56</c:v>
                </c:pt>
                <c:pt idx="8">
                  <c:v>7907.1466666666665</c:v>
                </c:pt>
                <c:pt idx="9">
                  <c:v>8015.373333333333</c:v>
                </c:pt>
                <c:pt idx="10">
                  <c:v>8105.32</c:v>
                </c:pt>
                <c:pt idx="11">
                  <c:v>8188.6133333333337</c:v>
                </c:pt>
                <c:pt idx="12">
                  <c:v>8260.7733333333326</c:v>
                </c:pt>
                <c:pt idx="13">
                  <c:v>8326.5866666666661</c:v>
                </c:pt>
                <c:pt idx="14">
                  <c:v>8379.4933333333338</c:v>
                </c:pt>
                <c:pt idx="15">
                  <c:v>8428.8133333333335</c:v>
                </c:pt>
                <c:pt idx="16">
                  <c:v>8471.4933333333338</c:v>
                </c:pt>
                <c:pt idx="17">
                  <c:v>8504.7066666666669</c:v>
                </c:pt>
                <c:pt idx="18">
                  <c:v>8534.2266666666674</c:v>
                </c:pt>
                <c:pt idx="19">
                  <c:v>8557.4533333333329</c:v>
                </c:pt>
                <c:pt idx="20">
                  <c:v>8574.8933333333334</c:v>
                </c:pt>
                <c:pt idx="21">
                  <c:v>8593.8533333333326</c:v>
                </c:pt>
                <c:pt idx="22">
                  <c:v>8601.84</c:v>
                </c:pt>
                <c:pt idx="23">
                  <c:v>8604.4133333333339</c:v>
                </c:pt>
                <c:pt idx="24">
                  <c:v>8609.7333333333336</c:v>
                </c:pt>
                <c:pt idx="25">
                  <c:v>8614.48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'Prevalence graphs'!$B$5</c:f>
              <c:strCache>
                <c:ptCount val="1"/>
                <c:pt idx="0">
                  <c:v>0.2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graphs'!$C$8:$AB$8</c:f>
                <c:numCache>
                  <c:formatCode>General</c:formatCode>
                  <c:ptCount val="26"/>
                  <c:pt idx="0">
                    <c:v>697.35007169203686</c:v>
                  </c:pt>
                  <c:pt idx="1">
                    <c:v>644.91216917930421</c:v>
                  </c:pt>
                  <c:pt idx="2">
                    <c:v>619.103629307907</c:v>
                  </c:pt>
                  <c:pt idx="3">
                    <c:v>600.22990617484777</c:v>
                  </c:pt>
                  <c:pt idx="4">
                    <c:v>589.73971147353552</c:v>
                  </c:pt>
                  <c:pt idx="5">
                    <c:v>583.6188939139422</c:v>
                  </c:pt>
                  <c:pt idx="6">
                    <c:v>583.09223909162847</c:v>
                  </c:pt>
                  <c:pt idx="7">
                    <c:v>583.80554053173864</c:v>
                  </c:pt>
                  <c:pt idx="8">
                    <c:v>583.23045279431938</c:v>
                  </c:pt>
                  <c:pt idx="9">
                    <c:v>586.00731220314606</c:v>
                  </c:pt>
                  <c:pt idx="10">
                    <c:v>598.58203915587035</c:v>
                  </c:pt>
                  <c:pt idx="11">
                    <c:v>610.61108568020256</c:v>
                  </c:pt>
                  <c:pt idx="12">
                    <c:v>623.9444798662422</c:v>
                  </c:pt>
                  <c:pt idx="13">
                    <c:v>638.56857284259013</c:v>
                  </c:pt>
                  <c:pt idx="14">
                    <c:v>654.99393042141151</c:v>
                  </c:pt>
                  <c:pt idx="15">
                    <c:v>664.90704660292363</c:v>
                  </c:pt>
                  <c:pt idx="16">
                    <c:v>678.28107395746258</c:v>
                  </c:pt>
                  <c:pt idx="17">
                    <c:v>686.85818688349991</c:v>
                  </c:pt>
                  <c:pt idx="18">
                    <c:v>694.28734442032157</c:v>
                  </c:pt>
                  <c:pt idx="19">
                    <c:v>697.01328614788019</c:v>
                  </c:pt>
                  <c:pt idx="20">
                    <c:v>701.25220139088015</c:v>
                  </c:pt>
                  <c:pt idx="21">
                    <c:v>716.8237067012285</c:v>
                  </c:pt>
                  <c:pt idx="22">
                    <c:v>719.78974707896475</c:v>
                  </c:pt>
                  <c:pt idx="23">
                    <c:v>732.62275876925014</c:v>
                  </c:pt>
                  <c:pt idx="24">
                    <c:v>743.13770627582142</c:v>
                  </c:pt>
                  <c:pt idx="25">
                    <c:v>747.37803612956725</c:v>
                  </c:pt>
                </c:numCache>
              </c:numRef>
            </c:plus>
            <c:minus>
              <c:numRef>
                <c:f>'Prevalence graphs'!$C$8:$AB$8</c:f>
                <c:numCache>
                  <c:formatCode>General</c:formatCode>
                  <c:ptCount val="26"/>
                  <c:pt idx="0">
                    <c:v>697.35007169203686</c:v>
                  </c:pt>
                  <c:pt idx="1">
                    <c:v>644.91216917930421</c:v>
                  </c:pt>
                  <c:pt idx="2">
                    <c:v>619.103629307907</c:v>
                  </c:pt>
                  <c:pt idx="3">
                    <c:v>600.22990617484777</c:v>
                  </c:pt>
                  <c:pt idx="4">
                    <c:v>589.73971147353552</c:v>
                  </c:pt>
                  <c:pt idx="5">
                    <c:v>583.6188939139422</c:v>
                  </c:pt>
                  <c:pt idx="6">
                    <c:v>583.09223909162847</c:v>
                  </c:pt>
                  <c:pt idx="7">
                    <c:v>583.80554053173864</c:v>
                  </c:pt>
                  <c:pt idx="8">
                    <c:v>583.23045279431938</c:v>
                  </c:pt>
                  <c:pt idx="9">
                    <c:v>586.00731220314606</c:v>
                  </c:pt>
                  <c:pt idx="10">
                    <c:v>598.58203915587035</c:v>
                  </c:pt>
                  <c:pt idx="11">
                    <c:v>610.61108568020256</c:v>
                  </c:pt>
                  <c:pt idx="12">
                    <c:v>623.9444798662422</c:v>
                  </c:pt>
                  <c:pt idx="13">
                    <c:v>638.56857284259013</c:v>
                  </c:pt>
                  <c:pt idx="14">
                    <c:v>654.99393042141151</c:v>
                  </c:pt>
                  <c:pt idx="15">
                    <c:v>664.90704660292363</c:v>
                  </c:pt>
                  <c:pt idx="16">
                    <c:v>678.28107395746258</c:v>
                  </c:pt>
                  <c:pt idx="17">
                    <c:v>686.85818688349991</c:v>
                  </c:pt>
                  <c:pt idx="18">
                    <c:v>694.28734442032157</c:v>
                  </c:pt>
                  <c:pt idx="19">
                    <c:v>697.01328614788019</c:v>
                  </c:pt>
                  <c:pt idx="20">
                    <c:v>701.25220139088015</c:v>
                  </c:pt>
                  <c:pt idx="21">
                    <c:v>716.8237067012285</c:v>
                  </c:pt>
                  <c:pt idx="22">
                    <c:v>719.78974707896475</c:v>
                  </c:pt>
                  <c:pt idx="23">
                    <c:v>732.62275876925014</c:v>
                  </c:pt>
                  <c:pt idx="24">
                    <c:v>743.13770627582142</c:v>
                  </c:pt>
                  <c:pt idx="25">
                    <c:v>747.37803612956725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graphs'!$C$5:$AB$5</c:f>
              <c:numCache>
                <c:formatCode>0</c:formatCode>
                <c:ptCount val="26"/>
                <c:pt idx="0">
                  <c:v>6244.586666666667</c:v>
                </c:pt>
                <c:pt idx="1">
                  <c:v>6545.3066666666664</c:v>
                </c:pt>
                <c:pt idx="2">
                  <c:v>6808.3866666666663</c:v>
                </c:pt>
                <c:pt idx="3">
                  <c:v>7028.08</c:v>
                </c:pt>
                <c:pt idx="4">
                  <c:v>7222.2933333333331</c:v>
                </c:pt>
                <c:pt idx="5">
                  <c:v>7392.8</c:v>
                </c:pt>
                <c:pt idx="6">
                  <c:v>7546.9733333333334</c:v>
                </c:pt>
                <c:pt idx="7">
                  <c:v>7671.413333333333</c:v>
                </c:pt>
                <c:pt idx="8">
                  <c:v>7783.84</c:v>
                </c:pt>
                <c:pt idx="9">
                  <c:v>7886.5066666666671</c:v>
                </c:pt>
                <c:pt idx="10">
                  <c:v>7974.32</c:v>
                </c:pt>
                <c:pt idx="11">
                  <c:v>8057.4266666666663</c:v>
                </c:pt>
                <c:pt idx="12">
                  <c:v>8130.2933333333331</c:v>
                </c:pt>
                <c:pt idx="13">
                  <c:v>8196.8666666666668</c:v>
                </c:pt>
                <c:pt idx="14">
                  <c:v>8250.5333333333328</c:v>
                </c:pt>
                <c:pt idx="15">
                  <c:v>8301.626666666667</c:v>
                </c:pt>
                <c:pt idx="16">
                  <c:v>8344.7733333333326</c:v>
                </c:pt>
                <c:pt idx="17">
                  <c:v>8382.6666666666661</c:v>
                </c:pt>
                <c:pt idx="18">
                  <c:v>8415.1733333333341</c:v>
                </c:pt>
                <c:pt idx="19">
                  <c:v>8438.16</c:v>
                </c:pt>
                <c:pt idx="20">
                  <c:v>8458.1733333333341</c:v>
                </c:pt>
                <c:pt idx="21">
                  <c:v>8480.3466666666664</c:v>
                </c:pt>
                <c:pt idx="22">
                  <c:v>8493</c:v>
                </c:pt>
                <c:pt idx="23">
                  <c:v>8500.4</c:v>
                </c:pt>
                <c:pt idx="24">
                  <c:v>8510.0533333333333</c:v>
                </c:pt>
                <c:pt idx="25">
                  <c:v>8518.4666666666672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'Prevalence graphs'!$B$6</c:f>
              <c:strCache>
                <c:ptCount val="1"/>
                <c:pt idx="0">
                  <c:v>0.5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graphs'!$C$9:$AB$9</c:f>
                <c:numCache>
                  <c:formatCode>General</c:formatCode>
                  <c:ptCount val="26"/>
                  <c:pt idx="0">
                    <c:v>697.35007169203686</c:v>
                  </c:pt>
                  <c:pt idx="1">
                    <c:v>651.97254693396064</c:v>
                  </c:pt>
                  <c:pt idx="2">
                    <c:v>626.80260454681161</c:v>
                  </c:pt>
                  <c:pt idx="3">
                    <c:v>609.99987613842086</c:v>
                  </c:pt>
                  <c:pt idx="4">
                    <c:v>596.04515623119255</c:v>
                  </c:pt>
                  <c:pt idx="5">
                    <c:v>585.35926958483287</c:v>
                  </c:pt>
                  <c:pt idx="6">
                    <c:v>580.38313690182281</c:v>
                  </c:pt>
                  <c:pt idx="7">
                    <c:v>574.64609491407839</c:v>
                  </c:pt>
                  <c:pt idx="8">
                    <c:v>569.43910024592537</c:v>
                  </c:pt>
                  <c:pt idx="9">
                    <c:v>568.9067410393377</c:v>
                  </c:pt>
                  <c:pt idx="10">
                    <c:v>573.591631118245</c:v>
                  </c:pt>
                  <c:pt idx="11">
                    <c:v>583.26089211146916</c:v>
                  </c:pt>
                  <c:pt idx="12">
                    <c:v>593.92218330537401</c:v>
                  </c:pt>
                  <c:pt idx="13">
                    <c:v>607.08172409761551</c:v>
                  </c:pt>
                  <c:pt idx="14">
                    <c:v>618.38290388902431</c:v>
                  </c:pt>
                  <c:pt idx="15">
                    <c:v>626.81104209234286</c:v>
                  </c:pt>
                  <c:pt idx="16">
                    <c:v>636.82079055954887</c:v>
                  </c:pt>
                  <c:pt idx="17">
                    <c:v>647.24702424962902</c:v>
                  </c:pt>
                  <c:pt idx="18">
                    <c:v>656.67162150414936</c:v>
                  </c:pt>
                  <c:pt idx="19">
                    <c:v>659.85351855965393</c:v>
                  </c:pt>
                  <c:pt idx="20">
                    <c:v>663.44810397397816</c:v>
                  </c:pt>
                  <c:pt idx="21">
                    <c:v>677.86668056648284</c:v>
                  </c:pt>
                  <c:pt idx="22">
                    <c:v>685.44354833607952</c:v>
                  </c:pt>
                  <c:pt idx="23">
                    <c:v>694.37245285861468</c:v>
                  </c:pt>
                  <c:pt idx="24">
                    <c:v>703.98677209794857</c:v>
                  </c:pt>
                  <c:pt idx="25">
                    <c:v>709.57573752834071</c:v>
                  </c:pt>
                </c:numCache>
              </c:numRef>
            </c:plus>
            <c:minus>
              <c:numRef>
                <c:f>'Prevalence graphs'!$C$9:$AB$9</c:f>
                <c:numCache>
                  <c:formatCode>General</c:formatCode>
                  <c:ptCount val="26"/>
                  <c:pt idx="0">
                    <c:v>697.35007169203686</c:v>
                  </c:pt>
                  <c:pt idx="1">
                    <c:v>651.97254693396064</c:v>
                  </c:pt>
                  <c:pt idx="2">
                    <c:v>626.80260454681161</c:v>
                  </c:pt>
                  <c:pt idx="3">
                    <c:v>609.99987613842086</c:v>
                  </c:pt>
                  <c:pt idx="4">
                    <c:v>596.04515623119255</c:v>
                  </c:pt>
                  <c:pt idx="5">
                    <c:v>585.35926958483287</c:v>
                  </c:pt>
                  <c:pt idx="6">
                    <c:v>580.38313690182281</c:v>
                  </c:pt>
                  <c:pt idx="7">
                    <c:v>574.64609491407839</c:v>
                  </c:pt>
                  <c:pt idx="8">
                    <c:v>569.43910024592537</c:v>
                  </c:pt>
                  <c:pt idx="9">
                    <c:v>568.9067410393377</c:v>
                  </c:pt>
                  <c:pt idx="10">
                    <c:v>573.591631118245</c:v>
                  </c:pt>
                  <c:pt idx="11">
                    <c:v>583.26089211146916</c:v>
                  </c:pt>
                  <c:pt idx="12">
                    <c:v>593.92218330537401</c:v>
                  </c:pt>
                  <c:pt idx="13">
                    <c:v>607.08172409761551</c:v>
                  </c:pt>
                  <c:pt idx="14">
                    <c:v>618.38290388902431</c:v>
                  </c:pt>
                  <c:pt idx="15">
                    <c:v>626.81104209234286</c:v>
                  </c:pt>
                  <c:pt idx="16">
                    <c:v>636.82079055954887</c:v>
                  </c:pt>
                  <c:pt idx="17">
                    <c:v>647.24702424962902</c:v>
                  </c:pt>
                  <c:pt idx="18">
                    <c:v>656.67162150414936</c:v>
                  </c:pt>
                  <c:pt idx="19">
                    <c:v>659.85351855965393</c:v>
                  </c:pt>
                  <c:pt idx="20">
                    <c:v>663.44810397397816</c:v>
                  </c:pt>
                  <c:pt idx="21">
                    <c:v>677.86668056648284</c:v>
                  </c:pt>
                  <c:pt idx="22">
                    <c:v>685.44354833607952</c:v>
                  </c:pt>
                  <c:pt idx="23">
                    <c:v>694.37245285861468</c:v>
                  </c:pt>
                  <c:pt idx="24">
                    <c:v>703.98677209794857</c:v>
                  </c:pt>
                  <c:pt idx="25">
                    <c:v>709.57573752834071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graphs'!$C$6:$AB$6</c:f>
              <c:numCache>
                <c:formatCode>0</c:formatCode>
                <c:ptCount val="26"/>
                <c:pt idx="0">
                  <c:v>6244.586666666667</c:v>
                </c:pt>
                <c:pt idx="1">
                  <c:v>6484.1066666666666</c:v>
                </c:pt>
                <c:pt idx="2">
                  <c:v>6698.04</c:v>
                </c:pt>
                <c:pt idx="3">
                  <c:v>6878.333333333333</c:v>
                </c:pt>
                <c:pt idx="4">
                  <c:v>7039.72</c:v>
                </c:pt>
                <c:pt idx="5">
                  <c:v>7184.4533333333329</c:v>
                </c:pt>
                <c:pt idx="6">
                  <c:v>7316.88</c:v>
                </c:pt>
                <c:pt idx="7">
                  <c:v>7424.84</c:v>
                </c:pt>
                <c:pt idx="8">
                  <c:v>7523.9333333333334</c:v>
                </c:pt>
                <c:pt idx="9">
                  <c:v>7620.8</c:v>
                </c:pt>
                <c:pt idx="10">
                  <c:v>7704.9733333333334</c:v>
                </c:pt>
                <c:pt idx="11">
                  <c:v>7785.28</c:v>
                </c:pt>
                <c:pt idx="12">
                  <c:v>7856.3466666666664</c:v>
                </c:pt>
                <c:pt idx="13">
                  <c:v>7922.44</c:v>
                </c:pt>
                <c:pt idx="14">
                  <c:v>7975.413333333333</c:v>
                </c:pt>
                <c:pt idx="15">
                  <c:v>8028.2533333333331</c:v>
                </c:pt>
                <c:pt idx="16">
                  <c:v>8074.6933333333336</c:v>
                </c:pt>
                <c:pt idx="17">
                  <c:v>8117.36</c:v>
                </c:pt>
                <c:pt idx="18">
                  <c:v>8154.1466666666665</c:v>
                </c:pt>
                <c:pt idx="19">
                  <c:v>8181.3066666666664</c:v>
                </c:pt>
                <c:pt idx="20">
                  <c:v>8208.4</c:v>
                </c:pt>
                <c:pt idx="21">
                  <c:v>8234.8266666666659</c:v>
                </c:pt>
                <c:pt idx="22">
                  <c:v>8254.4266666666663</c:v>
                </c:pt>
                <c:pt idx="23">
                  <c:v>8267.4933333333338</c:v>
                </c:pt>
                <c:pt idx="24">
                  <c:v>8284.8933333333334</c:v>
                </c:pt>
                <c:pt idx="25">
                  <c:v>8300.626666666667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592256"/>
        <c:axId val="482594176"/>
      </c:lineChart>
      <c:catAx>
        <c:axId val="48259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2594176"/>
        <c:crosses val="autoZero"/>
        <c:auto val="1"/>
        <c:lblAlgn val="ctr"/>
        <c:lblOffset val="100"/>
        <c:noMultiLvlLbl val="0"/>
      </c:catAx>
      <c:valAx>
        <c:axId val="48259417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2592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NASH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'Prevalence graphs'!$B$12</c:f>
              <c:strCache>
                <c:ptCount val="1"/>
                <c:pt idx="0">
                  <c:v>No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graphs'!$C$15:$AB$15</c:f>
                <c:numCache>
                  <c:formatCode>General</c:formatCode>
                  <c:ptCount val="26"/>
                  <c:pt idx="0">
                    <c:v>80.981264225471037</c:v>
                  </c:pt>
                  <c:pt idx="1">
                    <c:v>95.611988090754949</c:v>
                  </c:pt>
                  <c:pt idx="2">
                    <c:v>134.52854302670823</c:v>
                  </c:pt>
                  <c:pt idx="3">
                    <c:v>187.87721758874568</c:v>
                  </c:pt>
                  <c:pt idx="4">
                    <c:v>240.86022281259588</c:v>
                  </c:pt>
                  <c:pt idx="5">
                    <c:v>295.68094937317522</c:v>
                  </c:pt>
                  <c:pt idx="6">
                    <c:v>346.86262000330271</c:v>
                  </c:pt>
                  <c:pt idx="7">
                    <c:v>396.65685500470335</c:v>
                  </c:pt>
                  <c:pt idx="8">
                    <c:v>441.96801372447254</c:v>
                  </c:pt>
                  <c:pt idx="9">
                    <c:v>485.71149186871554</c:v>
                  </c:pt>
                  <c:pt idx="10">
                    <c:v>528.8730028613254</c:v>
                  </c:pt>
                  <c:pt idx="11">
                    <c:v>565.95637271986095</c:v>
                  </c:pt>
                  <c:pt idx="12">
                    <c:v>597.34200142520251</c:v>
                  </c:pt>
                  <c:pt idx="13">
                    <c:v>626.13494094058251</c:v>
                  </c:pt>
                  <c:pt idx="14">
                    <c:v>652.94767038918724</c:v>
                  </c:pt>
                  <c:pt idx="15">
                    <c:v>681.10069035348954</c:v>
                  </c:pt>
                  <c:pt idx="16">
                    <c:v>704.63199611964512</c:v>
                  </c:pt>
                  <c:pt idx="17">
                    <c:v>727.14151164374846</c:v>
                  </c:pt>
                  <c:pt idx="18">
                    <c:v>744.32743762406074</c:v>
                  </c:pt>
                  <c:pt idx="19">
                    <c:v>757.31010574708864</c:v>
                  </c:pt>
                  <c:pt idx="20">
                    <c:v>770.28772413660829</c:v>
                  </c:pt>
                  <c:pt idx="21">
                    <c:v>779.53387599399559</c:v>
                  </c:pt>
                  <c:pt idx="22">
                    <c:v>792.39266360393151</c:v>
                  </c:pt>
                  <c:pt idx="23">
                    <c:v>801.34601764780734</c:v>
                  </c:pt>
                  <c:pt idx="24">
                    <c:v>807.86942465282652</c:v>
                  </c:pt>
                  <c:pt idx="25">
                    <c:v>816.99199767602784</c:v>
                  </c:pt>
                </c:numCache>
              </c:numRef>
            </c:plus>
            <c:minus>
              <c:numRef>
                <c:f>'Prevalence graphs'!$C$15:$AB$15</c:f>
                <c:numCache>
                  <c:formatCode>General</c:formatCode>
                  <c:ptCount val="26"/>
                  <c:pt idx="0">
                    <c:v>80.981264225471037</c:v>
                  </c:pt>
                  <c:pt idx="1">
                    <c:v>95.611988090754949</c:v>
                  </c:pt>
                  <c:pt idx="2">
                    <c:v>134.52854302670823</c:v>
                  </c:pt>
                  <c:pt idx="3">
                    <c:v>187.87721758874568</c:v>
                  </c:pt>
                  <c:pt idx="4">
                    <c:v>240.86022281259588</c:v>
                  </c:pt>
                  <c:pt idx="5">
                    <c:v>295.68094937317522</c:v>
                  </c:pt>
                  <c:pt idx="6">
                    <c:v>346.86262000330271</c:v>
                  </c:pt>
                  <c:pt idx="7">
                    <c:v>396.65685500470335</c:v>
                  </c:pt>
                  <c:pt idx="8">
                    <c:v>441.96801372447254</c:v>
                  </c:pt>
                  <c:pt idx="9">
                    <c:v>485.71149186871554</c:v>
                  </c:pt>
                  <c:pt idx="10">
                    <c:v>528.8730028613254</c:v>
                  </c:pt>
                  <c:pt idx="11">
                    <c:v>565.95637271986095</c:v>
                  </c:pt>
                  <c:pt idx="12">
                    <c:v>597.34200142520251</c:v>
                  </c:pt>
                  <c:pt idx="13">
                    <c:v>626.13494094058251</c:v>
                  </c:pt>
                  <c:pt idx="14">
                    <c:v>652.94767038918724</c:v>
                  </c:pt>
                  <c:pt idx="15">
                    <c:v>681.10069035348954</c:v>
                  </c:pt>
                  <c:pt idx="16">
                    <c:v>704.63199611964512</c:v>
                  </c:pt>
                  <c:pt idx="17">
                    <c:v>727.14151164374846</c:v>
                  </c:pt>
                  <c:pt idx="18">
                    <c:v>744.32743762406074</c:v>
                  </c:pt>
                  <c:pt idx="19">
                    <c:v>757.31010574708864</c:v>
                  </c:pt>
                  <c:pt idx="20">
                    <c:v>770.28772413660829</c:v>
                  </c:pt>
                  <c:pt idx="21">
                    <c:v>779.53387599399559</c:v>
                  </c:pt>
                  <c:pt idx="22">
                    <c:v>792.39266360393151</c:v>
                  </c:pt>
                  <c:pt idx="23">
                    <c:v>801.34601764780734</c:v>
                  </c:pt>
                  <c:pt idx="24">
                    <c:v>807.86942465282652</c:v>
                  </c:pt>
                  <c:pt idx="25">
                    <c:v>816.99199767602784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graphs'!$C$12:$AB$12</c:f>
              <c:numCache>
                <c:formatCode>0</c:formatCode>
                <c:ptCount val="26"/>
                <c:pt idx="0">
                  <c:v>700.85333333333335</c:v>
                </c:pt>
                <c:pt idx="1">
                  <c:v>848.12</c:v>
                </c:pt>
                <c:pt idx="2">
                  <c:v>1001.6666666666666</c:v>
                </c:pt>
                <c:pt idx="3">
                  <c:v>1159.7333333333333</c:v>
                </c:pt>
                <c:pt idx="4">
                  <c:v>1316.92</c:v>
                </c:pt>
                <c:pt idx="5">
                  <c:v>1473.0533333333333</c:v>
                </c:pt>
                <c:pt idx="6">
                  <c:v>1626.3866666666668</c:v>
                </c:pt>
                <c:pt idx="7">
                  <c:v>1777.7066666666667</c:v>
                </c:pt>
                <c:pt idx="8">
                  <c:v>1923.8133333333333</c:v>
                </c:pt>
                <c:pt idx="9">
                  <c:v>2064.1999999999998</c:v>
                </c:pt>
                <c:pt idx="10">
                  <c:v>2197.9866666666667</c:v>
                </c:pt>
                <c:pt idx="11">
                  <c:v>2324.7466666666664</c:v>
                </c:pt>
                <c:pt idx="12">
                  <c:v>2447.1999999999998</c:v>
                </c:pt>
                <c:pt idx="13">
                  <c:v>2564.6799999999998</c:v>
                </c:pt>
                <c:pt idx="14">
                  <c:v>2676.08</c:v>
                </c:pt>
                <c:pt idx="15">
                  <c:v>2785.64</c:v>
                </c:pt>
                <c:pt idx="16">
                  <c:v>2881.8266666666668</c:v>
                </c:pt>
                <c:pt idx="17">
                  <c:v>2972.0933333333332</c:v>
                </c:pt>
                <c:pt idx="18">
                  <c:v>3057.16</c:v>
                </c:pt>
                <c:pt idx="19">
                  <c:v>3139.48</c:v>
                </c:pt>
                <c:pt idx="20">
                  <c:v>3216.5733333333333</c:v>
                </c:pt>
                <c:pt idx="21">
                  <c:v>3285.0533333333333</c:v>
                </c:pt>
                <c:pt idx="22">
                  <c:v>3355.2</c:v>
                </c:pt>
                <c:pt idx="23">
                  <c:v>3417</c:v>
                </c:pt>
                <c:pt idx="24">
                  <c:v>3475.3733333333334</c:v>
                </c:pt>
                <c:pt idx="25">
                  <c:v>3525.32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'Prevalence graphs'!$B$13</c:f>
              <c:strCache>
                <c:ptCount val="1"/>
                <c:pt idx="0">
                  <c:v>0.2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graphs'!$C$16:$AB$16</c:f>
                <c:numCache>
                  <c:formatCode>General</c:formatCode>
                  <c:ptCount val="26"/>
                  <c:pt idx="0">
                    <c:v>80.981264225471037</c:v>
                  </c:pt>
                  <c:pt idx="1">
                    <c:v>92.920777726692179</c:v>
                  </c:pt>
                  <c:pt idx="2">
                    <c:v>126.19300913899927</c:v>
                  </c:pt>
                  <c:pt idx="3">
                    <c:v>172.41214909499723</c:v>
                  </c:pt>
                  <c:pt idx="4">
                    <c:v>219.28023916643491</c:v>
                  </c:pt>
                  <c:pt idx="5">
                    <c:v>267.27157524385814</c:v>
                  </c:pt>
                  <c:pt idx="6">
                    <c:v>312.94709641655976</c:v>
                  </c:pt>
                  <c:pt idx="7">
                    <c:v>357.2820127325503</c:v>
                  </c:pt>
                  <c:pt idx="8">
                    <c:v>397.79597361238115</c:v>
                  </c:pt>
                  <c:pt idx="9">
                    <c:v>436.28497027618187</c:v>
                  </c:pt>
                  <c:pt idx="10">
                    <c:v>475.19540775932961</c:v>
                  </c:pt>
                  <c:pt idx="11">
                    <c:v>507.36970066762518</c:v>
                  </c:pt>
                  <c:pt idx="12">
                    <c:v>535.6201463309194</c:v>
                  </c:pt>
                  <c:pt idx="13">
                    <c:v>561.9794182075434</c:v>
                  </c:pt>
                  <c:pt idx="14">
                    <c:v>587.00386733535811</c:v>
                  </c:pt>
                  <c:pt idx="15">
                    <c:v>612.7082606120324</c:v>
                  </c:pt>
                  <c:pt idx="16">
                    <c:v>633.04843191935606</c:v>
                  </c:pt>
                  <c:pt idx="17">
                    <c:v>651.75731216117208</c:v>
                  </c:pt>
                  <c:pt idx="18">
                    <c:v>667.78568937446789</c:v>
                  </c:pt>
                  <c:pt idx="19">
                    <c:v>678.51689820928971</c:v>
                  </c:pt>
                  <c:pt idx="20">
                    <c:v>690.98601960451333</c:v>
                  </c:pt>
                  <c:pt idx="21">
                    <c:v>699.80792742643951</c:v>
                  </c:pt>
                  <c:pt idx="22">
                    <c:v>713.24551534205636</c:v>
                  </c:pt>
                  <c:pt idx="23">
                    <c:v>720.40672536807676</c:v>
                  </c:pt>
                  <c:pt idx="24">
                    <c:v>726.49733146256096</c:v>
                  </c:pt>
                  <c:pt idx="25">
                    <c:v>735.98116594259545</c:v>
                  </c:pt>
                </c:numCache>
              </c:numRef>
            </c:plus>
            <c:minus>
              <c:numRef>
                <c:f>'Prevalence graphs'!$C$16:$AB$16</c:f>
                <c:numCache>
                  <c:formatCode>General</c:formatCode>
                  <c:ptCount val="26"/>
                  <c:pt idx="0">
                    <c:v>80.981264225471037</c:v>
                  </c:pt>
                  <c:pt idx="1">
                    <c:v>92.920777726692179</c:v>
                  </c:pt>
                  <c:pt idx="2">
                    <c:v>126.19300913899927</c:v>
                  </c:pt>
                  <c:pt idx="3">
                    <c:v>172.41214909499723</c:v>
                  </c:pt>
                  <c:pt idx="4">
                    <c:v>219.28023916643491</c:v>
                  </c:pt>
                  <c:pt idx="5">
                    <c:v>267.27157524385814</c:v>
                  </c:pt>
                  <c:pt idx="6">
                    <c:v>312.94709641655976</c:v>
                  </c:pt>
                  <c:pt idx="7">
                    <c:v>357.2820127325503</c:v>
                  </c:pt>
                  <c:pt idx="8">
                    <c:v>397.79597361238115</c:v>
                  </c:pt>
                  <c:pt idx="9">
                    <c:v>436.28497027618187</c:v>
                  </c:pt>
                  <c:pt idx="10">
                    <c:v>475.19540775932961</c:v>
                  </c:pt>
                  <c:pt idx="11">
                    <c:v>507.36970066762518</c:v>
                  </c:pt>
                  <c:pt idx="12">
                    <c:v>535.6201463309194</c:v>
                  </c:pt>
                  <c:pt idx="13">
                    <c:v>561.9794182075434</c:v>
                  </c:pt>
                  <c:pt idx="14">
                    <c:v>587.00386733535811</c:v>
                  </c:pt>
                  <c:pt idx="15">
                    <c:v>612.7082606120324</c:v>
                  </c:pt>
                  <c:pt idx="16">
                    <c:v>633.04843191935606</c:v>
                  </c:pt>
                  <c:pt idx="17">
                    <c:v>651.75731216117208</c:v>
                  </c:pt>
                  <c:pt idx="18">
                    <c:v>667.78568937446789</c:v>
                  </c:pt>
                  <c:pt idx="19">
                    <c:v>678.51689820928971</c:v>
                  </c:pt>
                  <c:pt idx="20">
                    <c:v>690.98601960451333</c:v>
                  </c:pt>
                  <c:pt idx="21">
                    <c:v>699.80792742643951</c:v>
                  </c:pt>
                  <c:pt idx="22">
                    <c:v>713.24551534205636</c:v>
                  </c:pt>
                  <c:pt idx="23">
                    <c:v>720.40672536807676</c:v>
                  </c:pt>
                  <c:pt idx="24">
                    <c:v>726.49733146256096</c:v>
                  </c:pt>
                  <c:pt idx="25">
                    <c:v>735.98116594259545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graphs'!$C$13:$AB$13</c:f>
              <c:numCache>
                <c:formatCode>0</c:formatCode>
                <c:ptCount val="26"/>
                <c:pt idx="0">
                  <c:v>700.85333333333335</c:v>
                </c:pt>
                <c:pt idx="1">
                  <c:v>836.68</c:v>
                </c:pt>
                <c:pt idx="2">
                  <c:v>976.86666666666667</c:v>
                </c:pt>
                <c:pt idx="3">
                  <c:v>1120.5866666666666</c:v>
                </c:pt>
                <c:pt idx="4">
                  <c:v>1264.4933333333333</c:v>
                </c:pt>
                <c:pt idx="5">
                  <c:v>1407.28</c:v>
                </c:pt>
                <c:pt idx="6">
                  <c:v>1547.1466666666668</c:v>
                </c:pt>
                <c:pt idx="7">
                  <c:v>1685.1733333333334</c:v>
                </c:pt>
                <c:pt idx="8">
                  <c:v>1816.8266666666666</c:v>
                </c:pt>
                <c:pt idx="9">
                  <c:v>1944.7733333333333</c:v>
                </c:pt>
                <c:pt idx="10">
                  <c:v>2066.1333333333332</c:v>
                </c:pt>
                <c:pt idx="11">
                  <c:v>2181.3466666666668</c:v>
                </c:pt>
                <c:pt idx="12">
                  <c:v>2292.4533333333334</c:v>
                </c:pt>
                <c:pt idx="13">
                  <c:v>2399.0133333333333</c:v>
                </c:pt>
                <c:pt idx="14">
                  <c:v>2501.08</c:v>
                </c:pt>
                <c:pt idx="15">
                  <c:v>2600.6933333333332</c:v>
                </c:pt>
                <c:pt idx="16">
                  <c:v>2687.9466666666667</c:v>
                </c:pt>
                <c:pt idx="17">
                  <c:v>2770.2933333333335</c:v>
                </c:pt>
                <c:pt idx="18">
                  <c:v>2848.08</c:v>
                </c:pt>
                <c:pt idx="19">
                  <c:v>2923.7866666666669</c:v>
                </c:pt>
                <c:pt idx="20">
                  <c:v>2994.9733333333334</c:v>
                </c:pt>
                <c:pt idx="21">
                  <c:v>3058.1066666666666</c:v>
                </c:pt>
                <c:pt idx="22">
                  <c:v>3122.8533333333335</c:v>
                </c:pt>
                <c:pt idx="23">
                  <c:v>3178.4933333333333</c:v>
                </c:pt>
                <c:pt idx="24">
                  <c:v>3233.0266666666666</c:v>
                </c:pt>
                <c:pt idx="25">
                  <c:v>3279.4933333333333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'Prevalence graphs'!$B$14</c:f>
              <c:strCache>
                <c:ptCount val="1"/>
                <c:pt idx="0">
                  <c:v>0.5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graphs'!$C$17:$AB$17</c:f>
                <c:numCache>
                  <c:formatCode>General</c:formatCode>
                  <c:ptCount val="26"/>
                  <c:pt idx="0">
                    <c:v>80.981264225471037</c:v>
                  </c:pt>
                  <c:pt idx="1">
                    <c:v>87.634327114943318</c:v>
                  </c:pt>
                  <c:pt idx="2">
                    <c:v>109.09364458523186</c:v>
                  </c:pt>
                  <c:pt idx="3">
                    <c:v>140.90981449928256</c:v>
                  </c:pt>
                  <c:pt idx="4">
                    <c:v>175.42987152199086</c:v>
                  </c:pt>
                  <c:pt idx="5">
                    <c:v>211.04401899972328</c:v>
                  </c:pt>
                  <c:pt idx="6">
                    <c:v>244.05935671471397</c:v>
                  </c:pt>
                  <c:pt idx="7">
                    <c:v>277.87464287976252</c:v>
                  </c:pt>
                  <c:pt idx="8">
                    <c:v>307.70407139905632</c:v>
                  </c:pt>
                  <c:pt idx="9">
                    <c:v>336.24298251248143</c:v>
                  </c:pt>
                  <c:pt idx="10">
                    <c:v>367.0536469418787</c:v>
                  </c:pt>
                  <c:pt idx="11">
                    <c:v>391.21569702658917</c:v>
                  </c:pt>
                  <c:pt idx="12">
                    <c:v>412.68586923550782</c:v>
                  </c:pt>
                  <c:pt idx="13">
                    <c:v>431.82065207161588</c:v>
                  </c:pt>
                  <c:pt idx="14">
                    <c:v>450.84012125512226</c:v>
                  </c:pt>
                  <c:pt idx="15">
                    <c:v>471.47847949002107</c:v>
                  </c:pt>
                  <c:pt idx="16">
                    <c:v>487.1956456656356</c:v>
                  </c:pt>
                  <c:pt idx="17">
                    <c:v>501.8546396008399</c:v>
                  </c:pt>
                  <c:pt idx="18">
                    <c:v>515.31777052826567</c:v>
                  </c:pt>
                  <c:pt idx="19">
                    <c:v>527.30754188929757</c:v>
                  </c:pt>
                  <c:pt idx="20">
                    <c:v>540.18029681456051</c:v>
                  </c:pt>
                  <c:pt idx="21">
                    <c:v>547.66073131293808</c:v>
                  </c:pt>
                  <c:pt idx="22">
                    <c:v>560.79872974971056</c:v>
                  </c:pt>
                  <c:pt idx="23">
                    <c:v>568.45015714269584</c:v>
                  </c:pt>
                  <c:pt idx="24">
                    <c:v>575.25087860283475</c:v>
                  </c:pt>
                  <c:pt idx="25">
                    <c:v>585.12098714710271</c:v>
                  </c:pt>
                </c:numCache>
              </c:numRef>
            </c:plus>
            <c:minus>
              <c:numRef>
                <c:f>'Prevalence graphs'!$C$9:$AB$9</c:f>
                <c:numCache>
                  <c:formatCode>General</c:formatCode>
                  <c:ptCount val="26"/>
                  <c:pt idx="0">
                    <c:v>697.35007169203686</c:v>
                  </c:pt>
                  <c:pt idx="1">
                    <c:v>651.97254693396064</c:v>
                  </c:pt>
                  <c:pt idx="2">
                    <c:v>626.80260454681161</c:v>
                  </c:pt>
                  <c:pt idx="3">
                    <c:v>609.99987613842086</c:v>
                  </c:pt>
                  <c:pt idx="4">
                    <c:v>596.04515623119255</c:v>
                  </c:pt>
                  <c:pt idx="5">
                    <c:v>585.35926958483287</c:v>
                  </c:pt>
                  <c:pt idx="6">
                    <c:v>580.38313690182281</c:v>
                  </c:pt>
                  <c:pt idx="7">
                    <c:v>574.64609491407839</c:v>
                  </c:pt>
                  <c:pt idx="8">
                    <c:v>569.43910024592537</c:v>
                  </c:pt>
                  <c:pt idx="9">
                    <c:v>568.9067410393377</c:v>
                  </c:pt>
                  <c:pt idx="10">
                    <c:v>573.591631118245</c:v>
                  </c:pt>
                  <c:pt idx="11">
                    <c:v>583.26089211146916</c:v>
                  </c:pt>
                  <c:pt idx="12">
                    <c:v>593.92218330537401</c:v>
                  </c:pt>
                  <c:pt idx="13">
                    <c:v>607.08172409761551</c:v>
                  </c:pt>
                  <c:pt idx="14">
                    <c:v>618.38290388902431</c:v>
                  </c:pt>
                  <c:pt idx="15">
                    <c:v>626.81104209234286</c:v>
                  </c:pt>
                  <c:pt idx="16">
                    <c:v>636.82079055954887</c:v>
                  </c:pt>
                  <c:pt idx="17">
                    <c:v>647.24702424962902</c:v>
                  </c:pt>
                  <c:pt idx="18">
                    <c:v>656.67162150414936</c:v>
                  </c:pt>
                  <c:pt idx="19">
                    <c:v>659.85351855965393</c:v>
                  </c:pt>
                  <c:pt idx="20">
                    <c:v>663.44810397397816</c:v>
                  </c:pt>
                  <c:pt idx="21">
                    <c:v>677.86668056648284</c:v>
                  </c:pt>
                  <c:pt idx="22">
                    <c:v>685.44354833607952</c:v>
                  </c:pt>
                  <c:pt idx="23">
                    <c:v>694.37245285861468</c:v>
                  </c:pt>
                  <c:pt idx="24">
                    <c:v>703.98677209794857</c:v>
                  </c:pt>
                  <c:pt idx="25">
                    <c:v>709.57573752834071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graphs'!$C$14:$AB$14</c:f>
              <c:numCache>
                <c:formatCode>0</c:formatCode>
                <c:ptCount val="26"/>
                <c:pt idx="0">
                  <c:v>700.85333333333335</c:v>
                </c:pt>
                <c:pt idx="1">
                  <c:v>813.89333333333332</c:v>
                </c:pt>
                <c:pt idx="2">
                  <c:v>927.49333333333334</c:v>
                </c:pt>
                <c:pt idx="3">
                  <c:v>1042.7466666666667</c:v>
                </c:pt>
                <c:pt idx="4">
                  <c:v>1157.9866666666667</c:v>
                </c:pt>
                <c:pt idx="5">
                  <c:v>1271.0933333333332</c:v>
                </c:pt>
                <c:pt idx="6">
                  <c:v>1381.48</c:v>
                </c:pt>
                <c:pt idx="7">
                  <c:v>1490.6133333333332</c:v>
                </c:pt>
                <c:pt idx="8">
                  <c:v>1594.8666666666666</c:v>
                </c:pt>
                <c:pt idx="9">
                  <c:v>1694.5066666666667</c:v>
                </c:pt>
                <c:pt idx="10">
                  <c:v>1789.56</c:v>
                </c:pt>
                <c:pt idx="11">
                  <c:v>1880.28</c:v>
                </c:pt>
                <c:pt idx="12">
                  <c:v>1968.4</c:v>
                </c:pt>
                <c:pt idx="13">
                  <c:v>2052.1333333333332</c:v>
                </c:pt>
                <c:pt idx="14">
                  <c:v>2134.2800000000002</c:v>
                </c:pt>
                <c:pt idx="15">
                  <c:v>2215.4933333333333</c:v>
                </c:pt>
                <c:pt idx="16">
                  <c:v>2284.6133333333332</c:v>
                </c:pt>
                <c:pt idx="17">
                  <c:v>2350.0266666666666</c:v>
                </c:pt>
                <c:pt idx="18">
                  <c:v>2414.0933333333332</c:v>
                </c:pt>
                <c:pt idx="19">
                  <c:v>2474.64</c:v>
                </c:pt>
                <c:pt idx="20">
                  <c:v>2532.56</c:v>
                </c:pt>
                <c:pt idx="21">
                  <c:v>2585.4933333333333</c:v>
                </c:pt>
                <c:pt idx="22">
                  <c:v>2638.7733333333335</c:v>
                </c:pt>
                <c:pt idx="23">
                  <c:v>2685.4533333333334</c:v>
                </c:pt>
                <c:pt idx="24">
                  <c:v>2731.2</c:v>
                </c:pt>
                <c:pt idx="25">
                  <c:v>2770.52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725696"/>
        <c:axId val="485727616"/>
      </c:lineChart>
      <c:catAx>
        <c:axId val="48572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5727616"/>
        <c:crosses val="autoZero"/>
        <c:auto val="1"/>
        <c:lblAlgn val="ctr"/>
        <c:lblOffset val="100"/>
        <c:noMultiLvlLbl val="0"/>
      </c:catAx>
      <c:valAx>
        <c:axId val="48572761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57256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Cirrhosis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'Prevalence graphs'!$B$20</c:f>
              <c:strCache>
                <c:ptCount val="1"/>
                <c:pt idx="0">
                  <c:v>No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graphs'!$C$23:$AB$23</c:f>
                <c:numCache>
                  <c:formatCode>General</c:formatCode>
                  <c:ptCount val="26"/>
                  <c:pt idx="0">
                    <c:v>10.416448531049342</c:v>
                  </c:pt>
                  <c:pt idx="1">
                    <c:v>11.4744624662286</c:v>
                  </c:pt>
                  <c:pt idx="2">
                    <c:v>14.415522497949524</c:v>
                  </c:pt>
                  <c:pt idx="3">
                    <c:v>19.140992659734238</c:v>
                  </c:pt>
                  <c:pt idx="4">
                    <c:v>24.956160673379941</c:v>
                  </c:pt>
                  <c:pt idx="5">
                    <c:v>33.955065732360005</c:v>
                  </c:pt>
                  <c:pt idx="6">
                    <c:v>42.822527819932453</c:v>
                  </c:pt>
                  <c:pt idx="7">
                    <c:v>52.394476384019292</c:v>
                  </c:pt>
                  <c:pt idx="8">
                    <c:v>62.401273491278474</c:v>
                  </c:pt>
                  <c:pt idx="9">
                    <c:v>72.384405932646999</c:v>
                  </c:pt>
                  <c:pt idx="10">
                    <c:v>84.021155008062635</c:v>
                  </c:pt>
                  <c:pt idx="11">
                    <c:v>95.143452860521208</c:v>
                  </c:pt>
                  <c:pt idx="12">
                    <c:v>108.1430377889498</c:v>
                  </c:pt>
                  <c:pt idx="13">
                    <c:v>119.14616681482735</c:v>
                  </c:pt>
                  <c:pt idx="14">
                    <c:v>129.47586373100157</c:v>
                  </c:pt>
                  <c:pt idx="15">
                    <c:v>141.8775772746819</c:v>
                  </c:pt>
                  <c:pt idx="16">
                    <c:v>152.65486766632182</c:v>
                  </c:pt>
                  <c:pt idx="17">
                    <c:v>161.81527245597061</c:v>
                  </c:pt>
                  <c:pt idx="18">
                    <c:v>173.59664308070271</c:v>
                  </c:pt>
                  <c:pt idx="19">
                    <c:v>182.73761833720926</c:v>
                  </c:pt>
                  <c:pt idx="20">
                    <c:v>193.26374195786326</c:v>
                  </c:pt>
                  <c:pt idx="21">
                    <c:v>200.49852800789668</c:v>
                  </c:pt>
                  <c:pt idx="22">
                    <c:v>207.18091889832797</c:v>
                  </c:pt>
                  <c:pt idx="23">
                    <c:v>216.85923749955612</c:v>
                  </c:pt>
                  <c:pt idx="24">
                    <c:v>222.00675625354788</c:v>
                  </c:pt>
                  <c:pt idx="25">
                    <c:v>232.06138115210427</c:v>
                  </c:pt>
                </c:numCache>
              </c:numRef>
            </c:plus>
            <c:minus>
              <c:numRef>
                <c:f>'Prevalence graphs'!$C$23:$AB$23</c:f>
                <c:numCache>
                  <c:formatCode>General</c:formatCode>
                  <c:ptCount val="26"/>
                  <c:pt idx="0">
                    <c:v>10.416448531049342</c:v>
                  </c:pt>
                  <c:pt idx="1">
                    <c:v>11.4744624662286</c:v>
                  </c:pt>
                  <c:pt idx="2">
                    <c:v>14.415522497949524</c:v>
                  </c:pt>
                  <c:pt idx="3">
                    <c:v>19.140992659734238</c:v>
                  </c:pt>
                  <c:pt idx="4">
                    <c:v>24.956160673379941</c:v>
                  </c:pt>
                  <c:pt idx="5">
                    <c:v>33.955065732360005</c:v>
                  </c:pt>
                  <c:pt idx="6">
                    <c:v>42.822527819932453</c:v>
                  </c:pt>
                  <c:pt idx="7">
                    <c:v>52.394476384019292</c:v>
                  </c:pt>
                  <c:pt idx="8">
                    <c:v>62.401273491278474</c:v>
                  </c:pt>
                  <c:pt idx="9">
                    <c:v>72.384405932646999</c:v>
                  </c:pt>
                  <c:pt idx="10">
                    <c:v>84.021155008062635</c:v>
                  </c:pt>
                  <c:pt idx="11">
                    <c:v>95.143452860521208</c:v>
                  </c:pt>
                  <c:pt idx="12">
                    <c:v>108.1430377889498</c:v>
                  </c:pt>
                  <c:pt idx="13">
                    <c:v>119.14616681482735</c:v>
                  </c:pt>
                  <c:pt idx="14">
                    <c:v>129.47586373100157</c:v>
                  </c:pt>
                  <c:pt idx="15">
                    <c:v>141.8775772746819</c:v>
                  </c:pt>
                  <c:pt idx="16">
                    <c:v>152.65486766632182</c:v>
                  </c:pt>
                  <c:pt idx="17">
                    <c:v>161.81527245597061</c:v>
                  </c:pt>
                  <c:pt idx="18">
                    <c:v>173.59664308070271</c:v>
                  </c:pt>
                  <c:pt idx="19">
                    <c:v>182.73761833720926</c:v>
                  </c:pt>
                  <c:pt idx="20">
                    <c:v>193.26374195786326</c:v>
                  </c:pt>
                  <c:pt idx="21">
                    <c:v>200.49852800789668</c:v>
                  </c:pt>
                  <c:pt idx="22">
                    <c:v>207.18091889832797</c:v>
                  </c:pt>
                  <c:pt idx="23">
                    <c:v>216.85923749955612</c:v>
                  </c:pt>
                  <c:pt idx="24">
                    <c:v>222.00675625354788</c:v>
                  </c:pt>
                  <c:pt idx="25">
                    <c:v>232.06138115210427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graphs'!$C$20:$AB$20</c:f>
              <c:numCache>
                <c:formatCode>0</c:formatCode>
                <c:ptCount val="26"/>
                <c:pt idx="0">
                  <c:v>69.760000000000005</c:v>
                </c:pt>
                <c:pt idx="1">
                  <c:v>77.173333333333332</c:v>
                </c:pt>
                <c:pt idx="2">
                  <c:v>85.626666666666665</c:v>
                </c:pt>
                <c:pt idx="3">
                  <c:v>96.68</c:v>
                </c:pt>
                <c:pt idx="4">
                  <c:v>108.49333333333334</c:v>
                </c:pt>
                <c:pt idx="5">
                  <c:v>124.34666666666666</c:v>
                </c:pt>
                <c:pt idx="6">
                  <c:v>138.46666666666667</c:v>
                </c:pt>
                <c:pt idx="7">
                  <c:v>154.45333333333335</c:v>
                </c:pt>
                <c:pt idx="8">
                  <c:v>171.12</c:v>
                </c:pt>
                <c:pt idx="9">
                  <c:v>187.53333333333333</c:v>
                </c:pt>
                <c:pt idx="10">
                  <c:v>204.54666666666665</c:v>
                </c:pt>
                <c:pt idx="11">
                  <c:v>221.82666666666665</c:v>
                </c:pt>
                <c:pt idx="12">
                  <c:v>240.82666666666665</c:v>
                </c:pt>
                <c:pt idx="13">
                  <c:v>259.24</c:v>
                </c:pt>
                <c:pt idx="14">
                  <c:v>276.97333333333336</c:v>
                </c:pt>
                <c:pt idx="15">
                  <c:v>295.08</c:v>
                </c:pt>
                <c:pt idx="16">
                  <c:v>313.77333333333331</c:v>
                </c:pt>
                <c:pt idx="17">
                  <c:v>330.76</c:v>
                </c:pt>
                <c:pt idx="18">
                  <c:v>349.21333333333331</c:v>
                </c:pt>
                <c:pt idx="19">
                  <c:v>364.94666666666666</c:v>
                </c:pt>
                <c:pt idx="20">
                  <c:v>381.29333333333335</c:v>
                </c:pt>
                <c:pt idx="21">
                  <c:v>395.44</c:v>
                </c:pt>
                <c:pt idx="22">
                  <c:v>409.65333333333331</c:v>
                </c:pt>
                <c:pt idx="23">
                  <c:v>424.26666666666665</c:v>
                </c:pt>
                <c:pt idx="24">
                  <c:v>438.98666666666668</c:v>
                </c:pt>
                <c:pt idx="25">
                  <c:v>452.42666666666668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'Prevalence graphs'!$B$21</c:f>
              <c:strCache>
                <c:ptCount val="1"/>
                <c:pt idx="0">
                  <c:v>0.2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graphs'!$C$24:$AB$24</c:f>
                <c:numCache>
                  <c:formatCode>General</c:formatCode>
                  <c:ptCount val="26"/>
                  <c:pt idx="0">
                    <c:v>10.416448531049342</c:v>
                  </c:pt>
                  <c:pt idx="1">
                    <c:v>11.187008338048004</c:v>
                  </c:pt>
                  <c:pt idx="2">
                    <c:v>13.799297888741377</c:v>
                  </c:pt>
                  <c:pt idx="3">
                    <c:v>17.627987847611976</c:v>
                  </c:pt>
                  <c:pt idx="4">
                    <c:v>22.478299658905598</c:v>
                  </c:pt>
                  <c:pt idx="5">
                    <c:v>30.071470421868852</c:v>
                  </c:pt>
                  <c:pt idx="6">
                    <c:v>37.143527026926236</c:v>
                  </c:pt>
                  <c:pt idx="7">
                    <c:v>45.511836799769888</c:v>
                  </c:pt>
                  <c:pt idx="8">
                    <c:v>53.4286914182508</c:v>
                  </c:pt>
                  <c:pt idx="9">
                    <c:v>62.223539668592373</c:v>
                  </c:pt>
                  <c:pt idx="10">
                    <c:v>72.120092438469143</c:v>
                  </c:pt>
                  <c:pt idx="11">
                    <c:v>81.687040723864044</c:v>
                  </c:pt>
                  <c:pt idx="12">
                    <c:v>93.034617213164267</c:v>
                  </c:pt>
                  <c:pt idx="13">
                    <c:v>101.90934010187682</c:v>
                  </c:pt>
                  <c:pt idx="14">
                    <c:v>111.27536694564924</c:v>
                  </c:pt>
                  <c:pt idx="15">
                    <c:v>121.7635931722706</c:v>
                  </c:pt>
                  <c:pt idx="16">
                    <c:v>131.71566278245811</c:v>
                  </c:pt>
                  <c:pt idx="17">
                    <c:v>140.35966118828048</c:v>
                  </c:pt>
                  <c:pt idx="18">
                    <c:v>150.51069448898158</c:v>
                  </c:pt>
                  <c:pt idx="19">
                    <c:v>159.36203144622206</c:v>
                  </c:pt>
                  <c:pt idx="20">
                    <c:v>167.71772582394371</c:v>
                  </c:pt>
                  <c:pt idx="21">
                    <c:v>172.42171350757678</c:v>
                  </c:pt>
                  <c:pt idx="22">
                    <c:v>176.97216152704797</c:v>
                  </c:pt>
                  <c:pt idx="23">
                    <c:v>186.21514438949373</c:v>
                  </c:pt>
                  <c:pt idx="24">
                    <c:v>190.96567882446544</c:v>
                  </c:pt>
                  <c:pt idx="25">
                    <c:v>198.43656204327758</c:v>
                  </c:pt>
                </c:numCache>
              </c:numRef>
            </c:plus>
            <c:minus>
              <c:numRef>
                <c:f>'Prevalence graphs'!$C$24:$AB$24</c:f>
                <c:numCache>
                  <c:formatCode>General</c:formatCode>
                  <c:ptCount val="26"/>
                  <c:pt idx="0">
                    <c:v>10.416448531049342</c:v>
                  </c:pt>
                  <c:pt idx="1">
                    <c:v>11.187008338048004</c:v>
                  </c:pt>
                  <c:pt idx="2">
                    <c:v>13.799297888741377</c:v>
                  </c:pt>
                  <c:pt idx="3">
                    <c:v>17.627987847611976</c:v>
                  </c:pt>
                  <c:pt idx="4">
                    <c:v>22.478299658905598</c:v>
                  </c:pt>
                  <c:pt idx="5">
                    <c:v>30.071470421868852</c:v>
                  </c:pt>
                  <c:pt idx="6">
                    <c:v>37.143527026926236</c:v>
                  </c:pt>
                  <c:pt idx="7">
                    <c:v>45.511836799769888</c:v>
                  </c:pt>
                  <c:pt idx="8">
                    <c:v>53.4286914182508</c:v>
                  </c:pt>
                  <c:pt idx="9">
                    <c:v>62.223539668592373</c:v>
                  </c:pt>
                  <c:pt idx="10">
                    <c:v>72.120092438469143</c:v>
                  </c:pt>
                  <c:pt idx="11">
                    <c:v>81.687040723864044</c:v>
                  </c:pt>
                  <c:pt idx="12">
                    <c:v>93.034617213164267</c:v>
                  </c:pt>
                  <c:pt idx="13">
                    <c:v>101.90934010187682</c:v>
                  </c:pt>
                  <c:pt idx="14">
                    <c:v>111.27536694564924</c:v>
                  </c:pt>
                  <c:pt idx="15">
                    <c:v>121.7635931722706</c:v>
                  </c:pt>
                  <c:pt idx="16">
                    <c:v>131.71566278245811</c:v>
                  </c:pt>
                  <c:pt idx="17">
                    <c:v>140.35966118828048</c:v>
                  </c:pt>
                  <c:pt idx="18">
                    <c:v>150.51069448898158</c:v>
                  </c:pt>
                  <c:pt idx="19">
                    <c:v>159.36203144622206</c:v>
                  </c:pt>
                  <c:pt idx="20">
                    <c:v>167.71772582394371</c:v>
                  </c:pt>
                  <c:pt idx="21">
                    <c:v>172.42171350757678</c:v>
                  </c:pt>
                  <c:pt idx="22">
                    <c:v>176.97216152704797</c:v>
                  </c:pt>
                  <c:pt idx="23">
                    <c:v>186.21514438949373</c:v>
                  </c:pt>
                  <c:pt idx="24">
                    <c:v>190.96567882446544</c:v>
                  </c:pt>
                  <c:pt idx="25">
                    <c:v>198.43656204327758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graphs'!$C$21:$AB$21</c:f>
              <c:numCache>
                <c:formatCode>0</c:formatCode>
                <c:ptCount val="26"/>
                <c:pt idx="0">
                  <c:v>69.760000000000005</c:v>
                </c:pt>
                <c:pt idx="1">
                  <c:v>76.25333333333333</c:v>
                </c:pt>
                <c:pt idx="2">
                  <c:v>83.626666666666665</c:v>
                </c:pt>
                <c:pt idx="3">
                  <c:v>93.306666666666672</c:v>
                </c:pt>
                <c:pt idx="4">
                  <c:v>103.70666666666666</c:v>
                </c:pt>
                <c:pt idx="5">
                  <c:v>117.6</c:v>
                </c:pt>
                <c:pt idx="6">
                  <c:v>129.28</c:v>
                </c:pt>
                <c:pt idx="7">
                  <c:v>143.37333333333333</c:v>
                </c:pt>
                <c:pt idx="8">
                  <c:v>158.04</c:v>
                </c:pt>
                <c:pt idx="9">
                  <c:v>172.33333333333334</c:v>
                </c:pt>
                <c:pt idx="10">
                  <c:v>187.16</c:v>
                </c:pt>
                <c:pt idx="11">
                  <c:v>202.30666666666667</c:v>
                </c:pt>
                <c:pt idx="12">
                  <c:v>218.4</c:v>
                </c:pt>
                <c:pt idx="13">
                  <c:v>234.08</c:v>
                </c:pt>
                <c:pt idx="14">
                  <c:v>249.62666666666667</c:v>
                </c:pt>
                <c:pt idx="15">
                  <c:v>265.97333333333336</c:v>
                </c:pt>
                <c:pt idx="16">
                  <c:v>282.41333333333336</c:v>
                </c:pt>
                <c:pt idx="17">
                  <c:v>297.45333333333332</c:v>
                </c:pt>
                <c:pt idx="18">
                  <c:v>313.58666666666664</c:v>
                </c:pt>
                <c:pt idx="19">
                  <c:v>327.64</c:v>
                </c:pt>
                <c:pt idx="20">
                  <c:v>341.26666666666665</c:v>
                </c:pt>
                <c:pt idx="21">
                  <c:v>352.29333333333335</c:v>
                </c:pt>
                <c:pt idx="22">
                  <c:v>363.69333333333333</c:v>
                </c:pt>
                <c:pt idx="23">
                  <c:v>376.6</c:v>
                </c:pt>
                <c:pt idx="24">
                  <c:v>388.94666666666666</c:v>
                </c:pt>
                <c:pt idx="25">
                  <c:v>400.25333333333333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'Prevalence graphs'!$B$22</c:f>
              <c:strCache>
                <c:ptCount val="1"/>
                <c:pt idx="0">
                  <c:v>0.5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graphs'!$C$25:$AB$25</c:f>
                <c:numCache>
                  <c:formatCode>General</c:formatCode>
                  <c:ptCount val="26"/>
                  <c:pt idx="0">
                    <c:v>10.416448531049342</c:v>
                  </c:pt>
                  <c:pt idx="1">
                    <c:v>10.726134231658467</c:v>
                  </c:pt>
                  <c:pt idx="2">
                    <c:v>12.124949484430852</c:v>
                  </c:pt>
                  <c:pt idx="3">
                    <c:v>14.651592253252053</c:v>
                  </c:pt>
                  <c:pt idx="4">
                    <c:v>17.538103280191581</c:v>
                  </c:pt>
                  <c:pt idx="5">
                    <c:v>22.294808563629537</c:v>
                  </c:pt>
                  <c:pt idx="6">
                    <c:v>27.140208793104989</c:v>
                  </c:pt>
                  <c:pt idx="7">
                    <c:v>32.310972336550527</c:v>
                  </c:pt>
                  <c:pt idx="8">
                    <c:v>37.182433128203613</c:v>
                  </c:pt>
                  <c:pt idx="9">
                    <c:v>42.952306366739172</c:v>
                  </c:pt>
                  <c:pt idx="10">
                    <c:v>48.915916973244336</c:v>
                  </c:pt>
                  <c:pt idx="11">
                    <c:v>55.162570240658255</c:v>
                  </c:pt>
                  <c:pt idx="12">
                    <c:v>63.5360041411342</c:v>
                  </c:pt>
                  <c:pt idx="13">
                    <c:v>69.524590054326978</c:v>
                  </c:pt>
                  <c:pt idx="14">
                    <c:v>75.117382512675164</c:v>
                  </c:pt>
                  <c:pt idx="15">
                    <c:v>80.915073173461735</c:v>
                  </c:pt>
                  <c:pt idx="16">
                    <c:v>87.395780218497961</c:v>
                  </c:pt>
                  <c:pt idx="17">
                    <c:v>94.196035774100153</c:v>
                  </c:pt>
                  <c:pt idx="18">
                    <c:v>101.63828325105763</c:v>
                  </c:pt>
                  <c:pt idx="19">
                    <c:v>106.5255316292244</c:v>
                  </c:pt>
                  <c:pt idx="20">
                    <c:v>110.81365659921565</c:v>
                  </c:pt>
                  <c:pt idx="21">
                    <c:v>113.80501844041071</c:v>
                  </c:pt>
                  <c:pt idx="22">
                    <c:v>116.6134324262099</c:v>
                  </c:pt>
                  <c:pt idx="23">
                    <c:v>122.59804892411624</c:v>
                  </c:pt>
                  <c:pt idx="24">
                    <c:v>125.53774394800774</c:v>
                  </c:pt>
                  <c:pt idx="25">
                    <c:v>129.8862572492649</c:v>
                  </c:pt>
                </c:numCache>
              </c:numRef>
            </c:plus>
            <c:minus>
              <c:numRef>
                <c:f>'Prevalence graphs'!$C$25:$AB$25</c:f>
                <c:numCache>
                  <c:formatCode>General</c:formatCode>
                  <c:ptCount val="26"/>
                  <c:pt idx="0">
                    <c:v>10.416448531049342</c:v>
                  </c:pt>
                  <c:pt idx="1">
                    <c:v>10.726134231658467</c:v>
                  </c:pt>
                  <c:pt idx="2">
                    <c:v>12.124949484430852</c:v>
                  </c:pt>
                  <c:pt idx="3">
                    <c:v>14.651592253252053</c:v>
                  </c:pt>
                  <c:pt idx="4">
                    <c:v>17.538103280191581</c:v>
                  </c:pt>
                  <c:pt idx="5">
                    <c:v>22.294808563629537</c:v>
                  </c:pt>
                  <c:pt idx="6">
                    <c:v>27.140208793104989</c:v>
                  </c:pt>
                  <c:pt idx="7">
                    <c:v>32.310972336550527</c:v>
                  </c:pt>
                  <c:pt idx="8">
                    <c:v>37.182433128203613</c:v>
                  </c:pt>
                  <c:pt idx="9">
                    <c:v>42.952306366739172</c:v>
                  </c:pt>
                  <c:pt idx="10">
                    <c:v>48.915916973244336</c:v>
                  </c:pt>
                  <c:pt idx="11">
                    <c:v>55.162570240658255</c:v>
                  </c:pt>
                  <c:pt idx="12">
                    <c:v>63.5360041411342</c:v>
                  </c:pt>
                  <c:pt idx="13">
                    <c:v>69.524590054326978</c:v>
                  </c:pt>
                  <c:pt idx="14">
                    <c:v>75.117382512675164</c:v>
                  </c:pt>
                  <c:pt idx="15">
                    <c:v>80.915073173461735</c:v>
                  </c:pt>
                  <c:pt idx="16">
                    <c:v>87.395780218497961</c:v>
                  </c:pt>
                  <c:pt idx="17">
                    <c:v>94.196035774100153</c:v>
                  </c:pt>
                  <c:pt idx="18">
                    <c:v>101.63828325105763</c:v>
                  </c:pt>
                  <c:pt idx="19">
                    <c:v>106.5255316292244</c:v>
                  </c:pt>
                  <c:pt idx="20">
                    <c:v>110.81365659921565</c:v>
                  </c:pt>
                  <c:pt idx="21">
                    <c:v>113.80501844041071</c:v>
                  </c:pt>
                  <c:pt idx="22">
                    <c:v>116.6134324262099</c:v>
                  </c:pt>
                  <c:pt idx="23">
                    <c:v>122.59804892411624</c:v>
                  </c:pt>
                  <c:pt idx="24">
                    <c:v>125.53774394800774</c:v>
                  </c:pt>
                  <c:pt idx="25">
                    <c:v>129.8862572492649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graphs'!$C$22:$AB$22</c:f>
              <c:numCache>
                <c:formatCode>0</c:formatCode>
                <c:ptCount val="26"/>
                <c:pt idx="0">
                  <c:v>69.760000000000005</c:v>
                </c:pt>
                <c:pt idx="1">
                  <c:v>74.506666666666661</c:v>
                </c:pt>
                <c:pt idx="2">
                  <c:v>79.84</c:v>
                </c:pt>
                <c:pt idx="3">
                  <c:v>86.74666666666667</c:v>
                </c:pt>
                <c:pt idx="4">
                  <c:v>94.04</c:v>
                </c:pt>
                <c:pt idx="5">
                  <c:v>103.81333333333333</c:v>
                </c:pt>
                <c:pt idx="6">
                  <c:v>111.68</c:v>
                </c:pt>
                <c:pt idx="7">
                  <c:v>121.12</c:v>
                </c:pt>
                <c:pt idx="8">
                  <c:v>130.80000000000001</c:v>
                </c:pt>
                <c:pt idx="9">
                  <c:v>140.62666666666667</c:v>
                </c:pt>
                <c:pt idx="10">
                  <c:v>151.08000000000001</c:v>
                </c:pt>
                <c:pt idx="11">
                  <c:v>161.25333333333333</c:v>
                </c:pt>
                <c:pt idx="12">
                  <c:v>172.05333333333334</c:v>
                </c:pt>
                <c:pt idx="13">
                  <c:v>182.77333333333334</c:v>
                </c:pt>
                <c:pt idx="14">
                  <c:v>193.21333333333334</c:v>
                </c:pt>
                <c:pt idx="15">
                  <c:v>204.24</c:v>
                </c:pt>
                <c:pt idx="16">
                  <c:v>215.24</c:v>
                </c:pt>
                <c:pt idx="17">
                  <c:v>226.01333333333332</c:v>
                </c:pt>
                <c:pt idx="18">
                  <c:v>237.37333333333333</c:v>
                </c:pt>
                <c:pt idx="19">
                  <c:v>246.86666666666667</c:v>
                </c:pt>
                <c:pt idx="20">
                  <c:v>255.98666666666668</c:v>
                </c:pt>
                <c:pt idx="21">
                  <c:v>263.46666666666664</c:v>
                </c:pt>
                <c:pt idx="22">
                  <c:v>270.97333333333336</c:v>
                </c:pt>
                <c:pt idx="23">
                  <c:v>279.72000000000003</c:v>
                </c:pt>
                <c:pt idx="24">
                  <c:v>288.18666666666667</c:v>
                </c:pt>
                <c:pt idx="25">
                  <c:v>295.01333333333332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012032"/>
        <c:axId val="486328960"/>
      </c:lineChart>
      <c:catAx>
        <c:axId val="48601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6328960"/>
        <c:crosses val="autoZero"/>
        <c:auto val="1"/>
        <c:lblAlgn val="ctr"/>
        <c:lblOffset val="100"/>
        <c:noMultiLvlLbl val="0"/>
      </c:catAx>
      <c:valAx>
        <c:axId val="48632896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6012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HCC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'Prevalence graphs'!$B$28</c:f>
              <c:strCache>
                <c:ptCount val="1"/>
                <c:pt idx="0">
                  <c:v>No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graphs'!$C$31:$AB$31</c:f>
                <c:numCache>
                  <c:formatCode>General</c:formatCode>
                  <c:ptCount val="26"/>
                  <c:pt idx="0">
                    <c:v>2.378570999570961</c:v>
                  </c:pt>
                  <c:pt idx="1">
                    <c:v>1.993946394019213</c:v>
                  </c:pt>
                  <c:pt idx="2">
                    <c:v>2.1029503084951866</c:v>
                  </c:pt>
                  <c:pt idx="3">
                    <c:v>2.3399905033045658</c:v>
                  </c:pt>
                  <c:pt idx="4">
                    <c:v>2.2271057451320089</c:v>
                  </c:pt>
                  <c:pt idx="5">
                    <c:v>2.1984236776987882</c:v>
                  </c:pt>
                  <c:pt idx="6">
                    <c:v>2.8392174195639819</c:v>
                  </c:pt>
                  <c:pt idx="7">
                    <c:v>3.3758883604500642</c:v>
                  </c:pt>
                  <c:pt idx="8">
                    <c:v>3.2780481997676603</c:v>
                  </c:pt>
                  <c:pt idx="9">
                    <c:v>3.6688720640303365</c:v>
                  </c:pt>
                  <c:pt idx="10">
                    <c:v>4.5944120649134446</c:v>
                  </c:pt>
                  <c:pt idx="11">
                    <c:v>5.1467357508316756</c:v>
                  </c:pt>
                  <c:pt idx="12">
                    <c:v>4.7902493556065417</c:v>
                  </c:pt>
                  <c:pt idx="13">
                    <c:v>6.0660659043201592</c:v>
                  </c:pt>
                  <c:pt idx="14">
                    <c:v>6.2510443571898895</c:v>
                  </c:pt>
                  <c:pt idx="15">
                    <c:v>6.9177517221196139</c:v>
                  </c:pt>
                  <c:pt idx="16">
                    <c:v>7.7877396520998881</c:v>
                  </c:pt>
                  <c:pt idx="17">
                    <c:v>9.3140371960224044</c:v>
                  </c:pt>
                  <c:pt idx="18">
                    <c:v>9.0679802969937402</c:v>
                  </c:pt>
                  <c:pt idx="19">
                    <c:v>9.9860881007307132</c:v>
                  </c:pt>
                  <c:pt idx="20">
                    <c:v>10.225580124809003</c:v>
                  </c:pt>
                  <c:pt idx="21">
                    <c:v>10.652023281987324</c:v>
                  </c:pt>
                  <c:pt idx="22">
                    <c:v>11.247249540319723</c:v>
                  </c:pt>
                  <c:pt idx="23">
                    <c:v>12.157514365837926</c:v>
                  </c:pt>
                  <c:pt idx="24">
                    <c:v>11.948214185484884</c:v>
                  </c:pt>
                  <c:pt idx="25">
                    <c:v>12.668042030593714</c:v>
                  </c:pt>
                </c:numCache>
              </c:numRef>
            </c:plus>
            <c:minus>
              <c:numRef>
                <c:f>'Prevalence graphs'!$C$31:$AB$31</c:f>
                <c:numCache>
                  <c:formatCode>General</c:formatCode>
                  <c:ptCount val="26"/>
                  <c:pt idx="0">
                    <c:v>2.378570999570961</c:v>
                  </c:pt>
                  <c:pt idx="1">
                    <c:v>1.993946394019213</c:v>
                  </c:pt>
                  <c:pt idx="2">
                    <c:v>2.1029503084951866</c:v>
                  </c:pt>
                  <c:pt idx="3">
                    <c:v>2.3399905033045658</c:v>
                  </c:pt>
                  <c:pt idx="4">
                    <c:v>2.2271057451320089</c:v>
                  </c:pt>
                  <c:pt idx="5">
                    <c:v>2.1984236776987882</c:v>
                  </c:pt>
                  <c:pt idx="6">
                    <c:v>2.8392174195639819</c:v>
                  </c:pt>
                  <c:pt idx="7">
                    <c:v>3.3758883604500642</c:v>
                  </c:pt>
                  <c:pt idx="8">
                    <c:v>3.2780481997676603</c:v>
                  </c:pt>
                  <c:pt idx="9">
                    <c:v>3.6688720640303365</c:v>
                  </c:pt>
                  <c:pt idx="10">
                    <c:v>4.5944120649134446</c:v>
                  </c:pt>
                  <c:pt idx="11">
                    <c:v>5.1467357508316756</c:v>
                  </c:pt>
                  <c:pt idx="12">
                    <c:v>4.7902493556065417</c:v>
                  </c:pt>
                  <c:pt idx="13">
                    <c:v>6.0660659043201592</c:v>
                  </c:pt>
                  <c:pt idx="14">
                    <c:v>6.2510443571898895</c:v>
                  </c:pt>
                  <c:pt idx="15">
                    <c:v>6.9177517221196139</c:v>
                  </c:pt>
                  <c:pt idx="16">
                    <c:v>7.7877396520998881</c:v>
                  </c:pt>
                  <c:pt idx="17">
                    <c:v>9.3140371960224044</c:v>
                  </c:pt>
                  <c:pt idx="18">
                    <c:v>9.0679802969937402</c:v>
                  </c:pt>
                  <c:pt idx="19">
                    <c:v>9.9860881007307132</c:v>
                  </c:pt>
                  <c:pt idx="20">
                    <c:v>10.225580124809003</c:v>
                  </c:pt>
                  <c:pt idx="21">
                    <c:v>10.652023281987324</c:v>
                  </c:pt>
                  <c:pt idx="22">
                    <c:v>11.247249540319723</c:v>
                  </c:pt>
                  <c:pt idx="23">
                    <c:v>12.157514365837926</c:v>
                  </c:pt>
                  <c:pt idx="24">
                    <c:v>11.948214185484884</c:v>
                  </c:pt>
                  <c:pt idx="25">
                    <c:v>12.668042030593714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graphs'!$C$28:$AB$28</c:f>
              <c:numCache>
                <c:formatCode>0</c:formatCode>
                <c:ptCount val="26"/>
                <c:pt idx="0">
                  <c:v>5.32</c:v>
                </c:pt>
                <c:pt idx="1">
                  <c:v>4.5866666666666669</c:v>
                </c:pt>
                <c:pt idx="2">
                  <c:v>4.24</c:v>
                </c:pt>
                <c:pt idx="3">
                  <c:v>4.2666666666666666</c:v>
                </c:pt>
                <c:pt idx="4">
                  <c:v>4.2</c:v>
                </c:pt>
                <c:pt idx="5">
                  <c:v>4.5599999999999996</c:v>
                </c:pt>
                <c:pt idx="6">
                  <c:v>5.2133333333333329</c:v>
                </c:pt>
                <c:pt idx="7">
                  <c:v>6.1733333333333329</c:v>
                </c:pt>
                <c:pt idx="8">
                  <c:v>7.12</c:v>
                </c:pt>
                <c:pt idx="9">
                  <c:v>7.706666666666667</c:v>
                </c:pt>
                <c:pt idx="10">
                  <c:v>8.8933333333333326</c:v>
                </c:pt>
                <c:pt idx="11">
                  <c:v>9.4666666666666668</c:v>
                </c:pt>
                <c:pt idx="12">
                  <c:v>9.9866666666666664</c:v>
                </c:pt>
                <c:pt idx="13">
                  <c:v>11.386666666666667</c:v>
                </c:pt>
                <c:pt idx="14">
                  <c:v>11.666666666666666</c:v>
                </c:pt>
                <c:pt idx="15">
                  <c:v>12.893333333333333</c:v>
                </c:pt>
                <c:pt idx="16">
                  <c:v>14.266666666666667</c:v>
                </c:pt>
                <c:pt idx="17">
                  <c:v>15.093333333333334</c:v>
                </c:pt>
                <c:pt idx="18">
                  <c:v>16.28</c:v>
                </c:pt>
                <c:pt idx="19">
                  <c:v>16.226666666666667</c:v>
                </c:pt>
                <c:pt idx="20">
                  <c:v>17.746666666666666</c:v>
                </c:pt>
                <c:pt idx="21">
                  <c:v>19.12</c:v>
                </c:pt>
                <c:pt idx="22">
                  <c:v>18.373333333333335</c:v>
                </c:pt>
                <c:pt idx="23">
                  <c:v>19.853333333333332</c:v>
                </c:pt>
                <c:pt idx="24">
                  <c:v>20.346666666666668</c:v>
                </c:pt>
                <c:pt idx="25">
                  <c:v>21.026666666666667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'Prevalence graphs'!$B$29</c:f>
              <c:strCache>
                <c:ptCount val="1"/>
                <c:pt idx="0">
                  <c:v>0.2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graphs'!$C$32:$AB$32</c:f>
                <c:numCache>
                  <c:formatCode>General</c:formatCode>
                  <c:ptCount val="26"/>
                  <c:pt idx="0">
                    <c:v>2.378570999570961</c:v>
                  </c:pt>
                  <c:pt idx="1">
                    <c:v>1.993946394019213</c:v>
                  </c:pt>
                  <c:pt idx="2">
                    <c:v>2.0949038694465725</c:v>
                  </c:pt>
                  <c:pt idx="3">
                    <c:v>2.338318484153374</c:v>
                  </c:pt>
                  <c:pt idx="4">
                    <c:v>2.1967248348393569</c:v>
                  </c:pt>
                  <c:pt idx="5">
                    <c:v>2.1297469854943385</c:v>
                  </c:pt>
                  <c:pt idx="6">
                    <c:v>2.6683328128252666</c:v>
                  </c:pt>
                  <c:pt idx="7">
                    <c:v>3.1511831993007888</c:v>
                  </c:pt>
                  <c:pt idx="8">
                    <c:v>3.1730532089245944</c:v>
                  </c:pt>
                  <c:pt idx="9">
                    <c:v>3.4091641204260026</c:v>
                  </c:pt>
                  <c:pt idx="10">
                    <c:v>4.3925998376056672</c:v>
                  </c:pt>
                  <c:pt idx="11">
                    <c:v>4.7118573832407105</c:v>
                  </c:pt>
                  <c:pt idx="12">
                    <c:v>4.166021283350978</c:v>
                  </c:pt>
                  <c:pt idx="13">
                    <c:v>5.5551537632484429</c:v>
                  </c:pt>
                  <c:pt idx="14">
                    <c:v>5.18431823440224</c:v>
                  </c:pt>
                  <c:pt idx="15">
                    <c:v>5.9065914216426227</c:v>
                  </c:pt>
                  <c:pt idx="16">
                    <c:v>6.9163381448085177</c:v>
                  </c:pt>
                  <c:pt idx="17">
                    <c:v>8.083717516643496</c:v>
                  </c:pt>
                  <c:pt idx="18">
                    <c:v>7.8194515295014275</c:v>
                  </c:pt>
                  <c:pt idx="19">
                    <c:v>8.6150875406656979</c:v>
                  </c:pt>
                  <c:pt idx="20">
                    <c:v>8.6074902781756819</c:v>
                  </c:pt>
                  <c:pt idx="21">
                    <c:v>9.2436260321489758</c:v>
                  </c:pt>
                  <c:pt idx="22">
                    <c:v>9.5444131418449309</c:v>
                  </c:pt>
                  <c:pt idx="23">
                    <c:v>10.682538191938384</c:v>
                  </c:pt>
                  <c:pt idx="24">
                    <c:v>10.311986552874604</c:v>
                  </c:pt>
                  <c:pt idx="25">
                    <c:v>11.356008688502019</c:v>
                  </c:pt>
                </c:numCache>
              </c:numRef>
            </c:plus>
            <c:minus>
              <c:numRef>
                <c:f>'Prevalence graphs'!$C$32:$AB$32</c:f>
                <c:numCache>
                  <c:formatCode>General</c:formatCode>
                  <c:ptCount val="26"/>
                  <c:pt idx="0">
                    <c:v>2.378570999570961</c:v>
                  </c:pt>
                  <c:pt idx="1">
                    <c:v>1.993946394019213</c:v>
                  </c:pt>
                  <c:pt idx="2">
                    <c:v>2.0949038694465725</c:v>
                  </c:pt>
                  <c:pt idx="3">
                    <c:v>2.338318484153374</c:v>
                  </c:pt>
                  <c:pt idx="4">
                    <c:v>2.1967248348393569</c:v>
                  </c:pt>
                  <c:pt idx="5">
                    <c:v>2.1297469854943385</c:v>
                  </c:pt>
                  <c:pt idx="6">
                    <c:v>2.6683328128252666</c:v>
                  </c:pt>
                  <c:pt idx="7">
                    <c:v>3.1511831993007888</c:v>
                  </c:pt>
                  <c:pt idx="8">
                    <c:v>3.1730532089245944</c:v>
                  </c:pt>
                  <c:pt idx="9">
                    <c:v>3.4091641204260026</c:v>
                  </c:pt>
                  <c:pt idx="10">
                    <c:v>4.3925998376056672</c:v>
                  </c:pt>
                  <c:pt idx="11">
                    <c:v>4.7118573832407105</c:v>
                  </c:pt>
                  <c:pt idx="12">
                    <c:v>4.166021283350978</c:v>
                  </c:pt>
                  <c:pt idx="13">
                    <c:v>5.5551537632484429</c:v>
                  </c:pt>
                  <c:pt idx="14">
                    <c:v>5.18431823440224</c:v>
                  </c:pt>
                  <c:pt idx="15">
                    <c:v>5.9065914216426227</c:v>
                  </c:pt>
                  <c:pt idx="16">
                    <c:v>6.9163381448085177</c:v>
                  </c:pt>
                  <c:pt idx="17">
                    <c:v>8.083717516643496</c:v>
                  </c:pt>
                  <c:pt idx="18">
                    <c:v>7.8194515295014275</c:v>
                  </c:pt>
                  <c:pt idx="19">
                    <c:v>8.6150875406656979</c:v>
                  </c:pt>
                  <c:pt idx="20">
                    <c:v>8.6074902781756819</c:v>
                  </c:pt>
                  <c:pt idx="21">
                    <c:v>9.2436260321489758</c:v>
                  </c:pt>
                  <c:pt idx="22">
                    <c:v>9.5444131418449309</c:v>
                  </c:pt>
                  <c:pt idx="23">
                    <c:v>10.682538191938384</c:v>
                  </c:pt>
                  <c:pt idx="24">
                    <c:v>10.311986552874604</c:v>
                  </c:pt>
                  <c:pt idx="25">
                    <c:v>11.356008688502019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graphs'!$C$29:$AB$29</c:f>
              <c:numCache>
                <c:formatCode>0</c:formatCode>
                <c:ptCount val="26"/>
                <c:pt idx="0">
                  <c:v>5.32</c:v>
                </c:pt>
                <c:pt idx="1">
                  <c:v>4.5866666666666669</c:v>
                </c:pt>
                <c:pt idx="2">
                  <c:v>4.2266666666666666</c:v>
                </c:pt>
                <c:pt idx="3">
                  <c:v>4.16</c:v>
                </c:pt>
                <c:pt idx="4">
                  <c:v>4.12</c:v>
                </c:pt>
                <c:pt idx="5">
                  <c:v>4.4133333333333331</c:v>
                </c:pt>
                <c:pt idx="6">
                  <c:v>5</c:v>
                </c:pt>
                <c:pt idx="7">
                  <c:v>5.8266666666666671</c:v>
                </c:pt>
                <c:pt idx="8">
                  <c:v>6.72</c:v>
                </c:pt>
                <c:pt idx="9">
                  <c:v>7.24</c:v>
                </c:pt>
                <c:pt idx="10">
                  <c:v>8.2799999999999994</c:v>
                </c:pt>
                <c:pt idx="11">
                  <c:v>8.7200000000000006</c:v>
                </c:pt>
                <c:pt idx="12">
                  <c:v>9.24</c:v>
                </c:pt>
                <c:pt idx="13">
                  <c:v>10.56</c:v>
                </c:pt>
                <c:pt idx="14">
                  <c:v>10.613333333333333</c:v>
                </c:pt>
                <c:pt idx="15">
                  <c:v>11.546666666666667</c:v>
                </c:pt>
                <c:pt idx="16">
                  <c:v>12.76</c:v>
                </c:pt>
                <c:pt idx="17">
                  <c:v>13.346666666666666</c:v>
                </c:pt>
                <c:pt idx="18">
                  <c:v>14.613333333333333</c:v>
                </c:pt>
                <c:pt idx="19">
                  <c:v>14.56</c:v>
                </c:pt>
                <c:pt idx="20">
                  <c:v>16.133333333333333</c:v>
                </c:pt>
                <c:pt idx="21">
                  <c:v>17.426666666666666</c:v>
                </c:pt>
                <c:pt idx="22">
                  <c:v>16.746666666666666</c:v>
                </c:pt>
                <c:pt idx="23">
                  <c:v>17.826666666666668</c:v>
                </c:pt>
                <c:pt idx="24">
                  <c:v>18.36</c:v>
                </c:pt>
                <c:pt idx="25">
                  <c:v>18.88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'Prevalence graphs'!$B$30</c:f>
              <c:strCache>
                <c:ptCount val="1"/>
                <c:pt idx="0">
                  <c:v>0.5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graphs'!$C$33:$AB$33</c:f>
                <c:numCache>
                  <c:formatCode>General</c:formatCode>
                  <c:ptCount val="26"/>
                  <c:pt idx="0">
                    <c:v>2.378570999570961</c:v>
                  </c:pt>
                  <c:pt idx="1">
                    <c:v>1.993946394019213</c:v>
                  </c:pt>
                  <c:pt idx="2">
                    <c:v>2.0829039557523741</c:v>
                  </c:pt>
                  <c:pt idx="3">
                    <c:v>2.2672156198003459</c:v>
                  </c:pt>
                  <c:pt idx="4">
                    <c:v>2.1699359949598103</c:v>
                  </c:pt>
                  <c:pt idx="5">
                    <c:v>1.99715352995763</c:v>
                  </c:pt>
                  <c:pt idx="6">
                    <c:v>2.2172655832503843</c:v>
                  </c:pt>
                  <c:pt idx="7">
                    <c:v>2.6480684784700466</c:v>
                  </c:pt>
                  <c:pt idx="8">
                    <c:v>2.5942157881632659</c:v>
                  </c:pt>
                  <c:pt idx="9">
                    <c:v>2.6881137542067588</c:v>
                  </c:pt>
                  <c:pt idx="10">
                    <c:v>3.3823069050575527</c:v>
                  </c:pt>
                  <c:pt idx="11">
                    <c:v>3.8090885465627542</c:v>
                  </c:pt>
                  <c:pt idx="12">
                    <c:v>3.3718837465132157</c:v>
                  </c:pt>
                  <c:pt idx="13">
                    <c:v>4.3820644551271597</c:v>
                  </c:pt>
                  <c:pt idx="14">
                    <c:v>3.9869565112027772</c:v>
                  </c:pt>
                  <c:pt idx="15">
                    <c:v>4.0679997814924009</c:v>
                  </c:pt>
                  <c:pt idx="16">
                    <c:v>4.8988706181459145</c:v>
                  </c:pt>
                  <c:pt idx="17">
                    <c:v>6.0816079745044034</c:v>
                  </c:pt>
                  <c:pt idx="18">
                    <c:v>5.4576185282593723</c:v>
                  </c:pt>
                  <c:pt idx="19">
                    <c:v>6.5697488536472992</c:v>
                  </c:pt>
                  <c:pt idx="20">
                    <c:v>6.116847408773757</c:v>
                  </c:pt>
                  <c:pt idx="21">
                    <c:v>7.033052127079837</c:v>
                  </c:pt>
                  <c:pt idx="22">
                    <c:v>6.9158240450594333</c:v>
                  </c:pt>
                  <c:pt idx="23">
                    <c:v>7.9259461405072784</c:v>
                  </c:pt>
                  <c:pt idx="24">
                    <c:v>7.4275882133211093</c:v>
                  </c:pt>
                  <c:pt idx="25">
                    <c:v>8.3314024429664109</c:v>
                  </c:pt>
                </c:numCache>
              </c:numRef>
            </c:plus>
            <c:minus>
              <c:numRef>
                <c:f>'Prevalence graphs'!$C$33:$AB$33</c:f>
                <c:numCache>
                  <c:formatCode>General</c:formatCode>
                  <c:ptCount val="26"/>
                  <c:pt idx="0">
                    <c:v>2.378570999570961</c:v>
                  </c:pt>
                  <c:pt idx="1">
                    <c:v>1.993946394019213</c:v>
                  </c:pt>
                  <c:pt idx="2">
                    <c:v>2.0829039557523741</c:v>
                  </c:pt>
                  <c:pt idx="3">
                    <c:v>2.2672156198003459</c:v>
                  </c:pt>
                  <c:pt idx="4">
                    <c:v>2.1699359949598103</c:v>
                  </c:pt>
                  <c:pt idx="5">
                    <c:v>1.99715352995763</c:v>
                  </c:pt>
                  <c:pt idx="6">
                    <c:v>2.2172655832503843</c:v>
                  </c:pt>
                  <c:pt idx="7">
                    <c:v>2.6480684784700466</c:v>
                  </c:pt>
                  <c:pt idx="8">
                    <c:v>2.5942157881632659</c:v>
                  </c:pt>
                  <c:pt idx="9">
                    <c:v>2.6881137542067588</c:v>
                  </c:pt>
                  <c:pt idx="10">
                    <c:v>3.3823069050575527</c:v>
                  </c:pt>
                  <c:pt idx="11">
                    <c:v>3.8090885465627542</c:v>
                  </c:pt>
                  <c:pt idx="12">
                    <c:v>3.3718837465132157</c:v>
                  </c:pt>
                  <c:pt idx="13">
                    <c:v>4.3820644551271597</c:v>
                  </c:pt>
                  <c:pt idx="14">
                    <c:v>3.9869565112027772</c:v>
                  </c:pt>
                  <c:pt idx="15">
                    <c:v>4.0679997814924009</c:v>
                  </c:pt>
                  <c:pt idx="16">
                    <c:v>4.8988706181459145</c:v>
                  </c:pt>
                  <c:pt idx="17">
                    <c:v>6.0816079745044034</c:v>
                  </c:pt>
                  <c:pt idx="18">
                    <c:v>5.4576185282593723</c:v>
                  </c:pt>
                  <c:pt idx="19">
                    <c:v>6.5697488536472992</c:v>
                  </c:pt>
                  <c:pt idx="20">
                    <c:v>6.116847408773757</c:v>
                  </c:pt>
                  <c:pt idx="21">
                    <c:v>7.033052127079837</c:v>
                  </c:pt>
                  <c:pt idx="22">
                    <c:v>6.9158240450594333</c:v>
                  </c:pt>
                  <c:pt idx="23">
                    <c:v>7.9259461405072784</c:v>
                  </c:pt>
                  <c:pt idx="24">
                    <c:v>7.4275882133211093</c:v>
                  </c:pt>
                  <c:pt idx="25">
                    <c:v>8.3314024429664109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graphs'!$C$30:$AB$30</c:f>
              <c:numCache>
                <c:formatCode>0</c:formatCode>
                <c:ptCount val="26"/>
                <c:pt idx="0">
                  <c:v>5.32</c:v>
                </c:pt>
                <c:pt idx="1">
                  <c:v>4.5866666666666669</c:v>
                </c:pt>
                <c:pt idx="2">
                  <c:v>4.1866666666666665</c:v>
                </c:pt>
                <c:pt idx="3">
                  <c:v>4.08</c:v>
                </c:pt>
                <c:pt idx="4">
                  <c:v>3.8933333333333335</c:v>
                </c:pt>
                <c:pt idx="5">
                  <c:v>4.1066666666666665</c:v>
                </c:pt>
                <c:pt idx="6">
                  <c:v>4.5199999999999996</c:v>
                </c:pt>
                <c:pt idx="7">
                  <c:v>5.12</c:v>
                </c:pt>
                <c:pt idx="8">
                  <c:v>5.8266666666666671</c:v>
                </c:pt>
                <c:pt idx="9">
                  <c:v>6.0266666666666664</c:v>
                </c:pt>
                <c:pt idx="10">
                  <c:v>6.8</c:v>
                </c:pt>
                <c:pt idx="11">
                  <c:v>7.253333333333333</c:v>
                </c:pt>
                <c:pt idx="12">
                  <c:v>7.48</c:v>
                </c:pt>
                <c:pt idx="13">
                  <c:v>8.413333333333334</c:v>
                </c:pt>
                <c:pt idx="14">
                  <c:v>8.2533333333333339</c:v>
                </c:pt>
                <c:pt idx="15">
                  <c:v>8.8933333333333326</c:v>
                </c:pt>
                <c:pt idx="16">
                  <c:v>9.8800000000000008</c:v>
                </c:pt>
                <c:pt idx="17">
                  <c:v>10.306666666666667</c:v>
                </c:pt>
                <c:pt idx="18">
                  <c:v>11.12</c:v>
                </c:pt>
                <c:pt idx="19">
                  <c:v>11.28</c:v>
                </c:pt>
                <c:pt idx="20">
                  <c:v>12.413333333333334</c:v>
                </c:pt>
                <c:pt idx="21">
                  <c:v>13.386666666666667</c:v>
                </c:pt>
                <c:pt idx="22">
                  <c:v>12.773333333333333</c:v>
                </c:pt>
                <c:pt idx="23">
                  <c:v>13.293333333333333</c:v>
                </c:pt>
                <c:pt idx="24">
                  <c:v>13.76</c:v>
                </c:pt>
                <c:pt idx="25">
                  <c:v>14.12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580032"/>
        <c:axId val="487581952"/>
      </c:lineChart>
      <c:catAx>
        <c:axId val="487580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7581952"/>
        <c:crosses val="autoZero"/>
        <c:auto val="1"/>
        <c:lblAlgn val="ctr"/>
        <c:lblOffset val="100"/>
        <c:noMultiLvlLbl val="0"/>
      </c:catAx>
      <c:valAx>
        <c:axId val="48758195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7580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'Prevalence graphs'!$B$36</c:f>
              <c:strCache>
                <c:ptCount val="1"/>
                <c:pt idx="0">
                  <c:v>No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graphs'!$C$39:$AB$39</c:f>
                <c:numCache>
                  <c:formatCode>General</c:formatCode>
                  <c:ptCount val="26"/>
                  <c:pt idx="0">
                    <c:v>39.329052874433685</c:v>
                  </c:pt>
                  <c:pt idx="1">
                    <c:v>42.431698842571294</c:v>
                  </c:pt>
                  <c:pt idx="2">
                    <c:v>60.187115638555788</c:v>
                  </c:pt>
                  <c:pt idx="3">
                    <c:v>80.225109951103633</c:v>
                  </c:pt>
                  <c:pt idx="4">
                    <c:v>100.81587176630474</c:v>
                  </c:pt>
                  <c:pt idx="5">
                    <c:v>120.88991944005184</c:v>
                  </c:pt>
                  <c:pt idx="6">
                    <c:v>138.4881196669551</c:v>
                  </c:pt>
                  <c:pt idx="7">
                    <c:v>153.51453293490559</c:v>
                  </c:pt>
                  <c:pt idx="8">
                    <c:v>170.77038723255143</c:v>
                  </c:pt>
                  <c:pt idx="9">
                    <c:v>186.72063791188756</c:v>
                  </c:pt>
                  <c:pt idx="10">
                    <c:v>208.03301020110567</c:v>
                  </c:pt>
                  <c:pt idx="11">
                    <c:v>224.53398099669062</c:v>
                  </c:pt>
                  <c:pt idx="12">
                    <c:v>240.22035217691277</c:v>
                  </c:pt>
                  <c:pt idx="13">
                    <c:v>260.81950710958887</c:v>
                  </c:pt>
                  <c:pt idx="14">
                    <c:v>278.72241675186444</c:v>
                  </c:pt>
                  <c:pt idx="15">
                    <c:v>296.98806440663571</c:v>
                  </c:pt>
                  <c:pt idx="16">
                    <c:v>315.42286086388151</c:v>
                  </c:pt>
                  <c:pt idx="17">
                    <c:v>335.92436820742188</c:v>
                  </c:pt>
                  <c:pt idx="18">
                    <c:v>352.42931294406009</c:v>
                  </c:pt>
                  <c:pt idx="19">
                    <c:v>373.0330330323755</c:v>
                  </c:pt>
                  <c:pt idx="20">
                    <c:v>392.52480425516495</c:v>
                  </c:pt>
                  <c:pt idx="21">
                    <c:v>412.35293275973623</c:v>
                  </c:pt>
                  <c:pt idx="22">
                    <c:v>428.94313199874045</c:v>
                  </c:pt>
                  <c:pt idx="23">
                    <c:v>443.61670061739858</c:v>
                  </c:pt>
                  <c:pt idx="24">
                    <c:v>462.61383675324231</c:v>
                  </c:pt>
                  <c:pt idx="25">
                    <c:v>482.93292214228768</c:v>
                  </c:pt>
                </c:numCache>
              </c:numRef>
            </c:plus>
            <c:minus>
              <c:numRef>
                <c:f>'Prevalence graphs'!$C$39:$AB$39</c:f>
                <c:numCache>
                  <c:formatCode>General</c:formatCode>
                  <c:ptCount val="26"/>
                  <c:pt idx="0">
                    <c:v>39.329052874433685</c:v>
                  </c:pt>
                  <c:pt idx="1">
                    <c:v>42.431698842571294</c:v>
                  </c:pt>
                  <c:pt idx="2">
                    <c:v>60.187115638555788</c:v>
                  </c:pt>
                  <c:pt idx="3">
                    <c:v>80.225109951103633</c:v>
                  </c:pt>
                  <c:pt idx="4">
                    <c:v>100.81587176630474</c:v>
                  </c:pt>
                  <c:pt idx="5">
                    <c:v>120.88991944005184</c:v>
                  </c:pt>
                  <c:pt idx="6">
                    <c:v>138.4881196669551</c:v>
                  </c:pt>
                  <c:pt idx="7">
                    <c:v>153.51453293490559</c:v>
                  </c:pt>
                  <c:pt idx="8">
                    <c:v>170.77038723255143</c:v>
                  </c:pt>
                  <c:pt idx="9">
                    <c:v>186.72063791188756</c:v>
                  </c:pt>
                  <c:pt idx="10">
                    <c:v>208.03301020110567</c:v>
                  </c:pt>
                  <c:pt idx="11">
                    <c:v>224.53398099669062</c:v>
                  </c:pt>
                  <c:pt idx="12">
                    <c:v>240.22035217691277</c:v>
                  </c:pt>
                  <c:pt idx="13">
                    <c:v>260.81950710958887</c:v>
                  </c:pt>
                  <c:pt idx="14">
                    <c:v>278.72241675186444</c:v>
                  </c:pt>
                  <c:pt idx="15">
                    <c:v>296.98806440663571</c:v>
                  </c:pt>
                  <c:pt idx="16">
                    <c:v>315.42286086388151</c:v>
                  </c:pt>
                  <c:pt idx="17">
                    <c:v>335.92436820742188</c:v>
                  </c:pt>
                  <c:pt idx="18">
                    <c:v>352.42931294406009</c:v>
                  </c:pt>
                  <c:pt idx="19">
                    <c:v>373.0330330323755</c:v>
                  </c:pt>
                  <c:pt idx="20">
                    <c:v>392.52480425516495</c:v>
                  </c:pt>
                  <c:pt idx="21">
                    <c:v>412.35293275973623</c:v>
                  </c:pt>
                  <c:pt idx="22">
                    <c:v>428.94313199874045</c:v>
                  </c:pt>
                  <c:pt idx="23">
                    <c:v>443.61670061739858</c:v>
                  </c:pt>
                  <c:pt idx="24">
                    <c:v>462.61383675324231</c:v>
                  </c:pt>
                  <c:pt idx="25">
                    <c:v>482.93292214228768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graphs'!$C$36:$AB$36</c:f>
              <c:numCache>
                <c:formatCode>0</c:formatCode>
                <c:ptCount val="26"/>
                <c:pt idx="0">
                  <c:v>1466.16</c:v>
                </c:pt>
                <c:pt idx="1">
                  <c:v>1504.76</c:v>
                </c:pt>
                <c:pt idx="2">
                  <c:v>1542.3333333333333</c:v>
                </c:pt>
                <c:pt idx="3">
                  <c:v>1577.72</c:v>
                </c:pt>
                <c:pt idx="4">
                  <c:v>1609.4</c:v>
                </c:pt>
                <c:pt idx="5">
                  <c:v>1644.0266666666666</c:v>
                </c:pt>
                <c:pt idx="6">
                  <c:v>1672.9733333333334</c:v>
                </c:pt>
                <c:pt idx="7">
                  <c:v>1703.1866666666667</c:v>
                </c:pt>
                <c:pt idx="8">
                  <c:v>1733.1866666666667</c:v>
                </c:pt>
                <c:pt idx="9">
                  <c:v>1763.1733333333334</c:v>
                </c:pt>
                <c:pt idx="10">
                  <c:v>1789</c:v>
                </c:pt>
                <c:pt idx="11">
                  <c:v>1821.7733333333333</c:v>
                </c:pt>
                <c:pt idx="12">
                  <c:v>1852.32</c:v>
                </c:pt>
                <c:pt idx="13">
                  <c:v>1887.1066666666666</c:v>
                </c:pt>
                <c:pt idx="14">
                  <c:v>1915.88</c:v>
                </c:pt>
                <c:pt idx="15">
                  <c:v>1943.64</c:v>
                </c:pt>
                <c:pt idx="16">
                  <c:v>1969.4533333333334</c:v>
                </c:pt>
                <c:pt idx="17">
                  <c:v>1992.5466666666666</c:v>
                </c:pt>
                <c:pt idx="18">
                  <c:v>2014.6266666666668</c:v>
                </c:pt>
                <c:pt idx="19">
                  <c:v>2036.36</c:v>
                </c:pt>
                <c:pt idx="20">
                  <c:v>2058.1066666666666</c:v>
                </c:pt>
                <c:pt idx="21">
                  <c:v>2073.4533333333334</c:v>
                </c:pt>
                <c:pt idx="22">
                  <c:v>2089.6133333333332</c:v>
                </c:pt>
                <c:pt idx="23">
                  <c:v>2104.64</c:v>
                </c:pt>
                <c:pt idx="24">
                  <c:v>2121.7733333333335</c:v>
                </c:pt>
                <c:pt idx="25">
                  <c:v>2131.7066666666665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'Prevalence graphs'!$B$37</c:f>
              <c:strCache>
                <c:ptCount val="1"/>
                <c:pt idx="0">
                  <c:v>0.2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graphs'!$C$40:$AB$40</c:f>
                <c:numCache>
                  <c:formatCode>General</c:formatCode>
                  <c:ptCount val="26"/>
                  <c:pt idx="0">
                    <c:v>39.329052874433685</c:v>
                  </c:pt>
                  <c:pt idx="1">
                    <c:v>42.431698842571294</c:v>
                  </c:pt>
                  <c:pt idx="2">
                    <c:v>60.040247242069952</c:v>
                  </c:pt>
                  <c:pt idx="3">
                    <c:v>79.829044004464109</c:v>
                  </c:pt>
                  <c:pt idx="4">
                    <c:v>99.982314880627214</c:v>
                  </c:pt>
                  <c:pt idx="5">
                    <c:v>119.75364638382507</c:v>
                  </c:pt>
                  <c:pt idx="6">
                    <c:v>137.04112991685705</c:v>
                  </c:pt>
                  <c:pt idx="7">
                    <c:v>151.68355949878756</c:v>
                  </c:pt>
                  <c:pt idx="8">
                    <c:v>168.56920715243339</c:v>
                  </c:pt>
                  <c:pt idx="9">
                    <c:v>184.15922772306459</c:v>
                  </c:pt>
                  <c:pt idx="10">
                    <c:v>204.94520199853966</c:v>
                  </c:pt>
                  <c:pt idx="11">
                    <c:v>220.98319936139941</c:v>
                  </c:pt>
                  <c:pt idx="12">
                    <c:v>235.88906997428543</c:v>
                  </c:pt>
                  <c:pt idx="13">
                    <c:v>256.33527836279836</c:v>
                  </c:pt>
                  <c:pt idx="14">
                    <c:v>274.01533257992861</c:v>
                  </c:pt>
                  <c:pt idx="15">
                    <c:v>291.98418404655644</c:v>
                  </c:pt>
                  <c:pt idx="16">
                    <c:v>310.32113832107683</c:v>
                  </c:pt>
                  <c:pt idx="17">
                    <c:v>330.83055078594742</c:v>
                  </c:pt>
                  <c:pt idx="18">
                    <c:v>346.93902480599286</c:v>
                  </c:pt>
                  <c:pt idx="19">
                    <c:v>366.50503734600977</c:v>
                  </c:pt>
                  <c:pt idx="20">
                    <c:v>385.44286886068545</c:v>
                  </c:pt>
                  <c:pt idx="21">
                    <c:v>405.51333634734573</c:v>
                  </c:pt>
                  <c:pt idx="22">
                    <c:v>421.32924765951549</c:v>
                  </c:pt>
                  <c:pt idx="23">
                    <c:v>435.80665968089818</c:v>
                  </c:pt>
                  <c:pt idx="24">
                    <c:v>454.20735352920036</c:v>
                  </c:pt>
                  <c:pt idx="25">
                    <c:v>474.46309005255847</c:v>
                  </c:pt>
                </c:numCache>
              </c:numRef>
            </c:plus>
            <c:minus>
              <c:numRef>
                <c:f>'Prevalence graphs'!$C$40:$AB$40</c:f>
                <c:numCache>
                  <c:formatCode>General</c:formatCode>
                  <c:ptCount val="26"/>
                  <c:pt idx="0">
                    <c:v>39.329052874433685</c:v>
                  </c:pt>
                  <c:pt idx="1">
                    <c:v>42.431698842571294</c:v>
                  </c:pt>
                  <c:pt idx="2">
                    <c:v>60.040247242069952</c:v>
                  </c:pt>
                  <c:pt idx="3">
                    <c:v>79.829044004464109</c:v>
                  </c:pt>
                  <c:pt idx="4">
                    <c:v>99.982314880627214</c:v>
                  </c:pt>
                  <c:pt idx="5">
                    <c:v>119.75364638382507</c:v>
                  </c:pt>
                  <c:pt idx="6">
                    <c:v>137.04112991685705</c:v>
                  </c:pt>
                  <c:pt idx="7">
                    <c:v>151.68355949878756</c:v>
                  </c:pt>
                  <c:pt idx="8">
                    <c:v>168.56920715243339</c:v>
                  </c:pt>
                  <c:pt idx="9">
                    <c:v>184.15922772306459</c:v>
                  </c:pt>
                  <c:pt idx="10">
                    <c:v>204.94520199853966</c:v>
                  </c:pt>
                  <c:pt idx="11">
                    <c:v>220.98319936139941</c:v>
                  </c:pt>
                  <c:pt idx="12">
                    <c:v>235.88906997428543</c:v>
                  </c:pt>
                  <c:pt idx="13">
                    <c:v>256.33527836279836</c:v>
                  </c:pt>
                  <c:pt idx="14">
                    <c:v>274.01533257992861</c:v>
                  </c:pt>
                  <c:pt idx="15">
                    <c:v>291.98418404655644</c:v>
                  </c:pt>
                  <c:pt idx="16">
                    <c:v>310.32113832107683</c:v>
                  </c:pt>
                  <c:pt idx="17">
                    <c:v>330.83055078594742</c:v>
                  </c:pt>
                  <c:pt idx="18">
                    <c:v>346.93902480599286</c:v>
                  </c:pt>
                  <c:pt idx="19">
                    <c:v>366.50503734600977</c:v>
                  </c:pt>
                  <c:pt idx="20">
                    <c:v>385.44286886068545</c:v>
                  </c:pt>
                  <c:pt idx="21">
                    <c:v>405.51333634734573</c:v>
                  </c:pt>
                  <c:pt idx="22">
                    <c:v>421.32924765951549</c:v>
                  </c:pt>
                  <c:pt idx="23">
                    <c:v>435.80665968089818</c:v>
                  </c:pt>
                  <c:pt idx="24">
                    <c:v>454.20735352920036</c:v>
                  </c:pt>
                  <c:pt idx="25">
                    <c:v>474.46309005255847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graphs'!$C$37:$AB$37</c:f>
              <c:numCache>
                <c:formatCode>0</c:formatCode>
                <c:ptCount val="26"/>
                <c:pt idx="0">
                  <c:v>1466.16</c:v>
                </c:pt>
                <c:pt idx="1">
                  <c:v>1504.76</c:v>
                </c:pt>
                <c:pt idx="2">
                  <c:v>1541.9066666666668</c:v>
                </c:pt>
                <c:pt idx="3">
                  <c:v>1576.52</c:v>
                </c:pt>
                <c:pt idx="4">
                  <c:v>1607.1733333333334</c:v>
                </c:pt>
                <c:pt idx="5">
                  <c:v>1640.7466666666667</c:v>
                </c:pt>
                <c:pt idx="6">
                  <c:v>1668.5733333333333</c:v>
                </c:pt>
                <c:pt idx="7">
                  <c:v>1697.1333333333334</c:v>
                </c:pt>
                <c:pt idx="8">
                  <c:v>1725.32</c:v>
                </c:pt>
                <c:pt idx="9">
                  <c:v>1754.2133333333334</c:v>
                </c:pt>
                <c:pt idx="10">
                  <c:v>1778.5866666666666</c:v>
                </c:pt>
                <c:pt idx="11">
                  <c:v>1809.84</c:v>
                </c:pt>
                <c:pt idx="12">
                  <c:v>1838.6</c:v>
                </c:pt>
                <c:pt idx="13">
                  <c:v>1871.72</c:v>
                </c:pt>
                <c:pt idx="14">
                  <c:v>1899.2533333333333</c:v>
                </c:pt>
                <c:pt idx="15">
                  <c:v>1925.64</c:v>
                </c:pt>
                <c:pt idx="16">
                  <c:v>1950.3333333333333</c:v>
                </c:pt>
                <c:pt idx="17">
                  <c:v>1972.6</c:v>
                </c:pt>
                <c:pt idx="18">
                  <c:v>1994.08</c:v>
                </c:pt>
                <c:pt idx="19">
                  <c:v>2014.24</c:v>
                </c:pt>
                <c:pt idx="20">
                  <c:v>2034.8133333333333</c:v>
                </c:pt>
                <c:pt idx="21">
                  <c:v>2049.3066666666668</c:v>
                </c:pt>
                <c:pt idx="22">
                  <c:v>2064.7199999999998</c:v>
                </c:pt>
                <c:pt idx="23">
                  <c:v>2078.5733333333333</c:v>
                </c:pt>
                <c:pt idx="24">
                  <c:v>2094.6</c:v>
                </c:pt>
                <c:pt idx="25">
                  <c:v>2103.6133333333332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'Prevalence graphs'!$B$38</c:f>
              <c:strCache>
                <c:ptCount val="1"/>
                <c:pt idx="0">
                  <c:v>0.5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graphs'!$B$41:$AB$41</c:f>
                <c:numCache>
                  <c:formatCode>General</c:formatCode>
                  <c:ptCount val="27"/>
                  <c:pt idx="0">
                    <c:v>0</c:v>
                  </c:pt>
                  <c:pt idx="1">
                    <c:v>39.329052874433685</c:v>
                  </c:pt>
                  <c:pt idx="2">
                    <c:v>42.431698842571294</c:v>
                  </c:pt>
                  <c:pt idx="3">
                    <c:v>59.75879814349981</c:v>
                  </c:pt>
                  <c:pt idx="4">
                    <c:v>79.213583571393997</c:v>
                  </c:pt>
                  <c:pt idx="5">
                    <c:v>98.872167974612566</c:v>
                  </c:pt>
                  <c:pt idx="6">
                    <c:v>118.10566718926839</c:v>
                  </c:pt>
                  <c:pt idx="7">
                    <c:v>134.27591229339021</c:v>
                  </c:pt>
                  <c:pt idx="8">
                    <c:v>147.96968698576973</c:v>
                  </c:pt>
                  <c:pt idx="9">
                    <c:v>164.08275093852967</c:v>
                  </c:pt>
                  <c:pt idx="10">
                    <c:v>178.80270641749868</c:v>
                  </c:pt>
                  <c:pt idx="11">
                    <c:v>198.30362802754993</c:v>
                  </c:pt>
                  <c:pt idx="12">
                    <c:v>213.53229721884125</c:v>
                  </c:pt>
                  <c:pt idx="13">
                    <c:v>227.70874340310743</c:v>
                  </c:pt>
                  <c:pt idx="14">
                    <c:v>246.90267988285046</c:v>
                  </c:pt>
                  <c:pt idx="15">
                    <c:v>262.87888077126991</c:v>
                  </c:pt>
                  <c:pt idx="16">
                    <c:v>279.69230712814868</c:v>
                  </c:pt>
                  <c:pt idx="17">
                    <c:v>298.38136551884213</c:v>
                  </c:pt>
                  <c:pt idx="18">
                    <c:v>317.65718880579425</c:v>
                  </c:pt>
                  <c:pt idx="19">
                    <c:v>332.89099290241478</c:v>
                  </c:pt>
                  <c:pt idx="20">
                    <c:v>351.80005533446598</c:v>
                  </c:pt>
                  <c:pt idx="21">
                    <c:v>371.03305776649546</c:v>
                  </c:pt>
                  <c:pt idx="22">
                    <c:v>391.05273619920996</c:v>
                  </c:pt>
                  <c:pt idx="23">
                    <c:v>405.68561095179768</c:v>
                  </c:pt>
                  <c:pt idx="24">
                    <c:v>419.82122840826213</c:v>
                  </c:pt>
                  <c:pt idx="25">
                    <c:v>437.87631658063242</c:v>
                  </c:pt>
                  <c:pt idx="26">
                    <c:v>458.32954665102415</c:v>
                  </c:pt>
                </c:numCache>
              </c:numRef>
            </c:plus>
            <c:minus>
              <c:numRef>
                <c:f>'Prevalence graphs'!$C$41:$AB$41</c:f>
                <c:numCache>
                  <c:formatCode>General</c:formatCode>
                  <c:ptCount val="26"/>
                  <c:pt idx="0">
                    <c:v>39.329052874433685</c:v>
                  </c:pt>
                  <c:pt idx="1">
                    <c:v>42.431698842571294</c:v>
                  </c:pt>
                  <c:pt idx="2">
                    <c:v>59.75879814349981</c:v>
                  </c:pt>
                  <c:pt idx="3">
                    <c:v>79.213583571393997</c:v>
                  </c:pt>
                  <c:pt idx="4">
                    <c:v>98.872167974612566</c:v>
                  </c:pt>
                  <c:pt idx="5">
                    <c:v>118.10566718926839</c:v>
                  </c:pt>
                  <c:pt idx="6">
                    <c:v>134.27591229339021</c:v>
                  </c:pt>
                  <c:pt idx="7">
                    <c:v>147.96968698576973</c:v>
                  </c:pt>
                  <c:pt idx="8">
                    <c:v>164.08275093852967</c:v>
                  </c:pt>
                  <c:pt idx="9">
                    <c:v>178.80270641749868</c:v>
                  </c:pt>
                  <c:pt idx="10">
                    <c:v>198.30362802754993</c:v>
                  </c:pt>
                  <c:pt idx="11">
                    <c:v>213.53229721884125</c:v>
                  </c:pt>
                  <c:pt idx="12">
                    <c:v>227.70874340310743</c:v>
                  </c:pt>
                  <c:pt idx="13">
                    <c:v>246.90267988285046</c:v>
                  </c:pt>
                  <c:pt idx="14">
                    <c:v>262.87888077126991</c:v>
                  </c:pt>
                  <c:pt idx="15">
                    <c:v>279.69230712814868</c:v>
                  </c:pt>
                  <c:pt idx="16">
                    <c:v>298.38136551884213</c:v>
                  </c:pt>
                  <c:pt idx="17">
                    <c:v>317.65718880579425</c:v>
                  </c:pt>
                  <c:pt idx="18">
                    <c:v>332.89099290241478</c:v>
                  </c:pt>
                  <c:pt idx="19">
                    <c:v>351.80005533446598</c:v>
                  </c:pt>
                  <c:pt idx="20">
                    <c:v>371.03305776649546</c:v>
                  </c:pt>
                  <c:pt idx="21">
                    <c:v>391.05273619920996</c:v>
                  </c:pt>
                  <c:pt idx="22">
                    <c:v>405.68561095179768</c:v>
                  </c:pt>
                  <c:pt idx="23">
                    <c:v>419.82122840826213</c:v>
                  </c:pt>
                  <c:pt idx="24">
                    <c:v>437.87631658063242</c:v>
                  </c:pt>
                  <c:pt idx="25">
                    <c:v>458.32954665102415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graphs'!$C$38:$AB$38</c:f>
              <c:numCache>
                <c:formatCode>0</c:formatCode>
                <c:ptCount val="26"/>
                <c:pt idx="0">
                  <c:v>1466.16</c:v>
                </c:pt>
                <c:pt idx="1">
                  <c:v>1504.76</c:v>
                </c:pt>
                <c:pt idx="2">
                  <c:v>1541.2933333333333</c:v>
                </c:pt>
                <c:pt idx="3">
                  <c:v>1574.1466666666668</c:v>
                </c:pt>
                <c:pt idx="4">
                  <c:v>1602.88</c:v>
                </c:pt>
                <c:pt idx="5">
                  <c:v>1634.1066666666666</c:v>
                </c:pt>
                <c:pt idx="6">
                  <c:v>1659.2933333333333</c:v>
                </c:pt>
                <c:pt idx="7">
                  <c:v>1685.28</c:v>
                </c:pt>
                <c:pt idx="8">
                  <c:v>1710.2533333333333</c:v>
                </c:pt>
                <c:pt idx="9">
                  <c:v>1736.2133333333334</c:v>
                </c:pt>
                <c:pt idx="10">
                  <c:v>1757.7333333333333</c:v>
                </c:pt>
                <c:pt idx="11">
                  <c:v>1785.8933333333334</c:v>
                </c:pt>
                <c:pt idx="12">
                  <c:v>1811.8133333333333</c:v>
                </c:pt>
                <c:pt idx="13">
                  <c:v>1841</c:v>
                </c:pt>
                <c:pt idx="14">
                  <c:v>1866.0266666666666</c:v>
                </c:pt>
                <c:pt idx="15">
                  <c:v>1889.6</c:v>
                </c:pt>
                <c:pt idx="16">
                  <c:v>1912.3066666666666</c:v>
                </c:pt>
                <c:pt idx="17">
                  <c:v>1932.48</c:v>
                </c:pt>
                <c:pt idx="18">
                  <c:v>1951.0133333333333</c:v>
                </c:pt>
                <c:pt idx="19">
                  <c:v>1968.88</c:v>
                </c:pt>
                <c:pt idx="20">
                  <c:v>1987.4933333333333</c:v>
                </c:pt>
                <c:pt idx="21">
                  <c:v>2000.2533333333333</c:v>
                </c:pt>
                <c:pt idx="22">
                  <c:v>2013.72</c:v>
                </c:pt>
                <c:pt idx="23">
                  <c:v>2025.6133333333332</c:v>
                </c:pt>
                <c:pt idx="24">
                  <c:v>2040.1066666666666</c:v>
                </c:pt>
                <c:pt idx="25">
                  <c:v>2048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726464"/>
        <c:axId val="487733504"/>
      </c:lineChart>
      <c:catAx>
        <c:axId val="48772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7733504"/>
        <c:crosses val="autoZero"/>
        <c:auto val="1"/>
        <c:lblAlgn val="ctr"/>
        <c:lblOffset val="100"/>
        <c:noMultiLvlLbl val="0"/>
      </c:catAx>
      <c:valAx>
        <c:axId val="4877335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77264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T2D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'Prevalence graphs'!$B$44</c:f>
              <c:strCache>
                <c:ptCount val="1"/>
                <c:pt idx="0">
                  <c:v>No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graphs'!$C$47:$AB$47</c:f>
                <c:numCache>
                  <c:formatCode>General</c:formatCode>
                  <c:ptCount val="26"/>
                  <c:pt idx="0">
                    <c:v>46.426306718880348</c:v>
                  </c:pt>
                  <c:pt idx="1">
                    <c:v>65.509607098670813</c:v>
                  </c:pt>
                  <c:pt idx="2">
                    <c:v>103.63522695814713</c:v>
                  </c:pt>
                  <c:pt idx="3">
                    <c:v>145.66573607635621</c:v>
                  </c:pt>
                  <c:pt idx="4">
                    <c:v>189.62909575156326</c:v>
                  </c:pt>
                  <c:pt idx="5">
                    <c:v>230.74322428958894</c:v>
                  </c:pt>
                  <c:pt idx="6">
                    <c:v>274.54443105301232</c:v>
                  </c:pt>
                  <c:pt idx="7">
                    <c:v>314.29308501602276</c:v>
                  </c:pt>
                  <c:pt idx="8">
                    <c:v>352.552268780421</c:v>
                  </c:pt>
                  <c:pt idx="9">
                    <c:v>389.36162362969924</c:v>
                  </c:pt>
                  <c:pt idx="10">
                    <c:v>425.04511739605039</c:v>
                  </c:pt>
                  <c:pt idx="11">
                    <c:v>458.08651798056178</c:v>
                  </c:pt>
                  <c:pt idx="12">
                    <c:v>493.09225352756141</c:v>
                  </c:pt>
                  <c:pt idx="13">
                    <c:v>519.52283337693643</c:v>
                  </c:pt>
                  <c:pt idx="14">
                    <c:v>549.0474417874409</c:v>
                  </c:pt>
                  <c:pt idx="15">
                    <c:v>575.17311790065048</c:v>
                  </c:pt>
                  <c:pt idx="16">
                    <c:v>604.67052611778217</c:v>
                  </c:pt>
                  <c:pt idx="17">
                    <c:v>629.00226376557839</c:v>
                  </c:pt>
                  <c:pt idx="18">
                    <c:v>648.98456424033861</c:v>
                  </c:pt>
                  <c:pt idx="19">
                    <c:v>667.8934837232656</c:v>
                  </c:pt>
                  <c:pt idx="20">
                    <c:v>684.1347734669439</c:v>
                  </c:pt>
                  <c:pt idx="21">
                    <c:v>708.40836308508449</c:v>
                  </c:pt>
                  <c:pt idx="22">
                    <c:v>719.89786238512102</c:v>
                  </c:pt>
                  <c:pt idx="23">
                    <c:v>736.03207611262883</c:v>
                  </c:pt>
                  <c:pt idx="24">
                    <c:v>748.61805553076704</c:v>
                  </c:pt>
                  <c:pt idx="25">
                    <c:v>761.95999358379845</c:v>
                  </c:pt>
                </c:numCache>
              </c:numRef>
            </c:plus>
            <c:minus>
              <c:numRef>
                <c:f>'Prevalence graphs'!$C$47:$AB$47</c:f>
                <c:numCache>
                  <c:formatCode>General</c:formatCode>
                  <c:ptCount val="26"/>
                  <c:pt idx="0">
                    <c:v>46.426306718880348</c:v>
                  </c:pt>
                  <c:pt idx="1">
                    <c:v>65.509607098670813</c:v>
                  </c:pt>
                  <c:pt idx="2">
                    <c:v>103.63522695814713</c:v>
                  </c:pt>
                  <c:pt idx="3">
                    <c:v>145.66573607635621</c:v>
                  </c:pt>
                  <c:pt idx="4">
                    <c:v>189.62909575156326</c:v>
                  </c:pt>
                  <c:pt idx="5">
                    <c:v>230.74322428958894</c:v>
                  </c:pt>
                  <c:pt idx="6">
                    <c:v>274.54443105301232</c:v>
                  </c:pt>
                  <c:pt idx="7">
                    <c:v>314.29308501602276</c:v>
                  </c:pt>
                  <c:pt idx="8">
                    <c:v>352.552268780421</c:v>
                  </c:pt>
                  <c:pt idx="9">
                    <c:v>389.36162362969924</c:v>
                  </c:pt>
                  <c:pt idx="10">
                    <c:v>425.04511739605039</c:v>
                  </c:pt>
                  <c:pt idx="11">
                    <c:v>458.08651798056178</c:v>
                  </c:pt>
                  <c:pt idx="12">
                    <c:v>493.09225352756141</c:v>
                  </c:pt>
                  <c:pt idx="13">
                    <c:v>519.52283337693643</c:v>
                  </c:pt>
                  <c:pt idx="14">
                    <c:v>549.0474417874409</c:v>
                  </c:pt>
                  <c:pt idx="15">
                    <c:v>575.17311790065048</c:v>
                  </c:pt>
                  <c:pt idx="16">
                    <c:v>604.67052611778217</c:v>
                  </c:pt>
                  <c:pt idx="17">
                    <c:v>629.00226376557839</c:v>
                  </c:pt>
                  <c:pt idx="18">
                    <c:v>648.98456424033861</c:v>
                  </c:pt>
                  <c:pt idx="19">
                    <c:v>667.8934837232656</c:v>
                  </c:pt>
                  <c:pt idx="20">
                    <c:v>684.1347734669439</c:v>
                  </c:pt>
                  <c:pt idx="21">
                    <c:v>708.40836308508449</c:v>
                  </c:pt>
                  <c:pt idx="22">
                    <c:v>719.89786238512102</c:v>
                  </c:pt>
                  <c:pt idx="23">
                    <c:v>736.03207611262883</c:v>
                  </c:pt>
                  <c:pt idx="24">
                    <c:v>748.61805553076704</c:v>
                  </c:pt>
                  <c:pt idx="25">
                    <c:v>761.95999358379845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graphs'!$C$44:$AB$44</c:f>
              <c:numCache>
                <c:formatCode>0</c:formatCode>
                <c:ptCount val="26"/>
                <c:pt idx="0">
                  <c:v>2115.8933333333334</c:v>
                </c:pt>
                <c:pt idx="1">
                  <c:v>2229.2266666666665</c:v>
                </c:pt>
                <c:pt idx="2">
                  <c:v>2348.92</c:v>
                </c:pt>
                <c:pt idx="3">
                  <c:v>2475.8000000000002</c:v>
                </c:pt>
                <c:pt idx="4">
                  <c:v>2599.7066666666665</c:v>
                </c:pt>
                <c:pt idx="5">
                  <c:v>2728.0666666666666</c:v>
                </c:pt>
                <c:pt idx="6">
                  <c:v>2853.4266666666667</c:v>
                </c:pt>
                <c:pt idx="7">
                  <c:v>2976.4933333333333</c:v>
                </c:pt>
                <c:pt idx="8">
                  <c:v>3096.5333333333333</c:v>
                </c:pt>
                <c:pt idx="9">
                  <c:v>3210.2933333333335</c:v>
                </c:pt>
                <c:pt idx="10">
                  <c:v>3322.1866666666665</c:v>
                </c:pt>
                <c:pt idx="11">
                  <c:v>3432.0933333333332</c:v>
                </c:pt>
                <c:pt idx="12">
                  <c:v>3535.3866666666668</c:v>
                </c:pt>
                <c:pt idx="13">
                  <c:v>3639.84</c:v>
                </c:pt>
                <c:pt idx="14">
                  <c:v>3740</c:v>
                </c:pt>
                <c:pt idx="15">
                  <c:v>3833.2666666666669</c:v>
                </c:pt>
                <c:pt idx="16">
                  <c:v>3926.1866666666665</c:v>
                </c:pt>
                <c:pt idx="17">
                  <c:v>4009.2133333333331</c:v>
                </c:pt>
                <c:pt idx="18">
                  <c:v>4084.0933333333332</c:v>
                </c:pt>
                <c:pt idx="19">
                  <c:v>4156.12</c:v>
                </c:pt>
                <c:pt idx="20">
                  <c:v>4223.28</c:v>
                </c:pt>
                <c:pt idx="21">
                  <c:v>4285.4666666666662</c:v>
                </c:pt>
                <c:pt idx="22">
                  <c:v>4343.88</c:v>
                </c:pt>
                <c:pt idx="23">
                  <c:v>4397.6400000000003</c:v>
                </c:pt>
                <c:pt idx="24">
                  <c:v>4445.5600000000004</c:v>
                </c:pt>
                <c:pt idx="25">
                  <c:v>4488.1866666666665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'Prevalence graphs'!$B$45</c:f>
              <c:strCache>
                <c:ptCount val="1"/>
                <c:pt idx="0">
                  <c:v>0.2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graphs'!$C$48:$AB$48</c:f>
                <c:numCache>
                  <c:formatCode>General</c:formatCode>
                  <c:ptCount val="26"/>
                  <c:pt idx="0">
                    <c:v>46.426306718880348</c:v>
                  </c:pt>
                  <c:pt idx="1">
                    <c:v>65.509607098670813</c:v>
                  </c:pt>
                  <c:pt idx="2">
                    <c:v>103.36221015868851</c:v>
                  </c:pt>
                  <c:pt idx="3">
                    <c:v>144.94632017865558</c:v>
                  </c:pt>
                  <c:pt idx="4">
                    <c:v>187.4948940341813</c:v>
                  </c:pt>
                  <c:pt idx="5">
                    <c:v>227.91065851922474</c:v>
                  </c:pt>
                  <c:pt idx="6">
                    <c:v>270.78624091091973</c:v>
                  </c:pt>
                  <c:pt idx="7">
                    <c:v>309.1444176001458</c:v>
                  </c:pt>
                  <c:pt idx="8">
                    <c:v>345.71551156020371</c:v>
                  </c:pt>
                  <c:pt idx="9">
                    <c:v>380.44866705860159</c:v>
                  </c:pt>
                  <c:pt idx="10">
                    <c:v>414.58014231267759</c:v>
                  </c:pt>
                  <c:pt idx="11">
                    <c:v>446.6251013496169</c:v>
                  </c:pt>
                  <c:pt idx="12">
                    <c:v>480.30552609771212</c:v>
                  </c:pt>
                  <c:pt idx="13">
                    <c:v>504.39077866273487</c:v>
                  </c:pt>
                  <c:pt idx="14">
                    <c:v>532.35130489388507</c:v>
                  </c:pt>
                  <c:pt idx="15">
                    <c:v>557.32708672735441</c:v>
                  </c:pt>
                  <c:pt idx="16">
                    <c:v>585.36997607401156</c:v>
                  </c:pt>
                  <c:pt idx="17">
                    <c:v>608.97964935893651</c:v>
                  </c:pt>
                  <c:pt idx="18">
                    <c:v>628.02186317215285</c:v>
                  </c:pt>
                  <c:pt idx="19">
                    <c:v>644.89251693596202</c:v>
                  </c:pt>
                  <c:pt idx="20">
                    <c:v>660.76596630139954</c:v>
                  </c:pt>
                  <c:pt idx="21">
                    <c:v>683.47670769058072</c:v>
                  </c:pt>
                  <c:pt idx="22">
                    <c:v>693.65754265984083</c:v>
                  </c:pt>
                  <c:pt idx="23">
                    <c:v>709.52181906783767</c:v>
                  </c:pt>
                  <c:pt idx="24">
                    <c:v>721.41092423112082</c:v>
                  </c:pt>
                  <c:pt idx="25">
                    <c:v>733.83865619993969</c:v>
                  </c:pt>
                </c:numCache>
              </c:numRef>
            </c:plus>
            <c:minus>
              <c:numRef>
                <c:f>'Prevalence graphs'!$C$48:$AB$48</c:f>
                <c:numCache>
                  <c:formatCode>General</c:formatCode>
                  <c:ptCount val="26"/>
                  <c:pt idx="0">
                    <c:v>46.426306718880348</c:v>
                  </c:pt>
                  <c:pt idx="1">
                    <c:v>65.509607098670813</c:v>
                  </c:pt>
                  <c:pt idx="2">
                    <c:v>103.36221015868851</c:v>
                  </c:pt>
                  <c:pt idx="3">
                    <c:v>144.94632017865558</c:v>
                  </c:pt>
                  <c:pt idx="4">
                    <c:v>187.4948940341813</c:v>
                  </c:pt>
                  <c:pt idx="5">
                    <c:v>227.91065851922474</c:v>
                  </c:pt>
                  <c:pt idx="6">
                    <c:v>270.78624091091973</c:v>
                  </c:pt>
                  <c:pt idx="7">
                    <c:v>309.1444176001458</c:v>
                  </c:pt>
                  <c:pt idx="8">
                    <c:v>345.71551156020371</c:v>
                  </c:pt>
                  <c:pt idx="9">
                    <c:v>380.44866705860159</c:v>
                  </c:pt>
                  <c:pt idx="10">
                    <c:v>414.58014231267759</c:v>
                  </c:pt>
                  <c:pt idx="11">
                    <c:v>446.6251013496169</c:v>
                  </c:pt>
                  <c:pt idx="12">
                    <c:v>480.30552609771212</c:v>
                  </c:pt>
                  <c:pt idx="13">
                    <c:v>504.39077866273487</c:v>
                  </c:pt>
                  <c:pt idx="14">
                    <c:v>532.35130489388507</c:v>
                  </c:pt>
                  <c:pt idx="15">
                    <c:v>557.32708672735441</c:v>
                  </c:pt>
                  <c:pt idx="16">
                    <c:v>585.36997607401156</c:v>
                  </c:pt>
                  <c:pt idx="17">
                    <c:v>608.97964935893651</c:v>
                  </c:pt>
                  <c:pt idx="18">
                    <c:v>628.02186317215285</c:v>
                  </c:pt>
                  <c:pt idx="19">
                    <c:v>644.89251693596202</c:v>
                  </c:pt>
                  <c:pt idx="20">
                    <c:v>660.76596630139954</c:v>
                  </c:pt>
                  <c:pt idx="21">
                    <c:v>683.47670769058072</c:v>
                  </c:pt>
                  <c:pt idx="22">
                    <c:v>693.65754265984083</c:v>
                  </c:pt>
                  <c:pt idx="23">
                    <c:v>709.52181906783767</c:v>
                  </c:pt>
                  <c:pt idx="24">
                    <c:v>721.41092423112082</c:v>
                  </c:pt>
                  <c:pt idx="25">
                    <c:v>733.83865619993969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graphs'!$C$45:$AB$45</c:f>
              <c:numCache>
                <c:formatCode>0</c:formatCode>
                <c:ptCount val="26"/>
                <c:pt idx="0">
                  <c:v>2115.8933333333334</c:v>
                </c:pt>
                <c:pt idx="1">
                  <c:v>2229.2266666666665</c:v>
                </c:pt>
                <c:pt idx="2">
                  <c:v>2347.9866666666667</c:v>
                </c:pt>
                <c:pt idx="3">
                  <c:v>2472.7600000000002</c:v>
                </c:pt>
                <c:pt idx="4">
                  <c:v>2593.7733333333335</c:v>
                </c:pt>
                <c:pt idx="5">
                  <c:v>2719.28</c:v>
                </c:pt>
                <c:pt idx="6">
                  <c:v>2840.72</c:v>
                </c:pt>
                <c:pt idx="7">
                  <c:v>2959.68</c:v>
                </c:pt>
                <c:pt idx="8">
                  <c:v>3075.72</c:v>
                </c:pt>
                <c:pt idx="9">
                  <c:v>3185.28</c:v>
                </c:pt>
                <c:pt idx="10">
                  <c:v>3292.84</c:v>
                </c:pt>
                <c:pt idx="11">
                  <c:v>3398.4533333333334</c:v>
                </c:pt>
                <c:pt idx="12">
                  <c:v>3497.04</c:v>
                </c:pt>
                <c:pt idx="13">
                  <c:v>3597.32</c:v>
                </c:pt>
                <c:pt idx="14">
                  <c:v>3693.1866666666665</c:v>
                </c:pt>
                <c:pt idx="15">
                  <c:v>3782.28</c:v>
                </c:pt>
                <c:pt idx="16">
                  <c:v>3870.7333333333331</c:v>
                </c:pt>
                <c:pt idx="17">
                  <c:v>3950.2</c:v>
                </c:pt>
                <c:pt idx="18">
                  <c:v>4021.6266666666666</c:v>
                </c:pt>
                <c:pt idx="19">
                  <c:v>4089.96</c:v>
                </c:pt>
                <c:pt idx="20">
                  <c:v>4154.1333333333332</c:v>
                </c:pt>
                <c:pt idx="21">
                  <c:v>4213.8266666666668</c:v>
                </c:pt>
                <c:pt idx="22">
                  <c:v>4268.3466666666664</c:v>
                </c:pt>
                <c:pt idx="23">
                  <c:v>4320.04</c:v>
                </c:pt>
                <c:pt idx="24">
                  <c:v>4364.72</c:v>
                </c:pt>
                <c:pt idx="25">
                  <c:v>4404.6000000000004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'Prevalence graphs'!$B$46</c:f>
              <c:strCache>
                <c:ptCount val="1"/>
                <c:pt idx="0">
                  <c:v>0.5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graphs'!$C$49:$AB$49</c:f>
                <c:numCache>
                  <c:formatCode>General</c:formatCode>
                  <c:ptCount val="26"/>
                  <c:pt idx="0">
                    <c:v>46.426306718880348</c:v>
                  </c:pt>
                  <c:pt idx="1">
                    <c:v>65.509607098670813</c:v>
                  </c:pt>
                  <c:pt idx="2">
                    <c:v>102.89494448222422</c:v>
                  </c:pt>
                  <c:pt idx="3">
                    <c:v>143.06248145478256</c:v>
                  </c:pt>
                  <c:pt idx="4">
                    <c:v>184.36847163583403</c:v>
                  </c:pt>
                  <c:pt idx="5">
                    <c:v>222.90497586789459</c:v>
                  </c:pt>
                  <c:pt idx="6">
                    <c:v>262.65607288281421</c:v>
                  </c:pt>
                  <c:pt idx="7">
                    <c:v>298.79067366078658</c:v>
                  </c:pt>
                  <c:pt idx="8">
                    <c:v>332.21037511392285</c:v>
                  </c:pt>
                  <c:pt idx="9">
                    <c:v>364.39186867376111</c:v>
                  </c:pt>
                  <c:pt idx="10">
                    <c:v>396.34402475066474</c:v>
                  </c:pt>
                  <c:pt idx="11">
                    <c:v>425.75953693239671</c:v>
                  </c:pt>
                  <c:pt idx="12">
                    <c:v>456.96192965667893</c:v>
                  </c:pt>
                  <c:pt idx="13">
                    <c:v>478.96915233539715</c:v>
                  </c:pt>
                  <c:pt idx="14">
                    <c:v>504.14501194266182</c:v>
                  </c:pt>
                  <c:pt idx="15">
                    <c:v>527.17582072355663</c:v>
                  </c:pt>
                  <c:pt idx="16">
                    <c:v>552.75587796261584</c:v>
                  </c:pt>
                  <c:pt idx="17">
                    <c:v>574.20900569585478</c:v>
                  </c:pt>
                  <c:pt idx="18">
                    <c:v>590.54910703702046</c:v>
                  </c:pt>
                  <c:pt idx="19">
                    <c:v>605.80555384270508</c:v>
                  </c:pt>
                  <c:pt idx="20">
                    <c:v>620.53568972479104</c:v>
                  </c:pt>
                  <c:pt idx="21">
                    <c:v>639.78467127620365</c:v>
                  </c:pt>
                  <c:pt idx="22">
                    <c:v>648.27581976261376</c:v>
                  </c:pt>
                  <c:pt idx="23">
                    <c:v>663.23464672936245</c:v>
                  </c:pt>
                  <c:pt idx="24">
                    <c:v>674.2859737529767</c:v>
                  </c:pt>
                  <c:pt idx="25">
                    <c:v>685.81445057845076</c:v>
                  </c:pt>
                </c:numCache>
              </c:numRef>
            </c:plus>
            <c:minus>
              <c:numRef>
                <c:f>'Prevalence graphs'!$C$49:$AB$49</c:f>
                <c:numCache>
                  <c:formatCode>General</c:formatCode>
                  <c:ptCount val="26"/>
                  <c:pt idx="0">
                    <c:v>46.426306718880348</c:v>
                  </c:pt>
                  <c:pt idx="1">
                    <c:v>65.509607098670813</c:v>
                  </c:pt>
                  <c:pt idx="2">
                    <c:v>102.89494448222422</c:v>
                  </c:pt>
                  <c:pt idx="3">
                    <c:v>143.06248145478256</c:v>
                  </c:pt>
                  <c:pt idx="4">
                    <c:v>184.36847163583403</c:v>
                  </c:pt>
                  <c:pt idx="5">
                    <c:v>222.90497586789459</c:v>
                  </c:pt>
                  <c:pt idx="6">
                    <c:v>262.65607288281421</c:v>
                  </c:pt>
                  <c:pt idx="7">
                    <c:v>298.79067366078658</c:v>
                  </c:pt>
                  <c:pt idx="8">
                    <c:v>332.21037511392285</c:v>
                  </c:pt>
                  <c:pt idx="9">
                    <c:v>364.39186867376111</c:v>
                  </c:pt>
                  <c:pt idx="10">
                    <c:v>396.34402475066474</c:v>
                  </c:pt>
                  <c:pt idx="11">
                    <c:v>425.75953693239671</c:v>
                  </c:pt>
                  <c:pt idx="12">
                    <c:v>456.96192965667893</c:v>
                  </c:pt>
                  <c:pt idx="13">
                    <c:v>478.96915233539715</c:v>
                  </c:pt>
                  <c:pt idx="14">
                    <c:v>504.14501194266182</c:v>
                  </c:pt>
                  <c:pt idx="15">
                    <c:v>527.17582072355663</c:v>
                  </c:pt>
                  <c:pt idx="16">
                    <c:v>552.75587796261584</c:v>
                  </c:pt>
                  <c:pt idx="17">
                    <c:v>574.20900569585478</c:v>
                  </c:pt>
                  <c:pt idx="18">
                    <c:v>590.54910703702046</c:v>
                  </c:pt>
                  <c:pt idx="19">
                    <c:v>605.80555384270508</c:v>
                  </c:pt>
                  <c:pt idx="20">
                    <c:v>620.53568972479104</c:v>
                  </c:pt>
                  <c:pt idx="21">
                    <c:v>639.78467127620365</c:v>
                  </c:pt>
                  <c:pt idx="22">
                    <c:v>648.27581976261376</c:v>
                  </c:pt>
                  <c:pt idx="23">
                    <c:v>663.23464672936245</c:v>
                  </c:pt>
                  <c:pt idx="24">
                    <c:v>674.2859737529767</c:v>
                  </c:pt>
                  <c:pt idx="25">
                    <c:v>685.81445057845076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graphs'!$C$46:$AB$46</c:f>
              <c:numCache>
                <c:formatCode>0</c:formatCode>
                <c:ptCount val="26"/>
                <c:pt idx="0">
                  <c:v>2115.8933333333334</c:v>
                </c:pt>
                <c:pt idx="1">
                  <c:v>2229.2266666666665</c:v>
                </c:pt>
                <c:pt idx="2">
                  <c:v>2345.52</c:v>
                </c:pt>
                <c:pt idx="3">
                  <c:v>2466.08</c:v>
                </c:pt>
                <c:pt idx="4">
                  <c:v>2581.8000000000002</c:v>
                </c:pt>
                <c:pt idx="5">
                  <c:v>2700.72</c:v>
                </c:pt>
                <c:pt idx="6">
                  <c:v>2814.9733333333334</c:v>
                </c:pt>
                <c:pt idx="7">
                  <c:v>2925.6</c:v>
                </c:pt>
                <c:pt idx="8">
                  <c:v>3033.2</c:v>
                </c:pt>
                <c:pt idx="9">
                  <c:v>3133.3733333333334</c:v>
                </c:pt>
                <c:pt idx="10">
                  <c:v>3231.6933333333332</c:v>
                </c:pt>
                <c:pt idx="11">
                  <c:v>3328.4933333333333</c:v>
                </c:pt>
                <c:pt idx="12">
                  <c:v>3418.8133333333335</c:v>
                </c:pt>
                <c:pt idx="13">
                  <c:v>3508.8666666666668</c:v>
                </c:pt>
                <c:pt idx="14">
                  <c:v>3595.56</c:v>
                </c:pt>
                <c:pt idx="15">
                  <c:v>3676.3066666666668</c:v>
                </c:pt>
                <c:pt idx="16">
                  <c:v>3758.2933333333335</c:v>
                </c:pt>
                <c:pt idx="17">
                  <c:v>3830.4666666666667</c:v>
                </c:pt>
                <c:pt idx="18">
                  <c:v>3894.4533333333334</c:v>
                </c:pt>
                <c:pt idx="19">
                  <c:v>3955.76</c:v>
                </c:pt>
                <c:pt idx="20">
                  <c:v>4012.4666666666667</c:v>
                </c:pt>
                <c:pt idx="21">
                  <c:v>4064.12</c:v>
                </c:pt>
                <c:pt idx="22">
                  <c:v>4112.1866666666665</c:v>
                </c:pt>
                <c:pt idx="23">
                  <c:v>4158.1733333333332</c:v>
                </c:pt>
                <c:pt idx="24">
                  <c:v>4199.16</c:v>
                </c:pt>
                <c:pt idx="25">
                  <c:v>4235.7066666666669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836288"/>
        <c:axId val="487912192"/>
      </c:lineChart>
      <c:catAx>
        <c:axId val="48783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7912192"/>
        <c:crosses val="autoZero"/>
        <c:auto val="1"/>
        <c:lblAlgn val="ctr"/>
        <c:lblOffset val="100"/>
        <c:noMultiLvlLbl val="0"/>
      </c:catAx>
      <c:valAx>
        <c:axId val="48791219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78362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Overweight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'Prevalence graphs'!$B$52</c:f>
              <c:strCache>
                <c:ptCount val="1"/>
                <c:pt idx="0">
                  <c:v>No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graphs'!$C$55:$AB$55</c:f>
                <c:numCache>
                  <c:formatCode>General</c:formatCode>
                  <c:ptCount val="26"/>
                  <c:pt idx="0">
                    <c:v>73.56193943428444</c:v>
                  </c:pt>
                  <c:pt idx="1">
                    <c:v>231.96536293162393</c:v>
                  </c:pt>
                  <c:pt idx="2">
                    <c:v>297.77342139433608</c:v>
                  </c:pt>
                  <c:pt idx="3">
                    <c:v>342.97686970924951</c:v>
                  </c:pt>
                  <c:pt idx="4">
                    <c:v>390.05225541657302</c:v>
                  </c:pt>
                  <c:pt idx="5">
                    <c:v>442.02569940370353</c:v>
                  </c:pt>
                  <c:pt idx="6">
                    <c:v>498.60494912193656</c:v>
                  </c:pt>
                  <c:pt idx="7">
                    <c:v>551.57352349638961</c:v>
                  </c:pt>
                  <c:pt idx="8">
                    <c:v>593.25034385905656</c:v>
                  </c:pt>
                  <c:pt idx="9">
                    <c:v>639.58414183662262</c:v>
                  </c:pt>
                  <c:pt idx="10">
                    <c:v>693.87612727344913</c:v>
                  </c:pt>
                  <c:pt idx="11">
                    <c:v>727.9217960437478</c:v>
                  </c:pt>
                  <c:pt idx="12">
                    <c:v>764.34267428512283</c:v>
                  </c:pt>
                  <c:pt idx="13">
                    <c:v>790.66147451920835</c:v>
                  </c:pt>
                  <c:pt idx="14">
                    <c:v>814.02950533476076</c:v>
                  </c:pt>
                  <c:pt idx="15">
                    <c:v>844.75028641605093</c:v>
                  </c:pt>
                  <c:pt idx="16">
                    <c:v>853.88259864378711</c:v>
                  </c:pt>
                  <c:pt idx="17">
                    <c:v>877.89128094289424</c:v>
                  </c:pt>
                  <c:pt idx="18">
                    <c:v>897.12129203481857</c:v>
                  </c:pt>
                  <c:pt idx="19">
                    <c:v>913.53030226454757</c:v>
                  </c:pt>
                  <c:pt idx="20">
                    <c:v>931.68933553816942</c:v>
                  </c:pt>
                  <c:pt idx="21">
                    <c:v>949.86378943977491</c:v>
                  </c:pt>
                  <c:pt idx="22">
                    <c:v>957.20649076129632</c:v>
                  </c:pt>
                  <c:pt idx="23">
                    <c:v>969.27612540951861</c:v>
                  </c:pt>
                  <c:pt idx="24">
                    <c:v>966.61953043698747</c:v>
                  </c:pt>
                  <c:pt idx="25">
                    <c:v>972.0765983535797</c:v>
                  </c:pt>
                </c:numCache>
              </c:numRef>
            </c:plus>
            <c:minus>
              <c:numRef>
                <c:f>'Prevalence graphs'!$C$55:$AB$55</c:f>
                <c:numCache>
                  <c:formatCode>General</c:formatCode>
                  <c:ptCount val="26"/>
                  <c:pt idx="0">
                    <c:v>73.56193943428444</c:v>
                  </c:pt>
                  <c:pt idx="1">
                    <c:v>231.96536293162393</c:v>
                  </c:pt>
                  <c:pt idx="2">
                    <c:v>297.77342139433608</c:v>
                  </c:pt>
                  <c:pt idx="3">
                    <c:v>342.97686970924951</c:v>
                  </c:pt>
                  <c:pt idx="4">
                    <c:v>390.05225541657302</c:v>
                  </c:pt>
                  <c:pt idx="5">
                    <c:v>442.02569940370353</c:v>
                  </c:pt>
                  <c:pt idx="6">
                    <c:v>498.60494912193656</c:v>
                  </c:pt>
                  <c:pt idx="7">
                    <c:v>551.57352349638961</c:v>
                  </c:pt>
                  <c:pt idx="8">
                    <c:v>593.25034385905656</c:v>
                  </c:pt>
                  <c:pt idx="9">
                    <c:v>639.58414183662262</c:v>
                  </c:pt>
                  <c:pt idx="10">
                    <c:v>693.87612727344913</c:v>
                  </c:pt>
                  <c:pt idx="11">
                    <c:v>727.9217960437478</c:v>
                  </c:pt>
                  <c:pt idx="12">
                    <c:v>764.34267428512283</c:v>
                  </c:pt>
                  <c:pt idx="13">
                    <c:v>790.66147451920835</c:v>
                  </c:pt>
                  <c:pt idx="14">
                    <c:v>814.02950533476076</c:v>
                  </c:pt>
                  <c:pt idx="15">
                    <c:v>844.75028641605093</c:v>
                  </c:pt>
                  <c:pt idx="16">
                    <c:v>853.88259864378711</c:v>
                  </c:pt>
                  <c:pt idx="17">
                    <c:v>877.89128094289424</c:v>
                  </c:pt>
                  <c:pt idx="18">
                    <c:v>897.12129203481857</c:v>
                  </c:pt>
                  <c:pt idx="19">
                    <c:v>913.53030226454757</c:v>
                  </c:pt>
                  <c:pt idx="20">
                    <c:v>931.68933553816942</c:v>
                  </c:pt>
                  <c:pt idx="21">
                    <c:v>949.86378943977491</c:v>
                  </c:pt>
                  <c:pt idx="22">
                    <c:v>957.20649076129632</c:v>
                  </c:pt>
                  <c:pt idx="23">
                    <c:v>969.27612540951861</c:v>
                  </c:pt>
                  <c:pt idx="24">
                    <c:v>966.61953043698747</c:v>
                  </c:pt>
                  <c:pt idx="25">
                    <c:v>972.0765983535797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graphs'!$C$52:$AB$52</c:f>
              <c:numCache>
                <c:formatCode>0</c:formatCode>
                <c:ptCount val="26"/>
                <c:pt idx="0">
                  <c:v>7495.12</c:v>
                </c:pt>
                <c:pt idx="1">
                  <c:v>7901.52</c:v>
                </c:pt>
                <c:pt idx="2">
                  <c:v>8135.6133333333337</c:v>
                </c:pt>
                <c:pt idx="3">
                  <c:v>8283.9866666666658</c:v>
                </c:pt>
                <c:pt idx="4">
                  <c:v>8392.1066666666666</c:v>
                </c:pt>
                <c:pt idx="5">
                  <c:v>8470.1200000000008</c:v>
                </c:pt>
                <c:pt idx="6">
                  <c:v>8511.1066666666666</c:v>
                </c:pt>
                <c:pt idx="7">
                  <c:v>8543.1466666666674</c:v>
                </c:pt>
                <c:pt idx="8">
                  <c:v>8569.9466666666667</c:v>
                </c:pt>
                <c:pt idx="9">
                  <c:v>8598.2133333333331</c:v>
                </c:pt>
                <c:pt idx="10">
                  <c:v>8612.6</c:v>
                </c:pt>
                <c:pt idx="11">
                  <c:v>8624.4533333333329</c:v>
                </c:pt>
                <c:pt idx="12">
                  <c:v>8642.64</c:v>
                </c:pt>
                <c:pt idx="13">
                  <c:v>8652.373333333333</c:v>
                </c:pt>
                <c:pt idx="14">
                  <c:v>8665.6666666666661</c:v>
                </c:pt>
                <c:pt idx="15">
                  <c:v>8670.44</c:v>
                </c:pt>
                <c:pt idx="16">
                  <c:v>8684.8799999999992</c:v>
                </c:pt>
                <c:pt idx="17">
                  <c:v>8692.2133333333331</c:v>
                </c:pt>
                <c:pt idx="18">
                  <c:v>8694.3066666666673</c:v>
                </c:pt>
                <c:pt idx="19">
                  <c:v>8702.9866666666658</c:v>
                </c:pt>
                <c:pt idx="20">
                  <c:v>8705.9066666666658</c:v>
                </c:pt>
                <c:pt idx="21">
                  <c:v>8704.8133333333335</c:v>
                </c:pt>
                <c:pt idx="22">
                  <c:v>8703.3066666666673</c:v>
                </c:pt>
                <c:pt idx="23">
                  <c:v>8708.2933333333331</c:v>
                </c:pt>
                <c:pt idx="24">
                  <c:v>8709.5066666666662</c:v>
                </c:pt>
                <c:pt idx="25">
                  <c:v>8714.56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'Prevalence graphs'!$B$53</c:f>
              <c:strCache>
                <c:ptCount val="1"/>
                <c:pt idx="0">
                  <c:v>0.2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graphs'!$C$56:$AB$56</c:f>
                <c:numCache>
                  <c:formatCode>General</c:formatCode>
                  <c:ptCount val="26"/>
                  <c:pt idx="0">
                    <c:v>73.56193943428444</c:v>
                  </c:pt>
                  <c:pt idx="1">
                    <c:v>203.33787710770136</c:v>
                  </c:pt>
                  <c:pt idx="2">
                    <c:v>269.86281420175118</c:v>
                  </c:pt>
                  <c:pt idx="3">
                    <c:v>320.15514294722101</c:v>
                  </c:pt>
                  <c:pt idx="4">
                    <c:v>369.18090091444333</c:v>
                  </c:pt>
                  <c:pt idx="5">
                    <c:v>419.07696582953452</c:v>
                  </c:pt>
                  <c:pt idx="6">
                    <c:v>472.33791105756291</c:v>
                  </c:pt>
                  <c:pt idx="7">
                    <c:v>518.81767022079475</c:v>
                  </c:pt>
                  <c:pt idx="8">
                    <c:v>553.67595432707742</c:v>
                  </c:pt>
                  <c:pt idx="9">
                    <c:v>595.22090226141154</c:v>
                  </c:pt>
                  <c:pt idx="10">
                    <c:v>640.9522776480494</c:v>
                  </c:pt>
                  <c:pt idx="11">
                    <c:v>667.16385140550176</c:v>
                  </c:pt>
                  <c:pt idx="12">
                    <c:v>697.48973389497928</c:v>
                  </c:pt>
                  <c:pt idx="13">
                    <c:v>718.48692668845558</c:v>
                  </c:pt>
                  <c:pt idx="14">
                    <c:v>740.14381377315215</c:v>
                  </c:pt>
                  <c:pt idx="15">
                    <c:v>767.48183631058441</c:v>
                  </c:pt>
                  <c:pt idx="16">
                    <c:v>773.28796349670961</c:v>
                  </c:pt>
                  <c:pt idx="17">
                    <c:v>793.57126023229102</c:v>
                  </c:pt>
                  <c:pt idx="18">
                    <c:v>809.55595356686479</c:v>
                  </c:pt>
                  <c:pt idx="19">
                    <c:v>824.05251116391571</c:v>
                  </c:pt>
                  <c:pt idx="20">
                    <c:v>839.09550604604419</c:v>
                  </c:pt>
                  <c:pt idx="21">
                    <c:v>855.87489677717122</c:v>
                  </c:pt>
                  <c:pt idx="22">
                    <c:v>862.69757842607999</c:v>
                  </c:pt>
                  <c:pt idx="23">
                    <c:v>873.45609376392429</c:v>
                  </c:pt>
                  <c:pt idx="24">
                    <c:v>873.37318321296971</c:v>
                  </c:pt>
                  <c:pt idx="25">
                    <c:v>880.993111336418</c:v>
                  </c:pt>
                </c:numCache>
              </c:numRef>
            </c:plus>
            <c:minus>
              <c:numRef>
                <c:f>'Prevalence graphs'!$C$56:$AB$56</c:f>
                <c:numCache>
                  <c:formatCode>General</c:formatCode>
                  <c:ptCount val="26"/>
                  <c:pt idx="0">
                    <c:v>73.56193943428444</c:v>
                  </c:pt>
                  <c:pt idx="1">
                    <c:v>203.33787710770136</c:v>
                  </c:pt>
                  <c:pt idx="2">
                    <c:v>269.86281420175118</c:v>
                  </c:pt>
                  <c:pt idx="3">
                    <c:v>320.15514294722101</c:v>
                  </c:pt>
                  <c:pt idx="4">
                    <c:v>369.18090091444333</c:v>
                  </c:pt>
                  <c:pt idx="5">
                    <c:v>419.07696582953452</c:v>
                  </c:pt>
                  <c:pt idx="6">
                    <c:v>472.33791105756291</c:v>
                  </c:pt>
                  <c:pt idx="7">
                    <c:v>518.81767022079475</c:v>
                  </c:pt>
                  <c:pt idx="8">
                    <c:v>553.67595432707742</c:v>
                  </c:pt>
                  <c:pt idx="9">
                    <c:v>595.22090226141154</c:v>
                  </c:pt>
                  <c:pt idx="10">
                    <c:v>640.9522776480494</c:v>
                  </c:pt>
                  <c:pt idx="11">
                    <c:v>667.16385140550176</c:v>
                  </c:pt>
                  <c:pt idx="12">
                    <c:v>697.48973389497928</c:v>
                  </c:pt>
                  <c:pt idx="13">
                    <c:v>718.48692668845558</c:v>
                  </c:pt>
                  <c:pt idx="14">
                    <c:v>740.14381377315215</c:v>
                  </c:pt>
                  <c:pt idx="15">
                    <c:v>767.48183631058441</c:v>
                  </c:pt>
                  <c:pt idx="16">
                    <c:v>773.28796349670961</c:v>
                  </c:pt>
                  <c:pt idx="17">
                    <c:v>793.57126023229102</c:v>
                  </c:pt>
                  <c:pt idx="18">
                    <c:v>809.55595356686479</c:v>
                  </c:pt>
                  <c:pt idx="19">
                    <c:v>824.05251116391571</c:v>
                  </c:pt>
                  <c:pt idx="20">
                    <c:v>839.09550604604419</c:v>
                  </c:pt>
                  <c:pt idx="21">
                    <c:v>855.87489677717122</c:v>
                  </c:pt>
                  <c:pt idx="22">
                    <c:v>862.69757842607999</c:v>
                  </c:pt>
                  <c:pt idx="23">
                    <c:v>873.45609376392429</c:v>
                  </c:pt>
                  <c:pt idx="24">
                    <c:v>873.37318321296971</c:v>
                  </c:pt>
                  <c:pt idx="25">
                    <c:v>880.993111336418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graphs'!$C$53:$AB$53</c:f>
              <c:numCache>
                <c:formatCode>0</c:formatCode>
                <c:ptCount val="26"/>
                <c:pt idx="0">
                  <c:v>7495.12</c:v>
                </c:pt>
                <c:pt idx="1">
                  <c:v>7859.88</c:v>
                </c:pt>
                <c:pt idx="2">
                  <c:v>8080.1466666666665</c:v>
                </c:pt>
                <c:pt idx="3">
                  <c:v>8228.3333333333339</c:v>
                </c:pt>
                <c:pt idx="4">
                  <c:v>8342.32</c:v>
                </c:pt>
                <c:pt idx="5">
                  <c:v>8428.1733333333341</c:v>
                </c:pt>
                <c:pt idx="6">
                  <c:v>8480.9333333333325</c:v>
                </c:pt>
                <c:pt idx="7">
                  <c:v>8523.2800000000007</c:v>
                </c:pt>
                <c:pt idx="8">
                  <c:v>8559.76</c:v>
                </c:pt>
                <c:pt idx="9">
                  <c:v>8598.746666666666</c:v>
                </c:pt>
                <c:pt idx="10">
                  <c:v>8623.7333333333336</c:v>
                </c:pt>
                <c:pt idx="11">
                  <c:v>8649.9066666666658</c:v>
                </c:pt>
                <c:pt idx="12">
                  <c:v>8677.3333333333339</c:v>
                </c:pt>
                <c:pt idx="13">
                  <c:v>8693.6133333333328</c:v>
                </c:pt>
                <c:pt idx="14">
                  <c:v>8716.0400000000009</c:v>
                </c:pt>
                <c:pt idx="15">
                  <c:v>8729.24</c:v>
                </c:pt>
                <c:pt idx="16">
                  <c:v>8754.4533333333329</c:v>
                </c:pt>
                <c:pt idx="17">
                  <c:v>8767.9599999999991</c:v>
                </c:pt>
                <c:pt idx="18">
                  <c:v>8775.1066666666666</c:v>
                </c:pt>
                <c:pt idx="19">
                  <c:v>8791.5466666666671</c:v>
                </c:pt>
                <c:pt idx="20">
                  <c:v>8800.2800000000007</c:v>
                </c:pt>
                <c:pt idx="21">
                  <c:v>8802.8799999999992</c:v>
                </c:pt>
                <c:pt idx="22">
                  <c:v>8805.1466666666674</c:v>
                </c:pt>
                <c:pt idx="23">
                  <c:v>8816.16</c:v>
                </c:pt>
                <c:pt idx="24">
                  <c:v>8819.6133333333328</c:v>
                </c:pt>
                <c:pt idx="25">
                  <c:v>8827.2666666666664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'Prevalence graphs'!$B$54</c:f>
              <c:strCache>
                <c:ptCount val="1"/>
                <c:pt idx="0">
                  <c:v>0.5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graphs'!$C$57:$AB$57</c:f>
                <c:numCache>
                  <c:formatCode>General</c:formatCode>
                  <c:ptCount val="26"/>
                  <c:pt idx="0">
                    <c:v>73.56193943428444</c:v>
                  </c:pt>
                  <c:pt idx="1">
                    <c:v>151.28803786155729</c:v>
                  </c:pt>
                  <c:pt idx="2">
                    <c:v>222.19242911394525</c:v>
                  </c:pt>
                  <c:pt idx="3">
                    <c:v>284.54343937066773</c:v>
                  </c:pt>
                  <c:pt idx="4">
                    <c:v>334.65375380134816</c:v>
                  </c:pt>
                  <c:pt idx="5">
                    <c:v>380.08969795153462</c:v>
                  </c:pt>
                  <c:pt idx="6">
                    <c:v>427.33963926704587</c:v>
                  </c:pt>
                  <c:pt idx="7">
                    <c:v>462.50446724569298</c:v>
                  </c:pt>
                  <c:pt idx="8">
                    <c:v>490.352713689057</c:v>
                  </c:pt>
                  <c:pt idx="9">
                    <c:v>521.92886973865188</c:v>
                  </c:pt>
                  <c:pt idx="10">
                    <c:v>552.15533788559503</c:v>
                  </c:pt>
                  <c:pt idx="11">
                    <c:v>571.1662616864628</c:v>
                  </c:pt>
                  <c:pt idx="12">
                    <c:v>594.93126758942117</c:v>
                  </c:pt>
                  <c:pt idx="13">
                    <c:v>607.42849836192431</c:v>
                  </c:pt>
                  <c:pt idx="14">
                    <c:v>627.35264667401282</c:v>
                  </c:pt>
                  <c:pt idx="15">
                    <c:v>640.78492893915325</c:v>
                  </c:pt>
                  <c:pt idx="16">
                    <c:v>642.83703357331035</c:v>
                  </c:pt>
                  <c:pt idx="17">
                    <c:v>664.09380140659835</c:v>
                  </c:pt>
                  <c:pt idx="18">
                    <c:v>676.57944974867667</c:v>
                  </c:pt>
                  <c:pt idx="19">
                    <c:v>687.90029691001655</c:v>
                  </c:pt>
                  <c:pt idx="20">
                    <c:v>701.94963415396751</c:v>
                  </c:pt>
                  <c:pt idx="21">
                    <c:v>710.14167775795897</c:v>
                  </c:pt>
                  <c:pt idx="22">
                    <c:v>713.12428039500173</c:v>
                  </c:pt>
                  <c:pt idx="23">
                    <c:v>721.25640378439607</c:v>
                  </c:pt>
                  <c:pt idx="24">
                    <c:v>727.267311393976</c:v>
                  </c:pt>
                  <c:pt idx="25">
                    <c:v>733.49066603165147</c:v>
                  </c:pt>
                </c:numCache>
              </c:numRef>
            </c:plus>
            <c:minus>
              <c:numRef>
                <c:f>'Prevalence graphs'!$C$57:$AB$57</c:f>
                <c:numCache>
                  <c:formatCode>General</c:formatCode>
                  <c:ptCount val="26"/>
                  <c:pt idx="0">
                    <c:v>73.56193943428444</c:v>
                  </c:pt>
                  <c:pt idx="1">
                    <c:v>151.28803786155729</c:v>
                  </c:pt>
                  <c:pt idx="2">
                    <c:v>222.19242911394525</c:v>
                  </c:pt>
                  <c:pt idx="3">
                    <c:v>284.54343937066773</c:v>
                  </c:pt>
                  <c:pt idx="4">
                    <c:v>334.65375380134816</c:v>
                  </c:pt>
                  <c:pt idx="5">
                    <c:v>380.08969795153462</c:v>
                  </c:pt>
                  <c:pt idx="6">
                    <c:v>427.33963926704587</c:v>
                  </c:pt>
                  <c:pt idx="7">
                    <c:v>462.50446724569298</c:v>
                  </c:pt>
                  <c:pt idx="8">
                    <c:v>490.352713689057</c:v>
                  </c:pt>
                  <c:pt idx="9">
                    <c:v>521.92886973865188</c:v>
                  </c:pt>
                  <c:pt idx="10">
                    <c:v>552.15533788559503</c:v>
                  </c:pt>
                  <c:pt idx="11">
                    <c:v>571.1662616864628</c:v>
                  </c:pt>
                  <c:pt idx="12">
                    <c:v>594.93126758942117</c:v>
                  </c:pt>
                  <c:pt idx="13">
                    <c:v>607.42849836192431</c:v>
                  </c:pt>
                  <c:pt idx="14">
                    <c:v>627.35264667401282</c:v>
                  </c:pt>
                  <c:pt idx="15">
                    <c:v>640.78492893915325</c:v>
                  </c:pt>
                  <c:pt idx="16">
                    <c:v>642.83703357331035</c:v>
                  </c:pt>
                  <c:pt idx="17">
                    <c:v>664.09380140659835</c:v>
                  </c:pt>
                  <c:pt idx="18">
                    <c:v>676.57944974867667</c:v>
                  </c:pt>
                  <c:pt idx="19">
                    <c:v>687.90029691001655</c:v>
                  </c:pt>
                  <c:pt idx="20">
                    <c:v>701.94963415396751</c:v>
                  </c:pt>
                  <c:pt idx="21">
                    <c:v>710.14167775795897</c:v>
                  </c:pt>
                  <c:pt idx="22">
                    <c:v>713.12428039500173</c:v>
                  </c:pt>
                  <c:pt idx="23">
                    <c:v>721.25640378439607</c:v>
                  </c:pt>
                  <c:pt idx="24">
                    <c:v>727.267311393976</c:v>
                  </c:pt>
                  <c:pt idx="25">
                    <c:v>733.49066603165147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graphs'!$C$54:$AB$54</c:f>
              <c:numCache>
                <c:formatCode>0</c:formatCode>
                <c:ptCount val="26"/>
                <c:pt idx="0">
                  <c:v>7495.12</c:v>
                </c:pt>
                <c:pt idx="1">
                  <c:v>7773.36</c:v>
                </c:pt>
                <c:pt idx="2">
                  <c:v>7966.333333333333</c:v>
                </c:pt>
                <c:pt idx="3">
                  <c:v>8113.9333333333334</c:v>
                </c:pt>
                <c:pt idx="4">
                  <c:v>8237.2800000000007</c:v>
                </c:pt>
                <c:pt idx="5">
                  <c:v>8338.8533333333326</c:v>
                </c:pt>
                <c:pt idx="6">
                  <c:v>8414.7066666666669</c:v>
                </c:pt>
                <c:pt idx="7">
                  <c:v>8482.0666666666675</c:v>
                </c:pt>
                <c:pt idx="8">
                  <c:v>8542.6133333333328</c:v>
                </c:pt>
                <c:pt idx="9">
                  <c:v>8600.0400000000009</c:v>
                </c:pt>
                <c:pt idx="10">
                  <c:v>8647.3866666666672</c:v>
                </c:pt>
                <c:pt idx="11">
                  <c:v>8697.8533333333326</c:v>
                </c:pt>
                <c:pt idx="12">
                  <c:v>8742.6533333333336</c:v>
                </c:pt>
                <c:pt idx="13">
                  <c:v>8780.2933333333331</c:v>
                </c:pt>
                <c:pt idx="14">
                  <c:v>8822.1733333333341</c:v>
                </c:pt>
                <c:pt idx="15">
                  <c:v>8856.1466666666674</c:v>
                </c:pt>
                <c:pt idx="16">
                  <c:v>8894.0400000000009</c:v>
                </c:pt>
                <c:pt idx="17">
                  <c:v>8919.36</c:v>
                </c:pt>
                <c:pt idx="18">
                  <c:v>8941.8533333333326</c:v>
                </c:pt>
                <c:pt idx="19">
                  <c:v>8969.1466666666674</c:v>
                </c:pt>
                <c:pt idx="20">
                  <c:v>8988.8666666666668</c:v>
                </c:pt>
                <c:pt idx="21">
                  <c:v>9003.746666666666</c:v>
                </c:pt>
                <c:pt idx="22">
                  <c:v>9017.0266666666666</c:v>
                </c:pt>
                <c:pt idx="23">
                  <c:v>9039.6</c:v>
                </c:pt>
                <c:pt idx="24">
                  <c:v>9055.4666666666672</c:v>
                </c:pt>
                <c:pt idx="25">
                  <c:v>9072.3866666666672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506112"/>
        <c:axId val="488508032"/>
      </c:lineChart>
      <c:catAx>
        <c:axId val="488506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8508032"/>
        <c:crosses val="autoZero"/>
        <c:auto val="1"/>
        <c:lblAlgn val="ctr"/>
        <c:lblOffset val="100"/>
        <c:noMultiLvlLbl val="0"/>
      </c:catAx>
      <c:valAx>
        <c:axId val="48850803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8506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Obesity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'Prevalence graphs'!$B$60</c:f>
              <c:strCache>
                <c:ptCount val="1"/>
                <c:pt idx="0">
                  <c:v>No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graphs'!$C$63:$AB$63</c:f>
                <c:numCache>
                  <c:formatCode>General</c:formatCode>
                  <c:ptCount val="26"/>
                  <c:pt idx="0">
                    <c:v>69.1430002884521</c:v>
                  </c:pt>
                  <c:pt idx="1">
                    <c:v>211.89917686379897</c:v>
                  </c:pt>
                  <c:pt idx="2">
                    <c:v>395.57453147991669</c:v>
                  </c:pt>
                  <c:pt idx="3">
                    <c:v>568.0635995692345</c:v>
                  </c:pt>
                  <c:pt idx="4">
                    <c:v>718.9690463434431</c:v>
                  </c:pt>
                  <c:pt idx="5">
                    <c:v>847.35137730590964</c:v>
                  </c:pt>
                  <c:pt idx="6">
                    <c:v>967.81003057877479</c:v>
                  </c:pt>
                  <c:pt idx="7">
                    <c:v>1068.1124989438144</c:v>
                  </c:pt>
                  <c:pt idx="8">
                    <c:v>1155.8630176433346</c:v>
                  </c:pt>
                  <c:pt idx="9">
                    <c:v>1237.611138641249</c:v>
                  </c:pt>
                  <c:pt idx="10">
                    <c:v>1313.0258113059147</c:v>
                  </c:pt>
                  <c:pt idx="11">
                    <c:v>1377.5676377667351</c:v>
                  </c:pt>
                  <c:pt idx="12">
                    <c:v>1428.7175445910302</c:v>
                  </c:pt>
                  <c:pt idx="13">
                    <c:v>1475.1457901584583</c:v>
                  </c:pt>
                  <c:pt idx="14">
                    <c:v>1515.3844629004218</c:v>
                  </c:pt>
                  <c:pt idx="15">
                    <c:v>1557.5670804031381</c:v>
                  </c:pt>
                  <c:pt idx="16">
                    <c:v>1581.9570267516399</c:v>
                  </c:pt>
                  <c:pt idx="17">
                    <c:v>1614.3938635496193</c:v>
                  </c:pt>
                  <c:pt idx="18">
                    <c:v>1636.3659614591786</c:v>
                  </c:pt>
                  <c:pt idx="19">
                    <c:v>1652.8643449882186</c:v>
                  </c:pt>
                  <c:pt idx="20">
                    <c:v>1676.2261979418729</c:v>
                  </c:pt>
                  <c:pt idx="21">
                    <c:v>1696.069973713742</c:v>
                  </c:pt>
                  <c:pt idx="22">
                    <c:v>1711.406018142198</c:v>
                  </c:pt>
                  <c:pt idx="23">
                    <c:v>1719.0814857035978</c:v>
                  </c:pt>
                  <c:pt idx="24">
                    <c:v>1721.3025292363791</c:v>
                  </c:pt>
                  <c:pt idx="25">
                    <c:v>1724.9497383981945</c:v>
                  </c:pt>
                </c:numCache>
              </c:numRef>
            </c:plus>
            <c:minus>
              <c:numRef>
                <c:f>'Prevalence graphs'!$C$63:$AB$63</c:f>
                <c:numCache>
                  <c:formatCode>General</c:formatCode>
                  <c:ptCount val="26"/>
                  <c:pt idx="0">
                    <c:v>69.1430002884521</c:v>
                  </c:pt>
                  <c:pt idx="1">
                    <c:v>211.89917686379897</c:v>
                  </c:pt>
                  <c:pt idx="2">
                    <c:v>395.57453147991669</c:v>
                  </c:pt>
                  <c:pt idx="3">
                    <c:v>568.0635995692345</c:v>
                  </c:pt>
                  <c:pt idx="4">
                    <c:v>718.9690463434431</c:v>
                  </c:pt>
                  <c:pt idx="5">
                    <c:v>847.35137730590964</c:v>
                  </c:pt>
                  <c:pt idx="6">
                    <c:v>967.81003057877479</c:v>
                  </c:pt>
                  <c:pt idx="7">
                    <c:v>1068.1124989438144</c:v>
                  </c:pt>
                  <c:pt idx="8">
                    <c:v>1155.8630176433346</c:v>
                  </c:pt>
                  <c:pt idx="9">
                    <c:v>1237.611138641249</c:v>
                  </c:pt>
                  <c:pt idx="10">
                    <c:v>1313.0258113059147</c:v>
                  </c:pt>
                  <c:pt idx="11">
                    <c:v>1377.5676377667351</c:v>
                  </c:pt>
                  <c:pt idx="12">
                    <c:v>1428.7175445910302</c:v>
                  </c:pt>
                  <c:pt idx="13">
                    <c:v>1475.1457901584583</c:v>
                  </c:pt>
                  <c:pt idx="14">
                    <c:v>1515.3844629004218</c:v>
                  </c:pt>
                  <c:pt idx="15">
                    <c:v>1557.5670804031381</c:v>
                  </c:pt>
                  <c:pt idx="16">
                    <c:v>1581.9570267516399</c:v>
                  </c:pt>
                  <c:pt idx="17">
                    <c:v>1614.3938635496193</c:v>
                  </c:pt>
                  <c:pt idx="18">
                    <c:v>1636.3659614591786</c:v>
                  </c:pt>
                  <c:pt idx="19">
                    <c:v>1652.8643449882186</c:v>
                  </c:pt>
                  <c:pt idx="20">
                    <c:v>1676.2261979418729</c:v>
                  </c:pt>
                  <c:pt idx="21">
                    <c:v>1696.069973713742</c:v>
                  </c:pt>
                  <c:pt idx="22">
                    <c:v>1711.406018142198</c:v>
                  </c:pt>
                  <c:pt idx="23">
                    <c:v>1719.0814857035978</c:v>
                  </c:pt>
                  <c:pt idx="24">
                    <c:v>1721.3025292363791</c:v>
                  </c:pt>
                  <c:pt idx="25">
                    <c:v>1724.9497383981945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graphs'!$C$60:$AB$60</c:f>
              <c:numCache>
                <c:formatCode>0</c:formatCode>
                <c:ptCount val="26"/>
                <c:pt idx="0">
                  <c:v>8384.5466666666671</c:v>
                </c:pt>
                <c:pt idx="1">
                  <c:v>8478.2133333333331</c:v>
                </c:pt>
                <c:pt idx="2">
                  <c:v>8592.4933333333338</c:v>
                </c:pt>
                <c:pt idx="3">
                  <c:v>8709.6533333333336</c:v>
                </c:pt>
                <c:pt idx="4">
                  <c:v>8821.52</c:v>
                </c:pt>
                <c:pt idx="5">
                  <c:v>8923.5066666666662</c:v>
                </c:pt>
                <c:pt idx="6">
                  <c:v>9024.8933333333334</c:v>
                </c:pt>
                <c:pt idx="7">
                  <c:v>9122.36</c:v>
                </c:pt>
                <c:pt idx="8">
                  <c:v>9213.2666666666664</c:v>
                </c:pt>
                <c:pt idx="9">
                  <c:v>9293.9466666666667</c:v>
                </c:pt>
                <c:pt idx="10">
                  <c:v>9375.7866666666669</c:v>
                </c:pt>
                <c:pt idx="11">
                  <c:v>9450.1733333333341</c:v>
                </c:pt>
                <c:pt idx="12">
                  <c:v>9517.4666666666672</c:v>
                </c:pt>
                <c:pt idx="13">
                  <c:v>9580.5333333333328</c:v>
                </c:pt>
                <c:pt idx="14">
                  <c:v>9633.36</c:v>
                </c:pt>
                <c:pt idx="15">
                  <c:v>9690.8266666666659</c:v>
                </c:pt>
                <c:pt idx="16">
                  <c:v>9735.7866666666669</c:v>
                </c:pt>
                <c:pt idx="17">
                  <c:v>9774</c:v>
                </c:pt>
                <c:pt idx="18">
                  <c:v>9815.9866666666658</c:v>
                </c:pt>
                <c:pt idx="19">
                  <c:v>9846.52</c:v>
                </c:pt>
                <c:pt idx="20">
                  <c:v>9879.6</c:v>
                </c:pt>
                <c:pt idx="21">
                  <c:v>9902.76</c:v>
                </c:pt>
                <c:pt idx="22">
                  <c:v>9926.1200000000008</c:v>
                </c:pt>
                <c:pt idx="23">
                  <c:v>9942.7866666666669</c:v>
                </c:pt>
                <c:pt idx="24">
                  <c:v>9962.6133333333328</c:v>
                </c:pt>
                <c:pt idx="25">
                  <c:v>9977.7999999999993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'Prevalence graphs'!$B$61</c:f>
              <c:strCache>
                <c:ptCount val="1"/>
                <c:pt idx="0">
                  <c:v>0.2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graphs'!$C$64:$AB$64</c:f>
                <c:numCache>
                  <c:formatCode>General</c:formatCode>
                  <c:ptCount val="26"/>
                  <c:pt idx="0">
                    <c:v>69.1430002884521</c:v>
                  </c:pt>
                  <c:pt idx="1">
                    <c:v>181.62581020695637</c:v>
                  </c:pt>
                  <c:pt idx="2">
                    <c:v>332.79666558158635</c:v>
                  </c:pt>
                  <c:pt idx="3">
                    <c:v>477.83069061006205</c:v>
                  </c:pt>
                  <c:pt idx="4">
                    <c:v>603.56945744094401</c:v>
                  </c:pt>
                  <c:pt idx="5">
                    <c:v>710.67209678976099</c:v>
                  </c:pt>
                  <c:pt idx="6">
                    <c:v>813.35203257192939</c:v>
                  </c:pt>
                  <c:pt idx="7">
                    <c:v>897.22646079769379</c:v>
                  </c:pt>
                  <c:pt idx="8">
                    <c:v>971.9940511935016</c:v>
                  </c:pt>
                  <c:pt idx="9">
                    <c:v>1042.1523667657987</c:v>
                  </c:pt>
                  <c:pt idx="10">
                    <c:v>1105.908475216442</c:v>
                  </c:pt>
                  <c:pt idx="11">
                    <c:v>1161.2128842244599</c:v>
                  </c:pt>
                  <c:pt idx="12">
                    <c:v>1204.9773105471045</c:v>
                  </c:pt>
                  <c:pt idx="13">
                    <c:v>1246.1207343681519</c:v>
                  </c:pt>
                  <c:pt idx="14">
                    <c:v>1280.8013463800266</c:v>
                  </c:pt>
                  <c:pt idx="15">
                    <c:v>1319.7664214886242</c:v>
                  </c:pt>
                  <c:pt idx="16">
                    <c:v>1339.6741351040062</c:v>
                  </c:pt>
                  <c:pt idx="17">
                    <c:v>1368.3825621026697</c:v>
                  </c:pt>
                  <c:pt idx="18">
                    <c:v>1387.995784559721</c:v>
                  </c:pt>
                  <c:pt idx="19">
                    <c:v>1404.1274545504129</c:v>
                  </c:pt>
                  <c:pt idx="20">
                    <c:v>1424.9195317007282</c:v>
                  </c:pt>
                  <c:pt idx="21">
                    <c:v>1444.8573499138245</c:v>
                  </c:pt>
                  <c:pt idx="22">
                    <c:v>1459.9498953959574</c:v>
                  </c:pt>
                  <c:pt idx="23">
                    <c:v>1466.7907289347343</c:v>
                  </c:pt>
                  <c:pt idx="24">
                    <c:v>1469.6998668057668</c:v>
                  </c:pt>
                  <c:pt idx="25">
                    <c:v>1473.9787440650409</c:v>
                  </c:pt>
                </c:numCache>
              </c:numRef>
            </c:plus>
            <c:minus>
              <c:numRef>
                <c:f>'Prevalence graphs'!$C$64:$AB$64</c:f>
                <c:numCache>
                  <c:formatCode>General</c:formatCode>
                  <c:ptCount val="26"/>
                  <c:pt idx="0">
                    <c:v>69.1430002884521</c:v>
                  </c:pt>
                  <c:pt idx="1">
                    <c:v>181.62581020695637</c:v>
                  </c:pt>
                  <c:pt idx="2">
                    <c:v>332.79666558158635</c:v>
                  </c:pt>
                  <c:pt idx="3">
                    <c:v>477.83069061006205</c:v>
                  </c:pt>
                  <c:pt idx="4">
                    <c:v>603.56945744094401</c:v>
                  </c:pt>
                  <c:pt idx="5">
                    <c:v>710.67209678976099</c:v>
                  </c:pt>
                  <c:pt idx="6">
                    <c:v>813.35203257192939</c:v>
                  </c:pt>
                  <c:pt idx="7">
                    <c:v>897.22646079769379</c:v>
                  </c:pt>
                  <c:pt idx="8">
                    <c:v>971.9940511935016</c:v>
                  </c:pt>
                  <c:pt idx="9">
                    <c:v>1042.1523667657987</c:v>
                  </c:pt>
                  <c:pt idx="10">
                    <c:v>1105.908475216442</c:v>
                  </c:pt>
                  <c:pt idx="11">
                    <c:v>1161.2128842244599</c:v>
                  </c:pt>
                  <c:pt idx="12">
                    <c:v>1204.9773105471045</c:v>
                  </c:pt>
                  <c:pt idx="13">
                    <c:v>1246.1207343681519</c:v>
                  </c:pt>
                  <c:pt idx="14">
                    <c:v>1280.8013463800266</c:v>
                  </c:pt>
                  <c:pt idx="15">
                    <c:v>1319.7664214886242</c:v>
                  </c:pt>
                  <c:pt idx="16">
                    <c:v>1339.6741351040062</c:v>
                  </c:pt>
                  <c:pt idx="17">
                    <c:v>1368.3825621026697</c:v>
                  </c:pt>
                  <c:pt idx="18">
                    <c:v>1387.995784559721</c:v>
                  </c:pt>
                  <c:pt idx="19">
                    <c:v>1404.1274545504129</c:v>
                  </c:pt>
                  <c:pt idx="20">
                    <c:v>1424.9195317007282</c:v>
                  </c:pt>
                  <c:pt idx="21">
                    <c:v>1444.8573499138245</c:v>
                  </c:pt>
                  <c:pt idx="22">
                    <c:v>1459.9498953959574</c:v>
                  </c:pt>
                  <c:pt idx="23">
                    <c:v>1466.7907289347343</c:v>
                  </c:pt>
                  <c:pt idx="24">
                    <c:v>1469.6998668057668</c:v>
                  </c:pt>
                  <c:pt idx="25">
                    <c:v>1473.9787440650409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graphs'!$C$61:$AB$61</c:f>
              <c:numCache>
                <c:formatCode>0</c:formatCode>
                <c:ptCount val="26"/>
                <c:pt idx="0">
                  <c:v>8384.5466666666671</c:v>
                </c:pt>
                <c:pt idx="1">
                  <c:v>8440.7199999999993</c:v>
                </c:pt>
                <c:pt idx="2">
                  <c:v>8516.373333333333</c:v>
                </c:pt>
                <c:pt idx="3">
                  <c:v>8596.3333333333339</c:v>
                </c:pt>
                <c:pt idx="4">
                  <c:v>8673.1733333333341</c:v>
                </c:pt>
                <c:pt idx="5">
                  <c:v>8744.5866666666661</c:v>
                </c:pt>
                <c:pt idx="6">
                  <c:v>8816.2666666666664</c:v>
                </c:pt>
                <c:pt idx="7">
                  <c:v>8887.7733333333326</c:v>
                </c:pt>
                <c:pt idx="8">
                  <c:v>8954.4666666666672</c:v>
                </c:pt>
                <c:pt idx="9">
                  <c:v>9013.5333333333328</c:v>
                </c:pt>
                <c:pt idx="10">
                  <c:v>9073.7333333333336</c:v>
                </c:pt>
                <c:pt idx="11">
                  <c:v>9128.746666666666</c:v>
                </c:pt>
                <c:pt idx="12">
                  <c:v>9180.1200000000008</c:v>
                </c:pt>
                <c:pt idx="13">
                  <c:v>9229.4266666666663</c:v>
                </c:pt>
                <c:pt idx="14">
                  <c:v>9267.9333333333325</c:v>
                </c:pt>
                <c:pt idx="15">
                  <c:v>9313.2933333333331</c:v>
                </c:pt>
                <c:pt idx="16">
                  <c:v>9345.7199999999993</c:v>
                </c:pt>
                <c:pt idx="17">
                  <c:v>9374.48</c:v>
                </c:pt>
                <c:pt idx="18">
                  <c:v>9408.5733333333337</c:v>
                </c:pt>
                <c:pt idx="19">
                  <c:v>9430.8933333333334</c:v>
                </c:pt>
                <c:pt idx="20">
                  <c:v>9456.8533333333326</c:v>
                </c:pt>
                <c:pt idx="21">
                  <c:v>9474.2800000000007</c:v>
                </c:pt>
                <c:pt idx="22">
                  <c:v>9492.64</c:v>
                </c:pt>
                <c:pt idx="23">
                  <c:v>9504.5866666666661</c:v>
                </c:pt>
                <c:pt idx="24">
                  <c:v>9520.8533333333326</c:v>
                </c:pt>
                <c:pt idx="25">
                  <c:v>9532.5733333333337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'Prevalence graphs'!$B$62</c:f>
              <c:strCache>
                <c:ptCount val="1"/>
                <c:pt idx="0">
                  <c:v>0.5 Int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'Prevalence graphs'!$C$65:$AB$65</c:f>
                <c:numCache>
                  <c:formatCode>General</c:formatCode>
                  <c:ptCount val="26"/>
                  <c:pt idx="0">
                    <c:v>69.1430002884521</c:v>
                  </c:pt>
                  <c:pt idx="1">
                    <c:v>127.89707667582643</c:v>
                  </c:pt>
                  <c:pt idx="2">
                    <c:v>212.8038997136409</c:v>
                  </c:pt>
                  <c:pt idx="3">
                    <c:v>297.80685881214276</c:v>
                  </c:pt>
                  <c:pt idx="4">
                    <c:v>370.97147275767719</c:v>
                  </c:pt>
                  <c:pt idx="5">
                    <c:v>435.04431937702878</c:v>
                  </c:pt>
                  <c:pt idx="6">
                    <c:v>502.88299924866556</c:v>
                  </c:pt>
                  <c:pt idx="7">
                    <c:v>553.10981284611705</c:v>
                  </c:pt>
                  <c:pt idx="8">
                    <c:v>603.78010920091322</c:v>
                  </c:pt>
                  <c:pt idx="9">
                    <c:v>654.69582066788848</c:v>
                  </c:pt>
                  <c:pt idx="10">
                    <c:v>696.64897278966021</c:v>
                  </c:pt>
                  <c:pt idx="11">
                    <c:v>737.87878992570472</c:v>
                  </c:pt>
                  <c:pt idx="12">
                    <c:v>768.88009942310816</c:v>
                  </c:pt>
                  <c:pt idx="13">
                    <c:v>799.39403316929179</c:v>
                  </c:pt>
                  <c:pt idx="14">
                    <c:v>825.10576895059671</c:v>
                  </c:pt>
                  <c:pt idx="15">
                    <c:v>852.37860508109895</c:v>
                  </c:pt>
                  <c:pt idx="16">
                    <c:v>868.37156655431784</c:v>
                  </c:pt>
                  <c:pt idx="17">
                    <c:v>895.65478826014953</c:v>
                  </c:pt>
                  <c:pt idx="18">
                    <c:v>912.17723852817596</c:v>
                  </c:pt>
                  <c:pt idx="19">
                    <c:v>927.49964806222727</c:v>
                  </c:pt>
                  <c:pt idx="20">
                    <c:v>948.36462148737337</c:v>
                  </c:pt>
                  <c:pt idx="21">
                    <c:v>963.96596675747151</c:v>
                  </c:pt>
                  <c:pt idx="22">
                    <c:v>980.08197988172844</c:v>
                  </c:pt>
                  <c:pt idx="23">
                    <c:v>989.58209217606384</c:v>
                  </c:pt>
                  <c:pt idx="24">
                    <c:v>997.11024724227741</c:v>
                  </c:pt>
                  <c:pt idx="25">
                    <c:v>1003.6313975868941</c:v>
                  </c:pt>
                </c:numCache>
              </c:numRef>
            </c:plus>
            <c:minus>
              <c:numRef>
                <c:f>'Prevalence graphs'!$C$65:$AB$65</c:f>
                <c:numCache>
                  <c:formatCode>General</c:formatCode>
                  <c:ptCount val="26"/>
                  <c:pt idx="0">
                    <c:v>69.1430002884521</c:v>
                  </c:pt>
                  <c:pt idx="1">
                    <c:v>127.89707667582643</c:v>
                  </c:pt>
                  <c:pt idx="2">
                    <c:v>212.8038997136409</c:v>
                  </c:pt>
                  <c:pt idx="3">
                    <c:v>297.80685881214276</c:v>
                  </c:pt>
                  <c:pt idx="4">
                    <c:v>370.97147275767719</c:v>
                  </c:pt>
                  <c:pt idx="5">
                    <c:v>435.04431937702878</c:v>
                  </c:pt>
                  <c:pt idx="6">
                    <c:v>502.88299924866556</c:v>
                  </c:pt>
                  <c:pt idx="7">
                    <c:v>553.10981284611705</c:v>
                  </c:pt>
                  <c:pt idx="8">
                    <c:v>603.78010920091322</c:v>
                  </c:pt>
                  <c:pt idx="9">
                    <c:v>654.69582066788848</c:v>
                  </c:pt>
                  <c:pt idx="10">
                    <c:v>696.64897278966021</c:v>
                  </c:pt>
                  <c:pt idx="11">
                    <c:v>737.87878992570472</c:v>
                  </c:pt>
                  <c:pt idx="12">
                    <c:v>768.88009942310816</c:v>
                  </c:pt>
                  <c:pt idx="13">
                    <c:v>799.39403316929179</c:v>
                  </c:pt>
                  <c:pt idx="14">
                    <c:v>825.10576895059671</c:v>
                  </c:pt>
                  <c:pt idx="15">
                    <c:v>852.37860508109895</c:v>
                  </c:pt>
                  <c:pt idx="16">
                    <c:v>868.37156655431784</c:v>
                  </c:pt>
                  <c:pt idx="17">
                    <c:v>895.65478826014953</c:v>
                  </c:pt>
                  <c:pt idx="18">
                    <c:v>912.17723852817596</c:v>
                  </c:pt>
                  <c:pt idx="19">
                    <c:v>927.49964806222727</c:v>
                  </c:pt>
                  <c:pt idx="20">
                    <c:v>948.36462148737337</c:v>
                  </c:pt>
                  <c:pt idx="21">
                    <c:v>963.96596675747151</c:v>
                  </c:pt>
                  <c:pt idx="22">
                    <c:v>980.08197988172844</c:v>
                  </c:pt>
                  <c:pt idx="23">
                    <c:v>989.58209217606384</c:v>
                  </c:pt>
                  <c:pt idx="24">
                    <c:v>997.11024724227741</c:v>
                  </c:pt>
                  <c:pt idx="25">
                    <c:v>1003.6313975868941</c:v>
                  </c:pt>
                </c:numCache>
              </c:numRef>
            </c:minus>
          </c:errBars>
          <c:cat>
            <c:numRef>
              <c:f>'Prevalence graphs'!$C$3:$AB$3</c:f>
              <c:numCache>
                <c:formatCode>General</c:formatCode>
                <c:ptCount val="2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</c:numCache>
            </c:numRef>
          </c:cat>
          <c:val>
            <c:numRef>
              <c:f>'Prevalence graphs'!$C$62:$AB$62</c:f>
              <c:numCache>
                <c:formatCode>0</c:formatCode>
                <c:ptCount val="26"/>
                <c:pt idx="0">
                  <c:v>8384.5466666666671</c:v>
                </c:pt>
                <c:pt idx="1">
                  <c:v>8362.4666666666672</c:v>
                </c:pt>
                <c:pt idx="2">
                  <c:v>8356.56</c:v>
                </c:pt>
                <c:pt idx="3">
                  <c:v>8359.1466666666674</c:v>
                </c:pt>
                <c:pt idx="4">
                  <c:v>8364.08</c:v>
                </c:pt>
                <c:pt idx="5">
                  <c:v>8370.3466666666664</c:v>
                </c:pt>
                <c:pt idx="6">
                  <c:v>8381.68</c:v>
                </c:pt>
                <c:pt idx="7">
                  <c:v>8394.9599999999991</c:v>
                </c:pt>
                <c:pt idx="8">
                  <c:v>8410.08</c:v>
                </c:pt>
                <c:pt idx="9">
                  <c:v>8423.32</c:v>
                </c:pt>
                <c:pt idx="10">
                  <c:v>8441.4266666666663</c:v>
                </c:pt>
                <c:pt idx="11">
                  <c:v>8456.1066666666666</c:v>
                </c:pt>
                <c:pt idx="12">
                  <c:v>8473.626666666667</c:v>
                </c:pt>
                <c:pt idx="13">
                  <c:v>8490.08</c:v>
                </c:pt>
                <c:pt idx="14">
                  <c:v>8499.8266666666659</c:v>
                </c:pt>
                <c:pt idx="15">
                  <c:v>8516.56</c:v>
                </c:pt>
                <c:pt idx="16">
                  <c:v>8526.68</c:v>
                </c:pt>
                <c:pt idx="17">
                  <c:v>8537.56</c:v>
                </c:pt>
                <c:pt idx="18">
                  <c:v>8552.4533333333329</c:v>
                </c:pt>
                <c:pt idx="19">
                  <c:v>8559.6133333333328</c:v>
                </c:pt>
                <c:pt idx="20">
                  <c:v>8571.1066666666666</c:v>
                </c:pt>
                <c:pt idx="21">
                  <c:v>8575.9599999999991</c:v>
                </c:pt>
                <c:pt idx="22">
                  <c:v>8582.2933333333331</c:v>
                </c:pt>
                <c:pt idx="23">
                  <c:v>8585.0533333333333</c:v>
                </c:pt>
                <c:pt idx="24">
                  <c:v>8592.1466666666674</c:v>
                </c:pt>
                <c:pt idx="25">
                  <c:v>8597.1333333333332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999168"/>
        <c:axId val="489005824"/>
      </c:lineChart>
      <c:catAx>
        <c:axId val="488999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9005824"/>
        <c:crosses val="autoZero"/>
        <c:auto val="1"/>
        <c:lblAlgn val="ctr"/>
        <c:lblOffset val="100"/>
        <c:noMultiLvlLbl val="0"/>
      </c:catAx>
      <c:valAx>
        <c:axId val="48900582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89991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Costs steatosis 2035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Costs!$E$2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Costs!$E$4</c:f>
                <c:numCache>
                  <c:formatCode>General</c:formatCode>
                  <c:ptCount val="1"/>
                  <c:pt idx="0">
                    <c:v>280096.51557937142</c:v>
                  </c:pt>
                </c:numCache>
              </c:numRef>
            </c:plus>
            <c:minus>
              <c:numRef>
                <c:f>Costs!$E$4</c:f>
                <c:numCache>
                  <c:formatCode>General</c:formatCode>
                  <c:ptCount val="1"/>
                  <c:pt idx="0">
                    <c:v>280096.51557937142</c:v>
                  </c:pt>
                </c:numCache>
              </c:numRef>
            </c:minus>
          </c:errBars>
          <c:val>
            <c:numRef>
              <c:f>Costs!$E$3</c:f>
              <c:numCache>
                <c:formatCode>0</c:formatCode>
                <c:ptCount val="1"/>
                <c:pt idx="0">
                  <c:v>650912.08188266656</c:v>
                </c:pt>
              </c:numCache>
            </c:numRef>
          </c:val>
        </c:ser>
        <c:ser>
          <c:idx val="1"/>
          <c:order val="1"/>
          <c:tx>
            <c:strRef>
              <c:f>Costs!$F$2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Costs!$F$4</c:f>
                <c:numCache>
                  <c:formatCode>General</c:formatCode>
                  <c:ptCount val="1"/>
                  <c:pt idx="0">
                    <c:v>276682.48938059941</c:v>
                  </c:pt>
                </c:numCache>
              </c:numRef>
            </c:plus>
            <c:minus>
              <c:numRef>
                <c:f>Costs!$F$4</c:f>
                <c:numCache>
                  <c:formatCode>General</c:formatCode>
                  <c:ptCount val="1"/>
                  <c:pt idx="0">
                    <c:v>276682.48938059941</c:v>
                  </c:pt>
                </c:numCache>
              </c:numRef>
            </c:minus>
          </c:errBars>
          <c:val>
            <c:numRef>
              <c:f>Costs!$F$3</c:f>
              <c:numCache>
                <c:formatCode>0</c:formatCode>
                <c:ptCount val="1"/>
                <c:pt idx="0">
                  <c:v>643631.15581066639</c:v>
                </c:pt>
              </c:numCache>
            </c:numRef>
          </c:val>
        </c:ser>
        <c:ser>
          <c:idx val="2"/>
          <c:order val="2"/>
          <c:tx>
            <c:strRef>
              <c:f>Costs!$G$2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Costs!$G$4</c:f>
                <c:numCache>
                  <c:formatCode>General</c:formatCode>
                  <c:ptCount val="1"/>
                  <c:pt idx="0">
                    <c:v>268717.15328688291</c:v>
                  </c:pt>
                </c:numCache>
              </c:numRef>
            </c:plus>
            <c:minus>
              <c:numRef>
                <c:f>Costs!$G$4</c:f>
                <c:numCache>
                  <c:formatCode>General</c:formatCode>
                  <c:ptCount val="1"/>
                  <c:pt idx="0">
                    <c:v>268717.15328688291</c:v>
                  </c:pt>
                </c:numCache>
              </c:numRef>
            </c:minus>
          </c:errBars>
          <c:val>
            <c:numRef>
              <c:f>Costs!$G$3</c:f>
              <c:numCache>
                <c:formatCode>0</c:formatCode>
                <c:ptCount val="1"/>
                <c:pt idx="0">
                  <c:v>626809.81437200017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9501440"/>
        <c:axId val="489502976"/>
      </c:barChart>
      <c:catAx>
        <c:axId val="489501440"/>
        <c:scaling>
          <c:orientation val="minMax"/>
        </c:scaling>
        <c:delete val="1"/>
        <c:axPos val="b"/>
        <c:majorTickMark val="out"/>
        <c:minorTickMark val="none"/>
        <c:tickLblPos val="nextTo"/>
        <c:crossAx val="489502976"/>
        <c:crosses val="autoZero"/>
        <c:auto val="1"/>
        <c:lblAlgn val="ctr"/>
        <c:lblOffset val="100"/>
        <c:noMultiLvlLbl val="0"/>
      </c:catAx>
      <c:valAx>
        <c:axId val="48950297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9501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costs NASH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Costs!$H$2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Costs!$H$3</c:f>
              <c:numCache>
                <c:formatCode>0</c:formatCode>
                <c:ptCount val="1"/>
                <c:pt idx="0">
                  <c:v>10755998.377345197</c:v>
                </c:pt>
              </c:numCache>
            </c:numRef>
          </c:val>
        </c:ser>
        <c:ser>
          <c:idx val="1"/>
          <c:order val="1"/>
          <c:tx>
            <c:strRef>
              <c:f>Costs!$I$2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Costs!$I$3</c:f>
              <c:numCache>
                <c:formatCode>0</c:formatCode>
                <c:ptCount val="1"/>
                <c:pt idx="0">
                  <c:v>10067617.757880801</c:v>
                </c:pt>
              </c:numCache>
            </c:numRef>
          </c:val>
        </c:ser>
        <c:ser>
          <c:idx val="2"/>
          <c:order val="2"/>
          <c:tx>
            <c:strRef>
              <c:f>Costs!$J$2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Costs!$J$3</c:f>
              <c:numCache>
                <c:formatCode>0</c:formatCode>
                <c:ptCount val="1"/>
                <c:pt idx="0">
                  <c:v>8630469.2094510682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0092032"/>
        <c:axId val="490484480"/>
      </c:barChart>
      <c:catAx>
        <c:axId val="490092032"/>
        <c:scaling>
          <c:orientation val="minMax"/>
        </c:scaling>
        <c:delete val="1"/>
        <c:axPos val="b"/>
        <c:majorTickMark val="out"/>
        <c:minorTickMark val="none"/>
        <c:tickLblPos val="nextTo"/>
        <c:crossAx val="490484480"/>
        <c:crosses val="autoZero"/>
        <c:auto val="1"/>
        <c:lblAlgn val="ctr"/>
        <c:lblOffset val="100"/>
        <c:noMultiLvlLbl val="0"/>
      </c:catAx>
      <c:valAx>
        <c:axId val="49048448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0092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costs cirrhosis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Costs!$N$2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Costs!$N$3</c:f>
              <c:numCache>
                <c:formatCode>0</c:formatCode>
                <c:ptCount val="1"/>
                <c:pt idx="0">
                  <c:v>11545323.046711737</c:v>
                </c:pt>
              </c:numCache>
            </c:numRef>
          </c:val>
        </c:ser>
        <c:ser>
          <c:idx val="1"/>
          <c:order val="1"/>
          <c:tx>
            <c:strRef>
              <c:f>Costs!$O$2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Costs!$O$3</c:f>
              <c:numCache>
                <c:formatCode>0</c:formatCode>
                <c:ptCount val="1"/>
                <c:pt idx="0">
                  <c:v>10413322.251006002</c:v>
                </c:pt>
              </c:numCache>
            </c:numRef>
          </c:val>
        </c:ser>
        <c:ser>
          <c:idx val="2"/>
          <c:order val="2"/>
          <c:tx>
            <c:strRef>
              <c:f>Costs!$P$2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Costs!$P$3</c:f>
              <c:numCache>
                <c:formatCode>0</c:formatCode>
                <c:ptCount val="1"/>
                <c:pt idx="0">
                  <c:v>8067406.9460271997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2146688"/>
        <c:axId val="492149376"/>
      </c:barChart>
      <c:catAx>
        <c:axId val="49214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492149376"/>
        <c:crosses val="autoZero"/>
        <c:auto val="1"/>
        <c:lblAlgn val="ctr"/>
        <c:lblOffset val="100"/>
        <c:noMultiLvlLbl val="0"/>
      </c:catAx>
      <c:valAx>
        <c:axId val="49214937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2146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costs HCC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Costs!$T$2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Costs!$T$3</c:f>
              <c:numCache>
                <c:formatCode>0</c:formatCode>
                <c:ptCount val="1"/>
                <c:pt idx="0">
                  <c:v>8014243.0915633347</c:v>
                </c:pt>
              </c:numCache>
            </c:numRef>
          </c:val>
        </c:ser>
        <c:ser>
          <c:idx val="1"/>
          <c:order val="1"/>
          <c:tx>
            <c:strRef>
              <c:f>Costs!$U$2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Costs!$U$3</c:f>
              <c:numCache>
                <c:formatCode>0</c:formatCode>
                <c:ptCount val="1"/>
                <c:pt idx="0">
                  <c:v>7326091.5869649332</c:v>
                </c:pt>
              </c:numCache>
            </c:numRef>
          </c:val>
        </c:ser>
        <c:ser>
          <c:idx val="2"/>
          <c:order val="2"/>
          <c:tx>
            <c:strRef>
              <c:f>Costs!$V$2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Costs!$V$3</c:f>
              <c:numCache>
                <c:formatCode>0</c:formatCode>
                <c:ptCount val="1"/>
                <c:pt idx="0">
                  <c:v>5807701.3482861333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2845312"/>
        <c:axId val="492859392"/>
      </c:barChart>
      <c:catAx>
        <c:axId val="492845312"/>
        <c:scaling>
          <c:orientation val="minMax"/>
        </c:scaling>
        <c:delete val="0"/>
        <c:axPos val="b"/>
        <c:majorTickMark val="out"/>
        <c:minorTickMark val="none"/>
        <c:tickLblPos val="nextTo"/>
        <c:crossAx val="492859392"/>
        <c:crosses val="autoZero"/>
        <c:auto val="1"/>
        <c:lblAlgn val="ctr"/>
        <c:lblOffset val="100"/>
        <c:noMultiLvlLbl val="0"/>
      </c:catAx>
      <c:valAx>
        <c:axId val="49285939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28453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costs CHD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Costs!$Z$2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Costs!$Z$4</c:f>
                <c:numCache>
                  <c:formatCode>General</c:formatCode>
                  <c:ptCount val="1"/>
                  <c:pt idx="0">
                    <c:v>153422467.67267549</c:v>
                  </c:pt>
                </c:numCache>
              </c:numRef>
            </c:plus>
            <c:minus>
              <c:numRef>
                <c:f>Costs!$Z$4</c:f>
                <c:numCache>
                  <c:formatCode>General</c:formatCode>
                  <c:ptCount val="1"/>
                  <c:pt idx="0">
                    <c:v>153422467.67267549</c:v>
                  </c:pt>
                </c:numCache>
              </c:numRef>
            </c:minus>
          </c:errBars>
          <c:val>
            <c:numRef>
              <c:f>Costs!$Z$3</c:f>
              <c:numCache>
                <c:formatCode>0</c:formatCode>
                <c:ptCount val="1"/>
                <c:pt idx="0">
                  <c:v>389841600</c:v>
                </c:pt>
              </c:numCache>
            </c:numRef>
          </c:val>
        </c:ser>
        <c:ser>
          <c:idx val="1"/>
          <c:order val="1"/>
          <c:tx>
            <c:strRef>
              <c:f>Costs!$AA$2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Costs!$AA$3</c:f>
              <c:numCache>
                <c:formatCode>0</c:formatCode>
                <c:ptCount val="1"/>
                <c:pt idx="0">
                  <c:v>386629333.33333331</c:v>
                </c:pt>
              </c:numCache>
            </c:numRef>
          </c:val>
        </c:ser>
        <c:ser>
          <c:idx val="2"/>
          <c:order val="2"/>
          <c:tx>
            <c:strRef>
              <c:f>Costs!$AB$2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Costs!$AB$3</c:f>
              <c:numCache>
                <c:formatCode>0</c:formatCode>
                <c:ptCount val="1"/>
                <c:pt idx="0">
                  <c:v>380139733.33333331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2981248"/>
        <c:axId val="492983808"/>
      </c:barChart>
      <c:catAx>
        <c:axId val="492981248"/>
        <c:scaling>
          <c:orientation val="minMax"/>
        </c:scaling>
        <c:delete val="0"/>
        <c:axPos val="b"/>
        <c:majorTickMark val="out"/>
        <c:minorTickMark val="none"/>
        <c:tickLblPos val="nextTo"/>
        <c:crossAx val="492983808"/>
        <c:crosses val="autoZero"/>
        <c:auto val="1"/>
        <c:lblAlgn val="ctr"/>
        <c:lblOffset val="100"/>
        <c:noMultiLvlLbl val="0"/>
      </c:catAx>
      <c:valAx>
        <c:axId val="49298380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29812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costs T2D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Costs!$AF$2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Costs!$AF$3</c:f>
              <c:numCache>
                <c:formatCode>0</c:formatCode>
                <c:ptCount val="1"/>
                <c:pt idx="0">
                  <c:v>467930933.33333331</c:v>
                </c:pt>
              </c:numCache>
            </c:numRef>
          </c:val>
        </c:ser>
        <c:ser>
          <c:idx val="1"/>
          <c:order val="1"/>
          <c:tx>
            <c:strRef>
              <c:f>Costs!$AG$2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Costs!$AG$3</c:f>
              <c:numCache>
                <c:formatCode>0</c:formatCode>
                <c:ptCount val="1"/>
                <c:pt idx="0">
                  <c:v>462161333.33333331</c:v>
                </c:pt>
              </c:numCache>
            </c:numRef>
          </c:val>
        </c:ser>
        <c:ser>
          <c:idx val="2"/>
          <c:order val="2"/>
          <c:tx>
            <c:strRef>
              <c:f>Costs!$AH$2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Costs!$AH$3</c:f>
              <c:numCache>
                <c:formatCode>0</c:formatCode>
                <c:ptCount val="1"/>
                <c:pt idx="0">
                  <c:v>450396133.33333331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322048"/>
        <c:axId val="494323584"/>
      </c:barChart>
      <c:catAx>
        <c:axId val="494322048"/>
        <c:scaling>
          <c:orientation val="minMax"/>
        </c:scaling>
        <c:delete val="0"/>
        <c:axPos val="b"/>
        <c:majorTickMark val="out"/>
        <c:minorTickMark val="none"/>
        <c:tickLblPos val="nextTo"/>
        <c:crossAx val="494323584"/>
        <c:crosses val="autoZero"/>
        <c:auto val="1"/>
        <c:lblAlgn val="ctr"/>
        <c:lblOffset val="100"/>
        <c:noMultiLvlLbl val="0"/>
      </c:catAx>
      <c:valAx>
        <c:axId val="49432358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4322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costs overweight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Costs!$AL$2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Costs!$AL$3</c:f>
              <c:numCache>
                <c:formatCode>0</c:formatCode>
                <c:ptCount val="1"/>
                <c:pt idx="0">
                  <c:v>43967369.099209331</c:v>
                </c:pt>
              </c:numCache>
            </c:numRef>
          </c:val>
        </c:ser>
        <c:ser>
          <c:idx val="1"/>
          <c:order val="1"/>
          <c:tx>
            <c:strRef>
              <c:f>Costs!$AM$2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Costs!$AM$3</c:f>
              <c:numCache>
                <c:formatCode>0</c:formatCode>
                <c:ptCount val="1"/>
                <c:pt idx="0">
                  <c:v>44203425.816053323</c:v>
                </c:pt>
              </c:numCache>
            </c:numRef>
          </c:val>
        </c:ser>
        <c:ser>
          <c:idx val="2"/>
          <c:order val="2"/>
          <c:tx>
            <c:strRef>
              <c:f>Costs!$AN$2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Costs!$AN$3</c:f>
              <c:numCache>
                <c:formatCode>0</c:formatCode>
                <c:ptCount val="1"/>
                <c:pt idx="0">
                  <c:v>44691293.455687985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424832"/>
        <c:axId val="494426752"/>
      </c:barChart>
      <c:catAx>
        <c:axId val="494424832"/>
        <c:scaling>
          <c:orientation val="minMax"/>
        </c:scaling>
        <c:delete val="0"/>
        <c:axPos val="b"/>
        <c:majorTickMark val="out"/>
        <c:minorTickMark val="none"/>
        <c:tickLblPos val="nextTo"/>
        <c:crossAx val="494426752"/>
        <c:crosses val="autoZero"/>
        <c:auto val="1"/>
        <c:lblAlgn val="ctr"/>
        <c:lblOffset val="100"/>
        <c:noMultiLvlLbl val="0"/>
      </c:catAx>
      <c:valAx>
        <c:axId val="49442675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44248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costs obesity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Costs!$AR$2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Costs!$AR$3</c:f>
              <c:numCache>
                <c:formatCode>0</c:formatCode>
                <c:ptCount val="1"/>
                <c:pt idx="0">
                  <c:v>145385066.66666666</c:v>
                </c:pt>
              </c:numCache>
            </c:numRef>
          </c:val>
        </c:ser>
        <c:ser>
          <c:idx val="1"/>
          <c:order val="1"/>
          <c:tx>
            <c:strRef>
              <c:f>Costs!$AS$2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Costs!$AS$3</c:f>
              <c:numCache>
                <c:formatCode>0</c:formatCode>
                <c:ptCount val="1"/>
                <c:pt idx="0">
                  <c:v>140089866.66666666</c:v>
                </c:pt>
              </c:numCache>
            </c:numRef>
          </c:val>
        </c:ser>
        <c:ser>
          <c:idx val="2"/>
          <c:order val="2"/>
          <c:tx>
            <c:strRef>
              <c:f>Costs!$AT$2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Costs!$AT$3</c:f>
              <c:numCache>
                <c:formatCode>0</c:formatCode>
                <c:ptCount val="1"/>
                <c:pt idx="0">
                  <c:v>129040266.66666667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795776"/>
        <c:axId val="494859392"/>
      </c:barChart>
      <c:catAx>
        <c:axId val="494795776"/>
        <c:scaling>
          <c:orientation val="minMax"/>
        </c:scaling>
        <c:delete val="0"/>
        <c:axPos val="b"/>
        <c:majorTickMark val="out"/>
        <c:minorTickMark val="none"/>
        <c:tickLblPos val="nextTo"/>
        <c:crossAx val="494859392"/>
        <c:crosses val="autoZero"/>
        <c:auto val="1"/>
        <c:lblAlgn val="ctr"/>
        <c:lblOffset val="100"/>
        <c:noMultiLvlLbl val="0"/>
      </c:catAx>
      <c:valAx>
        <c:axId val="49485939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4795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Costs NASH 2035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Costs!$K$2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Costs!$K$3</c:f>
              <c:numCache>
                <c:formatCode>0</c:formatCode>
                <c:ptCount val="1"/>
                <c:pt idx="0">
                  <c:v>514544.37780666648</c:v>
                </c:pt>
              </c:numCache>
            </c:numRef>
          </c:val>
        </c:ser>
        <c:ser>
          <c:idx val="1"/>
          <c:order val="1"/>
          <c:tx>
            <c:strRef>
              <c:f>Costs!$L$2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Costs!$L$3</c:f>
              <c:numCache>
                <c:formatCode>0</c:formatCode>
                <c:ptCount val="1"/>
                <c:pt idx="0">
                  <c:v>478781.14995200001</c:v>
                </c:pt>
              </c:numCache>
            </c:numRef>
          </c:val>
        </c:ser>
        <c:ser>
          <c:idx val="2"/>
          <c:order val="2"/>
          <c:tx>
            <c:strRef>
              <c:f>Costs!$M$2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Costs!$M$3</c:f>
              <c:numCache>
                <c:formatCode>0</c:formatCode>
                <c:ptCount val="1"/>
                <c:pt idx="0">
                  <c:v>404675.14254266664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5055616"/>
        <c:axId val="495057152"/>
      </c:barChart>
      <c:catAx>
        <c:axId val="495055616"/>
        <c:scaling>
          <c:orientation val="minMax"/>
        </c:scaling>
        <c:delete val="1"/>
        <c:axPos val="b"/>
        <c:majorTickMark val="out"/>
        <c:minorTickMark val="none"/>
        <c:tickLblPos val="nextTo"/>
        <c:crossAx val="495057152"/>
        <c:crosses val="autoZero"/>
        <c:auto val="1"/>
        <c:lblAlgn val="ctr"/>
        <c:lblOffset val="100"/>
        <c:noMultiLvlLbl val="0"/>
      </c:catAx>
      <c:valAx>
        <c:axId val="49505715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50556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Costs cirrhosis 2035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Costs!$Q$2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Costs!$Q$3</c:f>
              <c:numCache>
                <c:formatCode>0</c:formatCode>
                <c:ptCount val="1"/>
                <c:pt idx="0">
                  <c:v>665918.94585493335</c:v>
                </c:pt>
              </c:numCache>
            </c:numRef>
          </c:val>
        </c:ser>
        <c:ser>
          <c:idx val="1"/>
          <c:order val="1"/>
          <c:tx>
            <c:strRef>
              <c:f>Costs!$R$2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Costs!$R$3</c:f>
              <c:numCache>
                <c:formatCode>0</c:formatCode>
                <c:ptCount val="1"/>
                <c:pt idx="0">
                  <c:v>589274.7259531999</c:v>
                </c:pt>
              </c:numCache>
            </c:numRef>
          </c:val>
        </c:ser>
        <c:ser>
          <c:idx val="2"/>
          <c:order val="2"/>
          <c:tx>
            <c:strRef>
              <c:f>Costs!$S$2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Costs!$S$3</c:f>
              <c:numCache>
                <c:formatCode>0</c:formatCode>
                <c:ptCount val="1"/>
                <c:pt idx="0">
                  <c:v>433254.31620853342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5130880"/>
        <c:axId val="495149824"/>
      </c:barChart>
      <c:catAx>
        <c:axId val="495130880"/>
        <c:scaling>
          <c:orientation val="minMax"/>
        </c:scaling>
        <c:delete val="1"/>
        <c:axPos val="b"/>
        <c:majorTickMark val="out"/>
        <c:minorTickMark val="none"/>
        <c:tickLblPos val="nextTo"/>
        <c:crossAx val="495149824"/>
        <c:crosses val="autoZero"/>
        <c:auto val="1"/>
        <c:lblAlgn val="ctr"/>
        <c:lblOffset val="100"/>
        <c:noMultiLvlLbl val="0"/>
      </c:catAx>
      <c:valAx>
        <c:axId val="49514982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5130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Costs HCC 2035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Costs!$W$2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Costs!$W$3</c:f>
              <c:numCache>
                <c:formatCode>0</c:formatCode>
                <c:ptCount val="1"/>
                <c:pt idx="0">
                  <c:v>482383.54505626659</c:v>
                </c:pt>
              </c:numCache>
            </c:numRef>
          </c:val>
        </c:ser>
        <c:ser>
          <c:idx val="1"/>
          <c:order val="1"/>
          <c:tx>
            <c:strRef>
              <c:f>Costs!$X$2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Costs!$X$3</c:f>
              <c:numCache>
                <c:formatCode>0</c:formatCode>
                <c:ptCount val="1"/>
                <c:pt idx="0">
                  <c:v>435253.9342622665</c:v>
                </c:pt>
              </c:numCache>
            </c:numRef>
          </c:val>
        </c:ser>
        <c:ser>
          <c:idx val="2"/>
          <c:order val="2"/>
          <c:tx>
            <c:strRef>
              <c:f>Costs!$Y$2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Costs!$Y$3</c:f>
              <c:numCache>
                <c:formatCode>0</c:formatCode>
                <c:ptCount val="1"/>
                <c:pt idx="0">
                  <c:v>327014.85187826672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5196416"/>
        <c:axId val="495225088"/>
      </c:barChart>
      <c:catAx>
        <c:axId val="495196416"/>
        <c:scaling>
          <c:orientation val="minMax"/>
        </c:scaling>
        <c:delete val="0"/>
        <c:axPos val="b"/>
        <c:majorTickMark val="out"/>
        <c:minorTickMark val="none"/>
        <c:tickLblPos val="nextTo"/>
        <c:crossAx val="495225088"/>
        <c:crosses val="autoZero"/>
        <c:auto val="1"/>
        <c:lblAlgn val="ctr"/>
        <c:lblOffset val="100"/>
        <c:noMultiLvlLbl val="0"/>
      </c:catAx>
      <c:valAx>
        <c:axId val="49522508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51964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Costs CHD 2035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Costs!$AC$2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Costs!$AC$3</c:f>
              <c:numCache>
                <c:formatCode>0</c:formatCode>
                <c:ptCount val="1"/>
                <c:pt idx="0">
                  <c:v>15239733.333333334</c:v>
                </c:pt>
              </c:numCache>
            </c:numRef>
          </c:val>
        </c:ser>
        <c:ser>
          <c:idx val="1"/>
          <c:order val="1"/>
          <c:tx>
            <c:strRef>
              <c:f>Costs!$AD$2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Costs!$AD$3</c:f>
              <c:numCache>
                <c:formatCode>0</c:formatCode>
                <c:ptCount val="1"/>
                <c:pt idx="0">
                  <c:v>15045866.666666666</c:v>
                </c:pt>
              </c:numCache>
            </c:numRef>
          </c:val>
        </c:ser>
        <c:ser>
          <c:idx val="2"/>
          <c:order val="2"/>
          <c:tx>
            <c:strRef>
              <c:f>Costs!$AE$2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Costs!$AE$3</c:f>
              <c:numCache>
                <c:formatCode>0</c:formatCode>
                <c:ptCount val="1"/>
                <c:pt idx="0">
                  <c:v>14637600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5528192"/>
        <c:axId val="495534464"/>
      </c:barChart>
      <c:catAx>
        <c:axId val="495528192"/>
        <c:scaling>
          <c:orientation val="minMax"/>
        </c:scaling>
        <c:delete val="0"/>
        <c:axPos val="b"/>
        <c:majorTickMark val="out"/>
        <c:minorTickMark val="none"/>
        <c:tickLblPos val="nextTo"/>
        <c:crossAx val="495534464"/>
        <c:crosses val="autoZero"/>
        <c:auto val="1"/>
        <c:lblAlgn val="ctr"/>
        <c:lblOffset val="100"/>
        <c:noMultiLvlLbl val="0"/>
      </c:catAx>
      <c:valAx>
        <c:axId val="4955344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55281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Costs T2D 2035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Costs!$AI$2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Costs!$AI$3</c:f>
              <c:numCache>
                <c:formatCode>0</c:formatCode>
                <c:ptCount val="1"/>
                <c:pt idx="0">
                  <c:v>20094266.666666668</c:v>
                </c:pt>
              </c:numCache>
            </c:numRef>
          </c:val>
        </c:ser>
        <c:ser>
          <c:idx val="1"/>
          <c:order val="1"/>
          <c:tx>
            <c:strRef>
              <c:f>Costs!$AJ$2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Costs!$AJ$3</c:f>
              <c:numCache>
                <c:formatCode>0</c:formatCode>
                <c:ptCount val="1"/>
                <c:pt idx="0">
                  <c:v>19720000</c:v>
                </c:pt>
              </c:numCache>
            </c:numRef>
          </c:val>
        </c:ser>
        <c:ser>
          <c:idx val="2"/>
          <c:order val="2"/>
          <c:tx>
            <c:strRef>
              <c:f>Costs!$AK$2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Costs!$AK$3</c:f>
              <c:numCache>
                <c:formatCode>0</c:formatCode>
                <c:ptCount val="1"/>
                <c:pt idx="0">
                  <c:v>18966400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6093824"/>
        <c:axId val="496096000"/>
      </c:barChart>
      <c:catAx>
        <c:axId val="496093824"/>
        <c:scaling>
          <c:orientation val="minMax"/>
        </c:scaling>
        <c:delete val="0"/>
        <c:axPos val="b"/>
        <c:majorTickMark val="out"/>
        <c:minorTickMark val="none"/>
        <c:tickLblPos val="nextTo"/>
        <c:crossAx val="496096000"/>
        <c:crosses val="autoZero"/>
        <c:auto val="1"/>
        <c:lblAlgn val="ctr"/>
        <c:lblOffset val="100"/>
        <c:noMultiLvlLbl val="0"/>
      </c:catAx>
      <c:valAx>
        <c:axId val="49609600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60938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Costs overweight 2035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Costs!$AO$2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Costs!$AO$3</c:f>
              <c:numCache>
                <c:formatCode>0</c:formatCode>
                <c:ptCount val="1"/>
                <c:pt idx="0">
                  <c:v>1548130.4409520002</c:v>
                </c:pt>
              </c:numCache>
            </c:numRef>
          </c:val>
        </c:ser>
        <c:ser>
          <c:idx val="1"/>
          <c:order val="1"/>
          <c:tx>
            <c:strRef>
              <c:f>Costs!$AP$2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Costs!$AP$3</c:f>
              <c:numCache>
                <c:formatCode>0</c:formatCode>
                <c:ptCount val="1"/>
                <c:pt idx="0">
                  <c:v>1568903.7492573331</c:v>
                </c:pt>
              </c:numCache>
            </c:numRef>
          </c:val>
        </c:ser>
        <c:ser>
          <c:idx val="2"/>
          <c:order val="2"/>
          <c:tx>
            <c:strRef>
              <c:f>Costs!$AQ$2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Costs!$AQ$3</c:f>
              <c:numCache>
                <c:formatCode>0</c:formatCode>
                <c:ptCount val="1"/>
                <c:pt idx="0">
                  <c:v>1616097.9940906663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6204032"/>
        <c:axId val="496211456"/>
      </c:barChart>
      <c:catAx>
        <c:axId val="496204032"/>
        <c:scaling>
          <c:orientation val="minMax"/>
        </c:scaling>
        <c:delete val="0"/>
        <c:axPos val="b"/>
        <c:majorTickMark val="out"/>
        <c:minorTickMark val="none"/>
        <c:tickLblPos val="nextTo"/>
        <c:crossAx val="496211456"/>
        <c:crosses val="autoZero"/>
        <c:auto val="1"/>
        <c:lblAlgn val="ctr"/>
        <c:lblOffset val="100"/>
        <c:noMultiLvlLbl val="0"/>
      </c:catAx>
      <c:valAx>
        <c:axId val="4962114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6204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Costs obesity 2035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Costs!$AU$2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Costs!$AU$4</c:f>
                <c:numCache>
                  <c:formatCode>General</c:formatCode>
                  <c:ptCount val="1"/>
                  <c:pt idx="0">
                    <c:v>2375754.9593059188</c:v>
                  </c:pt>
                </c:numCache>
              </c:numRef>
            </c:plus>
            <c:minus>
              <c:numRef>
                <c:f>Costs!$AU$4</c:f>
                <c:numCache>
                  <c:formatCode>General</c:formatCode>
                  <c:ptCount val="1"/>
                  <c:pt idx="0">
                    <c:v>2375754.9593059188</c:v>
                  </c:pt>
                </c:numCache>
              </c:numRef>
            </c:minus>
          </c:errBars>
          <c:val>
            <c:numRef>
              <c:f>Costs!$AU$3</c:f>
              <c:numCache>
                <c:formatCode>0</c:formatCode>
                <c:ptCount val="1"/>
                <c:pt idx="0">
                  <c:v>5305200</c:v>
                </c:pt>
              </c:numCache>
            </c:numRef>
          </c:val>
        </c:ser>
        <c:ser>
          <c:idx val="1"/>
          <c:order val="1"/>
          <c:tx>
            <c:strRef>
              <c:f>Costs!$AV$2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Costs!$AV$3</c:f>
              <c:numCache>
                <c:formatCode>0</c:formatCode>
                <c:ptCount val="1"/>
                <c:pt idx="0">
                  <c:v>5061466.666666667</c:v>
                </c:pt>
              </c:numCache>
            </c:numRef>
          </c:val>
        </c:ser>
        <c:ser>
          <c:idx val="2"/>
          <c:order val="2"/>
          <c:tx>
            <c:strRef>
              <c:f>Costs!$AW$2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Costs!$AW$3</c:f>
              <c:numCache>
                <c:formatCode>0</c:formatCode>
                <c:ptCount val="1"/>
                <c:pt idx="0">
                  <c:v>4556266.666666667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6372352"/>
        <c:axId val="496374912"/>
      </c:barChart>
      <c:catAx>
        <c:axId val="496372352"/>
        <c:scaling>
          <c:orientation val="minMax"/>
        </c:scaling>
        <c:delete val="0"/>
        <c:axPos val="b"/>
        <c:majorTickMark val="out"/>
        <c:minorTickMark val="none"/>
        <c:tickLblPos val="nextTo"/>
        <c:crossAx val="496374912"/>
        <c:crosses val="autoZero"/>
        <c:auto val="1"/>
        <c:lblAlgn val="ctr"/>
        <c:lblOffset val="100"/>
        <c:noMultiLvlLbl val="0"/>
      </c:catAx>
      <c:valAx>
        <c:axId val="49637491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63723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NASH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DALYs!$B$2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DALYs!$B$3</c:f>
              <c:numCache>
                <c:formatCode>0</c:formatCode>
                <c:ptCount val="1"/>
                <c:pt idx="0">
                  <c:v>6120.8158204439997</c:v>
                </c:pt>
              </c:numCache>
            </c:numRef>
          </c:val>
        </c:ser>
        <c:ser>
          <c:idx val="1"/>
          <c:order val="1"/>
          <c:tx>
            <c:strRef>
              <c:f>DALYs!$C$2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DALYs!$C$3</c:f>
              <c:numCache>
                <c:formatCode>0</c:formatCode>
                <c:ptCount val="1"/>
                <c:pt idx="0">
                  <c:v>5730.6871843146646</c:v>
                </c:pt>
              </c:numCache>
            </c:numRef>
          </c:val>
        </c:ser>
        <c:ser>
          <c:idx val="2"/>
          <c:order val="2"/>
          <c:tx>
            <c:strRef>
              <c:f>DALYs!$D$2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DALYs!$D$3</c:f>
              <c:numCache>
                <c:formatCode>0</c:formatCode>
                <c:ptCount val="1"/>
                <c:pt idx="0">
                  <c:v>4915.632760274666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6621440"/>
        <c:axId val="496662016"/>
      </c:barChart>
      <c:catAx>
        <c:axId val="496621440"/>
        <c:scaling>
          <c:orientation val="minMax"/>
        </c:scaling>
        <c:delete val="1"/>
        <c:axPos val="b"/>
        <c:majorTickMark val="out"/>
        <c:minorTickMark val="none"/>
        <c:tickLblPos val="nextTo"/>
        <c:crossAx val="496662016"/>
        <c:crosses val="autoZero"/>
        <c:auto val="1"/>
        <c:lblAlgn val="ctr"/>
        <c:lblOffset val="100"/>
        <c:noMultiLvlLbl val="0"/>
      </c:catAx>
      <c:valAx>
        <c:axId val="49666201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6621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DALYs NASH 2035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DALYs!$E$2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DALYs!$E$3</c:f>
              <c:numCache>
                <c:formatCode>0</c:formatCode>
                <c:ptCount val="1"/>
                <c:pt idx="0">
                  <c:v>293.44094522400002</c:v>
                </c:pt>
              </c:numCache>
            </c:numRef>
          </c:val>
        </c:ser>
        <c:ser>
          <c:idx val="1"/>
          <c:order val="1"/>
          <c:tx>
            <c:strRef>
              <c:f>DALYs!$F$2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DALYs!$F$3</c:f>
              <c:numCache>
                <c:formatCode>0</c:formatCode>
                <c:ptCount val="1"/>
                <c:pt idx="0">
                  <c:v>273.0317222226667</c:v>
                </c:pt>
              </c:numCache>
            </c:numRef>
          </c:val>
        </c:ser>
        <c:ser>
          <c:idx val="2"/>
          <c:order val="2"/>
          <c:tx>
            <c:strRef>
              <c:f>DALYs!$G$2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DALYs!$G$3</c:f>
              <c:numCache>
                <c:formatCode>0</c:formatCode>
                <c:ptCount val="1"/>
                <c:pt idx="0">
                  <c:v>230.67321102933329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7441792"/>
        <c:axId val="497485312"/>
      </c:barChart>
      <c:catAx>
        <c:axId val="497441792"/>
        <c:scaling>
          <c:orientation val="minMax"/>
        </c:scaling>
        <c:delete val="1"/>
        <c:axPos val="b"/>
        <c:majorTickMark val="out"/>
        <c:minorTickMark val="none"/>
        <c:tickLblPos val="nextTo"/>
        <c:crossAx val="497485312"/>
        <c:crosses val="autoZero"/>
        <c:auto val="1"/>
        <c:lblAlgn val="ctr"/>
        <c:lblOffset val="100"/>
        <c:noMultiLvlLbl val="0"/>
      </c:catAx>
      <c:valAx>
        <c:axId val="49748531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74417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cirrhosis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DALYs!$H$2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DALYs!$H$3</c:f>
              <c:numCache>
                <c:formatCode>0</c:formatCode>
                <c:ptCount val="1"/>
                <c:pt idx="0">
                  <c:v>857.31983895521341</c:v>
                </c:pt>
              </c:numCache>
            </c:numRef>
          </c:val>
        </c:ser>
        <c:ser>
          <c:idx val="1"/>
          <c:order val="1"/>
          <c:tx>
            <c:strRef>
              <c:f>DALYs!$I$2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DALYs!$I$3</c:f>
              <c:numCache>
                <c:formatCode>0</c:formatCode>
                <c:ptCount val="1"/>
                <c:pt idx="0">
                  <c:v>773.39217966001331</c:v>
                </c:pt>
              </c:numCache>
            </c:numRef>
          </c:val>
        </c:ser>
        <c:ser>
          <c:idx val="2"/>
          <c:order val="2"/>
          <c:tx>
            <c:strRef>
              <c:f>DALYs!$J$2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DALYs!$J$3</c:f>
              <c:numCache>
                <c:formatCode>0</c:formatCode>
                <c:ptCount val="1"/>
                <c:pt idx="0">
                  <c:v>599.48428430853335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8004736"/>
        <c:axId val="498006272"/>
      </c:barChart>
      <c:catAx>
        <c:axId val="498004736"/>
        <c:scaling>
          <c:orientation val="minMax"/>
        </c:scaling>
        <c:delete val="1"/>
        <c:axPos val="b"/>
        <c:majorTickMark val="out"/>
        <c:minorTickMark val="none"/>
        <c:tickLblPos val="nextTo"/>
        <c:crossAx val="498006272"/>
        <c:crosses val="autoZero"/>
        <c:auto val="1"/>
        <c:lblAlgn val="ctr"/>
        <c:lblOffset val="100"/>
        <c:noMultiLvlLbl val="0"/>
      </c:catAx>
      <c:valAx>
        <c:axId val="49800627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80047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HCC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DALYs!$N$2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DALYs!$N$3</c:f>
              <c:numCache>
                <c:formatCode>0</c:formatCode>
                <c:ptCount val="1"/>
                <c:pt idx="0">
                  <c:v>5767.374153395851</c:v>
                </c:pt>
              </c:numCache>
            </c:numRef>
          </c:val>
        </c:ser>
        <c:ser>
          <c:idx val="1"/>
          <c:order val="1"/>
          <c:tx>
            <c:strRef>
              <c:f>DALYs!$O$2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DALYs!$O$3</c:f>
              <c:numCache>
                <c:formatCode>0</c:formatCode>
                <c:ptCount val="1"/>
                <c:pt idx="0">
                  <c:v>5320.9767177800668</c:v>
                </c:pt>
              </c:numCache>
            </c:numRef>
          </c:val>
        </c:ser>
        <c:ser>
          <c:idx val="2"/>
          <c:order val="2"/>
          <c:tx>
            <c:strRef>
              <c:f>DALYs!$P$2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DALYs!$P$3</c:f>
              <c:numCache>
                <c:formatCode>0</c:formatCode>
                <c:ptCount val="1"/>
                <c:pt idx="0">
                  <c:v>4384.5856761925606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8662400"/>
        <c:axId val="498738304"/>
      </c:barChart>
      <c:catAx>
        <c:axId val="498662400"/>
        <c:scaling>
          <c:orientation val="minMax"/>
        </c:scaling>
        <c:delete val="1"/>
        <c:axPos val="b"/>
        <c:majorTickMark val="out"/>
        <c:minorTickMark val="none"/>
        <c:tickLblPos val="nextTo"/>
        <c:crossAx val="498738304"/>
        <c:crosses val="autoZero"/>
        <c:auto val="1"/>
        <c:lblAlgn val="ctr"/>
        <c:lblOffset val="100"/>
        <c:noMultiLvlLbl val="0"/>
      </c:catAx>
      <c:valAx>
        <c:axId val="4987383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8662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CHD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DALYs!$T$2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DALYs!$T$3</c:f>
              <c:numCache>
                <c:formatCode>0</c:formatCode>
                <c:ptCount val="1"/>
                <c:pt idx="0">
                  <c:v>6542.1474769537335</c:v>
                </c:pt>
              </c:numCache>
            </c:numRef>
          </c:val>
        </c:ser>
        <c:ser>
          <c:idx val="1"/>
          <c:order val="1"/>
          <c:tx>
            <c:strRef>
              <c:f>DALYs!$U$2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DALYs!$U$3</c:f>
              <c:numCache>
                <c:formatCode>0</c:formatCode>
                <c:ptCount val="1"/>
                <c:pt idx="0">
                  <c:v>6493.9190318013316</c:v>
                </c:pt>
              </c:numCache>
            </c:numRef>
          </c:val>
        </c:ser>
        <c:ser>
          <c:idx val="2"/>
          <c:order val="2"/>
          <c:tx>
            <c:strRef>
              <c:f>DALYs!$V$2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DALYs!$V$3</c:f>
              <c:numCache>
                <c:formatCode>0</c:formatCode>
                <c:ptCount val="1"/>
                <c:pt idx="0">
                  <c:v>6398.196160681201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8980352"/>
        <c:axId val="498981888"/>
      </c:barChart>
      <c:catAx>
        <c:axId val="498980352"/>
        <c:scaling>
          <c:orientation val="minMax"/>
        </c:scaling>
        <c:delete val="1"/>
        <c:axPos val="b"/>
        <c:majorTickMark val="out"/>
        <c:minorTickMark val="none"/>
        <c:tickLblPos val="nextTo"/>
        <c:crossAx val="498981888"/>
        <c:crosses val="autoZero"/>
        <c:auto val="1"/>
        <c:lblAlgn val="ctr"/>
        <c:lblOffset val="100"/>
        <c:noMultiLvlLbl val="0"/>
      </c:catAx>
      <c:valAx>
        <c:axId val="49898188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89803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T2D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DALYs!$Z$2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DALYs!$Z$4</c:f>
                <c:numCache>
                  <c:formatCode>General</c:formatCode>
                  <c:ptCount val="1"/>
                  <c:pt idx="0">
                    <c:v>3059.7732441764933</c:v>
                  </c:pt>
                </c:numCache>
              </c:numRef>
            </c:plus>
            <c:minus>
              <c:numRef>
                <c:f>DALYs!$Z$4</c:f>
                <c:numCache>
                  <c:formatCode>General</c:formatCode>
                  <c:ptCount val="1"/>
                  <c:pt idx="0">
                    <c:v>3059.7732441764933</c:v>
                  </c:pt>
                </c:numCache>
              </c:numRef>
            </c:minus>
          </c:errBars>
          <c:val>
            <c:numRef>
              <c:f>DALYs!$Z$3</c:f>
              <c:numCache>
                <c:formatCode>0</c:formatCode>
                <c:ptCount val="1"/>
                <c:pt idx="0">
                  <c:v>18990.413020400796</c:v>
                </c:pt>
              </c:numCache>
            </c:numRef>
          </c:val>
        </c:ser>
        <c:ser>
          <c:idx val="1"/>
          <c:order val="1"/>
          <c:tx>
            <c:strRef>
              <c:f>DALYs!$AA$2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DALYs!$AA$3</c:f>
              <c:numCache>
                <c:formatCode>0</c:formatCode>
                <c:ptCount val="1"/>
                <c:pt idx="0">
                  <c:v>18784.83524789134</c:v>
                </c:pt>
              </c:numCache>
            </c:numRef>
          </c:val>
        </c:ser>
        <c:ser>
          <c:idx val="2"/>
          <c:order val="2"/>
          <c:tx>
            <c:strRef>
              <c:f>DALYs!$AB$2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DALYs!$AB$3</c:f>
              <c:numCache>
                <c:formatCode>0</c:formatCode>
                <c:ptCount val="1"/>
                <c:pt idx="0">
                  <c:v>18335.89722406146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1152"/>
        <c:axId val="499216768"/>
      </c:barChart>
      <c:catAx>
        <c:axId val="49920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499216768"/>
        <c:crosses val="autoZero"/>
        <c:auto val="1"/>
        <c:lblAlgn val="ctr"/>
        <c:lblOffset val="100"/>
        <c:noMultiLvlLbl val="0"/>
      </c:catAx>
      <c:valAx>
        <c:axId val="49921676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92011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obesity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DALYs!$AF$2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DALYs!$AF$3</c:f>
              <c:numCache>
                <c:formatCode>0</c:formatCode>
                <c:ptCount val="1"/>
                <c:pt idx="0">
                  <c:v>1768.7268371230671</c:v>
                </c:pt>
              </c:numCache>
            </c:numRef>
          </c:val>
        </c:ser>
        <c:ser>
          <c:idx val="1"/>
          <c:order val="1"/>
          <c:tx>
            <c:strRef>
              <c:f>DALYs!$AG$2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DALYs!$AG$3</c:f>
              <c:numCache>
                <c:formatCode>0</c:formatCode>
                <c:ptCount val="1"/>
                <c:pt idx="0">
                  <c:v>1706.1127919285329</c:v>
                </c:pt>
              </c:numCache>
            </c:numRef>
          </c:val>
        </c:ser>
        <c:ser>
          <c:idx val="2"/>
          <c:order val="2"/>
          <c:tx>
            <c:strRef>
              <c:f>DALYs!$AH$2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DALYs!$AH$3</c:f>
              <c:numCache>
                <c:formatCode>0</c:formatCode>
                <c:ptCount val="1"/>
                <c:pt idx="0">
                  <c:v>1574.6293108426671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375488"/>
        <c:axId val="499668480"/>
      </c:barChart>
      <c:catAx>
        <c:axId val="499375488"/>
        <c:scaling>
          <c:orientation val="minMax"/>
        </c:scaling>
        <c:delete val="1"/>
        <c:axPos val="b"/>
        <c:majorTickMark val="out"/>
        <c:minorTickMark val="none"/>
        <c:tickLblPos val="nextTo"/>
        <c:crossAx val="499668480"/>
        <c:crosses val="autoZero"/>
        <c:auto val="1"/>
        <c:lblAlgn val="ctr"/>
        <c:lblOffset val="100"/>
        <c:noMultiLvlLbl val="0"/>
      </c:catAx>
      <c:valAx>
        <c:axId val="49966848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937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NASH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[1]DALYs!$B$2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[1]DALYs!$B$3</c:f>
              <c:numCache>
                <c:formatCode>0</c:formatCode>
                <c:ptCount val="1"/>
                <c:pt idx="0">
                  <c:v>6273.0710541923072</c:v>
                </c:pt>
              </c:numCache>
            </c:numRef>
          </c:val>
        </c:ser>
        <c:ser>
          <c:idx val="1"/>
          <c:order val="1"/>
          <c:tx>
            <c:strRef>
              <c:f>[1]DALYs!$C$2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[1]DALYs!$C$3</c:f>
              <c:numCache>
                <c:formatCode>0</c:formatCode>
                <c:ptCount val="1"/>
                <c:pt idx="0">
                  <c:v>5896.3622324692315</c:v>
                </c:pt>
              </c:numCache>
            </c:numRef>
          </c:val>
        </c:ser>
        <c:ser>
          <c:idx val="2"/>
          <c:order val="2"/>
          <c:tx>
            <c:strRef>
              <c:f>[1]DALYs!$D$2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[1]DALYs!$D$3</c:f>
              <c:numCache>
                <c:formatCode>0</c:formatCode>
                <c:ptCount val="1"/>
                <c:pt idx="0">
                  <c:v>5084.8175892161535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0289408"/>
        <c:axId val="490295296"/>
      </c:barChart>
      <c:catAx>
        <c:axId val="490289408"/>
        <c:scaling>
          <c:orientation val="minMax"/>
        </c:scaling>
        <c:delete val="1"/>
        <c:axPos val="b"/>
        <c:majorTickMark val="out"/>
        <c:minorTickMark val="none"/>
        <c:tickLblPos val="nextTo"/>
        <c:crossAx val="490295296"/>
        <c:crosses val="autoZero"/>
        <c:auto val="1"/>
        <c:lblAlgn val="ctr"/>
        <c:lblOffset val="100"/>
        <c:noMultiLvlLbl val="0"/>
      </c:catAx>
      <c:valAx>
        <c:axId val="4902952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02894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DALYs NASH 2035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[1]DALYs!$E$2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[1]DALYs!$E$3</c:f>
              <c:numCache>
                <c:formatCode>0</c:formatCode>
                <c:ptCount val="1"/>
                <c:pt idx="0">
                  <c:v>297.75464106153839</c:v>
                </c:pt>
              </c:numCache>
            </c:numRef>
          </c:val>
        </c:ser>
        <c:ser>
          <c:idx val="1"/>
          <c:order val="1"/>
          <c:tx>
            <c:strRef>
              <c:f>[1]DALYs!$F$2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[1]DALYs!$F$3</c:f>
              <c:numCache>
                <c:formatCode>0</c:formatCode>
                <c:ptCount val="1"/>
                <c:pt idx="0">
                  <c:v>278.18289637692311</c:v>
                </c:pt>
              </c:numCache>
            </c:numRef>
          </c:val>
        </c:ser>
        <c:ser>
          <c:idx val="2"/>
          <c:order val="2"/>
          <c:tx>
            <c:strRef>
              <c:f>[1]DALYs!$G$2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[1]DALYs!$G$3</c:f>
              <c:numCache>
                <c:formatCode>0</c:formatCode>
                <c:ptCount val="1"/>
                <c:pt idx="0">
                  <c:v>238.05656070769231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0665856"/>
        <c:axId val="490667392"/>
      </c:barChart>
      <c:catAx>
        <c:axId val="490665856"/>
        <c:scaling>
          <c:orientation val="minMax"/>
        </c:scaling>
        <c:delete val="1"/>
        <c:axPos val="b"/>
        <c:majorTickMark val="out"/>
        <c:minorTickMark val="none"/>
        <c:tickLblPos val="nextTo"/>
        <c:crossAx val="490667392"/>
        <c:crosses val="autoZero"/>
        <c:auto val="1"/>
        <c:lblAlgn val="ctr"/>
        <c:lblOffset val="100"/>
        <c:noMultiLvlLbl val="0"/>
      </c:catAx>
      <c:valAx>
        <c:axId val="49066739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0665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cirrhosis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[1]DALYs!$H$2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[1]DALYs!$H$3</c:f>
              <c:numCache>
                <c:formatCode>0</c:formatCode>
                <c:ptCount val="1"/>
                <c:pt idx="0">
                  <c:v>999.75619347153838</c:v>
                </c:pt>
              </c:numCache>
            </c:numRef>
          </c:val>
        </c:ser>
        <c:ser>
          <c:idx val="1"/>
          <c:order val="1"/>
          <c:tx>
            <c:strRef>
              <c:f>[1]DALYs!$I$2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[1]DALYs!$I$3</c:f>
              <c:numCache>
                <c:formatCode>0</c:formatCode>
                <c:ptCount val="1"/>
                <c:pt idx="0">
                  <c:v>907.23651074076929</c:v>
                </c:pt>
              </c:numCache>
            </c:numRef>
          </c:val>
        </c:ser>
        <c:ser>
          <c:idx val="2"/>
          <c:order val="2"/>
          <c:tx>
            <c:strRef>
              <c:f>[1]DALYs!$J$2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[1]DALYs!$J$3</c:f>
              <c:numCache>
                <c:formatCode>0</c:formatCode>
                <c:ptCount val="1"/>
                <c:pt idx="0">
                  <c:v>703.07721984538466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0968576"/>
        <c:axId val="490970112"/>
      </c:barChart>
      <c:catAx>
        <c:axId val="490968576"/>
        <c:scaling>
          <c:orientation val="minMax"/>
        </c:scaling>
        <c:delete val="1"/>
        <c:axPos val="b"/>
        <c:majorTickMark val="out"/>
        <c:minorTickMark val="none"/>
        <c:tickLblPos val="nextTo"/>
        <c:crossAx val="490970112"/>
        <c:crosses val="autoZero"/>
        <c:auto val="1"/>
        <c:lblAlgn val="ctr"/>
        <c:lblOffset val="100"/>
        <c:noMultiLvlLbl val="0"/>
      </c:catAx>
      <c:valAx>
        <c:axId val="49097011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0968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HCC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[1]DALYs!$N$2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[1]DALYs!$N$3</c:f>
              <c:numCache>
                <c:formatCode>0</c:formatCode>
                <c:ptCount val="1"/>
                <c:pt idx="0">
                  <c:v>6384.8478525204609</c:v>
                </c:pt>
              </c:numCache>
            </c:numRef>
          </c:val>
        </c:ser>
        <c:ser>
          <c:idx val="1"/>
          <c:order val="1"/>
          <c:tx>
            <c:strRef>
              <c:f>[1]DALYs!$O$2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[1]DALYs!$O$3</c:f>
              <c:numCache>
                <c:formatCode>0</c:formatCode>
                <c:ptCount val="1"/>
                <c:pt idx="0">
                  <c:v>5856.0152353680769</c:v>
                </c:pt>
              </c:numCache>
            </c:numRef>
          </c:val>
        </c:ser>
        <c:ser>
          <c:idx val="2"/>
          <c:order val="2"/>
          <c:tx>
            <c:strRef>
              <c:f>[1]DALYs!$P$2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[1]DALYs!$P$3</c:f>
              <c:numCache>
                <c:formatCode>0</c:formatCode>
                <c:ptCount val="1"/>
                <c:pt idx="0">
                  <c:v>4849.3648770609998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2024960"/>
        <c:axId val="492026496"/>
      </c:barChart>
      <c:catAx>
        <c:axId val="492024960"/>
        <c:scaling>
          <c:orientation val="minMax"/>
        </c:scaling>
        <c:delete val="1"/>
        <c:axPos val="b"/>
        <c:majorTickMark val="out"/>
        <c:minorTickMark val="none"/>
        <c:tickLblPos val="nextTo"/>
        <c:crossAx val="492026496"/>
        <c:crosses val="autoZero"/>
        <c:auto val="1"/>
        <c:lblAlgn val="ctr"/>
        <c:lblOffset val="100"/>
        <c:noMultiLvlLbl val="0"/>
      </c:catAx>
      <c:valAx>
        <c:axId val="4920264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2024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CHD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[1]DALYs!$T$2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[1]DALYs!$T$3</c:f>
              <c:numCache>
                <c:formatCode>0</c:formatCode>
                <c:ptCount val="1"/>
                <c:pt idx="0">
                  <c:v>6812.3313250099991</c:v>
                </c:pt>
              </c:numCache>
            </c:numRef>
          </c:val>
        </c:ser>
        <c:ser>
          <c:idx val="1"/>
          <c:order val="1"/>
          <c:tx>
            <c:strRef>
              <c:f>[1]DALYs!$U$2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[1]DALYs!$U$3</c:f>
              <c:numCache>
                <c:formatCode>0</c:formatCode>
                <c:ptCount val="1"/>
                <c:pt idx="0">
                  <c:v>6766.8632135092321</c:v>
                </c:pt>
              </c:numCache>
            </c:numRef>
          </c:val>
        </c:ser>
        <c:ser>
          <c:idx val="2"/>
          <c:order val="2"/>
          <c:tx>
            <c:strRef>
              <c:f>[1]DALYs!$V$2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[1]DALYs!$V$3</c:f>
              <c:numCache>
                <c:formatCode>0</c:formatCode>
                <c:ptCount val="1"/>
                <c:pt idx="0">
                  <c:v>6664.8167433599992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2237568"/>
        <c:axId val="492239104"/>
      </c:barChart>
      <c:catAx>
        <c:axId val="492237568"/>
        <c:scaling>
          <c:orientation val="minMax"/>
        </c:scaling>
        <c:delete val="1"/>
        <c:axPos val="b"/>
        <c:majorTickMark val="out"/>
        <c:minorTickMark val="none"/>
        <c:tickLblPos val="nextTo"/>
        <c:crossAx val="492239104"/>
        <c:crosses val="autoZero"/>
        <c:auto val="1"/>
        <c:lblAlgn val="ctr"/>
        <c:lblOffset val="100"/>
        <c:noMultiLvlLbl val="0"/>
      </c:catAx>
      <c:valAx>
        <c:axId val="4922391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2237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T2D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[1]DALYs!$Z$2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[1]DALYs!$Z$4</c:f>
                <c:numCache>
                  <c:formatCode>General</c:formatCode>
                  <c:ptCount val="1"/>
                  <c:pt idx="0">
                    <c:v>4355.2320096027925</c:v>
                  </c:pt>
                </c:numCache>
              </c:numRef>
            </c:plus>
            <c:minus>
              <c:numRef>
                <c:f>[1]DALYs!$Z$4</c:f>
                <c:numCache>
                  <c:formatCode>General</c:formatCode>
                  <c:ptCount val="1"/>
                  <c:pt idx="0">
                    <c:v>4355.2320096027925</c:v>
                  </c:pt>
                </c:numCache>
              </c:numRef>
            </c:minus>
          </c:errBars>
          <c:val>
            <c:numRef>
              <c:f>[1]DALYs!$Z$3</c:f>
              <c:numCache>
                <c:formatCode>0</c:formatCode>
                <c:ptCount val="1"/>
                <c:pt idx="0">
                  <c:v>19614.743943599231</c:v>
                </c:pt>
              </c:numCache>
            </c:numRef>
          </c:val>
        </c:ser>
        <c:ser>
          <c:idx val="1"/>
          <c:order val="1"/>
          <c:tx>
            <c:strRef>
              <c:f>[1]DALYs!$AA$2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[1]DALYs!$AA$3</c:f>
              <c:numCache>
                <c:formatCode>0</c:formatCode>
                <c:ptCount val="1"/>
                <c:pt idx="0">
                  <c:v>19413.653894081541</c:v>
                </c:pt>
              </c:numCache>
            </c:numRef>
          </c:val>
        </c:ser>
        <c:ser>
          <c:idx val="2"/>
          <c:order val="2"/>
          <c:tx>
            <c:strRef>
              <c:f>[1]DALYs!$AB$2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[1]DALYs!$AB$3</c:f>
              <c:numCache>
                <c:formatCode>0</c:formatCode>
                <c:ptCount val="1"/>
                <c:pt idx="0">
                  <c:v>19000.657196468463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2471040"/>
        <c:axId val="492472576"/>
      </c:barChart>
      <c:catAx>
        <c:axId val="492471040"/>
        <c:scaling>
          <c:orientation val="minMax"/>
        </c:scaling>
        <c:delete val="1"/>
        <c:axPos val="b"/>
        <c:majorTickMark val="out"/>
        <c:minorTickMark val="none"/>
        <c:tickLblPos val="nextTo"/>
        <c:crossAx val="492472576"/>
        <c:crosses val="autoZero"/>
        <c:auto val="1"/>
        <c:lblAlgn val="ctr"/>
        <c:lblOffset val="100"/>
        <c:noMultiLvlLbl val="0"/>
      </c:catAx>
      <c:valAx>
        <c:axId val="49247257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2471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obesity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[1]DALYs!$AF$2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[1]DALYs!$AF$3</c:f>
              <c:numCache>
                <c:formatCode>0</c:formatCode>
                <c:ptCount val="1"/>
                <c:pt idx="0">
                  <c:v>1636.475139671538</c:v>
                </c:pt>
              </c:numCache>
            </c:numRef>
          </c:val>
        </c:ser>
        <c:ser>
          <c:idx val="1"/>
          <c:order val="1"/>
          <c:tx>
            <c:strRef>
              <c:f>[1]DALYs!$AG$2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[1]DALYs!$AG$3</c:f>
              <c:numCache>
                <c:formatCode>0</c:formatCode>
                <c:ptCount val="1"/>
                <c:pt idx="0">
                  <c:v>1579.5478327238461</c:v>
                </c:pt>
              </c:numCache>
            </c:numRef>
          </c:val>
        </c:ser>
        <c:ser>
          <c:idx val="2"/>
          <c:order val="2"/>
          <c:tx>
            <c:strRef>
              <c:f>[1]DALYs!$AH$2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[1]DALYs!$AH$3</c:f>
              <c:numCache>
                <c:formatCode>0</c:formatCode>
                <c:ptCount val="1"/>
                <c:pt idx="0">
                  <c:v>1462.0369776976922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2773760"/>
        <c:axId val="492775296"/>
      </c:barChart>
      <c:catAx>
        <c:axId val="492773760"/>
        <c:scaling>
          <c:orientation val="minMax"/>
        </c:scaling>
        <c:delete val="1"/>
        <c:axPos val="b"/>
        <c:majorTickMark val="out"/>
        <c:minorTickMark val="none"/>
        <c:tickLblPos val="nextTo"/>
        <c:crossAx val="492775296"/>
        <c:crosses val="autoZero"/>
        <c:auto val="1"/>
        <c:lblAlgn val="ctr"/>
        <c:lblOffset val="100"/>
        <c:noMultiLvlLbl val="0"/>
      </c:catAx>
      <c:valAx>
        <c:axId val="4927752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2773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NASH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[1]DALYs!$B$2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[1]DALYs!$B$3</c:f>
              <c:numCache>
                <c:formatCode>0</c:formatCode>
                <c:ptCount val="1"/>
                <c:pt idx="0">
                  <c:v>6273.0710541923072</c:v>
                </c:pt>
              </c:numCache>
            </c:numRef>
          </c:val>
        </c:ser>
        <c:ser>
          <c:idx val="1"/>
          <c:order val="1"/>
          <c:tx>
            <c:strRef>
              <c:f>[1]DALYs!$C$2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[1]DALYs!$C$3</c:f>
              <c:numCache>
                <c:formatCode>0</c:formatCode>
                <c:ptCount val="1"/>
                <c:pt idx="0">
                  <c:v>5896.3622324692315</c:v>
                </c:pt>
              </c:numCache>
            </c:numRef>
          </c:val>
        </c:ser>
        <c:ser>
          <c:idx val="2"/>
          <c:order val="2"/>
          <c:tx>
            <c:strRef>
              <c:f>[1]DALYs!$D$2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[1]DALYs!$D$3</c:f>
              <c:numCache>
                <c:formatCode>0</c:formatCode>
                <c:ptCount val="1"/>
                <c:pt idx="0">
                  <c:v>5084.8175892161535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9200640"/>
        <c:axId val="489313024"/>
      </c:barChart>
      <c:catAx>
        <c:axId val="489200640"/>
        <c:scaling>
          <c:orientation val="minMax"/>
        </c:scaling>
        <c:delete val="1"/>
        <c:axPos val="b"/>
        <c:majorTickMark val="out"/>
        <c:minorTickMark val="none"/>
        <c:tickLblPos val="nextTo"/>
        <c:crossAx val="489313024"/>
        <c:crosses val="autoZero"/>
        <c:auto val="1"/>
        <c:lblAlgn val="ctr"/>
        <c:lblOffset val="100"/>
        <c:noMultiLvlLbl val="0"/>
      </c:catAx>
      <c:valAx>
        <c:axId val="48931302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92006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DALYs NASH 2035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[1]DALYs!$E$2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[1]DALYs!$E$3</c:f>
              <c:numCache>
                <c:formatCode>0</c:formatCode>
                <c:ptCount val="1"/>
                <c:pt idx="0">
                  <c:v>297.75464106153839</c:v>
                </c:pt>
              </c:numCache>
            </c:numRef>
          </c:val>
        </c:ser>
        <c:ser>
          <c:idx val="1"/>
          <c:order val="1"/>
          <c:tx>
            <c:strRef>
              <c:f>[1]DALYs!$F$2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[1]DALYs!$F$3</c:f>
              <c:numCache>
                <c:formatCode>0</c:formatCode>
                <c:ptCount val="1"/>
                <c:pt idx="0">
                  <c:v>278.18289637692311</c:v>
                </c:pt>
              </c:numCache>
            </c:numRef>
          </c:val>
        </c:ser>
        <c:ser>
          <c:idx val="2"/>
          <c:order val="2"/>
          <c:tx>
            <c:strRef>
              <c:f>[1]DALYs!$G$2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[1]DALYs!$G$3</c:f>
              <c:numCache>
                <c:formatCode>0</c:formatCode>
                <c:ptCount val="1"/>
                <c:pt idx="0">
                  <c:v>238.05656070769231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9294464"/>
        <c:axId val="489406848"/>
      </c:barChart>
      <c:catAx>
        <c:axId val="489294464"/>
        <c:scaling>
          <c:orientation val="minMax"/>
        </c:scaling>
        <c:delete val="1"/>
        <c:axPos val="b"/>
        <c:majorTickMark val="out"/>
        <c:minorTickMark val="none"/>
        <c:tickLblPos val="nextTo"/>
        <c:crossAx val="489406848"/>
        <c:crosses val="autoZero"/>
        <c:auto val="1"/>
        <c:lblAlgn val="ctr"/>
        <c:lblOffset val="100"/>
        <c:noMultiLvlLbl val="0"/>
      </c:catAx>
      <c:valAx>
        <c:axId val="48940684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92944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cirrhosis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[1]DALYs!$H$2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[1]DALYs!$H$3</c:f>
              <c:numCache>
                <c:formatCode>0</c:formatCode>
                <c:ptCount val="1"/>
                <c:pt idx="0">
                  <c:v>999.75619347153838</c:v>
                </c:pt>
              </c:numCache>
            </c:numRef>
          </c:val>
        </c:ser>
        <c:ser>
          <c:idx val="1"/>
          <c:order val="1"/>
          <c:tx>
            <c:strRef>
              <c:f>[1]DALYs!$I$2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[1]DALYs!$I$3</c:f>
              <c:numCache>
                <c:formatCode>0</c:formatCode>
                <c:ptCount val="1"/>
                <c:pt idx="0">
                  <c:v>907.23651074076929</c:v>
                </c:pt>
              </c:numCache>
            </c:numRef>
          </c:val>
        </c:ser>
        <c:ser>
          <c:idx val="2"/>
          <c:order val="2"/>
          <c:tx>
            <c:strRef>
              <c:f>[1]DALYs!$J$2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[1]DALYs!$J$3</c:f>
              <c:numCache>
                <c:formatCode>0</c:formatCode>
                <c:ptCount val="1"/>
                <c:pt idx="0">
                  <c:v>703.07721984538466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9650432"/>
        <c:axId val="489668608"/>
      </c:barChart>
      <c:catAx>
        <c:axId val="489650432"/>
        <c:scaling>
          <c:orientation val="minMax"/>
        </c:scaling>
        <c:delete val="1"/>
        <c:axPos val="b"/>
        <c:majorTickMark val="out"/>
        <c:minorTickMark val="none"/>
        <c:tickLblPos val="nextTo"/>
        <c:crossAx val="489668608"/>
        <c:crosses val="autoZero"/>
        <c:auto val="1"/>
        <c:lblAlgn val="ctr"/>
        <c:lblOffset val="100"/>
        <c:noMultiLvlLbl val="0"/>
      </c:catAx>
      <c:valAx>
        <c:axId val="48966860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9650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HCC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[1]DALYs!$N$2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[1]DALYs!$N$3</c:f>
              <c:numCache>
                <c:formatCode>0</c:formatCode>
                <c:ptCount val="1"/>
                <c:pt idx="0">
                  <c:v>6384.8478525204609</c:v>
                </c:pt>
              </c:numCache>
            </c:numRef>
          </c:val>
        </c:ser>
        <c:ser>
          <c:idx val="1"/>
          <c:order val="1"/>
          <c:tx>
            <c:strRef>
              <c:f>[1]DALYs!$O$2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[1]DALYs!$O$3</c:f>
              <c:numCache>
                <c:formatCode>0</c:formatCode>
                <c:ptCount val="1"/>
                <c:pt idx="0">
                  <c:v>5856.0152353680769</c:v>
                </c:pt>
              </c:numCache>
            </c:numRef>
          </c:val>
        </c:ser>
        <c:ser>
          <c:idx val="2"/>
          <c:order val="2"/>
          <c:tx>
            <c:strRef>
              <c:f>[1]DALYs!$P$2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[1]DALYs!$P$3</c:f>
              <c:numCache>
                <c:formatCode>0</c:formatCode>
                <c:ptCount val="1"/>
                <c:pt idx="0">
                  <c:v>4849.3648770609998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9797504"/>
        <c:axId val="489799040"/>
      </c:barChart>
      <c:catAx>
        <c:axId val="489797504"/>
        <c:scaling>
          <c:orientation val="minMax"/>
        </c:scaling>
        <c:delete val="1"/>
        <c:axPos val="b"/>
        <c:majorTickMark val="out"/>
        <c:minorTickMark val="none"/>
        <c:tickLblPos val="nextTo"/>
        <c:crossAx val="489799040"/>
        <c:crosses val="autoZero"/>
        <c:auto val="1"/>
        <c:lblAlgn val="ctr"/>
        <c:lblOffset val="100"/>
        <c:noMultiLvlLbl val="0"/>
      </c:catAx>
      <c:valAx>
        <c:axId val="4897990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9797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CHD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[1]DALYs!$T$2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[1]DALYs!$T$3</c:f>
              <c:numCache>
                <c:formatCode>0</c:formatCode>
                <c:ptCount val="1"/>
                <c:pt idx="0">
                  <c:v>6812.3313250099991</c:v>
                </c:pt>
              </c:numCache>
            </c:numRef>
          </c:val>
        </c:ser>
        <c:ser>
          <c:idx val="1"/>
          <c:order val="1"/>
          <c:tx>
            <c:strRef>
              <c:f>[1]DALYs!$U$2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[1]DALYs!$U$3</c:f>
              <c:numCache>
                <c:formatCode>0</c:formatCode>
                <c:ptCount val="1"/>
                <c:pt idx="0">
                  <c:v>6766.8632135092321</c:v>
                </c:pt>
              </c:numCache>
            </c:numRef>
          </c:val>
        </c:ser>
        <c:ser>
          <c:idx val="2"/>
          <c:order val="2"/>
          <c:tx>
            <c:strRef>
              <c:f>[1]DALYs!$V$2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[1]DALYs!$V$3</c:f>
              <c:numCache>
                <c:formatCode>0</c:formatCode>
                <c:ptCount val="1"/>
                <c:pt idx="0">
                  <c:v>6664.8167433599992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9920000"/>
        <c:axId val="489921536"/>
      </c:barChart>
      <c:catAx>
        <c:axId val="489920000"/>
        <c:scaling>
          <c:orientation val="minMax"/>
        </c:scaling>
        <c:delete val="1"/>
        <c:axPos val="b"/>
        <c:majorTickMark val="out"/>
        <c:minorTickMark val="none"/>
        <c:tickLblPos val="nextTo"/>
        <c:crossAx val="489921536"/>
        <c:crosses val="autoZero"/>
        <c:auto val="1"/>
        <c:lblAlgn val="ctr"/>
        <c:lblOffset val="100"/>
        <c:noMultiLvlLbl val="0"/>
      </c:catAx>
      <c:valAx>
        <c:axId val="48992153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89920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T2D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[1]DALYs!$Z$2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[1]DALYs!$Z$4</c:f>
                <c:numCache>
                  <c:formatCode>General</c:formatCode>
                  <c:ptCount val="1"/>
                  <c:pt idx="0">
                    <c:v>4355.2320096027925</c:v>
                  </c:pt>
                </c:numCache>
              </c:numRef>
            </c:plus>
            <c:minus>
              <c:numRef>
                <c:f>[1]DALYs!$Z$4</c:f>
                <c:numCache>
                  <c:formatCode>General</c:formatCode>
                  <c:ptCount val="1"/>
                  <c:pt idx="0">
                    <c:v>4355.2320096027925</c:v>
                  </c:pt>
                </c:numCache>
              </c:numRef>
            </c:minus>
          </c:errBars>
          <c:val>
            <c:numRef>
              <c:f>[1]DALYs!$Z$3</c:f>
              <c:numCache>
                <c:formatCode>0</c:formatCode>
                <c:ptCount val="1"/>
                <c:pt idx="0">
                  <c:v>19614.743943599231</c:v>
                </c:pt>
              </c:numCache>
            </c:numRef>
          </c:val>
        </c:ser>
        <c:ser>
          <c:idx val="1"/>
          <c:order val="1"/>
          <c:tx>
            <c:strRef>
              <c:f>[1]DALYs!$AA$2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[1]DALYs!$AA$3</c:f>
              <c:numCache>
                <c:formatCode>0</c:formatCode>
                <c:ptCount val="1"/>
                <c:pt idx="0">
                  <c:v>19413.653894081541</c:v>
                </c:pt>
              </c:numCache>
            </c:numRef>
          </c:val>
        </c:ser>
        <c:ser>
          <c:idx val="2"/>
          <c:order val="2"/>
          <c:tx>
            <c:strRef>
              <c:f>[1]DALYs!$AB$2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[1]DALYs!$AB$3</c:f>
              <c:numCache>
                <c:formatCode>0</c:formatCode>
                <c:ptCount val="1"/>
                <c:pt idx="0">
                  <c:v>19000.657196468463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0272256"/>
        <c:axId val="490273792"/>
      </c:barChart>
      <c:catAx>
        <c:axId val="490272256"/>
        <c:scaling>
          <c:orientation val="minMax"/>
        </c:scaling>
        <c:delete val="1"/>
        <c:axPos val="b"/>
        <c:majorTickMark val="out"/>
        <c:minorTickMark val="none"/>
        <c:tickLblPos val="nextTo"/>
        <c:crossAx val="490273792"/>
        <c:crosses val="autoZero"/>
        <c:auto val="1"/>
        <c:lblAlgn val="ctr"/>
        <c:lblOffset val="100"/>
        <c:noMultiLvlLbl val="0"/>
      </c:catAx>
      <c:valAx>
        <c:axId val="49027379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0272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Total DALYs obesity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[1]DALYs!$AF$2</c:f>
              <c:strCache>
                <c:ptCount val="1"/>
                <c:pt idx="0">
                  <c:v>No int</c:v>
                </c:pt>
              </c:strCache>
            </c:strRef>
          </c:tx>
          <c:invertIfNegative val="0"/>
          <c:val>
            <c:numRef>
              <c:f>[1]DALYs!$AF$3</c:f>
              <c:numCache>
                <c:formatCode>0</c:formatCode>
                <c:ptCount val="1"/>
                <c:pt idx="0">
                  <c:v>1636.475139671538</c:v>
                </c:pt>
              </c:numCache>
            </c:numRef>
          </c:val>
        </c:ser>
        <c:ser>
          <c:idx val="1"/>
          <c:order val="1"/>
          <c:tx>
            <c:strRef>
              <c:f>[1]DALYs!$AG$2</c:f>
              <c:strCache>
                <c:ptCount val="1"/>
                <c:pt idx="0">
                  <c:v>0.2 Int</c:v>
                </c:pt>
              </c:strCache>
            </c:strRef>
          </c:tx>
          <c:invertIfNegative val="0"/>
          <c:val>
            <c:numRef>
              <c:f>[1]DALYs!$AG$3</c:f>
              <c:numCache>
                <c:formatCode>0</c:formatCode>
                <c:ptCount val="1"/>
                <c:pt idx="0">
                  <c:v>1579.5478327238461</c:v>
                </c:pt>
              </c:numCache>
            </c:numRef>
          </c:val>
        </c:ser>
        <c:ser>
          <c:idx val="2"/>
          <c:order val="2"/>
          <c:tx>
            <c:strRef>
              <c:f>[1]DALYs!$AH$2</c:f>
              <c:strCache>
                <c:ptCount val="1"/>
                <c:pt idx="0">
                  <c:v>0.5 Int</c:v>
                </c:pt>
              </c:strCache>
            </c:strRef>
          </c:tx>
          <c:invertIfNegative val="0"/>
          <c:val>
            <c:numRef>
              <c:f>[1]DALYs!$AH$3</c:f>
              <c:numCache>
                <c:formatCode>0</c:formatCode>
                <c:ptCount val="1"/>
                <c:pt idx="0">
                  <c:v>1462.0369776976922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0751104"/>
        <c:axId val="490752640"/>
      </c:barChart>
      <c:catAx>
        <c:axId val="490751104"/>
        <c:scaling>
          <c:orientation val="minMax"/>
        </c:scaling>
        <c:delete val="1"/>
        <c:axPos val="b"/>
        <c:majorTickMark val="out"/>
        <c:minorTickMark val="none"/>
        <c:tickLblPos val="nextTo"/>
        <c:crossAx val="490752640"/>
        <c:crosses val="autoZero"/>
        <c:auto val="1"/>
        <c:lblAlgn val="ctr"/>
        <c:lblOffset val="100"/>
        <c:noMultiLvlLbl val="0"/>
      </c:catAx>
      <c:valAx>
        <c:axId val="4907526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90751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chart" Target="../charts/chart23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5" Type="http://schemas.openxmlformats.org/officeDocument/2006/relationships/chart" Target="../charts/chart2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14" Type="http://schemas.openxmlformats.org/officeDocument/2006/relationships/chart" Target="../charts/chart2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13" Type="http://schemas.openxmlformats.org/officeDocument/2006/relationships/chart" Target="../charts/chart38.xml"/><Relationship Id="rId18" Type="http://schemas.openxmlformats.org/officeDocument/2006/relationships/chart" Target="../charts/chart43.xml"/><Relationship Id="rId3" Type="http://schemas.openxmlformats.org/officeDocument/2006/relationships/chart" Target="../charts/chart28.xml"/><Relationship Id="rId21" Type="http://schemas.openxmlformats.org/officeDocument/2006/relationships/chart" Target="../charts/chart46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17" Type="http://schemas.openxmlformats.org/officeDocument/2006/relationships/chart" Target="../charts/chart42.xml"/><Relationship Id="rId2" Type="http://schemas.openxmlformats.org/officeDocument/2006/relationships/chart" Target="../charts/chart27.xml"/><Relationship Id="rId16" Type="http://schemas.openxmlformats.org/officeDocument/2006/relationships/chart" Target="../charts/chart41.xml"/><Relationship Id="rId20" Type="http://schemas.openxmlformats.org/officeDocument/2006/relationships/chart" Target="../charts/chart45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5" Type="http://schemas.openxmlformats.org/officeDocument/2006/relationships/chart" Target="../charts/chart30.xml"/><Relationship Id="rId15" Type="http://schemas.openxmlformats.org/officeDocument/2006/relationships/chart" Target="../charts/chart40.xml"/><Relationship Id="rId10" Type="http://schemas.openxmlformats.org/officeDocument/2006/relationships/chart" Target="../charts/chart35.xml"/><Relationship Id="rId19" Type="http://schemas.openxmlformats.org/officeDocument/2006/relationships/chart" Target="../charts/chart44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Relationship Id="rId14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323849</xdr:colOff>
      <xdr:row>5</xdr:row>
      <xdr:rowOff>142874</xdr:rowOff>
    </xdr:from>
    <xdr:to>
      <xdr:col>62</xdr:col>
      <xdr:colOff>142875</xdr:colOff>
      <xdr:row>22</xdr:row>
      <xdr:rowOff>0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323849</xdr:colOff>
      <xdr:row>5</xdr:row>
      <xdr:rowOff>142874</xdr:rowOff>
    </xdr:from>
    <xdr:to>
      <xdr:col>62</xdr:col>
      <xdr:colOff>142875</xdr:colOff>
      <xdr:row>22</xdr:row>
      <xdr:rowOff>0</xdr:rowOff>
    </xdr:to>
    <xdr:graphicFrame macro="">
      <xdr:nvGraphicFramePr>
        <xdr:cNvPr id="3" name="Grafiek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0</xdr:row>
      <xdr:rowOff>142875</xdr:rowOff>
    </xdr:from>
    <xdr:to>
      <xdr:col>9</xdr:col>
      <xdr:colOff>133350</xdr:colOff>
      <xdr:row>12</xdr:row>
      <xdr:rowOff>104775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495300</xdr:colOff>
      <xdr:row>7</xdr:row>
      <xdr:rowOff>66675</xdr:rowOff>
    </xdr:from>
    <xdr:to>
      <xdr:col>17</xdr:col>
      <xdr:colOff>152400</xdr:colOff>
      <xdr:row>19</xdr:row>
      <xdr:rowOff>28575</xdr:rowOff>
    </xdr:to>
    <xdr:graphicFrame macro="">
      <xdr:nvGraphicFramePr>
        <xdr:cNvPr id="3" name="Grafiek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457200</xdr:colOff>
      <xdr:row>15</xdr:row>
      <xdr:rowOff>104775</xdr:rowOff>
    </xdr:from>
    <xdr:to>
      <xdr:col>9</xdr:col>
      <xdr:colOff>114300</xdr:colOff>
      <xdr:row>27</xdr:row>
      <xdr:rowOff>66675</xdr:rowOff>
    </xdr:to>
    <xdr:graphicFrame macro="">
      <xdr:nvGraphicFramePr>
        <xdr:cNvPr id="4" name="Grafiek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123825</xdr:colOff>
      <xdr:row>23</xdr:row>
      <xdr:rowOff>95250</xdr:rowOff>
    </xdr:from>
    <xdr:to>
      <xdr:col>17</xdr:col>
      <xdr:colOff>390525</xdr:colOff>
      <xdr:row>35</xdr:row>
      <xdr:rowOff>57150</xdr:rowOff>
    </xdr:to>
    <xdr:graphicFrame macro="">
      <xdr:nvGraphicFramePr>
        <xdr:cNvPr id="5" name="Grafiek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514351</xdr:colOff>
      <xdr:row>30</xdr:row>
      <xdr:rowOff>19050</xdr:rowOff>
    </xdr:from>
    <xdr:to>
      <xdr:col>10</xdr:col>
      <xdr:colOff>285751</xdr:colOff>
      <xdr:row>43</xdr:row>
      <xdr:rowOff>133350</xdr:rowOff>
    </xdr:to>
    <xdr:graphicFrame macro="">
      <xdr:nvGraphicFramePr>
        <xdr:cNvPr id="6" name="Grafiek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85725</xdr:colOff>
      <xdr:row>37</xdr:row>
      <xdr:rowOff>57150</xdr:rowOff>
    </xdr:from>
    <xdr:to>
      <xdr:col>18</xdr:col>
      <xdr:colOff>466725</xdr:colOff>
      <xdr:row>50</xdr:row>
      <xdr:rowOff>171450</xdr:rowOff>
    </xdr:to>
    <xdr:graphicFrame macro="">
      <xdr:nvGraphicFramePr>
        <xdr:cNvPr id="7" name="Grafiek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45</xdr:row>
      <xdr:rowOff>19050</xdr:rowOff>
    </xdr:from>
    <xdr:to>
      <xdr:col>10</xdr:col>
      <xdr:colOff>371475</xdr:colOff>
      <xdr:row>58</xdr:row>
      <xdr:rowOff>104775</xdr:rowOff>
    </xdr:to>
    <xdr:graphicFrame macro="">
      <xdr:nvGraphicFramePr>
        <xdr:cNvPr id="8" name="Grafiek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466725</xdr:colOff>
      <xdr:row>55</xdr:row>
      <xdr:rowOff>38100</xdr:rowOff>
    </xdr:from>
    <xdr:to>
      <xdr:col>19</xdr:col>
      <xdr:colOff>228600</xdr:colOff>
      <xdr:row>68</xdr:row>
      <xdr:rowOff>123825</xdr:rowOff>
    </xdr:to>
    <xdr:graphicFrame macro="">
      <xdr:nvGraphicFramePr>
        <xdr:cNvPr id="9" name="Grafiek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6</xdr:row>
      <xdr:rowOff>9525</xdr:rowOff>
    </xdr:from>
    <xdr:to>
      <xdr:col>15</xdr:col>
      <xdr:colOff>381000</xdr:colOff>
      <xdr:row>20</xdr:row>
      <xdr:rowOff>85725</xdr:rowOff>
    </xdr:to>
    <xdr:graphicFrame macro="">
      <xdr:nvGraphicFramePr>
        <xdr:cNvPr id="3" name="Grafiek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1171575</xdr:colOff>
      <xdr:row>20</xdr:row>
      <xdr:rowOff>171450</xdr:rowOff>
    </xdr:from>
    <xdr:to>
      <xdr:col>7</xdr:col>
      <xdr:colOff>581025</xdr:colOff>
      <xdr:row>35</xdr:row>
      <xdr:rowOff>57150</xdr:rowOff>
    </xdr:to>
    <xdr:graphicFrame macro="">
      <xdr:nvGraphicFramePr>
        <xdr:cNvPr id="4" name="Grafiek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1171575</xdr:colOff>
      <xdr:row>35</xdr:row>
      <xdr:rowOff>152400</xdr:rowOff>
    </xdr:from>
    <xdr:to>
      <xdr:col>7</xdr:col>
      <xdr:colOff>581025</xdr:colOff>
      <xdr:row>50</xdr:row>
      <xdr:rowOff>38100</xdr:rowOff>
    </xdr:to>
    <xdr:graphicFrame macro="">
      <xdr:nvGraphicFramePr>
        <xdr:cNvPr id="5" name="Grafiek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1181100</xdr:colOff>
      <xdr:row>50</xdr:row>
      <xdr:rowOff>161925</xdr:rowOff>
    </xdr:from>
    <xdr:to>
      <xdr:col>7</xdr:col>
      <xdr:colOff>590550</xdr:colOff>
      <xdr:row>65</xdr:row>
      <xdr:rowOff>47625</xdr:rowOff>
    </xdr:to>
    <xdr:graphicFrame macro="">
      <xdr:nvGraphicFramePr>
        <xdr:cNvPr id="6" name="Grafiek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1200150</xdr:colOff>
      <xdr:row>66</xdr:row>
      <xdr:rowOff>0</xdr:rowOff>
    </xdr:from>
    <xdr:to>
      <xdr:col>8</xdr:col>
      <xdr:colOff>0</xdr:colOff>
      <xdr:row>80</xdr:row>
      <xdr:rowOff>76200</xdr:rowOff>
    </xdr:to>
    <xdr:graphicFrame macro="">
      <xdr:nvGraphicFramePr>
        <xdr:cNvPr id="7" name="Grafiek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1209675</xdr:colOff>
      <xdr:row>81</xdr:row>
      <xdr:rowOff>0</xdr:rowOff>
    </xdr:from>
    <xdr:to>
      <xdr:col>8</xdr:col>
      <xdr:colOff>9525</xdr:colOff>
      <xdr:row>95</xdr:row>
      <xdr:rowOff>76200</xdr:rowOff>
    </xdr:to>
    <xdr:graphicFrame macro="">
      <xdr:nvGraphicFramePr>
        <xdr:cNvPr id="8" name="Grafiek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1209675</xdr:colOff>
      <xdr:row>96</xdr:row>
      <xdr:rowOff>47625</xdr:rowOff>
    </xdr:from>
    <xdr:to>
      <xdr:col>8</xdr:col>
      <xdr:colOff>9525</xdr:colOff>
      <xdr:row>110</xdr:row>
      <xdr:rowOff>123825</xdr:rowOff>
    </xdr:to>
    <xdr:graphicFrame macro="">
      <xdr:nvGraphicFramePr>
        <xdr:cNvPr id="9" name="Grafiek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1200150</xdr:colOff>
      <xdr:row>111</xdr:row>
      <xdr:rowOff>133350</xdr:rowOff>
    </xdr:from>
    <xdr:to>
      <xdr:col>8</xdr:col>
      <xdr:colOff>0</xdr:colOff>
      <xdr:row>126</xdr:row>
      <xdr:rowOff>19050</xdr:rowOff>
    </xdr:to>
    <xdr:graphicFrame macro="">
      <xdr:nvGraphicFramePr>
        <xdr:cNvPr id="10" name="Grafiek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85725</xdr:colOff>
      <xdr:row>20</xdr:row>
      <xdr:rowOff>180975</xdr:rowOff>
    </xdr:from>
    <xdr:to>
      <xdr:col>15</xdr:col>
      <xdr:colOff>390525</xdr:colOff>
      <xdr:row>35</xdr:row>
      <xdr:rowOff>66675</xdr:rowOff>
    </xdr:to>
    <xdr:graphicFrame macro="">
      <xdr:nvGraphicFramePr>
        <xdr:cNvPr id="12" name="Grafiek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85725</xdr:colOff>
      <xdr:row>35</xdr:row>
      <xdr:rowOff>171450</xdr:rowOff>
    </xdr:from>
    <xdr:to>
      <xdr:col>15</xdr:col>
      <xdr:colOff>390525</xdr:colOff>
      <xdr:row>50</xdr:row>
      <xdr:rowOff>57150</xdr:rowOff>
    </xdr:to>
    <xdr:graphicFrame macro="">
      <xdr:nvGraphicFramePr>
        <xdr:cNvPr id="13" name="Grafiek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0</xdr:colOff>
      <xdr:row>51</xdr:row>
      <xdr:rowOff>0</xdr:rowOff>
    </xdr:from>
    <xdr:to>
      <xdr:col>15</xdr:col>
      <xdr:colOff>304800</xdr:colOff>
      <xdr:row>65</xdr:row>
      <xdr:rowOff>76200</xdr:rowOff>
    </xdr:to>
    <xdr:graphicFrame macro="">
      <xdr:nvGraphicFramePr>
        <xdr:cNvPr id="14" name="Grafiek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0</xdr:colOff>
      <xdr:row>66</xdr:row>
      <xdr:rowOff>0</xdr:rowOff>
    </xdr:from>
    <xdr:to>
      <xdr:col>15</xdr:col>
      <xdr:colOff>304800</xdr:colOff>
      <xdr:row>80</xdr:row>
      <xdr:rowOff>76200</xdr:rowOff>
    </xdr:to>
    <xdr:graphicFrame macro="">
      <xdr:nvGraphicFramePr>
        <xdr:cNvPr id="15" name="Grafiek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0</xdr:colOff>
      <xdr:row>81</xdr:row>
      <xdr:rowOff>0</xdr:rowOff>
    </xdr:from>
    <xdr:to>
      <xdr:col>15</xdr:col>
      <xdr:colOff>304800</xdr:colOff>
      <xdr:row>95</xdr:row>
      <xdr:rowOff>76200</xdr:rowOff>
    </xdr:to>
    <xdr:graphicFrame macro="">
      <xdr:nvGraphicFramePr>
        <xdr:cNvPr id="16" name="Grafiek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96</xdr:row>
      <xdr:rowOff>0</xdr:rowOff>
    </xdr:from>
    <xdr:to>
      <xdr:col>15</xdr:col>
      <xdr:colOff>304800</xdr:colOff>
      <xdr:row>110</xdr:row>
      <xdr:rowOff>76200</xdr:rowOff>
    </xdr:to>
    <xdr:graphicFrame macro="">
      <xdr:nvGraphicFramePr>
        <xdr:cNvPr id="17" name="Grafiek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0</xdr:colOff>
      <xdr:row>112</xdr:row>
      <xdr:rowOff>0</xdr:rowOff>
    </xdr:from>
    <xdr:to>
      <xdr:col>15</xdr:col>
      <xdr:colOff>304800</xdr:colOff>
      <xdr:row>126</xdr:row>
      <xdr:rowOff>76200</xdr:rowOff>
    </xdr:to>
    <xdr:graphicFrame macro="">
      <xdr:nvGraphicFramePr>
        <xdr:cNvPr id="18" name="Grafiek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4</xdr:row>
      <xdr:rowOff>171450</xdr:rowOff>
    </xdr:from>
    <xdr:to>
      <xdr:col>7</xdr:col>
      <xdr:colOff>371475</xdr:colOff>
      <xdr:row>18</xdr:row>
      <xdr:rowOff>171450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285750</xdr:colOff>
      <xdr:row>4</xdr:row>
      <xdr:rowOff>180975</xdr:rowOff>
    </xdr:from>
    <xdr:to>
      <xdr:col>14</xdr:col>
      <xdr:colOff>504825</xdr:colOff>
      <xdr:row>18</xdr:row>
      <xdr:rowOff>180975</xdr:rowOff>
    </xdr:to>
    <xdr:graphicFrame macro="">
      <xdr:nvGraphicFramePr>
        <xdr:cNvPr id="4" name="Grafiek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</xdr:colOff>
      <xdr:row>20</xdr:row>
      <xdr:rowOff>0</xdr:rowOff>
    </xdr:from>
    <xdr:to>
      <xdr:col>7</xdr:col>
      <xdr:colOff>323850</xdr:colOff>
      <xdr:row>34</xdr:row>
      <xdr:rowOff>0</xdr:rowOff>
    </xdr:to>
    <xdr:graphicFrame macro="">
      <xdr:nvGraphicFramePr>
        <xdr:cNvPr id="5" name="Grafiek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219075</xdr:colOff>
      <xdr:row>49</xdr:row>
      <xdr:rowOff>0</xdr:rowOff>
    </xdr:to>
    <xdr:graphicFrame macro="">
      <xdr:nvGraphicFramePr>
        <xdr:cNvPr id="6" name="Grafiek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7</xdr:col>
      <xdr:colOff>219075</xdr:colOff>
      <xdr:row>64</xdr:row>
      <xdr:rowOff>0</xdr:rowOff>
    </xdr:to>
    <xdr:graphicFrame macro="">
      <xdr:nvGraphicFramePr>
        <xdr:cNvPr id="7" name="Grafiek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7</xdr:col>
      <xdr:colOff>219075</xdr:colOff>
      <xdr:row>79</xdr:row>
      <xdr:rowOff>0</xdr:rowOff>
    </xdr:to>
    <xdr:graphicFrame macro="">
      <xdr:nvGraphicFramePr>
        <xdr:cNvPr id="8" name="Grafiek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7</xdr:col>
      <xdr:colOff>219075</xdr:colOff>
      <xdr:row>94</xdr:row>
      <xdr:rowOff>0</xdr:rowOff>
    </xdr:to>
    <xdr:graphicFrame macro="">
      <xdr:nvGraphicFramePr>
        <xdr:cNvPr id="9" name="Grafiek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152400</xdr:colOff>
      <xdr:row>4</xdr:row>
      <xdr:rowOff>171450</xdr:rowOff>
    </xdr:from>
    <xdr:to>
      <xdr:col>7</xdr:col>
      <xdr:colOff>371475</xdr:colOff>
      <xdr:row>18</xdr:row>
      <xdr:rowOff>171450</xdr:rowOff>
    </xdr:to>
    <xdr:graphicFrame macro="">
      <xdr:nvGraphicFramePr>
        <xdr:cNvPr id="52" name="Grafiek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285750</xdr:colOff>
      <xdr:row>4</xdr:row>
      <xdr:rowOff>180975</xdr:rowOff>
    </xdr:from>
    <xdr:to>
      <xdr:col>14</xdr:col>
      <xdr:colOff>504825</xdr:colOff>
      <xdr:row>18</xdr:row>
      <xdr:rowOff>180975</xdr:rowOff>
    </xdr:to>
    <xdr:graphicFrame macro="">
      <xdr:nvGraphicFramePr>
        <xdr:cNvPr id="53" name="Grafiek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104775</xdr:colOff>
      <xdr:row>20</xdr:row>
      <xdr:rowOff>0</xdr:rowOff>
    </xdr:from>
    <xdr:to>
      <xdr:col>7</xdr:col>
      <xdr:colOff>323850</xdr:colOff>
      <xdr:row>34</xdr:row>
      <xdr:rowOff>0</xdr:rowOff>
    </xdr:to>
    <xdr:graphicFrame macro="">
      <xdr:nvGraphicFramePr>
        <xdr:cNvPr id="54" name="Grafiek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219075</xdr:colOff>
      <xdr:row>49</xdr:row>
      <xdr:rowOff>0</xdr:rowOff>
    </xdr:to>
    <xdr:graphicFrame macro="">
      <xdr:nvGraphicFramePr>
        <xdr:cNvPr id="55" name="Grafiek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7</xdr:col>
      <xdr:colOff>219075</xdr:colOff>
      <xdr:row>64</xdr:row>
      <xdr:rowOff>0</xdr:rowOff>
    </xdr:to>
    <xdr:graphicFrame macro="">
      <xdr:nvGraphicFramePr>
        <xdr:cNvPr id="56" name="Grafiek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7</xdr:col>
      <xdr:colOff>219075</xdr:colOff>
      <xdr:row>79</xdr:row>
      <xdr:rowOff>0</xdr:rowOff>
    </xdr:to>
    <xdr:graphicFrame macro="">
      <xdr:nvGraphicFramePr>
        <xdr:cNvPr id="57" name="Grafiek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7</xdr:col>
      <xdr:colOff>219075</xdr:colOff>
      <xdr:row>94</xdr:row>
      <xdr:rowOff>0</xdr:rowOff>
    </xdr:to>
    <xdr:graphicFrame macro="">
      <xdr:nvGraphicFramePr>
        <xdr:cNvPr id="58" name="Grafiek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152400</xdr:colOff>
      <xdr:row>4</xdr:row>
      <xdr:rowOff>171450</xdr:rowOff>
    </xdr:from>
    <xdr:to>
      <xdr:col>7</xdr:col>
      <xdr:colOff>371475</xdr:colOff>
      <xdr:row>18</xdr:row>
      <xdr:rowOff>171450</xdr:rowOff>
    </xdr:to>
    <xdr:graphicFrame macro="">
      <xdr:nvGraphicFramePr>
        <xdr:cNvPr id="66" name="Grafiek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285750</xdr:colOff>
      <xdr:row>4</xdr:row>
      <xdr:rowOff>180975</xdr:rowOff>
    </xdr:from>
    <xdr:to>
      <xdr:col>14</xdr:col>
      <xdr:colOff>504825</xdr:colOff>
      <xdr:row>18</xdr:row>
      <xdr:rowOff>180975</xdr:rowOff>
    </xdr:to>
    <xdr:graphicFrame macro="">
      <xdr:nvGraphicFramePr>
        <xdr:cNvPr id="67" name="Grafiek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104775</xdr:colOff>
      <xdr:row>20</xdr:row>
      <xdr:rowOff>0</xdr:rowOff>
    </xdr:from>
    <xdr:to>
      <xdr:col>7</xdr:col>
      <xdr:colOff>323850</xdr:colOff>
      <xdr:row>34</xdr:row>
      <xdr:rowOff>0</xdr:rowOff>
    </xdr:to>
    <xdr:graphicFrame macro="">
      <xdr:nvGraphicFramePr>
        <xdr:cNvPr id="68" name="Grafiek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7</xdr:col>
      <xdr:colOff>219075</xdr:colOff>
      <xdr:row>49</xdr:row>
      <xdr:rowOff>0</xdr:rowOff>
    </xdr:to>
    <xdr:graphicFrame macro="">
      <xdr:nvGraphicFramePr>
        <xdr:cNvPr id="69" name="Grafiek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7</xdr:col>
      <xdr:colOff>219075</xdr:colOff>
      <xdr:row>64</xdr:row>
      <xdr:rowOff>0</xdr:rowOff>
    </xdr:to>
    <xdr:graphicFrame macro="">
      <xdr:nvGraphicFramePr>
        <xdr:cNvPr id="70" name="Grafiek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7</xdr:col>
      <xdr:colOff>219075</xdr:colOff>
      <xdr:row>79</xdr:row>
      <xdr:rowOff>0</xdr:rowOff>
    </xdr:to>
    <xdr:graphicFrame macro="">
      <xdr:nvGraphicFramePr>
        <xdr:cNvPr id="71" name="Grafiek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0</xdr:colOff>
      <xdr:row>80</xdr:row>
      <xdr:rowOff>0</xdr:rowOff>
    </xdr:from>
    <xdr:to>
      <xdr:col>7</xdr:col>
      <xdr:colOff>219075</xdr:colOff>
      <xdr:row>94</xdr:row>
      <xdr:rowOff>0</xdr:rowOff>
    </xdr:to>
    <xdr:graphicFrame macro="">
      <xdr:nvGraphicFramePr>
        <xdr:cNvPr id="72" name="Grafiek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SAOutcomesLaptopv1%20-%20Wide%20ranges%20beta%20d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 intervention"/>
      <sheetName val="0.2 Intervention"/>
      <sheetName val="0.5 Intervention"/>
      <sheetName val="Totals"/>
      <sheetName val="Effect intervention"/>
      <sheetName val="Prevalences"/>
      <sheetName val="Prevalence graphs"/>
      <sheetName val="Costs"/>
      <sheetName val="DALYs"/>
    </sheetNames>
    <sheetDataSet>
      <sheetData sheetId="0"/>
      <sheetData sheetId="1"/>
      <sheetData sheetId="2"/>
      <sheetData sheetId="3"/>
      <sheetData sheetId="4">
        <row r="1">
          <cell r="AV1">
            <v>7</v>
          </cell>
          <cell r="AW1">
            <v>8</v>
          </cell>
          <cell r="AX1">
            <v>9</v>
          </cell>
          <cell r="AY1">
            <v>10</v>
          </cell>
          <cell r="AZ1">
            <v>11</v>
          </cell>
          <cell r="BA1">
            <v>12</v>
          </cell>
          <cell r="BB1">
            <v>13</v>
          </cell>
          <cell r="BC1">
            <v>14</v>
          </cell>
          <cell r="BD1">
            <v>15</v>
          </cell>
          <cell r="BE1">
            <v>16</v>
          </cell>
          <cell r="BF1">
            <v>17</v>
          </cell>
          <cell r="BG1">
            <v>18</v>
          </cell>
          <cell r="BH1">
            <v>19</v>
          </cell>
          <cell r="BI1">
            <v>20</v>
          </cell>
          <cell r="BJ1">
            <v>21</v>
          </cell>
          <cell r="BK1">
            <v>22</v>
          </cell>
          <cell r="BL1">
            <v>23</v>
          </cell>
          <cell r="BM1">
            <v>24</v>
          </cell>
          <cell r="BN1">
            <v>25</v>
          </cell>
          <cell r="BO1">
            <v>26</v>
          </cell>
          <cell r="BP1">
            <v>27</v>
          </cell>
        </row>
        <row r="3">
          <cell r="AV3">
            <v>11912.236144444432</v>
          </cell>
          <cell r="AW3">
            <v>11447.803100000006</v>
          </cell>
          <cell r="AX3">
            <v>13387.183066666676</v>
          </cell>
          <cell r="AY3">
            <v>13796.518544444458</v>
          </cell>
          <cell r="AZ3">
            <v>13773.694577777784</v>
          </cell>
          <cell r="BA3">
            <v>12834.75293333333</v>
          </cell>
          <cell r="BB3">
            <v>13749.916288888884</v>
          </cell>
          <cell r="BC3">
            <v>12866.348988888894</v>
          </cell>
          <cell r="BD3">
            <v>12587.966222222241</v>
          </cell>
          <cell r="BE3">
            <v>12495.347911111099</v>
          </cell>
          <cell r="BF3">
            <v>12238.508422222201</v>
          </cell>
          <cell r="BG3">
            <v>10681.315933333353</v>
          </cell>
          <cell r="BH3">
            <v>12516.307688888861</v>
          </cell>
          <cell r="BI3">
            <v>11776.333833333338</v>
          </cell>
          <cell r="BJ3">
            <v>11594.424877777774</v>
          </cell>
          <cell r="BK3">
            <v>9893.3852666666626</v>
          </cell>
          <cell r="BL3">
            <v>10487.821444444437</v>
          </cell>
          <cell r="BM3">
            <v>8353.9265111110999</v>
          </cell>
          <cell r="BN3">
            <v>7832.010499999994</v>
          </cell>
          <cell r="BO3">
            <v>7291.7274333333025</v>
          </cell>
          <cell r="BP3">
            <v>7014.8762333333398</v>
          </cell>
          <cell r="BX3">
            <v>36046.004166666651</v>
          </cell>
          <cell r="BY3">
            <v>35947.325577777767</v>
          </cell>
          <cell r="BZ3">
            <v>39057.096588888911</v>
          </cell>
          <cell r="CA3">
            <v>39575.911888888899</v>
          </cell>
          <cell r="CB3">
            <v>39317.285900000017</v>
          </cell>
          <cell r="CC3">
            <v>38393.56979999999</v>
          </cell>
          <cell r="CD3">
            <v>37885.932844444447</v>
          </cell>
          <cell r="CE3">
            <v>38167.979888888884</v>
          </cell>
          <cell r="CF3">
            <v>36680.534700000018</v>
          </cell>
          <cell r="CG3">
            <v>36231.654344444425</v>
          </cell>
          <cell r="CH3">
            <v>36460.558433333339</v>
          </cell>
          <cell r="CI3">
            <v>36295.593855555548</v>
          </cell>
          <cell r="CJ3">
            <v>36007.769577777763</v>
          </cell>
          <cell r="CK3">
            <v>34188.920722222218</v>
          </cell>
          <cell r="CL3">
            <v>33570.121355555544</v>
          </cell>
          <cell r="CM3">
            <v>31373.929388888893</v>
          </cell>
          <cell r="CN3">
            <v>30853.339688888882</v>
          </cell>
          <cell r="CO3">
            <v>28069.726955555521</v>
          </cell>
          <cell r="CP3">
            <v>26826.580677777802</v>
          </cell>
          <cell r="CQ3">
            <v>25323.342466666661</v>
          </cell>
          <cell r="CR3">
            <v>24118.026866666674</v>
          </cell>
        </row>
        <row r="4">
          <cell r="AV4">
            <v>7450.5297846797484</v>
          </cell>
          <cell r="AW4">
            <v>5411.4934058508616</v>
          </cell>
          <cell r="AX4">
            <v>8062.8752411745127</v>
          </cell>
          <cell r="AY4">
            <v>8243.3630483012312</v>
          </cell>
          <cell r="AZ4">
            <v>8297.8858503661213</v>
          </cell>
          <cell r="BA4">
            <v>9577.1959948496878</v>
          </cell>
          <cell r="BB4">
            <v>8636.4333370540553</v>
          </cell>
          <cell r="BC4">
            <v>9509.6818131162254</v>
          </cell>
          <cell r="BD4">
            <v>9436.0256431862636</v>
          </cell>
          <cell r="BE4">
            <v>9548.6386732315259</v>
          </cell>
          <cell r="BF4">
            <v>9874.7328859972167</v>
          </cell>
          <cell r="BG4">
            <v>7974.7329693463435</v>
          </cell>
          <cell r="BH4">
            <v>8758.6687219672531</v>
          </cell>
          <cell r="BI4">
            <v>8724.898886316274</v>
          </cell>
          <cell r="BJ4">
            <v>8646.4986641765154</v>
          </cell>
          <cell r="BK4">
            <v>7077.5307420081281</v>
          </cell>
          <cell r="BL4">
            <v>9010.9101928849996</v>
          </cell>
          <cell r="BM4">
            <v>6501.749770944868</v>
          </cell>
          <cell r="BN4">
            <v>6312.1559501482343</v>
          </cell>
          <cell r="BO4">
            <v>6087.3123365807869</v>
          </cell>
          <cell r="BP4">
            <v>5752.2078983903848</v>
          </cell>
          <cell r="BX4">
            <v>19378.85422128352</v>
          </cell>
          <cell r="BY4">
            <v>18510.55134499889</v>
          </cell>
          <cell r="BZ4">
            <v>21185.904508345542</v>
          </cell>
          <cell r="CA4">
            <v>21287.321827655916</v>
          </cell>
          <cell r="CB4">
            <v>21352.374829092503</v>
          </cell>
          <cell r="CC4">
            <v>22783.12104218543</v>
          </cell>
          <cell r="CD4">
            <v>22809.525679469563</v>
          </cell>
          <cell r="CE4">
            <v>23258.348188951251</v>
          </cell>
          <cell r="CF4">
            <v>24402.303277210511</v>
          </cell>
          <cell r="CG4">
            <v>24144.807267441025</v>
          </cell>
          <cell r="CH4">
            <v>24209.930179158437</v>
          </cell>
          <cell r="CI4">
            <v>23321.32756677482</v>
          </cell>
          <cell r="CJ4">
            <v>22906.4433902407</v>
          </cell>
          <cell r="CK4">
            <v>23055.248989432697</v>
          </cell>
          <cell r="CL4">
            <v>22866.818377417956</v>
          </cell>
          <cell r="CM4">
            <v>21563.203861498809</v>
          </cell>
          <cell r="CN4">
            <v>22974.852003250591</v>
          </cell>
          <cell r="CO4">
            <v>21251.113431476468</v>
          </cell>
          <cell r="CP4">
            <v>21292.418830485611</v>
          </cell>
          <cell r="CQ4">
            <v>20281.3833815896</v>
          </cell>
          <cell r="CR4">
            <v>19406.552330136514</v>
          </cell>
        </row>
      </sheetData>
      <sheetData sheetId="5"/>
      <sheetData sheetId="6"/>
      <sheetData sheetId="7">
        <row r="2">
          <cell r="B2" t="str">
            <v>No int</v>
          </cell>
          <cell r="C2" t="str">
            <v>0.2 Int</v>
          </cell>
          <cell r="D2" t="str">
            <v>0.5 Int</v>
          </cell>
          <cell r="E2" t="str">
            <v>No int</v>
          </cell>
          <cell r="F2" t="str">
            <v>0.2 Int</v>
          </cell>
          <cell r="G2" t="str">
            <v>0.5 Int</v>
          </cell>
          <cell r="H2" t="str">
            <v>No int</v>
          </cell>
          <cell r="I2" t="str">
            <v>0.2 Int</v>
          </cell>
          <cell r="J2" t="str">
            <v>0.5 Int</v>
          </cell>
          <cell r="K2" t="str">
            <v>No int</v>
          </cell>
          <cell r="L2" t="str">
            <v>0.2 Int</v>
          </cell>
          <cell r="M2" t="str">
            <v>0.5 Int</v>
          </cell>
          <cell r="N2" t="str">
            <v>No int</v>
          </cell>
          <cell r="O2" t="str">
            <v>0.2 Int</v>
          </cell>
          <cell r="P2" t="str">
            <v>0.5 Int</v>
          </cell>
          <cell r="Q2" t="str">
            <v>No int</v>
          </cell>
          <cell r="R2" t="str">
            <v>0.2 Int</v>
          </cell>
          <cell r="S2" t="str">
            <v>0.5 Int</v>
          </cell>
          <cell r="T2" t="str">
            <v>No int</v>
          </cell>
          <cell r="U2" t="str">
            <v>0.2 Int</v>
          </cell>
          <cell r="V2" t="str">
            <v>0.5 Int</v>
          </cell>
          <cell r="W2" t="str">
            <v>No int</v>
          </cell>
          <cell r="X2" t="str">
            <v>0.2 Int</v>
          </cell>
          <cell r="Y2" t="str">
            <v>0.5 Int</v>
          </cell>
          <cell r="Z2" t="str">
            <v>No int</v>
          </cell>
          <cell r="AA2" t="str">
            <v>0.2 Int</v>
          </cell>
          <cell r="AB2" t="str">
            <v>0.5 Int</v>
          </cell>
          <cell r="AC2" t="str">
            <v>No int</v>
          </cell>
          <cell r="AD2" t="str">
            <v>0.2 Int</v>
          </cell>
          <cell r="AE2" t="str">
            <v>0.5 Int</v>
          </cell>
          <cell r="AF2" t="str">
            <v>No int</v>
          </cell>
          <cell r="AG2" t="str">
            <v>0.2 Int</v>
          </cell>
          <cell r="AH2" t="str">
            <v>0.5 Int</v>
          </cell>
          <cell r="AI2" t="str">
            <v>No int</v>
          </cell>
          <cell r="AJ2" t="str">
            <v>0.2 Int</v>
          </cell>
          <cell r="AK2" t="str">
            <v>0.5 Int</v>
          </cell>
          <cell r="AL2" t="str">
            <v>No int</v>
          </cell>
          <cell r="AM2" t="str">
            <v>0.2 Int</v>
          </cell>
          <cell r="AN2" t="str">
            <v>0.5 Int</v>
          </cell>
          <cell r="AO2" t="str">
            <v>No int</v>
          </cell>
          <cell r="AP2" t="str">
            <v>0.2 Int</v>
          </cell>
          <cell r="AQ2" t="str">
            <v>0.5 Int</v>
          </cell>
          <cell r="AR2" t="str">
            <v>No int</v>
          </cell>
          <cell r="AS2" t="str">
            <v>0.2 Int</v>
          </cell>
          <cell r="AT2" t="str">
            <v>0.5 Int</v>
          </cell>
          <cell r="AU2" t="str">
            <v>No int</v>
          </cell>
          <cell r="AV2" t="str">
            <v>0.2 Int</v>
          </cell>
          <cell r="AW2" t="str">
            <v>0.5 Int</v>
          </cell>
        </row>
        <row r="3">
          <cell r="B3">
            <v>16174903.075107694</v>
          </cell>
          <cell r="C3">
            <v>15956332.522784617</v>
          </cell>
          <cell r="D3">
            <v>15514671.311676923</v>
          </cell>
          <cell r="E3">
            <v>584674.28439230775</v>
          </cell>
          <cell r="F3">
            <v>578478.49126153835</v>
          </cell>
          <cell r="G3">
            <v>564824.8342076923</v>
          </cell>
          <cell r="H3">
            <v>9663687.1462846156</v>
          </cell>
          <cell r="I3">
            <v>9079740.1851076912</v>
          </cell>
          <cell r="J3">
            <v>7837222.7105307709</v>
          </cell>
          <cell r="K3">
            <v>458432.86063076917</v>
          </cell>
          <cell r="L3">
            <v>428528.18546923075</v>
          </cell>
          <cell r="M3">
            <v>367378.0692153846</v>
          </cell>
          <cell r="N3">
            <v>13475867.546307692</v>
          </cell>
          <cell r="O3">
            <v>12199965.072723074</v>
          </cell>
          <cell r="P3">
            <v>9364398.1501076929</v>
          </cell>
          <cell r="Q3">
            <v>771242.77122307685</v>
          </cell>
          <cell r="R3">
            <v>685434.13953076932</v>
          </cell>
          <cell r="S3">
            <v>502490.1286538461</v>
          </cell>
          <cell r="T3">
            <v>9571080.9132838473</v>
          </cell>
          <cell r="U3">
            <v>8661903.473410001</v>
          </cell>
          <cell r="V3">
            <v>6971310.9768638462</v>
          </cell>
          <cell r="W3">
            <v>634550.11296153837</v>
          </cell>
          <cell r="X3">
            <v>543768.13271538459</v>
          </cell>
          <cell r="Y3">
            <v>420771.431223077</v>
          </cell>
          <cell r="Z3">
            <v>482300000</v>
          </cell>
          <cell r="AA3">
            <v>477907692.30769229</v>
          </cell>
          <cell r="AB3">
            <v>469338461.53846157</v>
          </cell>
          <cell r="AC3">
            <v>19769230.769230768</v>
          </cell>
          <cell r="AD3">
            <v>19500000</v>
          </cell>
          <cell r="AE3">
            <v>18961538.46153846</v>
          </cell>
          <cell r="AF3">
            <v>502091538.46153843</v>
          </cell>
          <cell r="AG3">
            <v>495813846.15384614</v>
          </cell>
          <cell r="AH3">
            <v>483479230.76923078</v>
          </cell>
          <cell r="AI3">
            <v>21736153.846153848</v>
          </cell>
          <cell r="AJ3">
            <v>21363846.153846152</v>
          </cell>
          <cell r="AK3">
            <v>20593076.923076924</v>
          </cell>
          <cell r="AL3">
            <v>48926781.608092308</v>
          </cell>
          <cell r="AM3">
            <v>49114052.512823075</v>
          </cell>
          <cell r="AN3">
            <v>49499260.338953845</v>
          </cell>
          <cell r="AO3">
            <v>1726661.5990461537</v>
          </cell>
          <cell r="AP3">
            <v>1750040.4446846156</v>
          </cell>
          <cell r="AQ3">
            <v>1793875.7235692306</v>
          </cell>
          <cell r="AR3">
            <v>117955384.61538461</v>
          </cell>
          <cell r="AS3">
            <v>113965384.61538461</v>
          </cell>
          <cell r="AT3">
            <v>105721538.46153846</v>
          </cell>
          <cell r="AU3">
            <v>4240769.230769231</v>
          </cell>
          <cell r="AV3">
            <v>4058461.5384615385</v>
          </cell>
          <cell r="AW3">
            <v>3686923.076923077</v>
          </cell>
        </row>
        <row r="4">
          <cell r="B4">
            <v>5588455.1273241518</v>
          </cell>
          <cell r="C4">
            <v>5528383.8956845719</v>
          </cell>
          <cell r="D4">
            <v>5406119.413526698</v>
          </cell>
          <cell r="E4">
            <v>203819.68800584995</v>
          </cell>
          <cell r="F4">
            <v>200526.59709412511</v>
          </cell>
          <cell r="G4">
            <v>193760.57087772089</v>
          </cell>
          <cell r="Z4">
            <v>160975301.4978002</v>
          </cell>
          <cell r="AU4">
            <v>1384526.9202508877</v>
          </cell>
        </row>
      </sheetData>
      <sheetData sheetId="8">
        <row r="2">
          <cell r="B2" t="str">
            <v>No int</v>
          </cell>
          <cell r="C2" t="str">
            <v>0.2 Int</v>
          </cell>
          <cell r="D2" t="str">
            <v>0.5 Int</v>
          </cell>
          <cell r="E2" t="str">
            <v>No int</v>
          </cell>
          <cell r="F2" t="str">
            <v>0.2 Int</v>
          </cell>
          <cell r="G2" t="str">
            <v>0.5 Int</v>
          </cell>
          <cell r="H2" t="str">
            <v>No int</v>
          </cell>
          <cell r="I2" t="str">
            <v>0.2 Int</v>
          </cell>
          <cell r="J2" t="str">
            <v>0.5 Int</v>
          </cell>
          <cell r="N2" t="str">
            <v>No int</v>
          </cell>
          <cell r="O2" t="str">
            <v>0.2 Int</v>
          </cell>
          <cell r="P2" t="str">
            <v>0.5 Int</v>
          </cell>
          <cell r="T2" t="str">
            <v>No int</v>
          </cell>
          <cell r="U2" t="str">
            <v>0.2 Int</v>
          </cell>
          <cell r="V2" t="str">
            <v>0.5 Int</v>
          </cell>
          <cell r="Z2" t="str">
            <v>No int</v>
          </cell>
          <cell r="AA2" t="str">
            <v>0.2 Int</v>
          </cell>
          <cell r="AB2" t="str">
            <v>0.5 Int</v>
          </cell>
          <cell r="AF2" t="str">
            <v>No int</v>
          </cell>
          <cell r="AG2" t="str">
            <v>0.2 Int</v>
          </cell>
          <cell r="AH2" t="str">
            <v>0.5 Int</v>
          </cell>
        </row>
        <row r="3">
          <cell r="B3">
            <v>6273.0710541923072</v>
          </cell>
          <cell r="C3">
            <v>5896.3622324692315</v>
          </cell>
          <cell r="D3">
            <v>5084.8175892161535</v>
          </cell>
          <cell r="E3">
            <v>297.75464106153839</v>
          </cell>
          <cell r="F3">
            <v>278.18289637692311</v>
          </cell>
          <cell r="G3">
            <v>238.05656070769231</v>
          </cell>
          <cell r="H3">
            <v>999.75619347153838</v>
          </cell>
          <cell r="I3">
            <v>907.23651074076929</v>
          </cell>
          <cell r="J3">
            <v>703.07721984538466</v>
          </cell>
          <cell r="N3">
            <v>6384.8478525204609</v>
          </cell>
          <cell r="O3">
            <v>5856.0152353680769</v>
          </cell>
          <cell r="P3">
            <v>4849.3648770609998</v>
          </cell>
          <cell r="T3">
            <v>6812.3313250099991</v>
          </cell>
          <cell r="U3">
            <v>6766.8632135092321</v>
          </cell>
          <cell r="V3">
            <v>6664.8167433599992</v>
          </cell>
          <cell r="Z3">
            <v>19614.743943599231</v>
          </cell>
          <cell r="AA3">
            <v>19413.653894081541</v>
          </cell>
          <cell r="AB3">
            <v>19000.657196468463</v>
          </cell>
          <cell r="AF3">
            <v>1636.475139671538</v>
          </cell>
          <cell r="AG3">
            <v>1579.5478327238461</v>
          </cell>
          <cell r="AH3">
            <v>1462.0369776976922</v>
          </cell>
        </row>
        <row r="4">
          <cell r="Z4">
            <v>4355.2320096027925</v>
          </cell>
        </row>
      </sheetData>
    </sheetDataSet>
  </externalBook>
</externalLink>
</file>

<file path=xl/tables/table1.xml><?xml version="1.0" encoding="utf-8"?>
<table xmlns="http://schemas.openxmlformats.org/spreadsheetml/2006/main" id="3" name="Reg" displayName="Reg" ref="C4:ASH79" totalsRowShown="0">
  <autoFilter ref="C4:ASH79"/>
  <tableColumns count="1176">
    <tableColumn id="1" name="T2DC0"/>
    <tableColumn id="2" name="T2DC1"/>
    <tableColumn id="3" name="T2DC2"/>
    <tableColumn id="4" name="T2DC3"/>
    <tableColumn id="5" name="T2DC4"/>
    <tableColumn id="6" name="T2DC5"/>
    <tableColumn id="7" name="T2DC6"/>
    <tableColumn id="8" name="T2DC7"/>
    <tableColumn id="9" name="T2DC8"/>
    <tableColumn id="10" name="T2DC9"/>
    <tableColumn id="11" name="T2DC10"/>
    <tableColumn id="12" name="T2DC11"/>
    <tableColumn id="13" name="T2DC12"/>
    <tableColumn id="14" name="T2DC13"/>
    <tableColumn id="15" name="T2DC14"/>
    <tableColumn id="16" name="T2DC15"/>
    <tableColumn id="17" name="T2DC16"/>
    <tableColumn id="18" name="T2DC17"/>
    <tableColumn id="19" name="T2DC18"/>
    <tableColumn id="20" name="T2DC19"/>
    <tableColumn id="21" name="T2DC20"/>
    <tableColumn id="22" name="T2DC21"/>
    <tableColumn id="23" name="T2DC22"/>
    <tableColumn id="24" name="T2DC23"/>
    <tableColumn id="25" name="T2DC24"/>
    <tableColumn id="26" name="T2DC25"/>
    <tableColumn id="27" name="T2DC26"/>
    <tableColumn id="28" name="T2DC27"/>
    <tableColumn id="29" name="T2DD0"/>
    <tableColumn id="30" name="T2DD1"/>
    <tableColumn id="31" name="T2DD2"/>
    <tableColumn id="32" name="T2DD3"/>
    <tableColumn id="33" name="T2DD4"/>
    <tableColumn id="34" name="T2DD5"/>
    <tableColumn id="35" name="T2DD6"/>
    <tableColumn id="36" name="T2DD7"/>
    <tableColumn id="37" name="T2DD8"/>
    <tableColumn id="38" name="T2DD9"/>
    <tableColumn id="39" name="T2DD10"/>
    <tableColumn id="40" name="T2DD11"/>
    <tableColumn id="41" name="T2DD12"/>
    <tableColumn id="42" name="T2DD13"/>
    <tableColumn id="43" name="T2DD14"/>
    <tableColumn id="44" name="T2DD15"/>
    <tableColumn id="45" name="T2DD16"/>
    <tableColumn id="46" name="T2DD17"/>
    <tableColumn id="47" name="T2DD18"/>
    <tableColumn id="48" name="T2DD19"/>
    <tableColumn id="49" name="T2DD20"/>
    <tableColumn id="50" name="T2DD21"/>
    <tableColumn id="51" name="T2DD22"/>
    <tableColumn id="52" name="T2DD23"/>
    <tableColumn id="53" name="T2DD24"/>
    <tableColumn id="54" name="T2DD25"/>
    <tableColumn id="55" name="T2DD26"/>
    <tableColumn id="56" name="T2DD27"/>
    <tableColumn id="57" name="CHDC0"/>
    <tableColumn id="58" name="CHDC1"/>
    <tableColumn id="59" name="CHDC2"/>
    <tableColumn id="60" name="CHDC3"/>
    <tableColumn id="61" name="CHDC4"/>
    <tableColumn id="62" name="CHDC5"/>
    <tableColumn id="63" name="CHDC6"/>
    <tableColumn id="64" name="CHDC7"/>
    <tableColumn id="65" name="CHDC8"/>
    <tableColumn id="66" name="CHDC9"/>
    <tableColumn id="67" name="CHDC10"/>
    <tableColumn id="68" name="CHDC11"/>
    <tableColumn id="69" name="CHDC12"/>
    <tableColumn id="70" name="CHDC13"/>
    <tableColumn id="71" name="CHDC14"/>
    <tableColumn id="72" name="CHDC15"/>
    <tableColumn id="73" name="CHDC16"/>
    <tableColumn id="74" name="CHDC17"/>
    <tableColumn id="75" name="CHDC18"/>
    <tableColumn id="76" name="CHDC19"/>
    <tableColumn id="77" name="CHDC20"/>
    <tableColumn id="78" name="CHDC21"/>
    <tableColumn id="79" name="CHDC22"/>
    <tableColumn id="80" name="CHDC23"/>
    <tableColumn id="81" name="CHDC24"/>
    <tableColumn id="82" name="CHDC25"/>
    <tableColumn id="83" name="CHDC26"/>
    <tableColumn id="84" name="CHDC27"/>
    <tableColumn id="85" name="CHDD0"/>
    <tableColumn id="86" name="CHDD1"/>
    <tableColumn id="87" name="CHDD2"/>
    <tableColumn id="88" name="CHDD3"/>
    <tableColumn id="89" name="CHDD4"/>
    <tableColumn id="90" name="CHDD5"/>
    <tableColumn id="91" name="CHDD6"/>
    <tableColumn id="92" name="CHDD7"/>
    <tableColumn id="93" name="CHDD8"/>
    <tableColumn id="94" name="CHDD9"/>
    <tableColumn id="95" name="CHDD10"/>
    <tableColumn id="96" name="CHDD11"/>
    <tableColumn id="97" name="CHDD12"/>
    <tableColumn id="98" name="CHDD13"/>
    <tableColumn id="99" name="CHDD14"/>
    <tableColumn id="100" name="CHDD15"/>
    <tableColumn id="101" name="CHDD16"/>
    <tableColumn id="102" name="CHDD17"/>
    <tableColumn id="103" name="CHDD18"/>
    <tableColumn id="104" name="CHDD19"/>
    <tableColumn id="105" name="CHDD20"/>
    <tableColumn id="106" name="CHDD21"/>
    <tableColumn id="107" name="CHDD22"/>
    <tableColumn id="108" name="CHDD23"/>
    <tableColumn id="109" name="CHDD24"/>
    <tableColumn id="110" name="CHDD25"/>
    <tableColumn id="111" name="CHDD26"/>
    <tableColumn id="112" name="CHDD27"/>
    <tableColumn id="113" name="HCCC0"/>
    <tableColumn id="114" name="HCCC1"/>
    <tableColumn id="115" name="HCCC2"/>
    <tableColumn id="116" name="HCCC3"/>
    <tableColumn id="117" name="HCCC4"/>
    <tableColumn id="118" name="HCCC5"/>
    <tableColumn id="119" name="HCCC6"/>
    <tableColumn id="120" name="HCCC7"/>
    <tableColumn id="121" name="HCCC8"/>
    <tableColumn id="122" name="HCCC9"/>
    <tableColumn id="123" name="HCCC10"/>
    <tableColumn id="124" name="HCCC11"/>
    <tableColumn id="125" name="HCCC12"/>
    <tableColumn id="126" name="HCCC13"/>
    <tableColumn id="127" name="HCCC14"/>
    <tableColumn id="128" name="HCCC15"/>
    <tableColumn id="129" name="HCCC16"/>
    <tableColumn id="130" name="HCCC17"/>
    <tableColumn id="131" name="HCCC18"/>
    <tableColumn id="132" name="HCCC19"/>
    <tableColumn id="133" name="HCCC20"/>
    <tableColumn id="134" name="HCCC21"/>
    <tableColumn id="135" name="HCCC22"/>
    <tableColumn id="136" name="HCCC23"/>
    <tableColumn id="137" name="HCCC24"/>
    <tableColumn id="138" name="HCCC25"/>
    <tableColumn id="139" name="HCCC26"/>
    <tableColumn id="140" name="HCCC27"/>
    <tableColumn id="141" name="HCCD0"/>
    <tableColumn id="142" name="HCCD1"/>
    <tableColumn id="143" name="HCCD2"/>
    <tableColumn id="144" name="HCCD3"/>
    <tableColumn id="145" name="HCCD4"/>
    <tableColumn id="146" name="HCCD5"/>
    <tableColumn id="147" name="HCCD6"/>
    <tableColumn id="148" name="HCCD7"/>
    <tableColumn id="149" name="HCCD8"/>
    <tableColumn id="150" name="HCCD9"/>
    <tableColumn id="151" name="HCCD10"/>
    <tableColumn id="152" name="HCCD11"/>
    <tableColumn id="153" name="HCCD12"/>
    <tableColumn id="154" name="HCCD13"/>
    <tableColumn id="155" name="HCCD14"/>
    <tableColumn id="156" name="HCCD15"/>
    <tableColumn id="157" name="HCCD16"/>
    <tableColumn id="158" name="HCCD17"/>
    <tableColumn id="159" name="HCCD18"/>
    <tableColumn id="160" name="HCCD19"/>
    <tableColumn id="161" name="HCCD20"/>
    <tableColumn id="162" name="HCCD21"/>
    <tableColumn id="163" name="HCCD22"/>
    <tableColumn id="164" name="HCCD23"/>
    <tableColumn id="165" name="HCCD24"/>
    <tableColumn id="166" name="HCCD25"/>
    <tableColumn id="167" name="HCCD26"/>
    <tableColumn id="168" name="HCCD27"/>
    <tableColumn id="169" name="STEP0"/>
    <tableColumn id="170" name="STEP1"/>
    <tableColumn id="171" name="STEP2"/>
    <tableColumn id="172" name="STEP3"/>
    <tableColumn id="173" name="STEP4"/>
    <tableColumn id="174" name="STEP5"/>
    <tableColumn id="175" name="STEP6"/>
    <tableColumn id="176" name="STEP7"/>
    <tableColumn id="177" name="STEP8"/>
    <tableColumn id="178" name="STEP9"/>
    <tableColumn id="179" name="STEP10"/>
    <tableColumn id="180" name="STEP11"/>
    <tableColumn id="181" name="STEP12"/>
    <tableColumn id="182" name="STEP13"/>
    <tableColumn id="183" name="STEP14"/>
    <tableColumn id="184" name="STEP15"/>
    <tableColumn id="185" name="STEP16"/>
    <tableColumn id="186" name="STEP17"/>
    <tableColumn id="187" name="STEP18"/>
    <tableColumn id="188" name="STEP19"/>
    <tableColumn id="189" name="STEP20"/>
    <tableColumn id="190" name="STEP21"/>
    <tableColumn id="191" name="STEP22"/>
    <tableColumn id="192" name="STEP23"/>
    <tableColumn id="193" name="STEP24"/>
    <tableColumn id="194" name="STEP25"/>
    <tableColumn id="195" name="STEP26"/>
    <tableColumn id="196" name="STEP27"/>
    <tableColumn id="197" name="NASP0"/>
    <tableColumn id="198" name="NASP1"/>
    <tableColumn id="199" name="NASP2"/>
    <tableColumn id="200" name="NASP3"/>
    <tableColumn id="201" name="NASP4"/>
    <tableColumn id="202" name="NASP5"/>
    <tableColumn id="203" name="NASP6"/>
    <tableColumn id="204" name="NASP7"/>
    <tableColumn id="205" name="NASP8"/>
    <tableColumn id="206" name="NASP9"/>
    <tableColumn id="207" name="NASP10"/>
    <tableColumn id="208" name="NASP11"/>
    <tableColumn id="209" name="NASP12"/>
    <tableColumn id="210" name="NASP13"/>
    <tableColumn id="211" name="NASP14"/>
    <tableColumn id="212" name="NASP15"/>
    <tableColumn id="213" name="NASP16"/>
    <tableColumn id="214" name="NASP17"/>
    <tableColumn id="215" name="NASP18"/>
    <tableColumn id="216" name="NASP19"/>
    <tableColumn id="217" name="NASP20"/>
    <tableColumn id="218" name="NASP21"/>
    <tableColumn id="219" name="NASP22"/>
    <tableColumn id="220" name="NASP23"/>
    <tableColumn id="221" name="NASP24"/>
    <tableColumn id="222" name="NASP25"/>
    <tableColumn id="223" name="NASP26"/>
    <tableColumn id="224" name="NASP27"/>
    <tableColumn id="225" name="CIRP0"/>
    <tableColumn id="226" name="CIRP1"/>
    <tableColumn id="227" name="CIRP2"/>
    <tableColumn id="228" name="CIRP3"/>
    <tableColumn id="229" name="CIRP4"/>
    <tableColumn id="230" name="CIRP5"/>
    <tableColumn id="231" name="CIRP6"/>
    <tableColumn id="232" name="CIRP7"/>
    <tableColumn id="233" name="CIRP8"/>
    <tableColumn id="234" name="CIRP9"/>
    <tableColumn id="235" name="CIRP10"/>
    <tableColumn id="236" name="CIRP11"/>
    <tableColumn id="237" name="CIRP12"/>
    <tableColumn id="238" name="CIRP13"/>
    <tableColumn id="239" name="CIRP14"/>
    <tableColumn id="240" name="CIRP15"/>
    <tableColumn id="241" name="CIRP16"/>
    <tableColumn id="242" name="CIRP17"/>
    <tableColumn id="243" name="CIRP18"/>
    <tableColumn id="244" name="CIRP19"/>
    <tableColumn id="245" name="CIRP20"/>
    <tableColumn id="246" name="CIRP21"/>
    <tableColumn id="247" name="CIRP22"/>
    <tableColumn id="248" name="CIRP23"/>
    <tableColumn id="249" name="CIRP24"/>
    <tableColumn id="250" name="CIRP25"/>
    <tableColumn id="251" name="CIRP26"/>
    <tableColumn id="252" name="CIRP27"/>
    <tableColumn id="253" name="HCCP0"/>
    <tableColumn id="254" name="HCCP1"/>
    <tableColumn id="255" name="HCCP2"/>
    <tableColumn id="256" name="HCCP3"/>
    <tableColumn id="257" name="HCCP4"/>
    <tableColumn id="258" name="HCCP5"/>
    <tableColumn id="259" name="HCCP6"/>
    <tableColumn id="260" name="HCCP7"/>
    <tableColumn id="261" name="HCCP8"/>
    <tableColumn id="262" name="HCCP9"/>
    <tableColumn id="263" name="HCCP10"/>
    <tableColumn id="264" name="HCCP11"/>
    <tableColumn id="265" name="HCCP12"/>
    <tableColumn id="266" name="HCCP13"/>
    <tableColumn id="267" name="HCCP14"/>
    <tableColumn id="268" name="HCCP15"/>
    <tableColumn id="269" name="HCCP16"/>
    <tableColumn id="270" name="HCCP17"/>
    <tableColumn id="271" name="HCCP18"/>
    <tableColumn id="272" name="HCCP19"/>
    <tableColumn id="273" name="HCCP20"/>
    <tableColumn id="274" name="HCCP21"/>
    <tableColumn id="275" name="HCCP22"/>
    <tableColumn id="276" name="HCCP23"/>
    <tableColumn id="277" name="HCCP24"/>
    <tableColumn id="278" name="HCCP25"/>
    <tableColumn id="279" name="HCCP26"/>
    <tableColumn id="280" name="HCCP27"/>
    <tableColumn id="281" name="LIDP0"/>
    <tableColumn id="282" name="LIDP1"/>
    <tableColumn id="283" name="LIDP2"/>
    <tableColumn id="284" name="LIDP3"/>
    <tableColumn id="285" name="LIDP4"/>
    <tableColumn id="286" name="LIDP5"/>
    <tableColumn id="287" name="LIDP6"/>
    <tableColumn id="288" name="LIDP7"/>
    <tableColumn id="289" name="LIDP8"/>
    <tableColumn id="290" name="LIDP9"/>
    <tableColumn id="291" name="LIDP10"/>
    <tableColumn id="292" name="LIDP11"/>
    <tableColumn id="293" name="LIDP12"/>
    <tableColumn id="294" name="LIDP13"/>
    <tableColumn id="295" name="LIDP14"/>
    <tableColumn id="296" name="LIDP15"/>
    <tableColumn id="297" name="LIDP16"/>
    <tableColumn id="298" name="LIDP17"/>
    <tableColumn id="299" name="LIDP18"/>
    <tableColumn id="300" name="LIDP19"/>
    <tableColumn id="301" name="LIDP20"/>
    <tableColumn id="302" name="LIDP21"/>
    <tableColumn id="303" name="LIDP22"/>
    <tableColumn id="304" name="LIDP23"/>
    <tableColumn id="305" name="LIDP24"/>
    <tableColumn id="306" name="LIDP25"/>
    <tableColumn id="307" name="LIDP26"/>
    <tableColumn id="308" name="LIDP27"/>
    <tableColumn id="309" name="NADP0"/>
    <tableColumn id="310" name="NADP1"/>
    <tableColumn id="311" name="NADP2"/>
    <tableColumn id="312" name="NADP3"/>
    <tableColumn id="313" name="NADP4"/>
    <tableColumn id="314" name="NADP5"/>
    <tableColumn id="315" name="NADP6"/>
    <tableColumn id="316" name="NADP7"/>
    <tableColumn id="317" name="NADP8"/>
    <tableColumn id="318" name="NADP9"/>
    <tableColumn id="319" name="NADP10"/>
    <tableColumn id="320" name="NADP11"/>
    <tableColumn id="321" name="NADP12"/>
    <tableColumn id="322" name="NADP13"/>
    <tableColumn id="323" name="NADP14"/>
    <tableColumn id="324" name="NADP15"/>
    <tableColumn id="325" name="NADP16"/>
    <tableColumn id="326" name="NADP17"/>
    <tableColumn id="327" name="NADP18"/>
    <tableColumn id="328" name="NADP19"/>
    <tableColumn id="329" name="NADP20"/>
    <tableColumn id="330" name="NADP21"/>
    <tableColumn id="331" name="NADP22"/>
    <tableColumn id="332" name="NADP23"/>
    <tableColumn id="333" name="NADP24"/>
    <tableColumn id="334" name="NADP25"/>
    <tableColumn id="335" name="NADP26"/>
    <tableColumn id="336" name="NADP27"/>
    <tableColumn id="337" name="CHDP0"/>
    <tableColumn id="338" name="CHDP1"/>
    <tableColumn id="339" name="CHDP2"/>
    <tableColumn id="340" name="CHDP3"/>
    <tableColumn id="341" name="CHDP4"/>
    <tableColumn id="342" name="CHDP5"/>
    <tableColumn id="343" name="CHDP6"/>
    <tableColumn id="344" name="CHDP7"/>
    <tableColumn id="345" name="CHDP8"/>
    <tableColumn id="346" name="CHDP9"/>
    <tableColumn id="347" name="CHDP10"/>
    <tableColumn id="348" name="CHDP11"/>
    <tableColumn id="349" name="CHDP12"/>
    <tableColumn id="350" name="CHDP13"/>
    <tableColumn id="351" name="CHDP14"/>
    <tableColumn id="352" name="CHDP15"/>
    <tableColumn id="353" name="CHDP16"/>
    <tableColumn id="354" name="CHDP17"/>
    <tableColumn id="355" name="CHDP18"/>
    <tableColumn id="356" name="CHDP19"/>
    <tableColumn id="357" name="CHDP20"/>
    <tableColumn id="358" name="CHDP21"/>
    <tableColumn id="359" name="CHDP22"/>
    <tableColumn id="360" name="CHDP23"/>
    <tableColumn id="361" name="CHDP24"/>
    <tableColumn id="362" name="CHDP25"/>
    <tableColumn id="363" name="CHDP26"/>
    <tableColumn id="364" name="CHDP27"/>
    <tableColumn id="365" name="CHDDP0"/>
    <tableColumn id="366" name="CHDDP1"/>
    <tableColumn id="367" name="CHDDP2"/>
    <tableColumn id="368" name="CHDDP3"/>
    <tableColumn id="369" name="CHDDP4"/>
    <tableColumn id="370" name="CHDDP5"/>
    <tableColumn id="371" name="CHDDP6"/>
    <tableColumn id="372" name="CHDDP7"/>
    <tableColumn id="373" name="CHDDP8"/>
    <tableColumn id="374" name="CHDDP9"/>
    <tableColumn id="375" name="CHDDP10"/>
    <tableColumn id="376" name="CHDDP11"/>
    <tableColumn id="377" name="CHDDP12"/>
    <tableColumn id="378" name="CHDDP13"/>
    <tableColumn id="379" name="CHDDP14"/>
    <tableColumn id="380" name="CHDDP15"/>
    <tableColumn id="381" name="CHDDP16"/>
    <tableColumn id="382" name="CHDDP17"/>
    <tableColumn id="383" name="CHDDP18"/>
    <tableColumn id="384" name="CHDDP19"/>
    <tableColumn id="385" name="CHDDP20"/>
    <tableColumn id="386" name="CHDDP21"/>
    <tableColumn id="387" name="CHDDP22"/>
    <tableColumn id="388" name="CHDDP23"/>
    <tableColumn id="389" name="CHDDP24"/>
    <tableColumn id="390" name="CHDDP25"/>
    <tableColumn id="391" name="CHDDP26"/>
    <tableColumn id="392" name="CHDDP27"/>
    <tableColumn id="393" name="T2DP0"/>
    <tableColumn id="394" name="T2DP1"/>
    <tableColumn id="395" name="T2DP2"/>
    <tableColumn id="396" name="T2DP3"/>
    <tableColumn id="397" name="T2DP4"/>
    <tableColumn id="398" name="T2DP5"/>
    <tableColumn id="399" name="T2DP6"/>
    <tableColumn id="400" name="T2DP7"/>
    <tableColumn id="401" name="T2DP8"/>
    <tableColumn id="402" name="T2DP9"/>
    <tableColumn id="403" name="T2DP10"/>
    <tableColumn id="404" name="T2DP11"/>
    <tableColumn id="405" name="T2DP12"/>
    <tableColumn id="406" name="T2DP13"/>
    <tableColumn id="407" name="T2DP14"/>
    <tableColumn id="408" name="T2DP15"/>
    <tableColumn id="409" name="T2DP16"/>
    <tableColumn id="410" name="T2DP17"/>
    <tableColumn id="411" name="T2DP18"/>
    <tableColumn id="412" name="T2DP19"/>
    <tableColumn id="413" name="T2DP20"/>
    <tableColumn id="414" name="T2DP21"/>
    <tableColumn id="415" name="T2DP22"/>
    <tableColumn id="416" name="T2DP23"/>
    <tableColumn id="417" name="T2DP24"/>
    <tableColumn id="418" name="T2DP25"/>
    <tableColumn id="419" name="T2DP26"/>
    <tableColumn id="420" name="T2DP27"/>
    <tableColumn id="421" name="T2DDP0"/>
    <tableColumn id="422" name="T2DDP1"/>
    <tableColumn id="423" name="T2DDP2"/>
    <tableColumn id="424" name="T2DDP3"/>
    <tableColumn id="425" name="T2DDP4"/>
    <tableColumn id="426" name="T2DDP5"/>
    <tableColumn id="427" name="T2DDP6"/>
    <tableColumn id="428" name="T2DDP7"/>
    <tableColumn id="429" name="T2DDP8"/>
    <tableColumn id="430" name="T2DDP9"/>
    <tableColumn id="431" name="T2DDP10"/>
    <tableColumn id="432" name="T2DDP11"/>
    <tableColumn id="433" name="T2DDP12"/>
    <tableColumn id="434" name="T2DDP13"/>
    <tableColumn id="435" name="T2DDP14"/>
    <tableColumn id="436" name="T2DDP15"/>
    <tableColumn id="437" name="T2DDP16"/>
    <tableColumn id="438" name="T2DDP17"/>
    <tableColumn id="439" name="T2DDP18"/>
    <tableColumn id="440" name="T2DDP19"/>
    <tableColumn id="441" name="T2DDP20"/>
    <tableColumn id="442" name="T2DDP21"/>
    <tableColumn id="443" name="T2DDP22"/>
    <tableColumn id="444" name="T2DDP23"/>
    <tableColumn id="445" name="T2DDP24"/>
    <tableColumn id="446" name="T2DDP25"/>
    <tableColumn id="447" name="T2DDP26"/>
    <tableColumn id="448" name="T2DDP27"/>
    <tableColumn id="449" name="OVEP0"/>
    <tableColumn id="450" name="OVEP1"/>
    <tableColumn id="451" name="OVEP2"/>
    <tableColumn id="452" name="OVEP3"/>
    <tableColumn id="453" name="OVEP4"/>
    <tableColumn id="454" name="OVEP5"/>
    <tableColumn id="455" name="OVEP6"/>
    <tableColumn id="456" name="OVEP7"/>
    <tableColumn id="457" name="OVEP8"/>
    <tableColumn id="458" name="OVEP9"/>
    <tableColumn id="459" name="OVEP10"/>
    <tableColumn id="460" name="OVEP11"/>
    <tableColumn id="461" name="OVEP12"/>
    <tableColumn id="462" name="OVEP13"/>
    <tableColumn id="463" name="OVEP14"/>
    <tableColumn id="464" name="OVEP15"/>
    <tableColumn id="465" name="OVEP16"/>
    <tableColumn id="466" name="OVEP17"/>
    <tableColumn id="467" name="OVEP18"/>
    <tableColumn id="468" name="OVEP19"/>
    <tableColumn id="469" name="OVEP20"/>
    <tableColumn id="470" name="OVEP21"/>
    <tableColumn id="471" name="OVEP22"/>
    <tableColumn id="472" name="OVEP23"/>
    <tableColumn id="473" name="OVEP24"/>
    <tableColumn id="474" name="OVEP25"/>
    <tableColumn id="475" name="OVEP26"/>
    <tableColumn id="476" name="OVEP27"/>
    <tableColumn id="477" name="OBEP0"/>
    <tableColumn id="478" name="OBEP1"/>
    <tableColumn id="479" name="OBEP2"/>
    <tableColumn id="480" name="OBEP3"/>
    <tableColumn id="481" name="OBEP4"/>
    <tableColumn id="482" name="OBEP5"/>
    <tableColumn id="483" name="OBEP6"/>
    <tableColumn id="484" name="OBEP7"/>
    <tableColumn id="485" name="OBEP8"/>
    <tableColumn id="486" name="OBEP9"/>
    <tableColumn id="487" name="OBEP10"/>
    <tableColumn id="488" name="OBEP11"/>
    <tableColumn id="489" name="OBEP12"/>
    <tableColumn id="490" name="OBEP13"/>
    <tableColumn id="491" name="OBEP14"/>
    <tableColumn id="492" name="OBEP15"/>
    <tableColumn id="493" name="OBEP16"/>
    <tableColumn id="494" name="OBEP17"/>
    <tableColumn id="495" name="OBEP18"/>
    <tableColumn id="496" name="OBEP19"/>
    <tableColumn id="497" name="OBEP20"/>
    <tableColumn id="498" name="OBEP21"/>
    <tableColumn id="499" name="OBEP22"/>
    <tableColumn id="500" name="OBEP23"/>
    <tableColumn id="501" name="OBEP24"/>
    <tableColumn id="502" name="OBEP25"/>
    <tableColumn id="503" name="OBEP26"/>
    <tableColumn id="504" name="OBEP27"/>
    <tableColumn id="505" name="STECo0"/>
    <tableColumn id="506" name="STECo1"/>
    <tableColumn id="507" name="STECo2"/>
    <tableColumn id="508" name="STECo3"/>
    <tableColumn id="509" name="STECo4"/>
    <tableColumn id="510" name="STECo5"/>
    <tableColumn id="511" name="STECo6"/>
    <tableColumn id="512" name="STECo7"/>
    <tableColumn id="513" name="STECo8"/>
    <tableColumn id="514" name="STECo9"/>
    <tableColumn id="515" name="STECo10"/>
    <tableColumn id="516" name="STECo11"/>
    <tableColumn id="517" name="STECo12"/>
    <tableColumn id="518" name="STECo13"/>
    <tableColumn id="519" name="STECo14"/>
    <tableColumn id="520" name="STECo15"/>
    <tableColumn id="521" name="STECo16"/>
    <tableColumn id="522" name="STECo17"/>
    <tableColumn id="523" name="STECo18"/>
    <tableColumn id="524" name="STECo19"/>
    <tableColumn id="525" name="STECo20"/>
    <tableColumn id="526" name="STECo21"/>
    <tableColumn id="527" name="STECo22"/>
    <tableColumn id="528" name="STECo23"/>
    <tableColumn id="529" name="STECo24"/>
    <tableColumn id="530" name="STECo25"/>
    <tableColumn id="531" name="STECo26"/>
    <tableColumn id="532" name="STECo27"/>
    <tableColumn id="533" name="NASCo0"/>
    <tableColumn id="534" name="NASCo1"/>
    <tableColumn id="535" name="NASCo2"/>
    <tableColumn id="536" name="NASCo3"/>
    <tableColumn id="537" name="NASCo4"/>
    <tableColumn id="538" name="NASCo5"/>
    <tableColumn id="539" name="NASCo6"/>
    <tableColumn id="540" name="NASCo7"/>
    <tableColumn id="541" name="NASCo8"/>
    <tableColumn id="542" name="NASCo9"/>
    <tableColumn id="543" name="NASCo10"/>
    <tableColumn id="544" name="NASCo11"/>
    <tableColumn id="545" name="NASCo12"/>
    <tableColumn id="546" name="NASCo13"/>
    <tableColumn id="547" name="NASCo14"/>
    <tableColumn id="548" name="NASCo15"/>
    <tableColumn id="549" name="NASCo16"/>
    <tableColumn id="550" name="NASCo17"/>
    <tableColumn id="551" name="NASCo18"/>
    <tableColumn id="552" name="NASCo19"/>
    <tableColumn id="553" name="NASCo20"/>
    <tableColumn id="554" name="NASCo21"/>
    <tableColumn id="555" name="NASCo22"/>
    <tableColumn id="556" name="NASCo23"/>
    <tableColumn id="557" name="NASCo24"/>
    <tableColumn id="558" name="NASCo25"/>
    <tableColumn id="559" name="NASCo26"/>
    <tableColumn id="560" name="NASCo27"/>
    <tableColumn id="561" name="CIRCo0"/>
    <tableColumn id="562" name="CIRCo1"/>
    <tableColumn id="563" name="CIRCo2"/>
    <tableColumn id="564" name="CIRCo3"/>
    <tableColumn id="565" name="CIRCo4"/>
    <tableColumn id="566" name="CIRCo5"/>
    <tableColumn id="567" name="CIRCo6"/>
    <tableColumn id="568" name="CIRCo7"/>
    <tableColumn id="569" name="CIRCo8"/>
    <tableColumn id="570" name="CIRCo9"/>
    <tableColumn id="571" name="CIRCo10"/>
    <tableColumn id="572" name="CIRCo11"/>
    <tableColumn id="573" name="CIRCo12"/>
    <tableColumn id="574" name="CIRCo13"/>
    <tableColumn id="575" name="CIRCo14"/>
    <tableColumn id="576" name="CIRCo15"/>
    <tableColumn id="577" name="CIRCo16"/>
    <tableColumn id="578" name="CIRCo17"/>
    <tableColumn id="579" name="CIRCo18"/>
    <tableColumn id="580" name="CIRCo19"/>
    <tableColumn id="581" name="CIRCo20"/>
    <tableColumn id="582" name="CIRCo21"/>
    <tableColumn id="583" name="CIRCo22"/>
    <tableColumn id="584" name="CIRCo23"/>
    <tableColumn id="585" name="CIRCo24"/>
    <tableColumn id="586" name="CIRCo25"/>
    <tableColumn id="587" name="CIRCo26"/>
    <tableColumn id="588" name="CIRCo27"/>
    <tableColumn id="589" name="HCCCo0"/>
    <tableColumn id="590" name="HCCCo1"/>
    <tableColumn id="591" name="HCCCo2"/>
    <tableColumn id="592" name="HCCCo3"/>
    <tableColumn id="593" name="HCCCo4"/>
    <tableColumn id="594" name="HCCCo5"/>
    <tableColumn id="595" name="HCCCo6"/>
    <tableColumn id="596" name="HCCCo7"/>
    <tableColumn id="597" name="HCCCo8"/>
    <tableColumn id="598" name="HCCCo9"/>
    <tableColumn id="599" name="HCCCo10"/>
    <tableColumn id="600" name="HCCCo11"/>
    <tableColumn id="601" name="HCCCo12"/>
    <tableColumn id="602" name="HCCCo13"/>
    <tableColumn id="603" name="HCCCo14"/>
    <tableColumn id="604" name="HCCCo15"/>
    <tableColumn id="605" name="HCCCo16"/>
    <tableColumn id="606" name="HCCCo17"/>
    <tableColumn id="607" name="HCCCo18"/>
    <tableColumn id="608" name="HCCCo19"/>
    <tableColumn id="609" name="HCCCo20"/>
    <tableColumn id="610" name="HCCCo21"/>
    <tableColumn id="611" name="HCCCo22"/>
    <tableColumn id="612" name="HCCCo23"/>
    <tableColumn id="613" name="HCCCo24"/>
    <tableColumn id="614" name="HCCCo25"/>
    <tableColumn id="615" name="HCCCo26"/>
    <tableColumn id="616" name="HCCCo27"/>
    <tableColumn id="617" name="LIDCo0"/>
    <tableColumn id="618" name="LICCo1"/>
    <tableColumn id="619" name="LIDCo1"/>
    <tableColumn id="620" name="LICCo2"/>
    <tableColumn id="621" name="LIDCo2"/>
    <tableColumn id="622" name="LICCo3"/>
    <tableColumn id="623" name="LIDCo3"/>
    <tableColumn id="624" name="LICCo4"/>
    <tableColumn id="625" name="LIDCo4"/>
    <tableColumn id="626" name="LICCo5"/>
    <tableColumn id="627" name="LIDCo5"/>
    <tableColumn id="628" name="LICCo6"/>
    <tableColumn id="629" name="LIDCo6"/>
    <tableColumn id="630" name="LICCo7"/>
    <tableColumn id="631" name="LIDCo7"/>
    <tableColumn id="632" name="LICCo8"/>
    <tableColumn id="633" name="LIDCo8"/>
    <tableColumn id="634" name="LICCo9"/>
    <tableColumn id="635" name="LIDCo9"/>
    <tableColumn id="636" name="LICCo10"/>
    <tableColumn id="637" name="LIDCo10"/>
    <tableColumn id="638" name="LICCo11"/>
    <tableColumn id="639" name="LIDCo11"/>
    <tableColumn id="640" name="LICCo12"/>
    <tableColumn id="641" name="LIDCo12"/>
    <tableColumn id="642" name="LICCo13"/>
    <tableColumn id="643" name="LIDCo13"/>
    <tableColumn id="644" name="LICCo14"/>
    <tableColumn id="645" name="NADCo0"/>
    <tableColumn id="646" name="NADCo1"/>
    <tableColumn id="647" name="NADCo2"/>
    <tableColumn id="648" name="NADCo3"/>
    <tableColumn id="649" name="NADCo4"/>
    <tableColumn id="650" name="NADCo5"/>
    <tableColumn id="651" name="NADCo6"/>
    <tableColumn id="652" name="NADCo7"/>
    <tableColumn id="653" name="NADCo8"/>
    <tableColumn id="654" name="NADCo9"/>
    <tableColumn id="655" name="NADCo10"/>
    <tableColumn id="656" name="NADCo11"/>
    <tableColumn id="657" name="NADCo12"/>
    <tableColumn id="658" name="NADCo13"/>
    <tableColumn id="659" name="NADCo14"/>
    <tableColumn id="660" name="NADCo15"/>
    <tableColumn id="661" name="NADCo16"/>
    <tableColumn id="662" name="NADCo17"/>
    <tableColumn id="663" name="NADCo18"/>
    <tableColumn id="664" name="NADCo19"/>
    <tableColumn id="665" name="NADCo20"/>
    <tableColumn id="666" name="NADCo21"/>
    <tableColumn id="667" name="NADCo22"/>
    <tableColumn id="668" name="NADCo23"/>
    <tableColumn id="669" name="NADCo24"/>
    <tableColumn id="670" name="NADCo25"/>
    <tableColumn id="671" name="NADCo26"/>
    <tableColumn id="672" name="NADCo27"/>
    <tableColumn id="673" name="CHDCo0"/>
    <tableColumn id="674" name="CHDCo1"/>
    <tableColumn id="675" name="CHDCo2"/>
    <tableColumn id="676" name="CHDCo3"/>
    <tableColumn id="677" name="CHDCo4"/>
    <tableColumn id="678" name="CHDCo5"/>
    <tableColumn id="679" name="CHDCo6"/>
    <tableColumn id="680" name="CHDCo7"/>
    <tableColumn id="681" name="CHDCo8"/>
    <tableColumn id="682" name="CHDCo9"/>
    <tableColumn id="683" name="CHDCo10"/>
    <tableColumn id="684" name="CHDCo11"/>
    <tableColumn id="685" name="CHDCo12"/>
    <tableColumn id="686" name="CHDCo13"/>
    <tableColumn id="687" name="CHDCo14"/>
    <tableColumn id="688" name="CHDCo15"/>
    <tableColumn id="689" name="CHDCo16"/>
    <tableColumn id="690" name="CHDCo17"/>
    <tableColumn id="691" name="CHDCo18"/>
    <tableColumn id="692" name="CHDCo19"/>
    <tableColumn id="693" name="CHDCo20"/>
    <tableColumn id="694" name="CHDCo21"/>
    <tableColumn id="695" name="CHDCo22"/>
    <tableColumn id="696" name="CHDCo23"/>
    <tableColumn id="697" name="CHDCo24"/>
    <tableColumn id="698" name="CHDCo25"/>
    <tableColumn id="699" name="CHDCo26"/>
    <tableColumn id="700" name="CHDCo27"/>
    <tableColumn id="701" name="CHDDCo0"/>
    <tableColumn id="702" name="CHDDCo1"/>
    <tableColumn id="703" name="CHDDCo2"/>
    <tableColumn id="704" name="CHDDCo3"/>
    <tableColumn id="705" name="CHDDCo4"/>
    <tableColumn id="706" name="CHDDCo5"/>
    <tableColumn id="707" name="CHDDCo6"/>
    <tableColumn id="708" name="CHDDCo7"/>
    <tableColumn id="709" name="CHDDCo8"/>
    <tableColumn id="710" name="CHDDCo9"/>
    <tableColumn id="711" name="CHDDCo10"/>
    <tableColumn id="712" name="CHDDCo11"/>
    <tableColumn id="713" name="CHDDCo12"/>
    <tableColumn id="714" name="CHDDCo13"/>
    <tableColumn id="715" name="CHDDCo14"/>
    <tableColumn id="716" name="CHDDCo15"/>
    <tableColumn id="717" name="CHDDCo16"/>
    <tableColumn id="718" name="CHDDCo17"/>
    <tableColumn id="719" name="CHDDCo18"/>
    <tableColumn id="720" name="CHDDCo19"/>
    <tableColumn id="721" name="CHDDCo20"/>
    <tableColumn id="722" name="CHDDCo21"/>
    <tableColumn id="723" name="CHDDCo22"/>
    <tableColumn id="724" name="CHDDCo23"/>
    <tableColumn id="725" name="CHDDCo24"/>
    <tableColumn id="726" name="CHDDCo25"/>
    <tableColumn id="727" name="CHDDCo26"/>
    <tableColumn id="728" name="CHDDCo27"/>
    <tableColumn id="729" name="T2DCo0"/>
    <tableColumn id="730" name="T2DCo1"/>
    <tableColumn id="731" name="T2DCo2"/>
    <tableColumn id="732" name="T2DCo3"/>
    <tableColumn id="733" name="T2DCo4"/>
    <tableColumn id="734" name="T2DCo5"/>
    <tableColumn id="735" name="T2DCo6"/>
    <tableColumn id="736" name="T2DCo7"/>
    <tableColumn id="737" name="T2DCo8"/>
    <tableColumn id="738" name="T2DCo9"/>
    <tableColumn id="739" name="T2DCo10"/>
    <tableColumn id="740" name="T2DCo11"/>
    <tableColumn id="741" name="T2DCo12"/>
    <tableColumn id="742" name="T2DCo13"/>
    <tableColumn id="743" name="T2DCo14"/>
    <tableColumn id="744" name="T2DCo15"/>
    <tableColumn id="745" name="T2DCo16"/>
    <tableColumn id="746" name="T2DCo17"/>
    <tableColumn id="747" name="T2DCo18"/>
    <tableColumn id="748" name="T2DCo19"/>
    <tableColumn id="749" name="T2DCo20"/>
    <tableColumn id="750" name="T2DCo21"/>
    <tableColumn id="751" name="T2DCo22"/>
    <tableColumn id="752" name="T2DCo23"/>
    <tableColumn id="753" name="T2DCo24"/>
    <tableColumn id="754" name="T2DCo25"/>
    <tableColumn id="755" name="T2DCo26"/>
    <tableColumn id="756" name="T2DCo27"/>
    <tableColumn id="757" name="T2DDCo0"/>
    <tableColumn id="758" name="T2DDCo1"/>
    <tableColumn id="759" name="T2DDCo2"/>
    <tableColumn id="760" name="T2DDCo3"/>
    <tableColumn id="761" name="T2DDCo4"/>
    <tableColumn id="762" name="T2DDCo5"/>
    <tableColumn id="763" name="T2DDCo6"/>
    <tableColumn id="764" name="T2DDCo7"/>
    <tableColumn id="765" name="T2DDCo8"/>
    <tableColumn id="766" name="T2DDCo9"/>
    <tableColumn id="767" name="T2DDCo10"/>
    <tableColumn id="768" name="T2DDCo11"/>
    <tableColumn id="769" name="T2DDCo12"/>
    <tableColumn id="770" name="T2DDCo13"/>
    <tableColumn id="771" name="T2DDCo14"/>
    <tableColumn id="772" name="T2DDCo15"/>
    <tableColumn id="773" name="T2DDCo16"/>
    <tableColumn id="774" name="T2DDCo17"/>
    <tableColumn id="775" name="T2DDCo18"/>
    <tableColumn id="776" name="T2DDCo19"/>
    <tableColumn id="777" name="T2DDCo20"/>
    <tableColumn id="778" name="T2DDCo21"/>
    <tableColumn id="779" name="T2DDCo22"/>
    <tableColumn id="780" name="T2DDCo23"/>
    <tableColumn id="781" name="T2DDCo24"/>
    <tableColumn id="782" name="T2DDCo25"/>
    <tableColumn id="783" name="T2DDCo26"/>
    <tableColumn id="784" name="T2DDCo27"/>
    <tableColumn id="785" name="OveCo0"/>
    <tableColumn id="786" name="OveCo1"/>
    <tableColumn id="787" name="OveCo2"/>
    <tableColumn id="788" name="OveCo3"/>
    <tableColumn id="789" name="OveCo4"/>
    <tableColumn id="790" name="OveCo5"/>
    <tableColumn id="791" name="OveCo6"/>
    <tableColumn id="792" name="OveCo7"/>
    <tableColumn id="793" name="OveCo8"/>
    <tableColumn id="794" name="OveCo9"/>
    <tableColumn id="795" name="OveCo10"/>
    <tableColumn id="796" name="OveCo11"/>
    <tableColumn id="797" name="OveCo12"/>
    <tableColumn id="798" name="OveCo13"/>
    <tableColumn id="799" name="OveCo14"/>
    <tableColumn id="800" name="OveCo15"/>
    <tableColumn id="801" name="OveCo16"/>
    <tableColumn id="802" name="OveCo17"/>
    <tableColumn id="803" name="OveCo18"/>
    <tableColumn id="804" name="OveCo19"/>
    <tableColumn id="805" name="OveCo20"/>
    <tableColumn id="806" name="OveCo21"/>
    <tableColumn id="807" name="OveCo22"/>
    <tableColumn id="808" name="OveCo23"/>
    <tableColumn id="809" name="OveCo24"/>
    <tableColumn id="810" name="OveCo25"/>
    <tableColumn id="811" name="OveCo26"/>
    <tableColumn id="812" name="OveCo27"/>
    <tableColumn id="813" name="ObeCo0"/>
    <tableColumn id="814" name="ObeCo1"/>
    <tableColumn id="815" name="ObeCo2"/>
    <tableColumn id="816" name="ObeCo3"/>
    <tableColumn id="817" name="ObeCo4"/>
    <tableColumn id="818" name="ObeCo5"/>
    <tableColumn id="819" name="ObeCo6"/>
    <tableColumn id="820" name="ObeCo7"/>
    <tableColumn id="821" name="ObeCo8"/>
    <tableColumn id="822" name="ObeCo9"/>
    <tableColumn id="823" name="ObeCo10"/>
    <tableColumn id="824" name="ObeCo11"/>
    <tableColumn id="825" name="ObeCo12"/>
    <tableColumn id="826" name="ObeCo13"/>
    <tableColumn id="827" name="ObeCo14"/>
    <tableColumn id="828" name="ObeCo15"/>
    <tableColumn id="829" name="ObeCo16"/>
    <tableColumn id="830" name="ObeCo17"/>
    <tableColumn id="831" name="ObeCo18"/>
    <tableColumn id="832" name="ObeCo19"/>
    <tableColumn id="833" name="ObeCo20"/>
    <tableColumn id="834" name="ObeCo21"/>
    <tableColumn id="835" name="ObeCo22"/>
    <tableColumn id="836" name="ObeCo23"/>
    <tableColumn id="837" name="ObeCo24"/>
    <tableColumn id="838" name="ObeCo25"/>
    <tableColumn id="839" name="ObeCo26"/>
    <tableColumn id="840" name="ObeCo27"/>
    <tableColumn id="841" name="SteDa0"/>
    <tableColumn id="842" name="SteDa1"/>
    <tableColumn id="843" name="SteDa2"/>
    <tableColumn id="844" name="SteDa3"/>
    <tableColumn id="845" name="SteDa4"/>
    <tableColumn id="846" name="SteDa5"/>
    <tableColumn id="847" name="SteDa6"/>
    <tableColumn id="848" name="SteDa7"/>
    <tableColumn id="849" name="SteDa8"/>
    <tableColumn id="850" name="SteDa9"/>
    <tableColumn id="851" name="SteDa10"/>
    <tableColumn id="852" name="SteDa11"/>
    <tableColumn id="853" name="SteDa12"/>
    <tableColumn id="854" name="SteDa13"/>
    <tableColumn id="855" name="SteDa14"/>
    <tableColumn id="856" name="SteDa15"/>
    <tableColumn id="857" name="SteDa16"/>
    <tableColumn id="858" name="SteDa17"/>
    <tableColumn id="859" name="SteDa18"/>
    <tableColumn id="860" name="SteDa19"/>
    <tableColumn id="861" name="SteDa20"/>
    <tableColumn id="862" name="SteDa21"/>
    <tableColumn id="863" name="SteDa22"/>
    <tableColumn id="864" name="SteDa23"/>
    <tableColumn id="865" name="SteDa24"/>
    <tableColumn id="866" name="SteDa25"/>
    <tableColumn id="867" name="SteDa26"/>
    <tableColumn id="868" name="SteDa27"/>
    <tableColumn id="869" name="NASDa0"/>
    <tableColumn id="870" name="NASDa1"/>
    <tableColumn id="871" name="NASDa2"/>
    <tableColumn id="872" name="NASDa3"/>
    <tableColumn id="873" name="NASDa4"/>
    <tableColumn id="874" name="NASDa5"/>
    <tableColumn id="875" name="NASDa6"/>
    <tableColumn id="876" name="NASDa7"/>
    <tableColumn id="877" name="NASDa8"/>
    <tableColumn id="878" name="NASDa9"/>
    <tableColumn id="879" name="NASDa10"/>
    <tableColumn id="880" name="NASDa11"/>
    <tableColumn id="881" name="NASDa12"/>
    <tableColumn id="882" name="NASDa13"/>
    <tableColumn id="883" name="NASDa14"/>
    <tableColumn id="884" name="NASDa15"/>
    <tableColumn id="885" name="NASDa16"/>
    <tableColumn id="886" name="NASDa17"/>
    <tableColumn id="887" name="NASDa18"/>
    <tableColumn id="888" name="NASDa19"/>
    <tableColumn id="889" name="NASDa20"/>
    <tableColumn id="890" name="NASDa21"/>
    <tableColumn id="891" name="NASDa22"/>
    <tableColumn id="892" name="NASDa23"/>
    <tableColumn id="893" name="NASDa24"/>
    <tableColumn id="894" name="NASDa25"/>
    <tableColumn id="895" name="NASDa26"/>
    <tableColumn id="896" name="NASDa27"/>
    <tableColumn id="897" name="CIRDa0"/>
    <tableColumn id="898" name="CIRDa1"/>
    <tableColumn id="899" name="CIRDa2"/>
    <tableColumn id="900" name="CIRDa3"/>
    <tableColumn id="901" name="CIRDa4"/>
    <tableColumn id="902" name="CIRDa5"/>
    <tableColumn id="903" name="CIRDa6"/>
    <tableColumn id="904" name="CIRDa7"/>
    <tableColumn id="905" name="CIRDa8"/>
    <tableColumn id="906" name="CIRDa9"/>
    <tableColumn id="907" name="CIRDa10"/>
    <tableColumn id="908" name="CIRDa11"/>
    <tableColumn id="909" name="CIRDa12"/>
    <tableColumn id="910" name="CIRDa13"/>
    <tableColumn id="911" name="CIRDa14"/>
    <tableColumn id="912" name="CIRDa15"/>
    <tableColumn id="913" name="CIRDa16"/>
    <tableColumn id="914" name="CIRDa17"/>
    <tableColumn id="915" name="CIRDa18"/>
    <tableColumn id="916" name="CIRDa19"/>
    <tableColumn id="917" name="CIRDa20"/>
    <tableColumn id="918" name="CIRDa21"/>
    <tableColumn id="919" name="CIRDa22"/>
    <tableColumn id="920" name="CIRDa23"/>
    <tableColumn id="921" name="CIRDa24"/>
    <tableColumn id="922" name="CIRDa25"/>
    <tableColumn id="923" name="CIRDa26"/>
    <tableColumn id="924" name="CIRDa27"/>
    <tableColumn id="925" name="HCCDa0"/>
    <tableColumn id="926" name="HCCDa1"/>
    <tableColumn id="927" name="HCCDa2"/>
    <tableColumn id="928" name="HCCDa3"/>
    <tableColumn id="929" name="HCCDa4"/>
    <tableColumn id="930" name="HCCDa5"/>
    <tableColumn id="931" name="HCCDa6"/>
    <tableColumn id="932" name="HCCDa7"/>
    <tableColumn id="933" name="HCCDa8"/>
    <tableColumn id="934" name="HCCDa9"/>
    <tableColumn id="935" name="HCCDa10"/>
    <tableColumn id="936" name="HCCDa11"/>
    <tableColumn id="937" name="HCCDa12"/>
    <tableColumn id="938" name="HCCDa13"/>
    <tableColumn id="939" name="HCCDa14"/>
    <tableColumn id="940" name="HCCDa15"/>
    <tableColumn id="941" name="HCCDa16"/>
    <tableColumn id="942" name="HCCDa17"/>
    <tableColumn id="943" name="HCCDa18"/>
    <tableColumn id="944" name="HCCDa19"/>
    <tableColumn id="945" name="HCCDa20"/>
    <tableColumn id="946" name="HCCDa21"/>
    <tableColumn id="947" name="HCCDa22"/>
    <tableColumn id="948" name="HCCDa23"/>
    <tableColumn id="949" name="HCCDa24"/>
    <tableColumn id="950" name="HCCDa25"/>
    <tableColumn id="951" name="HCCDa26"/>
    <tableColumn id="952" name="HCCDa27"/>
    <tableColumn id="953" name="LIDDa0"/>
    <tableColumn id="954" name="LIDDa1"/>
    <tableColumn id="955" name="LIDDa2"/>
    <tableColumn id="956" name="LIDDa3"/>
    <tableColumn id="957" name="LIDDa4"/>
    <tableColumn id="958" name="LIDDa5"/>
    <tableColumn id="959" name="LIDDa6"/>
    <tableColumn id="960" name="LIDDa7"/>
    <tableColumn id="961" name="LIDDa8"/>
    <tableColumn id="962" name="LIDDa9"/>
    <tableColumn id="963" name="LIDDa10"/>
    <tableColumn id="964" name="LIDDa11"/>
    <tableColumn id="965" name="LIDDa12"/>
    <tableColumn id="966" name="LIDDa13"/>
    <tableColumn id="967" name="LIDDa14"/>
    <tableColumn id="968" name="LIDDa15"/>
    <tableColumn id="969" name="LIDDa16"/>
    <tableColumn id="970" name="LIDDa17"/>
    <tableColumn id="971" name="LIDDa18"/>
    <tableColumn id="972" name="LIDDa19"/>
    <tableColumn id="973" name="LIDDa20"/>
    <tableColumn id="974" name="LIDDa21"/>
    <tableColumn id="975" name="LIDDa22"/>
    <tableColumn id="976" name="LIDDa23"/>
    <tableColumn id="977" name="LIDDa24"/>
    <tableColumn id="978" name="LIDDa25"/>
    <tableColumn id="979" name="LIDDa26"/>
    <tableColumn id="980" name="LIDDa27"/>
    <tableColumn id="981" name="NADDa0"/>
    <tableColumn id="982" name="NADDa1"/>
    <tableColumn id="983" name="NADDa2"/>
    <tableColumn id="984" name="NADDa3"/>
    <tableColumn id="985" name="NADDa4"/>
    <tableColumn id="986" name="NADDa5"/>
    <tableColumn id="987" name="NADDa6"/>
    <tableColumn id="988" name="NADDa7"/>
    <tableColumn id="989" name="NADDa8"/>
    <tableColumn id="990" name="NADDa9"/>
    <tableColumn id="991" name="NADDa10"/>
    <tableColumn id="992" name="NADDa11"/>
    <tableColumn id="993" name="NADDa12"/>
    <tableColumn id="994" name="NADDa13"/>
    <tableColumn id="995" name="NADDa14"/>
    <tableColumn id="996" name="NADDa15"/>
    <tableColumn id="997" name="NADDa16"/>
    <tableColumn id="998" name="NADDa17"/>
    <tableColumn id="999" name="NADDa18"/>
    <tableColumn id="1000" name="NADDa19"/>
    <tableColumn id="1001" name="NADDa20"/>
    <tableColumn id="1002" name="NADDa21"/>
    <tableColumn id="1003" name="NADDa22"/>
    <tableColumn id="1004" name="NADDa23"/>
    <tableColumn id="1005" name="NADDa24"/>
    <tableColumn id="1006" name="NADDa25"/>
    <tableColumn id="1007" name="NADDa26"/>
    <tableColumn id="1008" name="NADDa27"/>
    <tableColumn id="1009" name="CHDDa0"/>
    <tableColumn id="1010" name="CHDDa1"/>
    <tableColumn id="1011" name="CHDDa2"/>
    <tableColumn id="1012" name="CHDDa3"/>
    <tableColumn id="1013" name="CHDDa4"/>
    <tableColumn id="1014" name="CHDDa5"/>
    <tableColumn id="1015" name="CHDDa6"/>
    <tableColumn id="1016" name="CHDDa7"/>
    <tableColumn id="1017" name="CHDDa8"/>
    <tableColumn id="1018" name="CHDDa9"/>
    <tableColumn id="1019" name="CHDDa10"/>
    <tableColumn id="1020" name="CHDDa11"/>
    <tableColumn id="1021" name="CHDDa12"/>
    <tableColumn id="1022" name="CHDDa13"/>
    <tableColumn id="1023" name="CHDDa14"/>
    <tableColumn id="1024" name="CHDDa15"/>
    <tableColumn id="1025" name="CHDDa16"/>
    <tableColumn id="1026" name="CHDDa17"/>
    <tableColumn id="1027" name="CHDDa18"/>
    <tableColumn id="1028" name="CHDDa19"/>
    <tableColumn id="1029" name="CHDDa20"/>
    <tableColumn id="1030" name="CHDDa21"/>
    <tableColumn id="1031" name="CHDDa22"/>
    <tableColumn id="1032" name="CHDDa23"/>
    <tableColumn id="1033" name="CHDDa24"/>
    <tableColumn id="1034" name="CHDDa25"/>
    <tableColumn id="1035" name="CHDDa26"/>
    <tableColumn id="1036" name="CHDDa27"/>
    <tableColumn id="1037" name="CHDDDa0"/>
    <tableColumn id="1038" name="CHDDDa1"/>
    <tableColumn id="1039" name="CHDDDa2"/>
    <tableColumn id="1040" name="CHDDDa3"/>
    <tableColumn id="1041" name="CHDDDa4"/>
    <tableColumn id="1042" name="CHDDDa5"/>
    <tableColumn id="1043" name="CHDDDa6"/>
    <tableColumn id="1044" name="CHDDDa7"/>
    <tableColumn id="1045" name="CHDDDa8"/>
    <tableColumn id="1046" name="CHDDDa9"/>
    <tableColumn id="1047" name="CHDDDa10"/>
    <tableColumn id="1048" name="CHDDDa11"/>
    <tableColumn id="1049" name="CHDDDa12"/>
    <tableColumn id="1050" name="CHDDDa13"/>
    <tableColumn id="1051" name="CHDDDa14"/>
    <tableColumn id="1052" name="CHDDDa15"/>
    <tableColumn id="1053" name="CHDDDa16"/>
    <tableColumn id="1054" name="CHDDDa17"/>
    <tableColumn id="1055" name="CHDDDa18"/>
    <tableColumn id="1056" name="CHDDDa19"/>
    <tableColumn id="1057" name="CHDDDa20"/>
    <tableColumn id="1058" name="CHDDDa21"/>
    <tableColumn id="1059" name="CHDDDa22"/>
    <tableColumn id="1060" name="CHDDDa23"/>
    <tableColumn id="1061" name="CHDDDa24"/>
    <tableColumn id="1062" name="CHDDDa25"/>
    <tableColumn id="1063" name="CHDDDa26"/>
    <tableColumn id="1064" name="CHDDDa27"/>
    <tableColumn id="1065" name="T2DDa0"/>
    <tableColumn id="1066" name="T2DDa1"/>
    <tableColumn id="1067" name="T2DDa2"/>
    <tableColumn id="1068" name="T2DDa3"/>
    <tableColumn id="1069" name="T2DDa4"/>
    <tableColumn id="1070" name="T2DDa5"/>
    <tableColumn id="1071" name="T2DDa6"/>
    <tableColumn id="1072" name="T2DDa7"/>
    <tableColumn id="1073" name="T2DDa8"/>
    <tableColumn id="1074" name="T2DDa9"/>
    <tableColumn id="1075" name="T2DDa10"/>
    <tableColumn id="1076" name="T2DDa11"/>
    <tableColumn id="1077" name="T2DDa12"/>
    <tableColumn id="1078" name="T2DDa13"/>
    <tableColumn id="1079" name="T2DDa14"/>
    <tableColumn id="1080" name="T2DDa15"/>
    <tableColumn id="1081" name="T2DDa16"/>
    <tableColumn id="1082" name="T2DDa17"/>
    <tableColumn id="1083" name="T2DDa18"/>
    <tableColumn id="1084" name="T2DDa19"/>
    <tableColumn id="1085" name="T2DDa20"/>
    <tableColumn id="1086" name="T2DDa21"/>
    <tableColumn id="1087" name="T2DDa22"/>
    <tableColumn id="1088" name="T2DDa23"/>
    <tableColumn id="1089" name="T2DDa24"/>
    <tableColumn id="1090" name="T2DDa25"/>
    <tableColumn id="1091" name="T2DDa26"/>
    <tableColumn id="1092" name="T2DDa27"/>
    <tableColumn id="1093" name="T2DDDa0"/>
    <tableColumn id="1094" name="T2DDDa1"/>
    <tableColumn id="1095" name="T2DDDa2"/>
    <tableColumn id="1096" name="T2DDDa3"/>
    <tableColumn id="1097" name="T2DDDa4"/>
    <tableColumn id="1098" name="T2DDDa5"/>
    <tableColumn id="1099" name="T2DDDa6"/>
    <tableColumn id="1100" name="T2DDDa7"/>
    <tableColumn id="1101" name="T2DDDa8"/>
    <tableColumn id="1102" name="T2DDDa9"/>
    <tableColumn id="1103" name="T2DDDa10"/>
    <tableColumn id="1104" name="T2DDDa11"/>
    <tableColumn id="1105" name="T2DDDa12"/>
    <tableColumn id="1106" name="T2DDDa13"/>
    <tableColumn id="1107" name="T2DDDa14"/>
    <tableColumn id="1108" name="T2DDDa15"/>
    <tableColumn id="1109" name="T2DDDa16"/>
    <tableColumn id="1110" name="T2DDDa17"/>
    <tableColumn id="1111" name="T2DDDa18"/>
    <tableColumn id="1112" name="T2DDDa19"/>
    <tableColumn id="1113" name="T2DDDa20"/>
    <tableColumn id="1114" name="T2DDDa21"/>
    <tableColumn id="1115" name="T2DDDa22"/>
    <tableColumn id="1116" name="T2DDDa23"/>
    <tableColumn id="1117" name="T2DDDa24"/>
    <tableColumn id="1118" name="T2DDDa25"/>
    <tableColumn id="1119" name="T2DDDa26"/>
    <tableColumn id="1120" name="T2DDDa27"/>
    <tableColumn id="1121" name="OveDa0"/>
    <tableColumn id="1122" name="OveDa1"/>
    <tableColumn id="1123" name="OveDa2"/>
    <tableColumn id="1124" name="OveDa3"/>
    <tableColumn id="1125" name="OveDa4"/>
    <tableColumn id="1126" name="OveDa5"/>
    <tableColumn id="1127" name="OveDa6"/>
    <tableColumn id="1128" name="OveDa7"/>
    <tableColumn id="1129" name="OveDa8"/>
    <tableColumn id="1130" name="OveDa9"/>
    <tableColumn id="1131" name="OveDa10"/>
    <tableColumn id="1132" name="OveDa11"/>
    <tableColumn id="1133" name="OveDa12"/>
    <tableColumn id="1134" name="OveDa13"/>
    <tableColumn id="1135" name="OveDa14"/>
    <tableColumn id="1136" name="OveDa15"/>
    <tableColumn id="1137" name="OveDa16"/>
    <tableColumn id="1138" name="OveDa17"/>
    <tableColumn id="1139" name="OveDa18"/>
    <tableColumn id="1140" name="OveDa19"/>
    <tableColumn id="1141" name="OveDa20"/>
    <tableColumn id="1142" name="OveDa21"/>
    <tableColumn id="1143" name="OveDa22"/>
    <tableColumn id="1144" name="OveDa23"/>
    <tableColumn id="1145" name="OveDa24"/>
    <tableColumn id="1146" name="OveDa25"/>
    <tableColumn id="1147" name="OveDa26"/>
    <tableColumn id="1148" name="OveDa27"/>
    <tableColumn id="1149" name="ObeDa0"/>
    <tableColumn id="1150" name="ObeDa1"/>
    <tableColumn id="1151" name="ObeDa2"/>
    <tableColumn id="1152" name="ObeDa3"/>
    <tableColumn id="1153" name="ObeDa4"/>
    <tableColumn id="1154" name="ObeDa5"/>
    <tableColumn id="1155" name="ObeDa6"/>
    <tableColumn id="1156" name="ObeDa7"/>
    <tableColumn id="1157" name="ObeDa8"/>
    <tableColumn id="1158" name="ObeDa9"/>
    <tableColumn id="1159" name="ObeDa10"/>
    <tableColumn id="1160" name="ObeDa11"/>
    <tableColumn id="1161" name="ObeDa12"/>
    <tableColumn id="1162" name="ObeDa13"/>
    <tableColumn id="1163" name="ObeDa14"/>
    <tableColumn id="1164" name="ObeDa15"/>
    <tableColumn id="1165" name="ObeDa16"/>
    <tableColumn id="1166" name="ObeDa17"/>
    <tableColumn id="1167" name="ObeDa18"/>
    <tableColumn id="1168" name="ObeDa19"/>
    <tableColumn id="1169" name="ObeDa20"/>
    <tableColumn id="1170" name="ObeDa21"/>
    <tableColumn id="1171" name="ObeDa22"/>
    <tableColumn id="1172" name="ObeDa23"/>
    <tableColumn id="1173" name="ObeDa24"/>
    <tableColumn id="1174" name="ObeDa25"/>
    <tableColumn id="1175" name="ObeDa26"/>
    <tableColumn id="1176" name="ObeDa2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Sug0.2" displayName="Sug0.2" ref="C4:ASH79" totalsRowShown="0">
  <autoFilter ref="C4:ASH79"/>
  <tableColumns count="1176">
    <tableColumn id="1" name="T2DC0"/>
    <tableColumn id="2" name="T2DC1"/>
    <tableColumn id="3" name="T2DC2"/>
    <tableColumn id="4" name="T2DC3"/>
    <tableColumn id="5" name="T2DC4"/>
    <tableColumn id="6" name="T2DC5"/>
    <tableColumn id="7" name="T2DC6"/>
    <tableColumn id="8" name="T2DC7"/>
    <tableColumn id="9" name="T2DC8"/>
    <tableColumn id="10" name="T2DC9"/>
    <tableColumn id="11" name="T2DC10"/>
    <tableColumn id="12" name="T2DC11"/>
    <tableColumn id="13" name="T2DC12"/>
    <tableColumn id="14" name="T2DC13"/>
    <tableColumn id="15" name="T2DC14"/>
    <tableColumn id="16" name="T2DC15"/>
    <tableColumn id="17" name="T2DC16"/>
    <tableColumn id="18" name="T2DC17"/>
    <tableColumn id="19" name="T2DC18"/>
    <tableColumn id="20" name="T2DC19"/>
    <tableColumn id="21" name="T2DC20"/>
    <tableColumn id="22" name="T2DC21"/>
    <tableColumn id="23" name="T2DC22"/>
    <tableColumn id="24" name="T2DC23"/>
    <tableColumn id="25" name="T2DC24"/>
    <tableColumn id="26" name="T2DC25"/>
    <tableColumn id="27" name="T2DC26"/>
    <tableColumn id="28" name="T2DC27"/>
    <tableColumn id="29" name="T2DD0"/>
    <tableColumn id="30" name="T2DD1"/>
    <tableColumn id="31" name="T2DD2"/>
    <tableColumn id="32" name="T2DD3"/>
    <tableColumn id="33" name="T2DD4"/>
    <tableColumn id="34" name="T2DD5"/>
    <tableColumn id="35" name="T2DD6"/>
    <tableColumn id="36" name="T2DD7"/>
    <tableColumn id="37" name="T2DD8"/>
    <tableColumn id="38" name="T2DD9"/>
    <tableColumn id="39" name="T2DD10"/>
    <tableColumn id="40" name="T2DD11"/>
    <tableColumn id="41" name="T2DD12"/>
    <tableColumn id="42" name="T2DD13"/>
    <tableColumn id="43" name="T2DD14"/>
    <tableColumn id="44" name="T2DD15"/>
    <tableColumn id="45" name="T2DD16"/>
    <tableColumn id="46" name="T2DD17"/>
    <tableColumn id="47" name="T2DD18"/>
    <tableColumn id="48" name="T2DD19"/>
    <tableColumn id="49" name="T2DD20"/>
    <tableColumn id="50" name="T2DD21"/>
    <tableColumn id="51" name="T2DD22"/>
    <tableColumn id="52" name="T2DD23"/>
    <tableColumn id="53" name="T2DD24"/>
    <tableColumn id="54" name="T2DD25"/>
    <tableColumn id="55" name="T2DD26"/>
    <tableColumn id="56" name="T2DD27"/>
    <tableColumn id="57" name="CHDC0"/>
    <tableColumn id="58" name="CHDC1"/>
    <tableColumn id="59" name="CHDC2"/>
    <tableColumn id="60" name="CHDC3"/>
    <tableColumn id="61" name="CHDC4"/>
    <tableColumn id="62" name="CHDC5"/>
    <tableColumn id="63" name="CHDC6"/>
    <tableColumn id="64" name="CHDC7"/>
    <tableColumn id="65" name="CHDC8"/>
    <tableColumn id="66" name="CHDC9"/>
    <tableColumn id="67" name="CHDC10"/>
    <tableColumn id="68" name="CHDC11"/>
    <tableColumn id="69" name="CHDC12"/>
    <tableColumn id="70" name="CHDC13"/>
    <tableColumn id="71" name="CHDC14"/>
    <tableColumn id="72" name="CHDC15"/>
    <tableColumn id="73" name="CHDC16"/>
    <tableColumn id="74" name="CHDC17"/>
    <tableColumn id="75" name="CHDC18"/>
    <tableColumn id="76" name="CHDC19"/>
    <tableColumn id="77" name="CHDC20"/>
    <tableColumn id="78" name="CHDC21"/>
    <tableColumn id="79" name="CHDC22"/>
    <tableColumn id="80" name="CHDC23"/>
    <tableColumn id="81" name="CHDC24"/>
    <tableColumn id="82" name="CHDC25"/>
    <tableColumn id="83" name="CHDC26"/>
    <tableColumn id="84" name="CHDC27"/>
    <tableColumn id="85" name="CHDD0"/>
    <tableColumn id="86" name="CHDD1"/>
    <tableColumn id="87" name="CHDD2"/>
    <tableColumn id="88" name="CHDD3"/>
    <tableColumn id="89" name="CHDD4"/>
    <tableColumn id="90" name="CHDD5"/>
    <tableColumn id="91" name="CHDD6"/>
    <tableColumn id="92" name="CHDD7"/>
    <tableColumn id="93" name="CHDD8"/>
    <tableColumn id="94" name="CHDD9"/>
    <tableColumn id="95" name="CHDD10"/>
    <tableColumn id="96" name="CHDD11"/>
    <tableColumn id="97" name="CHDD12"/>
    <tableColumn id="98" name="CHDD13"/>
    <tableColumn id="99" name="CHDD14"/>
    <tableColumn id="100" name="CHDD15"/>
    <tableColumn id="101" name="CHDD16"/>
    <tableColumn id="102" name="CHDD17"/>
    <tableColumn id="103" name="CHDD18"/>
    <tableColumn id="104" name="CHDD19"/>
    <tableColumn id="105" name="CHDD20"/>
    <tableColumn id="106" name="CHDD21"/>
    <tableColumn id="107" name="CHDD22"/>
    <tableColumn id="108" name="CHDD23"/>
    <tableColumn id="109" name="CHDD24"/>
    <tableColumn id="110" name="CHDD25"/>
    <tableColumn id="111" name="CHDD26"/>
    <tableColumn id="112" name="CHDD27"/>
    <tableColumn id="113" name="HCCC0"/>
    <tableColumn id="114" name="HCCC1"/>
    <tableColumn id="115" name="HCCC2"/>
    <tableColumn id="116" name="HCCC3"/>
    <tableColumn id="117" name="HCCC4"/>
    <tableColumn id="118" name="HCCC5"/>
    <tableColumn id="119" name="HCCC6"/>
    <tableColumn id="120" name="HCCC7"/>
    <tableColumn id="121" name="HCCC8"/>
    <tableColumn id="122" name="HCCC9"/>
    <tableColumn id="123" name="HCCC10"/>
    <tableColumn id="124" name="HCCC11"/>
    <tableColumn id="125" name="HCCC12"/>
    <tableColumn id="126" name="HCCC13"/>
    <tableColumn id="127" name="HCCC14"/>
    <tableColumn id="128" name="HCCC15"/>
    <tableColumn id="129" name="HCCC16"/>
    <tableColumn id="130" name="HCCC17"/>
    <tableColumn id="131" name="HCCC18"/>
    <tableColumn id="132" name="HCCC19"/>
    <tableColumn id="133" name="HCCC20"/>
    <tableColumn id="134" name="HCCC21"/>
    <tableColumn id="135" name="HCCC22"/>
    <tableColumn id="136" name="HCCC23"/>
    <tableColumn id="137" name="HCCC24"/>
    <tableColumn id="138" name="HCCC25"/>
    <tableColumn id="139" name="HCCC26"/>
    <tableColumn id="140" name="HCCC27"/>
    <tableColumn id="141" name="HCCD0"/>
    <tableColumn id="142" name="HCCD1"/>
    <tableColumn id="143" name="HCCD2"/>
    <tableColumn id="144" name="HCCD3"/>
    <tableColumn id="145" name="HCCD4"/>
    <tableColumn id="146" name="HCCD5"/>
    <tableColumn id="147" name="HCCD6"/>
    <tableColumn id="148" name="HCCD7"/>
    <tableColumn id="149" name="HCCD8"/>
    <tableColumn id="150" name="HCCD9"/>
    <tableColumn id="151" name="HCCD10"/>
    <tableColumn id="152" name="HCCD11"/>
    <tableColumn id="153" name="HCCD12"/>
    <tableColumn id="154" name="HCCD13"/>
    <tableColumn id="155" name="HCCD14"/>
    <tableColumn id="156" name="HCCD15"/>
    <tableColumn id="157" name="HCCD16"/>
    <tableColumn id="158" name="HCCD17"/>
    <tableColumn id="159" name="HCCD18"/>
    <tableColumn id="160" name="HCCD19"/>
    <tableColumn id="161" name="HCCD20"/>
    <tableColumn id="162" name="HCCD21"/>
    <tableColumn id="163" name="HCCD22"/>
    <tableColumn id="164" name="HCCD23"/>
    <tableColumn id="165" name="HCCD24"/>
    <tableColumn id="166" name="HCCD25"/>
    <tableColumn id="167" name="HCCD26"/>
    <tableColumn id="168" name="HCCD27"/>
    <tableColumn id="169" name="STEP0"/>
    <tableColumn id="170" name="STEP1"/>
    <tableColumn id="171" name="STEP2"/>
    <tableColumn id="172" name="STEP3"/>
    <tableColumn id="173" name="STEP4"/>
    <tableColumn id="174" name="STEP5"/>
    <tableColumn id="175" name="STEP6"/>
    <tableColumn id="176" name="STEP7"/>
    <tableColumn id="177" name="STEP8"/>
    <tableColumn id="178" name="STEP9"/>
    <tableColumn id="179" name="STEP10"/>
    <tableColumn id="180" name="STEP11"/>
    <tableColumn id="181" name="STEP12"/>
    <tableColumn id="182" name="STEP13"/>
    <tableColumn id="183" name="STEP14"/>
    <tableColumn id="184" name="STEP15"/>
    <tableColumn id="185" name="STEP16"/>
    <tableColumn id="186" name="STEP17"/>
    <tableColumn id="187" name="STEP18"/>
    <tableColumn id="188" name="STEP19"/>
    <tableColumn id="189" name="STEP20"/>
    <tableColumn id="190" name="STEP21"/>
    <tableColumn id="191" name="STEP22"/>
    <tableColumn id="192" name="STEP23"/>
    <tableColumn id="193" name="STEP24"/>
    <tableColumn id="194" name="STEP25"/>
    <tableColumn id="195" name="STEP26"/>
    <tableColumn id="196" name="STEP27"/>
    <tableColumn id="197" name="NASP0"/>
    <tableColumn id="198" name="NASP1"/>
    <tableColumn id="199" name="NASP2"/>
    <tableColumn id="200" name="NASP3"/>
    <tableColumn id="201" name="NASP4"/>
    <tableColumn id="202" name="NASP5"/>
    <tableColumn id="203" name="NASP6"/>
    <tableColumn id="204" name="NASP7"/>
    <tableColumn id="205" name="NASP8"/>
    <tableColumn id="206" name="NASP9"/>
    <tableColumn id="207" name="NASP10"/>
    <tableColumn id="208" name="NASP11"/>
    <tableColumn id="209" name="NASP12"/>
    <tableColumn id="210" name="NASP13"/>
    <tableColumn id="211" name="NASP14"/>
    <tableColumn id="212" name="NASP15"/>
    <tableColumn id="213" name="NASP16"/>
    <tableColumn id="214" name="NASP17"/>
    <tableColumn id="215" name="NASP18"/>
    <tableColumn id="216" name="NASP19"/>
    <tableColumn id="217" name="NASP20"/>
    <tableColumn id="218" name="NASP21"/>
    <tableColumn id="219" name="NASP22"/>
    <tableColumn id="220" name="NASP23"/>
    <tableColumn id="221" name="NASP24"/>
    <tableColumn id="222" name="NASP25"/>
    <tableColumn id="223" name="NASP26"/>
    <tableColumn id="224" name="NASP27"/>
    <tableColumn id="225" name="CIRP0"/>
    <tableColumn id="226" name="CIRP1"/>
    <tableColumn id="227" name="CIRP2"/>
    <tableColumn id="228" name="CIRP3"/>
    <tableColumn id="229" name="CIRP4"/>
    <tableColumn id="230" name="CIRP5"/>
    <tableColumn id="231" name="CIRP6"/>
    <tableColumn id="232" name="CIRP7"/>
    <tableColumn id="233" name="CIRP8"/>
    <tableColumn id="234" name="CIRP9"/>
    <tableColumn id="235" name="CIRP10"/>
    <tableColumn id="236" name="CIRP11"/>
    <tableColumn id="237" name="CIRP12"/>
    <tableColumn id="238" name="CIRP13"/>
    <tableColumn id="239" name="CIRP14"/>
    <tableColumn id="240" name="CIRP15"/>
    <tableColumn id="241" name="CIRP16"/>
    <tableColumn id="242" name="CIRP17"/>
    <tableColumn id="243" name="CIRP18"/>
    <tableColumn id="244" name="CIRP19"/>
    <tableColumn id="245" name="CIRP20"/>
    <tableColumn id="246" name="CIRP21"/>
    <tableColumn id="247" name="CIRP22"/>
    <tableColumn id="248" name="CIRP23"/>
    <tableColumn id="249" name="CIRP24"/>
    <tableColumn id="250" name="CIRP25"/>
    <tableColumn id="251" name="CIRP26"/>
    <tableColumn id="252" name="CIRP27"/>
    <tableColumn id="253" name="HCCP0"/>
    <tableColumn id="254" name="HCCP1"/>
    <tableColumn id="255" name="HCCP2"/>
    <tableColumn id="256" name="HCCP3"/>
    <tableColumn id="257" name="HCCP4"/>
    <tableColumn id="258" name="HCCP5"/>
    <tableColumn id="259" name="HCCP6"/>
    <tableColumn id="260" name="HCCP7"/>
    <tableColumn id="261" name="HCCP8"/>
    <tableColumn id="262" name="HCCP9"/>
    <tableColumn id="263" name="HCCP10"/>
    <tableColumn id="264" name="HCCP11"/>
    <tableColumn id="265" name="HCCP12"/>
    <tableColumn id="266" name="HCCP13"/>
    <tableColumn id="267" name="HCCP14"/>
    <tableColumn id="268" name="HCCP15"/>
    <tableColumn id="269" name="HCCP16"/>
    <tableColumn id="270" name="HCCP17"/>
    <tableColumn id="271" name="HCCP18"/>
    <tableColumn id="272" name="HCCP19"/>
    <tableColumn id="273" name="HCCP20"/>
    <tableColumn id="274" name="HCCP21"/>
    <tableColumn id="275" name="HCCP22"/>
    <tableColumn id="276" name="HCCP23"/>
    <tableColumn id="277" name="HCCP24"/>
    <tableColumn id="278" name="HCCP25"/>
    <tableColumn id="279" name="HCCP26"/>
    <tableColumn id="280" name="HCCP27"/>
    <tableColumn id="281" name="LIDP0"/>
    <tableColumn id="282" name="LIDP1"/>
    <tableColumn id="283" name="LIDP2"/>
    <tableColumn id="284" name="LIDP3"/>
    <tableColumn id="285" name="LIDP4"/>
    <tableColumn id="286" name="LIDP5"/>
    <tableColumn id="287" name="LIDP6"/>
    <tableColumn id="288" name="LIDP7"/>
    <tableColumn id="289" name="LIDP8"/>
    <tableColumn id="290" name="LIDP9"/>
    <tableColumn id="291" name="LIDP10"/>
    <tableColumn id="292" name="LIDP11"/>
    <tableColumn id="293" name="LIDP12"/>
    <tableColumn id="294" name="LIDP13"/>
    <tableColumn id="295" name="LIDP14"/>
    <tableColumn id="296" name="LIDP15"/>
    <tableColumn id="297" name="LIDP16"/>
    <tableColumn id="298" name="LIDP17"/>
    <tableColumn id="299" name="LIDP18"/>
    <tableColumn id="300" name="LIDP19"/>
    <tableColumn id="301" name="LIDP20"/>
    <tableColumn id="302" name="LIDP21"/>
    <tableColumn id="303" name="LIDP22"/>
    <tableColumn id="304" name="LIDP23"/>
    <tableColumn id="305" name="LIDP24"/>
    <tableColumn id="306" name="LIDP25"/>
    <tableColumn id="307" name="LIDP26"/>
    <tableColumn id="308" name="LIDP27"/>
    <tableColumn id="309" name="NADP0"/>
    <tableColumn id="310" name="NADP1"/>
    <tableColumn id="311" name="NADP2"/>
    <tableColumn id="312" name="NADP3"/>
    <tableColumn id="313" name="NADP4"/>
    <tableColumn id="314" name="NADP5"/>
    <tableColumn id="315" name="NADP6"/>
    <tableColumn id="316" name="NADP7"/>
    <tableColumn id="317" name="NADP8"/>
    <tableColumn id="318" name="NADP9"/>
    <tableColumn id="319" name="NADP10"/>
    <tableColumn id="320" name="NADP11"/>
    <tableColumn id="321" name="NADP12"/>
    <tableColumn id="322" name="NADP13"/>
    <tableColumn id="323" name="NADP14"/>
    <tableColumn id="324" name="NADP15"/>
    <tableColumn id="325" name="NADP16"/>
    <tableColumn id="326" name="NADP17"/>
    <tableColumn id="327" name="NADP18"/>
    <tableColumn id="328" name="NADP19"/>
    <tableColumn id="329" name="NADP20"/>
    <tableColumn id="330" name="NADP21"/>
    <tableColumn id="331" name="NADP22"/>
    <tableColumn id="332" name="NADP23"/>
    <tableColumn id="333" name="NADP24"/>
    <tableColumn id="334" name="NADP25"/>
    <tableColumn id="335" name="NADP26"/>
    <tableColumn id="336" name="NADP27"/>
    <tableColumn id="337" name="CHDP0"/>
    <tableColumn id="338" name="CHDP1"/>
    <tableColumn id="339" name="CHDP2"/>
    <tableColumn id="340" name="CHDP3"/>
    <tableColumn id="341" name="CHDP4"/>
    <tableColumn id="342" name="CHDP5"/>
    <tableColumn id="343" name="CHDP6"/>
    <tableColumn id="344" name="CHDP7"/>
    <tableColumn id="345" name="CHDP8"/>
    <tableColumn id="346" name="CHDP9"/>
    <tableColumn id="347" name="CHDP10"/>
    <tableColumn id="348" name="CHDP11"/>
    <tableColumn id="349" name="CHDP12"/>
    <tableColumn id="350" name="CHDP13"/>
    <tableColumn id="351" name="CHDP14"/>
    <tableColumn id="352" name="CHDP15"/>
    <tableColumn id="353" name="CHDP16"/>
    <tableColumn id="354" name="CHDP17"/>
    <tableColumn id="355" name="CHDP18"/>
    <tableColumn id="356" name="CHDP19"/>
    <tableColumn id="357" name="CHDP20"/>
    <tableColumn id="358" name="CHDP21"/>
    <tableColumn id="359" name="CHDP22"/>
    <tableColumn id="360" name="CHDP23"/>
    <tableColumn id="361" name="CHDP24"/>
    <tableColumn id="362" name="CHDP25"/>
    <tableColumn id="363" name="CHDP26"/>
    <tableColumn id="364" name="CHDP27"/>
    <tableColumn id="365" name="CHDDP0"/>
    <tableColumn id="366" name="CHDDP1"/>
    <tableColumn id="367" name="CHDDP2"/>
    <tableColumn id="368" name="CHDDP3"/>
    <tableColumn id="369" name="CHDDP4"/>
    <tableColumn id="370" name="CHDDP5"/>
    <tableColumn id="371" name="CHDDP6"/>
    <tableColumn id="372" name="CHDDP7"/>
    <tableColumn id="373" name="CHDDP8"/>
    <tableColumn id="374" name="CHDDP9"/>
    <tableColumn id="375" name="CHDDP10"/>
    <tableColumn id="376" name="CHDDP11"/>
    <tableColumn id="377" name="CHDDP12"/>
    <tableColumn id="378" name="CHDDP13"/>
    <tableColumn id="379" name="CHDDP14"/>
    <tableColumn id="380" name="CHDDP15"/>
    <tableColumn id="381" name="CHDDP16"/>
    <tableColumn id="382" name="CHDDP17"/>
    <tableColumn id="383" name="CHDDP18"/>
    <tableColumn id="384" name="CHDDP19"/>
    <tableColumn id="385" name="CHDDP20"/>
    <tableColumn id="386" name="CHDDP21"/>
    <tableColumn id="387" name="CHDDP22"/>
    <tableColumn id="388" name="CHDDP23"/>
    <tableColumn id="389" name="CHDDP24"/>
    <tableColumn id="390" name="CHDDP25"/>
    <tableColumn id="391" name="CHDDP26"/>
    <tableColumn id="392" name="CHDDP27"/>
    <tableColumn id="393" name="T2DP0"/>
    <tableColumn id="394" name="T2DP1"/>
    <tableColumn id="395" name="T2DP2"/>
    <tableColumn id="396" name="T2DP3"/>
    <tableColumn id="397" name="T2DP4"/>
    <tableColumn id="398" name="T2DP5"/>
    <tableColumn id="399" name="T2DP6"/>
    <tableColumn id="400" name="T2DP7"/>
    <tableColumn id="401" name="T2DP8"/>
    <tableColumn id="402" name="T2DP9"/>
    <tableColumn id="403" name="T2DP10"/>
    <tableColumn id="404" name="T2DP11"/>
    <tableColumn id="405" name="T2DP12"/>
    <tableColumn id="406" name="T2DP13"/>
    <tableColumn id="407" name="T2DP14"/>
    <tableColumn id="408" name="T2DP15"/>
    <tableColumn id="409" name="T2DP16"/>
    <tableColumn id="410" name="T2DP17"/>
    <tableColumn id="411" name="T2DP18"/>
    <tableColumn id="412" name="T2DP19"/>
    <tableColumn id="413" name="T2DP20"/>
    <tableColumn id="414" name="T2DP21"/>
    <tableColumn id="415" name="T2DP22"/>
    <tableColumn id="416" name="T2DP23"/>
    <tableColumn id="417" name="T2DP24"/>
    <tableColumn id="418" name="T2DP25"/>
    <tableColumn id="419" name="T2DP26"/>
    <tableColumn id="420" name="T2DP27"/>
    <tableColumn id="421" name="T2DDP0"/>
    <tableColumn id="422" name="T2DDP1"/>
    <tableColumn id="423" name="T2DDP2"/>
    <tableColumn id="424" name="T2DDP3"/>
    <tableColumn id="425" name="T2DDP4"/>
    <tableColumn id="426" name="T2DDP5"/>
    <tableColumn id="427" name="T2DDP6"/>
    <tableColumn id="428" name="T2DDP7"/>
    <tableColumn id="429" name="T2DDP8"/>
    <tableColumn id="430" name="T2DDP9"/>
    <tableColumn id="431" name="T2DDP10"/>
    <tableColumn id="432" name="T2DDP11"/>
    <tableColumn id="433" name="T2DDP12"/>
    <tableColumn id="434" name="T2DDP13"/>
    <tableColumn id="435" name="T2DDP14"/>
    <tableColumn id="436" name="T2DDP15"/>
    <tableColumn id="437" name="T2DDP16"/>
    <tableColumn id="438" name="T2DDP17"/>
    <tableColumn id="439" name="T2DDP18"/>
    <tableColumn id="440" name="T2DDP19"/>
    <tableColumn id="441" name="T2DDP20"/>
    <tableColumn id="442" name="T2DDP21"/>
    <tableColumn id="443" name="T2DDP22"/>
    <tableColumn id="444" name="T2DDP23"/>
    <tableColumn id="445" name="T2DDP24"/>
    <tableColumn id="446" name="T2DDP25"/>
    <tableColumn id="447" name="T2DDP26"/>
    <tableColumn id="448" name="T2DDP27"/>
    <tableColumn id="449" name="OVEP0"/>
    <tableColumn id="450" name="OVEP1"/>
    <tableColumn id="451" name="OVEP2"/>
    <tableColumn id="452" name="OVEP3"/>
    <tableColumn id="453" name="OVEP4"/>
    <tableColumn id="454" name="OVEP5"/>
    <tableColumn id="455" name="OVEP6"/>
    <tableColumn id="456" name="OVEP7"/>
    <tableColumn id="457" name="OVEP8"/>
    <tableColumn id="458" name="OVEP9"/>
    <tableColumn id="459" name="OVEP10"/>
    <tableColumn id="460" name="OVEP11"/>
    <tableColumn id="461" name="OVEP12"/>
    <tableColumn id="462" name="OVEP13"/>
    <tableColumn id="463" name="OVEP14"/>
    <tableColumn id="464" name="OVEP15"/>
    <tableColumn id="465" name="OVEP16"/>
    <tableColumn id="466" name="OVEP17"/>
    <tableColumn id="467" name="OVEP18"/>
    <tableColumn id="468" name="OVEP19"/>
    <tableColumn id="469" name="OVEP20"/>
    <tableColumn id="470" name="OVEP21"/>
    <tableColumn id="471" name="OVEP22"/>
    <tableColumn id="472" name="OVEP23"/>
    <tableColumn id="473" name="OVEP24"/>
    <tableColumn id="474" name="OVEP25"/>
    <tableColumn id="475" name="OVEP26"/>
    <tableColumn id="476" name="OVEP27"/>
    <tableColumn id="477" name="OBEP0"/>
    <tableColumn id="478" name="OBEP1"/>
    <tableColumn id="479" name="OBEP2"/>
    <tableColumn id="480" name="OBEP3"/>
    <tableColumn id="481" name="OBEP4"/>
    <tableColumn id="482" name="OBEP5"/>
    <tableColumn id="483" name="OBEP6"/>
    <tableColumn id="484" name="OBEP7"/>
    <tableColumn id="485" name="OBEP8"/>
    <tableColumn id="486" name="OBEP9"/>
    <tableColumn id="487" name="OBEP10"/>
    <tableColumn id="488" name="OBEP11"/>
    <tableColumn id="489" name="OBEP12"/>
    <tableColumn id="490" name="OBEP13"/>
    <tableColumn id="491" name="OBEP14"/>
    <tableColumn id="492" name="OBEP15"/>
    <tableColumn id="493" name="OBEP16"/>
    <tableColumn id="494" name="OBEP17"/>
    <tableColumn id="495" name="OBEP18"/>
    <tableColumn id="496" name="OBEP19"/>
    <tableColumn id="497" name="OBEP20"/>
    <tableColumn id="498" name="OBEP21"/>
    <tableColumn id="499" name="OBEP22"/>
    <tableColumn id="500" name="OBEP23"/>
    <tableColumn id="501" name="OBEP24"/>
    <tableColumn id="502" name="OBEP25"/>
    <tableColumn id="503" name="OBEP26"/>
    <tableColumn id="504" name="OBEP27"/>
    <tableColumn id="505" name="STECo0"/>
    <tableColumn id="506" name="STECo1"/>
    <tableColumn id="507" name="STECo2"/>
    <tableColumn id="508" name="STECo3"/>
    <tableColumn id="509" name="STECo4"/>
    <tableColumn id="510" name="STECo5"/>
    <tableColumn id="511" name="STECo6"/>
    <tableColumn id="512" name="STECo7"/>
    <tableColumn id="513" name="STECo8"/>
    <tableColumn id="514" name="STECo9"/>
    <tableColumn id="515" name="STECo10"/>
    <tableColumn id="516" name="STECo11"/>
    <tableColumn id="517" name="STECo12"/>
    <tableColumn id="518" name="STECo13"/>
    <tableColumn id="519" name="STECo14"/>
    <tableColumn id="520" name="STECo15"/>
    <tableColumn id="521" name="STECo16"/>
    <tableColumn id="522" name="STECo17"/>
    <tableColumn id="523" name="STECo18"/>
    <tableColumn id="524" name="STECo19"/>
    <tableColumn id="525" name="STECo20"/>
    <tableColumn id="526" name="STECo21"/>
    <tableColumn id="527" name="STECo22"/>
    <tableColumn id="528" name="STECo23"/>
    <tableColumn id="529" name="STECo24"/>
    <tableColumn id="530" name="STECo25"/>
    <tableColumn id="531" name="STECo26"/>
    <tableColumn id="532" name="STECo27"/>
    <tableColumn id="533" name="NASCo0"/>
    <tableColumn id="534" name="NASCo1"/>
    <tableColumn id="535" name="NASCo2"/>
    <tableColumn id="536" name="NASCo3"/>
    <tableColumn id="537" name="NASCo4"/>
    <tableColumn id="538" name="NASCo5"/>
    <tableColumn id="539" name="NASCo6"/>
    <tableColumn id="540" name="NASCo7"/>
    <tableColumn id="541" name="NASCo8"/>
    <tableColumn id="542" name="NASCo9"/>
    <tableColumn id="543" name="NASCo10"/>
    <tableColumn id="544" name="NASCo11"/>
    <tableColumn id="545" name="NASCo12"/>
    <tableColumn id="546" name="NASCo13"/>
    <tableColumn id="547" name="NASCo14"/>
    <tableColumn id="548" name="NASCo15"/>
    <tableColumn id="549" name="NASCo16"/>
    <tableColumn id="550" name="NASCo17"/>
    <tableColumn id="551" name="NASCo18"/>
    <tableColumn id="552" name="NASCo19"/>
    <tableColumn id="553" name="NASCo20"/>
    <tableColumn id="554" name="NASCo21"/>
    <tableColumn id="555" name="NASCo22"/>
    <tableColumn id="556" name="NASCo23"/>
    <tableColumn id="557" name="NASCo24"/>
    <tableColumn id="558" name="NASCo25"/>
    <tableColumn id="559" name="NASCo26"/>
    <tableColumn id="560" name="NASCo27"/>
    <tableColumn id="561" name="CIRCo0"/>
    <tableColumn id="562" name="CIRCo1"/>
    <tableColumn id="563" name="CIRCo2"/>
    <tableColumn id="564" name="CIRCo3"/>
    <tableColumn id="565" name="CIRCo4"/>
    <tableColumn id="566" name="CIRCo5"/>
    <tableColumn id="567" name="CIRCo6"/>
    <tableColumn id="568" name="CIRCo7"/>
    <tableColumn id="569" name="CIRCo8"/>
    <tableColumn id="570" name="CIRCo9"/>
    <tableColumn id="571" name="CIRCo10"/>
    <tableColumn id="572" name="CIRCo11"/>
    <tableColumn id="573" name="CIRCo12"/>
    <tableColumn id="574" name="CIRCo13"/>
    <tableColumn id="575" name="CIRCo14"/>
    <tableColumn id="576" name="CIRCo15"/>
    <tableColumn id="577" name="CIRCo16"/>
    <tableColumn id="578" name="CIRCo17"/>
    <tableColumn id="579" name="CIRCo18"/>
    <tableColumn id="580" name="CIRCo19"/>
    <tableColumn id="581" name="CIRCo20"/>
    <tableColumn id="582" name="CIRCo21"/>
    <tableColumn id="583" name="CIRCo22"/>
    <tableColumn id="584" name="CIRCo23"/>
    <tableColumn id="585" name="CIRCo24"/>
    <tableColumn id="586" name="CIRCo25"/>
    <tableColumn id="587" name="CIRCo26"/>
    <tableColumn id="588" name="CIRCo27"/>
    <tableColumn id="589" name="HCCCo0"/>
    <tableColumn id="590" name="HCCCo1"/>
    <tableColumn id="591" name="HCCCo2"/>
    <tableColumn id="592" name="HCCCo3"/>
    <tableColumn id="593" name="HCCCo4"/>
    <tableColumn id="594" name="HCCCo5"/>
    <tableColumn id="595" name="HCCCo6"/>
    <tableColumn id="596" name="HCCCo7"/>
    <tableColumn id="597" name="HCCCo8"/>
    <tableColumn id="598" name="HCCCo9"/>
    <tableColumn id="599" name="HCCCo10"/>
    <tableColumn id="600" name="HCCCo11"/>
    <tableColumn id="601" name="HCCCo12"/>
    <tableColumn id="602" name="HCCCo13"/>
    <tableColumn id="603" name="HCCCo14"/>
    <tableColumn id="604" name="HCCCo15"/>
    <tableColumn id="605" name="HCCCo16"/>
    <tableColumn id="606" name="HCCCo17"/>
    <tableColumn id="607" name="HCCCo18"/>
    <tableColumn id="608" name="HCCCo19"/>
    <tableColumn id="609" name="HCCCo20"/>
    <tableColumn id="610" name="HCCCo21"/>
    <tableColumn id="611" name="HCCCo22"/>
    <tableColumn id="612" name="HCCCo23"/>
    <tableColumn id="613" name="HCCCo24"/>
    <tableColumn id="614" name="HCCCo25"/>
    <tableColumn id="615" name="HCCCo26"/>
    <tableColumn id="616" name="HCCCo27"/>
    <tableColumn id="617" name="LIDCo0"/>
    <tableColumn id="618" name="LICCo1"/>
    <tableColumn id="619" name="LIDCo1"/>
    <tableColumn id="620" name="LICCo2"/>
    <tableColumn id="621" name="LIDCo2"/>
    <tableColumn id="622" name="LICCo3"/>
    <tableColumn id="623" name="LIDCo3"/>
    <tableColumn id="624" name="LICCo4"/>
    <tableColumn id="625" name="LIDCo4"/>
    <tableColumn id="626" name="LICCo5"/>
    <tableColumn id="627" name="LIDCo5"/>
    <tableColumn id="628" name="LICCo6"/>
    <tableColumn id="629" name="LIDCo6"/>
    <tableColumn id="630" name="LICCo7"/>
    <tableColumn id="631" name="LIDCo7"/>
    <tableColumn id="632" name="LICCo8"/>
    <tableColumn id="633" name="LIDCo8"/>
    <tableColumn id="634" name="LICCo9"/>
    <tableColumn id="635" name="LIDCo9"/>
    <tableColumn id="636" name="LICCo10"/>
    <tableColumn id="637" name="LIDCo10"/>
    <tableColumn id="638" name="LICCo11"/>
    <tableColumn id="639" name="LIDCo11"/>
    <tableColumn id="640" name="LICCo12"/>
    <tableColumn id="641" name="LIDCo12"/>
    <tableColumn id="642" name="LICCo13"/>
    <tableColumn id="643" name="LIDCo13"/>
    <tableColumn id="644" name="LICCo14"/>
    <tableColumn id="645" name="NADCo0"/>
    <tableColumn id="646" name="NADCo1"/>
    <tableColumn id="647" name="NADCo2"/>
    <tableColumn id="648" name="NADCo3"/>
    <tableColumn id="649" name="NADCo4"/>
    <tableColumn id="650" name="NADCo5"/>
    <tableColumn id="651" name="NADCo6"/>
    <tableColumn id="652" name="NADCo7"/>
    <tableColumn id="653" name="NADCo8"/>
    <tableColumn id="654" name="NADCo9"/>
    <tableColumn id="655" name="NADCo10"/>
    <tableColumn id="656" name="NADCo11"/>
    <tableColumn id="657" name="NADCo12"/>
    <tableColumn id="658" name="NADCo13"/>
    <tableColumn id="659" name="NADCo14"/>
    <tableColumn id="660" name="NADCo15"/>
    <tableColumn id="661" name="NADCo16"/>
    <tableColumn id="662" name="NADCo17"/>
    <tableColumn id="663" name="NADCo18"/>
    <tableColumn id="664" name="NADCo19"/>
    <tableColumn id="665" name="NADCo20"/>
    <tableColumn id="666" name="NADCo21"/>
    <tableColumn id="667" name="NADCo22"/>
    <tableColumn id="668" name="NADCo23"/>
    <tableColumn id="669" name="NADCo24"/>
    <tableColumn id="670" name="NADCo25"/>
    <tableColumn id="671" name="NADCo26"/>
    <tableColumn id="672" name="NADCo27"/>
    <tableColumn id="673" name="CHDCo0"/>
    <tableColumn id="674" name="CHDCo1"/>
    <tableColumn id="675" name="CHDCo2"/>
    <tableColumn id="676" name="CHDCo3"/>
    <tableColumn id="677" name="CHDCo4"/>
    <tableColumn id="678" name="CHDCo5"/>
    <tableColumn id="679" name="CHDCo6"/>
    <tableColumn id="680" name="CHDCo7"/>
    <tableColumn id="681" name="CHDCo8"/>
    <tableColumn id="682" name="CHDCo9"/>
    <tableColumn id="683" name="CHDCo10"/>
    <tableColumn id="684" name="CHDCo11"/>
    <tableColumn id="685" name="CHDCo12"/>
    <tableColumn id="686" name="CHDCo13"/>
    <tableColumn id="687" name="CHDCo14"/>
    <tableColumn id="688" name="CHDCo15"/>
    <tableColumn id="689" name="CHDCo16"/>
    <tableColumn id="690" name="CHDCo17"/>
    <tableColumn id="691" name="CHDCo18"/>
    <tableColumn id="692" name="CHDCo19"/>
    <tableColumn id="693" name="CHDCo20"/>
    <tableColumn id="694" name="CHDCo21"/>
    <tableColumn id="695" name="CHDCo22"/>
    <tableColumn id="696" name="CHDCo23"/>
    <tableColumn id="697" name="CHDCo24"/>
    <tableColumn id="698" name="CHDCo25"/>
    <tableColumn id="699" name="CHDCo26"/>
    <tableColumn id="700" name="CHDCo27"/>
    <tableColumn id="701" name="CHDDCo0"/>
    <tableColumn id="702" name="CHDDCo1"/>
    <tableColumn id="703" name="CHDDCo2"/>
    <tableColumn id="704" name="CHDDCo3"/>
    <tableColumn id="705" name="CHDDCo4"/>
    <tableColumn id="706" name="CHDDCo5"/>
    <tableColumn id="707" name="CHDDCo6"/>
    <tableColumn id="708" name="CHDDCo7"/>
    <tableColumn id="709" name="CHDDCo8"/>
    <tableColumn id="710" name="CHDDCo9"/>
    <tableColumn id="711" name="CHDDCo10"/>
    <tableColumn id="712" name="CHDDCo11"/>
    <tableColumn id="713" name="CHDDCo12"/>
    <tableColumn id="714" name="CHDDCo13"/>
    <tableColumn id="715" name="CHDDCo14"/>
    <tableColumn id="716" name="CHDDCo15"/>
    <tableColumn id="717" name="CHDDCo16"/>
    <tableColumn id="718" name="CHDDCo17"/>
    <tableColumn id="719" name="CHDDCo18"/>
    <tableColumn id="720" name="CHDDCo19"/>
    <tableColumn id="721" name="CHDDCo20"/>
    <tableColumn id="722" name="CHDDCo21"/>
    <tableColumn id="723" name="CHDDCo22"/>
    <tableColumn id="724" name="CHDDCo23"/>
    <tableColumn id="725" name="CHDDCo24"/>
    <tableColumn id="726" name="CHDDCo25"/>
    <tableColumn id="727" name="CHDDCo26"/>
    <tableColumn id="728" name="CHDDCo27"/>
    <tableColumn id="729" name="T2DCo0"/>
    <tableColumn id="730" name="T2DCo1"/>
    <tableColumn id="731" name="T2DCo2"/>
    <tableColumn id="732" name="T2DCo3"/>
    <tableColumn id="733" name="T2DCo4"/>
    <tableColumn id="734" name="T2DCo5"/>
    <tableColumn id="735" name="T2DCo6"/>
    <tableColumn id="736" name="T2DCo7"/>
    <tableColumn id="737" name="T2DCo8"/>
    <tableColumn id="738" name="T2DCo9"/>
    <tableColumn id="739" name="T2DCo10"/>
    <tableColumn id="740" name="T2DCo11"/>
    <tableColumn id="741" name="T2DCo12"/>
    <tableColumn id="742" name="T2DCo13"/>
    <tableColumn id="743" name="T2DCo14"/>
    <tableColumn id="744" name="T2DCo15"/>
    <tableColumn id="745" name="T2DCo16"/>
    <tableColumn id="746" name="T2DCo17"/>
    <tableColumn id="747" name="T2DCo18"/>
    <tableColumn id="748" name="T2DCo19"/>
    <tableColumn id="749" name="T2DCo20"/>
    <tableColumn id="750" name="T2DCo21"/>
    <tableColumn id="751" name="T2DCo22"/>
    <tableColumn id="752" name="T2DCo23"/>
    <tableColumn id="753" name="T2DCo24"/>
    <tableColumn id="754" name="T2DCo25"/>
    <tableColumn id="755" name="T2DCo26"/>
    <tableColumn id="756" name="T2DCo27"/>
    <tableColumn id="757" name="T2DDCo0"/>
    <tableColumn id="758" name="T2DDCo1"/>
    <tableColumn id="759" name="T2DDCo2"/>
    <tableColumn id="760" name="T2DDCo3"/>
    <tableColumn id="761" name="T2DDCo4"/>
    <tableColumn id="762" name="T2DDCo5"/>
    <tableColumn id="763" name="T2DDCo6"/>
    <tableColumn id="764" name="T2DDCo7"/>
    <tableColumn id="765" name="T2DDCo8"/>
    <tableColumn id="766" name="T2DDCo9"/>
    <tableColumn id="767" name="T2DDCo10"/>
    <tableColumn id="768" name="T2DDCo11"/>
    <tableColumn id="769" name="T2DDCo12"/>
    <tableColumn id="770" name="T2DDCo13"/>
    <tableColumn id="771" name="T2DDCo14"/>
    <tableColumn id="772" name="T2DDCo15"/>
    <tableColumn id="773" name="T2DDCo16"/>
    <tableColumn id="774" name="T2DDCo17"/>
    <tableColumn id="775" name="T2DDCo18"/>
    <tableColumn id="776" name="T2DDCo19"/>
    <tableColumn id="777" name="T2DDCo20"/>
    <tableColumn id="778" name="T2DDCo21"/>
    <tableColumn id="779" name="T2DDCo22"/>
    <tableColumn id="780" name="T2DDCo23"/>
    <tableColumn id="781" name="T2DDCo24"/>
    <tableColumn id="782" name="T2DDCo25"/>
    <tableColumn id="783" name="T2DDCo26"/>
    <tableColumn id="784" name="T2DDCo27"/>
    <tableColumn id="785" name="OveCo0"/>
    <tableColumn id="786" name="OveCo1"/>
    <tableColumn id="787" name="OveCo2"/>
    <tableColumn id="788" name="OveCo3"/>
    <tableColumn id="789" name="OveCo4"/>
    <tableColumn id="790" name="OveCo5"/>
    <tableColumn id="791" name="OveCo6"/>
    <tableColumn id="792" name="OveCo7"/>
    <tableColumn id="793" name="OveCo8"/>
    <tableColumn id="794" name="OveCo9"/>
    <tableColumn id="795" name="OveCo10"/>
    <tableColumn id="796" name="OveCo11"/>
    <tableColumn id="797" name="OveCo12"/>
    <tableColumn id="798" name="OveCo13"/>
    <tableColumn id="799" name="OveCo14"/>
    <tableColumn id="800" name="OveCo15"/>
    <tableColumn id="801" name="OveCo16"/>
    <tableColumn id="802" name="OveCo17"/>
    <tableColumn id="803" name="OveCo18"/>
    <tableColumn id="804" name="OveCo19"/>
    <tableColumn id="805" name="OveCo20"/>
    <tableColumn id="806" name="OveCo21"/>
    <tableColumn id="807" name="OveCo22"/>
    <tableColumn id="808" name="OveCo23"/>
    <tableColumn id="809" name="OveCo24"/>
    <tableColumn id="810" name="OveCo25"/>
    <tableColumn id="811" name="OveCo26"/>
    <tableColumn id="812" name="OveCo27"/>
    <tableColumn id="813" name="ObeCo0"/>
    <tableColumn id="814" name="ObeCo1"/>
    <tableColumn id="815" name="ObeCo2"/>
    <tableColumn id="816" name="ObeCo3"/>
    <tableColumn id="817" name="ObeCo4"/>
    <tableColumn id="818" name="ObeCo5"/>
    <tableColumn id="819" name="ObeCo6"/>
    <tableColumn id="820" name="ObeCo7"/>
    <tableColumn id="821" name="ObeCo8"/>
    <tableColumn id="822" name="ObeCo9"/>
    <tableColumn id="823" name="ObeCo10"/>
    <tableColumn id="824" name="ObeCo11"/>
    <tableColumn id="825" name="ObeCo12"/>
    <tableColumn id="826" name="ObeCo13"/>
    <tableColumn id="827" name="ObeCo14"/>
    <tableColumn id="828" name="ObeCo15"/>
    <tableColumn id="829" name="ObeCo16"/>
    <tableColumn id="830" name="ObeCo17"/>
    <tableColumn id="831" name="ObeCo18"/>
    <tableColumn id="832" name="ObeCo19"/>
    <tableColumn id="833" name="ObeCo20"/>
    <tableColumn id="834" name="ObeCo21"/>
    <tableColumn id="835" name="ObeCo22"/>
    <tableColumn id="836" name="ObeCo23"/>
    <tableColumn id="837" name="ObeCo24"/>
    <tableColumn id="838" name="ObeCo25"/>
    <tableColumn id="839" name="ObeCo26"/>
    <tableColumn id="840" name="ObeCo27"/>
    <tableColumn id="841" name="SteDa0"/>
    <tableColumn id="842" name="SteDa1"/>
    <tableColumn id="843" name="SteDa2"/>
    <tableColumn id="844" name="SteDa3"/>
    <tableColumn id="845" name="SteDa4"/>
    <tableColumn id="846" name="SteDa5"/>
    <tableColumn id="847" name="SteDa6"/>
    <tableColumn id="848" name="SteDa7"/>
    <tableColumn id="849" name="SteDa8"/>
    <tableColumn id="850" name="SteDa9"/>
    <tableColumn id="851" name="SteDa10"/>
    <tableColumn id="852" name="SteDa11"/>
    <tableColumn id="853" name="SteDa12"/>
    <tableColumn id="854" name="SteDa13"/>
    <tableColumn id="855" name="SteDa14"/>
    <tableColumn id="856" name="SteDa15"/>
    <tableColumn id="857" name="SteDa16"/>
    <tableColumn id="858" name="SteDa17"/>
    <tableColumn id="859" name="SteDa18"/>
    <tableColumn id="860" name="SteDa19"/>
    <tableColumn id="861" name="SteDa20"/>
    <tableColumn id="862" name="SteDa21"/>
    <tableColumn id="863" name="SteDa22"/>
    <tableColumn id="864" name="SteDa23"/>
    <tableColumn id="865" name="SteDa24"/>
    <tableColumn id="866" name="SteDa25"/>
    <tableColumn id="867" name="SteDa26"/>
    <tableColumn id="868" name="SteDa27"/>
    <tableColumn id="869" name="NASDa0"/>
    <tableColumn id="870" name="NASDa1"/>
    <tableColumn id="871" name="NASDa2"/>
    <tableColumn id="872" name="NASDa3"/>
    <tableColumn id="873" name="NASDa4"/>
    <tableColumn id="874" name="NASDa5"/>
    <tableColumn id="875" name="NASDa6"/>
    <tableColumn id="876" name="NASDa7"/>
    <tableColumn id="877" name="NASDa8"/>
    <tableColumn id="878" name="NASDa9"/>
    <tableColumn id="879" name="NASDa10"/>
    <tableColumn id="880" name="NASDa11"/>
    <tableColumn id="881" name="NASDa12"/>
    <tableColumn id="882" name="NASDa13"/>
    <tableColumn id="883" name="NASDa14"/>
    <tableColumn id="884" name="NASDa15"/>
    <tableColumn id="885" name="NASDa16"/>
    <tableColumn id="886" name="NASDa17"/>
    <tableColumn id="887" name="NASDa18"/>
    <tableColumn id="888" name="NASDa19"/>
    <tableColumn id="889" name="NASDa20"/>
    <tableColumn id="890" name="NASDa21"/>
    <tableColumn id="891" name="NASDa22"/>
    <tableColumn id="892" name="NASDa23"/>
    <tableColumn id="893" name="NASDa24"/>
    <tableColumn id="894" name="NASDa25"/>
    <tableColumn id="895" name="NASDa26"/>
    <tableColumn id="896" name="NASDa27"/>
    <tableColumn id="897" name="CIRDa0"/>
    <tableColumn id="898" name="CIRDa1"/>
    <tableColumn id="899" name="CIRDa2"/>
    <tableColumn id="900" name="CIRDa3"/>
    <tableColumn id="901" name="CIRDa4"/>
    <tableColumn id="902" name="CIRDa5"/>
    <tableColumn id="903" name="CIRDa6"/>
    <tableColumn id="904" name="CIRDa7"/>
    <tableColumn id="905" name="CIRDa8"/>
    <tableColumn id="906" name="CIRDa9"/>
    <tableColumn id="907" name="CIRDa10"/>
    <tableColumn id="908" name="CIRDa11"/>
    <tableColumn id="909" name="CIRDa12"/>
    <tableColumn id="910" name="CIRDa13"/>
    <tableColumn id="911" name="CIRDa14"/>
    <tableColumn id="912" name="CIRDa15"/>
    <tableColumn id="913" name="CIRDa16"/>
    <tableColumn id="914" name="CIRDa17"/>
    <tableColumn id="915" name="CIRDa18"/>
    <tableColumn id="916" name="CIRDa19"/>
    <tableColumn id="917" name="CIRDa20"/>
    <tableColumn id="918" name="CIRDa21"/>
    <tableColumn id="919" name="CIRDa22"/>
    <tableColumn id="920" name="CIRDa23"/>
    <tableColumn id="921" name="CIRDa24"/>
    <tableColumn id="922" name="CIRDa25"/>
    <tableColumn id="923" name="CIRDa26"/>
    <tableColumn id="924" name="CIRDa27"/>
    <tableColumn id="925" name="HCCDa0"/>
    <tableColumn id="926" name="HCCDa1"/>
    <tableColumn id="927" name="HCCDa2"/>
    <tableColumn id="928" name="HCCDa3"/>
    <tableColumn id="929" name="HCCDa4"/>
    <tableColumn id="930" name="HCCDa5"/>
    <tableColumn id="931" name="HCCDa6"/>
    <tableColumn id="932" name="HCCDa7"/>
    <tableColumn id="933" name="HCCDa8"/>
    <tableColumn id="934" name="HCCDa9"/>
    <tableColumn id="935" name="HCCDa10"/>
    <tableColumn id="936" name="HCCDa11"/>
    <tableColumn id="937" name="HCCDa12"/>
    <tableColumn id="938" name="HCCDa13"/>
    <tableColumn id="939" name="HCCDa14"/>
    <tableColumn id="940" name="HCCDa15"/>
    <tableColumn id="941" name="HCCDa16"/>
    <tableColumn id="942" name="HCCDa17"/>
    <tableColumn id="943" name="HCCDa18"/>
    <tableColumn id="944" name="HCCDa19"/>
    <tableColumn id="945" name="HCCDa20"/>
    <tableColumn id="946" name="HCCDa21"/>
    <tableColumn id="947" name="HCCDa22"/>
    <tableColumn id="948" name="HCCDa23"/>
    <tableColumn id="949" name="HCCDa24"/>
    <tableColumn id="950" name="HCCDa25"/>
    <tableColumn id="951" name="HCCDa26"/>
    <tableColumn id="952" name="HCCDa27"/>
    <tableColumn id="953" name="LIDDa0"/>
    <tableColumn id="954" name="LIDDa1"/>
    <tableColumn id="955" name="LIDDa2"/>
    <tableColumn id="956" name="LIDDa3"/>
    <tableColumn id="957" name="LIDDa4"/>
    <tableColumn id="958" name="LIDDa5"/>
    <tableColumn id="959" name="LIDDa6"/>
    <tableColumn id="960" name="LIDDa7"/>
    <tableColumn id="961" name="LIDDa8"/>
    <tableColumn id="962" name="LIDDa9"/>
    <tableColumn id="963" name="LIDDa10"/>
    <tableColumn id="964" name="LIDDa11"/>
    <tableColumn id="965" name="LIDDa12"/>
    <tableColumn id="966" name="LIDDa13"/>
    <tableColumn id="967" name="LIDDa14"/>
    <tableColumn id="968" name="LIDDa15"/>
    <tableColumn id="969" name="LIDDa16"/>
    <tableColumn id="970" name="LIDDa17"/>
    <tableColumn id="971" name="LIDDa18"/>
    <tableColumn id="972" name="LIDDa19"/>
    <tableColumn id="973" name="LIDDa20"/>
    <tableColumn id="974" name="LIDDa21"/>
    <tableColumn id="975" name="LIDDa22"/>
    <tableColumn id="976" name="LIDDa23"/>
    <tableColumn id="977" name="LIDDa24"/>
    <tableColumn id="978" name="LIDDa25"/>
    <tableColumn id="979" name="LIDDa26"/>
    <tableColumn id="980" name="LIDDa27"/>
    <tableColumn id="981" name="NADDa0"/>
    <tableColumn id="982" name="NADDa1"/>
    <tableColumn id="983" name="NADDa2"/>
    <tableColumn id="984" name="NADDa3"/>
    <tableColumn id="985" name="NADDa4"/>
    <tableColumn id="986" name="NADDa5"/>
    <tableColumn id="987" name="NADDa6"/>
    <tableColumn id="988" name="NADDa7"/>
    <tableColumn id="989" name="NADDa8"/>
    <tableColumn id="990" name="NADDa9"/>
    <tableColumn id="991" name="NADDa10"/>
    <tableColumn id="992" name="NADDa11"/>
    <tableColumn id="993" name="NADDa12"/>
    <tableColumn id="994" name="NADDa13"/>
    <tableColumn id="995" name="NADDa14"/>
    <tableColumn id="996" name="NADDa15"/>
    <tableColumn id="997" name="NADDa16"/>
    <tableColumn id="998" name="NADDa17"/>
    <tableColumn id="999" name="NADDa18"/>
    <tableColumn id="1000" name="NADDa19"/>
    <tableColumn id="1001" name="NADDa20"/>
    <tableColumn id="1002" name="NADDa21"/>
    <tableColumn id="1003" name="NADDa22"/>
    <tableColumn id="1004" name="NADDa23"/>
    <tableColumn id="1005" name="NADDa24"/>
    <tableColumn id="1006" name="NADDa25"/>
    <tableColumn id="1007" name="NADDa26"/>
    <tableColumn id="1008" name="NADDa27"/>
    <tableColumn id="1009" name="CHDDa0"/>
    <tableColumn id="1010" name="CHDDa1"/>
    <tableColumn id="1011" name="CHDDa2"/>
    <tableColumn id="1012" name="CHDDa3"/>
    <tableColumn id="1013" name="CHDDa4"/>
    <tableColumn id="1014" name="CHDDa5"/>
    <tableColumn id="1015" name="CHDDa6"/>
    <tableColumn id="1016" name="CHDDa7"/>
    <tableColumn id="1017" name="CHDDa8"/>
    <tableColumn id="1018" name="CHDDa9"/>
    <tableColumn id="1019" name="CHDDa10"/>
    <tableColumn id="1020" name="CHDDa11"/>
    <tableColumn id="1021" name="CHDDa12"/>
    <tableColumn id="1022" name="CHDDa13"/>
    <tableColumn id="1023" name="CHDDa14"/>
    <tableColumn id="1024" name="CHDDa15"/>
    <tableColumn id="1025" name="CHDDa16"/>
    <tableColumn id="1026" name="CHDDa17"/>
    <tableColumn id="1027" name="CHDDa18"/>
    <tableColumn id="1028" name="CHDDa19"/>
    <tableColumn id="1029" name="CHDDa20"/>
    <tableColumn id="1030" name="CHDDa21"/>
    <tableColumn id="1031" name="CHDDa22"/>
    <tableColumn id="1032" name="CHDDa23"/>
    <tableColumn id="1033" name="CHDDa24"/>
    <tableColumn id="1034" name="CHDDa25"/>
    <tableColumn id="1035" name="CHDDa26"/>
    <tableColumn id="1036" name="CHDDa27"/>
    <tableColumn id="1037" name="CHDDDa0"/>
    <tableColumn id="1038" name="CHDDDa1"/>
    <tableColumn id="1039" name="CHDDDa2"/>
    <tableColumn id="1040" name="CHDDDa3"/>
    <tableColumn id="1041" name="CHDDDa4"/>
    <tableColumn id="1042" name="CHDDDa5"/>
    <tableColumn id="1043" name="CHDDDa6"/>
    <tableColumn id="1044" name="CHDDDa7"/>
    <tableColumn id="1045" name="CHDDDa8"/>
    <tableColumn id="1046" name="CHDDDa9"/>
    <tableColumn id="1047" name="CHDDDa10"/>
    <tableColumn id="1048" name="CHDDDa11"/>
    <tableColumn id="1049" name="CHDDDa12"/>
    <tableColumn id="1050" name="CHDDDa13"/>
    <tableColumn id="1051" name="CHDDDa14"/>
    <tableColumn id="1052" name="CHDDDa15"/>
    <tableColumn id="1053" name="CHDDDa16"/>
    <tableColumn id="1054" name="CHDDDa17"/>
    <tableColumn id="1055" name="CHDDDa18"/>
    <tableColumn id="1056" name="CHDDDa19"/>
    <tableColumn id="1057" name="CHDDDa20"/>
    <tableColumn id="1058" name="CHDDDa21"/>
    <tableColumn id="1059" name="CHDDDa22"/>
    <tableColumn id="1060" name="CHDDDa23"/>
    <tableColumn id="1061" name="CHDDDa24"/>
    <tableColumn id="1062" name="CHDDDa25"/>
    <tableColumn id="1063" name="CHDDDa26"/>
    <tableColumn id="1064" name="CHDDDa27"/>
    <tableColumn id="1065" name="T2DDa0"/>
    <tableColumn id="1066" name="T2DDa1"/>
    <tableColumn id="1067" name="T2DDa2"/>
    <tableColumn id="1068" name="T2DDa3"/>
    <tableColumn id="1069" name="T2DDa4"/>
    <tableColumn id="1070" name="T2DDa5"/>
    <tableColumn id="1071" name="T2DDa6"/>
    <tableColumn id="1072" name="T2DDa7"/>
    <tableColumn id="1073" name="T2DDa8"/>
    <tableColumn id="1074" name="T2DDa9"/>
    <tableColumn id="1075" name="T2DDa10"/>
    <tableColumn id="1076" name="T2DDa11"/>
    <tableColumn id="1077" name="T2DDa12"/>
    <tableColumn id="1078" name="T2DDa13"/>
    <tableColumn id="1079" name="T2DDa14"/>
    <tableColumn id="1080" name="T2DDa15"/>
    <tableColumn id="1081" name="T2DDa16"/>
    <tableColumn id="1082" name="T2DDa17"/>
    <tableColumn id="1083" name="T2DDa18"/>
    <tableColumn id="1084" name="T2DDa19"/>
    <tableColumn id="1085" name="T2DDa20"/>
    <tableColumn id="1086" name="T2DDa21"/>
    <tableColumn id="1087" name="T2DDa22"/>
    <tableColumn id="1088" name="T2DDa23"/>
    <tableColumn id="1089" name="T2DDa24"/>
    <tableColumn id="1090" name="T2DDa25"/>
    <tableColumn id="1091" name="T2DDa26"/>
    <tableColumn id="1092" name="T2DDa27"/>
    <tableColumn id="1093" name="T2DDDa0"/>
    <tableColumn id="1094" name="T2DDDa1"/>
    <tableColumn id="1095" name="T2DDDa2"/>
    <tableColumn id="1096" name="T2DDDa3"/>
    <tableColumn id="1097" name="T2DDDa4"/>
    <tableColumn id="1098" name="T2DDDa5"/>
    <tableColumn id="1099" name="T2DDDa6"/>
    <tableColumn id="1100" name="T2DDDa7"/>
    <tableColumn id="1101" name="T2DDDa8"/>
    <tableColumn id="1102" name="T2DDDa9"/>
    <tableColumn id="1103" name="T2DDDa10"/>
    <tableColumn id="1104" name="T2DDDa11"/>
    <tableColumn id="1105" name="T2DDDa12"/>
    <tableColumn id="1106" name="T2DDDa13"/>
    <tableColumn id="1107" name="T2DDDa14"/>
    <tableColumn id="1108" name="T2DDDa15"/>
    <tableColumn id="1109" name="T2DDDa16"/>
    <tableColumn id="1110" name="T2DDDa17"/>
    <tableColumn id="1111" name="T2DDDa18"/>
    <tableColumn id="1112" name="T2DDDa19"/>
    <tableColumn id="1113" name="T2DDDa20"/>
    <tableColumn id="1114" name="T2DDDa21"/>
    <tableColumn id="1115" name="T2DDDa22"/>
    <tableColumn id="1116" name="T2DDDa23"/>
    <tableColumn id="1117" name="T2DDDa24"/>
    <tableColumn id="1118" name="T2DDDa25"/>
    <tableColumn id="1119" name="T2DDDa26"/>
    <tableColumn id="1120" name="T2DDDa27"/>
    <tableColumn id="1121" name="OveDa0"/>
    <tableColumn id="1122" name="OveDa1"/>
    <tableColumn id="1123" name="OveDa2"/>
    <tableColumn id="1124" name="OveDa3"/>
    <tableColumn id="1125" name="OveDa4"/>
    <tableColumn id="1126" name="OveDa5"/>
    <tableColumn id="1127" name="OveDa6"/>
    <tableColumn id="1128" name="OveDa7"/>
    <tableColumn id="1129" name="OveDa8"/>
    <tableColumn id="1130" name="OveDa9"/>
    <tableColumn id="1131" name="OveDa10"/>
    <tableColumn id="1132" name="OveDa11"/>
    <tableColumn id="1133" name="OveDa12"/>
    <tableColumn id="1134" name="OveDa13"/>
    <tableColumn id="1135" name="OveDa14"/>
    <tableColumn id="1136" name="OveDa15"/>
    <tableColumn id="1137" name="OveDa16"/>
    <tableColumn id="1138" name="OveDa17"/>
    <tableColumn id="1139" name="OveDa18"/>
    <tableColumn id="1140" name="OveDa19"/>
    <tableColumn id="1141" name="OveDa20"/>
    <tableColumn id="1142" name="OveDa21"/>
    <tableColumn id="1143" name="OveDa22"/>
    <tableColumn id="1144" name="OveDa23"/>
    <tableColumn id="1145" name="OveDa24"/>
    <tableColumn id="1146" name="OveDa25"/>
    <tableColumn id="1147" name="OveDa26"/>
    <tableColumn id="1148" name="OveDa27"/>
    <tableColumn id="1149" name="ObeDa0"/>
    <tableColumn id="1150" name="ObeDa1"/>
    <tableColumn id="1151" name="ObeDa2"/>
    <tableColumn id="1152" name="ObeDa3"/>
    <tableColumn id="1153" name="ObeDa4"/>
    <tableColumn id="1154" name="ObeDa5"/>
    <tableColumn id="1155" name="ObeDa6"/>
    <tableColumn id="1156" name="ObeDa7"/>
    <tableColumn id="1157" name="ObeDa8"/>
    <tableColumn id="1158" name="ObeDa9"/>
    <tableColumn id="1159" name="ObeDa10"/>
    <tableColumn id="1160" name="ObeDa11"/>
    <tableColumn id="1161" name="ObeDa12"/>
    <tableColumn id="1162" name="ObeDa13"/>
    <tableColumn id="1163" name="ObeDa14"/>
    <tableColumn id="1164" name="ObeDa15"/>
    <tableColumn id="1165" name="ObeDa16"/>
    <tableColumn id="1166" name="ObeDa17"/>
    <tableColumn id="1167" name="ObeDa18"/>
    <tableColumn id="1168" name="ObeDa19"/>
    <tableColumn id="1169" name="ObeDa20"/>
    <tableColumn id="1170" name="ObeDa21"/>
    <tableColumn id="1171" name="ObeDa22"/>
    <tableColumn id="1172" name="ObeDa23"/>
    <tableColumn id="1173" name="ObeDa24"/>
    <tableColumn id="1174" name="ObeDa25"/>
    <tableColumn id="1175" name="ObeDa26"/>
    <tableColumn id="1176" name="ObeDa2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Sug0.5" displayName="Sug0.5" ref="C4:ASH79" totalsRowShown="0">
  <autoFilter ref="C4:ASH79"/>
  <tableColumns count="1176">
    <tableColumn id="1" name="T2DC0"/>
    <tableColumn id="2" name="T2DC1"/>
    <tableColumn id="3" name="T2DC2"/>
    <tableColumn id="4" name="T2DC3"/>
    <tableColumn id="5" name="T2DC4"/>
    <tableColumn id="6" name="T2DC5"/>
    <tableColumn id="7" name="T2DC6"/>
    <tableColumn id="8" name="T2DC7"/>
    <tableColumn id="9" name="T2DC8"/>
    <tableColumn id="10" name="T2DC9"/>
    <tableColumn id="11" name="T2DC10"/>
    <tableColumn id="12" name="T2DC11"/>
    <tableColumn id="13" name="T2DC12"/>
    <tableColumn id="14" name="T2DC13"/>
    <tableColumn id="15" name="T2DC14"/>
    <tableColumn id="16" name="T2DC15"/>
    <tableColumn id="17" name="T2DC16"/>
    <tableColumn id="18" name="T2DC17"/>
    <tableColumn id="19" name="T2DC18"/>
    <tableColumn id="20" name="T2DC19"/>
    <tableColumn id="21" name="T2DC20"/>
    <tableColumn id="22" name="T2DC21"/>
    <tableColumn id="23" name="T2DC22"/>
    <tableColumn id="24" name="T2DC23"/>
    <tableColumn id="25" name="T2DC24"/>
    <tableColumn id="26" name="T2DC25"/>
    <tableColumn id="27" name="T2DC26"/>
    <tableColumn id="28" name="T2DC27"/>
    <tableColumn id="29" name="T2DD0"/>
    <tableColumn id="30" name="T2DD1"/>
    <tableColumn id="31" name="T2DD2"/>
    <tableColumn id="32" name="T2DD3"/>
    <tableColumn id="33" name="T2DD4"/>
    <tableColumn id="34" name="T2DD5"/>
    <tableColumn id="35" name="T2DD6"/>
    <tableColumn id="36" name="T2DD7"/>
    <tableColumn id="37" name="T2DD8"/>
    <tableColumn id="38" name="T2DD9"/>
    <tableColumn id="39" name="T2DD10"/>
    <tableColumn id="40" name="T2DD11"/>
    <tableColumn id="41" name="T2DD12"/>
    <tableColumn id="42" name="T2DD13"/>
    <tableColumn id="43" name="T2DD14"/>
    <tableColumn id="44" name="T2DD15"/>
    <tableColumn id="45" name="T2DD16"/>
    <tableColumn id="46" name="T2DD17"/>
    <tableColumn id="47" name="T2DD18"/>
    <tableColumn id="48" name="T2DD19"/>
    <tableColumn id="49" name="T2DD20"/>
    <tableColumn id="50" name="T2DD21"/>
    <tableColumn id="51" name="T2DD22"/>
    <tableColumn id="52" name="T2DD23"/>
    <tableColumn id="53" name="T2DD24"/>
    <tableColumn id="54" name="T2DD25"/>
    <tableColumn id="55" name="T2DD26"/>
    <tableColumn id="56" name="T2DD27"/>
    <tableColumn id="57" name="CHDC0"/>
    <tableColumn id="58" name="CHDC1"/>
    <tableColumn id="59" name="CHDC2"/>
    <tableColumn id="60" name="CHDC3"/>
    <tableColumn id="61" name="CHDC4"/>
    <tableColumn id="62" name="CHDC5"/>
    <tableColumn id="63" name="CHDC6"/>
    <tableColumn id="64" name="CHDC7"/>
    <tableColumn id="65" name="CHDC8"/>
    <tableColumn id="66" name="CHDC9"/>
    <tableColumn id="67" name="CHDC10"/>
    <tableColumn id="68" name="CHDC11"/>
    <tableColumn id="69" name="CHDC12"/>
    <tableColumn id="70" name="CHDC13"/>
    <tableColumn id="71" name="CHDC14"/>
    <tableColumn id="72" name="CHDC15"/>
    <tableColumn id="73" name="CHDC16"/>
    <tableColumn id="74" name="CHDC17"/>
    <tableColumn id="75" name="CHDC18"/>
    <tableColumn id="76" name="CHDC19"/>
    <tableColumn id="77" name="CHDC20"/>
    <tableColumn id="78" name="CHDC21"/>
    <tableColumn id="79" name="CHDC22"/>
    <tableColumn id="80" name="CHDC23"/>
    <tableColumn id="81" name="CHDC24"/>
    <tableColumn id="82" name="CHDC25"/>
    <tableColumn id="83" name="CHDC26"/>
    <tableColumn id="84" name="CHDC27"/>
    <tableColumn id="85" name="CHDD0"/>
    <tableColumn id="86" name="CHDD1"/>
    <tableColumn id="87" name="CHDD2"/>
    <tableColumn id="88" name="CHDD3"/>
    <tableColumn id="89" name="CHDD4"/>
    <tableColumn id="90" name="CHDD5"/>
    <tableColumn id="91" name="CHDD6"/>
    <tableColumn id="92" name="CHDD7"/>
    <tableColumn id="93" name="CHDD8"/>
    <tableColumn id="94" name="CHDD9"/>
    <tableColumn id="95" name="CHDD10"/>
    <tableColumn id="96" name="CHDD11"/>
    <tableColumn id="97" name="CHDD12"/>
    <tableColumn id="98" name="CHDD13"/>
    <tableColumn id="99" name="CHDD14"/>
    <tableColumn id="100" name="CHDD15"/>
    <tableColumn id="101" name="CHDD16"/>
    <tableColumn id="102" name="CHDD17"/>
    <tableColumn id="103" name="CHDD18"/>
    <tableColumn id="104" name="CHDD19"/>
    <tableColumn id="105" name="CHDD20"/>
    <tableColumn id="106" name="CHDD21"/>
    <tableColumn id="107" name="CHDD22"/>
    <tableColumn id="108" name="CHDD23"/>
    <tableColumn id="109" name="CHDD24"/>
    <tableColumn id="110" name="CHDD25"/>
    <tableColumn id="111" name="CHDD26"/>
    <tableColumn id="112" name="CHDD27"/>
    <tableColumn id="113" name="HCCC0"/>
    <tableColumn id="114" name="HCCC1"/>
    <tableColumn id="115" name="HCCC2"/>
    <tableColumn id="116" name="HCCC3"/>
    <tableColumn id="117" name="HCCC4"/>
    <tableColumn id="118" name="HCCC5"/>
    <tableColumn id="119" name="HCCC6"/>
    <tableColumn id="120" name="HCCC7"/>
    <tableColumn id="121" name="HCCC8"/>
    <tableColumn id="122" name="HCCC9"/>
    <tableColumn id="123" name="HCCC10"/>
    <tableColumn id="124" name="HCCC11"/>
    <tableColumn id="125" name="HCCC12"/>
    <tableColumn id="126" name="HCCC13"/>
    <tableColumn id="127" name="HCCC14"/>
    <tableColumn id="128" name="HCCC15"/>
    <tableColumn id="129" name="HCCC16"/>
    <tableColumn id="130" name="HCCC17"/>
    <tableColumn id="131" name="HCCC18"/>
    <tableColumn id="132" name="HCCC19"/>
    <tableColumn id="133" name="HCCC20"/>
    <tableColumn id="134" name="HCCC21"/>
    <tableColumn id="135" name="HCCC22"/>
    <tableColumn id="136" name="HCCC23"/>
    <tableColumn id="137" name="HCCC24"/>
    <tableColumn id="138" name="HCCC25"/>
    <tableColumn id="139" name="HCCC26"/>
    <tableColumn id="140" name="HCCC27"/>
    <tableColumn id="141" name="HCCD0"/>
    <tableColumn id="142" name="HCCD1"/>
    <tableColumn id="143" name="HCCD2"/>
    <tableColumn id="144" name="HCCD3"/>
    <tableColumn id="145" name="HCCD4"/>
    <tableColumn id="146" name="HCCD5"/>
    <tableColumn id="147" name="HCCD6"/>
    <tableColumn id="148" name="HCCD7"/>
    <tableColumn id="149" name="HCCD8"/>
    <tableColumn id="150" name="HCCD9"/>
    <tableColumn id="151" name="HCCD10"/>
    <tableColumn id="152" name="HCCD11"/>
    <tableColumn id="153" name="HCCD12"/>
    <tableColumn id="154" name="HCCD13"/>
    <tableColumn id="155" name="HCCD14"/>
    <tableColumn id="156" name="HCCD15"/>
    <tableColumn id="157" name="HCCD16"/>
    <tableColumn id="158" name="HCCD17"/>
    <tableColumn id="159" name="HCCD18"/>
    <tableColumn id="160" name="HCCD19"/>
    <tableColumn id="161" name="HCCD20"/>
    <tableColumn id="162" name="HCCD21"/>
    <tableColumn id="163" name="HCCD22"/>
    <tableColumn id="164" name="HCCD23"/>
    <tableColumn id="165" name="HCCD24"/>
    <tableColumn id="166" name="HCCD25"/>
    <tableColumn id="167" name="HCCD26"/>
    <tableColumn id="168" name="HCCD27"/>
    <tableColumn id="169" name="STEP0"/>
    <tableColumn id="170" name="STEP1"/>
    <tableColumn id="171" name="STEP2"/>
    <tableColumn id="172" name="STEP3"/>
    <tableColumn id="173" name="STEP4"/>
    <tableColumn id="174" name="STEP5"/>
    <tableColumn id="175" name="STEP6"/>
    <tableColumn id="176" name="STEP7"/>
    <tableColumn id="177" name="STEP8"/>
    <tableColumn id="178" name="STEP9"/>
    <tableColumn id="179" name="STEP10"/>
    <tableColumn id="180" name="STEP11"/>
    <tableColumn id="181" name="STEP12"/>
    <tableColumn id="182" name="STEP13"/>
    <tableColumn id="183" name="STEP14"/>
    <tableColumn id="184" name="STEP15"/>
    <tableColumn id="185" name="STEP16"/>
    <tableColumn id="186" name="STEP17"/>
    <tableColumn id="187" name="STEP18"/>
    <tableColumn id="188" name="STEP19"/>
    <tableColumn id="189" name="STEP20"/>
    <tableColumn id="190" name="STEP21"/>
    <tableColumn id="191" name="STEP22"/>
    <tableColumn id="192" name="STEP23"/>
    <tableColumn id="193" name="STEP24"/>
    <tableColumn id="194" name="STEP25"/>
    <tableColumn id="195" name="STEP26"/>
    <tableColumn id="196" name="STEP27"/>
    <tableColumn id="197" name="NASP0"/>
    <tableColumn id="198" name="NASP1"/>
    <tableColumn id="199" name="NASP2"/>
    <tableColumn id="200" name="NASP3"/>
    <tableColumn id="201" name="NASP4"/>
    <tableColumn id="202" name="NASP5"/>
    <tableColumn id="203" name="NASP6"/>
    <tableColumn id="204" name="NASP7"/>
    <tableColumn id="205" name="NASP8"/>
    <tableColumn id="206" name="NASP9"/>
    <tableColumn id="207" name="NASP10"/>
    <tableColumn id="208" name="NASP11"/>
    <tableColumn id="209" name="NASP12"/>
    <tableColumn id="210" name="NASP13"/>
    <tableColumn id="211" name="NASP14"/>
    <tableColumn id="212" name="NASP15"/>
    <tableColumn id="213" name="NASP16"/>
    <tableColumn id="214" name="NASP17"/>
    <tableColumn id="215" name="NASP18"/>
    <tableColumn id="216" name="NASP19"/>
    <tableColumn id="217" name="NASP20"/>
    <tableColumn id="218" name="NASP21"/>
    <tableColumn id="219" name="NASP22"/>
    <tableColumn id="220" name="NASP23"/>
    <tableColumn id="221" name="NASP24"/>
    <tableColumn id="222" name="NASP25"/>
    <tableColumn id="223" name="NASP26"/>
    <tableColumn id="224" name="NASP27"/>
    <tableColumn id="225" name="CIRP0"/>
    <tableColumn id="226" name="CIRP1"/>
    <tableColumn id="227" name="CIRP2"/>
    <tableColumn id="228" name="CIRP3"/>
    <tableColumn id="229" name="CIRP4"/>
    <tableColumn id="230" name="CIRP5"/>
    <tableColumn id="231" name="CIRP6"/>
    <tableColumn id="232" name="CIRP7"/>
    <tableColumn id="233" name="CIRP8"/>
    <tableColumn id="234" name="CIRP9"/>
    <tableColumn id="235" name="CIRP10"/>
    <tableColumn id="236" name="CIRP11"/>
    <tableColumn id="237" name="CIRP12"/>
    <tableColumn id="238" name="CIRP13"/>
    <tableColumn id="239" name="CIRP14"/>
    <tableColumn id="240" name="CIRP15"/>
    <tableColumn id="241" name="CIRP16"/>
    <tableColumn id="242" name="CIRP17"/>
    <tableColumn id="243" name="CIRP18"/>
    <tableColumn id="244" name="CIRP19"/>
    <tableColumn id="245" name="CIRP20"/>
    <tableColumn id="246" name="CIRP21"/>
    <tableColumn id="247" name="CIRP22"/>
    <tableColumn id="248" name="CIRP23"/>
    <tableColumn id="249" name="CIRP24"/>
    <tableColumn id="250" name="CIRP25"/>
    <tableColumn id="251" name="CIRP26"/>
    <tableColumn id="252" name="CIRP27"/>
    <tableColumn id="253" name="HCCP0"/>
    <tableColumn id="254" name="HCCP1"/>
    <tableColumn id="255" name="HCCP2"/>
    <tableColumn id="256" name="HCCP3"/>
    <tableColumn id="257" name="HCCP4"/>
    <tableColumn id="258" name="HCCP5"/>
    <tableColumn id="259" name="HCCP6"/>
    <tableColumn id="260" name="HCCP7"/>
    <tableColumn id="261" name="HCCP8"/>
    <tableColumn id="262" name="HCCP9"/>
    <tableColumn id="263" name="HCCP10"/>
    <tableColumn id="264" name="HCCP11"/>
    <tableColumn id="265" name="HCCP12"/>
    <tableColumn id="266" name="HCCP13"/>
    <tableColumn id="267" name="HCCP14"/>
    <tableColumn id="268" name="HCCP15"/>
    <tableColumn id="269" name="HCCP16"/>
    <tableColumn id="270" name="HCCP17"/>
    <tableColumn id="271" name="HCCP18"/>
    <tableColumn id="272" name="HCCP19"/>
    <tableColumn id="273" name="HCCP20"/>
    <tableColumn id="274" name="HCCP21"/>
    <tableColumn id="275" name="HCCP22"/>
    <tableColumn id="276" name="HCCP23"/>
    <tableColumn id="277" name="HCCP24"/>
    <tableColumn id="278" name="HCCP25"/>
    <tableColumn id="279" name="HCCP26"/>
    <tableColumn id="280" name="HCCP27"/>
    <tableColumn id="281" name="LIDP0"/>
    <tableColumn id="282" name="LIDP1"/>
    <tableColumn id="283" name="LIDP2"/>
    <tableColumn id="284" name="LIDP3"/>
    <tableColumn id="285" name="LIDP4"/>
    <tableColumn id="286" name="LIDP5"/>
    <tableColumn id="287" name="LIDP6"/>
    <tableColumn id="288" name="LIDP7"/>
    <tableColumn id="289" name="LIDP8"/>
    <tableColumn id="290" name="LIDP9"/>
    <tableColumn id="291" name="LIDP10"/>
    <tableColumn id="292" name="LIDP11"/>
    <tableColumn id="293" name="LIDP12"/>
    <tableColumn id="294" name="LIDP13"/>
    <tableColumn id="295" name="LIDP14"/>
    <tableColumn id="296" name="LIDP15"/>
    <tableColumn id="297" name="LIDP16"/>
    <tableColumn id="298" name="LIDP17"/>
    <tableColumn id="299" name="LIDP18"/>
    <tableColumn id="300" name="LIDP19"/>
    <tableColumn id="301" name="LIDP20"/>
    <tableColumn id="302" name="LIDP21"/>
    <tableColumn id="303" name="LIDP22"/>
    <tableColumn id="304" name="LIDP23"/>
    <tableColumn id="305" name="LIDP24"/>
    <tableColumn id="306" name="LIDP25"/>
    <tableColumn id="307" name="LIDP26"/>
    <tableColumn id="308" name="LIDP27"/>
    <tableColumn id="309" name="NADP0"/>
    <tableColumn id="310" name="NADP1"/>
    <tableColumn id="311" name="NADP2"/>
    <tableColumn id="312" name="NADP3"/>
    <tableColumn id="313" name="NADP4"/>
    <tableColumn id="314" name="NADP5"/>
    <tableColumn id="315" name="NADP6"/>
    <tableColumn id="316" name="NADP7"/>
    <tableColumn id="317" name="NADP8"/>
    <tableColumn id="318" name="NADP9"/>
    <tableColumn id="319" name="NADP10"/>
    <tableColumn id="320" name="NADP11"/>
    <tableColumn id="321" name="NADP12"/>
    <tableColumn id="322" name="NADP13"/>
    <tableColumn id="323" name="NADP14"/>
    <tableColumn id="324" name="NADP15"/>
    <tableColumn id="325" name="NADP16"/>
    <tableColumn id="326" name="NADP17"/>
    <tableColumn id="327" name="NADP18"/>
    <tableColumn id="328" name="NADP19"/>
    <tableColumn id="329" name="NADP20"/>
    <tableColumn id="330" name="NADP21"/>
    <tableColumn id="331" name="NADP22"/>
    <tableColumn id="332" name="NADP23"/>
    <tableColumn id="333" name="NADP24"/>
    <tableColumn id="334" name="NADP25"/>
    <tableColumn id="335" name="NADP26"/>
    <tableColumn id="336" name="NADP27"/>
    <tableColumn id="337" name="CHDP0"/>
    <tableColumn id="338" name="CHDP1"/>
    <tableColumn id="339" name="CHDP2"/>
    <tableColumn id="340" name="CHDP3"/>
    <tableColumn id="341" name="CHDP4"/>
    <tableColumn id="342" name="CHDP5"/>
    <tableColumn id="343" name="CHDP6"/>
    <tableColumn id="344" name="CHDP7"/>
    <tableColumn id="345" name="CHDP8"/>
    <tableColumn id="346" name="CHDP9"/>
    <tableColumn id="347" name="CHDP10"/>
    <tableColumn id="348" name="CHDP11"/>
    <tableColumn id="349" name="CHDP12"/>
    <tableColumn id="350" name="CHDP13"/>
    <tableColumn id="351" name="CHDP14"/>
    <tableColumn id="352" name="CHDP15"/>
    <tableColumn id="353" name="CHDP16"/>
    <tableColumn id="354" name="CHDP17"/>
    <tableColumn id="355" name="CHDP18"/>
    <tableColumn id="356" name="CHDP19"/>
    <tableColumn id="357" name="CHDP20"/>
    <tableColumn id="358" name="CHDP21"/>
    <tableColumn id="359" name="CHDP22"/>
    <tableColumn id="360" name="CHDP23"/>
    <tableColumn id="361" name="CHDP24"/>
    <tableColumn id="362" name="CHDP25"/>
    <tableColumn id="363" name="CHDP26"/>
    <tableColumn id="364" name="CHDP27"/>
    <tableColumn id="365" name="CHDDP0"/>
    <tableColumn id="366" name="CHDDP1"/>
    <tableColumn id="367" name="CHDDP2"/>
    <tableColumn id="368" name="CHDDP3"/>
    <tableColumn id="369" name="CHDDP4"/>
    <tableColumn id="370" name="CHDDP5"/>
    <tableColumn id="371" name="CHDDP6"/>
    <tableColumn id="372" name="CHDDP7"/>
    <tableColumn id="373" name="CHDDP8"/>
    <tableColumn id="374" name="CHDDP9"/>
    <tableColumn id="375" name="CHDDP10"/>
    <tableColumn id="376" name="CHDDP11"/>
    <tableColumn id="377" name="CHDDP12"/>
    <tableColumn id="378" name="CHDDP13"/>
    <tableColumn id="379" name="CHDDP14"/>
    <tableColumn id="380" name="CHDDP15"/>
    <tableColumn id="381" name="CHDDP16"/>
    <tableColumn id="382" name="CHDDP17"/>
    <tableColumn id="383" name="CHDDP18"/>
    <tableColumn id="384" name="CHDDP19"/>
    <tableColumn id="385" name="CHDDP20"/>
    <tableColumn id="386" name="CHDDP21"/>
    <tableColumn id="387" name="CHDDP22"/>
    <tableColumn id="388" name="CHDDP23"/>
    <tableColumn id="389" name="CHDDP24"/>
    <tableColumn id="390" name="CHDDP25"/>
    <tableColumn id="391" name="CHDDP26"/>
    <tableColumn id="392" name="CHDDP27"/>
    <tableColumn id="393" name="T2DP0"/>
    <tableColumn id="394" name="T2DP1"/>
    <tableColumn id="395" name="T2DP2"/>
    <tableColumn id="396" name="T2DP3"/>
    <tableColumn id="397" name="T2DP4"/>
    <tableColumn id="398" name="T2DP5"/>
    <tableColumn id="399" name="T2DP6"/>
    <tableColumn id="400" name="T2DP7"/>
    <tableColumn id="401" name="T2DP8"/>
    <tableColumn id="402" name="T2DP9"/>
    <tableColumn id="403" name="T2DP10"/>
    <tableColumn id="404" name="T2DP11"/>
    <tableColumn id="405" name="T2DP12"/>
    <tableColumn id="406" name="T2DP13"/>
    <tableColumn id="407" name="T2DP14"/>
    <tableColumn id="408" name="T2DP15"/>
    <tableColumn id="409" name="T2DP16"/>
    <tableColumn id="410" name="T2DP17"/>
    <tableColumn id="411" name="T2DP18"/>
    <tableColumn id="412" name="T2DP19"/>
    <tableColumn id="413" name="T2DP20"/>
    <tableColumn id="414" name="T2DP21"/>
    <tableColumn id="415" name="T2DP22"/>
    <tableColumn id="416" name="T2DP23"/>
    <tableColumn id="417" name="T2DP24"/>
    <tableColumn id="418" name="T2DP25"/>
    <tableColumn id="419" name="T2DP26"/>
    <tableColumn id="420" name="T2DP27"/>
    <tableColumn id="421" name="T2DDP0"/>
    <tableColumn id="422" name="T2DDP1"/>
    <tableColumn id="423" name="T2DDP2"/>
    <tableColumn id="424" name="T2DDP3"/>
    <tableColumn id="425" name="T2DDP4"/>
    <tableColumn id="426" name="T2DDP5"/>
    <tableColumn id="427" name="T2DDP6"/>
    <tableColumn id="428" name="T2DDP7"/>
    <tableColumn id="429" name="T2DDP8"/>
    <tableColumn id="430" name="T2DDP9"/>
    <tableColumn id="431" name="T2DDP10"/>
    <tableColumn id="432" name="T2DDP11"/>
    <tableColumn id="433" name="T2DDP12"/>
    <tableColumn id="434" name="T2DDP13"/>
    <tableColumn id="435" name="T2DDP14"/>
    <tableColumn id="436" name="T2DDP15"/>
    <tableColumn id="437" name="T2DDP16"/>
    <tableColumn id="438" name="T2DDP17"/>
    <tableColumn id="439" name="T2DDP18"/>
    <tableColumn id="440" name="T2DDP19"/>
    <tableColumn id="441" name="T2DDP20"/>
    <tableColumn id="442" name="T2DDP21"/>
    <tableColumn id="443" name="T2DDP22"/>
    <tableColumn id="444" name="T2DDP23"/>
    <tableColumn id="445" name="T2DDP24"/>
    <tableColumn id="446" name="T2DDP25"/>
    <tableColumn id="447" name="T2DDP26"/>
    <tableColumn id="448" name="T2DDP27"/>
    <tableColumn id="449" name="OVEP0"/>
    <tableColumn id="450" name="OVEP1"/>
    <tableColumn id="451" name="OVEP2"/>
    <tableColumn id="452" name="OVEP3"/>
    <tableColumn id="453" name="OVEP4"/>
    <tableColumn id="454" name="OVEP5"/>
    <tableColumn id="455" name="OVEP6"/>
    <tableColumn id="456" name="OVEP7"/>
    <tableColumn id="457" name="OVEP8"/>
    <tableColumn id="458" name="OVEP9"/>
    <tableColumn id="459" name="OVEP10"/>
    <tableColumn id="460" name="OVEP11"/>
    <tableColumn id="461" name="OVEP12"/>
    <tableColumn id="462" name="OVEP13"/>
    <tableColumn id="463" name="OVEP14"/>
    <tableColumn id="464" name="OVEP15"/>
    <tableColumn id="465" name="OVEP16"/>
    <tableColumn id="466" name="OVEP17"/>
    <tableColumn id="467" name="OVEP18"/>
    <tableColumn id="468" name="OVEP19"/>
    <tableColumn id="469" name="OVEP20"/>
    <tableColumn id="470" name="OVEP21"/>
    <tableColumn id="471" name="OVEP22"/>
    <tableColumn id="472" name="OVEP23"/>
    <tableColumn id="473" name="OVEP24"/>
    <tableColumn id="474" name="OVEP25"/>
    <tableColumn id="475" name="OVEP26"/>
    <tableColumn id="476" name="OVEP27"/>
    <tableColumn id="477" name="OBEP0"/>
    <tableColumn id="478" name="OBEP1"/>
    <tableColumn id="479" name="OBEP2"/>
    <tableColumn id="480" name="OBEP3"/>
    <tableColumn id="481" name="OBEP4"/>
    <tableColumn id="482" name="OBEP5"/>
    <tableColumn id="483" name="OBEP6"/>
    <tableColumn id="484" name="OBEP7"/>
    <tableColumn id="485" name="OBEP8"/>
    <tableColumn id="486" name="OBEP9"/>
    <tableColumn id="487" name="OBEP10"/>
    <tableColumn id="488" name="OBEP11"/>
    <tableColumn id="489" name="OBEP12"/>
    <tableColumn id="490" name="OBEP13"/>
    <tableColumn id="491" name="OBEP14"/>
    <tableColumn id="492" name="OBEP15"/>
    <tableColumn id="493" name="OBEP16"/>
    <tableColumn id="494" name="OBEP17"/>
    <tableColumn id="495" name="OBEP18"/>
    <tableColumn id="496" name="OBEP19"/>
    <tableColumn id="497" name="OBEP20"/>
    <tableColumn id="498" name="OBEP21"/>
    <tableColumn id="499" name="OBEP22"/>
    <tableColumn id="500" name="OBEP23"/>
    <tableColumn id="501" name="OBEP24"/>
    <tableColumn id="502" name="OBEP25"/>
    <tableColumn id="503" name="OBEP26"/>
    <tableColumn id="504" name="OBEP27"/>
    <tableColumn id="505" name="STECo0"/>
    <tableColumn id="506" name="STECo1"/>
    <tableColumn id="507" name="STECo2"/>
    <tableColumn id="508" name="STECo3"/>
    <tableColumn id="509" name="STECo4"/>
    <tableColumn id="510" name="STECo5"/>
    <tableColumn id="511" name="STECo6"/>
    <tableColumn id="512" name="STECo7"/>
    <tableColumn id="513" name="STECo8"/>
    <tableColumn id="514" name="STECo9"/>
    <tableColumn id="515" name="STECo10"/>
    <tableColumn id="516" name="STECo11"/>
    <tableColumn id="517" name="STECo12"/>
    <tableColumn id="518" name="STECo13"/>
    <tableColumn id="519" name="STECo14"/>
    <tableColumn id="520" name="STECo15"/>
    <tableColumn id="521" name="STECo16"/>
    <tableColumn id="522" name="STECo17"/>
    <tableColumn id="523" name="STECo18"/>
    <tableColumn id="524" name="STECo19"/>
    <tableColumn id="525" name="STECo20"/>
    <tableColumn id="526" name="STECo21"/>
    <tableColumn id="527" name="STECo22"/>
    <tableColumn id="528" name="STECo23"/>
    <tableColumn id="529" name="STECo24"/>
    <tableColumn id="530" name="STECo25"/>
    <tableColumn id="531" name="STECo26"/>
    <tableColumn id="532" name="STECo27"/>
    <tableColumn id="533" name="NASCo0"/>
    <tableColumn id="534" name="NASCo1"/>
    <tableColumn id="535" name="NASCo2"/>
    <tableColumn id="536" name="NASCo3"/>
    <tableColumn id="537" name="NASCo4"/>
    <tableColumn id="538" name="NASCo5"/>
    <tableColumn id="539" name="NASCo6"/>
    <tableColumn id="540" name="NASCo7"/>
    <tableColumn id="541" name="NASCo8"/>
    <tableColumn id="542" name="NASCo9"/>
    <tableColumn id="543" name="NASCo10"/>
    <tableColumn id="544" name="NASCo11"/>
    <tableColumn id="545" name="NASCo12"/>
    <tableColumn id="546" name="NASCo13"/>
    <tableColumn id="547" name="NASCo14"/>
    <tableColumn id="548" name="NASCo15"/>
    <tableColumn id="549" name="NASCo16"/>
    <tableColumn id="550" name="NASCo17"/>
    <tableColumn id="551" name="NASCo18"/>
    <tableColumn id="552" name="NASCo19"/>
    <tableColumn id="553" name="NASCo20"/>
    <tableColumn id="554" name="NASCo21"/>
    <tableColumn id="555" name="NASCo22"/>
    <tableColumn id="556" name="NASCo23"/>
    <tableColumn id="557" name="NASCo24"/>
    <tableColumn id="558" name="NASCo25"/>
    <tableColumn id="559" name="NASCo26"/>
    <tableColumn id="560" name="NASCo27"/>
    <tableColumn id="561" name="CIRCo0"/>
    <tableColumn id="562" name="CIRCo1"/>
    <tableColumn id="563" name="CIRCo2"/>
    <tableColumn id="564" name="CIRCo3"/>
    <tableColumn id="565" name="CIRCo4"/>
    <tableColumn id="566" name="CIRCo5"/>
    <tableColumn id="567" name="CIRCo6"/>
    <tableColumn id="568" name="CIRCo7"/>
    <tableColumn id="569" name="CIRCo8"/>
    <tableColumn id="570" name="CIRCo9"/>
    <tableColumn id="571" name="CIRCo10"/>
    <tableColumn id="572" name="CIRCo11"/>
    <tableColumn id="573" name="CIRCo12"/>
    <tableColumn id="574" name="CIRCo13"/>
    <tableColumn id="575" name="CIRCo14"/>
    <tableColumn id="576" name="CIRCo15"/>
    <tableColumn id="577" name="CIRCo16"/>
    <tableColumn id="578" name="CIRCo17"/>
    <tableColumn id="579" name="CIRCo18"/>
    <tableColumn id="580" name="CIRCo19"/>
    <tableColumn id="581" name="CIRCo20"/>
    <tableColumn id="582" name="CIRCo21"/>
    <tableColumn id="583" name="CIRCo22"/>
    <tableColumn id="584" name="CIRCo23"/>
    <tableColumn id="585" name="CIRCo24"/>
    <tableColumn id="586" name="CIRCo25"/>
    <tableColumn id="587" name="CIRCo26"/>
    <tableColumn id="588" name="CIRCo27"/>
    <tableColumn id="589" name="HCCCo0"/>
    <tableColumn id="590" name="HCCCo1"/>
    <tableColumn id="591" name="HCCCo2"/>
    <tableColumn id="592" name="HCCCo3"/>
    <tableColumn id="593" name="HCCCo4"/>
    <tableColumn id="594" name="HCCCo5"/>
    <tableColumn id="595" name="HCCCo6"/>
    <tableColumn id="596" name="HCCCo7"/>
    <tableColumn id="597" name="HCCCo8"/>
    <tableColumn id="598" name="HCCCo9"/>
    <tableColumn id="599" name="HCCCo10"/>
    <tableColumn id="600" name="HCCCo11"/>
    <tableColumn id="601" name="HCCCo12"/>
    <tableColumn id="602" name="HCCCo13"/>
    <tableColumn id="603" name="HCCCo14"/>
    <tableColumn id="604" name="HCCCo15"/>
    <tableColumn id="605" name="HCCCo16"/>
    <tableColumn id="606" name="HCCCo17"/>
    <tableColumn id="607" name="HCCCo18"/>
    <tableColumn id="608" name="HCCCo19"/>
    <tableColumn id="609" name="HCCCo20"/>
    <tableColumn id="610" name="HCCCo21"/>
    <tableColumn id="611" name="HCCCo22"/>
    <tableColumn id="612" name="HCCCo23"/>
    <tableColumn id="613" name="HCCCo24"/>
    <tableColumn id="614" name="HCCCo25"/>
    <tableColumn id="615" name="HCCCo26"/>
    <tableColumn id="616" name="HCCCo27"/>
    <tableColumn id="617" name="LIDCo0"/>
    <tableColumn id="618" name="LICCo1"/>
    <tableColumn id="619" name="LIDCo1"/>
    <tableColumn id="620" name="LICCo2"/>
    <tableColumn id="621" name="LIDCo2"/>
    <tableColumn id="622" name="LICCo3"/>
    <tableColumn id="623" name="LIDCo3"/>
    <tableColumn id="624" name="LICCo4"/>
    <tableColumn id="625" name="LIDCo4"/>
    <tableColumn id="626" name="LICCo5"/>
    <tableColumn id="627" name="LIDCo5"/>
    <tableColumn id="628" name="LICCo6"/>
    <tableColumn id="629" name="LIDCo6"/>
    <tableColumn id="630" name="LICCo7"/>
    <tableColumn id="631" name="LIDCo7"/>
    <tableColumn id="632" name="LICCo8"/>
    <tableColumn id="633" name="LIDCo8"/>
    <tableColumn id="634" name="LICCo9"/>
    <tableColumn id="635" name="LIDCo9"/>
    <tableColumn id="636" name="LICCo10"/>
    <tableColumn id="637" name="LIDCo10"/>
    <tableColumn id="638" name="LICCo11"/>
    <tableColumn id="639" name="LIDCo11"/>
    <tableColumn id="640" name="LICCo12"/>
    <tableColumn id="641" name="LIDCo12"/>
    <tableColumn id="642" name="LICCo13"/>
    <tableColumn id="643" name="LIDCo13"/>
    <tableColumn id="644" name="LICCo14"/>
    <tableColumn id="645" name="NADCo0"/>
    <tableColumn id="646" name="NADCo1"/>
    <tableColumn id="647" name="NADCo2"/>
    <tableColumn id="648" name="NADCo3"/>
    <tableColumn id="649" name="NADCo4"/>
    <tableColumn id="650" name="NADCo5"/>
    <tableColumn id="651" name="NADCo6"/>
    <tableColumn id="652" name="NADCo7"/>
    <tableColumn id="653" name="NADCo8"/>
    <tableColumn id="654" name="NADCo9"/>
    <tableColumn id="655" name="NADCo10"/>
    <tableColumn id="656" name="NADCo11"/>
    <tableColumn id="657" name="NADCo12"/>
    <tableColumn id="658" name="NADCo13"/>
    <tableColumn id="659" name="NADCo14"/>
    <tableColumn id="660" name="NADCo15"/>
    <tableColumn id="661" name="NADCo16"/>
    <tableColumn id="662" name="NADCo17"/>
    <tableColumn id="663" name="NADCo18"/>
    <tableColumn id="664" name="NADCo19"/>
    <tableColumn id="665" name="NADCo20"/>
    <tableColumn id="666" name="NADCo21"/>
    <tableColumn id="667" name="NADCo22"/>
    <tableColumn id="668" name="NADCo23"/>
    <tableColumn id="669" name="NADCo24"/>
    <tableColumn id="670" name="NADCo25"/>
    <tableColumn id="671" name="NADCo26"/>
    <tableColumn id="672" name="NADCo27"/>
    <tableColumn id="673" name="CHDCo0"/>
    <tableColumn id="674" name="CHDCo1"/>
    <tableColumn id="675" name="CHDCo2"/>
    <tableColumn id="676" name="CHDCo3"/>
    <tableColumn id="677" name="CHDCo4"/>
    <tableColumn id="678" name="CHDCo5"/>
    <tableColumn id="679" name="CHDCo6"/>
    <tableColumn id="680" name="CHDCo7"/>
    <tableColumn id="681" name="CHDCo8"/>
    <tableColumn id="682" name="CHDCo9"/>
    <tableColumn id="683" name="CHDCo10"/>
    <tableColumn id="684" name="CHDCo11"/>
    <tableColumn id="685" name="CHDCo12"/>
    <tableColumn id="686" name="CHDCo13"/>
    <tableColumn id="687" name="CHDCo14"/>
    <tableColumn id="688" name="CHDCo15"/>
    <tableColumn id="689" name="CHDCo16"/>
    <tableColumn id="690" name="CHDCo17"/>
    <tableColumn id="691" name="CHDCo18"/>
    <tableColumn id="692" name="CHDCo19"/>
    <tableColumn id="693" name="CHDCo20"/>
    <tableColumn id="694" name="CHDCo21"/>
    <tableColumn id="695" name="CHDCo22"/>
    <tableColumn id="696" name="CHDCo23"/>
    <tableColumn id="697" name="CHDCo24"/>
    <tableColumn id="698" name="CHDCo25"/>
    <tableColumn id="699" name="CHDCo26"/>
    <tableColumn id="700" name="CHDCo27"/>
    <tableColumn id="701" name="CHDDCo0"/>
    <tableColumn id="702" name="CHDDCo1"/>
    <tableColumn id="703" name="CHDDCo2"/>
    <tableColumn id="704" name="CHDDCo3"/>
    <tableColumn id="705" name="CHDDCo4"/>
    <tableColumn id="706" name="CHDDCo5"/>
    <tableColumn id="707" name="CHDDCo6"/>
    <tableColumn id="708" name="CHDDCo7"/>
    <tableColumn id="709" name="CHDDCo8"/>
    <tableColumn id="710" name="CHDDCo9"/>
    <tableColumn id="711" name="CHDDCo10"/>
    <tableColumn id="712" name="CHDDCo11"/>
    <tableColumn id="713" name="CHDDCo12"/>
    <tableColumn id="714" name="CHDDCo13"/>
    <tableColumn id="715" name="CHDDCo14"/>
    <tableColumn id="716" name="CHDDCo15"/>
    <tableColumn id="717" name="CHDDCo16"/>
    <tableColumn id="718" name="CHDDCo17"/>
    <tableColumn id="719" name="CHDDCo18"/>
    <tableColumn id="720" name="CHDDCo19"/>
    <tableColumn id="721" name="CHDDCo20"/>
    <tableColumn id="722" name="CHDDCo21"/>
    <tableColumn id="723" name="CHDDCo22"/>
    <tableColumn id="724" name="CHDDCo23"/>
    <tableColumn id="725" name="CHDDCo24"/>
    <tableColumn id="726" name="CHDDCo25"/>
    <tableColumn id="727" name="CHDDCo26"/>
    <tableColumn id="728" name="CHDDCo27"/>
    <tableColumn id="729" name="T2DCo0"/>
    <tableColumn id="730" name="T2DCo1"/>
    <tableColumn id="731" name="T2DCo2"/>
    <tableColumn id="732" name="T2DCo3"/>
    <tableColumn id="733" name="T2DCo4"/>
    <tableColumn id="734" name="T2DCo5"/>
    <tableColumn id="735" name="T2DCo6"/>
    <tableColumn id="736" name="T2DCo7"/>
    <tableColumn id="737" name="T2DCo8"/>
    <tableColumn id="738" name="T2DCo9"/>
    <tableColumn id="739" name="T2DCo10"/>
    <tableColumn id="740" name="T2DCo11"/>
    <tableColumn id="741" name="T2DCo12"/>
    <tableColumn id="742" name="T2DCo13"/>
    <tableColumn id="743" name="T2DCo14"/>
    <tableColumn id="744" name="T2DCo15"/>
    <tableColumn id="745" name="T2DCo16"/>
    <tableColumn id="746" name="T2DCo17"/>
    <tableColumn id="747" name="T2DCo18"/>
    <tableColumn id="748" name="T2DCo19"/>
    <tableColumn id="749" name="T2DCo20"/>
    <tableColumn id="750" name="T2DCo21"/>
    <tableColumn id="751" name="T2DCo22"/>
    <tableColumn id="752" name="T2DCo23"/>
    <tableColumn id="753" name="T2DCo24"/>
    <tableColumn id="754" name="T2DCo25"/>
    <tableColumn id="755" name="T2DCo26"/>
    <tableColumn id="756" name="T2DCo27"/>
    <tableColumn id="757" name="T2DDCo0"/>
    <tableColumn id="758" name="T2DDCo1"/>
    <tableColumn id="759" name="T2DDCo2"/>
    <tableColumn id="760" name="T2DDCo3"/>
    <tableColumn id="761" name="T2DDCo4"/>
    <tableColumn id="762" name="T2DDCo5"/>
    <tableColumn id="763" name="T2DDCo6"/>
    <tableColumn id="764" name="T2DDCo7"/>
    <tableColumn id="765" name="T2DDCo8"/>
    <tableColumn id="766" name="T2DDCo9"/>
    <tableColumn id="767" name="T2DDCo10"/>
    <tableColumn id="768" name="T2DDCo11"/>
    <tableColumn id="769" name="T2DDCo12"/>
    <tableColumn id="770" name="T2DDCo13"/>
    <tableColumn id="771" name="T2DDCo14"/>
    <tableColumn id="772" name="T2DDCo15"/>
    <tableColumn id="773" name="T2DDCo16"/>
    <tableColumn id="774" name="T2DDCo17"/>
    <tableColumn id="775" name="T2DDCo18"/>
    <tableColumn id="776" name="T2DDCo19"/>
    <tableColumn id="777" name="T2DDCo20"/>
    <tableColumn id="778" name="T2DDCo21"/>
    <tableColumn id="779" name="T2DDCo22"/>
    <tableColumn id="780" name="T2DDCo23"/>
    <tableColumn id="781" name="T2DDCo24"/>
    <tableColumn id="782" name="T2DDCo25"/>
    <tableColumn id="783" name="T2DDCo26"/>
    <tableColumn id="784" name="T2DDCo27"/>
    <tableColumn id="785" name="OveCo0"/>
    <tableColumn id="786" name="OveCo1"/>
    <tableColumn id="787" name="OveCo2"/>
    <tableColumn id="788" name="OveCo3"/>
    <tableColumn id="789" name="OveCo4"/>
    <tableColumn id="790" name="OveCo5"/>
    <tableColumn id="791" name="OveCo6"/>
    <tableColumn id="792" name="OveCo7"/>
    <tableColumn id="793" name="OveCo8"/>
    <tableColumn id="794" name="OveCo9"/>
    <tableColumn id="795" name="OveCo10"/>
    <tableColumn id="796" name="OveCo11"/>
    <tableColumn id="797" name="OveCo12"/>
    <tableColumn id="798" name="OveCo13"/>
    <tableColumn id="799" name="OveCo14"/>
    <tableColumn id="800" name="OveCo15"/>
    <tableColumn id="801" name="OveCo16"/>
    <tableColumn id="802" name="OveCo17"/>
    <tableColumn id="803" name="OveCo18"/>
    <tableColumn id="804" name="OveCo19"/>
    <tableColumn id="805" name="OveCo20"/>
    <tableColumn id="806" name="OveCo21"/>
    <tableColumn id="807" name="OveCo22"/>
    <tableColumn id="808" name="OveCo23"/>
    <tableColumn id="809" name="OveCo24"/>
    <tableColumn id="810" name="OveCo25"/>
    <tableColumn id="811" name="OveCo26"/>
    <tableColumn id="812" name="OveCo27"/>
    <tableColumn id="813" name="ObeCo0"/>
    <tableColumn id="814" name="ObeCo1"/>
    <tableColumn id="815" name="ObeCo2"/>
    <tableColumn id="816" name="ObeCo3"/>
    <tableColumn id="817" name="ObeCo4"/>
    <tableColumn id="818" name="ObeCo5"/>
    <tableColumn id="819" name="ObeCo6"/>
    <tableColumn id="820" name="ObeCo7"/>
    <tableColumn id="821" name="ObeCo8"/>
    <tableColumn id="822" name="ObeCo9"/>
    <tableColumn id="823" name="ObeCo10"/>
    <tableColumn id="824" name="ObeCo11"/>
    <tableColumn id="825" name="ObeCo12"/>
    <tableColumn id="826" name="ObeCo13"/>
    <tableColumn id="827" name="ObeCo14"/>
    <tableColumn id="828" name="ObeCo15"/>
    <tableColumn id="829" name="ObeCo16"/>
    <tableColumn id="830" name="ObeCo17"/>
    <tableColumn id="831" name="ObeCo18"/>
    <tableColumn id="832" name="ObeCo19"/>
    <tableColumn id="833" name="ObeCo20"/>
    <tableColumn id="834" name="ObeCo21"/>
    <tableColumn id="835" name="ObeCo22"/>
    <tableColumn id="836" name="ObeCo23"/>
    <tableColumn id="837" name="ObeCo24"/>
    <tableColumn id="838" name="ObeCo25"/>
    <tableColumn id="839" name="ObeCo26"/>
    <tableColumn id="840" name="ObeCo27"/>
    <tableColumn id="841" name="SteDa0"/>
    <tableColumn id="842" name="SteDa1"/>
    <tableColumn id="843" name="SteDa2"/>
    <tableColumn id="844" name="SteDa3"/>
    <tableColumn id="845" name="SteDa4"/>
    <tableColumn id="846" name="SteDa5"/>
    <tableColumn id="847" name="SteDa6"/>
    <tableColumn id="848" name="SteDa7"/>
    <tableColumn id="849" name="SteDa8"/>
    <tableColumn id="850" name="SteDa9"/>
    <tableColumn id="851" name="SteDa10"/>
    <tableColumn id="852" name="SteDa11"/>
    <tableColumn id="853" name="SteDa12"/>
    <tableColumn id="854" name="SteDa13"/>
    <tableColumn id="855" name="SteDa14"/>
    <tableColumn id="856" name="SteDa15"/>
    <tableColumn id="857" name="SteDa16"/>
    <tableColumn id="858" name="SteDa17"/>
    <tableColumn id="859" name="SteDa18"/>
    <tableColumn id="860" name="SteDa19"/>
    <tableColumn id="861" name="SteDa20"/>
    <tableColumn id="862" name="SteDa21"/>
    <tableColumn id="863" name="SteDa22"/>
    <tableColumn id="864" name="SteDa23"/>
    <tableColumn id="865" name="SteDa24"/>
    <tableColumn id="866" name="SteDa25"/>
    <tableColumn id="867" name="SteDa26"/>
    <tableColumn id="868" name="SteDa27"/>
    <tableColumn id="869" name="NASDa0"/>
    <tableColumn id="870" name="NASDa1"/>
    <tableColumn id="871" name="NASDa2"/>
    <tableColumn id="872" name="NASDa3"/>
    <tableColumn id="873" name="NASDa4"/>
    <tableColumn id="874" name="NASDa5"/>
    <tableColumn id="875" name="NASDa6"/>
    <tableColumn id="876" name="NASDa7"/>
    <tableColumn id="877" name="NASDa8"/>
    <tableColumn id="878" name="NASDa9"/>
    <tableColumn id="879" name="NASDa10"/>
    <tableColumn id="880" name="NASDa11"/>
    <tableColumn id="881" name="NASDa12"/>
    <tableColumn id="882" name="NASDa13"/>
    <tableColumn id="883" name="NASDa14"/>
    <tableColumn id="884" name="NASDa15"/>
    <tableColumn id="885" name="NASDa16"/>
    <tableColumn id="886" name="NASDa17"/>
    <tableColumn id="887" name="NASDa18"/>
    <tableColumn id="888" name="NASDa19"/>
    <tableColumn id="889" name="NASDa20"/>
    <tableColumn id="890" name="NASDa21"/>
    <tableColumn id="891" name="NASDa22"/>
    <tableColumn id="892" name="NASDa23"/>
    <tableColumn id="893" name="NASDa24"/>
    <tableColumn id="894" name="NASDa25"/>
    <tableColumn id="895" name="NASDa26"/>
    <tableColumn id="896" name="NASDa27"/>
    <tableColumn id="897" name="CIRDa0"/>
    <tableColumn id="898" name="CIRDa1"/>
    <tableColumn id="899" name="CIRDa2"/>
    <tableColumn id="900" name="CIRDa3"/>
    <tableColumn id="901" name="CIRDa4"/>
    <tableColumn id="902" name="CIRDa5"/>
    <tableColumn id="903" name="CIRDa6"/>
    <tableColumn id="904" name="CIRDa7"/>
    <tableColumn id="905" name="CIRDa8"/>
    <tableColumn id="906" name="CIRDa9"/>
    <tableColumn id="907" name="CIRDa10"/>
    <tableColumn id="908" name="CIRDa11"/>
    <tableColumn id="909" name="CIRDa12"/>
    <tableColumn id="910" name="CIRDa13"/>
    <tableColumn id="911" name="CIRDa14"/>
    <tableColumn id="912" name="CIRDa15"/>
    <tableColumn id="913" name="CIRDa16"/>
    <tableColumn id="914" name="CIRDa17"/>
    <tableColumn id="915" name="CIRDa18"/>
    <tableColumn id="916" name="CIRDa19"/>
    <tableColumn id="917" name="CIRDa20"/>
    <tableColumn id="918" name="CIRDa21"/>
    <tableColumn id="919" name="CIRDa22"/>
    <tableColumn id="920" name="CIRDa23"/>
    <tableColumn id="921" name="CIRDa24"/>
    <tableColumn id="922" name="CIRDa25"/>
    <tableColumn id="923" name="CIRDa26"/>
    <tableColumn id="924" name="CIRDa27"/>
    <tableColumn id="925" name="HCCDa0"/>
    <tableColumn id="926" name="HCCDa1"/>
    <tableColumn id="927" name="HCCDa2"/>
    <tableColumn id="928" name="HCCDa3"/>
    <tableColumn id="929" name="HCCDa4"/>
    <tableColumn id="930" name="HCCDa5"/>
    <tableColumn id="931" name="HCCDa6"/>
    <tableColumn id="932" name="HCCDa7"/>
    <tableColumn id="933" name="HCCDa8"/>
    <tableColumn id="934" name="HCCDa9"/>
    <tableColumn id="935" name="HCCDa10"/>
    <tableColumn id="936" name="HCCDa11"/>
    <tableColumn id="937" name="HCCDa12"/>
    <tableColumn id="938" name="HCCDa13"/>
    <tableColumn id="939" name="HCCDa14"/>
    <tableColumn id="940" name="HCCDa15"/>
    <tableColumn id="941" name="HCCDa16"/>
    <tableColumn id="942" name="HCCDa17"/>
    <tableColumn id="943" name="HCCDa18"/>
    <tableColumn id="944" name="HCCDa19"/>
    <tableColumn id="945" name="HCCDa20"/>
    <tableColumn id="946" name="HCCDa21"/>
    <tableColumn id="947" name="HCCDa22"/>
    <tableColumn id="948" name="HCCDa23"/>
    <tableColumn id="949" name="HCCDa24"/>
    <tableColumn id="950" name="HCCDa25"/>
    <tableColumn id="951" name="HCCDa26"/>
    <tableColumn id="952" name="HCCDa27"/>
    <tableColumn id="953" name="LIDDa0"/>
    <tableColumn id="954" name="LIDDa1"/>
    <tableColumn id="955" name="LIDDa2"/>
    <tableColumn id="956" name="LIDDa3"/>
    <tableColumn id="957" name="LIDDa4"/>
    <tableColumn id="958" name="LIDDa5"/>
    <tableColumn id="959" name="LIDDa6"/>
    <tableColumn id="960" name="LIDDa7"/>
    <tableColumn id="961" name="LIDDa8"/>
    <tableColumn id="962" name="LIDDa9"/>
    <tableColumn id="963" name="LIDDa10"/>
    <tableColumn id="964" name="LIDDa11"/>
    <tableColumn id="965" name="LIDDa12"/>
    <tableColumn id="966" name="LIDDa13"/>
    <tableColumn id="967" name="LIDDa14"/>
    <tableColumn id="968" name="LIDDa15"/>
    <tableColumn id="969" name="LIDDa16"/>
    <tableColumn id="970" name="LIDDa17"/>
    <tableColumn id="971" name="LIDDa18"/>
    <tableColumn id="972" name="LIDDa19"/>
    <tableColumn id="973" name="LIDDa20"/>
    <tableColumn id="974" name="LIDDa21"/>
    <tableColumn id="975" name="LIDDa22"/>
    <tableColumn id="976" name="LIDDa23"/>
    <tableColumn id="977" name="LIDDa24"/>
    <tableColumn id="978" name="LIDDa25"/>
    <tableColumn id="979" name="LIDDa26"/>
    <tableColumn id="980" name="LIDDa27"/>
    <tableColumn id="981" name="NADDa0"/>
    <tableColumn id="982" name="NADDa1"/>
    <tableColumn id="983" name="NADDa2"/>
    <tableColumn id="984" name="NADDa3"/>
    <tableColumn id="985" name="NADDa4"/>
    <tableColumn id="986" name="NADDa5"/>
    <tableColumn id="987" name="NADDa6"/>
    <tableColumn id="988" name="NADDa7"/>
    <tableColumn id="989" name="NADDa8"/>
    <tableColumn id="990" name="NADDa9"/>
    <tableColumn id="991" name="NADDa10"/>
    <tableColumn id="992" name="NADDa11"/>
    <tableColumn id="993" name="NADDa12"/>
    <tableColumn id="994" name="NADDa13"/>
    <tableColumn id="995" name="NADDa14"/>
    <tableColumn id="996" name="NADDa15"/>
    <tableColumn id="997" name="NADDa16"/>
    <tableColumn id="998" name="NADDa17"/>
    <tableColumn id="999" name="NADDa18"/>
    <tableColumn id="1000" name="NADDa19"/>
    <tableColumn id="1001" name="NADDa20"/>
    <tableColumn id="1002" name="NADDa21"/>
    <tableColumn id="1003" name="NADDa22"/>
    <tableColumn id="1004" name="NADDa23"/>
    <tableColumn id="1005" name="NADDa24"/>
    <tableColumn id="1006" name="NADDa25"/>
    <tableColumn id="1007" name="NADDa26"/>
    <tableColumn id="1008" name="NADDa27"/>
    <tableColumn id="1009" name="CHDDa0"/>
    <tableColumn id="1010" name="CHDDa1"/>
    <tableColumn id="1011" name="CHDDa2"/>
    <tableColumn id="1012" name="CHDDa3"/>
    <tableColumn id="1013" name="CHDDa4"/>
    <tableColumn id="1014" name="CHDDa5"/>
    <tableColumn id="1015" name="CHDDa6"/>
    <tableColumn id="1016" name="CHDDa7"/>
    <tableColumn id="1017" name="CHDDa8"/>
    <tableColumn id="1018" name="CHDDa9"/>
    <tableColumn id="1019" name="CHDDa10"/>
    <tableColumn id="1020" name="CHDDa11"/>
    <tableColumn id="1021" name="CHDDa12"/>
    <tableColumn id="1022" name="CHDDa13"/>
    <tableColumn id="1023" name="CHDDa14"/>
    <tableColumn id="1024" name="CHDDa15"/>
    <tableColumn id="1025" name="CHDDa16"/>
    <tableColumn id="1026" name="CHDDa17"/>
    <tableColumn id="1027" name="CHDDa18"/>
    <tableColumn id="1028" name="CHDDa19"/>
    <tableColumn id="1029" name="CHDDa20"/>
    <tableColumn id="1030" name="CHDDa21"/>
    <tableColumn id="1031" name="CHDDa22"/>
    <tableColumn id="1032" name="CHDDa23"/>
    <tableColumn id="1033" name="CHDDa24"/>
    <tableColumn id="1034" name="CHDDa25"/>
    <tableColumn id="1035" name="CHDDa26"/>
    <tableColumn id="1036" name="CHDDa27"/>
    <tableColumn id="1037" name="CHDDDa0"/>
    <tableColumn id="1038" name="CHDDDa1"/>
    <tableColumn id="1039" name="CHDDDa2"/>
    <tableColumn id="1040" name="CHDDDa3"/>
    <tableColumn id="1041" name="CHDDDa4"/>
    <tableColumn id="1042" name="CHDDDa5"/>
    <tableColumn id="1043" name="CHDDDa6"/>
    <tableColumn id="1044" name="CHDDDa7"/>
    <tableColumn id="1045" name="CHDDDa8"/>
    <tableColumn id="1046" name="CHDDDa9"/>
    <tableColumn id="1047" name="CHDDDa10"/>
    <tableColumn id="1048" name="CHDDDa11"/>
    <tableColumn id="1049" name="CHDDDa12"/>
    <tableColumn id="1050" name="CHDDDa13"/>
    <tableColumn id="1051" name="CHDDDa14"/>
    <tableColumn id="1052" name="CHDDDa15"/>
    <tableColumn id="1053" name="CHDDDa16"/>
    <tableColumn id="1054" name="CHDDDa17"/>
    <tableColumn id="1055" name="CHDDDa18"/>
    <tableColumn id="1056" name="CHDDDa19"/>
    <tableColumn id="1057" name="CHDDDa20"/>
    <tableColumn id="1058" name="CHDDDa21"/>
    <tableColumn id="1059" name="CHDDDa22"/>
    <tableColumn id="1060" name="CHDDDa23"/>
    <tableColumn id="1061" name="CHDDDa24"/>
    <tableColumn id="1062" name="CHDDDa25"/>
    <tableColumn id="1063" name="CHDDDa26"/>
    <tableColumn id="1064" name="CHDDDa27"/>
    <tableColumn id="1065" name="T2DDa0"/>
    <tableColumn id="1066" name="T2DDa1"/>
    <tableColumn id="1067" name="T2DDa2"/>
    <tableColumn id="1068" name="T2DDa3"/>
    <tableColumn id="1069" name="T2DDa4"/>
    <tableColumn id="1070" name="T2DDa5"/>
    <tableColumn id="1071" name="T2DDa6"/>
    <tableColumn id="1072" name="T2DDa7"/>
    <tableColumn id="1073" name="T2DDa8"/>
    <tableColumn id="1074" name="T2DDa9"/>
    <tableColumn id="1075" name="T2DDa10"/>
    <tableColumn id="1076" name="T2DDa11"/>
    <tableColumn id="1077" name="T2DDa12"/>
    <tableColumn id="1078" name="T2DDa13"/>
    <tableColumn id="1079" name="T2DDa14"/>
    <tableColumn id="1080" name="T2DDa15"/>
    <tableColumn id="1081" name="T2DDa16"/>
    <tableColumn id="1082" name="T2DDa17"/>
    <tableColumn id="1083" name="T2DDa18"/>
    <tableColumn id="1084" name="T2DDa19"/>
    <tableColumn id="1085" name="T2DDa20"/>
    <tableColumn id="1086" name="T2DDa21"/>
    <tableColumn id="1087" name="T2DDa22"/>
    <tableColumn id="1088" name="T2DDa23"/>
    <tableColumn id="1089" name="T2DDa24"/>
    <tableColumn id="1090" name="T2DDa25"/>
    <tableColumn id="1091" name="T2DDa26"/>
    <tableColumn id="1092" name="T2DDa27"/>
    <tableColumn id="1093" name="T2DDDa0"/>
    <tableColumn id="1094" name="T2DDDa1"/>
    <tableColumn id="1095" name="T2DDDa2"/>
    <tableColumn id="1096" name="T2DDDa3"/>
    <tableColumn id="1097" name="T2DDDa4"/>
    <tableColumn id="1098" name="T2DDDa5"/>
    <tableColumn id="1099" name="T2DDDa6"/>
    <tableColumn id="1100" name="T2DDDa7"/>
    <tableColumn id="1101" name="T2DDDa8"/>
    <tableColumn id="1102" name="T2DDDa9"/>
    <tableColumn id="1103" name="T2DDDa10"/>
    <tableColumn id="1104" name="T2DDDa11"/>
    <tableColumn id="1105" name="T2DDDa12"/>
    <tableColumn id="1106" name="T2DDDa13"/>
    <tableColumn id="1107" name="T2DDDa14"/>
    <tableColumn id="1108" name="T2DDDa15"/>
    <tableColumn id="1109" name="T2DDDa16"/>
    <tableColumn id="1110" name="T2DDDa17"/>
    <tableColumn id="1111" name="T2DDDa18"/>
    <tableColumn id="1112" name="T2DDDa19"/>
    <tableColumn id="1113" name="T2DDDa20"/>
    <tableColumn id="1114" name="T2DDDa21"/>
    <tableColumn id="1115" name="T2DDDa22"/>
    <tableColumn id="1116" name="T2DDDa23"/>
    <tableColumn id="1117" name="T2DDDa24"/>
    <tableColumn id="1118" name="T2DDDa25"/>
    <tableColumn id="1119" name="T2DDDa26"/>
    <tableColumn id="1120" name="T2DDDa27"/>
    <tableColumn id="1121" name="OveDa0"/>
    <tableColumn id="1122" name="OveDa1"/>
    <tableColumn id="1123" name="OveDa2"/>
    <tableColumn id="1124" name="OveDa3"/>
    <tableColumn id="1125" name="OveDa4"/>
    <tableColumn id="1126" name="OveDa5"/>
    <tableColumn id="1127" name="OveDa6"/>
    <tableColumn id="1128" name="OveDa7"/>
    <tableColumn id="1129" name="OveDa8"/>
    <tableColumn id="1130" name="OveDa9"/>
    <tableColumn id="1131" name="OveDa10"/>
    <tableColumn id="1132" name="OveDa11"/>
    <tableColumn id="1133" name="OveDa12"/>
    <tableColumn id="1134" name="OveDa13"/>
    <tableColumn id="1135" name="OveDa14"/>
    <tableColumn id="1136" name="OveDa15"/>
    <tableColumn id="1137" name="OveDa16"/>
    <tableColumn id="1138" name="OveDa17"/>
    <tableColumn id="1139" name="OveDa18"/>
    <tableColumn id="1140" name="OveDa19"/>
    <tableColumn id="1141" name="OveDa20"/>
    <tableColumn id="1142" name="OveDa21"/>
    <tableColumn id="1143" name="OveDa22"/>
    <tableColumn id="1144" name="OveDa23"/>
    <tableColumn id="1145" name="OveDa24"/>
    <tableColumn id="1146" name="OveDa25"/>
    <tableColumn id="1147" name="OveDa26"/>
    <tableColumn id="1148" name="OveDa27"/>
    <tableColumn id="1149" name="ObeDa0"/>
    <tableColumn id="1150" name="ObeDa1"/>
    <tableColumn id="1151" name="ObeDa2"/>
    <tableColumn id="1152" name="ObeDa3"/>
    <tableColumn id="1153" name="ObeDa4"/>
    <tableColumn id="1154" name="ObeDa5"/>
    <tableColumn id="1155" name="ObeDa6"/>
    <tableColumn id="1156" name="ObeDa7"/>
    <tableColumn id="1157" name="ObeDa8"/>
    <tableColumn id="1158" name="ObeDa9"/>
    <tableColumn id="1159" name="ObeDa10"/>
    <tableColumn id="1160" name="ObeDa11"/>
    <tableColumn id="1161" name="ObeDa12"/>
    <tableColumn id="1162" name="ObeDa13"/>
    <tableColumn id="1163" name="ObeDa14"/>
    <tableColumn id="1164" name="ObeDa15"/>
    <tableColumn id="1165" name="ObeDa16"/>
    <tableColumn id="1166" name="ObeDa17"/>
    <tableColumn id="1167" name="ObeDa18"/>
    <tableColumn id="1168" name="ObeDa19"/>
    <tableColumn id="1169" name="ObeDa20"/>
    <tableColumn id="1170" name="ObeDa21"/>
    <tableColumn id="1171" name="ObeDa22"/>
    <tableColumn id="1172" name="ObeDa23"/>
    <tableColumn id="1173" name="ObeDa24"/>
    <tableColumn id="1174" name="ObeDa25"/>
    <tableColumn id="1175" name="ObeDa26"/>
    <tableColumn id="1176" name="ObeDa2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"/>
  <dimension ref="A1:ASH79"/>
  <sheetViews>
    <sheetView topLeftCell="C4" workbookViewId="0">
      <selection activeCell="C4" sqref="C4"/>
    </sheetView>
  </sheetViews>
  <sheetFormatPr defaultRowHeight="15" x14ac:dyDescent="0.25"/>
  <cols>
    <col min="1" max="1" width="22.5703125" bestFit="1" customWidth="1"/>
    <col min="2" max="2" width="15.5703125" bestFit="1" customWidth="1"/>
    <col min="13" max="30" width="9.5703125" customWidth="1"/>
    <col min="31" max="31" width="10.7109375" bestFit="1" customWidth="1"/>
    <col min="41" max="58" width="9.7109375" customWidth="1"/>
    <col min="69" max="86" width="10" customWidth="1"/>
    <col min="97" max="114" width="10.140625" customWidth="1"/>
    <col min="125" max="142" width="9.85546875" customWidth="1"/>
    <col min="153" max="170" width="10" customWidth="1"/>
    <col min="181" max="198" width="9.28515625" customWidth="1"/>
    <col min="209" max="226" width="10" customWidth="1"/>
    <col min="265" max="282" width="9.85546875" customWidth="1"/>
    <col min="311" max="320" width="9.28515625" customWidth="1"/>
    <col min="321" max="338" width="10.28515625" customWidth="1"/>
    <col min="349" max="366" width="10" customWidth="1"/>
    <col min="367" max="376" width="10.28515625" customWidth="1"/>
    <col min="377" max="394" width="11.28515625" customWidth="1"/>
    <col min="405" max="422" width="9.5703125" customWidth="1"/>
    <col min="423" max="432" width="9.85546875" customWidth="1"/>
    <col min="433" max="450" width="10.85546875" customWidth="1"/>
    <col min="461" max="478" width="10" customWidth="1"/>
    <col min="489" max="506" width="9.85546875" customWidth="1"/>
    <col min="507" max="516" width="9.42578125" customWidth="1"/>
    <col min="517" max="534" width="10.42578125" customWidth="1"/>
    <col min="535" max="544" width="10.140625" customWidth="1"/>
    <col min="545" max="562" width="11.140625" customWidth="1"/>
    <col min="563" max="572" width="9.28515625" customWidth="1"/>
    <col min="573" max="590" width="10.28515625" customWidth="1"/>
    <col min="591" max="600" width="10" customWidth="1"/>
    <col min="601" max="618" width="11" customWidth="1"/>
    <col min="638" max="638" width="10" customWidth="1"/>
    <col min="639" max="639" width="10.140625" customWidth="1"/>
    <col min="640" max="640" width="10" customWidth="1"/>
    <col min="641" max="641" width="10.140625" customWidth="1"/>
    <col min="642" max="642" width="10" customWidth="1"/>
    <col min="643" max="643" width="10.140625" customWidth="1"/>
    <col min="644" max="644" width="10" customWidth="1"/>
    <col min="645" max="645" width="10.140625" customWidth="1"/>
    <col min="646" max="646" width="10" customWidth="1"/>
    <col min="647" max="656" width="10.42578125" customWidth="1"/>
    <col min="657" max="674" width="11.42578125" customWidth="1"/>
    <col min="675" max="684" width="10.140625" customWidth="1"/>
    <col min="685" max="702" width="11.140625" customWidth="1"/>
    <col min="703" max="712" width="11.42578125" customWidth="1"/>
    <col min="713" max="730" width="12.42578125" customWidth="1"/>
    <col min="731" max="740" width="9.7109375" customWidth="1"/>
    <col min="741" max="758" width="10.7109375" customWidth="1"/>
    <col min="759" max="768" width="11" customWidth="1"/>
    <col min="769" max="786" width="12" customWidth="1"/>
    <col min="787" max="796" width="10" customWidth="1"/>
    <col min="797" max="814" width="11" customWidth="1"/>
    <col min="815" max="824" width="10.140625" customWidth="1"/>
    <col min="825" max="842" width="11.140625" customWidth="1"/>
    <col min="843" max="852" width="9.28515625" customWidth="1"/>
    <col min="853" max="870" width="10.28515625" customWidth="1"/>
    <col min="871" max="880" width="10.140625" customWidth="1"/>
    <col min="881" max="898" width="11.140625" customWidth="1"/>
    <col min="899" max="908" width="9.28515625" customWidth="1"/>
    <col min="909" max="926" width="10.28515625" customWidth="1"/>
    <col min="927" max="936" width="10" customWidth="1"/>
    <col min="937" max="954" width="11" customWidth="1"/>
    <col min="965" max="982" width="10.140625" customWidth="1"/>
    <col min="983" max="992" width="10.42578125" customWidth="1"/>
    <col min="993" max="1010" width="11.42578125" customWidth="1"/>
    <col min="1011" max="1020" width="10.140625" customWidth="1"/>
    <col min="1021" max="1038" width="11.140625" customWidth="1"/>
    <col min="1039" max="1048" width="11.42578125" customWidth="1"/>
    <col min="1049" max="1066" width="12.42578125" customWidth="1"/>
    <col min="1067" max="1076" width="9.7109375" customWidth="1"/>
    <col min="1077" max="1094" width="10.7109375" customWidth="1"/>
    <col min="1095" max="1104" width="11" customWidth="1"/>
    <col min="1105" max="1122" width="12" customWidth="1"/>
    <col min="1123" max="1132" width="10" customWidth="1"/>
    <col min="1133" max="1150" width="11" customWidth="1"/>
    <col min="1151" max="1160" width="10.140625" customWidth="1"/>
    <col min="1161" max="1178" width="11.140625" customWidth="1"/>
  </cols>
  <sheetData>
    <row r="1" spans="1:1178" ht="23.25" x14ac:dyDescent="0.35">
      <c r="C1" s="4" t="s">
        <v>4</v>
      </c>
    </row>
    <row r="2" spans="1:1178" ht="18.75" x14ac:dyDescent="0.3">
      <c r="C2" s="5" t="s">
        <v>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5" t="s">
        <v>6</v>
      </c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SM2" s="5" t="s">
        <v>8</v>
      </c>
      <c r="XR2" s="5"/>
      <c r="AFK2" s="5" t="s">
        <v>7</v>
      </c>
      <c r="AKP2" s="5"/>
    </row>
    <row r="3" spans="1:1178" x14ac:dyDescent="0.25">
      <c r="A3" s="1" t="s">
        <v>0</v>
      </c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0</v>
      </c>
      <c r="AF3">
        <v>1</v>
      </c>
      <c r="AG3">
        <v>2</v>
      </c>
      <c r="AH3">
        <v>3</v>
      </c>
      <c r="AI3">
        <v>4</v>
      </c>
      <c r="AJ3">
        <v>5</v>
      </c>
      <c r="AK3">
        <v>6</v>
      </c>
      <c r="AL3">
        <v>7</v>
      </c>
      <c r="AM3">
        <v>8</v>
      </c>
      <c r="AN3">
        <v>9</v>
      </c>
      <c r="AO3">
        <v>10</v>
      </c>
      <c r="AP3">
        <v>11</v>
      </c>
      <c r="AQ3">
        <v>12</v>
      </c>
      <c r="AR3">
        <v>13</v>
      </c>
      <c r="AS3">
        <v>14</v>
      </c>
      <c r="AT3">
        <v>15</v>
      </c>
      <c r="AU3">
        <v>16</v>
      </c>
      <c r="AV3">
        <v>17</v>
      </c>
      <c r="AW3">
        <v>18</v>
      </c>
      <c r="AX3">
        <v>19</v>
      </c>
      <c r="AY3">
        <v>20</v>
      </c>
      <c r="AZ3">
        <v>21</v>
      </c>
      <c r="BA3">
        <v>22</v>
      </c>
      <c r="BB3">
        <v>23</v>
      </c>
      <c r="BC3">
        <v>24</v>
      </c>
      <c r="BD3">
        <v>25</v>
      </c>
      <c r="BE3">
        <v>26</v>
      </c>
      <c r="BF3">
        <v>27</v>
      </c>
      <c r="BG3">
        <v>0</v>
      </c>
      <c r="BH3">
        <v>1</v>
      </c>
      <c r="BI3">
        <v>2</v>
      </c>
      <c r="BJ3">
        <v>3</v>
      </c>
      <c r="BK3">
        <v>4</v>
      </c>
      <c r="BL3">
        <v>5</v>
      </c>
      <c r="BM3">
        <v>6</v>
      </c>
      <c r="BN3">
        <v>7</v>
      </c>
      <c r="BO3">
        <v>8</v>
      </c>
      <c r="BP3">
        <v>9</v>
      </c>
      <c r="BQ3">
        <v>10</v>
      </c>
      <c r="BR3">
        <v>11</v>
      </c>
      <c r="BS3">
        <v>12</v>
      </c>
      <c r="BT3">
        <v>13</v>
      </c>
      <c r="BU3">
        <v>14</v>
      </c>
      <c r="BV3">
        <v>15</v>
      </c>
      <c r="BW3">
        <v>16</v>
      </c>
      <c r="BX3">
        <v>17</v>
      </c>
      <c r="BY3">
        <v>18</v>
      </c>
      <c r="BZ3">
        <v>19</v>
      </c>
      <c r="CA3">
        <v>20</v>
      </c>
      <c r="CB3">
        <v>21</v>
      </c>
      <c r="CC3">
        <v>22</v>
      </c>
      <c r="CD3">
        <v>23</v>
      </c>
      <c r="CE3">
        <v>24</v>
      </c>
      <c r="CF3">
        <v>25</v>
      </c>
      <c r="CG3">
        <v>26</v>
      </c>
      <c r="CH3">
        <v>27</v>
      </c>
      <c r="CI3">
        <v>0</v>
      </c>
      <c r="CJ3">
        <v>1</v>
      </c>
      <c r="CK3">
        <v>2</v>
      </c>
      <c r="CL3">
        <v>3</v>
      </c>
      <c r="CM3">
        <v>4</v>
      </c>
      <c r="CN3">
        <v>5</v>
      </c>
      <c r="CO3">
        <v>6</v>
      </c>
      <c r="CP3">
        <v>7</v>
      </c>
      <c r="CQ3">
        <v>8</v>
      </c>
      <c r="CR3">
        <v>9</v>
      </c>
      <c r="CS3">
        <v>10</v>
      </c>
      <c r="CT3">
        <v>11</v>
      </c>
      <c r="CU3">
        <v>12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18</v>
      </c>
      <c r="DB3">
        <v>19</v>
      </c>
      <c r="DC3">
        <v>20</v>
      </c>
      <c r="DD3">
        <v>21</v>
      </c>
      <c r="DE3">
        <v>22</v>
      </c>
      <c r="DF3">
        <v>23</v>
      </c>
      <c r="DG3">
        <v>24</v>
      </c>
      <c r="DH3">
        <v>25</v>
      </c>
      <c r="DI3">
        <v>26</v>
      </c>
      <c r="DJ3">
        <v>27</v>
      </c>
      <c r="DK3">
        <v>0</v>
      </c>
      <c r="DL3">
        <v>1</v>
      </c>
      <c r="DM3">
        <v>2</v>
      </c>
      <c r="DN3">
        <v>3</v>
      </c>
      <c r="DO3">
        <v>4</v>
      </c>
      <c r="DP3">
        <v>5</v>
      </c>
      <c r="DQ3">
        <v>6</v>
      </c>
      <c r="DR3">
        <v>7</v>
      </c>
      <c r="DS3">
        <v>8</v>
      </c>
      <c r="DT3">
        <v>9</v>
      </c>
      <c r="DU3">
        <v>10</v>
      </c>
      <c r="DV3">
        <v>11</v>
      </c>
      <c r="DW3">
        <v>12</v>
      </c>
      <c r="DX3">
        <v>13</v>
      </c>
      <c r="DY3">
        <v>14</v>
      </c>
      <c r="DZ3">
        <v>15</v>
      </c>
      <c r="EA3">
        <v>16</v>
      </c>
      <c r="EB3">
        <v>17</v>
      </c>
      <c r="EC3">
        <v>18</v>
      </c>
      <c r="ED3">
        <v>19</v>
      </c>
      <c r="EE3">
        <v>20</v>
      </c>
      <c r="EF3">
        <v>21</v>
      </c>
      <c r="EG3">
        <v>22</v>
      </c>
      <c r="EH3">
        <v>23</v>
      </c>
      <c r="EI3">
        <v>24</v>
      </c>
      <c r="EJ3">
        <v>25</v>
      </c>
      <c r="EK3">
        <v>26</v>
      </c>
      <c r="EL3">
        <v>27</v>
      </c>
      <c r="EM3">
        <v>0</v>
      </c>
      <c r="EN3">
        <v>1</v>
      </c>
      <c r="EO3">
        <v>2</v>
      </c>
      <c r="EP3">
        <v>3</v>
      </c>
      <c r="EQ3">
        <v>4</v>
      </c>
      <c r="ER3">
        <v>5</v>
      </c>
      <c r="ES3">
        <v>6</v>
      </c>
      <c r="ET3">
        <v>7</v>
      </c>
      <c r="EU3">
        <v>8</v>
      </c>
      <c r="EV3">
        <v>9</v>
      </c>
      <c r="EW3">
        <v>10</v>
      </c>
      <c r="EX3">
        <v>11</v>
      </c>
      <c r="EY3">
        <v>12</v>
      </c>
      <c r="EZ3">
        <v>13</v>
      </c>
      <c r="FA3">
        <v>14</v>
      </c>
      <c r="FB3">
        <v>15</v>
      </c>
      <c r="FC3">
        <v>16</v>
      </c>
      <c r="FD3">
        <v>17</v>
      </c>
      <c r="FE3">
        <v>18</v>
      </c>
      <c r="FF3">
        <v>19</v>
      </c>
      <c r="FG3">
        <v>20</v>
      </c>
      <c r="FH3">
        <v>21</v>
      </c>
      <c r="FI3">
        <v>22</v>
      </c>
      <c r="FJ3">
        <v>23</v>
      </c>
      <c r="FK3">
        <v>24</v>
      </c>
      <c r="FL3">
        <v>25</v>
      </c>
      <c r="FM3">
        <v>26</v>
      </c>
      <c r="FN3">
        <v>27</v>
      </c>
      <c r="FO3">
        <v>0</v>
      </c>
      <c r="FP3">
        <v>1</v>
      </c>
      <c r="FQ3">
        <v>2</v>
      </c>
      <c r="FR3">
        <v>3</v>
      </c>
      <c r="FS3">
        <v>4</v>
      </c>
      <c r="FT3">
        <v>5</v>
      </c>
      <c r="FU3">
        <v>6</v>
      </c>
      <c r="FV3">
        <v>7</v>
      </c>
      <c r="FW3">
        <v>8</v>
      </c>
      <c r="FX3">
        <v>9</v>
      </c>
      <c r="FY3">
        <v>10</v>
      </c>
      <c r="FZ3">
        <v>11</v>
      </c>
      <c r="GA3">
        <v>12</v>
      </c>
      <c r="GB3">
        <v>13</v>
      </c>
      <c r="GC3">
        <v>14</v>
      </c>
      <c r="GD3">
        <v>15</v>
      </c>
      <c r="GE3">
        <v>16</v>
      </c>
      <c r="GF3">
        <v>17</v>
      </c>
      <c r="GG3">
        <v>18</v>
      </c>
      <c r="GH3">
        <v>19</v>
      </c>
      <c r="GI3">
        <v>20</v>
      </c>
      <c r="GJ3">
        <v>21</v>
      </c>
      <c r="GK3">
        <v>22</v>
      </c>
      <c r="GL3">
        <v>23</v>
      </c>
      <c r="GM3">
        <v>24</v>
      </c>
      <c r="GN3">
        <v>25</v>
      </c>
      <c r="GO3">
        <v>26</v>
      </c>
      <c r="GP3">
        <v>27</v>
      </c>
      <c r="GQ3">
        <v>0</v>
      </c>
      <c r="GR3">
        <v>1</v>
      </c>
      <c r="GS3">
        <v>2</v>
      </c>
      <c r="GT3">
        <v>3</v>
      </c>
      <c r="GU3">
        <v>4</v>
      </c>
      <c r="GV3">
        <v>5</v>
      </c>
      <c r="GW3">
        <v>6</v>
      </c>
      <c r="GX3">
        <v>7</v>
      </c>
      <c r="GY3">
        <v>8</v>
      </c>
      <c r="GZ3">
        <v>9</v>
      </c>
      <c r="HA3">
        <v>10</v>
      </c>
      <c r="HB3">
        <v>11</v>
      </c>
      <c r="HC3">
        <v>12</v>
      </c>
      <c r="HD3">
        <v>13</v>
      </c>
      <c r="HE3">
        <v>14</v>
      </c>
      <c r="HF3">
        <v>15</v>
      </c>
      <c r="HG3">
        <v>16</v>
      </c>
      <c r="HH3">
        <v>17</v>
      </c>
      <c r="HI3">
        <v>18</v>
      </c>
      <c r="HJ3">
        <v>19</v>
      </c>
      <c r="HK3">
        <v>20</v>
      </c>
      <c r="HL3">
        <v>21</v>
      </c>
      <c r="HM3">
        <v>22</v>
      </c>
      <c r="HN3">
        <v>23</v>
      </c>
      <c r="HO3">
        <v>24</v>
      </c>
      <c r="HP3">
        <v>25</v>
      </c>
      <c r="HQ3">
        <v>26</v>
      </c>
      <c r="HR3">
        <v>27</v>
      </c>
      <c r="HS3">
        <v>0</v>
      </c>
      <c r="HT3">
        <v>1</v>
      </c>
      <c r="HU3">
        <v>2</v>
      </c>
      <c r="HV3">
        <v>3</v>
      </c>
      <c r="HW3">
        <v>4</v>
      </c>
      <c r="HX3">
        <v>5</v>
      </c>
      <c r="HY3">
        <v>6</v>
      </c>
      <c r="HZ3">
        <v>7</v>
      </c>
      <c r="IA3">
        <v>8</v>
      </c>
      <c r="IB3">
        <v>9</v>
      </c>
      <c r="IC3">
        <v>10</v>
      </c>
      <c r="ID3">
        <v>11</v>
      </c>
      <c r="IE3">
        <v>12</v>
      </c>
      <c r="IF3">
        <v>13</v>
      </c>
      <c r="IG3">
        <v>14</v>
      </c>
      <c r="IH3">
        <v>15</v>
      </c>
      <c r="II3">
        <v>16</v>
      </c>
      <c r="IJ3">
        <v>17</v>
      </c>
      <c r="IK3">
        <v>18</v>
      </c>
      <c r="IL3">
        <v>19</v>
      </c>
      <c r="IM3">
        <v>20</v>
      </c>
      <c r="IN3">
        <v>21</v>
      </c>
      <c r="IO3">
        <v>22</v>
      </c>
      <c r="IP3">
        <v>23</v>
      </c>
      <c r="IQ3">
        <v>24</v>
      </c>
      <c r="IR3">
        <v>25</v>
      </c>
      <c r="IS3">
        <v>26</v>
      </c>
      <c r="IT3">
        <v>27</v>
      </c>
      <c r="IU3">
        <v>0</v>
      </c>
      <c r="IV3">
        <v>1</v>
      </c>
      <c r="IW3">
        <v>2</v>
      </c>
      <c r="IX3">
        <v>3</v>
      </c>
      <c r="IY3">
        <v>4</v>
      </c>
      <c r="IZ3">
        <v>5</v>
      </c>
      <c r="JA3">
        <v>6</v>
      </c>
      <c r="JB3">
        <v>7</v>
      </c>
      <c r="JC3">
        <v>8</v>
      </c>
      <c r="JD3">
        <v>9</v>
      </c>
      <c r="JE3">
        <v>10</v>
      </c>
      <c r="JF3">
        <v>11</v>
      </c>
      <c r="JG3">
        <v>12</v>
      </c>
      <c r="JH3">
        <v>13</v>
      </c>
      <c r="JI3">
        <v>14</v>
      </c>
      <c r="JJ3">
        <v>15</v>
      </c>
      <c r="JK3">
        <v>16</v>
      </c>
      <c r="JL3">
        <v>17</v>
      </c>
      <c r="JM3">
        <v>18</v>
      </c>
      <c r="JN3">
        <v>19</v>
      </c>
      <c r="JO3">
        <v>20</v>
      </c>
      <c r="JP3">
        <v>21</v>
      </c>
      <c r="JQ3">
        <v>22</v>
      </c>
      <c r="JR3">
        <v>23</v>
      </c>
      <c r="JS3">
        <v>24</v>
      </c>
      <c r="JT3">
        <v>25</v>
      </c>
      <c r="JU3">
        <v>26</v>
      </c>
      <c r="JV3">
        <v>27</v>
      </c>
      <c r="JW3">
        <v>0</v>
      </c>
      <c r="JX3">
        <v>1</v>
      </c>
      <c r="JY3">
        <v>2</v>
      </c>
      <c r="JZ3">
        <v>3</v>
      </c>
      <c r="KA3">
        <v>4</v>
      </c>
      <c r="KB3">
        <v>5</v>
      </c>
      <c r="KC3">
        <v>6</v>
      </c>
      <c r="KD3">
        <v>7</v>
      </c>
      <c r="KE3">
        <v>8</v>
      </c>
      <c r="KF3">
        <v>9</v>
      </c>
      <c r="KG3">
        <v>10</v>
      </c>
      <c r="KH3">
        <v>11</v>
      </c>
      <c r="KI3">
        <v>12</v>
      </c>
      <c r="KJ3">
        <v>13</v>
      </c>
      <c r="KK3">
        <v>14</v>
      </c>
      <c r="KL3">
        <v>15</v>
      </c>
      <c r="KM3">
        <v>16</v>
      </c>
      <c r="KN3">
        <v>17</v>
      </c>
      <c r="KO3">
        <v>18</v>
      </c>
      <c r="KP3">
        <v>19</v>
      </c>
      <c r="KQ3">
        <v>20</v>
      </c>
      <c r="KR3">
        <v>21</v>
      </c>
      <c r="KS3">
        <v>22</v>
      </c>
      <c r="KT3">
        <v>23</v>
      </c>
      <c r="KU3">
        <v>24</v>
      </c>
      <c r="KV3">
        <v>25</v>
      </c>
      <c r="KW3">
        <v>26</v>
      </c>
      <c r="KX3">
        <v>27</v>
      </c>
      <c r="KY3">
        <v>0</v>
      </c>
      <c r="KZ3">
        <v>1</v>
      </c>
      <c r="LA3">
        <v>2</v>
      </c>
      <c r="LB3">
        <v>3</v>
      </c>
      <c r="LC3">
        <v>4</v>
      </c>
      <c r="LD3">
        <v>5</v>
      </c>
      <c r="LE3">
        <v>6</v>
      </c>
      <c r="LF3">
        <v>7</v>
      </c>
      <c r="LG3">
        <v>8</v>
      </c>
      <c r="LH3">
        <v>9</v>
      </c>
      <c r="LI3">
        <v>10</v>
      </c>
      <c r="LJ3">
        <v>11</v>
      </c>
      <c r="LK3">
        <v>12</v>
      </c>
      <c r="LL3">
        <v>13</v>
      </c>
      <c r="LM3">
        <v>14</v>
      </c>
      <c r="LN3">
        <v>15</v>
      </c>
      <c r="LO3">
        <v>16</v>
      </c>
      <c r="LP3">
        <v>17</v>
      </c>
      <c r="LQ3">
        <v>18</v>
      </c>
      <c r="LR3">
        <v>19</v>
      </c>
      <c r="LS3">
        <v>20</v>
      </c>
      <c r="LT3">
        <v>21</v>
      </c>
      <c r="LU3">
        <v>22</v>
      </c>
      <c r="LV3">
        <v>23</v>
      </c>
      <c r="LW3">
        <v>24</v>
      </c>
      <c r="LX3">
        <v>25</v>
      </c>
      <c r="LY3">
        <v>26</v>
      </c>
      <c r="LZ3">
        <v>27</v>
      </c>
      <c r="MA3">
        <v>0</v>
      </c>
      <c r="MB3">
        <v>1</v>
      </c>
      <c r="MC3">
        <v>2</v>
      </c>
      <c r="MD3">
        <v>3</v>
      </c>
      <c r="ME3">
        <v>4</v>
      </c>
      <c r="MF3">
        <v>5</v>
      </c>
      <c r="MG3">
        <v>6</v>
      </c>
      <c r="MH3">
        <v>7</v>
      </c>
      <c r="MI3">
        <v>8</v>
      </c>
      <c r="MJ3">
        <v>9</v>
      </c>
      <c r="MK3">
        <v>10</v>
      </c>
      <c r="ML3">
        <v>11</v>
      </c>
      <c r="MM3">
        <v>12</v>
      </c>
      <c r="MN3">
        <v>13</v>
      </c>
      <c r="MO3">
        <v>14</v>
      </c>
      <c r="MP3">
        <v>15</v>
      </c>
      <c r="MQ3">
        <v>16</v>
      </c>
      <c r="MR3">
        <v>17</v>
      </c>
      <c r="MS3">
        <v>18</v>
      </c>
      <c r="MT3">
        <v>19</v>
      </c>
      <c r="MU3">
        <v>20</v>
      </c>
      <c r="MV3">
        <v>21</v>
      </c>
      <c r="MW3">
        <v>22</v>
      </c>
      <c r="MX3">
        <v>23</v>
      </c>
      <c r="MY3">
        <v>24</v>
      </c>
      <c r="MZ3">
        <v>25</v>
      </c>
      <c r="NA3">
        <v>26</v>
      </c>
      <c r="NB3">
        <v>27</v>
      </c>
      <c r="NC3">
        <v>0</v>
      </c>
      <c r="ND3">
        <v>1</v>
      </c>
      <c r="NE3">
        <v>2</v>
      </c>
      <c r="NF3">
        <v>3</v>
      </c>
      <c r="NG3">
        <v>4</v>
      </c>
      <c r="NH3">
        <v>5</v>
      </c>
      <c r="NI3">
        <v>6</v>
      </c>
      <c r="NJ3">
        <v>7</v>
      </c>
      <c r="NK3">
        <v>8</v>
      </c>
      <c r="NL3">
        <v>9</v>
      </c>
      <c r="NM3">
        <v>10</v>
      </c>
      <c r="NN3">
        <v>11</v>
      </c>
      <c r="NO3">
        <v>12</v>
      </c>
      <c r="NP3">
        <v>13</v>
      </c>
      <c r="NQ3">
        <v>14</v>
      </c>
      <c r="NR3">
        <v>15</v>
      </c>
      <c r="NS3">
        <v>16</v>
      </c>
      <c r="NT3">
        <v>17</v>
      </c>
      <c r="NU3">
        <v>18</v>
      </c>
      <c r="NV3">
        <v>19</v>
      </c>
      <c r="NW3">
        <v>20</v>
      </c>
      <c r="NX3">
        <v>21</v>
      </c>
      <c r="NY3">
        <v>22</v>
      </c>
      <c r="NZ3">
        <v>23</v>
      </c>
      <c r="OA3">
        <v>24</v>
      </c>
      <c r="OB3">
        <v>25</v>
      </c>
      <c r="OC3">
        <v>26</v>
      </c>
      <c r="OD3">
        <v>27</v>
      </c>
      <c r="OE3">
        <v>0</v>
      </c>
      <c r="OF3">
        <v>1</v>
      </c>
      <c r="OG3">
        <v>2</v>
      </c>
      <c r="OH3">
        <v>3</v>
      </c>
      <c r="OI3">
        <v>4</v>
      </c>
      <c r="OJ3">
        <v>5</v>
      </c>
      <c r="OK3">
        <v>6</v>
      </c>
      <c r="OL3">
        <v>7</v>
      </c>
      <c r="OM3">
        <v>8</v>
      </c>
      <c r="ON3">
        <v>9</v>
      </c>
      <c r="OO3">
        <v>10</v>
      </c>
      <c r="OP3">
        <v>11</v>
      </c>
      <c r="OQ3">
        <v>12</v>
      </c>
      <c r="OR3">
        <v>13</v>
      </c>
      <c r="OS3">
        <v>14</v>
      </c>
      <c r="OT3">
        <v>15</v>
      </c>
      <c r="OU3">
        <v>16</v>
      </c>
      <c r="OV3">
        <v>17</v>
      </c>
      <c r="OW3">
        <v>18</v>
      </c>
      <c r="OX3">
        <v>19</v>
      </c>
      <c r="OY3">
        <v>20</v>
      </c>
      <c r="OZ3">
        <v>21</v>
      </c>
      <c r="PA3">
        <v>22</v>
      </c>
      <c r="PB3">
        <v>23</v>
      </c>
      <c r="PC3">
        <v>24</v>
      </c>
      <c r="PD3">
        <v>25</v>
      </c>
      <c r="PE3">
        <v>26</v>
      </c>
      <c r="PF3">
        <v>27</v>
      </c>
      <c r="PG3">
        <v>0</v>
      </c>
      <c r="PH3">
        <v>1</v>
      </c>
      <c r="PI3">
        <v>2</v>
      </c>
      <c r="PJ3">
        <v>3</v>
      </c>
      <c r="PK3">
        <v>4</v>
      </c>
      <c r="PL3">
        <v>5</v>
      </c>
      <c r="PM3">
        <v>6</v>
      </c>
      <c r="PN3">
        <v>7</v>
      </c>
      <c r="PO3">
        <v>8</v>
      </c>
      <c r="PP3">
        <v>9</v>
      </c>
      <c r="PQ3">
        <v>10</v>
      </c>
      <c r="PR3">
        <v>11</v>
      </c>
      <c r="PS3">
        <v>12</v>
      </c>
      <c r="PT3">
        <v>13</v>
      </c>
      <c r="PU3">
        <v>14</v>
      </c>
      <c r="PV3">
        <v>15</v>
      </c>
      <c r="PW3">
        <v>16</v>
      </c>
      <c r="PX3">
        <v>17</v>
      </c>
      <c r="PY3">
        <v>18</v>
      </c>
      <c r="PZ3">
        <v>19</v>
      </c>
      <c r="QA3">
        <v>20</v>
      </c>
      <c r="QB3">
        <v>21</v>
      </c>
      <c r="QC3">
        <v>22</v>
      </c>
      <c r="QD3">
        <v>23</v>
      </c>
      <c r="QE3">
        <v>24</v>
      </c>
      <c r="QF3">
        <v>25</v>
      </c>
      <c r="QG3">
        <v>26</v>
      </c>
      <c r="QH3">
        <v>27</v>
      </c>
      <c r="QI3">
        <v>0</v>
      </c>
      <c r="QJ3">
        <v>1</v>
      </c>
      <c r="QK3">
        <v>2</v>
      </c>
      <c r="QL3">
        <v>3</v>
      </c>
      <c r="QM3">
        <v>4</v>
      </c>
      <c r="QN3">
        <v>5</v>
      </c>
      <c r="QO3">
        <v>6</v>
      </c>
      <c r="QP3">
        <v>7</v>
      </c>
      <c r="QQ3">
        <v>8</v>
      </c>
      <c r="QR3">
        <v>9</v>
      </c>
      <c r="QS3">
        <v>10</v>
      </c>
      <c r="QT3">
        <v>11</v>
      </c>
      <c r="QU3">
        <v>12</v>
      </c>
      <c r="QV3">
        <v>13</v>
      </c>
      <c r="QW3">
        <v>14</v>
      </c>
      <c r="QX3">
        <v>15</v>
      </c>
      <c r="QY3">
        <v>16</v>
      </c>
      <c r="QZ3">
        <v>17</v>
      </c>
      <c r="RA3">
        <v>18</v>
      </c>
      <c r="RB3">
        <v>19</v>
      </c>
      <c r="RC3">
        <v>20</v>
      </c>
      <c r="RD3">
        <v>21</v>
      </c>
      <c r="RE3">
        <v>22</v>
      </c>
      <c r="RF3">
        <v>23</v>
      </c>
      <c r="RG3">
        <v>24</v>
      </c>
      <c r="RH3">
        <v>25</v>
      </c>
      <c r="RI3">
        <v>26</v>
      </c>
      <c r="RJ3">
        <v>27</v>
      </c>
      <c r="RK3">
        <v>0</v>
      </c>
      <c r="RL3">
        <v>1</v>
      </c>
      <c r="RM3">
        <v>2</v>
      </c>
      <c r="RN3">
        <v>3</v>
      </c>
      <c r="RO3">
        <v>4</v>
      </c>
      <c r="RP3">
        <v>5</v>
      </c>
      <c r="RQ3">
        <v>6</v>
      </c>
      <c r="RR3">
        <v>7</v>
      </c>
      <c r="RS3">
        <v>8</v>
      </c>
      <c r="RT3">
        <v>9</v>
      </c>
      <c r="RU3">
        <v>10</v>
      </c>
      <c r="RV3">
        <v>11</v>
      </c>
      <c r="RW3">
        <v>12</v>
      </c>
      <c r="RX3">
        <v>13</v>
      </c>
      <c r="RY3">
        <v>14</v>
      </c>
      <c r="RZ3">
        <v>15</v>
      </c>
      <c r="SA3">
        <v>16</v>
      </c>
      <c r="SB3">
        <v>17</v>
      </c>
      <c r="SC3">
        <v>18</v>
      </c>
      <c r="SD3">
        <v>19</v>
      </c>
      <c r="SE3">
        <v>20</v>
      </c>
      <c r="SF3">
        <v>21</v>
      </c>
      <c r="SG3">
        <v>22</v>
      </c>
      <c r="SH3">
        <v>23</v>
      </c>
      <c r="SI3">
        <v>24</v>
      </c>
      <c r="SJ3">
        <v>25</v>
      </c>
      <c r="SK3">
        <v>26</v>
      </c>
      <c r="SL3">
        <v>27</v>
      </c>
      <c r="SM3">
        <v>0</v>
      </c>
      <c r="SN3">
        <v>1</v>
      </c>
      <c r="SO3">
        <v>2</v>
      </c>
      <c r="SP3">
        <v>3</v>
      </c>
      <c r="SQ3">
        <v>4</v>
      </c>
      <c r="SR3">
        <v>5</v>
      </c>
      <c r="SS3">
        <v>6</v>
      </c>
      <c r="ST3">
        <v>7</v>
      </c>
      <c r="SU3">
        <v>8</v>
      </c>
      <c r="SV3">
        <v>9</v>
      </c>
      <c r="SW3">
        <v>10</v>
      </c>
      <c r="SX3">
        <v>11</v>
      </c>
      <c r="SY3">
        <v>12</v>
      </c>
      <c r="SZ3">
        <v>13</v>
      </c>
      <c r="TA3">
        <v>14</v>
      </c>
      <c r="TB3">
        <v>15</v>
      </c>
      <c r="TC3">
        <v>16</v>
      </c>
      <c r="TD3">
        <v>17</v>
      </c>
      <c r="TE3">
        <v>18</v>
      </c>
      <c r="TF3">
        <v>19</v>
      </c>
      <c r="TG3">
        <v>20</v>
      </c>
      <c r="TH3">
        <v>21</v>
      </c>
      <c r="TI3">
        <v>22</v>
      </c>
      <c r="TJ3">
        <v>23</v>
      </c>
      <c r="TK3">
        <v>24</v>
      </c>
      <c r="TL3">
        <v>25</v>
      </c>
      <c r="TM3">
        <v>26</v>
      </c>
      <c r="TN3">
        <v>27</v>
      </c>
      <c r="TO3">
        <v>0</v>
      </c>
      <c r="TP3">
        <v>1</v>
      </c>
      <c r="TQ3">
        <v>2</v>
      </c>
      <c r="TR3">
        <v>3</v>
      </c>
      <c r="TS3">
        <v>4</v>
      </c>
      <c r="TT3">
        <v>5</v>
      </c>
      <c r="TU3">
        <v>6</v>
      </c>
      <c r="TV3">
        <v>7</v>
      </c>
      <c r="TW3">
        <v>8</v>
      </c>
      <c r="TX3">
        <v>9</v>
      </c>
      <c r="TY3">
        <v>10</v>
      </c>
      <c r="TZ3">
        <v>11</v>
      </c>
      <c r="UA3">
        <v>12</v>
      </c>
      <c r="UB3">
        <v>13</v>
      </c>
      <c r="UC3">
        <v>14</v>
      </c>
      <c r="UD3">
        <v>15</v>
      </c>
      <c r="UE3">
        <v>16</v>
      </c>
      <c r="UF3">
        <v>17</v>
      </c>
      <c r="UG3">
        <v>18</v>
      </c>
      <c r="UH3">
        <v>19</v>
      </c>
      <c r="UI3">
        <v>20</v>
      </c>
      <c r="UJ3">
        <v>21</v>
      </c>
      <c r="UK3">
        <v>22</v>
      </c>
      <c r="UL3">
        <v>23</v>
      </c>
      <c r="UM3">
        <v>24</v>
      </c>
      <c r="UN3">
        <v>25</v>
      </c>
      <c r="UO3">
        <v>26</v>
      </c>
      <c r="UP3">
        <v>27</v>
      </c>
      <c r="UQ3">
        <v>0</v>
      </c>
      <c r="UR3">
        <v>1</v>
      </c>
      <c r="US3">
        <v>2</v>
      </c>
      <c r="UT3">
        <v>3</v>
      </c>
      <c r="UU3">
        <v>4</v>
      </c>
      <c r="UV3">
        <v>5</v>
      </c>
      <c r="UW3">
        <v>6</v>
      </c>
      <c r="UX3">
        <v>7</v>
      </c>
      <c r="UY3">
        <v>8</v>
      </c>
      <c r="UZ3">
        <v>9</v>
      </c>
      <c r="VA3">
        <v>10</v>
      </c>
      <c r="VB3">
        <v>11</v>
      </c>
      <c r="VC3">
        <v>12</v>
      </c>
      <c r="VD3">
        <v>13</v>
      </c>
      <c r="VE3">
        <v>14</v>
      </c>
      <c r="VF3">
        <v>15</v>
      </c>
      <c r="VG3">
        <v>16</v>
      </c>
      <c r="VH3">
        <v>17</v>
      </c>
      <c r="VI3">
        <v>18</v>
      </c>
      <c r="VJ3">
        <v>19</v>
      </c>
      <c r="VK3">
        <v>20</v>
      </c>
      <c r="VL3">
        <v>21</v>
      </c>
      <c r="VM3">
        <v>22</v>
      </c>
      <c r="VN3">
        <v>23</v>
      </c>
      <c r="VO3">
        <v>24</v>
      </c>
      <c r="VP3">
        <v>25</v>
      </c>
      <c r="VQ3">
        <v>26</v>
      </c>
      <c r="VR3">
        <v>27</v>
      </c>
      <c r="VS3">
        <v>0</v>
      </c>
      <c r="VT3">
        <v>1</v>
      </c>
      <c r="VU3">
        <v>2</v>
      </c>
      <c r="VV3">
        <v>3</v>
      </c>
      <c r="VW3">
        <v>4</v>
      </c>
      <c r="VX3">
        <v>5</v>
      </c>
      <c r="VY3">
        <v>6</v>
      </c>
      <c r="VZ3">
        <v>7</v>
      </c>
      <c r="WA3">
        <v>8</v>
      </c>
      <c r="WB3">
        <v>9</v>
      </c>
      <c r="WC3">
        <v>10</v>
      </c>
      <c r="WD3">
        <v>11</v>
      </c>
      <c r="WE3">
        <v>12</v>
      </c>
      <c r="WF3">
        <v>13</v>
      </c>
      <c r="WG3">
        <v>14</v>
      </c>
      <c r="WH3">
        <v>15</v>
      </c>
      <c r="WI3">
        <v>16</v>
      </c>
      <c r="WJ3">
        <v>17</v>
      </c>
      <c r="WK3">
        <v>18</v>
      </c>
      <c r="WL3">
        <v>19</v>
      </c>
      <c r="WM3">
        <v>20</v>
      </c>
      <c r="WN3">
        <v>21</v>
      </c>
      <c r="WO3">
        <v>22</v>
      </c>
      <c r="WP3">
        <v>23</v>
      </c>
      <c r="WQ3">
        <v>24</v>
      </c>
      <c r="WR3">
        <v>25</v>
      </c>
      <c r="WS3">
        <v>26</v>
      </c>
      <c r="WT3">
        <v>27</v>
      </c>
      <c r="WU3">
        <v>0</v>
      </c>
      <c r="WV3">
        <v>1</v>
      </c>
      <c r="WW3">
        <v>2</v>
      </c>
      <c r="WX3">
        <v>3</v>
      </c>
      <c r="WY3">
        <v>4</v>
      </c>
      <c r="WZ3">
        <v>5</v>
      </c>
      <c r="XA3">
        <v>6</v>
      </c>
      <c r="XB3">
        <v>7</v>
      </c>
      <c r="XC3">
        <v>8</v>
      </c>
      <c r="XD3">
        <v>9</v>
      </c>
      <c r="XE3">
        <v>10</v>
      </c>
      <c r="XF3">
        <v>11</v>
      </c>
      <c r="XG3">
        <v>12</v>
      </c>
      <c r="XH3">
        <v>13</v>
      </c>
      <c r="XI3">
        <v>14</v>
      </c>
      <c r="XJ3">
        <v>15</v>
      </c>
      <c r="XK3">
        <v>16</v>
      </c>
      <c r="XL3">
        <v>17</v>
      </c>
      <c r="XM3">
        <v>18</v>
      </c>
      <c r="XN3">
        <v>19</v>
      </c>
      <c r="XO3">
        <v>20</v>
      </c>
      <c r="XP3">
        <v>21</v>
      </c>
      <c r="XQ3">
        <v>22</v>
      </c>
      <c r="XR3">
        <v>23</v>
      </c>
      <c r="XS3">
        <v>24</v>
      </c>
      <c r="XT3">
        <v>25</v>
      </c>
      <c r="XU3">
        <v>26</v>
      </c>
      <c r="XV3">
        <v>27</v>
      </c>
      <c r="XW3">
        <v>0</v>
      </c>
      <c r="XX3">
        <v>1</v>
      </c>
      <c r="XY3">
        <v>2</v>
      </c>
      <c r="XZ3">
        <v>3</v>
      </c>
      <c r="YA3">
        <v>4</v>
      </c>
      <c r="YB3">
        <v>5</v>
      </c>
      <c r="YC3">
        <v>6</v>
      </c>
      <c r="YD3">
        <v>7</v>
      </c>
      <c r="YE3">
        <v>8</v>
      </c>
      <c r="YF3">
        <v>9</v>
      </c>
      <c r="YG3">
        <v>10</v>
      </c>
      <c r="YH3">
        <v>11</v>
      </c>
      <c r="YI3">
        <v>12</v>
      </c>
      <c r="YJ3">
        <v>13</v>
      </c>
      <c r="YK3">
        <v>14</v>
      </c>
      <c r="YL3">
        <v>15</v>
      </c>
      <c r="YM3">
        <v>16</v>
      </c>
      <c r="YN3">
        <v>17</v>
      </c>
      <c r="YO3">
        <v>18</v>
      </c>
      <c r="YP3">
        <v>19</v>
      </c>
      <c r="YQ3">
        <v>20</v>
      </c>
      <c r="YR3">
        <v>21</v>
      </c>
      <c r="YS3">
        <v>22</v>
      </c>
      <c r="YT3">
        <v>23</v>
      </c>
      <c r="YU3">
        <v>24</v>
      </c>
      <c r="YV3">
        <v>25</v>
      </c>
      <c r="YW3">
        <v>26</v>
      </c>
      <c r="YX3">
        <v>27</v>
      </c>
      <c r="YY3">
        <v>0</v>
      </c>
      <c r="YZ3">
        <v>1</v>
      </c>
      <c r="ZA3">
        <v>2</v>
      </c>
      <c r="ZB3">
        <v>3</v>
      </c>
      <c r="ZC3">
        <v>4</v>
      </c>
      <c r="ZD3">
        <v>5</v>
      </c>
      <c r="ZE3">
        <v>6</v>
      </c>
      <c r="ZF3">
        <v>7</v>
      </c>
      <c r="ZG3">
        <v>8</v>
      </c>
      <c r="ZH3">
        <v>9</v>
      </c>
      <c r="ZI3">
        <v>10</v>
      </c>
      <c r="ZJ3">
        <v>11</v>
      </c>
      <c r="ZK3">
        <v>12</v>
      </c>
      <c r="ZL3">
        <v>13</v>
      </c>
      <c r="ZM3">
        <v>14</v>
      </c>
      <c r="ZN3">
        <v>15</v>
      </c>
      <c r="ZO3">
        <v>16</v>
      </c>
      <c r="ZP3">
        <v>17</v>
      </c>
      <c r="ZQ3">
        <v>18</v>
      </c>
      <c r="ZR3">
        <v>19</v>
      </c>
      <c r="ZS3">
        <v>20</v>
      </c>
      <c r="ZT3">
        <v>21</v>
      </c>
      <c r="ZU3">
        <v>22</v>
      </c>
      <c r="ZV3">
        <v>23</v>
      </c>
      <c r="ZW3">
        <v>24</v>
      </c>
      <c r="ZX3">
        <v>25</v>
      </c>
      <c r="ZY3">
        <v>26</v>
      </c>
      <c r="ZZ3">
        <v>27</v>
      </c>
      <c r="AAA3">
        <v>0</v>
      </c>
      <c r="AAB3">
        <v>1</v>
      </c>
      <c r="AAC3">
        <v>2</v>
      </c>
      <c r="AAD3">
        <v>3</v>
      </c>
      <c r="AAE3">
        <v>4</v>
      </c>
      <c r="AAF3">
        <v>5</v>
      </c>
      <c r="AAG3">
        <v>6</v>
      </c>
      <c r="AAH3">
        <v>7</v>
      </c>
      <c r="AAI3">
        <v>8</v>
      </c>
      <c r="AAJ3">
        <v>9</v>
      </c>
      <c r="AAK3">
        <v>10</v>
      </c>
      <c r="AAL3">
        <v>11</v>
      </c>
      <c r="AAM3">
        <v>12</v>
      </c>
      <c r="AAN3">
        <v>13</v>
      </c>
      <c r="AAO3">
        <v>14</v>
      </c>
      <c r="AAP3">
        <v>15</v>
      </c>
      <c r="AAQ3">
        <v>16</v>
      </c>
      <c r="AAR3">
        <v>17</v>
      </c>
      <c r="AAS3">
        <v>18</v>
      </c>
      <c r="AAT3">
        <v>19</v>
      </c>
      <c r="AAU3">
        <v>20</v>
      </c>
      <c r="AAV3">
        <v>21</v>
      </c>
      <c r="AAW3">
        <v>22</v>
      </c>
      <c r="AAX3">
        <v>23</v>
      </c>
      <c r="AAY3">
        <v>24</v>
      </c>
      <c r="AAZ3">
        <v>25</v>
      </c>
      <c r="ABA3">
        <v>26</v>
      </c>
      <c r="ABB3">
        <v>27</v>
      </c>
      <c r="ABC3">
        <v>0</v>
      </c>
      <c r="ABD3">
        <v>1</v>
      </c>
      <c r="ABE3">
        <v>2</v>
      </c>
      <c r="ABF3">
        <v>3</v>
      </c>
      <c r="ABG3">
        <v>4</v>
      </c>
      <c r="ABH3">
        <v>5</v>
      </c>
      <c r="ABI3">
        <v>6</v>
      </c>
      <c r="ABJ3">
        <v>7</v>
      </c>
      <c r="ABK3">
        <v>8</v>
      </c>
      <c r="ABL3">
        <v>9</v>
      </c>
      <c r="ABM3">
        <v>10</v>
      </c>
      <c r="ABN3">
        <v>11</v>
      </c>
      <c r="ABO3">
        <v>12</v>
      </c>
      <c r="ABP3">
        <v>13</v>
      </c>
      <c r="ABQ3">
        <v>14</v>
      </c>
      <c r="ABR3">
        <v>15</v>
      </c>
      <c r="ABS3">
        <v>16</v>
      </c>
      <c r="ABT3">
        <v>17</v>
      </c>
      <c r="ABU3">
        <v>18</v>
      </c>
      <c r="ABV3">
        <v>19</v>
      </c>
      <c r="ABW3">
        <v>20</v>
      </c>
      <c r="ABX3">
        <v>21</v>
      </c>
      <c r="ABY3">
        <v>22</v>
      </c>
      <c r="ABZ3">
        <v>23</v>
      </c>
      <c r="ACA3">
        <v>24</v>
      </c>
      <c r="ACB3">
        <v>25</v>
      </c>
      <c r="ACC3">
        <v>26</v>
      </c>
      <c r="ACD3">
        <v>27</v>
      </c>
      <c r="ACE3">
        <v>0</v>
      </c>
      <c r="ACF3">
        <v>1</v>
      </c>
      <c r="ACG3">
        <v>2</v>
      </c>
      <c r="ACH3">
        <v>3</v>
      </c>
      <c r="ACI3">
        <v>4</v>
      </c>
      <c r="ACJ3">
        <v>5</v>
      </c>
      <c r="ACK3">
        <v>6</v>
      </c>
      <c r="ACL3">
        <v>7</v>
      </c>
      <c r="ACM3">
        <v>8</v>
      </c>
      <c r="ACN3">
        <v>9</v>
      </c>
      <c r="ACO3">
        <v>10</v>
      </c>
      <c r="ACP3">
        <v>11</v>
      </c>
      <c r="ACQ3">
        <v>12</v>
      </c>
      <c r="ACR3">
        <v>13</v>
      </c>
      <c r="ACS3">
        <v>14</v>
      </c>
      <c r="ACT3">
        <v>15</v>
      </c>
      <c r="ACU3">
        <v>16</v>
      </c>
      <c r="ACV3">
        <v>17</v>
      </c>
      <c r="ACW3">
        <v>18</v>
      </c>
      <c r="ACX3">
        <v>19</v>
      </c>
      <c r="ACY3">
        <v>20</v>
      </c>
      <c r="ACZ3">
        <v>21</v>
      </c>
      <c r="ADA3">
        <v>22</v>
      </c>
      <c r="ADB3">
        <v>23</v>
      </c>
      <c r="ADC3">
        <v>24</v>
      </c>
      <c r="ADD3">
        <v>25</v>
      </c>
      <c r="ADE3">
        <v>26</v>
      </c>
      <c r="ADF3">
        <v>27</v>
      </c>
      <c r="ADG3">
        <v>0</v>
      </c>
      <c r="ADH3">
        <v>1</v>
      </c>
      <c r="ADI3">
        <v>2</v>
      </c>
      <c r="ADJ3">
        <v>3</v>
      </c>
      <c r="ADK3">
        <v>4</v>
      </c>
      <c r="ADL3">
        <v>5</v>
      </c>
      <c r="ADM3">
        <v>6</v>
      </c>
      <c r="ADN3">
        <v>7</v>
      </c>
      <c r="ADO3">
        <v>8</v>
      </c>
      <c r="ADP3">
        <v>9</v>
      </c>
      <c r="ADQ3">
        <v>10</v>
      </c>
      <c r="ADR3">
        <v>11</v>
      </c>
      <c r="ADS3">
        <v>12</v>
      </c>
      <c r="ADT3">
        <v>13</v>
      </c>
      <c r="ADU3">
        <v>14</v>
      </c>
      <c r="ADV3">
        <v>15</v>
      </c>
      <c r="ADW3">
        <v>16</v>
      </c>
      <c r="ADX3">
        <v>17</v>
      </c>
      <c r="ADY3">
        <v>18</v>
      </c>
      <c r="ADZ3">
        <v>19</v>
      </c>
      <c r="AEA3">
        <v>20</v>
      </c>
      <c r="AEB3">
        <v>21</v>
      </c>
      <c r="AEC3">
        <v>22</v>
      </c>
      <c r="AED3">
        <v>23</v>
      </c>
      <c r="AEE3">
        <v>24</v>
      </c>
      <c r="AEF3">
        <v>25</v>
      </c>
      <c r="AEG3">
        <v>26</v>
      </c>
      <c r="AEH3">
        <v>27</v>
      </c>
      <c r="AEI3">
        <v>0</v>
      </c>
      <c r="AEJ3">
        <v>1</v>
      </c>
      <c r="AEK3">
        <v>2</v>
      </c>
      <c r="AEL3">
        <v>3</v>
      </c>
      <c r="AEM3">
        <v>4</v>
      </c>
      <c r="AEN3">
        <v>5</v>
      </c>
      <c r="AEO3">
        <v>6</v>
      </c>
      <c r="AEP3">
        <v>7</v>
      </c>
      <c r="AEQ3">
        <v>8</v>
      </c>
      <c r="AER3">
        <v>9</v>
      </c>
      <c r="AES3">
        <v>10</v>
      </c>
      <c r="AET3">
        <v>11</v>
      </c>
      <c r="AEU3">
        <v>12</v>
      </c>
      <c r="AEV3">
        <v>13</v>
      </c>
      <c r="AEW3">
        <v>14</v>
      </c>
      <c r="AEX3">
        <v>15</v>
      </c>
      <c r="AEY3">
        <v>16</v>
      </c>
      <c r="AEZ3">
        <v>17</v>
      </c>
      <c r="AFA3">
        <v>18</v>
      </c>
      <c r="AFB3">
        <v>19</v>
      </c>
      <c r="AFC3">
        <v>20</v>
      </c>
      <c r="AFD3">
        <v>21</v>
      </c>
      <c r="AFE3">
        <v>22</v>
      </c>
      <c r="AFF3">
        <v>23</v>
      </c>
      <c r="AFG3">
        <v>24</v>
      </c>
      <c r="AFH3">
        <v>25</v>
      </c>
      <c r="AFI3">
        <v>26</v>
      </c>
      <c r="AFJ3">
        <v>27</v>
      </c>
      <c r="AFK3">
        <v>0</v>
      </c>
      <c r="AFL3">
        <v>1</v>
      </c>
      <c r="AFM3">
        <v>2</v>
      </c>
      <c r="AFN3">
        <v>3</v>
      </c>
      <c r="AFO3">
        <v>4</v>
      </c>
      <c r="AFP3">
        <v>5</v>
      </c>
      <c r="AFQ3">
        <v>6</v>
      </c>
      <c r="AFR3">
        <v>7</v>
      </c>
      <c r="AFS3">
        <v>8</v>
      </c>
      <c r="AFT3">
        <v>9</v>
      </c>
      <c r="AFU3">
        <v>10</v>
      </c>
      <c r="AFV3">
        <v>11</v>
      </c>
      <c r="AFW3">
        <v>12</v>
      </c>
      <c r="AFX3">
        <v>13</v>
      </c>
      <c r="AFY3">
        <v>14</v>
      </c>
      <c r="AFZ3">
        <v>15</v>
      </c>
      <c r="AGA3">
        <v>16</v>
      </c>
      <c r="AGB3">
        <v>17</v>
      </c>
      <c r="AGC3">
        <v>18</v>
      </c>
      <c r="AGD3">
        <v>19</v>
      </c>
      <c r="AGE3">
        <v>20</v>
      </c>
      <c r="AGF3">
        <v>21</v>
      </c>
      <c r="AGG3">
        <v>22</v>
      </c>
      <c r="AGH3">
        <v>23</v>
      </c>
      <c r="AGI3">
        <v>24</v>
      </c>
      <c r="AGJ3">
        <v>25</v>
      </c>
      <c r="AGK3">
        <v>26</v>
      </c>
      <c r="AGL3">
        <v>27</v>
      </c>
      <c r="AGM3">
        <v>0</v>
      </c>
      <c r="AGN3">
        <v>1</v>
      </c>
      <c r="AGO3">
        <v>2</v>
      </c>
      <c r="AGP3">
        <v>3</v>
      </c>
      <c r="AGQ3">
        <v>4</v>
      </c>
      <c r="AGR3">
        <v>5</v>
      </c>
      <c r="AGS3">
        <v>6</v>
      </c>
      <c r="AGT3">
        <v>7</v>
      </c>
      <c r="AGU3">
        <v>8</v>
      </c>
      <c r="AGV3">
        <v>9</v>
      </c>
      <c r="AGW3">
        <v>10</v>
      </c>
      <c r="AGX3">
        <v>11</v>
      </c>
      <c r="AGY3">
        <v>12</v>
      </c>
      <c r="AGZ3">
        <v>13</v>
      </c>
      <c r="AHA3">
        <v>14</v>
      </c>
      <c r="AHB3">
        <v>15</v>
      </c>
      <c r="AHC3">
        <v>16</v>
      </c>
      <c r="AHD3">
        <v>17</v>
      </c>
      <c r="AHE3">
        <v>18</v>
      </c>
      <c r="AHF3">
        <v>19</v>
      </c>
      <c r="AHG3">
        <v>20</v>
      </c>
      <c r="AHH3">
        <v>21</v>
      </c>
      <c r="AHI3">
        <v>22</v>
      </c>
      <c r="AHJ3">
        <v>23</v>
      </c>
      <c r="AHK3">
        <v>24</v>
      </c>
      <c r="AHL3">
        <v>25</v>
      </c>
      <c r="AHM3">
        <v>26</v>
      </c>
      <c r="AHN3">
        <v>27</v>
      </c>
      <c r="AHO3">
        <v>0</v>
      </c>
      <c r="AHP3">
        <v>1</v>
      </c>
      <c r="AHQ3">
        <v>2</v>
      </c>
      <c r="AHR3">
        <v>3</v>
      </c>
      <c r="AHS3">
        <v>4</v>
      </c>
      <c r="AHT3">
        <v>5</v>
      </c>
      <c r="AHU3">
        <v>6</v>
      </c>
      <c r="AHV3">
        <v>7</v>
      </c>
      <c r="AHW3">
        <v>8</v>
      </c>
      <c r="AHX3">
        <v>9</v>
      </c>
      <c r="AHY3">
        <v>10</v>
      </c>
      <c r="AHZ3">
        <v>11</v>
      </c>
      <c r="AIA3">
        <v>12</v>
      </c>
      <c r="AIB3">
        <v>13</v>
      </c>
      <c r="AIC3">
        <v>14</v>
      </c>
      <c r="AID3">
        <v>15</v>
      </c>
      <c r="AIE3">
        <v>16</v>
      </c>
      <c r="AIF3">
        <v>17</v>
      </c>
      <c r="AIG3">
        <v>18</v>
      </c>
      <c r="AIH3">
        <v>19</v>
      </c>
      <c r="AII3">
        <v>20</v>
      </c>
      <c r="AIJ3">
        <v>21</v>
      </c>
      <c r="AIK3">
        <v>22</v>
      </c>
      <c r="AIL3">
        <v>23</v>
      </c>
      <c r="AIM3">
        <v>24</v>
      </c>
      <c r="AIN3">
        <v>25</v>
      </c>
      <c r="AIO3">
        <v>26</v>
      </c>
      <c r="AIP3">
        <v>27</v>
      </c>
      <c r="AIQ3">
        <v>0</v>
      </c>
      <c r="AIR3">
        <v>1</v>
      </c>
      <c r="AIS3">
        <v>2</v>
      </c>
      <c r="AIT3">
        <v>3</v>
      </c>
      <c r="AIU3">
        <v>4</v>
      </c>
      <c r="AIV3">
        <v>5</v>
      </c>
      <c r="AIW3">
        <v>6</v>
      </c>
      <c r="AIX3">
        <v>7</v>
      </c>
      <c r="AIY3">
        <v>8</v>
      </c>
      <c r="AIZ3">
        <v>9</v>
      </c>
      <c r="AJA3">
        <v>10</v>
      </c>
      <c r="AJB3">
        <v>11</v>
      </c>
      <c r="AJC3">
        <v>12</v>
      </c>
      <c r="AJD3">
        <v>13</v>
      </c>
      <c r="AJE3">
        <v>14</v>
      </c>
      <c r="AJF3">
        <v>15</v>
      </c>
      <c r="AJG3">
        <v>16</v>
      </c>
      <c r="AJH3">
        <v>17</v>
      </c>
      <c r="AJI3">
        <v>18</v>
      </c>
      <c r="AJJ3">
        <v>19</v>
      </c>
      <c r="AJK3">
        <v>20</v>
      </c>
      <c r="AJL3">
        <v>21</v>
      </c>
      <c r="AJM3">
        <v>22</v>
      </c>
      <c r="AJN3">
        <v>23</v>
      </c>
      <c r="AJO3">
        <v>24</v>
      </c>
      <c r="AJP3">
        <v>25</v>
      </c>
      <c r="AJQ3">
        <v>26</v>
      </c>
      <c r="AJR3">
        <v>27</v>
      </c>
      <c r="AJS3">
        <v>0</v>
      </c>
      <c r="AJT3">
        <v>1</v>
      </c>
      <c r="AJU3">
        <v>2</v>
      </c>
      <c r="AJV3">
        <v>3</v>
      </c>
      <c r="AJW3">
        <v>4</v>
      </c>
      <c r="AJX3">
        <v>5</v>
      </c>
      <c r="AJY3">
        <v>6</v>
      </c>
      <c r="AJZ3">
        <v>7</v>
      </c>
      <c r="AKA3">
        <v>8</v>
      </c>
      <c r="AKB3">
        <v>9</v>
      </c>
      <c r="AKC3">
        <v>10</v>
      </c>
      <c r="AKD3">
        <v>11</v>
      </c>
      <c r="AKE3">
        <v>12</v>
      </c>
      <c r="AKF3">
        <v>13</v>
      </c>
      <c r="AKG3">
        <v>14</v>
      </c>
      <c r="AKH3">
        <v>15</v>
      </c>
      <c r="AKI3">
        <v>16</v>
      </c>
      <c r="AKJ3">
        <v>17</v>
      </c>
      <c r="AKK3">
        <v>18</v>
      </c>
      <c r="AKL3">
        <v>19</v>
      </c>
      <c r="AKM3">
        <v>20</v>
      </c>
      <c r="AKN3">
        <v>21</v>
      </c>
      <c r="AKO3">
        <v>22</v>
      </c>
      <c r="AKP3">
        <v>23</v>
      </c>
      <c r="AKQ3">
        <v>24</v>
      </c>
      <c r="AKR3">
        <v>25</v>
      </c>
      <c r="AKS3">
        <v>26</v>
      </c>
      <c r="AKT3">
        <v>27</v>
      </c>
      <c r="AKU3">
        <v>0</v>
      </c>
      <c r="AKV3">
        <v>1</v>
      </c>
      <c r="AKW3">
        <v>2</v>
      </c>
      <c r="AKX3">
        <v>3</v>
      </c>
      <c r="AKY3">
        <v>4</v>
      </c>
      <c r="AKZ3">
        <v>5</v>
      </c>
      <c r="ALA3">
        <v>6</v>
      </c>
      <c r="ALB3">
        <v>7</v>
      </c>
      <c r="ALC3">
        <v>8</v>
      </c>
      <c r="ALD3">
        <v>9</v>
      </c>
      <c r="ALE3">
        <v>10</v>
      </c>
      <c r="ALF3">
        <v>11</v>
      </c>
      <c r="ALG3">
        <v>12</v>
      </c>
      <c r="ALH3">
        <v>13</v>
      </c>
      <c r="ALI3">
        <v>14</v>
      </c>
      <c r="ALJ3">
        <v>15</v>
      </c>
      <c r="ALK3">
        <v>16</v>
      </c>
      <c r="ALL3">
        <v>17</v>
      </c>
      <c r="ALM3">
        <v>18</v>
      </c>
      <c r="ALN3">
        <v>19</v>
      </c>
      <c r="ALO3">
        <v>20</v>
      </c>
      <c r="ALP3">
        <v>21</v>
      </c>
      <c r="ALQ3">
        <v>22</v>
      </c>
      <c r="ALR3">
        <v>23</v>
      </c>
      <c r="ALS3">
        <v>24</v>
      </c>
      <c r="ALT3">
        <v>25</v>
      </c>
      <c r="ALU3">
        <v>26</v>
      </c>
      <c r="ALV3">
        <v>27</v>
      </c>
      <c r="ALW3">
        <v>0</v>
      </c>
      <c r="ALX3">
        <v>1</v>
      </c>
      <c r="ALY3">
        <v>2</v>
      </c>
      <c r="ALZ3">
        <v>3</v>
      </c>
      <c r="AMA3">
        <v>4</v>
      </c>
      <c r="AMB3">
        <v>5</v>
      </c>
      <c r="AMC3">
        <v>6</v>
      </c>
      <c r="AMD3">
        <v>7</v>
      </c>
      <c r="AME3">
        <v>8</v>
      </c>
      <c r="AMF3">
        <v>9</v>
      </c>
      <c r="AMG3">
        <v>10</v>
      </c>
      <c r="AMH3">
        <v>11</v>
      </c>
      <c r="AMI3">
        <v>12</v>
      </c>
      <c r="AMJ3">
        <v>13</v>
      </c>
      <c r="AMK3">
        <v>14</v>
      </c>
      <c r="AML3">
        <v>15</v>
      </c>
      <c r="AMM3">
        <v>16</v>
      </c>
      <c r="AMN3">
        <v>17</v>
      </c>
      <c r="AMO3">
        <v>18</v>
      </c>
      <c r="AMP3">
        <v>19</v>
      </c>
      <c r="AMQ3">
        <v>20</v>
      </c>
      <c r="AMR3">
        <v>21</v>
      </c>
      <c r="AMS3">
        <v>22</v>
      </c>
      <c r="AMT3">
        <v>23</v>
      </c>
      <c r="AMU3">
        <v>24</v>
      </c>
      <c r="AMV3">
        <v>25</v>
      </c>
      <c r="AMW3">
        <v>26</v>
      </c>
      <c r="AMX3">
        <v>27</v>
      </c>
      <c r="AMY3">
        <v>0</v>
      </c>
      <c r="AMZ3">
        <v>1</v>
      </c>
      <c r="ANA3">
        <v>2</v>
      </c>
      <c r="ANB3">
        <v>3</v>
      </c>
      <c r="ANC3">
        <v>4</v>
      </c>
      <c r="AND3">
        <v>5</v>
      </c>
      <c r="ANE3">
        <v>6</v>
      </c>
      <c r="ANF3">
        <v>7</v>
      </c>
      <c r="ANG3">
        <v>8</v>
      </c>
      <c r="ANH3">
        <v>9</v>
      </c>
      <c r="ANI3">
        <v>10</v>
      </c>
      <c r="ANJ3">
        <v>11</v>
      </c>
      <c r="ANK3">
        <v>12</v>
      </c>
      <c r="ANL3">
        <v>13</v>
      </c>
      <c r="ANM3">
        <v>14</v>
      </c>
      <c r="ANN3">
        <v>15</v>
      </c>
      <c r="ANO3">
        <v>16</v>
      </c>
      <c r="ANP3">
        <v>17</v>
      </c>
      <c r="ANQ3">
        <v>18</v>
      </c>
      <c r="ANR3">
        <v>19</v>
      </c>
      <c r="ANS3">
        <v>20</v>
      </c>
      <c r="ANT3">
        <v>21</v>
      </c>
      <c r="ANU3">
        <v>22</v>
      </c>
      <c r="ANV3">
        <v>23</v>
      </c>
      <c r="ANW3">
        <v>24</v>
      </c>
      <c r="ANX3">
        <v>25</v>
      </c>
      <c r="ANY3">
        <v>26</v>
      </c>
      <c r="ANZ3">
        <v>27</v>
      </c>
      <c r="AOA3">
        <v>0</v>
      </c>
      <c r="AOB3">
        <v>1</v>
      </c>
      <c r="AOC3">
        <v>2</v>
      </c>
      <c r="AOD3">
        <v>3</v>
      </c>
      <c r="AOE3">
        <v>4</v>
      </c>
      <c r="AOF3">
        <v>5</v>
      </c>
      <c r="AOG3">
        <v>6</v>
      </c>
      <c r="AOH3">
        <v>7</v>
      </c>
      <c r="AOI3">
        <v>8</v>
      </c>
      <c r="AOJ3">
        <v>9</v>
      </c>
      <c r="AOK3">
        <v>10</v>
      </c>
      <c r="AOL3">
        <v>11</v>
      </c>
      <c r="AOM3">
        <v>12</v>
      </c>
      <c r="AON3">
        <v>13</v>
      </c>
      <c r="AOO3">
        <v>14</v>
      </c>
      <c r="AOP3">
        <v>15</v>
      </c>
      <c r="AOQ3">
        <v>16</v>
      </c>
      <c r="AOR3">
        <v>17</v>
      </c>
      <c r="AOS3">
        <v>18</v>
      </c>
      <c r="AOT3">
        <v>19</v>
      </c>
      <c r="AOU3">
        <v>20</v>
      </c>
      <c r="AOV3">
        <v>21</v>
      </c>
      <c r="AOW3">
        <v>22</v>
      </c>
      <c r="AOX3">
        <v>23</v>
      </c>
      <c r="AOY3">
        <v>24</v>
      </c>
      <c r="AOZ3">
        <v>25</v>
      </c>
      <c r="APA3">
        <v>26</v>
      </c>
      <c r="APB3">
        <v>27</v>
      </c>
      <c r="APC3">
        <v>0</v>
      </c>
      <c r="APD3">
        <v>1</v>
      </c>
      <c r="APE3">
        <v>2</v>
      </c>
      <c r="APF3">
        <v>3</v>
      </c>
      <c r="APG3">
        <v>4</v>
      </c>
      <c r="APH3">
        <v>5</v>
      </c>
      <c r="API3">
        <v>6</v>
      </c>
      <c r="APJ3">
        <v>7</v>
      </c>
      <c r="APK3">
        <v>8</v>
      </c>
      <c r="APL3">
        <v>9</v>
      </c>
      <c r="APM3">
        <v>10</v>
      </c>
      <c r="APN3">
        <v>11</v>
      </c>
      <c r="APO3">
        <v>12</v>
      </c>
      <c r="APP3">
        <v>13</v>
      </c>
      <c r="APQ3">
        <v>14</v>
      </c>
      <c r="APR3">
        <v>15</v>
      </c>
      <c r="APS3">
        <v>16</v>
      </c>
      <c r="APT3">
        <v>17</v>
      </c>
      <c r="APU3">
        <v>18</v>
      </c>
      <c r="APV3">
        <v>19</v>
      </c>
      <c r="APW3">
        <v>20</v>
      </c>
      <c r="APX3">
        <v>21</v>
      </c>
      <c r="APY3">
        <v>22</v>
      </c>
      <c r="APZ3">
        <v>23</v>
      </c>
      <c r="AQA3">
        <v>24</v>
      </c>
      <c r="AQB3">
        <v>25</v>
      </c>
      <c r="AQC3">
        <v>26</v>
      </c>
      <c r="AQD3">
        <v>27</v>
      </c>
      <c r="AQE3">
        <v>0</v>
      </c>
      <c r="AQF3">
        <v>1</v>
      </c>
      <c r="AQG3">
        <v>2</v>
      </c>
      <c r="AQH3">
        <v>3</v>
      </c>
      <c r="AQI3">
        <v>4</v>
      </c>
      <c r="AQJ3">
        <v>5</v>
      </c>
      <c r="AQK3">
        <v>6</v>
      </c>
      <c r="AQL3">
        <v>7</v>
      </c>
      <c r="AQM3">
        <v>8</v>
      </c>
      <c r="AQN3">
        <v>9</v>
      </c>
      <c r="AQO3">
        <v>10</v>
      </c>
      <c r="AQP3">
        <v>11</v>
      </c>
      <c r="AQQ3">
        <v>12</v>
      </c>
      <c r="AQR3">
        <v>13</v>
      </c>
      <c r="AQS3">
        <v>14</v>
      </c>
      <c r="AQT3">
        <v>15</v>
      </c>
      <c r="AQU3">
        <v>16</v>
      </c>
      <c r="AQV3">
        <v>17</v>
      </c>
      <c r="AQW3">
        <v>18</v>
      </c>
      <c r="AQX3">
        <v>19</v>
      </c>
      <c r="AQY3">
        <v>20</v>
      </c>
      <c r="AQZ3">
        <v>21</v>
      </c>
      <c r="ARA3">
        <v>22</v>
      </c>
      <c r="ARB3">
        <v>23</v>
      </c>
      <c r="ARC3">
        <v>24</v>
      </c>
      <c r="ARD3">
        <v>25</v>
      </c>
      <c r="ARE3">
        <v>26</v>
      </c>
      <c r="ARF3">
        <v>27</v>
      </c>
      <c r="ARG3">
        <v>0</v>
      </c>
      <c r="ARH3">
        <v>1</v>
      </c>
      <c r="ARI3">
        <v>2</v>
      </c>
      <c r="ARJ3">
        <v>3</v>
      </c>
      <c r="ARK3">
        <v>4</v>
      </c>
      <c r="ARL3">
        <v>5</v>
      </c>
      <c r="ARM3">
        <v>6</v>
      </c>
      <c r="ARN3">
        <v>7</v>
      </c>
      <c r="ARO3">
        <v>8</v>
      </c>
      <c r="ARP3">
        <v>9</v>
      </c>
      <c r="ARQ3">
        <v>10</v>
      </c>
      <c r="ARR3">
        <v>11</v>
      </c>
      <c r="ARS3">
        <v>12</v>
      </c>
      <c r="ART3">
        <v>13</v>
      </c>
      <c r="ARU3">
        <v>14</v>
      </c>
      <c r="ARV3">
        <v>15</v>
      </c>
      <c r="ARW3">
        <v>16</v>
      </c>
      <c r="ARX3">
        <v>17</v>
      </c>
      <c r="ARY3">
        <v>18</v>
      </c>
      <c r="ARZ3">
        <v>19</v>
      </c>
      <c r="ASA3">
        <v>20</v>
      </c>
      <c r="ASB3">
        <v>21</v>
      </c>
      <c r="ASC3">
        <v>22</v>
      </c>
      <c r="ASD3">
        <v>23</v>
      </c>
      <c r="ASE3">
        <v>24</v>
      </c>
      <c r="ASF3">
        <v>25</v>
      </c>
      <c r="ASG3">
        <v>26</v>
      </c>
      <c r="ASH3">
        <v>27</v>
      </c>
    </row>
    <row r="4" spans="1:1178" x14ac:dyDescent="0.25">
      <c r="A4" s="2" t="s">
        <v>2</v>
      </c>
      <c r="B4" t="s">
        <v>3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 t="s">
        <v>29</v>
      </c>
      <c r="O4" t="s">
        <v>30</v>
      </c>
      <c r="P4" t="s">
        <v>31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  <c r="V4" t="s">
        <v>37</v>
      </c>
      <c r="W4" t="s">
        <v>38</v>
      </c>
      <c r="X4" t="s">
        <v>39</v>
      </c>
      <c r="Y4" t="s">
        <v>40</v>
      </c>
      <c r="Z4" t="s">
        <v>41</v>
      </c>
      <c r="AA4" t="s">
        <v>42</v>
      </c>
      <c r="AB4" t="s">
        <v>43</v>
      </c>
      <c r="AC4" t="s">
        <v>44</v>
      </c>
      <c r="AD4" t="s">
        <v>45</v>
      </c>
      <c r="AE4" t="s">
        <v>46</v>
      </c>
      <c r="AF4" t="s">
        <v>47</v>
      </c>
      <c r="AG4" t="s">
        <v>48</v>
      </c>
      <c r="AH4" t="s">
        <v>49</v>
      </c>
      <c r="AI4" t="s">
        <v>50</v>
      </c>
      <c r="AJ4" t="s">
        <v>51</v>
      </c>
      <c r="AK4" t="s">
        <v>52</v>
      </c>
      <c r="AL4" t="s">
        <v>53</v>
      </c>
      <c r="AM4" t="s">
        <v>54</v>
      </c>
      <c r="AN4" t="s">
        <v>55</v>
      </c>
      <c r="AO4" t="s">
        <v>56</v>
      </c>
      <c r="AP4" t="s">
        <v>57</v>
      </c>
      <c r="AQ4" t="s">
        <v>58</v>
      </c>
      <c r="AR4" t="s">
        <v>59</v>
      </c>
      <c r="AS4" t="s">
        <v>60</v>
      </c>
      <c r="AT4" t="s">
        <v>61</v>
      </c>
      <c r="AU4" t="s">
        <v>62</v>
      </c>
      <c r="AV4" t="s">
        <v>63</v>
      </c>
      <c r="AW4" t="s">
        <v>64</v>
      </c>
      <c r="AX4" t="s">
        <v>65</v>
      </c>
      <c r="AY4" t="s">
        <v>66</v>
      </c>
      <c r="AZ4" t="s">
        <v>67</v>
      </c>
      <c r="BA4" t="s">
        <v>68</v>
      </c>
      <c r="BB4" t="s">
        <v>69</v>
      </c>
      <c r="BC4" t="s">
        <v>70</v>
      </c>
      <c r="BD4" t="s">
        <v>71</v>
      </c>
      <c r="BE4" t="s">
        <v>72</v>
      </c>
      <c r="BF4" t="s">
        <v>73</v>
      </c>
      <c r="BG4" t="s">
        <v>74</v>
      </c>
      <c r="BH4" t="s">
        <v>75</v>
      </c>
      <c r="BI4" t="s">
        <v>76</v>
      </c>
      <c r="BJ4" t="s">
        <v>77</v>
      </c>
      <c r="BK4" t="s">
        <v>78</v>
      </c>
      <c r="BL4" t="s">
        <v>79</v>
      </c>
      <c r="BM4" t="s">
        <v>80</v>
      </c>
      <c r="BN4" t="s">
        <v>81</v>
      </c>
      <c r="BO4" t="s">
        <v>82</v>
      </c>
      <c r="BP4" t="s">
        <v>83</v>
      </c>
      <c r="BQ4" t="s">
        <v>84</v>
      </c>
      <c r="BR4" t="s">
        <v>85</v>
      </c>
      <c r="BS4" t="s">
        <v>86</v>
      </c>
      <c r="BT4" t="s">
        <v>87</v>
      </c>
      <c r="BU4" t="s">
        <v>88</v>
      </c>
      <c r="BV4" t="s">
        <v>89</v>
      </c>
      <c r="BW4" t="s">
        <v>90</v>
      </c>
      <c r="BX4" t="s">
        <v>91</v>
      </c>
      <c r="BY4" t="s">
        <v>92</v>
      </c>
      <c r="BZ4" t="s">
        <v>93</v>
      </c>
      <c r="CA4" t="s">
        <v>94</v>
      </c>
      <c r="CB4" t="s">
        <v>95</v>
      </c>
      <c r="CC4" t="s">
        <v>96</v>
      </c>
      <c r="CD4" t="s">
        <v>97</v>
      </c>
      <c r="CE4" t="s">
        <v>98</v>
      </c>
      <c r="CF4" t="s">
        <v>99</v>
      </c>
      <c r="CG4" t="s">
        <v>100</v>
      </c>
      <c r="CH4" t="s">
        <v>101</v>
      </c>
      <c r="CI4" t="s">
        <v>102</v>
      </c>
      <c r="CJ4" t="s">
        <v>103</v>
      </c>
      <c r="CK4" t="s">
        <v>104</v>
      </c>
      <c r="CL4" t="s">
        <v>105</v>
      </c>
      <c r="CM4" t="s">
        <v>106</v>
      </c>
      <c r="CN4" t="s">
        <v>107</v>
      </c>
      <c r="CO4" t="s">
        <v>108</v>
      </c>
      <c r="CP4" t="s">
        <v>109</v>
      </c>
      <c r="CQ4" t="s">
        <v>110</v>
      </c>
      <c r="CR4" t="s">
        <v>111</v>
      </c>
      <c r="CS4" t="s">
        <v>112</v>
      </c>
      <c r="CT4" t="s">
        <v>113</v>
      </c>
      <c r="CU4" t="s">
        <v>114</v>
      </c>
      <c r="CV4" t="s">
        <v>115</v>
      </c>
      <c r="CW4" t="s">
        <v>116</v>
      </c>
      <c r="CX4" t="s">
        <v>117</v>
      </c>
      <c r="CY4" t="s">
        <v>118</v>
      </c>
      <c r="CZ4" t="s">
        <v>119</v>
      </c>
      <c r="DA4" t="s">
        <v>120</v>
      </c>
      <c r="DB4" t="s">
        <v>121</v>
      </c>
      <c r="DC4" t="s">
        <v>122</v>
      </c>
      <c r="DD4" t="s">
        <v>123</v>
      </c>
      <c r="DE4" t="s">
        <v>124</v>
      </c>
      <c r="DF4" t="s">
        <v>125</v>
      </c>
      <c r="DG4" t="s">
        <v>126</v>
      </c>
      <c r="DH4" t="s">
        <v>127</v>
      </c>
      <c r="DI4" t="s">
        <v>128</v>
      </c>
      <c r="DJ4" t="s">
        <v>129</v>
      </c>
      <c r="DK4" t="s">
        <v>130</v>
      </c>
      <c r="DL4" t="s">
        <v>131</v>
      </c>
      <c r="DM4" t="s">
        <v>132</v>
      </c>
      <c r="DN4" t="s">
        <v>133</v>
      </c>
      <c r="DO4" t="s">
        <v>134</v>
      </c>
      <c r="DP4" t="s">
        <v>135</v>
      </c>
      <c r="DQ4" t="s">
        <v>136</v>
      </c>
      <c r="DR4" t="s">
        <v>137</v>
      </c>
      <c r="DS4" t="s">
        <v>138</v>
      </c>
      <c r="DT4" t="s">
        <v>139</v>
      </c>
      <c r="DU4" t="s">
        <v>140</v>
      </c>
      <c r="DV4" t="s">
        <v>141</v>
      </c>
      <c r="DW4" t="s">
        <v>142</v>
      </c>
      <c r="DX4" t="s">
        <v>143</v>
      </c>
      <c r="DY4" t="s">
        <v>144</v>
      </c>
      <c r="DZ4" t="s">
        <v>145</v>
      </c>
      <c r="EA4" t="s">
        <v>146</v>
      </c>
      <c r="EB4" t="s">
        <v>147</v>
      </c>
      <c r="EC4" t="s">
        <v>148</v>
      </c>
      <c r="ED4" t="s">
        <v>149</v>
      </c>
      <c r="EE4" t="s">
        <v>150</v>
      </c>
      <c r="EF4" t="s">
        <v>151</v>
      </c>
      <c r="EG4" t="s">
        <v>152</v>
      </c>
      <c r="EH4" t="s">
        <v>153</v>
      </c>
      <c r="EI4" t="s">
        <v>154</v>
      </c>
      <c r="EJ4" t="s">
        <v>155</v>
      </c>
      <c r="EK4" t="s">
        <v>156</v>
      </c>
      <c r="EL4" t="s">
        <v>157</v>
      </c>
      <c r="EM4" t="s">
        <v>158</v>
      </c>
      <c r="EN4" t="s">
        <v>159</v>
      </c>
      <c r="EO4" t="s">
        <v>160</v>
      </c>
      <c r="EP4" t="s">
        <v>161</v>
      </c>
      <c r="EQ4" t="s">
        <v>162</v>
      </c>
      <c r="ER4" t="s">
        <v>163</v>
      </c>
      <c r="ES4" t="s">
        <v>164</v>
      </c>
      <c r="ET4" t="s">
        <v>165</v>
      </c>
      <c r="EU4" t="s">
        <v>166</v>
      </c>
      <c r="EV4" t="s">
        <v>167</v>
      </c>
      <c r="EW4" t="s">
        <v>168</v>
      </c>
      <c r="EX4" t="s">
        <v>169</v>
      </c>
      <c r="EY4" t="s">
        <v>170</v>
      </c>
      <c r="EZ4" t="s">
        <v>171</v>
      </c>
      <c r="FA4" t="s">
        <v>172</v>
      </c>
      <c r="FB4" t="s">
        <v>173</v>
      </c>
      <c r="FC4" t="s">
        <v>174</v>
      </c>
      <c r="FD4" t="s">
        <v>175</v>
      </c>
      <c r="FE4" t="s">
        <v>176</v>
      </c>
      <c r="FF4" t="s">
        <v>177</v>
      </c>
      <c r="FG4" t="s">
        <v>178</v>
      </c>
      <c r="FH4" t="s">
        <v>179</v>
      </c>
      <c r="FI4" t="s">
        <v>180</v>
      </c>
      <c r="FJ4" t="s">
        <v>181</v>
      </c>
      <c r="FK4" t="s">
        <v>182</v>
      </c>
      <c r="FL4" t="s">
        <v>183</v>
      </c>
      <c r="FM4" t="s">
        <v>184</v>
      </c>
      <c r="FN4" t="s">
        <v>185</v>
      </c>
      <c r="FO4" s="6" t="s">
        <v>186</v>
      </c>
      <c r="FP4" t="s">
        <v>187</v>
      </c>
      <c r="FQ4" s="6" t="s">
        <v>188</v>
      </c>
      <c r="FR4" t="s">
        <v>189</v>
      </c>
      <c r="FS4" s="6" t="s">
        <v>190</v>
      </c>
      <c r="FT4" t="s">
        <v>191</v>
      </c>
      <c r="FU4" s="6" t="s">
        <v>192</v>
      </c>
      <c r="FV4" t="s">
        <v>193</v>
      </c>
      <c r="FW4" s="6" t="s">
        <v>194</v>
      </c>
      <c r="FX4" t="s">
        <v>195</v>
      </c>
      <c r="FY4" s="6" t="s">
        <v>196</v>
      </c>
      <c r="FZ4" t="s">
        <v>197</v>
      </c>
      <c r="GA4" s="6" t="s">
        <v>198</v>
      </c>
      <c r="GB4" t="s">
        <v>199</v>
      </c>
      <c r="GC4" s="6" t="s">
        <v>200</v>
      </c>
      <c r="GD4" t="s">
        <v>201</v>
      </c>
      <c r="GE4" s="6" t="s">
        <v>202</v>
      </c>
      <c r="GF4" t="s">
        <v>203</v>
      </c>
      <c r="GG4" s="6" t="s">
        <v>204</v>
      </c>
      <c r="GH4" t="s">
        <v>205</v>
      </c>
      <c r="GI4" s="6" t="s">
        <v>206</v>
      </c>
      <c r="GJ4" t="s">
        <v>207</v>
      </c>
      <c r="GK4" s="6" t="s">
        <v>208</v>
      </c>
      <c r="GL4" t="s">
        <v>209</v>
      </c>
      <c r="GM4" s="6" t="s">
        <v>210</v>
      </c>
      <c r="GN4" t="s">
        <v>211</v>
      </c>
      <c r="GO4" s="6" t="s">
        <v>212</v>
      </c>
      <c r="GP4" t="s">
        <v>213</v>
      </c>
      <c r="GQ4" t="s">
        <v>214</v>
      </c>
      <c r="GR4" t="s">
        <v>215</v>
      </c>
      <c r="GS4" t="s">
        <v>216</v>
      </c>
      <c r="GT4" t="s">
        <v>217</v>
      </c>
      <c r="GU4" t="s">
        <v>218</v>
      </c>
      <c r="GV4" t="s">
        <v>219</v>
      </c>
      <c r="GW4" t="s">
        <v>220</v>
      </c>
      <c r="GX4" t="s">
        <v>221</v>
      </c>
      <c r="GY4" t="s">
        <v>222</v>
      </c>
      <c r="GZ4" t="s">
        <v>223</v>
      </c>
      <c r="HA4" t="s">
        <v>224</v>
      </c>
      <c r="HB4" t="s">
        <v>225</v>
      </c>
      <c r="HC4" t="s">
        <v>226</v>
      </c>
      <c r="HD4" t="s">
        <v>227</v>
      </c>
      <c r="HE4" t="s">
        <v>228</v>
      </c>
      <c r="HF4" t="s">
        <v>229</v>
      </c>
      <c r="HG4" t="s">
        <v>230</v>
      </c>
      <c r="HH4" t="s">
        <v>231</v>
      </c>
      <c r="HI4" t="s">
        <v>232</v>
      </c>
      <c r="HJ4" t="s">
        <v>233</v>
      </c>
      <c r="HK4" t="s">
        <v>234</v>
      </c>
      <c r="HL4" t="s">
        <v>235</v>
      </c>
      <c r="HM4" t="s">
        <v>236</v>
      </c>
      <c r="HN4" t="s">
        <v>237</v>
      </c>
      <c r="HO4" t="s">
        <v>238</v>
      </c>
      <c r="HP4" t="s">
        <v>239</v>
      </c>
      <c r="HQ4" t="s">
        <v>240</v>
      </c>
      <c r="HR4" t="s">
        <v>241</v>
      </c>
      <c r="HS4" t="s">
        <v>242</v>
      </c>
      <c r="HT4" t="s">
        <v>243</v>
      </c>
      <c r="HU4" t="s">
        <v>244</v>
      </c>
      <c r="HV4" t="s">
        <v>245</v>
      </c>
      <c r="HW4" t="s">
        <v>246</v>
      </c>
      <c r="HX4" t="s">
        <v>247</v>
      </c>
      <c r="HY4" t="s">
        <v>248</v>
      </c>
      <c r="HZ4" t="s">
        <v>249</v>
      </c>
      <c r="IA4" t="s">
        <v>250</v>
      </c>
      <c r="IB4" t="s">
        <v>251</v>
      </c>
      <c r="IC4" t="s">
        <v>252</v>
      </c>
      <c r="ID4" t="s">
        <v>253</v>
      </c>
      <c r="IE4" t="s">
        <v>254</v>
      </c>
      <c r="IF4" t="s">
        <v>255</v>
      </c>
      <c r="IG4" t="s">
        <v>256</v>
      </c>
      <c r="IH4" t="s">
        <v>257</v>
      </c>
      <c r="II4" t="s">
        <v>258</v>
      </c>
      <c r="IJ4" t="s">
        <v>259</v>
      </c>
      <c r="IK4" t="s">
        <v>260</v>
      </c>
      <c r="IL4" t="s">
        <v>261</v>
      </c>
      <c r="IM4" t="s">
        <v>262</v>
      </c>
      <c r="IN4" t="s">
        <v>263</v>
      </c>
      <c r="IO4" t="s">
        <v>264</v>
      </c>
      <c r="IP4" t="s">
        <v>265</v>
      </c>
      <c r="IQ4" t="s">
        <v>266</v>
      </c>
      <c r="IR4" t="s">
        <v>267</v>
      </c>
      <c r="IS4" t="s">
        <v>268</v>
      </c>
      <c r="IT4" t="s">
        <v>269</v>
      </c>
      <c r="IU4" t="s">
        <v>270</v>
      </c>
      <c r="IV4" t="s">
        <v>271</v>
      </c>
      <c r="IW4" t="s">
        <v>272</v>
      </c>
      <c r="IX4" t="s">
        <v>273</v>
      </c>
      <c r="IY4" t="s">
        <v>274</v>
      </c>
      <c r="IZ4" t="s">
        <v>275</v>
      </c>
      <c r="JA4" t="s">
        <v>276</v>
      </c>
      <c r="JB4" t="s">
        <v>277</v>
      </c>
      <c r="JC4" t="s">
        <v>278</v>
      </c>
      <c r="JD4" t="s">
        <v>279</v>
      </c>
      <c r="JE4" t="s">
        <v>280</v>
      </c>
      <c r="JF4" t="s">
        <v>281</v>
      </c>
      <c r="JG4" t="s">
        <v>282</v>
      </c>
      <c r="JH4" t="s">
        <v>283</v>
      </c>
      <c r="JI4" t="s">
        <v>284</v>
      </c>
      <c r="JJ4" t="s">
        <v>285</v>
      </c>
      <c r="JK4" t="s">
        <v>286</v>
      </c>
      <c r="JL4" t="s">
        <v>287</v>
      </c>
      <c r="JM4" t="s">
        <v>288</v>
      </c>
      <c r="JN4" t="s">
        <v>289</v>
      </c>
      <c r="JO4" t="s">
        <v>290</v>
      </c>
      <c r="JP4" t="s">
        <v>291</v>
      </c>
      <c r="JQ4" t="s">
        <v>292</v>
      </c>
      <c r="JR4" t="s">
        <v>293</v>
      </c>
      <c r="JS4" t="s">
        <v>294</v>
      </c>
      <c r="JT4" t="s">
        <v>295</v>
      </c>
      <c r="JU4" t="s">
        <v>296</v>
      </c>
      <c r="JV4" t="s">
        <v>297</v>
      </c>
      <c r="JW4" t="s">
        <v>298</v>
      </c>
      <c r="JX4" t="s">
        <v>299</v>
      </c>
      <c r="JY4" t="s">
        <v>300</v>
      </c>
      <c r="JZ4" t="s">
        <v>301</v>
      </c>
      <c r="KA4" t="s">
        <v>302</v>
      </c>
      <c r="KB4" t="s">
        <v>303</v>
      </c>
      <c r="KC4" t="s">
        <v>304</v>
      </c>
      <c r="KD4" t="s">
        <v>305</v>
      </c>
      <c r="KE4" t="s">
        <v>306</v>
      </c>
      <c r="KF4" t="s">
        <v>307</v>
      </c>
      <c r="KG4" t="s">
        <v>308</v>
      </c>
      <c r="KH4" t="s">
        <v>309</v>
      </c>
      <c r="KI4" t="s">
        <v>310</v>
      </c>
      <c r="KJ4" t="s">
        <v>311</v>
      </c>
      <c r="KK4" t="s">
        <v>312</v>
      </c>
      <c r="KL4" t="s">
        <v>313</v>
      </c>
      <c r="KM4" t="s">
        <v>314</v>
      </c>
      <c r="KN4" t="s">
        <v>315</v>
      </c>
      <c r="KO4" t="s">
        <v>316</v>
      </c>
      <c r="KP4" t="s">
        <v>317</v>
      </c>
      <c r="KQ4" t="s">
        <v>318</v>
      </c>
      <c r="KR4" t="s">
        <v>319</v>
      </c>
      <c r="KS4" t="s">
        <v>320</v>
      </c>
      <c r="KT4" t="s">
        <v>321</v>
      </c>
      <c r="KU4" t="s">
        <v>322</v>
      </c>
      <c r="KV4" t="s">
        <v>323</v>
      </c>
      <c r="KW4" t="s">
        <v>324</v>
      </c>
      <c r="KX4" t="s">
        <v>325</v>
      </c>
      <c r="KY4" t="s">
        <v>326</v>
      </c>
      <c r="KZ4" t="s">
        <v>327</v>
      </c>
      <c r="LA4" t="s">
        <v>328</v>
      </c>
      <c r="LB4" t="s">
        <v>329</v>
      </c>
      <c r="LC4" t="s">
        <v>330</v>
      </c>
      <c r="LD4" t="s">
        <v>331</v>
      </c>
      <c r="LE4" t="s">
        <v>332</v>
      </c>
      <c r="LF4" t="s">
        <v>333</v>
      </c>
      <c r="LG4" t="s">
        <v>334</v>
      </c>
      <c r="LH4" t="s">
        <v>335</v>
      </c>
      <c r="LI4" t="s">
        <v>336</v>
      </c>
      <c r="LJ4" t="s">
        <v>337</v>
      </c>
      <c r="LK4" t="s">
        <v>338</v>
      </c>
      <c r="LL4" t="s">
        <v>339</v>
      </c>
      <c r="LM4" t="s">
        <v>340</v>
      </c>
      <c r="LN4" t="s">
        <v>341</v>
      </c>
      <c r="LO4" t="s">
        <v>342</v>
      </c>
      <c r="LP4" t="s">
        <v>343</v>
      </c>
      <c r="LQ4" t="s">
        <v>344</v>
      </c>
      <c r="LR4" t="s">
        <v>345</v>
      </c>
      <c r="LS4" t="s">
        <v>346</v>
      </c>
      <c r="LT4" t="s">
        <v>347</v>
      </c>
      <c r="LU4" t="s">
        <v>348</v>
      </c>
      <c r="LV4" t="s">
        <v>349</v>
      </c>
      <c r="LW4" t="s">
        <v>350</v>
      </c>
      <c r="LX4" t="s">
        <v>351</v>
      </c>
      <c r="LY4" t="s">
        <v>352</v>
      </c>
      <c r="LZ4" t="s">
        <v>353</v>
      </c>
      <c r="MA4" t="s">
        <v>354</v>
      </c>
      <c r="MB4" t="s">
        <v>355</v>
      </c>
      <c r="MC4" t="s">
        <v>356</v>
      </c>
      <c r="MD4" t="s">
        <v>357</v>
      </c>
      <c r="ME4" t="s">
        <v>358</v>
      </c>
      <c r="MF4" t="s">
        <v>359</v>
      </c>
      <c r="MG4" t="s">
        <v>360</v>
      </c>
      <c r="MH4" t="s">
        <v>361</v>
      </c>
      <c r="MI4" t="s">
        <v>362</v>
      </c>
      <c r="MJ4" t="s">
        <v>363</v>
      </c>
      <c r="MK4" t="s">
        <v>364</v>
      </c>
      <c r="ML4" t="s">
        <v>365</v>
      </c>
      <c r="MM4" t="s">
        <v>366</v>
      </c>
      <c r="MN4" t="s">
        <v>367</v>
      </c>
      <c r="MO4" t="s">
        <v>368</v>
      </c>
      <c r="MP4" t="s">
        <v>369</v>
      </c>
      <c r="MQ4" t="s">
        <v>370</v>
      </c>
      <c r="MR4" t="s">
        <v>371</v>
      </c>
      <c r="MS4" t="s">
        <v>372</v>
      </c>
      <c r="MT4" t="s">
        <v>373</v>
      </c>
      <c r="MU4" t="s">
        <v>374</v>
      </c>
      <c r="MV4" t="s">
        <v>375</v>
      </c>
      <c r="MW4" t="s">
        <v>376</v>
      </c>
      <c r="MX4" t="s">
        <v>377</v>
      </c>
      <c r="MY4" t="s">
        <v>378</v>
      </c>
      <c r="MZ4" t="s">
        <v>379</v>
      </c>
      <c r="NA4" t="s">
        <v>380</v>
      </c>
      <c r="NB4" t="s">
        <v>381</v>
      </c>
      <c r="NC4" t="s">
        <v>382</v>
      </c>
      <c r="ND4" t="s">
        <v>383</v>
      </c>
      <c r="NE4" t="s">
        <v>384</v>
      </c>
      <c r="NF4" t="s">
        <v>385</v>
      </c>
      <c r="NG4" t="s">
        <v>386</v>
      </c>
      <c r="NH4" t="s">
        <v>387</v>
      </c>
      <c r="NI4" t="s">
        <v>388</v>
      </c>
      <c r="NJ4" t="s">
        <v>389</v>
      </c>
      <c r="NK4" t="s">
        <v>390</v>
      </c>
      <c r="NL4" t="s">
        <v>391</v>
      </c>
      <c r="NM4" t="s">
        <v>392</v>
      </c>
      <c r="NN4" t="s">
        <v>393</v>
      </c>
      <c r="NO4" t="s">
        <v>394</v>
      </c>
      <c r="NP4" t="s">
        <v>395</v>
      </c>
      <c r="NQ4" t="s">
        <v>396</v>
      </c>
      <c r="NR4" t="s">
        <v>397</v>
      </c>
      <c r="NS4" t="s">
        <v>398</v>
      </c>
      <c r="NT4" t="s">
        <v>399</v>
      </c>
      <c r="NU4" t="s">
        <v>400</v>
      </c>
      <c r="NV4" t="s">
        <v>401</v>
      </c>
      <c r="NW4" t="s">
        <v>402</v>
      </c>
      <c r="NX4" t="s">
        <v>403</v>
      </c>
      <c r="NY4" t="s">
        <v>404</v>
      </c>
      <c r="NZ4" t="s">
        <v>405</v>
      </c>
      <c r="OA4" t="s">
        <v>406</v>
      </c>
      <c r="OB4" t="s">
        <v>407</v>
      </c>
      <c r="OC4" t="s">
        <v>408</v>
      </c>
      <c r="OD4" t="s">
        <v>409</v>
      </c>
      <c r="OE4" t="s">
        <v>410</v>
      </c>
      <c r="OF4" t="s">
        <v>411</v>
      </c>
      <c r="OG4" t="s">
        <v>412</v>
      </c>
      <c r="OH4" t="s">
        <v>413</v>
      </c>
      <c r="OI4" t="s">
        <v>414</v>
      </c>
      <c r="OJ4" t="s">
        <v>415</v>
      </c>
      <c r="OK4" t="s">
        <v>416</v>
      </c>
      <c r="OL4" t="s">
        <v>417</v>
      </c>
      <c r="OM4" t="s">
        <v>418</v>
      </c>
      <c r="ON4" t="s">
        <v>419</v>
      </c>
      <c r="OO4" t="s">
        <v>420</v>
      </c>
      <c r="OP4" t="s">
        <v>421</v>
      </c>
      <c r="OQ4" t="s">
        <v>422</v>
      </c>
      <c r="OR4" t="s">
        <v>423</v>
      </c>
      <c r="OS4" t="s">
        <v>424</v>
      </c>
      <c r="OT4" t="s">
        <v>425</v>
      </c>
      <c r="OU4" t="s">
        <v>426</v>
      </c>
      <c r="OV4" t="s">
        <v>427</v>
      </c>
      <c r="OW4" t="s">
        <v>428</v>
      </c>
      <c r="OX4" t="s">
        <v>429</v>
      </c>
      <c r="OY4" t="s">
        <v>430</v>
      </c>
      <c r="OZ4" t="s">
        <v>431</v>
      </c>
      <c r="PA4" t="s">
        <v>432</v>
      </c>
      <c r="PB4" t="s">
        <v>433</v>
      </c>
      <c r="PC4" t="s">
        <v>434</v>
      </c>
      <c r="PD4" t="s">
        <v>435</v>
      </c>
      <c r="PE4" t="s">
        <v>436</v>
      </c>
      <c r="PF4" t="s">
        <v>437</v>
      </c>
      <c r="PG4" t="s">
        <v>438</v>
      </c>
      <c r="PH4" t="s">
        <v>439</v>
      </c>
      <c r="PI4" t="s">
        <v>440</v>
      </c>
      <c r="PJ4" t="s">
        <v>441</v>
      </c>
      <c r="PK4" t="s">
        <v>442</v>
      </c>
      <c r="PL4" t="s">
        <v>443</v>
      </c>
      <c r="PM4" t="s">
        <v>444</v>
      </c>
      <c r="PN4" t="s">
        <v>445</v>
      </c>
      <c r="PO4" t="s">
        <v>446</v>
      </c>
      <c r="PP4" t="s">
        <v>447</v>
      </c>
      <c r="PQ4" t="s">
        <v>448</v>
      </c>
      <c r="PR4" t="s">
        <v>449</v>
      </c>
      <c r="PS4" t="s">
        <v>450</v>
      </c>
      <c r="PT4" t="s">
        <v>451</v>
      </c>
      <c r="PU4" t="s">
        <v>452</v>
      </c>
      <c r="PV4" t="s">
        <v>453</v>
      </c>
      <c r="PW4" t="s">
        <v>454</v>
      </c>
      <c r="PX4" t="s">
        <v>455</v>
      </c>
      <c r="PY4" t="s">
        <v>456</v>
      </c>
      <c r="PZ4" t="s">
        <v>457</v>
      </c>
      <c r="QA4" t="s">
        <v>458</v>
      </c>
      <c r="QB4" t="s">
        <v>459</v>
      </c>
      <c r="QC4" t="s">
        <v>460</v>
      </c>
      <c r="QD4" t="s">
        <v>461</v>
      </c>
      <c r="QE4" t="s">
        <v>462</v>
      </c>
      <c r="QF4" t="s">
        <v>463</v>
      </c>
      <c r="QG4" t="s">
        <v>464</v>
      </c>
      <c r="QH4" t="s">
        <v>465</v>
      </c>
      <c r="QI4" t="s">
        <v>466</v>
      </c>
      <c r="QJ4" t="s">
        <v>467</v>
      </c>
      <c r="QK4" t="s">
        <v>468</v>
      </c>
      <c r="QL4" t="s">
        <v>469</v>
      </c>
      <c r="QM4" t="s">
        <v>470</v>
      </c>
      <c r="QN4" t="s">
        <v>471</v>
      </c>
      <c r="QO4" t="s">
        <v>472</v>
      </c>
      <c r="QP4" t="s">
        <v>473</v>
      </c>
      <c r="QQ4" t="s">
        <v>474</v>
      </c>
      <c r="QR4" t="s">
        <v>475</v>
      </c>
      <c r="QS4" t="s">
        <v>476</v>
      </c>
      <c r="QT4" t="s">
        <v>477</v>
      </c>
      <c r="QU4" t="s">
        <v>478</v>
      </c>
      <c r="QV4" t="s">
        <v>479</v>
      </c>
      <c r="QW4" t="s">
        <v>480</v>
      </c>
      <c r="QX4" t="s">
        <v>481</v>
      </c>
      <c r="QY4" t="s">
        <v>482</v>
      </c>
      <c r="QZ4" t="s">
        <v>483</v>
      </c>
      <c r="RA4" t="s">
        <v>484</v>
      </c>
      <c r="RB4" t="s">
        <v>485</v>
      </c>
      <c r="RC4" t="s">
        <v>486</v>
      </c>
      <c r="RD4" t="s">
        <v>487</v>
      </c>
      <c r="RE4" t="s">
        <v>488</v>
      </c>
      <c r="RF4" t="s">
        <v>489</v>
      </c>
      <c r="RG4" t="s">
        <v>490</v>
      </c>
      <c r="RH4" t="s">
        <v>491</v>
      </c>
      <c r="RI4" t="s">
        <v>492</v>
      </c>
      <c r="RJ4" t="s">
        <v>493</v>
      </c>
      <c r="RK4" t="s">
        <v>494</v>
      </c>
      <c r="RL4" t="s">
        <v>495</v>
      </c>
      <c r="RM4" t="s">
        <v>496</v>
      </c>
      <c r="RN4" t="s">
        <v>497</v>
      </c>
      <c r="RO4" t="s">
        <v>498</v>
      </c>
      <c r="RP4" t="s">
        <v>499</v>
      </c>
      <c r="RQ4" t="s">
        <v>500</v>
      </c>
      <c r="RR4" t="s">
        <v>501</v>
      </c>
      <c r="RS4" t="s">
        <v>502</v>
      </c>
      <c r="RT4" t="s">
        <v>503</v>
      </c>
      <c r="RU4" t="s">
        <v>504</v>
      </c>
      <c r="RV4" t="s">
        <v>505</v>
      </c>
      <c r="RW4" t="s">
        <v>506</v>
      </c>
      <c r="RX4" t="s">
        <v>507</v>
      </c>
      <c r="RY4" t="s">
        <v>508</v>
      </c>
      <c r="RZ4" t="s">
        <v>509</v>
      </c>
      <c r="SA4" t="s">
        <v>510</v>
      </c>
      <c r="SB4" t="s">
        <v>511</v>
      </c>
      <c r="SC4" t="s">
        <v>512</v>
      </c>
      <c r="SD4" t="s">
        <v>513</v>
      </c>
      <c r="SE4" t="s">
        <v>514</v>
      </c>
      <c r="SF4" t="s">
        <v>515</v>
      </c>
      <c r="SG4" t="s">
        <v>516</v>
      </c>
      <c r="SH4" t="s">
        <v>517</v>
      </c>
      <c r="SI4" t="s">
        <v>518</v>
      </c>
      <c r="SJ4" t="s">
        <v>519</v>
      </c>
      <c r="SK4" t="s">
        <v>520</v>
      </c>
      <c r="SL4" t="s">
        <v>521</v>
      </c>
      <c r="SM4" s="6" t="s">
        <v>522</v>
      </c>
      <c r="SN4" t="s">
        <v>523</v>
      </c>
      <c r="SO4" s="6" t="s">
        <v>524</v>
      </c>
      <c r="SP4" t="s">
        <v>525</v>
      </c>
      <c r="SQ4" s="6" t="s">
        <v>526</v>
      </c>
      <c r="SR4" t="s">
        <v>527</v>
      </c>
      <c r="SS4" s="6" t="s">
        <v>528</v>
      </c>
      <c r="ST4" t="s">
        <v>529</v>
      </c>
      <c r="SU4" s="6" t="s">
        <v>530</v>
      </c>
      <c r="SV4" t="s">
        <v>531</v>
      </c>
      <c r="SW4" s="6" t="s">
        <v>532</v>
      </c>
      <c r="SX4" t="s">
        <v>533</v>
      </c>
      <c r="SY4" s="6" t="s">
        <v>534</v>
      </c>
      <c r="SZ4" t="s">
        <v>535</v>
      </c>
      <c r="TA4" s="6" t="s">
        <v>536</v>
      </c>
      <c r="TB4" t="s">
        <v>537</v>
      </c>
      <c r="TC4" s="6" t="s">
        <v>538</v>
      </c>
      <c r="TD4" t="s">
        <v>539</v>
      </c>
      <c r="TE4" s="6" t="s">
        <v>540</v>
      </c>
      <c r="TF4" t="s">
        <v>541</v>
      </c>
      <c r="TG4" s="6" t="s">
        <v>542</v>
      </c>
      <c r="TH4" t="s">
        <v>543</v>
      </c>
      <c r="TI4" s="6" t="s">
        <v>544</v>
      </c>
      <c r="TJ4" t="s">
        <v>545</v>
      </c>
      <c r="TK4" s="6" t="s">
        <v>546</v>
      </c>
      <c r="TL4" t="s">
        <v>547</v>
      </c>
      <c r="TM4" s="6" t="s">
        <v>548</v>
      </c>
      <c r="TN4" t="s">
        <v>549</v>
      </c>
      <c r="TO4" t="s">
        <v>550</v>
      </c>
      <c r="TP4" t="s">
        <v>551</v>
      </c>
      <c r="TQ4" t="s">
        <v>552</v>
      </c>
      <c r="TR4" t="s">
        <v>553</v>
      </c>
      <c r="TS4" t="s">
        <v>554</v>
      </c>
      <c r="TT4" t="s">
        <v>555</v>
      </c>
      <c r="TU4" t="s">
        <v>556</v>
      </c>
      <c r="TV4" t="s">
        <v>557</v>
      </c>
      <c r="TW4" t="s">
        <v>558</v>
      </c>
      <c r="TX4" t="s">
        <v>559</v>
      </c>
      <c r="TY4" t="s">
        <v>560</v>
      </c>
      <c r="TZ4" t="s">
        <v>561</v>
      </c>
      <c r="UA4" t="s">
        <v>562</v>
      </c>
      <c r="UB4" t="s">
        <v>563</v>
      </c>
      <c r="UC4" t="s">
        <v>564</v>
      </c>
      <c r="UD4" t="s">
        <v>565</v>
      </c>
      <c r="UE4" t="s">
        <v>566</v>
      </c>
      <c r="UF4" t="s">
        <v>567</v>
      </c>
      <c r="UG4" t="s">
        <v>568</v>
      </c>
      <c r="UH4" t="s">
        <v>569</v>
      </c>
      <c r="UI4" t="s">
        <v>570</v>
      </c>
      <c r="UJ4" t="s">
        <v>571</v>
      </c>
      <c r="UK4" t="s">
        <v>572</v>
      </c>
      <c r="UL4" t="s">
        <v>573</v>
      </c>
      <c r="UM4" t="s">
        <v>574</v>
      </c>
      <c r="UN4" t="s">
        <v>575</v>
      </c>
      <c r="UO4" t="s">
        <v>576</v>
      </c>
      <c r="UP4" t="s">
        <v>577</v>
      </c>
      <c r="UQ4" t="s">
        <v>578</v>
      </c>
      <c r="UR4" t="s">
        <v>579</v>
      </c>
      <c r="US4" t="s">
        <v>580</v>
      </c>
      <c r="UT4" t="s">
        <v>581</v>
      </c>
      <c r="UU4" t="s">
        <v>582</v>
      </c>
      <c r="UV4" t="s">
        <v>583</v>
      </c>
      <c r="UW4" t="s">
        <v>584</v>
      </c>
      <c r="UX4" t="s">
        <v>585</v>
      </c>
      <c r="UY4" t="s">
        <v>586</v>
      </c>
      <c r="UZ4" t="s">
        <v>587</v>
      </c>
      <c r="VA4" t="s">
        <v>588</v>
      </c>
      <c r="VB4" t="s">
        <v>589</v>
      </c>
      <c r="VC4" t="s">
        <v>590</v>
      </c>
      <c r="VD4" t="s">
        <v>591</v>
      </c>
      <c r="VE4" t="s">
        <v>592</v>
      </c>
      <c r="VF4" t="s">
        <v>593</v>
      </c>
      <c r="VG4" t="s">
        <v>594</v>
      </c>
      <c r="VH4" t="s">
        <v>595</v>
      </c>
      <c r="VI4" t="s">
        <v>596</v>
      </c>
      <c r="VJ4" t="s">
        <v>597</v>
      </c>
      <c r="VK4" t="s">
        <v>598</v>
      </c>
      <c r="VL4" t="s">
        <v>599</v>
      </c>
      <c r="VM4" t="s">
        <v>600</v>
      </c>
      <c r="VN4" t="s">
        <v>601</v>
      </c>
      <c r="VO4" t="s">
        <v>602</v>
      </c>
      <c r="VP4" t="s">
        <v>603</v>
      </c>
      <c r="VQ4" t="s">
        <v>604</v>
      </c>
      <c r="VR4" t="s">
        <v>605</v>
      </c>
      <c r="VS4" t="s">
        <v>606</v>
      </c>
      <c r="VT4" t="s">
        <v>607</v>
      </c>
      <c r="VU4" t="s">
        <v>608</v>
      </c>
      <c r="VV4" t="s">
        <v>609</v>
      </c>
      <c r="VW4" t="s">
        <v>610</v>
      </c>
      <c r="VX4" t="s">
        <v>611</v>
      </c>
      <c r="VY4" t="s">
        <v>612</v>
      </c>
      <c r="VZ4" t="s">
        <v>613</v>
      </c>
      <c r="WA4" t="s">
        <v>614</v>
      </c>
      <c r="WB4" t="s">
        <v>615</v>
      </c>
      <c r="WC4" t="s">
        <v>616</v>
      </c>
      <c r="WD4" t="s">
        <v>617</v>
      </c>
      <c r="WE4" t="s">
        <v>618</v>
      </c>
      <c r="WF4" t="s">
        <v>619</v>
      </c>
      <c r="WG4" t="s">
        <v>620</v>
      </c>
      <c r="WH4" t="s">
        <v>621</v>
      </c>
      <c r="WI4" t="s">
        <v>622</v>
      </c>
      <c r="WJ4" t="s">
        <v>623</v>
      </c>
      <c r="WK4" t="s">
        <v>624</v>
      </c>
      <c r="WL4" t="s">
        <v>625</v>
      </c>
      <c r="WM4" t="s">
        <v>626</v>
      </c>
      <c r="WN4" t="s">
        <v>627</v>
      </c>
      <c r="WO4" t="s">
        <v>628</v>
      </c>
      <c r="WP4" t="s">
        <v>629</v>
      </c>
      <c r="WQ4" t="s">
        <v>630</v>
      </c>
      <c r="WR4" t="s">
        <v>631</v>
      </c>
      <c r="WS4" t="s">
        <v>632</v>
      </c>
      <c r="WT4" t="s">
        <v>633</v>
      </c>
      <c r="WU4" t="s">
        <v>634</v>
      </c>
      <c r="WV4" t="s">
        <v>635</v>
      </c>
      <c r="WW4" t="s">
        <v>636</v>
      </c>
      <c r="WX4" t="s">
        <v>637</v>
      </c>
      <c r="WY4" t="s">
        <v>638</v>
      </c>
      <c r="WZ4" t="s">
        <v>639</v>
      </c>
      <c r="XA4" t="s">
        <v>640</v>
      </c>
      <c r="XB4" t="s">
        <v>641</v>
      </c>
      <c r="XC4" t="s">
        <v>642</v>
      </c>
      <c r="XD4" t="s">
        <v>643</v>
      </c>
      <c r="XE4" t="s">
        <v>644</v>
      </c>
      <c r="XF4" t="s">
        <v>645</v>
      </c>
      <c r="XG4" t="s">
        <v>646</v>
      </c>
      <c r="XH4" t="s">
        <v>647</v>
      </c>
      <c r="XI4" t="s">
        <v>648</v>
      </c>
      <c r="XJ4" t="s">
        <v>649</v>
      </c>
      <c r="XK4" t="s">
        <v>650</v>
      </c>
      <c r="XL4" t="s">
        <v>651</v>
      </c>
      <c r="XM4" t="s">
        <v>652</v>
      </c>
      <c r="XN4" t="s">
        <v>653</v>
      </c>
      <c r="XO4" t="s">
        <v>654</v>
      </c>
      <c r="XP4" t="s">
        <v>655</v>
      </c>
      <c r="XQ4" t="s">
        <v>656</v>
      </c>
      <c r="XR4" t="s">
        <v>657</v>
      </c>
      <c r="XS4" t="s">
        <v>658</v>
      </c>
      <c r="XT4" t="s">
        <v>659</v>
      </c>
      <c r="XU4" t="s">
        <v>660</v>
      </c>
      <c r="XV4" t="s">
        <v>661</v>
      </c>
      <c r="XW4" t="s">
        <v>662</v>
      </c>
      <c r="XX4" t="s">
        <v>663</v>
      </c>
      <c r="XY4" t="s">
        <v>664</v>
      </c>
      <c r="XZ4" t="s">
        <v>665</v>
      </c>
      <c r="YA4" t="s">
        <v>666</v>
      </c>
      <c r="YB4" t="s">
        <v>667</v>
      </c>
      <c r="YC4" t="s">
        <v>668</v>
      </c>
      <c r="YD4" t="s">
        <v>669</v>
      </c>
      <c r="YE4" t="s">
        <v>670</v>
      </c>
      <c r="YF4" t="s">
        <v>671</v>
      </c>
      <c r="YG4" t="s">
        <v>672</v>
      </c>
      <c r="YH4" t="s">
        <v>673</v>
      </c>
      <c r="YI4" t="s">
        <v>674</v>
      </c>
      <c r="YJ4" t="s">
        <v>675</v>
      </c>
      <c r="YK4" t="s">
        <v>676</v>
      </c>
      <c r="YL4" t="s">
        <v>677</v>
      </c>
      <c r="YM4" t="s">
        <v>678</v>
      </c>
      <c r="YN4" t="s">
        <v>679</v>
      </c>
      <c r="YO4" t="s">
        <v>680</v>
      </c>
      <c r="YP4" t="s">
        <v>681</v>
      </c>
      <c r="YQ4" t="s">
        <v>682</v>
      </c>
      <c r="YR4" t="s">
        <v>683</v>
      </c>
      <c r="YS4" t="s">
        <v>684</v>
      </c>
      <c r="YT4" t="s">
        <v>685</v>
      </c>
      <c r="YU4" t="s">
        <v>686</v>
      </c>
      <c r="YV4" t="s">
        <v>687</v>
      </c>
      <c r="YW4" t="s">
        <v>688</v>
      </c>
      <c r="YX4" t="s">
        <v>689</v>
      </c>
      <c r="YY4" t="s">
        <v>690</v>
      </c>
      <c r="YZ4" t="s">
        <v>691</v>
      </c>
      <c r="ZA4" t="s">
        <v>692</v>
      </c>
      <c r="ZB4" t="s">
        <v>693</v>
      </c>
      <c r="ZC4" t="s">
        <v>694</v>
      </c>
      <c r="ZD4" t="s">
        <v>695</v>
      </c>
      <c r="ZE4" t="s">
        <v>696</v>
      </c>
      <c r="ZF4" t="s">
        <v>697</v>
      </c>
      <c r="ZG4" t="s">
        <v>698</v>
      </c>
      <c r="ZH4" t="s">
        <v>699</v>
      </c>
      <c r="ZI4" t="s">
        <v>700</v>
      </c>
      <c r="ZJ4" t="s">
        <v>701</v>
      </c>
      <c r="ZK4" t="s">
        <v>702</v>
      </c>
      <c r="ZL4" t="s">
        <v>703</v>
      </c>
      <c r="ZM4" t="s">
        <v>704</v>
      </c>
      <c r="ZN4" t="s">
        <v>705</v>
      </c>
      <c r="ZO4" t="s">
        <v>706</v>
      </c>
      <c r="ZP4" t="s">
        <v>707</v>
      </c>
      <c r="ZQ4" t="s">
        <v>708</v>
      </c>
      <c r="ZR4" t="s">
        <v>709</v>
      </c>
      <c r="ZS4" t="s">
        <v>710</v>
      </c>
      <c r="ZT4" t="s">
        <v>711</v>
      </c>
      <c r="ZU4" t="s">
        <v>712</v>
      </c>
      <c r="ZV4" t="s">
        <v>713</v>
      </c>
      <c r="ZW4" t="s">
        <v>714</v>
      </c>
      <c r="ZX4" t="s">
        <v>715</v>
      </c>
      <c r="ZY4" t="s">
        <v>716</v>
      </c>
      <c r="ZZ4" t="s">
        <v>717</v>
      </c>
      <c r="AAA4" t="s">
        <v>718</v>
      </c>
      <c r="AAB4" t="s">
        <v>719</v>
      </c>
      <c r="AAC4" t="s">
        <v>720</v>
      </c>
      <c r="AAD4" t="s">
        <v>721</v>
      </c>
      <c r="AAE4" t="s">
        <v>722</v>
      </c>
      <c r="AAF4" t="s">
        <v>723</v>
      </c>
      <c r="AAG4" t="s">
        <v>724</v>
      </c>
      <c r="AAH4" t="s">
        <v>725</v>
      </c>
      <c r="AAI4" t="s">
        <v>726</v>
      </c>
      <c r="AAJ4" t="s">
        <v>727</v>
      </c>
      <c r="AAK4" t="s">
        <v>728</v>
      </c>
      <c r="AAL4" t="s">
        <v>729</v>
      </c>
      <c r="AAM4" t="s">
        <v>730</v>
      </c>
      <c r="AAN4" t="s">
        <v>731</v>
      </c>
      <c r="AAO4" t="s">
        <v>732</v>
      </c>
      <c r="AAP4" t="s">
        <v>733</v>
      </c>
      <c r="AAQ4" t="s">
        <v>734</v>
      </c>
      <c r="AAR4" t="s">
        <v>735</v>
      </c>
      <c r="AAS4" t="s">
        <v>736</v>
      </c>
      <c r="AAT4" t="s">
        <v>737</v>
      </c>
      <c r="AAU4" t="s">
        <v>738</v>
      </c>
      <c r="AAV4" t="s">
        <v>739</v>
      </c>
      <c r="AAW4" t="s">
        <v>740</v>
      </c>
      <c r="AAX4" t="s">
        <v>741</v>
      </c>
      <c r="AAY4" t="s">
        <v>742</v>
      </c>
      <c r="AAZ4" t="s">
        <v>743</v>
      </c>
      <c r="ABA4" t="s">
        <v>744</v>
      </c>
      <c r="ABB4" t="s">
        <v>745</v>
      </c>
      <c r="ABC4" t="s">
        <v>746</v>
      </c>
      <c r="ABD4" t="s">
        <v>747</v>
      </c>
      <c r="ABE4" t="s">
        <v>748</v>
      </c>
      <c r="ABF4" t="s">
        <v>749</v>
      </c>
      <c r="ABG4" t="s">
        <v>750</v>
      </c>
      <c r="ABH4" t="s">
        <v>751</v>
      </c>
      <c r="ABI4" t="s">
        <v>752</v>
      </c>
      <c r="ABJ4" t="s">
        <v>753</v>
      </c>
      <c r="ABK4" t="s">
        <v>754</v>
      </c>
      <c r="ABL4" t="s">
        <v>755</v>
      </c>
      <c r="ABM4" t="s">
        <v>756</v>
      </c>
      <c r="ABN4" t="s">
        <v>757</v>
      </c>
      <c r="ABO4" t="s">
        <v>758</v>
      </c>
      <c r="ABP4" t="s">
        <v>759</v>
      </c>
      <c r="ABQ4" t="s">
        <v>760</v>
      </c>
      <c r="ABR4" t="s">
        <v>761</v>
      </c>
      <c r="ABS4" t="s">
        <v>762</v>
      </c>
      <c r="ABT4" t="s">
        <v>763</v>
      </c>
      <c r="ABU4" t="s">
        <v>764</v>
      </c>
      <c r="ABV4" t="s">
        <v>765</v>
      </c>
      <c r="ABW4" t="s">
        <v>766</v>
      </c>
      <c r="ABX4" t="s">
        <v>767</v>
      </c>
      <c r="ABY4" t="s">
        <v>768</v>
      </c>
      <c r="ABZ4" t="s">
        <v>769</v>
      </c>
      <c r="ACA4" t="s">
        <v>770</v>
      </c>
      <c r="ACB4" t="s">
        <v>771</v>
      </c>
      <c r="ACC4" t="s">
        <v>772</v>
      </c>
      <c r="ACD4" t="s">
        <v>773</v>
      </c>
      <c r="ACE4" t="s">
        <v>774</v>
      </c>
      <c r="ACF4" t="s">
        <v>775</v>
      </c>
      <c r="ACG4" t="s">
        <v>776</v>
      </c>
      <c r="ACH4" t="s">
        <v>777</v>
      </c>
      <c r="ACI4" t="s">
        <v>778</v>
      </c>
      <c r="ACJ4" t="s">
        <v>779</v>
      </c>
      <c r="ACK4" t="s">
        <v>780</v>
      </c>
      <c r="ACL4" t="s">
        <v>781</v>
      </c>
      <c r="ACM4" t="s">
        <v>782</v>
      </c>
      <c r="ACN4" t="s">
        <v>783</v>
      </c>
      <c r="ACO4" t="s">
        <v>784</v>
      </c>
      <c r="ACP4" t="s">
        <v>785</v>
      </c>
      <c r="ACQ4" t="s">
        <v>786</v>
      </c>
      <c r="ACR4" t="s">
        <v>787</v>
      </c>
      <c r="ACS4" t="s">
        <v>788</v>
      </c>
      <c r="ACT4" t="s">
        <v>789</v>
      </c>
      <c r="ACU4" t="s">
        <v>790</v>
      </c>
      <c r="ACV4" t="s">
        <v>791</v>
      </c>
      <c r="ACW4" t="s">
        <v>792</v>
      </c>
      <c r="ACX4" t="s">
        <v>793</v>
      </c>
      <c r="ACY4" t="s">
        <v>794</v>
      </c>
      <c r="ACZ4" t="s">
        <v>795</v>
      </c>
      <c r="ADA4" t="s">
        <v>796</v>
      </c>
      <c r="ADB4" t="s">
        <v>797</v>
      </c>
      <c r="ADC4" t="s">
        <v>798</v>
      </c>
      <c r="ADD4" t="s">
        <v>799</v>
      </c>
      <c r="ADE4" t="s">
        <v>800</v>
      </c>
      <c r="ADF4" t="s">
        <v>801</v>
      </c>
      <c r="ADG4" t="s">
        <v>802</v>
      </c>
      <c r="ADH4" t="s">
        <v>803</v>
      </c>
      <c r="ADI4" t="s">
        <v>804</v>
      </c>
      <c r="ADJ4" t="s">
        <v>805</v>
      </c>
      <c r="ADK4" t="s">
        <v>806</v>
      </c>
      <c r="ADL4" t="s">
        <v>807</v>
      </c>
      <c r="ADM4" t="s">
        <v>808</v>
      </c>
      <c r="ADN4" t="s">
        <v>809</v>
      </c>
      <c r="ADO4" t="s">
        <v>810</v>
      </c>
      <c r="ADP4" t="s">
        <v>811</v>
      </c>
      <c r="ADQ4" t="s">
        <v>812</v>
      </c>
      <c r="ADR4" t="s">
        <v>813</v>
      </c>
      <c r="ADS4" t="s">
        <v>814</v>
      </c>
      <c r="ADT4" t="s">
        <v>815</v>
      </c>
      <c r="ADU4" t="s">
        <v>816</v>
      </c>
      <c r="ADV4" t="s">
        <v>817</v>
      </c>
      <c r="ADW4" t="s">
        <v>818</v>
      </c>
      <c r="ADX4" t="s">
        <v>819</v>
      </c>
      <c r="ADY4" t="s">
        <v>820</v>
      </c>
      <c r="ADZ4" t="s">
        <v>821</v>
      </c>
      <c r="AEA4" t="s">
        <v>822</v>
      </c>
      <c r="AEB4" t="s">
        <v>823</v>
      </c>
      <c r="AEC4" t="s">
        <v>824</v>
      </c>
      <c r="AED4" t="s">
        <v>825</v>
      </c>
      <c r="AEE4" t="s">
        <v>826</v>
      </c>
      <c r="AEF4" t="s">
        <v>827</v>
      </c>
      <c r="AEG4" t="s">
        <v>828</v>
      </c>
      <c r="AEH4" t="s">
        <v>829</v>
      </c>
      <c r="AEI4" t="s">
        <v>830</v>
      </c>
      <c r="AEJ4" t="s">
        <v>831</v>
      </c>
      <c r="AEK4" t="s">
        <v>832</v>
      </c>
      <c r="AEL4" t="s">
        <v>833</v>
      </c>
      <c r="AEM4" t="s">
        <v>834</v>
      </c>
      <c r="AEN4" t="s">
        <v>835</v>
      </c>
      <c r="AEO4" t="s">
        <v>836</v>
      </c>
      <c r="AEP4" t="s">
        <v>837</v>
      </c>
      <c r="AEQ4" t="s">
        <v>838</v>
      </c>
      <c r="AER4" t="s">
        <v>839</v>
      </c>
      <c r="AES4" t="s">
        <v>840</v>
      </c>
      <c r="AET4" t="s">
        <v>841</v>
      </c>
      <c r="AEU4" t="s">
        <v>842</v>
      </c>
      <c r="AEV4" t="s">
        <v>843</v>
      </c>
      <c r="AEW4" t="s">
        <v>844</v>
      </c>
      <c r="AEX4" t="s">
        <v>845</v>
      </c>
      <c r="AEY4" t="s">
        <v>846</v>
      </c>
      <c r="AEZ4" t="s">
        <v>847</v>
      </c>
      <c r="AFA4" t="s">
        <v>848</v>
      </c>
      <c r="AFB4" t="s">
        <v>849</v>
      </c>
      <c r="AFC4" t="s">
        <v>850</v>
      </c>
      <c r="AFD4" t="s">
        <v>851</v>
      </c>
      <c r="AFE4" t="s">
        <v>852</v>
      </c>
      <c r="AFF4" t="s">
        <v>853</v>
      </c>
      <c r="AFG4" t="s">
        <v>854</v>
      </c>
      <c r="AFH4" t="s">
        <v>855</v>
      </c>
      <c r="AFI4" t="s">
        <v>856</v>
      </c>
      <c r="AFJ4" t="s">
        <v>857</v>
      </c>
      <c r="AFK4" s="6" t="s">
        <v>858</v>
      </c>
      <c r="AFL4" t="s">
        <v>859</v>
      </c>
      <c r="AFM4" s="6" t="s">
        <v>860</v>
      </c>
      <c r="AFN4" t="s">
        <v>861</v>
      </c>
      <c r="AFO4" s="6" t="s">
        <v>862</v>
      </c>
      <c r="AFP4" t="s">
        <v>863</v>
      </c>
      <c r="AFQ4" s="6" t="s">
        <v>864</v>
      </c>
      <c r="AFR4" t="s">
        <v>865</v>
      </c>
      <c r="AFS4" s="6" t="s">
        <v>866</v>
      </c>
      <c r="AFT4" t="s">
        <v>867</v>
      </c>
      <c r="AFU4" s="6" t="s">
        <v>868</v>
      </c>
      <c r="AFV4" t="s">
        <v>869</v>
      </c>
      <c r="AFW4" s="6" t="s">
        <v>870</v>
      </c>
      <c r="AFX4" t="s">
        <v>871</v>
      </c>
      <c r="AFY4" s="6" t="s">
        <v>872</v>
      </c>
      <c r="AFZ4" t="s">
        <v>873</v>
      </c>
      <c r="AGA4" s="6" t="s">
        <v>874</v>
      </c>
      <c r="AGB4" t="s">
        <v>875</v>
      </c>
      <c r="AGC4" s="6" t="s">
        <v>876</v>
      </c>
      <c r="AGD4" t="s">
        <v>877</v>
      </c>
      <c r="AGE4" s="6" t="s">
        <v>878</v>
      </c>
      <c r="AGF4" t="s">
        <v>879</v>
      </c>
      <c r="AGG4" s="6" t="s">
        <v>880</v>
      </c>
      <c r="AGH4" t="s">
        <v>881</v>
      </c>
      <c r="AGI4" s="6" t="s">
        <v>882</v>
      </c>
      <c r="AGJ4" t="s">
        <v>883</v>
      </c>
      <c r="AGK4" s="6" t="s">
        <v>884</v>
      </c>
      <c r="AGL4" t="s">
        <v>885</v>
      </c>
      <c r="AGM4" t="s">
        <v>886</v>
      </c>
      <c r="AGN4" t="s">
        <v>887</v>
      </c>
      <c r="AGO4" t="s">
        <v>888</v>
      </c>
      <c r="AGP4" t="s">
        <v>889</v>
      </c>
      <c r="AGQ4" t="s">
        <v>890</v>
      </c>
      <c r="AGR4" t="s">
        <v>891</v>
      </c>
      <c r="AGS4" t="s">
        <v>892</v>
      </c>
      <c r="AGT4" t="s">
        <v>893</v>
      </c>
      <c r="AGU4" t="s">
        <v>894</v>
      </c>
      <c r="AGV4" t="s">
        <v>895</v>
      </c>
      <c r="AGW4" t="s">
        <v>896</v>
      </c>
      <c r="AGX4" t="s">
        <v>897</v>
      </c>
      <c r="AGY4" t="s">
        <v>898</v>
      </c>
      <c r="AGZ4" t="s">
        <v>899</v>
      </c>
      <c r="AHA4" t="s">
        <v>900</v>
      </c>
      <c r="AHB4" t="s">
        <v>901</v>
      </c>
      <c r="AHC4" t="s">
        <v>902</v>
      </c>
      <c r="AHD4" t="s">
        <v>903</v>
      </c>
      <c r="AHE4" t="s">
        <v>904</v>
      </c>
      <c r="AHF4" t="s">
        <v>905</v>
      </c>
      <c r="AHG4" t="s">
        <v>906</v>
      </c>
      <c r="AHH4" t="s">
        <v>907</v>
      </c>
      <c r="AHI4" t="s">
        <v>908</v>
      </c>
      <c r="AHJ4" t="s">
        <v>909</v>
      </c>
      <c r="AHK4" t="s">
        <v>910</v>
      </c>
      <c r="AHL4" t="s">
        <v>911</v>
      </c>
      <c r="AHM4" t="s">
        <v>912</v>
      </c>
      <c r="AHN4" t="s">
        <v>913</v>
      </c>
      <c r="AHO4" t="s">
        <v>914</v>
      </c>
      <c r="AHP4" t="s">
        <v>915</v>
      </c>
      <c r="AHQ4" t="s">
        <v>916</v>
      </c>
      <c r="AHR4" t="s">
        <v>917</v>
      </c>
      <c r="AHS4" t="s">
        <v>918</v>
      </c>
      <c r="AHT4" t="s">
        <v>919</v>
      </c>
      <c r="AHU4" t="s">
        <v>920</v>
      </c>
      <c r="AHV4" t="s">
        <v>921</v>
      </c>
      <c r="AHW4" t="s">
        <v>922</v>
      </c>
      <c r="AHX4" t="s">
        <v>923</v>
      </c>
      <c r="AHY4" t="s">
        <v>924</v>
      </c>
      <c r="AHZ4" t="s">
        <v>925</v>
      </c>
      <c r="AIA4" t="s">
        <v>926</v>
      </c>
      <c r="AIB4" t="s">
        <v>927</v>
      </c>
      <c r="AIC4" t="s">
        <v>928</v>
      </c>
      <c r="AID4" t="s">
        <v>929</v>
      </c>
      <c r="AIE4" t="s">
        <v>930</v>
      </c>
      <c r="AIF4" t="s">
        <v>931</v>
      </c>
      <c r="AIG4" t="s">
        <v>932</v>
      </c>
      <c r="AIH4" t="s">
        <v>933</v>
      </c>
      <c r="AII4" t="s">
        <v>934</v>
      </c>
      <c r="AIJ4" t="s">
        <v>935</v>
      </c>
      <c r="AIK4" t="s">
        <v>936</v>
      </c>
      <c r="AIL4" t="s">
        <v>937</v>
      </c>
      <c r="AIM4" t="s">
        <v>938</v>
      </c>
      <c r="AIN4" t="s">
        <v>939</v>
      </c>
      <c r="AIO4" t="s">
        <v>940</v>
      </c>
      <c r="AIP4" t="s">
        <v>941</v>
      </c>
      <c r="AIQ4" t="s">
        <v>942</v>
      </c>
      <c r="AIR4" t="s">
        <v>943</v>
      </c>
      <c r="AIS4" t="s">
        <v>944</v>
      </c>
      <c r="AIT4" t="s">
        <v>945</v>
      </c>
      <c r="AIU4" t="s">
        <v>946</v>
      </c>
      <c r="AIV4" t="s">
        <v>947</v>
      </c>
      <c r="AIW4" t="s">
        <v>948</v>
      </c>
      <c r="AIX4" t="s">
        <v>949</v>
      </c>
      <c r="AIY4" t="s">
        <v>950</v>
      </c>
      <c r="AIZ4" t="s">
        <v>951</v>
      </c>
      <c r="AJA4" t="s">
        <v>952</v>
      </c>
      <c r="AJB4" t="s">
        <v>953</v>
      </c>
      <c r="AJC4" t="s">
        <v>954</v>
      </c>
      <c r="AJD4" t="s">
        <v>955</v>
      </c>
      <c r="AJE4" t="s">
        <v>956</v>
      </c>
      <c r="AJF4" t="s">
        <v>957</v>
      </c>
      <c r="AJG4" t="s">
        <v>958</v>
      </c>
      <c r="AJH4" t="s">
        <v>959</v>
      </c>
      <c r="AJI4" t="s">
        <v>960</v>
      </c>
      <c r="AJJ4" t="s">
        <v>961</v>
      </c>
      <c r="AJK4" t="s">
        <v>962</v>
      </c>
      <c r="AJL4" t="s">
        <v>963</v>
      </c>
      <c r="AJM4" t="s">
        <v>964</v>
      </c>
      <c r="AJN4" t="s">
        <v>965</v>
      </c>
      <c r="AJO4" t="s">
        <v>966</v>
      </c>
      <c r="AJP4" t="s">
        <v>967</v>
      </c>
      <c r="AJQ4" t="s">
        <v>968</v>
      </c>
      <c r="AJR4" t="s">
        <v>969</v>
      </c>
      <c r="AJS4" t="s">
        <v>970</v>
      </c>
      <c r="AJT4" t="s">
        <v>971</v>
      </c>
      <c r="AJU4" t="s">
        <v>972</v>
      </c>
      <c r="AJV4" t="s">
        <v>973</v>
      </c>
      <c r="AJW4" t="s">
        <v>974</v>
      </c>
      <c r="AJX4" t="s">
        <v>975</v>
      </c>
      <c r="AJY4" t="s">
        <v>976</v>
      </c>
      <c r="AJZ4" t="s">
        <v>977</v>
      </c>
      <c r="AKA4" t="s">
        <v>978</v>
      </c>
      <c r="AKB4" t="s">
        <v>979</v>
      </c>
      <c r="AKC4" t="s">
        <v>980</v>
      </c>
      <c r="AKD4" t="s">
        <v>981</v>
      </c>
      <c r="AKE4" t="s">
        <v>982</v>
      </c>
      <c r="AKF4" t="s">
        <v>983</v>
      </c>
      <c r="AKG4" t="s">
        <v>984</v>
      </c>
      <c r="AKH4" t="s">
        <v>985</v>
      </c>
      <c r="AKI4" t="s">
        <v>986</v>
      </c>
      <c r="AKJ4" t="s">
        <v>987</v>
      </c>
      <c r="AKK4" t="s">
        <v>988</v>
      </c>
      <c r="AKL4" t="s">
        <v>989</v>
      </c>
      <c r="AKM4" t="s">
        <v>990</v>
      </c>
      <c r="AKN4" t="s">
        <v>991</v>
      </c>
      <c r="AKO4" t="s">
        <v>992</v>
      </c>
      <c r="AKP4" t="s">
        <v>993</v>
      </c>
      <c r="AKQ4" t="s">
        <v>994</v>
      </c>
      <c r="AKR4" t="s">
        <v>995</v>
      </c>
      <c r="AKS4" t="s">
        <v>996</v>
      </c>
      <c r="AKT4" t="s">
        <v>997</v>
      </c>
      <c r="AKU4" t="s">
        <v>998</v>
      </c>
      <c r="AKV4" t="s">
        <v>999</v>
      </c>
      <c r="AKW4" t="s">
        <v>1000</v>
      </c>
      <c r="AKX4" t="s">
        <v>1001</v>
      </c>
      <c r="AKY4" t="s">
        <v>1002</v>
      </c>
      <c r="AKZ4" t="s">
        <v>1003</v>
      </c>
      <c r="ALA4" t="s">
        <v>1004</v>
      </c>
      <c r="ALB4" t="s">
        <v>1005</v>
      </c>
      <c r="ALC4" t="s">
        <v>1006</v>
      </c>
      <c r="ALD4" t="s">
        <v>1007</v>
      </c>
      <c r="ALE4" t="s">
        <v>1008</v>
      </c>
      <c r="ALF4" t="s">
        <v>1009</v>
      </c>
      <c r="ALG4" t="s">
        <v>1010</v>
      </c>
      <c r="ALH4" t="s">
        <v>1011</v>
      </c>
      <c r="ALI4" t="s">
        <v>1012</v>
      </c>
      <c r="ALJ4" t="s">
        <v>1013</v>
      </c>
      <c r="ALK4" t="s">
        <v>1014</v>
      </c>
      <c r="ALL4" t="s">
        <v>1015</v>
      </c>
      <c r="ALM4" t="s">
        <v>1016</v>
      </c>
      <c r="ALN4" t="s">
        <v>1017</v>
      </c>
      <c r="ALO4" t="s">
        <v>1018</v>
      </c>
      <c r="ALP4" t="s">
        <v>1019</v>
      </c>
      <c r="ALQ4" t="s">
        <v>1020</v>
      </c>
      <c r="ALR4" t="s">
        <v>1021</v>
      </c>
      <c r="ALS4" t="s">
        <v>1022</v>
      </c>
      <c r="ALT4" t="s">
        <v>1023</v>
      </c>
      <c r="ALU4" t="s">
        <v>1024</v>
      </c>
      <c r="ALV4" t="s">
        <v>1025</v>
      </c>
      <c r="ALW4" t="s">
        <v>1026</v>
      </c>
      <c r="ALX4" t="s">
        <v>1027</v>
      </c>
      <c r="ALY4" t="s">
        <v>1028</v>
      </c>
      <c r="ALZ4" t="s">
        <v>1029</v>
      </c>
      <c r="AMA4" t="s">
        <v>1030</v>
      </c>
      <c r="AMB4" t="s">
        <v>1031</v>
      </c>
      <c r="AMC4" t="s">
        <v>1032</v>
      </c>
      <c r="AMD4" t="s">
        <v>1033</v>
      </c>
      <c r="AME4" t="s">
        <v>1034</v>
      </c>
      <c r="AMF4" t="s">
        <v>1035</v>
      </c>
      <c r="AMG4" t="s">
        <v>1036</v>
      </c>
      <c r="AMH4" t="s">
        <v>1037</v>
      </c>
      <c r="AMI4" t="s">
        <v>1038</v>
      </c>
      <c r="AMJ4" t="s">
        <v>1039</v>
      </c>
      <c r="AMK4" t="s">
        <v>1040</v>
      </c>
      <c r="AML4" t="s">
        <v>1041</v>
      </c>
      <c r="AMM4" t="s">
        <v>1042</v>
      </c>
      <c r="AMN4" t="s">
        <v>1043</v>
      </c>
      <c r="AMO4" t="s">
        <v>1044</v>
      </c>
      <c r="AMP4" t="s">
        <v>1045</v>
      </c>
      <c r="AMQ4" t="s">
        <v>1046</v>
      </c>
      <c r="AMR4" t="s">
        <v>1047</v>
      </c>
      <c r="AMS4" t="s">
        <v>1048</v>
      </c>
      <c r="AMT4" t="s">
        <v>1049</v>
      </c>
      <c r="AMU4" t="s">
        <v>1050</v>
      </c>
      <c r="AMV4" t="s">
        <v>1051</v>
      </c>
      <c r="AMW4" t="s">
        <v>1052</v>
      </c>
      <c r="AMX4" t="s">
        <v>1053</v>
      </c>
      <c r="AMY4" t="s">
        <v>1054</v>
      </c>
      <c r="AMZ4" t="s">
        <v>1055</v>
      </c>
      <c r="ANA4" t="s">
        <v>1056</v>
      </c>
      <c r="ANB4" t="s">
        <v>1057</v>
      </c>
      <c r="ANC4" t="s">
        <v>1058</v>
      </c>
      <c r="AND4" t="s">
        <v>1059</v>
      </c>
      <c r="ANE4" t="s">
        <v>1060</v>
      </c>
      <c r="ANF4" t="s">
        <v>1061</v>
      </c>
      <c r="ANG4" t="s">
        <v>1062</v>
      </c>
      <c r="ANH4" t="s">
        <v>1063</v>
      </c>
      <c r="ANI4" t="s">
        <v>1064</v>
      </c>
      <c r="ANJ4" t="s">
        <v>1065</v>
      </c>
      <c r="ANK4" t="s">
        <v>1066</v>
      </c>
      <c r="ANL4" t="s">
        <v>1067</v>
      </c>
      <c r="ANM4" t="s">
        <v>1068</v>
      </c>
      <c r="ANN4" t="s">
        <v>1069</v>
      </c>
      <c r="ANO4" t="s">
        <v>1070</v>
      </c>
      <c r="ANP4" t="s">
        <v>1071</v>
      </c>
      <c r="ANQ4" t="s">
        <v>1072</v>
      </c>
      <c r="ANR4" t="s">
        <v>1073</v>
      </c>
      <c r="ANS4" t="s">
        <v>1074</v>
      </c>
      <c r="ANT4" t="s">
        <v>1075</v>
      </c>
      <c r="ANU4" t="s">
        <v>1076</v>
      </c>
      <c r="ANV4" t="s">
        <v>1077</v>
      </c>
      <c r="ANW4" t="s">
        <v>1078</v>
      </c>
      <c r="ANX4" t="s">
        <v>1079</v>
      </c>
      <c r="ANY4" t="s">
        <v>1080</v>
      </c>
      <c r="ANZ4" t="s">
        <v>1081</v>
      </c>
      <c r="AOA4" t="s">
        <v>1082</v>
      </c>
      <c r="AOB4" t="s">
        <v>1083</v>
      </c>
      <c r="AOC4" t="s">
        <v>1084</v>
      </c>
      <c r="AOD4" t="s">
        <v>1085</v>
      </c>
      <c r="AOE4" t="s">
        <v>1086</v>
      </c>
      <c r="AOF4" t="s">
        <v>1087</v>
      </c>
      <c r="AOG4" t="s">
        <v>1088</v>
      </c>
      <c r="AOH4" t="s">
        <v>1089</v>
      </c>
      <c r="AOI4" t="s">
        <v>1090</v>
      </c>
      <c r="AOJ4" t="s">
        <v>1091</v>
      </c>
      <c r="AOK4" t="s">
        <v>1092</v>
      </c>
      <c r="AOL4" t="s">
        <v>1093</v>
      </c>
      <c r="AOM4" t="s">
        <v>1094</v>
      </c>
      <c r="AON4" t="s">
        <v>1095</v>
      </c>
      <c r="AOO4" t="s">
        <v>1096</v>
      </c>
      <c r="AOP4" t="s">
        <v>1097</v>
      </c>
      <c r="AOQ4" t="s">
        <v>1098</v>
      </c>
      <c r="AOR4" t="s">
        <v>1099</v>
      </c>
      <c r="AOS4" t="s">
        <v>1100</v>
      </c>
      <c r="AOT4" t="s">
        <v>1101</v>
      </c>
      <c r="AOU4" t="s">
        <v>1102</v>
      </c>
      <c r="AOV4" t="s">
        <v>1103</v>
      </c>
      <c r="AOW4" t="s">
        <v>1104</v>
      </c>
      <c r="AOX4" t="s">
        <v>1105</v>
      </c>
      <c r="AOY4" t="s">
        <v>1106</v>
      </c>
      <c r="AOZ4" t="s">
        <v>1107</v>
      </c>
      <c r="APA4" t="s">
        <v>1108</v>
      </c>
      <c r="APB4" t="s">
        <v>1109</v>
      </c>
      <c r="APC4" t="s">
        <v>1110</v>
      </c>
      <c r="APD4" t="s">
        <v>1111</v>
      </c>
      <c r="APE4" t="s">
        <v>1112</v>
      </c>
      <c r="APF4" t="s">
        <v>1113</v>
      </c>
      <c r="APG4" t="s">
        <v>1114</v>
      </c>
      <c r="APH4" t="s">
        <v>1115</v>
      </c>
      <c r="API4" t="s">
        <v>1116</v>
      </c>
      <c r="APJ4" t="s">
        <v>1117</v>
      </c>
      <c r="APK4" t="s">
        <v>1118</v>
      </c>
      <c r="APL4" t="s">
        <v>1119</v>
      </c>
      <c r="APM4" t="s">
        <v>1120</v>
      </c>
      <c r="APN4" t="s">
        <v>1121</v>
      </c>
      <c r="APO4" t="s">
        <v>1122</v>
      </c>
      <c r="APP4" t="s">
        <v>1123</v>
      </c>
      <c r="APQ4" t="s">
        <v>1124</v>
      </c>
      <c r="APR4" t="s">
        <v>1125</v>
      </c>
      <c r="APS4" t="s">
        <v>1126</v>
      </c>
      <c r="APT4" t="s">
        <v>1127</v>
      </c>
      <c r="APU4" t="s">
        <v>1128</v>
      </c>
      <c r="APV4" t="s">
        <v>1129</v>
      </c>
      <c r="APW4" t="s">
        <v>1130</v>
      </c>
      <c r="APX4" t="s">
        <v>1131</v>
      </c>
      <c r="APY4" t="s">
        <v>1132</v>
      </c>
      <c r="APZ4" t="s">
        <v>1133</v>
      </c>
      <c r="AQA4" t="s">
        <v>1134</v>
      </c>
      <c r="AQB4" t="s">
        <v>1135</v>
      </c>
      <c r="AQC4" t="s">
        <v>1136</v>
      </c>
      <c r="AQD4" t="s">
        <v>1137</v>
      </c>
      <c r="AQE4" t="s">
        <v>1138</v>
      </c>
      <c r="AQF4" t="s">
        <v>1139</v>
      </c>
      <c r="AQG4" t="s">
        <v>1140</v>
      </c>
      <c r="AQH4" t="s">
        <v>1141</v>
      </c>
      <c r="AQI4" t="s">
        <v>1142</v>
      </c>
      <c r="AQJ4" t="s">
        <v>1143</v>
      </c>
      <c r="AQK4" t="s">
        <v>1144</v>
      </c>
      <c r="AQL4" t="s">
        <v>1145</v>
      </c>
      <c r="AQM4" t="s">
        <v>1146</v>
      </c>
      <c r="AQN4" t="s">
        <v>1147</v>
      </c>
      <c r="AQO4" t="s">
        <v>1148</v>
      </c>
      <c r="AQP4" t="s">
        <v>1149</v>
      </c>
      <c r="AQQ4" t="s">
        <v>1150</v>
      </c>
      <c r="AQR4" t="s">
        <v>1151</v>
      </c>
      <c r="AQS4" t="s">
        <v>1152</v>
      </c>
      <c r="AQT4" t="s">
        <v>1153</v>
      </c>
      <c r="AQU4" t="s">
        <v>1154</v>
      </c>
      <c r="AQV4" t="s">
        <v>1155</v>
      </c>
      <c r="AQW4" t="s">
        <v>1156</v>
      </c>
      <c r="AQX4" t="s">
        <v>1157</v>
      </c>
      <c r="AQY4" t="s">
        <v>1158</v>
      </c>
      <c r="AQZ4" t="s">
        <v>1159</v>
      </c>
      <c r="ARA4" t="s">
        <v>1160</v>
      </c>
      <c r="ARB4" t="s">
        <v>1161</v>
      </c>
      <c r="ARC4" t="s">
        <v>1162</v>
      </c>
      <c r="ARD4" t="s">
        <v>1163</v>
      </c>
      <c r="ARE4" t="s">
        <v>1164</v>
      </c>
      <c r="ARF4" t="s">
        <v>1165</v>
      </c>
      <c r="ARG4" t="s">
        <v>1166</v>
      </c>
      <c r="ARH4" t="s">
        <v>1167</v>
      </c>
      <c r="ARI4" t="s">
        <v>1168</v>
      </c>
      <c r="ARJ4" t="s">
        <v>1169</v>
      </c>
      <c r="ARK4" t="s">
        <v>1170</v>
      </c>
      <c r="ARL4" t="s">
        <v>1171</v>
      </c>
      <c r="ARM4" t="s">
        <v>1172</v>
      </c>
      <c r="ARN4" t="s">
        <v>1173</v>
      </c>
      <c r="ARO4" t="s">
        <v>1174</v>
      </c>
      <c r="ARP4" t="s">
        <v>1175</v>
      </c>
      <c r="ARQ4" t="s">
        <v>1176</v>
      </c>
      <c r="ARR4" t="s">
        <v>1177</v>
      </c>
      <c r="ARS4" t="s">
        <v>1178</v>
      </c>
      <c r="ART4" t="s">
        <v>1179</v>
      </c>
      <c r="ARU4" t="s">
        <v>1180</v>
      </c>
      <c r="ARV4" t="s">
        <v>1181</v>
      </c>
      <c r="ARW4" t="s">
        <v>1182</v>
      </c>
      <c r="ARX4" t="s">
        <v>1183</v>
      </c>
      <c r="ARY4" t="s">
        <v>1184</v>
      </c>
      <c r="ARZ4" t="s">
        <v>1185</v>
      </c>
      <c r="ASA4" t="s">
        <v>1186</v>
      </c>
      <c r="ASB4" t="s">
        <v>1187</v>
      </c>
      <c r="ASC4" t="s">
        <v>1188</v>
      </c>
      <c r="ASD4" t="s">
        <v>1189</v>
      </c>
      <c r="ASE4" t="s">
        <v>1190</v>
      </c>
      <c r="ASF4" t="s">
        <v>1191</v>
      </c>
      <c r="ASG4" t="s">
        <v>1192</v>
      </c>
      <c r="ASH4" t="s">
        <v>1193</v>
      </c>
    </row>
    <row r="5" spans="1:1178" x14ac:dyDescent="0.25">
      <c r="A5">
        <v>1</v>
      </c>
      <c r="B5">
        <v>22400</v>
      </c>
      <c r="C5">
        <v>0</v>
      </c>
      <c r="D5">
        <v>0</v>
      </c>
      <c r="E5">
        <v>0</v>
      </c>
      <c r="F5">
        <v>295</v>
      </c>
      <c r="G5">
        <v>325</v>
      </c>
      <c r="H5">
        <v>339</v>
      </c>
      <c r="I5">
        <v>330</v>
      </c>
      <c r="J5">
        <v>327</v>
      </c>
      <c r="K5">
        <v>353</v>
      </c>
      <c r="L5">
        <v>338</v>
      </c>
      <c r="M5">
        <v>317</v>
      </c>
      <c r="N5">
        <v>298</v>
      </c>
      <c r="O5">
        <v>305</v>
      </c>
      <c r="P5">
        <v>318</v>
      </c>
      <c r="Q5">
        <v>314</v>
      </c>
      <c r="R5">
        <v>347</v>
      </c>
      <c r="S5">
        <v>350</v>
      </c>
      <c r="T5">
        <v>354</v>
      </c>
      <c r="U5">
        <v>305</v>
      </c>
      <c r="V5">
        <v>324</v>
      </c>
      <c r="W5">
        <v>314</v>
      </c>
      <c r="X5">
        <v>272</v>
      </c>
      <c r="Y5">
        <v>311</v>
      </c>
      <c r="Z5">
        <v>303</v>
      </c>
      <c r="AA5">
        <v>312</v>
      </c>
      <c r="AB5">
        <v>307</v>
      </c>
      <c r="AC5">
        <v>319</v>
      </c>
      <c r="AD5">
        <v>279</v>
      </c>
      <c r="AE5">
        <v>0</v>
      </c>
      <c r="AF5">
        <v>0</v>
      </c>
      <c r="AG5">
        <v>0</v>
      </c>
      <c r="AH5">
        <v>50</v>
      </c>
      <c r="AI5">
        <v>52</v>
      </c>
      <c r="AJ5">
        <v>53</v>
      </c>
      <c r="AK5">
        <v>50</v>
      </c>
      <c r="AL5">
        <v>55</v>
      </c>
      <c r="AM5">
        <v>72</v>
      </c>
      <c r="AN5">
        <v>76</v>
      </c>
      <c r="AO5">
        <v>97</v>
      </c>
      <c r="AP5">
        <v>101</v>
      </c>
      <c r="AQ5">
        <v>98</v>
      </c>
      <c r="AR5">
        <v>127</v>
      </c>
      <c r="AS5">
        <v>110</v>
      </c>
      <c r="AT5">
        <v>112</v>
      </c>
      <c r="AU5">
        <v>103</v>
      </c>
      <c r="AV5">
        <v>106</v>
      </c>
      <c r="AW5">
        <v>112</v>
      </c>
      <c r="AX5">
        <v>106</v>
      </c>
      <c r="AY5">
        <v>127</v>
      </c>
      <c r="AZ5">
        <v>130</v>
      </c>
      <c r="BA5">
        <v>128</v>
      </c>
      <c r="BB5">
        <v>118</v>
      </c>
      <c r="BC5">
        <v>150</v>
      </c>
      <c r="BD5">
        <v>136</v>
      </c>
      <c r="BE5">
        <v>137</v>
      </c>
      <c r="BF5">
        <v>161</v>
      </c>
      <c r="BG5">
        <v>0</v>
      </c>
      <c r="BH5">
        <v>0</v>
      </c>
      <c r="BI5">
        <v>0</v>
      </c>
      <c r="BJ5">
        <v>212</v>
      </c>
      <c r="BK5">
        <v>204</v>
      </c>
      <c r="BL5">
        <v>209</v>
      </c>
      <c r="BM5">
        <v>200</v>
      </c>
      <c r="BN5">
        <v>192</v>
      </c>
      <c r="BO5">
        <v>194</v>
      </c>
      <c r="BP5">
        <v>199</v>
      </c>
      <c r="BQ5">
        <v>188</v>
      </c>
      <c r="BR5">
        <v>181</v>
      </c>
      <c r="BS5">
        <v>174</v>
      </c>
      <c r="BT5">
        <v>180</v>
      </c>
      <c r="BU5">
        <v>211</v>
      </c>
      <c r="BV5">
        <v>179</v>
      </c>
      <c r="BW5">
        <v>218</v>
      </c>
      <c r="BX5">
        <v>201</v>
      </c>
      <c r="BY5">
        <v>202</v>
      </c>
      <c r="BZ5">
        <v>215</v>
      </c>
      <c r="CA5">
        <v>202</v>
      </c>
      <c r="CB5">
        <v>192</v>
      </c>
      <c r="CC5">
        <v>210</v>
      </c>
      <c r="CD5">
        <v>226</v>
      </c>
      <c r="CE5">
        <v>216</v>
      </c>
      <c r="CF5">
        <v>183</v>
      </c>
      <c r="CG5">
        <v>241</v>
      </c>
      <c r="CH5">
        <v>162</v>
      </c>
      <c r="CI5">
        <v>0</v>
      </c>
      <c r="CJ5">
        <v>0</v>
      </c>
      <c r="CK5">
        <v>0</v>
      </c>
      <c r="CL5">
        <v>38</v>
      </c>
      <c r="CM5">
        <v>31</v>
      </c>
      <c r="CN5">
        <v>48</v>
      </c>
      <c r="CO5">
        <v>50</v>
      </c>
      <c r="CP5">
        <v>51</v>
      </c>
      <c r="CQ5">
        <v>41</v>
      </c>
      <c r="CR5">
        <v>49</v>
      </c>
      <c r="CS5">
        <v>60</v>
      </c>
      <c r="CT5">
        <v>53</v>
      </c>
      <c r="CU5">
        <v>53</v>
      </c>
      <c r="CV5">
        <v>50</v>
      </c>
      <c r="CW5">
        <v>67</v>
      </c>
      <c r="CX5">
        <v>58</v>
      </c>
      <c r="CY5">
        <v>60</v>
      </c>
      <c r="CZ5">
        <v>60</v>
      </c>
      <c r="DA5">
        <v>51</v>
      </c>
      <c r="DB5">
        <v>48</v>
      </c>
      <c r="DC5">
        <v>58</v>
      </c>
      <c r="DD5">
        <v>49</v>
      </c>
      <c r="DE5">
        <v>45</v>
      </c>
      <c r="DF5">
        <v>63</v>
      </c>
      <c r="DG5">
        <v>53</v>
      </c>
      <c r="DH5">
        <v>48</v>
      </c>
      <c r="DI5">
        <v>42</v>
      </c>
      <c r="DJ5">
        <v>44</v>
      </c>
      <c r="DK5">
        <v>0</v>
      </c>
      <c r="DL5">
        <v>0</v>
      </c>
      <c r="DM5">
        <v>0</v>
      </c>
      <c r="DN5">
        <v>0</v>
      </c>
      <c r="DO5">
        <v>3</v>
      </c>
      <c r="DP5">
        <v>2</v>
      </c>
      <c r="DQ5">
        <v>1</v>
      </c>
      <c r="DR5">
        <v>0</v>
      </c>
      <c r="DS5">
        <v>1</v>
      </c>
      <c r="DT5">
        <v>2</v>
      </c>
      <c r="DU5">
        <v>3</v>
      </c>
      <c r="DV5">
        <v>5</v>
      </c>
      <c r="DW5">
        <v>1</v>
      </c>
      <c r="DX5">
        <v>1</v>
      </c>
      <c r="DY5">
        <v>4</v>
      </c>
      <c r="DZ5">
        <v>2</v>
      </c>
      <c r="EA5">
        <v>6</v>
      </c>
      <c r="EB5">
        <v>8</v>
      </c>
      <c r="EC5">
        <v>9</v>
      </c>
      <c r="ED5">
        <v>4</v>
      </c>
      <c r="EE5">
        <v>6</v>
      </c>
      <c r="EF5">
        <v>5</v>
      </c>
      <c r="EG5">
        <v>9</v>
      </c>
      <c r="EH5">
        <v>8</v>
      </c>
      <c r="EI5">
        <v>2</v>
      </c>
      <c r="EJ5">
        <v>7</v>
      </c>
      <c r="EK5">
        <v>8</v>
      </c>
      <c r="EL5">
        <v>7</v>
      </c>
      <c r="EM5">
        <v>0</v>
      </c>
      <c r="EN5">
        <v>0</v>
      </c>
      <c r="EO5">
        <v>0</v>
      </c>
      <c r="EP5">
        <v>10</v>
      </c>
      <c r="EQ5">
        <v>5</v>
      </c>
      <c r="ER5">
        <v>10</v>
      </c>
      <c r="ES5">
        <v>15</v>
      </c>
      <c r="ET5">
        <v>10</v>
      </c>
      <c r="EU5">
        <v>0</v>
      </c>
      <c r="EV5">
        <v>10</v>
      </c>
      <c r="EW5">
        <v>10</v>
      </c>
      <c r="EX5">
        <v>10</v>
      </c>
      <c r="EY5">
        <v>30</v>
      </c>
      <c r="EZ5">
        <v>5</v>
      </c>
      <c r="FA5">
        <v>10</v>
      </c>
      <c r="FB5">
        <v>5</v>
      </c>
      <c r="FC5">
        <v>15</v>
      </c>
      <c r="FD5">
        <v>25</v>
      </c>
      <c r="FE5">
        <v>35</v>
      </c>
      <c r="FF5">
        <v>25</v>
      </c>
      <c r="FG5">
        <v>30</v>
      </c>
      <c r="FH5">
        <v>45</v>
      </c>
      <c r="FI5">
        <v>10</v>
      </c>
      <c r="FJ5">
        <v>45</v>
      </c>
      <c r="FK5">
        <v>50</v>
      </c>
      <c r="FL5">
        <v>20</v>
      </c>
      <c r="FM5">
        <v>35</v>
      </c>
      <c r="FN5">
        <v>25</v>
      </c>
      <c r="FO5">
        <v>0</v>
      </c>
      <c r="FP5">
        <v>0</v>
      </c>
      <c r="FQ5">
        <v>4508</v>
      </c>
      <c r="FR5">
        <v>5129</v>
      </c>
      <c r="FS5">
        <v>5623</v>
      </c>
      <c r="FT5">
        <v>5973</v>
      </c>
      <c r="FU5">
        <v>6351</v>
      </c>
      <c r="FV5">
        <v>6694</v>
      </c>
      <c r="FW5">
        <v>6895</v>
      </c>
      <c r="FX5">
        <v>7128</v>
      </c>
      <c r="FY5">
        <v>7315</v>
      </c>
      <c r="FZ5">
        <v>7432</v>
      </c>
      <c r="GA5">
        <v>7559</v>
      </c>
      <c r="GB5">
        <v>7697</v>
      </c>
      <c r="GC5">
        <v>7787</v>
      </c>
      <c r="GD5">
        <v>7917</v>
      </c>
      <c r="GE5">
        <v>8058</v>
      </c>
      <c r="GF5">
        <v>8114</v>
      </c>
      <c r="GG5">
        <v>8140</v>
      </c>
      <c r="GH5">
        <v>8161</v>
      </c>
      <c r="GI5">
        <v>8256</v>
      </c>
      <c r="GJ5">
        <v>8259</v>
      </c>
      <c r="GK5">
        <v>8225</v>
      </c>
      <c r="GL5">
        <v>8229</v>
      </c>
      <c r="GM5">
        <v>8254</v>
      </c>
      <c r="GN5">
        <v>8276</v>
      </c>
      <c r="GO5">
        <v>8267</v>
      </c>
      <c r="GP5">
        <v>8288</v>
      </c>
      <c r="GQ5">
        <v>0</v>
      </c>
      <c r="GR5">
        <v>0</v>
      </c>
      <c r="GS5">
        <v>826</v>
      </c>
      <c r="GT5">
        <v>966</v>
      </c>
      <c r="GU5">
        <v>1163</v>
      </c>
      <c r="GV5">
        <v>1377</v>
      </c>
      <c r="GW5">
        <v>1526</v>
      </c>
      <c r="GX5">
        <v>1706</v>
      </c>
      <c r="GY5">
        <v>1950</v>
      </c>
      <c r="GZ5">
        <v>2135</v>
      </c>
      <c r="HA5">
        <v>2321</v>
      </c>
      <c r="HB5">
        <v>2520</v>
      </c>
      <c r="HC5">
        <v>2699</v>
      </c>
      <c r="HD5">
        <v>2851</v>
      </c>
      <c r="HE5">
        <v>3016</v>
      </c>
      <c r="HF5">
        <v>3151</v>
      </c>
      <c r="HG5">
        <v>3277</v>
      </c>
      <c r="HH5">
        <v>3403</v>
      </c>
      <c r="HI5">
        <v>3544</v>
      </c>
      <c r="HJ5">
        <v>3664</v>
      </c>
      <c r="HK5">
        <v>3737</v>
      </c>
      <c r="HL5">
        <v>3850</v>
      </c>
      <c r="HM5">
        <v>3986</v>
      </c>
      <c r="HN5">
        <v>4100</v>
      </c>
      <c r="HO5">
        <v>4181</v>
      </c>
      <c r="HP5">
        <v>4294</v>
      </c>
      <c r="HQ5">
        <v>4379</v>
      </c>
      <c r="HR5">
        <v>4439</v>
      </c>
      <c r="HS5">
        <v>0</v>
      </c>
      <c r="HT5">
        <v>0</v>
      </c>
      <c r="HU5">
        <v>54</v>
      </c>
      <c r="HV5">
        <v>63</v>
      </c>
      <c r="HW5">
        <v>78</v>
      </c>
      <c r="HX5">
        <v>95</v>
      </c>
      <c r="HY5">
        <v>108</v>
      </c>
      <c r="HZ5">
        <v>127</v>
      </c>
      <c r="IA5">
        <v>147</v>
      </c>
      <c r="IB5">
        <v>179</v>
      </c>
      <c r="IC5">
        <v>207</v>
      </c>
      <c r="ID5">
        <v>237</v>
      </c>
      <c r="IE5">
        <v>262</v>
      </c>
      <c r="IF5">
        <v>286</v>
      </c>
      <c r="IG5">
        <v>308</v>
      </c>
      <c r="IH5">
        <v>326</v>
      </c>
      <c r="II5">
        <v>353</v>
      </c>
      <c r="IJ5">
        <v>384</v>
      </c>
      <c r="IK5">
        <v>411</v>
      </c>
      <c r="IL5">
        <v>450</v>
      </c>
      <c r="IM5">
        <v>491</v>
      </c>
      <c r="IN5">
        <v>521</v>
      </c>
      <c r="IO5">
        <v>532</v>
      </c>
      <c r="IP5">
        <v>565</v>
      </c>
      <c r="IQ5">
        <v>607</v>
      </c>
      <c r="IR5">
        <v>618</v>
      </c>
      <c r="IS5">
        <v>649</v>
      </c>
      <c r="IT5">
        <v>680</v>
      </c>
      <c r="IU5">
        <v>0</v>
      </c>
      <c r="IV5">
        <v>0</v>
      </c>
      <c r="IW5">
        <v>6</v>
      </c>
      <c r="IX5">
        <v>5</v>
      </c>
      <c r="IY5">
        <v>5</v>
      </c>
      <c r="IZ5">
        <v>5</v>
      </c>
      <c r="JA5">
        <v>6</v>
      </c>
      <c r="JB5">
        <v>7</v>
      </c>
      <c r="JC5">
        <v>6</v>
      </c>
      <c r="JD5">
        <v>5</v>
      </c>
      <c r="JE5">
        <v>12</v>
      </c>
      <c r="JF5">
        <v>14</v>
      </c>
      <c r="JG5">
        <v>11</v>
      </c>
      <c r="JH5">
        <v>12</v>
      </c>
      <c r="JI5">
        <v>12</v>
      </c>
      <c r="JJ5">
        <v>12</v>
      </c>
      <c r="JK5">
        <v>12</v>
      </c>
      <c r="JL5">
        <v>15</v>
      </c>
      <c r="JM5">
        <v>19</v>
      </c>
      <c r="JN5">
        <v>17</v>
      </c>
      <c r="JO5">
        <v>19</v>
      </c>
      <c r="JP5">
        <v>20</v>
      </c>
      <c r="JQ5">
        <v>21</v>
      </c>
      <c r="JR5">
        <v>14</v>
      </c>
      <c r="JS5">
        <v>21</v>
      </c>
      <c r="JT5">
        <v>29</v>
      </c>
      <c r="JU5">
        <v>25</v>
      </c>
      <c r="JV5">
        <v>19</v>
      </c>
      <c r="JW5">
        <v>0</v>
      </c>
      <c r="JX5">
        <v>0</v>
      </c>
      <c r="JY5">
        <v>0</v>
      </c>
      <c r="JZ5">
        <v>7</v>
      </c>
      <c r="KA5">
        <v>10</v>
      </c>
      <c r="KB5">
        <v>20</v>
      </c>
      <c r="KC5">
        <v>36</v>
      </c>
      <c r="KD5">
        <v>45</v>
      </c>
      <c r="KE5">
        <v>57</v>
      </c>
      <c r="KF5">
        <v>68</v>
      </c>
      <c r="KG5">
        <v>82</v>
      </c>
      <c r="KH5">
        <v>97</v>
      </c>
      <c r="KI5">
        <v>120</v>
      </c>
      <c r="KJ5">
        <v>138</v>
      </c>
      <c r="KK5">
        <v>170</v>
      </c>
      <c r="KL5">
        <v>200</v>
      </c>
      <c r="KM5">
        <v>238</v>
      </c>
      <c r="KN5">
        <v>277</v>
      </c>
      <c r="KO5">
        <v>312</v>
      </c>
      <c r="KP5">
        <v>347</v>
      </c>
      <c r="KQ5">
        <v>378</v>
      </c>
      <c r="KR5">
        <v>420</v>
      </c>
      <c r="KS5">
        <v>466</v>
      </c>
      <c r="KT5">
        <v>498</v>
      </c>
      <c r="KU5">
        <v>542</v>
      </c>
      <c r="KV5">
        <v>572</v>
      </c>
      <c r="KW5">
        <v>611</v>
      </c>
      <c r="KX5">
        <v>656</v>
      </c>
      <c r="KY5">
        <v>0</v>
      </c>
      <c r="KZ5">
        <v>0</v>
      </c>
      <c r="LA5">
        <v>0</v>
      </c>
      <c r="LB5">
        <v>258</v>
      </c>
      <c r="LC5">
        <v>489</v>
      </c>
      <c r="LD5">
        <v>705</v>
      </c>
      <c r="LE5">
        <v>920</v>
      </c>
      <c r="LF5">
        <v>1105</v>
      </c>
      <c r="LG5">
        <v>1300</v>
      </c>
      <c r="LH5">
        <v>1487</v>
      </c>
      <c r="LI5">
        <v>1687</v>
      </c>
      <c r="LJ5">
        <v>1883</v>
      </c>
      <c r="LK5">
        <v>2038</v>
      </c>
      <c r="LL5">
        <v>2210</v>
      </c>
      <c r="LM5">
        <v>2371</v>
      </c>
      <c r="LN5">
        <v>2505</v>
      </c>
      <c r="LO5">
        <v>2646</v>
      </c>
      <c r="LP5">
        <v>2785</v>
      </c>
      <c r="LQ5">
        <v>2904</v>
      </c>
      <c r="LR5">
        <v>3034</v>
      </c>
      <c r="LS5">
        <v>3160</v>
      </c>
      <c r="LT5">
        <v>3310</v>
      </c>
      <c r="LU5">
        <v>3422</v>
      </c>
      <c r="LV5">
        <v>3549</v>
      </c>
      <c r="LW5">
        <v>3661</v>
      </c>
      <c r="LX5">
        <v>3785</v>
      </c>
      <c r="LY5">
        <v>3897</v>
      </c>
      <c r="LZ5">
        <v>4021</v>
      </c>
      <c r="MA5">
        <v>0</v>
      </c>
      <c r="MB5">
        <v>0</v>
      </c>
      <c r="MC5">
        <v>1469</v>
      </c>
      <c r="MD5">
        <v>1488</v>
      </c>
      <c r="ME5">
        <v>1508</v>
      </c>
      <c r="MF5">
        <v>1525</v>
      </c>
      <c r="MG5">
        <v>1546</v>
      </c>
      <c r="MH5">
        <v>1574</v>
      </c>
      <c r="MI5">
        <v>1592</v>
      </c>
      <c r="MJ5">
        <v>1585</v>
      </c>
      <c r="MK5">
        <v>1575</v>
      </c>
      <c r="ML5">
        <v>1574</v>
      </c>
      <c r="MM5">
        <v>1557</v>
      </c>
      <c r="MN5">
        <v>1582</v>
      </c>
      <c r="MO5">
        <v>1594</v>
      </c>
      <c r="MP5">
        <v>1618</v>
      </c>
      <c r="MQ5">
        <v>1591</v>
      </c>
      <c r="MR5">
        <v>1606</v>
      </c>
      <c r="MS5">
        <v>1609</v>
      </c>
      <c r="MT5">
        <v>1608</v>
      </c>
      <c r="MU5">
        <v>1635</v>
      </c>
      <c r="MV5">
        <v>1629</v>
      </c>
      <c r="MW5">
        <v>1649</v>
      </c>
      <c r="MX5">
        <v>1653</v>
      </c>
      <c r="MY5">
        <v>1650</v>
      </c>
      <c r="MZ5">
        <v>1669</v>
      </c>
      <c r="NA5">
        <v>1623</v>
      </c>
      <c r="NB5">
        <v>1611</v>
      </c>
      <c r="NC5">
        <v>0</v>
      </c>
      <c r="ND5">
        <v>0</v>
      </c>
      <c r="NE5">
        <v>0</v>
      </c>
      <c r="NF5">
        <v>54</v>
      </c>
      <c r="NG5">
        <v>100</v>
      </c>
      <c r="NH5">
        <v>152</v>
      </c>
      <c r="NI5">
        <v>206</v>
      </c>
      <c r="NJ5">
        <v>253</v>
      </c>
      <c r="NK5">
        <v>303</v>
      </c>
      <c r="NL5">
        <v>357</v>
      </c>
      <c r="NM5">
        <v>410</v>
      </c>
      <c r="NN5">
        <v>467</v>
      </c>
      <c r="NO5">
        <v>532</v>
      </c>
      <c r="NP5">
        <v>586</v>
      </c>
      <c r="NQ5">
        <v>637</v>
      </c>
      <c r="NR5">
        <v>712</v>
      </c>
      <c r="NS5">
        <v>779</v>
      </c>
      <c r="NT5">
        <v>854</v>
      </c>
      <c r="NU5">
        <v>905</v>
      </c>
      <c r="NV5">
        <v>975</v>
      </c>
      <c r="NW5">
        <v>1046</v>
      </c>
      <c r="NX5">
        <v>1119</v>
      </c>
      <c r="NY5">
        <v>1197</v>
      </c>
      <c r="NZ5">
        <v>1268</v>
      </c>
      <c r="OA5">
        <v>1350</v>
      </c>
      <c r="OB5">
        <v>1428</v>
      </c>
      <c r="OC5">
        <v>1515</v>
      </c>
      <c r="OD5">
        <v>1595</v>
      </c>
      <c r="OE5">
        <v>0</v>
      </c>
      <c r="OF5">
        <v>0</v>
      </c>
      <c r="OG5">
        <v>2218</v>
      </c>
      <c r="OH5">
        <v>2313</v>
      </c>
      <c r="OI5">
        <v>2431</v>
      </c>
      <c r="OJ5">
        <v>2541</v>
      </c>
      <c r="OK5">
        <v>2652</v>
      </c>
      <c r="OL5">
        <v>2767</v>
      </c>
      <c r="OM5">
        <v>2865</v>
      </c>
      <c r="ON5">
        <v>3003</v>
      </c>
      <c r="OO5">
        <v>3092</v>
      </c>
      <c r="OP5">
        <v>3219</v>
      </c>
      <c r="OQ5">
        <v>3333</v>
      </c>
      <c r="OR5">
        <v>3446</v>
      </c>
      <c r="OS5">
        <v>3514</v>
      </c>
      <c r="OT5">
        <v>3611</v>
      </c>
      <c r="OU5">
        <v>3699</v>
      </c>
      <c r="OV5">
        <v>3776</v>
      </c>
      <c r="OW5">
        <v>3870</v>
      </c>
      <c r="OX5">
        <v>3929</v>
      </c>
      <c r="OY5">
        <v>4016</v>
      </c>
      <c r="OZ5">
        <v>4125</v>
      </c>
      <c r="PA5">
        <v>4191</v>
      </c>
      <c r="PB5">
        <v>4246</v>
      </c>
      <c r="PC5">
        <v>4306</v>
      </c>
      <c r="PD5">
        <v>4359</v>
      </c>
      <c r="PE5">
        <v>4401</v>
      </c>
      <c r="PF5">
        <v>4434</v>
      </c>
      <c r="PG5">
        <v>0</v>
      </c>
      <c r="PH5">
        <v>0</v>
      </c>
      <c r="PI5">
        <v>0</v>
      </c>
      <c r="PJ5">
        <v>57</v>
      </c>
      <c r="PK5">
        <v>121</v>
      </c>
      <c r="PL5">
        <v>177</v>
      </c>
      <c r="PM5">
        <v>235</v>
      </c>
      <c r="PN5">
        <v>295</v>
      </c>
      <c r="PO5">
        <v>378</v>
      </c>
      <c r="PP5">
        <v>446</v>
      </c>
      <c r="PQ5">
        <v>533</v>
      </c>
      <c r="PR5">
        <v>603</v>
      </c>
      <c r="PS5">
        <v>672</v>
      </c>
      <c r="PT5">
        <v>757</v>
      </c>
      <c r="PU5">
        <v>849</v>
      </c>
      <c r="PV5">
        <v>940</v>
      </c>
      <c r="PW5">
        <v>1044</v>
      </c>
      <c r="PX5">
        <v>1163</v>
      </c>
      <c r="PY5">
        <v>1270</v>
      </c>
      <c r="PZ5">
        <v>1386</v>
      </c>
      <c r="QA5">
        <v>1500</v>
      </c>
      <c r="QB5">
        <v>1603</v>
      </c>
      <c r="QC5">
        <v>1724</v>
      </c>
      <c r="QD5">
        <v>1859</v>
      </c>
      <c r="QE5">
        <v>1989</v>
      </c>
      <c r="QF5">
        <v>2128</v>
      </c>
      <c r="QG5">
        <v>2271</v>
      </c>
      <c r="QH5">
        <v>2401</v>
      </c>
      <c r="QI5">
        <v>0</v>
      </c>
      <c r="QJ5">
        <v>0</v>
      </c>
      <c r="QK5">
        <v>7587</v>
      </c>
      <c r="QL5">
        <v>7887</v>
      </c>
      <c r="QM5">
        <v>8114</v>
      </c>
      <c r="QN5">
        <v>8316</v>
      </c>
      <c r="QO5">
        <v>8482</v>
      </c>
      <c r="QP5">
        <v>8600</v>
      </c>
      <c r="QQ5">
        <v>8772</v>
      </c>
      <c r="QR5">
        <v>8861</v>
      </c>
      <c r="QS5">
        <v>8937</v>
      </c>
      <c r="QT5">
        <v>9007</v>
      </c>
      <c r="QU5">
        <v>9141</v>
      </c>
      <c r="QV5">
        <v>9194</v>
      </c>
      <c r="QW5">
        <v>9280</v>
      </c>
      <c r="QX5">
        <v>9313</v>
      </c>
      <c r="QY5">
        <v>9381</v>
      </c>
      <c r="QZ5">
        <v>9454</v>
      </c>
      <c r="RA5">
        <v>9434</v>
      </c>
      <c r="RB5">
        <v>9495</v>
      </c>
      <c r="RC5">
        <v>9563</v>
      </c>
      <c r="RD5">
        <v>9621</v>
      </c>
      <c r="RE5">
        <v>9668</v>
      </c>
      <c r="RF5">
        <v>9641</v>
      </c>
      <c r="RG5">
        <v>9640</v>
      </c>
      <c r="RH5">
        <v>9670</v>
      </c>
      <c r="RI5">
        <v>9664</v>
      </c>
      <c r="RJ5">
        <v>9696</v>
      </c>
      <c r="RK5">
        <v>0</v>
      </c>
      <c r="RL5">
        <v>0</v>
      </c>
      <c r="RM5">
        <v>8302</v>
      </c>
      <c r="RN5">
        <v>8182</v>
      </c>
      <c r="RO5">
        <v>8168</v>
      </c>
      <c r="RP5">
        <v>8157</v>
      </c>
      <c r="RQ5">
        <v>8139</v>
      </c>
      <c r="RR5">
        <v>8162</v>
      </c>
      <c r="RS5">
        <v>8137</v>
      </c>
      <c r="RT5">
        <v>8174</v>
      </c>
      <c r="RU5">
        <v>8147</v>
      </c>
      <c r="RV5">
        <v>8196</v>
      </c>
      <c r="RW5">
        <v>8204</v>
      </c>
      <c r="RX5">
        <v>8246</v>
      </c>
      <c r="RY5">
        <v>8284</v>
      </c>
      <c r="RZ5">
        <v>8336</v>
      </c>
      <c r="SA5">
        <v>8388</v>
      </c>
      <c r="SB5">
        <v>8394</v>
      </c>
      <c r="SC5">
        <v>8486</v>
      </c>
      <c r="SD5">
        <v>8506</v>
      </c>
      <c r="SE5">
        <v>8556</v>
      </c>
      <c r="SF5">
        <v>8557</v>
      </c>
      <c r="SG5">
        <v>8590</v>
      </c>
      <c r="SH5">
        <v>8644</v>
      </c>
      <c r="SI5">
        <v>8664</v>
      </c>
      <c r="SJ5">
        <v>8663</v>
      </c>
      <c r="SK5">
        <v>8664</v>
      </c>
      <c r="SL5">
        <v>8726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1040000</v>
      </c>
      <c r="SU5">
        <v>1040000</v>
      </c>
      <c r="SV5">
        <v>1050000</v>
      </c>
      <c r="SW5">
        <v>1040000</v>
      </c>
      <c r="SX5">
        <v>1030000</v>
      </c>
      <c r="SY5">
        <v>1010000</v>
      </c>
      <c r="SZ5">
        <v>1000000</v>
      </c>
      <c r="TA5">
        <v>985369.43610000005</v>
      </c>
      <c r="TB5">
        <v>972640.4632</v>
      </c>
      <c r="TC5">
        <v>961129.09939999995</v>
      </c>
      <c r="TD5">
        <v>939619.97759999998</v>
      </c>
      <c r="TE5">
        <v>915175.57059999998</v>
      </c>
      <c r="TF5">
        <v>890812.22199999995</v>
      </c>
      <c r="TG5">
        <v>874933.90960000001</v>
      </c>
      <c r="TH5">
        <v>849759.06420000002</v>
      </c>
      <c r="TI5">
        <v>821612.46900000004</v>
      </c>
      <c r="TJ5">
        <v>798069.93920000002</v>
      </c>
      <c r="TK5">
        <v>777179.13069999998</v>
      </c>
      <c r="TL5">
        <v>756553.98450000002</v>
      </c>
      <c r="TM5">
        <v>733719.65610000002</v>
      </c>
      <c r="TN5">
        <v>714158.70440000005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373104.5943</v>
      </c>
      <c r="TW5">
        <v>414046.34629999998</v>
      </c>
      <c r="TX5">
        <v>440123.94790000003</v>
      </c>
      <c r="TY5">
        <v>464531.35810000001</v>
      </c>
      <c r="TZ5">
        <v>489669.67810000002</v>
      </c>
      <c r="UA5">
        <v>509176.47600000002</v>
      </c>
      <c r="UB5">
        <v>522186.2585</v>
      </c>
      <c r="UC5">
        <v>536317.95200000005</v>
      </c>
      <c r="UD5">
        <v>544004.10329999996</v>
      </c>
      <c r="UE5">
        <v>549278.99190000002</v>
      </c>
      <c r="UF5">
        <v>553785.10699999996</v>
      </c>
      <c r="UG5">
        <v>559932.67480000004</v>
      </c>
      <c r="UH5">
        <v>562031.08779999998</v>
      </c>
      <c r="UI5">
        <v>556532.77630000003</v>
      </c>
      <c r="UJ5">
        <v>556661.45909999998</v>
      </c>
      <c r="UK5">
        <v>559539.16929999995</v>
      </c>
      <c r="UL5">
        <v>558778.6851</v>
      </c>
      <c r="UM5">
        <v>553221.33140000002</v>
      </c>
      <c r="UN5">
        <v>551624.52359999996</v>
      </c>
      <c r="UO5">
        <v>546159.18999999994</v>
      </c>
      <c r="UP5">
        <v>537517.02060000005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399944.46860000002</v>
      </c>
      <c r="UY5">
        <v>449444.51409999997</v>
      </c>
      <c r="UZ5">
        <v>531342.50060000003</v>
      </c>
      <c r="VA5">
        <v>596560.70739999996</v>
      </c>
      <c r="VB5">
        <v>663125.03</v>
      </c>
      <c r="VC5">
        <v>711723.23080000002</v>
      </c>
      <c r="VD5">
        <v>754290.53590000002</v>
      </c>
      <c r="VE5">
        <v>788653.28619999997</v>
      </c>
      <c r="VF5">
        <v>810430.49840000004</v>
      </c>
      <c r="VG5">
        <v>851992.27450000006</v>
      </c>
      <c r="VH5">
        <v>899818.56869999995</v>
      </c>
      <c r="VI5">
        <v>935035.98239999998</v>
      </c>
      <c r="VJ5">
        <v>993943.71310000005</v>
      </c>
      <c r="VK5">
        <v>1050000</v>
      </c>
      <c r="VL5">
        <v>1080000</v>
      </c>
      <c r="VM5">
        <v>1080000</v>
      </c>
      <c r="VN5">
        <v>1110000</v>
      </c>
      <c r="VO5">
        <v>1160000</v>
      </c>
      <c r="VP5">
        <v>1140000</v>
      </c>
      <c r="VQ5">
        <v>1170000</v>
      </c>
      <c r="VR5">
        <v>1190000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513900.75760000001</v>
      </c>
      <c r="WA5">
        <v>427656.66379999998</v>
      </c>
      <c r="WB5">
        <v>346000.53700000001</v>
      </c>
      <c r="WC5">
        <v>806214.84360000002</v>
      </c>
      <c r="WD5">
        <v>913188.33420000004</v>
      </c>
      <c r="WE5">
        <v>696606.91229999997</v>
      </c>
      <c r="WF5">
        <v>737800.78980000003</v>
      </c>
      <c r="WG5">
        <v>716311.44640000002</v>
      </c>
      <c r="WH5">
        <v>695448.00619999995</v>
      </c>
      <c r="WI5">
        <v>675192.23899999994</v>
      </c>
      <c r="WJ5">
        <v>819408.05700000003</v>
      </c>
      <c r="WK5">
        <v>1010000</v>
      </c>
      <c r="WL5">
        <v>875353.44010000001</v>
      </c>
      <c r="WM5">
        <v>949840.96869999997</v>
      </c>
      <c r="WN5">
        <v>970711.26089999999</v>
      </c>
      <c r="WO5">
        <v>989560.02320000005</v>
      </c>
      <c r="WP5">
        <v>640491.92440000002</v>
      </c>
      <c r="WQ5">
        <v>932755.22970000003</v>
      </c>
      <c r="WR5">
        <v>1250000</v>
      </c>
      <c r="WS5">
        <v>1050000</v>
      </c>
      <c r="WT5">
        <v>772307.62879999995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34800000</v>
      </c>
      <c r="ZG5">
        <v>34200000</v>
      </c>
      <c r="ZH5">
        <v>33100000</v>
      </c>
      <c r="ZI5">
        <v>31900000</v>
      </c>
      <c r="ZJ5">
        <v>30900000</v>
      </c>
      <c r="ZK5">
        <v>29700000</v>
      </c>
      <c r="ZL5">
        <v>29300000</v>
      </c>
      <c r="ZM5">
        <v>28700000</v>
      </c>
      <c r="ZN5">
        <v>28300000</v>
      </c>
      <c r="ZO5">
        <v>27000000</v>
      </c>
      <c r="ZP5">
        <v>26400000</v>
      </c>
      <c r="ZQ5">
        <v>25700000</v>
      </c>
      <c r="ZR5">
        <v>25000000</v>
      </c>
      <c r="ZS5">
        <v>24600000</v>
      </c>
      <c r="ZT5">
        <v>23800000</v>
      </c>
      <c r="ZU5">
        <v>23400000</v>
      </c>
      <c r="ZV5">
        <v>22800000</v>
      </c>
      <c r="ZW5">
        <v>22100000</v>
      </c>
      <c r="ZX5">
        <v>21700000</v>
      </c>
      <c r="ZY5">
        <v>20500000</v>
      </c>
      <c r="ZZ5">
        <v>19700000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24900000</v>
      </c>
      <c r="ABK5">
        <v>25000000</v>
      </c>
      <c r="ABL5">
        <v>25400000</v>
      </c>
      <c r="ABM5">
        <v>25400000</v>
      </c>
      <c r="ABN5">
        <v>25700000</v>
      </c>
      <c r="ABO5">
        <v>25800000</v>
      </c>
      <c r="ABP5">
        <v>25900000</v>
      </c>
      <c r="ABQ5">
        <v>25700000</v>
      </c>
      <c r="ABR5">
        <v>25600000</v>
      </c>
      <c r="ABS5">
        <v>25500000</v>
      </c>
      <c r="ABT5">
        <v>25300000</v>
      </c>
      <c r="ABU5">
        <v>25100000</v>
      </c>
      <c r="ABV5">
        <v>24800000</v>
      </c>
      <c r="ABW5">
        <v>24600000</v>
      </c>
      <c r="ABX5">
        <v>24500000</v>
      </c>
      <c r="ABY5">
        <v>24200000</v>
      </c>
      <c r="ABZ5">
        <v>23800000</v>
      </c>
      <c r="ACA5">
        <v>23400000</v>
      </c>
      <c r="ACB5">
        <v>23000000</v>
      </c>
      <c r="ACC5">
        <v>22600000</v>
      </c>
      <c r="ACD5">
        <v>22100000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3120000</v>
      </c>
      <c r="ADO5">
        <v>3090000</v>
      </c>
      <c r="ADP5">
        <v>3030000</v>
      </c>
      <c r="ADQ5">
        <v>2970000</v>
      </c>
      <c r="ADR5">
        <v>2900000</v>
      </c>
      <c r="ADS5">
        <v>2860000</v>
      </c>
      <c r="ADT5">
        <v>2790000</v>
      </c>
      <c r="ADU5">
        <v>2740000</v>
      </c>
      <c r="ADV5">
        <v>2670000</v>
      </c>
      <c r="ADW5">
        <v>2610000</v>
      </c>
      <c r="ADX5">
        <v>2550000</v>
      </c>
      <c r="ADY5">
        <v>2470000</v>
      </c>
      <c r="ADZ5">
        <v>2420000</v>
      </c>
      <c r="AEA5">
        <v>2360000</v>
      </c>
      <c r="AEB5">
        <v>2310000</v>
      </c>
      <c r="AEC5">
        <v>2250000</v>
      </c>
      <c r="AED5">
        <v>2180000</v>
      </c>
      <c r="AEE5">
        <v>2120000</v>
      </c>
      <c r="AEF5">
        <v>2060000</v>
      </c>
      <c r="AEG5">
        <v>2000000</v>
      </c>
      <c r="AEH5">
        <v>1950000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6050000</v>
      </c>
      <c r="AEQ5">
        <v>5860000</v>
      </c>
      <c r="AER5">
        <v>5720000</v>
      </c>
      <c r="AES5">
        <v>5530000</v>
      </c>
      <c r="AET5">
        <v>5400000</v>
      </c>
      <c r="AEU5">
        <v>5250000</v>
      </c>
      <c r="AEV5">
        <v>5120000</v>
      </c>
      <c r="AEW5">
        <v>5000000</v>
      </c>
      <c r="AEX5">
        <v>4880000</v>
      </c>
      <c r="AEY5">
        <v>4770000</v>
      </c>
      <c r="AEZ5">
        <v>4630000</v>
      </c>
      <c r="AFA5">
        <v>4550000</v>
      </c>
      <c r="AFB5">
        <v>4430000</v>
      </c>
      <c r="AFC5">
        <v>4320000</v>
      </c>
      <c r="AFD5">
        <v>4200000</v>
      </c>
      <c r="AFE5">
        <v>4090000</v>
      </c>
      <c r="AFF5">
        <v>4000000</v>
      </c>
      <c r="AFG5">
        <v>3890000</v>
      </c>
      <c r="AFH5">
        <v>3770000</v>
      </c>
      <c r="AFI5">
        <v>3670000</v>
      </c>
      <c r="AFJ5">
        <v>3580000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321.14999360000002</v>
      </c>
      <c r="AGU5">
        <v>356.39063010000001</v>
      </c>
      <c r="AGV5">
        <v>378.83694070000001</v>
      </c>
      <c r="AGW5">
        <v>399.84563300000002</v>
      </c>
      <c r="AGX5">
        <v>421.4834563</v>
      </c>
      <c r="AGY5">
        <v>438.27394379999998</v>
      </c>
      <c r="AGZ5">
        <v>449.47212159999998</v>
      </c>
      <c r="AHA5">
        <v>461.63598489999998</v>
      </c>
      <c r="AHB5">
        <v>468.25184400000001</v>
      </c>
      <c r="AHC5">
        <v>472.7922074</v>
      </c>
      <c r="AHD5">
        <v>476.67084849999998</v>
      </c>
      <c r="AHE5">
        <v>481.96237109999998</v>
      </c>
      <c r="AHF5">
        <v>483.76858129999999</v>
      </c>
      <c r="AHG5">
        <v>479.03590650000001</v>
      </c>
      <c r="AHH5">
        <v>479.14667029999998</v>
      </c>
      <c r="AHI5">
        <v>481.62366100000003</v>
      </c>
      <c r="AHJ5">
        <v>480.96907379999999</v>
      </c>
      <c r="AHK5">
        <v>476.1855784</v>
      </c>
      <c r="AHL5">
        <v>474.81112519999999</v>
      </c>
      <c r="AHM5">
        <v>470.10683619999998</v>
      </c>
      <c r="AHN5">
        <v>462.6680839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27.322520770000001</v>
      </c>
      <c r="AHW5">
        <v>30.704155289999999</v>
      </c>
      <c r="AHX5">
        <v>36.299080619999998</v>
      </c>
      <c r="AHY5">
        <v>40.754513690000003</v>
      </c>
      <c r="AHZ5">
        <v>45.301907720000003</v>
      </c>
      <c r="AIA5">
        <v>48.621932010000002</v>
      </c>
      <c r="AIB5">
        <v>51.529950909999997</v>
      </c>
      <c r="AIC5">
        <v>53.877469220000002</v>
      </c>
      <c r="AID5">
        <v>55.365196580000003</v>
      </c>
      <c r="AIE5">
        <v>58.204521990000003</v>
      </c>
      <c r="AIF5">
        <v>61.471812880000002</v>
      </c>
      <c r="AIG5">
        <v>63.877718180000002</v>
      </c>
      <c r="AIH5">
        <v>67.902046110000001</v>
      </c>
      <c r="AII5">
        <v>71.930754350000001</v>
      </c>
      <c r="AIJ5">
        <v>74.102629890000003</v>
      </c>
      <c r="AIK5">
        <v>73.463278430000003</v>
      </c>
      <c r="AIL5">
        <v>75.747777780000007</v>
      </c>
      <c r="AIM5">
        <v>79.008335959999997</v>
      </c>
      <c r="AIN5">
        <v>78.097201940000005</v>
      </c>
      <c r="AIO5">
        <v>79.625921480000002</v>
      </c>
      <c r="AIP5">
        <v>80.999336700000001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2.0642891900000002</v>
      </c>
      <c r="AIY5">
        <v>1.717855081</v>
      </c>
      <c r="AIZ5">
        <v>1.389850389</v>
      </c>
      <c r="AJA5">
        <v>3.238486344</v>
      </c>
      <c r="AJB5">
        <v>3.668188416</v>
      </c>
      <c r="AJC5">
        <v>2.7982019820000001</v>
      </c>
      <c r="AJD5">
        <v>2.963673767</v>
      </c>
      <c r="AJE5">
        <v>2.8773531719999998</v>
      </c>
      <c r="AJF5">
        <v>2.7935467690000002</v>
      </c>
      <c r="AJG5">
        <v>2.7121813289999999</v>
      </c>
      <c r="AJH5">
        <v>3.2914821949999999</v>
      </c>
      <c r="AJI5">
        <v>4.0477774569999996</v>
      </c>
      <c r="AJJ5">
        <v>3.516209339</v>
      </c>
      <c r="AJK5">
        <v>3.8154184720000002</v>
      </c>
      <c r="AJL5">
        <v>3.8992523989999999</v>
      </c>
      <c r="AJM5">
        <v>3.9749660370000002</v>
      </c>
      <c r="AJN5">
        <v>2.5727935519999998</v>
      </c>
      <c r="AJO5">
        <v>3.7467867259999998</v>
      </c>
      <c r="AJP5">
        <v>5.0234311170000003</v>
      </c>
      <c r="AJQ5">
        <v>4.204411715</v>
      </c>
      <c r="AJR5">
        <v>3.1022843720000002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155.61378769999999</v>
      </c>
      <c r="AKA5">
        <v>187.11859279999999</v>
      </c>
      <c r="AKB5">
        <v>162.0904405</v>
      </c>
      <c r="AKC5">
        <v>187.03823220000001</v>
      </c>
      <c r="AKD5">
        <v>185.63378460000001</v>
      </c>
      <c r="AKE5">
        <v>320.06702890000003</v>
      </c>
      <c r="AKF5">
        <v>269.31239490000002</v>
      </c>
      <c r="AKG5">
        <v>382.79009680000001</v>
      </c>
      <c r="AKH5">
        <v>353.30817830000001</v>
      </c>
      <c r="AKI5">
        <v>479.7148444</v>
      </c>
      <c r="AKJ5">
        <v>480.91005460000002</v>
      </c>
      <c r="AKK5">
        <v>385.03255669999999</v>
      </c>
      <c r="AKL5">
        <v>370.6219236</v>
      </c>
      <c r="AKM5">
        <v>283.03467649999999</v>
      </c>
      <c r="AKN5">
        <v>391.5191403</v>
      </c>
      <c r="AKO5">
        <v>437.68226399999998</v>
      </c>
      <c r="AKP5">
        <v>288.74121270000001</v>
      </c>
      <c r="AKQ5">
        <v>452.53727249999997</v>
      </c>
      <c r="AKR5">
        <v>225.40685389999999</v>
      </c>
      <c r="AKS5">
        <v>300.57633229999999</v>
      </c>
      <c r="AKT5">
        <v>365.9349679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92.65501209</v>
      </c>
      <c r="AME5">
        <v>90.985047839999993</v>
      </c>
      <c r="AMF5">
        <v>87.946590240000006</v>
      </c>
      <c r="AMG5">
        <v>84.846332200000006</v>
      </c>
      <c r="AMH5">
        <v>82.322778170000007</v>
      </c>
      <c r="AMI5">
        <v>79.061796430000001</v>
      </c>
      <c r="AMJ5">
        <v>77.991508409999994</v>
      </c>
      <c r="AMK5">
        <v>76.294271969999997</v>
      </c>
      <c r="AML5">
        <v>75.187372580000002</v>
      </c>
      <c r="AMM5">
        <v>71.779321089999996</v>
      </c>
      <c r="AMN5">
        <v>70.345688229999993</v>
      </c>
      <c r="AMO5">
        <v>68.424362740000007</v>
      </c>
      <c r="AMP5">
        <v>66.390132739999999</v>
      </c>
      <c r="AMQ5">
        <v>65.538730520000001</v>
      </c>
      <c r="AMR5">
        <v>63.39633147</v>
      </c>
      <c r="AMS5">
        <v>62.305512700000001</v>
      </c>
      <c r="AMT5">
        <v>60.637522300000001</v>
      </c>
      <c r="AMU5">
        <v>58.76453626</v>
      </c>
      <c r="AMV5">
        <v>57.70992116</v>
      </c>
      <c r="AMW5">
        <v>54.484809839999997</v>
      </c>
      <c r="AMX5">
        <v>52.50676181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399.72476069999999</v>
      </c>
      <c r="ANG5">
        <v>364.04083559999998</v>
      </c>
      <c r="ANH5">
        <v>412.57705110000001</v>
      </c>
      <c r="ANI5">
        <v>347.71533490000002</v>
      </c>
      <c r="ANJ5">
        <v>365.08682590000001</v>
      </c>
      <c r="ANK5">
        <v>402.10913269999998</v>
      </c>
      <c r="ANL5">
        <v>340.08317529999999</v>
      </c>
      <c r="ANM5">
        <v>283.6705121</v>
      </c>
      <c r="ANN5">
        <v>377.69547290000003</v>
      </c>
      <c r="ANO5">
        <v>363.09693520000002</v>
      </c>
      <c r="ANP5">
        <v>404.83701170000001</v>
      </c>
      <c r="ANQ5">
        <v>242.4577061</v>
      </c>
      <c r="ANR5">
        <v>291.07800689999999</v>
      </c>
      <c r="ANS5">
        <v>270.83460179999997</v>
      </c>
      <c r="ANT5">
        <v>279.75108999999998</v>
      </c>
      <c r="ANU5">
        <v>277.96584819999998</v>
      </c>
      <c r="ANV5">
        <v>193.01176079999999</v>
      </c>
      <c r="ANW5">
        <v>277.98847269999999</v>
      </c>
      <c r="ANX5">
        <v>237.56551669999999</v>
      </c>
      <c r="ANY5">
        <v>278.69151199999999</v>
      </c>
      <c r="ANZ5">
        <v>216.46499270000001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94.431399589999998</v>
      </c>
      <c r="AOI5">
        <v>94.928073879999999</v>
      </c>
      <c r="AOJ5">
        <v>96.602452040000003</v>
      </c>
      <c r="AOK5">
        <v>96.568409489999993</v>
      </c>
      <c r="AOL5">
        <v>97.606636030000004</v>
      </c>
      <c r="AOM5">
        <v>98.11975554</v>
      </c>
      <c r="AON5">
        <v>98.491599919999999</v>
      </c>
      <c r="AOO5">
        <v>97.509841750000007</v>
      </c>
      <c r="AOP5">
        <v>97.283000740000006</v>
      </c>
      <c r="AOQ5">
        <v>96.751248140000001</v>
      </c>
      <c r="AOR5">
        <v>95.888606210000006</v>
      </c>
      <c r="AOS5">
        <v>95.413265699999997</v>
      </c>
      <c r="AOT5">
        <v>94.046491790000005</v>
      </c>
      <c r="AOU5">
        <v>93.329094100000006</v>
      </c>
      <c r="AOV5">
        <v>93.070077249999997</v>
      </c>
      <c r="AOW5">
        <v>91.805047079999994</v>
      </c>
      <c r="AOX5">
        <v>90.300813320000003</v>
      </c>
      <c r="AOY5">
        <v>88.909562429999994</v>
      </c>
      <c r="AOZ5">
        <v>87.382424760000006</v>
      </c>
      <c r="APA5">
        <v>85.654733179999994</v>
      </c>
      <c r="APB5">
        <v>83.78349292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551.08547490000001</v>
      </c>
      <c r="APK5">
        <v>783.89605389999997</v>
      </c>
      <c r="APL5">
        <v>650.64053950000005</v>
      </c>
      <c r="APM5">
        <v>795.40223579999997</v>
      </c>
      <c r="APN5">
        <v>689.17047179999997</v>
      </c>
      <c r="APO5">
        <v>618.04090210000004</v>
      </c>
      <c r="APP5">
        <v>793.60183240000003</v>
      </c>
      <c r="APQ5">
        <v>745.88822719999996</v>
      </c>
      <c r="APR5">
        <v>774.97976310000001</v>
      </c>
      <c r="APS5">
        <v>786.85410320000005</v>
      </c>
      <c r="APT5">
        <v>935.13643230000002</v>
      </c>
      <c r="APU5">
        <v>761.42891520000001</v>
      </c>
      <c r="APV5">
        <v>846.05909059999999</v>
      </c>
      <c r="APW5">
        <v>755.84776750000003</v>
      </c>
      <c r="APX5">
        <v>628.69757879999997</v>
      </c>
      <c r="APY5">
        <v>755.21907620000002</v>
      </c>
      <c r="APZ5">
        <v>788.29205739999998</v>
      </c>
      <c r="AQA5">
        <v>751.7405771</v>
      </c>
      <c r="AQB5">
        <v>813.70780839999998</v>
      </c>
      <c r="AQC5">
        <v>742.8541639</v>
      </c>
      <c r="AQD5">
        <v>643.927414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100.452016</v>
      </c>
      <c r="ARO5">
        <v>97.227508790000002</v>
      </c>
      <c r="ARP5">
        <v>94.824868879999997</v>
      </c>
      <c r="ARQ5">
        <v>91.758881079999995</v>
      </c>
      <c r="ARR5">
        <v>89.622100380000006</v>
      </c>
      <c r="ARS5">
        <v>87.096678879999999</v>
      </c>
      <c r="ART5">
        <v>84.992782829999996</v>
      </c>
      <c r="ARU5">
        <v>82.897528780000002</v>
      </c>
      <c r="ARV5">
        <v>80.988242619999994</v>
      </c>
      <c r="ARW5">
        <v>79.119852030000004</v>
      </c>
      <c r="ARX5">
        <v>76.870336949999995</v>
      </c>
      <c r="ARY5">
        <v>75.449370830000007</v>
      </c>
      <c r="ARZ5">
        <v>73.424457910000001</v>
      </c>
      <c r="ASA5">
        <v>71.704914389999999</v>
      </c>
      <c r="ASB5">
        <v>69.624558300000004</v>
      </c>
      <c r="ASC5">
        <v>67.857344499999996</v>
      </c>
      <c r="ASD5">
        <v>66.295069440000006</v>
      </c>
      <c r="ASE5">
        <v>64.513067219999996</v>
      </c>
      <c r="ASF5">
        <v>62.626816609999999</v>
      </c>
      <c r="ASG5">
        <v>60.809753239999999</v>
      </c>
      <c r="ASH5">
        <v>59.461078409999999</v>
      </c>
    </row>
    <row r="6" spans="1:1178" x14ac:dyDescent="0.25">
      <c r="A6">
        <v>2</v>
      </c>
      <c r="B6">
        <v>22400</v>
      </c>
      <c r="C6">
        <v>0</v>
      </c>
      <c r="D6">
        <v>0</v>
      </c>
      <c r="E6">
        <v>0</v>
      </c>
      <c r="F6">
        <v>295</v>
      </c>
      <c r="G6">
        <v>325</v>
      </c>
      <c r="H6">
        <v>338</v>
      </c>
      <c r="I6">
        <v>327</v>
      </c>
      <c r="J6">
        <v>324</v>
      </c>
      <c r="K6">
        <v>350</v>
      </c>
      <c r="L6">
        <v>330</v>
      </c>
      <c r="M6">
        <v>315</v>
      </c>
      <c r="N6">
        <v>296</v>
      </c>
      <c r="O6">
        <v>301</v>
      </c>
      <c r="P6">
        <v>313</v>
      </c>
      <c r="Q6">
        <v>312</v>
      </c>
      <c r="R6">
        <v>344</v>
      </c>
      <c r="S6">
        <v>348</v>
      </c>
      <c r="T6">
        <v>350</v>
      </c>
      <c r="U6">
        <v>303</v>
      </c>
      <c r="V6">
        <v>321</v>
      </c>
      <c r="W6">
        <v>304</v>
      </c>
      <c r="X6">
        <v>268</v>
      </c>
      <c r="Y6">
        <v>309</v>
      </c>
      <c r="Z6">
        <v>300</v>
      </c>
      <c r="AA6">
        <v>309</v>
      </c>
      <c r="AB6">
        <v>302</v>
      </c>
      <c r="AC6">
        <v>311</v>
      </c>
      <c r="AD6">
        <v>275</v>
      </c>
      <c r="AE6">
        <v>0</v>
      </c>
      <c r="AF6">
        <v>0</v>
      </c>
      <c r="AG6">
        <v>0</v>
      </c>
      <c r="AH6">
        <v>50</v>
      </c>
      <c r="AI6">
        <v>52</v>
      </c>
      <c r="AJ6">
        <v>53</v>
      </c>
      <c r="AK6">
        <v>50</v>
      </c>
      <c r="AL6">
        <v>55</v>
      </c>
      <c r="AM6">
        <v>72</v>
      </c>
      <c r="AN6">
        <v>76</v>
      </c>
      <c r="AO6">
        <v>97</v>
      </c>
      <c r="AP6">
        <v>101</v>
      </c>
      <c r="AQ6">
        <v>97</v>
      </c>
      <c r="AR6">
        <v>127</v>
      </c>
      <c r="AS6">
        <v>109</v>
      </c>
      <c r="AT6">
        <v>111</v>
      </c>
      <c r="AU6">
        <v>103</v>
      </c>
      <c r="AV6">
        <v>106</v>
      </c>
      <c r="AW6">
        <v>111</v>
      </c>
      <c r="AX6">
        <v>106</v>
      </c>
      <c r="AY6">
        <v>123</v>
      </c>
      <c r="AZ6">
        <v>128</v>
      </c>
      <c r="BA6">
        <v>128</v>
      </c>
      <c r="BB6">
        <v>118</v>
      </c>
      <c r="BC6">
        <v>148</v>
      </c>
      <c r="BD6">
        <v>136</v>
      </c>
      <c r="BE6">
        <v>135</v>
      </c>
      <c r="BF6">
        <v>159</v>
      </c>
      <c r="BG6">
        <v>0</v>
      </c>
      <c r="BH6">
        <v>0</v>
      </c>
      <c r="BI6">
        <v>0</v>
      </c>
      <c r="BJ6">
        <v>212</v>
      </c>
      <c r="BK6">
        <v>202</v>
      </c>
      <c r="BL6">
        <v>208</v>
      </c>
      <c r="BM6">
        <v>197</v>
      </c>
      <c r="BN6">
        <v>191</v>
      </c>
      <c r="BO6">
        <v>194</v>
      </c>
      <c r="BP6">
        <v>199</v>
      </c>
      <c r="BQ6">
        <v>188</v>
      </c>
      <c r="BR6">
        <v>182</v>
      </c>
      <c r="BS6">
        <v>173</v>
      </c>
      <c r="BT6">
        <v>177</v>
      </c>
      <c r="BU6">
        <v>207</v>
      </c>
      <c r="BV6">
        <v>176</v>
      </c>
      <c r="BW6">
        <v>217</v>
      </c>
      <c r="BX6">
        <v>199</v>
      </c>
      <c r="BY6">
        <v>202</v>
      </c>
      <c r="BZ6">
        <v>214</v>
      </c>
      <c r="CA6">
        <v>198</v>
      </c>
      <c r="CB6">
        <v>190</v>
      </c>
      <c r="CC6">
        <v>210</v>
      </c>
      <c r="CD6">
        <v>223</v>
      </c>
      <c r="CE6">
        <v>213</v>
      </c>
      <c r="CF6">
        <v>181</v>
      </c>
      <c r="CG6">
        <v>236</v>
      </c>
      <c r="CH6">
        <v>161</v>
      </c>
      <c r="CI6">
        <v>0</v>
      </c>
      <c r="CJ6">
        <v>0</v>
      </c>
      <c r="CK6">
        <v>0</v>
      </c>
      <c r="CL6">
        <v>38</v>
      </c>
      <c r="CM6">
        <v>31</v>
      </c>
      <c r="CN6">
        <v>48</v>
      </c>
      <c r="CO6">
        <v>50</v>
      </c>
      <c r="CP6">
        <v>51</v>
      </c>
      <c r="CQ6">
        <v>41</v>
      </c>
      <c r="CR6">
        <v>49</v>
      </c>
      <c r="CS6">
        <v>60</v>
      </c>
      <c r="CT6">
        <v>53</v>
      </c>
      <c r="CU6">
        <v>53</v>
      </c>
      <c r="CV6">
        <v>50</v>
      </c>
      <c r="CW6">
        <v>69</v>
      </c>
      <c r="CX6">
        <v>57</v>
      </c>
      <c r="CY6">
        <v>60</v>
      </c>
      <c r="CZ6">
        <v>60</v>
      </c>
      <c r="DA6">
        <v>50</v>
      </c>
      <c r="DB6">
        <v>47</v>
      </c>
      <c r="DC6">
        <v>58</v>
      </c>
      <c r="DD6">
        <v>49</v>
      </c>
      <c r="DE6">
        <v>45</v>
      </c>
      <c r="DF6">
        <v>62</v>
      </c>
      <c r="DG6">
        <v>52</v>
      </c>
      <c r="DH6">
        <v>48</v>
      </c>
      <c r="DI6">
        <v>41</v>
      </c>
      <c r="DJ6">
        <v>44</v>
      </c>
      <c r="DK6">
        <v>0</v>
      </c>
      <c r="DL6">
        <v>0</v>
      </c>
      <c r="DM6">
        <v>0</v>
      </c>
      <c r="DN6">
        <v>0</v>
      </c>
      <c r="DO6">
        <v>3</v>
      </c>
      <c r="DP6">
        <v>1</v>
      </c>
      <c r="DQ6">
        <v>1</v>
      </c>
      <c r="DR6">
        <v>0</v>
      </c>
      <c r="DS6">
        <v>1</v>
      </c>
      <c r="DT6">
        <v>2</v>
      </c>
      <c r="DU6">
        <v>3</v>
      </c>
      <c r="DV6">
        <v>4</v>
      </c>
      <c r="DW6">
        <v>1</v>
      </c>
      <c r="DX6">
        <v>1</v>
      </c>
      <c r="DY6">
        <v>4</v>
      </c>
      <c r="DZ6">
        <v>2</v>
      </c>
      <c r="EA6">
        <v>6</v>
      </c>
      <c r="EB6">
        <v>7</v>
      </c>
      <c r="EC6">
        <v>9</v>
      </c>
      <c r="ED6">
        <v>4</v>
      </c>
      <c r="EE6">
        <v>6</v>
      </c>
      <c r="EF6">
        <v>4</v>
      </c>
      <c r="EG6">
        <v>9</v>
      </c>
      <c r="EH6">
        <v>7</v>
      </c>
      <c r="EI6">
        <v>2</v>
      </c>
      <c r="EJ6">
        <v>7</v>
      </c>
      <c r="EK6">
        <v>8</v>
      </c>
      <c r="EL6">
        <v>6</v>
      </c>
      <c r="EM6">
        <v>0</v>
      </c>
      <c r="EN6">
        <v>0</v>
      </c>
      <c r="EO6">
        <v>0</v>
      </c>
      <c r="EP6">
        <v>10</v>
      </c>
      <c r="EQ6">
        <v>5</v>
      </c>
      <c r="ER6">
        <v>10</v>
      </c>
      <c r="ES6">
        <v>15</v>
      </c>
      <c r="ET6">
        <v>5</v>
      </c>
      <c r="EU6">
        <v>0</v>
      </c>
      <c r="EV6">
        <v>10</v>
      </c>
      <c r="EW6">
        <v>10</v>
      </c>
      <c r="EX6">
        <v>10</v>
      </c>
      <c r="EY6">
        <v>25</v>
      </c>
      <c r="EZ6">
        <v>5</v>
      </c>
      <c r="FA6">
        <v>10</v>
      </c>
      <c r="FB6">
        <v>5</v>
      </c>
      <c r="FC6">
        <v>15</v>
      </c>
      <c r="FD6">
        <v>25</v>
      </c>
      <c r="FE6">
        <v>35</v>
      </c>
      <c r="FF6">
        <v>25</v>
      </c>
      <c r="FG6">
        <v>30</v>
      </c>
      <c r="FH6">
        <v>40</v>
      </c>
      <c r="FI6">
        <v>5</v>
      </c>
      <c r="FJ6">
        <v>45</v>
      </c>
      <c r="FK6">
        <v>50</v>
      </c>
      <c r="FL6">
        <v>20</v>
      </c>
      <c r="FM6">
        <v>30</v>
      </c>
      <c r="FN6">
        <v>25</v>
      </c>
      <c r="FO6">
        <v>0</v>
      </c>
      <c r="FP6">
        <v>0</v>
      </c>
      <c r="FQ6">
        <v>5576</v>
      </c>
      <c r="FR6">
        <v>6111</v>
      </c>
      <c r="FS6">
        <v>6596</v>
      </c>
      <c r="FT6">
        <v>6951</v>
      </c>
      <c r="FU6">
        <v>7267</v>
      </c>
      <c r="FV6">
        <v>7567</v>
      </c>
      <c r="FW6">
        <v>7850</v>
      </c>
      <c r="FX6">
        <v>8021</v>
      </c>
      <c r="FY6">
        <v>8164</v>
      </c>
      <c r="FZ6">
        <v>8324</v>
      </c>
      <c r="GA6">
        <v>8416</v>
      </c>
      <c r="GB6">
        <v>8528</v>
      </c>
      <c r="GC6">
        <v>8628</v>
      </c>
      <c r="GD6">
        <v>8620</v>
      </c>
      <c r="GE6">
        <v>8691</v>
      </c>
      <c r="GF6">
        <v>8674</v>
      </c>
      <c r="GG6">
        <v>8740</v>
      </c>
      <c r="GH6">
        <v>8634</v>
      </c>
      <c r="GI6">
        <v>8725</v>
      </c>
      <c r="GJ6">
        <v>8741</v>
      </c>
      <c r="GK6">
        <v>8678</v>
      </c>
      <c r="GL6">
        <v>8612</v>
      </c>
      <c r="GM6">
        <v>8544</v>
      </c>
      <c r="GN6">
        <v>8517</v>
      </c>
      <c r="GO6">
        <v>8425</v>
      </c>
      <c r="GP6">
        <v>8396</v>
      </c>
      <c r="GQ6">
        <v>0</v>
      </c>
      <c r="GR6">
        <v>0</v>
      </c>
      <c r="GS6">
        <v>871</v>
      </c>
      <c r="GT6">
        <v>1050</v>
      </c>
      <c r="GU6">
        <v>1259</v>
      </c>
      <c r="GV6">
        <v>1491</v>
      </c>
      <c r="GW6">
        <v>1672</v>
      </c>
      <c r="GX6">
        <v>1894</v>
      </c>
      <c r="GY6">
        <v>2116</v>
      </c>
      <c r="GZ6">
        <v>2320</v>
      </c>
      <c r="HA6">
        <v>2500</v>
      </c>
      <c r="HB6">
        <v>2670</v>
      </c>
      <c r="HC6">
        <v>2865</v>
      </c>
      <c r="HD6">
        <v>3032</v>
      </c>
      <c r="HE6">
        <v>3152</v>
      </c>
      <c r="HF6">
        <v>3354</v>
      </c>
      <c r="HG6">
        <v>3504</v>
      </c>
      <c r="HH6">
        <v>3679</v>
      </c>
      <c r="HI6">
        <v>3787</v>
      </c>
      <c r="HJ6">
        <v>3930</v>
      </c>
      <c r="HK6">
        <v>3987</v>
      </c>
      <c r="HL6">
        <v>4092</v>
      </c>
      <c r="HM6">
        <v>4204</v>
      </c>
      <c r="HN6">
        <v>4254</v>
      </c>
      <c r="HO6">
        <v>4330</v>
      </c>
      <c r="HP6">
        <v>4372</v>
      </c>
      <c r="HQ6">
        <v>4420</v>
      </c>
      <c r="HR6">
        <v>4442</v>
      </c>
      <c r="HS6">
        <v>0</v>
      </c>
      <c r="HT6">
        <v>0</v>
      </c>
      <c r="HU6">
        <v>96</v>
      </c>
      <c r="HV6">
        <v>109</v>
      </c>
      <c r="HW6">
        <v>114</v>
      </c>
      <c r="HX6">
        <v>134</v>
      </c>
      <c r="HY6">
        <v>150</v>
      </c>
      <c r="HZ6">
        <v>171</v>
      </c>
      <c r="IA6">
        <v>202</v>
      </c>
      <c r="IB6">
        <v>225</v>
      </c>
      <c r="IC6">
        <v>248</v>
      </c>
      <c r="ID6">
        <v>283</v>
      </c>
      <c r="IE6">
        <v>301</v>
      </c>
      <c r="IF6">
        <v>322</v>
      </c>
      <c r="IG6">
        <v>360</v>
      </c>
      <c r="IH6">
        <v>373</v>
      </c>
      <c r="II6">
        <v>416</v>
      </c>
      <c r="IJ6">
        <v>462</v>
      </c>
      <c r="IK6">
        <v>492</v>
      </c>
      <c r="IL6">
        <v>520</v>
      </c>
      <c r="IM6">
        <v>553</v>
      </c>
      <c r="IN6">
        <v>584</v>
      </c>
      <c r="IO6">
        <v>613</v>
      </c>
      <c r="IP6">
        <v>640</v>
      </c>
      <c r="IQ6">
        <v>666</v>
      </c>
      <c r="IR6">
        <v>704</v>
      </c>
      <c r="IS6">
        <v>718</v>
      </c>
      <c r="IT6">
        <v>731</v>
      </c>
      <c r="IU6">
        <v>0</v>
      </c>
      <c r="IV6">
        <v>0</v>
      </c>
      <c r="IW6">
        <v>3</v>
      </c>
      <c r="IX6">
        <v>4</v>
      </c>
      <c r="IY6">
        <v>3</v>
      </c>
      <c r="IZ6">
        <v>5</v>
      </c>
      <c r="JA6">
        <v>6</v>
      </c>
      <c r="JB6">
        <v>8</v>
      </c>
      <c r="JC6">
        <v>7</v>
      </c>
      <c r="JD6">
        <v>5</v>
      </c>
      <c r="JE6">
        <v>11</v>
      </c>
      <c r="JF6">
        <v>10</v>
      </c>
      <c r="JG6">
        <v>7</v>
      </c>
      <c r="JH6">
        <v>8</v>
      </c>
      <c r="JI6">
        <v>11</v>
      </c>
      <c r="JJ6">
        <v>18</v>
      </c>
      <c r="JK6">
        <v>19</v>
      </c>
      <c r="JL6">
        <v>22</v>
      </c>
      <c r="JM6">
        <v>20</v>
      </c>
      <c r="JN6">
        <v>24</v>
      </c>
      <c r="JO6">
        <v>26</v>
      </c>
      <c r="JP6">
        <v>27</v>
      </c>
      <c r="JQ6">
        <v>31</v>
      </c>
      <c r="JR6">
        <v>35</v>
      </c>
      <c r="JS6">
        <v>37</v>
      </c>
      <c r="JT6">
        <v>24</v>
      </c>
      <c r="JU6">
        <v>21</v>
      </c>
      <c r="JV6">
        <v>27</v>
      </c>
      <c r="JW6">
        <v>0</v>
      </c>
      <c r="JX6">
        <v>0</v>
      </c>
      <c r="JY6">
        <v>0</v>
      </c>
      <c r="JZ6">
        <v>10</v>
      </c>
      <c r="KA6">
        <v>23</v>
      </c>
      <c r="KB6">
        <v>32</v>
      </c>
      <c r="KC6">
        <v>45</v>
      </c>
      <c r="KD6">
        <v>58</v>
      </c>
      <c r="KE6">
        <v>72</v>
      </c>
      <c r="KF6">
        <v>90</v>
      </c>
      <c r="KG6">
        <v>108</v>
      </c>
      <c r="KH6">
        <v>139</v>
      </c>
      <c r="KI6">
        <v>168</v>
      </c>
      <c r="KJ6">
        <v>204</v>
      </c>
      <c r="KK6">
        <v>224</v>
      </c>
      <c r="KL6">
        <v>262</v>
      </c>
      <c r="KM6">
        <v>290</v>
      </c>
      <c r="KN6">
        <v>312</v>
      </c>
      <c r="KO6">
        <v>346</v>
      </c>
      <c r="KP6">
        <v>392</v>
      </c>
      <c r="KQ6">
        <v>436</v>
      </c>
      <c r="KR6">
        <v>466</v>
      </c>
      <c r="KS6">
        <v>515</v>
      </c>
      <c r="KT6">
        <v>557</v>
      </c>
      <c r="KU6">
        <v>605</v>
      </c>
      <c r="KV6">
        <v>660</v>
      </c>
      <c r="KW6">
        <v>713</v>
      </c>
      <c r="KX6">
        <v>767</v>
      </c>
      <c r="KY6">
        <v>0</v>
      </c>
      <c r="KZ6">
        <v>0</v>
      </c>
      <c r="LA6">
        <v>0</v>
      </c>
      <c r="LB6">
        <v>215</v>
      </c>
      <c r="LC6">
        <v>441</v>
      </c>
      <c r="LD6">
        <v>661</v>
      </c>
      <c r="LE6">
        <v>888</v>
      </c>
      <c r="LF6">
        <v>1095</v>
      </c>
      <c r="LG6">
        <v>1294</v>
      </c>
      <c r="LH6">
        <v>1544</v>
      </c>
      <c r="LI6">
        <v>1807</v>
      </c>
      <c r="LJ6">
        <v>2072</v>
      </c>
      <c r="LK6">
        <v>2285</v>
      </c>
      <c r="LL6">
        <v>2492</v>
      </c>
      <c r="LM6">
        <v>2729</v>
      </c>
      <c r="LN6">
        <v>2985</v>
      </c>
      <c r="LO6">
        <v>3220</v>
      </c>
      <c r="LP6">
        <v>3480</v>
      </c>
      <c r="LQ6">
        <v>3736</v>
      </c>
      <c r="LR6">
        <v>4009</v>
      </c>
      <c r="LS6">
        <v>4273</v>
      </c>
      <c r="LT6">
        <v>4542</v>
      </c>
      <c r="LU6">
        <v>4801</v>
      </c>
      <c r="LV6">
        <v>5062</v>
      </c>
      <c r="LW6">
        <v>5321</v>
      </c>
      <c r="LX6">
        <v>5596</v>
      </c>
      <c r="LY6">
        <v>5883</v>
      </c>
      <c r="LZ6">
        <v>6175</v>
      </c>
      <c r="MA6">
        <v>0</v>
      </c>
      <c r="MB6">
        <v>0</v>
      </c>
      <c r="MC6">
        <v>1429</v>
      </c>
      <c r="MD6">
        <v>1489</v>
      </c>
      <c r="ME6">
        <v>1526</v>
      </c>
      <c r="MF6">
        <v>1588</v>
      </c>
      <c r="MG6">
        <v>1601</v>
      </c>
      <c r="MH6">
        <v>1645</v>
      </c>
      <c r="MI6">
        <v>1711</v>
      </c>
      <c r="MJ6">
        <v>1757</v>
      </c>
      <c r="MK6">
        <v>1777</v>
      </c>
      <c r="ML6">
        <v>1806</v>
      </c>
      <c r="MM6">
        <v>1819</v>
      </c>
      <c r="MN6">
        <v>1824</v>
      </c>
      <c r="MO6">
        <v>1840</v>
      </c>
      <c r="MP6">
        <v>1851</v>
      </c>
      <c r="MQ6">
        <v>1875</v>
      </c>
      <c r="MR6">
        <v>1900</v>
      </c>
      <c r="MS6">
        <v>1921</v>
      </c>
      <c r="MT6">
        <v>1958</v>
      </c>
      <c r="MU6">
        <v>1956</v>
      </c>
      <c r="MV6">
        <v>1998</v>
      </c>
      <c r="MW6">
        <v>2002</v>
      </c>
      <c r="MX6">
        <v>1977</v>
      </c>
      <c r="MY6">
        <v>1972</v>
      </c>
      <c r="MZ6">
        <v>1995</v>
      </c>
      <c r="NA6">
        <v>1980</v>
      </c>
      <c r="NB6">
        <v>1939</v>
      </c>
      <c r="NC6">
        <v>0</v>
      </c>
      <c r="ND6">
        <v>0</v>
      </c>
      <c r="NE6">
        <v>0</v>
      </c>
      <c r="NF6">
        <v>23</v>
      </c>
      <c r="NG6">
        <v>61</v>
      </c>
      <c r="NH6">
        <v>105</v>
      </c>
      <c r="NI6">
        <v>146</v>
      </c>
      <c r="NJ6">
        <v>180</v>
      </c>
      <c r="NK6">
        <v>222</v>
      </c>
      <c r="NL6">
        <v>256</v>
      </c>
      <c r="NM6">
        <v>292</v>
      </c>
      <c r="NN6">
        <v>326</v>
      </c>
      <c r="NO6">
        <v>375</v>
      </c>
      <c r="NP6">
        <v>417</v>
      </c>
      <c r="NQ6">
        <v>455</v>
      </c>
      <c r="NR6">
        <v>494</v>
      </c>
      <c r="NS6">
        <v>533</v>
      </c>
      <c r="NT6">
        <v>578</v>
      </c>
      <c r="NU6">
        <v>626</v>
      </c>
      <c r="NV6">
        <v>665</v>
      </c>
      <c r="NW6">
        <v>716</v>
      </c>
      <c r="NX6">
        <v>757</v>
      </c>
      <c r="NY6">
        <v>801</v>
      </c>
      <c r="NZ6">
        <v>852</v>
      </c>
      <c r="OA6">
        <v>912</v>
      </c>
      <c r="OB6">
        <v>954</v>
      </c>
      <c r="OC6">
        <v>1010</v>
      </c>
      <c r="OD6">
        <v>1055</v>
      </c>
      <c r="OE6">
        <v>0</v>
      </c>
      <c r="OF6">
        <v>0</v>
      </c>
      <c r="OG6">
        <v>2118</v>
      </c>
      <c r="OH6">
        <v>2189</v>
      </c>
      <c r="OI6">
        <v>2277</v>
      </c>
      <c r="OJ6">
        <v>2362</v>
      </c>
      <c r="OK6">
        <v>2439</v>
      </c>
      <c r="OL6">
        <v>2530</v>
      </c>
      <c r="OM6">
        <v>2637</v>
      </c>
      <c r="ON6">
        <v>2741</v>
      </c>
      <c r="OO6">
        <v>2853</v>
      </c>
      <c r="OP6">
        <v>2896</v>
      </c>
      <c r="OQ6">
        <v>2960</v>
      </c>
      <c r="OR6">
        <v>3029</v>
      </c>
      <c r="OS6">
        <v>3102</v>
      </c>
      <c r="OT6">
        <v>3179</v>
      </c>
      <c r="OU6">
        <v>3279</v>
      </c>
      <c r="OV6">
        <v>3376</v>
      </c>
      <c r="OW6">
        <v>3473</v>
      </c>
      <c r="OX6">
        <v>3520</v>
      </c>
      <c r="OY6">
        <v>3553</v>
      </c>
      <c r="OZ6">
        <v>3629</v>
      </c>
      <c r="PA6">
        <v>3653</v>
      </c>
      <c r="PB6">
        <v>3678</v>
      </c>
      <c r="PC6">
        <v>3721</v>
      </c>
      <c r="PD6">
        <v>3729</v>
      </c>
      <c r="PE6">
        <v>3751</v>
      </c>
      <c r="PF6">
        <v>3750</v>
      </c>
      <c r="PG6">
        <v>0</v>
      </c>
      <c r="PH6">
        <v>0</v>
      </c>
      <c r="PI6">
        <v>0</v>
      </c>
      <c r="PJ6">
        <v>64</v>
      </c>
      <c r="PK6">
        <v>127</v>
      </c>
      <c r="PL6">
        <v>182</v>
      </c>
      <c r="PM6">
        <v>250</v>
      </c>
      <c r="PN6">
        <v>311</v>
      </c>
      <c r="PO6">
        <v>376</v>
      </c>
      <c r="PP6">
        <v>455</v>
      </c>
      <c r="PQ6">
        <v>530</v>
      </c>
      <c r="PR6">
        <v>622</v>
      </c>
      <c r="PS6">
        <v>702</v>
      </c>
      <c r="PT6">
        <v>801</v>
      </c>
      <c r="PU6">
        <v>872</v>
      </c>
      <c r="PV6">
        <v>936</v>
      </c>
      <c r="PW6">
        <v>1015</v>
      </c>
      <c r="PX6">
        <v>1092</v>
      </c>
      <c r="PY6">
        <v>1172</v>
      </c>
      <c r="PZ6">
        <v>1270</v>
      </c>
      <c r="QA6">
        <v>1341</v>
      </c>
      <c r="QB6">
        <v>1432</v>
      </c>
      <c r="QC6">
        <v>1527</v>
      </c>
      <c r="QD6">
        <v>1650</v>
      </c>
      <c r="QE6">
        <v>1749</v>
      </c>
      <c r="QF6">
        <v>1855</v>
      </c>
      <c r="QG6">
        <v>1953</v>
      </c>
      <c r="QH6">
        <v>2066</v>
      </c>
      <c r="QI6">
        <v>0</v>
      </c>
      <c r="QJ6">
        <v>0</v>
      </c>
      <c r="QK6">
        <v>7417</v>
      </c>
      <c r="QL6">
        <v>7869</v>
      </c>
      <c r="QM6">
        <v>8179</v>
      </c>
      <c r="QN6">
        <v>8393</v>
      </c>
      <c r="QO6">
        <v>8624</v>
      </c>
      <c r="QP6">
        <v>8755</v>
      </c>
      <c r="QQ6">
        <v>8854</v>
      </c>
      <c r="QR6">
        <v>8831</v>
      </c>
      <c r="QS6">
        <v>8917</v>
      </c>
      <c r="QT6">
        <v>8934</v>
      </c>
      <c r="QU6">
        <v>8924</v>
      </c>
      <c r="QV6">
        <v>8923</v>
      </c>
      <c r="QW6">
        <v>9005</v>
      </c>
      <c r="QX6">
        <v>8932</v>
      </c>
      <c r="QY6">
        <v>8897</v>
      </c>
      <c r="QZ6">
        <v>8892</v>
      </c>
      <c r="RA6">
        <v>8924</v>
      </c>
      <c r="RB6">
        <v>8927</v>
      </c>
      <c r="RC6">
        <v>8914</v>
      </c>
      <c r="RD6">
        <v>8909</v>
      </c>
      <c r="RE6">
        <v>8913</v>
      </c>
      <c r="RF6">
        <v>8831</v>
      </c>
      <c r="RG6">
        <v>8822</v>
      </c>
      <c r="RH6">
        <v>8773</v>
      </c>
      <c r="RI6">
        <v>8687</v>
      </c>
      <c r="RJ6">
        <v>8658</v>
      </c>
      <c r="RK6">
        <v>0</v>
      </c>
      <c r="RL6">
        <v>0</v>
      </c>
      <c r="RM6">
        <v>8369</v>
      </c>
      <c r="RN6">
        <v>8397</v>
      </c>
      <c r="RO6">
        <v>8469</v>
      </c>
      <c r="RP6">
        <v>8510</v>
      </c>
      <c r="RQ6">
        <v>8503</v>
      </c>
      <c r="RR6">
        <v>8592</v>
      </c>
      <c r="RS6">
        <v>8648</v>
      </c>
      <c r="RT6">
        <v>8722</v>
      </c>
      <c r="RU6">
        <v>8776</v>
      </c>
      <c r="RV6">
        <v>8796</v>
      </c>
      <c r="RW6">
        <v>8897</v>
      </c>
      <c r="RX6">
        <v>8996</v>
      </c>
      <c r="RY6">
        <v>9052</v>
      </c>
      <c r="RZ6">
        <v>9128</v>
      </c>
      <c r="SA6">
        <v>9197</v>
      </c>
      <c r="SB6">
        <v>9194</v>
      </c>
      <c r="SC6">
        <v>9192</v>
      </c>
      <c r="SD6">
        <v>9144</v>
      </c>
      <c r="SE6">
        <v>9163</v>
      </c>
      <c r="SF6">
        <v>9161</v>
      </c>
      <c r="SG6">
        <v>9112</v>
      </c>
      <c r="SH6">
        <v>9148</v>
      </c>
      <c r="SI6">
        <v>9098</v>
      </c>
      <c r="SJ6">
        <v>9055</v>
      </c>
      <c r="SK6">
        <v>9046</v>
      </c>
      <c r="SL6">
        <v>9007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574026.60439999995</v>
      </c>
      <c r="SU6">
        <v>578150.25179999997</v>
      </c>
      <c r="SV6">
        <v>573538.20669999998</v>
      </c>
      <c r="SW6">
        <v>566760.54469999997</v>
      </c>
      <c r="SX6">
        <v>561036.94339999999</v>
      </c>
      <c r="SY6">
        <v>550716.2487</v>
      </c>
      <c r="SZ6">
        <v>541791.42929999996</v>
      </c>
      <c r="TA6">
        <v>532179.14399999997</v>
      </c>
      <c r="TB6">
        <v>516199.70890000003</v>
      </c>
      <c r="TC6">
        <v>505292.68920000002</v>
      </c>
      <c r="TD6">
        <v>489615.83799999999</v>
      </c>
      <c r="TE6">
        <v>478972.13459999999</v>
      </c>
      <c r="TF6">
        <v>459381.64120000001</v>
      </c>
      <c r="TG6">
        <v>450702.32829999999</v>
      </c>
      <c r="TH6">
        <v>438377.50589999999</v>
      </c>
      <c r="TI6">
        <v>422541.6874</v>
      </c>
      <c r="TJ6">
        <v>407114.63339999999</v>
      </c>
      <c r="TK6">
        <v>392135.99310000002</v>
      </c>
      <c r="TL6">
        <v>379511.45559999999</v>
      </c>
      <c r="TM6">
        <v>364477.67099999997</v>
      </c>
      <c r="TN6">
        <v>352643.7758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472856.8026</v>
      </c>
      <c r="TW6">
        <v>512894.5748</v>
      </c>
      <c r="TX6">
        <v>545962.98820000002</v>
      </c>
      <c r="TY6">
        <v>571186.58790000004</v>
      </c>
      <c r="TZ6">
        <v>592259.49109999998</v>
      </c>
      <c r="UA6">
        <v>617004.26969999995</v>
      </c>
      <c r="UB6">
        <v>633950.74320000003</v>
      </c>
      <c r="UC6">
        <v>639845.76899999997</v>
      </c>
      <c r="UD6">
        <v>661020.49840000004</v>
      </c>
      <c r="UE6">
        <v>670469.06059999997</v>
      </c>
      <c r="UF6">
        <v>683450.72320000001</v>
      </c>
      <c r="UG6">
        <v>683023.27</v>
      </c>
      <c r="UH6">
        <v>688169.65839999996</v>
      </c>
      <c r="UI6">
        <v>677816.25730000006</v>
      </c>
      <c r="UJ6">
        <v>675404.80469999998</v>
      </c>
      <c r="UK6">
        <v>673680.54139999999</v>
      </c>
      <c r="UL6">
        <v>661837.78350000002</v>
      </c>
      <c r="UM6">
        <v>654040.65229999996</v>
      </c>
      <c r="UN6">
        <v>641150.18980000005</v>
      </c>
      <c r="UO6">
        <v>629310.04870000004</v>
      </c>
      <c r="UP6">
        <v>614021.70990000002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467509.15669999999</v>
      </c>
      <c r="UY6">
        <v>536176.96959999995</v>
      </c>
      <c r="UZ6">
        <v>579831.8665</v>
      </c>
      <c r="VA6">
        <v>620488.90139999997</v>
      </c>
      <c r="VB6">
        <v>687434.85400000005</v>
      </c>
      <c r="VC6">
        <v>709862.74329999997</v>
      </c>
      <c r="VD6">
        <v>737269.95239999995</v>
      </c>
      <c r="VE6">
        <v>800268.89850000001</v>
      </c>
      <c r="VF6">
        <v>805016.98789999995</v>
      </c>
      <c r="VG6">
        <v>871670.44169999997</v>
      </c>
      <c r="VH6">
        <v>939861.23990000004</v>
      </c>
      <c r="VI6">
        <v>971739.01989999996</v>
      </c>
      <c r="VJ6">
        <v>997127.41799999995</v>
      </c>
      <c r="VK6">
        <v>1030000</v>
      </c>
      <c r="VL6">
        <v>1060000</v>
      </c>
      <c r="VM6">
        <v>1080000</v>
      </c>
      <c r="VN6">
        <v>1090000</v>
      </c>
      <c r="VO6">
        <v>1100000</v>
      </c>
      <c r="VP6">
        <v>1130000</v>
      </c>
      <c r="VQ6">
        <v>1120000</v>
      </c>
      <c r="VR6">
        <v>1110000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353787.68810000003</v>
      </c>
      <c r="WA6">
        <v>300547.79330000002</v>
      </c>
      <c r="WB6">
        <v>208424.2672</v>
      </c>
      <c r="WC6">
        <v>445178.04639999999</v>
      </c>
      <c r="WD6">
        <v>392919.72320000001</v>
      </c>
      <c r="WE6">
        <v>267032.82160000002</v>
      </c>
      <c r="WF6">
        <v>296291.61900000001</v>
      </c>
      <c r="WG6">
        <v>395534.92830000003</v>
      </c>
      <c r="WH6">
        <v>628387.35290000006</v>
      </c>
      <c r="WI6">
        <v>643978.40910000005</v>
      </c>
      <c r="WJ6">
        <v>723940.98120000004</v>
      </c>
      <c r="WK6">
        <v>638959.38320000004</v>
      </c>
      <c r="WL6">
        <v>744418.69889999996</v>
      </c>
      <c r="WM6">
        <v>782964.65090000001</v>
      </c>
      <c r="WN6">
        <v>789396.77280000004</v>
      </c>
      <c r="WO6">
        <v>879946.06099999999</v>
      </c>
      <c r="WP6">
        <v>964550.95940000005</v>
      </c>
      <c r="WQ6">
        <v>989969.08459999994</v>
      </c>
      <c r="WR6">
        <v>623438.94070000004</v>
      </c>
      <c r="WS6">
        <v>529620.45929999999</v>
      </c>
      <c r="WT6">
        <v>661107.36950000003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14700000</v>
      </c>
      <c r="ZG6">
        <v>14900000</v>
      </c>
      <c r="ZH6">
        <v>14800000</v>
      </c>
      <c r="ZI6">
        <v>14600000</v>
      </c>
      <c r="ZJ6">
        <v>14400000</v>
      </c>
      <c r="ZK6">
        <v>14100000</v>
      </c>
      <c r="ZL6">
        <v>13700000</v>
      </c>
      <c r="ZM6">
        <v>13400000</v>
      </c>
      <c r="ZN6">
        <v>13100000</v>
      </c>
      <c r="ZO6">
        <v>12900000</v>
      </c>
      <c r="ZP6">
        <v>12700000</v>
      </c>
      <c r="ZQ6">
        <v>12400000</v>
      </c>
      <c r="ZR6">
        <v>12300000</v>
      </c>
      <c r="ZS6">
        <v>11900000</v>
      </c>
      <c r="ZT6">
        <v>11800000</v>
      </c>
      <c r="ZU6">
        <v>11500000</v>
      </c>
      <c r="ZV6">
        <v>11000000</v>
      </c>
      <c r="ZW6">
        <v>10700000</v>
      </c>
      <c r="ZX6">
        <v>10500000</v>
      </c>
      <c r="ZY6">
        <v>10100000</v>
      </c>
      <c r="ZZ6">
        <v>9610000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23800000</v>
      </c>
      <c r="ABK6">
        <v>24100000</v>
      </c>
      <c r="ABL6">
        <v>24300000</v>
      </c>
      <c r="ABM6">
        <v>24600000</v>
      </c>
      <c r="ABN6">
        <v>24200000</v>
      </c>
      <c r="ABO6">
        <v>24000000</v>
      </c>
      <c r="ABP6">
        <v>23900000</v>
      </c>
      <c r="ABQ6">
        <v>23700000</v>
      </c>
      <c r="ABR6">
        <v>23600000</v>
      </c>
      <c r="ABS6">
        <v>23700000</v>
      </c>
      <c r="ABT6">
        <v>23700000</v>
      </c>
      <c r="ABU6">
        <v>23600000</v>
      </c>
      <c r="ABV6">
        <v>23200000</v>
      </c>
      <c r="ABW6">
        <v>22800000</v>
      </c>
      <c r="ABX6">
        <v>22600000</v>
      </c>
      <c r="ABY6">
        <v>22100000</v>
      </c>
      <c r="ABZ6">
        <v>21600000</v>
      </c>
      <c r="ACA6">
        <v>21200000</v>
      </c>
      <c r="ACB6">
        <v>20600000</v>
      </c>
      <c r="ACC6">
        <v>20100000</v>
      </c>
      <c r="ACD6">
        <v>19500000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3570000</v>
      </c>
      <c r="ADO6">
        <v>3510000</v>
      </c>
      <c r="ADP6">
        <v>3400000</v>
      </c>
      <c r="ADQ6">
        <v>3330000</v>
      </c>
      <c r="ADR6">
        <v>3240000</v>
      </c>
      <c r="ADS6">
        <v>3140000</v>
      </c>
      <c r="ADT6">
        <v>3050000</v>
      </c>
      <c r="ADU6">
        <v>2990000</v>
      </c>
      <c r="ADV6">
        <v>2880000</v>
      </c>
      <c r="ADW6">
        <v>2780000</v>
      </c>
      <c r="ADX6">
        <v>2700000</v>
      </c>
      <c r="ADY6">
        <v>2630000</v>
      </c>
      <c r="ADZ6">
        <v>2560000</v>
      </c>
      <c r="AEA6">
        <v>2480000</v>
      </c>
      <c r="AEB6">
        <v>2400000</v>
      </c>
      <c r="AEC6">
        <v>2330000</v>
      </c>
      <c r="AED6">
        <v>2250000</v>
      </c>
      <c r="AEE6">
        <v>2180000</v>
      </c>
      <c r="AEF6">
        <v>2100000</v>
      </c>
      <c r="AEG6">
        <v>2020000</v>
      </c>
      <c r="AEH6">
        <v>1960000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14800000</v>
      </c>
      <c r="AEQ6">
        <v>14400000</v>
      </c>
      <c r="AER6">
        <v>14100000</v>
      </c>
      <c r="AES6">
        <v>13800000</v>
      </c>
      <c r="AET6">
        <v>13400000</v>
      </c>
      <c r="AEU6">
        <v>13200000</v>
      </c>
      <c r="AEV6">
        <v>13000000</v>
      </c>
      <c r="AEW6">
        <v>12700000</v>
      </c>
      <c r="AEX6">
        <v>12400000</v>
      </c>
      <c r="AEY6">
        <v>12100000</v>
      </c>
      <c r="AEZ6">
        <v>11800000</v>
      </c>
      <c r="AFA6">
        <v>11400000</v>
      </c>
      <c r="AFB6">
        <v>11000000</v>
      </c>
      <c r="AFC6">
        <v>10700000</v>
      </c>
      <c r="AFD6">
        <v>10400000</v>
      </c>
      <c r="AFE6">
        <v>10100000</v>
      </c>
      <c r="AFF6">
        <v>9810000</v>
      </c>
      <c r="AFG6">
        <v>9470000</v>
      </c>
      <c r="AFH6">
        <v>9150000</v>
      </c>
      <c r="AFI6">
        <v>8880000</v>
      </c>
      <c r="AFJ6">
        <v>8580000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302.39317999999997</v>
      </c>
      <c r="AGU6">
        <v>327.99744149999998</v>
      </c>
      <c r="AGV6">
        <v>349.14477970000002</v>
      </c>
      <c r="AGW6">
        <v>365.2753386</v>
      </c>
      <c r="AGX6">
        <v>378.7515161</v>
      </c>
      <c r="AGY6">
        <v>394.5758677</v>
      </c>
      <c r="AGZ6">
        <v>405.4131825</v>
      </c>
      <c r="AHA6">
        <v>409.18306710000002</v>
      </c>
      <c r="AHB6">
        <v>422.72436269999997</v>
      </c>
      <c r="AHC6">
        <v>428.7667434</v>
      </c>
      <c r="AHD6">
        <v>437.06855100000001</v>
      </c>
      <c r="AHE6">
        <v>436.7951936</v>
      </c>
      <c r="AHF6">
        <v>440.08632260000002</v>
      </c>
      <c r="AHG6">
        <v>433.46529509999999</v>
      </c>
      <c r="AHH6">
        <v>431.9231648</v>
      </c>
      <c r="AHI6">
        <v>430.82049389999997</v>
      </c>
      <c r="AHJ6">
        <v>423.24701879999998</v>
      </c>
      <c r="AHK6">
        <v>418.26073259999998</v>
      </c>
      <c r="AHL6">
        <v>410.01724769999998</v>
      </c>
      <c r="AHM6">
        <v>402.445446</v>
      </c>
      <c r="AHN6">
        <v>392.66851279999997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28.787912559999999</v>
      </c>
      <c r="AHW6">
        <v>33.016285340000003</v>
      </c>
      <c r="AHX6">
        <v>35.70443238</v>
      </c>
      <c r="AHY6">
        <v>38.207979420000001</v>
      </c>
      <c r="AHZ6">
        <v>42.330324840000003</v>
      </c>
      <c r="AIA6">
        <v>43.711371839999998</v>
      </c>
      <c r="AIB6">
        <v>45.399031489999999</v>
      </c>
      <c r="AIC6">
        <v>49.278331229999999</v>
      </c>
      <c r="AID6">
        <v>49.570705359999998</v>
      </c>
      <c r="AIE6">
        <v>53.675039509999998</v>
      </c>
      <c r="AIF6">
        <v>57.87403905</v>
      </c>
      <c r="AIG6">
        <v>59.836984020000003</v>
      </c>
      <c r="AIH6">
        <v>61.400330910000001</v>
      </c>
      <c r="AII6">
        <v>63.395039189999999</v>
      </c>
      <c r="AIJ6">
        <v>64.998863900000003</v>
      </c>
      <c r="AIK6">
        <v>66.239366219999994</v>
      </c>
      <c r="AIL6">
        <v>67.142644610000005</v>
      </c>
      <c r="AIM6">
        <v>67.83525684</v>
      </c>
      <c r="AIN6">
        <v>69.617220349999997</v>
      </c>
      <c r="AIO6">
        <v>68.933644380000004</v>
      </c>
      <c r="AIP6">
        <v>68.137618040000007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2.236361815</v>
      </c>
      <c r="AIY6">
        <v>1.899821931</v>
      </c>
      <c r="AIZ6">
        <v>1.3174909370000001</v>
      </c>
      <c r="AJA6">
        <v>2.8140583110000001</v>
      </c>
      <c r="AJB6">
        <v>2.4837231339999999</v>
      </c>
      <c r="AJC6">
        <v>1.6879671789999999</v>
      </c>
      <c r="AJD6">
        <v>1.8729178129999999</v>
      </c>
      <c r="AJE6">
        <v>2.5002543620000002</v>
      </c>
      <c r="AJF6">
        <v>3.9721605040000001</v>
      </c>
      <c r="AJG6">
        <v>4.070714648</v>
      </c>
      <c r="AJH6">
        <v>4.57617385</v>
      </c>
      <c r="AJI6">
        <v>4.0389883940000004</v>
      </c>
      <c r="AJJ6">
        <v>4.705617546</v>
      </c>
      <c r="AJK6">
        <v>4.9492741179999999</v>
      </c>
      <c r="AJL6">
        <v>4.9899328299999999</v>
      </c>
      <c r="AJM6">
        <v>5.5623127559999999</v>
      </c>
      <c r="AJN6">
        <v>6.0971170199999998</v>
      </c>
      <c r="AJO6">
        <v>6.2577900069999997</v>
      </c>
      <c r="AJP6">
        <v>3.940880613</v>
      </c>
      <c r="AJQ6">
        <v>3.3478354719999999</v>
      </c>
      <c r="AJR6">
        <v>4.1789901870000001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214.66585620000001</v>
      </c>
      <c r="AKA6">
        <v>269.38535860000002</v>
      </c>
      <c r="AKB6">
        <v>240.14604449999999</v>
      </c>
      <c r="AKC6">
        <v>313.00434760000002</v>
      </c>
      <c r="AKD6">
        <v>441.92039490000002</v>
      </c>
      <c r="AKE6">
        <v>440.3359193</v>
      </c>
      <c r="AKF6">
        <v>482.06853819999998</v>
      </c>
      <c r="AKG6">
        <v>207.4684403</v>
      </c>
      <c r="AKH6">
        <v>449.74602440000001</v>
      </c>
      <c r="AKI6">
        <v>337.20935429999997</v>
      </c>
      <c r="AKJ6">
        <v>239.7354364</v>
      </c>
      <c r="AKK6">
        <v>410.93090640000003</v>
      </c>
      <c r="AKL6">
        <v>465.36263480000002</v>
      </c>
      <c r="AKM6">
        <v>437.0972683</v>
      </c>
      <c r="AKN6">
        <v>345.84852189999998</v>
      </c>
      <c r="AKO6">
        <v>507.30499209999999</v>
      </c>
      <c r="AKP6">
        <v>389.87017980000002</v>
      </c>
      <c r="AKQ6">
        <v>429.83781959999999</v>
      </c>
      <c r="AKR6">
        <v>484.90253130000002</v>
      </c>
      <c r="AKS6">
        <v>458.99380289999999</v>
      </c>
      <c r="AKT6">
        <v>448.79971380000001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105.1250847</v>
      </c>
      <c r="AME6">
        <v>106.1581255</v>
      </c>
      <c r="AMF6">
        <v>105.8370603</v>
      </c>
      <c r="AMG6">
        <v>103.9240851</v>
      </c>
      <c r="AMH6">
        <v>102.5437755</v>
      </c>
      <c r="AMI6">
        <v>100.273698</v>
      </c>
      <c r="AMJ6">
        <v>97.620705520000001</v>
      </c>
      <c r="AMK6">
        <v>95.608764559999997</v>
      </c>
      <c r="AML6">
        <v>93.378969609999999</v>
      </c>
      <c r="AMM6">
        <v>91.834677670000005</v>
      </c>
      <c r="AMN6">
        <v>90.348679649999994</v>
      </c>
      <c r="AMO6">
        <v>88.686670210000003</v>
      </c>
      <c r="AMP6">
        <v>87.761986969999995</v>
      </c>
      <c r="AMQ6">
        <v>85.118779070000002</v>
      </c>
      <c r="AMR6">
        <v>84.414061090000004</v>
      </c>
      <c r="AMS6">
        <v>82.119473990000003</v>
      </c>
      <c r="AMT6">
        <v>78.732044689999995</v>
      </c>
      <c r="AMU6">
        <v>76.245557959999999</v>
      </c>
      <c r="AMV6">
        <v>74.88818612</v>
      </c>
      <c r="AMW6">
        <v>72.16030782</v>
      </c>
      <c r="AMX6">
        <v>68.60784391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204.1241771</v>
      </c>
      <c r="ANG6">
        <v>252.78022480000001</v>
      </c>
      <c r="ANH6">
        <v>228.95053419999999</v>
      </c>
      <c r="ANI6">
        <v>241.747636</v>
      </c>
      <c r="ANJ6">
        <v>164.11249520000001</v>
      </c>
      <c r="ANK6">
        <v>336.1992353</v>
      </c>
      <c r="ANL6">
        <v>228.88181420000001</v>
      </c>
      <c r="ANM6">
        <v>192.05293069999999</v>
      </c>
      <c r="ANN6">
        <v>217.59086199999999</v>
      </c>
      <c r="ANO6">
        <v>175.9345524</v>
      </c>
      <c r="ANP6">
        <v>208.68544299999999</v>
      </c>
      <c r="ANQ6">
        <v>211.5026991</v>
      </c>
      <c r="ANR6">
        <v>183.21475559999999</v>
      </c>
      <c r="ANS6">
        <v>202.52316149999999</v>
      </c>
      <c r="ANT6">
        <v>188.38005079999999</v>
      </c>
      <c r="ANU6">
        <v>177.857877</v>
      </c>
      <c r="ANV6">
        <v>269.46418879999999</v>
      </c>
      <c r="ANW6">
        <v>223.2280959</v>
      </c>
      <c r="ANX6">
        <v>167.26730130000001</v>
      </c>
      <c r="ANY6">
        <v>215.17138270000001</v>
      </c>
      <c r="ANZ6">
        <v>173.75480350000001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65.191404480000003</v>
      </c>
      <c r="AOI6">
        <v>65.969428449999995</v>
      </c>
      <c r="AOJ6">
        <v>66.573961800000006</v>
      </c>
      <c r="AOK6">
        <v>67.275961580000001</v>
      </c>
      <c r="AOL6">
        <v>66.30090783</v>
      </c>
      <c r="AOM6">
        <v>65.792350740000003</v>
      </c>
      <c r="AON6">
        <v>65.365071630000003</v>
      </c>
      <c r="AOO6">
        <v>64.990673389999998</v>
      </c>
      <c r="AOP6">
        <v>64.66399715</v>
      </c>
      <c r="AOQ6">
        <v>64.755432839999997</v>
      </c>
      <c r="AOR6">
        <v>64.729165379999998</v>
      </c>
      <c r="AOS6">
        <v>64.649493680000006</v>
      </c>
      <c r="AOT6">
        <v>63.615915770000001</v>
      </c>
      <c r="AOU6">
        <v>62.342053380000003</v>
      </c>
      <c r="AOV6">
        <v>61.82094489</v>
      </c>
      <c r="AOW6">
        <v>60.417272859999997</v>
      </c>
      <c r="AOX6">
        <v>59.058980529999999</v>
      </c>
      <c r="AOY6">
        <v>58.009171979999998</v>
      </c>
      <c r="AOZ6">
        <v>56.440669280000002</v>
      </c>
      <c r="APA6">
        <v>55.120051050000001</v>
      </c>
      <c r="APB6">
        <v>53.50034591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662.0902969</v>
      </c>
      <c r="APK6">
        <v>684.72267469999997</v>
      </c>
      <c r="APL6">
        <v>728.84352750000005</v>
      </c>
      <c r="APM6">
        <v>743.06022810000002</v>
      </c>
      <c r="APN6">
        <v>828.25297269999999</v>
      </c>
      <c r="APO6">
        <v>642.99875239999994</v>
      </c>
      <c r="APP6">
        <v>892.24320980000005</v>
      </c>
      <c r="APQ6">
        <v>585.60120110000003</v>
      </c>
      <c r="APR6">
        <v>547.70853209999996</v>
      </c>
      <c r="APS6">
        <v>582.06025490000002</v>
      </c>
      <c r="APT6">
        <v>573.52851469999996</v>
      </c>
      <c r="APU6">
        <v>598.72286810000003</v>
      </c>
      <c r="APV6">
        <v>750.543363</v>
      </c>
      <c r="APW6">
        <v>520.10790940000004</v>
      </c>
      <c r="APX6">
        <v>650.21583320000002</v>
      </c>
      <c r="APY6">
        <v>640.92838140000003</v>
      </c>
      <c r="APZ6">
        <v>843.45270100000005</v>
      </c>
      <c r="AQA6">
        <v>643.79702280000004</v>
      </c>
      <c r="AQB6">
        <v>617.53787369999998</v>
      </c>
      <c r="AQC6">
        <v>527.84178420000001</v>
      </c>
      <c r="AQD6">
        <v>604.90976680000006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100.9589879</v>
      </c>
      <c r="ARO6">
        <v>98.657288679999994</v>
      </c>
      <c r="ARP6">
        <v>96.603386819999997</v>
      </c>
      <c r="ARQ6">
        <v>94.370370510000001</v>
      </c>
      <c r="ARR6">
        <v>91.830519570000007</v>
      </c>
      <c r="ARS6">
        <v>90.17957552</v>
      </c>
      <c r="ART6">
        <v>88.527218329999997</v>
      </c>
      <c r="ARU6">
        <v>86.483785710000006</v>
      </c>
      <c r="ARV6">
        <v>84.669803810000005</v>
      </c>
      <c r="ARW6">
        <v>82.825083770000006</v>
      </c>
      <c r="ARX6">
        <v>80.386472600000005</v>
      </c>
      <c r="ARY6">
        <v>78.028141629999993</v>
      </c>
      <c r="ARZ6">
        <v>75.359887349999994</v>
      </c>
      <c r="ASA6">
        <v>73.316966059999999</v>
      </c>
      <c r="ASB6">
        <v>71.16598372</v>
      </c>
      <c r="ASC6">
        <v>68.723625130000002</v>
      </c>
      <c r="ASD6">
        <v>66.985573560000006</v>
      </c>
      <c r="ASE6">
        <v>64.67907975</v>
      </c>
      <c r="ASF6">
        <v>62.498433149999997</v>
      </c>
      <c r="ASG6">
        <v>60.61778091</v>
      </c>
      <c r="ASH6">
        <v>58.598485050000001</v>
      </c>
    </row>
    <row r="7" spans="1:1178" x14ac:dyDescent="0.25">
      <c r="A7">
        <v>3</v>
      </c>
      <c r="B7">
        <v>22400</v>
      </c>
      <c r="C7">
        <v>0</v>
      </c>
      <c r="D7">
        <v>0</v>
      </c>
      <c r="E7">
        <v>0</v>
      </c>
      <c r="F7">
        <v>295</v>
      </c>
      <c r="G7">
        <v>322</v>
      </c>
      <c r="H7">
        <v>334</v>
      </c>
      <c r="I7">
        <v>322</v>
      </c>
      <c r="J7">
        <v>318</v>
      </c>
      <c r="K7">
        <v>346</v>
      </c>
      <c r="L7">
        <v>326</v>
      </c>
      <c r="M7">
        <v>303</v>
      </c>
      <c r="N7">
        <v>288</v>
      </c>
      <c r="O7">
        <v>297</v>
      </c>
      <c r="P7">
        <v>306</v>
      </c>
      <c r="Q7">
        <v>305</v>
      </c>
      <c r="R7">
        <v>334</v>
      </c>
      <c r="S7">
        <v>335</v>
      </c>
      <c r="T7">
        <v>340</v>
      </c>
      <c r="U7">
        <v>298</v>
      </c>
      <c r="V7">
        <v>309</v>
      </c>
      <c r="W7">
        <v>297</v>
      </c>
      <c r="X7">
        <v>262</v>
      </c>
      <c r="Y7">
        <v>295</v>
      </c>
      <c r="Z7">
        <v>285</v>
      </c>
      <c r="AA7">
        <v>301</v>
      </c>
      <c r="AB7">
        <v>297</v>
      </c>
      <c r="AC7">
        <v>307</v>
      </c>
      <c r="AD7">
        <v>275</v>
      </c>
      <c r="AE7">
        <v>0</v>
      </c>
      <c r="AF7">
        <v>0</v>
      </c>
      <c r="AG7">
        <v>0</v>
      </c>
      <c r="AH7">
        <v>50</v>
      </c>
      <c r="AI7">
        <v>52</v>
      </c>
      <c r="AJ7">
        <v>53</v>
      </c>
      <c r="AK7">
        <v>50</v>
      </c>
      <c r="AL7">
        <v>55</v>
      </c>
      <c r="AM7">
        <v>71</v>
      </c>
      <c r="AN7">
        <v>75</v>
      </c>
      <c r="AO7">
        <v>97</v>
      </c>
      <c r="AP7">
        <v>100</v>
      </c>
      <c r="AQ7">
        <v>94</v>
      </c>
      <c r="AR7">
        <v>125</v>
      </c>
      <c r="AS7">
        <v>108</v>
      </c>
      <c r="AT7">
        <v>110</v>
      </c>
      <c r="AU7">
        <v>102</v>
      </c>
      <c r="AV7">
        <v>106</v>
      </c>
      <c r="AW7">
        <v>104</v>
      </c>
      <c r="AX7">
        <v>102</v>
      </c>
      <c r="AY7">
        <v>123</v>
      </c>
      <c r="AZ7">
        <v>124</v>
      </c>
      <c r="BA7">
        <v>126</v>
      </c>
      <c r="BB7">
        <v>117</v>
      </c>
      <c r="BC7">
        <v>144</v>
      </c>
      <c r="BD7">
        <v>133</v>
      </c>
      <c r="BE7">
        <v>132</v>
      </c>
      <c r="BF7">
        <v>154</v>
      </c>
      <c r="BG7">
        <v>0</v>
      </c>
      <c r="BH7">
        <v>0</v>
      </c>
      <c r="BI7">
        <v>0</v>
      </c>
      <c r="BJ7">
        <v>212</v>
      </c>
      <c r="BK7">
        <v>202</v>
      </c>
      <c r="BL7">
        <v>207</v>
      </c>
      <c r="BM7">
        <v>196</v>
      </c>
      <c r="BN7">
        <v>187</v>
      </c>
      <c r="BO7">
        <v>193</v>
      </c>
      <c r="BP7">
        <v>197</v>
      </c>
      <c r="BQ7">
        <v>187</v>
      </c>
      <c r="BR7">
        <v>177</v>
      </c>
      <c r="BS7">
        <v>171</v>
      </c>
      <c r="BT7">
        <v>171</v>
      </c>
      <c r="BU7">
        <v>199</v>
      </c>
      <c r="BV7">
        <v>172</v>
      </c>
      <c r="BW7">
        <v>212</v>
      </c>
      <c r="BX7">
        <v>197</v>
      </c>
      <c r="BY7">
        <v>199</v>
      </c>
      <c r="BZ7">
        <v>212</v>
      </c>
      <c r="CA7">
        <v>192</v>
      </c>
      <c r="CB7">
        <v>188</v>
      </c>
      <c r="CC7">
        <v>207</v>
      </c>
      <c r="CD7">
        <v>220</v>
      </c>
      <c r="CE7">
        <v>211</v>
      </c>
      <c r="CF7">
        <v>173</v>
      </c>
      <c r="CG7">
        <v>235</v>
      </c>
      <c r="CH7">
        <v>160</v>
      </c>
      <c r="CI7">
        <v>0</v>
      </c>
      <c r="CJ7">
        <v>0</v>
      </c>
      <c r="CK7">
        <v>0</v>
      </c>
      <c r="CL7">
        <v>38</v>
      </c>
      <c r="CM7">
        <v>31</v>
      </c>
      <c r="CN7">
        <v>48</v>
      </c>
      <c r="CO7">
        <v>50</v>
      </c>
      <c r="CP7">
        <v>51</v>
      </c>
      <c r="CQ7">
        <v>41</v>
      </c>
      <c r="CR7">
        <v>49</v>
      </c>
      <c r="CS7">
        <v>60</v>
      </c>
      <c r="CT7">
        <v>53</v>
      </c>
      <c r="CU7">
        <v>53</v>
      </c>
      <c r="CV7">
        <v>50</v>
      </c>
      <c r="CW7">
        <v>69</v>
      </c>
      <c r="CX7">
        <v>57</v>
      </c>
      <c r="CY7">
        <v>60</v>
      </c>
      <c r="CZ7">
        <v>58</v>
      </c>
      <c r="DA7">
        <v>50</v>
      </c>
      <c r="DB7">
        <v>44</v>
      </c>
      <c r="DC7">
        <v>58</v>
      </c>
      <c r="DD7">
        <v>48</v>
      </c>
      <c r="DE7">
        <v>45</v>
      </c>
      <c r="DF7">
        <v>63</v>
      </c>
      <c r="DG7">
        <v>52</v>
      </c>
      <c r="DH7">
        <v>51</v>
      </c>
      <c r="DI7">
        <v>38</v>
      </c>
      <c r="DJ7">
        <v>44</v>
      </c>
      <c r="DK7">
        <v>0</v>
      </c>
      <c r="DL7">
        <v>0</v>
      </c>
      <c r="DM7">
        <v>0</v>
      </c>
      <c r="DN7">
        <v>0</v>
      </c>
      <c r="DO7">
        <v>3</v>
      </c>
      <c r="DP7">
        <v>1</v>
      </c>
      <c r="DQ7">
        <v>1</v>
      </c>
      <c r="DR7">
        <v>0</v>
      </c>
      <c r="DS7">
        <v>1</v>
      </c>
      <c r="DT7">
        <v>2</v>
      </c>
      <c r="DU7">
        <v>3</v>
      </c>
      <c r="DV7">
        <v>4</v>
      </c>
      <c r="DW7">
        <v>2</v>
      </c>
      <c r="DX7">
        <v>1</v>
      </c>
      <c r="DY7">
        <v>3</v>
      </c>
      <c r="DZ7">
        <v>2</v>
      </c>
      <c r="EA7">
        <v>6</v>
      </c>
      <c r="EB7">
        <v>7</v>
      </c>
      <c r="EC7">
        <v>9</v>
      </c>
      <c r="ED7">
        <v>4</v>
      </c>
      <c r="EE7">
        <v>4</v>
      </c>
      <c r="EF7">
        <v>2</v>
      </c>
      <c r="EG7">
        <v>7</v>
      </c>
      <c r="EH7">
        <v>5</v>
      </c>
      <c r="EI7">
        <v>4</v>
      </c>
      <c r="EJ7">
        <v>6</v>
      </c>
      <c r="EK7">
        <v>8</v>
      </c>
      <c r="EL7">
        <v>5</v>
      </c>
      <c r="EM7">
        <v>0</v>
      </c>
      <c r="EN7">
        <v>0</v>
      </c>
      <c r="EO7">
        <v>0</v>
      </c>
      <c r="EP7">
        <v>10</v>
      </c>
      <c r="EQ7">
        <v>5</v>
      </c>
      <c r="ER7">
        <v>10</v>
      </c>
      <c r="ES7">
        <v>15</v>
      </c>
      <c r="ET7">
        <v>5</v>
      </c>
      <c r="EU7">
        <v>0</v>
      </c>
      <c r="EV7">
        <v>10</v>
      </c>
      <c r="EW7">
        <v>10</v>
      </c>
      <c r="EX7">
        <v>10</v>
      </c>
      <c r="EY7">
        <v>25</v>
      </c>
      <c r="EZ7">
        <v>10</v>
      </c>
      <c r="FA7">
        <v>10</v>
      </c>
      <c r="FB7">
        <v>0</v>
      </c>
      <c r="FC7">
        <v>15</v>
      </c>
      <c r="FD7">
        <v>25</v>
      </c>
      <c r="FE7">
        <v>35</v>
      </c>
      <c r="FF7">
        <v>25</v>
      </c>
      <c r="FG7">
        <v>30</v>
      </c>
      <c r="FH7">
        <v>35</v>
      </c>
      <c r="FI7">
        <v>0</v>
      </c>
      <c r="FJ7">
        <v>35</v>
      </c>
      <c r="FK7">
        <v>30</v>
      </c>
      <c r="FL7">
        <v>25</v>
      </c>
      <c r="FM7">
        <v>30</v>
      </c>
      <c r="FN7">
        <v>25</v>
      </c>
      <c r="FO7">
        <v>0</v>
      </c>
      <c r="FP7">
        <v>0</v>
      </c>
      <c r="FQ7">
        <v>6380</v>
      </c>
      <c r="FR7">
        <v>6660</v>
      </c>
      <c r="FS7">
        <v>6884</v>
      </c>
      <c r="FT7">
        <v>7064</v>
      </c>
      <c r="FU7">
        <v>7239</v>
      </c>
      <c r="FV7">
        <v>7386</v>
      </c>
      <c r="FW7">
        <v>7577</v>
      </c>
      <c r="FX7">
        <v>7703</v>
      </c>
      <c r="FY7">
        <v>7796</v>
      </c>
      <c r="FZ7">
        <v>7894</v>
      </c>
      <c r="GA7">
        <v>7949</v>
      </c>
      <c r="GB7">
        <v>7976</v>
      </c>
      <c r="GC7">
        <v>8017</v>
      </c>
      <c r="GD7">
        <v>8124</v>
      </c>
      <c r="GE7">
        <v>8182</v>
      </c>
      <c r="GF7">
        <v>8270</v>
      </c>
      <c r="GG7">
        <v>8303</v>
      </c>
      <c r="GH7">
        <v>8324</v>
      </c>
      <c r="GI7">
        <v>8332</v>
      </c>
      <c r="GJ7">
        <v>8378</v>
      </c>
      <c r="GK7">
        <v>8352</v>
      </c>
      <c r="GL7">
        <v>8299</v>
      </c>
      <c r="GM7">
        <v>8298</v>
      </c>
      <c r="GN7">
        <v>8285</v>
      </c>
      <c r="GO7">
        <v>8246</v>
      </c>
      <c r="GP7">
        <v>8277</v>
      </c>
      <c r="GQ7">
        <v>0</v>
      </c>
      <c r="GR7">
        <v>0</v>
      </c>
      <c r="GS7">
        <v>680</v>
      </c>
      <c r="GT7">
        <v>859</v>
      </c>
      <c r="GU7">
        <v>1016</v>
      </c>
      <c r="GV7">
        <v>1178</v>
      </c>
      <c r="GW7">
        <v>1335</v>
      </c>
      <c r="GX7">
        <v>1522</v>
      </c>
      <c r="GY7">
        <v>1684</v>
      </c>
      <c r="GZ7">
        <v>1867</v>
      </c>
      <c r="HA7">
        <v>2038</v>
      </c>
      <c r="HB7">
        <v>2159</v>
      </c>
      <c r="HC7">
        <v>2293</v>
      </c>
      <c r="HD7">
        <v>2465</v>
      </c>
      <c r="HE7">
        <v>2600</v>
      </c>
      <c r="HF7">
        <v>2737</v>
      </c>
      <c r="HG7">
        <v>2835</v>
      </c>
      <c r="HH7">
        <v>2948</v>
      </c>
      <c r="HI7">
        <v>3048</v>
      </c>
      <c r="HJ7">
        <v>3156</v>
      </c>
      <c r="HK7">
        <v>3276</v>
      </c>
      <c r="HL7">
        <v>3386</v>
      </c>
      <c r="HM7">
        <v>3473</v>
      </c>
      <c r="HN7">
        <v>3589</v>
      </c>
      <c r="HO7">
        <v>3654</v>
      </c>
      <c r="HP7">
        <v>3743</v>
      </c>
      <c r="HQ7">
        <v>3826</v>
      </c>
      <c r="HR7">
        <v>3869</v>
      </c>
      <c r="HS7">
        <v>0</v>
      </c>
      <c r="HT7">
        <v>0</v>
      </c>
      <c r="HU7">
        <v>66</v>
      </c>
      <c r="HV7">
        <v>68</v>
      </c>
      <c r="HW7">
        <v>75</v>
      </c>
      <c r="HX7">
        <v>87</v>
      </c>
      <c r="HY7">
        <v>96</v>
      </c>
      <c r="HZ7">
        <v>111</v>
      </c>
      <c r="IA7">
        <v>115</v>
      </c>
      <c r="IB7">
        <v>124</v>
      </c>
      <c r="IC7">
        <v>140</v>
      </c>
      <c r="ID7">
        <v>171</v>
      </c>
      <c r="IE7">
        <v>196</v>
      </c>
      <c r="IF7">
        <v>217</v>
      </c>
      <c r="IG7">
        <v>232</v>
      </c>
      <c r="IH7">
        <v>256</v>
      </c>
      <c r="II7">
        <v>273</v>
      </c>
      <c r="IJ7">
        <v>291</v>
      </c>
      <c r="IK7">
        <v>308</v>
      </c>
      <c r="IL7">
        <v>339</v>
      </c>
      <c r="IM7">
        <v>362</v>
      </c>
      <c r="IN7">
        <v>375</v>
      </c>
      <c r="IO7">
        <v>383</v>
      </c>
      <c r="IP7">
        <v>383</v>
      </c>
      <c r="IQ7">
        <v>399</v>
      </c>
      <c r="IR7">
        <v>395</v>
      </c>
      <c r="IS7">
        <v>408</v>
      </c>
      <c r="IT7">
        <v>415</v>
      </c>
      <c r="IU7">
        <v>0</v>
      </c>
      <c r="IV7">
        <v>0</v>
      </c>
      <c r="IW7">
        <v>7</v>
      </c>
      <c r="IX7">
        <v>5</v>
      </c>
      <c r="IY7">
        <v>4</v>
      </c>
      <c r="IZ7">
        <v>4</v>
      </c>
      <c r="JA7">
        <v>5</v>
      </c>
      <c r="JB7">
        <v>4</v>
      </c>
      <c r="JC7">
        <v>7</v>
      </c>
      <c r="JD7">
        <v>4</v>
      </c>
      <c r="JE7">
        <v>3</v>
      </c>
      <c r="JF7">
        <v>8</v>
      </c>
      <c r="JG7">
        <v>8</v>
      </c>
      <c r="JH7">
        <v>5</v>
      </c>
      <c r="JI7">
        <v>4</v>
      </c>
      <c r="JJ7">
        <v>8</v>
      </c>
      <c r="JK7">
        <v>9</v>
      </c>
      <c r="JL7">
        <v>12</v>
      </c>
      <c r="JM7">
        <v>11</v>
      </c>
      <c r="JN7">
        <v>8</v>
      </c>
      <c r="JO7">
        <v>11</v>
      </c>
      <c r="JP7">
        <v>10</v>
      </c>
      <c r="JQ7">
        <v>22</v>
      </c>
      <c r="JR7">
        <v>23</v>
      </c>
      <c r="JS7">
        <v>18</v>
      </c>
      <c r="JT7">
        <v>19</v>
      </c>
      <c r="JU7">
        <v>18</v>
      </c>
      <c r="JV7">
        <v>24</v>
      </c>
      <c r="JW7">
        <v>0</v>
      </c>
      <c r="JX7">
        <v>0</v>
      </c>
      <c r="JY7">
        <v>0</v>
      </c>
      <c r="JZ7">
        <v>7</v>
      </c>
      <c r="KA7">
        <v>17</v>
      </c>
      <c r="KB7">
        <v>25</v>
      </c>
      <c r="KC7">
        <v>35</v>
      </c>
      <c r="KD7">
        <v>45</v>
      </c>
      <c r="KE7">
        <v>59</v>
      </c>
      <c r="KF7">
        <v>80</v>
      </c>
      <c r="KG7">
        <v>91</v>
      </c>
      <c r="KH7">
        <v>108</v>
      </c>
      <c r="KI7">
        <v>130</v>
      </c>
      <c r="KJ7">
        <v>150</v>
      </c>
      <c r="KK7">
        <v>171</v>
      </c>
      <c r="KL7">
        <v>188</v>
      </c>
      <c r="KM7">
        <v>211</v>
      </c>
      <c r="KN7">
        <v>240</v>
      </c>
      <c r="KO7">
        <v>268</v>
      </c>
      <c r="KP7">
        <v>298</v>
      </c>
      <c r="KQ7">
        <v>326</v>
      </c>
      <c r="KR7">
        <v>352</v>
      </c>
      <c r="KS7">
        <v>384</v>
      </c>
      <c r="KT7">
        <v>428</v>
      </c>
      <c r="KU7">
        <v>472</v>
      </c>
      <c r="KV7">
        <v>502</v>
      </c>
      <c r="KW7">
        <v>541</v>
      </c>
      <c r="KX7">
        <v>580</v>
      </c>
      <c r="KY7">
        <v>0</v>
      </c>
      <c r="KZ7">
        <v>0</v>
      </c>
      <c r="LA7">
        <v>0</v>
      </c>
      <c r="LB7">
        <v>160</v>
      </c>
      <c r="LC7">
        <v>328</v>
      </c>
      <c r="LD7">
        <v>487</v>
      </c>
      <c r="LE7">
        <v>656</v>
      </c>
      <c r="LF7">
        <v>789</v>
      </c>
      <c r="LG7">
        <v>956</v>
      </c>
      <c r="LH7">
        <v>1110</v>
      </c>
      <c r="LI7">
        <v>1261</v>
      </c>
      <c r="LJ7">
        <v>1443</v>
      </c>
      <c r="LK7">
        <v>1597</v>
      </c>
      <c r="LL7">
        <v>1759</v>
      </c>
      <c r="LM7">
        <v>1898</v>
      </c>
      <c r="LN7">
        <v>2034</v>
      </c>
      <c r="LO7">
        <v>2179</v>
      </c>
      <c r="LP7">
        <v>2317</v>
      </c>
      <c r="LQ7">
        <v>2446</v>
      </c>
      <c r="LR7">
        <v>2583</v>
      </c>
      <c r="LS7">
        <v>2738</v>
      </c>
      <c r="LT7">
        <v>2856</v>
      </c>
      <c r="LU7">
        <v>2982</v>
      </c>
      <c r="LV7">
        <v>3138</v>
      </c>
      <c r="LW7">
        <v>3280</v>
      </c>
      <c r="LX7">
        <v>3422</v>
      </c>
      <c r="LY7">
        <v>3566</v>
      </c>
      <c r="LZ7">
        <v>3675</v>
      </c>
      <c r="MA7">
        <v>0</v>
      </c>
      <c r="MB7">
        <v>0</v>
      </c>
      <c r="MC7">
        <v>1472</v>
      </c>
      <c r="MD7">
        <v>1529</v>
      </c>
      <c r="ME7">
        <v>1582</v>
      </c>
      <c r="MF7">
        <v>1638</v>
      </c>
      <c r="MG7">
        <v>1686</v>
      </c>
      <c r="MH7">
        <v>1745</v>
      </c>
      <c r="MI7">
        <v>1766</v>
      </c>
      <c r="MJ7">
        <v>1808</v>
      </c>
      <c r="MK7">
        <v>1846</v>
      </c>
      <c r="ML7">
        <v>1862</v>
      </c>
      <c r="MM7">
        <v>1882</v>
      </c>
      <c r="MN7">
        <v>1899</v>
      </c>
      <c r="MO7">
        <v>1943</v>
      </c>
      <c r="MP7">
        <v>1969</v>
      </c>
      <c r="MQ7">
        <v>1992</v>
      </c>
      <c r="MR7">
        <v>2013</v>
      </c>
      <c r="MS7">
        <v>2030</v>
      </c>
      <c r="MT7">
        <v>2051</v>
      </c>
      <c r="MU7">
        <v>2060</v>
      </c>
      <c r="MV7">
        <v>2082</v>
      </c>
      <c r="MW7">
        <v>2101</v>
      </c>
      <c r="MX7">
        <v>2107</v>
      </c>
      <c r="MY7">
        <v>2104</v>
      </c>
      <c r="MZ7">
        <v>2106</v>
      </c>
      <c r="NA7">
        <v>2115</v>
      </c>
      <c r="NB7">
        <v>2139</v>
      </c>
      <c r="NC7">
        <v>0</v>
      </c>
      <c r="ND7">
        <v>0</v>
      </c>
      <c r="NE7">
        <v>0</v>
      </c>
      <c r="NF7">
        <v>38</v>
      </c>
      <c r="NG7">
        <v>81</v>
      </c>
      <c r="NH7">
        <v>120</v>
      </c>
      <c r="NI7">
        <v>169</v>
      </c>
      <c r="NJ7">
        <v>217</v>
      </c>
      <c r="NK7">
        <v>276</v>
      </c>
      <c r="NL7">
        <v>328</v>
      </c>
      <c r="NM7">
        <v>396</v>
      </c>
      <c r="NN7">
        <v>457</v>
      </c>
      <c r="NO7">
        <v>510</v>
      </c>
      <c r="NP7">
        <v>565</v>
      </c>
      <c r="NQ7">
        <v>628</v>
      </c>
      <c r="NR7">
        <v>698</v>
      </c>
      <c r="NS7">
        <v>752</v>
      </c>
      <c r="NT7">
        <v>815</v>
      </c>
      <c r="NU7">
        <v>882</v>
      </c>
      <c r="NV7">
        <v>948</v>
      </c>
      <c r="NW7">
        <v>1016</v>
      </c>
      <c r="NX7">
        <v>1092</v>
      </c>
      <c r="NY7">
        <v>1171</v>
      </c>
      <c r="NZ7">
        <v>1249</v>
      </c>
      <c r="OA7">
        <v>1327</v>
      </c>
      <c r="OB7">
        <v>1407</v>
      </c>
      <c r="OC7">
        <v>1477</v>
      </c>
      <c r="OD7">
        <v>1552</v>
      </c>
      <c r="OE7">
        <v>0</v>
      </c>
      <c r="OF7">
        <v>0</v>
      </c>
      <c r="OG7">
        <v>2134</v>
      </c>
      <c r="OH7">
        <v>2201</v>
      </c>
      <c r="OI7">
        <v>2294</v>
      </c>
      <c r="OJ7">
        <v>2384</v>
      </c>
      <c r="OK7">
        <v>2484</v>
      </c>
      <c r="OL7">
        <v>2593</v>
      </c>
      <c r="OM7">
        <v>2698</v>
      </c>
      <c r="ON7">
        <v>2815</v>
      </c>
      <c r="OO7">
        <v>2901</v>
      </c>
      <c r="OP7">
        <v>2998</v>
      </c>
      <c r="OQ7">
        <v>3054</v>
      </c>
      <c r="OR7">
        <v>3137</v>
      </c>
      <c r="OS7">
        <v>3214</v>
      </c>
      <c r="OT7">
        <v>3317</v>
      </c>
      <c r="OU7">
        <v>3385</v>
      </c>
      <c r="OV7">
        <v>3480</v>
      </c>
      <c r="OW7">
        <v>3566</v>
      </c>
      <c r="OX7">
        <v>3641</v>
      </c>
      <c r="OY7">
        <v>3709</v>
      </c>
      <c r="OZ7">
        <v>3798</v>
      </c>
      <c r="PA7">
        <v>3874</v>
      </c>
      <c r="PB7">
        <v>3915</v>
      </c>
      <c r="PC7">
        <v>3986</v>
      </c>
      <c r="PD7">
        <v>4025</v>
      </c>
      <c r="PE7">
        <v>4068</v>
      </c>
      <c r="PF7">
        <v>4061</v>
      </c>
      <c r="PG7">
        <v>0</v>
      </c>
      <c r="PH7">
        <v>0</v>
      </c>
      <c r="PI7">
        <v>0</v>
      </c>
      <c r="PJ7">
        <v>100</v>
      </c>
      <c r="PK7">
        <v>174</v>
      </c>
      <c r="PL7">
        <v>256</v>
      </c>
      <c r="PM7">
        <v>335</v>
      </c>
      <c r="PN7">
        <v>428</v>
      </c>
      <c r="PO7">
        <v>510</v>
      </c>
      <c r="PP7">
        <v>604</v>
      </c>
      <c r="PQ7">
        <v>706</v>
      </c>
      <c r="PR7">
        <v>803</v>
      </c>
      <c r="PS7">
        <v>905</v>
      </c>
      <c r="PT7">
        <v>1003</v>
      </c>
      <c r="PU7">
        <v>1102</v>
      </c>
      <c r="PV7">
        <v>1207</v>
      </c>
      <c r="PW7">
        <v>1326</v>
      </c>
      <c r="PX7">
        <v>1431</v>
      </c>
      <c r="PY7">
        <v>1553</v>
      </c>
      <c r="PZ7">
        <v>1668</v>
      </c>
      <c r="QA7">
        <v>1803</v>
      </c>
      <c r="QB7">
        <v>1910</v>
      </c>
      <c r="QC7">
        <v>2053</v>
      </c>
      <c r="QD7">
        <v>2195</v>
      </c>
      <c r="QE7">
        <v>2322</v>
      </c>
      <c r="QF7">
        <v>2473</v>
      </c>
      <c r="QG7">
        <v>2628</v>
      </c>
      <c r="QH7">
        <v>2783</v>
      </c>
      <c r="QI7">
        <v>0</v>
      </c>
      <c r="QJ7">
        <v>0</v>
      </c>
      <c r="QK7">
        <v>7542</v>
      </c>
      <c r="QL7">
        <v>7789</v>
      </c>
      <c r="QM7">
        <v>8013</v>
      </c>
      <c r="QN7">
        <v>8211</v>
      </c>
      <c r="QO7">
        <v>8364</v>
      </c>
      <c r="QP7">
        <v>8463</v>
      </c>
      <c r="QQ7">
        <v>8551</v>
      </c>
      <c r="QR7">
        <v>8544</v>
      </c>
      <c r="QS7">
        <v>8632</v>
      </c>
      <c r="QT7">
        <v>8634</v>
      </c>
      <c r="QU7">
        <v>8547</v>
      </c>
      <c r="QV7">
        <v>8539</v>
      </c>
      <c r="QW7">
        <v>8508</v>
      </c>
      <c r="QX7">
        <v>8533</v>
      </c>
      <c r="QY7">
        <v>8501</v>
      </c>
      <c r="QZ7">
        <v>8515</v>
      </c>
      <c r="RA7">
        <v>8538</v>
      </c>
      <c r="RB7">
        <v>8454</v>
      </c>
      <c r="RC7">
        <v>8512</v>
      </c>
      <c r="RD7">
        <v>8597</v>
      </c>
      <c r="RE7">
        <v>8601</v>
      </c>
      <c r="RF7">
        <v>8570</v>
      </c>
      <c r="RG7">
        <v>8607</v>
      </c>
      <c r="RH7">
        <v>8607</v>
      </c>
      <c r="RI7">
        <v>8608</v>
      </c>
      <c r="RJ7">
        <v>8596</v>
      </c>
      <c r="RK7">
        <v>0</v>
      </c>
      <c r="RL7">
        <v>0</v>
      </c>
      <c r="RM7">
        <v>8327</v>
      </c>
      <c r="RN7">
        <v>8433</v>
      </c>
      <c r="RO7">
        <v>8547</v>
      </c>
      <c r="RP7">
        <v>8626</v>
      </c>
      <c r="RQ7">
        <v>8722</v>
      </c>
      <c r="RR7">
        <v>8857</v>
      </c>
      <c r="RS7">
        <v>8911</v>
      </c>
      <c r="RT7">
        <v>9063</v>
      </c>
      <c r="RU7">
        <v>9185</v>
      </c>
      <c r="RV7">
        <v>9281</v>
      </c>
      <c r="RW7">
        <v>9458</v>
      </c>
      <c r="RX7">
        <v>9563</v>
      </c>
      <c r="RY7">
        <v>9668</v>
      </c>
      <c r="RZ7">
        <v>9752</v>
      </c>
      <c r="SA7">
        <v>9873</v>
      </c>
      <c r="SB7">
        <v>9975</v>
      </c>
      <c r="SC7">
        <v>10009</v>
      </c>
      <c r="SD7">
        <v>10121</v>
      </c>
      <c r="SE7">
        <v>10116</v>
      </c>
      <c r="SF7">
        <v>10174</v>
      </c>
      <c r="SG7">
        <v>10196</v>
      </c>
      <c r="SH7">
        <v>10192</v>
      </c>
      <c r="SI7">
        <v>10161</v>
      </c>
      <c r="SJ7">
        <v>10229</v>
      </c>
      <c r="SK7">
        <v>10259</v>
      </c>
      <c r="SL7">
        <v>10327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709419.45530000003</v>
      </c>
      <c r="SU7">
        <v>706567.81960000005</v>
      </c>
      <c r="SV7">
        <v>697395.65879999998</v>
      </c>
      <c r="SW7">
        <v>685257.73670000001</v>
      </c>
      <c r="SX7">
        <v>673661.94429999997</v>
      </c>
      <c r="SY7">
        <v>658597.63170000003</v>
      </c>
      <c r="SZ7">
        <v>641587.04830000002</v>
      </c>
      <c r="TA7">
        <v>626102.01549999998</v>
      </c>
      <c r="TB7">
        <v>615979.00260000001</v>
      </c>
      <c r="TC7">
        <v>602307.46239999996</v>
      </c>
      <c r="TD7">
        <v>591053.85419999994</v>
      </c>
      <c r="TE7">
        <v>576128.49719999998</v>
      </c>
      <c r="TF7">
        <v>560762.76210000005</v>
      </c>
      <c r="TG7">
        <v>544953.10479999997</v>
      </c>
      <c r="TH7">
        <v>532001.67700000003</v>
      </c>
      <c r="TI7">
        <v>514903.57390000002</v>
      </c>
      <c r="TJ7">
        <v>496734.08380000002</v>
      </c>
      <c r="TK7">
        <v>482207.98940000002</v>
      </c>
      <c r="TL7">
        <v>467429.65230000002</v>
      </c>
      <c r="TM7">
        <v>451678.95110000001</v>
      </c>
      <c r="TN7">
        <v>440171.8371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328482.32669999998</v>
      </c>
      <c r="TW7">
        <v>352859.82819999999</v>
      </c>
      <c r="TX7">
        <v>379810.72529999999</v>
      </c>
      <c r="TY7">
        <v>402522.22200000001</v>
      </c>
      <c r="TZ7">
        <v>414000.72279999999</v>
      </c>
      <c r="UA7">
        <v>426889.3174</v>
      </c>
      <c r="UB7">
        <v>445544.34029999998</v>
      </c>
      <c r="UC7">
        <v>456257.6202</v>
      </c>
      <c r="UD7">
        <v>466309.59909999999</v>
      </c>
      <c r="UE7">
        <v>468937.96750000003</v>
      </c>
      <c r="UF7">
        <v>473426.52630000003</v>
      </c>
      <c r="UG7">
        <v>475228.90360000002</v>
      </c>
      <c r="UH7">
        <v>477735.65340000001</v>
      </c>
      <c r="UI7">
        <v>481456.80310000002</v>
      </c>
      <c r="UJ7">
        <v>483129.06319999998</v>
      </c>
      <c r="UK7">
        <v>481109.31829999998</v>
      </c>
      <c r="UL7">
        <v>482697.68829999998</v>
      </c>
      <c r="UM7">
        <v>477125.99530000001</v>
      </c>
      <c r="UN7">
        <v>474511.9327</v>
      </c>
      <c r="UO7">
        <v>470906.89799999999</v>
      </c>
      <c r="UP7">
        <v>462329.48509999999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144455.538</v>
      </c>
      <c r="UY7">
        <v>145302.08050000001</v>
      </c>
      <c r="UZ7">
        <v>152110.24050000001</v>
      </c>
      <c r="VA7">
        <v>166735.30900000001</v>
      </c>
      <c r="VB7">
        <v>197723.56340000001</v>
      </c>
      <c r="VC7">
        <v>220029.62830000001</v>
      </c>
      <c r="VD7">
        <v>236508.96239999999</v>
      </c>
      <c r="VE7">
        <v>245492.72640000001</v>
      </c>
      <c r="VF7">
        <v>262998.5686</v>
      </c>
      <c r="VG7">
        <v>272294.4828</v>
      </c>
      <c r="VH7">
        <v>281794.141</v>
      </c>
      <c r="VI7">
        <v>289569.26380000002</v>
      </c>
      <c r="VJ7">
        <v>309431.28360000002</v>
      </c>
      <c r="VK7">
        <v>320801.11310000002</v>
      </c>
      <c r="VL7">
        <v>322642.32530000003</v>
      </c>
      <c r="VM7">
        <v>319927.5355</v>
      </c>
      <c r="VN7">
        <v>310609.25780000002</v>
      </c>
      <c r="VO7">
        <v>314160.29269999999</v>
      </c>
      <c r="VP7">
        <v>301952.24859999999</v>
      </c>
      <c r="VQ7">
        <v>302805.7452</v>
      </c>
      <c r="VR7">
        <v>299030.04060000001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135286.61559999999</v>
      </c>
      <c r="WA7">
        <v>229855.90030000001</v>
      </c>
      <c r="WB7">
        <v>127520.6105</v>
      </c>
      <c r="WC7">
        <v>92854.813429999995</v>
      </c>
      <c r="WD7">
        <v>240400.81150000001</v>
      </c>
      <c r="WE7">
        <v>233398.8461</v>
      </c>
      <c r="WF7">
        <v>141625.5134</v>
      </c>
      <c r="WG7">
        <v>110000.3988</v>
      </c>
      <c r="WH7">
        <v>213593.0073</v>
      </c>
      <c r="WI7">
        <v>233293.33319999999</v>
      </c>
      <c r="WJ7">
        <v>301997.84240000002</v>
      </c>
      <c r="WK7">
        <v>268768.3063</v>
      </c>
      <c r="WL7">
        <v>189774.62049999999</v>
      </c>
      <c r="WM7">
        <v>253339.90599999999</v>
      </c>
      <c r="WN7">
        <v>223600.9762</v>
      </c>
      <c r="WO7">
        <v>477594.31809999997</v>
      </c>
      <c r="WP7">
        <v>484760.34049999999</v>
      </c>
      <c r="WQ7">
        <v>368327.82309999998</v>
      </c>
      <c r="WR7">
        <v>377466.48540000001</v>
      </c>
      <c r="WS7">
        <v>347184.29930000001</v>
      </c>
      <c r="WT7">
        <v>449429.51360000001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10700000</v>
      </c>
      <c r="ZG7">
        <v>10500000</v>
      </c>
      <c r="ZH7">
        <v>10500000</v>
      </c>
      <c r="ZI7">
        <v>10400000</v>
      </c>
      <c r="ZJ7">
        <v>10200000</v>
      </c>
      <c r="ZK7">
        <v>9970000</v>
      </c>
      <c r="ZL7">
        <v>9770000</v>
      </c>
      <c r="ZM7">
        <v>9700000</v>
      </c>
      <c r="ZN7">
        <v>9550000</v>
      </c>
      <c r="ZO7">
        <v>9380000</v>
      </c>
      <c r="ZP7">
        <v>9200000</v>
      </c>
      <c r="ZQ7">
        <v>9010000</v>
      </c>
      <c r="ZR7">
        <v>8840000</v>
      </c>
      <c r="ZS7">
        <v>8620000</v>
      </c>
      <c r="ZT7">
        <v>8450000</v>
      </c>
      <c r="ZU7">
        <v>8280000</v>
      </c>
      <c r="ZV7">
        <v>8060000</v>
      </c>
      <c r="ZW7">
        <v>7820000</v>
      </c>
      <c r="ZX7">
        <v>7600000</v>
      </c>
      <c r="ZY7">
        <v>7410000</v>
      </c>
      <c r="ZZ7">
        <v>7270000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11600000</v>
      </c>
      <c r="ABK7">
        <v>11700000</v>
      </c>
      <c r="ABL7">
        <v>11800000</v>
      </c>
      <c r="ABM7">
        <v>11900000</v>
      </c>
      <c r="ABN7">
        <v>11900000</v>
      </c>
      <c r="ABO7">
        <v>11800000</v>
      </c>
      <c r="ABP7">
        <v>11700000</v>
      </c>
      <c r="ABQ7">
        <v>11700000</v>
      </c>
      <c r="ABR7">
        <v>11700000</v>
      </c>
      <c r="ABS7">
        <v>11600000</v>
      </c>
      <c r="ABT7">
        <v>11600000</v>
      </c>
      <c r="ABU7">
        <v>11500000</v>
      </c>
      <c r="ABV7">
        <v>11400000</v>
      </c>
      <c r="ABW7">
        <v>11300000</v>
      </c>
      <c r="ABX7">
        <v>11200000</v>
      </c>
      <c r="ABY7">
        <v>11100000</v>
      </c>
      <c r="ABZ7">
        <v>10900000</v>
      </c>
      <c r="ACA7">
        <v>10800000</v>
      </c>
      <c r="ACB7">
        <v>10600000</v>
      </c>
      <c r="ACC7">
        <v>10400000</v>
      </c>
      <c r="ACD7">
        <v>10000000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2270000</v>
      </c>
      <c r="ADO7">
        <v>2230000</v>
      </c>
      <c r="ADP7">
        <v>2160000</v>
      </c>
      <c r="ADQ7">
        <v>2120000</v>
      </c>
      <c r="ADR7">
        <v>2060000</v>
      </c>
      <c r="ADS7">
        <v>1980000</v>
      </c>
      <c r="ADT7">
        <v>1920000</v>
      </c>
      <c r="ADU7">
        <v>1860000</v>
      </c>
      <c r="ADV7">
        <v>1810000</v>
      </c>
      <c r="ADW7">
        <v>1750000</v>
      </c>
      <c r="ADX7">
        <v>1700000</v>
      </c>
      <c r="ADY7">
        <v>1660000</v>
      </c>
      <c r="ADZ7">
        <v>1590000</v>
      </c>
      <c r="AEA7">
        <v>1560000</v>
      </c>
      <c r="AEB7">
        <v>1530000</v>
      </c>
      <c r="AEC7">
        <v>1480000</v>
      </c>
      <c r="AED7">
        <v>1430000</v>
      </c>
      <c r="AEE7">
        <v>1400000</v>
      </c>
      <c r="AEF7">
        <v>1360000</v>
      </c>
      <c r="AEG7">
        <v>1320000</v>
      </c>
      <c r="AEH7">
        <v>1280000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11900000</v>
      </c>
      <c r="AEQ7">
        <v>11700000</v>
      </c>
      <c r="AER7">
        <v>11500000</v>
      </c>
      <c r="AES7">
        <v>11300000</v>
      </c>
      <c r="AET7">
        <v>11100000</v>
      </c>
      <c r="AEU7">
        <v>11000000</v>
      </c>
      <c r="AEV7">
        <v>10800000</v>
      </c>
      <c r="AEW7">
        <v>10600000</v>
      </c>
      <c r="AEX7">
        <v>10400000</v>
      </c>
      <c r="AEY7">
        <v>10200000</v>
      </c>
      <c r="AEZ7">
        <v>10000000</v>
      </c>
      <c r="AFA7">
        <v>9750000</v>
      </c>
      <c r="AFB7">
        <v>9570000</v>
      </c>
      <c r="AFC7">
        <v>9290000</v>
      </c>
      <c r="AFD7">
        <v>9070000</v>
      </c>
      <c r="AFE7">
        <v>8820000</v>
      </c>
      <c r="AFF7">
        <v>8560000</v>
      </c>
      <c r="AFG7">
        <v>8290000</v>
      </c>
      <c r="AFH7">
        <v>8100000</v>
      </c>
      <c r="AFI7">
        <v>7890000</v>
      </c>
      <c r="AFJ7">
        <v>7710000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227.511484</v>
      </c>
      <c r="AGU7">
        <v>244.3956847</v>
      </c>
      <c r="AGV7">
        <v>263.06225540000003</v>
      </c>
      <c r="AGW7">
        <v>278.7925578</v>
      </c>
      <c r="AGX7">
        <v>286.74272910000002</v>
      </c>
      <c r="AGY7">
        <v>295.6695512</v>
      </c>
      <c r="AGZ7">
        <v>308.59028260000002</v>
      </c>
      <c r="AHA7">
        <v>316.01045110000001</v>
      </c>
      <c r="AHB7">
        <v>322.97259320000001</v>
      </c>
      <c r="AHC7">
        <v>324.79303820000001</v>
      </c>
      <c r="AHD7">
        <v>327.9018772</v>
      </c>
      <c r="AHE7">
        <v>329.15022909999999</v>
      </c>
      <c r="AHF7">
        <v>330.88643930000001</v>
      </c>
      <c r="AHG7">
        <v>333.46375999999998</v>
      </c>
      <c r="AHH7">
        <v>334.62199079999999</v>
      </c>
      <c r="AHI7">
        <v>333.22308709999999</v>
      </c>
      <c r="AHJ7">
        <v>334.32321450000001</v>
      </c>
      <c r="AHK7">
        <v>330.4641815</v>
      </c>
      <c r="AHL7">
        <v>328.65364499999998</v>
      </c>
      <c r="AHM7">
        <v>326.15674710000002</v>
      </c>
      <c r="AHN7">
        <v>320.2159102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18.056638329999998</v>
      </c>
      <c r="AHW7">
        <v>18.162454369999999</v>
      </c>
      <c r="AHX7">
        <v>19.013460039999998</v>
      </c>
      <c r="AHY7">
        <v>20.841562840000002</v>
      </c>
      <c r="AHZ7">
        <v>24.715029439999999</v>
      </c>
      <c r="AIA7">
        <v>27.50324062</v>
      </c>
      <c r="AIB7">
        <v>29.563122709999998</v>
      </c>
      <c r="AIC7">
        <v>30.686074309999999</v>
      </c>
      <c r="AID7">
        <v>32.874267760000002</v>
      </c>
      <c r="AIE7">
        <v>34.036237479999997</v>
      </c>
      <c r="AIF7">
        <v>35.223674760000002</v>
      </c>
      <c r="AIG7">
        <v>36.19554875</v>
      </c>
      <c r="AIH7">
        <v>38.678259449999999</v>
      </c>
      <c r="AII7">
        <v>40.099464210000001</v>
      </c>
      <c r="AIJ7">
        <v>40.329611870000001</v>
      </c>
      <c r="AIK7">
        <v>39.99026885</v>
      </c>
      <c r="AIL7">
        <v>38.825503740000002</v>
      </c>
      <c r="AIM7">
        <v>39.269375629999999</v>
      </c>
      <c r="AIN7">
        <v>37.743395810000003</v>
      </c>
      <c r="AIO7">
        <v>37.850081080000002</v>
      </c>
      <c r="AIP7">
        <v>37.378125949999998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0.907506602</v>
      </c>
      <c r="AIY7">
        <v>1.541880149</v>
      </c>
      <c r="AIZ7">
        <v>0.85541201099999997</v>
      </c>
      <c r="AJA7">
        <v>0.62287282300000002</v>
      </c>
      <c r="AJB7">
        <v>1.6126157240000001</v>
      </c>
      <c r="AJC7">
        <v>1.565646334</v>
      </c>
      <c r="AJD7">
        <v>0.95002811499999995</v>
      </c>
      <c r="AJE7">
        <v>0.737885915</v>
      </c>
      <c r="AJF7">
        <v>1.4327881840000001</v>
      </c>
      <c r="AJG7">
        <v>1.5649385499999999</v>
      </c>
      <c r="AJH7">
        <v>2.0258104210000001</v>
      </c>
      <c r="AJI7">
        <v>1.802905714</v>
      </c>
      <c r="AJJ7">
        <v>1.273013744</v>
      </c>
      <c r="AJK7">
        <v>1.6994115510000001</v>
      </c>
      <c r="AJL7">
        <v>1.4999219340000001</v>
      </c>
      <c r="AJM7">
        <v>3.2037167520000001</v>
      </c>
      <c r="AJN7">
        <v>3.2517866409999998</v>
      </c>
      <c r="AJO7">
        <v>2.4707538850000001</v>
      </c>
      <c r="AJP7">
        <v>2.5320563009999999</v>
      </c>
      <c r="AJQ7">
        <v>2.328922505</v>
      </c>
      <c r="AJR7">
        <v>3.014786414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166.26165560000001</v>
      </c>
      <c r="AKA7">
        <v>240.89840169999999</v>
      </c>
      <c r="AKB7">
        <v>363.26561830000003</v>
      </c>
      <c r="AKC7">
        <v>170.1936441</v>
      </c>
      <c r="AKD7">
        <v>274.09018279999998</v>
      </c>
      <c r="AKE7">
        <v>351.35269290000002</v>
      </c>
      <c r="AKF7">
        <v>243.16553719999999</v>
      </c>
      <c r="AKG7">
        <v>252.52425930000001</v>
      </c>
      <c r="AKH7">
        <v>227.58040969999999</v>
      </c>
      <c r="AKI7">
        <v>314.76822700000002</v>
      </c>
      <c r="AKJ7">
        <v>320.60251160000001</v>
      </c>
      <c r="AKK7">
        <v>347.18124390000003</v>
      </c>
      <c r="AKL7">
        <v>274.29549250000002</v>
      </c>
      <c r="AKM7">
        <v>291.00280959999998</v>
      </c>
      <c r="AKN7">
        <v>241.2098843</v>
      </c>
      <c r="AKO7">
        <v>340.11850820000001</v>
      </c>
      <c r="AKP7">
        <v>429.58205500000003</v>
      </c>
      <c r="AKQ7">
        <v>435.19850600000001</v>
      </c>
      <c r="AKR7">
        <v>252.0691625</v>
      </c>
      <c r="AKS7">
        <v>288.64328740000002</v>
      </c>
      <c r="AKT7">
        <v>333.17952389999999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112.92476069999999</v>
      </c>
      <c r="AME7">
        <v>110.955088</v>
      </c>
      <c r="AMF7">
        <v>110.2853243</v>
      </c>
      <c r="AMG7">
        <v>109.3235612</v>
      </c>
      <c r="AMH7">
        <v>107.05933109999999</v>
      </c>
      <c r="AMI7">
        <v>105.0575439</v>
      </c>
      <c r="AMJ7">
        <v>102.91895409999999</v>
      </c>
      <c r="AMK7">
        <v>102.23650050000001</v>
      </c>
      <c r="AML7">
        <v>100.5869562</v>
      </c>
      <c r="AMM7">
        <v>98.797978709999995</v>
      </c>
      <c r="AMN7">
        <v>96.931576379999996</v>
      </c>
      <c r="AMO7">
        <v>94.903081450000002</v>
      </c>
      <c r="AMP7">
        <v>93.092075210000004</v>
      </c>
      <c r="AMQ7">
        <v>90.777255199999999</v>
      </c>
      <c r="AMR7">
        <v>89.074486440000001</v>
      </c>
      <c r="AMS7">
        <v>87.269287379999994</v>
      </c>
      <c r="AMT7">
        <v>84.969426720000001</v>
      </c>
      <c r="AMU7">
        <v>82.377131160000005</v>
      </c>
      <c r="AMV7">
        <v>80.053821769999999</v>
      </c>
      <c r="AMW7">
        <v>78.054303020000006</v>
      </c>
      <c r="AMX7">
        <v>76.640801569999994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337.30001420000002</v>
      </c>
      <c r="ANG7">
        <v>400.81910870000002</v>
      </c>
      <c r="ANH7">
        <v>303.53206820000003</v>
      </c>
      <c r="ANI7">
        <v>380.24207589999997</v>
      </c>
      <c r="ANJ7">
        <v>361.57431839999998</v>
      </c>
      <c r="ANK7">
        <v>240.1271218</v>
      </c>
      <c r="ANL7">
        <v>294.75818859999998</v>
      </c>
      <c r="ANM7">
        <v>329.65675210000001</v>
      </c>
      <c r="ANN7">
        <v>316.9526219</v>
      </c>
      <c r="ANO7">
        <v>280.74432710000002</v>
      </c>
      <c r="ANP7">
        <v>316.79580499999997</v>
      </c>
      <c r="ANQ7">
        <v>271.23544290000001</v>
      </c>
      <c r="ANR7">
        <v>293.6575674</v>
      </c>
      <c r="ANS7">
        <v>261.34015349999999</v>
      </c>
      <c r="ANT7">
        <v>275.17041769999997</v>
      </c>
      <c r="ANU7">
        <v>280.60386130000001</v>
      </c>
      <c r="ANV7">
        <v>305.13196529999999</v>
      </c>
      <c r="ANW7">
        <v>264.39182039999997</v>
      </c>
      <c r="ANX7">
        <v>241.22508869999999</v>
      </c>
      <c r="ANY7">
        <v>233.8275754</v>
      </c>
      <c r="ANZ7">
        <v>249.832797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74.96325994</v>
      </c>
      <c r="AOI7">
        <v>75.726985389999996</v>
      </c>
      <c r="AOJ7">
        <v>76.709631689999995</v>
      </c>
      <c r="AOK7">
        <v>76.75063944</v>
      </c>
      <c r="AOL7">
        <v>77.006729199999995</v>
      </c>
      <c r="AOM7">
        <v>76.160336979999997</v>
      </c>
      <c r="AON7">
        <v>75.951633409999999</v>
      </c>
      <c r="AOO7">
        <v>75.549439599999999</v>
      </c>
      <c r="AOP7">
        <v>75.699606439999997</v>
      </c>
      <c r="AOQ7">
        <v>75.001439419999997</v>
      </c>
      <c r="AOR7">
        <v>74.860538120000001</v>
      </c>
      <c r="AOS7">
        <v>74.476252360000004</v>
      </c>
      <c r="AOT7">
        <v>73.827800539999998</v>
      </c>
      <c r="AOU7">
        <v>73.016138269999999</v>
      </c>
      <c r="AOV7">
        <v>72.590495730000001</v>
      </c>
      <c r="AOW7">
        <v>71.886475880000006</v>
      </c>
      <c r="AOX7">
        <v>70.531337390000004</v>
      </c>
      <c r="AOY7">
        <v>69.718883270000006</v>
      </c>
      <c r="AOZ7">
        <v>68.350514459999999</v>
      </c>
      <c r="APA7">
        <v>67.06865895</v>
      </c>
      <c r="APB7">
        <v>65.003156050000001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899.51087380000001</v>
      </c>
      <c r="APK7">
        <v>894.03815759999998</v>
      </c>
      <c r="APL7">
        <v>904.74745700000005</v>
      </c>
      <c r="APM7">
        <v>955.89793459999999</v>
      </c>
      <c r="APN7">
        <v>883.97502440000005</v>
      </c>
      <c r="APO7">
        <v>859.64141610000001</v>
      </c>
      <c r="APP7">
        <v>858.07783510000002</v>
      </c>
      <c r="APQ7">
        <v>831.86053200000003</v>
      </c>
      <c r="APR7">
        <v>886.63005299999998</v>
      </c>
      <c r="APS7">
        <v>921.23397969999996</v>
      </c>
      <c r="APT7">
        <v>764.27736789999994</v>
      </c>
      <c r="APU7">
        <v>875.37360660000002</v>
      </c>
      <c r="APV7">
        <v>780.17961190000005</v>
      </c>
      <c r="APW7">
        <v>905.09247210000001</v>
      </c>
      <c r="APX7">
        <v>713.67334289999997</v>
      </c>
      <c r="APY7">
        <v>908.53845469999999</v>
      </c>
      <c r="APZ7">
        <v>896.08114680000006</v>
      </c>
      <c r="AQA7">
        <v>691.63076660000002</v>
      </c>
      <c r="AQB7">
        <v>784.58809589999998</v>
      </c>
      <c r="AQC7">
        <v>832.78611479999995</v>
      </c>
      <c r="AQD7">
        <v>756.38978999999995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77.944780449999996</v>
      </c>
      <c r="ARO7">
        <v>76.135922179999994</v>
      </c>
      <c r="ARP7">
        <v>75.179238780000006</v>
      </c>
      <c r="ARQ7">
        <v>73.972088389999996</v>
      </c>
      <c r="ARR7">
        <v>72.568186030000007</v>
      </c>
      <c r="ARS7">
        <v>71.798203819999998</v>
      </c>
      <c r="ART7">
        <v>70.48086103</v>
      </c>
      <c r="ARU7">
        <v>69.179347629999995</v>
      </c>
      <c r="ARV7">
        <v>67.747970289999998</v>
      </c>
      <c r="ARW7">
        <v>66.590842269999996</v>
      </c>
      <c r="ARX7">
        <v>65.319229129999997</v>
      </c>
      <c r="ARY7">
        <v>63.632884580000002</v>
      </c>
      <c r="ARZ7">
        <v>62.470807809999997</v>
      </c>
      <c r="ASA7">
        <v>60.621306629999999</v>
      </c>
      <c r="ASB7">
        <v>59.193085809999999</v>
      </c>
      <c r="ASC7">
        <v>57.59328489</v>
      </c>
      <c r="ASD7">
        <v>55.893874199999999</v>
      </c>
      <c r="ASE7">
        <v>54.100842059999998</v>
      </c>
      <c r="ASF7">
        <v>52.876600660000001</v>
      </c>
      <c r="ASG7">
        <v>51.487067150000001</v>
      </c>
      <c r="ASH7">
        <v>50.318776919999998</v>
      </c>
    </row>
    <row r="8" spans="1:1178" x14ac:dyDescent="0.25">
      <c r="A8">
        <v>4</v>
      </c>
      <c r="B8">
        <v>22400</v>
      </c>
      <c r="C8">
        <v>0</v>
      </c>
      <c r="D8">
        <v>0</v>
      </c>
      <c r="E8">
        <v>0</v>
      </c>
      <c r="F8">
        <v>209</v>
      </c>
      <c r="G8">
        <v>164</v>
      </c>
      <c r="H8">
        <v>207</v>
      </c>
      <c r="I8">
        <v>195</v>
      </c>
      <c r="J8">
        <v>227</v>
      </c>
      <c r="K8">
        <v>208</v>
      </c>
      <c r="L8">
        <v>215</v>
      </c>
      <c r="M8">
        <v>208</v>
      </c>
      <c r="N8">
        <v>213</v>
      </c>
      <c r="O8">
        <v>207</v>
      </c>
      <c r="P8">
        <v>208</v>
      </c>
      <c r="Q8">
        <v>227</v>
      </c>
      <c r="R8">
        <v>225</v>
      </c>
      <c r="S8">
        <v>227</v>
      </c>
      <c r="T8">
        <v>227</v>
      </c>
      <c r="U8">
        <v>188</v>
      </c>
      <c r="V8">
        <v>211</v>
      </c>
      <c r="W8">
        <v>209</v>
      </c>
      <c r="X8">
        <v>227</v>
      </c>
      <c r="Y8">
        <v>257</v>
      </c>
      <c r="Z8">
        <v>206</v>
      </c>
      <c r="AA8">
        <v>196</v>
      </c>
      <c r="AB8">
        <v>212</v>
      </c>
      <c r="AC8">
        <v>223</v>
      </c>
      <c r="AD8">
        <v>203</v>
      </c>
      <c r="AE8">
        <v>0</v>
      </c>
      <c r="AF8">
        <v>0</v>
      </c>
      <c r="AG8">
        <v>0</v>
      </c>
      <c r="AH8">
        <v>44</v>
      </c>
      <c r="AI8">
        <v>51</v>
      </c>
      <c r="AJ8">
        <v>66</v>
      </c>
      <c r="AK8">
        <v>71</v>
      </c>
      <c r="AL8">
        <v>54</v>
      </c>
      <c r="AM8">
        <v>60</v>
      </c>
      <c r="AN8">
        <v>62</v>
      </c>
      <c r="AO8">
        <v>75</v>
      </c>
      <c r="AP8">
        <v>55</v>
      </c>
      <c r="AQ8">
        <v>71</v>
      </c>
      <c r="AR8">
        <v>67</v>
      </c>
      <c r="AS8">
        <v>80</v>
      </c>
      <c r="AT8">
        <v>93</v>
      </c>
      <c r="AU8">
        <v>94</v>
      </c>
      <c r="AV8">
        <v>79</v>
      </c>
      <c r="AW8">
        <v>88</v>
      </c>
      <c r="AX8">
        <v>95</v>
      </c>
      <c r="AY8">
        <v>85</v>
      </c>
      <c r="AZ8">
        <v>85</v>
      </c>
      <c r="BA8">
        <v>93</v>
      </c>
      <c r="BB8">
        <v>93</v>
      </c>
      <c r="BC8">
        <v>106</v>
      </c>
      <c r="BD8">
        <v>83</v>
      </c>
      <c r="BE8">
        <v>102</v>
      </c>
      <c r="BF8">
        <v>110</v>
      </c>
      <c r="BG8">
        <v>0</v>
      </c>
      <c r="BH8">
        <v>0</v>
      </c>
      <c r="BI8">
        <v>0</v>
      </c>
      <c r="BJ8">
        <v>137</v>
      </c>
      <c r="BK8">
        <v>119</v>
      </c>
      <c r="BL8">
        <v>124</v>
      </c>
      <c r="BM8">
        <v>118</v>
      </c>
      <c r="BN8">
        <v>111</v>
      </c>
      <c r="BO8">
        <v>144</v>
      </c>
      <c r="BP8">
        <v>129</v>
      </c>
      <c r="BQ8">
        <v>133</v>
      </c>
      <c r="BR8">
        <v>134</v>
      </c>
      <c r="BS8">
        <v>135</v>
      </c>
      <c r="BT8">
        <v>144</v>
      </c>
      <c r="BU8">
        <v>156</v>
      </c>
      <c r="BV8">
        <v>166</v>
      </c>
      <c r="BW8">
        <v>148</v>
      </c>
      <c r="BX8">
        <v>143</v>
      </c>
      <c r="BY8">
        <v>142</v>
      </c>
      <c r="BZ8">
        <v>153</v>
      </c>
      <c r="CA8">
        <v>150</v>
      </c>
      <c r="CB8">
        <v>165</v>
      </c>
      <c r="CC8">
        <v>183</v>
      </c>
      <c r="CD8">
        <v>171</v>
      </c>
      <c r="CE8">
        <v>175</v>
      </c>
      <c r="CF8">
        <v>193</v>
      </c>
      <c r="CG8">
        <v>179</v>
      </c>
      <c r="CH8">
        <v>187</v>
      </c>
      <c r="CI8">
        <v>0</v>
      </c>
      <c r="CJ8">
        <v>0</v>
      </c>
      <c r="CK8">
        <v>0</v>
      </c>
      <c r="CL8">
        <v>35</v>
      </c>
      <c r="CM8">
        <v>43</v>
      </c>
      <c r="CN8">
        <v>39</v>
      </c>
      <c r="CO8">
        <v>33</v>
      </c>
      <c r="CP8">
        <v>42</v>
      </c>
      <c r="CQ8">
        <v>35</v>
      </c>
      <c r="CR8">
        <v>46</v>
      </c>
      <c r="CS8">
        <v>46</v>
      </c>
      <c r="CT8">
        <v>50</v>
      </c>
      <c r="CU8">
        <v>28</v>
      </c>
      <c r="CV8">
        <v>49</v>
      </c>
      <c r="CW8">
        <v>45</v>
      </c>
      <c r="CX8">
        <v>51</v>
      </c>
      <c r="CY8">
        <v>46</v>
      </c>
      <c r="CZ8">
        <v>47</v>
      </c>
      <c r="DA8">
        <v>41</v>
      </c>
      <c r="DB8">
        <v>40</v>
      </c>
      <c r="DC8">
        <v>41</v>
      </c>
      <c r="DD8">
        <v>50</v>
      </c>
      <c r="DE8">
        <v>62</v>
      </c>
      <c r="DF8">
        <v>43</v>
      </c>
      <c r="DG8">
        <v>52</v>
      </c>
      <c r="DH8">
        <v>55</v>
      </c>
      <c r="DI8">
        <v>61</v>
      </c>
      <c r="DJ8">
        <v>60</v>
      </c>
      <c r="DK8">
        <v>0</v>
      </c>
      <c r="DL8">
        <v>0</v>
      </c>
      <c r="DM8">
        <v>0</v>
      </c>
      <c r="DN8">
        <v>3</v>
      </c>
      <c r="DO8">
        <v>2</v>
      </c>
      <c r="DP8">
        <v>2</v>
      </c>
      <c r="DQ8">
        <v>3</v>
      </c>
      <c r="DR8">
        <v>6</v>
      </c>
      <c r="DS8">
        <v>1</v>
      </c>
      <c r="DT8">
        <v>5</v>
      </c>
      <c r="DU8">
        <v>5</v>
      </c>
      <c r="DV8">
        <v>1</v>
      </c>
      <c r="DW8">
        <v>2</v>
      </c>
      <c r="DX8">
        <v>1</v>
      </c>
      <c r="DY8">
        <v>7</v>
      </c>
      <c r="DZ8">
        <v>4</v>
      </c>
      <c r="EA8">
        <v>7</v>
      </c>
      <c r="EB8">
        <v>3</v>
      </c>
      <c r="EC8">
        <v>3</v>
      </c>
      <c r="ED8">
        <v>8</v>
      </c>
      <c r="EE8">
        <v>8</v>
      </c>
      <c r="EF8">
        <v>9</v>
      </c>
      <c r="EG8">
        <v>4</v>
      </c>
      <c r="EH8">
        <v>5</v>
      </c>
      <c r="EI8">
        <v>14</v>
      </c>
      <c r="EJ8">
        <v>4</v>
      </c>
      <c r="EK8">
        <v>4</v>
      </c>
      <c r="EL8">
        <v>9</v>
      </c>
      <c r="EM8">
        <v>0</v>
      </c>
      <c r="EN8">
        <v>0</v>
      </c>
      <c r="EO8">
        <v>0</v>
      </c>
      <c r="EP8">
        <v>5</v>
      </c>
      <c r="EQ8">
        <v>25</v>
      </c>
      <c r="ER8">
        <v>10</v>
      </c>
      <c r="ES8">
        <v>10</v>
      </c>
      <c r="ET8">
        <v>5</v>
      </c>
      <c r="EU8">
        <v>35</v>
      </c>
      <c r="EV8">
        <v>10</v>
      </c>
      <c r="EW8">
        <v>25</v>
      </c>
      <c r="EX8">
        <v>10</v>
      </c>
      <c r="EY8">
        <v>10</v>
      </c>
      <c r="EZ8">
        <v>15</v>
      </c>
      <c r="FA8">
        <v>25</v>
      </c>
      <c r="FB8">
        <v>30</v>
      </c>
      <c r="FC8">
        <v>15</v>
      </c>
      <c r="FD8">
        <v>30</v>
      </c>
      <c r="FE8">
        <v>5</v>
      </c>
      <c r="FF8">
        <v>5</v>
      </c>
      <c r="FG8">
        <v>25</v>
      </c>
      <c r="FH8">
        <v>50</v>
      </c>
      <c r="FI8">
        <v>40</v>
      </c>
      <c r="FJ8">
        <v>55</v>
      </c>
      <c r="FK8">
        <v>15</v>
      </c>
      <c r="FL8">
        <v>35</v>
      </c>
      <c r="FM8">
        <v>35</v>
      </c>
      <c r="FN8">
        <v>30</v>
      </c>
      <c r="FO8">
        <v>0</v>
      </c>
      <c r="FP8">
        <v>0</v>
      </c>
      <c r="FQ8">
        <v>6721</v>
      </c>
      <c r="FR8">
        <v>6981</v>
      </c>
      <c r="FS8">
        <v>7284</v>
      </c>
      <c r="FT8">
        <v>7502</v>
      </c>
      <c r="FU8">
        <v>7675</v>
      </c>
      <c r="FV8">
        <v>7871</v>
      </c>
      <c r="FW8">
        <v>8005</v>
      </c>
      <c r="FX8">
        <v>8084</v>
      </c>
      <c r="FY8">
        <v>8195</v>
      </c>
      <c r="FZ8">
        <v>8276</v>
      </c>
      <c r="GA8">
        <v>8360</v>
      </c>
      <c r="GB8">
        <v>8436</v>
      </c>
      <c r="GC8">
        <v>8476</v>
      </c>
      <c r="GD8">
        <v>8457</v>
      </c>
      <c r="GE8">
        <v>8439</v>
      </c>
      <c r="GF8">
        <v>8483</v>
      </c>
      <c r="GG8">
        <v>8507</v>
      </c>
      <c r="GH8">
        <v>8561</v>
      </c>
      <c r="GI8">
        <v>8579</v>
      </c>
      <c r="GJ8">
        <v>8575</v>
      </c>
      <c r="GK8">
        <v>8557</v>
      </c>
      <c r="GL8">
        <v>8537</v>
      </c>
      <c r="GM8">
        <v>8545</v>
      </c>
      <c r="GN8">
        <v>8566</v>
      </c>
      <c r="GO8">
        <v>8576</v>
      </c>
      <c r="GP8">
        <v>8513</v>
      </c>
      <c r="GQ8">
        <v>0</v>
      </c>
      <c r="GR8">
        <v>0</v>
      </c>
      <c r="GS8">
        <v>706</v>
      </c>
      <c r="GT8">
        <v>834</v>
      </c>
      <c r="GU8">
        <v>951</v>
      </c>
      <c r="GV8">
        <v>1096</v>
      </c>
      <c r="GW8">
        <v>1204</v>
      </c>
      <c r="GX8">
        <v>1327</v>
      </c>
      <c r="GY8">
        <v>1419</v>
      </c>
      <c r="GZ8">
        <v>1535</v>
      </c>
      <c r="HA8">
        <v>1645</v>
      </c>
      <c r="HB8">
        <v>1729</v>
      </c>
      <c r="HC8">
        <v>1773</v>
      </c>
      <c r="HD8">
        <v>1871</v>
      </c>
      <c r="HE8">
        <v>1959</v>
      </c>
      <c r="HF8">
        <v>2037</v>
      </c>
      <c r="HG8">
        <v>2118</v>
      </c>
      <c r="HH8">
        <v>2171</v>
      </c>
      <c r="HI8">
        <v>2262</v>
      </c>
      <c r="HJ8">
        <v>2331</v>
      </c>
      <c r="HK8">
        <v>2385</v>
      </c>
      <c r="HL8">
        <v>2431</v>
      </c>
      <c r="HM8">
        <v>2489</v>
      </c>
      <c r="HN8">
        <v>2550</v>
      </c>
      <c r="HO8">
        <v>2601</v>
      </c>
      <c r="HP8">
        <v>2639</v>
      </c>
      <c r="HQ8">
        <v>2681</v>
      </c>
      <c r="HR8">
        <v>2744</v>
      </c>
      <c r="HS8">
        <v>0</v>
      </c>
      <c r="HT8">
        <v>0</v>
      </c>
      <c r="HU8">
        <v>69</v>
      </c>
      <c r="HV8">
        <v>74</v>
      </c>
      <c r="HW8">
        <v>76</v>
      </c>
      <c r="HX8">
        <v>82</v>
      </c>
      <c r="HY8">
        <v>92</v>
      </c>
      <c r="HZ8">
        <v>100</v>
      </c>
      <c r="IA8">
        <v>120</v>
      </c>
      <c r="IB8">
        <v>137</v>
      </c>
      <c r="IC8">
        <v>146</v>
      </c>
      <c r="ID8">
        <v>154</v>
      </c>
      <c r="IE8">
        <v>173</v>
      </c>
      <c r="IF8">
        <v>191</v>
      </c>
      <c r="IG8">
        <v>190</v>
      </c>
      <c r="IH8">
        <v>212</v>
      </c>
      <c r="II8">
        <v>215</v>
      </c>
      <c r="IJ8">
        <v>227</v>
      </c>
      <c r="IK8">
        <v>249</v>
      </c>
      <c r="IL8">
        <v>258</v>
      </c>
      <c r="IM8">
        <v>261</v>
      </c>
      <c r="IN8">
        <v>270</v>
      </c>
      <c r="IO8">
        <v>284</v>
      </c>
      <c r="IP8">
        <v>297</v>
      </c>
      <c r="IQ8">
        <v>308</v>
      </c>
      <c r="IR8">
        <v>310</v>
      </c>
      <c r="IS8">
        <v>335</v>
      </c>
      <c r="IT8">
        <v>331</v>
      </c>
      <c r="IU8">
        <v>0</v>
      </c>
      <c r="IV8">
        <v>0</v>
      </c>
      <c r="IW8">
        <v>4</v>
      </c>
      <c r="IX8">
        <v>2</v>
      </c>
      <c r="IY8">
        <v>4</v>
      </c>
      <c r="IZ8">
        <v>5</v>
      </c>
      <c r="JA8">
        <v>3</v>
      </c>
      <c r="JB8">
        <v>1</v>
      </c>
      <c r="JC8">
        <v>4</v>
      </c>
      <c r="JD8">
        <v>4</v>
      </c>
      <c r="JE8">
        <v>5</v>
      </c>
      <c r="JF8">
        <v>8</v>
      </c>
      <c r="JG8">
        <v>3</v>
      </c>
      <c r="JH8">
        <v>3</v>
      </c>
      <c r="JI8">
        <v>5</v>
      </c>
      <c r="JJ8">
        <v>6</v>
      </c>
      <c r="JK8">
        <v>9</v>
      </c>
      <c r="JL8">
        <v>12</v>
      </c>
      <c r="JM8">
        <v>14</v>
      </c>
      <c r="JN8">
        <v>13</v>
      </c>
      <c r="JO8">
        <v>13</v>
      </c>
      <c r="JP8">
        <v>9</v>
      </c>
      <c r="JQ8">
        <v>16</v>
      </c>
      <c r="JR8">
        <v>15</v>
      </c>
      <c r="JS8">
        <v>7</v>
      </c>
      <c r="JT8">
        <v>10</v>
      </c>
      <c r="JU8">
        <v>11</v>
      </c>
      <c r="JV8">
        <v>13</v>
      </c>
      <c r="JW8">
        <v>0</v>
      </c>
      <c r="JX8">
        <v>0</v>
      </c>
      <c r="JY8">
        <v>0</v>
      </c>
      <c r="JZ8">
        <v>7</v>
      </c>
      <c r="KA8">
        <v>15</v>
      </c>
      <c r="KB8">
        <v>24</v>
      </c>
      <c r="KC8">
        <v>34</v>
      </c>
      <c r="KD8">
        <v>46</v>
      </c>
      <c r="KE8">
        <v>55</v>
      </c>
      <c r="KF8">
        <v>67</v>
      </c>
      <c r="KG8">
        <v>80</v>
      </c>
      <c r="KH8">
        <v>98</v>
      </c>
      <c r="KI8">
        <v>115</v>
      </c>
      <c r="KJ8">
        <v>128</v>
      </c>
      <c r="KK8">
        <v>142</v>
      </c>
      <c r="KL8">
        <v>153</v>
      </c>
      <c r="KM8">
        <v>175</v>
      </c>
      <c r="KN8">
        <v>197</v>
      </c>
      <c r="KO8">
        <v>214</v>
      </c>
      <c r="KP8">
        <v>239</v>
      </c>
      <c r="KQ8">
        <v>271</v>
      </c>
      <c r="KR8">
        <v>300</v>
      </c>
      <c r="KS8">
        <v>322</v>
      </c>
      <c r="KT8">
        <v>346</v>
      </c>
      <c r="KU8">
        <v>372</v>
      </c>
      <c r="KV8">
        <v>402</v>
      </c>
      <c r="KW8">
        <v>423</v>
      </c>
      <c r="KX8">
        <v>454</v>
      </c>
      <c r="KY8">
        <v>0</v>
      </c>
      <c r="KZ8">
        <v>0</v>
      </c>
      <c r="LA8">
        <v>0</v>
      </c>
      <c r="LB8">
        <v>203</v>
      </c>
      <c r="LC8">
        <v>377</v>
      </c>
      <c r="LD8">
        <v>587</v>
      </c>
      <c r="LE8">
        <v>768</v>
      </c>
      <c r="LF8">
        <v>957</v>
      </c>
      <c r="LG8">
        <v>1174</v>
      </c>
      <c r="LH8">
        <v>1365</v>
      </c>
      <c r="LI8">
        <v>1546</v>
      </c>
      <c r="LJ8">
        <v>1731</v>
      </c>
      <c r="LK8">
        <v>1902</v>
      </c>
      <c r="LL8">
        <v>2067</v>
      </c>
      <c r="LM8">
        <v>2256</v>
      </c>
      <c r="LN8">
        <v>2444</v>
      </c>
      <c r="LO8">
        <v>2662</v>
      </c>
      <c r="LP8">
        <v>2840</v>
      </c>
      <c r="LQ8">
        <v>3024</v>
      </c>
      <c r="LR8">
        <v>3192</v>
      </c>
      <c r="LS8">
        <v>3371</v>
      </c>
      <c r="LT8">
        <v>3549</v>
      </c>
      <c r="LU8">
        <v>3722</v>
      </c>
      <c r="LV8">
        <v>3931</v>
      </c>
      <c r="LW8">
        <v>4137</v>
      </c>
      <c r="LX8">
        <v>4330</v>
      </c>
      <c r="LY8">
        <v>4521</v>
      </c>
      <c r="LZ8">
        <v>4731</v>
      </c>
      <c r="MA8">
        <v>0</v>
      </c>
      <c r="MB8">
        <v>0</v>
      </c>
      <c r="MC8">
        <v>1487</v>
      </c>
      <c r="MD8">
        <v>1622</v>
      </c>
      <c r="ME8">
        <v>1740</v>
      </c>
      <c r="MF8">
        <v>1836</v>
      </c>
      <c r="MG8">
        <v>1912</v>
      </c>
      <c r="MH8">
        <v>1992</v>
      </c>
      <c r="MI8">
        <v>2067</v>
      </c>
      <c r="MJ8">
        <v>2139</v>
      </c>
      <c r="MK8">
        <v>2179</v>
      </c>
      <c r="ML8">
        <v>2208</v>
      </c>
      <c r="MM8">
        <v>2240</v>
      </c>
      <c r="MN8">
        <v>2285</v>
      </c>
      <c r="MO8">
        <v>2321</v>
      </c>
      <c r="MP8">
        <v>2344</v>
      </c>
      <c r="MQ8">
        <v>2398</v>
      </c>
      <c r="MR8">
        <v>2439</v>
      </c>
      <c r="MS8">
        <v>2483</v>
      </c>
      <c r="MT8">
        <v>2554</v>
      </c>
      <c r="MU8">
        <v>2579</v>
      </c>
      <c r="MV8">
        <v>2610</v>
      </c>
      <c r="MW8">
        <v>2669</v>
      </c>
      <c r="MX8">
        <v>2701</v>
      </c>
      <c r="MY8">
        <v>2710</v>
      </c>
      <c r="MZ8">
        <v>2714</v>
      </c>
      <c r="NA8">
        <v>2793</v>
      </c>
      <c r="NB8">
        <v>2737</v>
      </c>
      <c r="NC8">
        <v>0</v>
      </c>
      <c r="ND8">
        <v>0</v>
      </c>
      <c r="NE8">
        <v>0</v>
      </c>
      <c r="NF8">
        <v>38</v>
      </c>
      <c r="NG8">
        <v>69</v>
      </c>
      <c r="NH8">
        <v>117</v>
      </c>
      <c r="NI8">
        <v>167</v>
      </c>
      <c r="NJ8">
        <v>218</v>
      </c>
      <c r="NK8">
        <v>259</v>
      </c>
      <c r="NL8">
        <v>308</v>
      </c>
      <c r="NM8">
        <v>368</v>
      </c>
      <c r="NN8">
        <v>421</v>
      </c>
      <c r="NO8">
        <v>474</v>
      </c>
      <c r="NP8">
        <v>524</v>
      </c>
      <c r="NQ8">
        <v>591</v>
      </c>
      <c r="NR8">
        <v>649</v>
      </c>
      <c r="NS8">
        <v>709</v>
      </c>
      <c r="NT8">
        <v>769</v>
      </c>
      <c r="NU8">
        <v>820</v>
      </c>
      <c r="NV8">
        <v>868</v>
      </c>
      <c r="NW8">
        <v>926</v>
      </c>
      <c r="NX8">
        <v>975</v>
      </c>
      <c r="NY8">
        <v>1020</v>
      </c>
      <c r="NZ8">
        <v>1083</v>
      </c>
      <c r="OA8">
        <v>1136</v>
      </c>
      <c r="OB8">
        <v>1184</v>
      </c>
      <c r="OC8">
        <v>1226</v>
      </c>
      <c r="OD8">
        <v>1270</v>
      </c>
      <c r="OE8">
        <v>0</v>
      </c>
      <c r="OF8">
        <v>0</v>
      </c>
      <c r="OG8">
        <v>2066</v>
      </c>
      <c r="OH8">
        <v>2271</v>
      </c>
      <c r="OI8">
        <v>2502</v>
      </c>
      <c r="OJ8">
        <v>2729</v>
      </c>
      <c r="OK8">
        <v>2959</v>
      </c>
      <c r="OL8">
        <v>3183</v>
      </c>
      <c r="OM8">
        <v>3403</v>
      </c>
      <c r="ON8">
        <v>3611</v>
      </c>
      <c r="OO8">
        <v>3775</v>
      </c>
      <c r="OP8">
        <v>3917</v>
      </c>
      <c r="OQ8">
        <v>4070</v>
      </c>
      <c r="OR8">
        <v>4207</v>
      </c>
      <c r="OS8">
        <v>4341</v>
      </c>
      <c r="OT8">
        <v>4503</v>
      </c>
      <c r="OU8">
        <v>4663</v>
      </c>
      <c r="OV8">
        <v>4830</v>
      </c>
      <c r="OW8">
        <v>4961</v>
      </c>
      <c r="OX8">
        <v>5117</v>
      </c>
      <c r="OY8">
        <v>5224</v>
      </c>
      <c r="OZ8">
        <v>5277</v>
      </c>
      <c r="PA8">
        <v>5381</v>
      </c>
      <c r="PB8">
        <v>5468</v>
      </c>
      <c r="PC8">
        <v>5509</v>
      </c>
      <c r="PD8">
        <v>5584</v>
      </c>
      <c r="PE8">
        <v>5690</v>
      </c>
      <c r="PF8">
        <v>5691</v>
      </c>
      <c r="PG8">
        <v>0</v>
      </c>
      <c r="PH8">
        <v>0</v>
      </c>
      <c r="PI8">
        <v>0</v>
      </c>
      <c r="PJ8">
        <v>50</v>
      </c>
      <c r="PK8">
        <v>102</v>
      </c>
      <c r="PL8">
        <v>155</v>
      </c>
      <c r="PM8">
        <v>205</v>
      </c>
      <c r="PN8">
        <v>260</v>
      </c>
      <c r="PO8">
        <v>332</v>
      </c>
      <c r="PP8">
        <v>408</v>
      </c>
      <c r="PQ8">
        <v>505</v>
      </c>
      <c r="PR8">
        <v>606</v>
      </c>
      <c r="PS8">
        <v>704</v>
      </c>
      <c r="PT8">
        <v>831</v>
      </c>
      <c r="PU8">
        <v>941</v>
      </c>
      <c r="PV8">
        <v>1053</v>
      </c>
      <c r="PW8">
        <v>1156</v>
      </c>
      <c r="PX8">
        <v>1262</v>
      </c>
      <c r="PY8">
        <v>1374</v>
      </c>
      <c r="PZ8">
        <v>1480</v>
      </c>
      <c r="QA8">
        <v>1607</v>
      </c>
      <c r="QB8">
        <v>1737</v>
      </c>
      <c r="QC8">
        <v>1865</v>
      </c>
      <c r="QD8">
        <v>1983</v>
      </c>
      <c r="QE8">
        <v>2133</v>
      </c>
      <c r="QF8">
        <v>2269</v>
      </c>
      <c r="QG8">
        <v>2406</v>
      </c>
      <c r="QH8">
        <v>2567</v>
      </c>
      <c r="QI8">
        <v>0</v>
      </c>
      <c r="QJ8">
        <v>0</v>
      </c>
      <c r="QK8">
        <v>7518</v>
      </c>
      <c r="QL8">
        <v>7666</v>
      </c>
      <c r="QM8">
        <v>7852</v>
      </c>
      <c r="QN8">
        <v>7972</v>
      </c>
      <c r="QO8">
        <v>8050</v>
      </c>
      <c r="QP8">
        <v>8170</v>
      </c>
      <c r="QQ8">
        <v>8280</v>
      </c>
      <c r="QR8">
        <v>8391</v>
      </c>
      <c r="QS8">
        <v>8505</v>
      </c>
      <c r="QT8">
        <v>8547</v>
      </c>
      <c r="QU8">
        <v>8631</v>
      </c>
      <c r="QV8">
        <v>8678</v>
      </c>
      <c r="QW8">
        <v>8738</v>
      </c>
      <c r="QX8">
        <v>8789</v>
      </c>
      <c r="QY8">
        <v>8895</v>
      </c>
      <c r="QZ8">
        <v>8942</v>
      </c>
      <c r="RA8">
        <v>8945</v>
      </c>
      <c r="RB8">
        <v>8970</v>
      </c>
      <c r="RC8">
        <v>9004</v>
      </c>
      <c r="RD8">
        <v>9105</v>
      </c>
      <c r="RE8">
        <v>9158</v>
      </c>
      <c r="RF8">
        <v>9182</v>
      </c>
      <c r="RG8">
        <v>9197</v>
      </c>
      <c r="RH8">
        <v>9201</v>
      </c>
      <c r="RI8">
        <v>9252</v>
      </c>
      <c r="RJ8">
        <v>9112</v>
      </c>
      <c r="RK8">
        <v>0</v>
      </c>
      <c r="RL8">
        <v>0</v>
      </c>
      <c r="RM8">
        <v>8413</v>
      </c>
      <c r="RN8">
        <v>8327</v>
      </c>
      <c r="RO8">
        <v>8199</v>
      </c>
      <c r="RP8">
        <v>8127</v>
      </c>
      <c r="RQ8">
        <v>8045</v>
      </c>
      <c r="RR8">
        <v>7983</v>
      </c>
      <c r="RS8">
        <v>7874</v>
      </c>
      <c r="RT8">
        <v>7825</v>
      </c>
      <c r="RU8">
        <v>7710</v>
      </c>
      <c r="RV8">
        <v>7676</v>
      </c>
      <c r="RW8">
        <v>7652</v>
      </c>
      <c r="RX8">
        <v>7586</v>
      </c>
      <c r="RY8">
        <v>7540</v>
      </c>
      <c r="RZ8">
        <v>7553</v>
      </c>
      <c r="SA8">
        <v>7471</v>
      </c>
      <c r="SB8">
        <v>7410</v>
      </c>
      <c r="SC8">
        <v>7453</v>
      </c>
      <c r="SD8">
        <v>7411</v>
      </c>
      <c r="SE8">
        <v>7421</v>
      </c>
      <c r="SF8">
        <v>7381</v>
      </c>
      <c r="SG8">
        <v>7366</v>
      </c>
      <c r="SH8">
        <v>7338</v>
      </c>
      <c r="SI8">
        <v>7274</v>
      </c>
      <c r="SJ8">
        <v>7298</v>
      </c>
      <c r="SK8">
        <v>7240</v>
      </c>
      <c r="SL8">
        <v>7285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307150.2586</v>
      </c>
      <c r="SU8">
        <v>303280.91690000001</v>
      </c>
      <c r="SV8">
        <v>297353.34499999997</v>
      </c>
      <c r="SW8">
        <v>292656.55540000001</v>
      </c>
      <c r="SX8">
        <v>286940.96600000001</v>
      </c>
      <c r="SY8">
        <v>281411.03720000002</v>
      </c>
      <c r="SZ8">
        <v>275698.36829999997</v>
      </c>
      <c r="TA8">
        <v>268937.49040000001</v>
      </c>
      <c r="TB8">
        <v>260519.06200000001</v>
      </c>
      <c r="TC8">
        <v>252392.78589999999</v>
      </c>
      <c r="TD8">
        <v>246319.1588</v>
      </c>
      <c r="TE8">
        <v>239821.4</v>
      </c>
      <c r="TF8">
        <v>234314.28890000001</v>
      </c>
      <c r="TG8">
        <v>227967.91099999999</v>
      </c>
      <c r="TH8">
        <v>221224.87359999999</v>
      </c>
      <c r="TI8">
        <v>214330.57759999999</v>
      </c>
      <c r="TJ8">
        <v>207601.5822</v>
      </c>
      <c r="TK8">
        <v>201743.8107</v>
      </c>
      <c r="TL8">
        <v>196349.13769999999</v>
      </c>
      <c r="TM8">
        <v>190852.77359999999</v>
      </c>
      <c r="TN8">
        <v>183932.77040000001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569353.92989999999</v>
      </c>
      <c r="TW8">
        <v>591094.02659999998</v>
      </c>
      <c r="TX8">
        <v>620790.88300000003</v>
      </c>
      <c r="TY8">
        <v>645900.51080000005</v>
      </c>
      <c r="TZ8">
        <v>659109.38300000003</v>
      </c>
      <c r="UA8">
        <v>656196.65449999995</v>
      </c>
      <c r="UB8">
        <v>672298.03060000006</v>
      </c>
      <c r="UC8">
        <v>683416.1899</v>
      </c>
      <c r="UD8">
        <v>689929.36699999997</v>
      </c>
      <c r="UE8">
        <v>696469.87009999994</v>
      </c>
      <c r="UF8">
        <v>693104.91119999997</v>
      </c>
      <c r="UG8">
        <v>701123.50769999996</v>
      </c>
      <c r="UH8">
        <v>701466.56720000005</v>
      </c>
      <c r="UI8">
        <v>696812.38639999996</v>
      </c>
      <c r="UJ8">
        <v>689565.00430000003</v>
      </c>
      <c r="UK8">
        <v>685453.38560000004</v>
      </c>
      <c r="UL8">
        <v>681798.41130000004</v>
      </c>
      <c r="UM8">
        <v>675179.00930000003</v>
      </c>
      <c r="UN8">
        <v>665090.50120000006</v>
      </c>
      <c r="UO8">
        <v>655995.62710000004</v>
      </c>
      <c r="UP8">
        <v>651855.01749999996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277391.6765</v>
      </c>
      <c r="UY8">
        <v>323174.76880000002</v>
      </c>
      <c r="UZ8">
        <v>358211.51559999998</v>
      </c>
      <c r="VA8">
        <v>370624.91159999999</v>
      </c>
      <c r="VB8">
        <v>379546.7242</v>
      </c>
      <c r="VC8">
        <v>413955.25959999999</v>
      </c>
      <c r="VD8">
        <v>443714.31949999998</v>
      </c>
      <c r="VE8">
        <v>428535.15330000001</v>
      </c>
      <c r="VF8">
        <v>464228.16810000001</v>
      </c>
      <c r="VG8">
        <v>457084.88799999998</v>
      </c>
      <c r="VH8">
        <v>468540.3909</v>
      </c>
      <c r="VI8">
        <v>498980.1862</v>
      </c>
      <c r="VJ8">
        <v>501956.90740000003</v>
      </c>
      <c r="VK8">
        <v>493003.51030000002</v>
      </c>
      <c r="VL8">
        <v>495149.15669999999</v>
      </c>
      <c r="VM8">
        <v>505653.93920000002</v>
      </c>
      <c r="VN8">
        <v>513398.12640000001</v>
      </c>
      <c r="VO8">
        <v>516905.70079999999</v>
      </c>
      <c r="VP8">
        <v>505108.96250000002</v>
      </c>
      <c r="VQ8">
        <v>529945.20019999996</v>
      </c>
      <c r="VR8">
        <v>508366.5013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63447.315009999998</v>
      </c>
      <c r="WA8">
        <v>246397.33989999999</v>
      </c>
      <c r="WB8">
        <v>239220.71830000001</v>
      </c>
      <c r="WC8">
        <v>290316.4057</v>
      </c>
      <c r="WD8">
        <v>450976.94089999999</v>
      </c>
      <c r="WE8">
        <v>164190.63380000001</v>
      </c>
      <c r="WF8">
        <v>159408.3824</v>
      </c>
      <c r="WG8">
        <v>257942.36629999999</v>
      </c>
      <c r="WH8">
        <v>300515.37819999998</v>
      </c>
      <c r="WI8">
        <v>437643.75459999999</v>
      </c>
      <c r="WJ8">
        <v>566529.13219999999</v>
      </c>
      <c r="WK8">
        <v>641699.66429999995</v>
      </c>
      <c r="WL8">
        <v>578508.71259999997</v>
      </c>
      <c r="WM8">
        <v>561658.94429999997</v>
      </c>
      <c r="WN8">
        <v>377515.34720000002</v>
      </c>
      <c r="WO8">
        <v>651590.67480000004</v>
      </c>
      <c r="WP8">
        <v>593074.03650000005</v>
      </c>
      <c r="WQ8">
        <v>268706.68320000003</v>
      </c>
      <c r="WR8">
        <v>372686.10710000002</v>
      </c>
      <c r="WS8">
        <v>398014.28909999999</v>
      </c>
      <c r="WT8">
        <v>456680.11989999999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26900000</v>
      </c>
      <c r="ZG8">
        <v>27100000</v>
      </c>
      <c r="ZH8">
        <v>27200000</v>
      </c>
      <c r="ZI8">
        <v>26900000</v>
      </c>
      <c r="ZJ8">
        <v>26500000</v>
      </c>
      <c r="ZK8">
        <v>26100000</v>
      </c>
      <c r="ZL8">
        <v>25800000</v>
      </c>
      <c r="ZM8">
        <v>25500000</v>
      </c>
      <c r="ZN8">
        <v>25000000</v>
      </c>
      <c r="ZO8">
        <v>24800000</v>
      </c>
      <c r="ZP8">
        <v>24500000</v>
      </c>
      <c r="ZQ8">
        <v>24200000</v>
      </c>
      <c r="ZR8">
        <v>24200000</v>
      </c>
      <c r="ZS8">
        <v>23700000</v>
      </c>
      <c r="ZT8">
        <v>23300000</v>
      </c>
      <c r="ZU8">
        <v>23100000</v>
      </c>
      <c r="ZV8">
        <v>22700000</v>
      </c>
      <c r="ZW8">
        <v>22100000</v>
      </c>
      <c r="ZX8">
        <v>21500000</v>
      </c>
      <c r="ZY8">
        <v>21500000</v>
      </c>
      <c r="ZZ8">
        <v>20400000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29800000</v>
      </c>
      <c r="ABK8">
        <v>30900000</v>
      </c>
      <c r="ABL8">
        <v>31900000</v>
      </c>
      <c r="ABM8">
        <v>32300000</v>
      </c>
      <c r="ABN8">
        <v>32600000</v>
      </c>
      <c r="ABO8">
        <v>32900000</v>
      </c>
      <c r="ABP8">
        <v>33000000</v>
      </c>
      <c r="ABQ8">
        <v>33000000</v>
      </c>
      <c r="ABR8">
        <v>33300000</v>
      </c>
      <c r="ABS8">
        <v>33500000</v>
      </c>
      <c r="ABT8">
        <v>33600000</v>
      </c>
      <c r="ABU8">
        <v>33500000</v>
      </c>
      <c r="ABV8">
        <v>33600000</v>
      </c>
      <c r="ABW8">
        <v>33300000</v>
      </c>
      <c r="ABX8">
        <v>32700000</v>
      </c>
      <c r="ABY8">
        <v>32300000</v>
      </c>
      <c r="ABZ8">
        <v>31900000</v>
      </c>
      <c r="ACA8">
        <v>31200000</v>
      </c>
      <c r="ACB8">
        <v>30700000</v>
      </c>
      <c r="ACC8">
        <v>30400000</v>
      </c>
      <c r="ACD8">
        <v>29500000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3690000</v>
      </c>
      <c r="ADO8">
        <v>3630000</v>
      </c>
      <c r="ADP8">
        <v>3570000</v>
      </c>
      <c r="ADQ8">
        <v>3510000</v>
      </c>
      <c r="ADR8">
        <v>3430000</v>
      </c>
      <c r="ADS8">
        <v>3360000</v>
      </c>
      <c r="ADT8">
        <v>3280000</v>
      </c>
      <c r="ADU8">
        <v>3210000</v>
      </c>
      <c r="ADV8">
        <v>3130000</v>
      </c>
      <c r="ADW8">
        <v>3080000</v>
      </c>
      <c r="ADX8">
        <v>3000000</v>
      </c>
      <c r="ADY8">
        <v>2920000</v>
      </c>
      <c r="ADZ8">
        <v>2840000</v>
      </c>
      <c r="AEA8">
        <v>2770000</v>
      </c>
      <c r="AEB8">
        <v>2720000</v>
      </c>
      <c r="AEC8">
        <v>2650000</v>
      </c>
      <c r="AED8">
        <v>2580000</v>
      </c>
      <c r="AEE8">
        <v>2510000</v>
      </c>
      <c r="AEF8">
        <v>2440000</v>
      </c>
      <c r="AEG8">
        <v>2380000</v>
      </c>
      <c r="AEH8">
        <v>2280000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5710000</v>
      </c>
      <c r="AEQ8">
        <v>5460000</v>
      </c>
      <c r="AER8">
        <v>5270000</v>
      </c>
      <c r="AES8">
        <v>5040000</v>
      </c>
      <c r="AET8">
        <v>4870000</v>
      </c>
      <c r="AEU8">
        <v>4720000</v>
      </c>
      <c r="AEV8">
        <v>4540000</v>
      </c>
      <c r="AEW8">
        <v>4380000</v>
      </c>
      <c r="AEX8">
        <v>4260000</v>
      </c>
      <c r="AEY8">
        <v>4090000</v>
      </c>
      <c r="AEZ8">
        <v>3940000</v>
      </c>
      <c r="AFA8">
        <v>3850000</v>
      </c>
      <c r="AFB8">
        <v>3720000</v>
      </c>
      <c r="AFC8">
        <v>3610000</v>
      </c>
      <c r="AFD8">
        <v>3490000</v>
      </c>
      <c r="AFE8">
        <v>3380000</v>
      </c>
      <c r="AFF8">
        <v>3270000</v>
      </c>
      <c r="AFG8">
        <v>3150000</v>
      </c>
      <c r="AFH8">
        <v>3060000</v>
      </c>
      <c r="AFI8">
        <v>2950000</v>
      </c>
      <c r="AFJ8">
        <v>2880000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206.0885298</v>
      </c>
      <c r="AGU8">
        <v>213.957773</v>
      </c>
      <c r="AGV8">
        <v>224.70711739999999</v>
      </c>
      <c r="AGW8">
        <v>233.79602679999999</v>
      </c>
      <c r="AGX8">
        <v>238.57723039999999</v>
      </c>
      <c r="AGY8">
        <v>237.52291270000001</v>
      </c>
      <c r="AGZ8">
        <v>243.35111330000001</v>
      </c>
      <c r="AHA8">
        <v>247.3755434</v>
      </c>
      <c r="AHB8">
        <v>249.73311229999999</v>
      </c>
      <c r="AHC8">
        <v>252.10057230000001</v>
      </c>
      <c r="AHD8">
        <v>250.8825612</v>
      </c>
      <c r="AHE8">
        <v>253.78504530000001</v>
      </c>
      <c r="AHF8">
        <v>253.90922230000001</v>
      </c>
      <c r="AHG8">
        <v>252.22455260000001</v>
      </c>
      <c r="AHH8">
        <v>249.60122430000001</v>
      </c>
      <c r="AHI8">
        <v>248.11294530000001</v>
      </c>
      <c r="AHJ8">
        <v>246.78995760000001</v>
      </c>
      <c r="AHK8">
        <v>244.39393860000001</v>
      </c>
      <c r="AHL8">
        <v>240.7422104</v>
      </c>
      <c r="AHM8">
        <v>237.45014699999999</v>
      </c>
      <c r="AHN8">
        <v>235.9513742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18.906193600000002</v>
      </c>
      <c r="AHW8">
        <v>22.026633319999998</v>
      </c>
      <c r="AHX8">
        <v>24.414634020000001</v>
      </c>
      <c r="AHY8">
        <v>25.260694260000001</v>
      </c>
      <c r="AHZ8">
        <v>25.868778540000001</v>
      </c>
      <c r="AIA8">
        <v>28.213962219999999</v>
      </c>
      <c r="AIB8">
        <v>30.24225144</v>
      </c>
      <c r="AIC8">
        <v>29.207684499999999</v>
      </c>
      <c r="AID8">
        <v>31.640414490000001</v>
      </c>
      <c r="AIE8">
        <v>31.15354971</v>
      </c>
      <c r="AIF8">
        <v>31.9343228</v>
      </c>
      <c r="AIG8">
        <v>34.00900893</v>
      </c>
      <c r="AIH8">
        <v>34.211893410000002</v>
      </c>
      <c r="AII8">
        <v>33.601656429999998</v>
      </c>
      <c r="AIJ8">
        <v>33.74789732</v>
      </c>
      <c r="AIK8">
        <v>34.463872129999999</v>
      </c>
      <c r="AIL8">
        <v>34.991692950000001</v>
      </c>
      <c r="AIM8">
        <v>35.230758819999998</v>
      </c>
      <c r="AIN8">
        <v>34.426728130000001</v>
      </c>
      <c r="AIO8">
        <v>36.119492399999999</v>
      </c>
      <c r="AIP8">
        <v>34.648752309999999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0.29449524399999999</v>
      </c>
      <c r="AIY8">
        <v>1.143670851</v>
      </c>
      <c r="AIZ8">
        <v>1.1103600490000001</v>
      </c>
      <c r="AJA8">
        <v>1.3475243320000001</v>
      </c>
      <c r="AJB8">
        <v>2.0932416800000002</v>
      </c>
      <c r="AJC8">
        <v>0.76210255299999996</v>
      </c>
      <c r="AJD8">
        <v>0.73990539200000005</v>
      </c>
      <c r="AJE8">
        <v>1.197257915</v>
      </c>
      <c r="AJF8">
        <v>1.394863591</v>
      </c>
      <c r="AJG8">
        <v>2.0313547440000002</v>
      </c>
      <c r="AJH8">
        <v>2.629585429</v>
      </c>
      <c r="AJI8">
        <v>2.978494822</v>
      </c>
      <c r="AJJ8">
        <v>2.685189507</v>
      </c>
      <c r="AJK8">
        <v>2.6069801039999998</v>
      </c>
      <c r="AJL8">
        <v>1.7522644460000001</v>
      </c>
      <c r="AJM8">
        <v>3.0244046529999999</v>
      </c>
      <c r="AJN8">
        <v>2.7527954979999998</v>
      </c>
      <c r="AJO8">
        <v>1.247221261</v>
      </c>
      <c r="AJP8">
        <v>1.729849183</v>
      </c>
      <c r="AJQ8">
        <v>1.8474117489999999</v>
      </c>
      <c r="AJR8">
        <v>2.1197133930000001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195.54732319999999</v>
      </c>
      <c r="AKA8">
        <v>162.00308200000001</v>
      </c>
      <c r="AKB8">
        <v>214.70687509999999</v>
      </c>
      <c r="AKC8">
        <v>213.8650591</v>
      </c>
      <c r="AKD8">
        <v>265.8463764</v>
      </c>
      <c r="AKE8">
        <v>218.61382259999999</v>
      </c>
      <c r="AKF8">
        <v>172.3581787</v>
      </c>
      <c r="AKG8">
        <v>178.08543589999999</v>
      </c>
      <c r="AKH8">
        <v>130.62536030000001</v>
      </c>
      <c r="AKI8">
        <v>299.48818319999998</v>
      </c>
      <c r="AKJ8">
        <v>296.85388940000001</v>
      </c>
      <c r="AKK8">
        <v>167.00476330000001</v>
      </c>
      <c r="AKL8">
        <v>275.2386563</v>
      </c>
      <c r="AKM8">
        <v>313.87662330000001</v>
      </c>
      <c r="AKN8">
        <v>267.34177290000002</v>
      </c>
      <c r="AKO8">
        <v>227.6359233</v>
      </c>
      <c r="AKP8">
        <v>204.40548559999999</v>
      </c>
      <c r="AKQ8">
        <v>214.52782099999999</v>
      </c>
      <c r="AKR8">
        <v>259.49586570000002</v>
      </c>
      <c r="AKS8">
        <v>211.95562720000001</v>
      </c>
      <c r="AKT8">
        <v>241.59067959999999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163.3083058</v>
      </c>
      <c r="AME8">
        <v>164.52132219999999</v>
      </c>
      <c r="AMF8">
        <v>165.29330920000001</v>
      </c>
      <c r="AMG8">
        <v>163.47994969999999</v>
      </c>
      <c r="AMH8">
        <v>160.83075830000001</v>
      </c>
      <c r="AMI8">
        <v>158.40935809999999</v>
      </c>
      <c r="AMJ8">
        <v>156.8851349</v>
      </c>
      <c r="AMK8">
        <v>154.71538659999999</v>
      </c>
      <c r="AML8">
        <v>151.69761360000001</v>
      </c>
      <c r="AMM8">
        <v>150.67218819999999</v>
      </c>
      <c r="AMN8">
        <v>148.784775</v>
      </c>
      <c r="AMO8">
        <v>147.05716419999999</v>
      </c>
      <c r="AMP8">
        <v>146.8564872</v>
      </c>
      <c r="AMQ8">
        <v>143.97475900000001</v>
      </c>
      <c r="AMR8">
        <v>141.46151359999999</v>
      </c>
      <c r="AMS8">
        <v>140.44592489999999</v>
      </c>
      <c r="AMT8">
        <v>137.99009960000001</v>
      </c>
      <c r="AMU8">
        <v>134.41737509999999</v>
      </c>
      <c r="AMV8">
        <v>130.69492919999999</v>
      </c>
      <c r="AMW8">
        <v>130.5817864</v>
      </c>
      <c r="AMX8">
        <v>124.2365099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314.33805310000002</v>
      </c>
      <c r="ANG8">
        <v>307.33857339999997</v>
      </c>
      <c r="ANH8">
        <v>308.77392250000003</v>
      </c>
      <c r="ANI8">
        <v>395.15911160000002</v>
      </c>
      <c r="ANJ8">
        <v>269.60447099999999</v>
      </c>
      <c r="ANK8">
        <v>278.01926279999998</v>
      </c>
      <c r="ANL8">
        <v>291.91990529999998</v>
      </c>
      <c r="ANM8">
        <v>380.45111539999999</v>
      </c>
      <c r="ANN8">
        <v>272.5593447</v>
      </c>
      <c r="ANO8">
        <v>298.90853770000001</v>
      </c>
      <c r="ANP8">
        <v>311.52019569999999</v>
      </c>
      <c r="ANQ8">
        <v>269.63472000000002</v>
      </c>
      <c r="ANR8">
        <v>194.93746809999999</v>
      </c>
      <c r="ANS8">
        <v>227.29136629999999</v>
      </c>
      <c r="ANT8">
        <v>202.76466120000001</v>
      </c>
      <c r="ANU8">
        <v>191.53717030000001</v>
      </c>
      <c r="ANV8">
        <v>255.4991785</v>
      </c>
      <c r="ANW8">
        <v>194.6342727</v>
      </c>
      <c r="ANX8">
        <v>187.9730113</v>
      </c>
      <c r="ANY8">
        <v>124.6878296</v>
      </c>
      <c r="ANZ8">
        <v>148.3448142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64.529670789999997</v>
      </c>
      <c r="AOI8">
        <v>66.980368920000004</v>
      </c>
      <c r="AOJ8">
        <v>69.004251580000002</v>
      </c>
      <c r="AOK8">
        <v>70.037089929999993</v>
      </c>
      <c r="AOL8">
        <v>70.554949210000004</v>
      </c>
      <c r="AOM8">
        <v>71.175593390000003</v>
      </c>
      <c r="AON8">
        <v>71.428573119999996</v>
      </c>
      <c r="AOO8">
        <v>71.556983369999998</v>
      </c>
      <c r="AOP8">
        <v>72.06542632</v>
      </c>
      <c r="AOQ8">
        <v>72.452471369999998</v>
      </c>
      <c r="AOR8">
        <v>72.861430659999996</v>
      </c>
      <c r="AOS8">
        <v>72.657853930000002</v>
      </c>
      <c r="AOT8">
        <v>72.759805819999997</v>
      </c>
      <c r="AOU8">
        <v>72.117731599999999</v>
      </c>
      <c r="AOV8">
        <v>70.727573570000004</v>
      </c>
      <c r="AOW8">
        <v>70.020858680000003</v>
      </c>
      <c r="AOX8">
        <v>69.080539630000004</v>
      </c>
      <c r="AOY8">
        <v>67.571376060000006</v>
      </c>
      <c r="AOZ8">
        <v>66.496406399999998</v>
      </c>
      <c r="APA8">
        <v>65.785140690000006</v>
      </c>
      <c r="APB8">
        <v>63.880293420000001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573.2432215</v>
      </c>
      <c r="APK8">
        <v>677.41475890000004</v>
      </c>
      <c r="APL8">
        <v>749.7177322</v>
      </c>
      <c r="APM8">
        <v>927.50714730000004</v>
      </c>
      <c r="APN8">
        <v>909.71877449999999</v>
      </c>
      <c r="APO8">
        <v>795.24408860000005</v>
      </c>
      <c r="APP8">
        <v>1254.5383850000001</v>
      </c>
      <c r="APQ8">
        <v>885.33475420000002</v>
      </c>
      <c r="APR8">
        <v>881.57004459999996</v>
      </c>
      <c r="APS8">
        <v>774.19760180000003</v>
      </c>
      <c r="APT8">
        <v>818.68532530000004</v>
      </c>
      <c r="APU8">
        <v>819.70128120000004</v>
      </c>
      <c r="APV8">
        <v>752.73766709999995</v>
      </c>
      <c r="APW8">
        <v>907.79035109999995</v>
      </c>
      <c r="APX8">
        <v>801.44335130000002</v>
      </c>
      <c r="APY8">
        <v>803.3797313</v>
      </c>
      <c r="APZ8">
        <v>719.38015989999997</v>
      </c>
      <c r="AQA8">
        <v>849.96859059999997</v>
      </c>
      <c r="AQB8">
        <v>773.71145330000002</v>
      </c>
      <c r="AQC8">
        <v>796.14323190000005</v>
      </c>
      <c r="AQD8">
        <v>853.47892490000004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94.619995470000006</v>
      </c>
      <c r="ARO8">
        <v>90.609759859999997</v>
      </c>
      <c r="ARP8">
        <v>87.423198249999999</v>
      </c>
      <c r="ARQ8">
        <v>83.629499480000007</v>
      </c>
      <c r="ARR8">
        <v>80.835636239999999</v>
      </c>
      <c r="ARS8">
        <v>78.235818679999994</v>
      </c>
      <c r="ART8">
        <v>75.301960589999993</v>
      </c>
      <c r="ARU8">
        <v>72.665382940000001</v>
      </c>
      <c r="ARV8">
        <v>70.670551540000005</v>
      </c>
      <c r="ARW8">
        <v>67.867289990000003</v>
      </c>
      <c r="ARX8">
        <v>65.352582580000004</v>
      </c>
      <c r="ARY8">
        <v>63.817302519999998</v>
      </c>
      <c r="ARZ8">
        <v>61.609390230000002</v>
      </c>
      <c r="ASA8">
        <v>59.895653000000003</v>
      </c>
      <c r="ASB8">
        <v>57.837678529999998</v>
      </c>
      <c r="ASC8">
        <v>56.038969129999998</v>
      </c>
      <c r="ASD8">
        <v>54.19995248</v>
      </c>
      <c r="ASE8">
        <v>52.162364599999997</v>
      </c>
      <c r="ASF8">
        <v>50.810165320000003</v>
      </c>
      <c r="ASG8">
        <v>48.938211150000001</v>
      </c>
      <c r="ASH8">
        <v>47.808140889999997</v>
      </c>
    </row>
    <row r="9" spans="1:1178" x14ac:dyDescent="0.25">
      <c r="A9">
        <v>5</v>
      </c>
      <c r="B9">
        <v>22400</v>
      </c>
      <c r="C9">
        <v>0</v>
      </c>
      <c r="D9">
        <v>0</v>
      </c>
      <c r="E9">
        <v>0</v>
      </c>
      <c r="F9">
        <v>209</v>
      </c>
      <c r="G9">
        <v>164</v>
      </c>
      <c r="H9">
        <v>207</v>
      </c>
      <c r="I9">
        <v>193</v>
      </c>
      <c r="J9">
        <v>225</v>
      </c>
      <c r="K9">
        <v>205</v>
      </c>
      <c r="L9">
        <v>211</v>
      </c>
      <c r="M9">
        <v>206</v>
      </c>
      <c r="N9">
        <v>210</v>
      </c>
      <c r="O9">
        <v>206</v>
      </c>
      <c r="P9">
        <v>203</v>
      </c>
      <c r="Q9">
        <v>223</v>
      </c>
      <c r="R9">
        <v>224</v>
      </c>
      <c r="S9">
        <v>228</v>
      </c>
      <c r="T9">
        <v>223</v>
      </c>
      <c r="U9">
        <v>184</v>
      </c>
      <c r="V9">
        <v>208</v>
      </c>
      <c r="W9">
        <v>205</v>
      </c>
      <c r="X9">
        <v>223</v>
      </c>
      <c r="Y9">
        <v>252</v>
      </c>
      <c r="Z9">
        <v>202</v>
      </c>
      <c r="AA9">
        <v>193</v>
      </c>
      <c r="AB9">
        <v>211</v>
      </c>
      <c r="AC9">
        <v>217</v>
      </c>
      <c r="AD9">
        <v>197</v>
      </c>
      <c r="AE9">
        <v>0</v>
      </c>
      <c r="AF9">
        <v>0</v>
      </c>
      <c r="AG9">
        <v>0</v>
      </c>
      <c r="AH9">
        <v>44</v>
      </c>
      <c r="AI9">
        <v>51</v>
      </c>
      <c r="AJ9">
        <v>66</v>
      </c>
      <c r="AK9">
        <v>71</v>
      </c>
      <c r="AL9">
        <v>54</v>
      </c>
      <c r="AM9">
        <v>60</v>
      </c>
      <c r="AN9">
        <v>62</v>
      </c>
      <c r="AO9">
        <v>75</v>
      </c>
      <c r="AP9">
        <v>55</v>
      </c>
      <c r="AQ9">
        <v>71</v>
      </c>
      <c r="AR9">
        <v>67</v>
      </c>
      <c r="AS9">
        <v>79</v>
      </c>
      <c r="AT9">
        <v>92</v>
      </c>
      <c r="AU9">
        <v>92</v>
      </c>
      <c r="AV9">
        <v>79</v>
      </c>
      <c r="AW9">
        <v>88</v>
      </c>
      <c r="AX9">
        <v>96</v>
      </c>
      <c r="AY9">
        <v>86</v>
      </c>
      <c r="AZ9">
        <v>85</v>
      </c>
      <c r="BA9">
        <v>93</v>
      </c>
      <c r="BB9">
        <v>92</v>
      </c>
      <c r="BC9">
        <v>108</v>
      </c>
      <c r="BD9">
        <v>83</v>
      </c>
      <c r="BE9">
        <v>102</v>
      </c>
      <c r="BF9">
        <v>109</v>
      </c>
      <c r="BG9">
        <v>0</v>
      </c>
      <c r="BH9">
        <v>0</v>
      </c>
      <c r="BI9">
        <v>0</v>
      </c>
      <c r="BJ9">
        <v>137</v>
      </c>
      <c r="BK9">
        <v>119</v>
      </c>
      <c r="BL9">
        <v>122</v>
      </c>
      <c r="BM9">
        <v>118</v>
      </c>
      <c r="BN9">
        <v>109</v>
      </c>
      <c r="BO9">
        <v>139</v>
      </c>
      <c r="BP9">
        <v>129</v>
      </c>
      <c r="BQ9">
        <v>133</v>
      </c>
      <c r="BR9">
        <v>130</v>
      </c>
      <c r="BS9">
        <v>131</v>
      </c>
      <c r="BT9">
        <v>143</v>
      </c>
      <c r="BU9">
        <v>151</v>
      </c>
      <c r="BV9">
        <v>162</v>
      </c>
      <c r="BW9">
        <v>145</v>
      </c>
      <c r="BX9">
        <v>139</v>
      </c>
      <c r="BY9">
        <v>140</v>
      </c>
      <c r="BZ9">
        <v>153</v>
      </c>
      <c r="CA9">
        <v>147</v>
      </c>
      <c r="CB9">
        <v>161</v>
      </c>
      <c r="CC9">
        <v>180</v>
      </c>
      <c r="CD9">
        <v>168</v>
      </c>
      <c r="CE9">
        <v>172</v>
      </c>
      <c r="CF9">
        <v>191</v>
      </c>
      <c r="CG9">
        <v>175</v>
      </c>
      <c r="CH9">
        <v>185</v>
      </c>
      <c r="CI9">
        <v>0</v>
      </c>
      <c r="CJ9">
        <v>0</v>
      </c>
      <c r="CK9">
        <v>0</v>
      </c>
      <c r="CL9">
        <v>35</v>
      </c>
      <c r="CM9">
        <v>43</v>
      </c>
      <c r="CN9">
        <v>39</v>
      </c>
      <c r="CO9">
        <v>33</v>
      </c>
      <c r="CP9">
        <v>42</v>
      </c>
      <c r="CQ9">
        <v>35</v>
      </c>
      <c r="CR9">
        <v>46</v>
      </c>
      <c r="CS9">
        <v>46</v>
      </c>
      <c r="CT9">
        <v>50</v>
      </c>
      <c r="CU9">
        <v>28</v>
      </c>
      <c r="CV9">
        <v>49</v>
      </c>
      <c r="CW9">
        <v>44</v>
      </c>
      <c r="CX9">
        <v>51</v>
      </c>
      <c r="CY9">
        <v>44</v>
      </c>
      <c r="CZ9">
        <v>47</v>
      </c>
      <c r="DA9">
        <v>41</v>
      </c>
      <c r="DB9">
        <v>38</v>
      </c>
      <c r="DC9">
        <v>41</v>
      </c>
      <c r="DD9">
        <v>52</v>
      </c>
      <c r="DE9">
        <v>62</v>
      </c>
      <c r="DF9">
        <v>43</v>
      </c>
      <c r="DG9">
        <v>50</v>
      </c>
      <c r="DH9">
        <v>55</v>
      </c>
      <c r="DI9">
        <v>58</v>
      </c>
      <c r="DJ9">
        <v>59</v>
      </c>
      <c r="DK9">
        <v>0</v>
      </c>
      <c r="DL9">
        <v>0</v>
      </c>
      <c r="DM9">
        <v>0</v>
      </c>
      <c r="DN9">
        <v>3</v>
      </c>
      <c r="DO9">
        <v>2</v>
      </c>
      <c r="DP9">
        <v>2</v>
      </c>
      <c r="DQ9">
        <v>3</v>
      </c>
      <c r="DR9">
        <v>6</v>
      </c>
      <c r="DS9">
        <v>1</v>
      </c>
      <c r="DT9">
        <v>5</v>
      </c>
      <c r="DU9">
        <v>5</v>
      </c>
      <c r="DV9">
        <v>1</v>
      </c>
      <c r="DW9">
        <v>2</v>
      </c>
      <c r="DX9">
        <v>1</v>
      </c>
      <c r="DY9">
        <v>5</v>
      </c>
      <c r="DZ9">
        <v>4</v>
      </c>
      <c r="EA9">
        <v>7</v>
      </c>
      <c r="EB9">
        <v>2</v>
      </c>
      <c r="EC9">
        <v>2</v>
      </c>
      <c r="ED9">
        <v>8</v>
      </c>
      <c r="EE9">
        <v>6</v>
      </c>
      <c r="EF9">
        <v>9</v>
      </c>
      <c r="EG9">
        <v>4</v>
      </c>
      <c r="EH9">
        <v>5</v>
      </c>
      <c r="EI9">
        <v>12</v>
      </c>
      <c r="EJ9">
        <v>4</v>
      </c>
      <c r="EK9">
        <v>6</v>
      </c>
      <c r="EL9">
        <v>9</v>
      </c>
      <c r="EM9">
        <v>0</v>
      </c>
      <c r="EN9">
        <v>0</v>
      </c>
      <c r="EO9">
        <v>0</v>
      </c>
      <c r="EP9">
        <v>5</v>
      </c>
      <c r="EQ9">
        <v>25</v>
      </c>
      <c r="ER9">
        <v>10</v>
      </c>
      <c r="ES9">
        <v>10</v>
      </c>
      <c r="ET9">
        <v>5</v>
      </c>
      <c r="EU9">
        <v>35</v>
      </c>
      <c r="EV9">
        <v>10</v>
      </c>
      <c r="EW9">
        <v>25</v>
      </c>
      <c r="EX9">
        <v>10</v>
      </c>
      <c r="EY9">
        <v>10</v>
      </c>
      <c r="EZ9">
        <v>15</v>
      </c>
      <c r="FA9">
        <v>25</v>
      </c>
      <c r="FB9">
        <v>20</v>
      </c>
      <c r="FC9">
        <v>15</v>
      </c>
      <c r="FD9">
        <v>30</v>
      </c>
      <c r="FE9">
        <v>5</v>
      </c>
      <c r="FF9">
        <v>5</v>
      </c>
      <c r="FG9">
        <v>25</v>
      </c>
      <c r="FH9">
        <v>35</v>
      </c>
      <c r="FI9">
        <v>40</v>
      </c>
      <c r="FJ9">
        <v>50</v>
      </c>
      <c r="FK9">
        <v>15</v>
      </c>
      <c r="FL9">
        <v>30</v>
      </c>
      <c r="FM9">
        <v>30</v>
      </c>
      <c r="FN9">
        <v>35</v>
      </c>
      <c r="FO9">
        <v>0</v>
      </c>
      <c r="FP9">
        <v>0</v>
      </c>
      <c r="FQ9">
        <v>5107</v>
      </c>
      <c r="FR9">
        <v>5417</v>
      </c>
      <c r="FS9">
        <v>5654</v>
      </c>
      <c r="FT9">
        <v>5891</v>
      </c>
      <c r="FU9">
        <v>6034</v>
      </c>
      <c r="FV9">
        <v>6208</v>
      </c>
      <c r="FW9">
        <v>6379</v>
      </c>
      <c r="FX9">
        <v>6521</v>
      </c>
      <c r="FY9">
        <v>6589</v>
      </c>
      <c r="FZ9">
        <v>6660</v>
      </c>
      <c r="GA9">
        <v>6757</v>
      </c>
      <c r="GB9">
        <v>6818</v>
      </c>
      <c r="GC9">
        <v>6902</v>
      </c>
      <c r="GD9">
        <v>6995</v>
      </c>
      <c r="GE9">
        <v>7025</v>
      </c>
      <c r="GF9">
        <v>6996</v>
      </c>
      <c r="GG9">
        <v>6961</v>
      </c>
      <c r="GH9">
        <v>7017</v>
      </c>
      <c r="GI9">
        <v>7024</v>
      </c>
      <c r="GJ9">
        <v>6997</v>
      </c>
      <c r="GK9">
        <v>7079</v>
      </c>
      <c r="GL9">
        <v>7137</v>
      </c>
      <c r="GM9">
        <v>7158</v>
      </c>
      <c r="GN9">
        <v>7145</v>
      </c>
      <c r="GO9">
        <v>7077</v>
      </c>
      <c r="GP9">
        <v>7123</v>
      </c>
      <c r="GQ9">
        <v>0</v>
      </c>
      <c r="GR9">
        <v>0</v>
      </c>
      <c r="GS9">
        <v>627</v>
      </c>
      <c r="GT9">
        <v>765</v>
      </c>
      <c r="GU9">
        <v>900</v>
      </c>
      <c r="GV9">
        <v>1023</v>
      </c>
      <c r="GW9">
        <v>1153</v>
      </c>
      <c r="GX9">
        <v>1284</v>
      </c>
      <c r="GY9">
        <v>1411</v>
      </c>
      <c r="GZ9">
        <v>1521</v>
      </c>
      <c r="HA9">
        <v>1641</v>
      </c>
      <c r="HB9">
        <v>1725</v>
      </c>
      <c r="HC9">
        <v>1851</v>
      </c>
      <c r="HD9">
        <v>1942</v>
      </c>
      <c r="HE9">
        <v>2048</v>
      </c>
      <c r="HF9">
        <v>2133</v>
      </c>
      <c r="HG9">
        <v>2231</v>
      </c>
      <c r="HH9">
        <v>2341</v>
      </c>
      <c r="HI9">
        <v>2447</v>
      </c>
      <c r="HJ9">
        <v>2501</v>
      </c>
      <c r="HK9">
        <v>2585</v>
      </c>
      <c r="HL9">
        <v>2677</v>
      </c>
      <c r="HM9">
        <v>2718</v>
      </c>
      <c r="HN9">
        <v>2746</v>
      </c>
      <c r="HO9">
        <v>2772</v>
      </c>
      <c r="HP9">
        <v>2824</v>
      </c>
      <c r="HQ9">
        <v>2884</v>
      </c>
      <c r="HR9">
        <v>2914</v>
      </c>
      <c r="HS9">
        <v>0</v>
      </c>
      <c r="HT9">
        <v>0</v>
      </c>
      <c r="HU9">
        <v>70</v>
      </c>
      <c r="HV9">
        <v>79</v>
      </c>
      <c r="HW9">
        <v>92</v>
      </c>
      <c r="HX9">
        <v>111</v>
      </c>
      <c r="HY9">
        <v>117</v>
      </c>
      <c r="HZ9">
        <v>126</v>
      </c>
      <c r="IA9">
        <v>138</v>
      </c>
      <c r="IB9">
        <v>147</v>
      </c>
      <c r="IC9">
        <v>158</v>
      </c>
      <c r="ID9">
        <v>174</v>
      </c>
      <c r="IE9">
        <v>191</v>
      </c>
      <c r="IF9">
        <v>214</v>
      </c>
      <c r="IG9">
        <v>224</v>
      </c>
      <c r="IH9">
        <v>244</v>
      </c>
      <c r="II9">
        <v>251</v>
      </c>
      <c r="IJ9">
        <v>270</v>
      </c>
      <c r="IK9">
        <v>281</v>
      </c>
      <c r="IL9">
        <v>292</v>
      </c>
      <c r="IM9">
        <v>312</v>
      </c>
      <c r="IN9">
        <v>324</v>
      </c>
      <c r="IO9">
        <v>345</v>
      </c>
      <c r="IP9">
        <v>363</v>
      </c>
      <c r="IQ9">
        <v>359</v>
      </c>
      <c r="IR9">
        <v>376</v>
      </c>
      <c r="IS9">
        <v>382</v>
      </c>
      <c r="IT9">
        <v>397</v>
      </c>
      <c r="IU9">
        <v>0</v>
      </c>
      <c r="IV9">
        <v>0</v>
      </c>
      <c r="IW9">
        <v>5</v>
      </c>
      <c r="IX9">
        <v>7</v>
      </c>
      <c r="IY9">
        <v>4</v>
      </c>
      <c r="IZ9">
        <v>4</v>
      </c>
      <c r="JA9">
        <v>5</v>
      </c>
      <c r="JB9">
        <v>10</v>
      </c>
      <c r="JC9">
        <v>4</v>
      </c>
      <c r="JD9">
        <v>7</v>
      </c>
      <c r="JE9">
        <v>7</v>
      </c>
      <c r="JF9">
        <v>6</v>
      </c>
      <c r="JG9">
        <v>7</v>
      </c>
      <c r="JH9">
        <v>5</v>
      </c>
      <c r="JI9">
        <v>7</v>
      </c>
      <c r="JJ9">
        <v>4</v>
      </c>
      <c r="JK9">
        <v>8</v>
      </c>
      <c r="JL9">
        <v>4</v>
      </c>
      <c r="JM9">
        <v>6</v>
      </c>
      <c r="JN9">
        <v>13</v>
      </c>
      <c r="JO9">
        <v>16</v>
      </c>
      <c r="JP9">
        <v>15</v>
      </c>
      <c r="JQ9">
        <v>12</v>
      </c>
      <c r="JR9">
        <v>6</v>
      </c>
      <c r="JS9">
        <v>17</v>
      </c>
      <c r="JT9">
        <v>14</v>
      </c>
      <c r="JU9">
        <v>12</v>
      </c>
      <c r="JV9">
        <v>15</v>
      </c>
      <c r="JW9">
        <v>0</v>
      </c>
      <c r="JX9">
        <v>0</v>
      </c>
      <c r="JY9">
        <v>0</v>
      </c>
      <c r="JZ9">
        <v>6</v>
      </c>
      <c r="KA9">
        <v>14</v>
      </c>
      <c r="KB9">
        <v>22</v>
      </c>
      <c r="KC9">
        <v>29</v>
      </c>
      <c r="KD9">
        <v>39</v>
      </c>
      <c r="KE9">
        <v>50</v>
      </c>
      <c r="KF9">
        <v>58</v>
      </c>
      <c r="KG9">
        <v>70</v>
      </c>
      <c r="KH9">
        <v>85</v>
      </c>
      <c r="KI9">
        <v>97</v>
      </c>
      <c r="KJ9">
        <v>115</v>
      </c>
      <c r="KK9">
        <v>129</v>
      </c>
      <c r="KL9">
        <v>148</v>
      </c>
      <c r="KM9">
        <v>157</v>
      </c>
      <c r="KN9">
        <v>174</v>
      </c>
      <c r="KO9">
        <v>188</v>
      </c>
      <c r="KP9">
        <v>212</v>
      </c>
      <c r="KQ9">
        <v>230</v>
      </c>
      <c r="KR9">
        <v>257</v>
      </c>
      <c r="KS9">
        <v>281</v>
      </c>
      <c r="KT9">
        <v>308</v>
      </c>
      <c r="KU9">
        <v>336</v>
      </c>
      <c r="KV9">
        <v>361</v>
      </c>
      <c r="KW9">
        <v>386</v>
      </c>
      <c r="KX9">
        <v>414</v>
      </c>
      <c r="KY9">
        <v>0</v>
      </c>
      <c r="KZ9">
        <v>0</v>
      </c>
      <c r="LA9">
        <v>0</v>
      </c>
      <c r="LB9">
        <v>353</v>
      </c>
      <c r="LC9">
        <v>705</v>
      </c>
      <c r="LD9">
        <v>1003</v>
      </c>
      <c r="LE9">
        <v>1311</v>
      </c>
      <c r="LF9">
        <v>1616</v>
      </c>
      <c r="LG9">
        <v>1906</v>
      </c>
      <c r="LH9">
        <v>2190</v>
      </c>
      <c r="LI9">
        <v>2503</v>
      </c>
      <c r="LJ9">
        <v>2775</v>
      </c>
      <c r="LK9">
        <v>3034</v>
      </c>
      <c r="LL9">
        <v>3303</v>
      </c>
      <c r="LM9">
        <v>3561</v>
      </c>
      <c r="LN9">
        <v>3806</v>
      </c>
      <c r="LO9">
        <v>4073</v>
      </c>
      <c r="LP9">
        <v>4326</v>
      </c>
      <c r="LQ9">
        <v>4581</v>
      </c>
      <c r="LR9">
        <v>4852</v>
      </c>
      <c r="LS9">
        <v>5100</v>
      </c>
      <c r="LT9">
        <v>5380</v>
      </c>
      <c r="LU9">
        <v>5608</v>
      </c>
      <c r="LV9">
        <v>5877</v>
      </c>
      <c r="LW9">
        <v>6152</v>
      </c>
      <c r="LX9">
        <v>6436</v>
      </c>
      <c r="LY9">
        <v>6683</v>
      </c>
      <c r="LZ9">
        <v>6913</v>
      </c>
      <c r="MA9">
        <v>0</v>
      </c>
      <c r="MB9">
        <v>0</v>
      </c>
      <c r="MC9">
        <v>1512</v>
      </c>
      <c r="MD9">
        <v>1547</v>
      </c>
      <c r="ME9">
        <v>1548</v>
      </c>
      <c r="MF9">
        <v>1577</v>
      </c>
      <c r="MG9">
        <v>1569</v>
      </c>
      <c r="MH9">
        <v>1561</v>
      </c>
      <c r="MI9">
        <v>1592</v>
      </c>
      <c r="MJ9">
        <v>1581</v>
      </c>
      <c r="MK9">
        <v>1592</v>
      </c>
      <c r="ML9">
        <v>1597</v>
      </c>
      <c r="MM9">
        <v>1631</v>
      </c>
      <c r="MN9">
        <v>1650</v>
      </c>
      <c r="MO9">
        <v>1693</v>
      </c>
      <c r="MP9">
        <v>1740</v>
      </c>
      <c r="MQ9">
        <v>1754</v>
      </c>
      <c r="MR9">
        <v>1771</v>
      </c>
      <c r="MS9">
        <v>1777</v>
      </c>
      <c r="MT9">
        <v>1804</v>
      </c>
      <c r="MU9">
        <v>1827</v>
      </c>
      <c r="MV9">
        <v>1852</v>
      </c>
      <c r="MW9">
        <v>1877</v>
      </c>
      <c r="MX9">
        <v>1906</v>
      </c>
      <c r="MY9">
        <v>1907</v>
      </c>
      <c r="MZ9">
        <v>1935</v>
      </c>
      <c r="NA9">
        <v>1964</v>
      </c>
      <c r="NB9">
        <v>1981</v>
      </c>
      <c r="NC9">
        <v>0</v>
      </c>
      <c r="ND9">
        <v>0</v>
      </c>
      <c r="NE9">
        <v>0</v>
      </c>
      <c r="NF9">
        <v>35</v>
      </c>
      <c r="NG9">
        <v>78</v>
      </c>
      <c r="NH9">
        <v>117</v>
      </c>
      <c r="NI9">
        <v>150</v>
      </c>
      <c r="NJ9">
        <v>192</v>
      </c>
      <c r="NK9">
        <v>227</v>
      </c>
      <c r="NL9">
        <v>273</v>
      </c>
      <c r="NM9">
        <v>319</v>
      </c>
      <c r="NN9">
        <v>369</v>
      </c>
      <c r="NO9">
        <v>397</v>
      </c>
      <c r="NP9">
        <v>446</v>
      </c>
      <c r="NQ9">
        <v>491</v>
      </c>
      <c r="NR9">
        <v>542</v>
      </c>
      <c r="NS9">
        <v>588</v>
      </c>
      <c r="NT9">
        <v>635</v>
      </c>
      <c r="NU9">
        <v>676</v>
      </c>
      <c r="NV9">
        <v>716</v>
      </c>
      <c r="NW9">
        <v>757</v>
      </c>
      <c r="NX9">
        <v>807</v>
      </c>
      <c r="NY9">
        <v>869</v>
      </c>
      <c r="NZ9">
        <v>912</v>
      </c>
      <c r="OA9">
        <v>964</v>
      </c>
      <c r="OB9">
        <v>1019</v>
      </c>
      <c r="OC9">
        <v>1080</v>
      </c>
      <c r="OD9">
        <v>1140</v>
      </c>
      <c r="OE9">
        <v>0</v>
      </c>
      <c r="OF9">
        <v>0</v>
      </c>
      <c r="OG9">
        <v>2151</v>
      </c>
      <c r="OH9">
        <v>2257</v>
      </c>
      <c r="OI9">
        <v>2300</v>
      </c>
      <c r="OJ9">
        <v>2393</v>
      </c>
      <c r="OK9">
        <v>2441</v>
      </c>
      <c r="OL9">
        <v>2551</v>
      </c>
      <c r="OM9">
        <v>2635</v>
      </c>
      <c r="ON9">
        <v>2725</v>
      </c>
      <c r="OO9">
        <v>2786</v>
      </c>
      <c r="OP9">
        <v>2884</v>
      </c>
      <c r="OQ9">
        <v>2962</v>
      </c>
      <c r="OR9">
        <v>3038</v>
      </c>
      <c r="OS9">
        <v>3127</v>
      </c>
      <c r="OT9">
        <v>3195</v>
      </c>
      <c r="OU9">
        <v>3259</v>
      </c>
      <c r="OV9">
        <v>3337</v>
      </c>
      <c r="OW9">
        <v>3362</v>
      </c>
      <c r="OX9">
        <v>3398</v>
      </c>
      <c r="OY9">
        <v>3456</v>
      </c>
      <c r="OZ9">
        <v>3512</v>
      </c>
      <c r="PA9">
        <v>3600</v>
      </c>
      <c r="PB9">
        <v>3626</v>
      </c>
      <c r="PC9">
        <v>3643</v>
      </c>
      <c r="PD9">
        <v>3680</v>
      </c>
      <c r="PE9">
        <v>3719</v>
      </c>
      <c r="PF9">
        <v>3734</v>
      </c>
      <c r="PG9">
        <v>0</v>
      </c>
      <c r="PH9">
        <v>0</v>
      </c>
      <c r="PI9">
        <v>0</v>
      </c>
      <c r="PJ9">
        <v>44</v>
      </c>
      <c r="PK9">
        <v>95</v>
      </c>
      <c r="PL9">
        <v>161</v>
      </c>
      <c r="PM9">
        <v>232</v>
      </c>
      <c r="PN9">
        <v>286</v>
      </c>
      <c r="PO9">
        <v>346</v>
      </c>
      <c r="PP9">
        <v>408</v>
      </c>
      <c r="PQ9">
        <v>483</v>
      </c>
      <c r="PR9">
        <v>538</v>
      </c>
      <c r="PS9">
        <v>609</v>
      </c>
      <c r="PT9">
        <v>676</v>
      </c>
      <c r="PU9">
        <v>756</v>
      </c>
      <c r="PV9">
        <v>849</v>
      </c>
      <c r="PW9">
        <v>943</v>
      </c>
      <c r="PX9">
        <v>1022</v>
      </c>
      <c r="PY9">
        <v>1110</v>
      </c>
      <c r="PZ9">
        <v>1205</v>
      </c>
      <c r="QA9">
        <v>1290</v>
      </c>
      <c r="QB9">
        <v>1375</v>
      </c>
      <c r="QC9">
        <v>1468</v>
      </c>
      <c r="QD9">
        <v>1561</v>
      </c>
      <c r="QE9">
        <v>1667</v>
      </c>
      <c r="QF9">
        <v>1750</v>
      </c>
      <c r="QG9">
        <v>1852</v>
      </c>
      <c r="QH9">
        <v>1962</v>
      </c>
      <c r="QI9">
        <v>0</v>
      </c>
      <c r="QJ9">
        <v>0</v>
      </c>
      <c r="QK9">
        <v>7547</v>
      </c>
      <c r="QL9">
        <v>7859</v>
      </c>
      <c r="QM9">
        <v>8093</v>
      </c>
      <c r="QN9">
        <v>8245</v>
      </c>
      <c r="QO9">
        <v>8325</v>
      </c>
      <c r="QP9">
        <v>8467</v>
      </c>
      <c r="QQ9">
        <v>8642</v>
      </c>
      <c r="QR9">
        <v>8745</v>
      </c>
      <c r="QS9">
        <v>8738</v>
      </c>
      <c r="QT9">
        <v>8746</v>
      </c>
      <c r="QU9">
        <v>8820</v>
      </c>
      <c r="QV9">
        <v>8769</v>
      </c>
      <c r="QW9">
        <v>8838</v>
      </c>
      <c r="QX9">
        <v>8859</v>
      </c>
      <c r="QY9">
        <v>8928</v>
      </c>
      <c r="QZ9">
        <v>8889</v>
      </c>
      <c r="RA9">
        <v>8840</v>
      </c>
      <c r="RB9">
        <v>8893</v>
      </c>
      <c r="RC9">
        <v>8973</v>
      </c>
      <c r="RD9">
        <v>8902</v>
      </c>
      <c r="RE9">
        <v>8822</v>
      </c>
      <c r="RF9">
        <v>8937</v>
      </c>
      <c r="RG9">
        <v>8930</v>
      </c>
      <c r="RH9">
        <v>8926</v>
      </c>
      <c r="RI9">
        <v>8804</v>
      </c>
      <c r="RJ9">
        <v>8815</v>
      </c>
      <c r="RK9">
        <v>0</v>
      </c>
      <c r="RL9">
        <v>0</v>
      </c>
      <c r="RM9">
        <v>8400</v>
      </c>
      <c r="RN9">
        <v>8317</v>
      </c>
      <c r="RO9">
        <v>8303</v>
      </c>
      <c r="RP9">
        <v>8313</v>
      </c>
      <c r="RQ9">
        <v>8375</v>
      </c>
      <c r="RR9">
        <v>8354</v>
      </c>
      <c r="RS9">
        <v>8294</v>
      </c>
      <c r="RT9">
        <v>8296</v>
      </c>
      <c r="RU9">
        <v>8341</v>
      </c>
      <c r="RV9">
        <v>8397</v>
      </c>
      <c r="RW9">
        <v>8414</v>
      </c>
      <c r="RX9">
        <v>8481</v>
      </c>
      <c r="RY9">
        <v>8434</v>
      </c>
      <c r="RZ9">
        <v>8478</v>
      </c>
      <c r="SA9">
        <v>8455</v>
      </c>
      <c r="SB9">
        <v>8504</v>
      </c>
      <c r="SC9">
        <v>8557</v>
      </c>
      <c r="SD9">
        <v>8525</v>
      </c>
      <c r="SE9">
        <v>8511</v>
      </c>
      <c r="SF9">
        <v>8525</v>
      </c>
      <c r="SG9">
        <v>8593</v>
      </c>
      <c r="SH9">
        <v>8589</v>
      </c>
      <c r="SI9">
        <v>8597</v>
      </c>
      <c r="SJ9">
        <v>8568</v>
      </c>
      <c r="SK9">
        <v>8678</v>
      </c>
      <c r="SL9">
        <v>8674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792816.39110000001</v>
      </c>
      <c r="SU9">
        <v>790926.79650000005</v>
      </c>
      <c r="SV9">
        <v>784983.74360000005</v>
      </c>
      <c r="SW9">
        <v>770067.41280000005</v>
      </c>
      <c r="SX9">
        <v>755694.46710000001</v>
      </c>
      <c r="SY9">
        <v>744369.73589999997</v>
      </c>
      <c r="SZ9">
        <v>729213.26599999995</v>
      </c>
      <c r="TA9">
        <v>716696.51749999996</v>
      </c>
      <c r="TB9">
        <v>705197.61259999999</v>
      </c>
      <c r="TC9">
        <v>687594.22169999999</v>
      </c>
      <c r="TD9">
        <v>664811.41209999996</v>
      </c>
      <c r="TE9">
        <v>642218.88789999997</v>
      </c>
      <c r="TF9">
        <v>628529.53780000005</v>
      </c>
      <c r="TG9">
        <v>610831.59669999999</v>
      </c>
      <c r="TH9">
        <v>590760.75959999999</v>
      </c>
      <c r="TI9">
        <v>580275.79319999996</v>
      </c>
      <c r="TJ9">
        <v>567990.42379999999</v>
      </c>
      <c r="TK9">
        <v>553069.59809999994</v>
      </c>
      <c r="TL9">
        <v>535985.57369999995</v>
      </c>
      <c r="TM9">
        <v>515421.86540000001</v>
      </c>
      <c r="TN9">
        <v>503662.20490000001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260367.4847</v>
      </c>
      <c r="TW9">
        <v>277786.74109999998</v>
      </c>
      <c r="TX9">
        <v>290721.05660000001</v>
      </c>
      <c r="TY9">
        <v>304521.96999999997</v>
      </c>
      <c r="TZ9">
        <v>310786.34169999999</v>
      </c>
      <c r="UA9">
        <v>323774.03600000002</v>
      </c>
      <c r="UB9">
        <v>329797.68369999999</v>
      </c>
      <c r="UC9">
        <v>337668.93119999999</v>
      </c>
      <c r="UD9">
        <v>341440.30180000002</v>
      </c>
      <c r="UE9">
        <v>346725.89010000002</v>
      </c>
      <c r="UF9">
        <v>353224.55800000002</v>
      </c>
      <c r="UG9">
        <v>358464.55690000003</v>
      </c>
      <c r="UH9">
        <v>355703.9755</v>
      </c>
      <c r="UI9">
        <v>356942.57309999998</v>
      </c>
      <c r="UJ9">
        <v>358879.74619999999</v>
      </c>
      <c r="UK9">
        <v>353763.32370000001</v>
      </c>
      <c r="UL9">
        <v>346997.75209999998</v>
      </c>
      <c r="UM9">
        <v>340080.8126</v>
      </c>
      <c r="UN9">
        <v>336369.31550000003</v>
      </c>
      <c r="UO9">
        <v>333510.65279999998</v>
      </c>
      <c r="UP9">
        <v>327164.95500000002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677366.2487</v>
      </c>
      <c r="UY9">
        <v>720269.24280000001</v>
      </c>
      <c r="UZ9">
        <v>744896.43090000004</v>
      </c>
      <c r="VA9">
        <v>777317.45649999997</v>
      </c>
      <c r="VB9">
        <v>831100.14390000002</v>
      </c>
      <c r="VC9">
        <v>885727.75080000004</v>
      </c>
      <c r="VD9">
        <v>963481.61780000001</v>
      </c>
      <c r="VE9">
        <v>979130.21680000005</v>
      </c>
      <c r="VF9">
        <v>1040000</v>
      </c>
      <c r="VG9">
        <v>1030000</v>
      </c>
      <c r="VH9">
        <v>1080000</v>
      </c>
      <c r="VI9">
        <v>1090000</v>
      </c>
      <c r="VJ9">
        <v>1100000</v>
      </c>
      <c r="VK9">
        <v>1140000</v>
      </c>
      <c r="VL9">
        <v>1150000</v>
      </c>
      <c r="VM9">
        <v>1190000</v>
      </c>
      <c r="VN9">
        <v>1220000</v>
      </c>
      <c r="VO9">
        <v>1170000</v>
      </c>
      <c r="VP9">
        <v>1190000</v>
      </c>
      <c r="VQ9">
        <v>1170000</v>
      </c>
      <c r="VR9">
        <v>1180000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393048.18219999998</v>
      </c>
      <c r="WA9">
        <v>152640.07070000001</v>
      </c>
      <c r="WB9">
        <v>259339.92600000001</v>
      </c>
      <c r="WC9">
        <v>251786.33590000001</v>
      </c>
      <c r="WD9">
        <v>209530.9314</v>
      </c>
      <c r="WE9">
        <v>237332.7702</v>
      </c>
      <c r="WF9">
        <v>164585.83230000001</v>
      </c>
      <c r="WG9">
        <v>223708.8983</v>
      </c>
      <c r="WH9">
        <v>124110.3458</v>
      </c>
      <c r="WI9">
        <v>240990.9627</v>
      </c>
      <c r="WJ9">
        <v>116985.9042</v>
      </c>
      <c r="WK9">
        <v>170367.8217</v>
      </c>
      <c r="WL9">
        <v>358378.913</v>
      </c>
      <c r="WM9">
        <v>428234.69809999998</v>
      </c>
      <c r="WN9">
        <v>389776.72769999999</v>
      </c>
      <c r="WO9">
        <v>302739.2059</v>
      </c>
      <c r="WP9">
        <v>146960.77960000001</v>
      </c>
      <c r="WQ9">
        <v>404261.0442</v>
      </c>
      <c r="WR9">
        <v>323224.13579999999</v>
      </c>
      <c r="WS9">
        <v>268979.86339999997</v>
      </c>
      <c r="WT9">
        <v>326431.87300000002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13300000</v>
      </c>
      <c r="ZG9">
        <v>13200000</v>
      </c>
      <c r="ZH9">
        <v>12700000</v>
      </c>
      <c r="ZI9">
        <v>12400000</v>
      </c>
      <c r="ZJ9">
        <v>12100000</v>
      </c>
      <c r="ZK9">
        <v>12000000</v>
      </c>
      <c r="ZL9">
        <v>11800000</v>
      </c>
      <c r="ZM9">
        <v>11700000</v>
      </c>
      <c r="ZN9">
        <v>11700000</v>
      </c>
      <c r="ZO9">
        <v>11500000</v>
      </c>
      <c r="ZP9">
        <v>11200000</v>
      </c>
      <c r="ZQ9">
        <v>10900000</v>
      </c>
      <c r="ZR9">
        <v>10800000</v>
      </c>
      <c r="ZS9">
        <v>10600000</v>
      </c>
      <c r="ZT9">
        <v>10400000</v>
      </c>
      <c r="ZU9">
        <v>10300000</v>
      </c>
      <c r="ZV9">
        <v>10100000</v>
      </c>
      <c r="ZW9">
        <v>9830000</v>
      </c>
      <c r="ZX9">
        <v>9680000</v>
      </c>
      <c r="ZY9">
        <v>9540000</v>
      </c>
      <c r="ZZ9">
        <v>9340000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20700000</v>
      </c>
      <c r="ABK9">
        <v>20800000</v>
      </c>
      <c r="ABL9">
        <v>20800000</v>
      </c>
      <c r="ABM9">
        <v>20700000</v>
      </c>
      <c r="ABN9">
        <v>20800000</v>
      </c>
      <c r="ABO9">
        <v>20700000</v>
      </c>
      <c r="ABP9">
        <v>20600000</v>
      </c>
      <c r="ABQ9">
        <v>20600000</v>
      </c>
      <c r="ABR9">
        <v>20500000</v>
      </c>
      <c r="ABS9">
        <v>20300000</v>
      </c>
      <c r="ABT9">
        <v>20100000</v>
      </c>
      <c r="ABU9">
        <v>19700000</v>
      </c>
      <c r="ABV9">
        <v>19300000</v>
      </c>
      <c r="ABW9">
        <v>19100000</v>
      </c>
      <c r="ABX9">
        <v>18800000</v>
      </c>
      <c r="ABY9">
        <v>18700000</v>
      </c>
      <c r="ABZ9">
        <v>18300000</v>
      </c>
      <c r="ACA9">
        <v>17900000</v>
      </c>
      <c r="ACB9">
        <v>17500000</v>
      </c>
      <c r="ACC9">
        <v>17200000</v>
      </c>
      <c r="ACD9">
        <v>16800000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1560000</v>
      </c>
      <c r="ADO9">
        <v>1540000</v>
      </c>
      <c r="ADP9">
        <v>1520000</v>
      </c>
      <c r="ADQ9">
        <v>1470000</v>
      </c>
      <c r="ADR9">
        <v>1430000</v>
      </c>
      <c r="ADS9">
        <v>1400000</v>
      </c>
      <c r="ADT9">
        <v>1350000</v>
      </c>
      <c r="ADU9">
        <v>1320000</v>
      </c>
      <c r="ADV9">
        <v>1290000</v>
      </c>
      <c r="ADW9">
        <v>1260000</v>
      </c>
      <c r="ADX9">
        <v>1220000</v>
      </c>
      <c r="ADY9">
        <v>1170000</v>
      </c>
      <c r="ADZ9">
        <v>1150000</v>
      </c>
      <c r="AEA9">
        <v>1120000</v>
      </c>
      <c r="AEB9">
        <v>1080000</v>
      </c>
      <c r="AEC9">
        <v>1040000</v>
      </c>
      <c r="AED9">
        <v>1020000</v>
      </c>
      <c r="AEE9">
        <v>993234.45299999998</v>
      </c>
      <c r="AEF9">
        <v>963873.35450000002</v>
      </c>
      <c r="AEG9">
        <v>923008.92700000003</v>
      </c>
      <c r="AEH9">
        <v>897244.81940000004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16000000</v>
      </c>
      <c r="AEQ9">
        <v>15500000</v>
      </c>
      <c r="AER9">
        <v>15000000</v>
      </c>
      <c r="AES9">
        <v>14700000</v>
      </c>
      <c r="AET9">
        <v>14300000</v>
      </c>
      <c r="AEU9">
        <v>13900000</v>
      </c>
      <c r="AEV9">
        <v>13600000</v>
      </c>
      <c r="AEW9">
        <v>13200000</v>
      </c>
      <c r="AEX9">
        <v>12900000</v>
      </c>
      <c r="AEY9">
        <v>12400000</v>
      </c>
      <c r="AEZ9">
        <v>12200000</v>
      </c>
      <c r="AFA9">
        <v>11900000</v>
      </c>
      <c r="AFB9">
        <v>11500000</v>
      </c>
      <c r="AFC9">
        <v>11100000</v>
      </c>
      <c r="AFD9">
        <v>10800000</v>
      </c>
      <c r="AFE9">
        <v>10600000</v>
      </c>
      <c r="AFF9">
        <v>10300000</v>
      </c>
      <c r="AFG9">
        <v>9990000</v>
      </c>
      <c r="AFH9">
        <v>9670000</v>
      </c>
      <c r="AFI9">
        <v>9510000</v>
      </c>
      <c r="AFJ9">
        <v>9230000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255.46335730000001</v>
      </c>
      <c r="AGU9">
        <v>272.55451499999998</v>
      </c>
      <c r="AGV9">
        <v>285.24520740000003</v>
      </c>
      <c r="AGW9">
        <v>298.78617500000001</v>
      </c>
      <c r="AGX9">
        <v>304.93255470000003</v>
      </c>
      <c r="AGY9">
        <v>317.67562049999998</v>
      </c>
      <c r="AGZ9">
        <v>323.58581040000001</v>
      </c>
      <c r="AHA9">
        <v>331.30879970000001</v>
      </c>
      <c r="AHB9">
        <v>335.00913500000001</v>
      </c>
      <c r="AHC9">
        <v>340.19516709999999</v>
      </c>
      <c r="AHD9">
        <v>346.57143000000002</v>
      </c>
      <c r="AHE9">
        <v>351.7127314</v>
      </c>
      <c r="AHF9">
        <v>349.00414660000001</v>
      </c>
      <c r="AHG9">
        <v>350.21941470000002</v>
      </c>
      <c r="AHH9">
        <v>352.12010040000001</v>
      </c>
      <c r="AHI9">
        <v>347.10004780000003</v>
      </c>
      <c r="AHJ9">
        <v>340.46190849999999</v>
      </c>
      <c r="AHK9">
        <v>333.67525239999998</v>
      </c>
      <c r="AHL9">
        <v>330.0336628</v>
      </c>
      <c r="AHM9">
        <v>327.22884420000003</v>
      </c>
      <c r="AHN9">
        <v>321.00267020000001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20.891341829999998</v>
      </c>
      <c r="AHW9">
        <v>22.214556730000002</v>
      </c>
      <c r="AHX9">
        <v>22.974108900000001</v>
      </c>
      <c r="AHY9">
        <v>23.974038749999998</v>
      </c>
      <c r="AHZ9">
        <v>25.632805340000001</v>
      </c>
      <c r="AIA9">
        <v>27.317630959999999</v>
      </c>
      <c r="AIB9">
        <v>29.715717099999999</v>
      </c>
      <c r="AIC9">
        <v>30.198351469999999</v>
      </c>
      <c r="AID9">
        <v>31.936536749999998</v>
      </c>
      <c r="AIE9">
        <v>31.895872690000001</v>
      </c>
      <c r="AIF9">
        <v>33.310972130000003</v>
      </c>
      <c r="AIG9">
        <v>33.658335739999998</v>
      </c>
      <c r="AIH9">
        <v>33.95720567</v>
      </c>
      <c r="AII9">
        <v>35.226254050000001</v>
      </c>
      <c r="AIJ9">
        <v>35.515640750000003</v>
      </c>
      <c r="AIK9">
        <v>36.716097509999997</v>
      </c>
      <c r="AIL9">
        <v>37.506524259999999</v>
      </c>
      <c r="AIM9">
        <v>36.012843910000001</v>
      </c>
      <c r="AIN9">
        <v>36.6195995</v>
      </c>
      <c r="AIO9">
        <v>36.12034448</v>
      </c>
      <c r="AIP9">
        <v>36.445322930000003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2.6505867869999999</v>
      </c>
      <c r="AIY9">
        <v>1.0293540919999999</v>
      </c>
      <c r="AIZ9">
        <v>1.748902583</v>
      </c>
      <c r="AJA9">
        <v>1.6979636730000001</v>
      </c>
      <c r="AJB9">
        <v>1.413007218</v>
      </c>
      <c r="AJC9">
        <v>1.600493612</v>
      </c>
      <c r="AJD9">
        <v>1.109912352</v>
      </c>
      <c r="AJE9">
        <v>1.5086187310000001</v>
      </c>
      <c r="AJF9">
        <v>0.83695907400000003</v>
      </c>
      <c r="AJG9">
        <v>1.625163251</v>
      </c>
      <c r="AJH9">
        <v>0.78891420000000001</v>
      </c>
      <c r="AJI9">
        <v>1.1489041739999999</v>
      </c>
      <c r="AJJ9">
        <v>2.4167887160000001</v>
      </c>
      <c r="AJK9">
        <v>2.8878729989999998</v>
      </c>
      <c r="AJL9">
        <v>2.6285251810000001</v>
      </c>
      <c r="AJM9">
        <v>2.041572956</v>
      </c>
      <c r="AJN9">
        <v>0.99105483299999997</v>
      </c>
      <c r="AJO9">
        <v>2.7262026150000001</v>
      </c>
      <c r="AJP9">
        <v>2.1797165399999998</v>
      </c>
      <c r="AJQ9">
        <v>1.8139111290000001</v>
      </c>
      <c r="AJR9">
        <v>2.2013484569999999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172.92011840000001</v>
      </c>
      <c r="AKA9">
        <v>188.80363539999999</v>
      </c>
      <c r="AKB9">
        <v>126.3568923</v>
      </c>
      <c r="AKC9">
        <v>179.17695449999999</v>
      </c>
      <c r="AKD9">
        <v>199.4898159</v>
      </c>
      <c r="AKE9">
        <v>165.42927649999999</v>
      </c>
      <c r="AKF9">
        <v>241.8397425</v>
      </c>
      <c r="AKG9">
        <v>175.53734940000001</v>
      </c>
      <c r="AKH9">
        <v>264.44193050000001</v>
      </c>
      <c r="AKI9">
        <v>94.276628279999997</v>
      </c>
      <c r="AKJ9">
        <v>204.33381</v>
      </c>
      <c r="AKK9">
        <v>148.0746029</v>
      </c>
      <c r="AKL9">
        <v>286.44531790000002</v>
      </c>
      <c r="AKM9">
        <v>211.4727479</v>
      </c>
      <c r="AKN9">
        <v>280.24999539999999</v>
      </c>
      <c r="AKO9">
        <v>211.62613060000001</v>
      </c>
      <c r="AKP9">
        <v>254.62187539999999</v>
      </c>
      <c r="AKQ9">
        <v>253.2601003</v>
      </c>
      <c r="AKR9">
        <v>240.19899129999999</v>
      </c>
      <c r="AKS9">
        <v>227.3738682</v>
      </c>
      <c r="AKT9">
        <v>260.2862222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102.2446915</v>
      </c>
      <c r="AME9">
        <v>101.2380344</v>
      </c>
      <c r="AMF9">
        <v>97.610218790000005</v>
      </c>
      <c r="AMG9">
        <v>95.426557059999993</v>
      </c>
      <c r="AMH9">
        <v>92.938119979999996</v>
      </c>
      <c r="AMI9">
        <v>92.152199019999998</v>
      </c>
      <c r="AMJ9">
        <v>90.510395299999999</v>
      </c>
      <c r="AMK9">
        <v>90.164224329999996</v>
      </c>
      <c r="AML9">
        <v>89.968258980000002</v>
      </c>
      <c r="AMM9">
        <v>88.050622840000003</v>
      </c>
      <c r="AMN9">
        <v>86.314583619999993</v>
      </c>
      <c r="AMO9">
        <v>84.084475940000004</v>
      </c>
      <c r="AMP9">
        <v>82.875794040000002</v>
      </c>
      <c r="AMQ9">
        <v>81.487781040000002</v>
      </c>
      <c r="AMR9">
        <v>80.196922369999996</v>
      </c>
      <c r="AMS9">
        <v>78.912130309999995</v>
      </c>
      <c r="AMT9">
        <v>77.797414989999993</v>
      </c>
      <c r="AMU9">
        <v>75.571099129999993</v>
      </c>
      <c r="AMV9">
        <v>74.447272339999998</v>
      </c>
      <c r="AMW9">
        <v>73.362154930000003</v>
      </c>
      <c r="AMX9">
        <v>71.841906210000005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342.63180599999998</v>
      </c>
      <c r="ANG9">
        <v>235.13991419999999</v>
      </c>
      <c r="ANH9">
        <v>331.33445590000002</v>
      </c>
      <c r="ANI9">
        <v>304.07371549999999</v>
      </c>
      <c r="ANJ9">
        <v>316.09725250000002</v>
      </c>
      <c r="ANK9">
        <v>193.99219410000001</v>
      </c>
      <c r="ANL9">
        <v>288.3230317</v>
      </c>
      <c r="ANM9">
        <v>255.89243949999999</v>
      </c>
      <c r="ANN9">
        <v>270.25977999999998</v>
      </c>
      <c r="ANO9">
        <v>292.35899319999999</v>
      </c>
      <c r="ANP9">
        <v>261.71908710000002</v>
      </c>
      <c r="ANQ9">
        <v>225.99421469999999</v>
      </c>
      <c r="ANR9">
        <v>225.0018475</v>
      </c>
      <c r="ANS9">
        <v>195.36216759999999</v>
      </c>
      <c r="ANT9">
        <v>288.4048674</v>
      </c>
      <c r="ANU9">
        <v>296.01076560000001</v>
      </c>
      <c r="ANV9">
        <v>198.80405930000001</v>
      </c>
      <c r="ANW9">
        <v>228.05329370000001</v>
      </c>
      <c r="ANX9">
        <v>232.91967940000001</v>
      </c>
      <c r="ANY9">
        <v>218.6633424</v>
      </c>
      <c r="ANZ9">
        <v>262.32622400000002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82.753059579999999</v>
      </c>
      <c r="AOI9">
        <v>82.988324390000002</v>
      </c>
      <c r="AOJ9">
        <v>83.323145839999995</v>
      </c>
      <c r="AOK9">
        <v>82.707146809999998</v>
      </c>
      <c r="AOL9">
        <v>83.122760619999994</v>
      </c>
      <c r="AOM9">
        <v>82.884349189999995</v>
      </c>
      <c r="AON9">
        <v>82.534974669999997</v>
      </c>
      <c r="AOO9">
        <v>82.478529499999993</v>
      </c>
      <c r="AOP9">
        <v>81.817586800000001</v>
      </c>
      <c r="AOQ9">
        <v>81.025727509999996</v>
      </c>
      <c r="AOR9">
        <v>80.54851918</v>
      </c>
      <c r="AOS9">
        <v>78.788319680000001</v>
      </c>
      <c r="AOT9">
        <v>77.312600070000002</v>
      </c>
      <c r="AOU9">
        <v>76.341978960000006</v>
      </c>
      <c r="AOV9">
        <v>75.319419190000005</v>
      </c>
      <c r="AOW9">
        <v>74.957955279999993</v>
      </c>
      <c r="AOX9">
        <v>73.30030902</v>
      </c>
      <c r="AOY9">
        <v>71.498997459999998</v>
      </c>
      <c r="AOZ9">
        <v>70.12152863</v>
      </c>
      <c r="APA9">
        <v>68.80064505</v>
      </c>
      <c r="APB9">
        <v>67.066156890000002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541.10041039999999</v>
      </c>
      <c r="APK9">
        <v>607.55556509999997</v>
      </c>
      <c r="APL9">
        <v>602.30393530000003</v>
      </c>
      <c r="APM9">
        <v>689.10659669999995</v>
      </c>
      <c r="APN9">
        <v>551.51998160000005</v>
      </c>
      <c r="APO9">
        <v>678.69829879999998</v>
      </c>
      <c r="APP9">
        <v>648.1264592</v>
      </c>
      <c r="APQ9">
        <v>671.42679569999996</v>
      </c>
      <c r="APR9">
        <v>791.24705670000003</v>
      </c>
      <c r="APS9">
        <v>823.06077379999999</v>
      </c>
      <c r="APT9">
        <v>669.92081229999997</v>
      </c>
      <c r="APU9">
        <v>684.10039559999996</v>
      </c>
      <c r="APV9">
        <v>714.829341</v>
      </c>
      <c r="APW9">
        <v>623.41813179999997</v>
      </c>
      <c r="APX9">
        <v>596.67943130000003</v>
      </c>
      <c r="APY9">
        <v>589.51496589999999</v>
      </c>
      <c r="APZ9">
        <v>638.29986580000002</v>
      </c>
      <c r="AQA9">
        <v>671.87095429999999</v>
      </c>
      <c r="AQB9">
        <v>457.43478879999998</v>
      </c>
      <c r="AQC9">
        <v>633.93528700000002</v>
      </c>
      <c r="AQD9">
        <v>617.53635099999997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129.88200620000001</v>
      </c>
      <c r="ARO9">
        <v>125.19336819999999</v>
      </c>
      <c r="ARP9">
        <v>121.576269</v>
      </c>
      <c r="ARQ9">
        <v>118.6754711</v>
      </c>
      <c r="ARR9">
        <v>115.9924633</v>
      </c>
      <c r="ARS9">
        <v>112.84203290000001</v>
      </c>
      <c r="ART9">
        <v>110.42775229999999</v>
      </c>
      <c r="ARU9">
        <v>106.61726590000001</v>
      </c>
      <c r="ARV9">
        <v>104.051928</v>
      </c>
      <c r="ARW9">
        <v>100.7472283</v>
      </c>
      <c r="ARX9">
        <v>98.379706330000005</v>
      </c>
      <c r="ARY9">
        <v>96.109557469999999</v>
      </c>
      <c r="ARZ9">
        <v>92.961304310000003</v>
      </c>
      <c r="ASA9">
        <v>90.105476300000007</v>
      </c>
      <c r="ASB9">
        <v>87.624945150000002</v>
      </c>
      <c r="ASC9">
        <v>85.751348539999995</v>
      </c>
      <c r="ASD9">
        <v>83.214982230000004</v>
      </c>
      <c r="ASE9">
        <v>80.866495790000002</v>
      </c>
      <c r="ASF9">
        <v>78.246321629999997</v>
      </c>
      <c r="ASG9">
        <v>76.942606389999995</v>
      </c>
      <c r="ASH9">
        <v>74.66712699</v>
      </c>
    </row>
    <row r="10" spans="1:1178" x14ac:dyDescent="0.25">
      <c r="A10">
        <v>6</v>
      </c>
      <c r="B10">
        <v>22400</v>
      </c>
      <c r="C10">
        <v>0</v>
      </c>
      <c r="D10">
        <v>0</v>
      </c>
      <c r="E10">
        <v>0</v>
      </c>
      <c r="F10">
        <v>209</v>
      </c>
      <c r="G10">
        <v>164</v>
      </c>
      <c r="H10">
        <v>206</v>
      </c>
      <c r="I10">
        <v>190</v>
      </c>
      <c r="J10">
        <v>222</v>
      </c>
      <c r="K10">
        <v>198</v>
      </c>
      <c r="L10">
        <v>208</v>
      </c>
      <c r="M10">
        <v>198</v>
      </c>
      <c r="N10">
        <v>199</v>
      </c>
      <c r="O10">
        <v>198</v>
      </c>
      <c r="P10">
        <v>195</v>
      </c>
      <c r="Q10">
        <v>217</v>
      </c>
      <c r="R10">
        <v>214</v>
      </c>
      <c r="S10">
        <v>219</v>
      </c>
      <c r="T10">
        <v>215</v>
      </c>
      <c r="U10">
        <v>174</v>
      </c>
      <c r="V10">
        <v>198</v>
      </c>
      <c r="W10">
        <v>198</v>
      </c>
      <c r="X10">
        <v>208</v>
      </c>
      <c r="Y10">
        <v>238</v>
      </c>
      <c r="Z10">
        <v>193</v>
      </c>
      <c r="AA10">
        <v>180</v>
      </c>
      <c r="AB10">
        <v>202</v>
      </c>
      <c r="AC10">
        <v>208</v>
      </c>
      <c r="AD10">
        <v>188</v>
      </c>
      <c r="AE10">
        <v>0</v>
      </c>
      <c r="AF10">
        <v>0</v>
      </c>
      <c r="AG10">
        <v>0</v>
      </c>
      <c r="AH10">
        <v>44</v>
      </c>
      <c r="AI10">
        <v>51</v>
      </c>
      <c r="AJ10">
        <v>66</v>
      </c>
      <c r="AK10">
        <v>71</v>
      </c>
      <c r="AL10">
        <v>54</v>
      </c>
      <c r="AM10">
        <v>60</v>
      </c>
      <c r="AN10">
        <v>61</v>
      </c>
      <c r="AO10">
        <v>74</v>
      </c>
      <c r="AP10">
        <v>55</v>
      </c>
      <c r="AQ10">
        <v>71</v>
      </c>
      <c r="AR10">
        <v>66</v>
      </c>
      <c r="AS10">
        <v>77</v>
      </c>
      <c r="AT10">
        <v>89</v>
      </c>
      <c r="AU10">
        <v>89</v>
      </c>
      <c r="AV10">
        <v>76</v>
      </c>
      <c r="AW10">
        <v>88</v>
      </c>
      <c r="AX10">
        <v>96</v>
      </c>
      <c r="AY10">
        <v>85</v>
      </c>
      <c r="AZ10">
        <v>83</v>
      </c>
      <c r="BA10">
        <v>93</v>
      </c>
      <c r="BB10">
        <v>89</v>
      </c>
      <c r="BC10">
        <v>108</v>
      </c>
      <c r="BD10">
        <v>82</v>
      </c>
      <c r="BE10">
        <v>101</v>
      </c>
      <c r="BF10">
        <v>107</v>
      </c>
      <c r="BG10">
        <v>0</v>
      </c>
      <c r="BH10">
        <v>0</v>
      </c>
      <c r="BI10">
        <v>0</v>
      </c>
      <c r="BJ10">
        <v>137</v>
      </c>
      <c r="BK10">
        <v>119</v>
      </c>
      <c r="BL10">
        <v>121</v>
      </c>
      <c r="BM10">
        <v>116</v>
      </c>
      <c r="BN10">
        <v>108</v>
      </c>
      <c r="BO10">
        <v>137</v>
      </c>
      <c r="BP10">
        <v>125</v>
      </c>
      <c r="BQ10">
        <v>130</v>
      </c>
      <c r="BR10">
        <v>120</v>
      </c>
      <c r="BS10">
        <v>128</v>
      </c>
      <c r="BT10">
        <v>139</v>
      </c>
      <c r="BU10">
        <v>149</v>
      </c>
      <c r="BV10">
        <v>155</v>
      </c>
      <c r="BW10">
        <v>141</v>
      </c>
      <c r="BX10">
        <v>135</v>
      </c>
      <c r="BY10">
        <v>136</v>
      </c>
      <c r="BZ10">
        <v>146</v>
      </c>
      <c r="CA10">
        <v>135</v>
      </c>
      <c r="CB10">
        <v>155</v>
      </c>
      <c r="CC10">
        <v>168</v>
      </c>
      <c r="CD10">
        <v>161</v>
      </c>
      <c r="CE10">
        <v>163</v>
      </c>
      <c r="CF10">
        <v>175</v>
      </c>
      <c r="CG10">
        <v>172</v>
      </c>
      <c r="CH10">
        <v>173</v>
      </c>
      <c r="CI10">
        <v>0</v>
      </c>
      <c r="CJ10">
        <v>0</v>
      </c>
      <c r="CK10">
        <v>0</v>
      </c>
      <c r="CL10">
        <v>35</v>
      </c>
      <c r="CM10">
        <v>43</v>
      </c>
      <c r="CN10">
        <v>39</v>
      </c>
      <c r="CO10">
        <v>33</v>
      </c>
      <c r="CP10">
        <v>42</v>
      </c>
      <c r="CQ10">
        <v>35</v>
      </c>
      <c r="CR10">
        <v>46</v>
      </c>
      <c r="CS10">
        <v>46</v>
      </c>
      <c r="CT10">
        <v>50</v>
      </c>
      <c r="CU10">
        <v>28</v>
      </c>
      <c r="CV10">
        <v>49</v>
      </c>
      <c r="CW10">
        <v>43</v>
      </c>
      <c r="CX10">
        <v>51</v>
      </c>
      <c r="CY10">
        <v>44</v>
      </c>
      <c r="CZ10">
        <v>47</v>
      </c>
      <c r="DA10">
        <v>40</v>
      </c>
      <c r="DB10">
        <v>37</v>
      </c>
      <c r="DC10">
        <v>43</v>
      </c>
      <c r="DD10">
        <v>50</v>
      </c>
      <c r="DE10">
        <v>62</v>
      </c>
      <c r="DF10">
        <v>42</v>
      </c>
      <c r="DG10">
        <v>51</v>
      </c>
      <c r="DH10">
        <v>52</v>
      </c>
      <c r="DI10">
        <v>55</v>
      </c>
      <c r="DJ10">
        <v>57</v>
      </c>
      <c r="DK10">
        <v>0</v>
      </c>
      <c r="DL10">
        <v>0</v>
      </c>
      <c r="DM10">
        <v>0</v>
      </c>
      <c r="DN10">
        <v>3</v>
      </c>
      <c r="DO10">
        <v>2</v>
      </c>
      <c r="DP10">
        <v>2</v>
      </c>
      <c r="DQ10">
        <v>3</v>
      </c>
      <c r="DR10">
        <v>5</v>
      </c>
      <c r="DS10">
        <v>1</v>
      </c>
      <c r="DT10">
        <v>4</v>
      </c>
      <c r="DU10">
        <v>5</v>
      </c>
      <c r="DV10">
        <v>1</v>
      </c>
      <c r="DW10">
        <v>1</v>
      </c>
      <c r="DX10">
        <v>1</v>
      </c>
      <c r="DY10">
        <v>3</v>
      </c>
      <c r="DZ10">
        <v>4</v>
      </c>
      <c r="EA10">
        <v>6</v>
      </c>
      <c r="EB10">
        <v>3</v>
      </c>
      <c r="EC10">
        <v>2</v>
      </c>
      <c r="ED10">
        <v>7</v>
      </c>
      <c r="EE10">
        <v>5</v>
      </c>
      <c r="EF10">
        <v>7</v>
      </c>
      <c r="EG10">
        <v>2</v>
      </c>
      <c r="EH10">
        <v>4</v>
      </c>
      <c r="EI10">
        <v>10</v>
      </c>
      <c r="EJ10">
        <v>3</v>
      </c>
      <c r="EK10">
        <v>6</v>
      </c>
      <c r="EL10">
        <v>5</v>
      </c>
      <c r="EM10">
        <v>0</v>
      </c>
      <c r="EN10">
        <v>0</v>
      </c>
      <c r="EO10">
        <v>0</v>
      </c>
      <c r="EP10">
        <v>5</v>
      </c>
      <c r="EQ10">
        <v>25</v>
      </c>
      <c r="ER10">
        <v>10</v>
      </c>
      <c r="ES10">
        <v>10</v>
      </c>
      <c r="ET10">
        <v>5</v>
      </c>
      <c r="EU10">
        <v>35</v>
      </c>
      <c r="EV10">
        <v>10</v>
      </c>
      <c r="EW10">
        <v>15</v>
      </c>
      <c r="EX10">
        <v>10</v>
      </c>
      <c r="EY10">
        <v>10</v>
      </c>
      <c r="EZ10">
        <v>10</v>
      </c>
      <c r="FA10">
        <v>25</v>
      </c>
      <c r="FB10">
        <v>15</v>
      </c>
      <c r="FC10">
        <v>15</v>
      </c>
      <c r="FD10">
        <v>25</v>
      </c>
      <c r="FE10">
        <v>5</v>
      </c>
      <c r="FF10">
        <v>10</v>
      </c>
      <c r="FG10">
        <v>20</v>
      </c>
      <c r="FH10">
        <v>35</v>
      </c>
      <c r="FI10">
        <v>35</v>
      </c>
      <c r="FJ10">
        <v>30</v>
      </c>
      <c r="FK10">
        <v>10</v>
      </c>
      <c r="FL10">
        <v>25</v>
      </c>
      <c r="FM10">
        <v>20</v>
      </c>
      <c r="FN10">
        <v>35</v>
      </c>
      <c r="FO10">
        <v>0</v>
      </c>
      <c r="FP10">
        <v>0</v>
      </c>
      <c r="FQ10">
        <v>6097</v>
      </c>
      <c r="FR10">
        <v>6382</v>
      </c>
      <c r="FS10">
        <v>6616</v>
      </c>
      <c r="FT10">
        <v>6858</v>
      </c>
      <c r="FU10">
        <v>7133</v>
      </c>
      <c r="FV10">
        <v>7318</v>
      </c>
      <c r="FW10">
        <v>7566</v>
      </c>
      <c r="FX10">
        <v>7707</v>
      </c>
      <c r="FY10">
        <v>7873</v>
      </c>
      <c r="FZ10">
        <v>8004</v>
      </c>
      <c r="GA10">
        <v>8102</v>
      </c>
      <c r="GB10">
        <v>8161</v>
      </c>
      <c r="GC10">
        <v>8240</v>
      </c>
      <c r="GD10">
        <v>8331</v>
      </c>
      <c r="GE10">
        <v>8389</v>
      </c>
      <c r="GF10">
        <v>8469</v>
      </c>
      <c r="GG10">
        <v>8545</v>
      </c>
      <c r="GH10">
        <v>8628</v>
      </c>
      <c r="GI10">
        <v>8687</v>
      </c>
      <c r="GJ10">
        <v>8680</v>
      </c>
      <c r="GK10">
        <v>8730</v>
      </c>
      <c r="GL10">
        <v>8828</v>
      </c>
      <c r="GM10">
        <v>8865</v>
      </c>
      <c r="GN10">
        <v>8852</v>
      </c>
      <c r="GO10">
        <v>8889</v>
      </c>
      <c r="GP10">
        <v>8868</v>
      </c>
      <c r="GQ10">
        <v>0</v>
      </c>
      <c r="GR10">
        <v>0</v>
      </c>
      <c r="GS10">
        <v>663</v>
      </c>
      <c r="GT10">
        <v>804</v>
      </c>
      <c r="GU10">
        <v>941</v>
      </c>
      <c r="GV10">
        <v>1046</v>
      </c>
      <c r="GW10">
        <v>1173</v>
      </c>
      <c r="GX10">
        <v>1322</v>
      </c>
      <c r="GY10">
        <v>1457</v>
      </c>
      <c r="GZ10">
        <v>1602</v>
      </c>
      <c r="HA10">
        <v>1739</v>
      </c>
      <c r="HB10">
        <v>1876</v>
      </c>
      <c r="HC10">
        <v>1991</v>
      </c>
      <c r="HD10">
        <v>2116</v>
      </c>
      <c r="HE10">
        <v>2217</v>
      </c>
      <c r="HF10">
        <v>2335</v>
      </c>
      <c r="HG10">
        <v>2444</v>
      </c>
      <c r="HH10">
        <v>2559</v>
      </c>
      <c r="HI10">
        <v>2657</v>
      </c>
      <c r="HJ10">
        <v>2764</v>
      </c>
      <c r="HK10">
        <v>2840</v>
      </c>
      <c r="HL10">
        <v>2960</v>
      </c>
      <c r="HM10">
        <v>3050</v>
      </c>
      <c r="HN10">
        <v>3096</v>
      </c>
      <c r="HO10">
        <v>3169</v>
      </c>
      <c r="HP10">
        <v>3254</v>
      </c>
      <c r="HQ10">
        <v>3325</v>
      </c>
      <c r="HR10">
        <v>3398</v>
      </c>
      <c r="HS10">
        <v>0</v>
      </c>
      <c r="HT10">
        <v>0</v>
      </c>
      <c r="HU10">
        <v>64</v>
      </c>
      <c r="HV10">
        <v>66</v>
      </c>
      <c r="HW10">
        <v>72</v>
      </c>
      <c r="HX10">
        <v>79</v>
      </c>
      <c r="HY10">
        <v>87</v>
      </c>
      <c r="HZ10">
        <v>94</v>
      </c>
      <c r="IA10">
        <v>100</v>
      </c>
      <c r="IB10">
        <v>106</v>
      </c>
      <c r="IC10">
        <v>106</v>
      </c>
      <c r="ID10">
        <v>111</v>
      </c>
      <c r="IE10">
        <v>123</v>
      </c>
      <c r="IF10">
        <v>132</v>
      </c>
      <c r="IG10">
        <v>136</v>
      </c>
      <c r="IH10">
        <v>140</v>
      </c>
      <c r="II10">
        <v>158</v>
      </c>
      <c r="IJ10">
        <v>165</v>
      </c>
      <c r="IK10">
        <v>168</v>
      </c>
      <c r="IL10">
        <v>161</v>
      </c>
      <c r="IM10">
        <v>169</v>
      </c>
      <c r="IN10">
        <v>172</v>
      </c>
      <c r="IO10">
        <v>167</v>
      </c>
      <c r="IP10">
        <v>176</v>
      </c>
      <c r="IQ10">
        <v>179</v>
      </c>
      <c r="IR10">
        <v>192</v>
      </c>
      <c r="IS10">
        <v>198</v>
      </c>
      <c r="IT10">
        <v>205</v>
      </c>
      <c r="IU10">
        <v>0</v>
      </c>
      <c r="IV10">
        <v>0</v>
      </c>
      <c r="IW10">
        <v>7</v>
      </c>
      <c r="IX10">
        <v>4</v>
      </c>
      <c r="IY10">
        <v>1</v>
      </c>
      <c r="IZ10">
        <v>4</v>
      </c>
      <c r="JA10">
        <v>5</v>
      </c>
      <c r="JB10">
        <v>3</v>
      </c>
      <c r="JC10">
        <v>2</v>
      </c>
      <c r="JD10">
        <v>4</v>
      </c>
      <c r="JE10">
        <v>4</v>
      </c>
      <c r="JF10">
        <v>3</v>
      </c>
      <c r="JG10">
        <v>2</v>
      </c>
      <c r="JH10">
        <v>6</v>
      </c>
      <c r="JI10">
        <v>10</v>
      </c>
      <c r="JJ10">
        <v>7</v>
      </c>
      <c r="JK10">
        <v>7</v>
      </c>
      <c r="JL10">
        <v>10</v>
      </c>
      <c r="JM10">
        <v>10</v>
      </c>
      <c r="JN10">
        <v>10</v>
      </c>
      <c r="JO10">
        <v>8</v>
      </c>
      <c r="JP10">
        <v>9</v>
      </c>
      <c r="JQ10">
        <v>16</v>
      </c>
      <c r="JR10">
        <v>13</v>
      </c>
      <c r="JS10">
        <v>10</v>
      </c>
      <c r="JT10">
        <v>9</v>
      </c>
      <c r="JU10">
        <v>5</v>
      </c>
      <c r="JV10">
        <v>8</v>
      </c>
      <c r="JW10">
        <v>0</v>
      </c>
      <c r="JX10">
        <v>0</v>
      </c>
      <c r="JY10">
        <v>0</v>
      </c>
      <c r="JZ10">
        <v>6</v>
      </c>
      <c r="KA10">
        <v>15</v>
      </c>
      <c r="KB10">
        <v>21</v>
      </c>
      <c r="KC10">
        <v>29</v>
      </c>
      <c r="KD10">
        <v>38</v>
      </c>
      <c r="KE10">
        <v>49</v>
      </c>
      <c r="KF10">
        <v>58</v>
      </c>
      <c r="KG10">
        <v>76</v>
      </c>
      <c r="KH10">
        <v>89</v>
      </c>
      <c r="KI10">
        <v>100</v>
      </c>
      <c r="KJ10">
        <v>113</v>
      </c>
      <c r="KK10">
        <v>128</v>
      </c>
      <c r="KL10">
        <v>145</v>
      </c>
      <c r="KM10">
        <v>163</v>
      </c>
      <c r="KN10">
        <v>177</v>
      </c>
      <c r="KO10">
        <v>194</v>
      </c>
      <c r="KP10">
        <v>214</v>
      </c>
      <c r="KQ10">
        <v>235</v>
      </c>
      <c r="KR10">
        <v>252</v>
      </c>
      <c r="KS10">
        <v>276</v>
      </c>
      <c r="KT10">
        <v>304</v>
      </c>
      <c r="KU10">
        <v>340</v>
      </c>
      <c r="KV10">
        <v>370</v>
      </c>
      <c r="KW10">
        <v>392</v>
      </c>
      <c r="KX10">
        <v>417</v>
      </c>
      <c r="KY10">
        <v>0</v>
      </c>
      <c r="KZ10">
        <v>0</v>
      </c>
      <c r="LA10">
        <v>0</v>
      </c>
      <c r="LB10">
        <v>210</v>
      </c>
      <c r="LC10">
        <v>426</v>
      </c>
      <c r="LD10">
        <v>638</v>
      </c>
      <c r="LE10">
        <v>826</v>
      </c>
      <c r="LF10">
        <v>1036</v>
      </c>
      <c r="LG10">
        <v>1204</v>
      </c>
      <c r="LH10">
        <v>1391</v>
      </c>
      <c r="LI10">
        <v>1589</v>
      </c>
      <c r="LJ10">
        <v>1774</v>
      </c>
      <c r="LK10">
        <v>1957</v>
      </c>
      <c r="LL10">
        <v>2154</v>
      </c>
      <c r="LM10">
        <v>2340</v>
      </c>
      <c r="LN10">
        <v>2519</v>
      </c>
      <c r="LO10">
        <v>2694</v>
      </c>
      <c r="LP10">
        <v>2854</v>
      </c>
      <c r="LQ10">
        <v>3018</v>
      </c>
      <c r="LR10">
        <v>3171</v>
      </c>
      <c r="LS10">
        <v>3372</v>
      </c>
      <c r="LT10">
        <v>3525</v>
      </c>
      <c r="LU10">
        <v>3732</v>
      </c>
      <c r="LV10">
        <v>3912</v>
      </c>
      <c r="LW10">
        <v>4093</v>
      </c>
      <c r="LX10">
        <v>4278</v>
      </c>
      <c r="LY10">
        <v>4435</v>
      </c>
      <c r="LZ10">
        <v>4607</v>
      </c>
      <c r="MA10">
        <v>0</v>
      </c>
      <c r="MB10">
        <v>0</v>
      </c>
      <c r="MC10">
        <v>1481</v>
      </c>
      <c r="MD10">
        <v>1476</v>
      </c>
      <c r="ME10">
        <v>1482</v>
      </c>
      <c r="MF10">
        <v>1472</v>
      </c>
      <c r="MG10">
        <v>1478</v>
      </c>
      <c r="MH10">
        <v>1490</v>
      </c>
      <c r="MI10">
        <v>1490</v>
      </c>
      <c r="MJ10">
        <v>1508</v>
      </c>
      <c r="MK10">
        <v>1496</v>
      </c>
      <c r="ML10">
        <v>1504</v>
      </c>
      <c r="MM10">
        <v>1494</v>
      </c>
      <c r="MN10">
        <v>1493</v>
      </c>
      <c r="MO10">
        <v>1479</v>
      </c>
      <c r="MP10">
        <v>1488</v>
      </c>
      <c r="MQ10">
        <v>1496</v>
      </c>
      <c r="MR10">
        <v>1517</v>
      </c>
      <c r="MS10">
        <v>1537</v>
      </c>
      <c r="MT10">
        <v>1545</v>
      </c>
      <c r="MU10">
        <v>1554</v>
      </c>
      <c r="MV10">
        <v>1549</v>
      </c>
      <c r="MW10">
        <v>1581</v>
      </c>
      <c r="MX10">
        <v>1605</v>
      </c>
      <c r="MY10">
        <v>1610</v>
      </c>
      <c r="MZ10">
        <v>1619</v>
      </c>
      <c r="NA10">
        <v>1645</v>
      </c>
      <c r="NB10">
        <v>1663</v>
      </c>
      <c r="NC10">
        <v>0</v>
      </c>
      <c r="ND10">
        <v>0</v>
      </c>
      <c r="NE10">
        <v>0</v>
      </c>
      <c r="NF10">
        <v>46</v>
      </c>
      <c r="NG10">
        <v>78</v>
      </c>
      <c r="NH10">
        <v>123</v>
      </c>
      <c r="NI10">
        <v>149</v>
      </c>
      <c r="NJ10">
        <v>186</v>
      </c>
      <c r="NK10">
        <v>224</v>
      </c>
      <c r="NL10">
        <v>259</v>
      </c>
      <c r="NM10">
        <v>302</v>
      </c>
      <c r="NN10">
        <v>338</v>
      </c>
      <c r="NO10">
        <v>372</v>
      </c>
      <c r="NP10">
        <v>412</v>
      </c>
      <c r="NQ10">
        <v>442</v>
      </c>
      <c r="NR10">
        <v>479</v>
      </c>
      <c r="NS10">
        <v>497</v>
      </c>
      <c r="NT10">
        <v>522</v>
      </c>
      <c r="NU10">
        <v>543</v>
      </c>
      <c r="NV10">
        <v>586</v>
      </c>
      <c r="NW10">
        <v>613</v>
      </c>
      <c r="NX10">
        <v>648</v>
      </c>
      <c r="NY10">
        <v>672</v>
      </c>
      <c r="NZ10">
        <v>698</v>
      </c>
      <c r="OA10">
        <v>734</v>
      </c>
      <c r="OB10">
        <v>756</v>
      </c>
      <c r="OC10">
        <v>779</v>
      </c>
      <c r="OD10">
        <v>803</v>
      </c>
      <c r="OE10">
        <v>0</v>
      </c>
      <c r="OF10">
        <v>0</v>
      </c>
      <c r="OG10">
        <v>2161</v>
      </c>
      <c r="OH10">
        <v>2278</v>
      </c>
      <c r="OI10">
        <v>2417</v>
      </c>
      <c r="OJ10">
        <v>2576</v>
      </c>
      <c r="OK10">
        <v>2719</v>
      </c>
      <c r="OL10">
        <v>2869</v>
      </c>
      <c r="OM10">
        <v>3022</v>
      </c>
      <c r="ON10">
        <v>3162</v>
      </c>
      <c r="OO10">
        <v>3287</v>
      </c>
      <c r="OP10">
        <v>3425</v>
      </c>
      <c r="OQ10">
        <v>3568</v>
      </c>
      <c r="OR10">
        <v>3668</v>
      </c>
      <c r="OS10">
        <v>3788</v>
      </c>
      <c r="OT10">
        <v>3909</v>
      </c>
      <c r="OU10">
        <v>4015</v>
      </c>
      <c r="OV10">
        <v>4121</v>
      </c>
      <c r="OW10">
        <v>4275</v>
      </c>
      <c r="OX10">
        <v>4390</v>
      </c>
      <c r="OY10">
        <v>4465</v>
      </c>
      <c r="OZ10">
        <v>4534</v>
      </c>
      <c r="PA10">
        <v>4588</v>
      </c>
      <c r="PB10">
        <v>4699</v>
      </c>
      <c r="PC10">
        <v>4792</v>
      </c>
      <c r="PD10">
        <v>4885</v>
      </c>
      <c r="PE10">
        <v>4952</v>
      </c>
      <c r="PF10">
        <v>5022</v>
      </c>
      <c r="PG10">
        <v>0</v>
      </c>
      <c r="PH10">
        <v>0</v>
      </c>
      <c r="PI10">
        <v>0</v>
      </c>
      <c r="PJ10">
        <v>77</v>
      </c>
      <c r="PK10">
        <v>144</v>
      </c>
      <c r="PL10">
        <v>212</v>
      </c>
      <c r="PM10">
        <v>303</v>
      </c>
      <c r="PN10">
        <v>380</v>
      </c>
      <c r="PO10">
        <v>469</v>
      </c>
      <c r="PP10">
        <v>575</v>
      </c>
      <c r="PQ10">
        <v>686</v>
      </c>
      <c r="PR10">
        <v>792</v>
      </c>
      <c r="PS10">
        <v>912</v>
      </c>
      <c r="PT10">
        <v>1037</v>
      </c>
      <c r="PU10">
        <v>1164</v>
      </c>
      <c r="PV10">
        <v>1263</v>
      </c>
      <c r="PW10">
        <v>1391</v>
      </c>
      <c r="PX10">
        <v>1532</v>
      </c>
      <c r="PY10">
        <v>1652</v>
      </c>
      <c r="PZ10">
        <v>1777</v>
      </c>
      <c r="QA10">
        <v>1920</v>
      </c>
      <c r="QB10">
        <v>2082</v>
      </c>
      <c r="QC10">
        <v>2224</v>
      </c>
      <c r="QD10">
        <v>2381</v>
      </c>
      <c r="QE10">
        <v>2538</v>
      </c>
      <c r="QF10">
        <v>2696</v>
      </c>
      <c r="QG10">
        <v>2874</v>
      </c>
      <c r="QH10">
        <v>3062</v>
      </c>
      <c r="QI10">
        <v>0</v>
      </c>
      <c r="QJ10">
        <v>0</v>
      </c>
      <c r="QK10">
        <v>7537</v>
      </c>
      <c r="QL10">
        <v>7852</v>
      </c>
      <c r="QM10">
        <v>8113</v>
      </c>
      <c r="QN10">
        <v>8345</v>
      </c>
      <c r="QO10">
        <v>8474</v>
      </c>
      <c r="QP10">
        <v>8613</v>
      </c>
      <c r="QQ10">
        <v>8713</v>
      </c>
      <c r="QR10">
        <v>8779</v>
      </c>
      <c r="QS10">
        <v>8829</v>
      </c>
      <c r="QT10">
        <v>8910</v>
      </c>
      <c r="QU10">
        <v>9013</v>
      </c>
      <c r="QV10">
        <v>9043</v>
      </c>
      <c r="QW10">
        <v>9130</v>
      </c>
      <c r="QX10">
        <v>9178</v>
      </c>
      <c r="QY10">
        <v>9174</v>
      </c>
      <c r="QZ10">
        <v>9179</v>
      </c>
      <c r="RA10">
        <v>9200</v>
      </c>
      <c r="RB10">
        <v>9274</v>
      </c>
      <c r="RC10">
        <v>9279</v>
      </c>
      <c r="RD10">
        <v>9285</v>
      </c>
      <c r="RE10">
        <v>9288</v>
      </c>
      <c r="RF10">
        <v>9317</v>
      </c>
      <c r="RG10">
        <v>9297</v>
      </c>
      <c r="RH10">
        <v>9344</v>
      </c>
      <c r="RI10">
        <v>9298</v>
      </c>
      <c r="RJ10">
        <v>9367</v>
      </c>
      <c r="RK10">
        <v>0</v>
      </c>
      <c r="RL10">
        <v>0</v>
      </c>
      <c r="RM10">
        <v>8250</v>
      </c>
      <c r="RN10">
        <v>8273</v>
      </c>
      <c r="RO10">
        <v>8265</v>
      </c>
      <c r="RP10">
        <v>8321</v>
      </c>
      <c r="RQ10">
        <v>8353</v>
      </c>
      <c r="RR10">
        <v>8410</v>
      </c>
      <c r="RS10">
        <v>8484</v>
      </c>
      <c r="RT10">
        <v>8561</v>
      </c>
      <c r="RU10">
        <v>8618</v>
      </c>
      <c r="RV10">
        <v>8644</v>
      </c>
      <c r="RW10">
        <v>8645</v>
      </c>
      <c r="RX10">
        <v>8700</v>
      </c>
      <c r="RY10">
        <v>8685</v>
      </c>
      <c r="RZ10">
        <v>8764</v>
      </c>
      <c r="SA10">
        <v>8851</v>
      </c>
      <c r="SB10">
        <v>8906</v>
      </c>
      <c r="SC10">
        <v>9027</v>
      </c>
      <c r="SD10">
        <v>9070</v>
      </c>
      <c r="SE10">
        <v>9141</v>
      </c>
      <c r="SF10">
        <v>9220</v>
      </c>
      <c r="SG10">
        <v>9231</v>
      </c>
      <c r="SH10">
        <v>9261</v>
      </c>
      <c r="SI10">
        <v>9293</v>
      </c>
      <c r="SJ10">
        <v>9323</v>
      </c>
      <c r="SK10">
        <v>9372</v>
      </c>
      <c r="SL10">
        <v>9343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1030000</v>
      </c>
      <c r="SU10">
        <v>1030000</v>
      </c>
      <c r="SV10">
        <v>1020000</v>
      </c>
      <c r="SW10">
        <v>1010000</v>
      </c>
      <c r="SX10">
        <v>1000000</v>
      </c>
      <c r="SY10">
        <v>984138.83739999996</v>
      </c>
      <c r="SZ10">
        <v>962432.51119999995</v>
      </c>
      <c r="TA10">
        <v>943445.66720000003</v>
      </c>
      <c r="TB10">
        <v>926082.31839999999</v>
      </c>
      <c r="TC10">
        <v>905368.59869999997</v>
      </c>
      <c r="TD10">
        <v>887381.03200000001</v>
      </c>
      <c r="TE10">
        <v>869266.31550000003</v>
      </c>
      <c r="TF10">
        <v>852145.38340000005</v>
      </c>
      <c r="TG10">
        <v>832983.03399999999</v>
      </c>
      <c r="TH10">
        <v>808069.72309999994</v>
      </c>
      <c r="TI10">
        <v>789052.91509999998</v>
      </c>
      <c r="TJ10">
        <v>774670.44059999997</v>
      </c>
      <c r="TK10">
        <v>755259.46299999999</v>
      </c>
      <c r="TL10">
        <v>732186.3297</v>
      </c>
      <c r="TM10">
        <v>713831.80200000003</v>
      </c>
      <c r="TN10">
        <v>691403.29650000005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91342.861319999996</v>
      </c>
      <c r="TW10">
        <v>97738.458169999998</v>
      </c>
      <c r="TX10">
        <v>104335.288</v>
      </c>
      <c r="TY10">
        <v>109959.0716</v>
      </c>
      <c r="TZ10">
        <v>115166.74490000001</v>
      </c>
      <c r="UA10">
        <v>118666.54369999999</v>
      </c>
      <c r="UB10">
        <v>122443.42570000001</v>
      </c>
      <c r="UC10">
        <v>124551.3034</v>
      </c>
      <c r="UD10">
        <v>127359.7635</v>
      </c>
      <c r="UE10">
        <v>129422.36629999999</v>
      </c>
      <c r="UF10">
        <v>131565.2501</v>
      </c>
      <c r="UG10">
        <v>132624.95189999999</v>
      </c>
      <c r="UH10">
        <v>133947.465</v>
      </c>
      <c r="UI10">
        <v>133621.8793</v>
      </c>
      <c r="UJ10">
        <v>135211.52840000001</v>
      </c>
      <c r="UK10">
        <v>135264.74729999999</v>
      </c>
      <c r="UL10">
        <v>133305.6367</v>
      </c>
      <c r="UM10">
        <v>132474.58749999999</v>
      </c>
      <c r="UN10">
        <v>132065.88939999999</v>
      </c>
      <c r="UO10">
        <v>131016.9656</v>
      </c>
      <c r="UP10">
        <v>129993.6197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334495.91600000003</v>
      </c>
      <c r="UY10">
        <v>345482.25160000002</v>
      </c>
      <c r="UZ10">
        <v>355544.84139999998</v>
      </c>
      <c r="VA10">
        <v>345189.16639999999</v>
      </c>
      <c r="VB10">
        <v>350943.37310000003</v>
      </c>
      <c r="VC10">
        <v>377556.50209999998</v>
      </c>
      <c r="VD10">
        <v>393381.1531</v>
      </c>
      <c r="VE10">
        <v>393496.88740000001</v>
      </c>
      <c r="VF10">
        <v>393272.1605</v>
      </c>
      <c r="VG10">
        <v>430908.46990000003</v>
      </c>
      <c r="VH10">
        <v>436892.57419999997</v>
      </c>
      <c r="VI10">
        <v>431879.685</v>
      </c>
      <c r="VJ10">
        <v>401829.804</v>
      </c>
      <c r="VK10">
        <v>409511.16729999997</v>
      </c>
      <c r="VL10">
        <v>404641.35570000001</v>
      </c>
      <c r="VM10">
        <v>381435.46169999999</v>
      </c>
      <c r="VN10">
        <v>390283.36300000001</v>
      </c>
      <c r="VO10">
        <v>385374.67989999999</v>
      </c>
      <c r="VP10">
        <v>401323.09240000002</v>
      </c>
      <c r="VQ10">
        <v>401810.13500000001</v>
      </c>
      <c r="VR10">
        <v>403898.58620000002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184566.6827</v>
      </c>
      <c r="WA10">
        <v>119460.636</v>
      </c>
      <c r="WB10">
        <v>231962.4001</v>
      </c>
      <c r="WC10">
        <v>225206.21369999999</v>
      </c>
      <c r="WD10">
        <v>163985.10699999999</v>
      </c>
      <c r="WE10">
        <v>106139.2279</v>
      </c>
      <c r="WF10">
        <v>309143.38209999999</v>
      </c>
      <c r="WG10">
        <v>500232.0099</v>
      </c>
      <c r="WH10">
        <v>339963.50189999997</v>
      </c>
      <c r="WI10">
        <v>330061.65230000002</v>
      </c>
      <c r="WJ10">
        <v>457783.15159999998</v>
      </c>
      <c r="WK10">
        <v>444449.6617</v>
      </c>
      <c r="WL10">
        <v>431504.52600000001</v>
      </c>
      <c r="WM10">
        <v>335149.14640000003</v>
      </c>
      <c r="WN10">
        <v>366060.9608</v>
      </c>
      <c r="WO10">
        <v>631820.42859999998</v>
      </c>
      <c r="WP10">
        <v>498402.03720000002</v>
      </c>
      <c r="WQ10">
        <v>372219.59460000001</v>
      </c>
      <c r="WR10">
        <v>325240.42249999999</v>
      </c>
      <c r="WS10">
        <v>175426.33360000001</v>
      </c>
      <c r="WT10">
        <v>272506.92589999997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25700000</v>
      </c>
      <c r="ZG10">
        <v>24900000</v>
      </c>
      <c r="ZH10">
        <v>24500000</v>
      </c>
      <c r="ZI10">
        <v>23600000</v>
      </c>
      <c r="ZJ10">
        <v>23000000</v>
      </c>
      <c r="ZK10">
        <v>22200000</v>
      </c>
      <c r="ZL10">
        <v>21600000</v>
      </c>
      <c r="ZM10">
        <v>20700000</v>
      </c>
      <c r="ZN10">
        <v>20300000</v>
      </c>
      <c r="ZO10">
        <v>19800000</v>
      </c>
      <c r="ZP10">
        <v>19500000</v>
      </c>
      <c r="ZQ10">
        <v>19100000</v>
      </c>
      <c r="ZR10">
        <v>18700000</v>
      </c>
      <c r="ZS10">
        <v>18200000</v>
      </c>
      <c r="ZT10">
        <v>17700000</v>
      </c>
      <c r="ZU10">
        <v>17500000</v>
      </c>
      <c r="ZV10">
        <v>17200000</v>
      </c>
      <c r="ZW10">
        <v>16800000</v>
      </c>
      <c r="ZX10">
        <v>16400000</v>
      </c>
      <c r="ZY10">
        <v>16200000</v>
      </c>
      <c r="ZZ10">
        <v>15900000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20900000</v>
      </c>
      <c r="ABK10">
        <v>21400000</v>
      </c>
      <c r="ABL10">
        <v>21700000</v>
      </c>
      <c r="ABM10">
        <v>21900000</v>
      </c>
      <c r="ABN10">
        <v>22200000</v>
      </c>
      <c r="ABO10">
        <v>22400000</v>
      </c>
      <c r="ABP10">
        <v>22400000</v>
      </c>
      <c r="ABQ10">
        <v>22400000</v>
      </c>
      <c r="ABR10">
        <v>22500000</v>
      </c>
      <c r="ABS10">
        <v>22400000</v>
      </c>
      <c r="ABT10">
        <v>22300000</v>
      </c>
      <c r="ABU10">
        <v>22500000</v>
      </c>
      <c r="ABV10">
        <v>22400000</v>
      </c>
      <c r="ABW10">
        <v>22200000</v>
      </c>
      <c r="ABX10">
        <v>21800000</v>
      </c>
      <c r="ABY10">
        <v>21500000</v>
      </c>
      <c r="ABZ10">
        <v>21300000</v>
      </c>
      <c r="ACA10">
        <v>21100000</v>
      </c>
      <c r="ACB10">
        <v>20900000</v>
      </c>
      <c r="ACC10">
        <v>20600000</v>
      </c>
      <c r="ACD10">
        <v>20300000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2640000</v>
      </c>
      <c r="ADO10">
        <v>2600000</v>
      </c>
      <c r="ADP10">
        <v>2540000</v>
      </c>
      <c r="ADQ10">
        <v>2480000</v>
      </c>
      <c r="ADR10">
        <v>2430000</v>
      </c>
      <c r="ADS10">
        <v>2390000</v>
      </c>
      <c r="ADT10">
        <v>2320000</v>
      </c>
      <c r="ADU10">
        <v>2280000</v>
      </c>
      <c r="ADV10">
        <v>2220000</v>
      </c>
      <c r="ADW10">
        <v>2160000</v>
      </c>
      <c r="ADX10">
        <v>2100000</v>
      </c>
      <c r="ADY10">
        <v>2040000</v>
      </c>
      <c r="ADZ10">
        <v>2000000</v>
      </c>
      <c r="AEA10">
        <v>1940000</v>
      </c>
      <c r="AEB10">
        <v>1880000</v>
      </c>
      <c r="AEC10">
        <v>1830000</v>
      </c>
      <c r="AED10">
        <v>1780000</v>
      </c>
      <c r="AEE10">
        <v>1730000</v>
      </c>
      <c r="AEF10">
        <v>1680000</v>
      </c>
      <c r="AEG10">
        <v>1630000</v>
      </c>
      <c r="AEH10">
        <v>1590000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6010000</v>
      </c>
      <c r="AEQ10">
        <v>5890000</v>
      </c>
      <c r="AER10">
        <v>5770000</v>
      </c>
      <c r="AES10">
        <v>5640000</v>
      </c>
      <c r="AET10">
        <v>5490000</v>
      </c>
      <c r="AEU10">
        <v>5330000</v>
      </c>
      <c r="AEV10">
        <v>5210000</v>
      </c>
      <c r="AEW10">
        <v>5050000</v>
      </c>
      <c r="AEX10">
        <v>4940000</v>
      </c>
      <c r="AEY10">
        <v>4850000</v>
      </c>
      <c r="AEZ10">
        <v>4740000</v>
      </c>
      <c r="AFA10">
        <v>4660000</v>
      </c>
      <c r="AFB10">
        <v>4550000</v>
      </c>
      <c r="AFC10">
        <v>4450000</v>
      </c>
      <c r="AFD10">
        <v>4360000</v>
      </c>
      <c r="AFE10">
        <v>4230000</v>
      </c>
      <c r="AFF10">
        <v>4120000</v>
      </c>
      <c r="AFG10">
        <v>4020000</v>
      </c>
      <c r="AFH10">
        <v>3910000</v>
      </c>
      <c r="AFI10">
        <v>3820000</v>
      </c>
      <c r="AFJ10">
        <v>3700000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200.6441839</v>
      </c>
      <c r="AGU10">
        <v>214.6927838</v>
      </c>
      <c r="AGV10">
        <v>229.18341290000001</v>
      </c>
      <c r="AGW10">
        <v>241.53664409999999</v>
      </c>
      <c r="AGX10">
        <v>252.97584509999999</v>
      </c>
      <c r="AGY10">
        <v>260.66352060000003</v>
      </c>
      <c r="AGZ10">
        <v>268.95983849999999</v>
      </c>
      <c r="AHA10">
        <v>273.59001319999999</v>
      </c>
      <c r="AHB10">
        <v>279.75909050000001</v>
      </c>
      <c r="AHC10">
        <v>284.28981399999998</v>
      </c>
      <c r="AHD10">
        <v>288.99688320000001</v>
      </c>
      <c r="AHE10">
        <v>291.32462950000001</v>
      </c>
      <c r="AHF10">
        <v>294.22966839999998</v>
      </c>
      <c r="AHG10">
        <v>293.51448529999999</v>
      </c>
      <c r="AHH10">
        <v>297.00631629999998</v>
      </c>
      <c r="AHI10">
        <v>297.1232172</v>
      </c>
      <c r="AHJ10">
        <v>292.8198251</v>
      </c>
      <c r="AHK10">
        <v>290.99433829999998</v>
      </c>
      <c r="AHL10">
        <v>290.09659010000001</v>
      </c>
      <c r="AHM10">
        <v>287.7925189</v>
      </c>
      <c r="AHN10">
        <v>285.54463220000002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21.72377316</v>
      </c>
      <c r="AHW10">
        <v>22.437278620000001</v>
      </c>
      <c r="AHX10">
        <v>23.090791589999998</v>
      </c>
      <c r="AHY10">
        <v>22.418244269999999</v>
      </c>
      <c r="AHZ10">
        <v>22.791950109999998</v>
      </c>
      <c r="AIA10">
        <v>24.520334680000001</v>
      </c>
      <c r="AIB10">
        <v>25.548063599999999</v>
      </c>
      <c r="AIC10">
        <v>25.555579949999998</v>
      </c>
      <c r="AID10">
        <v>25.5409851</v>
      </c>
      <c r="AIE10">
        <v>27.985268000000001</v>
      </c>
      <c r="AIF10">
        <v>28.373904509999999</v>
      </c>
      <c r="AIG10">
        <v>28.048343379999999</v>
      </c>
      <c r="AIH10">
        <v>26.09675962</v>
      </c>
      <c r="AII10">
        <v>26.59562429</v>
      </c>
      <c r="AIJ10">
        <v>26.279355299999999</v>
      </c>
      <c r="AIK10">
        <v>24.77225297</v>
      </c>
      <c r="AIL10">
        <v>25.346878220000001</v>
      </c>
      <c r="AIM10">
        <v>25.028084740000001</v>
      </c>
      <c r="AIN10">
        <v>26.063851329999999</v>
      </c>
      <c r="AIO10">
        <v>26.095482220000001</v>
      </c>
      <c r="AIP10">
        <v>26.231116279999998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1.055617209</v>
      </c>
      <c r="AIY10">
        <v>0.68324738500000004</v>
      </c>
      <c r="AIZ10">
        <v>1.326693951</v>
      </c>
      <c r="AJA10">
        <v>1.288052379</v>
      </c>
      <c r="AJB10">
        <v>0.93790221799999995</v>
      </c>
      <c r="AJC10">
        <v>0.60705645200000002</v>
      </c>
      <c r="AJD10">
        <v>1.768125588</v>
      </c>
      <c r="AJE10">
        <v>2.8610446399999998</v>
      </c>
      <c r="AJF10">
        <v>1.9443992699999999</v>
      </c>
      <c r="AJG10">
        <v>1.8877662820000001</v>
      </c>
      <c r="AJH10">
        <v>2.61826114</v>
      </c>
      <c r="AJI10">
        <v>2.5420011059999998</v>
      </c>
      <c r="AJJ10">
        <v>2.4679622389999998</v>
      </c>
      <c r="AJK10">
        <v>1.916863875</v>
      </c>
      <c r="AJL10">
        <v>2.0936619990000001</v>
      </c>
      <c r="AJM10">
        <v>3.613656094</v>
      </c>
      <c r="AJN10">
        <v>2.8505782289999999</v>
      </c>
      <c r="AJO10">
        <v>2.1288859069999999</v>
      </c>
      <c r="AJP10">
        <v>1.8601915689999999</v>
      </c>
      <c r="AJQ10">
        <v>1.0033395730000001</v>
      </c>
      <c r="AJR10">
        <v>1.558585745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156.55170010000001</v>
      </c>
      <c r="AKA10">
        <v>195.2551454</v>
      </c>
      <c r="AKB10">
        <v>162.8423684</v>
      </c>
      <c r="AKC10">
        <v>281.70891619999998</v>
      </c>
      <c r="AKD10">
        <v>181.01655439999999</v>
      </c>
      <c r="AKE10">
        <v>138.04516949999999</v>
      </c>
      <c r="AKF10">
        <v>165.5921975</v>
      </c>
      <c r="AKG10">
        <v>212.45274739999999</v>
      </c>
      <c r="AKH10">
        <v>214.2139134</v>
      </c>
      <c r="AKI10">
        <v>188.88390290000001</v>
      </c>
      <c r="AKJ10">
        <v>155.10312769999999</v>
      </c>
      <c r="AKK10">
        <v>188.78152159999999</v>
      </c>
      <c r="AKL10">
        <v>211.10067359999999</v>
      </c>
      <c r="AKM10">
        <v>200.95232780000001</v>
      </c>
      <c r="AKN10">
        <v>196.81106969999999</v>
      </c>
      <c r="AKO10">
        <v>269.12485600000002</v>
      </c>
      <c r="AKP10">
        <v>270.36796570000001</v>
      </c>
      <c r="AKQ10">
        <v>316.18111909999999</v>
      </c>
      <c r="AKR10">
        <v>257.43093690000001</v>
      </c>
      <c r="AKS10">
        <v>204.13619499999999</v>
      </c>
      <c r="AKT10">
        <v>216.40873310000001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100.37118510000001</v>
      </c>
      <c r="AME10">
        <v>97.447752510000001</v>
      </c>
      <c r="AMF10">
        <v>95.752401629999994</v>
      </c>
      <c r="AMG10">
        <v>92.223734160000006</v>
      </c>
      <c r="AMH10">
        <v>90.016416710000001</v>
      </c>
      <c r="AMI10">
        <v>86.813498350000003</v>
      </c>
      <c r="AMJ10">
        <v>84.22853422</v>
      </c>
      <c r="AMK10">
        <v>81.008461569999994</v>
      </c>
      <c r="AML10">
        <v>79.12758608</v>
      </c>
      <c r="AMM10">
        <v>77.235925449999996</v>
      </c>
      <c r="AMN10">
        <v>76.038951060000002</v>
      </c>
      <c r="AMO10">
        <v>74.797516669999993</v>
      </c>
      <c r="AMP10">
        <v>72.996925840000003</v>
      </c>
      <c r="AMQ10">
        <v>71.283641399999993</v>
      </c>
      <c r="AMR10">
        <v>68.984743750000007</v>
      </c>
      <c r="AMS10">
        <v>68.359091590000006</v>
      </c>
      <c r="AMT10">
        <v>67.375534720000005</v>
      </c>
      <c r="AMU10">
        <v>65.616919760000002</v>
      </c>
      <c r="AMV10">
        <v>64.061866420000001</v>
      </c>
      <c r="AMW10">
        <v>63.194810570000001</v>
      </c>
      <c r="AMX10">
        <v>62.025537810000003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253.28376249999999</v>
      </c>
      <c r="ANG10">
        <v>203.5452153</v>
      </c>
      <c r="ANH10">
        <v>196.704949</v>
      </c>
      <c r="ANI10">
        <v>291.72868290000002</v>
      </c>
      <c r="ANJ10">
        <v>216.534569</v>
      </c>
      <c r="ANK10">
        <v>157.21466280000001</v>
      </c>
      <c r="ANL10">
        <v>208.0013888</v>
      </c>
      <c r="ANM10">
        <v>168.9797313</v>
      </c>
      <c r="ANN10">
        <v>178.36991689999999</v>
      </c>
      <c r="ANO10">
        <v>86.418863430000002</v>
      </c>
      <c r="ANP10">
        <v>132.4856508</v>
      </c>
      <c r="ANQ10">
        <v>105.94136260000001</v>
      </c>
      <c r="ANR10">
        <v>186.8879335</v>
      </c>
      <c r="ANS10">
        <v>113.6061412</v>
      </c>
      <c r="ANT10">
        <v>125.5168219</v>
      </c>
      <c r="ANU10">
        <v>95.022570880000004</v>
      </c>
      <c r="ANV10">
        <v>87.25844506</v>
      </c>
      <c r="ANW10">
        <v>116.2653511</v>
      </c>
      <c r="ANX10">
        <v>64.092104849999998</v>
      </c>
      <c r="ANY10">
        <v>58.721078730000002</v>
      </c>
      <c r="ANZ10">
        <v>63.44479072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124.63662960000001</v>
      </c>
      <c r="AOI10">
        <v>127.4595508</v>
      </c>
      <c r="AOJ10">
        <v>129.47996240000001</v>
      </c>
      <c r="AOK10">
        <v>130.67821040000001</v>
      </c>
      <c r="AOL10">
        <v>132.19859070000001</v>
      </c>
      <c r="AOM10">
        <v>133.7069156</v>
      </c>
      <c r="AON10">
        <v>133.45078319999999</v>
      </c>
      <c r="AOO10">
        <v>133.80259789999999</v>
      </c>
      <c r="AOP10">
        <v>134.05500129999999</v>
      </c>
      <c r="AOQ10">
        <v>133.67976569999999</v>
      </c>
      <c r="AOR10">
        <v>133.2126647</v>
      </c>
      <c r="AOS10">
        <v>134.16579100000001</v>
      </c>
      <c r="AOT10">
        <v>133.76206730000001</v>
      </c>
      <c r="AOU10">
        <v>132.0847536</v>
      </c>
      <c r="AOV10">
        <v>130.2193485</v>
      </c>
      <c r="AOW10">
        <v>127.9322939</v>
      </c>
      <c r="AOX10">
        <v>127.2110971</v>
      </c>
      <c r="AOY10">
        <v>125.9502801</v>
      </c>
      <c r="AOZ10">
        <v>124.654991</v>
      </c>
      <c r="APA10">
        <v>122.684166</v>
      </c>
      <c r="APB10">
        <v>120.7945562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726.50192609999999</v>
      </c>
      <c r="APK10">
        <v>877.38401160000001</v>
      </c>
      <c r="APL10">
        <v>938.61431930000003</v>
      </c>
      <c r="APM10">
        <v>1050.137176</v>
      </c>
      <c r="APN10">
        <v>996.19215459999998</v>
      </c>
      <c r="APO10">
        <v>999.92354290000003</v>
      </c>
      <c r="APP10">
        <v>1103.3661979999999</v>
      </c>
      <c r="APQ10">
        <v>1076.352627</v>
      </c>
      <c r="APR10">
        <v>802.18437619999997</v>
      </c>
      <c r="APS10">
        <v>921.87267510000004</v>
      </c>
      <c r="APT10">
        <v>1087.497799</v>
      </c>
      <c r="APU10">
        <v>898.58223229999999</v>
      </c>
      <c r="APV10">
        <v>847.13087859999996</v>
      </c>
      <c r="APW10">
        <v>953.20840769999995</v>
      </c>
      <c r="APX10">
        <v>1024.812234</v>
      </c>
      <c r="APY10">
        <v>932.71801010000001</v>
      </c>
      <c r="APZ10">
        <v>986.04227349999996</v>
      </c>
      <c r="AQA10">
        <v>935.88892920000001</v>
      </c>
      <c r="AQB10">
        <v>914.58140030000004</v>
      </c>
      <c r="AQC10">
        <v>947.68074690000003</v>
      </c>
      <c r="AQD10">
        <v>940.62756530000001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113.7046404</v>
      </c>
      <c r="ARO10">
        <v>111.3642069</v>
      </c>
      <c r="ARP10">
        <v>109.10188170000001</v>
      </c>
      <c r="ARQ10">
        <v>106.62941069999999</v>
      </c>
      <c r="ARR10">
        <v>103.8360246</v>
      </c>
      <c r="ARS10">
        <v>100.823337</v>
      </c>
      <c r="ART10">
        <v>98.509496110000001</v>
      </c>
      <c r="ARU10">
        <v>95.475390439999998</v>
      </c>
      <c r="ARV10">
        <v>93.537716720000006</v>
      </c>
      <c r="ARW10">
        <v>91.714818640000004</v>
      </c>
      <c r="ARX10">
        <v>89.596828479999999</v>
      </c>
      <c r="ARY10">
        <v>88.169050510000005</v>
      </c>
      <c r="ARZ10">
        <v>86.008779279999999</v>
      </c>
      <c r="ASA10">
        <v>84.157336299999997</v>
      </c>
      <c r="ASB10">
        <v>82.412287399999997</v>
      </c>
      <c r="ASC10">
        <v>80.10738843</v>
      </c>
      <c r="ASD10">
        <v>78.026923240000002</v>
      </c>
      <c r="ASE10">
        <v>76.016052029999997</v>
      </c>
      <c r="ASF10">
        <v>74.040242539999994</v>
      </c>
      <c r="ASG10">
        <v>72.261538490000007</v>
      </c>
      <c r="ASH10">
        <v>69.939745549999998</v>
      </c>
    </row>
    <row r="11" spans="1:1178" x14ac:dyDescent="0.25">
      <c r="A11">
        <v>7</v>
      </c>
      <c r="B11">
        <v>22400</v>
      </c>
      <c r="C11">
        <v>0</v>
      </c>
      <c r="D11">
        <v>0</v>
      </c>
      <c r="E11">
        <v>0</v>
      </c>
      <c r="F11">
        <v>239</v>
      </c>
      <c r="G11">
        <v>234</v>
      </c>
      <c r="H11">
        <v>269</v>
      </c>
      <c r="I11">
        <v>272</v>
      </c>
      <c r="J11">
        <v>272</v>
      </c>
      <c r="K11">
        <v>273</v>
      </c>
      <c r="L11">
        <v>286</v>
      </c>
      <c r="M11">
        <v>289</v>
      </c>
      <c r="N11">
        <v>296</v>
      </c>
      <c r="O11">
        <v>305</v>
      </c>
      <c r="P11">
        <v>268</v>
      </c>
      <c r="Q11">
        <v>298</v>
      </c>
      <c r="R11">
        <v>276</v>
      </c>
      <c r="S11">
        <v>283</v>
      </c>
      <c r="T11">
        <v>284</v>
      </c>
      <c r="U11">
        <v>308</v>
      </c>
      <c r="V11">
        <v>297</v>
      </c>
      <c r="W11">
        <v>277</v>
      </c>
      <c r="X11">
        <v>275</v>
      </c>
      <c r="Y11">
        <v>253</v>
      </c>
      <c r="Z11">
        <v>316</v>
      </c>
      <c r="AA11">
        <v>313</v>
      </c>
      <c r="AB11">
        <v>298</v>
      </c>
      <c r="AC11">
        <v>300</v>
      </c>
      <c r="AD11">
        <v>307</v>
      </c>
      <c r="AE11">
        <v>0</v>
      </c>
      <c r="AF11">
        <v>0</v>
      </c>
      <c r="AG11">
        <v>0</v>
      </c>
      <c r="AH11">
        <v>77</v>
      </c>
      <c r="AI11">
        <v>67</v>
      </c>
      <c r="AJ11">
        <v>68</v>
      </c>
      <c r="AK11">
        <v>91</v>
      </c>
      <c r="AL11">
        <v>77</v>
      </c>
      <c r="AM11">
        <v>89</v>
      </c>
      <c r="AN11">
        <v>106</v>
      </c>
      <c r="AO11">
        <v>111</v>
      </c>
      <c r="AP11">
        <v>106</v>
      </c>
      <c r="AQ11">
        <v>120</v>
      </c>
      <c r="AR11">
        <v>125</v>
      </c>
      <c r="AS11">
        <v>127</v>
      </c>
      <c r="AT11">
        <v>99</v>
      </c>
      <c r="AU11">
        <v>128</v>
      </c>
      <c r="AV11">
        <v>141</v>
      </c>
      <c r="AW11">
        <v>120</v>
      </c>
      <c r="AX11">
        <v>125</v>
      </c>
      <c r="AY11">
        <v>143</v>
      </c>
      <c r="AZ11">
        <v>162</v>
      </c>
      <c r="BA11">
        <v>142</v>
      </c>
      <c r="BB11">
        <v>157</v>
      </c>
      <c r="BC11">
        <v>157</v>
      </c>
      <c r="BD11">
        <v>158</v>
      </c>
      <c r="BE11">
        <v>178</v>
      </c>
      <c r="BF11">
        <v>188</v>
      </c>
      <c r="BG11">
        <v>0</v>
      </c>
      <c r="BH11">
        <v>0</v>
      </c>
      <c r="BI11">
        <v>0</v>
      </c>
      <c r="BJ11">
        <v>96</v>
      </c>
      <c r="BK11">
        <v>94</v>
      </c>
      <c r="BL11">
        <v>94</v>
      </c>
      <c r="BM11">
        <v>81</v>
      </c>
      <c r="BN11">
        <v>104</v>
      </c>
      <c r="BO11">
        <v>82</v>
      </c>
      <c r="BP11">
        <v>119</v>
      </c>
      <c r="BQ11">
        <v>94</v>
      </c>
      <c r="BR11">
        <v>113</v>
      </c>
      <c r="BS11">
        <v>88</v>
      </c>
      <c r="BT11">
        <v>96</v>
      </c>
      <c r="BU11">
        <v>88</v>
      </c>
      <c r="BV11">
        <v>105</v>
      </c>
      <c r="BW11">
        <v>104</v>
      </c>
      <c r="BX11">
        <v>106</v>
      </c>
      <c r="BY11">
        <v>98</v>
      </c>
      <c r="BZ11">
        <v>121</v>
      </c>
      <c r="CA11">
        <v>117</v>
      </c>
      <c r="CB11">
        <v>99</v>
      </c>
      <c r="CC11">
        <v>118</v>
      </c>
      <c r="CD11">
        <v>127</v>
      </c>
      <c r="CE11">
        <v>112</v>
      </c>
      <c r="CF11">
        <v>113</v>
      </c>
      <c r="CG11">
        <v>124</v>
      </c>
      <c r="CH11">
        <v>128</v>
      </c>
      <c r="CI11">
        <v>0</v>
      </c>
      <c r="CJ11">
        <v>0</v>
      </c>
      <c r="CK11">
        <v>0</v>
      </c>
      <c r="CL11">
        <v>46</v>
      </c>
      <c r="CM11">
        <v>32</v>
      </c>
      <c r="CN11">
        <v>45</v>
      </c>
      <c r="CO11">
        <v>26</v>
      </c>
      <c r="CP11">
        <v>37</v>
      </c>
      <c r="CQ11">
        <v>38</v>
      </c>
      <c r="CR11">
        <v>35</v>
      </c>
      <c r="CS11">
        <v>43</v>
      </c>
      <c r="CT11">
        <v>36</v>
      </c>
      <c r="CU11">
        <v>34</v>
      </c>
      <c r="CV11">
        <v>40</v>
      </c>
      <c r="CW11">
        <v>30</v>
      </c>
      <c r="CX11">
        <v>37</v>
      </c>
      <c r="CY11">
        <v>18</v>
      </c>
      <c r="CZ11">
        <v>25</v>
      </c>
      <c r="DA11">
        <v>21</v>
      </c>
      <c r="DB11">
        <v>43</v>
      </c>
      <c r="DC11">
        <v>27</v>
      </c>
      <c r="DD11">
        <v>35</v>
      </c>
      <c r="DE11">
        <v>24</v>
      </c>
      <c r="DF11">
        <v>26</v>
      </c>
      <c r="DG11">
        <v>36</v>
      </c>
      <c r="DH11">
        <v>22</v>
      </c>
      <c r="DI11">
        <v>23</v>
      </c>
      <c r="DJ11">
        <v>24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3</v>
      </c>
      <c r="DQ11">
        <v>5</v>
      </c>
      <c r="DR11">
        <v>2</v>
      </c>
      <c r="DS11">
        <v>2</v>
      </c>
      <c r="DT11">
        <v>2</v>
      </c>
      <c r="DU11">
        <v>4</v>
      </c>
      <c r="DV11">
        <v>1</v>
      </c>
      <c r="DW11">
        <v>1</v>
      </c>
      <c r="DX11">
        <v>4</v>
      </c>
      <c r="DY11">
        <v>6</v>
      </c>
      <c r="DZ11">
        <v>3</v>
      </c>
      <c r="EA11">
        <v>4</v>
      </c>
      <c r="EB11">
        <v>6</v>
      </c>
      <c r="EC11">
        <v>4</v>
      </c>
      <c r="ED11">
        <v>7</v>
      </c>
      <c r="EE11">
        <v>5</v>
      </c>
      <c r="EF11">
        <v>3</v>
      </c>
      <c r="EG11">
        <v>11</v>
      </c>
      <c r="EH11">
        <v>7</v>
      </c>
      <c r="EI11">
        <v>3</v>
      </c>
      <c r="EJ11">
        <v>6</v>
      </c>
      <c r="EK11">
        <v>4</v>
      </c>
      <c r="EL11">
        <v>6</v>
      </c>
      <c r="EM11">
        <v>0</v>
      </c>
      <c r="EN11">
        <v>0</v>
      </c>
      <c r="EO11">
        <v>0</v>
      </c>
      <c r="EP11">
        <v>20</v>
      </c>
      <c r="EQ11">
        <v>15</v>
      </c>
      <c r="ER11">
        <v>0</v>
      </c>
      <c r="ES11">
        <v>20</v>
      </c>
      <c r="ET11">
        <v>20</v>
      </c>
      <c r="EU11">
        <v>15</v>
      </c>
      <c r="EV11">
        <v>0</v>
      </c>
      <c r="EW11">
        <v>20</v>
      </c>
      <c r="EX11">
        <v>10</v>
      </c>
      <c r="EY11">
        <v>10</v>
      </c>
      <c r="EZ11">
        <v>0</v>
      </c>
      <c r="FA11">
        <v>10</v>
      </c>
      <c r="FB11">
        <v>30</v>
      </c>
      <c r="FC11">
        <v>20</v>
      </c>
      <c r="FD11">
        <v>15</v>
      </c>
      <c r="FE11">
        <v>20</v>
      </c>
      <c r="FF11">
        <v>35</v>
      </c>
      <c r="FG11">
        <v>35</v>
      </c>
      <c r="FH11">
        <v>10</v>
      </c>
      <c r="FI11">
        <v>20</v>
      </c>
      <c r="FJ11">
        <v>50</v>
      </c>
      <c r="FK11">
        <v>35</v>
      </c>
      <c r="FL11">
        <v>35</v>
      </c>
      <c r="FM11">
        <v>40</v>
      </c>
      <c r="FN11">
        <v>15</v>
      </c>
      <c r="FO11">
        <v>0</v>
      </c>
      <c r="FP11">
        <v>0</v>
      </c>
      <c r="FQ11">
        <v>5969</v>
      </c>
      <c r="FR11">
        <v>6275</v>
      </c>
      <c r="FS11">
        <v>6520</v>
      </c>
      <c r="FT11">
        <v>6720</v>
      </c>
      <c r="FU11">
        <v>6944</v>
      </c>
      <c r="FV11">
        <v>7121</v>
      </c>
      <c r="FW11">
        <v>7290</v>
      </c>
      <c r="FX11">
        <v>7419</v>
      </c>
      <c r="FY11">
        <v>7522</v>
      </c>
      <c r="FZ11">
        <v>7657</v>
      </c>
      <c r="GA11">
        <v>7783</v>
      </c>
      <c r="GB11">
        <v>7897</v>
      </c>
      <c r="GC11">
        <v>7933</v>
      </c>
      <c r="GD11">
        <v>8008</v>
      </c>
      <c r="GE11">
        <v>8076</v>
      </c>
      <c r="GF11">
        <v>8152</v>
      </c>
      <c r="GG11">
        <v>8215</v>
      </c>
      <c r="GH11">
        <v>8276</v>
      </c>
      <c r="GI11">
        <v>8320</v>
      </c>
      <c r="GJ11">
        <v>8342</v>
      </c>
      <c r="GK11">
        <v>8330</v>
      </c>
      <c r="GL11">
        <v>8373</v>
      </c>
      <c r="GM11">
        <v>8406</v>
      </c>
      <c r="GN11">
        <v>8445</v>
      </c>
      <c r="GO11">
        <v>8477</v>
      </c>
      <c r="GP11">
        <v>8535</v>
      </c>
      <c r="GQ11">
        <v>0</v>
      </c>
      <c r="GR11">
        <v>0</v>
      </c>
      <c r="GS11">
        <v>616</v>
      </c>
      <c r="GT11">
        <v>752</v>
      </c>
      <c r="GU11">
        <v>892</v>
      </c>
      <c r="GV11">
        <v>1079</v>
      </c>
      <c r="GW11">
        <v>1221</v>
      </c>
      <c r="GX11">
        <v>1395</v>
      </c>
      <c r="GY11">
        <v>1530</v>
      </c>
      <c r="GZ11">
        <v>1705</v>
      </c>
      <c r="HA11">
        <v>1883</v>
      </c>
      <c r="HB11">
        <v>2020</v>
      </c>
      <c r="HC11">
        <v>2122</v>
      </c>
      <c r="HD11">
        <v>2243</v>
      </c>
      <c r="HE11">
        <v>2364</v>
      </c>
      <c r="HF11">
        <v>2479</v>
      </c>
      <c r="HG11">
        <v>2581</v>
      </c>
      <c r="HH11">
        <v>2668</v>
      </c>
      <c r="HI11">
        <v>2765</v>
      </c>
      <c r="HJ11">
        <v>2886</v>
      </c>
      <c r="HK11">
        <v>2948</v>
      </c>
      <c r="HL11">
        <v>3036</v>
      </c>
      <c r="HM11">
        <v>3114</v>
      </c>
      <c r="HN11">
        <v>3208</v>
      </c>
      <c r="HO11">
        <v>3247</v>
      </c>
      <c r="HP11">
        <v>3304</v>
      </c>
      <c r="HQ11">
        <v>3361</v>
      </c>
      <c r="HR11">
        <v>3429</v>
      </c>
      <c r="HS11">
        <v>0</v>
      </c>
      <c r="HT11">
        <v>0</v>
      </c>
      <c r="HU11">
        <v>76</v>
      </c>
      <c r="HV11">
        <v>75</v>
      </c>
      <c r="HW11">
        <v>76</v>
      </c>
      <c r="HX11">
        <v>81</v>
      </c>
      <c r="HY11">
        <v>102</v>
      </c>
      <c r="HZ11">
        <v>111</v>
      </c>
      <c r="IA11">
        <v>123</v>
      </c>
      <c r="IB11">
        <v>134</v>
      </c>
      <c r="IC11">
        <v>143</v>
      </c>
      <c r="ID11">
        <v>161</v>
      </c>
      <c r="IE11">
        <v>171</v>
      </c>
      <c r="IF11">
        <v>178</v>
      </c>
      <c r="IG11">
        <v>186</v>
      </c>
      <c r="IH11">
        <v>192</v>
      </c>
      <c r="II11">
        <v>197</v>
      </c>
      <c r="IJ11">
        <v>213</v>
      </c>
      <c r="IK11">
        <v>209</v>
      </c>
      <c r="IL11">
        <v>212</v>
      </c>
      <c r="IM11">
        <v>230</v>
      </c>
      <c r="IN11">
        <v>243</v>
      </c>
      <c r="IO11">
        <v>263</v>
      </c>
      <c r="IP11">
        <v>279</v>
      </c>
      <c r="IQ11">
        <v>291</v>
      </c>
      <c r="IR11">
        <v>307</v>
      </c>
      <c r="IS11">
        <v>317</v>
      </c>
      <c r="IT11">
        <v>325</v>
      </c>
      <c r="IU11">
        <v>0</v>
      </c>
      <c r="IV11">
        <v>0</v>
      </c>
      <c r="IW11">
        <v>1</v>
      </c>
      <c r="IX11">
        <v>4</v>
      </c>
      <c r="IY11">
        <v>4</v>
      </c>
      <c r="IZ11">
        <v>5</v>
      </c>
      <c r="JA11">
        <v>6</v>
      </c>
      <c r="JB11">
        <v>2</v>
      </c>
      <c r="JC11">
        <v>1</v>
      </c>
      <c r="JD11">
        <v>4</v>
      </c>
      <c r="JE11">
        <v>9</v>
      </c>
      <c r="JF11">
        <v>4</v>
      </c>
      <c r="JG11">
        <v>4</v>
      </c>
      <c r="JH11">
        <v>2</v>
      </c>
      <c r="JI11">
        <v>9</v>
      </c>
      <c r="JJ11">
        <v>9</v>
      </c>
      <c r="JK11">
        <v>9</v>
      </c>
      <c r="JL11">
        <v>8</v>
      </c>
      <c r="JM11">
        <v>11</v>
      </c>
      <c r="JN11">
        <v>6</v>
      </c>
      <c r="JO11">
        <v>8</v>
      </c>
      <c r="JP11">
        <v>12</v>
      </c>
      <c r="JQ11">
        <v>8</v>
      </c>
      <c r="JR11">
        <v>8</v>
      </c>
      <c r="JS11">
        <v>6</v>
      </c>
      <c r="JT11">
        <v>9</v>
      </c>
      <c r="JU11">
        <v>10</v>
      </c>
      <c r="JV11">
        <v>15</v>
      </c>
      <c r="JW11">
        <v>0</v>
      </c>
      <c r="JX11">
        <v>0</v>
      </c>
      <c r="JY11">
        <v>0</v>
      </c>
      <c r="JZ11">
        <v>6</v>
      </c>
      <c r="KA11">
        <v>12</v>
      </c>
      <c r="KB11">
        <v>22</v>
      </c>
      <c r="KC11">
        <v>29</v>
      </c>
      <c r="KD11">
        <v>41</v>
      </c>
      <c r="KE11">
        <v>55</v>
      </c>
      <c r="KF11">
        <v>64</v>
      </c>
      <c r="KG11">
        <v>73</v>
      </c>
      <c r="KH11">
        <v>95</v>
      </c>
      <c r="KI11">
        <v>111</v>
      </c>
      <c r="KJ11">
        <v>132</v>
      </c>
      <c r="KK11">
        <v>151</v>
      </c>
      <c r="KL11">
        <v>168</v>
      </c>
      <c r="KM11">
        <v>192</v>
      </c>
      <c r="KN11">
        <v>210</v>
      </c>
      <c r="KO11">
        <v>237</v>
      </c>
      <c r="KP11">
        <v>263</v>
      </c>
      <c r="KQ11">
        <v>283</v>
      </c>
      <c r="KR11">
        <v>303</v>
      </c>
      <c r="KS11">
        <v>323</v>
      </c>
      <c r="KT11">
        <v>338</v>
      </c>
      <c r="KU11">
        <v>371</v>
      </c>
      <c r="KV11">
        <v>388</v>
      </c>
      <c r="KW11">
        <v>415</v>
      </c>
      <c r="KX11">
        <v>445</v>
      </c>
      <c r="KY11">
        <v>0</v>
      </c>
      <c r="KZ11">
        <v>0</v>
      </c>
      <c r="LA11">
        <v>0</v>
      </c>
      <c r="LB11">
        <v>220</v>
      </c>
      <c r="LC11">
        <v>443</v>
      </c>
      <c r="LD11">
        <v>646</v>
      </c>
      <c r="LE11">
        <v>838</v>
      </c>
      <c r="LF11">
        <v>1026</v>
      </c>
      <c r="LG11">
        <v>1200</v>
      </c>
      <c r="LH11">
        <v>1366</v>
      </c>
      <c r="LI11">
        <v>1521</v>
      </c>
      <c r="LJ11">
        <v>1679</v>
      </c>
      <c r="LK11">
        <v>1829</v>
      </c>
      <c r="LL11">
        <v>1973</v>
      </c>
      <c r="LM11">
        <v>2115</v>
      </c>
      <c r="LN11">
        <v>2254</v>
      </c>
      <c r="LO11">
        <v>2369</v>
      </c>
      <c r="LP11">
        <v>2497</v>
      </c>
      <c r="LQ11">
        <v>2625</v>
      </c>
      <c r="LR11">
        <v>2750</v>
      </c>
      <c r="LS11">
        <v>2863</v>
      </c>
      <c r="LT11">
        <v>2965</v>
      </c>
      <c r="LU11">
        <v>3072</v>
      </c>
      <c r="LV11">
        <v>3183</v>
      </c>
      <c r="LW11">
        <v>3292</v>
      </c>
      <c r="LX11">
        <v>3406</v>
      </c>
      <c r="LY11">
        <v>3505</v>
      </c>
      <c r="LZ11">
        <v>3592</v>
      </c>
      <c r="MA11">
        <v>0</v>
      </c>
      <c r="MB11">
        <v>0</v>
      </c>
      <c r="MC11">
        <v>1464</v>
      </c>
      <c r="MD11">
        <v>1467</v>
      </c>
      <c r="ME11">
        <v>1463</v>
      </c>
      <c r="MF11">
        <v>1457</v>
      </c>
      <c r="MG11">
        <v>1466</v>
      </c>
      <c r="MH11">
        <v>1480</v>
      </c>
      <c r="MI11">
        <v>1482</v>
      </c>
      <c r="MJ11">
        <v>1496</v>
      </c>
      <c r="MK11">
        <v>1520</v>
      </c>
      <c r="ML11">
        <v>1550</v>
      </c>
      <c r="MM11">
        <v>1569</v>
      </c>
      <c r="MN11">
        <v>1598</v>
      </c>
      <c r="MO11">
        <v>1628</v>
      </c>
      <c r="MP11">
        <v>1642</v>
      </c>
      <c r="MQ11">
        <v>1677</v>
      </c>
      <c r="MR11">
        <v>1697</v>
      </c>
      <c r="MS11">
        <v>1725</v>
      </c>
      <c r="MT11">
        <v>1734</v>
      </c>
      <c r="MU11">
        <v>1765</v>
      </c>
      <c r="MV11">
        <v>1796</v>
      </c>
      <c r="MW11">
        <v>1821</v>
      </c>
      <c r="MX11">
        <v>1861</v>
      </c>
      <c r="MY11">
        <v>1888</v>
      </c>
      <c r="MZ11">
        <v>1902</v>
      </c>
      <c r="NA11">
        <v>1938</v>
      </c>
      <c r="NB11">
        <v>1929</v>
      </c>
      <c r="NC11">
        <v>0</v>
      </c>
      <c r="ND11">
        <v>0</v>
      </c>
      <c r="NE11">
        <v>0</v>
      </c>
      <c r="NF11">
        <v>50</v>
      </c>
      <c r="NG11">
        <v>111</v>
      </c>
      <c r="NH11">
        <v>161</v>
      </c>
      <c r="NI11">
        <v>207</v>
      </c>
      <c r="NJ11">
        <v>253</v>
      </c>
      <c r="NK11">
        <v>308</v>
      </c>
      <c r="NL11">
        <v>371</v>
      </c>
      <c r="NM11">
        <v>424</v>
      </c>
      <c r="NN11">
        <v>474</v>
      </c>
      <c r="NO11">
        <v>527</v>
      </c>
      <c r="NP11">
        <v>583</v>
      </c>
      <c r="NQ11">
        <v>634</v>
      </c>
      <c r="NR11">
        <v>689</v>
      </c>
      <c r="NS11">
        <v>746</v>
      </c>
      <c r="NT11">
        <v>804</v>
      </c>
      <c r="NU11">
        <v>851</v>
      </c>
      <c r="NV11">
        <v>909</v>
      </c>
      <c r="NW11">
        <v>976</v>
      </c>
      <c r="NX11">
        <v>1042</v>
      </c>
      <c r="NY11">
        <v>1106</v>
      </c>
      <c r="NZ11">
        <v>1165</v>
      </c>
      <c r="OA11">
        <v>1236</v>
      </c>
      <c r="OB11">
        <v>1310</v>
      </c>
      <c r="OC11">
        <v>1383</v>
      </c>
      <c r="OD11">
        <v>1458</v>
      </c>
      <c r="OE11">
        <v>0</v>
      </c>
      <c r="OF11">
        <v>0</v>
      </c>
      <c r="OG11">
        <v>2146</v>
      </c>
      <c r="OH11">
        <v>2280</v>
      </c>
      <c r="OI11">
        <v>2417</v>
      </c>
      <c r="OJ11">
        <v>2560</v>
      </c>
      <c r="OK11">
        <v>2718</v>
      </c>
      <c r="OL11">
        <v>2869</v>
      </c>
      <c r="OM11">
        <v>3015</v>
      </c>
      <c r="ON11">
        <v>3162</v>
      </c>
      <c r="OO11">
        <v>3330</v>
      </c>
      <c r="OP11">
        <v>3479</v>
      </c>
      <c r="OQ11">
        <v>3601</v>
      </c>
      <c r="OR11">
        <v>3743</v>
      </c>
      <c r="OS11">
        <v>3874</v>
      </c>
      <c r="OT11">
        <v>4006</v>
      </c>
      <c r="OU11">
        <v>4172</v>
      </c>
      <c r="OV11">
        <v>4286</v>
      </c>
      <c r="OW11">
        <v>4426</v>
      </c>
      <c r="OX11">
        <v>4539</v>
      </c>
      <c r="OY11">
        <v>4663</v>
      </c>
      <c r="OZ11">
        <v>4736</v>
      </c>
      <c r="PA11">
        <v>4815</v>
      </c>
      <c r="PB11">
        <v>4890</v>
      </c>
      <c r="PC11">
        <v>4931</v>
      </c>
      <c r="PD11">
        <v>5007</v>
      </c>
      <c r="PE11">
        <v>5110</v>
      </c>
      <c r="PF11">
        <v>5200</v>
      </c>
      <c r="PG11">
        <v>0</v>
      </c>
      <c r="PH11">
        <v>0</v>
      </c>
      <c r="PI11">
        <v>0</v>
      </c>
      <c r="PJ11">
        <v>60</v>
      </c>
      <c r="PK11">
        <v>119</v>
      </c>
      <c r="PL11">
        <v>190</v>
      </c>
      <c r="PM11">
        <v>266</v>
      </c>
      <c r="PN11">
        <v>340</v>
      </c>
      <c r="PO11">
        <v>424</v>
      </c>
      <c r="PP11">
        <v>514</v>
      </c>
      <c r="PQ11">
        <v>603</v>
      </c>
      <c r="PR11">
        <v>689</v>
      </c>
      <c r="PS11">
        <v>782</v>
      </c>
      <c r="PT11">
        <v>869</v>
      </c>
      <c r="PU11">
        <v>957</v>
      </c>
      <c r="PV11">
        <v>1078</v>
      </c>
      <c r="PW11">
        <v>1198</v>
      </c>
      <c r="PX11">
        <v>1315</v>
      </c>
      <c r="PY11">
        <v>1446</v>
      </c>
      <c r="PZ11">
        <v>1607</v>
      </c>
      <c r="QA11">
        <v>1762</v>
      </c>
      <c r="QB11">
        <v>1911</v>
      </c>
      <c r="QC11">
        <v>2073</v>
      </c>
      <c r="QD11">
        <v>2244</v>
      </c>
      <c r="QE11">
        <v>2415</v>
      </c>
      <c r="QF11">
        <v>2581</v>
      </c>
      <c r="QG11">
        <v>2736</v>
      </c>
      <c r="QH11">
        <v>2901</v>
      </c>
      <c r="QI11">
        <v>0</v>
      </c>
      <c r="QJ11">
        <v>0</v>
      </c>
      <c r="QK11">
        <v>7383</v>
      </c>
      <c r="QL11">
        <v>7915</v>
      </c>
      <c r="QM11">
        <v>8241</v>
      </c>
      <c r="QN11">
        <v>8419</v>
      </c>
      <c r="QO11">
        <v>8581</v>
      </c>
      <c r="QP11">
        <v>8748</v>
      </c>
      <c r="QQ11">
        <v>8904</v>
      </c>
      <c r="QR11">
        <v>9058</v>
      </c>
      <c r="QS11">
        <v>9102</v>
      </c>
      <c r="QT11">
        <v>9247</v>
      </c>
      <c r="QU11">
        <v>9311</v>
      </c>
      <c r="QV11">
        <v>9389</v>
      </c>
      <c r="QW11">
        <v>9411</v>
      </c>
      <c r="QX11">
        <v>9467</v>
      </c>
      <c r="QY11">
        <v>9467</v>
      </c>
      <c r="QZ11">
        <v>9442</v>
      </c>
      <c r="RA11">
        <v>9475</v>
      </c>
      <c r="RB11">
        <v>9504</v>
      </c>
      <c r="RC11">
        <v>9517</v>
      </c>
      <c r="RD11">
        <v>9568</v>
      </c>
      <c r="RE11">
        <v>9543</v>
      </c>
      <c r="RF11">
        <v>9529</v>
      </c>
      <c r="RG11">
        <v>9600</v>
      </c>
      <c r="RH11">
        <v>9657</v>
      </c>
      <c r="RI11">
        <v>9642</v>
      </c>
      <c r="RJ11">
        <v>9703</v>
      </c>
      <c r="RK11">
        <v>0</v>
      </c>
      <c r="RL11">
        <v>0</v>
      </c>
      <c r="RM11">
        <v>8416</v>
      </c>
      <c r="RN11">
        <v>8408</v>
      </c>
      <c r="RO11">
        <v>8464</v>
      </c>
      <c r="RP11">
        <v>8560</v>
      </c>
      <c r="RQ11">
        <v>8621</v>
      </c>
      <c r="RR11">
        <v>8723</v>
      </c>
      <c r="RS11">
        <v>8794</v>
      </c>
      <c r="RT11">
        <v>8814</v>
      </c>
      <c r="RU11">
        <v>8913</v>
      </c>
      <c r="RV11">
        <v>8945</v>
      </c>
      <c r="RW11">
        <v>9016</v>
      </c>
      <c r="RX11">
        <v>9077</v>
      </c>
      <c r="RY11">
        <v>9195</v>
      </c>
      <c r="RZ11">
        <v>9274</v>
      </c>
      <c r="SA11">
        <v>9382</v>
      </c>
      <c r="SB11">
        <v>9465</v>
      </c>
      <c r="SC11">
        <v>9543</v>
      </c>
      <c r="SD11">
        <v>9607</v>
      </c>
      <c r="SE11">
        <v>9631</v>
      </c>
      <c r="SF11">
        <v>9675</v>
      </c>
      <c r="SG11">
        <v>9733</v>
      </c>
      <c r="SH11">
        <v>9752</v>
      </c>
      <c r="SI11">
        <v>9732</v>
      </c>
      <c r="SJ11">
        <v>9757</v>
      </c>
      <c r="SK11">
        <v>9808</v>
      </c>
      <c r="SL11">
        <v>9796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951442.45770000003</v>
      </c>
      <c r="SU11">
        <v>945653.08909999998</v>
      </c>
      <c r="SV11">
        <v>934356.18259999994</v>
      </c>
      <c r="SW11">
        <v>919736.02350000001</v>
      </c>
      <c r="SX11">
        <v>908973.64260000002</v>
      </c>
      <c r="SY11">
        <v>897020.66650000005</v>
      </c>
      <c r="SZ11">
        <v>883650.10160000005</v>
      </c>
      <c r="TA11">
        <v>861823.68090000004</v>
      </c>
      <c r="TB11">
        <v>844632.53980000003</v>
      </c>
      <c r="TC11">
        <v>826994.89729999995</v>
      </c>
      <c r="TD11">
        <v>810463.50959999999</v>
      </c>
      <c r="TE11">
        <v>792938.74300000002</v>
      </c>
      <c r="TF11">
        <v>775559.86699999997</v>
      </c>
      <c r="TG11">
        <v>756973.97239999997</v>
      </c>
      <c r="TH11">
        <v>736869.50120000006</v>
      </c>
      <c r="TI11">
        <v>714378.1666</v>
      </c>
      <c r="TJ11">
        <v>697151.29410000006</v>
      </c>
      <c r="TK11">
        <v>679513.52859999996</v>
      </c>
      <c r="TL11">
        <v>662782.68059999996</v>
      </c>
      <c r="TM11">
        <v>645916.61439999996</v>
      </c>
      <c r="TN11">
        <v>631394.17850000004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240647.4001</v>
      </c>
      <c r="TW11">
        <v>256248.40599999999</v>
      </c>
      <c r="TX11">
        <v>277240.64480000001</v>
      </c>
      <c r="TY11">
        <v>297266.25530000002</v>
      </c>
      <c r="TZ11">
        <v>309606.04879999999</v>
      </c>
      <c r="UA11">
        <v>315766.62290000002</v>
      </c>
      <c r="UB11">
        <v>324050.64610000001</v>
      </c>
      <c r="UC11">
        <v>331584.22859999997</v>
      </c>
      <c r="UD11">
        <v>337586.98540000001</v>
      </c>
      <c r="UE11">
        <v>341240.01199999999</v>
      </c>
      <c r="UF11">
        <v>342468.4314</v>
      </c>
      <c r="UG11">
        <v>344582.03399999999</v>
      </c>
      <c r="UH11">
        <v>349185.81790000002</v>
      </c>
      <c r="UI11">
        <v>346298.4314</v>
      </c>
      <c r="UJ11">
        <v>346248.25050000002</v>
      </c>
      <c r="UK11">
        <v>344799.95779999997</v>
      </c>
      <c r="UL11">
        <v>344862.30820000003</v>
      </c>
      <c r="UM11">
        <v>338888.19059999997</v>
      </c>
      <c r="UN11">
        <v>334793.4558</v>
      </c>
      <c r="UO11">
        <v>330649.75819999998</v>
      </c>
      <c r="UP11">
        <v>327514.06650000002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261134.70129999999</v>
      </c>
      <c r="UY11">
        <v>280937.359</v>
      </c>
      <c r="UZ11">
        <v>297147.41580000002</v>
      </c>
      <c r="VA11">
        <v>307869.00790000003</v>
      </c>
      <c r="VB11">
        <v>336525.97100000002</v>
      </c>
      <c r="VC11">
        <v>347017.67499999999</v>
      </c>
      <c r="VD11">
        <v>350702.01640000002</v>
      </c>
      <c r="VE11">
        <v>355790.19880000001</v>
      </c>
      <c r="VF11">
        <v>356570.1961</v>
      </c>
      <c r="VG11">
        <v>355199.88179999997</v>
      </c>
      <c r="VH11">
        <v>372862.72149999999</v>
      </c>
      <c r="VI11">
        <v>355204.4706</v>
      </c>
      <c r="VJ11">
        <v>349808.83429999999</v>
      </c>
      <c r="VK11">
        <v>368455.90720000002</v>
      </c>
      <c r="VL11">
        <v>377943.37459999998</v>
      </c>
      <c r="VM11">
        <v>397135.75260000001</v>
      </c>
      <c r="VN11">
        <v>409025.34230000002</v>
      </c>
      <c r="VO11">
        <v>414192.06809999997</v>
      </c>
      <c r="VP11">
        <v>424238.36420000001</v>
      </c>
      <c r="VQ11">
        <v>425298.25579999998</v>
      </c>
      <c r="VR11">
        <v>423331.39299999998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110195.5543</v>
      </c>
      <c r="WA11">
        <v>53492.987520000002</v>
      </c>
      <c r="WB11">
        <v>207739.7574</v>
      </c>
      <c r="WC11">
        <v>453800.44089999999</v>
      </c>
      <c r="WD11">
        <v>195814.64550000001</v>
      </c>
      <c r="WE11">
        <v>190111.3063</v>
      </c>
      <c r="WF11">
        <v>92287.041880000004</v>
      </c>
      <c r="WG11">
        <v>403195.81400000001</v>
      </c>
      <c r="WH11">
        <v>391452.24660000001</v>
      </c>
      <c r="WI11">
        <v>380050.72489999997</v>
      </c>
      <c r="WJ11">
        <v>327983.36560000002</v>
      </c>
      <c r="WK11">
        <v>437841.87160000001</v>
      </c>
      <c r="WL11">
        <v>231866.834</v>
      </c>
      <c r="WM11">
        <v>300151.2414</v>
      </c>
      <c r="WN11">
        <v>437113.4584</v>
      </c>
      <c r="WO11">
        <v>282921.33230000001</v>
      </c>
      <c r="WP11">
        <v>274680.90519999998</v>
      </c>
      <c r="WQ11">
        <v>200010.36780000001</v>
      </c>
      <c r="WR11">
        <v>291277.23469999997</v>
      </c>
      <c r="WS11">
        <v>314214.92420000001</v>
      </c>
      <c r="WT11">
        <v>457594.54979999998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20300000</v>
      </c>
      <c r="ZG11">
        <v>19700000</v>
      </c>
      <c r="ZH11">
        <v>19300000</v>
      </c>
      <c r="ZI11">
        <v>19100000</v>
      </c>
      <c r="ZJ11">
        <v>18900000</v>
      </c>
      <c r="ZK11">
        <v>18600000</v>
      </c>
      <c r="ZL11">
        <v>18400000</v>
      </c>
      <c r="ZM11">
        <v>18200000</v>
      </c>
      <c r="ZN11">
        <v>17800000</v>
      </c>
      <c r="ZO11">
        <v>17600000</v>
      </c>
      <c r="ZP11">
        <v>17300000</v>
      </c>
      <c r="ZQ11">
        <v>17100000</v>
      </c>
      <c r="ZR11">
        <v>16700000</v>
      </c>
      <c r="ZS11">
        <v>16500000</v>
      </c>
      <c r="ZT11">
        <v>16300000</v>
      </c>
      <c r="ZU11">
        <v>16000000</v>
      </c>
      <c r="ZV11">
        <v>15900000</v>
      </c>
      <c r="ZW11">
        <v>15700000</v>
      </c>
      <c r="ZX11">
        <v>15300000</v>
      </c>
      <c r="ZY11">
        <v>15200000</v>
      </c>
      <c r="ZZ11">
        <v>14700000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15100000</v>
      </c>
      <c r="ABK11">
        <v>15400000</v>
      </c>
      <c r="ABL11">
        <v>15700000</v>
      </c>
      <c r="ABM11">
        <v>16000000</v>
      </c>
      <c r="ABN11">
        <v>16200000</v>
      </c>
      <c r="ABO11">
        <v>16300000</v>
      </c>
      <c r="ABP11">
        <v>16500000</v>
      </c>
      <c r="ABQ11">
        <v>16600000</v>
      </c>
      <c r="ABR11">
        <v>16600000</v>
      </c>
      <c r="ABS11">
        <v>16800000</v>
      </c>
      <c r="ABT11">
        <v>16800000</v>
      </c>
      <c r="ABU11">
        <v>16800000</v>
      </c>
      <c r="ABV11">
        <v>16700000</v>
      </c>
      <c r="ABW11">
        <v>16700000</v>
      </c>
      <c r="ABX11">
        <v>16500000</v>
      </c>
      <c r="ABY11">
        <v>16200000</v>
      </c>
      <c r="ABZ11">
        <v>16000000</v>
      </c>
      <c r="ACA11">
        <v>15700000</v>
      </c>
      <c r="ACB11">
        <v>15500000</v>
      </c>
      <c r="ACC11">
        <v>15300000</v>
      </c>
      <c r="ACD11">
        <v>15100000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4600000</v>
      </c>
      <c r="ADO11">
        <v>4550000</v>
      </c>
      <c r="ADP11">
        <v>4490000</v>
      </c>
      <c r="ADQ11">
        <v>4380000</v>
      </c>
      <c r="ADR11">
        <v>4320000</v>
      </c>
      <c r="ADS11">
        <v>4220000</v>
      </c>
      <c r="ADT11">
        <v>4140000</v>
      </c>
      <c r="ADU11">
        <v>4020000</v>
      </c>
      <c r="ADV11">
        <v>3930000</v>
      </c>
      <c r="ADW11">
        <v>3820000</v>
      </c>
      <c r="ADX11">
        <v>3690000</v>
      </c>
      <c r="ADY11">
        <v>3600000</v>
      </c>
      <c r="ADZ11">
        <v>3510000</v>
      </c>
      <c r="AEA11">
        <v>3410000</v>
      </c>
      <c r="AEB11">
        <v>3330000</v>
      </c>
      <c r="AEC11">
        <v>3220000</v>
      </c>
      <c r="AED11">
        <v>3120000</v>
      </c>
      <c r="AEE11">
        <v>3050000</v>
      </c>
      <c r="AEF11">
        <v>2980000</v>
      </c>
      <c r="AEG11">
        <v>2890000</v>
      </c>
      <c r="AEH11">
        <v>2830000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10000000</v>
      </c>
      <c r="AEQ11">
        <v>9810000</v>
      </c>
      <c r="AER11">
        <v>9540000</v>
      </c>
      <c r="AES11">
        <v>9370000</v>
      </c>
      <c r="AET11">
        <v>9130000</v>
      </c>
      <c r="AEU11">
        <v>8930000</v>
      </c>
      <c r="AEV11">
        <v>8730000</v>
      </c>
      <c r="AEW11">
        <v>8590000</v>
      </c>
      <c r="AEX11">
        <v>8410000</v>
      </c>
      <c r="AEY11">
        <v>8260000</v>
      </c>
      <c r="AEZ11">
        <v>8090000</v>
      </c>
      <c r="AFA11">
        <v>7920000</v>
      </c>
      <c r="AFB11">
        <v>7740000</v>
      </c>
      <c r="AFC11">
        <v>7530000</v>
      </c>
      <c r="AFD11">
        <v>7350000</v>
      </c>
      <c r="AFE11">
        <v>7180000</v>
      </c>
      <c r="AFF11">
        <v>6980000</v>
      </c>
      <c r="AFG11">
        <v>6760000</v>
      </c>
      <c r="AFH11">
        <v>6580000</v>
      </c>
      <c r="AFI11">
        <v>6430000</v>
      </c>
      <c r="AFJ11">
        <v>6230000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159.49426629999999</v>
      </c>
      <c r="AGU11">
        <v>169.83417019999999</v>
      </c>
      <c r="AGV11">
        <v>183.74723019999999</v>
      </c>
      <c r="AGW11">
        <v>197.0196364</v>
      </c>
      <c r="AGX11">
        <v>205.19810129999999</v>
      </c>
      <c r="AGY11">
        <v>209.28115500000001</v>
      </c>
      <c r="AGZ11">
        <v>214.7715704</v>
      </c>
      <c r="AHA11">
        <v>219.76461499999999</v>
      </c>
      <c r="AHB11">
        <v>223.74307189999999</v>
      </c>
      <c r="AHC11">
        <v>226.1641942</v>
      </c>
      <c r="AHD11">
        <v>226.97835570000001</v>
      </c>
      <c r="AHE11">
        <v>228.37919160000001</v>
      </c>
      <c r="AHF11">
        <v>231.43044889999999</v>
      </c>
      <c r="AHG11">
        <v>229.51677100000001</v>
      </c>
      <c r="AHH11">
        <v>229.48351260000001</v>
      </c>
      <c r="AHI11">
        <v>228.52362529999999</v>
      </c>
      <c r="AHJ11">
        <v>228.56494939999999</v>
      </c>
      <c r="AHK11">
        <v>224.6054738</v>
      </c>
      <c r="AHL11">
        <v>221.89159979999999</v>
      </c>
      <c r="AHM11">
        <v>219.14527459999999</v>
      </c>
      <c r="AHN11">
        <v>217.06702720000001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24.895131540000001</v>
      </c>
      <c r="AHW11">
        <v>26.7830069</v>
      </c>
      <c r="AHX11">
        <v>28.328383649999999</v>
      </c>
      <c r="AHY11">
        <v>29.350520670000002</v>
      </c>
      <c r="AHZ11">
        <v>32.082516310000003</v>
      </c>
      <c r="AIA11">
        <v>33.08273707</v>
      </c>
      <c r="AIB11">
        <v>33.433981709999998</v>
      </c>
      <c r="AIC11">
        <v>33.91906075</v>
      </c>
      <c r="AID11">
        <v>33.993421359999999</v>
      </c>
      <c r="AIE11">
        <v>33.862783219999997</v>
      </c>
      <c r="AIF11">
        <v>35.54666022</v>
      </c>
      <c r="AIG11">
        <v>33.863220679999998</v>
      </c>
      <c r="AIH11">
        <v>33.348830700000001</v>
      </c>
      <c r="AII11">
        <v>35.126539020000003</v>
      </c>
      <c r="AIJ11">
        <v>36.031021449999997</v>
      </c>
      <c r="AIK11">
        <v>37.860716140000001</v>
      </c>
      <c r="AIL11">
        <v>38.994203560000003</v>
      </c>
      <c r="AIM11">
        <v>39.486770489999998</v>
      </c>
      <c r="AIN11">
        <v>40.444528550000001</v>
      </c>
      <c r="AIO11">
        <v>40.545572720000003</v>
      </c>
      <c r="AIP11">
        <v>40.358062949999997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0.60165528800000001</v>
      </c>
      <c r="AIY11">
        <v>0.292065674</v>
      </c>
      <c r="AIZ11">
        <v>1.134235627</v>
      </c>
      <c r="AJA11">
        <v>2.4776991850000001</v>
      </c>
      <c r="AJB11">
        <v>1.0691258619999999</v>
      </c>
      <c r="AJC11">
        <v>1.0379862740000001</v>
      </c>
      <c r="AJD11">
        <v>0.503876832</v>
      </c>
      <c r="AJE11">
        <v>2.2014036340000001</v>
      </c>
      <c r="AJF11">
        <v>2.137285082</v>
      </c>
      <c r="AJG11">
        <v>2.0750340600000001</v>
      </c>
      <c r="AJH11">
        <v>1.7907521550000001</v>
      </c>
      <c r="AJI11">
        <v>2.3905671979999998</v>
      </c>
      <c r="AJJ11">
        <v>1.265966742</v>
      </c>
      <c r="AJK11">
        <v>1.6387918990000001</v>
      </c>
      <c r="AJL11">
        <v>2.3865901439999999</v>
      </c>
      <c r="AJM11">
        <v>1.5447185400000001</v>
      </c>
      <c r="AJN11">
        <v>1.4997267379999999</v>
      </c>
      <c r="AJO11">
        <v>1.0920340319999999</v>
      </c>
      <c r="AJP11">
        <v>1.5903408240000001</v>
      </c>
      <c r="AJQ11">
        <v>1.7155780190000001</v>
      </c>
      <c r="AJR11">
        <v>2.498414591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234.427018</v>
      </c>
      <c r="AKA11">
        <v>237.5282344</v>
      </c>
      <c r="AKB11">
        <v>130.9104959</v>
      </c>
      <c r="AKC11">
        <v>136.54538590000001</v>
      </c>
      <c r="AKD11">
        <v>271.00645109999999</v>
      </c>
      <c r="AKE11">
        <v>207.60971710000001</v>
      </c>
      <c r="AKF11">
        <v>305.95563509999999</v>
      </c>
      <c r="AKG11">
        <v>226.33390729999999</v>
      </c>
      <c r="AKH11">
        <v>233.3884746</v>
      </c>
      <c r="AKI11">
        <v>268.70920159999997</v>
      </c>
      <c r="AKJ11">
        <v>203.10017490000001</v>
      </c>
      <c r="AKK11">
        <v>322.81663040000001</v>
      </c>
      <c r="AKL11">
        <v>284.9926787</v>
      </c>
      <c r="AKM11">
        <v>235.9435163</v>
      </c>
      <c r="AKN11">
        <v>213.63852940000001</v>
      </c>
      <c r="AKO11">
        <v>160.0027072</v>
      </c>
      <c r="AKP11">
        <v>148.89220030000001</v>
      </c>
      <c r="AKQ11">
        <v>331.48166500000002</v>
      </c>
      <c r="AKR11">
        <v>141.0662767</v>
      </c>
      <c r="AKS11">
        <v>201.2279853</v>
      </c>
      <c r="AKT11">
        <v>293.26812159999997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102.30924349999999</v>
      </c>
      <c r="AME11">
        <v>99.463591460000004</v>
      </c>
      <c r="AMF11">
        <v>97.478828680000007</v>
      </c>
      <c r="AMG11">
        <v>96.157922479999996</v>
      </c>
      <c r="AMH11">
        <v>95.199782729999995</v>
      </c>
      <c r="AMI11">
        <v>93.559949329999995</v>
      </c>
      <c r="AMJ11">
        <v>92.513813780000007</v>
      </c>
      <c r="AMK11">
        <v>91.505455139999995</v>
      </c>
      <c r="AML11">
        <v>89.604230180000002</v>
      </c>
      <c r="AMM11">
        <v>88.848724630000007</v>
      </c>
      <c r="AMN11">
        <v>87.289650199999997</v>
      </c>
      <c r="AMO11">
        <v>86.145537590000004</v>
      </c>
      <c r="AMP11">
        <v>84.072808309999999</v>
      </c>
      <c r="AMQ11">
        <v>83.083339870000003</v>
      </c>
      <c r="AMR11">
        <v>82.08018835</v>
      </c>
      <c r="AMS11">
        <v>80.798766939999993</v>
      </c>
      <c r="AMT11">
        <v>80.168532850000005</v>
      </c>
      <c r="AMU11">
        <v>78.962761450000002</v>
      </c>
      <c r="AMV11">
        <v>77.231349899999998</v>
      </c>
      <c r="AMW11">
        <v>76.401108750000006</v>
      </c>
      <c r="AMX11">
        <v>73.831363920000001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287.42040320000001</v>
      </c>
      <c r="ANG11">
        <v>403.68467340000001</v>
      </c>
      <c r="ANH11">
        <v>387.86995030000003</v>
      </c>
      <c r="ANI11">
        <v>336.84328640000001</v>
      </c>
      <c r="ANJ11">
        <v>275.77546669999998</v>
      </c>
      <c r="ANK11">
        <v>295.29742670000002</v>
      </c>
      <c r="ANL11">
        <v>296.41174549999999</v>
      </c>
      <c r="ANM11">
        <v>292.56842019999999</v>
      </c>
      <c r="ANN11">
        <v>313.55688329999998</v>
      </c>
      <c r="ANO11">
        <v>246.04450460000001</v>
      </c>
      <c r="ANP11">
        <v>280.6978939</v>
      </c>
      <c r="ANQ11">
        <v>210.3884008</v>
      </c>
      <c r="ANR11">
        <v>220.12977319999999</v>
      </c>
      <c r="ANS11">
        <v>263.59093080000002</v>
      </c>
      <c r="ANT11">
        <v>227.0836099</v>
      </c>
      <c r="ANU11">
        <v>218.16740899999999</v>
      </c>
      <c r="ANV11">
        <v>165.5478329</v>
      </c>
      <c r="ANW11">
        <v>257.58225729999998</v>
      </c>
      <c r="ANX11">
        <v>227.50780370000001</v>
      </c>
      <c r="ANY11">
        <v>201.6932813</v>
      </c>
      <c r="ANZ11">
        <v>205.20438250000001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88.646706069999993</v>
      </c>
      <c r="AOI11">
        <v>90.44449668</v>
      </c>
      <c r="AOJ11">
        <v>92.091483839999995</v>
      </c>
      <c r="AOK11">
        <v>94.159601940000002</v>
      </c>
      <c r="AOL11">
        <v>95.507523590000005</v>
      </c>
      <c r="AOM11">
        <v>95.977415800000003</v>
      </c>
      <c r="AON11">
        <v>96.856446919999996</v>
      </c>
      <c r="AOO11">
        <v>97.326498240000006</v>
      </c>
      <c r="AOP11">
        <v>97.711392340000003</v>
      </c>
      <c r="AOQ11">
        <v>98.796448249999997</v>
      </c>
      <c r="AOR11">
        <v>98.539867540000003</v>
      </c>
      <c r="AOS11">
        <v>98.794778600000001</v>
      </c>
      <c r="AOT11">
        <v>98.366119900000001</v>
      </c>
      <c r="AOU11">
        <v>98.110061689999995</v>
      </c>
      <c r="AOV11">
        <v>96.74367977</v>
      </c>
      <c r="AOW11">
        <v>95.49265656</v>
      </c>
      <c r="AOX11">
        <v>94.155418560000001</v>
      </c>
      <c r="AOY11">
        <v>92.179476429999994</v>
      </c>
      <c r="AOZ11">
        <v>90.87399087</v>
      </c>
      <c r="APA11">
        <v>90.042114510000005</v>
      </c>
      <c r="APB11">
        <v>88.959207239999998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776.56061160000002</v>
      </c>
      <c r="APK11">
        <v>886.66267900000003</v>
      </c>
      <c r="APL11">
        <v>888.39107839999997</v>
      </c>
      <c r="APM11">
        <v>869.68088829999999</v>
      </c>
      <c r="APN11">
        <v>766.4510583</v>
      </c>
      <c r="APO11">
        <v>793.13977160000002</v>
      </c>
      <c r="APP11">
        <v>717.98062359999994</v>
      </c>
      <c r="APQ11">
        <v>738.89775610000004</v>
      </c>
      <c r="APR11">
        <v>925.79291120000005</v>
      </c>
      <c r="APS11">
        <v>928.13625990000003</v>
      </c>
      <c r="APT11">
        <v>905.19631589999995</v>
      </c>
      <c r="APU11">
        <v>921.31905210000002</v>
      </c>
      <c r="APV11">
        <v>1093.0478029999999</v>
      </c>
      <c r="APW11">
        <v>1097.3359370000001</v>
      </c>
      <c r="APX11">
        <v>958.66015489999995</v>
      </c>
      <c r="APY11">
        <v>975.31516320000003</v>
      </c>
      <c r="APZ11">
        <v>1061.050019</v>
      </c>
      <c r="AQA11">
        <v>1042.7375770000001</v>
      </c>
      <c r="AQB11">
        <v>812.52784689999999</v>
      </c>
      <c r="AQC11">
        <v>809.04330789999995</v>
      </c>
      <c r="AQD11">
        <v>832.96427989999995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129.26700310000001</v>
      </c>
      <c r="ARO11">
        <v>126.5234555</v>
      </c>
      <c r="ARP11">
        <v>123.11767469999999</v>
      </c>
      <c r="ARQ11">
        <v>120.874319</v>
      </c>
      <c r="ARR11">
        <v>117.7750382</v>
      </c>
      <c r="ARS11">
        <v>115.25229640000001</v>
      </c>
      <c r="ART11">
        <v>112.65248990000001</v>
      </c>
      <c r="ARU11">
        <v>110.79316489999999</v>
      </c>
      <c r="ARV11">
        <v>108.4903479</v>
      </c>
      <c r="ARW11">
        <v>106.55705620000001</v>
      </c>
      <c r="ARX11">
        <v>104.36867719999999</v>
      </c>
      <c r="ARY11">
        <v>102.1638521</v>
      </c>
      <c r="ARZ11">
        <v>99.853410319999995</v>
      </c>
      <c r="ASA11">
        <v>97.187244620000001</v>
      </c>
      <c r="ASB11">
        <v>94.787623670000002</v>
      </c>
      <c r="ASC11">
        <v>92.578504420000002</v>
      </c>
      <c r="ASD11">
        <v>90.05750381</v>
      </c>
      <c r="ASE11">
        <v>87.255153739999997</v>
      </c>
      <c r="ASF11">
        <v>84.931357969999993</v>
      </c>
      <c r="ASG11">
        <v>82.888636489999996</v>
      </c>
      <c r="ASH11">
        <v>80.375944649999994</v>
      </c>
    </row>
    <row r="12" spans="1:1178" x14ac:dyDescent="0.25">
      <c r="A12">
        <v>8</v>
      </c>
      <c r="B12">
        <v>22400</v>
      </c>
      <c r="C12">
        <v>0</v>
      </c>
      <c r="D12">
        <v>0</v>
      </c>
      <c r="E12">
        <v>0</v>
      </c>
      <c r="F12">
        <v>239</v>
      </c>
      <c r="G12">
        <v>234</v>
      </c>
      <c r="H12">
        <v>269</v>
      </c>
      <c r="I12">
        <v>271</v>
      </c>
      <c r="J12">
        <v>271</v>
      </c>
      <c r="K12">
        <v>269</v>
      </c>
      <c r="L12">
        <v>285</v>
      </c>
      <c r="M12">
        <v>286</v>
      </c>
      <c r="N12">
        <v>292</v>
      </c>
      <c r="O12">
        <v>302</v>
      </c>
      <c r="P12">
        <v>267</v>
      </c>
      <c r="Q12">
        <v>293</v>
      </c>
      <c r="R12">
        <v>272</v>
      </c>
      <c r="S12">
        <v>278</v>
      </c>
      <c r="T12">
        <v>273</v>
      </c>
      <c r="U12">
        <v>306</v>
      </c>
      <c r="V12">
        <v>293</v>
      </c>
      <c r="W12">
        <v>273</v>
      </c>
      <c r="X12">
        <v>268</v>
      </c>
      <c r="Y12">
        <v>252</v>
      </c>
      <c r="Z12">
        <v>312</v>
      </c>
      <c r="AA12">
        <v>305</v>
      </c>
      <c r="AB12">
        <v>291</v>
      </c>
      <c r="AC12">
        <v>294</v>
      </c>
      <c r="AD12">
        <v>298</v>
      </c>
      <c r="AE12">
        <v>0</v>
      </c>
      <c r="AF12">
        <v>0</v>
      </c>
      <c r="AG12">
        <v>0</v>
      </c>
      <c r="AH12">
        <v>77</v>
      </c>
      <c r="AI12">
        <v>67</v>
      </c>
      <c r="AJ12">
        <v>68</v>
      </c>
      <c r="AK12">
        <v>91</v>
      </c>
      <c r="AL12">
        <v>76</v>
      </c>
      <c r="AM12">
        <v>89</v>
      </c>
      <c r="AN12">
        <v>106</v>
      </c>
      <c r="AO12">
        <v>111</v>
      </c>
      <c r="AP12">
        <v>106</v>
      </c>
      <c r="AQ12">
        <v>120</v>
      </c>
      <c r="AR12">
        <v>125</v>
      </c>
      <c r="AS12">
        <v>127</v>
      </c>
      <c r="AT12">
        <v>99</v>
      </c>
      <c r="AU12">
        <v>127</v>
      </c>
      <c r="AV12">
        <v>141</v>
      </c>
      <c r="AW12">
        <v>120</v>
      </c>
      <c r="AX12">
        <v>124</v>
      </c>
      <c r="AY12">
        <v>142</v>
      </c>
      <c r="AZ12">
        <v>161</v>
      </c>
      <c r="BA12">
        <v>141</v>
      </c>
      <c r="BB12">
        <v>157</v>
      </c>
      <c r="BC12">
        <v>156</v>
      </c>
      <c r="BD12">
        <v>157</v>
      </c>
      <c r="BE12">
        <v>177</v>
      </c>
      <c r="BF12">
        <v>184</v>
      </c>
      <c r="BG12">
        <v>0</v>
      </c>
      <c r="BH12">
        <v>0</v>
      </c>
      <c r="BI12">
        <v>0</v>
      </c>
      <c r="BJ12">
        <v>96</v>
      </c>
      <c r="BK12">
        <v>94</v>
      </c>
      <c r="BL12">
        <v>94</v>
      </c>
      <c r="BM12">
        <v>81</v>
      </c>
      <c r="BN12">
        <v>104</v>
      </c>
      <c r="BO12">
        <v>82</v>
      </c>
      <c r="BP12">
        <v>119</v>
      </c>
      <c r="BQ12">
        <v>94</v>
      </c>
      <c r="BR12">
        <v>112</v>
      </c>
      <c r="BS12">
        <v>87</v>
      </c>
      <c r="BT12">
        <v>96</v>
      </c>
      <c r="BU12">
        <v>87</v>
      </c>
      <c r="BV12">
        <v>104</v>
      </c>
      <c r="BW12">
        <v>103</v>
      </c>
      <c r="BX12">
        <v>104</v>
      </c>
      <c r="BY12">
        <v>95</v>
      </c>
      <c r="BZ12">
        <v>117</v>
      </c>
      <c r="CA12">
        <v>117</v>
      </c>
      <c r="CB12">
        <v>97</v>
      </c>
      <c r="CC12">
        <v>117</v>
      </c>
      <c r="CD12">
        <v>126</v>
      </c>
      <c r="CE12">
        <v>110</v>
      </c>
      <c r="CF12">
        <v>110</v>
      </c>
      <c r="CG12">
        <v>122</v>
      </c>
      <c r="CH12">
        <v>125</v>
      </c>
      <c r="CI12">
        <v>0</v>
      </c>
      <c r="CJ12">
        <v>0</v>
      </c>
      <c r="CK12">
        <v>0</v>
      </c>
      <c r="CL12">
        <v>46</v>
      </c>
      <c r="CM12">
        <v>32</v>
      </c>
      <c r="CN12">
        <v>45</v>
      </c>
      <c r="CO12">
        <v>26</v>
      </c>
      <c r="CP12">
        <v>37</v>
      </c>
      <c r="CQ12">
        <v>38</v>
      </c>
      <c r="CR12">
        <v>35</v>
      </c>
      <c r="CS12">
        <v>43</v>
      </c>
      <c r="CT12">
        <v>36</v>
      </c>
      <c r="CU12">
        <v>34</v>
      </c>
      <c r="CV12">
        <v>40</v>
      </c>
      <c r="CW12">
        <v>30</v>
      </c>
      <c r="CX12">
        <v>37</v>
      </c>
      <c r="CY12">
        <v>18</v>
      </c>
      <c r="CZ12">
        <v>25</v>
      </c>
      <c r="DA12">
        <v>21</v>
      </c>
      <c r="DB12">
        <v>43</v>
      </c>
      <c r="DC12">
        <v>27</v>
      </c>
      <c r="DD12">
        <v>33</v>
      </c>
      <c r="DE12">
        <v>24</v>
      </c>
      <c r="DF12">
        <v>27</v>
      </c>
      <c r="DG12">
        <v>36</v>
      </c>
      <c r="DH12">
        <v>22</v>
      </c>
      <c r="DI12">
        <v>23</v>
      </c>
      <c r="DJ12">
        <v>24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3</v>
      </c>
      <c r="DQ12">
        <v>5</v>
      </c>
      <c r="DR12">
        <v>2</v>
      </c>
      <c r="DS12">
        <v>2</v>
      </c>
      <c r="DT12">
        <v>2</v>
      </c>
      <c r="DU12">
        <v>4</v>
      </c>
      <c r="DV12">
        <v>1</v>
      </c>
      <c r="DW12">
        <v>0</v>
      </c>
      <c r="DX12">
        <v>4</v>
      </c>
      <c r="DY12">
        <v>5</v>
      </c>
      <c r="DZ12">
        <v>3</v>
      </c>
      <c r="EA12">
        <v>4</v>
      </c>
      <c r="EB12">
        <v>6</v>
      </c>
      <c r="EC12">
        <v>4</v>
      </c>
      <c r="ED12">
        <v>7</v>
      </c>
      <c r="EE12">
        <v>4</v>
      </c>
      <c r="EF12">
        <v>2</v>
      </c>
      <c r="EG12">
        <v>11</v>
      </c>
      <c r="EH12">
        <v>7</v>
      </c>
      <c r="EI12">
        <v>3</v>
      </c>
      <c r="EJ12">
        <v>6</v>
      </c>
      <c r="EK12">
        <v>3</v>
      </c>
      <c r="EL12">
        <v>6</v>
      </c>
      <c r="EM12">
        <v>0</v>
      </c>
      <c r="EN12">
        <v>0</v>
      </c>
      <c r="EO12">
        <v>0</v>
      </c>
      <c r="EP12">
        <v>20</v>
      </c>
      <c r="EQ12">
        <v>15</v>
      </c>
      <c r="ER12">
        <v>0</v>
      </c>
      <c r="ES12">
        <v>20</v>
      </c>
      <c r="ET12">
        <v>20</v>
      </c>
      <c r="EU12">
        <v>15</v>
      </c>
      <c r="EV12">
        <v>0</v>
      </c>
      <c r="EW12">
        <v>20</v>
      </c>
      <c r="EX12">
        <v>10</v>
      </c>
      <c r="EY12">
        <v>10</v>
      </c>
      <c r="EZ12">
        <v>0</v>
      </c>
      <c r="FA12">
        <v>10</v>
      </c>
      <c r="FB12">
        <v>20</v>
      </c>
      <c r="FC12">
        <v>20</v>
      </c>
      <c r="FD12">
        <v>15</v>
      </c>
      <c r="FE12">
        <v>20</v>
      </c>
      <c r="FF12">
        <v>35</v>
      </c>
      <c r="FG12">
        <v>35</v>
      </c>
      <c r="FH12">
        <v>10</v>
      </c>
      <c r="FI12">
        <v>15</v>
      </c>
      <c r="FJ12">
        <v>45</v>
      </c>
      <c r="FK12">
        <v>35</v>
      </c>
      <c r="FL12">
        <v>35</v>
      </c>
      <c r="FM12">
        <v>40</v>
      </c>
      <c r="FN12">
        <v>10</v>
      </c>
      <c r="FO12">
        <v>0</v>
      </c>
      <c r="FP12">
        <v>0</v>
      </c>
      <c r="FQ12">
        <v>6799</v>
      </c>
      <c r="FR12">
        <v>7021</v>
      </c>
      <c r="FS12">
        <v>7208</v>
      </c>
      <c r="FT12">
        <v>7450</v>
      </c>
      <c r="FU12">
        <v>7640</v>
      </c>
      <c r="FV12">
        <v>7806</v>
      </c>
      <c r="FW12">
        <v>7866</v>
      </c>
      <c r="FX12">
        <v>7991</v>
      </c>
      <c r="FY12">
        <v>8075</v>
      </c>
      <c r="FZ12">
        <v>8224</v>
      </c>
      <c r="GA12">
        <v>8365</v>
      </c>
      <c r="GB12">
        <v>8463</v>
      </c>
      <c r="GC12">
        <v>8544</v>
      </c>
      <c r="GD12">
        <v>8596</v>
      </c>
      <c r="GE12">
        <v>8661</v>
      </c>
      <c r="GF12">
        <v>8750</v>
      </c>
      <c r="GG12">
        <v>8786</v>
      </c>
      <c r="GH12">
        <v>8800</v>
      </c>
      <c r="GI12">
        <v>8858</v>
      </c>
      <c r="GJ12">
        <v>8931</v>
      </c>
      <c r="GK12">
        <v>8973</v>
      </c>
      <c r="GL12">
        <v>9042</v>
      </c>
      <c r="GM12">
        <v>9052</v>
      </c>
      <c r="GN12">
        <v>9082</v>
      </c>
      <c r="GO12">
        <v>9103</v>
      </c>
      <c r="GP12">
        <v>9136</v>
      </c>
      <c r="GQ12">
        <v>0</v>
      </c>
      <c r="GR12">
        <v>0</v>
      </c>
      <c r="GS12">
        <v>799</v>
      </c>
      <c r="GT12">
        <v>896</v>
      </c>
      <c r="GU12">
        <v>971</v>
      </c>
      <c r="GV12">
        <v>1045</v>
      </c>
      <c r="GW12">
        <v>1141</v>
      </c>
      <c r="GX12">
        <v>1203</v>
      </c>
      <c r="GY12">
        <v>1295</v>
      </c>
      <c r="GZ12">
        <v>1386</v>
      </c>
      <c r="HA12">
        <v>1454</v>
      </c>
      <c r="HB12">
        <v>1530</v>
      </c>
      <c r="HC12">
        <v>1613</v>
      </c>
      <c r="HD12">
        <v>1664</v>
      </c>
      <c r="HE12">
        <v>1744</v>
      </c>
      <c r="HF12">
        <v>1832</v>
      </c>
      <c r="HG12">
        <v>1892</v>
      </c>
      <c r="HH12">
        <v>1937</v>
      </c>
      <c r="HI12">
        <v>1990</v>
      </c>
      <c r="HJ12">
        <v>2058</v>
      </c>
      <c r="HK12">
        <v>2111</v>
      </c>
      <c r="HL12">
        <v>2140</v>
      </c>
      <c r="HM12">
        <v>2183</v>
      </c>
      <c r="HN12">
        <v>2234</v>
      </c>
      <c r="HO12">
        <v>2265</v>
      </c>
      <c r="HP12">
        <v>2330</v>
      </c>
      <c r="HQ12">
        <v>2382</v>
      </c>
      <c r="HR12">
        <v>2383</v>
      </c>
      <c r="HS12">
        <v>0</v>
      </c>
      <c r="HT12">
        <v>0</v>
      </c>
      <c r="HU12">
        <v>74</v>
      </c>
      <c r="HV12">
        <v>80</v>
      </c>
      <c r="HW12">
        <v>85</v>
      </c>
      <c r="HX12">
        <v>99</v>
      </c>
      <c r="HY12">
        <v>114</v>
      </c>
      <c r="HZ12">
        <v>127</v>
      </c>
      <c r="IA12">
        <v>135</v>
      </c>
      <c r="IB12">
        <v>139</v>
      </c>
      <c r="IC12">
        <v>152</v>
      </c>
      <c r="ID12">
        <v>166</v>
      </c>
      <c r="IE12">
        <v>185</v>
      </c>
      <c r="IF12">
        <v>191</v>
      </c>
      <c r="IG12">
        <v>201</v>
      </c>
      <c r="IH12">
        <v>211</v>
      </c>
      <c r="II12">
        <v>212</v>
      </c>
      <c r="IJ12">
        <v>212</v>
      </c>
      <c r="IK12">
        <v>225</v>
      </c>
      <c r="IL12">
        <v>237</v>
      </c>
      <c r="IM12">
        <v>248</v>
      </c>
      <c r="IN12">
        <v>258</v>
      </c>
      <c r="IO12">
        <v>265</v>
      </c>
      <c r="IP12">
        <v>268</v>
      </c>
      <c r="IQ12">
        <v>273</v>
      </c>
      <c r="IR12">
        <v>285</v>
      </c>
      <c r="IS12">
        <v>276</v>
      </c>
      <c r="IT12">
        <v>281</v>
      </c>
      <c r="IU12">
        <v>0</v>
      </c>
      <c r="IV12">
        <v>0</v>
      </c>
      <c r="IW12">
        <v>8</v>
      </c>
      <c r="IX12">
        <v>5</v>
      </c>
      <c r="IY12">
        <v>4</v>
      </c>
      <c r="IZ12">
        <v>3</v>
      </c>
      <c r="JA12">
        <v>2</v>
      </c>
      <c r="JB12">
        <v>3</v>
      </c>
      <c r="JC12">
        <v>6</v>
      </c>
      <c r="JD12">
        <v>6</v>
      </c>
      <c r="JE12">
        <v>8</v>
      </c>
      <c r="JF12">
        <v>9</v>
      </c>
      <c r="JG12">
        <v>6</v>
      </c>
      <c r="JH12">
        <v>7</v>
      </c>
      <c r="JI12">
        <v>8</v>
      </c>
      <c r="JJ12">
        <v>7</v>
      </c>
      <c r="JK12">
        <v>7</v>
      </c>
      <c r="JL12">
        <v>7</v>
      </c>
      <c r="JM12">
        <v>7</v>
      </c>
      <c r="JN12">
        <v>8</v>
      </c>
      <c r="JO12">
        <v>6</v>
      </c>
      <c r="JP12">
        <v>9</v>
      </c>
      <c r="JQ12">
        <v>12</v>
      </c>
      <c r="JR12">
        <v>12</v>
      </c>
      <c r="JS12">
        <v>12</v>
      </c>
      <c r="JT12">
        <v>13</v>
      </c>
      <c r="JU12">
        <v>21</v>
      </c>
      <c r="JV12">
        <v>16</v>
      </c>
      <c r="JW12">
        <v>0</v>
      </c>
      <c r="JX12">
        <v>0</v>
      </c>
      <c r="JY12">
        <v>0</v>
      </c>
      <c r="JZ12">
        <v>8</v>
      </c>
      <c r="KA12">
        <v>15</v>
      </c>
      <c r="KB12">
        <v>29</v>
      </c>
      <c r="KC12">
        <v>35</v>
      </c>
      <c r="KD12">
        <v>44</v>
      </c>
      <c r="KE12">
        <v>54</v>
      </c>
      <c r="KF12">
        <v>68</v>
      </c>
      <c r="KG12">
        <v>79</v>
      </c>
      <c r="KH12">
        <v>87</v>
      </c>
      <c r="KI12">
        <v>104</v>
      </c>
      <c r="KJ12">
        <v>120</v>
      </c>
      <c r="KK12">
        <v>134</v>
      </c>
      <c r="KL12">
        <v>143</v>
      </c>
      <c r="KM12">
        <v>162</v>
      </c>
      <c r="KN12">
        <v>185</v>
      </c>
      <c r="KO12">
        <v>196</v>
      </c>
      <c r="KP12">
        <v>218</v>
      </c>
      <c r="KQ12">
        <v>239</v>
      </c>
      <c r="KR12">
        <v>262</v>
      </c>
      <c r="KS12">
        <v>282</v>
      </c>
      <c r="KT12">
        <v>306</v>
      </c>
      <c r="KU12">
        <v>328</v>
      </c>
      <c r="KV12">
        <v>345</v>
      </c>
      <c r="KW12">
        <v>371</v>
      </c>
      <c r="KX12">
        <v>404</v>
      </c>
      <c r="KY12">
        <v>0</v>
      </c>
      <c r="KZ12">
        <v>0</v>
      </c>
      <c r="LA12">
        <v>0</v>
      </c>
      <c r="LB12">
        <v>212</v>
      </c>
      <c r="LC12">
        <v>429</v>
      </c>
      <c r="LD12">
        <v>621</v>
      </c>
      <c r="LE12">
        <v>797</v>
      </c>
      <c r="LF12">
        <v>996</v>
      </c>
      <c r="LG12">
        <v>1201</v>
      </c>
      <c r="LH12">
        <v>1349</v>
      </c>
      <c r="LI12">
        <v>1550</v>
      </c>
      <c r="LJ12">
        <v>1737</v>
      </c>
      <c r="LK12">
        <v>1898</v>
      </c>
      <c r="LL12">
        <v>2060</v>
      </c>
      <c r="LM12">
        <v>2236</v>
      </c>
      <c r="LN12">
        <v>2371</v>
      </c>
      <c r="LO12">
        <v>2525</v>
      </c>
      <c r="LP12">
        <v>2689</v>
      </c>
      <c r="LQ12">
        <v>2853</v>
      </c>
      <c r="LR12">
        <v>3009</v>
      </c>
      <c r="LS12">
        <v>3150</v>
      </c>
      <c r="LT12">
        <v>3298</v>
      </c>
      <c r="LU12">
        <v>3423</v>
      </c>
      <c r="LV12">
        <v>3564</v>
      </c>
      <c r="LW12">
        <v>3702</v>
      </c>
      <c r="LX12">
        <v>3839</v>
      </c>
      <c r="LY12">
        <v>3985</v>
      </c>
      <c r="LZ12">
        <v>4118</v>
      </c>
      <c r="MA12">
        <v>0</v>
      </c>
      <c r="MB12">
        <v>0</v>
      </c>
      <c r="MC12">
        <v>1406</v>
      </c>
      <c r="MD12">
        <v>1482</v>
      </c>
      <c r="ME12">
        <v>1544</v>
      </c>
      <c r="MF12">
        <v>1597</v>
      </c>
      <c r="MG12">
        <v>1658</v>
      </c>
      <c r="MH12">
        <v>1698</v>
      </c>
      <c r="MI12">
        <v>1745</v>
      </c>
      <c r="MJ12">
        <v>1791</v>
      </c>
      <c r="MK12">
        <v>1827</v>
      </c>
      <c r="ML12">
        <v>1864</v>
      </c>
      <c r="MM12">
        <v>1885</v>
      </c>
      <c r="MN12">
        <v>1930</v>
      </c>
      <c r="MO12">
        <v>1927</v>
      </c>
      <c r="MP12">
        <v>1986</v>
      </c>
      <c r="MQ12">
        <v>1997</v>
      </c>
      <c r="MR12">
        <v>2007</v>
      </c>
      <c r="MS12">
        <v>2036</v>
      </c>
      <c r="MT12">
        <v>2026</v>
      </c>
      <c r="MU12">
        <v>2046</v>
      </c>
      <c r="MV12">
        <v>2039</v>
      </c>
      <c r="MW12">
        <v>2046</v>
      </c>
      <c r="MX12">
        <v>2042</v>
      </c>
      <c r="MY12">
        <v>2012</v>
      </c>
      <c r="MZ12">
        <v>1991</v>
      </c>
      <c r="NA12">
        <v>2011</v>
      </c>
      <c r="NB12">
        <v>1998</v>
      </c>
      <c r="NC12">
        <v>0</v>
      </c>
      <c r="ND12">
        <v>0</v>
      </c>
      <c r="NE12">
        <v>0</v>
      </c>
      <c r="NF12">
        <v>32</v>
      </c>
      <c r="NG12">
        <v>81</v>
      </c>
      <c r="NH12">
        <v>137</v>
      </c>
      <c r="NI12">
        <v>196</v>
      </c>
      <c r="NJ12">
        <v>243</v>
      </c>
      <c r="NK12">
        <v>286</v>
      </c>
      <c r="NL12">
        <v>342</v>
      </c>
      <c r="NM12">
        <v>394</v>
      </c>
      <c r="NN12">
        <v>441</v>
      </c>
      <c r="NO12">
        <v>493</v>
      </c>
      <c r="NP12">
        <v>539</v>
      </c>
      <c r="NQ12">
        <v>605</v>
      </c>
      <c r="NR12">
        <v>659</v>
      </c>
      <c r="NS12">
        <v>718</v>
      </c>
      <c r="NT12">
        <v>774</v>
      </c>
      <c r="NU12">
        <v>835</v>
      </c>
      <c r="NV12">
        <v>900</v>
      </c>
      <c r="NW12">
        <v>951</v>
      </c>
      <c r="NX12">
        <v>1015</v>
      </c>
      <c r="NY12">
        <v>1069</v>
      </c>
      <c r="NZ12">
        <v>1133</v>
      </c>
      <c r="OA12">
        <v>1201</v>
      </c>
      <c r="OB12">
        <v>1264</v>
      </c>
      <c r="OC12">
        <v>1318</v>
      </c>
      <c r="OD12">
        <v>1376</v>
      </c>
      <c r="OE12">
        <v>0</v>
      </c>
      <c r="OF12">
        <v>0</v>
      </c>
      <c r="OG12">
        <v>2156</v>
      </c>
      <c r="OH12">
        <v>2283</v>
      </c>
      <c r="OI12">
        <v>2376</v>
      </c>
      <c r="OJ12">
        <v>2486</v>
      </c>
      <c r="OK12">
        <v>2616</v>
      </c>
      <c r="OL12">
        <v>2755</v>
      </c>
      <c r="OM12">
        <v>2877</v>
      </c>
      <c r="ON12">
        <v>3011</v>
      </c>
      <c r="OO12">
        <v>3069</v>
      </c>
      <c r="OP12">
        <v>3207</v>
      </c>
      <c r="OQ12">
        <v>3344</v>
      </c>
      <c r="OR12">
        <v>3426</v>
      </c>
      <c r="OS12">
        <v>3529</v>
      </c>
      <c r="OT12">
        <v>3650</v>
      </c>
      <c r="OU12">
        <v>3733</v>
      </c>
      <c r="OV12">
        <v>3830</v>
      </c>
      <c r="OW12">
        <v>3874</v>
      </c>
      <c r="OX12">
        <v>3934</v>
      </c>
      <c r="OY12">
        <v>3999</v>
      </c>
      <c r="OZ12">
        <v>4042</v>
      </c>
      <c r="PA12">
        <v>4090</v>
      </c>
      <c r="PB12">
        <v>4135</v>
      </c>
      <c r="PC12">
        <v>4194</v>
      </c>
      <c r="PD12">
        <v>4280</v>
      </c>
      <c r="PE12">
        <v>4360</v>
      </c>
      <c r="PF12">
        <v>4374</v>
      </c>
      <c r="PG12">
        <v>0</v>
      </c>
      <c r="PH12">
        <v>0</v>
      </c>
      <c r="PI12">
        <v>0</v>
      </c>
      <c r="PJ12">
        <v>71</v>
      </c>
      <c r="PK12">
        <v>147</v>
      </c>
      <c r="PL12">
        <v>227</v>
      </c>
      <c r="PM12">
        <v>290</v>
      </c>
      <c r="PN12">
        <v>363</v>
      </c>
      <c r="PO12">
        <v>434</v>
      </c>
      <c r="PP12">
        <v>505</v>
      </c>
      <c r="PQ12">
        <v>622</v>
      </c>
      <c r="PR12">
        <v>709</v>
      </c>
      <c r="PS12">
        <v>796</v>
      </c>
      <c r="PT12">
        <v>910</v>
      </c>
      <c r="PU12">
        <v>1009</v>
      </c>
      <c r="PV12">
        <v>1121</v>
      </c>
      <c r="PW12">
        <v>1228</v>
      </c>
      <c r="PX12">
        <v>1347</v>
      </c>
      <c r="PY12">
        <v>1464</v>
      </c>
      <c r="PZ12">
        <v>1578</v>
      </c>
      <c r="QA12">
        <v>1702</v>
      </c>
      <c r="QB12">
        <v>1840</v>
      </c>
      <c r="QC12">
        <v>1994</v>
      </c>
      <c r="QD12">
        <v>2135</v>
      </c>
      <c r="QE12">
        <v>2294</v>
      </c>
      <c r="QF12">
        <v>2447</v>
      </c>
      <c r="QG12">
        <v>2585</v>
      </c>
      <c r="QH12">
        <v>2759</v>
      </c>
      <c r="QI12">
        <v>0</v>
      </c>
      <c r="QJ12">
        <v>0</v>
      </c>
      <c r="QK12">
        <v>7459</v>
      </c>
      <c r="QL12">
        <v>7625</v>
      </c>
      <c r="QM12">
        <v>7710</v>
      </c>
      <c r="QN12">
        <v>7824</v>
      </c>
      <c r="QO12">
        <v>7958</v>
      </c>
      <c r="QP12">
        <v>8031</v>
      </c>
      <c r="QQ12">
        <v>8039</v>
      </c>
      <c r="QR12">
        <v>8104</v>
      </c>
      <c r="QS12">
        <v>8146</v>
      </c>
      <c r="QT12">
        <v>8223</v>
      </c>
      <c r="QU12">
        <v>8321</v>
      </c>
      <c r="QV12">
        <v>8343</v>
      </c>
      <c r="QW12">
        <v>8379</v>
      </c>
      <c r="QX12">
        <v>8421</v>
      </c>
      <c r="QY12">
        <v>8430</v>
      </c>
      <c r="QZ12">
        <v>8426</v>
      </c>
      <c r="RA12">
        <v>8403</v>
      </c>
      <c r="RB12">
        <v>8438</v>
      </c>
      <c r="RC12">
        <v>8457</v>
      </c>
      <c r="RD12">
        <v>8446</v>
      </c>
      <c r="RE12">
        <v>8473</v>
      </c>
      <c r="RF12">
        <v>8492</v>
      </c>
      <c r="RG12">
        <v>8524</v>
      </c>
      <c r="RH12">
        <v>8497</v>
      </c>
      <c r="RI12">
        <v>8521</v>
      </c>
      <c r="RJ12">
        <v>8488</v>
      </c>
      <c r="RK12">
        <v>0</v>
      </c>
      <c r="RL12">
        <v>0</v>
      </c>
      <c r="RM12">
        <v>8422</v>
      </c>
      <c r="RN12">
        <v>8461</v>
      </c>
      <c r="RO12">
        <v>8542</v>
      </c>
      <c r="RP12">
        <v>8597</v>
      </c>
      <c r="RQ12">
        <v>8674</v>
      </c>
      <c r="RR12">
        <v>8762</v>
      </c>
      <c r="RS12">
        <v>8852</v>
      </c>
      <c r="RT12">
        <v>8965</v>
      </c>
      <c r="RU12">
        <v>9026</v>
      </c>
      <c r="RV12">
        <v>9091</v>
      </c>
      <c r="RW12">
        <v>9120</v>
      </c>
      <c r="RX12">
        <v>9179</v>
      </c>
      <c r="RY12">
        <v>9197</v>
      </c>
      <c r="RZ12">
        <v>9260</v>
      </c>
      <c r="SA12">
        <v>9307</v>
      </c>
      <c r="SB12">
        <v>9381</v>
      </c>
      <c r="SC12">
        <v>9434</v>
      </c>
      <c r="SD12">
        <v>9488</v>
      </c>
      <c r="SE12">
        <v>9522</v>
      </c>
      <c r="SF12">
        <v>9546</v>
      </c>
      <c r="SG12">
        <v>9583</v>
      </c>
      <c r="SH12">
        <v>9681</v>
      </c>
      <c r="SI12">
        <v>9696</v>
      </c>
      <c r="SJ12">
        <v>9746</v>
      </c>
      <c r="SK12">
        <v>9788</v>
      </c>
      <c r="SL12">
        <v>9837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1170000</v>
      </c>
      <c r="SU12">
        <v>1140000</v>
      </c>
      <c r="SV12">
        <v>1120000</v>
      </c>
      <c r="SW12">
        <v>1100000</v>
      </c>
      <c r="SX12">
        <v>1090000</v>
      </c>
      <c r="SY12">
        <v>1080000</v>
      </c>
      <c r="SZ12">
        <v>1060000</v>
      </c>
      <c r="TA12">
        <v>1040000</v>
      </c>
      <c r="TB12">
        <v>1010000</v>
      </c>
      <c r="TC12">
        <v>991148.46849999996</v>
      </c>
      <c r="TD12">
        <v>972168.40800000005</v>
      </c>
      <c r="TE12">
        <v>947736.10349999997</v>
      </c>
      <c r="TF12">
        <v>921598.31839999999</v>
      </c>
      <c r="TG12">
        <v>900652.90209999995</v>
      </c>
      <c r="TH12">
        <v>881626.51159999997</v>
      </c>
      <c r="TI12">
        <v>859973.35430000001</v>
      </c>
      <c r="TJ12">
        <v>841345.94400000002</v>
      </c>
      <c r="TK12">
        <v>817744.10730000003</v>
      </c>
      <c r="TL12">
        <v>796557.53619999997</v>
      </c>
      <c r="TM12">
        <v>775145.03799999994</v>
      </c>
      <c r="TN12">
        <v>755296.19140000001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387007.59480000002</v>
      </c>
      <c r="TW12">
        <v>404470.08299999998</v>
      </c>
      <c r="TX12">
        <v>420283.79139999999</v>
      </c>
      <c r="TY12">
        <v>428061.9178</v>
      </c>
      <c r="TZ12">
        <v>437317.03249999997</v>
      </c>
      <c r="UA12">
        <v>447612.39510000002</v>
      </c>
      <c r="UB12">
        <v>448315.58240000001</v>
      </c>
      <c r="UC12">
        <v>456183.70500000002</v>
      </c>
      <c r="UD12">
        <v>465244.80469999998</v>
      </c>
      <c r="UE12">
        <v>466487.45630000002</v>
      </c>
      <c r="UF12">
        <v>463672.38799999998</v>
      </c>
      <c r="UG12">
        <v>462484.8014</v>
      </c>
      <c r="UH12">
        <v>464357.57490000001</v>
      </c>
      <c r="UI12">
        <v>462442.96029999998</v>
      </c>
      <c r="UJ12">
        <v>455141.554</v>
      </c>
      <c r="UK12">
        <v>450764.00160000002</v>
      </c>
      <c r="UL12">
        <v>447859.13189999998</v>
      </c>
      <c r="UM12">
        <v>440848.37760000001</v>
      </c>
      <c r="UN12">
        <v>440290.9277</v>
      </c>
      <c r="UO12">
        <v>437006.95439999999</v>
      </c>
      <c r="UP12">
        <v>424456.71509999997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533372.47409999999</v>
      </c>
      <c r="UY12">
        <v>550457.02930000005</v>
      </c>
      <c r="UZ12">
        <v>550259.0943</v>
      </c>
      <c r="VA12">
        <v>584196.28650000005</v>
      </c>
      <c r="VB12">
        <v>619421.20310000004</v>
      </c>
      <c r="VC12">
        <v>670212.43759999995</v>
      </c>
      <c r="VD12">
        <v>671795.20109999995</v>
      </c>
      <c r="VE12">
        <v>686376.43180000002</v>
      </c>
      <c r="VF12">
        <v>699538.36210000003</v>
      </c>
      <c r="VG12">
        <v>682382.24250000005</v>
      </c>
      <c r="VH12">
        <v>662507.03159999999</v>
      </c>
      <c r="VI12">
        <v>682652.87650000001</v>
      </c>
      <c r="VJ12">
        <v>698117.50470000005</v>
      </c>
      <c r="VK12">
        <v>709242.31359999999</v>
      </c>
      <c r="VL12">
        <v>716350.28540000005</v>
      </c>
      <c r="VM12">
        <v>714355.48149999999</v>
      </c>
      <c r="VN12">
        <v>701400.50939999998</v>
      </c>
      <c r="VO12">
        <v>693676.05799999996</v>
      </c>
      <c r="VP12">
        <v>703075.06149999995</v>
      </c>
      <c r="VQ12">
        <v>661041.44770000002</v>
      </c>
      <c r="VR12">
        <v>653414.40410000004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218412.43470000001</v>
      </c>
      <c r="WA12">
        <v>424101.815</v>
      </c>
      <c r="WB12">
        <v>411749.33500000002</v>
      </c>
      <c r="WC12">
        <v>533008.84790000005</v>
      </c>
      <c r="WD12">
        <v>582169.85809999995</v>
      </c>
      <c r="WE12">
        <v>376808.96970000002</v>
      </c>
      <c r="WF12">
        <v>426806.27630000003</v>
      </c>
      <c r="WG12">
        <v>473571.45779999997</v>
      </c>
      <c r="WH12">
        <v>402305.85</v>
      </c>
      <c r="WI12">
        <v>390588.20390000002</v>
      </c>
      <c r="WJ12">
        <v>379211.84850000002</v>
      </c>
      <c r="WK12">
        <v>368166.8432</v>
      </c>
      <c r="WL12">
        <v>408506.8995</v>
      </c>
      <c r="WM12">
        <v>297456.48019999999</v>
      </c>
      <c r="WN12">
        <v>433189.04889999999</v>
      </c>
      <c r="WO12">
        <v>560762.52280000004</v>
      </c>
      <c r="WP12">
        <v>544429.63379999995</v>
      </c>
      <c r="WQ12">
        <v>528572.46</v>
      </c>
      <c r="WR12">
        <v>555941.90780000004</v>
      </c>
      <c r="WS12">
        <v>871902.91729999997</v>
      </c>
      <c r="WT12">
        <v>644958.23750000005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25500000</v>
      </c>
      <c r="ZG12">
        <v>25500000</v>
      </c>
      <c r="ZH12">
        <v>25400000</v>
      </c>
      <c r="ZI12">
        <v>25100000</v>
      </c>
      <c r="ZJ12">
        <v>24900000</v>
      </c>
      <c r="ZK12">
        <v>24400000</v>
      </c>
      <c r="ZL12">
        <v>24300000</v>
      </c>
      <c r="ZM12">
        <v>23600000</v>
      </c>
      <c r="ZN12">
        <v>23600000</v>
      </c>
      <c r="ZO12">
        <v>23000000</v>
      </c>
      <c r="ZP12">
        <v>22500000</v>
      </c>
      <c r="ZQ12">
        <v>22100000</v>
      </c>
      <c r="ZR12">
        <v>21400000</v>
      </c>
      <c r="ZS12">
        <v>20900000</v>
      </c>
      <c r="ZT12">
        <v>20300000</v>
      </c>
      <c r="ZU12">
        <v>19700000</v>
      </c>
      <c r="ZV12">
        <v>19100000</v>
      </c>
      <c r="ZW12">
        <v>18300000</v>
      </c>
      <c r="ZX12">
        <v>17600000</v>
      </c>
      <c r="ZY12">
        <v>17200000</v>
      </c>
      <c r="ZZ12">
        <v>16600000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34700000</v>
      </c>
      <c r="ABK12">
        <v>35200000</v>
      </c>
      <c r="ABL12">
        <v>35800000</v>
      </c>
      <c r="ABM12">
        <v>35400000</v>
      </c>
      <c r="ABN12">
        <v>35900000</v>
      </c>
      <c r="ABO12">
        <v>36300000</v>
      </c>
      <c r="ABP12">
        <v>36100000</v>
      </c>
      <c r="ABQ12">
        <v>36200000</v>
      </c>
      <c r="ABR12">
        <v>36300000</v>
      </c>
      <c r="ABS12">
        <v>36000000</v>
      </c>
      <c r="ABT12">
        <v>35900000</v>
      </c>
      <c r="ABU12">
        <v>35300000</v>
      </c>
      <c r="ABV12">
        <v>34800000</v>
      </c>
      <c r="ABW12">
        <v>34300000</v>
      </c>
      <c r="ABX12">
        <v>33700000</v>
      </c>
      <c r="ABY12">
        <v>33100000</v>
      </c>
      <c r="ABZ12">
        <v>32500000</v>
      </c>
      <c r="ACA12">
        <v>32000000</v>
      </c>
      <c r="ACB12">
        <v>31700000</v>
      </c>
      <c r="ACC12">
        <v>31300000</v>
      </c>
      <c r="ACD12">
        <v>30500000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1830000</v>
      </c>
      <c r="ADO12">
        <v>1780000</v>
      </c>
      <c r="ADP12">
        <v>1740000</v>
      </c>
      <c r="ADQ12">
        <v>1700000</v>
      </c>
      <c r="ADR12">
        <v>1660000</v>
      </c>
      <c r="ADS12">
        <v>1640000</v>
      </c>
      <c r="ADT12">
        <v>1590000</v>
      </c>
      <c r="ADU12">
        <v>1550000</v>
      </c>
      <c r="ADV12">
        <v>1510000</v>
      </c>
      <c r="ADW12">
        <v>1470000</v>
      </c>
      <c r="ADX12">
        <v>1430000</v>
      </c>
      <c r="ADY12">
        <v>1380000</v>
      </c>
      <c r="ADZ12">
        <v>1350000</v>
      </c>
      <c r="AEA12">
        <v>1310000</v>
      </c>
      <c r="AEB12">
        <v>1270000</v>
      </c>
      <c r="AEC12">
        <v>1240000</v>
      </c>
      <c r="AED12">
        <v>1210000</v>
      </c>
      <c r="AEE12">
        <v>1170000</v>
      </c>
      <c r="AEF12">
        <v>1140000</v>
      </c>
      <c r="AEG12">
        <v>1110000</v>
      </c>
      <c r="AEH12">
        <v>1070000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6270000</v>
      </c>
      <c r="AEQ12">
        <v>6150000</v>
      </c>
      <c r="AER12">
        <v>6050000</v>
      </c>
      <c r="AES12">
        <v>5910000</v>
      </c>
      <c r="AET12">
        <v>5780000</v>
      </c>
      <c r="AEU12">
        <v>5630000</v>
      </c>
      <c r="AEV12">
        <v>5500000</v>
      </c>
      <c r="AEW12">
        <v>5350000</v>
      </c>
      <c r="AEX12">
        <v>5230000</v>
      </c>
      <c r="AEY12">
        <v>5110000</v>
      </c>
      <c r="AEZ12">
        <v>5000000</v>
      </c>
      <c r="AFA12">
        <v>4880000</v>
      </c>
      <c r="AFB12">
        <v>4760000</v>
      </c>
      <c r="AFC12">
        <v>4640000</v>
      </c>
      <c r="AFD12">
        <v>4520000</v>
      </c>
      <c r="AFE12">
        <v>4400000</v>
      </c>
      <c r="AFF12">
        <v>4320000</v>
      </c>
      <c r="AFG12">
        <v>4200000</v>
      </c>
      <c r="AFH12">
        <v>4100000</v>
      </c>
      <c r="AFI12">
        <v>4000000</v>
      </c>
      <c r="AFJ12">
        <v>3900000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211.14569850000001</v>
      </c>
      <c r="AGU12">
        <v>220.67297740000001</v>
      </c>
      <c r="AGV12">
        <v>229.3007059</v>
      </c>
      <c r="AGW12">
        <v>233.54433829999999</v>
      </c>
      <c r="AGX12">
        <v>238.59379390000001</v>
      </c>
      <c r="AGY12">
        <v>244.21079349999999</v>
      </c>
      <c r="AGZ12">
        <v>244.5944423</v>
      </c>
      <c r="AHA12">
        <v>248.8871752</v>
      </c>
      <c r="AHB12">
        <v>253.83077900000001</v>
      </c>
      <c r="AHC12">
        <v>254.50875160000001</v>
      </c>
      <c r="AHD12">
        <v>252.97289140000001</v>
      </c>
      <c r="AHE12">
        <v>252.3249615</v>
      </c>
      <c r="AHF12">
        <v>253.34671940000001</v>
      </c>
      <c r="AHG12">
        <v>252.3021335</v>
      </c>
      <c r="AHH12">
        <v>248.3185928</v>
      </c>
      <c r="AHI12">
        <v>245.93026399999999</v>
      </c>
      <c r="AHJ12">
        <v>244.34540949999999</v>
      </c>
      <c r="AHK12">
        <v>240.52044419999999</v>
      </c>
      <c r="AHL12">
        <v>240.21630769999999</v>
      </c>
      <c r="AHM12">
        <v>238.42461969999999</v>
      </c>
      <c r="AHN12">
        <v>231.57739230000001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26.673820989999999</v>
      </c>
      <c r="AHW12">
        <v>27.52821522</v>
      </c>
      <c r="AHX12">
        <v>27.518316550000002</v>
      </c>
      <c r="AHY12">
        <v>29.21550684</v>
      </c>
      <c r="AHZ12">
        <v>30.977095909999999</v>
      </c>
      <c r="AIA12">
        <v>33.51715256</v>
      </c>
      <c r="AIB12">
        <v>33.596306159999997</v>
      </c>
      <c r="AIC12">
        <v>34.325509769999996</v>
      </c>
      <c r="AID12">
        <v>34.98373454</v>
      </c>
      <c r="AIE12">
        <v>34.125761390000001</v>
      </c>
      <c r="AIF12">
        <v>33.131807170000002</v>
      </c>
      <c r="AIG12">
        <v>34.13929572</v>
      </c>
      <c r="AIH12">
        <v>34.91267783</v>
      </c>
      <c r="AII12">
        <v>35.469026669999998</v>
      </c>
      <c r="AIJ12">
        <v>35.824494520000002</v>
      </c>
      <c r="AIK12">
        <v>35.724734890000001</v>
      </c>
      <c r="AIL12">
        <v>35.076860050000001</v>
      </c>
      <c r="AIM12">
        <v>34.690562210000003</v>
      </c>
      <c r="AIN12">
        <v>35.160603969999997</v>
      </c>
      <c r="AIO12">
        <v>33.058513699999999</v>
      </c>
      <c r="AIP12">
        <v>32.677087200000003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0.94144018399999996</v>
      </c>
      <c r="AIY12">
        <v>1.8280391920000001</v>
      </c>
      <c r="AIZ12">
        <v>1.7747953320000001</v>
      </c>
      <c r="AJA12">
        <v>2.2974696859999999</v>
      </c>
      <c r="AJB12">
        <v>2.5093722299999999</v>
      </c>
      <c r="AJC12">
        <v>1.6241891449999999</v>
      </c>
      <c r="AJD12">
        <v>1.839696443</v>
      </c>
      <c r="AJE12">
        <v>2.0412720590000002</v>
      </c>
      <c r="AJF12">
        <v>1.7340903409999999</v>
      </c>
      <c r="AJG12">
        <v>1.6835828559999999</v>
      </c>
      <c r="AJH12">
        <v>1.6345464620000001</v>
      </c>
      <c r="AJI12">
        <v>1.586938312</v>
      </c>
      <c r="AJJ12">
        <v>1.7608192090000001</v>
      </c>
      <c r="AJK12">
        <v>1.28214991</v>
      </c>
      <c r="AJL12">
        <v>1.8672086059999999</v>
      </c>
      <c r="AJM12">
        <v>2.4170985200000001</v>
      </c>
      <c r="AJN12">
        <v>2.3466975919999999</v>
      </c>
      <c r="AJO12">
        <v>2.278347176</v>
      </c>
      <c r="AJP12">
        <v>2.3963198459999999</v>
      </c>
      <c r="AJQ12">
        <v>3.7582312739999999</v>
      </c>
      <c r="AJR12">
        <v>2.780013888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174.6831024</v>
      </c>
      <c r="AKA12">
        <v>166.42430189999999</v>
      </c>
      <c r="AKB12">
        <v>216.1757838</v>
      </c>
      <c r="AKC12">
        <v>170.8512667</v>
      </c>
      <c r="AKD12">
        <v>84.802259210000003</v>
      </c>
      <c r="AKE12">
        <v>234.67237700000001</v>
      </c>
      <c r="AKF12">
        <v>203.06343609999999</v>
      </c>
      <c r="AKG12">
        <v>209.27980339999999</v>
      </c>
      <c r="AKH12">
        <v>123.9435824</v>
      </c>
      <c r="AKI12">
        <v>209.5251202</v>
      </c>
      <c r="AKJ12">
        <v>298.54870920000002</v>
      </c>
      <c r="AKK12">
        <v>112.8760034</v>
      </c>
      <c r="AKL12">
        <v>216.2679286</v>
      </c>
      <c r="AKM12">
        <v>224.65747049999999</v>
      </c>
      <c r="AKN12">
        <v>238.14723380000001</v>
      </c>
      <c r="AKO12">
        <v>192.584384</v>
      </c>
      <c r="AKP12">
        <v>248.15265479999999</v>
      </c>
      <c r="AKQ12">
        <v>163.42303559999999</v>
      </c>
      <c r="AKR12">
        <v>143.1308659</v>
      </c>
      <c r="AKS12">
        <v>233.8831193</v>
      </c>
      <c r="AKT12">
        <v>247.14305289999999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118.97092739999999</v>
      </c>
      <c r="AME12">
        <v>118.7029105</v>
      </c>
      <c r="AMF12">
        <v>118.28353559999999</v>
      </c>
      <c r="AMG12">
        <v>117.1466933</v>
      </c>
      <c r="AMH12">
        <v>116.0379827</v>
      </c>
      <c r="AMI12">
        <v>113.927454</v>
      </c>
      <c r="AMJ12">
        <v>113.24971600000001</v>
      </c>
      <c r="AMK12">
        <v>109.780272</v>
      </c>
      <c r="AML12">
        <v>109.8460912</v>
      </c>
      <c r="AMM12">
        <v>107.2373821</v>
      </c>
      <c r="AMN12">
        <v>104.6353151</v>
      </c>
      <c r="AMO12">
        <v>103.0555684</v>
      </c>
      <c r="AMP12">
        <v>99.56252576</v>
      </c>
      <c r="AMQ12">
        <v>97.61686795</v>
      </c>
      <c r="AMR12">
        <v>94.449408149999996</v>
      </c>
      <c r="AMS12">
        <v>92.013260389999999</v>
      </c>
      <c r="AMT12">
        <v>89.158612930000004</v>
      </c>
      <c r="AMU12">
        <v>85.290039849999999</v>
      </c>
      <c r="AMV12">
        <v>81.941588019999998</v>
      </c>
      <c r="AMW12">
        <v>80.354085380000001</v>
      </c>
      <c r="AMX12">
        <v>77.509359970000006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365.12754380000001</v>
      </c>
      <c r="ANG12">
        <v>302.04038009999999</v>
      </c>
      <c r="ANH12">
        <v>407.29129640000002</v>
      </c>
      <c r="ANI12">
        <v>370.36134329999999</v>
      </c>
      <c r="ANJ12">
        <v>372.66879710000001</v>
      </c>
      <c r="ANK12">
        <v>327.37894799999998</v>
      </c>
      <c r="ANL12">
        <v>239.44451430000001</v>
      </c>
      <c r="ANM12">
        <v>376.0082941</v>
      </c>
      <c r="ANN12">
        <v>331.41165139999998</v>
      </c>
      <c r="ANO12">
        <v>280.90463729999999</v>
      </c>
      <c r="ANP12">
        <v>281.86619289999999</v>
      </c>
      <c r="ANQ12">
        <v>248.81706260000001</v>
      </c>
      <c r="ANR12">
        <v>308.44746459999999</v>
      </c>
      <c r="ANS12">
        <v>216.98105169999999</v>
      </c>
      <c r="ANT12">
        <v>280.10667230000001</v>
      </c>
      <c r="ANU12">
        <v>238.58020930000001</v>
      </c>
      <c r="ANV12">
        <v>245.4335744</v>
      </c>
      <c r="ANW12">
        <v>208.99632579999999</v>
      </c>
      <c r="ANX12">
        <v>170.83572699999999</v>
      </c>
      <c r="ANY12">
        <v>179.1514584</v>
      </c>
      <c r="ANZ12">
        <v>188.36676059999999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92.290692669999999</v>
      </c>
      <c r="AOI12">
        <v>93.570497700000004</v>
      </c>
      <c r="AOJ12">
        <v>95.076373570000001</v>
      </c>
      <c r="AOK12">
        <v>94.085244230000001</v>
      </c>
      <c r="AOL12">
        <v>95.452292499999999</v>
      </c>
      <c r="AOM12">
        <v>96.630994130000005</v>
      </c>
      <c r="AON12">
        <v>96.117023360000005</v>
      </c>
      <c r="AOO12">
        <v>96.123015730000006</v>
      </c>
      <c r="AOP12">
        <v>96.523123909999995</v>
      </c>
      <c r="AOQ12">
        <v>95.842750780000003</v>
      </c>
      <c r="AOR12">
        <v>95.469100170000004</v>
      </c>
      <c r="AOS12">
        <v>93.753274880000006</v>
      </c>
      <c r="AOT12">
        <v>92.432342919999996</v>
      </c>
      <c r="AOU12">
        <v>91.222881270000002</v>
      </c>
      <c r="AOV12">
        <v>89.518225689999994</v>
      </c>
      <c r="AOW12">
        <v>87.942992529999998</v>
      </c>
      <c r="AOX12">
        <v>86.320951910000005</v>
      </c>
      <c r="AOY12">
        <v>85.002541010000002</v>
      </c>
      <c r="AOZ12">
        <v>84.218989570000005</v>
      </c>
      <c r="APA12">
        <v>83.294345919999998</v>
      </c>
      <c r="APB12">
        <v>81.127965849999995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757.08500709999998</v>
      </c>
      <c r="APK12">
        <v>676.00936290000004</v>
      </c>
      <c r="APL12">
        <v>685.92190400000004</v>
      </c>
      <c r="APM12">
        <v>1089.0824070000001</v>
      </c>
      <c r="APN12">
        <v>767.44632579999995</v>
      </c>
      <c r="APO12">
        <v>779.20587350000005</v>
      </c>
      <c r="APP12">
        <v>951.49915620000002</v>
      </c>
      <c r="APQ12">
        <v>842.92180359999998</v>
      </c>
      <c r="APR12">
        <v>918.10486160000005</v>
      </c>
      <c r="APS12">
        <v>761.98756690000005</v>
      </c>
      <c r="APT12">
        <v>902.98163120000004</v>
      </c>
      <c r="APU12">
        <v>865.94729910000001</v>
      </c>
      <c r="APV12">
        <v>834.78928229999997</v>
      </c>
      <c r="APW12">
        <v>809.62636999999995</v>
      </c>
      <c r="APX12">
        <v>924.52737090000005</v>
      </c>
      <c r="APY12">
        <v>988.30216889999997</v>
      </c>
      <c r="APZ12">
        <v>919.98082109999996</v>
      </c>
      <c r="AQA12">
        <v>922.24239309999996</v>
      </c>
      <c r="AQB12">
        <v>874.88632870000004</v>
      </c>
      <c r="AQC12">
        <v>709.14243260000001</v>
      </c>
      <c r="AQD12">
        <v>858.32696209999995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122.5771362</v>
      </c>
      <c r="ARO12">
        <v>120.2293232</v>
      </c>
      <c r="ARP12">
        <v>118.2175804</v>
      </c>
      <c r="ARQ12">
        <v>115.555302</v>
      </c>
      <c r="ARR12">
        <v>112.9975379</v>
      </c>
      <c r="ARS12">
        <v>110.05630720000001</v>
      </c>
      <c r="ART12">
        <v>107.5420333</v>
      </c>
      <c r="ARU12">
        <v>104.6144883</v>
      </c>
      <c r="ARV12">
        <v>102.2632076</v>
      </c>
      <c r="ARW12">
        <v>99.788596229999996</v>
      </c>
      <c r="ARX12">
        <v>97.652442550000004</v>
      </c>
      <c r="ARY12">
        <v>95.343836179999997</v>
      </c>
      <c r="ARZ12">
        <v>93.096681660000002</v>
      </c>
      <c r="ASA12">
        <v>90.709020570000007</v>
      </c>
      <c r="ASB12">
        <v>88.288981300000003</v>
      </c>
      <c r="ASC12">
        <v>86.049695779999993</v>
      </c>
      <c r="ASD12">
        <v>84.397745689999994</v>
      </c>
      <c r="ASE12">
        <v>82.066518259999995</v>
      </c>
      <c r="ASF12">
        <v>80.087102979999997</v>
      </c>
      <c r="ASG12">
        <v>78.089548710000003</v>
      </c>
      <c r="ASH12">
        <v>76.194636059999993</v>
      </c>
    </row>
    <row r="13" spans="1:1178" x14ac:dyDescent="0.25">
      <c r="A13">
        <v>9</v>
      </c>
      <c r="B13">
        <v>22400</v>
      </c>
      <c r="C13">
        <v>0</v>
      </c>
      <c r="D13">
        <v>0</v>
      </c>
      <c r="E13">
        <v>0</v>
      </c>
      <c r="F13">
        <v>239</v>
      </c>
      <c r="G13">
        <v>232</v>
      </c>
      <c r="H13">
        <v>264</v>
      </c>
      <c r="I13">
        <v>271</v>
      </c>
      <c r="J13">
        <v>270</v>
      </c>
      <c r="K13">
        <v>259</v>
      </c>
      <c r="L13">
        <v>283</v>
      </c>
      <c r="M13">
        <v>276</v>
      </c>
      <c r="N13">
        <v>283</v>
      </c>
      <c r="O13">
        <v>297</v>
      </c>
      <c r="P13">
        <v>261</v>
      </c>
      <c r="Q13">
        <v>279</v>
      </c>
      <c r="R13">
        <v>262</v>
      </c>
      <c r="S13">
        <v>267</v>
      </c>
      <c r="T13">
        <v>268</v>
      </c>
      <c r="U13">
        <v>292</v>
      </c>
      <c r="V13">
        <v>288</v>
      </c>
      <c r="W13">
        <v>265</v>
      </c>
      <c r="X13">
        <v>263</v>
      </c>
      <c r="Y13">
        <v>245</v>
      </c>
      <c r="Z13">
        <v>305</v>
      </c>
      <c r="AA13">
        <v>298</v>
      </c>
      <c r="AB13">
        <v>283</v>
      </c>
      <c r="AC13">
        <v>293</v>
      </c>
      <c r="AD13">
        <v>283</v>
      </c>
      <c r="AE13">
        <v>0</v>
      </c>
      <c r="AF13">
        <v>0</v>
      </c>
      <c r="AG13">
        <v>0</v>
      </c>
      <c r="AH13">
        <v>77</v>
      </c>
      <c r="AI13">
        <v>67</v>
      </c>
      <c r="AJ13">
        <v>68</v>
      </c>
      <c r="AK13">
        <v>90</v>
      </c>
      <c r="AL13">
        <v>76</v>
      </c>
      <c r="AM13">
        <v>89</v>
      </c>
      <c r="AN13">
        <v>106</v>
      </c>
      <c r="AO13">
        <v>110</v>
      </c>
      <c r="AP13">
        <v>106</v>
      </c>
      <c r="AQ13">
        <v>118</v>
      </c>
      <c r="AR13">
        <v>125</v>
      </c>
      <c r="AS13">
        <v>127</v>
      </c>
      <c r="AT13">
        <v>97</v>
      </c>
      <c r="AU13">
        <v>127</v>
      </c>
      <c r="AV13">
        <v>139</v>
      </c>
      <c r="AW13">
        <v>119</v>
      </c>
      <c r="AX13">
        <v>121</v>
      </c>
      <c r="AY13">
        <v>141</v>
      </c>
      <c r="AZ13">
        <v>157</v>
      </c>
      <c r="BA13">
        <v>141</v>
      </c>
      <c r="BB13">
        <v>154</v>
      </c>
      <c r="BC13">
        <v>157</v>
      </c>
      <c r="BD13">
        <v>153</v>
      </c>
      <c r="BE13">
        <v>172</v>
      </c>
      <c r="BF13">
        <v>185</v>
      </c>
      <c r="BG13">
        <v>0</v>
      </c>
      <c r="BH13">
        <v>0</v>
      </c>
      <c r="BI13">
        <v>0</v>
      </c>
      <c r="BJ13">
        <v>96</v>
      </c>
      <c r="BK13">
        <v>93</v>
      </c>
      <c r="BL13">
        <v>93</v>
      </c>
      <c r="BM13">
        <v>80</v>
      </c>
      <c r="BN13">
        <v>104</v>
      </c>
      <c r="BO13">
        <v>82</v>
      </c>
      <c r="BP13">
        <v>119</v>
      </c>
      <c r="BQ13">
        <v>93</v>
      </c>
      <c r="BR13">
        <v>108</v>
      </c>
      <c r="BS13">
        <v>87</v>
      </c>
      <c r="BT13">
        <v>96</v>
      </c>
      <c r="BU13">
        <v>84</v>
      </c>
      <c r="BV13">
        <v>100</v>
      </c>
      <c r="BW13">
        <v>103</v>
      </c>
      <c r="BX13">
        <v>102</v>
      </c>
      <c r="BY13">
        <v>94</v>
      </c>
      <c r="BZ13">
        <v>112</v>
      </c>
      <c r="CA13">
        <v>115</v>
      </c>
      <c r="CB13">
        <v>95</v>
      </c>
      <c r="CC13">
        <v>112</v>
      </c>
      <c r="CD13">
        <v>125</v>
      </c>
      <c r="CE13">
        <v>108</v>
      </c>
      <c r="CF13">
        <v>110</v>
      </c>
      <c r="CG13">
        <v>117</v>
      </c>
      <c r="CH13">
        <v>119</v>
      </c>
      <c r="CI13">
        <v>0</v>
      </c>
      <c r="CJ13">
        <v>0</v>
      </c>
      <c r="CK13">
        <v>0</v>
      </c>
      <c r="CL13">
        <v>46</v>
      </c>
      <c r="CM13">
        <v>32</v>
      </c>
      <c r="CN13">
        <v>45</v>
      </c>
      <c r="CO13">
        <v>26</v>
      </c>
      <c r="CP13">
        <v>37</v>
      </c>
      <c r="CQ13">
        <v>38</v>
      </c>
      <c r="CR13">
        <v>35</v>
      </c>
      <c r="CS13">
        <v>43</v>
      </c>
      <c r="CT13">
        <v>36</v>
      </c>
      <c r="CU13">
        <v>32</v>
      </c>
      <c r="CV13">
        <v>39</v>
      </c>
      <c r="CW13">
        <v>30</v>
      </c>
      <c r="CX13">
        <v>37</v>
      </c>
      <c r="CY13">
        <v>18</v>
      </c>
      <c r="CZ13">
        <v>24</v>
      </c>
      <c r="DA13">
        <v>21</v>
      </c>
      <c r="DB13">
        <v>43</v>
      </c>
      <c r="DC13">
        <v>26</v>
      </c>
      <c r="DD13">
        <v>33</v>
      </c>
      <c r="DE13">
        <v>24</v>
      </c>
      <c r="DF13">
        <v>26</v>
      </c>
      <c r="DG13">
        <v>35</v>
      </c>
      <c r="DH13">
        <v>23</v>
      </c>
      <c r="DI13">
        <v>23</v>
      </c>
      <c r="DJ13">
        <v>23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3</v>
      </c>
      <c r="DQ13">
        <v>5</v>
      </c>
      <c r="DR13">
        <v>2</v>
      </c>
      <c r="DS13">
        <v>2</v>
      </c>
      <c r="DT13">
        <v>2</v>
      </c>
      <c r="DU13">
        <v>4</v>
      </c>
      <c r="DV13">
        <v>0</v>
      </c>
      <c r="DW13">
        <v>0</v>
      </c>
      <c r="DX13">
        <v>4</v>
      </c>
      <c r="DY13">
        <v>5</v>
      </c>
      <c r="DZ13">
        <v>3</v>
      </c>
      <c r="EA13">
        <v>4</v>
      </c>
      <c r="EB13">
        <v>5</v>
      </c>
      <c r="EC13">
        <v>2</v>
      </c>
      <c r="ED13">
        <v>5</v>
      </c>
      <c r="EE13">
        <v>4</v>
      </c>
      <c r="EF13">
        <v>2</v>
      </c>
      <c r="EG13">
        <v>6</v>
      </c>
      <c r="EH13">
        <v>7</v>
      </c>
      <c r="EI13">
        <v>3</v>
      </c>
      <c r="EJ13">
        <v>5</v>
      </c>
      <c r="EK13">
        <v>3</v>
      </c>
      <c r="EL13">
        <v>6</v>
      </c>
      <c r="EM13">
        <v>0</v>
      </c>
      <c r="EN13">
        <v>0</v>
      </c>
      <c r="EO13">
        <v>0</v>
      </c>
      <c r="EP13">
        <v>20</v>
      </c>
      <c r="EQ13">
        <v>15</v>
      </c>
      <c r="ER13">
        <v>0</v>
      </c>
      <c r="ES13">
        <v>20</v>
      </c>
      <c r="ET13">
        <v>20</v>
      </c>
      <c r="EU13">
        <v>15</v>
      </c>
      <c r="EV13">
        <v>0</v>
      </c>
      <c r="EW13">
        <v>20</v>
      </c>
      <c r="EX13">
        <v>10</v>
      </c>
      <c r="EY13">
        <v>10</v>
      </c>
      <c r="EZ13">
        <v>0</v>
      </c>
      <c r="FA13">
        <v>5</v>
      </c>
      <c r="FB13">
        <v>20</v>
      </c>
      <c r="FC13">
        <v>20</v>
      </c>
      <c r="FD13">
        <v>15</v>
      </c>
      <c r="FE13">
        <v>20</v>
      </c>
      <c r="FF13">
        <v>25</v>
      </c>
      <c r="FG13">
        <v>25</v>
      </c>
      <c r="FH13">
        <v>10</v>
      </c>
      <c r="FI13">
        <v>15</v>
      </c>
      <c r="FJ13">
        <v>30</v>
      </c>
      <c r="FK13">
        <v>30</v>
      </c>
      <c r="FL13">
        <v>25</v>
      </c>
      <c r="FM13">
        <v>35</v>
      </c>
      <c r="FN13">
        <v>10</v>
      </c>
      <c r="FO13">
        <v>0</v>
      </c>
      <c r="FP13">
        <v>0</v>
      </c>
      <c r="FQ13">
        <v>6849</v>
      </c>
      <c r="FR13">
        <v>6971</v>
      </c>
      <c r="FS13">
        <v>7143</v>
      </c>
      <c r="FT13">
        <v>7296</v>
      </c>
      <c r="FU13">
        <v>7472</v>
      </c>
      <c r="FV13">
        <v>7632</v>
      </c>
      <c r="FW13">
        <v>7832</v>
      </c>
      <c r="FX13">
        <v>7976</v>
      </c>
      <c r="FY13">
        <v>8048</v>
      </c>
      <c r="FZ13">
        <v>8144</v>
      </c>
      <c r="GA13">
        <v>8204</v>
      </c>
      <c r="GB13">
        <v>8306</v>
      </c>
      <c r="GC13">
        <v>8328</v>
      </c>
      <c r="GD13">
        <v>8404</v>
      </c>
      <c r="GE13">
        <v>8430</v>
      </c>
      <c r="GF13">
        <v>8486</v>
      </c>
      <c r="GG13">
        <v>8529</v>
      </c>
      <c r="GH13">
        <v>8521</v>
      </c>
      <c r="GI13">
        <v>8592</v>
      </c>
      <c r="GJ13">
        <v>8592</v>
      </c>
      <c r="GK13">
        <v>8621</v>
      </c>
      <c r="GL13">
        <v>8648</v>
      </c>
      <c r="GM13">
        <v>8649</v>
      </c>
      <c r="GN13">
        <v>8677</v>
      </c>
      <c r="GO13">
        <v>8727</v>
      </c>
      <c r="GP13">
        <v>8755</v>
      </c>
      <c r="GQ13">
        <v>0</v>
      </c>
      <c r="GR13">
        <v>0</v>
      </c>
      <c r="GS13">
        <v>537</v>
      </c>
      <c r="GT13">
        <v>653</v>
      </c>
      <c r="GU13">
        <v>760</v>
      </c>
      <c r="GV13">
        <v>847</v>
      </c>
      <c r="GW13">
        <v>933</v>
      </c>
      <c r="GX13">
        <v>1025</v>
      </c>
      <c r="GY13">
        <v>1115</v>
      </c>
      <c r="GZ13">
        <v>1211</v>
      </c>
      <c r="HA13">
        <v>1319</v>
      </c>
      <c r="HB13">
        <v>1426</v>
      </c>
      <c r="HC13">
        <v>1529</v>
      </c>
      <c r="HD13">
        <v>1596</v>
      </c>
      <c r="HE13">
        <v>1697</v>
      </c>
      <c r="HF13">
        <v>1794</v>
      </c>
      <c r="HG13">
        <v>1866</v>
      </c>
      <c r="HH13">
        <v>1917</v>
      </c>
      <c r="HI13">
        <v>1995</v>
      </c>
      <c r="HJ13">
        <v>2068</v>
      </c>
      <c r="HK13">
        <v>2144</v>
      </c>
      <c r="HL13">
        <v>2223</v>
      </c>
      <c r="HM13">
        <v>2291</v>
      </c>
      <c r="HN13">
        <v>2371</v>
      </c>
      <c r="HO13">
        <v>2432</v>
      </c>
      <c r="HP13">
        <v>2486</v>
      </c>
      <c r="HQ13">
        <v>2532</v>
      </c>
      <c r="HR13">
        <v>2568</v>
      </c>
      <c r="HS13">
        <v>0</v>
      </c>
      <c r="HT13">
        <v>0</v>
      </c>
      <c r="HU13">
        <v>51</v>
      </c>
      <c r="HV13">
        <v>58</v>
      </c>
      <c r="HW13">
        <v>63</v>
      </c>
      <c r="HX13">
        <v>71</v>
      </c>
      <c r="HY13">
        <v>75</v>
      </c>
      <c r="HZ13">
        <v>89</v>
      </c>
      <c r="IA13">
        <v>102</v>
      </c>
      <c r="IB13">
        <v>105</v>
      </c>
      <c r="IC13">
        <v>117</v>
      </c>
      <c r="ID13">
        <v>123</v>
      </c>
      <c r="IE13">
        <v>131</v>
      </c>
      <c r="IF13">
        <v>136</v>
      </c>
      <c r="IG13">
        <v>151</v>
      </c>
      <c r="IH13">
        <v>167</v>
      </c>
      <c r="II13">
        <v>184</v>
      </c>
      <c r="IJ13">
        <v>191</v>
      </c>
      <c r="IK13">
        <v>203</v>
      </c>
      <c r="IL13">
        <v>191</v>
      </c>
      <c r="IM13">
        <v>206</v>
      </c>
      <c r="IN13">
        <v>223</v>
      </c>
      <c r="IO13">
        <v>223</v>
      </c>
      <c r="IP13">
        <v>230</v>
      </c>
      <c r="IQ13">
        <v>244</v>
      </c>
      <c r="IR13">
        <v>261</v>
      </c>
      <c r="IS13">
        <v>279</v>
      </c>
      <c r="IT13">
        <v>292</v>
      </c>
      <c r="IU13">
        <v>0</v>
      </c>
      <c r="IV13">
        <v>0</v>
      </c>
      <c r="IW13">
        <v>5</v>
      </c>
      <c r="IX13">
        <v>3</v>
      </c>
      <c r="IY13">
        <v>4</v>
      </c>
      <c r="IZ13">
        <v>3</v>
      </c>
      <c r="JA13">
        <v>4</v>
      </c>
      <c r="JB13">
        <v>4</v>
      </c>
      <c r="JC13">
        <v>5</v>
      </c>
      <c r="JD13">
        <v>5</v>
      </c>
      <c r="JE13">
        <v>5</v>
      </c>
      <c r="JF13">
        <v>7</v>
      </c>
      <c r="JG13">
        <v>5</v>
      </c>
      <c r="JH13">
        <v>10</v>
      </c>
      <c r="JI13">
        <v>6</v>
      </c>
      <c r="JJ13">
        <v>8</v>
      </c>
      <c r="JK13">
        <v>9</v>
      </c>
      <c r="JL13">
        <v>12</v>
      </c>
      <c r="JM13">
        <v>11</v>
      </c>
      <c r="JN13">
        <v>14</v>
      </c>
      <c r="JO13">
        <v>11</v>
      </c>
      <c r="JP13">
        <v>8</v>
      </c>
      <c r="JQ13">
        <v>8</v>
      </c>
      <c r="JR13">
        <v>15</v>
      </c>
      <c r="JS13">
        <v>12</v>
      </c>
      <c r="JT13">
        <v>10</v>
      </c>
      <c r="JU13">
        <v>8</v>
      </c>
      <c r="JV13">
        <v>8</v>
      </c>
      <c r="JW13">
        <v>0</v>
      </c>
      <c r="JX13">
        <v>0</v>
      </c>
      <c r="JY13">
        <v>0</v>
      </c>
      <c r="JZ13">
        <v>7</v>
      </c>
      <c r="KA13">
        <v>11</v>
      </c>
      <c r="KB13">
        <v>14</v>
      </c>
      <c r="KC13">
        <v>23</v>
      </c>
      <c r="KD13">
        <v>36</v>
      </c>
      <c r="KE13">
        <v>44</v>
      </c>
      <c r="KF13">
        <v>57</v>
      </c>
      <c r="KG13">
        <v>69</v>
      </c>
      <c r="KH13">
        <v>77</v>
      </c>
      <c r="KI13">
        <v>96</v>
      </c>
      <c r="KJ13">
        <v>106</v>
      </c>
      <c r="KK13">
        <v>123</v>
      </c>
      <c r="KL13">
        <v>138</v>
      </c>
      <c r="KM13">
        <v>155</v>
      </c>
      <c r="KN13">
        <v>175</v>
      </c>
      <c r="KO13">
        <v>193</v>
      </c>
      <c r="KP13">
        <v>223</v>
      </c>
      <c r="KQ13">
        <v>247</v>
      </c>
      <c r="KR13">
        <v>265</v>
      </c>
      <c r="KS13">
        <v>293</v>
      </c>
      <c r="KT13">
        <v>311</v>
      </c>
      <c r="KU13">
        <v>331</v>
      </c>
      <c r="KV13">
        <v>352</v>
      </c>
      <c r="KW13">
        <v>373</v>
      </c>
      <c r="KX13">
        <v>395</v>
      </c>
      <c r="KY13">
        <v>0</v>
      </c>
      <c r="KZ13">
        <v>0</v>
      </c>
      <c r="LA13">
        <v>0</v>
      </c>
      <c r="LB13">
        <v>189</v>
      </c>
      <c r="LC13">
        <v>365</v>
      </c>
      <c r="LD13">
        <v>527</v>
      </c>
      <c r="LE13">
        <v>714</v>
      </c>
      <c r="LF13">
        <v>892</v>
      </c>
      <c r="LG13">
        <v>1079</v>
      </c>
      <c r="LH13">
        <v>1291</v>
      </c>
      <c r="LI13">
        <v>1489</v>
      </c>
      <c r="LJ13">
        <v>1663</v>
      </c>
      <c r="LK13">
        <v>1854</v>
      </c>
      <c r="LL13">
        <v>2009</v>
      </c>
      <c r="LM13">
        <v>2184</v>
      </c>
      <c r="LN13">
        <v>2365</v>
      </c>
      <c r="LO13">
        <v>2548</v>
      </c>
      <c r="LP13">
        <v>2740</v>
      </c>
      <c r="LQ13">
        <v>2923</v>
      </c>
      <c r="LR13">
        <v>3120</v>
      </c>
      <c r="LS13">
        <v>3327</v>
      </c>
      <c r="LT13">
        <v>3495</v>
      </c>
      <c r="LU13">
        <v>3693</v>
      </c>
      <c r="LV13">
        <v>3870</v>
      </c>
      <c r="LW13">
        <v>4056</v>
      </c>
      <c r="LX13">
        <v>4271</v>
      </c>
      <c r="LY13">
        <v>4466</v>
      </c>
      <c r="LZ13">
        <v>4643</v>
      </c>
      <c r="MA13">
        <v>0</v>
      </c>
      <c r="MB13">
        <v>0</v>
      </c>
      <c r="MC13">
        <v>1516</v>
      </c>
      <c r="MD13">
        <v>1560</v>
      </c>
      <c r="ME13">
        <v>1590</v>
      </c>
      <c r="MF13">
        <v>1670</v>
      </c>
      <c r="MG13">
        <v>1697</v>
      </c>
      <c r="MH13">
        <v>1741</v>
      </c>
      <c r="MI13">
        <v>1789</v>
      </c>
      <c r="MJ13">
        <v>1816</v>
      </c>
      <c r="MK13">
        <v>1853</v>
      </c>
      <c r="ML13">
        <v>1885</v>
      </c>
      <c r="MM13">
        <v>1891</v>
      </c>
      <c r="MN13">
        <v>1929</v>
      </c>
      <c r="MO13">
        <v>1954</v>
      </c>
      <c r="MP13">
        <v>1983</v>
      </c>
      <c r="MQ13">
        <v>1973</v>
      </c>
      <c r="MR13">
        <v>1983</v>
      </c>
      <c r="MS13">
        <v>1985</v>
      </c>
      <c r="MT13">
        <v>1983</v>
      </c>
      <c r="MU13">
        <v>1989</v>
      </c>
      <c r="MV13">
        <v>1997</v>
      </c>
      <c r="MW13">
        <v>2034</v>
      </c>
      <c r="MX13">
        <v>2024</v>
      </c>
      <c r="MY13">
        <v>2050</v>
      </c>
      <c r="MZ13">
        <v>2048</v>
      </c>
      <c r="NA13">
        <v>2069</v>
      </c>
      <c r="NB13">
        <v>2081</v>
      </c>
      <c r="NC13">
        <v>0</v>
      </c>
      <c r="ND13">
        <v>0</v>
      </c>
      <c r="NE13">
        <v>0</v>
      </c>
      <c r="NF13">
        <v>28</v>
      </c>
      <c r="NG13">
        <v>63</v>
      </c>
      <c r="NH13">
        <v>96</v>
      </c>
      <c r="NI13">
        <v>142</v>
      </c>
      <c r="NJ13">
        <v>191</v>
      </c>
      <c r="NK13">
        <v>231</v>
      </c>
      <c r="NL13">
        <v>265</v>
      </c>
      <c r="NM13">
        <v>304</v>
      </c>
      <c r="NN13">
        <v>337</v>
      </c>
      <c r="NO13">
        <v>374</v>
      </c>
      <c r="NP13">
        <v>406</v>
      </c>
      <c r="NQ13">
        <v>440</v>
      </c>
      <c r="NR13">
        <v>463</v>
      </c>
      <c r="NS13">
        <v>500</v>
      </c>
      <c r="NT13">
        <v>530</v>
      </c>
      <c r="NU13">
        <v>558</v>
      </c>
      <c r="NV13">
        <v>590</v>
      </c>
      <c r="NW13">
        <v>618</v>
      </c>
      <c r="NX13">
        <v>648</v>
      </c>
      <c r="NY13">
        <v>679</v>
      </c>
      <c r="NZ13">
        <v>715</v>
      </c>
      <c r="OA13">
        <v>745</v>
      </c>
      <c r="OB13">
        <v>782</v>
      </c>
      <c r="OC13">
        <v>819</v>
      </c>
      <c r="OD13">
        <v>850</v>
      </c>
      <c r="OE13">
        <v>0</v>
      </c>
      <c r="OF13">
        <v>0</v>
      </c>
      <c r="OG13">
        <v>2150</v>
      </c>
      <c r="OH13">
        <v>2200</v>
      </c>
      <c r="OI13">
        <v>2275</v>
      </c>
      <c r="OJ13">
        <v>2351</v>
      </c>
      <c r="OK13">
        <v>2410</v>
      </c>
      <c r="OL13">
        <v>2474</v>
      </c>
      <c r="OM13">
        <v>2530</v>
      </c>
      <c r="ON13">
        <v>2582</v>
      </c>
      <c r="OO13">
        <v>2638</v>
      </c>
      <c r="OP13">
        <v>2732</v>
      </c>
      <c r="OQ13">
        <v>2819</v>
      </c>
      <c r="OR13">
        <v>2906</v>
      </c>
      <c r="OS13">
        <v>2971</v>
      </c>
      <c r="OT13">
        <v>3051</v>
      </c>
      <c r="OU13">
        <v>3095</v>
      </c>
      <c r="OV13">
        <v>3170</v>
      </c>
      <c r="OW13">
        <v>3241</v>
      </c>
      <c r="OX13">
        <v>3287</v>
      </c>
      <c r="OY13">
        <v>3336</v>
      </c>
      <c r="OZ13">
        <v>3390</v>
      </c>
      <c r="PA13">
        <v>3471</v>
      </c>
      <c r="PB13">
        <v>3488</v>
      </c>
      <c r="PC13">
        <v>3560</v>
      </c>
      <c r="PD13">
        <v>3596</v>
      </c>
      <c r="PE13">
        <v>3610</v>
      </c>
      <c r="PF13">
        <v>3631</v>
      </c>
      <c r="PG13">
        <v>0</v>
      </c>
      <c r="PH13">
        <v>0</v>
      </c>
      <c r="PI13">
        <v>0</v>
      </c>
      <c r="PJ13">
        <v>72</v>
      </c>
      <c r="PK13">
        <v>144</v>
      </c>
      <c r="PL13">
        <v>204</v>
      </c>
      <c r="PM13">
        <v>284</v>
      </c>
      <c r="PN13">
        <v>365</v>
      </c>
      <c r="PO13">
        <v>442</v>
      </c>
      <c r="PP13">
        <v>532</v>
      </c>
      <c r="PQ13">
        <v>611</v>
      </c>
      <c r="PR13">
        <v>693</v>
      </c>
      <c r="PS13">
        <v>778</v>
      </c>
      <c r="PT13">
        <v>864</v>
      </c>
      <c r="PU13">
        <v>958</v>
      </c>
      <c r="PV13">
        <v>1041</v>
      </c>
      <c r="PW13">
        <v>1165</v>
      </c>
      <c r="PX13">
        <v>1273</v>
      </c>
      <c r="PY13">
        <v>1369</v>
      </c>
      <c r="PZ13">
        <v>1484</v>
      </c>
      <c r="QA13">
        <v>1583</v>
      </c>
      <c r="QB13">
        <v>1706</v>
      </c>
      <c r="QC13">
        <v>1804</v>
      </c>
      <c r="QD13">
        <v>1916</v>
      </c>
      <c r="QE13">
        <v>2035</v>
      </c>
      <c r="QF13">
        <v>2143</v>
      </c>
      <c r="QG13">
        <v>2278</v>
      </c>
      <c r="QH13">
        <v>2408</v>
      </c>
      <c r="QI13">
        <v>0</v>
      </c>
      <c r="QJ13">
        <v>0</v>
      </c>
      <c r="QK13">
        <v>7548</v>
      </c>
      <c r="QL13">
        <v>8232</v>
      </c>
      <c r="QM13">
        <v>8550</v>
      </c>
      <c r="QN13">
        <v>8613</v>
      </c>
      <c r="QO13">
        <v>8569</v>
      </c>
      <c r="QP13">
        <v>8569</v>
      </c>
      <c r="QQ13">
        <v>8549</v>
      </c>
      <c r="QR13">
        <v>8448</v>
      </c>
      <c r="QS13">
        <v>8417</v>
      </c>
      <c r="QT13">
        <v>8363</v>
      </c>
      <c r="QU13">
        <v>8218</v>
      </c>
      <c r="QV13">
        <v>8189</v>
      </c>
      <c r="QW13">
        <v>8195</v>
      </c>
      <c r="QX13">
        <v>8124</v>
      </c>
      <c r="QY13">
        <v>8126</v>
      </c>
      <c r="QZ13">
        <v>8056</v>
      </c>
      <c r="RA13">
        <v>8103</v>
      </c>
      <c r="RB13">
        <v>8057</v>
      </c>
      <c r="RC13">
        <v>8046</v>
      </c>
      <c r="RD13">
        <v>8032</v>
      </c>
      <c r="RE13">
        <v>8025</v>
      </c>
      <c r="RF13">
        <v>8059</v>
      </c>
      <c r="RG13">
        <v>8108</v>
      </c>
      <c r="RH13">
        <v>8108</v>
      </c>
      <c r="RI13">
        <v>8134</v>
      </c>
      <c r="RJ13">
        <v>8178</v>
      </c>
      <c r="RK13">
        <v>0</v>
      </c>
      <c r="RL13">
        <v>0</v>
      </c>
      <c r="RM13">
        <v>8362</v>
      </c>
      <c r="RN13">
        <v>8721</v>
      </c>
      <c r="RO13">
        <v>9128</v>
      </c>
      <c r="RP13">
        <v>9488</v>
      </c>
      <c r="RQ13">
        <v>9850</v>
      </c>
      <c r="RR13">
        <v>10108</v>
      </c>
      <c r="RS13">
        <v>10345</v>
      </c>
      <c r="RT13">
        <v>10589</v>
      </c>
      <c r="RU13">
        <v>10805</v>
      </c>
      <c r="RV13">
        <v>11036</v>
      </c>
      <c r="RW13">
        <v>11296</v>
      </c>
      <c r="RX13">
        <v>11490</v>
      </c>
      <c r="RY13">
        <v>11600</v>
      </c>
      <c r="RZ13">
        <v>11777</v>
      </c>
      <c r="SA13">
        <v>11841</v>
      </c>
      <c r="SB13">
        <v>11985</v>
      </c>
      <c r="SC13">
        <v>12038</v>
      </c>
      <c r="SD13">
        <v>12100</v>
      </c>
      <c r="SE13">
        <v>12183</v>
      </c>
      <c r="SF13">
        <v>12242</v>
      </c>
      <c r="SG13">
        <v>12301</v>
      </c>
      <c r="SH13">
        <v>12372</v>
      </c>
      <c r="SI13">
        <v>12365</v>
      </c>
      <c r="SJ13">
        <v>12399</v>
      </c>
      <c r="SK13">
        <v>12452</v>
      </c>
      <c r="SL13">
        <v>12454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1320000</v>
      </c>
      <c r="SU13">
        <v>1320000</v>
      </c>
      <c r="SV13">
        <v>1300000</v>
      </c>
      <c r="SW13">
        <v>1280000</v>
      </c>
      <c r="SX13">
        <v>1250000</v>
      </c>
      <c r="SY13">
        <v>1230000</v>
      </c>
      <c r="SZ13">
        <v>1200000</v>
      </c>
      <c r="TA13">
        <v>1170000</v>
      </c>
      <c r="TB13">
        <v>1150000</v>
      </c>
      <c r="TC13">
        <v>1120000</v>
      </c>
      <c r="TD13">
        <v>1090000</v>
      </c>
      <c r="TE13">
        <v>1070000</v>
      </c>
      <c r="TF13">
        <v>1040000</v>
      </c>
      <c r="TG13">
        <v>1010000</v>
      </c>
      <c r="TH13">
        <v>983747.02309999999</v>
      </c>
      <c r="TI13">
        <v>958317.86239999998</v>
      </c>
      <c r="TJ13">
        <v>933319.61739999999</v>
      </c>
      <c r="TK13">
        <v>906240.33070000005</v>
      </c>
      <c r="TL13">
        <v>882693.36360000004</v>
      </c>
      <c r="TM13">
        <v>861922.09790000005</v>
      </c>
      <c r="TN13">
        <v>839502.44440000004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229720.8107</v>
      </c>
      <c r="TW13">
        <v>242613.0276</v>
      </c>
      <c r="TX13">
        <v>255826.87659999999</v>
      </c>
      <c r="TY13">
        <v>270526.36450000003</v>
      </c>
      <c r="TZ13">
        <v>283953.41850000003</v>
      </c>
      <c r="UA13">
        <v>295595.51250000001</v>
      </c>
      <c r="UB13">
        <v>299561.51169999997</v>
      </c>
      <c r="UC13">
        <v>309241.48080000002</v>
      </c>
      <c r="UD13">
        <v>317395.75640000001</v>
      </c>
      <c r="UE13">
        <v>320518.49280000001</v>
      </c>
      <c r="UF13">
        <v>319688.00439999998</v>
      </c>
      <c r="UG13">
        <v>323005.48940000002</v>
      </c>
      <c r="UH13">
        <v>325072.56099999999</v>
      </c>
      <c r="UI13">
        <v>327203.04350000003</v>
      </c>
      <c r="UJ13">
        <v>329378.15429999999</v>
      </c>
      <c r="UK13">
        <v>329566.60139999999</v>
      </c>
      <c r="UL13">
        <v>331140.60159999999</v>
      </c>
      <c r="UM13">
        <v>329767.02439999999</v>
      </c>
      <c r="UN13">
        <v>327271.0233</v>
      </c>
      <c r="UO13">
        <v>323618.17670000001</v>
      </c>
      <c r="UP13">
        <v>318659.59519999998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187756.8854</v>
      </c>
      <c r="UY13">
        <v>208914.6102</v>
      </c>
      <c r="UZ13">
        <v>208795.29860000001</v>
      </c>
      <c r="VA13">
        <v>225881.18290000001</v>
      </c>
      <c r="VB13">
        <v>230548.38190000001</v>
      </c>
      <c r="VC13">
        <v>238391.64910000001</v>
      </c>
      <c r="VD13">
        <v>240282.10389999999</v>
      </c>
      <c r="VE13">
        <v>259013.4044</v>
      </c>
      <c r="VF13">
        <v>278115.0809</v>
      </c>
      <c r="VG13">
        <v>297501.16210000002</v>
      </c>
      <c r="VH13">
        <v>299824.40879999998</v>
      </c>
      <c r="VI13">
        <v>309380.14020000002</v>
      </c>
      <c r="VJ13">
        <v>282613.26120000001</v>
      </c>
      <c r="VK13">
        <v>295930.1164</v>
      </c>
      <c r="VL13">
        <v>311020.90659999999</v>
      </c>
      <c r="VM13">
        <v>301962.04519999999</v>
      </c>
      <c r="VN13">
        <v>302369.58689999999</v>
      </c>
      <c r="VO13">
        <v>311431.74</v>
      </c>
      <c r="VP13">
        <v>323427.0417</v>
      </c>
      <c r="VQ13">
        <v>335662.48050000001</v>
      </c>
      <c r="VR13">
        <v>341070.55129999999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148016.3316</v>
      </c>
      <c r="WA13">
        <v>179631.47039999999</v>
      </c>
      <c r="WB13">
        <v>174399.4859</v>
      </c>
      <c r="WC13">
        <v>169319.88920000001</v>
      </c>
      <c r="WD13">
        <v>230143.5387</v>
      </c>
      <c r="WE13">
        <v>159600.23490000001</v>
      </c>
      <c r="WF13">
        <v>309903.36869999999</v>
      </c>
      <c r="WG13">
        <v>180526.23420000001</v>
      </c>
      <c r="WH13">
        <v>233690.91810000001</v>
      </c>
      <c r="WI13">
        <v>255244.93479999999</v>
      </c>
      <c r="WJ13">
        <v>330414.15500000003</v>
      </c>
      <c r="WK13">
        <v>294057.90500000003</v>
      </c>
      <c r="WL13">
        <v>363354.86930000002</v>
      </c>
      <c r="WM13">
        <v>277177.77830000001</v>
      </c>
      <c r="WN13">
        <v>195712.46479999999</v>
      </c>
      <c r="WO13">
        <v>190012.1017</v>
      </c>
      <c r="WP13">
        <v>345895.81630000001</v>
      </c>
      <c r="WQ13">
        <v>268656.94469999999</v>
      </c>
      <c r="WR13">
        <v>217359.98759999999</v>
      </c>
      <c r="WS13">
        <v>168823.29130000001</v>
      </c>
      <c r="WT13">
        <v>163906.10810000001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33200000</v>
      </c>
      <c r="ZG13">
        <v>33100000</v>
      </c>
      <c r="ZH13">
        <v>32600000</v>
      </c>
      <c r="ZI13">
        <v>32300000</v>
      </c>
      <c r="ZJ13">
        <v>31900000</v>
      </c>
      <c r="ZK13">
        <v>31100000</v>
      </c>
      <c r="ZL13">
        <v>30800000</v>
      </c>
      <c r="ZM13">
        <v>30300000</v>
      </c>
      <c r="ZN13">
        <v>29900000</v>
      </c>
      <c r="ZO13">
        <v>28800000</v>
      </c>
      <c r="ZP13">
        <v>28100000</v>
      </c>
      <c r="ZQ13">
        <v>27300000</v>
      </c>
      <c r="ZR13">
        <v>26500000</v>
      </c>
      <c r="ZS13">
        <v>25800000</v>
      </c>
      <c r="ZT13">
        <v>25200000</v>
      </c>
      <c r="ZU13">
        <v>24900000</v>
      </c>
      <c r="ZV13">
        <v>24100000</v>
      </c>
      <c r="ZW13">
        <v>23700000</v>
      </c>
      <c r="ZX13">
        <v>22900000</v>
      </c>
      <c r="ZY13">
        <v>22500000</v>
      </c>
      <c r="ZZ13">
        <v>22000000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10300000</v>
      </c>
      <c r="ABK13">
        <v>10200000</v>
      </c>
      <c r="ABL13">
        <v>10100000</v>
      </c>
      <c r="ABM13">
        <v>10000000</v>
      </c>
      <c r="ABN13">
        <v>10100000</v>
      </c>
      <c r="ABO13">
        <v>10100000</v>
      </c>
      <c r="ABP13">
        <v>10100000</v>
      </c>
      <c r="ABQ13">
        <v>10000000</v>
      </c>
      <c r="ABR13">
        <v>10000000</v>
      </c>
      <c r="ABS13">
        <v>9860000</v>
      </c>
      <c r="ABT13">
        <v>9800000</v>
      </c>
      <c r="ABU13">
        <v>9730000</v>
      </c>
      <c r="ABV13">
        <v>9580000</v>
      </c>
      <c r="ABW13">
        <v>9440000</v>
      </c>
      <c r="ABX13">
        <v>9310000</v>
      </c>
      <c r="ABY13">
        <v>9260000</v>
      </c>
      <c r="ABZ13">
        <v>9030000</v>
      </c>
      <c r="ACA13">
        <v>8950000</v>
      </c>
      <c r="ACB13">
        <v>8780000</v>
      </c>
      <c r="ACC13">
        <v>8550000</v>
      </c>
      <c r="ACD13">
        <v>8350000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3080000</v>
      </c>
      <c r="ADO13">
        <v>2980000</v>
      </c>
      <c r="ADP13">
        <v>2860000</v>
      </c>
      <c r="ADQ13">
        <v>2770000</v>
      </c>
      <c r="ADR13">
        <v>2670000</v>
      </c>
      <c r="ADS13">
        <v>2550000</v>
      </c>
      <c r="ADT13">
        <v>2460000</v>
      </c>
      <c r="ADU13">
        <v>2390000</v>
      </c>
      <c r="ADV13">
        <v>2300000</v>
      </c>
      <c r="ADW13">
        <v>2240000</v>
      </c>
      <c r="ADX13">
        <v>2150000</v>
      </c>
      <c r="ADY13">
        <v>2100000</v>
      </c>
      <c r="ADZ13">
        <v>2030000</v>
      </c>
      <c r="AEA13">
        <v>1970000</v>
      </c>
      <c r="AEB13">
        <v>1910000</v>
      </c>
      <c r="AEC13">
        <v>1850000</v>
      </c>
      <c r="AED13">
        <v>1800000</v>
      </c>
      <c r="AEE13">
        <v>1760000</v>
      </c>
      <c r="AEF13">
        <v>1710000</v>
      </c>
      <c r="AEG13">
        <v>1670000</v>
      </c>
      <c r="AEH13">
        <v>1630000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7640000</v>
      </c>
      <c r="AEQ13">
        <v>7590000</v>
      </c>
      <c r="AER13">
        <v>7540000</v>
      </c>
      <c r="AES13">
        <v>7470000</v>
      </c>
      <c r="AET13">
        <v>7410000</v>
      </c>
      <c r="AEU13">
        <v>7360000</v>
      </c>
      <c r="AEV13">
        <v>7270000</v>
      </c>
      <c r="AEW13">
        <v>7130000</v>
      </c>
      <c r="AEX13">
        <v>7030000</v>
      </c>
      <c r="AEY13">
        <v>6860000</v>
      </c>
      <c r="AEZ13">
        <v>6740000</v>
      </c>
      <c r="AFA13">
        <v>6570000</v>
      </c>
      <c r="AFB13">
        <v>6410000</v>
      </c>
      <c r="AFC13">
        <v>6270000</v>
      </c>
      <c r="AFD13">
        <v>6120000</v>
      </c>
      <c r="AFE13">
        <v>5970000</v>
      </c>
      <c r="AFF13">
        <v>5830000</v>
      </c>
      <c r="AFG13">
        <v>5650000</v>
      </c>
      <c r="AFH13">
        <v>5500000</v>
      </c>
      <c r="AFI13">
        <v>5370000</v>
      </c>
      <c r="AFJ13">
        <v>5210000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166.76909549999999</v>
      </c>
      <c r="AGU13">
        <v>176.12838400000001</v>
      </c>
      <c r="AGV13">
        <v>185.72116600000001</v>
      </c>
      <c r="AGW13">
        <v>196.39246869999999</v>
      </c>
      <c r="AGX13">
        <v>206.14002980000001</v>
      </c>
      <c r="AGY13">
        <v>214.5917738</v>
      </c>
      <c r="AGZ13">
        <v>217.47094749999999</v>
      </c>
      <c r="AHA13">
        <v>224.4982589</v>
      </c>
      <c r="AHB13">
        <v>230.41797149999999</v>
      </c>
      <c r="AHC13">
        <v>232.6849665</v>
      </c>
      <c r="AHD13">
        <v>232.0820616</v>
      </c>
      <c r="AHE13">
        <v>234.49043710000001</v>
      </c>
      <c r="AHF13">
        <v>235.9910572</v>
      </c>
      <c r="AHG13">
        <v>237.53771130000001</v>
      </c>
      <c r="AHH13">
        <v>239.11676399999999</v>
      </c>
      <c r="AHI13">
        <v>239.25356980000001</v>
      </c>
      <c r="AHJ13">
        <v>240.3962377</v>
      </c>
      <c r="AHK13">
        <v>239.39906970000001</v>
      </c>
      <c r="AHL13">
        <v>237.58706219999999</v>
      </c>
      <c r="AHM13">
        <v>234.93522619999999</v>
      </c>
      <c r="AHN13">
        <v>231.33547329999999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20.999603270000001</v>
      </c>
      <c r="AHW13">
        <v>23.365981600000001</v>
      </c>
      <c r="AHX13">
        <v>23.35263724</v>
      </c>
      <c r="AHY13">
        <v>25.26360201</v>
      </c>
      <c r="AHZ13">
        <v>25.78560324</v>
      </c>
      <c r="AIA13">
        <v>26.66283073</v>
      </c>
      <c r="AIB13">
        <v>26.874267979999999</v>
      </c>
      <c r="AIC13">
        <v>28.969263739999999</v>
      </c>
      <c r="AID13">
        <v>31.10568408</v>
      </c>
      <c r="AIE13">
        <v>33.273913559999997</v>
      </c>
      <c r="AIF13">
        <v>33.533756279999999</v>
      </c>
      <c r="AIG13">
        <v>34.602513719999997</v>
      </c>
      <c r="AIH13">
        <v>31.608781480000001</v>
      </c>
      <c r="AII13">
        <v>33.098200509999998</v>
      </c>
      <c r="AIJ13">
        <v>34.786024660000002</v>
      </c>
      <c r="AIK13">
        <v>33.772839480000002</v>
      </c>
      <c r="AIL13">
        <v>33.818420830000001</v>
      </c>
      <c r="AIM13">
        <v>34.831974180000003</v>
      </c>
      <c r="AIN13">
        <v>36.173584509999998</v>
      </c>
      <c r="AIO13">
        <v>37.542052890000001</v>
      </c>
      <c r="AIP13">
        <v>38.146916670000003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0.81983922399999998</v>
      </c>
      <c r="AIY13">
        <v>0.99495051400000001</v>
      </c>
      <c r="AIZ13">
        <v>0.96597137300000002</v>
      </c>
      <c r="AJA13">
        <v>0.93783628399999996</v>
      </c>
      <c r="AJB13">
        <v>1.27472893</v>
      </c>
      <c r="AJC13">
        <v>0.88400064499999997</v>
      </c>
      <c r="AJD13">
        <v>1.7165061070000001</v>
      </c>
      <c r="AJE13">
        <v>0.99990646999999999</v>
      </c>
      <c r="AJF13">
        <v>1.294377307</v>
      </c>
      <c r="AJG13">
        <v>1.413761622</v>
      </c>
      <c r="AJH13">
        <v>1.830112132</v>
      </c>
      <c r="AJI13">
        <v>1.628740571</v>
      </c>
      <c r="AJJ13">
        <v>2.0125655770000002</v>
      </c>
      <c r="AJK13">
        <v>1.5352441990000001</v>
      </c>
      <c r="AJL13">
        <v>1.084020617</v>
      </c>
      <c r="AJM13">
        <v>1.0524472010000001</v>
      </c>
      <c r="AJN13">
        <v>1.915862623</v>
      </c>
      <c r="AJO13">
        <v>1.4880486399999999</v>
      </c>
      <c r="AJP13">
        <v>1.2039228479999999</v>
      </c>
      <c r="AJQ13">
        <v>0.93508570700000004</v>
      </c>
      <c r="AJR13">
        <v>0.90785020100000002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227.7282056</v>
      </c>
      <c r="AKA13">
        <v>142.34347349999999</v>
      </c>
      <c r="AKB13">
        <v>204.02341150000001</v>
      </c>
      <c r="AKC13">
        <v>178.5167999</v>
      </c>
      <c r="AKD13">
        <v>133.86657149999999</v>
      </c>
      <c r="AKE13">
        <v>282.6608344</v>
      </c>
      <c r="AKF13">
        <v>150.48775000000001</v>
      </c>
      <c r="AKG13">
        <v>228.13213880000001</v>
      </c>
      <c r="AKH13">
        <v>178.20891810000001</v>
      </c>
      <c r="AKI13">
        <v>245.75538610000001</v>
      </c>
      <c r="AKJ13">
        <v>205.04182230000001</v>
      </c>
      <c r="AKK13">
        <v>221.82053809999999</v>
      </c>
      <c r="AKL13">
        <v>342.51428820000001</v>
      </c>
      <c r="AKM13">
        <v>253.39891510000001</v>
      </c>
      <c r="AKN13">
        <v>146.8122578</v>
      </c>
      <c r="AKO13">
        <v>256.53059200000001</v>
      </c>
      <c r="AKP13">
        <v>190.28989989999999</v>
      </c>
      <c r="AKQ13">
        <v>187.30355359999999</v>
      </c>
      <c r="AKR13">
        <v>170.70000060000001</v>
      </c>
      <c r="AKS13">
        <v>173.0467136</v>
      </c>
      <c r="AKT13">
        <v>174.67418960000001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112.5364165</v>
      </c>
      <c r="AME13">
        <v>112.27095749999999</v>
      </c>
      <c r="AMF13">
        <v>110.6459967</v>
      </c>
      <c r="AMG13">
        <v>109.61198829999999</v>
      </c>
      <c r="AMH13">
        <v>108.257194</v>
      </c>
      <c r="AMI13">
        <v>105.4386207</v>
      </c>
      <c r="AMJ13">
        <v>104.42468890000001</v>
      </c>
      <c r="AMK13">
        <v>102.6971277</v>
      </c>
      <c r="AML13">
        <v>101.18572020000001</v>
      </c>
      <c r="AMM13">
        <v>97.743159539999994</v>
      </c>
      <c r="AMN13">
        <v>95.377245909999999</v>
      </c>
      <c r="AMO13">
        <v>92.692660979999999</v>
      </c>
      <c r="AMP13">
        <v>89.902201820000002</v>
      </c>
      <c r="AMQ13">
        <v>87.547786970000004</v>
      </c>
      <c r="AMR13">
        <v>85.339723129999996</v>
      </c>
      <c r="AMS13">
        <v>84.389203640000005</v>
      </c>
      <c r="AMT13">
        <v>81.528457079999995</v>
      </c>
      <c r="AMU13">
        <v>80.17064019</v>
      </c>
      <c r="AMV13">
        <v>77.759635860000003</v>
      </c>
      <c r="AMW13">
        <v>76.268908620000005</v>
      </c>
      <c r="AMX13">
        <v>74.476952339999997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310.36285550000002</v>
      </c>
      <c r="ANG13">
        <v>309.285979</v>
      </c>
      <c r="ANH13">
        <v>197.7325276</v>
      </c>
      <c r="ANI13">
        <v>190.53992890000001</v>
      </c>
      <c r="ANJ13">
        <v>166.7197055</v>
      </c>
      <c r="ANK13">
        <v>175.05073809999999</v>
      </c>
      <c r="ANL13">
        <v>177.88748870000001</v>
      </c>
      <c r="ANM13">
        <v>168.6296404</v>
      </c>
      <c r="ANN13">
        <v>125.4650834</v>
      </c>
      <c r="ANO13">
        <v>146.3306149</v>
      </c>
      <c r="ANP13">
        <v>136.9253234</v>
      </c>
      <c r="ANQ13">
        <v>135.86960880000001</v>
      </c>
      <c r="ANR13">
        <v>129.4815916</v>
      </c>
      <c r="ANS13">
        <v>96.478136280000001</v>
      </c>
      <c r="ANT13">
        <v>110.78980850000001</v>
      </c>
      <c r="ANU13">
        <v>91.152966550000002</v>
      </c>
      <c r="ANV13">
        <v>110.65291929999999</v>
      </c>
      <c r="ANW13">
        <v>119.7641363</v>
      </c>
      <c r="ANX13">
        <v>116.6974147</v>
      </c>
      <c r="ANY13">
        <v>83.529689520000005</v>
      </c>
      <c r="ANZ13">
        <v>82.528258739999998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91.054546630000004</v>
      </c>
      <c r="AOI13">
        <v>90.403498510000006</v>
      </c>
      <c r="AOJ13">
        <v>89.574363230000003</v>
      </c>
      <c r="AOK13">
        <v>88.851560169999999</v>
      </c>
      <c r="AOL13">
        <v>89.337488089999994</v>
      </c>
      <c r="AOM13">
        <v>89.497497800000005</v>
      </c>
      <c r="AON13">
        <v>89.572398329999999</v>
      </c>
      <c r="AOO13">
        <v>88.908650809999997</v>
      </c>
      <c r="AOP13">
        <v>88.643388880000003</v>
      </c>
      <c r="AOQ13">
        <v>87.302679240000003</v>
      </c>
      <c r="AOR13">
        <v>86.813837910000004</v>
      </c>
      <c r="AOS13">
        <v>86.173057080000007</v>
      </c>
      <c r="AOT13">
        <v>84.850606049999996</v>
      </c>
      <c r="AOU13">
        <v>83.607273660000004</v>
      </c>
      <c r="AOV13">
        <v>82.486047389999996</v>
      </c>
      <c r="AOW13">
        <v>81.997041690000003</v>
      </c>
      <c r="AOX13">
        <v>79.99868017</v>
      </c>
      <c r="AOY13">
        <v>79.271872880000004</v>
      </c>
      <c r="AOZ13">
        <v>77.741260740000001</v>
      </c>
      <c r="APA13">
        <v>75.770800149999999</v>
      </c>
      <c r="APB13">
        <v>73.991817589999997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758.05814410000005</v>
      </c>
      <c r="APK13">
        <v>802.44223439999996</v>
      </c>
      <c r="APL13">
        <v>762.02572339999995</v>
      </c>
      <c r="APM13">
        <v>760.964652</v>
      </c>
      <c r="APN13">
        <v>692.94042360000003</v>
      </c>
      <c r="APO13">
        <v>739.21134480000001</v>
      </c>
      <c r="APP13">
        <v>692.36780950000002</v>
      </c>
      <c r="APQ13">
        <v>818.69859080000003</v>
      </c>
      <c r="APR13">
        <v>705.23684049999997</v>
      </c>
      <c r="APS13">
        <v>957.48595609999995</v>
      </c>
      <c r="APT13">
        <v>799.86790580000002</v>
      </c>
      <c r="APU13">
        <v>635.64720750000004</v>
      </c>
      <c r="APV13">
        <v>789.42603859999997</v>
      </c>
      <c r="APW13">
        <v>685.98007210000003</v>
      </c>
      <c r="APX13">
        <v>737.37031930000001</v>
      </c>
      <c r="APY13">
        <v>599.69284600000003</v>
      </c>
      <c r="APZ13">
        <v>674.58629069999995</v>
      </c>
      <c r="AQA13">
        <v>649.69425709999996</v>
      </c>
      <c r="AQB13">
        <v>610.34763069999997</v>
      </c>
      <c r="AQC13">
        <v>719.09304659999998</v>
      </c>
      <c r="AQD13">
        <v>688.11465940000005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109.5389954</v>
      </c>
      <c r="ARO13">
        <v>108.84206949999999</v>
      </c>
      <c r="ARP13">
        <v>108.1643188</v>
      </c>
      <c r="ARQ13">
        <v>107.15603059999999</v>
      </c>
      <c r="ARR13">
        <v>106.2591441</v>
      </c>
      <c r="ARS13">
        <v>105.5946903</v>
      </c>
      <c r="ART13">
        <v>104.2798027</v>
      </c>
      <c r="ARU13">
        <v>102.2117765</v>
      </c>
      <c r="ARV13">
        <v>100.7489197</v>
      </c>
      <c r="ARW13">
        <v>98.346040439999996</v>
      </c>
      <c r="ARX13">
        <v>96.642757209999999</v>
      </c>
      <c r="ARY13">
        <v>94.242844919999996</v>
      </c>
      <c r="ARZ13">
        <v>91.969154599999996</v>
      </c>
      <c r="ASA13">
        <v>89.902929510000007</v>
      </c>
      <c r="ASB13">
        <v>87.707099659999997</v>
      </c>
      <c r="ASC13">
        <v>85.562914309999996</v>
      </c>
      <c r="ASD13">
        <v>83.550265929999995</v>
      </c>
      <c r="ASE13">
        <v>81.07086769</v>
      </c>
      <c r="ASF13">
        <v>78.926007749999997</v>
      </c>
      <c r="ASG13">
        <v>76.954737859999994</v>
      </c>
      <c r="ASH13">
        <v>74.725337940000003</v>
      </c>
    </row>
    <row r="14" spans="1:1178" x14ac:dyDescent="0.25">
      <c r="A14">
        <v>10</v>
      </c>
      <c r="B14">
        <v>22400</v>
      </c>
      <c r="C14">
        <v>0</v>
      </c>
      <c r="D14">
        <v>0</v>
      </c>
      <c r="E14">
        <v>0</v>
      </c>
      <c r="F14">
        <v>242</v>
      </c>
      <c r="G14">
        <v>247</v>
      </c>
      <c r="H14">
        <v>246</v>
      </c>
      <c r="I14">
        <v>282</v>
      </c>
      <c r="J14">
        <v>265</v>
      </c>
      <c r="K14">
        <v>283</v>
      </c>
      <c r="L14">
        <v>291</v>
      </c>
      <c r="M14">
        <v>300</v>
      </c>
      <c r="N14">
        <v>277</v>
      </c>
      <c r="O14">
        <v>267</v>
      </c>
      <c r="P14">
        <v>274</v>
      </c>
      <c r="Q14">
        <v>266</v>
      </c>
      <c r="R14">
        <v>305</v>
      </c>
      <c r="S14">
        <v>324</v>
      </c>
      <c r="T14">
        <v>282</v>
      </c>
      <c r="U14">
        <v>317</v>
      </c>
      <c r="V14">
        <v>326</v>
      </c>
      <c r="W14">
        <v>329</v>
      </c>
      <c r="X14">
        <v>271</v>
      </c>
      <c r="Y14">
        <v>295</v>
      </c>
      <c r="Z14">
        <v>296</v>
      </c>
      <c r="AA14">
        <v>272</v>
      </c>
      <c r="AB14">
        <v>298</v>
      </c>
      <c r="AC14">
        <v>319</v>
      </c>
      <c r="AD14">
        <v>310</v>
      </c>
      <c r="AE14">
        <v>0</v>
      </c>
      <c r="AF14">
        <v>0</v>
      </c>
      <c r="AG14">
        <v>0</v>
      </c>
      <c r="AH14">
        <v>60</v>
      </c>
      <c r="AI14">
        <v>59</v>
      </c>
      <c r="AJ14">
        <v>71</v>
      </c>
      <c r="AK14">
        <v>76</v>
      </c>
      <c r="AL14">
        <v>74</v>
      </c>
      <c r="AM14">
        <v>84</v>
      </c>
      <c r="AN14">
        <v>90</v>
      </c>
      <c r="AO14">
        <v>89</v>
      </c>
      <c r="AP14">
        <v>86</v>
      </c>
      <c r="AQ14">
        <v>93</v>
      </c>
      <c r="AR14">
        <v>87</v>
      </c>
      <c r="AS14">
        <v>88</v>
      </c>
      <c r="AT14">
        <v>121</v>
      </c>
      <c r="AU14">
        <v>120</v>
      </c>
      <c r="AV14">
        <v>117</v>
      </c>
      <c r="AW14">
        <v>131</v>
      </c>
      <c r="AX14">
        <v>161</v>
      </c>
      <c r="AY14">
        <v>155</v>
      </c>
      <c r="AZ14">
        <v>149</v>
      </c>
      <c r="BA14">
        <v>162</v>
      </c>
      <c r="BB14">
        <v>171</v>
      </c>
      <c r="BC14">
        <v>171</v>
      </c>
      <c r="BD14">
        <v>166</v>
      </c>
      <c r="BE14">
        <v>155</v>
      </c>
      <c r="BF14">
        <v>165</v>
      </c>
      <c r="BG14">
        <v>0</v>
      </c>
      <c r="BH14">
        <v>0</v>
      </c>
      <c r="BI14">
        <v>0</v>
      </c>
      <c r="BJ14">
        <v>111</v>
      </c>
      <c r="BK14">
        <v>113</v>
      </c>
      <c r="BL14">
        <v>96</v>
      </c>
      <c r="BM14">
        <v>115</v>
      </c>
      <c r="BN14">
        <v>113</v>
      </c>
      <c r="BO14">
        <v>120</v>
      </c>
      <c r="BP14">
        <v>123</v>
      </c>
      <c r="BQ14">
        <v>122</v>
      </c>
      <c r="BR14">
        <v>127</v>
      </c>
      <c r="BS14">
        <v>132</v>
      </c>
      <c r="BT14">
        <v>142</v>
      </c>
      <c r="BU14">
        <v>135</v>
      </c>
      <c r="BV14">
        <v>127</v>
      </c>
      <c r="BW14">
        <v>136</v>
      </c>
      <c r="BX14">
        <v>141</v>
      </c>
      <c r="BY14">
        <v>142</v>
      </c>
      <c r="BZ14">
        <v>139</v>
      </c>
      <c r="CA14">
        <v>150</v>
      </c>
      <c r="CB14">
        <v>169</v>
      </c>
      <c r="CC14">
        <v>155</v>
      </c>
      <c r="CD14">
        <v>159</v>
      </c>
      <c r="CE14">
        <v>178</v>
      </c>
      <c r="CF14">
        <v>154</v>
      </c>
      <c r="CG14">
        <v>176</v>
      </c>
      <c r="CH14">
        <v>140</v>
      </c>
      <c r="CI14">
        <v>0</v>
      </c>
      <c r="CJ14">
        <v>0</v>
      </c>
      <c r="CK14">
        <v>0</v>
      </c>
      <c r="CL14">
        <v>50</v>
      </c>
      <c r="CM14">
        <v>61</v>
      </c>
      <c r="CN14">
        <v>50</v>
      </c>
      <c r="CO14">
        <v>46</v>
      </c>
      <c r="CP14">
        <v>46</v>
      </c>
      <c r="CQ14">
        <v>55</v>
      </c>
      <c r="CR14">
        <v>63</v>
      </c>
      <c r="CS14">
        <v>53</v>
      </c>
      <c r="CT14">
        <v>50</v>
      </c>
      <c r="CU14">
        <v>53</v>
      </c>
      <c r="CV14">
        <v>56</v>
      </c>
      <c r="CW14">
        <v>51</v>
      </c>
      <c r="CX14">
        <v>55</v>
      </c>
      <c r="CY14">
        <v>57</v>
      </c>
      <c r="CZ14">
        <v>58</v>
      </c>
      <c r="DA14">
        <v>47</v>
      </c>
      <c r="DB14">
        <v>58</v>
      </c>
      <c r="DC14">
        <v>67</v>
      </c>
      <c r="DD14">
        <v>66</v>
      </c>
      <c r="DE14">
        <v>64</v>
      </c>
      <c r="DF14">
        <v>59</v>
      </c>
      <c r="DG14">
        <v>71</v>
      </c>
      <c r="DH14">
        <v>74</v>
      </c>
      <c r="DI14">
        <v>73</v>
      </c>
      <c r="DJ14">
        <v>75</v>
      </c>
      <c r="DK14">
        <v>0</v>
      </c>
      <c r="DL14">
        <v>0</v>
      </c>
      <c r="DM14">
        <v>0</v>
      </c>
      <c r="DN14">
        <v>3</v>
      </c>
      <c r="DO14">
        <v>3</v>
      </c>
      <c r="DP14">
        <v>5</v>
      </c>
      <c r="DQ14">
        <v>2</v>
      </c>
      <c r="DR14">
        <v>0</v>
      </c>
      <c r="DS14">
        <v>1</v>
      </c>
      <c r="DT14">
        <v>3</v>
      </c>
      <c r="DU14">
        <v>6</v>
      </c>
      <c r="DV14">
        <v>2</v>
      </c>
      <c r="DW14">
        <v>2</v>
      </c>
      <c r="DX14">
        <v>2</v>
      </c>
      <c r="DY14">
        <v>9</v>
      </c>
      <c r="DZ14">
        <v>6</v>
      </c>
      <c r="EA14">
        <v>6</v>
      </c>
      <c r="EB14">
        <v>4</v>
      </c>
      <c r="EC14">
        <v>9</v>
      </c>
      <c r="ED14">
        <v>2</v>
      </c>
      <c r="EE14">
        <v>3</v>
      </c>
      <c r="EF14">
        <v>9</v>
      </c>
      <c r="EG14">
        <v>3</v>
      </c>
      <c r="EH14">
        <v>4</v>
      </c>
      <c r="EI14">
        <v>5</v>
      </c>
      <c r="EJ14">
        <v>6</v>
      </c>
      <c r="EK14">
        <v>8</v>
      </c>
      <c r="EL14">
        <v>11</v>
      </c>
      <c r="EM14">
        <v>0</v>
      </c>
      <c r="EN14">
        <v>0</v>
      </c>
      <c r="EO14">
        <v>0</v>
      </c>
      <c r="EP14">
        <v>0</v>
      </c>
      <c r="EQ14">
        <v>15</v>
      </c>
      <c r="ER14">
        <v>20</v>
      </c>
      <c r="ES14">
        <v>5</v>
      </c>
      <c r="ET14">
        <v>20</v>
      </c>
      <c r="EU14">
        <v>10</v>
      </c>
      <c r="EV14">
        <v>0</v>
      </c>
      <c r="EW14">
        <v>5</v>
      </c>
      <c r="EX14">
        <v>35</v>
      </c>
      <c r="EY14">
        <v>10</v>
      </c>
      <c r="EZ14">
        <v>15</v>
      </c>
      <c r="FA14">
        <v>10</v>
      </c>
      <c r="FB14">
        <v>25</v>
      </c>
      <c r="FC14">
        <v>30</v>
      </c>
      <c r="FD14">
        <v>25</v>
      </c>
      <c r="FE14">
        <v>30</v>
      </c>
      <c r="FF14">
        <v>35</v>
      </c>
      <c r="FG14">
        <v>10</v>
      </c>
      <c r="FH14">
        <v>25</v>
      </c>
      <c r="FI14">
        <v>35</v>
      </c>
      <c r="FJ14">
        <v>15</v>
      </c>
      <c r="FK14">
        <v>30</v>
      </c>
      <c r="FL14">
        <v>15</v>
      </c>
      <c r="FM14">
        <v>35</v>
      </c>
      <c r="FN14">
        <v>25</v>
      </c>
      <c r="FO14">
        <v>0</v>
      </c>
      <c r="FP14">
        <v>0</v>
      </c>
      <c r="FQ14">
        <v>7570</v>
      </c>
      <c r="FR14">
        <v>7706</v>
      </c>
      <c r="FS14">
        <v>7828</v>
      </c>
      <c r="FT14">
        <v>7922</v>
      </c>
      <c r="FU14">
        <v>8020</v>
      </c>
      <c r="FV14">
        <v>8122</v>
      </c>
      <c r="FW14">
        <v>8263</v>
      </c>
      <c r="FX14">
        <v>8341</v>
      </c>
      <c r="FY14">
        <v>8385</v>
      </c>
      <c r="FZ14">
        <v>8528</v>
      </c>
      <c r="GA14">
        <v>8566</v>
      </c>
      <c r="GB14">
        <v>8589</v>
      </c>
      <c r="GC14">
        <v>8646</v>
      </c>
      <c r="GD14">
        <v>8765</v>
      </c>
      <c r="GE14">
        <v>8769</v>
      </c>
      <c r="GF14">
        <v>8792</v>
      </c>
      <c r="GG14">
        <v>8789</v>
      </c>
      <c r="GH14">
        <v>8814</v>
      </c>
      <c r="GI14">
        <v>8838</v>
      </c>
      <c r="GJ14">
        <v>8864</v>
      </c>
      <c r="GK14">
        <v>8877</v>
      </c>
      <c r="GL14">
        <v>8862</v>
      </c>
      <c r="GM14">
        <v>8876</v>
      </c>
      <c r="GN14">
        <v>8881</v>
      </c>
      <c r="GO14">
        <v>8866</v>
      </c>
      <c r="GP14">
        <v>8824</v>
      </c>
      <c r="GQ14">
        <v>0</v>
      </c>
      <c r="GR14">
        <v>0</v>
      </c>
      <c r="GS14">
        <v>660</v>
      </c>
      <c r="GT14">
        <v>787</v>
      </c>
      <c r="GU14">
        <v>929</v>
      </c>
      <c r="GV14">
        <v>1088</v>
      </c>
      <c r="GW14">
        <v>1258</v>
      </c>
      <c r="GX14">
        <v>1407</v>
      </c>
      <c r="GY14">
        <v>1538</v>
      </c>
      <c r="GZ14">
        <v>1671</v>
      </c>
      <c r="HA14">
        <v>1821</v>
      </c>
      <c r="HB14">
        <v>1968</v>
      </c>
      <c r="HC14">
        <v>2112</v>
      </c>
      <c r="HD14">
        <v>2238</v>
      </c>
      <c r="HE14">
        <v>2337</v>
      </c>
      <c r="HF14">
        <v>2441</v>
      </c>
      <c r="HG14">
        <v>2537</v>
      </c>
      <c r="HH14">
        <v>2622</v>
      </c>
      <c r="HI14">
        <v>2725</v>
      </c>
      <c r="HJ14">
        <v>2774</v>
      </c>
      <c r="HK14">
        <v>2868</v>
      </c>
      <c r="HL14">
        <v>2961</v>
      </c>
      <c r="HM14">
        <v>3026</v>
      </c>
      <c r="HN14">
        <v>3089</v>
      </c>
      <c r="HO14">
        <v>3150</v>
      </c>
      <c r="HP14">
        <v>3226</v>
      </c>
      <c r="HQ14">
        <v>3303</v>
      </c>
      <c r="HR14">
        <v>3344</v>
      </c>
      <c r="HS14">
        <v>0</v>
      </c>
      <c r="HT14">
        <v>0</v>
      </c>
      <c r="HU14">
        <v>68</v>
      </c>
      <c r="HV14">
        <v>74</v>
      </c>
      <c r="HW14">
        <v>80</v>
      </c>
      <c r="HX14">
        <v>88</v>
      </c>
      <c r="HY14">
        <v>91</v>
      </c>
      <c r="HZ14">
        <v>103</v>
      </c>
      <c r="IA14">
        <v>117</v>
      </c>
      <c r="IB14">
        <v>131</v>
      </c>
      <c r="IC14">
        <v>134</v>
      </c>
      <c r="ID14">
        <v>137</v>
      </c>
      <c r="IE14">
        <v>151</v>
      </c>
      <c r="IF14">
        <v>159</v>
      </c>
      <c r="IG14">
        <v>169</v>
      </c>
      <c r="IH14">
        <v>178</v>
      </c>
      <c r="II14">
        <v>186</v>
      </c>
      <c r="IJ14">
        <v>206</v>
      </c>
      <c r="IK14">
        <v>216</v>
      </c>
      <c r="IL14">
        <v>235</v>
      </c>
      <c r="IM14">
        <v>243</v>
      </c>
      <c r="IN14">
        <v>242</v>
      </c>
      <c r="IO14">
        <v>254</v>
      </c>
      <c r="IP14">
        <v>264</v>
      </c>
      <c r="IQ14">
        <v>274</v>
      </c>
      <c r="IR14">
        <v>281</v>
      </c>
      <c r="IS14">
        <v>288</v>
      </c>
      <c r="IT14">
        <v>298</v>
      </c>
      <c r="IU14">
        <v>0</v>
      </c>
      <c r="IV14">
        <v>0</v>
      </c>
      <c r="IW14">
        <v>3</v>
      </c>
      <c r="IX14">
        <v>3</v>
      </c>
      <c r="IY14">
        <v>4</v>
      </c>
      <c r="IZ14">
        <v>4</v>
      </c>
      <c r="JA14">
        <v>2</v>
      </c>
      <c r="JB14">
        <v>4</v>
      </c>
      <c r="JC14">
        <v>2</v>
      </c>
      <c r="JD14">
        <v>4</v>
      </c>
      <c r="JE14">
        <v>6</v>
      </c>
      <c r="JF14">
        <v>5</v>
      </c>
      <c r="JG14">
        <v>7</v>
      </c>
      <c r="JH14">
        <v>8</v>
      </c>
      <c r="JI14">
        <v>9</v>
      </c>
      <c r="JJ14">
        <v>9</v>
      </c>
      <c r="JK14">
        <v>13</v>
      </c>
      <c r="JL14">
        <v>12</v>
      </c>
      <c r="JM14">
        <v>14</v>
      </c>
      <c r="JN14">
        <v>10</v>
      </c>
      <c r="JO14">
        <v>13</v>
      </c>
      <c r="JP14">
        <v>17</v>
      </c>
      <c r="JQ14">
        <v>15</v>
      </c>
      <c r="JR14">
        <v>21</v>
      </c>
      <c r="JS14">
        <v>11</v>
      </c>
      <c r="JT14">
        <v>6</v>
      </c>
      <c r="JU14">
        <v>6</v>
      </c>
      <c r="JV14">
        <v>5</v>
      </c>
      <c r="JW14">
        <v>0</v>
      </c>
      <c r="JX14">
        <v>0</v>
      </c>
      <c r="JY14">
        <v>0</v>
      </c>
      <c r="JZ14">
        <v>11</v>
      </c>
      <c r="KA14">
        <v>17</v>
      </c>
      <c r="KB14">
        <v>26</v>
      </c>
      <c r="KC14">
        <v>36</v>
      </c>
      <c r="KD14">
        <v>46</v>
      </c>
      <c r="KE14">
        <v>60</v>
      </c>
      <c r="KF14">
        <v>69</v>
      </c>
      <c r="KG14">
        <v>83</v>
      </c>
      <c r="KH14">
        <v>101</v>
      </c>
      <c r="KI14">
        <v>111</v>
      </c>
      <c r="KJ14">
        <v>127</v>
      </c>
      <c r="KK14">
        <v>149</v>
      </c>
      <c r="KL14">
        <v>169</v>
      </c>
      <c r="KM14">
        <v>187</v>
      </c>
      <c r="KN14">
        <v>205</v>
      </c>
      <c r="KO14">
        <v>233</v>
      </c>
      <c r="KP14">
        <v>259</v>
      </c>
      <c r="KQ14">
        <v>282</v>
      </c>
      <c r="KR14">
        <v>307</v>
      </c>
      <c r="KS14">
        <v>336</v>
      </c>
      <c r="KT14">
        <v>361</v>
      </c>
      <c r="KU14">
        <v>398</v>
      </c>
      <c r="KV14">
        <v>421</v>
      </c>
      <c r="KW14">
        <v>451</v>
      </c>
      <c r="KX14">
        <v>477</v>
      </c>
      <c r="KY14">
        <v>0</v>
      </c>
      <c r="KZ14">
        <v>0</v>
      </c>
      <c r="LA14">
        <v>0</v>
      </c>
      <c r="LB14">
        <v>174</v>
      </c>
      <c r="LC14">
        <v>369</v>
      </c>
      <c r="LD14">
        <v>558</v>
      </c>
      <c r="LE14">
        <v>721</v>
      </c>
      <c r="LF14">
        <v>898</v>
      </c>
      <c r="LG14">
        <v>1075</v>
      </c>
      <c r="LH14">
        <v>1253</v>
      </c>
      <c r="LI14">
        <v>1435</v>
      </c>
      <c r="LJ14">
        <v>1598</v>
      </c>
      <c r="LK14">
        <v>1765</v>
      </c>
      <c r="LL14">
        <v>1929</v>
      </c>
      <c r="LM14">
        <v>2124</v>
      </c>
      <c r="LN14">
        <v>2309</v>
      </c>
      <c r="LO14">
        <v>2473</v>
      </c>
      <c r="LP14">
        <v>2627</v>
      </c>
      <c r="LQ14">
        <v>2802</v>
      </c>
      <c r="LR14">
        <v>2997</v>
      </c>
      <c r="LS14">
        <v>3168</v>
      </c>
      <c r="LT14">
        <v>3344</v>
      </c>
      <c r="LU14">
        <v>3530</v>
      </c>
      <c r="LV14">
        <v>3721</v>
      </c>
      <c r="LW14">
        <v>3890</v>
      </c>
      <c r="LX14">
        <v>4069</v>
      </c>
      <c r="LY14">
        <v>4274</v>
      </c>
      <c r="LZ14">
        <v>4478</v>
      </c>
      <c r="MA14">
        <v>0</v>
      </c>
      <c r="MB14">
        <v>0</v>
      </c>
      <c r="MC14">
        <v>1417</v>
      </c>
      <c r="MD14">
        <v>1452</v>
      </c>
      <c r="ME14">
        <v>1459</v>
      </c>
      <c r="MF14">
        <v>1506</v>
      </c>
      <c r="MG14">
        <v>1530</v>
      </c>
      <c r="MH14">
        <v>1526</v>
      </c>
      <c r="MI14">
        <v>1523</v>
      </c>
      <c r="MJ14">
        <v>1518</v>
      </c>
      <c r="MK14">
        <v>1515</v>
      </c>
      <c r="ML14">
        <v>1515</v>
      </c>
      <c r="MM14">
        <v>1507</v>
      </c>
      <c r="MN14">
        <v>1507</v>
      </c>
      <c r="MO14">
        <v>1487</v>
      </c>
      <c r="MP14">
        <v>1492</v>
      </c>
      <c r="MQ14">
        <v>1479</v>
      </c>
      <c r="MR14">
        <v>1467</v>
      </c>
      <c r="MS14">
        <v>1482</v>
      </c>
      <c r="MT14">
        <v>1471</v>
      </c>
      <c r="MU14">
        <v>1492</v>
      </c>
      <c r="MV14">
        <v>1486</v>
      </c>
      <c r="MW14">
        <v>1476</v>
      </c>
      <c r="MX14">
        <v>1438</v>
      </c>
      <c r="MY14">
        <v>1416</v>
      </c>
      <c r="MZ14">
        <v>1400</v>
      </c>
      <c r="NA14">
        <v>1379</v>
      </c>
      <c r="NB14">
        <v>1324</v>
      </c>
      <c r="NC14">
        <v>0</v>
      </c>
      <c r="ND14">
        <v>0</v>
      </c>
      <c r="NE14">
        <v>0</v>
      </c>
      <c r="NF14">
        <v>53</v>
      </c>
      <c r="NG14">
        <v>116</v>
      </c>
      <c r="NH14">
        <v>173</v>
      </c>
      <c r="NI14">
        <v>238</v>
      </c>
      <c r="NJ14">
        <v>302</v>
      </c>
      <c r="NK14">
        <v>353</v>
      </c>
      <c r="NL14">
        <v>418</v>
      </c>
      <c r="NM14">
        <v>478</v>
      </c>
      <c r="NN14">
        <v>528</v>
      </c>
      <c r="NO14">
        <v>586</v>
      </c>
      <c r="NP14">
        <v>632</v>
      </c>
      <c r="NQ14">
        <v>694</v>
      </c>
      <c r="NR14">
        <v>735</v>
      </c>
      <c r="NS14">
        <v>794</v>
      </c>
      <c r="NT14">
        <v>857</v>
      </c>
      <c r="NU14">
        <v>901</v>
      </c>
      <c r="NV14">
        <v>956</v>
      </c>
      <c r="NW14">
        <v>999</v>
      </c>
      <c r="NX14">
        <v>1041</v>
      </c>
      <c r="NY14">
        <v>1088</v>
      </c>
      <c r="NZ14">
        <v>1137</v>
      </c>
      <c r="OA14">
        <v>1186</v>
      </c>
      <c r="OB14">
        <v>1228</v>
      </c>
      <c r="OC14">
        <v>1280</v>
      </c>
      <c r="OD14">
        <v>1322</v>
      </c>
      <c r="OE14">
        <v>0</v>
      </c>
      <c r="OF14">
        <v>0</v>
      </c>
      <c r="OG14">
        <v>2127</v>
      </c>
      <c r="OH14">
        <v>2251</v>
      </c>
      <c r="OI14">
        <v>2384</v>
      </c>
      <c r="OJ14">
        <v>2524</v>
      </c>
      <c r="OK14">
        <v>2681</v>
      </c>
      <c r="OL14">
        <v>2839</v>
      </c>
      <c r="OM14">
        <v>2990</v>
      </c>
      <c r="ON14">
        <v>3100</v>
      </c>
      <c r="OO14">
        <v>3194</v>
      </c>
      <c r="OP14">
        <v>3308</v>
      </c>
      <c r="OQ14">
        <v>3434</v>
      </c>
      <c r="OR14">
        <v>3559</v>
      </c>
      <c r="OS14">
        <v>3698</v>
      </c>
      <c r="OT14">
        <v>3818</v>
      </c>
      <c r="OU14">
        <v>3908</v>
      </c>
      <c r="OV14">
        <v>3999</v>
      </c>
      <c r="OW14">
        <v>4128</v>
      </c>
      <c r="OX14">
        <v>4181</v>
      </c>
      <c r="OY14">
        <v>4222</v>
      </c>
      <c r="OZ14">
        <v>4316</v>
      </c>
      <c r="PA14">
        <v>4359</v>
      </c>
      <c r="PB14">
        <v>4383</v>
      </c>
      <c r="PC14">
        <v>4471</v>
      </c>
      <c r="PD14">
        <v>4505</v>
      </c>
      <c r="PE14">
        <v>4535</v>
      </c>
      <c r="PF14">
        <v>4545</v>
      </c>
      <c r="PG14">
        <v>0</v>
      </c>
      <c r="PH14">
        <v>0</v>
      </c>
      <c r="PI14">
        <v>0</v>
      </c>
      <c r="PJ14">
        <v>60</v>
      </c>
      <c r="PK14">
        <v>119</v>
      </c>
      <c r="PL14">
        <v>173</v>
      </c>
      <c r="PM14">
        <v>236</v>
      </c>
      <c r="PN14">
        <v>313</v>
      </c>
      <c r="PO14">
        <v>384</v>
      </c>
      <c r="PP14">
        <v>479</v>
      </c>
      <c r="PQ14">
        <v>562</v>
      </c>
      <c r="PR14">
        <v>662</v>
      </c>
      <c r="PS14">
        <v>748</v>
      </c>
      <c r="PT14">
        <v>850</v>
      </c>
      <c r="PU14">
        <v>948</v>
      </c>
      <c r="PV14">
        <v>1053</v>
      </c>
      <c r="PW14">
        <v>1157</v>
      </c>
      <c r="PX14">
        <v>1269</v>
      </c>
      <c r="PY14">
        <v>1392</v>
      </c>
      <c r="PZ14">
        <v>1525</v>
      </c>
      <c r="QA14">
        <v>1663</v>
      </c>
      <c r="QB14">
        <v>1788</v>
      </c>
      <c r="QC14">
        <v>1928</v>
      </c>
      <c r="QD14">
        <v>2076</v>
      </c>
      <c r="QE14">
        <v>2211</v>
      </c>
      <c r="QF14">
        <v>2365</v>
      </c>
      <c r="QG14">
        <v>2514</v>
      </c>
      <c r="QH14">
        <v>2673</v>
      </c>
      <c r="QI14">
        <v>0</v>
      </c>
      <c r="QJ14">
        <v>0</v>
      </c>
      <c r="QK14">
        <v>7537</v>
      </c>
      <c r="QL14">
        <v>8624</v>
      </c>
      <c r="QM14">
        <v>8912</v>
      </c>
      <c r="QN14">
        <v>9065</v>
      </c>
      <c r="QO14">
        <v>8993</v>
      </c>
      <c r="QP14">
        <v>8987</v>
      </c>
      <c r="QQ14">
        <v>8900</v>
      </c>
      <c r="QR14">
        <v>8851</v>
      </c>
      <c r="QS14">
        <v>8770</v>
      </c>
      <c r="QT14">
        <v>8740</v>
      </c>
      <c r="QU14">
        <v>8666</v>
      </c>
      <c r="QV14">
        <v>8617</v>
      </c>
      <c r="QW14">
        <v>8607</v>
      </c>
      <c r="QX14">
        <v>8511</v>
      </c>
      <c r="QY14">
        <v>8503</v>
      </c>
      <c r="QZ14">
        <v>8467</v>
      </c>
      <c r="RA14">
        <v>8450</v>
      </c>
      <c r="RB14">
        <v>8442</v>
      </c>
      <c r="RC14">
        <v>8392</v>
      </c>
      <c r="RD14">
        <v>8515</v>
      </c>
      <c r="RE14">
        <v>8430</v>
      </c>
      <c r="RF14">
        <v>8395</v>
      </c>
      <c r="RG14">
        <v>8367</v>
      </c>
      <c r="RH14">
        <v>8342</v>
      </c>
      <c r="RI14">
        <v>8356</v>
      </c>
      <c r="RJ14">
        <v>8354</v>
      </c>
      <c r="RK14">
        <v>0</v>
      </c>
      <c r="RL14">
        <v>0</v>
      </c>
      <c r="RM14">
        <v>8369</v>
      </c>
      <c r="RN14">
        <v>8627</v>
      </c>
      <c r="RO14">
        <v>8946</v>
      </c>
      <c r="RP14">
        <v>9258</v>
      </c>
      <c r="RQ14">
        <v>9591</v>
      </c>
      <c r="RR14">
        <v>9835</v>
      </c>
      <c r="RS14">
        <v>10097</v>
      </c>
      <c r="RT14">
        <v>10287</v>
      </c>
      <c r="RU14">
        <v>10449</v>
      </c>
      <c r="RV14">
        <v>10570</v>
      </c>
      <c r="RW14">
        <v>10734</v>
      </c>
      <c r="RX14">
        <v>10910</v>
      </c>
      <c r="RY14">
        <v>11009</v>
      </c>
      <c r="RZ14">
        <v>11194</v>
      </c>
      <c r="SA14">
        <v>11283</v>
      </c>
      <c r="SB14">
        <v>11392</v>
      </c>
      <c r="SC14">
        <v>11492</v>
      </c>
      <c r="SD14">
        <v>11545</v>
      </c>
      <c r="SE14">
        <v>11647</v>
      </c>
      <c r="SF14">
        <v>11636</v>
      </c>
      <c r="SG14">
        <v>11684</v>
      </c>
      <c r="SH14">
        <v>11747</v>
      </c>
      <c r="SI14">
        <v>11727</v>
      </c>
      <c r="SJ14">
        <v>11715</v>
      </c>
      <c r="SK14">
        <v>11657</v>
      </c>
      <c r="SL14">
        <v>11673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1290000</v>
      </c>
      <c r="SU14">
        <v>1280000</v>
      </c>
      <c r="SV14">
        <v>1250000</v>
      </c>
      <c r="SW14">
        <v>1220000</v>
      </c>
      <c r="SX14">
        <v>1210000</v>
      </c>
      <c r="SY14">
        <v>1180000</v>
      </c>
      <c r="SZ14">
        <v>1150000</v>
      </c>
      <c r="TA14">
        <v>1120000</v>
      </c>
      <c r="TB14">
        <v>1100000</v>
      </c>
      <c r="TC14">
        <v>1070000</v>
      </c>
      <c r="TD14">
        <v>1040000</v>
      </c>
      <c r="TE14">
        <v>1010000</v>
      </c>
      <c r="TF14">
        <v>984356.91610000003</v>
      </c>
      <c r="TG14">
        <v>958288.60349999997</v>
      </c>
      <c r="TH14">
        <v>933114.30799999996</v>
      </c>
      <c r="TI14">
        <v>907264.87329999998</v>
      </c>
      <c r="TJ14">
        <v>879351.27509999997</v>
      </c>
      <c r="TK14">
        <v>855087.821</v>
      </c>
      <c r="TL14">
        <v>830650.00619999995</v>
      </c>
      <c r="TM14">
        <v>805094.21279999998</v>
      </c>
      <c r="TN14">
        <v>777942.0601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579702.87699999998</v>
      </c>
      <c r="TW14">
        <v>615220.03359999997</v>
      </c>
      <c r="TX14">
        <v>648953.17090000003</v>
      </c>
      <c r="TY14">
        <v>686609.21849999996</v>
      </c>
      <c r="TZ14">
        <v>720422.97360000003</v>
      </c>
      <c r="UA14">
        <v>750618.30070000002</v>
      </c>
      <c r="UB14">
        <v>772232.53020000004</v>
      </c>
      <c r="UC14">
        <v>782905.77720000001</v>
      </c>
      <c r="UD14">
        <v>793928.40460000001</v>
      </c>
      <c r="UE14">
        <v>801118.57810000004</v>
      </c>
      <c r="UF14">
        <v>803844.04469999997</v>
      </c>
      <c r="UG14">
        <v>811088.77899999998</v>
      </c>
      <c r="UH14">
        <v>801624.75210000004</v>
      </c>
      <c r="UI14">
        <v>804649.20059999998</v>
      </c>
      <c r="UJ14">
        <v>806545.03090000001</v>
      </c>
      <c r="UK14">
        <v>800243.05070000002</v>
      </c>
      <c r="UL14">
        <v>793110.44850000006</v>
      </c>
      <c r="UM14">
        <v>785215.91260000004</v>
      </c>
      <c r="UN14">
        <v>780738.64520000003</v>
      </c>
      <c r="UO14">
        <v>776091.02769999998</v>
      </c>
      <c r="UP14">
        <v>762839.43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252888.98920000001</v>
      </c>
      <c r="UY14">
        <v>278895.38819999999</v>
      </c>
      <c r="UZ14">
        <v>303172.31650000002</v>
      </c>
      <c r="VA14">
        <v>301082.71260000003</v>
      </c>
      <c r="VB14">
        <v>298857.64110000001</v>
      </c>
      <c r="VC14">
        <v>319803.72619999998</v>
      </c>
      <c r="VD14">
        <v>326938.80579999997</v>
      </c>
      <c r="VE14">
        <v>337379.6066</v>
      </c>
      <c r="VF14">
        <v>344996.6679</v>
      </c>
      <c r="VG14">
        <v>350002.07390000002</v>
      </c>
      <c r="VH14">
        <v>376346.31599999999</v>
      </c>
      <c r="VI14">
        <v>383121.89769999997</v>
      </c>
      <c r="VJ14">
        <v>404681.97580000001</v>
      </c>
      <c r="VK14">
        <v>406270.27519999997</v>
      </c>
      <c r="VL14">
        <v>392813.96220000001</v>
      </c>
      <c r="VM14">
        <v>400283.82569999999</v>
      </c>
      <c r="VN14">
        <v>403925.2733</v>
      </c>
      <c r="VO14">
        <v>407015.02230000001</v>
      </c>
      <c r="VP14">
        <v>405255.54979999998</v>
      </c>
      <c r="VQ14">
        <v>403253.28529999999</v>
      </c>
      <c r="VR14">
        <v>405102.07319999998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238491.02530000001</v>
      </c>
      <c r="WA14">
        <v>115772.34239999999</v>
      </c>
      <c r="WB14">
        <v>224800.6648</v>
      </c>
      <c r="WC14">
        <v>327379.609</v>
      </c>
      <c r="WD14">
        <v>264870.23379999999</v>
      </c>
      <c r="WE14">
        <v>360017.79350000003</v>
      </c>
      <c r="WF14">
        <v>399464.95819999999</v>
      </c>
      <c r="WG14">
        <v>436308.81349999999</v>
      </c>
      <c r="WH14">
        <v>423600.78980000003</v>
      </c>
      <c r="WI14">
        <v>594046.41509999998</v>
      </c>
      <c r="WJ14">
        <v>532379.16209999996</v>
      </c>
      <c r="WK14">
        <v>603018.46840000001</v>
      </c>
      <c r="WL14">
        <v>418182.01689999999</v>
      </c>
      <c r="WM14">
        <v>527802.54570000002</v>
      </c>
      <c r="WN14">
        <v>670100.31940000004</v>
      </c>
      <c r="WO14">
        <v>574043.67729999998</v>
      </c>
      <c r="WP14">
        <v>780253.54200000002</v>
      </c>
      <c r="WQ14">
        <v>396800.22940000001</v>
      </c>
      <c r="WR14">
        <v>210132.5134</v>
      </c>
      <c r="WS14">
        <v>204012.1489</v>
      </c>
      <c r="WT14">
        <v>165058.37289999999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41900000</v>
      </c>
      <c r="ZG14">
        <v>40600000</v>
      </c>
      <c r="ZH14">
        <v>39300000</v>
      </c>
      <c r="ZI14">
        <v>38100000</v>
      </c>
      <c r="ZJ14">
        <v>37000000</v>
      </c>
      <c r="ZK14">
        <v>35700000</v>
      </c>
      <c r="ZL14">
        <v>34700000</v>
      </c>
      <c r="ZM14">
        <v>33200000</v>
      </c>
      <c r="ZN14">
        <v>32400000</v>
      </c>
      <c r="ZO14">
        <v>31200000</v>
      </c>
      <c r="ZP14">
        <v>30000000</v>
      </c>
      <c r="ZQ14">
        <v>29400000</v>
      </c>
      <c r="ZR14">
        <v>28400000</v>
      </c>
      <c r="ZS14">
        <v>27900000</v>
      </c>
      <c r="ZT14">
        <v>27000000</v>
      </c>
      <c r="ZU14">
        <v>26000000</v>
      </c>
      <c r="ZV14">
        <v>24600000</v>
      </c>
      <c r="ZW14">
        <v>23500000</v>
      </c>
      <c r="ZX14">
        <v>22600000</v>
      </c>
      <c r="ZY14">
        <v>21600000</v>
      </c>
      <c r="ZZ14">
        <v>20100000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28600000</v>
      </c>
      <c r="ABK14">
        <v>29200000</v>
      </c>
      <c r="ABL14">
        <v>29400000</v>
      </c>
      <c r="ABM14">
        <v>29400000</v>
      </c>
      <c r="ABN14">
        <v>29600000</v>
      </c>
      <c r="ABO14">
        <v>29800000</v>
      </c>
      <c r="ABP14">
        <v>30000000</v>
      </c>
      <c r="ABQ14">
        <v>30300000</v>
      </c>
      <c r="ABR14">
        <v>30300000</v>
      </c>
      <c r="ABS14">
        <v>30100000</v>
      </c>
      <c r="ABT14">
        <v>29900000</v>
      </c>
      <c r="ABU14">
        <v>30000000</v>
      </c>
      <c r="ABV14">
        <v>29500000</v>
      </c>
      <c r="ABW14">
        <v>28900000</v>
      </c>
      <c r="ABX14">
        <v>28700000</v>
      </c>
      <c r="ABY14">
        <v>28200000</v>
      </c>
      <c r="ABZ14">
        <v>27500000</v>
      </c>
      <c r="ACA14">
        <v>27200000</v>
      </c>
      <c r="ACB14">
        <v>26600000</v>
      </c>
      <c r="ACC14">
        <v>26000000</v>
      </c>
      <c r="ACD14">
        <v>25300000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2260000</v>
      </c>
      <c r="ADO14">
        <v>2180000</v>
      </c>
      <c r="ADP14">
        <v>2100000</v>
      </c>
      <c r="ADQ14">
        <v>2020000</v>
      </c>
      <c r="ADR14">
        <v>1960000</v>
      </c>
      <c r="ADS14">
        <v>1880000</v>
      </c>
      <c r="ADT14">
        <v>1820000</v>
      </c>
      <c r="ADU14">
        <v>1760000</v>
      </c>
      <c r="ADV14">
        <v>1690000</v>
      </c>
      <c r="ADW14">
        <v>1640000</v>
      </c>
      <c r="ADX14">
        <v>1590000</v>
      </c>
      <c r="ADY14">
        <v>1540000</v>
      </c>
      <c r="ADZ14">
        <v>1490000</v>
      </c>
      <c r="AEA14">
        <v>1440000</v>
      </c>
      <c r="AEB14">
        <v>1420000</v>
      </c>
      <c r="AEC14">
        <v>1360000</v>
      </c>
      <c r="AED14">
        <v>1320000</v>
      </c>
      <c r="AEE14">
        <v>1280000</v>
      </c>
      <c r="AEF14">
        <v>1230000</v>
      </c>
      <c r="AEG14">
        <v>1200000</v>
      </c>
      <c r="AEH14">
        <v>1170000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5680000</v>
      </c>
      <c r="AEQ14">
        <v>5660000</v>
      </c>
      <c r="AER14">
        <v>5600000</v>
      </c>
      <c r="AES14">
        <v>5520000</v>
      </c>
      <c r="AET14">
        <v>5420000</v>
      </c>
      <c r="AEU14">
        <v>5350000</v>
      </c>
      <c r="AEV14">
        <v>5280000</v>
      </c>
      <c r="AEW14">
        <v>5170000</v>
      </c>
      <c r="AEX14">
        <v>5100000</v>
      </c>
      <c r="AEY14">
        <v>4990000</v>
      </c>
      <c r="AEZ14">
        <v>4900000</v>
      </c>
      <c r="AFA14">
        <v>4790000</v>
      </c>
      <c r="AFB14">
        <v>4680000</v>
      </c>
      <c r="AFC14">
        <v>4580000</v>
      </c>
      <c r="AFD14">
        <v>4440000</v>
      </c>
      <c r="AFE14">
        <v>4330000</v>
      </c>
      <c r="AFF14">
        <v>4230000</v>
      </c>
      <c r="AFG14">
        <v>4100000</v>
      </c>
      <c r="AFH14">
        <v>3970000</v>
      </c>
      <c r="AFI14">
        <v>3840000</v>
      </c>
      <c r="AFJ14">
        <v>3730000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217.52031099999999</v>
      </c>
      <c r="AGU14">
        <v>230.8473157</v>
      </c>
      <c r="AGV14">
        <v>243.50490769999999</v>
      </c>
      <c r="AGW14">
        <v>257.63448260000001</v>
      </c>
      <c r="AGX14">
        <v>270.3223246</v>
      </c>
      <c r="AGY14">
        <v>281.65243390000001</v>
      </c>
      <c r="AGZ14">
        <v>289.76268160000001</v>
      </c>
      <c r="AHA14">
        <v>293.76757459999999</v>
      </c>
      <c r="AHB14">
        <v>297.9035647</v>
      </c>
      <c r="AHC14">
        <v>300.60151359999998</v>
      </c>
      <c r="AHD14">
        <v>301.62418289999999</v>
      </c>
      <c r="AHE14">
        <v>304.34260460000002</v>
      </c>
      <c r="AHF14">
        <v>300.79144389999999</v>
      </c>
      <c r="AHG14">
        <v>301.9262994</v>
      </c>
      <c r="AHH14">
        <v>302.63766650000002</v>
      </c>
      <c r="AHI14">
        <v>300.27299190000002</v>
      </c>
      <c r="AHJ14">
        <v>297.59664520000001</v>
      </c>
      <c r="AHK14">
        <v>294.63440029999998</v>
      </c>
      <c r="AHL14">
        <v>292.95440760000002</v>
      </c>
      <c r="AHM14">
        <v>291.21049490000001</v>
      </c>
      <c r="AHN14">
        <v>286.2381345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24.356868420000001</v>
      </c>
      <c r="AHW14">
        <v>26.861660910000001</v>
      </c>
      <c r="AHX14">
        <v>29.199880329999999</v>
      </c>
      <c r="AHY14">
        <v>28.998621239999999</v>
      </c>
      <c r="AHZ14">
        <v>28.784314670000001</v>
      </c>
      <c r="AIA14">
        <v>30.801725709999999</v>
      </c>
      <c r="AIB14">
        <v>31.488937100000001</v>
      </c>
      <c r="AIC14">
        <v>32.494537280000003</v>
      </c>
      <c r="AID14">
        <v>33.228170480000003</v>
      </c>
      <c r="AIE14">
        <v>33.710263500000003</v>
      </c>
      <c r="AIF14">
        <v>36.247595160000003</v>
      </c>
      <c r="AIG14">
        <v>36.900181709999998</v>
      </c>
      <c r="AIH14">
        <v>38.976729149999997</v>
      </c>
      <c r="AII14">
        <v>39.129705360000003</v>
      </c>
      <c r="AIJ14">
        <v>37.833667740000003</v>
      </c>
      <c r="AIK14">
        <v>38.553123669999998</v>
      </c>
      <c r="AIL14">
        <v>38.903847749999997</v>
      </c>
      <c r="AIM14">
        <v>39.201435289999999</v>
      </c>
      <c r="AIN14">
        <v>39.031972629999999</v>
      </c>
      <c r="AIO14">
        <v>38.839125580000001</v>
      </c>
      <c r="AIP14">
        <v>39.01719061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1.399735857</v>
      </c>
      <c r="AIY14">
        <v>0.679483426</v>
      </c>
      <c r="AIZ14">
        <v>1.319385292</v>
      </c>
      <c r="AJA14">
        <v>1.9214348919999999</v>
      </c>
      <c r="AJB14">
        <v>1.5545589740000001</v>
      </c>
      <c r="AJC14">
        <v>2.1129927799999999</v>
      </c>
      <c r="AJD14">
        <v>2.344513487</v>
      </c>
      <c r="AJE14">
        <v>2.5607550219999999</v>
      </c>
      <c r="AJF14">
        <v>2.486169925</v>
      </c>
      <c r="AJG14">
        <v>3.4865381900000001</v>
      </c>
      <c r="AJH14">
        <v>3.1246048000000002</v>
      </c>
      <c r="AJI14">
        <v>3.539196376</v>
      </c>
      <c r="AJJ14">
        <v>2.4543664189999999</v>
      </c>
      <c r="AJK14">
        <v>3.0977440239999998</v>
      </c>
      <c r="AJL14">
        <v>3.9329087679999999</v>
      </c>
      <c r="AJM14">
        <v>3.3691394360000002</v>
      </c>
      <c r="AJN14">
        <v>4.5794128250000004</v>
      </c>
      <c r="AJO14">
        <v>2.3288738360000001</v>
      </c>
      <c r="AJP14">
        <v>1.233295942</v>
      </c>
      <c r="AJQ14">
        <v>1.197374701</v>
      </c>
      <c r="AJR14">
        <v>0.96874975799999996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153.2476992</v>
      </c>
      <c r="AKA14">
        <v>251.80492699999999</v>
      </c>
      <c r="AKB14">
        <v>145.8741861</v>
      </c>
      <c r="AKC14">
        <v>236.7677827</v>
      </c>
      <c r="AKD14">
        <v>262.55996729999998</v>
      </c>
      <c r="AKE14">
        <v>110.83049389999999</v>
      </c>
      <c r="AKF14">
        <v>187.90562</v>
      </c>
      <c r="AKG14">
        <v>224.69823980000001</v>
      </c>
      <c r="AKH14">
        <v>279.83327759999997</v>
      </c>
      <c r="AKI14">
        <v>237.6129128</v>
      </c>
      <c r="AKJ14">
        <v>185.53130440000001</v>
      </c>
      <c r="AKK14">
        <v>318.56012750000002</v>
      </c>
      <c r="AKL14">
        <v>271.98022809999998</v>
      </c>
      <c r="AKM14">
        <v>231.84447019999999</v>
      </c>
      <c r="AKN14">
        <v>256.47676430000001</v>
      </c>
      <c r="AKO14">
        <v>299.7454098</v>
      </c>
      <c r="AKP14">
        <v>222.70193190000001</v>
      </c>
      <c r="AKQ14">
        <v>328.72757689999997</v>
      </c>
      <c r="AKR14">
        <v>176.1962398</v>
      </c>
      <c r="AKS14">
        <v>285.277311</v>
      </c>
      <c r="AKT14">
        <v>190.6040261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123.0215565</v>
      </c>
      <c r="AME14">
        <v>119.20359759999999</v>
      </c>
      <c r="AMF14">
        <v>115.3517018</v>
      </c>
      <c r="AMG14">
        <v>111.77061550000001</v>
      </c>
      <c r="AMH14">
        <v>108.5151607</v>
      </c>
      <c r="AMI14">
        <v>104.7981975</v>
      </c>
      <c r="AMJ14">
        <v>101.7458228</v>
      </c>
      <c r="AMK14">
        <v>97.471372079999995</v>
      </c>
      <c r="AML14">
        <v>94.950599139999994</v>
      </c>
      <c r="AMM14">
        <v>91.381826779999997</v>
      </c>
      <c r="AMN14">
        <v>88.000380660000005</v>
      </c>
      <c r="AMO14">
        <v>86.310854419999998</v>
      </c>
      <c r="AMP14">
        <v>83.174971409999998</v>
      </c>
      <c r="AMQ14">
        <v>81.905220900000003</v>
      </c>
      <c r="AMR14">
        <v>79.199847899999995</v>
      </c>
      <c r="AMS14">
        <v>76.375606300000001</v>
      </c>
      <c r="AMT14">
        <v>72.24203559</v>
      </c>
      <c r="AMU14">
        <v>69.064857070000002</v>
      </c>
      <c r="AMV14">
        <v>66.295595340000006</v>
      </c>
      <c r="AMW14">
        <v>63.39918583</v>
      </c>
      <c r="AMX14">
        <v>59.097645010000001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420.01035480000002</v>
      </c>
      <c r="ANG14">
        <v>395.9909328</v>
      </c>
      <c r="ANH14">
        <v>397.92469790000001</v>
      </c>
      <c r="ANI14">
        <v>338.63625689999998</v>
      </c>
      <c r="ANJ14">
        <v>306.72289519999998</v>
      </c>
      <c r="ANK14">
        <v>385.37520119999999</v>
      </c>
      <c r="ANL14">
        <v>257.36260110000001</v>
      </c>
      <c r="ANM14">
        <v>337.58528389999998</v>
      </c>
      <c r="ANN14">
        <v>203.25583599999999</v>
      </c>
      <c r="ANO14">
        <v>286.8659715</v>
      </c>
      <c r="ANP14">
        <v>331.8853398</v>
      </c>
      <c r="ANQ14">
        <v>186.7290519</v>
      </c>
      <c r="ANR14">
        <v>211.097069</v>
      </c>
      <c r="ANS14">
        <v>163.83813280000001</v>
      </c>
      <c r="ANT14">
        <v>181.97838279999999</v>
      </c>
      <c r="ANU14">
        <v>182.3268492</v>
      </c>
      <c r="ANV14">
        <v>191.79928770000001</v>
      </c>
      <c r="ANW14">
        <v>147.7365111</v>
      </c>
      <c r="ANX14">
        <v>140.3775751</v>
      </c>
      <c r="ANY14">
        <v>193.22044249999999</v>
      </c>
      <c r="ANZ14">
        <v>118.75531530000001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97.616728429999995</v>
      </c>
      <c r="AOI14">
        <v>99.814312430000001</v>
      </c>
      <c r="AOJ14">
        <v>100.4722436</v>
      </c>
      <c r="AOK14">
        <v>100.50371</v>
      </c>
      <c r="AOL14">
        <v>101.0591074</v>
      </c>
      <c r="AOM14">
        <v>101.85281190000001</v>
      </c>
      <c r="AON14">
        <v>102.4857528</v>
      </c>
      <c r="AOO14">
        <v>103.3868229</v>
      </c>
      <c r="AOP14">
        <v>103.63274029999999</v>
      </c>
      <c r="AOQ14">
        <v>102.986047</v>
      </c>
      <c r="AOR14">
        <v>102.3146948</v>
      </c>
      <c r="AOS14">
        <v>102.5389988</v>
      </c>
      <c r="AOT14">
        <v>100.8305943</v>
      </c>
      <c r="AOU14">
        <v>98.853753380000001</v>
      </c>
      <c r="AOV14">
        <v>98.111326149999996</v>
      </c>
      <c r="AOW14">
        <v>96.202720670000005</v>
      </c>
      <c r="AOX14">
        <v>93.914949919999998</v>
      </c>
      <c r="AOY14">
        <v>93.010227310000005</v>
      </c>
      <c r="AOZ14">
        <v>90.987892639999998</v>
      </c>
      <c r="APA14">
        <v>88.926024620000007</v>
      </c>
      <c r="APB14">
        <v>86.526323180000006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862.00239810000005</v>
      </c>
      <c r="APK14">
        <v>669.18459610000002</v>
      </c>
      <c r="APL14">
        <v>972.69588969999995</v>
      </c>
      <c r="APM14">
        <v>850.84705710000003</v>
      </c>
      <c r="APN14">
        <v>803.53014789999997</v>
      </c>
      <c r="APO14">
        <v>763.78794570000002</v>
      </c>
      <c r="APP14">
        <v>915.03887659999998</v>
      </c>
      <c r="APQ14">
        <v>861.3276803</v>
      </c>
      <c r="APR14">
        <v>774.89058020000004</v>
      </c>
      <c r="APS14">
        <v>813.53733750000004</v>
      </c>
      <c r="APT14">
        <v>886.21818110000004</v>
      </c>
      <c r="APU14">
        <v>880.48142140000004</v>
      </c>
      <c r="APV14">
        <v>937.72421310000004</v>
      </c>
      <c r="APW14">
        <v>874.62278270000002</v>
      </c>
      <c r="APX14">
        <v>856.99160529999995</v>
      </c>
      <c r="APY14">
        <v>871.37278460000005</v>
      </c>
      <c r="APZ14">
        <v>893.75975700000004</v>
      </c>
      <c r="AQA14">
        <v>826.14090620000002</v>
      </c>
      <c r="AQB14">
        <v>841.32908239999995</v>
      </c>
      <c r="AQC14">
        <v>819.77088100000003</v>
      </c>
      <c r="AQD14">
        <v>833.27833390000001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106.3595345</v>
      </c>
      <c r="ARO14">
        <v>106.012529</v>
      </c>
      <c r="ARP14">
        <v>104.8615696</v>
      </c>
      <c r="ARQ14">
        <v>103.4106144</v>
      </c>
      <c r="ARR14">
        <v>101.5612768</v>
      </c>
      <c r="ARS14">
        <v>100.1330699</v>
      </c>
      <c r="ART14">
        <v>98.810583940000001</v>
      </c>
      <c r="ARU14">
        <v>96.803121630000007</v>
      </c>
      <c r="ARV14">
        <v>95.562954540000007</v>
      </c>
      <c r="ARW14">
        <v>93.517228889999998</v>
      </c>
      <c r="ARX14">
        <v>91.67054066</v>
      </c>
      <c r="ARY14">
        <v>89.781779520000001</v>
      </c>
      <c r="ARZ14">
        <v>87.568781029999997</v>
      </c>
      <c r="ASA14">
        <v>85.769369549999993</v>
      </c>
      <c r="ASB14">
        <v>83.192587130000007</v>
      </c>
      <c r="ASC14">
        <v>81.102686669999997</v>
      </c>
      <c r="ASD14">
        <v>79.165040259999998</v>
      </c>
      <c r="ASE14">
        <v>76.728404699999999</v>
      </c>
      <c r="ASF14">
        <v>74.417369019999995</v>
      </c>
      <c r="ASG14">
        <v>71.892169670000001</v>
      </c>
      <c r="ASH14">
        <v>69.894025630000002</v>
      </c>
    </row>
    <row r="15" spans="1:1178" x14ac:dyDescent="0.25">
      <c r="A15">
        <v>11</v>
      </c>
      <c r="B15">
        <v>22400</v>
      </c>
      <c r="C15">
        <v>0</v>
      </c>
      <c r="D15">
        <v>0</v>
      </c>
      <c r="E15">
        <v>0</v>
      </c>
      <c r="F15">
        <v>242</v>
      </c>
      <c r="G15">
        <v>245</v>
      </c>
      <c r="H15">
        <v>244</v>
      </c>
      <c r="I15">
        <v>279</v>
      </c>
      <c r="J15">
        <v>260</v>
      </c>
      <c r="K15">
        <v>280</v>
      </c>
      <c r="L15">
        <v>287</v>
      </c>
      <c r="M15">
        <v>296</v>
      </c>
      <c r="N15">
        <v>271</v>
      </c>
      <c r="O15">
        <v>261</v>
      </c>
      <c r="P15">
        <v>266</v>
      </c>
      <c r="Q15">
        <v>261</v>
      </c>
      <c r="R15">
        <v>297</v>
      </c>
      <c r="S15">
        <v>313</v>
      </c>
      <c r="T15">
        <v>274</v>
      </c>
      <c r="U15">
        <v>303</v>
      </c>
      <c r="V15">
        <v>316</v>
      </c>
      <c r="W15">
        <v>319</v>
      </c>
      <c r="X15">
        <v>265</v>
      </c>
      <c r="Y15">
        <v>293</v>
      </c>
      <c r="Z15">
        <v>291</v>
      </c>
      <c r="AA15">
        <v>269</v>
      </c>
      <c r="AB15">
        <v>285</v>
      </c>
      <c r="AC15">
        <v>309</v>
      </c>
      <c r="AD15">
        <v>292</v>
      </c>
      <c r="AE15">
        <v>0</v>
      </c>
      <c r="AF15">
        <v>0</v>
      </c>
      <c r="AG15">
        <v>0</v>
      </c>
      <c r="AH15">
        <v>60</v>
      </c>
      <c r="AI15">
        <v>59</v>
      </c>
      <c r="AJ15">
        <v>71</v>
      </c>
      <c r="AK15">
        <v>76</v>
      </c>
      <c r="AL15">
        <v>74</v>
      </c>
      <c r="AM15">
        <v>84</v>
      </c>
      <c r="AN15">
        <v>90</v>
      </c>
      <c r="AO15">
        <v>88</v>
      </c>
      <c r="AP15">
        <v>85</v>
      </c>
      <c r="AQ15">
        <v>93</v>
      </c>
      <c r="AR15">
        <v>87</v>
      </c>
      <c r="AS15">
        <v>88</v>
      </c>
      <c r="AT15">
        <v>120</v>
      </c>
      <c r="AU15">
        <v>119</v>
      </c>
      <c r="AV15">
        <v>116</v>
      </c>
      <c r="AW15">
        <v>129</v>
      </c>
      <c r="AX15">
        <v>159</v>
      </c>
      <c r="AY15">
        <v>152</v>
      </c>
      <c r="AZ15">
        <v>148</v>
      </c>
      <c r="BA15">
        <v>159</v>
      </c>
      <c r="BB15">
        <v>169</v>
      </c>
      <c r="BC15">
        <v>169</v>
      </c>
      <c r="BD15">
        <v>167</v>
      </c>
      <c r="BE15">
        <v>157</v>
      </c>
      <c r="BF15">
        <v>164</v>
      </c>
      <c r="BG15">
        <v>0</v>
      </c>
      <c r="BH15">
        <v>0</v>
      </c>
      <c r="BI15">
        <v>0</v>
      </c>
      <c r="BJ15">
        <v>111</v>
      </c>
      <c r="BK15">
        <v>113</v>
      </c>
      <c r="BL15">
        <v>93</v>
      </c>
      <c r="BM15">
        <v>113</v>
      </c>
      <c r="BN15">
        <v>112</v>
      </c>
      <c r="BO15">
        <v>120</v>
      </c>
      <c r="BP15">
        <v>122</v>
      </c>
      <c r="BQ15">
        <v>119</v>
      </c>
      <c r="BR15">
        <v>124</v>
      </c>
      <c r="BS15">
        <v>130</v>
      </c>
      <c r="BT15">
        <v>140</v>
      </c>
      <c r="BU15">
        <v>132</v>
      </c>
      <c r="BV15">
        <v>125</v>
      </c>
      <c r="BW15">
        <v>134</v>
      </c>
      <c r="BX15">
        <v>138</v>
      </c>
      <c r="BY15">
        <v>139</v>
      </c>
      <c r="BZ15">
        <v>135</v>
      </c>
      <c r="CA15">
        <v>146</v>
      </c>
      <c r="CB15">
        <v>167</v>
      </c>
      <c r="CC15">
        <v>153</v>
      </c>
      <c r="CD15">
        <v>150</v>
      </c>
      <c r="CE15">
        <v>175</v>
      </c>
      <c r="CF15">
        <v>149</v>
      </c>
      <c r="CG15">
        <v>170</v>
      </c>
      <c r="CH15">
        <v>136</v>
      </c>
      <c r="CI15">
        <v>0</v>
      </c>
      <c r="CJ15">
        <v>0</v>
      </c>
      <c r="CK15">
        <v>0</v>
      </c>
      <c r="CL15">
        <v>50</v>
      </c>
      <c r="CM15">
        <v>61</v>
      </c>
      <c r="CN15">
        <v>50</v>
      </c>
      <c r="CO15">
        <v>46</v>
      </c>
      <c r="CP15">
        <v>46</v>
      </c>
      <c r="CQ15">
        <v>55</v>
      </c>
      <c r="CR15">
        <v>63</v>
      </c>
      <c r="CS15">
        <v>53</v>
      </c>
      <c r="CT15">
        <v>48</v>
      </c>
      <c r="CU15">
        <v>53</v>
      </c>
      <c r="CV15">
        <v>56</v>
      </c>
      <c r="CW15">
        <v>51</v>
      </c>
      <c r="CX15">
        <v>54</v>
      </c>
      <c r="CY15">
        <v>57</v>
      </c>
      <c r="CZ15">
        <v>56</v>
      </c>
      <c r="DA15">
        <v>48</v>
      </c>
      <c r="DB15">
        <v>55</v>
      </c>
      <c r="DC15">
        <v>67</v>
      </c>
      <c r="DD15">
        <v>65</v>
      </c>
      <c r="DE15">
        <v>62</v>
      </c>
      <c r="DF15">
        <v>59</v>
      </c>
      <c r="DG15">
        <v>70</v>
      </c>
      <c r="DH15">
        <v>73</v>
      </c>
      <c r="DI15">
        <v>72</v>
      </c>
      <c r="DJ15">
        <v>76</v>
      </c>
      <c r="DK15">
        <v>0</v>
      </c>
      <c r="DL15">
        <v>0</v>
      </c>
      <c r="DM15">
        <v>0</v>
      </c>
      <c r="DN15">
        <v>3</v>
      </c>
      <c r="DO15">
        <v>3</v>
      </c>
      <c r="DP15">
        <v>5</v>
      </c>
      <c r="DQ15">
        <v>2</v>
      </c>
      <c r="DR15">
        <v>0</v>
      </c>
      <c r="DS15">
        <v>1</v>
      </c>
      <c r="DT15">
        <v>3</v>
      </c>
      <c r="DU15">
        <v>5</v>
      </c>
      <c r="DV15">
        <v>2</v>
      </c>
      <c r="DW15">
        <v>2</v>
      </c>
      <c r="DX15">
        <v>2</v>
      </c>
      <c r="DY15">
        <v>9</v>
      </c>
      <c r="DZ15">
        <v>6</v>
      </c>
      <c r="EA15">
        <v>6</v>
      </c>
      <c r="EB15">
        <v>4</v>
      </c>
      <c r="EC15">
        <v>8</v>
      </c>
      <c r="ED15">
        <v>2</v>
      </c>
      <c r="EE15">
        <v>1</v>
      </c>
      <c r="EF15">
        <v>7</v>
      </c>
      <c r="EG15">
        <v>2</v>
      </c>
      <c r="EH15">
        <v>4</v>
      </c>
      <c r="EI15">
        <v>5</v>
      </c>
      <c r="EJ15">
        <v>6</v>
      </c>
      <c r="EK15">
        <v>7</v>
      </c>
      <c r="EL15">
        <v>10</v>
      </c>
      <c r="EM15">
        <v>0</v>
      </c>
      <c r="EN15">
        <v>0</v>
      </c>
      <c r="EO15">
        <v>0</v>
      </c>
      <c r="EP15">
        <v>0</v>
      </c>
      <c r="EQ15">
        <v>15</v>
      </c>
      <c r="ER15">
        <v>20</v>
      </c>
      <c r="ES15">
        <v>5</v>
      </c>
      <c r="ET15">
        <v>20</v>
      </c>
      <c r="EU15">
        <v>10</v>
      </c>
      <c r="EV15">
        <v>0</v>
      </c>
      <c r="EW15">
        <v>5</v>
      </c>
      <c r="EX15">
        <v>35</v>
      </c>
      <c r="EY15">
        <v>5</v>
      </c>
      <c r="EZ15">
        <v>15</v>
      </c>
      <c r="FA15">
        <v>10</v>
      </c>
      <c r="FB15">
        <v>25</v>
      </c>
      <c r="FC15">
        <v>30</v>
      </c>
      <c r="FD15">
        <v>25</v>
      </c>
      <c r="FE15">
        <v>30</v>
      </c>
      <c r="FF15">
        <v>30</v>
      </c>
      <c r="FG15">
        <v>10</v>
      </c>
      <c r="FH15">
        <v>25</v>
      </c>
      <c r="FI15">
        <v>25</v>
      </c>
      <c r="FJ15">
        <v>10</v>
      </c>
      <c r="FK15">
        <v>30</v>
      </c>
      <c r="FL15">
        <v>10</v>
      </c>
      <c r="FM15">
        <v>35</v>
      </c>
      <c r="FN15">
        <v>20</v>
      </c>
      <c r="FO15">
        <v>0</v>
      </c>
      <c r="FP15">
        <v>0</v>
      </c>
      <c r="FQ15">
        <v>6332</v>
      </c>
      <c r="FR15">
        <v>6910</v>
      </c>
      <c r="FS15">
        <v>7321</v>
      </c>
      <c r="FT15">
        <v>7529</v>
      </c>
      <c r="FU15">
        <v>7788</v>
      </c>
      <c r="FV15">
        <v>7935</v>
      </c>
      <c r="FW15">
        <v>8053</v>
      </c>
      <c r="FX15">
        <v>8134</v>
      </c>
      <c r="FY15">
        <v>8140</v>
      </c>
      <c r="FZ15">
        <v>8181</v>
      </c>
      <c r="GA15">
        <v>8163</v>
      </c>
      <c r="GB15">
        <v>8235</v>
      </c>
      <c r="GC15">
        <v>8216</v>
      </c>
      <c r="GD15">
        <v>8151</v>
      </c>
      <c r="GE15">
        <v>8088</v>
      </c>
      <c r="GF15">
        <v>8082</v>
      </c>
      <c r="GG15">
        <v>8049</v>
      </c>
      <c r="GH15">
        <v>7957</v>
      </c>
      <c r="GI15">
        <v>7918</v>
      </c>
      <c r="GJ15">
        <v>7969</v>
      </c>
      <c r="GK15">
        <v>7920</v>
      </c>
      <c r="GL15">
        <v>7873</v>
      </c>
      <c r="GM15">
        <v>7785</v>
      </c>
      <c r="GN15">
        <v>7712</v>
      </c>
      <c r="GO15">
        <v>7675</v>
      </c>
      <c r="GP15">
        <v>7652</v>
      </c>
      <c r="GQ15">
        <v>0</v>
      </c>
      <c r="GR15">
        <v>0</v>
      </c>
      <c r="GS15">
        <v>698</v>
      </c>
      <c r="GT15">
        <v>943</v>
      </c>
      <c r="GU15">
        <v>1225</v>
      </c>
      <c r="GV15">
        <v>1559</v>
      </c>
      <c r="GW15">
        <v>1828</v>
      </c>
      <c r="GX15">
        <v>2110</v>
      </c>
      <c r="GY15">
        <v>2377</v>
      </c>
      <c r="GZ15">
        <v>2646</v>
      </c>
      <c r="HA15">
        <v>2858</v>
      </c>
      <c r="HB15">
        <v>3115</v>
      </c>
      <c r="HC15">
        <v>3361</v>
      </c>
      <c r="HD15">
        <v>3514</v>
      </c>
      <c r="HE15">
        <v>3662</v>
      </c>
      <c r="HF15">
        <v>3828</v>
      </c>
      <c r="HG15">
        <v>4022</v>
      </c>
      <c r="HH15">
        <v>4188</v>
      </c>
      <c r="HI15">
        <v>4330</v>
      </c>
      <c r="HJ15">
        <v>4495</v>
      </c>
      <c r="HK15">
        <v>4639</v>
      </c>
      <c r="HL15">
        <v>4652</v>
      </c>
      <c r="HM15">
        <v>4674</v>
      </c>
      <c r="HN15">
        <v>4747</v>
      </c>
      <c r="HO15">
        <v>4797</v>
      </c>
      <c r="HP15">
        <v>4857</v>
      </c>
      <c r="HQ15">
        <v>4847</v>
      </c>
      <c r="HR15">
        <v>4856</v>
      </c>
      <c r="HS15">
        <v>0</v>
      </c>
      <c r="HT15">
        <v>0</v>
      </c>
      <c r="HU15">
        <v>65</v>
      </c>
      <c r="HV15">
        <v>81</v>
      </c>
      <c r="HW15">
        <v>113</v>
      </c>
      <c r="HX15">
        <v>131</v>
      </c>
      <c r="HY15">
        <v>173</v>
      </c>
      <c r="HZ15">
        <v>221</v>
      </c>
      <c r="IA15">
        <v>262</v>
      </c>
      <c r="IB15">
        <v>302</v>
      </c>
      <c r="IC15">
        <v>357</v>
      </c>
      <c r="ID15">
        <v>402</v>
      </c>
      <c r="IE15">
        <v>457</v>
      </c>
      <c r="IF15">
        <v>518</v>
      </c>
      <c r="IG15">
        <v>582</v>
      </c>
      <c r="IH15">
        <v>630</v>
      </c>
      <c r="II15">
        <v>665</v>
      </c>
      <c r="IJ15">
        <v>714</v>
      </c>
      <c r="IK15">
        <v>763</v>
      </c>
      <c r="IL15">
        <v>780</v>
      </c>
      <c r="IM15">
        <v>855</v>
      </c>
      <c r="IN15">
        <v>881</v>
      </c>
      <c r="IO15">
        <v>941</v>
      </c>
      <c r="IP15">
        <v>984</v>
      </c>
      <c r="IQ15">
        <v>1012</v>
      </c>
      <c r="IR15">
        <v>1064</v>
      </c>
      <c r="IS15">
        <v>1105</v>
      </c>
      <c r="IT15">
        <v>1147</v>
      </c>
      <c r="IU15">
        <v>0</v>
      </c>
      <c r="IV15">
        <v>0</v>
      </c>
      <c r="IW15">
        <v>6</v>
      </c>
      <c r="IX15">
        <v>7</v>
      </c>
      <c r="IY15">
        <v>4</v>
      </c>
      <c r="IZ15">
        <v>7</v>
      </c>
      <c r="JA15">
        <v>8</v>
      </c>
      <c r="JB15">
        <v>5</v>
      </c>
      <c r="JC15">
        <v>11</v>
      </c>
      <c r="JD15">
        <v>19</v>
      </c>
      <c r="JE15">
        <v>14</v>
      </c>
      <c r="JF15">
        <v>17</v>
      </c>
      <c r="JG15">
        <v>26</v>
      </c>
      <c r="JH15">
        <v>24</v>
      </c>
      <c r="JI15">
        <v>21</v>
      </c>
      <c r="JJ15">
        <v>31</v>
      </c>
      <c r="JK15">
        <v>33</v>
      </c>
      <c r="JL15">
        <v>37</v>
      </c>
      <c r="JM15">
        <v>41</v>
      </c>
      <c r="JN15">
        <v>53</v>
      </c>
      <c r="JO15">
        <v>52</v>
      </c>
      <c r="JP15">
        <v>62</v>
      </c>
      <c r="JQ15">
        <v>56</v>
      </c>
      <c r="JR15">
        <v>49</v>
      </c>
      <c r="JS15">
        <v>52</v>
      </c>
      <c r="JT15">
        <v>59</v>
      </c>
      <c r="JU15">
        <v>61</v>
      </c>
      <c r="JV15">
        <v>67</v>
      </c>
      <c r="JW15">
        <v>0</v>
      </c>
      <c r="JX15">
        <v>0</v>
      </c>
      <c r="JY15">
        <v>0</v>
      </c>
      <c r="JZ15">
        <v>5</v>
      </c>
      <c r="KA15">
        <v>13</v>
      </c>
      <c r="KB15">
        <v>21</v>
      </c>
      <c r="KC15">
        <v>32</v>
      </c>
      <c r="KD15">
        <v>50</v>
      </c>
      <c r="KE15">
        <v>67</v>
      </c>
      <c r="KF15">
        <v>87</v>
      </c>
      <c r="KG15">
        <v>120</v>
      </c>
      <c r="KH15">
        <v>153</v>
      </c>
      <c r="KI15">
        <v>189</v>
      </c>
      <c r="KJ15">
        <v>228</v>
      </c>
      <c r="KK15">
        <v>295</v>
      </c>
      <c r="KL15">
        <v>329</v>
      </c>
      <c r="KM15">
        <v>376</v>
      </c>
      <c r="KN15">
        <v>425</v>
      </c>
      <c r="KO15">
        <v>487</v>
      </c>
      <c r="KP15">
        <v>551</v>
      </c>
      <c r="KQ15">
        <v>612</v>
      </c>
      <c r="KR15">
        <v>690</v>
      </c>
      <c r="KS15">
        <v>771</v>
      </c>
      <c r="KT15">
        <v>848</v>
      </c>
      <c r="KU15">
        <v>933</v>
      </c>
      <c r="KV15">
        <v>1016</v>
      </c>
      <c r="KW15">
        <v>1087</v>
      </c>
      <c r="KX15">
        <v>1164</v>
      </c>
      <c r="KY15">
        <v>0</v>
      </c>
      <c r="KZ15">
        <v>0</v>
      </c>
      <c r="LA15">
        <v>0</v>
      </c>
      <c r="LB15">
        <v>190</v>
      </c>
      <c r="LC15">
        <v>366</v>
      </c>
      <c r="LD15">
        <v>552</v>
      </c>
      <c r="LE15">
        <v>743</v>
      </c>
      <c r="LF15">
        <v>956</v>
      </c>
      <c r="LG15">
        <v>1165</v>
      </c>
      <c r="LH15">
        <v>1364</v>
      </c>
      <c r="LI15">
        <v>1545</v>
      </c>
      <c r="LJ15">
        <v>1719</v>
      </c>
      <c r="LK15">
        <v>1898</v>
      </c>
      <c r="LL15">
        <v>2092</v>
      </c>
      <c r="LM15">
        <v>2274</v>
      </c>
      <c r="LN15">
        <v>2467</v>
      </c>
      <c r="LO15">
        <v>2657</v>
      </c>
      <c r="LP15">
        <v>2810</v>
      </c>
      <c r="LQ15">
        <v>2973</v>
      </c>
      <c r="LR15">
        <v>3127</v>
      </c>
      <c r="LS15">
        <v>3301</v>
      </c>
      <c r="LT15">
        <v>3472</v>
      </c>
      <c r="LU15">
        <v>3637</v>
      </c>
      <c r="LV15">
        <v>3771</v>
      </c>
      <c r="LW15">
        <v>3938</v>
      </c>
      <c r="LX15">
        <v>4087</v>
      </c>
      <c r="LY15">
        <v>4256</v>
      </c>
      <c r="LZ15">
        <v>4425</v>
      </c>
      <c r="MA15">
        <v>0</v>
      </c>
      <c r="MB15">
        <v>0</v>
      </c>
      <c r="MC15">
        <v>1451</v>
      </c>
      <c r="MD15">
        <v>1495</v>
      </c>
      <c r="ME15">
        <v>1548</v>
      </c>
      <c r="MF15">
        <v>1588</v>
      </c>
      <c r="MG15">
        <v>1632</v>
      </c>
      <c r="MH15">
        <v>1684</v>
      </c>
      <c r="MI15">
        <v>1722</v>
      </c>
      <c r="MJ15">
        <v>1776</v>
      </c>
      <c r="MK15">
        <v>1810</v>
      </c>
      <c r="ML15">
        <v>1844</v>
      </c>
      <c r="MM15">
        <v>1877</v>
      </c>
      <c r="MN15">
        <v>1927</v>
      </c>
      <c r="MO15">
        <v>1952</v>
      </c>
      <c r="MP15">
        <v>1991</v>
      </c>
      <c r="MQ15">
        <v>2006</v>
      </c>
      <c r="MR15">
        <v>2032</v>
      </c>
      <c r="MS15">
        <v>2090</v>
      </c>
      <c r="MT15">
        <v>2105</v>
      </c>
      <c r="MU15">
        <v>2147</v>
      </c>
      <c r="MV15">
        <v>2136</v>
      </c>
      <c r="MW15">
        <v>2108</v>
      </c>
      <c r="MX15">
        <v>2116</v>
      </c>
      <c r="MY15">
        <v>2101</v>
      </c>
      <c r="MZ15">
        <v>2091</v>
      </c>
      <c r="NA15">
        <v>2081</v>
      </c>
      <c r="NB15">
        <v>2078</v>
      </c>
      <c r="NC15">
        <v>0</v>
      </c>
      <c r="ND15">
        <v>0</v>
      </c>
      <c r="NE15">
        <v>0</v>
      </c>
      <c r="NF15">
        <v>34</v>
      </c>
      <c r="NG15">
        <v>86</v>
      </c>
      <c r="NH15">
        <v>122</v>
      </c>
      <c r="NI15">
        <v>157</v>
      </c>
      <c r="NJ15">
        <v>197</v>
      </c>
      <c r="NK15">
        <v>234</v>
      </c>
      <c r="NL15">
        <v>265</v>
      </c>
      <c r="NM15">
        <v>306</v>
      </c>
      <c r="NN15">
        <v>342</v>
      </c>
      <c r="NO15">
        <v>396</v>
      </c>
      <c r="NP15">
        <v>436</v>
      </c>
      <c r="NQ15">
        <v>489</v>
      </c>
      <c r="NR15">
        <v>541</v>
      </c>
      <c r="NS15">
        <v>587</v>
      </c>
      <c r="NT15">
        <v>633</v>
      </c>
      <c r="NU15">
        <v>672</v>
      </c>
      <c r="NV15">
        <v>732</v>
      </c>
      <c r="NW15">
        <v>763</v>
      </c>
      <c r="NX15">
        <v>815</v>
      </c>
      <c r="NY15">
        <v>874</v>
      </c>
      <c r="NZ15">
        <v>917</v>
      </c>
      <c r="OA15">
        <v>959</v>
      </c>
      <c r="OB15">
        <v>1007</v>
      </c>
      <c r="OC15">
        <v>1070</v>
      </c>
      <c r="OD15">
        <v>1112</v>
      </c>
      <c r="OE15">
        <v>0</v>
      </c>
      <c r="OF15">
        <v>0</v>
      </c>
      <c r="OG15">
        <v>2066</v>
      </c>
      <c r="OH15">
        <v>2246</v>
      </c>
      <c r="OI15">
        <v>2426</v>
      </c>
      <c r="OJ15">
        <v>2615</v>
      </c>
      <c r="OK15">
        <v>2844</v>
      </c>
      <c r="OL15">
        <v>3002</v>
      </c>
      <c r="OM15">
        <v>3219</v>
      </c>
      <c r="ON15">
        <v>3396</v>
      </c>
      <c r="OO15">
        <v>3580</v>
      </c>
      <c r="OP15">
        <v>3764</v>
      </c>
      <c r="OQ15">
        <v>3935</v>
      </c>
      <c r="OR15">
        <v>4120</v>
      </c>
      <c r="OS15">
        <v>4274</v>
      </c>
      <c r="OT15">
        <v>4389</v>
      </c>
      <c r="OU15">
        <v>4528</v>
      </c>
      <c r="OV15">
        <v>4690</v>
      </c>
      <c r="OW15">
        <v>4854</v>
      </c>
      <c r="OX15">
        <v>4927</v>
      </c>
      <c r="OY15">
        <v>5010</v>
      </c>
      <c r="OZ15">
        <v>5089</v>
      </c>
      <c r="PA15">
        <v>5153</v>
      </c>
      <c r="PB15">
        <v>5258</v>
      </c>
      <c r="PC15">
        <v>5325</v>
      </c>
      <c r="PD15">
        <v>5384</v>
      </c>
      <c r="PE15">
        <v>5435</v>
      </c>
      <c r="PF15">
        <v>5485</v>
      </c>
      <c r="PG15">
        <v>0</v>
      </c>
      <c r="PH15">
        <v>0</v>
      </c>
      <c r="PI15">
        <v>0</v>
      </c>
      <c r="PJ15">
        <v>66</v>
      </c>
      <c r="PK15">
        <v>135</v>
      </c>
      <c r="PL15">
        <v>220</v>
      </c>
      <c r="PM15">
        <v>301</v>
      </c>
      <c r="PN15">
        <v>411</v>
      </c>
      <c r="PO15">
        <v>505</v>
      </c>
      <c r="PP15">
        <v>601</v>
      </c>
      <c r="PQ15">
        <v>707</v>
      </c>
      <c r="PR15">
        <v>804</v>
      </c>
      <c r="PS15">
        <v>934</v>
      </c>
      <c r="PT15">
        <v>1035</v>
      </c>
      <c r="PU15">
        <v>1160</v>
      </c>
      <c r="PV15">
        <v>1291</v>
      </c>
      <c r="PW15">
        <v>1432</v>
      </c>
      <c r="PX15">
        <v>1558</v>
      </c>
      <c r="PY15">
        <v>1692</v>
      </c>
      <c r="PZ15">
        <v>1846</v>
      </c>
      <c r="QA15">
        <v>1999</v>
      </c>
      <c r="QB15">
        <v>2167</v>
      </c>
      <c r="QC15">
        <v>2354</v>
      </c>
      <c r="QD15">
        <v>2523</v>
      </c>
      <c r="QE15">
        <v>2716</v>
      </c>
      <c r="QF15">
        <v>2883</v>
      </c>
      <c r="QG15">
        <v>3051</v>
      </c>
      <c r="QH15">
        <v>3212</v>
      </c>
      <c r="QI15">
        <v>0</v>
      </c>
      <c r="QJ15">
        <v>0</v>
      </c>
      <c r="QK15">
        <v>7389</v>
      </c>
      <c r="QL15">
        <v>8167</v>
      </c>
      <c r="QM15">
        <v>8482</v>
      </c>
      <c r="QN15">
        <v>8516</v>
      </c>
      <c r="QO15">
        <v>8466</v>
      </c>
      <c r="QP15">
        <v>8420</v>
      </c>
      <c r="QQ15">
        <v>8304</v>
      </c>
      <c r="QR15">
        <v>8212</v>
      </c>
      <c r="QS15">
        <v>8145</v>
      </c>
      <c r="QT15">
        <v>8124</v>
      </c>
      <c r="QU15">
        <v>7979</v>
      </c>
      <c r="QV15">
        <v>7848</v>
      </c>
      <c r="QW15">
        <v>7769</v>
      </c>
      <c r="QX15">
        <v>7815</v>
      </c>
      <c r="QY15">
        <v>7762</v>
      </c>
      <c r="QZ15">
        <v>7764</v>
      </c>
      <c r="RA15">
        <v>7758</v>
      </c>
      <c r="RB15">
        <v>7686</v>
      </c>
      <c r="RC15">
        <v>7733</v>
      </c>
      <c r="RD15">
        <v>7722</v>
      </c>
      <c r="RE15">
        <v>7761</v>
      </c>
      <c r="RF15">
        <v>7745</v>
      </c>
      <c r="RG15">
        <v>7739</v>
      </c>
      <c r="RH15">
        <v>7756</v>
      </c>
      <c r="RI15">
        <v>7808</v>
      </c>
      <c r="RJ15">
        <v>7801</v>
      </c>
      <c r="RK15">
        <v>0</v>
      </c>
      <c r="RL15">
        <v>0</v>
      </c>
      <c r="RM15">
        <v>8506</v>
      </c>
      <c r="RN15">
        <v>8910</v>
      </c>
      <c r="RO15">
        <v>9313</v>
      </c>
      <c r="RP15">
        <v>9650</v>
      </c>
      <c r="RQ15">
        <v>9937</v>
      </c>
      <c r="RR15">
        <v>10140</v>
      </c>
      <c r="RS15">
        <v>10347</v>
      </c>
      <c r="RT15">
        <v>10583</v>
      </c>
      <c r="RU15">
        <v>10743</v>
      </c>
      <c r="RV15">
        <v>10886</v>
      </c>
      <c r="RW15">
        <v>11038</v>
      </c>
      <c r="RX15">
        <v>11185</v>
      </c>
      <c r="RY15">
        <v>11262</v>
      </c>
      <c r="RZ15">
        <v>11257</v>
      </c>
      <c r="SA15">
        <v>11313</v>
      </c>
      <c r="SB15">
        <v>11397</v>
      </c>
      <c r="SC15">
        <v>11382</v>
      </c>
      <c r="SD15">
        <v>11392</v>
      </c>
      <c r="SE15">
        <v>11410</v>
      </c>
      <c r="SF15">
        <v>11338</v>
      </c>
      <c r="SG15">
        <v>11271</v>
      </c>
      <c r="SH15">
        <v>11267</v>
      </c>
      <c r="SI15">
        <v>11272</v>
      </c>
      <c r="SJ15">
        <v>11232</v>
      </c>
      <c r="SK15">
        <v>11165</v>
      </c>
      <c r="SL15">
        <v>11177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530101.29370000004</v>
      </c>
      <c r="SU15">
        <v>522314.89079999999</v>
      </c>
      <c r="SV15">
        <v>512202.45030000003</v>
      </c>
      <c r="SW15">
        <v>497650.75099999999</v>
      </c>
      <c r="SX15">
        <v>485589.65600000002</v>
      </c>
      <c r="SY15">
        <v>470408.98249999998</v>
      </c>
      <c r="SZ15">
        <v>460736.04330000002</v>
      </c>
      <c r="TA15">
        <v>446284.48680000001</v>
      </c>
      <c r="TB15">
        <v>429858.0147</v>
      </c>
      <c r="TC15">
        <v>414112.2267</v>
      </c>
      <c r="TD15">
        <v>401752.44839999999</v>
      </c>
      <c r="TE15">
        <v>388458.28519999998</v>
      </c>
      <c r="TF15">
        <v>372833.21399999998</v>
      </c>
      <c r="TG15">
        <v>360199.83480000001</v>
      </c>
      <c r="TH15">
        <v>351961.0576</v>
      </c>
      <c r="TI15">
        <v>339608.65049999999</v>
      </c>
      <c r="TJ15">
        <v>327760.4817</v>
      </c>
      <c r="TK15">
        <v>314657.24070000002</v>
      </c>
      <c r="TL15">
        <v>302627.86170000001</v>
      </c>
      <c r="TM15">
        <v>292403.82390000002</v>
      </c>
      <c r="TN15">
        <v>283036.47080000001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393519.61180000001</v>
      </c>
      <c r="TW15">
        <v>430403.58779999998</v>
      </c>
      <c r="TX15">
        <v>465156.73800000001</v>
      </c>
      <c r="TY15">
        <v>487791.77850000001</v>
      </c>
      <c r="TZ15">
        <v>516170.37849999999</v>
      </c>
      <c r="UA15">
        <v>540712.38199999998</v>
      </c>
      <c r="UB15">
        <v>548860.9523</v>
      </c>
      <c r="UC15">
        <v>555317.92590000003</v>
      </c>
      <c r="UD15">
        <v>563583.22420000006</v>
      </c>
      <c r="UE15">
        <v>574898.22759999998</v>
      </c>
      <c r="UF15">
        <v>581190.29260000004</v>
      </c>
      <c r="UG15">
        <v>583394.52679999999</v>
      </c>
      <c r="UH15">
        <v>587985.91859999998</v>
      </c>
      <c r="UI15">
        <v>589147.95860000001</v>
      </c>
      <c r="UJ15">
        <v>573591.20819999999</v>
      </c>
      <c r="UK15">
        <v>559518.25859999994</v>
      </c>
      <c r="UL15">
        <v>551705.81599999999</v>
      </c>
      <c r="UM15">
        <v>541278.55909999995</v>
      </c>
      <c r="UN15">
        <v>532086.18680000002</v>
      </c>
      <c r="UO15">
        <v>515524.935</v>
      </c>
      <c r="UP15">
        <v>501439.0013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675409.70129999996</v>
      </c>
      <c r="UY15">
        <v>777390.24620000005</v>
      </c>
      <c r="UZ15">
        <v>869976.48549999995</v>
      </c>
      <c r="VA15">
        <v>998462.05009999999</v>
      </c>
      <c r="VB15">
        <v>1090000</v>
      </c>
      <c r="VC15">
        <v>1200000</v>
      </c>
      <c r="VD15">
        <v>1330000</v>
      </c>
      <c r="VE15">
        <v>1450000</v>
      </c>
      <c r="VF15">
        <v>1520000</v>
      </c>
      <c r="VG15">
        <v>1560000</v>
      </c>
      <c r="VH15">
        <v>1620000</v>
      </c>
      <c r="VI15">
        <v>1680000</v>
      </c>
      <c r="VJ15">
        <v>1670000</v>
      </c>
      <c r="VK15">
        <v>1780000</v>
      </c>
      <c r="VL15">
        <v>1780000</v>
      </c>
      <c r="VM15">
        <v>1850000</v>
      </c>
      <c r="VN15">
        <v>1870000</v>
      </c>
      <c r="VO15">
        <v>1870000</v>
      </c>
      <c r="VP15">
        <v>1910000</v>
      </c>
      <c r="VQ15">
        <v>1930000</v>
      </c>
      <c r="VR15">
        <v>1940000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165414.48639999999</v>
      </c>
      <c r="WA15">
        <v>353312.4952</v>
      </c>
      <c r="WB15">
        <v>592492.26910000003</v>
      </c>
      <c r="WC15">
        <v>423857.52519999997</v>
      </c>
      <c r="WD15">
        <v>499693.33760000003</v>
      </c>
      <c r="WE15">
        <v>741977.5429</v>
      </c>
      <c r="WF15">
        <v>664953.73529999994</v>
      </c>
      <c r="WG15">
        <v>564887.88190000004</v>
      </c>
      <c r="WH15">
        <v>809594.28289999999</v>
      </c>
      <c r="WI15">
        <v>836724.43889999995</v>
      </c>
      <c r="WJ15">
        <v>910820.95440000005</v>
      </c>
      <c r="WK15">
        <v>979891.3443</v>
      </c>
      <c r="WL15">
        <v>1230000</v>
      </c>
      <c r="WM15">
        <v>1170000</v>
      </c>
      <c r="WN15">
        <v>1360000</v>
      </c>
      <c r="WO15">
        <v>1190000</v>
      </c>
      <c r="WP15">
        <v>1010000</v>
      </c>
      <c r="WQ15">
        <v>1040000</v>
      </c>
      <c r="WR15">
        <v>1150000</v>
      </c>
      <c r="WS15">
        <v>1150000</v>
      </c>
      <c r="WT15">
        <v>1230000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26200000</v>
      </c>
      <c r="ZG15">
        <v>26000000</v>
      </c>
      <c r="ZH15">
        <v>26000000</v>
      </c>
      <c r="ZI15">
        <v>25700000</v>
      </c>
      <c r="ZJ15">
        <v>25500000</v>
      </c>
      <c r="ZK15">
        <v>25200000</v>
      </c>
      <c r="ZL15">
        <v>25100000</v>
      </c>
      <c r="ZM15">
        <v>24700000</v>
      </c>
      <c r="ZN15">
        <v>24400000</v>
      </c>
      <c r="ZO15">
        <v>23900000</v>
      </c>
      <c r="ZP15">
        <v>23500000</v>
      </c>
      <c r="ZQ15">
        <v>23500000</v>
      </c>
      <c r="ZR15">
        <v>23000000</v>
      </c>
      <c r="ZS15">
        <v>22700000</v>
      </c>
      <c r="ZT15">
        <v>22000000</v>
      </c>
      <c r="ZU15">
        <v>21000000</v>
      </c>
      <c r="ZV15">
        <v>20500000</v>
      </c>
      <c r="ZW15">
        <v>19800000</v>
      </c>
      <c r="ZX15">
        <v>19100000</v>
      </c>
      <c r="ZY15">
        <v>18400000</v>
      </c>
      <c r="ZZ15">
        <v>17900000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21100000</v>
      </c>
      <c r="ABK15">
        <v>22000000</v>
      </c>
      <c r="ABL15">
        <v>22500000</v>
      </c>
      <c r="ABM15">
        <v>23100000</v>
      </c>
      <c r="ABN15">
        <v>23600000</v>
      </c>
      <c r="ABO15">
        <v>23900000</v>
      </c>
      <c r="ABP15">
        <v>24300000</v>
      </c>
      <c r="ABQ15">
        <v>24500000</v>
      </c>
      <c r="ABR15">
        <v>24400000</v>
      </c>
      <c r="ABS15">
        <v>24400000</v>
      </c>
      <c r="ABT15">
        <v>24600000</v>
      </c>
      <c r="ABU15">
        <v>24700000</v>
      </c>
      <c r="ABV15">
        <v>24300000</v>
      </c>
      <c r="ABW15">
        <v>24000000</v>
      </c>
      <c r="ABX15">
        <v>23700000</v>
      </c>
      <c r="ABY15">
        <v>23300000</v>
      </c>
      <c r="ABZ15">
        <v>23100000</v>
      </c>
      <c r="ACA15">
        <v>22700000</v>
      </c>
      <c r="ACB15">
        <v>22300000</v>
      </c>
      <c r="ACC15">
        <v>21800000</v>
      </c>
      <c r="ACD15">
        <v>21400000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2790000</v>
      </c>
      <c r="ADO15">
        <v>2670000</v>
      </c>
      <c r="ADP15">
        <v>2560000</v>
      </c>
      <c r="ADQ15">
        <v>2470000</v>
      </c>
      <c r="ADR15">
        <v>2390000</v>
      </c>
      <c r="ADS15">
        <v>2280000</v>
      </c>
      <c r="ADT15">
        <v>2170000</v>
      </c>
      <c r="ADU15">
        <v>2090000</v>
      </c>
      <c r="ADV15">
        <v>2040000</v>
      </c>
      <c r="ADW15">
        <v>1970000</v>
      </c>
      <c r="ADX15">
        <v>1910000</v>
      </c>
      <c r="ADY15">
        <v>1850000</v>
      </c>
      <c r="ADZ15">
        <v>1780000</v>
      </c>
      <c r="AEA15">
        <v>1740000</v>
      </c>
      <c r="AEB15">
        <v>1690000</v>
      </c>
      <c r="AEC15">
        <v>1650000</v>
      </c>
      <c r="AED15">
        <v>1600000</v>
      </c>
      <c r="AEE15">
        <v>1550000</v>
      </c>
      <c r="AEF15">
        <v>1510000</v>
      </c>
      <c r="AEG15">
        <v>1470000</v>
      </c>
      <c r="AEH15">
        <v>1430000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7390000</v>
      </c>
      <c r="AEQ15">
        <v>7320000</v>
      </c>
      <c r="AER15">
        <v>7270000</v>
      </c>
      <c r="AES15">
        <v>7160000</v>
      </c>
      <c r="AET15">
        <v>7050000</v>
      </c>
      <c r="AEU15">
        <v>6940000</v>
      </c>
      <c r="AEV15">
        <v>6830000</v>
      </c>
      <c r="AEW15">
        <v>6670000</v>
      </c>
      <c r="AEX15">
        <v>6470000</v>
      </c>
      <c r="AEY15">
        <v>6320000</v>
      </c>
      <c r="AEZ15">
        <v>6180000</v>
      </c>
      <c r="AFA15">
        <v>5990000</v>
      </c>
      <c r="AFB15">
        <v>5820000</v>
      </c>
      <c r="AFC15">
        <v>5660000</v>
      </c>
      <c r="AFD15">
        <v>5460000</v>
      </c>
      <c r="AFE15">
        <v>5270000</v>
      </c>
      <c r="AFF15">
        <v>5120000</v>
      </c>
      <c r="AFG15">
        <v>4970000</v>
      </c>
      <c r="AFH15">
        <v>4810000</v>
      </c>
      <c r="AFI15">
        <v>4640000</v>
      </c>
      <c r="AFJ15">
        <v>4510000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305.90690899999998</v>
      </c>
      <c r="AGU15">
        <v>334.57908370000001</v>
      </c>
      <c r="AGV15">
        <v>361.59483710000001</v>
      </c>
      <c r="AGW15">
        <v>379.19044109999999</v>
      </c>
      <c r="AGX15">
        <v>401.25086590000001</v>
      </c>
      <c r="AGY15">
        <v>420.32886919999999</v>
      </c>
      <c r="AGZ15">
        <v>426.66325219999999</v>
      </c>
      <c r="AHA15">
        <v>431.68265339999999</v>
      </c>
      <c r="AHB15">
        <v>438.10777639999998</v>
      </c>
      <c r="AHC15">
        <v>446.90362190000002</v>
      </c>
      <c r="AHD15">
        <v>451.79482949999999</v>
      </c>
      <c r="AHE15">
        <v>453.50831590000001</v>
      </c>
      <c r="AHF15">
        <v>457.07748600000002</v>
      </c>
      <c r="AHG15">
        <v>457.98081100000002</v>
      </c>
      <c r="AHH15">
        <v>445.8875956</v>
      </c>
      <c r="AHI15">
        <v>434.94782950000001</v>
      </c>
      <c r="AHJ15">
        <v>428.8747391</v>
      </c>
      <c r="AHK15">
        <v>420.76899329999998</v>
      </c>
      <c r="AHL15">
        <v>413.62319910000002</v>
      </c>
      <c r="AHM15">
        <v>400.74912319999999</v>
      </c>
      <c r="AHN15">
        <v>389.79926369999998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45.75280437</v>
      </c>
      <c r="AHW15">
        <v>52.66104971</v>
      </c>
      <c r="AHX15">
        <v>58.932917119999999</v>
      </c>
      <c r="AHY15">
        <v>67.636634119999997</v>
      </c>
      <c r="AHZ15">
        <v>73.943942010000001</v>
      </c>
      <c r="AIA15">
        <v>81.612282039999997</v>
      </c>
      <c r="AIB15">
        <v>89.81148073</v>
      </c>
      <c r="AIC15">
        <v>97.968815430000006</v>
      </c>
      <c r="AID15">
        <v>102.95992010000001</v>
      </c>
      <c r="AIE15">
        <v>105.5144813</v>
      </c>
      <c r="AIF15">
        <v>109.9895461</v>
      </c>
      <c r="AIG15">
        <v>114.1144158</v>
      </c>
      <c r="AIH15">
        <v>113.2591639</v>
      </c>
      <c r="AII15">
        <v>120.5334642</v>
      </c>
      <c r="AIJ15">
        <v>120.58136829999999</v>
      </c>
      <c r="AIK15">
        <v>125.0422265</v>
      </c>
      <c r="AIL15">
        <v>126.94773259999999</v>
      </c>
      <c r="AIM15">
        <v>126.75734610000001</v>
      </c>
      <c r="AIN15">
        <v>129.38890230000001</v>
      </c>
      <c r="AIO15">
        <v>130.4609251</v>
      </c>
      <c r="AIP15">
        <v>131.47536009999999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1.424622123</v>
      </c>
      <c r="AIY15">
        <v>3.0428822050000002</v>
      </c>
      <c r="AIZ15">
        <v>5.1028033449999999</v>
      </c>
      <c r="AJA15">
        <v>3.6504469510000002</v>
      </c>
      <c r="AJB15">
        <v>4.3035782359999999</v>
      </c>
      <c r="AJC15">
        <v>6.3902361020000003</v>
      </c>
      <c r="AJD15">
        <v>5.7268732800000004</v>
      </c>
      <c r="AJE15">
        <v>4.8650622520000004</v>
      </c>
      <c r="AJF15">
        <v>6.9725811289999999</v>
      </c>
      <c r="AJG15">
        <v>7.2062379349999999</v>
      </c>
      <c r="AJH15">
        <v>7.8443896320000004</v>
      </c>
      <c r="AJI15">
        <v>8.4392541310000002</v>
      </c>
      <c r="AJJ15">
        <v>10.591533719999999</v>
      </c>
      <c r="AJK15">
        <v>10.089022780000001</v>
      </c>
      <c r="AJL15">
        <v>11.678853849999999</v>
      </c>
      <c r="AJM15">
        <v>10.241400179999999</v>
      </c>
      <c r="AJN15">
        <v>8.7002185999999995</v>
      </c>
      <c r="AJO15">
        <v>8.9639660630000009</v>
      </c>
      <c r="AJP15">
        <v>9.8744211669999995</v>
      </c>
      <c r="AJQ15">
        <v>9.9117935030000002</v>
      </c>
      <c r="AJR15">
        <v>10.56963496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274.58093960000002</v>
      </c>
      <c r="AKA15">
        <v>297.77143899999999</v>
      </c>
      <c r="AKB15">
        <v>363.49041260000001</v>
      </c>
      <c r="AKC15">
        <v>471.56123389999999</v>
      </c>
      <c r="AKD15">
        <v>465.76824599999998</v>
      </c>
      <c r="AKE15">
        <v>520.43671359999996</v>
      </c>
      <c r="AKF15">
        <v>515.68913940000004</v>
      </c>
      <c r="AKG15">
        <v>890.10557840000001</v>
      </c>
      <c r="AKH15">
        <v>394.71495829999998</v>
      </c>
      <c r="AKI15">
        <v>544.5331774</v>
      </c>
      <c r="AKJ15">
        <v>587.27833720000001</v>
      </c>
      <c r="AKK15">
        <v>706.71146959999999</v>
      </c>
      <c r="AKL15">
        <v>650.71506739999995</v>
      </c>
      <c r="AKM15">
        <v>606.29706329999999</v>
      </c>
      <c r="AKN15">
        <v>734.12754189999998</v>
      </c>
      <c r="AKO15">
        <v>722.23174659999995</v>
      </c>
      <c r="AKP15">
        <v>690.55770410000002</v>
      </c>
      <c r="AKQ15">
        <v>794.80370210000001</v>
      </c>
      <c r="AKR15">
        <v>670.19368429999997</v>
      </c>
      <c r="AKS15">
        <v>670.35773349999999</v>
      </c>
      <c r="AKT15">
        <v>612.76678900000002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98.553387290000003</v>
      </c>
      <c r="AME15">
        <v>97.842015610000004</v>
      </c>
      <c r="AMF15">
        <v>97.971099150000001</v>
      </c>
      <c r="AMG15">
        <v>96.938516500000006</v>
      </c>
      <c r="AMH15">
        <v>95.882971850000004</v>
      </c>
      <c r="AMI15">
        <v>94.756195989999995</v>
      </c>
      <c r="AMJ15">
        <v>94.446927639999998</v>
      </c>
      <c r="AMK15">
        <v>92.885668019999997</v>
      </c>
      <c r="AML15">
        <v>91.982017470000002</v>
      </c>
      <c r="AMM15">
        <v>89.975729150000006</v>
      </c>
      <c r="AMN15">
        <v>88.487296180000001</v>
      </c>
      <c r="AMO15">
        <v>88.362151699999998</v>
      </c>
      <c r="AMP15">
        <v>86.404203710000004</v>
      </c>
      <c r="AMQ15">
        <v>85.561342789999998</v>
      </c>
      <c r="AMR15">
        <v>82.643665440000007</v>
      </c>
      <c r="AMS15">
        <v>79.184778170000001</v>
      </c>
      <c r="AMT15">
        <v>77.170184140000003</v>
      </c>
      <c r="AMU15">
        <v>74.391394680000005</v>
      </c>
      <c r="AMV15">
        <v>71.880891800000001</v>
      </c>
      <c r="AMW15">
        <v>69.453522879999994</v>
      </c>
      <c r="AMX15">
        <v>67.333395789999997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331.92507189999998</v>
      </c>
      <c r="ANG15">
        <v>230.50803550000001</v>
      </c>
      <c r="ANH15">
        <v>236.58469919999999</v>
      </c>
      <c r="ANI15">
        <v>279.9440093</v>
      </c>
      <c r="ANJ15">
        <v>244.84851159999999</v>
      </c>
      <c r="ANK15">
        <v>356.28820610000002</v>
      </c>
      <c r="ANL15">
        <v>243.3901462</v>
      </c>
      <c r="ANM15">
        <v>291.69561490000001</v>
      </c>
      <c r="ANN15">
        <v>244.4235166</v>
      </c>
      <c r="ANO15">
        <v>243.24012629999999</v>
      </c>
      <c r="ANP15">
        <v>225.75694340000001</v>
      </c>
      <c r="ANQ15">
        <v>167.46450369999999</v>
      </c>
      <c r="ANR15">
        <v>277.23812470000001</v>
      </c>
      <c r="ANS15">
        <v>106.9270887</v>
      </c>
      <c r="ANT15">
        <v>212.03912249999999</v>
      </c>
      <c r="ANU15">
        <v>215.04542119999999</v>
      </c>
      <c r="ANV15">
        <v>145.45460750000001</v>
      </c>
      <c r="ANW15">
        <v>144.20633889999999</v>
      </c>
      <c r="ANX15">
        <v>170.78384070000001</v>
      </c>
      <c r="ANY15">
        <v>212.5505703</v>
      </c>
      <c r="ANZ15">
        <v>137.5100582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74.801605330000001</v>
      </c>
      <c r="AOI15">
        <v>77.872475809999997</v>
      </c>
      <c r="AOJ15">
        <v>79.761527540000003</v>
      </c>
      <c r="AOK15">
        <v>81.634095099999996</v>
      </c>
      <c r="AOL15">
        <v>83.329916460000007</v>
      </c>
      <c r="AOM15">
        <v>84.57827897</v>
      </c>
      <c r="AON15">
        <v>85.97537887</v>
      </c>
      <c r="AOO15">
        <v>86.591283180000005</v>
      </c>
      <c r="AOP15">
        <v>86.331246930000006</v>
      </c>
      <c r="AOQ15">
        <v>86.471227959999993</v>
      </c>
      <c r="AOR15">
        <v>86.956254749999999</v>
      </c>
      <c r="AOS15">
        <v>87.375672379999997</v>
      </c>
      <c r="AOT15">
        <v>86.106531660000002</v>
      </c>
      <c r="AOU15">
        <v>85.006871899999993</v>
      </c>
      <c r="AOV15">
        <v>83.832329729999998</v>
      </c>
      <c r="AOW15">
        <v>82.414191489999993</v>
      </c>
      <c r="AOX15">
        <v>81.64417727</v>
      </c>
      <c r="AOY15">
        <v>80.276239989999993</v>
      </c>
      <c r="AOZ15">
        <v>78.801636560000006</v>
      </c>
      <c r="APA15">
        <v>77.231151400000002</v>
      </c>
      <c r="APB15">
        <v>75.671504440000007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1113.0055950000001</v>
      </c>
      <c r="APK15">
        <v>863.31189649999999</v>
      </c>
      <c r="APL15">
        <v>890.46093159999998</v>
      </c>
      <c r="APM15">
        <v>1025.562707</v>
      </c>
      <c r="APN15">
        <v>926.66947440000001</v>
      </c>
      <c r="APO15">
        <v>1214.923466</v>
      </c>
      <c r="APP15">
        <v>913.14234969999995</v>
      </c>
      <c r="APQ15">
        <v>1070.578927</v>
      </c>
      <c r="APR15">
        <v>992.8309276</v>
      </c>
      <c r="APS15">
        <v>1153.995418</v>
      </c>
      <c r="APT15">
        <v>953.02392789999999</v>
      </c>
      <c r="APU15">
        <v>1034.6335610000001</v>
      </c>
      <c r="APV15">
        <v>1036.8624500000001</v>
      </c>
      <c r="APW15">
        <v>1041.3564699999999</v>
      </c>
      <c r="APX15">
        <v>1094.4247969999999</v>
      </c>
      <c r="APY15">
        <v>1187.6977899999999</v>
      </c>
      <c r="APZ15">
        <v>1061.8717779999999</v>
      </c>
      <c r="AQA15">
        <v>1099.8808200000001</v>
      </c>
      <c r="AQB15">
        <v>1013.4158159999999</v>
      </c>
      <c r="AQC15">
        <v>1001.026261</v>
      </c>
      <c r="AQD15">
        <v>874.53449479999995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125.7951411</v>
      </c>
      <c r="ARO15">
        <v>124.6244159</v>
      </c>
      <c r="ARP15">
        <v>123.7542887</v>
      </c>
      <c r="ARQ15">
        <v>121.96628990000001</v>
      </c>
      <c r="ARR15">
        <v>119.9900799</v>
      </c>
      <c r="ARS15">
        <v>118.121833</v>
      </c>
      <c r="ART15">
        <v>116.20867560000001</v>
      </c>
      <c r="ARU15">
        <v>113.6006618</v>
      </c>
      <c r="ARV15">
        <v>110.24293830000001</v>
      </c>
      <c r="ARW15">
        <v>107.564429</v>
      </c>
      <c r="ARX15">
        <v>105.20689729999999</v>
      </c>
      <c r="ARY15">
        <v>102.00818510000001</v>
      </c>
      <c r="ARZ15">
        <v>99.124084969999998</v>
      </c>
      <c r="ASA15">
        <v>96.389035519999993</v>
      </c>
      <c r="ASB15">
        <v>92.991064280000003</v>
      </c>
      <c r="ASC15">
        <v>89.749076950000003</v>
      </c>
      <c r="ASD15">
        <v>87.104102549999993</v>
      </c>
      <c r="ASE15">
        <v>84.604618520000002</v>
      </c>
      <c r="ASF15">
        <v>81.848921559999994</v>
      </c>
      <c r="ASG15">
        <v>78.990955909999997</v>
      </c>
      <c r="ASH15">
        <v>76.772674159999994</v>
      </c>
    </row>
    <row r="16" spans="1:1178" x14ac:dyDescent="0.25">
      <c r="A16">
        <v>12</v>
      </c>
      <c r="B16">
        <v>22400</v>
      </c>
      <c r="C16">
        <v>0</v>
      </c>
      <c r="D16">
        <v>0</v>
      </c>
      <c r="E16">
        <v>0</v>
      </c>
      <c r="F16">
        <v>242</v>
      </c>
      <c r="G16">
        <v>244</v>
      </c>
      <c r="H16">
        <v>239</v>
      </c>
      <c r="I16">
        <v>270</v>
      </c>
      <c r="J16">
        <v>249</v>
      </c>
      <c r="K16">
        <v>269</v>
      </c>
      <c r="L16">
        <v>278</v>
      </c>
      <c r="M16">
        <v>276</v>
      </c>
      <c r="N16">
        <v>258</v>
      </c>
      <c r="O16">
        <v>249</v>
      </c>
      <c r="P16">
        <v>253</v>
      </c>
      <c r="Q16">
        <v>245</v>
      </c>
      <c r="R16">
        <v>281</v>
      </c>
      <c r="S16">
        <v>300</v>
      </c>
      <c r="T16">
        <v>262</v>
      </c>
      <c r="U16">
        <v>284</v>
      </c>
      <c r="V16">
        <v>297</v>
      </c>
      <c r="W16">
        <v>300</v>
      </c>
      <c r="X16">
        <v>258</v>
      </c>
      <c r="Y16">
        <v>284</v>
      </c>
      <c r="Z16">
        <v>265</v>
      </c>
      <c r="AA16">
        <v>247</v>
      </c>
      <c r="AB16">
        <v>271</v>
      </c>
      <c r="AC16">
        <v>287</v>
      </c>
      <c r="AD16">
        <v>271</v>
      </c>
      <c r="AE16">
        <v>0</v>
      </c>
      <c r="AF16">
        <v>0</v>
      </c>
      <c r="AG16">
        <v>0</v>
      </c>
      <c r="AH16">
        <v>60</v>
      </c>
      <c r="AI16">
        <v>59</v>
      </c>
      <c r="AJ16">
        <v>71</v>
      </c>
      <c r="AK16">
        <v>76</v>
      </c>
      <c r="AL16">
        <v>73</v>
      </c>
      <c r="AM16">
        <v>84</v>
      </c>
      <c r="AN16">
        <v>90</v>
      </c>
      <c r="AO16">
        <v>86</v>
      </c>
      <c r="AP16">
        <v>83</v>
      </c>
      <c r="AQ16">
        <v>91</v>
      </c>
      <c r="AR16">
        <v>86</v>
      </c>
      <c r="AS16">
        <v>85</v>
      </c>
      <c r="AT16">
        <v>118</v>
      </c>
      <c r="AU16">
        <v>112</v>
      </c>
      <c r="AV16">
        <v>114</v>
      </c>
      <c r="AW16">
        <v>124</v>
      </c>
      <c r="AX16">
        <v>155</v>
      </c>
      <c r="AY16">
        <v>148</v>
      </c>
      <c r="AZ16">
        <v>141</v>
      </c>
      <c r="BA16">
        <v>157</v>
      </c>
      <c r="BB16">
        <v>166</v>
      </c>
      <c r="BC16">
        <v>167</v>
      </c>
      <c r="BD16">
        <v>159</v>
      </c>
      <c r="BE16">
        <v>154</v>
      </c>
      <c r="BF16">
        <v>160</v>
      </c>
      <c r="BG16">
        <v>0</v>
      </c>
      <c r="BH16">
        <v>0</v>
      </c>
      <c r="BI16">
        <v>0</v>
      </c>
      <c r="BJ16">
        <v>111</v>
      </c>
      <c r="BK16">
        <v>112</v>
      </c>
      <c r="BL16">
        <v>92</v>
      </c>
      <c r="BM16">
        <v>110</v>
      </c>
      <c r="BN16">
        <v>109</v>
      </c>
      <c r="BO16">
        <v>120</v>
      </c>
      <c r="BP16">
        <v>119</v>
      </c>
      <c r="BQ16">
        <v>119</v>
      </c>
      <c r="BR16">
        <v>120</v>
      </c>
      <c r="BS16">
        <v>126</v>
      </c>
      <c r="BT16">
        <v>134</v>
      </c>
      <c r="BU16">
        <v>125</v>
      </c>
      <c r="BV16">
        <v>124</v>
      </c>
      <c r="BW16">
        <v>127</v>
      </c>
      <c r="BX16">
        <v>134</v>
      </c>
      <c r="BY16">
        <v>134</v>
      </c>
      <c r="BZ16">
        <v>133</v>
      </c>
      <c r="CA16">
        <v>142</v>
      </c>
      <c r="CB16">
        <v>160</v>
      </c>
      <c r="CC16">
        <v>145</v>
      </c>
      <c r="CD16">
        <v>144</v>
      </c>
      <c r="CE16">
        <v>177</v>
      </c>
      <c r="CF16">
        <v>140</v>
      </c>
      <c r="CG16">
        <v>166</v>
      </c>
      <c r="CH16">
        <v>130</v>
      </c>
      <c r="CI16">
        <v>0</v>
      </c>
      <c r="CJ16">
        <v>0</v>
      </c>
      <c r="CK16">
        <v>0</v>
      </c>
      <c r="CL16">
        <v>50</v>
      </c>
      <c r="CM16">
        <v>61</v>
      </c>
      <c r="CN16">
        <v>50</v>
      </c>
      <c r="CO16">
        <v>46</v>
      </c>
      <c r="CP16">
        <v>46</v>
      </c>
      <c r="CQ16">
        <v>55</v>
      </c>
      <c r="CR16">
        <v>63</v>
      </c>
      <c r="CS16">
        <v>52</v>
      </c>
      <c r="CT16">
        <v>48</v>
      </c>
      <c r="CU16">
        <v>53</v>
      </c>
      <c r="CV16">
        <v>55</v>
      </c>
      <c r="CW16">
        <v>51</v>
      </c>
      <c r="CX16">
        <v>53</v>
      </c>
      <c r="CY16">
        <v>56</v>
      </c>
      <c r="CZ16">
        <v>54</v>
      </c>
      <c r="DA16">
        <v>48</v>
      </c>
      <c r="DB16">
        <v>56</v>
      </c>
      <c r="DC16">
        <v>67</v>
      </c>
      <c r="DD16">
        <v>68</v>
      </c>
      <c r="DE16">
        <v>60</v>
      </c>
      <c r="DF16">
        <v>59</v>
      </c>
      <c r="DG16">
        <v>66</v>
      </c>
      <c r="DH16">
        <v>71</v>
      </c>
      <c r="DI16">
        <v>71</v>
      </c>
      <c r="DJ16">
        <v>77</v>
      </c>
      <c r="DK16">
        <v>0</v>
      </c>
      <c r="DL16">
        <v>0</v>
      </c>
      <c r="DM16">
        <v>0</v>
      </c>
      <c r="DN16">
        <v>3</v>
      </c>
      <c r="DO16">
        <v>3</v>
      </c>
      <c r="DP16">
        <v>5</v>
      </c>
      <c r="DQ16">
        <v>1</v>
      </c>
      <c r="DR16">
        <v>0</v>
      </c>
      <c r="DS16">
        <v>1</v>
      </c>
      <c r="DT16">
        <v>3</v>
      </c>
      <c r="DU16">
        <v>3</v>
      </c>
      <c r="DV16">
        <v>0</v>
      </c>
      <c r="DW16">
        <v>2</v>
      </c>
      <c r="DX16">
        <v>2</v>
      </c>
      <c r="DY16">
        <v>7</v>
      </c>
      <c r="DZ16">
        <v>4</v>
      </c>
      <c r="EA16">
        <v>4</v>
      </c>
      <c r="EB16">
        <v>2</v>
      </c>
      <c r="EC16">
        <v>7</v>
      </c>
      <c r="ED16">
        <v>1</v>
      </c>
      <c r="EE16">
        <v>0</v>
      </c>
      <c r="EF16">
        <v>3</v>
      </c>
      <c r="EG16">
        <v>1</v>
      </c>
      <c r="EH16">
        <v>2</v>
      </c>
      <c r="EI16">
        <v>5</v>
      </c>
      <c r="EJ16">
        <v>4</v>
      </c>
      <c r="EK16">
        <v>7</v>
      </c>
      <c r="EL16">
        <v>5</v>
      </c>
      <c r="EM16">
        <v>0</v>
      </c>
      <c r="EN16">
        <v>0</v>
      </c>
      <c r="EO16">
        <v>0</v>
      </c>
      <c r="EP16">
        <v>0</v>
      </c>
      <c r="EQ16">
        <v>15</v>
      </c>
      <c r="ER16">
        <v>20</v>
      </c>
      <c r="ES16">
        <v>5</v>
      </c>
      <c r="ET16">
        <v>15</v>
      </c>
      <c r="EU16">
        <v>10</v>
      </c>
      <c r="EV16">
        <v>0</v>
      </c>
      <c r="EW16">
        <v>5</v>
      </c>
      <c r="EX16">
        <v>25</v>
      </c>
      <c r="EY16">
        <v>5</v>
      </c>
      <c r="EZ16">
        <v>5</v>
      </c>
      <c r="FA16">
        <v>10</v>
      </c>
      <c r="FB16">
        <v>20</v>
      </c>
      <c r="FC16">
        <v>20</v>
      </c>
      <c r="FD16">
        <v>15</v>
      </c>
      <c r="FE16">
        <v>20</v>
      </c>
      <c r="FF16">
        <v>30</v>
      </c>
      <c r="FG16">
        <v>10</v>
      </c>
      <c r="FH16">
        <v>10</v>
      </c>
      <c r="FI16">
        <v>15</v>
      </c>
      <c r="FJ16">
        <v>0</v>
      </c>
      <c r="FK16">
        <v>15</v>
      </c>
      <c r="FL16">
        <v>10</v>
      </c>
      <c r="FM16">
        <v>30</v>
      </c>
      <c r="FN16">
        <v>10</v>
      </c>
      <c r="FO16">
        <v>0</v>
      </c>
      <c r="FP16">
        <v>0</v>
      </c>
      <c r="FQ16">
        <v>6120</v>
      </c>
      <c r="FR16">
        <v>6539</v>
      </c>
      <c r="FS16">
        <v>6907</v>
      </c>
      <c r="FT16">
        <v>7143</v>
      </c>
      <c r="FU16">
        <v>7421</v>
      </c>
      <c r="FV16">
        <v>7702</v>
      </c>
      <c r="FW16">
        <v>7933</v>
      </c>
      <c r="FX16">
        <v>8105</v>
      </c>
      <c r="FY16">
        <v>8325</v>
      </c>
      <c r="FZ16">
        <v>8406</v>
      </c>
      <c r="GA16">
        <v>8576</v>
      </c>
      <c r="GB16">
        <v>8712</v>
      </c>
      <c r="GC16">
        <v>8737</v>
      </c>
      <c r="GD16">
        <v>8820</v>
      </c>
      <c r="GE16">
        <v>8889</v>
      </c>
      <c r="GF16">
        <v>8933</v>
      </c>
      <c r="GG16">
        <v>8952</v>
      </c>
      <c r="GH16">
        <v>9017</v>
      </c>
      <c r="GI16">
        <v>9098</v>
      </c>
      <c r="GJ16">
        <v>9122</v>
      </c>
      <c r="GK16">
        <v>9173</v>
      </c>
      <c r="GL16">
        <v>9128</v>
      </c>
      <c r="GM16">
        <v>9152</v>
      </c>
      <c r="GN16">
        <v>9116</v>
      </c>
      <c r="GO16">
        <v>9092</v>
      </c>
      <c r="GP16">
        <v>9147</v>
      </c>
      <c r="GQ16">
        <v>0</v>
      </c>
      <c r="GR16">
        <v>0</v>
      </c>
      <c r="GS16">
        <v>526</v>
      </c>
      <c r="GT16">
        <v>684</v>
      </c>
      <c r="GU16">
        <v>843</v>
      </c>
      <c r="GV16">
        <v>1025</v>
      </c>
      <c r="GW16">
        <v>1183</v>
      </c>
      <c r="GX16">
        <v>1311</v>
      </c>
      <c r="GY16">
        <v>1480</v>
      </c>
      <c r="GZ16">
        <v>1661</v>
      </c>
      <c r="HA16">
        <v>1825</v>
      </c>
      <c r="HB16">
        <v>2014</v>
      </c>
      <c r="HC16">
        <v>2144</v>
      </c>
      <c r="HD16">
        <v>2312</v>
      </c>
      <c r="HE16">
        <v>2475</v>
      </c>
      <c r="HF16">
        <v>2621</v>
      </c>
      <c r="HG16">
        <v>2744</v>
      </c>
      <c r="HH16">
        <v>2868</v>
      </c>
      <c r="HI16">
        <v>2996</v>
      </c>
      <c r="HJ16">
        <v>3088</v>
      </c>
      <c r="HK16">
        <v>3172</v>
      </c>
      <c r="HL16">
        <v>3274</v>
      </c>
      <c r="HM16">
        <v>3366</v>
      </c>
      <c r="HN16">
        <v>3469</v>
      </c>
      <c r="HO16">
        <v>3592</v>
      </c>
      <c r="HP16">
        <v>3663</v>
      </c>
      <c r="HQ16">
        <v>3745</v>
      </c>
      <c r="HR16">
        <v>3785</v>
      </c>
      <c r="HS16">
        <v>0</v>
      </c>
      <c r="HT16">
        <v>0</v>
      </c>
      <c r="HU16">
        <v>59</v>
      </c>
      <c r="HV16">
        <v>60</v>
      </c>
      <c r="HW16">
        <v>71</v>
      </c>
      <c r="HX16">
        <v>87</v>
      </c>
      <c r="HY16">
        <v>100</v>
      </c>
      <c r="HZ16">
        <v>101</v>
      </c>
      <c r="IA16">
        <v>115</v>
      </c>
      <c r="IB16">
        <v>125</v>
      </c>
      <c r="IC16">
        <v>134</v>
      </c>
      <c r="ID16">
        <v>154</v>
      </c>
      <c r="IE16">
        <v>168</v>
      </c>
      <c r="IF16">
        <v>188</v>
      </c>
      <c r="IG16">
        <v>200</v>
      </c>
      <c r="IH16">
        <v>225</v>
      </c>
      <c r="II16">
        <v>248</v>
      </c>
      <c r="IJ16">
        <v>265</v>
      </c>
      <c r="IK16">
        <v>280</v>
      </c>
      <c r="IL16">
        <v>302</v>
      </c>
      <c r="IM16">
        <v>322</v>
      </c>
      <c r="IN16">
        <v>324</v>
      </c>
      <c r="IO16">
        <v>336</v>
      </c>
      <c r="IP16">
        <v>350</v>
      </c>
      <c r="IQ16">
        <v>369</v>
      </c>
      <c r="IR16">
        <v>381</v>
      </c>
      <c r="IS16">
        <v>391</v>
      </c>
      <c r="IT16">
        <v>402</v>
      </c>
      <c r="IU16">
        <v>0</v>
      </c>
      <c r="IV16">
        <v>0</v>
      </c>
      <c r="IW16">
        <v>5</v>
      </c>
      <c r="IX16">
        <v>4</v>
      </c>
      <c r="IY16">
        <v>3</v>
      </c>
      <c r="IZ16">
        <v>2</v>
      </c>
      <c r="JA16">
        <v>0</v>
      </c>
      <c r="JB16">
        <v>5</v>
      </c>
      <c r="JC16">
        <v>5</v>
      </c>
      <c r="JD16">
        <v>8</v>
      </c>
      <c r="JE16">
        <v>11</v>
      </c>
      <c r="JF16">
        <v>7</v>
      </c>
      <c r="JG16">
        <v>10</v>
      </c>
      <c r="JH16">
        <v>8</v>
      </c>
      <c r="JI16">
        <v>13</v>
      </c>
      <c r="JJ16">
        <v>14</v>
      </c>
      <c r="JK16">
        <v>10</v>
      </c>
      <c r="JL16">
        <v>11</v>
      </c>
      <c r="JM16">
        <v>15</v>
      </c>
      <c r="JN16">
        <v>12</v>
      </c>
      <c r="JO16">
        <v>11</v>
      </c>
      <c r="JP16">
        <v>18</v>
      </c>
      <c r="JQ16">
        <v>20</v>
      </c>
      <c r="JR16">
        <v>16</v>
      </c>
      <c r="JS16">
        <v>19</v>
      </c>
      <c r="JT16">
        <v>19</v>
      </c>
      <c r="JU16">
        <v>18</v>
      </c>
      <c r="JV16">
        <v>16</v>
      </c>
      <c r="JW16">
        <v>0</v>
      </c>
      <c r="JX16">
        <v>0</v>
      </c>
      <c r="JY16">
        <v>0</v>
      </c>
      <c r="JZ16">
        <v>9</v>
      </c>
      <c r="KA16">
        <v>16</v>
      </c>
      <c r="KB16">
        <v>22</v>
      </c>
      <c r="KC16">
        <v>34</v>
      </c>
      <c r="KD16">
        <v>46</v>
      </c>
      <c r="KE16">
        <v>55</v>
      </c>
      <c r="KF16">
        <v>63</v>
      </c>
      <c r="KG16">
        <v>73</v>
      </c>
      <c r="KH16">
        <v>87</v>
      </c>
      <c r="KI16">
        <v>103</v>
      </c>
      <c r="KJ16">
        <v>121</v>
      </c>
      <c r="KK16">
        <v>141</v>
      </c>
      <c r="KL16">
        <v>160</v>
      </c>
      <c r="KM16">
        <v>198</v>
      </c>
      <c r="KN16">
        <v>225</v>
      </c>
      <c r="KO16">
        <v>250</v>
      </c>
      <c r="KP16">
        <v>274</v>
      </c>
      <c r="KQ16">
        <v>305</v>
      </c>
      <c r="KR16">
        <v>328</v>
      </c>
      <c r="KS16">
        <v>358</v>
      </c>
      <c r="KT16">
        <v>391</v>
      </c>
      <c r="KU16">
        <v>410</v>
      </c>
      <c r="KV16">
        <v>445</v>
      </c>
      <c r="KW16">
        <v>477</v>
      </c>
      <c r="KX16">
        <v>511</v>
      </c>
      <c r="KY16">
        <v>0</v>
      </c>
      <c r="KZ16">
        <v>0</v>
      </c>
      <c r="LA16">
        <v>0</v>
      </c>
      <c r="LB16">
        <v>259</v>
      </c>
      <c r="LC16">
        <v>513</v>
      </c>
      <c r="LD16">
        <v>786</v>
      </c>
      <c r="LE16">
        <v>1024</v>
      </c>
      <c r="LF16">
        <v>1272</v>
      </c>
      <c r="LG16">
        <v>1477</v>
      </c>
      <c r="LH16">
        <v>1676</v>
      </c>
      <c r="LI16">
        <v>1877</v>
      </c>
      <c r="LJ16">
        <v>2107</v>
      </c>
      <c r="LK16">
        <v>2300</v>
      </c>
      <c r="LL16">
        <v>2504</v>
      </c>
      <c r="LM16">
        <v>2715</v>
      </c>
      <c r="LN16">
        <v>2889</v>
      </c>
      <c r="LO16">
        <v>3076</v>
      </c>
      <c r="LP16">
        <v>3268</v>
      </c>
      <c r="LQ16">
        <v>3444</v>
      </c>
      <c r="LR16">
        <v>3624</v>
      </c>
      <c r="LS16">
        <v>3784</v>
      </c>
      <c r="LT16">
        <v>3960</v>
      </c>
      <c r="LU16">
        <v>4121</v>
      </c>
      <c r="LV16">
        <v>4298</v>
      </c>
      <c r="LW16">
        <v>4461</v>
      </c>
      <c r="LX16">
        <v>4645</v>
      </c>
      <c r="LY16">
        <v>4796</v>
      </c>
      <c r="LZ16">
        <v>4961</v>
      </c>
      <c r="MA16">
        <v>0</v>
      </c>
      <c r="MB16">
        <v>0</v>
      </c>
      <c r="MC16">
        <v>1446</v>
      </c>
      <c r="MD16">
        <v>1453</v>
      </c>
      <c r="ME16">
        <v>1469</v>
      </c>
      <c r="MF16">
        <v>1473</v>
      </c>
      <c r="MG16">
        <v>1465</v>
      </c>
      <c r="MH16">
        <v>1467</v>
      </c>
      <c r="MI16">
        <v>1480</v>
      </c>
      <c r="MJ16">
        <v>1487</v>
      </c>
      <c r="MK16">
        <v>1514</v>
      </c>
      <c r="ML16">
        <v>1527</v>
      </c>
      <c r="MM16">
        <v>1550</v>
      </c>
      <c r="MN16">
        <v>1578</v>
      </c>
      <c r="MO16">
        <v>1575</v>
      </c>
      <c r="MP16">
        <v>1602</v>
      </c>
      <c r="MQ16">
        <v>1639</v>
      </c>
      <c r="MR16">
        <v>1661</v>
      </c>
      <c r="MS16">
        <v>1655</v>
      </c>
      <c r="MT16">
        <v>1650</v>
      </c>
      <c r="MU16">
        <v>1655</v>
      </c>
      <c r="MV16">
        <v>1658</v>
      </c>
      <c r="MW16">
        <v>1685</v>
      </c>
      <c r="MX16">
        <v>1716</v>
      </c>
      <c r="MY16">
        <v>1752</v>
      </c>
      <c r="MZ16">
        <v>1771</v>
      </c>
      <c r="NA16">
        <v>1783</v>
      </c>
      <c r="NB16">
        <v>1791</v>
      </c>
      <c r="NC16">
        <v>0</v>
      </c>
      <c r="ND16">
        <v>0</v>
      </c>
      <c r="NE16">
        <v>0</v>
      </c>
      <c r="NF16">
        <v>32</v>
      </c>
      <c r="NG16">
        <v>58</v>
      </c>
      <c r="NH16">
        <v>83</v>
      </c>
      <c r="NI16">
        <v>119</v>
      </c>
      <c r="NJ16">
        <v>153</v>
      </c>
      <c r="NK16">
        <v>185</v>
      </c>
      <c r="NL16">
        <v>214</v>
      </c>
      <c r="NM16">
        <v>236</v>
      </c>
      <c r="NN16">
        <v>260</v>
      </c>
      <c r="NO16">
        <v>294</v>
      </c>
      <c r="NP16">
        <v>320</v>
      </c>
      <c r="NQ16">
        <v>349</v>
      </c>
      <c r="NR16">
        <v>389</v>
      </c>
      <c r="NS16">
        <v>417</v>
      </c>
      <c r="NT16">
        <v>449</v>
      </c>
      <c r="NU16">
        <v>478</v>
      </c>
      <c r="NV16">
        <v>523</v>
      </c>
      <c r="NW16">
        <v>565</v>
      </c>
      <c r="NX16">
        <v>594</v>
      </c>
      <c r="NY16">
        <v>616</v>
      </c>
      <c r="NZ16">
        <v>639</v>
      </c>
      <c r="OA16">
        <v>671</v>
      </c>
      <c r="OB16">
        <v>702</v>
      </c>
      <c r="OC16">
        <v>733</v>
      </c>
      <c r="OD16">
        <v>768</v>
      </c>
      <c r="OE16">
        <v>0</v>
      </c>
      <c r="OF16">
        <v>0</v>
      </c>
      <c r="OG16">
        <v>2022</v>
      </c>
      <c r="OH16">
        <v>2177</v>
      </c>
      <c r="OI16">
        <v>2344</v>
      </c>
      <c r="OJ16">
        <v>2488</v>
      </c>
      <c r="OK16">
        <v>2611</v>
      </c>
      <c r="OL16">
        <v>2776</v>
      </c>
      <c r="OM16">
        <v>2931</v>
      </c>
      <c r="ON16">
        <v>3084</v>
      </c>
      <c r="OO16">
        <v>3220</v>
      </c>
      <c r="OP16">
        <v>3333</v>
      </c>
      <c r="OQ16">
        <v>3500</v>
      </c>
      <c r="OR16">
        <v>3690</v>
      </c>
      <c r="OS16">
        <v>3857</v>
      </c>
      <c r="OT16">
        <v>4023</v>
      </c>
      <c r="OU16">
        <v>4155</v>
      </c>
      <c r="OV16">
        <v>4271</v>
      </c>
      <c r="OW16">
        <v>4460</v>
      </c>
      <c r="OX16">
        <v>4596</v>
      </c>
      <c r="OY16">
        <v>4703</v>
      </c>
      <c r="OZ16">
        <v>4832</v>
      </c>
      <c r="PA16">
        <v>4917</v>
      </c>
      <c r="PB16">
        <v>5040</v>
      </c>
      <c r="PC16">
        <v>5150</v>
      </c>
      <c r="PD16">
        <v>5206</v>
      </c>
      <c r="PE16">
        <v>5248</v>
      </c>
      <c r="PF16">
        <v>5307</v>
      </c>
      <c r="PG16">
        <v>0</v>
      </c>
      <c r="PH16">
        <v>0</v>
      </c>
      <c r="PI16">
        <v>0</v>
      </c>
      <c r="PJ16">
        <v>61</v>
      </c>
      <c r="PK16">
        <v>132</v>
      </c>
      <c r="PL16">
        <v>210</v>
      </c>
      <c r="PM16">
        <v>287</v>
      </c>
      <c r="PN16">
        <v>384</v>
      </c>
      <c r="PO16">
        <v>474</v>
      </c>
      <c r="PP16">
        <v>564</v>
      </c>
      <c r="PQ16">
        <v>657</v>
      </c>
      <c r="PR16">
        <v>772</v>
      </c>
      <c r="PS16">
        <v>865</v>
      </c>
      <c r="PT16">
        <v>969</v>
      </c>
      <c r="PU16">
        <v>1083</v>
      </c>
      <c r="PV16">
        <v>1190</v>
      </c>
      <c r="PW16">
        <v>1304</v>
      </c>
      <c r="PX16">
        <v>1449</v>
      </c>
      <c r="PY16">
        <v>1576</v>
      </c>
      <c r="PZ16">
        <v>1711</v>
      </c>
      <c r="QA16">
        <v>1850</v>
      </c>
      <c r="QB16">
        <v>2001</v>
      </c>
      <c r="QC16">
        <v>2162</v>
      </c>
      <c r="QD16">
        <v>2312</v>
      </c>
      <c r="QE16">
        <v>2457</v>
      </c>
      <c r="QF16">
        <v>2632</v>
      </c>
      <c r="QG16">
        <v>2823</v>
      </c>
      <c r="QH16">
        <v>2998</v>
      </c>
      <c r="QI16">
        <v>0</v>
      </c>
      <c r="QJ16">
        <v>0</v>
      </c>
      <c r="QK16">
        <v>7546</v>
      </c>
      <c r="QL16">
        <v>8063</v>
      </c>
      <c r="QM16">
        <v>8270</v>
      </c>
      <c r="QN16">
        <v>8313</v>
      </c>
      <c r="QO16">
        <v>8213</v>
      </c>
      <c r="QP16">
        <v>8071</v>
      </c>
      <c r="QQ16">
        <v>7928</v>
      </c>
      <c r="QR16">
        <v>7846</v>
      </c>
      <c r="QS16">
        <v>7773</v>
      </c>
      <c r="QT16">
        <v>7669</v>
      </c>
      <c r="QU16">
        <v>7571</v>
      </c>
      <c r="QV16">
        <v>7509</v>
      </c>
      <c r="QW16">
        <v>7432</v>
      </c>
      <c r="QX16">
        <v>7298</v>
      </c>
      <c r="QY16">
        <v>7203</v>
      </c>
      <c r="QZ16">
        <v>7115</v>
      </c>
      <c r="RA16">
        <v>7148</v>
      </c>
      <c r="RB16">
        <v>7159</v>
      </c>
      <c r="RC16">
        <v>7109</v>
      </c>
      <c r="RD16">
        <v>7078</v>
      </c>
      <c r="RE16">
        <v>7120</v>
      </c>
      <c r="RF16">
        <v>7095</v>
      </c>
      <c r="RG16">
        <v>7113</v>
      </c>
      <c r="RH16">
        <v>7058</v>
      </c>
      <c r="RI16">
        <v>7063</v>
      </c>
      <c r="RJ16">
        <v>7071</v>
      </c>
      <c r="RK16">
        <v>0</v>
      </c>
      <c r="RL16">
        <v>0</v>
      </c>
      <c r="RM16">
        <v>8400</v>
      </c>
      <c r="RN16">
        <v>8829</v>
      </c>
      <c r="RO16">
        <v>9253</v>
      </c>
      <c r="RP16">
        <v>9650</v>
      </c>
      <c r="RQ16">
        <v>10089</v>
      </c>
      <c r="RR16">
        <v>10368</v>
      </c>
      <c r="RS16">
        <v>10668</v>
      </c>
      <c r="RT16">
        <v>10955</v>
      </c>
      <c r="RU16">
        <v>11159</v>
      </c>
      <c r="RV16">
        <v>11326</v>
      </c>
      <c r="RW16">
        <v>11541</v>
      </c>
      <c r="RX16">
        <v>11749</v>
      </c>
      <c r="RY16">
        <v>11860</v>
      </c>
      <c r="RZ16">
        <v>12074</v>
      </c>
      <c r="SA16">
        <v>12182</v>
      </c>
      <c r="SB16">
        <v>12299</v>
      </c>
      <c r="SC16">
        <v>12294</v>
      </c>
      <c r="SD16">
        <v>12357</v>
      </c>
      <c r="SE16">
        <v>12438</v>
      </c>
      <c r="SF16">
        <v>12471</v>
      </c>
      <c r="SG16">
        <v>12501</v>
      </c>
      <c r="SH16">
        <v>12560</v>
      </c>
      <c r="SI16">
        <v>12593</v>
      </c>
      <c r="SJ16">
        <v>12604</v>
      </c>
      <c r="SK16">
        <v>12610</v>
      </c>
      <c r="SL16">
        <v>12604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1530000</v>
      </c>
      <c r="SU16">
        <v>1530000</v>
      </c>
      <c r="SV16">
        <v>1510000</v>
      </c>
      <c r="SW16">
        <v>1510000</v>
      </c>
      <c r="SX16">
        <v>1480000</v>
      </c>
      <c r="SY16">
        <v>1470000</v>
      </c>
      <c r="SZ16">
        <v>1450000</v>
      </c>
      <c r="TA16">
        <v>1410000</v>
      </c>
      <c r="TB16">
        <v>1380000</v>
      </c>
      <c r="TC16">
        <v>1350000</v>
      </c>
      <c r="TD16">
        <v>1320000</v>
      </c>
      <c r="TE16">
        <v>1280000</v>
      </c>
      <c r="TF16">
        <v>1250000</v>
      </c>
      <c r="TG16">
        <v>1230000</v>
      </c>
      <c r="TH16">
        <v>1200000</v>
      </c>
      <c r="TI16">
        <v>1170000</v>
      </c>
      <c r="TJ16">
        <v>1130000</v>
      </c>
      <c r="TK16">
        <v>1100000</v>
      </c>
      <c r="TL16">
        <v>1060000</v>
      </c>
      <c r="TM16">
        <v>1030000</v>
      </c>
      <c r="TN16">
        <v>1000000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196773.4186</v>
      </c>
      <c r="TW16">
        <v>215669.25090000001</v>
      </c>
      <c r="TX16">
        <v>234995.16250000001</v>
      </c>
      <c r="TY16">
        <v>250677.25700000001</v>
      </c>
      <c r="TZ16">
        <v>268580.39390000002</v>
      </c>
      <c r="UA16">
        <v>277589.09220000001</v>
      </c>
      <c r="UB16">
        <v>290621.82160000002</v>
      </c>
      <c r="UC16">
        <v>302049.6727</v>
      </c>
      <c r="UD16">
        <v>310551.02169999998</v>
      </c>
      <c r="UE16">
        <v>315655.10960000003</v>
      </c>
      <c r="UF16">
        <v>320310.10440000001</v>
      </c>
      <c r="UG16">
        <v>324859.87760000001</v>
      </c>
      <c r="UH16">
        <v>325083.0564</v>
      </c>
      <c r="UI16">
        <v>324199.98959999997</v>
      </c>
      <c r="UJ16">
        <v>324878.72220000002</v>
      </c>
      <c r="UK16">
        <v>324279.48910000001</v>
      </c>
      <c r="UL16">
        <v>324468.42719999998</v>
      </c>
      <c r="UM16">
        <v>326187.44959999999</v>
      </c>
      <c r="UN16">
        <v>322946.52299999999</v>
      </c>
      <c r="UO16">
        <v>320559.2341</v>
      </c>
      <c r="UP16">
        <v>314546.69679999998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347957.3922</v>
      </c>
      <c r="UY16">
        <v>384649.6213</v>
      </c>
      <c r="UZ16">
        <v>405919.8199</v>
      </c>
      <c r="VA16">
        <v>422471.89020000002</v>
      </c>
      <c r="VB16">
        <v>471385.82150000002</v>
      </c>
      <c r="VC16">
        <v>499261.24080000003</v>
      </c>
      <c r="VD16">
        <v>542424.37170000002</v>
      </c>
      <c r="VE16">
        <v>560240.00379999995</v>
      </c>
      <c r="VF16">
        <v>611912.62549999997</v>
      </c>
      <c r="VG16">
        <v>654819.12029999995</v>
      </c>
      <c r="VH16">
        <v>679326.13089999999</v>
      </c>
      <c r="VI16">
        <v>696872.38190000004</v>
      </c>
      <c r="VJ16">
        <v>729734.60239999997</v>
      </c>
      <c r="VK16">
        <v>755399.41480000003</v>
      </c>
      <c r="VL16">
        <v>737952.75399999996</v>
      </c>
      <c r="VM16">
        <v>742994.50249999994</v>
      </c>
      <c r="VN16">
        <v>751410.29779999994</v>
      </c>
      <c r="VO16">
        <v>769127.32279999997</v>
      </c>
      <c r="VP16">
        <v>771009.31409999996</v>
      </c>
      <c r="VQ16">
        <v>768199.7855</v>
      </c>
      <c r="VR16">
        <v>766807.32440000004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167318.65650000001</v>
      </c>
      <c r="WA16">
        <v>162445.29759999999</v>
      </c>
      <c r="WB16">
        <v>252342.20989999999</v>
      </c>
      <c r="WC16">
        <v>336864.6005</v>
      </c>
      <c r="WD16">
        <v>208124.64290000001</v>
      </c>
      <c r="WE16">
        <v>288661.0858</v>
      </c>
      <c r="WF16">
        <v>224202.78510000001</v>
      </c>
      <c r="WG16">
        <v>353717.98619999998</v>
      </c>
      <c r="WH16">
        <v>369832.09909999999</v>
      </c>
      <c r="WI16">
        <v>256471.636</v>
      </c>
      <c r="WJ16">
        <v>273901.74719999998</v>
      </c>
      <c r="WK16">
        <v>362623.67229999998</v>
      </c>
      <c r="WL16">
        <v>281649.45419999998</v>
      </c>
      <c r="WM16">
        <v>250658.89939999999</v>
      </c>
      <c r="WN16">
        <v>398222.4351</v>
      </c>
      <c r="WO16">
        <v>429581.91480000003</v>
      </c>
      <c r="WP16">
        <v>333655.85619999998</v>
      </c>
      <c r="WQ16">
        <v>384676.0478</v>
      </c>
      <c r="WR16">
        <v>373471.89110000001</v>
      </c>
      <c r="WS16">
        <v>343510.17060000001</v>
      </c>
      <c r="WT16">
        <v>296448.90669999999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13700000</v>
      </c>
      <c r="ZG16">
        <v>13400000</v>
      </c>
      <c r="ZH16">
        <v>13100000</v>
      </c>
      <c r="ZI16">
        <v>12900000</v>
      </c>
      <c r="ZJ16">
        <v>12700000</v>
      </c>
      <c r="ZK16">
        <v>12500000</v>
      </c>
      <c r="ZL16">
        <v>12300000</v>
      </c>
      <c r="ZM16">
        <v>12000000</v>
      </c>
      <c r="ZN16">
        <v>11800000</v>
      </c>
      <c r="ZO16">
        <v>11700000</v>
      </c>
      <c r="ZP16">
        <v>11500000</v>
      </c>
      <c r="ZQ16">
        <v>11200000</v>
      </c>
      <c r="ZR16">
        <v>10800000</v>
      </c>
      <c r="ZS16">
        <v>10500000</v>
      </c>
      <c r="ZT16">
        <v>10200000</v>
      </c>
      <c r="ZU16">
        <v>10100000</v>
      </c>
      <c r="ZV16">
        <v>9990000</v>
      </c>
      <c r="ZW16">
        <v>9910000</v>
      </c>
      <c r="ZX16">
        <v>9720000</v>
      </c>
      <c r="ZY16">
        <v>9500000</v>
      </c>
      <c r="ZZ16">
        <v>9270000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22300000</v>
      </c>
      <c r="ABK16">
        <v>22800000</v>
      </c>
      <c r="ABL16">
        <v>23300000</v>
      </c>
      <c r="ABM16">
        <v>23600000</v>
      </c>
      <c r="ABN16">
        <v>23800000</v>
      </c>
      <c r="ABO16">
        <v>24200000</v>
      </c>
      <c r="ABP16">
        <v>24800000</v>
      </c>
      <c r="ABQ16">
        <v>25200000</v>
      </c>
      <c r="ABR16">
        <v>25500000</v>
      </c>
      <c r="ABS16">
        <v>25500000</v>
      </c>
      <c r="ABT16">
        <v>25500000</v>
      </c>
      <c r="ABU16">
        <v>25800000</v>
      </c>
      <c r="ABV16">
        <v>25900000</v>
      </c>
      <c r="ABW16">
        <v>25700000</v>
      </c>
      <c r="ABX16">
        <v>25600000</v>
      </c>
      <c r="ABY16">
        <v>25300000</v>
      </c>
      <c r="ABZ16">
        <v>25200000</v>
      </c>
      <c r="ACA16">
        <v>25000000</v>
      </c>
      <c r="ACB16">
        <v>24500000</v>
      </c>
      <c r="ACC16">
        <v>24000000</v>
      </c>
      <c r="ACD16">
        <v>23600000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3380000</v>
      </c>
      <c r="ADO16">
        <v>3220000</v>
      </c>
      <c r="ADP16">
        <v>3100000</v>
      </c>
      <c r="ADQ16">
        <v>2980000</v>
      </c>
      <c r="ADR16">
        <v>2850000</v>
      </c>
      <c r="ADS16">
        <v>2730000</v>
      </c>
      <c r="ADT16">
        <v>2630000</v>
      </c>
      <c r="ADU16">
        <v>2530000</v>
      </c>
      <c r="ADV16">
        <v>2410000</v>
      </c>
      <c r="ADW16">
        <v>2310000</v>
      </c>
      <c r="ADX16">
        <v>2220000</v>
      </c>
      <c r="ADY16">
        <v>2160000</v>
      </c>
      <c r="ADZ16">
        <v>2100000</v>
      </c>
      <c r="AEA16">
        <v>2030000</v>
      </c>
      <c r="AEB16">
        <v>1960000</v>
      </c>
      <c r="AEC16">
        <v>1910000</v>
      </c>
      <c r="AED16">
        <v>1850000</v>
      </c>
      <c r="AEE16">
        <v>1800000</v>
      </c>
      <c r="AEF16">
        <v>1740000</v>
      </c>
      <c r="AEG16">
        <v>1690000</v>
      </c>
      <c r="AEH16">
        <v>1640000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17400000</v>
      </c>
      <c r="AEQ16">
        <v>17300000</v>
      </c>
      <c r="AER16">
        <v>17300000</v>
      </c>
      <c r="AES16">
        <v>17100000</v>
      </c>
      <c r="AET16">
        <v>16900000</v>
      </c>
      <c r="AEU16">
        <v>16700000</v>
      </c>
      <c r="AEV16">
        <v>16500000</v>
      </c>
      <c r="AEW16">
        <v>16100000</v>
      </c>
      <c r="AEX16">
        <v>16000000</v>
      </c>
      <c r="AEY16">
        <v>15600000</v>
      </c>
      <c r="AEZ16">
        <v>15300000</v>
      </c>
      <c r="AFA16">
        <v>14900000</v>
      </c>
      <c r="AFB16">
        <v>14500000</v>
      </c>
      <c r="AFC16">
        <v>14200000</v>
      </c>
      <c r="AFD16">
        <v>13800000</v>
      </c>
      <c r="AFE16">
        <v>13400000</v>
      </c>
      <c r="AFF16">
        <v>13100000</v>
      </c>
      <c r="AFG16">
        <v>12800000</v>
      </c>
      <c r="AFH16">
        <v>12400000</v>
      </c>
      <c r="AFI16">
        <v>12000000</v>
      </c>
      <c r="AFJ16">
        <v>11700000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172.57842009999999</v>
      </c>
      <c r="AGU16">
        <v>189.15084590000001</v>
      </c>
      <c r="AGV16">
        <v>206.1004691</v>
      </c>
      <c r="AGW16">
        <v>219.85431399999999</v>
      </c>
      <c r="AGX16">
        <v>235.556105</v>
      </c>
      <c r="AGY16">
        <v>243.4571057</v>
      </c>
      <c r="AGZ16">
        <v>254.887348</v>
      </c>
      <c r="AHA16">
        <v>264.91004559999999</v>
      </c>
      <c r="AHB16">
        <v>272.36608009999998</v>
      </c>
      <c r="AHC16">
        <v>276.84257609999997</v>
      </c>
      <c r="AHD16">
        <v>280.9251989</v>
      </c>
      <c r="AHE16">
        <v>284.91553800000003</v>
      </c>
      <c r="AHF16">
        <v>285.1112751</v>
      </c>
      <c r="AHG16">
        <v>284.33678900000001</v>
      </c>
      <c r="AHH16">
        <v>284.93206550000002</v>
      </c>
      <c r="AHI16">
        <v>284.40651339999999</v>
      </c>
      <c r="AHJ16">
        <v>284.57221989999999</v>
      </c>
      <c r="AHK16">
        <v>286.07987350000002</v>
      </c>
      <c r="AHL16">
        <v>283.23744699999997</v>
      </c>
      <c r="AHM16">
        <v>281.14369590000001</v>
      </c>
      <c r="AHN16">
        <v>275.87045230000001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16.741028329999999</v>
      </c>
      <c r="AHW16">
        <v>18.506375640000002</v>
      </c>
      <c r="AHX16">
        <v>19.52973368</v>
      </c>
      <c r="AHY16">
        <v>20.32609175</v>
      </c>
      <c r="AHZ16">
        <v>22.679453200000001</v>
      </c>
      <c r="AIA16">
        <v>24.020603560000001</v>
      </c>
      <c r="AIB16">
        <v>26.0972808</v>
      </c>
      <c r="AIC16">
        <v>26.95443173</v>
      </c>
      <c r="AID16">
        <v>29.44052009</v>
      </c>
      <c r="AIE16">
        <v>31.504849979999999</v>
      </c>
      <c r="AIF16">
        <v>32.683938480000002</v>
      </c>
      <c r="AIG16">
        <v>33.528128860000002</v>
      </c>
      <c r="AIH16">
        <v>35.109205680000002</v>
      </c>
      <c r="AII16">
        <v>36.343998679999999</v>
      </c>
      <c r="AIJ16">
        <v>35.504599800000001</v>
      </c>
      <c r="AIK16">
        <v>35.747169880000001</v>
      </c>
      <c r="AIL16">
        <v>36.152073100000003</v>
      </c>
      <c r="AIM16">
        <v>37.00447982</v>
      </c>
      <c r="AIN16">
        <v>37.095026740000002</v>
      </c>
      <c r="AIO16">
        <v>36.959853870000003</v>
      </c>
      <c r="AIP16">
        <v>36.892859369999996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1.5408071940000001</v>
      </c>
      <c r="AIY16">
        <v>1.4959293140000001</v>
      </c>
      <c r="AIZ16">
        <v>2.3237736920000001</v>
      </c>
      <c r="AJA16">
        <v>3.1021250739999999</v>
      </c>
      <c r="AJB16">
        <v>1.916582129</v>
      </c>
      <c r="AJC16">
        <v>2.6582276399999998</v>
      </c>
      <c r="AJD16">
        <v>2.0646428270000001</v>
      </c>
      <c r="AJE16">
        <v>3.2573248490000002</v>
      </c>
      <c r="AJF16">
        <v>3.405716795</v>
      </c>
      <c r="AJG16">
        <v>2.3618008289999999</v>
      </c>
      <c r="AJH16">
        <v>2.5223115649999999</v>
      </c>
      <c r="AJI16">
        <v>3.3393356989999998</v>
      </c>
      <c r="AJJ16">
        <v>2.5936587950000001</v>
      </c>
      <c r="AJK16">
        <v>2.308272391</v>
      </c>
      <c r="AJL16">
        <v>3.6671582549999999</v>
      </c>
      <c r="AJM16">
        <v>3.955942023</v>
      </c>
      <c r="AJN16">
        <v>3.0725763289999999</v>
      </c>
      <c r="AJO16">
        <v>3.5424120289999999</v>
      </c>
      <c r="AJP16">
        <v>3.4392349800000002</v>
      </c>
      <c r="AJQ16">
        <v>3.1633229250000001</v>
      </c>
      <c r="AJR16">
        <v>2.729944272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223.19896130000001</v>
      </c>
      <c r="AKA16">
        <v>120.537959</v>
      </c>
      <c r="AKB16">
        <v>128.13360850000001</v>
      </c>
      <c r="AKC16">
        <v>125.58235000000001</v>
      </c>
      <c r="AKD16">
        <v>198.5722701</v>
      </c>
      <c r="AKE16">
        <v>221.18589900000001</v>
      </c>
      <c r="AKF16">
        <v>237.7828293</v>
      </c>
      <c r="AKG16">
        <v>310.68907819999998</v>
      </c>
      <c r="AKH16">
        <v>259.63052149999999</v>
      </c>
      <c r="AKI16">
        <v>499.28517019999998</v>
      </c>
      <c r="AKJ16">
        <v>338.28248660000003</v>
      </c>
      <c r="AKK16">
        <v>293.70815779999998</v>
      </c>
      <c r="AKL16">
        <v>250.6199201</v>
      </c>
      <c r="AKM16">
        <v>315.8650533</v>
      </c>
      <c r="AKN16">
        <v>251.79547740000001</v>
      </c>
      <c r="AKO16">
        <v>276.71470199999999</v>
      </c>
      <c r="AKP16">
        <v>316.87520430000001</v>
      </c>
      <c r="AKQ16">
        <v>165.32497079999999</v>
      </c>
      <c r="AKR16">
        <v>294.5608378</v>
      </c>
      <c r="AKS16">
        <v>249.8515525</v>
      </c>
      <c r="AKT16">
        <v>286.70723279999999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72.850415190000007</v>
      </c>
      <c r="AME16">
        <v>71.355328209999996</v>
      </c>
      <c r="AMF16">
        <v>69.604679250000004</v>
      </c>
      <c r="AMG16">
        <v>68.804385179999997</v>
      </c>
      <c r="AMH16">
        <v>67.373957090000005</v>
      </c>
      <c r="AMI16">
        <v>66.396852440000004</v>
      </c>
      <c r="AMJ16">
        <v>65.627455780000005</v>
      </c>
      <c r="AMK16">
        <v>63.594843449999999</v>
      </c>
      <c r="AML16">
        <v>62.801010460000001</v>
      </c>
      <c r="AMM16">
        <v>62.380068690000002</v>
      </c>
      <c r="AMN16">
        <v>61.376101990000002</v>
      </c>
      <c r="AMO16">
        <v>59.373198260000002</v>
      </c>
      <c r="AMP16">
        <v>57.469731109999998</v>
      </c>
      <c r="AMQ16">
        <v>55.964933799999997</v>
      </c>
      <c r="AMR16">
        <v>54.433379420000001</v>
      </c>
      <c r="AMS16">
        <v>53.708553019999997</v>
      </c>
      <c r="AMT16">
        <v>53.103556210000001</v>
      </c>
      <c r="AMU16">
        <v>52.638462939999997</v>
      </c>
      <c r="AMV16">
        <v>51.659528010000002</v>
      </c>
      <c r="AMW16">
        <v>50.494722660000001</v>
      </c>
      <c r="AMX16">
        <v>49.24396445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232.6493097</v>
      </c>
      <c r="ANG16">
        <v>187.943928</v>
      </c>
      <c r="ANH16">
        <v>178.7560574</v>
      </c>
      <c r="ANI16">
        <v>132.02000939999999</v>
      </c>
      <c r="ANJ16">
        <v>157.20675539999999</v>
      </c>
      <c r="ANK16">
        <v>216.4747644</v>
      </c>
      <c r="ANL16">
        <v>169.18529169999999</v>
      </c>
      <c r="ANM16">
        <v>140.2827265</v>
      </c>
      <c r="ANN16">
        <v>203.15919510000001</v>
      </c>
      <c r="ANO16">
        <v>141.76011020000001</v>
      </c>
      <c r="ANP16">
        <v>147.54202179999999</v>
      </c>
      <c r="ANQ16">
        <v>156.67176889999999</v>
      </c>
      <c r="ANR16">
        <v>203.0967704</v>
      </c>
      <c r="ANS16">
        <v>174.19013659999999</v>
      </c>
      <c r="ANT16">
        <v>109.5844515</v>
      </c>
      <c r="ANU16">
        <v>66.831881690000003</v>
      </c>
      <c r="ANV16">
        <v>96.192074270000006</v>
      </c>
      <c r="ANW16">
        <v>117.7890617</v>
      </c>
      <c r="ANX16">
        <v>95.337501040000006</v>
      </c>
      <c r="ANY16">
        <v>103.1934313</v>
      </c>
      <c r="ANZ16">
        <v>129.35360489999999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104.73912679999999</v>
      </c>
      <c r="AOI16">
        <v>107.3663233</v>
      </c>
      <c r="AOJ16">
        <v>109.6804964</v>
      </c>
      <c r="AOK16">
        <v>111.1817959</v>
      </c>
      <c r="AOL16">
        <v>111.73157019999999</v>
      </c>
      <c r="AOM16">
        <v>113.91250650000001</v>
      </c>
      <c r="AON16">
        <v>116.598377</v>
      </c>
      <c r="AOO16">
        <v>118.3255558</v>
      </c>
      <c r="AOP16">
        <v>119.8234231</v>
      </c>
      <c r="AOQ16">
        <v>120.1504753</v>
      </c>
      <c r="AOR16">
        <v>119.90762789999999</v>
      </c>
      <c r="AOS16">
        <v>121.56676899999999</v>
      </c>
      <c r="AOT16">
        <v>121.6249881</v>
      </c>
      <c r="AOU16">
        <v>120.8316052</v>
      </c>
      <c r="AOV16">
        <v>120.5300307</v>
      </c>
      <c r="AOW16">
        <v>119.0779433</v>
      </c>
      <c r="AOX16">
        <v>118.5016585</v>
      </c>
      <c r="AOY16">
        <v>117.5611691</v>
      </c>
      <c r="AOZ16">
        <v>115.3781594</v>
      </c>
      <c r="APA16">
        <v>112.9213455</v>
      </c>
      <c r="APB16">
        <v>110.8649029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1035.14581</v>
      </c>
      <c r="APK16">
        <v>882.44950210000002</v>
      </c>
      <c r="APL16">
        <v>900.15696530000002</v>
      </c>
      <c r="APM16">
        <v>821.17518440000003</v>
      </c>
      <c r="APN16">
        <v>969.25151029999995</v>
      </c>
      <c r="APO16">
        <v>868.23564510000006</v>
      </c>
      <c r="APP16">
        <v>982.83552650000001</v>
      </c>
      <c r="APQ16">
        <v>919.5393828</v>
      </c>
      <c r="APR16">
        <v>974.75478840000005</v>
      </c>
      <c r="APS16">
        <v>910.69282009999995</v>
      </c>
      <c r="APT16">
        <v>1093.1585749999999</v>
      </c>
      <c r="APU16">
        <v>931.71094819999996</v>
      </c>
      <c r="APV16">
        <v>907.19050389999995</v>
      </c>
      <c r="APW16">
        <v>863.03029590000006</v>
      </c>
      <c r="APX16">
        <v>1033.006674</v>
      </c>
      <c r="APY16">
        <v>1098.997758</v>
      </c>
      <c r="APZ16">
        <v>961.08016850000001</v>
      </c>
      <c r="AQA16">
        <v>865.78421990000004</v>
      </c>
      <c r="AQB16">
        <v>994.70892590000005</v>
      </c>
      <c r="AQC16">
        <v>1025.1126770000001</v>
      </c>
      <c r="AQD16">
        <v>920.23832259999995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136.39184030000001</v>
      </c>
      <c r="ARO16">
        <v>136.2508383</v>
      </c>
      <c r="ARP16">
        <v>135.84114489999999</v>
      </c>
      <c r="ARQ16">
        <v>134.34051360000001</v>
      </c>
      <c r="ARR16">
        <v>132.37959839999999</v>
      </c>
      <c r="ARS16">
        <v>130.9636343</v>
      </c>
      <c r="ART16">
        <v>129.44073090000001</v>
      </c>
      <c r="ARU16">
        <v>126.8578997</v>
      </c>
      <c r="ARV16">
        <v>125.38534370000001</v>
      </c>
      <c r="ARW16">
        <v>122.8222287</v>
      </c>
      <c r="ARX16">
        <v>120.3901499</v>
      </c>
      <c r="ARY16">
        <v>116.8361232</v>
      </c>
      <c r="ARZ16">
        <v>114.0144118</v>
      </c>
      <c r="ASA16">
        <v>111.41919900000001</v>
      </c>
      <c r="ASB16">
        <v>108.4609825</v>
      </c>
      <c r="ASC16">
        <v>105.5552371</v>
      </c>
      <c r="ASD16">
        <v>102.96448340000001</v>
      </c>
      <c r="ASE16">
        <v>100.2281661</v>
      </c>
      <c r="ASF16">
        <v>97.3938986</v>
      </c>
      <c r="ASG16">
        <v>94.602196050000003</v>
      </c>
      <c r="ASH16">
        <v>91.803090389999994</v>
      </c>
    </row>
    <row r="17" spans="1:1178" x14ac:dyDescent="0.25">
      <c r="A17">
        <v>13</v>
      </c>
      <c r="B17">
        <v>22400</v>
      </c>
      <c r="C17">
        <v>0</v>
      </c>
      <c r="D17">
        <v>0</v>
      </c>
      <c r="E17">
        <v>0</v>
      </c>
      <c r="F17">
        <v>240</v>
      </c>
      <c r="G17">
        <v>212</v>
      </c>
      <c r="H17">
        <v>236</v>
      </c>
      <c r="I17">
        <v>237</v>
      </c>
      <c r="J17">
        <v>251</v>
      </c>
      <c r="K17">
        <v>247</v>
      </c>
      <c r="L17">
        <v>239</v>
      </c>
      <c r="M17">
        <v>235</v>
      </c>
      <c r="N17">
        <v>266</v>
      </c>
      <c r="O17">
        <v>268</v>
      </c>
      <c r="P17">
        <v>247</v>
      </c>
      <c r="Q17">
        <v>261</v>
      </c>
      <c r="R17">
        <v>268</v>
      </c>
      <c r="S17">
        <v>251</v>
      </c>
      <c r="T17">
        <v>274</v>
      </c>
      <c r="U17">
        <v>233</v>
      </c>
      <c r="V17">
        <v>233</v>
      </c>
      <c r="W17">
        <v>235</v>
      </c>
      <c r="X17">
        <v>242</v>
      </c>
      <c r="Y17">
        <v>248</v>
      </c>
      <c r="Z17">
        <v>246</v>
      </c>
      <c r="AA17">
        <v>279</v>
      </c>
      <c r="AB17">
        <v>288</v>
      </c>
      <c r="AC17">
        <v>261</v>
      </c>
      <c r="AD17">
        <v>249</v>
      </c>
      <c r="AE17">
        <v>0</v>
      </c>
      <c r="AF17">
        <v>0</v>
      </c>
      <c r="AG17">
        <v>0</v>
      </c>
      <c r="AH17">
        <v>71</v>
      </c>
      <c r="AI17">
        <v>76</v>
      </c>
      <c r="AJ17">
        <v>80</v>
      </c>
      <c r="AK17">
        <v>63</v>
      </c>
      <c r="AL17">
        <v>73</v>
      </c>
      <c r="AM17">
        <v>71</v>
      </c>
      <c r="AN17">
        <v>71</v>
      </c>
      <c r="AO17">
        <v>117</v>
      </c>
      <c r="AP17">
        <v>87</v>
      </c>
      <c r="AQ17">
        <v>87</v>
      </c>
      <c r="AR17">
        <v>114</v>
      </c>
      <c r="AS17">
        <v>99</v>
      </c>
      <c r="AT17">
        <v>112</v>
      </c>
      <c r="AU17">
        <v>107</v>
      </c>
      <c r="AV17">
        <v>119</v>
      </c>
      <c r="AW17">
        <v>117</v>
      </c>
      <c r="AX17">
        <v>114</v>
      </c>
      <c r="AY17">
        <v>124</v>
      </c>
      <c r="AZ17">
        <v>138</v>
      </c>
      <c r="BA17">
        <v>154</v>
      </c>
      <c r="BB17">
        <v>141</v>
      </c>
      <c r="BC17">
        <v>159</v>
      </c>
      <c r="BD17">
        <v>153</v>
      </c>
      <c r="BE17">
        <v>138</v>
      </c>
      <c r="BF17">
        <v>174</v>
      </c>
      <c r="BG17">
        <v>0</v>
      </c>
      <c r="BH17">
        <v>0</v>
      </c>
      <c r="BI17">
        <v>0</v>
      </c>
      <c r="BJ17">
        <v>169</v>
      </c>
      <c r="BK17">
        <v>163</v>
      </c>
      <c r="BL17">
        <v>172</v>
      </c>
      <c r="BM17">
        <v>165</v>
      </c>
      <c r="BN17">
        <v>156</v>
      </c>
      <c r="BO17">
        <v>154</v>
      </c>
      <c r="BP17">
        <v>166</v>
      </c>
      <c r="BQ17">
        <v>171</v>
      </c>
      <c r="BR17">
        <v>159</v>
      </c>
      <c r="BS17">
        <v>142</v>
      </c>
      <c r="BT17">
        <v>172</v>
      </c>
      <c r="BU17">
        <v>137</v>
      </c>
      <c r="BV17">
        <v>177</v>
      </c>
      <c r="BW17">
        <v>163</v>
      </c>
      <c r="BX17">
        <v>157</v>
      </c>
      <c r="BY17">
        <v>160</v>
      </c>
      <c r="BZ17">
        <v>146</v>
      </c>
      <c r="CA17">
        <v>141</v>
      </c>
      <c r="CB17">
        <v>140</v>
      </c>
      <c r="CC17">
        <v>140</v>
      </c>
      <c r="CD17">
        <v>148</v>
      </c>
      <c r="CE17">
        <v>121</v>
      </c>
      <c r="CF17">
        <v>119</v>
      </c>
      <c r="CG17">
        <v>150</v>
      </c>
      <c r="CH17">
        <v>142</v>
      </c>
      <c r="CI17">
        <v>0</v>
      </c>
      <c r="CJ17">
        <v>0</v>
      </c>
      <c r="CK17">
        <v>0</v>
      </c>
      <c r="CL17">
        <v>32</v>
      </c>
      <c r="CM17">
        <v>49</v>
      </c>
      <c r="CN17">
        <v>56</v>
      </c>
      <c r="CO17">
        <v>59</v>
      </c>
      <c r="CP17">
        <v>47</v>
      </c>
      <c r="CQ17">
        <v>43</v>
      </c>
      <c r="CR17">
        <v>56</v>
      </c>
      <c r="CS17">
        <v>52</v>
      </c>
      <c r="CT17">
        <v>47</v>
      </c>
      <c r="CU17">
        <v>52</v>
      </c>
      <c r="CV17">
        <v>46</v>
      </c>
      <c r="CW17">
        <v>66</v>
      </c>
      <c r="CX17">
        <v>54</v>
      </c>
      <c r="CY17">
        <v>59</v>
      </c>
      <c r="CZ17">
        <v>56</v>
      </c>
      <c r="DA17">
        <v>61</v>
      </c>
      <c r="DB17">
        <v>65</v>
      </c>
      <c r="DC17">
        <v>51</v>
      </c>
      <c r="DD17">
        <v>64</v>
      </c>
      <c r="DE17">
        <v>54</v>
      </c>
      <c r="DF17">
        <v>64</v>
      </c>
      <c r="DG17">
        <v>68</v>
      </c>
      <c r="DH17">
        <v>63</v>
      </c>
      <c r="DI17">
        <v>54</v>
      </c>
      <c r="DJ17">
        <v>58</v>
      </c>
      <c r="DK17">
        <v>0</v>
      </c>
      <c r="DL17">
        <v>0</v>
      </c>
      <c r="DM17">
        <v>0</v>
      </c>
      <c r="DN17">
        <v>3</v>
      </c>
      <c r="DO17">
        <v>2</v>
      </c>
      <c r="DP17">
        <v>2</v>
      </c>
      <c r="DQ17">
        <v>2</v>
      </c>
      <c r="DR17">
        <v>2</v>
      </c>
      <c r="DS17">
        <v>4</v>
      </c>
      <c r="DT17">
        <v>4</v>
      </c>
      <c r="DU17">
        <v>4</v>
      </c>
      <c r="DV17">
        <v>3</v>
      </c>
      <c r="DW17">
        <v>4</v>
      </c>
      <c r="DX17">
        <v>5</v>
      </c>
      <c r="DY17">
        <v>4</v>
      </c>
      <c r="DZ17">
        <v>4</v>
      </c>
      <c r="EA17">
        <v>5</v>
      </c>
      <c r="EB17">
        <v>4</v>
      </c>
      <c r="EC17">
        <v>4</v>
      </c>
      <c r="ED17">
        <v>5</v>
      </c>
      <c r="EE17">
        <v>4</v>
      </c>
      <c r="EF17">
        <v>5</v>
      </c>
      <c r="EG17">
        <v>8</v>
      </c>
      <c r="EH17">
        <v>7</v>
      </c>
      <c r="EI17">
        <v>6</v>
      </c>
      <c r="EJ17">
        <v>8</v>
      </c>
      <c r="EK17">
        <v>14</v>
      </c>
      <c r="EL17">
        <v>10</v>
      </c>
      <c r="EM17">
        <v>0</v>
      </c>
      <c r="EN17">
        <v>0</v>
      </c>
      <c r="EO17">
        <v>0</v>
      </c>
      <c r="EP17">
        <v>30</v>
      </c>
      <c r="EQ17">
        <v>15</v>
      </c>
      <c r="ER17">
        <v>15</v>
      </c>
      <c r="ES17">
        <v>15</v>
      </c>
      <c r="ET17">
        <v>5</v>
      </c>
      <c r="EU17">
        <v>5</v>
      </c>
      <c r="EV17">
        <v>15</v>
      </c>
      <c r="EW17">
        <v>10</v>
      </c>
      <c r="EX17">
        <v>10</v>
      </c>
      <c r="EY17">
        <v>35</v>
      </c>
      <c r="EZ17">
        <v>20</v>
      </c>
      <c r="FA17">
        <v>10</v>
      </c>
      <c r="FB17">
        <v>20</v>
      </c>
      <c r="FC17">
        <v>25</v>
      </c>
      <c r="FD17">
        <v>20</v>
      </c>
      <c r="FE17">
        <v>20</v>
      </c>
      <c r="FF17">
        <v>25</v>
      </c>
      <c r="FG17">
        <v>30</v>
      </c>
      <c r="FH17">
        <v>10</v>
      </c>
      <c r="FI17">
        <v>25</v>
      </c>
      <c r="FJ17">
        <v>35</v>
      </c>
      <c r="FK17">
        <v>30</v>
      </c>
      <c r="FL17">
        <v>35</v>
      </c>
      <c r="FM17">
        <v>30</v>
      </c>
      <c r="FN17">
        <v>75</v>
      </c>
      <c r="FO17">
        <v>0</v>
      </c>
      <c r="FP17">
        <v>0</v>
      </c>
      <c r="FQ17">
        <v>5584</v>
      </c>
      <c r="FR17">
        <v>5904</v>
      </c>
      <c r="FS17">
        <v>6250</v>
      </c>
      <c r="FT17">
        <v>6522</v>
      </c>
      <c r="FU17">
        <v>6725</v>
      </c>
      <c r="FV17">
        <v>6936</v>
      </c>
      <c r="FW17">
        <v>7124</v>
      </c>
      <c r="FX17">
        <v>7318</v>
      </c>
      <c r="FY17">
        <v>7488</v>
      </c>
      <c r="FZ17">
        <v>7768</v>
      </c>
      <c r="GA17">
        <v>7961</v>
      </c>
      <c r="GB17">
        <v>8115</v>
      </c>
      <c r="GC17">
        <v>8223</v>
      </c>
      <c r="GD17">
        <v>8263</v>
      </c>
      <c r="GE17">
        <v>8414</v>
      </c>
      <c r="GF17">
        <v>8578</v>
      </c>
      <c r="GG17">
        <v>8687</v>
      </c>
      <c r="GH17">
        <v>8731</v>
      </c>
      <c r="GI17">
        <v>8786</v>
      </c>
      <c r="GJ17">
        <v>8861</v>
      </c>
      <c r="GK17">
        <v>8895</v>
      </c>
      <c r="GL17">
        <v>8983</v>
      </c>
      <c r="GM17">
        <v>9007</v>
      </c>
      <c r="GN17">
        <v>9113</v>
      </c>
      <c r="GO17">
        <v>9129</v>
      </c>
      <c r="GP17">
        <v>9153</v>
      </c>
      <c r="GQ17">
        <v>0</v>
      </c>
      <c r="GR17">
        <v>0</v>
      </c>
      <c r="GS17">
        <v>790</v>
      </c>
      <c r="GT17">
        <v>868</v>
      </c>
      <c r="GU17">
        <v>964</v>
      </c>
      <c r="GV17">
        <v>1040</v>
      </c>
      <c r="GW17">
        <v>1159</v>
      </c>
      <c r="GX17">
        <v>1270</v>
      </c>
      <c r="GY17">
        <v>1380</v>
      </c>
      <c r="GZ17">
        <v>1465</v>
      </c>
      <c r="HA17">
        <v>1582</v>
      </c>
      <c r="HB17">
        <v>1632</v>
      </c>
      <c r="HC17">
        <v>1708</v>
      </c>
      <c r="HD17">
        <v>1795</v>
      </c>
      <c r="HE17">
        <v>1861</v>
      </c>
      <c r="HF17">
        <v>1953</v>
      </c>
      <c r="HG17">
        <v>2012</v>
      </c>
      <c r="HH17">
        <v>2083</v>
      </c>
      <c r="HI17">
        <v>2162</v>
      </c>
      <c r="HJ17">
        <v>2255</v>
      </c>
      <c r="HK17">
        <v>2320</v>
      </c>
      <c r="HL17">
        <v>2423</v>
      </c>
      <c r="HM17">
        <v>2494</v>
      </c>
      <c r="HN17">
        <v>2545</v>
      </c>
      <c r="HO17">
        <v>2602</v>
      </c>
      <c r="HP17">
        <v>2626</v>
      </c>
      <c r="HQ17">
        <v>2690</v>
      </c>
      <c r="HR17">
        <v>2718</v>
      </c>
      <c r="HS17">
        <v>0</v>
      </c>
      <c r="HT17">
        <v>0</v>
      </c>
      <c r="HU17">
        <v>70</v>
      </c>
      <c r="HV17">
        <v>74</v>
      </c>
      <c r="HW17">
        <v>79</v>
      </c>
      <c r="HX17">
        <v>84</v>
      </c>
      <c r="HY17">
        <v>95</v>
      </c>
      <c r="HZ17">
        <v>102</v>
      </c>
      <c r="IA17">
        <v>116</v>
      </c>
      <c r="IB17">
        <v>121</v>
      </c>
      <c r="IC17">
        <v>136</v>
      </c>
      <c r="ID17">
        <v>152</v>
      </c>
      <c r="IE17">
        <v>164</v>
      </c>
      <c r="IF17">
        <v>166</v>
      </c>
      <c r="IG17">
        <v>173</v>
      </c>
      <c r="IH17">
        <v>186</v>
      </c>
      <c r="II17">
        <v>195</v>
      </c>
      <c r="IJ17">
        <v>201</v>
      </c>
      <c r="IK17">
        <v>210</v>
      </c>
      <c r="IL17">
        <v>218</v>
      </c>
      <c r="IM17">
        <v>224</v>
      </c>
      <c r="IN17">
        <v>230</v>
      </c>
      <c r="IO17">
        <v>242</v>
      </c>
      <c r="IP17">
        <v>240</v>
      </c>
      <c r="IQ17">
        <v>242</v>
      </c>
      <c r="IR17">
        <v>253</v>
      </c>
      <c r="IS17">
        <v>274</v>
      </c>
      <c r="IT17">
        <v>267</v>
      </c>
      <c r="IU17">
        <v>0</v>
      </c>
      <c r="IV17">
        <v>0</v>
      </c>
      <c r="IW17">
        <v>1</v>
      </c>
      <c r="IX17">
        <v>5</v>
      </c>
      <c r="IY17">
        <v>9</v>
      </c>
      <c r="IZ17">
        <v>7</v>
      </c>
      <c r="JA17">
        <v>5</v>
      </c>
      <c r="JB17">
        <v>4</v>
      </c>
      <c r="JC17">
        <v>4</v>
      </c>
      <c r="JD17">
        <v>2</v>
      </c>
      <c r="JE17">
        <v>2</v>
      </c>
      <c r="JF17">
        <v>7</v>
      </c>
      <c r="JG17">
        <v>11</v>
      </c>
      <c r="JH17">
        <v>9</v>
      </c>
      <c r="JI17">
        <v>9</v>
      </c>
      <c r="JJ17">
        <v>10</v>
      </c>
      <c r="JK17">
        <v>7</v>
      </c>
      <c r="JL17">
        <v>14</v>
      </c>
      <c r="JM17">
        <v>18</v>
      </c>
      <c r="JN17">
        <v>14</v>
      </c>
      <c r="JO17">
        <v>10</v>
      </c>
      <c r="JP17">
        <v>7</v>
      </c>
      <c r="JQ17">
        <v>9</v>
      </c>
      <c r="JR17">
        <v>8</v>
      </c>
      <c r="JS17">
        <v>14</v>
      </c>
      <c r="JT17">
        <v>18</v>
      </c>
      <c r="JU17">
        <v>20</v>
      </c>
      <c r="JV17">
        <v>17</v>
      </c>
      <c r="JW17">
        <v>0</v>
      </c>
      <c r="JX17">
        <v>0</v>
      </c>
      <c r="JY17">
        <v>0</v>
      </c>
      <c r="JZ17">
        <v>6</v>
      </c>
      <c r="KA17">
        <v>14</v>
      </c>
      <c r="KB17">
        <v>26</v>
      </c>
      <c r="KC17">
        <v>32</v>
      </c>
      <c r="KD17">
        <v>45</v>
      </c>
      <c r="KE17">
        <v>53</v>
      </c>
      <c r="KF17">
        <v>66</v>
      </c>
      <c r="KG17">
        <v>72</v>
      </c>
      <c r="KH17">
        <v>88</v>
      </c>
      <c r="KI17">
        <v>103</v>
      </c>
      <c r="KJ17">
        <v>126</v>
      </c>
      <c r="KK17">
        <v>144</v>
      </c>
      <c r="KL17">
        <v>164</v>
      </c>
      <c r="KM17">
        <v>192</v>
      </c>
      <c r="KN17">
        <v>210</v>
      </c>
      <c r="KO17">
        <v>231</v>
      </c>
      <c r="KP17">
        <v>256</v>
      </c>
      <c r="KQ17">
        <v>287</v>
      </c>
      <c r="KR17">
        <v>319</v>
      </c>
      <c r="KS17">
        <v>344</v>
      </c>
      <c r="KT17">
        <v>372</v>
      </c>
      <c r="KU17">
        <v>399</v>
      </c>
      <c r="KV17">
        <v>429</v>
      </c>
      <c r="KW17">
        <v>459</v>
      </c>
      <c r="KX17">
        <v>499</v>
      </c>
      <c r="KY17">
        <v>0</v>
      </c>
      <c r="KZ17">
        <v>0</v>
      </c>
      <c r="LA17">
        <v>0</v>
      </c>
      <c r="LB17">
        <v>235</v>
      </c>
      <c r="LC17">
        <v>439</v>
      </c>
      <c r="LD17">
        <v>618</v>
      </c>
      <c r="LE17">
        <v>814</v>
      </c>
      <c r="LF17">
        <v>998</v>
      </c>
      <c r="LG17">
        <v>1196</v>
      </c>
      <c r="LH17">
        <v>1395</v>
      </c>
      <c r="LI17">
        <v>1561</v>
      </c>
      <c r="LJ17">
        <v>1729</v>
      </c>
      <c r="LK17">
        <v>1885</v>
      </c>
      <c r="LL17">
        <v>2045</v>
      </c>
      <c r="LM17">
        <v>2211</v>
      </c>
      <c r="LN17">
        <v>2374</v>
      </c>
      <c r="LO17">
        <v>2502</v>
      </c>
      <c r="LP17">
        <v>2641</v>
      </c>
      <c r="LQ17">
        <v>2769</v>
      </c>
      <c r="LR17">
        <v>2923</v>
      </c>
      <c r="LS17">
        <v>3074</v>
      </c>
      <c r="LT17">
        <v>3208</v>
      </c>
      <c r="LU17">
        <v>3343</v>
      </c>
      <c r="LV17">
        <v>3470</v>
      </c>
      <c r="LW17">
        <v>3601</v>
      </c>
      <c r="LX17">
        <v>3712</v>
      </c>
      <c r="LY17">
        <v>3822</v>
      </c>
      <c r="LZ17">
        <v>3937</v>
      </c>
      <c r="MA17">
        <v>0</v>
      </c>
      <c r="MB17">
        <v>0</v>
      </c>
      <c r="MC17">
        <v>1553</v>
      </c>
      <c r="MD17">
        <v>1594</v>
      </c>
      <c r="ME17">
        <v>1648</v>
      </c>
      <c r="MF17">
        <v>1687</v>
      </c>
      <c r="MG17">
        <v>1694</v>
      </c>
      <c r="MH17">
        <v>1768</v>
      </c>
      <c r="MI17">
        <v>1773</v>
      </c>
      <c r="MJ17">
        <v>1788</v>
      </c>
      <c r="MK17">
        <v>1794</v>
      </c>
      <c r="ML17">
        <v>1820</v>
      </c>
      <c r="MM17">
        <v>1860</v>
      </c>
      <c r="MN17">
        <v>1903</v>
      </c>
      <c r="MO17">
        <v>1934</v>
      </c>
      <c r="MP17">
        <v>1965</v>
      </c>
      <c r="MQ17">
        <v>1986</v>
      </c>
      <c r="MR17">
        <v>2040</v>
      </c>
      <c r="MS17">
        <v>2081</v>
      </c>
      <c r="MT17">
        <v>2100</v>
      </c>
      <c r="MU17">
        <v>2097</v>
      </c>
      <c r="MV17">
        <v>2097</v>
      </c>
      <c r="MW17">
        <v>2111</v>
      </c>
      <c r="MX17">
        <v>2098</v>
      </c>
      <c r="MY17">
        <v>2070</v>
      </c>
      <c r="MZ17">
        <v>2086</v>
      </c>
      <c r="NA17">
        <v>2111</v>
      </c>
      <c r="NB17">
        <v>2129</v>
      </c>
      <c r="NC17">
        <v>0</v>
      </c>
      <c r="ND17">
        <v>0</v>
      </c>
      <c r="NE17">
        <v>0</v>
      </c>
      <c r="NF17">
        <v>39</v>
      </c>
      <c r="NG17">
        <v>64</v>
      </c>
      <c r="NH17">
        <v>108</v>
      </c>
      <c r="NI17">
        <v>145</v>
      </c>
      <c r="NJ17">
        <v>168</v>
      </c>
      <c r="NK17">
        <v>207</v>
      </c>
      <c r="NL17">
        <v>253</v>
      </c>
      <c r="NM17">
        <v>295</v>
      </c>
      <c r="NN17">
        <v>333</v>
      </c>
      <c r="NO17">
        <v>389</v>
      </c>
      <c r="NP17">
        <v>430</v>
      </c>
      <c r="NQ17">
        <v>468</v>
      </c>
      <c r="NR17">
        <v>517</v>
      </c>
      <c r="NS17">
        <v>565</v>
      </c>
      <c r="NT17">
        <v>613</v>
      </c>
      <c r="NU17">
        <v>658</v>
      </c>
      <c r="NV17">
        <v>712</v>
      </c>
      <c r="NW17">
        <v>773</v>
      </c>
      <c r="NX17">
        <v>815</v>
      </c>
      <c r="NY17">
        <v>865</v>
      </c>
      <c r="NZ17">
        <v>930</v>
      </c>
      <c r="OA17">
        <v>998</v>
      </c>
      <c r="OB17">
        <v>1056</v>
      </c>
      <c r="OC17">
        <v>1109</v>
      </c>
      <c r="OD17">
        <v>1167</v>
      </c>
      <c r="OE17">
        <v>0</v>
      </c>
      <c r="OF17">
        <v>0</v>
      </c>
      <c r="OG17">
        <v>2127</v>
      </c>
      <c r="OH17">
        <v>2168</v>
      </c>
      <c r="OI17">
        <v>2219</v>
      </c>
      <c r="OJ17">
        <v>2256</v>
      </c>
      <c r="OK17">
        <v>2328</v>
      </c>
      <c r="OL17">
        <v>2402</v>
      </c>
      <c r="OM17">
        <v>2490</v>
      </c>
      <c r="ON17">
        <v>2569</v>
      </c>
      <c r="OO17">
        <v>2661</v>
      </c>
      <c r="OP17">
        <v>2741</v>
      </c>
      <c r="OQ17">
        <v>2815</v>
      </c>
      <c r="OR17">
        <v>2869</v>
      </c>
      <c r="OS17">
        <v>2923</v>
      </c>
      <c r="OT17">
        <v>3021</v>
      </c>
      <c r="OU17">
        <v>3062</v>
      </c>
      <c r="OV17">
        <v>3146</v>
      </c>
      <c r="OW17">
        <v>3245</v>
      </c>
      <c r="OX17">
        <v>3277</v>
      </c>
      <c r="OY17">
        <v>3329</v>
      </c>
      <c r="OZ17">
        <v>3381</v>
      </c>
      <c r="PA17">
        <v>3427</v>
      </c>
      <c r="PB17">
        <v>3482</v>
      </c>
      <c r="PC17">
        <v>3530</v>
      </c>
      <c r="PD17">
        <v>3570</v>
      </c>
      <c r="PE17">
        <v>3607</v>
      </c>
      <c r="PF17">
        <v>3673</v>
      </c>
      <c r="PG17">
        <v>0</v>
      </c>
      <c r="PH17">
        <v>0</v>
      </c>
      <c r="PI17">
        <v>0</v>
      </c>
      <c r="PJ17">
        <v>63</v>
      </c>
      <c r="PK17">
        <v>148</v>
      </c>
      <c r="PL17">
        <v>234</v>
      </c>
      <c r="PM17">
        <v>306</v>
      </c>
      <c r="PN17">
        <v>388</v>
      </c>
      <c r="PO17">
        <v>467</v>
      </c>
      <c r="PP17">
        <v>556</v>
      </c>
      <c r="PQ17">
        <v>633</v>
      </c>
      <c r="PR17">
        <v>726</v>
      </c>
      <c r="PS17">
        <v>814</v>
      </c>
      <c r="PT17">
        <v>912</v>
      </c>
      <c r="PU17">
        <v>1015</v>
      </c>
      <c r="PV17">
        <v>1103</v>
      </c>
      <c r="PW17">
        <v>1217</v>
      </c>
      <c r="PX17">
        <v>1307</v>
      </c>
      <c r="PY17">
        <v>1402</v>
      </c>
      <c r="PZ17">
        <v>1524</v>
      </c>
      <c r="QA17">
        <v>1660</v>
      </c>
      <c r="QB17">
        <v>1770</v>
      </c>
      <c r="QC17">
        <v>1892</v>
      </c>
      <c r="QD17">
        <v>2028</v>
      </c>
      <c r="QE17">
        <v>2165</v>
      </c>
      <c r="QF17">
        <v>2298</v>
      </c>
      <c r="QG17">
        <v>2441</v>
      </c>
      <c r="QH17">
        <v>2594</v>
      </c>
      <c r="QI17">
        <v>0</v>
      </c>
      <c r="QJ17">
        <v>0</v>
      </c>
      <c r="QK17">
        <v>7535</v>
      </c>
      <c r="QL17">
        <v>8189</v>
      </c>
      <c r="QM17">
        <v>8533</v>
      </c>
      <c r="QN17">
        <v>8626</v>
      </c>
      <c r="QO17">
        <v>8745</v>
      </c>
      <c r="QP17">
        <v>8778</v>
      </c>
      <c r="QQ17">
        <v>8817</v>
      </c>
      <c r="QR17">
        <v>8836</v>
      </c>
      <c r="QS17">
        <v>8814</v>
      </c>
      <c r="QT17">
        <v>8795</v>
      </c>
      <c r="QU17">
        <v>8772</v>
      </c>
      <c r="QV17">
        <v>8748</v>
      </c>
      <c r="QW17">
        <v>8767</v>
      </c>
      <c r="QX17">
        <v>8808</v>
      </c>
      <c r="QY17">
        <v>8838</v>
      </c>
      <c r="QZ17">
        <v>8842</v>
      </c>
      <c r="RA17">
        <v>8880</v>
      </c>
      <c r="RB17">
        <v>8879</v>
      </c>
      <c r="RC17">
        <v>8909</v>
      </c>
      <c r="RD17">
        <v>8908</v>
      </c>
      <c r="RE17">
        <v>8882</v>
      </c>
      <c r="RF17">
        <v>8894</v>
      </c>
      <c r="RG17">
        <v>8892</v>
      </c>
      <c r="RH17">
        <v>8834</v>
      </c>
      <c r="RI17">
        <v>8892</v>
      </c>
      <c r="RJ17">
        <v>8904</v>
      </c>
      <c r="RK17">
        <v>0</v>
      </c>
      <c r="RL17">
        <v>0</v>
      </c>
      <c r="RM17">
        <v>8350</v>
      </c>
      <c r="RN17">
        <v>8476</v>
      </c>
      <c r="RO17">
        <v>8665</v>
      </c>
      <c r="RP17">
        <v>8882</v>
      </c>
      <c r="RQ17">
        <v>9130</v>
      </c>
      <c r="RR17">
        <v>9317</v>
      </c>
      <c r="RS17">
        <v>9463</v>
      </c>
      <c r="RT17">
        <v>9619</v>
      </c>
      <c r="RU17">
        <v>9784</v>
      </c>
      <c r="RV17">
        <v>9935</v>
      </c>
      <c r="RW17">
        <v>10041</v>
      </c>
      <c r="RX17">
        <v>10120</v>
      </c>
      <c r="RY17">
        <v>10216</v>
      </c>
      <c r="RZ17">
        <v>10303</v>
      </c>
      <c r="SA17">
        <v>10371</v>
      </c>
      <c r="SB17">
        <v>10500</v>
      </c>
      <c r="SC17">
        <v>10627</v>
      </c>
      <c r="SD17">
        <v>10655</v>
      </c>
      <c r="SE17">
        <v>10707</v>
      </c>
      <c r="SF17">
        <v>10832</v>
      </c>
      <c r="SG17">
        <v>10875</v>
      </c>
      <c r="SH17">
        <v>10919</v>
      </c>
      <c r="SI17">
        <v>10980</v>
      </c>
      <c r="SJ17">
        <v>11072</v>
      </c>
      <c r="SK17">
        <v>11169</v>
      </c>
      <c r="SL17">
        <v>11188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1150000</v>
      </c>
      <c r="SU17">
        <v>1150000</v>
      </c>
      <c r="SV17">
        <v>1150000</v>
      </c>
      <c r="SW17">
        <v>1140000</v>
      </c>
      <c r="SX17">
        <v>1150000</v>
      </c>
      <c r="SY17">
        <v>1140000</v>
      </c>
      <c r="SZ17">
        <v>1130000</v>
      </c>
      <c r="TA17">
        <v>1110000</v>
      </c>
      <c r="TB17">
        <v>1080000</v>
      </c>
      <c r="TC17">
        <v>1070000</v>
      </c>
      <c r="TD17">
        <v>1060000</v>
      </c>
      <c r="TE17">
        <v>1040000</v>
      </c>
      <c r="TF17">
        <v>1020000</v>
      </c>
      <c r="TG17">
        <v>994590.74730000005</v>
      </c>
      <c r="TH17">
        <v>973864.93209999998</v>
      </c>
      <c r="TI17">
        <v>949127.85389999999</v>
      </c>
      <c r="TJ17">
        <v>930599.77099999995</v>
      </c>
      <c r="TK17">
        <v>905908.80260000005</v>
      </c>
      <c r="TL17">
        <v>889873.88650000002</v>
      </c>
      <c r="TM17">
        <v>865472.10479999997</v>
      </c>
      <c r="TN17">
        <v>842473.22089999996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390908.03409999999</v>
      </c>
      <c r="TW17">
        <v>412394.37890000001</v>
      </c>
      <c r="TX17">
        <v>425044.15720000002</v>
      </c>
      <c r="TY17">
        <v>445621.03230000002</v>
      </c>
      <c r="TZ17">
        <v>446315.66580000002</v>
      </c>
      <c r="UA17">
        <v>453495.1201</v>
      </c>
      <c r="UB17">
        <v>462713.29700000002</v>
      </c>
      <c r="UC17">
        <v>465754.08809999999</v>
      </c>
      <c r="UD17">
        <v>474542.72629999998</v>
      </c>
      <c r="UE17">
        <v>474639.44699999999</v>
      </c>
      <c r="UF17">
        <v>477076.36129999999</v>
      </c>
      <c r="UG17">
        <v>480747.565</v>
      </c>
      <c r="UH17">
        <v>486822.59279999998</v>
      </c>
      <c r="UI17">
        <v>486267.15840000001</v>
      </c>
      <c r="UJ17">
        <v>493063.8285</v>
      </c>
      <c r="UK17">
        <v>492729.94179999997</v>
      </c>
      <c r="UL17">
        <v>488160.98509999999</v>
      </c>
      <c r="UM17">
        <v>484557.53080000001</v>
      </c>
      <c r="UN17">
        <v>474783.42869999999</v>
      </c>
      <c r="UO17">
        <v>472189.0221</v>
      </c>
      <c r="UP17">
        <v>463207.76770000003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163544.35990000001</v>
      </c>
      <c r="UY17">
        <v>180574.39309999999</v>
      </c>
      <c r="UZ17">
        <v>182871.62349999999</v>
      </c>
      <c r="VA17">
        <v>199555.0091</v>
      </c>
      <c r="VB17">
        <v>216535.98939999999</v>
      </c>
      <c r="VC17">
        <v>226826.1514</v>
      </c>
      <c r="VD17">
        <v>222905.16889999999</v>
      </c>
      <c r="VE17">
        <v>225538.6256</v>
      </c>
      <c r="VF17">
        <v>235423.89790000001</v>
      </c>
      <c r="VG17">
        <v>239626.57949999999</v>
      </c>
      <c r="VH17">
        <v>239805.53880000001</v>
      </c>
      <c r="VI17">
        <v>243245.72839999999</v>
      </c>
      <c r="VJ17">
        <v>245157.50709999999</v>
      </c>
      <c r="VK17">
        <v>244567.92379999999</v>
      </c>
      <c r="VL17">
        <v>243804.709</v>
      </c>
      <c r="VM17">
        <v>249053.3541</v>
      </c>
      <c r="VN17">
        <v>239801.03099999999</v>
      </c>
      <c r="VO17">
        <v>234756.6727</v>
      </c>
      <c r="VP17">
        <v>238279.0588</v>
      </c>
      <c r="VQ17">
        <v>250540.9345</v>
      </c>
      <c r="VR17">
        <v>237029.3725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77171.63854</v>
      </c>
      <c r="WA17">
        <v>74923.920910000001</v>
      </c>
      <c r="WB17">
        <v>36370.83539</v>
      </c>
      <c r="WC17">
        <v>35311.490669999999</v>
      </c>
      <c r="WD17">
        <v>119990.50229999999</v>
      </c>
      <c r="WE17">
        <v>183064.56659999999</v>
      </c>
      <c r="WF17">
        <v>145417.57279999999</v>
      </c>
      <c r="WG17">
        <v>141182.10949999999</v>
      </c>
      <c r="WH17">
        <v>152300.01019999999</v>
      </c>
      <c r="WI17">
        <v>103504.8613</v>
      </c>
      <c r="WJ17">
        <v>200980.3132</v>
      </c>
      <c r="WK17">
        <v>250876.95129999999</v>
      </c>
      <c r="WL17">
        <v>189443.2211</v>
      </c>
      <c r="WM17">
        <v>131375.32670000001</v>
      </c>
      <c r="WN17">
        <v>89284.202600000004</v>
      </c>
      <c r="WO17">
        <v>111450.46090000001</v>
      </c>
      <c r="WP17">
        <v>96181.627559999994</v>
      </c>
      <c r="WQ17">
        <v>163415.3866</v>
      </c>
      <c r="WR17">
        <v>203985.91949999999</v>
      </c>
      <c r="WS17">
        <v>220049.5356</v>
      </c>
      <c r="WT17">
        <v>181594.277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16600000</v>
      </c>
      <c r="ZG17">
        <v>16100000</v>
      </c>
      <c r="ZH17">
        <v>15800000</v>
      </c>
      <c r="ZI17">
        <v>15400000</v>
      </c>
      <c r="ZJ17">
        <v>15200000</v>
      </c>
      <c r="ZK17">
        <v>15100000</v>
      </c>
      <c r="ZL17">
        <v>15000000</v>
      </c>
      <c r="ZM17">
        <v>14800000</v>
      </c>
      <c r="ZN17">
        <v>14600000</v>
      </c>
      <c r="ZO17">
        <v>14300000</v>
      </c>
      <c r="ZP17">
        <v>14200000</v>
      </c>
      <c r="ZQ17">
        <v>14100000</v>
      </c>
      <c r="ZR17">
        <v>13800000</v>
      </c>
      <c r="ZS17">
        <v>13400000</v>
      </c>
      <c r="ZT17">
        <v>13000000</v>
      </c>
      <c r="ZU17">
        <v>12700000</v>
      </c>
      <c r="ZV17">
        <v>12300000</v>
      </c>
      <c r="ZW17">
        <v>11700000</v>
      </c>
      <c r="ZX17">
        <v>11500000</v>
      </c>
      <c r="ZY17">
        <v>11300000</v>
      </c>
      <c r="ZZ17">
        <v>11100000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27500000</v>
      </c>
      <c r="ABK17">
        <v>27700000</v>
      </c>
      <c r="ABL17">
        <v>27800000</v>
      </c>
      <c r="ABM17">
        <v>27900000</v>
      </c>
      <c r="ABN17">
        <v>27900000</v>
      </c>
      <c r="ABO17">
        <v>27800000</v>
      </c>
      <c r="ABP17">
        <v>27600000</v>
      </c>
      <c r="ABQ17">
        <v>27300000</v>
      </c>
      <c r="ABR17">
        <v>27400000</v>
      </c>
      <c r="ABS17">
        <v>26900000</v>
      </c>
      <c r="ABT17">
        <v>26800000</v>
      </c>
      <c r="ABU17">
        <v>26900000</v>
      </c>
      <c r="ABV17">
        <v>26400000</v>
      </c>
      <c r="ABW17">
        <v>26000000</v>
      </c>
      <c r="ABX17">
        <v>25600000</v>
      </c>
      <c r="ABY17">
        <v>25200000</v>
      </c>
      <c r="ABZ17">
        <v>24900000</v>
      </c>
      <c r="ACA17">
        <v>24500000</v>
      </c>
      <c r="ACB17">
        <v>24100000</v>
      </c>
      <c r="ACC17">
        <v>23600000</v>
      </c>
      <c r="ACD17">
        <v>23300000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2830000</v>
      </c>
      <c r="ADO17">
        <v>2760000</v>
      </c>
      <c r="ADP17">
        <v>2690000</v>
      </c>
      <c r="ADQ17">
        <v>2600000</v>
      </c>
      <c r="ADR17">
        <v>2520000</v>
      </c>
      <c r="ADS17">
        <v>2440000</v>
      </c>
      <c r="ADT17">
        <v>2360000</v>
      </c>
      <c r="ADU17">
        <v>2300000</v>
      </c>
      <c r="ADV17">
        <v>2240000</v>
      </c>
      <c r="ADW17">
        <v>2190000</v>
      </c>
      <c r="ADX17">
        <v>2120000</v>
      </c>
      <c r="ADY17">
        <v>2070000</v>
      </c>
      <c r="ADZ17">
        <v>2010000</v>
      </c>
      <c r="AEA17">
        <v>1960000</v>
      </c>
      <c r="AEB17">
        <v>1900000</v>
      </c>
      <c r="AEC17">
        <v>1840000</v>
      </c>
      <c r="AED17">
        <v>1790000</v>
      </c>
      <c r="AEE17">
        <v>1740000</v>
      </c>
      <c r="AEF17">
        <v>1670000</v>
      </c>
      <c r="AEG17">
        <v>1640000</v>
      </c>
      <c r="AEH17">
        <v>1590000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6010000</v>
      </c>
      <c r="AEQ17">
        <v>5930000</v>
      </c>
      <c r="AER17">
        <v>5850000</v>
      </c>
      <c r="AES17">
        <v>5780000</v>
      </c>
      <c r="AET17">
        <v>5700000</v>
      </c>
      <c r="AEU17">
        <v>5590000</v>
      </c>
      <c r="AEV17">
        <v>5470000</v>
      </c>
      <c r="AEW17">
        <v>5360000</v>
      </c>
      <c r="AEX17">
        <v>5250000</v>
      </c>
      <c r="AEY17">
        <v>5130000</v>
      </c>
      <c r="AEZ17">
        <v>5040000</v>
      </c>
      <c r="AFA17">
        <v>4960000</v>
      </c>
      <c r="AFB17">
        <v>4820000</v>
      </c>
      <c r="AFC17">
        <v>4710000</v>
      </c>
      <c r="AFD17">
        <v>4620000</v>
      </c>
      <c r="AFE17">
        <v>4510000</v>
      </c>
      <c r="AFF17">
        <v>4390000</v>
      </c>
      <c r="AFG17">
        <v>4290000</v>
      </c>
      <c r="AFH17">
        <v>4200000</v>
      </c>
      <c r="AFI17">
        <v>4110000</v>
      </c>
      <c r="AFJ17">
        <v>4000000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148.80442049999999</v>
      </c>
      <c r="AGU17">
        <v>156.98348770000001</v>
      </c>
      <c r="AGV17">
        <v>161.7987966</v>
      </c>
      <c r="AGW17">
        <v>169.63166190000001</v>
      </c>
      <c r="AGX17">
        <v>169.8960835</v>
      </c>
      <c r="AGY17">
        <v>172.62903979999999</v>
      </c>
      <c r="AGZ17">
        <v>176.1380632</v>
      </c>
      <c r="AHA17">
        <v>177.2955814</v>
      </c>
      <c r="AHB17">
        <v>180.6410952</v>
      </c>
      <c r="AHC17">
        <v>180.6779133</v>
      </c>
      <c r="AHD17">
        <v>181.6055576</v>
      </c>
      <c r="AHE17">
        <v>183.00305080000001</v>
      </c>
      <c r="AHF17">
        <v>185.3155922</v>
      </c>
      <c r="AHG17">
        <v>185.10415850000001</v>
      </c>
      <c r="AHH17">
        <v>187.69140279999999</v>
      </c>
      <c r="AHI17">
        <v>187.5643043</v>
      </c>
      <c r="AHJ17">
        <v>185.8250693</v>
      </c>
      <c r="AHK17">
        <v>184.45336570000001</v>
      </c>
      <c r="AHL17">
        <v>180.73272180000001</v>
      </c>
      <c r="AHM17">
        <v>179.74512590000001</v>
      </c>
      <c r="AHN17">
        <v>176.32629019999999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19.099832639999999</v>
      </c>
      <c r="AHW17">
        <v>21.088716789999999</v>
      </c>
      <c r="AHX17">
        <v>21.357003110000001</v>
      </c>
      <c r="AHY17">
        <v>23.305403380000001</v>
      </c>
      <c r="AHZ17">
        <v>25.288558779999999</v>
      </c>
      <c r="AIA17">
        <v>26.490314510000001</v>
      </c>
      <c r="AIB17">
        <v>26.032395269999999</v>
      </c>
      <c r="AIC17">
        <v>26.339948419999999</v>
      </c>
      <c r="AID17">
        <v>27.49441835</v>
      </c>
      <c r="AIE17">
        <v>27.98523634</v>
      </c>
      <c r="AIF17">
        <v>28.00613645</v>
      </c>
      <c r="AIG17">
        <v>28.40790539</v>
      </c>
      <c r="AIH17">
        <v>28.631176029999999</v>
      </c>
      <c r="AII17">
        <v>28.562320440000001</v>
      </c>
      <c r="AIJ17">
        <v>28.473186980000001</v>
      </c>
      <c r="AIK17">
        <v>29.086159769999998</v>
      </c>
      <c r="AIL17">
        <v>28.00560999</v>
      </c>
      <c r="AIM17">
        <v>27.416495210000001</v>
      </c>
      <c r="AIN17">
        <v>27.82786363</v>
      </c>
      <c r="AIO17">
        <v>29.259889619999999</v>
      </c>
      <c r="AIP17">
        <v>27.681916690000001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1.398785347</v>
      </c>
      <c r="AIY17">
        <v>1.358044026</v>
      </c>
      <c r="AIZ17">
        <v>0.659244673</v>
      </c>
      <c r="AJA17">
        <v>0.64004337200000005</v>
      </c>
      <c r="AJB17">
        <v>2.1749046609999998</v>
      </c>
      <c r="AJC17">
        <v>3.3181624520000002</v>
      </c>
      <c r="AJD17">
        <v>2.6357865899999999</v>
      </c>
      <c r="AJE17">
        <v>2.5590161070000002</v>
      </c>
      <c r="AJF17">
        <v>2.7605351740000001</v>
      </c>
      <c r="AJG17">
        <v>1.8760918660000001</v>
      </c>
      <c r="AJH17">
        <v>3.6428968269999999</v>
      </c>
      <c r="AJI17">
        <v>4.5473053319999996</v>
      </c>
      <c r="AJJ17">
        <v>3.4337796470000002</v>
      </c>
      <c r="AJK17">
        <v>2.3812618909999999</v>
      </c>
      <c r="AJL17">
        <v>1.618333324</v>
      </c>
      <c r="AJM17">
        <v>2.0201109449999999</v>
      </c>
      <c r="AJN17">
        <v>1.743353567</v>
      </c>
      <c r="AJO17">
        <v>2.9620084869999999</v>
      </c>
      <c r="AJP17">
        <v>3.6973753650000001</v>
      </c>
      <c r="AJQ17">
        <v>3.9885386899999999</v>
      </c>
      <c r="AJR17">
        <v>3.2915125110000001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230.11054659999999</v>
      </c>
      <c r="AKA17">
        <v>130.99656450000001</v>
      </c>
      <c r="AKB17">
        <v>192.06070349999999</v>
      </c>
      <c r="AKC17">
        <v>90.051614799999996</v>
      </c>
      <c r="AKD17">
        <v>252.342206</v>
      </c>
      <c r="AKE17">
        <v>206.7524478</v>
      </c>
      <c r="AKF17">
        <v>285.46554830000002</v>
      </c>
      <c r="AKG17">
        <v>230.15822660000001</v>
      </c>
      <c r="AKH17">
        <v>229.4397304</v>
      </c>
      <c r="AKI17">
        <v>351.17582729999998</v>
      </c>
      <c r="AKJ17">
        <v>198.31261330000001</v>
      </c>
      <c r="AKK17">
        <v>218.2748315</v>
      </c>
      <c r="AKL17">
        <v>271.14144629999998</v>
      </c>
      <c r="AKM17">
        <v>340.30627179999999</v>
      </c>
      <c r="AKN17">
        <v>296.31205240000003</v>
      </c>
      <c r="AKO17">
        <v>235.92852060000001</v>
      </c>
      <c r="AKP17">
        <v>275.50391939999997</v>
      </c>
      <c r="AKQ17">
        <v>199.5376512</v>
      </c>
      <c r="AKR17">
        <v>244.1705666</v>
      </c>
      <c r="AKS17">
        <v>269.65147100000002</v>
      </c>
      <c r="AKT17">
        <v>314.79419430000002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121.7860622</v>
      </c>
      <c r="AME17">
        <v>118.5732814</v>
      </c>
      <c r="AMF17">
        <v>116.0936305</v>
      </c>
      <c r="AMG17">
        <v>113.0904917</v>
      </c>
      <c r="AMH17">
        <v>111.38784889999999</v>
      </c>
      <c r="AMI17">
        <v>110.5203238</v>
      </c>
      <c r="AMJ17">
        <v>109.7819063</v>
      </c>
      <c r="AMK17">
        <v>108.3206418</v>
      </c>
      <c r="AML17">
        <v>106.85136749999999</v>
      </c>
      <c r="AMM17">
        <v>104.8478549</v>
      </c>
      <c r="AMN17">
        <v>104.5618475</v>
      </c>
      <c r="AMO17">
        <v>103.5566365</v>
      </c>
      <c r="AMP17">
        <v>101.4583806</v>
      </c>
      <c r="AMQ17">
        <v>98.362563140000006</v>
      </c>
      <c r="AMR17">
        <v>95.497634120000001</v>
      </c>
      <c r="AMS17">
        <v>93.335141570000005</v>
      </c>
      <c r="AMT17">
        <v>90.058605180000001</v>
      </c>
      <c r="AMU17">
        <v>86.268620470000002</v>
      </c>
      <c r="AMV17">
        <v>84.403331129999998</v>
      </c>
      <c r="AMW17">
        <v>82.927064400000006</v>
      </c>
      <c r="AMX17">
        <v>81.19821743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139.1172171</v>
      </c>
      <c r="ANG17">
        <v>244.05051940000001</v>
      </c>
      <c r="ANH17">
        <v>332.37271930000003</v>
      </c>
      <c r="ANI17">
        <v>244.5862214</v>
      </c>
      <c r="ANJ17">
        <v>219.4878123</v>
      </c>
      <c r="ANK17">
        <v>335.92614600000002</v>
      </c>
      <c r="ANL17">
        <v>204.02632389999999</v>
      </c>
      <c r="ANM17">
        <v>246.7332121</v>
      </c>
      <c r="ANN17">
        <v>215.01243690000001</v>
      </c>
      <c r="ANO17">
        <v>267.99245780000001</v>
      </c>
      <c r="ANP17">
        <v>200.7367155</v>
      </c>
      <c r="ANQ17">
        <v>240.98231709999999</v>
      </c>
      <c r="ANR17">
        <v>248.2656844</v>
      </c>
      <c r="ANS17">
        <v>236.35731100000001</v>
      </c>
      <c r="ANT17">
        <v>177.50047789999999</v>
      </c>
      <c r="ANU17">
        <v>185.62556319999999</v>
      </c>
      <c r="ANV17">
        <v>239.04129639999999</v>
      </c>
      <c r="ANW17">
        <v>204.03771760000001</v>
      </c>
      <c r="ANX17">
        <v>194.0691898</v>
      </c>
      <c r="ANY17">
        <v>174.0653039</v>
      </c>
      <c r="ANZ17">
        <v>156.30985290000001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82.924125720000006</v>
      </c>
      <c r="AOI17">
        <v>83.458393509999993</v>
      </c>
      <c r="AOJ17">
        <v>83.598320639999997</v>
      </c>
      <c r="AOK17">
        <v>84.070009940000006</v>
      </c>
      <c r="AOL17">
        <v>84.075224390000002</v>
      </c>
      <c r="AOM17">
        <v>83.830136629999998</v>
      </c>
      <c r="AON17">
        <v>82.949753229999999</v>
      </c>
      <c r="AOO17">
        <v>82.049538150000004</v>
      </c>
      <c r="AOP17">
        <v>82.330513850000003</v>
      </c>
      <c r="AOQ17">
        <v>81.017355339999995</v>
      </c>
      <c r="AOR17">
        <v>80.815445170000004</v>
      </c>
      <c r="AOS17">
        <v>80.930668499999996</v>
      </c>
      <c r="AOT17">
        <v>79.348303040000005</v>
      </c>
      <c r="AOU17">
        <v>78.259626760000003</v>
      </c>
      <c r="AOV17">
        <v>77.167054480000004</v>
      </c>
      <c r="AOW17">
        <v>75.938782889999999</v>
      </c>
      <c r="AOX17">
        <v>74.91021954</v>
      </c>
      <c r="AOY17">
        <v>73.730942200000001</v>
      </c>
      <c r="AOZ17">
        <v>72.394582810000003</v>
      </c>
      <c r="APA17">
        <v>71.014457100000001</v>
      </c>
      <c r="APB17">
        <v>70.207633200000004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917.91344470000001</v>
      </c>
      <c r="APK17">
        <v>758.60639839999999</v>
      </c>
      <c r="APL17">
        <v>858.83984850000002</v>
      </c>
      <c r="APM17">
        <v>730.31416850000005</v>
      </c>
      <c r="APN17">
        <v>891.25625279999997</v>
      </c>
      <c r="APO17">
        <v>776.51434129999996</v>
      </c>
      <c r="APP17">
        <v>801.33867980000002</v>
      </c>
      <c r="APQ17">
        <v>857.63856989999999</v>
      </c>
      <c r="APR17">
        <v>760.28341160000002</v>
      </c>
      <c r="APS17">
        <v>862.63508850000005</v>
      </c>
      <c r="APT17">
        <v>671.34636</v>
      </c>
      <c r="APU17">
        <v>686.69825189999995</v>
      </c>
      <c r="APV17">
        <v>879.37385919999997</v>
      </c>
      <c r="APW17">
        <v>946.90842099999998</v>
      </c>
      <c r="APX17">
        <v>657.60806360000004</v>
      </c>
      <c r="APY17">
        <v>780.89800409999998</v>
      </c>
      <c r="APZ17">
        <v>773.24703620000003</v>
      </c>
      <c r="AQA17">
        <v>851.22854480000001</v>
      </c>
      <c r="AQB17">
        <v>702.62713870000005</v>
      </c>
      <c r="AQC17">
        <v>760.53431379999995</v>
      </c>
      <c r="AQD17">
        <v>808.77807940000002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89.330140510000007</v>
      </c>
      <c r="ARO17">
        <v>88.087348390000002</v>
      </c>
      <c r="ARP17">
        <v>86.931544740000007</v>
      </c>
      <c r="ARQ17">
        <v>85.847310070000006</v>
      </c>
      <c r="ARR17">
        <v>84.633225780000004</v>
      </c>
      <c r="ARS17">
        <v>83.044861510000004</v>
      </c>
      <c r="ART17">
        <v>81.260424349999994</v>
      </c>
      <c r="ARU17">
        <v>79.642013809999995</v>
      </c>
      <c r="ARV17">
        <v>77.980824699999999</v>
      </c>
      <c r="ARW17">
        <v>76.209222969999999</v>
      </c>
      <c r="ARX17">
        <v>74.909857970000004</v>
      </c>
      <c r="ARY17">
        <v>73.607680139999999</v>
      </c>
      <c r="ARZ17">
        <v>71.652059719999997</v>
      </c>
      <c r="ASA17">
        <v>69.904607749999997</v>
      </c>
      <c r="ASB17">
        <v>68.660889769999997</v>
      </c>
      <c r="ASC17">
        <v>66.925683719999995</v>
      </c>
      <c r="ASD17">
        <v>65.239284949999998</v>
      </c>
      <c r="ASE17">
        <v>63.692961390000001</v>
      </c>
      <c r="ASF17">
        <v>62.355957740000001</v>
      </c>
      <c r="ASG17">
        <v>61.070143880000003</v>
      </c>
      <c r="ASH17">
        <v>59.39226463</v>
      </c>
    </row>
    <row r="18" spans="1:1178" x14ac:dyDescent="0.25">
      <c r="C18">
        <v>0</v>
      </c>
      <c r="D18">
        <v>0</v>
      </c>
      <c r="E18">
        <v>0</v>
      </c>
      <c r="F18">
        <v>240</v>
      </c>
      <c r="G18">
        <v>212</v>
      </c>
      <c r="H18">
        <v>235</v>
      </c>
      <c r="I18">
        <v>234</v>
      </c>
      <c r="J18">
        <v>250</v>
      </c>
      <c r="K18">
        <v>244</v>
      </c>
      <c r="L18">
        <v>239</v>
      </c>
      <c r="M18">
        <v>230</v>
      </c>
      <c r="N18">
        <v>263</v>
      </c>
      <c r="O18">
        <v>268</v>
      </c>
      <c r="P18">
        <v>242</v>
      </c>
      <c r="Q18">
        <v>250</v>
      </c>
      <c r="R18">
        <v>263</v>
      </c>
      <c r="S18">
        <v>250</v>
      </c>
      <c r="T18">
        <v>267</v>
      </c>
      <c r="U18">
        <v>222</v>
      </c>
      <c r="V18">
        <v>228</v>
      </c>
      <c r="W18">
        <v>232</v>
      </c>
      <c r="X18">
        <v>234</v>
      </c>
      <c r="Y18">
        <v>245</v>
      </c>
      <c r="Z18">
        <v>236</v>
      </c>
      <c r="AA18">
        <v>266</v>
      </c>
      <c r="AB18">
        <v>278</v>
      </c>
      <c r="AC18">
        <v>252</v>
      </c>
      <c r="AD18">
        <v>243</v>
      </c>
      <c r="AE18">
        <v>0</v>
      </c>
      <c r="AF18">
        <v>0</v>
      </c>
      <c r="AG18">
        <v>0</v>
      </c>
      <c r="AH18">
        <v>71</v>
      </c>
      <c r="AI18">
        <v>76</v>
      </c>
      <c r="AJ18">
        <v>80</v>
      </c>
      <c r="AK18">
        <v>63</v>
      </c>
      <c r="AL18">
        <v>73</v>
      </c>
      <c r="AM18">
        <v>71</v>
      </c>
      <c r="AN18">
        <v>71</v>
      </c>
      <c r="AO18">
        <v>116</v>
      </c>
      <c r="AP18">
        <v>87</v>
      </c>
      <c r="AQ18">
        <v>86</v>
      </c>
      <c r="AR18">
        <v>113</v>
      </c>
      <c r="AS18">
        <v>99</v>
      </c>
      <c r="AT18">
        <v>111</v>
      </c>
      <c r="AU18">
        <v>105</v>
      </c>
      <c r="AV18">
        <v>119</v>
      </c>
      <c r="AW18">
        <v>116</v>
      </c>
      <c r="AX18">
        <v>113</v>
      </c>
      <c r="AY18">
        <v>122</v>
      </c>
      <c r="AZ18">
        <v>137</v>
      </c>
      <c r="BA18">
        <v>155</v>
      </c>
      <c r="BB18">
        <v>138</v>
      </c>
      <c r="BC18">
        <v>156</v>
      </c>
      <c r="BD18">
        <v>149</v>
      </c>
      <c r="BE18">
        <v>133</v>
      </c>
      <c r="BF18">
        <v>172</v>
      </c>
      <c r="BG18">
        <v>0</v>
      </c>
      <c r="BH18">
        <v>0</v>
      </c>
      <c r="BI18">
        <v>0</v>
      </c>
      <c r="BJ18">
        <v>169</v>
      </c>
      <c r="BK18">
        <v>163</v>
      </c>
      <c r="BL18">
        <v>172</v>
      </c>
      <c r="BM18">
        <v>165</v>
      </c>
      <c r="BN18">
        <v>154</v>
      </c>
      <c r="BO18">
        <v>152</v>
      </c>
      <c r="BP18">
        <v>166</v>
      </c>
      <c r="BQ18">
        <v>170</v>
      </c>
      <c r="BR18">
        <v>158</v>
      </c>
      <c r="BS18">
        <v>141</v>
      </c>
      <c r="BT18">
        <v>168</v>
      </c>
      <c r="BU18">
        <v>135</v>
      </c>
      <c r="BV18">
        <v>176</v>
      </c>
      <c r="BW18">
        <v>158</v>
      </c>
      <c r="BX18">
        <v>156</v>
      </c>
      <c r="BY18">
        <v>156</v>
      </c>
      <c r="BZ18">
        <v>144</v>
      </c>
      <c r="CA18">
        <v>140</v>
      </c>
      <c r="CB18">
        <v>139</v>
      </c>
      <c r="CC18">
        <v>136</v>
      </c>
      <c r="CD18">
        <v>147</v>
      </c>
      <c r="CE18">
        <v>122</v>
      </c>
      <c r="CF18">
        <v>119</v>
      </c>
      <c r="CG18">
        <v>143</v>
      </c>
      <c r="CH18">
        <v>140</v>
      </c>
      <c r="CI18">
        <v>0</v>
      </c>
      <c r="CJ18">
        <v>0</v>
      </c>
      <c r="CK18">
        <v>0</v>
      </c>
      <c r="CL18">
        <v>32</v>
      </c>
      <c r="CM18">
        <v>49</v>
      </c>
      <c r="CN18">
        <v>56</v>
      </c>
      <c r="CO18">
        <v>59</v>
      </c>
      <c r="CP18">
        <v>47</v>
      </c>
      <c r="CQ18">
        <v>43</v>
      </c>
      <c r="CR18">
        <v>56</v>
      </c>
      <c r="CS18">
        <v>52</v>
      </c>
      <c r="CT18">
        <v>47</v>
      </c>
      <c r="CU18">
        <v>52</v>
      </c>
      <c r="CV18">
        <v>46</v>
      </c>
      <c r="CW18">
        <v>66</v>
      </c>
      <c r="CX18">
        <v>54</v>
      </c>
      <c r="CY18">
        <v>59</v>
      </c>
      <c r="CZ18">
        <v>56</v>
      </c>
      <c r="DA18">
        <v>61</v>
      </c>
      <c r="DB18">
        <v>64</v>
      </c>
      <c r="DC18">
        <v>52</v>
      </c>
      <c r="DD18">
        <v>63</v>
      </c>
      <c r="DE18">
        <v>53</v>
      </c>
      <c r="DF18">
        <v>62</v>
      </c>
      <c r="DG18">
        <v>68</v>
      </c>
      <c r="DH18">
        <v>64</v>
      </c>
      <c r="DI18">
        <v>53</v>
      </c>
      <c r="DJ18">
        <v>57</v>
      </c>
      <c r="DK18">
        <v>0</v>
      </c>
      <c r="DL18">
        <v>0</v>
      </c>
      <c r="DM18">
        <v>0</v>
      </c>
      <c r="DN18">
        <v>3</v>
      </c>
      <c r="DO18">
        <v>2</v>
      </c>
      <c r="DP18">
        <v>2</v>
      </c>
      <c r="DQ18">
        <v>2</v>
      </c>
      <c r="DR18">
        <v>2</v>
      </c>
      <c r="DS18">
        <v>4</v>
      </c>
      <c r="DT18">
        <v>4</v>
      </c>
      <c r="DU18">
        <v>4</v>
      </c>
      <c r="DV18">
        <v>3</v>
      </c>
      <c r="DW18">
        <v>4</v>
      </c>
      <c r="DX18">
        <v>4</v>
      </c>
      <c r="DY18">
        <v>4</v>
      </c>
      <c r="DZ18">
        <v>3</v>
      </c>
      <c r="EA18">
        <v>5</v>
      </c>
      <c r="EB18">
        <v>4</v>
      </c>
      <c r="EC18">
        <v>2</v>
      </c>
      <c r="ED18">
        <v>5</v>
      </c>
      <c r="EE18">
        <v>4</v>
      </c>
      <c r="EF18">
        <v>5</v>
      </c>
      <c r="EG18">
        <v>8</v>
      </c>
      <c r="EH18">
        <v>7</v>
      </c>
      <c r="EI18">
        <v>6</v>
      </c>
      <c r="EJ18">
        <v>7</v>
      </c>
      <c r="EK18">
        <v>13</v>
      </c>
      <c r="EL18">
        <v>10</v>
      </c>
      <c r="EM18">
        <v>0</v>
      </c>
      <c r="EN18">
        <v>0</v>
      </c>
      <c r="EO18">
        <v>0</v>
      </c>
      <c r="EP18">
        <v>30</v>
      </c>
      <c r="EQ18">
        <v>15</v>
      </c>
      <c r="ER18">
        <v>15</v>
      </c>
      <c r="ES18">
        <v>15</v>
      </c>
      <c r="ET18">
        <v>5</v>
      </c>
      <c r="EU18">
        <v>5</v>
      </c>
      <c r="EV18">
        <v>15</v>
      </c>
      <c r="EW18">
        <v>10</v>
      </c>
      <c r="EX18">
        <v>10</v>
      </c>
      <c r="EY18">
        <v>35</v>
      </c>
      <c r="EZ18">
        <v>20</v>
      </c>
      <c r="FA18">
        <v>10</v>
      </c>
      <c r="FB18">
        <v>20</v>
      </c>
      <c r="FC18">
        <v>20</v>
      </c>
      <c r="FD18">
        <v>20</v>
      </c>
      <c r="FE18">
        <v>20</v>
      </c>
      <c r="FF18">
        <v>20</v>
      </c>
      <c r="FG18">
        <v>30</v>
      </c>
      <c r="FH18">
        <v>10</v>
      </c>
      <c r="FI18">
        <v>20</v>
      </c>
      <c r="FJ18">
        <v>35</v>
      </c>
      <c r="FK18">
        <v>30</v>
      </c>
      <c r="FL18">
        <v>35</v>
      </c>
      <c r="FM18">
        <v>30</v>
      </c>
      <c r="FN18">
        <v>70</v>
      </c>
      <c r="FO18">
        <v>0</v>
      </c>
      <c r="FP18">
        <v>0</v>
      </c>
      <c r="FQ18">
        <v>6146</v>
      </c>
      <c r="FR18">
        <v>6431</v>
      </c>
      <c r="FS18">
        <v>6671</v>
      </c>
      <c r="FT18">
        <v>6951</v>
      </c>
      <c r="FU18">
        <v>7167</v>
      </c>
      <c r="FV18">
        <v>7388</v>
      </c>
      <c r="FW18">
        <v>7493</v>
      </c>
      <c r="FX18">
        <v>7638</v>
      </c>
      <c r="FY18">
        <v>7772</v>
      </c>
      <c r="FZ18">
        <v>7922</v>
      </c>
      <c r="GA18">
        <v>8017</v>
      </c>
      <c r="GB18">
        <v>8113</v>
      </c>
      <c r="GC18">
        <v>8206</v>
      </c>
      <c r="GD18">
        <v>8254</v>
      </c>
      <c r="GE18">
        <v>8310</v>
      </c>
      <c r="GF18">
        <v>8347</v>
      </c>
      <c r="GG18">
        <v>8392</v>
      </c>
      <c r="GH18">
        <v>8440</v>
      </c>
      <c r="GI18">
        <v>8457</v>
      </c>
      <c r="GJ18">
        <v>8495</v>
      </c>
      <c r="GK18">
        <v>8538</v>
      </c>
      <c r="GL18">
        <v>8559</v>
      </c>
      <c r="GM18">
        <v>8537</v>
      </c>
      <c r="GN18">
        <v>8564</v>
      </c>
      <c r="GO18">
        <v>8507</v>
      </c>
      <c r="GP18">
        <v>8526</v>
      </c>
      <c r="GQ18">
        <v>0</v>
      </c>
      <c r="GR18">
        <v>0</v>
      </c>
      <c r="GS18">
        <v>592</v>
      </c>
      <c r="GT18">
        <v>671</v>
      </c>
      <c r="GU18">
        <v>766</v>
      </c>
      <c r="GV18">
        <v>862</v>
      </c>
      <c r="GW18">
        <v>941</v>
      </c>
      <c r="GX18">
        <v>1041</v>
      </c>
      <c r="GY18">
        <v>1168</v>
      </c>
      <c r="GZ18">
        <v>1277</v>
      </c>
      <c r="HA18">
        <v>1352</v>
      </c>
      <c r="HB18">
        <v>1446</v>
      </c>
      <c r="HC18">
        <v>1548</v>
      </c>
      <c r="HD18">
        <v>1612</v>
      </c>
      <c r="HE18">
        <v>1711</v>
      </c>
      <c r="HF18">
        <v>1826</v>
      </c>
      <c r="HG18">
        <v>1948</v>
      </c>
      <c r="HH18">
        <v>2028</v>
      </c>
      <c r="HI18">
        <v>2097</v>
      </c>
      <c r="HJ18">
        <v>2158</v>
      </c>
      <c r="HK18">
        <v>2219</v>
      </c>
      <c r="HL18">
        <v>2303</v>
      </c>
      <c r="HM18">
        <v>2351</v>
      </c>
      <c r="HN18">
        <v>2384</v>
      </c>
      <c r="HO18">
        <v>2450</v>
      </c>
      <c r="HP18">
        <v>2519</v>
      </c>
      <c r="HQ18">
        <v>2590</v>
      </c>
      <c r="HR18">
        <v>2616</v>
      </c>
      <c r="HS18">
        <v>0</v>
      </c>
      <c r="HT18">
        <v>0</v>
      </c>
      <c r="HU18">
        <v>83</v>
      </c>
      <c r="HV18">
        <v>91</v>
      </c>
      <c r="HW18">
        <v>98</v>
      </c>
      <c r="HX18">
        <v>104</v>
      </c>
      <c r="HY18">
        <v>111</v>
      </c>
      <c r="HZ18">
        <v>112</v>
      </c>
      <c r="IA18">
        <v>116</v>
      </c>
      <c r="IB18">
        <v>123</v>
      </c>
      <c r="IC18">
        <v>133</v>
      </c>
      <c r="ID18">
        <v>135</v>
      </c>
      <c r="IE18">
        <v>144</v>
      </c>
      <c r="IF18">
        <v>148</v>
      </c>
      <c r="IG18">
        <v>163</v>
      </c>
      <c r="IH18">
        <v>172</v>
      </c>
      <c r="II18">
        <v>175</v>
      </c>
      <c r="IJ18">
        <v>186</v>
      </c>
      <c r="IK18">
        <v>204</v>
      </c>
      <c r="IL18">
        <v>207</v>
      </c>
      <c r="IM18">
        <v>209</v>
      </c>
      <c r="IN18">
        <v>221</v>
      </c>
      <c r="IO18">
        <v>235</v>
      </c>
      <c r="IP18">
        <v>243</v>
      </c>
      <c r="IQ18">
        <v>253</v>
      </c>
      <c r="IR18">
        <v>263</v>
      </c>
      <c r="IS18">
        <v>259</v>
      </c>
      <c r="IT18">
        <v>259</v>
      </c>
      <c r="IU18">
        <v>0</v>
      </c>
      <c r="IV18">
        <v>0</v>
      </c>
      <c r="IW18">
        <v>6</v>
      </c>
      <c r="IX18">
        <v>4</v>
      </c>
      <c r="IY18">
        <v>5</v>
      </c>
      <c r="IZ18">
        <v>4</v>
      </c>
      <c r="JA18">
        <v>4</v>
      </c>
      <c r="JB18">
        <v>5</v>
      </c>
      <c r="JC18">
        <v>5</v>
      </c>
      <c r="JD18">
        <v>4</v>
      </c>
      <c r="JE18">
        <v>2</v>
      </c>
      <c r="JF18">
        <v>5</v>
      </c>
      <c r="JG18">
        <v>7</v>
      </c>
      <c r="JH18">
        <v>8</v>
      </c>
      <c r="JI18">
        <v>10</v>
      </c>
      <c r="JJ18">
        <v>7</v>
      </c>
      <c r="JK18">
        <v>5</v>
      </c>
      <c r="JL18">
        <v>5</v>
      </c>
      <c r="JM18">
        <v>5</v>
      </c>
      <c r="JN18">
        <v>9</v>
      </c>
      <c r="JO18">
        <v>15</v>
      </c>
      <c r="JP18">
        <v>11</v>
      </c>
      <c r="JQ18">
        <v>10</v>
      </c>
      <c r="JR18">
        <v>8</v>
      </c>
      <c r="JS18">
        <v>4</v>
      </c>
      <c r="JT18">
        <v>7</v>
      </c>
      <c r="JU18">
        <v>11</v>
      </c>
      <c r="JV18">
        <v>10</v>
      </c>
      <c r="JW18">
        <v>0</v>
      </c>
      <c r="JX18">
        <v>0</v>
      </c>
      <c r="JY18">
        <v>0</v>
      </c>
      <c r="JZ18">
        <v>7</v>
      </c>
      <c r="KA18">
        <v>16</v>
      </c>
      <c r="KB18">
        <v>20</v>
      </c>
      <c r="KC18">
        <v>34</v>
      </c>
      <c r="KD18">
        <v>46</v>
      </c>
      <c r="KE18">
        <v>58</v>
      </c>
      <c r="KF18">
        <v>66</v>
      </c>
      <c r="KG18">
        <v>82</v>
      </c>
      <c r="KH18">
        <v>93</v>
      </c>
      <c r="KI18">
        <v>102</v>
      </c>
      <c r="KJ18">
        <v>117</v>
      </c>
      <c r="KK18">
        <v>131</v>
      </c>
      <c r="KL18">
        <v>147</v>
      </c>
      <c r="KM18">
        <v>161</v>
      </c>
      <c r="KN18">
        <v>175</v>
      </c>
      <c r="KO18">
        <v>192</v>
      </c>
      <c r="KP18">
        <v>212</v>
      </c>
      <c r="KQ18">
        <v>237</v>
      </c>
      <c r="KR18">
        <v>254</v>
      </c>
      <c r="KS18">
        <v>277</v>
      </c>
      <c r="KT18">
        <v>305</v>
      </c>
      <c r="KU18">
        <v>328</v>
      </c>
      <c r="KV18">
        <v>345</v>
      </c>
      <c r="KW18">
        <v>368</v>
      </c>
      <c r="KX18">
        <v>404</v>
      </c>
      <c r="KY18">
        <v>0</v>
      </c>
      <c r="KZ18">
        <v>0</v>
      </c>
      <c r="LA18">
        <v>0</v>
      </c>
      <c r="LB18">
        <v>217</v>
      </c>
      <c r="LC18">
        <v>444</v>
      </c>
      <c r="LD18">
        <v>634</v>
      </c>
      <c r="LE18">
        <v>820</v>
      </c>
      <c r="LF18">
        <v>1027</v>
      </c>
      <c r="LG18">
        <v>1245</v>
      </c>
      <c r="LH18">
        <v>1473</v>
      </c>
      <c r="LI18">
        <v>1671</v>
      </c>
      <c r="LJ18">
        <v>1861</v>
      </c>
      <c r="LK18">
        <v>2086</v>
      </c>
      <c r="LL18">
        <v>2286</v>
      </c>
      <c r="LM18">
        <v>2468</v>
      </c>
      <c r="LN18">
        <v>2683</v>
      </c>
      <c r="LO18">
        <v>2866</v>
      </c>
      <c r="LP18">
        <v>3090</v>
      </c>
      <c r="LQ18">
        <v>3274</v>
      </c>
      <c r="LR18">
        <v>3507</v>
      </c>
      <c r="LS18">
        <v>3726</v>
      </c>
      <c r="LT18">
        <v>3952</v>
      </c>
      <c r="LU18">
        <v>4167</v>
      </c>
      <c r="LV18">
        <v>4392</v>
      </c>
      <c r="LW18">
        <v>4647</v>
      </c>
      <c r="LX18">
        <v>4867</v>
      </c>
      <c r="LY18">
        <v>5101</v>
      </c>
      <c r="LZ18">
        <v>5330</v>
      </c>
      <c r="MA18">
        <v>0</v>
      </c>
      <c r="MB18">
        <v>0</v>
      </c>
      <c r="MC18">
        <v>1442</v>
      </c>
      <c r="MD18">
        <v>1489</v>
      </c>
      <c r="ME18">
        <v>1515</v>
      </c>
      <c r="MF18">
        <v>1524</v>
      </c>
      <c r="MG18">
        <v>1531</v>
      </c>
      <c r="MH18">
        <v>1552</v>
      </c>
      <c r="MI18">
        <v>1537</v>
      </c>
      <c r="MJ18">
        <v>1568</v>
      </c>
      <c r="MK18">
        <v>1588</v>
      </c>
      <c r="ML18">
        <v>1656</v>
      </c>
      <c r="MM18">
        <v>1666</v>
      </c>
      <c r="MN18">
        <v>1657</v>
      </c>
      <c r="MO18">
        <v>1700</v>
      </c>
      <c r="MP18">
        <v>1708</v>
      </c>
      <c r="MQ18">
        <v>1727</v>
      </c>
      <c r="MR18">
        <v>1730</v>
      </c>
      <c r="MS18">
        <v>1750</v>
      </c>
      <c r="MT18">
        <v>1716</v>
      </c>
      <c r="MU18">
        <v>1725</v>
      </c>
      <c r="MV18">
        <v>1720</v>
      </c>
      <c r="MW18">
        <v>1731</v>
      </c>
      <c r="MX18">
        <v>1702</v>
      </c>
      <c r="MY18">
        <v>1719</v>
      </c>
      <c r="MZ18">
        <v>1719</v>
      </c>
      <c r="NA18">
        <v>1695</v>
      </c>
      <c r="NB18">
        <v>1669</v>
      </c>
      <c r="NC18">
        <v>0</v>
      </c>
      <c r="ND18">
        <v>0</v>
      </c>
      <c r="NE18">
        <v>0</v>
      </c>
      <c r="NF18">
        <v>29</v>
      </c>
      <c r="NG18">
        <v>60</v>
      </c>
      <c r="NH18">
        <v>91</v>
      </c>
      <c r="NI18">
        <v>133</v>
      </c>
      <c r="NJ18">
        <v>166</v>
      </c>
      <c r="NK18">
        <v>212</v>
      </c>
      <c r="NL18">
        <v>242</v>
      </c>
      <c r="NM18">
        <v>279</v>
      </c>
      <c r="NN18">
        <v>312</v>
      </c>
      <c r="NO18">
        <v>349</v>
      </c>
      <c r="NP18">
        <v>394</v>
      </c>
      <c r="NQ18">
        <v>418</v>
      </c>
      <c r="NR18">
        <v>456</v>
      </c>
      <c r="NS18">
        <v>488</v>
      </c>
      <c r="NT18">
        <v>519</v>
      </c>
      <c r="NU18">
        <v>554</v>
      </c>
      <c r="NV18">
        <v>603</v>
      </c>
      <c r="NW18">
        <v>638</v>
      </c>
      <c r="NX18">
        <v>671</v>
      </c>
      <c r="NY18">
        <v>705</v>
      </c>
      <c r="NZ18">
        <v>749</v>
      </c>
      <c r="OA18">
        <v>782</v>
      </c>
      <c r="OB18">
        <v>813</v>
      </c>
      <c r="OC18">
        <v>851</v>
      </c>
      <c r="OD18">
        <v>889</v>
      </c>
      <c r="OE18">
        <v>0</v>
      </c>
      <c r="OF18">
        <v>0</v>
      </c>
      <c r="OG18">
        <v>2023</v>
      </c>
      <c r="OH18">
        <v>2135</v>
      </c>
      <c r="OI18">
        <v>2306</v>
      </c>
      <c r="OJ18">
        <v>2443</v>
      </c>
      <c r="OK18">
        <v>2608</v>
      </c>
      <c r="OL18">
        <v>2758</v>
      </c>
      <c r="OM18">
        <v>2903</v>
      </c>
      <c r="ON18">
        <v>3021</v>
      </c>
      <c r="OO18">
        <v>3165</v>
      </c>
      <c r="OP18">
        <v>3291</v>
      </c>
      <c r="OQ18">
        <v>3446</v>
      </c>
      <c r="OR18">
        <v>3588</v>
      </c>
      <c r="OS18">
        <v>3698</v>
      </c>
      <c r="OT18">
        <v>3784</v>
      </c>
      <c r="OU18">
        <v>3935</v>
      </c>
      <c r="OV18">
        <v>4030</v>
      </c>
      <c r="OW18">
        <v>4116</v>
      </c>
      <c r="OX18">
        <v>4190</v>
      </c>
      <c r="OY18">
        <v>4248</v>
      </c>
      <c r="OZ18">
        <v>4280</v>
      </c>
      <c r="PA18">
        <v>4350</v>
      </c>
      <c r="PB18">
        <v>4409</v>
      </c>
      <c r="PC18">
        <v>4476</v>
      </c>
      <c r="PD18">
        <v>4511</v>
      </c>
      <c r="PE18">
        <v>4510</v>
      </c>
      <c r="PF18">
        <v>4532</v>
      </c>
      <c r="PG18">
        <v>0</v>
      </c>
      <c r="PH18">
        <v>0</v>
      </c>
      <c r="PI18">
        <v>0</v>
      </c>
      <c r="PJ18">
        <v>66</v>
      </c>
      <c r="PK18">
        <v>140</v>
      </c>
      <c r="PL18">
        <v>222</v>
      </c>
      <c r="PM18">
        <v>306</v>
      </c>
      <c r="PN18">
        <v>392</v>
      </c>
      <c r="PO18">
        <v>485</v>
      </c>
      <c r="PP18">
        <v>583</v>
      </c>
      <c r="PQ18">
        <v>668</v>
      </c>
      <c r="PR18">
        <v>773</v>
      </c>
      <c r="PS18">
        <v>871</v>
      </c>
      <c r="PT18">
        <v>971</v>
      </c>
      <c r="PU18">
        <v>1078</v>
      </c>
      <c r="PV18">
        <v>1186</v>
      </c>
      <c r="PW18">
        <v>1287</v>
      </c>
      <c r="PX18">
        <v>1413</v>
      </c>
      <c r="PY18">
        <v>1530</v>
      </c>
      <c r="PZ18">
        <v>1685</v>
      </c>
      <c r="QA18">
        <v>1833</v>
      </c>
      <c r="QB18">
        <v>1998</v>
      </c>
      <c r="QC18">
        <v>2153</v>
      </c>
      <c r="QD18">
        <v>2303</v>
      </c>
      <c r="QE18">
        <v>2457</v>
      </c>
      <c r="QF18">
        <v>2623</v>
      </c>
      <c r="QG18">
        <v>2785</v>
      </c>
      <c r="QH18">
        <v>2958</v>
      </c>
      <c r="QI18">
        <v>0</v>
      </c>
      <c r="QJ18">
        <v>0</v>
      </c>
      <c r="QK18">
        <v>7531</v>
      </c>
      <c r="QL18">
        <v>7957</v>
      </c>
      <c r="QM18">
        <v>8273</v>
      </c>
      <c r="QN18">
        <v>8577</v>
      </c>
      <c r="QO18">
        <v>8780</v>
      </c>
      <c r="QP18">
        <v>8936</v>
      </c>
      <c r="QQ18">
        <v>9003</v>
      </c>
      <c r="QR18">
        <v>8944</v>
      </c>
      <c r="QS18">
        <v>9017</v>
      </c>
      <c r="QT18">
        <v>9070</v>
      </c>
      <c r="QU18">
        <v>9168</v>
      </c>
      <c r="QV18">
        <v>9230</v>
      </c>
      <c r="QW18">
        <v>9334</v>
      </c>
      <c r="QX18">
        <v>9294</v>
      </c>
      <c r="QY18">
        <v>9284</v>
      </c>
      <c r="QZ18">
        <v>9264</v>
      </c>
      <c r="RA18">
        <v>9299</v>
      </c>
      <c r="RB18">
        <v>9235</v>
      </c>
      <c r="RC18">
        <v>9210</v>
      </c>
      <c r="RD18">
        <v>9107</v>
      </c>
      <c r="RE18">
        <v>9201</v>
      </c>
      <c r="RF18">
        <v>9188</v>
      </c>
      <c r="RG18">
        <v>9149</v>
      </c>
      <c r="RH18">
        <v>9107</v>
      </c>
      <c r="RI18">
        <v>9091</v>
      </c>
      <c r="RJ18">
        <v>9020</v>
      </c>
      <c r="RK18">
        <v>0</v>
      </c>
      <c r="RL18">
        <v>0</v>
      </c>
      <c r="RM18">
        <v>8188</v>
      </c>
      <c r="RN18">
        <v>8255</v>
      </c>
      <c r="RO18">
        <v>8377</v>
      </c>
      <c r="RP18">
        <v>8435</v>
      </c>
      <c r="RQ18">
        <v>8523</v>
      </c>
      <c r="RR18">
        <v>8577</v>
      </c>
      <c r="RS18">
        <v>8605</v>
      </c>
      <c r="RT18">
        <v>8746</v>
      </c>
      <c r="RU18">
        <v>8825</v>
      </c>
      <c r="RV18">
        <v>8885</v>
      </c>
      <c r="RW18">
        <v>8945</v>
      </c>
      <c r="RX18">
        <v>8937</v>
      </c>
      <c r="RY18">
        <v>8983</v>
      </c>
      <c r="RZ18">
        <v>9020</v>
      </c>
      <c r="SA18">
        <v>9123</v>
      </c>
      <c r="SB18">
        <v>9166</v>
      </c>
      <c r="SC18">
        <v>9235</v>
      </c>
      <c r="SD18">
        <v>9234</v>
      </c>
      <c r="SE18">
        <v>9258</v>
      </c>
      <c r="SF18">
        <v>9302</v>
      </c>
      <c r="SG18">
        <v>9311</v>
      </c>
      <c r="SH18">
        <v>9318</v>
      </c>
      <c r="SI18">
        <v>9280</v>
      </c>
      <c r="SJ18">
        <v>9305</v>
      </c>
      <c r="SK18">
        <v>9280</v>
      </c>
      <c r="SL18">
        <v>9268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786009.57609999995</v>
      </c>
      <c r="SU18">
        <v>773961.67929999996</v>
      </c>
      <c r="SV18">
        <v>765960.11380000005</v>
      </c>
      <c r="SW18">
        <v>756697.09759999998</v>
      </c>
      <c r="SX18">
        <v>748836.30149999994</v>
      </c>
      <c r="SY18">
        <v>735743.96840000001</v>
      </c>
      <c r="SZ18">
        <v>722868.13040000002</v>
      </c>
      <c r="TA18">
        <v>709858.66839999997</v>
      </c>
      <c r="TB18">
        <v>693214.46649999998</v>
      </c>
      <c r="TC18">
        <v>677589.9436</v>
      </c>
      <c r="TD18">
        <v>660783.38870000001</v>
      </c>
      <c r="TE18">
        <v>644995.89969999995</v>
      </c>
      <c r="TF18">
        <v>629791.36320000002</v>
      </c>
      <c r="TG18">
        <v>612679.51489999995</v>
      </c>
      <c r="TH18">
        <v>597507.26159999997</v>
      </c>
      <c r="TI18">
        <v>583040.50919999997</v>
      </c>
      <c r="TJ18">
        <v>567451.02060000005</v>
      </c>
      <c r="TK18">
        <v>549507.23109999998</v>
      </c>
      <c r="TL18">
        <v>535189.47530000005</v>
      </c>
      <c r="TM18">
        <v>516143.08559999999</v>
      </c>
      <c r="TN18">
        <v>502228.99790000002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234816.8259</v>
      </c>
      <c r="TW18">
        <v>255790.318</v>
      </c>
      <c r="TX18">
        <v>271515.69030000002</v>
      </c>
      <c r="TY18">
        <v>279089.50229999999</v>
      </c>
      <c r="TZ18">
        <v>289799.6642</v>
      </c>
      <c r="UA18">
        <v>301205.7904</v>
      </c>
      <c r="UB18">
        <v>304523.0515</v>
      </c>
      <c r="UC18">
        <v>313810.8248</v>
      </c>
      <c r="UD18">
        <v>325148.27870000002</v>
      </c>
      <c r="UE18">
        <v>336769.2377</v>
      </c>
      <c r="UF18">
        <v>340387.95779999997</v>
      </c>
      <c r="UG18">
        <v>341717.67469999997</v>
      </c>
      <c r="UH18">
        <v>341415.4951</v>
      </c>
      <c r="UI18">
        <v>340841.02669999999</v>
      </c>
      <c r="UJ18">
        <v>343440.31660000002</v>
      </c>
      <c r="UK18">
        <v>340386.82530000003</v>
      </c>
      <c r="UL18">
        <v>335111.3517</v>
      </c>
      <c r="UM18">
        <v>334358.02260000003</v>
      </c>
      <c r="UN18">
        <v>333761.78279999999</v>
      </c>
      <c r="UO18">
        <v>333173.9045</v>
      </c>
      <c r="UP18">
        <v>326716.9975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325882.41720000003</v>
      </c>
      <c r="UY18">
        <v>327690.364</v>
      </c>
      <c r="UZ18">
        <v>337344.44910000003</v>
      </c>
      <c r="VA18">
        <v>354146.43400000001</v>
      </c>
      <c r="VB18">
        <v>349001.88770000002</v>
      </c>
      <c r="VC18">
        <v>361425.9031</v>
      </c>
      <c r="VD18">
        <v>360646.12770000001</v>
      </c>
      <c r="VE18">
        <v>385629.22340000002</v>
      </c>
      <c r="VF18">
        <v>395069.54800000001</v>
      </c>
      <c r="VG18">
        <v>390252.7145</v>
      </c>
      <c r="VH18">
        <v>402701.83020000003</v>
      </c>
      <c r="VI18">
        <v>428808.71370000002</v>
      </c>
      <c r="VJ18">
        <v>422441.47979999997</v>
      </c>
      <c r="VK18">
        <v>414100.03879999998</v>
      </c>
      <c r="VL18">
        <v>425122.44429999997</v>
      </c>
      <c r="VM18">
        <v>438886.67749999999</v>
      </c>
      <c r="VN18">
        <v>440609.22389999998</v>
      </c>
      <c r="VO18">
        <v>445379.89390000002</v>
      </c>
      <c r="VP18">
        <v>449498.87599999999</v>
      </c>
      <c r="VQ18">
        <v>429769.31180000002</v>
      </c>
      <c r="VR18">
        <v>417251.75910000002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72076.649489999996</v>
      </c>
      <c r="WA18">
        <v>69977.329599999997</v>
      </c>
      <c r="WB18">
        <v>54351.323960000002</v>
      </c>
      <c r="WC18">
        <v>26384.137849999999</v>
      </c>
      <c r="WD18">
        <v>64039.169529999999</v>
      </c>
      <c r="WE18">
        <v>87043.531400000007</v>
      </c>
      <c r="WF18">
        <v>96580.894759999996</v>
      </c>
      <c r="WG18">
        <v>117209.82369999999</v>
      </c>
      <c r="WH18">
        <v>79657.161760000003</v>
      </c>
      <c r="WI18">
        <v>55240.750180000003</v>
      </c>
      <c r="WJ18">
        <v>53631.796289999998</v>
      </c>
      <c r="WK18">
        <v>52069.705139999998</v>
      </c>
      <c r="WL18">
        <v>90995.601209999993</v>
      </c>
      <c r="WM18">
        <v>147242.07320000001</v>
      </c>
      <c r="WN18">
        <v>104832.54399999999</v>
      </c>
      <c r="WO18">
        <v>92526.517210000005</v>
      </c>
      <c r="WP18">
        <v>71865.256080000006</v>
      </c>
      <c r="WQ18">
        <v>34886.04664</v>
      </c>
      <c r="WR18">
        <v>59272.409339999998</v>
      </c>
      <c r="WS18">
        <v>90429.473339999997</v>
      </c>
      <c r="WT18">
        <v>79814.186530000006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16400000</v>
      </c>
      <c r="ZG18">
        <v>15700000</v>
      </c>
      <c r="ZH18">
        <v>15600000</v>
      </c>
      <c r="ZI18">
        <v>15300000</v>
      </c>
      <c r="ZJ18">
        <v>15500000</v>
      </c>
      <c r="ZK18">
        <v>15100000</v>
      </c>
      <c r="ZL18">
        <v>14600000</v>
      </c>
      <c r="ZM18">
        <v>14600000</v>
      </c>
      <c r="ZN18">
        <v>14200000</v>
      </c>
      <c r="ZO18">
        <v>13900000</v>
      </c>
      <c r="ZP18">
        <v>13600000</v>
      </c>
      <c r="ZQ18">
        <v>13300000</v>
      </c>
      <c r="ZR18">
        <v>12700000</v>
      </c>
      <c r="ZS18">
        <v>12400000</v>
      </c>
      <c r="ZT18">
        <v>12000000</v>
      </c>
      <c r="ZU18">
        <v>11700000</v>
      </c>
      <c r="ZV18">
        <v>11200000</v>
      </c>
      <c r="ZW18">
        <v>11000000</v>
      </c>
      <c r="ZX18">
        <v>10600000</v>
      </c>
      <c r="ZY18">
        <v>10200000</v>
      </c>
      <c r="ZZ18">
        <v>9740000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23600000</v>
      </c>
      <c r="ABK18">
        <v>24100000</v>
      </c>
      <c r="ABL18">
        <v>24300000</v>
      </c>
      <c r="ABM18">
        <v>24800000</v>
      </c>
      <c r="ABN18">
        <v>25000000</v>
      </c>
      <c r="ABO18">
        <v>25400000</v>
      </c>
      <c r="ABP18">
        <v>25700000</v>
      </c>
      <c r="ABQ18">
        <v>25700000</v>
      </c>
      <c r="ABR18">
        <v>25500000</v>
      </c>
      <c r="ABS18">
        <v>25800000</v>
      </c>
      <c r="ABT18">
        <v>25600000</v>
      </c>
      <c r="ABU18">
        <v>25400000</v>
      </c>
      <c r="ABV18">
        <v>25100000</v>
      </c>
      <c r="ABW18">
        <v>24700000</v>
      </c>
      <c r="ABX18">
        <v>24200000</v>
      </c>
      <c r="ABY18">
        <v>23900000</v>
      </c>
      <c r="ABZ18">
        <v>23500000</v>
      </c>
      <c r="ACA18">
        <v>23100000</v>
      </c>
      <c r="ACB18">
        <v>22600000</v>
      </c>
      <c r="ACC18">
        <v>22000000</v>
      </c>
      <c r="ACD18">
        <v>21400000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2880000</v>
      </c>
      <c r="ADO18">
        <v>2820000</v>
      </c>
      <c r="ADP18">
        <v>2720000</v>
      </c>
      <c r="ADQ18">
        <v>2660000</v>
      </c>
      <c r="ADR18">
        <v>2600000</v>
      </c>
      <c r="ADS18">
        <v>2550000</v>
      </c>
      <c r="ADT18">
        <v>2490000</v>
      </c>
      <c r="ADU18">
        <v>2450000</v>
      </c>
      <c r="ADV18">
        <v>2360000</v>
      </c>
      <c r="ADW18">
        <v>2290000</v>
      </c>
      <c r="ADX18">
        <v>2220000</v>
      </c>
      <c r="ADY18">
        <v>2160000</v>
      </c>
      <c r="ADZ18">
        <v>2090000</v>
      </c>
      <c r="AEA18">
        <v>2020000</v>
      </c>
      <c r="AEB18">
        <v>1940000</v>
      </c>
      <c r="AEC18">
        <v>1900000</v>
      </c>
      <c r="AED18">
        <v>1840000</v>
      </c>
      <c r="AEE18">
        <v>1780000</v>
      </c>
      <c r="AEF18">
        <v>1720000</v>
      </c>
      <c r="AEG18">
        <v>1670000</v>
      </c>
      <c r="AEH18">
        <v>1610000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8140000</v>
      </c>
      <c r="AEQ18">
        <v>7920000</v>
      </c>
      <c r="AER18">
        <v>7820000</v>
      </c>
      <c r="AES18">
        <v>7660000</v>
      </c>
      <c r="AET18">
        <v>7490000</v>
      </c>
      <c r="AEU18">
        <v>7320000</v>
      </c>
      <c r="AEV18">
        <v>7100000</v>
      </c>
      <c r="AEW18">
        <v>6930000</v>
      </c>
      <c r="AEX18">
        <v>6750000</v>
      </c>
      <c r="AEY18">
        <v>6630000</v>
      </c>
      <c r="AEZ18">
        <v>6470000</v>
      </c>
      <c r="AFA18">
        <v>6330000</v>
      </c>
      <c r="AFB18">
        <v>6140000</v>
      </c>
      <c r="AFC18">
        <v>5980000</v>
      </c>
      <c r="AFD18">
        <v>5830000</v>
      </c>
      <c r="AFE18">
        <v>5670000</v>
      </c>
      <c r="AFF18">
        <v>5510000</v>
      </c>
      <c r="AFG18">
        <v>5330000</v>
      </c>
      <c r="AFH18">
        <v>5180000</v>
      </c>
      <c r="AFI18">
        <v>5020000</v>
      </c>
      <c r="AFJ18">
        <v>4870000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160.2917013</v>
      </c>
      <c r="AGU18">
        <v>174.60871929999999</v>
      </c>
      <c r="AGV18">
        <v>185.3432426</v>
      </c>
      <c r="AGW18">
        <v>190.5133117</v>
      </c>
      <c r="AGX18">
        <v>197.82432979999999</v>
      </c>
      <c r="AGY18">
        <v>205.6104302</v>
      </c>
      <c r="AGZ18">
        <v>207.8748736</v>
      </c>
      <c r="AHA18">
        <v>214.21493459999999</v>
      </c>
      <c r="AHB18">
        <v>221.9541576</v>
      </c>
      <c r="AHC18">
        <v>229.8869081</v>
      </c>
      <c r="AHD18">
        <v>232.35713480000001</v>
      </c>
      <c r="AHE18">
        <v>233.26483200000001</v>
      </c>
      <c r="AHF18">
        <v>233.05855679999999</v>
      </c>
      <c r="AHG18">
        <v>232.66641060000001</v>
      </c>
      <c r="AHH18">
        <v>234.44074939999999</v>
      </c>
      <c r="AHI18">
        <v>232.35636170000001</v>
      </c>
      <c r="AHJ18">
        <v>228.75519449999999</v>
      </c>
      <c r="AHK18">
        <v>228.24095370000001</v>
      </c>
      <c r="AHL18">
        <v>227.83394580000001</v>
      </c>
      <c r="AHM18">
        <v>227.43264579999999</v>
      </c>
      <c r="AHN18">
        <v>223.02500330000001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16.104352009999999</v>
      </c>
      <c r="AHW18">
        <v>16.193696540000001</v>
      </c>
      <c r="AHX18">
        <v>16.670779</v>
      </c>
      <c r="AHY18">
        <v>17.50109406</v>
      </c>
      <c r="AHZ18">
        <v>17.246862530000001</v>
      </c>
      <c r="AIA18">
        <v>17.860828510000001</v>
      </c>
      <c r="AIB18">
        <v>17.822293819999999</v>
      </c>
      <c r="AIC18">
        <v>19.056900379999998</v>
      </c>
      <c r="AID18">
        <v>19.52341929</v>
      </c>
      <c r="AIE18">
        <v>19.285382569999999</v>
      </c>
      <c r="AIF18">
        <v>19.900588949999999</v>
      </c>
      <c r="AIG18">
        <v>21.190730479999999</v>
      </c>
      <c r="AIH18">
        <v>20.876076569999999</v>
      </c>
      <c r="AII18">
        <v>20.463861940000001</v>
      </c>
      <c r="AIJ18">
        <v>21.008563609999999</v>
      </c>
      <c r="AIK18">
        <v>21.688760039999998</v>
      </c>
      <c r="AIL18">
        <v>21.773884280000001</v>
      </c>
      <c r="AIM18">
        <v>22.009639709999998</v>
      </c>
      <c r="AIN18">
        <v>22.213190229999999</v>
      </c>
      <c r="AIO18">
        <v>21.238201010000001</v>
      </c>
      <c r="AIP18">
        <v>20.619612629999999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1.364882766</v>
      </c>
      <c r="AIY18">
        <v>1.3251288990000001</v>
      </c>
      <c r="AIZ18">
        <v>1.0292263290000001</v>
      </c>
      <c r="AJA18">
        <v>0.49962443200000001</v>
      </c>
      <c r="AJB18">
        <v>1.2126806590000001</v>
      </c>
      <c r="AJC18">
        <v>1.648303809</v>
      </c>
      <c r="AJD18">
        <v>1.8289085249999999</v>
      </c>
      <c r="AJE18">
        <v>2.2195491810000001</v>
      </c>
      <c r="AJF18">
        <v>1.508431482</v>
      </c>
      <c r="AJG18">
        <v>1.0460689889999999</v>
      </c>
      <c r="AJH18">
        <v>1.01560096</v>
      </c>
      <c r="AJI18">
        <v>0.98602034999999999</v>
      </c>
      <c r="AJJ18">
        <v>1.7231423589999999</v>
      </c>
      <c r="AJK18">
        <v>2.7882562439999998</v>
      </c>
      <c r="AJL18">
        <v>1.985166258</v>
      </c>
      <c r="AJM18">
        <v>1.75213262</v>
      </c>
      <c r="AJN18">
        <v>1.3608797050000001</v>
      </c>
      <c r="AJO18">
        <v>0.66062121600000001</v>
      </c>
      <c r="AJP18">
        <v>1.122414687</v>
      </c>
      <c r="AJQ18">
        <v>1.7124218529999999</v>
      </c>
      <c r="AJR18">
        <v>1.5114049890000001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181.48167040000001</v>
      </c>
      <c r="AKA18">
        <v>179.42720650000001</v>
      </c>
      <c r="AKB18">
        <v>130.23450220000001</v>
      </c>
      <c r="AKC18">
        <v>253.2660075</v>
      </c>
      <c r="AKD18">
        <v>155.19003559999999</v>
      </c>
      <c r="AKE18">
        <v>93.853516760000005</v>
      </c>
      <c r="AKF18">
        <v>181.0976742</v>
      </c>
      <c r="AKG18">
        <v>183.99503179999999</v>
      </c>
      <c r="AKH18">
        <v>193.3572819</v>
      </c>
      <c r="AKI18">
        <v>194.17363879999999</v>
      </c>
      <c r="AKJ18">
        <v>179.00640720000001</v>
      </c>
      <c r="AKK18">
        <v>188.33799569999999</v>
      </c>
      <c r="AKL18">
        <v>255.3657834</v>
      </c>
      <c r="AKM18">
        <v>253.20994160000001</v>
      </c>
      <c r="AKN18">
        <v>160.0166127</v>
      </c>
      <c r="AKO18">
        <v>225.0874513</v>
      </c>
      <c r="AKP18">
        <v>280.82341020000001</v>
      </c>
      <c r="AKQ18">
        <v>249.03700610000001</v>
      </c>
      <c r="AKR18">
        <v>161.83282320000001</v>
      </c>
      <c r="AKS18">
        <v>208.342905</v>
      </c>
      <c r="AKT18">
        <v>332.89932920000001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93.737319020000001</v>
      </c>
      <c r="AME18">
        <v>90.127526860000003</v>
      </c>
      <c r="AMF18">
        <v>89.267304300000006</v>
      </c>
      <c r="AMG18">
        <v>87.772735800000007</v>
      </c>
      <c r="AMH18">
        <v>88.865306840000002</v>
      </c>
      <c r="AMI18">
        <v>86.797993289999994</v>
      </c>
      <c r="AMJ18">
        <v>83.814656869999993</v>
      </c>
      <c r="AMK18">
        <v>83.485136120000007</v>
      </c>
      <c r="AML18">
        <v>81.434958589999994</v>
      </c>
      <c r="AMM18">
        <v>79.942573780000004</v>
      </c>
      <c r="AMN18">
        <v>77.748974110000006</v>
      </c>
      <c r="AMO18">
        <v>76.357093379999995</v>
      </c>
      <c r="AMP18">
        <v>72.692800129999995</v>
      </c>
      <c r="AMQ18">
        <v>70.945685510000004</v>
      </c>
      <c r="AMR18">
        <v>68.679656159999993</v>
      </c>
      <c r="AMS18">
        <v>67.105715059999994</v>
      </c>
      <c r="AMT18">
        <v>64.059680999999998</v>
      </c>
      <c r="AMU18">
        <v>62.815072860000001</v>
      </c>
      <c r="AMV18">
        <v>60.985507630000001</v>
      </c>
      <c r="AMW18">
        <v>58.38257479</v>
      </c>
      <c r="AMX18">
        <v>55.812651330000001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272.08730120000001</v>
      </c>
      <c r="ANG18">
        <v>320.95911080000002</v>
      </c>
      <c r="ANH18">
        <v>200.2630661</v>
      </c>
      <c r="ANI18">
        <v>235.42519870000001</v>
      </c>
      <c r="ANJ18">
        <v>224.43236959999999</v>
      </c>
      <c r="ANK18">
        <v>253.0946926</v>
      </c>
      <c r="ANL18">
        <v>272.1657118</v>
      </c>
      <c r="ANM18">
        <v>162.70601490000001</v>
      </c>
      <c r="ANN18">
        <v>193.96783640000001</v>
      </c>
      <c r="ANO18">
        <v>169.1988997</v>
      </c>
      <c r="ANP18">
        <v>150.71321620000001</v>
      </c>
      <c r="ANQ18">
        <v>142.47901859999999</v>
      </c>
      <c r="ANR18">
        <v>190.43269509999999</v>
      </c>
      <c r="ANS18">
        <v>163.89913139999999</v>
      </c>
      <c r="ANT18">
        <v>137.66780840000001</v>
      </c>
      <c r="ANU18">
        <v>133.01672360000001</v>
      </c>
      <c r="ANV18">
        <v>149.44786010000001</v>
      </c>
      <c r="ANW18">
        <v>134.327259</v>
      </c>
      <c r="ANX18">
        <v>95.094345200000006</v>
      </c>
      <c r="ANY18">
        <v>118.9079754</v>
      </c>
      <c r="ANZ18">
        <v>149.15732679999999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83.941823929999998</v>
      </c>
      <c r="AOI18">
        <v>85.781562149999999</v>
      </c>
      <c r="AOJ18">
        <v>86.66832746</v>
      </c>
      <c r="AOK18">
        <v>88.154843740000004</v>
      </c>
      <c r="AOL18">
        <v>88.994490940000006</v>
      </c>
      <c r="AOM18">
        <v>90.471812150000005</v>
      </c>
      <c r="AON18">
        <v>91.456215450000002</v>
      </c>
      <c r="AOO18">
        <v>91.514618499999997</v>
      </c>
      <c r="AOP18">
        <v>90.915403339999997</v>
      </c>
      <c r="AOQ18">
        <v>91.789679629999995</v>
      </c>
      <c r="AOR18">
        <v>91.267664819999993</v>
      </c>
      <c r="AOS18">
        <v>90.500303169999995</v>
      </c>
      <c r="AOT18">
        <v>89.444052159999998</v>
      </c>
      <c r="AOU18">
        <v>88.040951309999997</v>
      </c>
      <c r="AOV18">
        <v>86.120543679999997</v>
      </c>
      <c r="AOW18">
        <v>84.979667230000004</v>
      </c>
      <c r="AOX18">
        <v>83.623558259999996</v>
      </c>
      <c r="AOY18">
        <v>82.421667679999999</v>
      </c>
      <c r="AOZ18">
        <v>80.646759610000004</v>
      </c>
      <c r="APA18">
        <v>78.280467779999995</v>
      </c>
      <c r="APB18">
        <v>76.371188079999996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859.56102129999999</v>
      </c>
      <c r="APK18">
        <v>917.16149180000002</v>
      </c>
      <c r="APL18">
        <v>1032.9438740000001</v>
      </c>
      <c r="APM18">
        <v>903.65381530000002</v>
      </c>
      <c r="APN18">
        <v>1012.830886</v>
      </c>
      <c r="APO18">
        <v>896.77081910000004</v>
      </c>
      <c r="APP18">
        <v>854.13823749999995</v>
      </c>
      <c r="APQ18">
        <v>982.33000949999996</v>
      </c>
      <c r="APR18">
        <v>917.75707109999996</v>
      </c>
      <c r="APS18">
        <v>788.6035455</v>
      </c>
      <c r="APT18">
        <v>982.14740889999996</v>
      </c>
      <c r="APU18">
        <v>915.10592989999998</v>
      </c>
      <c r="APV18">
        <v>1100.771978</v>
      </c>
      <c r="APW18">
        <v>989.87988470000005</v>
      </c>
      <c r="APX18">
        <v>1105.7721260000001</v>
      </c>
      <c r="APY18">
        <v>1077.0157730000001</v>
      </c>
      <c r="APZ18">
        <v>918.48073699999998</v>
      </c>
      <c r="AQA18">
        <v>941.55204119999996</v>
      </c>
      <c r="AQB18">
        <v>940.15941520000001</v>
      </c>
      <c r="AQC18">
        <v>886.44831790000001</v>
      </c>
      <c r="AQD18">
        <v>926.36430399999995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137.06457900000001</v>
      </c>
      <c r="ARO18">
        <v>133.50682760000001</v>
      </c>
      <c r="ARP18">
        <v>131.7421813</v>
      </c>
      <c r="ARQ18">
        <v>129.0603582</v>
      </c>
      <c r="ARR18">
        <v>126.15322569999999</v>
      </c>
      <c r="ARS18">
        <v>123.305954</v>
      </c>
      <c r="ART18">
        <v>119.60745129999999</v>
      </c>
      <c r="ARU18">
        <v>116.7214444</v>
      </c>
      <c r="ARV18">
        <v>113.7885508</v>
      </c>
      <c r="ARW18">
        <v>111.73583499999999</v>
      </c>
      <c r="ARX18">
        <v>108.9927053</v>
      </c>
      <c r="ARY18">
        <v>106.6147405</v>
      </c>
      <c r="ARZ18">
        <v>103.49824839999999</v>
      </c>
      <c r="ASA18">
        <v>100.7449027</v>
      </c>
      <c r="ASB18">
        <v>98.275444230000005</v>
      </c>
      <c r="ASC18">
        <v>95.505368009999998</v>
      </c>
      <c r="ASD18">
        <v>92.793367810000007</v>
      </c>
      <c r="ASE18">
        <v>89.723247130000004</v>
      </c>
      <c r="ASF18">
        <v>87.344619870000002</v>
      </c>
      <c r="ASG18">
        <v>84.572765700000005</v>
      </c>
      <c r="ASH18">
        <v>82.003305209999994</v>
      </c>
    </row>
    <row r="19" spans="1:1178" x14ac:dyDescent="0.25">
      <c r="C19">
        <v>0</v>
      </c>
      <c r="D19">
        <v>0</v>
      </c>
      <c r="E19">
        <v>0</v>
      </c>
      <c r="F19">
        <v>240</v>
      </c>
      <c r="G19">
        <v>210</v>
      </c>
      <c r="H19">
        <v>233</v>
      </c>
      <c r="I19">
        <v>232</v>
      </c>
      <c r="J19">
        <v>238</v>
      </c>
      <c r="K19">
        <v>239</v>
      </c>
      <c r="L19">
        <v>229</v>
      </c>
      <c r="M19">
        <v>224</v>
      </c>
      <c r="N19">
        <v>256</v>
      </c>
      <c r="O19">
        <v>260</v>
      </c>
      <c r="P19">
        <v>233</v>
      </c>
      <c r="Q19">
        <v>240</v>
      </c>
      <c r="R19">
        <v>250</v>
      </c>
      <c r="S19">
        <v>234</v>
      </c>
      <c r="T19">
        <v>253</v>
      </c>
      <c r="U19">
        <v>214</v>
      </c>
      <c r="V19">
        <v>218</v>
      </c>
      <c r="W19">
        <v>224</v>
      </c>
      <c r="X19">
        <v>225</v>
      </c>
      <c r="Y19">
        <v>235</v>
      </c>
      <c r="Z19">
        <v>224</v>
      </c>
      <c r="AA19">
        <v>256</v>
      </c>
      <c r="AB19">
        <v>261</v>
      </c>
      <c r="AC19">
        <v>240</v>
      </c>
      <c r="AD19">
        <v>233</v>
      </c>
      <c r="AE19">
        <v>0</v>
      </c>
      <c r="AF19">
        <v>0</v>
      </c>
      <c r="AG19">
        <v>0</v>
      </c>
      <c r="AH19">
        <v>71</v>
      </c>
      <c r="AI19">
        <v>76</v>
      </c>
      <c r="AJ19">
        <v>80</v>
      </c>
      <c r="AK19">
        <v>63</v>
      </c>
      <c r="AL19">
        <v>73</v>
      </c>
      <c r="AM19">
        <v>70</v>
      </c>
      <c r="AN19">
        <v>70</v>
      </c>
      <c r="AO19">
        <v>114</v>
      </c>
      <c r="AP19">
        <v>87</v>
      </c>
      <c r="AQ19">
        <v>83</v>
      </c>
      <c r="AR19">
        <v>114</v>
      </c>
      <c r="AS19">
        <v>98</v>
      </c>
      <c r="AT19">
        <v>112</v>
      </c>
      <c r="AU19">
        <v>104</v>
      </c>
      <c r="AV19">
        <v>117</v>
      </c>
      <c r="AW19">
        <v>113</v>
      </c>
      <c r="AX19">
        <v>111</v>
      </c>
      <c r="AY19">
        <v>123</v>
      </c>
      <c r="AZ19">
        <v>135</v>
      </c>
      <c r="BA19">
        <v>148</v>
      </c>
      <c r="BB19">
        <v>134</v>
      </c>
      <c r="BC19">
        <v>156</v>
      </c>
      <c r="BD19">
        <v>146</v>
      </c>
      <c r="BE19">
        <v>130</v>
      </c>
      <c r="BF19">
        <v>165</v>
      </c>
      <c r="BG19">
        <v>0</v>
      </c>
      <c r="BH19">
        <v>0</v>
      </c>
      <c r="BI19">
        <v>0</v>
      </c>
      <c r="BJ19">
        <v>169</v>
      </c>
      <c r="BK19">
        <v>163</v>
      </c>
      <c r="BL19">
        <v>170</v>
      </c>
      <c r="BM19">
        <v>163</v>
      </c>
      <c r="BN19">
        <v>153</v>
      </c>
      <c r="BO19">
        <v>150</v>
      </c>
      <c r="BP19">
        <v>161</v>
      </c>
      <c r="BQ19">
        <v>166</v>
      </c>
      <c r="BR19">
        <v>157</v>
      </c>
      <c r="BS19">
        <v>141</v>
      </c>
      <c r="BT19">
        <v>164</v>
      </c>
      <c r="BU19">
        <v>131</v>
      </c>
      <c r="BV19">
        <v>171</v>
      </c>
      <c r="BW19">
        <v>151</v>
      </c>
      <c r="BX19">
        <v>152</v>
      </c>
      <c r="BY19">
        <v>154</v>
      </c>
      <c r="BZ19">
        <v>144</v>
      </c>
      <c r="CA19">
        <v>136</v>
      </c>
      <c r="CB19">
        <v>134</v>
      </c>
      <c r="CC19">
        <v>127</v>
      </c>
      <c r="CD19">
        <v>136</v>
      </c>
      <c r="CE19">
        <v>121</v>
      </c>
      <c r="CF19">
        <v>113</v>
      </c>
      <c r="CG19">
        <v>137</v>
      </c>
      <c r="CH19">
        <v>135</v>
      </c>
      <c r="CI19">
        <v>0</v>
      </c>
      <c r="CJ19">
        <v>0</v>
      </c>
      <c r="CK19">
        <v>0</v>
      </c>
      <c r="CL19">
        <v>32</v>
      </c>
      <c r="CM19">
        <v>49</v>
      </c>
      <c r="CN19">
        <v>56</v>
      </c>
      <c r="CO19">
        <v>59</v>
      </c>
      <c r="CP19">
        <v>47</v>
      </c>
      <c r="CQ19">
        <v>43</v>
      </c>
      <c r="CR19">
        <v>56</v>
      </c>
      <c r="CS19">
        <v>53</v>
      </c>
      <c r="CT19">
        <v>47</v>
      </c>
      <c r="CU19">
        <v>50</v>
      </c>
      <c r="CV19">
        <v>46</v>
      </c>
      <c r="CW19">
        <v>65</v>
      </c>
      <c r="CX19">
        <v>53</v>
      </c>
      <c r="CY19">
        <v>59</v>
      </c>
      <c r="CZ19">
        <v>56</v>
      </c>
      <c r="DA19">
        <v>60</v>
      </c>
      <c r="DB19">
        <v>63</v>
      </c>
      <c r="DC19">
        <v>52</v>
      </c>
      <c r="DD19">
        <v>65</v>
      </c>
      <c r="DE19">
        <v>52</v>
      </c>
      <c r="DF19">
        <v>62</v>
      </c>
      <c r="DG19">
        <v>69</v>
      </c>
      <c r="DH19">
        <v>60</v>
      </c>
      <c r="DI19">
        <v>51</v>
      </c>
      <c r="DJ19">
        <v>56</v>
      </c>
      <c r="DK19">
        <v>0</v>
      </c>
      <c r="DL19">
        <v>0</v>
      </c>
      <c r="DM19">
        <v>0</v>
      </c>
      <c r="DN19">
        <v>3</v>
      </c>
      <c r="DO19">
        <v>2</v>
      </c>
      <c r="DP19">
        <v>2</v>
      </c>
      <c r="DQ19">
        <v>2</v>
      </c>
      <c r="DR19">
        <v>2</v>
      </c>
      <c r="DS19">
        <v>4</v>
      </c>
      <c r="DT19">
        <v>4</v>
      </c>
      <c r="DU19">
        <v>4</v>
      </c>
      <c r="DV19">
        <v>2</v>
      </c>
      <c r="DW19">
        <v>3</v>
      </c>
      <c r="DX19">
        <v>4</v>
      </c>
      <c r="DY19">
        <v>3</v>
      </c>
      <c r="DZ19">
        <v>2</v>
      </c>
      <c r="EA19">
        <v>5</v>
      </c>
      <c r="EB19">
        <v>3</v>
      </c>
      <c r="EC19">
        <v>2</v>
      </c>
      <c r="ED19">
        <v>4</v>
      </c>
      <c r="EE19">
        <v>5</v>
      </c>
      <c r="EF19">
        <v>2</v>
      </c>
      <c r="EG19">
        <v>7</v>
      </c>
      <c r="EH19">
        <v>5</v>
      </c>
      <c r="EI19">
        <v>5</v>
      </c>
      <c r="EJ19">
        <v>4</v>
      </c>
      <c r="EK19">
        <v>9</v>
      </c>
      <c r="EL19">
        <v>9</v>
      </c>
      <c r="EM19">
        <v>0</v>
      </c>
      <c r="EN19">
        <v>0</v>
      </c>
      <c r="EO19">
        <v>0</v>
      </c>
      <c r="EP19">
        <v>30</v>
      </c>
      <c r="EQ19">
        <v>15</v>
      </c>
      <c r="ER19">
        <v>15</v>
      </c>
      <c r="ES19">
        <v>15</v>
      </c>
      <c r="ET19">
        <v>5</v>
      </c>
      <c r="EU19">
        <v>5</v>
      </c>
      <c r="EV19">
        <v>15</v>
      </c>
      <c r="EW19">
        <v>10</v>
      </c>
      <c r="EX19">
        <v>10</v>
      </c>
      <c r="EY19">
        <v>30</v>
      </c>
      <c r="EZ19">
        <v>15</v>
      </c>
      <c r="FA19">
        <v>10</v>
      </c>
      <c r="FB19">
        <v>15</v>
      </c>
      <c r="FC19">
        <v>15</v>
      </c>
      <c r="FD19">
        <v>20</v>
      </c>
      <c r="FE19">
        <v>15</v>
      </c>
      <c r="FF19">
        <v>20</v>
      </c>
      <c r="FG19">
        <v>25</v>
      </c>
      <c r="FH19">
        <v>15</v>
      </c>
      <c r="FI19">
        <v>15</v>
      </c>
      <c r="FJ19">
        <v>30</v>
      </c>
      <c r="FK19">
        <v>20</v>
      </c>
      <c r="FL19">
        <v>30</v>
      </c>
      <c r="FM19">
        <v>15</v>
      </c>
      <c r="FN19">
        <v>50</v>
      </c>
      <c r="FO19">
        <v>0</v>
      </c>
      <c r="FP19">
        <v>0</v>
      </c>
      <c r="FQ19">
        <v>5403</v>
      </c>
      <c r="FR19">
        <v>5877</v>
      </c>
      <c r="FS19">
        <v>6217</v>
      </c>
      <c r="FT19">
        <v>6550</v>
      </c>
      <c r="FU19">
        <v>6873</v>
      </c>
      <c r="FV19">
        <v>7137</v>
      </c>
      <c r="FW19">
        <v>7346</v>
      </c>
      <c r="FX19">
        <v>7546</v>
      </c>
      <c r="FY19">
        <v>7661</v>
      </c>
      <c r="FZ19">
        <v>7744</v>
      </c>
      <c r="GA19">
        <v>7882</v>
      </c>
      <c r="GB19">
        <v>8012</v>
      </c>
      <c r="GC19">
        <v>8157</v>
      </c>
      <c r="GD19">
        <v>8261</v>
      </c>
      <c r="GE19">
        <v>8326</v>
      </c>
      <c r="GF19">
        <v>8448</v>
      </c>
      <c r="GG19">
        <v>8555</v>
      </c>
      <c r="GH19">
        <v>8597</v>
      </c>
      <c r="GI19">
        <v>8592</v>
      </c>
      <c r="GJ19">
        <v>8593</v>
      </c>
      <c r="GK19">
        <v>8576</v>
      </c>
      <c r="GL19">
        <v>8598</v>
      </c>
      <c r="GM19">
        <v>8576</v>
      </c>
      <c r="GN19">
        <v>8567</v>
      </c>
      <c r="GO19">
        <v>8613</v>
      </c>
      <c r="GP19">
        <v>8661</v>
      </c>
      <c r="GQ19">
        <v>0</v>
      </c>
      <c r="GR19">
        <v>0</v>
      </c>
      <c r="GS19">
        <v>769</v>
      </c>
      <c r="GT19">
        <v>869</v>
      </c>
      <c r="GU19">
        <v>984</v>
      </c>
      <c r="GV19">
        <v>1112</v>
      </c>
      <c r="GW19">
        <v>1240</v>
      </c>
      <c r="GX19">
        <v>1372</v>
      </c>
      <c r="GY19">
        <v>1500</v>
      </c>
      <c r="GZ19">
        <v>1643</v>
      </c>
      <c r="HA19">
        <v>1806</v>
      </c>
      <c r="HB19">
        <v>1983</v>
      </c>
      <c r="HC19">
        <v>2116</v>
      </c>
      <c r="HD19">
        <v>2253</v>
      </c>
      <c r="HE19">
        <v>2361</v>
      </c>
      <c r="HF19">
        <v>2476</v>
      </c>
      <c r="HG19">
        <v>2578</v>
      </c>
      <c r="HH19">
        <v>2708</v>
      </c>
      <c r="HI19">
        <v>2805</v>
      </c>
      <c r="HJ19">
        <v>2889</v>
      </c>
      <c r="HK19">
        <v>3000</v>
      </c>
      <c r="HL19">
        <v>3082</v>
      </c>
      <c r="HM19">
        <v>3165</v>
      </c>
      <c r="HN19">
        <v>3225</v>
      </c>
      <c r="HO19">
        <v>3287</v>
      </c>
      <c r="HP19">
        <v>3355</v>
      </c>
      <c r="HQ19">
        <v>3402</v>
      </c>
      <c r="HR19">
        <v>3456</v>
      </c>
      <c r="HS19">
        <v>0</v>
      </c>
      <c r="HT19">
        <v>0</v>
      </c>
      <c r="HU19">
        <v>84</v>
      </c>
      <c r="HV19">
        <v>91</v>
      </c>
      <c r="HW19">
        <v>102</v>
      </c>
      <c r="HX19">
        <v>115</v>
      </c>
      <c r="HY19">
        <v>125</v>
      </c>
      <c r="HZ19">
        <v>137</v>
      </c>
      <c r="IA19">
        <v>160</v>
      </c>
      <c r="IB19">
        <v>169</v>
      </c>
      <c r="IC19">
        <v>180</v>
      </c>
      <c r="ID19">
        <v>198</v>
      </c>
      <c r="IE19">
        <v>210</v>
      </c>
      <c r="IF19">
        <v>224</v>
      </c>
      <c r="IG19">
        <v>240</v>
      </c>
      <c r="IH19">
        <v>256</v>
      </c>
      <c r="II19">
        <v>280</v>
      </c>
      <c r="IJ19">
        <v>286</v>
      </c>
      <c r="IK19">
        <v>314</v>
      </c>
      <c r="IL19">
        <v>346</v>
      </c>
      <c r="IM19">
        <v>372</v>
      </c>
      <c r="IN19">
        <v>403</v>
      </c>
      <c r="IO19">
        <v>410</v>
      </c>
      <c r="IP19">
        <v>441</v>
      </c>
      <c r="IQ19">
        <v>469</v>
      </c>
      <c r="IR19">
        <v>480</v>
      </c>
      <c r="IS19">
        <v>497</v>
      </c>
      <c r="IT19">
        <v>519</v>
      </c>
      <c r="IU19">
        <v>0</v>
      </c>
      <c r="IV19">
        <v>0</v>
      </c>
      <c r="IW19">
        <v>1</v>
      </c>
      <c r="IX19">
        <v>2</v>
      </c>
      <c r="IY19">
        <v>4</v>
      </c>
      <c r="IZ19">
        <v>6</v>
      </c>
      <c r="JA19">
        <v>7</v>
      </c>
      <c r="JB19">
        <v>6</v>
      </c>
      <c r="JC19">
        <v>4</v>
      </c>
      <c r="JD19">
        <v>6</v>
      </c>
      <c r="JE19">
        <v>7</v>
      </c>
      <c r="JF19">
        <v>8</v>
      </c>
      <c r="JG19">
        <v>10</v>
      </c>
      <c r="JH19">
        <v>12</v>
      </c>
      <c r="JI19">
        <v>8</v>
      </c>
      <c r="JJ19">
        <v>11</v>
      </c>
      <c r="JK19">
        <v>11</v>
      </c>
      <c r="JL19">
        <v>13</v>
      </c>
      <c r="JM19">
        <v>6</v>
      </c>
      <c r="JN19">
        <v>7</v>
      </c>
      <c r="JO19">
        <v>9</v>
      </c>
      <c r="JP19">
        <v>13</v>
      </c>
      <c r="JQ19">
        <v>15</v>
      </c>
      <c r="JR19">
        <v>12</v>
      </c>
      <c r="JS19">
        <v>11</v>
      </c>
      <c r="JT19">
        <v>13</v>
      </c>
      <c r="JU19">
        <v>14</v>
      </c>
      <c r="JV19">
        <v>19</v>
      </c>
      <c r="JW19">
        <v>0</v>
      </c>
      <c r="JX19">
        <v>0</v>
      </c>
      <c r="JY19">
        <v>0</v>
      </c>
      <c r="JZ19">
        <v>6</v>
      </c>
      <c r="KA19">
        <v>16</v>
      </c>
      <c r="KB19">
        <v>22</v>
      </c>
      <c r="KC19">
        <v>31</v>
      </c>
      <c r="KD19">
        <v>45</v>
      </c>
      <c r="KE19">
        <v>63</v>
      </c>
      <c r="KF19">
        <v>82</v>
      </c>
      <c r="KG19">
        <v>91</v>
      </c>
      <c r="KH19">
        <v>105</v>
      </c>
      <c r="KI19">
        <v>126</v>
      </c>
      <c r="KJ19">
        <v>144</v>
      </c>
      <c r="KK19">
        <v>172</v>
      </c>
      <c r="KL19">
        <v>201</v>
      </c>
      <c r="KM19">
        <v>219</v>
      </c>
      <c r="KN19">
        <v>238</v>
      </c>
      <c r="KO19">
        <v>261</v>
      </c>
      <c r="KP19">
        <v>284</v>
      </c>
      <c r="KQ19">
        <v>311</v>
      </c>
      <c r="KR19">
        <v>346</v>
      </c>
      <c r="KS19">
        <v>381</v>
      </c>
      <c r="KT19">
        <v>421</v>
      </c>
      <c r="KU19">
        <v>454</v>
      </c>
      <c r="KV19">
        <v>495</v>
      </c>
      <c r="KW19">
        <v>529</v>
      </c>
      <c r="KX19">
        <v>552</v>
      </c>
      <c r="KY19">
        <v>0</v>
      </c>
      <c r="KZ19">
        <v>0</v>
      </c>
      <c r="LA19">
        <v>0</v>
      </c>
      <c r="LB19">
        <v>225</v>
      </c>
      <c r="LC19">
        <v>443</v>
      </c>
      <c r="LD19">
        <v>677</v>
      </c>
      <c r="LE19">
        <v>867</v>
      </c>
      <c r="LF19">
        <v>1057</v>
      </c>
      <c r="LG19">
        <v>1245</v>
      </c>
      <c r="LH19">
        <v>1412</v>
      </c>
      <c r="LI19">
        <v>1604</v>
      </c>
      <c r="LJ19">
        <v>1775</v>
      </c>
      <c r="LK19">
        <v>1956</v>
      </c>
      <c r="LL19">
        <v>2092</v>
      </c>
      <c r="LM19">
        <v>2269</v>
      </c>
      <c r="LN19">
        <v>2426</v>
      </c>
      <c r="LO19">
        <v>2601</v>
      </c>
      <c r="LP19">
        <v>2751</v>
      </c>
      <c r="LQ19">
        <v>2902</v>
      </c>
      <c r="LR19">
        <v>3047</v>
      </c>
      <c r="LS19">
        <v>3208</v>
      </c>
      <c r="LT19">
        <v>3368</v>
      </c>
      <c r="LU19">
        <v>3504</v>
      </c>
      <c r="LV19">
        <v>3665</v>
      </c>
      <c r="LW19">
        <v>3787</v>
      </c>
      <c r="LX19">
        <v>3924</v>
      </c>
      <c r="LY19">
        <v>4061</v>
      </c>
      <c r="LZ19">
        <v>4197</v>
      </c>
      <c r="MA19">
        <v>0</v>
      </c>
      <c r="MB19">
        <v>0</v>
      </c>
      <c r="MC19">
        <v>1468</v>
      </c>
      <c r="MD19">
        <v>1466</v>
      </c>
      <c r="ME19">
        <v>1491</v>
      </c>
      <c r="MF19">
        <v>1519</v>
      </c>
      <c r="MG19">
        <v>1529</v>
      </c>
      <c r="MH19">
        <v>1543</v>
      </c>
      <c r="MI19">
        <v>1555</v>
      </c>
      <c r="MJ19">
        <v>1583</v>
      </c>
      <c r="MK19">
        <v>1606</v>
      </c>
      <c r="ML19">
        <v>1639</v>
      </c>
      <c r="MM19">
        <v>1685</v>
      </c>
      <c r="MN19">
        <v>1761</v>
      </c>
      <c r="MO19">
        <v>1788</v>
      </c>
      <c r="MP19">
        <v>1815</v>
      </c>
      <c r="MQ19">
        <v>1832</v>
      </c>
      <c r="MR19">
        <v>1869</v>
      </c>
      <c r="MS19">
        <v>1913</v>
      </c>
      <c r="MT19">
        <v>1932</v>
      </c>
      <c r="MU19">
        <v>1945</v>
      </c>
      <c r="MV19">
        <v>1947</v>
      </c>
      <c r="MW19">
        <v>1958</v>
      </c>
      <c r="MX19">
        <v>1990</v>
      </c>
      <c r="MY19">
        <v>2011</v>
      </c>
      <c r="MZ19">
        <v>2093</v>
      </c>
      <c r="NA19">
        <v>2077</v>
      </c>
      <c r="NB19">
        <v>2095</v>
      </c>
      <c r="NC19">
        <v>0</v>
      </c>
      <c r="ND19">
        <v>0</v>
      </c>
      <c r="NE19">
        <v>0</v>
      </c>
      <c r="NF19">
        <v>44</v>
      </c>
      <c r="NG19">
        <v>79</v>
      </c>
      <c r="NH19">
        <v>109</v>
      </c>
      <c r="NI19">
        <v>154</v>
      </c>
      <c r="NJ19">
        <v>188</v>
      </c>
      <c r="NK19">
        <v>219</v>
      </c>
      <c r="NL19">
        <v>253</v>
      </c>
      <c r="NM19">
        <v>293</v>
      </c>
      <c r="NN19">
        <v>328</v>
      </c>
      <c r="NO19">
        <v>362</v>
      </c>
      <c r="NP19">
        <v>397</v>
      </c>
      <c r="NQ19">
        <v>434</v>
      </c>
      <c r="NR19">
        <v>482</v>
      </c>
      <c r="NS19">
        <v>532</v>
      </c>
      <c r="NT19">
        <v>570</v>
      </c>
      <c r="NU19">
        <v>626</v>
      </c>
      <c r="NV19">
        <v>672</v>
      </c>
      <c r="NW19">
        <v>731</v>
      </c>
      <c r="NX19">
        <v>784</v>
      </c>
      <c r="NY19">
        <v>845</v>
      </c>
      <c r="NZ19">
        <v>890</v>
      </c>
      <c r="OA19">
        <v>946</v>
      </c>
      <c r="OB19">
        <v>979</v>
      </c>
      <c r="OC19">
        <v>1029</v>
      </c>
      <c r="OD19">
        <v>1098</v>
      </c>
      <c r="OE19">
        <v>0</v>
      </c>
      <c r="OF19">
        <v>0</v>
      </c>
      <c r="OG19">
        <v>2140</v>
      </c>
      <c r="OH19">
        <v>2250</v>
      </c>
      <c r="OI19">
        <v>2360</v>
      </c>
      <c r="OJ19">
        <v>2540</v>
      </c>
      <c r="OK19">
        <v>2643</v>
      </c>
      <c r="OL19">
        <v>2812</v>
      </c>
      <c r="OM19">
        <v>2927</v>
      </c>
      <c r="ON19">
        <v>3055</v>
      </c>
      <c r="OO19">
        <v>3217</v>
      </c>
      <c r="OP19">
        <v>3305</v>
      </c>
      <c r="OQ19">
        <v>3461</v>
      </c>
      <c r="OR19">
        <v>3616</v>
      </c>
      <c r="OS19">
        <v>3733</v>
      </c>
      <c r="OT19">
        <v>3843</v>
      </c>
      <c r="OU19">
        <v>3951</v>
      </c>
      <c r="OV19">
        <v>4070</v>
      </c>
      <c r="OW19">
        <v>4195</v>
      </c>
      <c r="OX19">
        <v>4266</v>
      </c>
      <c r="OY19">
        <v>4337</v>
      </c>
      <c r="OZ19">
        <v>4396</v>
      </c>
      <c r="PA19">
        <v>4445</v>
      </c>
      <c r="PB19">
        <v>4542</v>
      </c>
      <c r="PC19">
        <v>4642</v>
      </c>
      <c r="PD19">
        <v>4747</v>
      </c>
      <c r="PE19">
        <v>4810</v>
      </c>
      <c r="PF19">
        <v>4889</v>
      </c>
      <c r="PG19">
        <v>0</v>
      </c>
      <c r="PH19">
        <v>0</v>
      </c>
      <c r="PI19">
        <v>0</v>
      </c>
      <c r="PJ19">
        <v>69</v>
      </c>
      <c r="PK19">
        <v>143</v>
      </c>
      <c r="PL19">
        <v>205</v>
      </c>
      <c r="PM19">
        <v>301</v>
      </c>
      <c r="PN19">
        <v>375</v>
      </c>
      <c r="PO19">
        <v>465</v>
      </c>
      <c r="PP19">
        <v>549</v>
      </c>
      <c r="PQ19">
        <v>624</v>
      </c>
      <c r="PR19">
        <v>735</v>
      </c>
      <c r="PS19">
        <v>817</v>
      </c>
      <c r="PT19">
        <v>919</v>
      </c>
      <c r="PU19">
        <v>1015</v>
      </c>
      <c r="PV19">
        <v>1116</v>
      </c>
      <c r="PW19">
        <v>1252</v>
      </c>
      <c r="PX19">
        <v>1361</v>
      </c>
      <c r="PY19">
        <v>1485</v>
      </c>
      <c r="PZ19">
        <v>1624</v>
      </c>
      <c r="QA19">
        <v>1770</v>
      </c>
      <c r="QB19">
        <v>1911</v>
      </c>
      <c r="QC19">
        <v>2055</v>
      </c>
      <c r="QD19">
        <v>2189</v>
      </c>
      <c r="QE19">
        <v>2353</v>
      </c>
      <c r="QF19">
        <v>2493</v>
      </c>
      <c r="QG19">
        <v>2652</v>
      </c>
      <c r="QH19">
        <v>2804</v>
      </c>
      <c r="QI19">
        <v>0</v>
      </c>
      <c r="QJ19">
        <v>0</v>
      </c>
      <c r="QK19">
        <v>7467</v>
      </c>
      <c r="QL19">
        <v>8003</v>
      </c>
      <c r="QM19">
        <v>8272</v>
      </c>
      <c r="QN19">
        <v>8565</v>
      </c>
      <c r="QO19">
        <v>8767</v>
      </c>
      <c r="QP19">
        <v>8826</v>
      </c>
      <c r="QQ19">
        <v>8889</v>
      </c>
      <c r="QR19">
        <v>8934</v>
      </c>
      <c r="QS19">
        <v>8975</v>
      </c>
      <c r="QT19">
        <v>8999</v>
      </c>
      <c r="QU19">
        <v>8979</v>
      </c>
      <c r="QV19">
        <v>8966</v>
      </c>
      <c r="QW19">
        <v>8953</v>
      </c>
      <c r="QX19">
        <v>9014</v>
      </c>
      <c r="QY19">
        <v>9022</v>
      </c>
      <c r="QZ19">
        <v>9025</v>
      </c>
      <c r="RA19">
        <v>8970</v>
      </c>
      <c r="RB19">
        <v>9012</v>
      </c>
      <c r="RC19">
        <v>9002</v>
      </c>
      <c r="RD19">
        <v>9027</v>
      </c>
      <c r="RE19">
        <v>9009</v>
      </c>
      <c r="RF19">
        <v>8979</v>
      </c>
      <c r="RG19">
        <v>9011</v>
      </c>
      <c r="RH19">
        <v>8994</v>
      </c>
      <c r="RI19">
        <v>9008</v>
      </c>
      <c r="RJ19">
        <v>8992</v>
      </c>
      <c r="RK19">
        <v>0</v>
      </c>
      <c r="RL19">
        <v>0</v>
      </c>
      <c r="RM19">
        <v>8322</v>
      </c>
      <c r="RN19">
        <v>8458</v>
      </c>
      <c r="RO19">
        <v>8636</v>
      </c>
      <c r="RP19">
        <v>8751</v>
      </c>
      <c r="RQ19">
        <v>8857</v>
      </c>
      <c r="RR19">
        <v>9007</v>
      </c>
      <c r="RS19">
        <v>9163</v>
      </c>
      <c r="RT19">
        <v>9313</v>
      </c>
      <c r="RU19">
        <v>9454</v>
      </c>
      <c r="RV19">
        <v>9540</v>
      </c>
      <c r="RW19">
        <v>9678</v>
      </c>
      <c r="RX19">
        <v>9836</v>
      </c>
      <c r="RY19">
        <v>9940</v>
      </c>
      <c r="RZ19">
        <v>10020</v>
      </c>
      <c r="SA19">
        <v>10062</v>
      </c>
      <c r="SB19">
        <v>10151</v>
      </c>
      <c r="SC19">
        <v>10271</v>
      </c>
      <c r="SD19">
        <v>10270</v>
      </c>
      <c r="SE19">
        <v>10326</v>
      </c>
      <c r="SF19">
        <v>10398</v>
      </c>
      <c r="SG19">
        <v>10526</v>
      </c>
      <c r="SH19">
        <v>10576</v>
      </c>
      <c r="SI19">
        <v>10611</v>
      </c>
      <c r="SJ19">
        <v>10660</v>
      </c>
      <c r="SK19">
        <v>10677</v>
      </c>
      <c r="SL19">
        <v>10703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674900.91460000002</v>
      </c>
      <c r="SU19">
        <v>674431.76870000002</v>
      </c>
      <c r="SV19">
        <v>672615.19070000004</v>
      </c>
      <c r="SW19">
        <v>662976.45970000001</v>
      </c>
      <c r="SX19">
        <v>650640.00919999997</v>
      </c>
      <c r="SY19">
        <v>642946.18980000005</v>
      </c>
      <c r="SZ19">
        <v>634515.02780000004</v>
      </c>
      <c r="TA19">
        <v>627182.90060000005</v>
      </c>
      <c r="TB19">
        <v>616678.97869999998</v>
      </c>
      <c r="TC19">
        <v>603428.34169999999</v>
      </c>
      <c r="TD19">
        <v>594437.19759999996</v>
      </c>
      <c r="TE19">
        <v>584433.17720000003</v>
      </c>
      <c r="TF19">
        <v>570196.50399999996</v>
      </c>
      <c r="TG19">
        <v>553266.87250000006</v>
      </c>
      <c r="TH19">
        <v>537214.82120000001</v>
      </c>
      <c r="TI19">
        <v>520535.94160000002</v>
      </c>
      <c r="TJ19">
        <v>506671.13750000001</v>
      </c>
      <c r="TK19">
        <v>490655.0491</v>
      </c>
      <c r="TL19">
        <v>475864.2096</v>
      </c>
      <c r="TM19">
        <v>464484.79060000001</v>
      </c>
      <c r="TN19">
        <v>453469.27279999998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426477.9596</v>
      </c>
      <c r="TW19">
        <v>452685.42800000001</v>
      </c>
      <c r="TX19">
        <v>481399.45510000002</v>
      </c>
      <c r="TY19">
        <v>513746.11680000002</v>
      </c>
      <c r="TZ19">
        <v>547666.65029999998</v>
      </c>
      <c r="UA19">
        <v>567377.3835</v>
      </c>
      <c r="UB19">
        <v>586516.62100000004</v>
      </c>
      <c r="UC19">
        <v>596730.03079999995</v>
      </c>
      <c r="UD19">
        <v>607568.60309999995</v>
      </c>
      <c r="UE19">
        <v>614172.5061</v>
      </c>
      <c r="UF19">
        <v>626352.61270000006</v>
      </c>
      <c r="UG19">
        <v>629891.68319999997</v>
      </c>
      <c r="UH19">
        <v>629858.98030000005</v>
      </c>
      <c r="UI19">
        <v>635008.90249999997</v>
      </c>
      <c r="UJ19">
        <v>633364.8665</v>
      </c>
      <c r="UK19">
        <v>631477.41740000003</v>
      </c>
      <c r="UL19">
        <v>624707.33330000006</v>
      </c>
      <c r="UM19">
        <v>618172.04920000001</v>
      </c>
      <c r="UN19">
        <v>612583.02789999999</v>
      </c>
      <c r="UO19">
        <v>603072.49309999996</v>
      </c>
      <c r="UP19">
        <v>594801.04119999998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717268.80759999994</v>
      </c>
      <c r="UY19">
        <v>813287.57149999996</v>
      </c>
      <c r="UZ19">
        <v>834014.56059999997</v>
      </c>
      <c r="VA19">
        <v>862426.73010000004</v>
      </c>
      <c r="VB19">
        <v>921038.25540000002</v>
      </c>
      <c r="VC19">
        <v>948406.55900000001</v>
      </c>
      <c r="VD19">
        <v>982168.60479999997</v>
      </c>
      <c r="VE19">
        <v>1020000</v>
      </c>
      <c r="VF19">
        <v>1060000</v>
      </c>
      <c r="VG19">
        <v>1120000</v>
      </c>
      <c r="VH19">
        <v>1110000</v>
      </c>
      <c r="VI19">
        <v>1190000</v>
      </c>
      <c r="VJ19">
        <v>1270000</v>
      </c>
      <c r="VK19">
        <v>1330000</v>
      </c>
      <c r="VL19">
        <v>1390000</v>
      </c>
      <c r="VM19">
        <v>1380000</v>
      </c>
      <c r="VN19">
        <v>1440000</v>
      </c>
      <c r="VO19">
        <v>1490000</v>
      </c>
      <c r="VP19">
        <v>1480000</v>
      </c>
      <c r="VQ19">
        <v>1480000</v>
      </c>
      <c r="VR19">
        <v>1500000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185335.26920000001</v>
      </c>
      <c r="WA19">
        <v>119958.10309999999</v>
      </c>
      <c r="WB19">
        <v>174696.2666</v>
      </c>
      <c r="WC19">
        <v>197876.0301</v>
      </c>
      <c r="WD19">
        <v>219557.315</v>
      </c>
      <c r="WE19">
        <v>266453.05219999998</v>
      </c>
      <c r="WF19">
        <v>310430.74040000001</v>
      </c>
      <c r="WG19">
        <v>200926.04560000001</v>
      </c>
      <c r="WH19">
        <v>268226.5171</v>
      </c>
      <c r="WI19">
        <v>260414.0943</v>
      </c>
      <c r="WJ19">
        <v>298798.16649999999</v>
      </c>
      <c r="WK19">
        <v>133890.14180000001</v>
      </c>
      <c r="WL19">
        <v>151655.50039999999</v>
      </c>
      <c r="WM19">
        <v>189306.44990000001</v>
      </c>
      <c r="WN19">
        <v>265478.30080000003</v>
      </c>
      <c r="WO19">
        <v>297399.1421</v>
      </c>
      <c r="WP19">
        <v>230989.6249</v>
      </c>
      <c r="WQ19">
        <v>205573.29079999999</v>
      </c>
      <c r="WR19">
        <v>235874.0318</v>
      </c>
      <c r="WS19">
        <v>246619.60010000001</v>
      </c>
      <c r="WT19">
        <v>324949.54239999998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6320000</v>
      </c>
      <c r="ZG19">
        <v>6180000</v>
      </c>
      <c r="ZH19">
        <v>6110000</v>
      </c>
      <c r="ZI19">
        <v>6020000</v>
      </c>
      <c r="ZJ19">
        <v>5960000</v>
      </c>
      <c r="ZK19">
        <v>5950000</v>
      </c>
      <c r="ZL19">
        <v>6040000</v>
      </c>
      <c r="ZM19">
        <v>5950000</v>
      </c>
      <c r="ZN19">
        <v>5870000</v>
      </c>
      <c r="ZO19">
        <v>5750000</v>
      </c>
      <c r="ZP19">
        <v>5700000</v>
      </c>
      <c r="ZQ19">
        <v>5660000</v>
      </c>
      <c r="ZR19">
        <v>5550000</v>
      </c>
      <c r="ZS19">
        <v>5420000</v>
      </c>
      <c r="ZT19">
        <v>5270000</v>
      </c>
      <c r="ZU19">
        <v>5150000</v>
      </c>
      <c r="ZV19">
        <v>5080000</v>
      </c>
      <c r="ZW19">
        <v>4980000</v>
      </c>
      <c r="ZX19">
        <v>5040000</v>
      </c>
      <c r="ZY19">
        <v>4850000</v>
      </c>
      <c r="ZZ19">
        <v>4750000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43400000</v>
      </c>
      <c r="ABK19">
        <v>43800000</v>
      </c>
      <c r="ABL19">
        <v>44400000</v>
      </c>
      <c r="ABM19">
        <v>45400000</v>
      </c>
      <c r="ABN19">
        <v>45300000</v>
      </c>
      <c r="ABO19">
        <v>46000000</v>
      </c>
      <c r="ABP19">
        <v>46700000</v>
      </c>
      <c r="ABQ19">
        <v>46800000</v>
      </c>
      <c r="ABR19">
        <v>46800000</v>
      </c>
      <c r="ABS19">
        <v>46700000</v>
      </c>
      <c r="ABT19">
        <v>46700000</v>
      </c>
      <c r="ABU19">
        <v>46700000</v>
      </c>
      <c r="ABV19">
        <v>46100000</v>
      </c>
      <c r="ABW19">
        <v>45500000</v>
      </c>
      <c r="ABX19">
        <v>44800000</v>
      </c>
      <c r="ABY19">
        <v>44000000</v>
      </c>
      <c r="ABZ19">
        <v>43600000</v>
      </c>
      <c r="ACA19">
        <v>43300000</v>
      </c>
      <c r="ACB19">
        <v>43000000</v>
      </c>
      <c r="ACC19">
        <v>42300000</v>
      </c>
      <c r="ACD19">
        <v>41700000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2440000</v>
      </c>
      <c r="ADO19">
        <v>2390000</v>
      </c>
      <c r="ADP19">
        <v>2330000</v>
      </c>
      <c r="ADQ19">
        <v>2270000</v>
      </c>
      <c r="ADR19">
        <v>2210000</v>
      </c>
      <c r="ADS19">
        <v>2140000</v>
      </c>
      <c r="ADT19">
        <v>2080000</v>
      </c>
      <c r="ADU19">
        <v>2020000</v>
      </c>
      <c r="ADV19">
        <v>1970000</v>
      </c>
      <c r="ADW19">
        <v>1910000</v>
      </c>
      <c r="ADX19">
        <v>1860000</v>
      </c>
      <c r="ADY19">
        <v>1790000</v>
      </c>
      <c r="ADZ19">
        <v>1750000</v>
      </c>
      <c r="AEA19">
        <v>1700000</v>
      </c>
      <c r="AEB19">
        <v>1650000</v>
      </c>
      <c r="AEC19">
        <v>1600000</v>
      </c>
      <c r="AED19">
        <v>1550000</v>
      </c>
      <c r="AEE19">
        <v>1510000</v>
      </c>
      <c r="AEF19">
        <v>1460000</v>
      </c>
      <c r="AEG19">
        <v>1420000</v>
      </c>
      <c r="AEH19">
        <v>1380000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5140000</v>
      </c>
      <c r="AEQ19">
        <v>5080000</v>
      </c>
      <c r="AER19">
        <v>5010000</v>
      </c>
      <c r="AES19">
        <v>4940000</v>
      </c>
      <c r="AET19">
        <v>4840000</v>
      </c>
      <c r="AEU19">
        <v>4760000</v>
      </c>
      <c r="AEV19">
        <v>4700000</v>
      </c>
      <c r="AEW19">
        <v>4610000</v>
      </c>
      <c r="AEX19">
        <v>4510000</v>
      </c>
      <c r="AEY19">
        <v>4400000</v>
      </c>
      <c r="AEZ19">
        <v>4310000</v>
      </c>
      <c r="AFA19">
        <v>4230000</v>
      </c>
      <c r="AFB19">
        <v>4110000</v>
      </c>
      <c r="AFC19">
        <v>4010000</v>
      </c>
      <c r="AFD19">
        <v>3920000</v>
      </c>
      <c r="AFE19">
        <v>3860000</v>
      </c>
      <c r="AFF19">
        <v>3760000</v>
      </c>
      <c r="AFG19">
        <v>3660000</v>
      </c>
      <c r="AFH19">
        <v>3570000</v>
      </c>
      <c r="AFI19">
        <v>3470000</v>
      </c>
      <c r="AFJ19">
        <v>3380000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269.0173231</v>
      </c>
      <c r="AGU19">
        <v>285.54868850000003</v>
      </c>
      <c r="AGV19">
        <v>303.66116199999999</v>
      </c>
      <c r="AGW19">
        <v>324.0650589</v>
      </c>
      <c r="AGX19">
        <v>345.46173579999999</v>
      </c>
      <c r="AGY19">
        <v>357.8950365</v>
      </c>
      <c r="AGZ19">
        <v>369.9678442</v>
      </c>
      <c r="AHA19">
        <v>376.41034400000001</v>
      </c>
      <c r="AHB19">
        <v>383.24718910000001</v>
      </c>
      <c r="AHC19">
        <v>387.4128541</v>
      </c>
      <c r="AHD19">
        <v>395.09592320000002</v>
      </c>
      <c r="AHE19">
        <v>397.32832769999999</v>
      </c>
      <c r="AHF19">
        <v>397.30769900000001</v>
      </c>
      <c r="AHG19">
        <v>400.5562099</v>
      </c>
      <c r="AHH19">
        <v>399.51917120000002</v>
      </c>
      <c r="AHI19">
        <v>398.32859029999997</v>
      </c>
      <c r="AHJ19">
        <v>394.05810020000001</v>
      </c>
      <c r="AHK19">
        <v>389.93571919999999</v>
      </c>
      <c r="AHL19">
        <v>386.4102297</v>
      </c>
      <c r="AHM19">
        <v>380.4110953</v>
      </c>
      <c r="AHN19">
        <v>375.19355990000003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24.352460929999999</v>
      </c>
      <c r="AHW19">
        <v>27.612456590000001</v>
      </c>
      <c r="AHX19">
        <v>28.31617211</v>
      </c>
      <c r="AHY19">
        <v>29.2808122</v>
      </c>
      <c r="AHZ19">
        <v>31.27077031</v>
      </c>
      <c r="AIA19">
        <v>32.199969430000003</v>
      </c>
      <c r="AIB19">
        <v>33.346246659999998</v>
      </c>
      <c r="AIC19">
        <v>34.687496520000003</v>
      </c>
      <c r="AID19">
        <v>35.922326499999997</v>
      </c>
      <c r="AIE19">
        <v>38.145674370000002</v>
      </c>
      <c r="AIF19">
        <v>37.828234639999998</v>
      </c>
      <c r="AIG19">
        <v>40.32203706</v>
      </c>
      <c r="AIH19">
        <v>43.137174029999997</v>
      </c>
      <c r="AII19">
        <v>45.027859980000002</v>
      </c>
      <c r="AIJ19">
        <v>47.35939965</v>
      </c>
      <c r="AIK19">
        <v>46.778659699999999</v>
      </c>
      <c r="AIL19">
        <v>48.850080349999999</v>
      </c>
      <c r="AIM19">
        <v>50.438517230000002</v>
      </c>
      <c r="AIN19">
        <v>50.11797104</v>
      </c>
      <c r="AIO19">
        <v>50.381536420000003</v>
      </c>
      <c r="AIP19">
        <v>51.079325279999999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1.929133437</v>
      </c>
      <c r="AIY19">
        <v>1.2486300560000001</v>
      </c>
      <c r="AIZ19">
        <v>1.8183932860000001</v>
      </c>
      <c r="AJA19">
        <v>2.05966877</v>
      </c>
      <c r="AJB19">
        <v>2.2853467630000002</v>
      </c>
      <c r="AJC19">
        <v>2.7734790810000001</v>
      </c>
      <c r="AJD19">
        <v>3.2312377649999999</v>
      </c>
      <c r="AJE19">
        <v>2.0914160289999999</v>
      </c>
      <c r="AJF19">
        <v>2.7919388729999999</v>
      </c>
      <c r="AJG19">
        <v>2.7106202650000002</v>
      </c>
      <c r="AJH19">
        <v>3.1101556440000002</v>
      </c>
      <c r="AJI19">
        <v>1.3936470400000001</v>
      </c>
      <c r="AJJ19">
        <v>1.578564608</v>
      </c>
      <c r="AJK19">
        <v>1.9704689980000001</v>
      </c>
      <c r="AJL19">
        <v>2.763333007</v>
      </c>
      <c r="AJM19">
        <v>3.0955933610000002</v>
      </c>
      <c r="AJN19">
        <v>2.4043443579999999</v>
      </c>
      <c r="AJO19">
        <v>2.139788668</v>
      </c>
      <c r="AJP19">
        <v>2.4551855859999998</v>
      </c>
      <c r="AJQ19">
        <v>2.5670349670000001</v>
      </c>
      <c r="AJR19">
        <v>3.3823623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235.13622770000001</v>
      </c>
      <c r="AKA19">
        <v>288.98978820000002</v>
      </c>
      <c r="AKB19">
        <v>277.97798690000002</v>
      </c>
      <c r="AKC19">
        <v>146.1715509</v>
      </c>
      <c r="AKD19">
        <v>193.2227025</v>
      </c>
      <c r="AKE19">
        <v>258.1974621</v>
      </c>
      <c r="AKF19">
        <v>241.016357</v>
      </c>
      <c r="AKG19">
        <v>334.70076260000002</v>
      </c>
      <c r="AKH19">
        <v>357.5284767</v>
      </c>
      <c r="AKI19">
        <v>233.45380840000001</v>
      </c>
      <c r="AKJ19">
        <v>218.05962170000001</v>
      </c>
      <c r="AKK19">
        <v>239.74373439999999</v>
      </c>
      <c r="AKL19">
        <v>253.48093359999999</v>
      </c>
      <c r="AKM19">
        <v>294.43648680000001</v>
      </c>
      <c r="AKN19">
        <v>319.21994649999999</v>
      </c>
      <c r="AKO19">
        <v>333.05466680000001</v>
      </c>
      <c r="AKP19">
        <v>404.55090840000003</v>
      </c>
      <c r="AKQ19">
        <v>280.43878380000001</v>
      </c>
      <c r="AKR19">
        <v>360.10589549999997</v>
      </c>
      <c r="AKS19">
        <v>299.51077329999998</v>
      </c>
      <c r="AKT19">
        <v>193.0184045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115.1162313</v>
      </c>
      <c r="AME19">
        <v>112.6325212</v>
      </c>
      <c r="AMF19">
        <v>111.3210009</v>
      </c>
      <c r="AMG19">
        <v>109.64895679999999</v>
      </c>
      <c r="AMH19">
        <v>108.64273540000001</v>
      </c>
      <c r="AMI19">
        <v>108.438729</v>
      </c>
      <c r="AMJ19">
        <v>110.028868</v>
      </c>
      <c r="AMK19">
        <v>108.4619926</v>
      </c>
      <c r="AML19">
        <v>106.89305</v>
      </c>
      <c r="AMM19">
        <v>104.751701</v>
      </c>
      <c r="AMN19">
        <v>103.7546791</v>
      </c>
      <c r="AMO19">
        <v>103.1041474</v>
      </c>
      <c r="AMP19">
        <v>101.0953227</v>
      </c>
      <c r="AMQ19">
        <v>98.811233689999995</v>
      </c>
      <c r="AMR19">
        <v>96.031882589999995</v>
      </c>
      <c r="AMS19">
        <v>93.76158796</v>
      </c>
      <c r="AMT19">
        <v>92.518401010000005</v>
      </c>
      <c r="AMU19">
        <v>90.771578489999996</v>
      </c>
      <c r="AMV19">
        <v>91.721219590000004</v>
      </c>
      <c r="AMW19">
        <v>88.368984499999996</v>
      </c>
      <c r="AMX19">
        <v>86.538660840000006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241.28230189999999</v>
      </c>
      <c r="ANG19">
        <v>205.8772463</v>
      </c>
      <c r="ANH19">
        <v>235.4855743</v>
      </c>
      <c r="ANI19">
        <v>235.39758639999999</v>
      </c>
      <c r="ANJ19">
        <v>211.00094659999999</v>
      </c>
      <c r="ANK19">
        <v>178.5695221</v>
      </c>
      <c r="ANL19">
        <v>203.0904821</v>
      </c>
      <c r="ANM19">
        <v>180.77303430000001</v>
      </c>
      <c r="ANN19">
        <v>240.07951729999999</v>
      </c>
      <c r="ANO19">
        <v>229.2628144</v>
      </c>
      <c r="ANP19">
        <v>188.87061850000001</v>
      </c>
      <c r="ANQ19">
        <v>275.6389198</v>
      </c>
      <c r="ANR19">
        <v>214.82940450000001</v>
      </c>
      <c r="ANS19">
        <v>228.31764190000001</v>
      </c>
      <c r="ANT19">
        <v>164.45482100000001</v>
      </c>
      <c r="ANU19">
        <v>252.91551609999999</v>
      </c>
      <c r="ANV19">
        <v>180.9365391</v>
      </c>
      <c r="ANW19">
        <v>209.01269250000001</v>
      </c>
      <c r="ANX19">
        <v>114.38451739999999</v>
      </c>
      <c r="ANY19">
        <v>165.61535720000001</v>
      </c>
      <c r="ANZ19">
        <v>185.3582127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85.957139150000003</v>
      </c>
      <c r="AOI19">
        <v>86.866462139999996</v>
      </c>
      <c r="AOJ19">
        <v>88.024466500000003</v>
      </c>
      <c r="AOK19">
        <v>89.992439169999997</v>
      </c>
      <c r="AOL19">
        <v>89.761313970000003</v>
      </c>
      <c r="AOM19">
        <v>91.260346240000004</v>
      </c>
      <c r="AON19">
        <v>92.570308269999998</v>
      </c>
      <c r="AOO19">
        <v>92.782069109999995</v>
      </c>
      <c r="AOP19">
        <v>92.734049139999996</v>
      </c>
      <c r="AOQ19">
        <v>92.56326043</v>
      </c>
      <c r="AOR19">
        <v>92.573950789999998</v>
      </c>
      <c r="AOS19">
        <v>92.637991360000001</v>
      </c>
      <c r="AOT19">
        <v>91.462020469999999</v>
      </c>
      <c r="AOU19">
        <v>90.275964560000006</v>
      </c>
      <c r="AOV19">
        <v>88.838900359999997</v>
      </c>
      <c r="AOW19">
        <v>87.212760079999995</v>
      </c>
      <c r="AOX19">
        <v>86.520330749999999</v>
      </c>
      <c r="AOY19">
        <v>85.849733740000005</v>
      </c>
      <c r="AOZ19">
        <v>85.234579600000004</v>
      </c>
      <c r="APA19">
        <v>83.850265750000005</v>
      </c>
      <c r="APB19">
        <v>82.745079880000006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789.91865199999995</v>
      </c>
      <c r="APK19">
        <v>951.6816364</v>
      </c>
      <c r="APL19">
        <v>779.83372540000005</v>
      </c>
      <c r="APM19">
        <v>681.99866610000004</v>
      </c>
      <c r="APN19">
        <v>1099.7984650000001</v>
      </c>
      <c r="APO19">
        <v>752.32605339999998</v>
      </c>
      <c r="APP19">
        <v>902.9305468</v>
      </c>
      <c r="APQ19">
        <v>802.57324530000005</v>
      </c>
      <c r="APR19">
        <v>844.79305820000002</v>
      </c>
      <c r="APS19">
        <v>1107.2177260000001</v>
      </c>
      <c r="APT19">
        <v>764.92024219999996</v>
      </c>
      <c r="APU19">
        <v>924.80789100000004</v>
      </c>
      <c r="APV19">
        <v>1029.5897010000001</v>
      </c>
      <c r="APW19">
        <v>1013.00621</v>
      </c>
      <c r="APX19">
        <v>902.1625616</v>
      </c>
      <c r="APY19">
        <v>925.74309110000002</v>
      </c>
      <c r="APZ19">
        <v>716.04955419999999</v>
      </c>
      <c r="AQA19">
        <v>930.36342019999995</v>
      </c>
      <c r="AQB19">
        <v>750.13833279999994</v>
      </c>
      <c r="AQC19">
        <v>849.03874010000004</v>
      </c>
      <c r="AQD19">
        <v>804.88765839999996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132.6679743</v>
      </c>
      <c r="ARO19">
        <v>131.03472360000001</v>
      </c>
      <c r="ARP19">
        <v>129.3007633</v>
      </c>
      <c r="ARQ19">
        <v>127.4353333</v>
      </c>
      <c r="ARR19">
        <v>124.8490986</v>
      </c>
      <c r="ARS19">
        <v>122.9661086</v>
      </c>
      <c r="ART19">
        <v>121.3336066</v>
      </c>
      <c r="ARU19">
        <v>119.04516099999999</v>
      </c>
      <c r="ARV19">
        <v>116.50803000000001</v>
      </c>
      <c r="ARW19">
        <v>113.58872529999999</v>
      </c>
      <c r="ARX19">
        <v>111.25576289999999</v>
      </c>
      <c r="ARY19">
        <v>109.2922062</v>
      </c>
      <c r="ARZ19">
        <v>106.0986071</v>
      </c>
      <c r="ASA19">
        <v>103.57003779999999</v>
      </c>
      <c r="ASB19">
        <v>101.25456269999999</v>
      </c>
      <c r="ASC19">
        <v>99.515546049999998</v>
      </c>
      <c r="ASD19">
        <v>97.075979680000003</v>
      </c>
      <c r="ASE19">
        <v>94.560428119999997</v>
      </c>
      <c r="ASF19">
        <v>92.230188290000001</v>
      </c>
      <c r="ASG19">
        <v>89.686671919999995</v>
      </c>
      <c r="ASH19">
        <v>87.286477289999993</v>
      </c>
    </row>
    <row r="20" spans="1:1178" x14ac:dyDescent="0.25">
      <c r="C20">
        <v>0</v>
      </c>
      <c r="D20">
        <v>0</v>
      </c>
      <c r="E20">
        <v>0</v>
      </c>
      <c r="F20">
        <v>161</v>
      </c>
      <c r="G20">
        <v>178</v>
      </c>
      <c r="H20">
        <v>163</v>
      </c>
      <c r="I20">
        <v>177</v>
      </c>
      <c r="J20">
        <v>177</v>
      </c>
      <c r="K20">
        <v>184</v>
      </c>
      <c r="L20">
        <v>181</v>
      </c>
      <c r="M20">
        <v>175</v>
      </c>
      <c r="N20">
        <v>210</v>
      </c>
      <c r="O20">
        <v>212</v>
      </c>
      <c r="P20">
        <v>193</v>
      </c>
      <c r="Q20">
        <v>199</v>
      </c>
      <c r="R20">
        <v>207</v>
      </c>
      <c r="S20">
        <v>210</v>
      </c>
      <c r="T20">
        <v>230</v>
      </c>
      <c r="U20">
        <v>207</v>
      </c>
      <c r="V20">
        <v>203</v>
      </c>
      <c r="W20">
        <v>198</v>
      </c>
      <c r="X20">
        <v>219</v>
      </c>
      <c r="Y20">
        <v>231</v>
      </c>
      <c r="Z20">
        <v>186</v>
      </c>
      <c r="AA20">
        <v>229</v>
      </c>
      <c r="AB20">
        <v>195</v>
      </c>
      <c r="AC20">
        <v>192</v>
      </c>
      <c r="AD20">
        <v>203</v>
      </c>
      <c r="AE20">
        <v>0</v>
      </c>
      <c r="AF20">
        <v>0</v>
      </c>
      <c r="AG20">
        <v>0</v>
      </c>
      <c r="AH20">
        <v>72</v>
      </c>
      <c r="AI20">
        <v>72</v>
      </c>
      <c r="AJ20">
        <v>60</v>
      </c>
      <c r="AK20">
        <v>80</v>
      </c>
      <c r="AL20">
        <v>81</v>
      </c>
      <c r="AM20">
        <v>77</v>
      </c>
      <c r="AN20">
        <v>90</v>
      </c>
      <c r="AO20">
        <v>79</v>
      </c>
      <c r="AP20">
        <v>82</v>
      </c>
      <c r="AQ20">
        <v>85</v>
      </c>
      <c r="AR20">
        <v>86</v>
      </c>
      <c r="AS20">
        <v>94</v>
      </c>
      <c r="AT20">
        <v>83</v>
      </c>
      <c r="AU20">
        <v>124</v>
      </c>
      <c r="AV20">
        <v>108</v>
      </c>
      <c r="AW20">
        <v>96</v>
      </c>
      <c r="AX20">
        <v>115</v>
      </c>
      <c r="AY20">
        <v>99</v>
      </c>
      <c r="AZ20">
        <v>123</v>
      </c>
      <c r="BA20">
        <v>98</v>
      </c>
      <c r="BB20">
        <v>112</v>
      </c>
      <c r="BC20">
        <v>119</v>
      </c>
      <c r="BD20">
        <v>108</v>
      </c>
      <c r="BE20">
        <v>135</v>
      </c>
      <c r="BF20">
        <v>130</v>
      </c>
      <c r="BG20">
        <v>0</v>
      </c>
      <c r="BH20">
        <v>0</v>
      </c>
      <c r="BI20">
        <v>0</v>
      </c>
      <c r="BJ20">
        <v>136</v>
      </c>
      <c r="BK20">
        <v>120</v>
      </c>
      <c r="BL20">
        <v>150</v>
      </c>
      <c r="BM20">
        <v>138</v>
      </c>
      <c r="BN20">
        <v>152</v>
      </c>
      <c r="BO20">
        <v>143</v>
      </c>
      <c r="BP20">
        <v>140</v>
      </c>
      <c r="BQ20">
        <v>138</v>
      </c>
      <c r="BR20">
        <v>128</v>
      </c>
      <c r="BS20">
        <v>111</v>
      </c>
      <c r="BT20">
        <v>133</v>
      </c>
      <c r="BU20">
        <v>139</v>
      </c>
      <c r="BV20">
        <v>119</v>
      </c>
      <c r="BW20">
        <v>122</v>
      </c>
      <c r="BX20">
        <v>130</v>
      </c>
      <c r="BY20">
        <v>117</v>
      </c>
      <c r="BZ20">
        <v>125</v>
      </c>
      <c r="CA20">
        <v>130</v>
      </c>
      <c r="CB20">
        <v>137</v>
      </c>
      <c r="CC20">
        <v>141</v>
      </c>
      <c r="CD20">
        <v>110</v>
      </c>
      <c r="CE20">
        <v>137</v>
      </c>
      <c r="CF20">
        <v>122</v>
      </c>
      <c r="CG20">
        <v>147</v>
      </c>
      <c r="CH20">
        <v>135</v>
      </c>
      <c r="CI20">
        <v>0</v>
      </c>
      <c r="CJ20">
        <v>0</v>
      </c>
      <c r="CK20">
        <v>0</v>
      </c>
      <c r="CL20">
        <v>28</v>
      </c>
      <c r="CM20">
        <v>35</v>
      </c>
      <c r="CN20">
        <v>33</v>
      </c>
      <c r="CO20">
        <v>46</v>
      </c>
      <c r="CP20">
        <v>49</v>
      </c>
      <c r="CQ20">
        <v>40</v>
      </c>
      <c r="CR20">
        <v>34</v>
      </c>
      <c r="CS20">
        <v>39</v>
      </c>
      <c r="CT20">
        <v>33</v>
      </c>
      <c r="CU20">
        <v>37</v>
      </c>
      <c r="CV20">
        <v>32</v>
      </c>
      <c r="CW20">
        <v>34</v>
      </c>
      <c r="CX20">
        <v>23</v>
      </c>
      <c r="CY20">
        <v>37</v>
      </c>
      <c r="CZ20">
        <v>30</v>
      </c>
      <c r="DA20">
        <v>28</v>
      </c>
      <c r="DB20">
        <v>32</v>
      </c>
      <c r="DC20">
        <v>28</v>
      </c>
      <c r="DD20">
        <v>30</v>
      </c>
      <c r="DE20">
        <v>31</v>
      </c>
      <c r="DF20">
        <v>36</v>
      </c>
      <c r="DG20">
        <v>30</v>
      </c>
      <c r="DH20">
        <v>37</v>
      </c>
      <c r="DI20">
        <v>37</v>
      </c>
      <c r="DJ20">
        <v>31</v>
      </c>
      <c r="DK20">
        <v>0</v>
      </c>
      <c r="DL20">
        <v>0</v>
      </c>
      <c r="DM20">
        <v>0</v>
      </c>
      <c r="DN20">
        <v>1</v>
      </c>
      <c r="DO20">
        <v>2</v>
      </c>
      <c r="DP20">
        <v>0</v>
      </c>
      <c r="DQ20">
        <v>3</v>
      </c>
      <c r="DR20">
        <v>3</v>
      </c>
      <c r="DS20">
        <v>3</v>
      </c>
      <c r="DT20">
        <v>3</v>
      </c>
      <c r="DU20">
        <v>2</v>
      </c>
      <c r="DV20">
        <v>3</v>
      </c>
      <c r="DW20">
        <v>2</v>
      </c>
      <c r="DX20">
        <v>9</v>
      </c>
      <c r="DY20">
        <v>2</v>
      </c>
      <c r="DZ20">
        <v>5</v>
      </c>
      <c r="EA20">
        <v>4</v>
      </c>
      <c r="EB20">
        <v>8</v>
      </c>
      <c r="EC20">
        <v>5</v>
      </c>
      <c r="ED20">
        <v>11</v>
      </c>
      <c r="EE20">
        <v>5</v>
      </c>
      <c r="EF20">
        <v>1</v>
      </c>
      <c r="EG20">
        <v>4</v>
      </c>
      <c r="EH20">
        <v>11</v>
      </c>
      <c r="EI20">
        <v>6</v>
      </c>
      <c r="EJ20">
        <v>4</v>
      </c>
      <c r="EK20">
        <v>3</v>
      </c>
      <c r="EL20">
        <v>4</v>
      </c>
      <c r="EM20">
        <v>0</v>
      </c>
      <c r="EN20">
        <v>0</v>
      </c>
      <c r="EO20">
        <v>0</v>
      </c>
      <c r="EP20">
        <v>15</v>
      </c>
      <c r="EQ20">
        <v>10</v>
      </c>
      <c r="ER20">
        <v>10</v>
      </c>
      <c r="ES20">
        <v>10</v>
      </c>
      <c r="ET20">
        <v>15</v>
      </c>
      <c r="EU20">
        <v>10</v>
      </c>
      <c r="EV20">
        <v>20</v>
      </c>
      <c r="EW20">
        <v>10</v>
      </c>
      <c r="EX20">
        <v>5</v>
      </c>
      <c r="EY20">
        <v>20</v>
      </c>
      <c r="EZ20">
        <v>20</v>
      </c>
      <c r="FA20">
        <v>30</v>
      </c>
      <c r="FB20">
        <v>15</v>
      </c>
      <c r="FC20">
        <v>15</v>
      </c>
      <c r="FD20">
        <v>25</v>
      </c>
      <c r="FE20">
        <v>30</v>
      </c>
      <c r="FF20">
        <v>40</v>
      </c>
      <c r="FG20">
        <v>40</v>
      </c>
      <c r="FH20">
        <v>20</v>
      </c>
      <c r="FI20">
        <v>20</v>
      </c>
      <c r="FJ20">
        <v>20</v>
      </c>
      <c r="FK20">
        <v>45</v>
      </c>
      <c r="FL20">
        <v>30</v>
      </c>
      <c r="FM20">
        <v>25</v>
      </c>
      <c r="FN20">
        <v>15</v>
      </c>
      <c r="FO20">
        <v>0</v>
      </c>
      <c r="FP20">
        <v>0</v>
      </c>
      <c r="FQ20">
        <v>7721</v>
      </c>
      <c r="FR20">
        <v>8043</v>
      </c>
      <c r="FS20">
        <v>8264</v>
      </c>
      <c r="FT20">
        <v>8453</v>
      </c>
      <c r="FU20">
        <v>8545</v>
      </c>
      <c r="FV20">
        <v>8585</v>
      </c>
      <c r="FW20">
        <v>8596</v>
      </c>
      <c r="FX20">
        <v>8590</v>
      </c>
      <c r="FY20">
        <v>8576</v>
      </c>
      <c r="FZ20">
        <v>8575</v>
      </c>
      <c r="GA20">
        <v>8517</v>
      </c>
      <c r="GB20">
        <v>8471</v>
      </c>
      <c r="GC20">
        <v>8463</v>
      </c>
      <c r="GD20">
        <v>8458</v>
      </c>
      <c r="GE20">
        <v>8464</v>
      </c>
      <c r="GF20">
        <v>8497</v>
      </c>
      <c r="GG20">
        <v>8467</v>
      </c>
      <c r="GH20">
        <v>8387</v>
      </c>
      <c r="GI20">
        <v>8380</v>
      </c>
      <c r="GJ20">
        <v>8301</v>
      </c>
      <c r="GK20">
        <v>8296</v>
      </c>
      <c r="GL20">
        <v>8276</v>
      </c>
      <c r="GM20">
        <v>8338</v>
      </c>
      <c r="GN20">
        <v>8250</v>
      </c>
      <c r="GO20">
        <v>8143</v>
      </c>
      <c r="GP20">
        <v>8063</v>
      </c>
      <c r="GQ20">
        <v>0</v>
      </c>
      <c r="GR20">
        <v>0</v>
      </c>
      <c r="GS20">
        <v>670</v>
      </c>
      <c r="GT20">
        <v>989</v>
      </c>
      <c r="GU20">
        <v>1334</v>
      </c>
      <c r="GV20">
        <v>1667</v>
      </c>
      <c r="GW20">
        <v>1960</v>
      </c>
      <c r="GX20">
        <v>2225</v>
      </c>
      <c r="GY20">
        <v>2449</v>
      </c>
      <c r="GZ20">
        <v>2668</v>
      </c>
      <c r="HA20">
        <v>2879</v>
      </c>
      <c r="HB20">
        <v>3056</v>
      </c>
      <c r="HC20">
        <v>3259</v>
      </c>
      <c r="HD20">
        <v>3414</v>
      </c>
      <c r="HE20">
        <v>3556</v>
      </c>
      <c r="HF20">
        <v>3651</v>
      </c>
      <c r="HG20">
        <v>3748</v>
      </c>
      <c r="HH20">
        <v>3844</v>
      </c>
      <c r="HI20">
        <v>3944</v>
      </c>
      <c r="HJ20">
        <v>4048</v>
      </c>
      <c r="HK20">
        <v>4085</v>
      </c>
      <c r="HL20">
        <v>4180</v>
      </c>
      <c r="HM20">
        <v>4248</v>
      </c>
      <c r="HN20">
        <v>4296</v>
      </c>
      <c r="HO20">
        <v>4361</v>
      </c>
      <c r="HP20">
        <v>4452</v>
      </c>
      <c r="HQ20">
        <v>4518</v>
      </c>
      <c r="HR20">
        <v>4551</v>
      </c>
      <c r="HS20">
        <v>0</v>
      </c>
      <c r="HT20">
        <v>0</v>
      </c>
      <c r="HU20">
        <v>74</v>
      </c>
      <c r="HV20">
        <v>91</v>
      </c>
      <c r="HW20">
        <v>107</v>
      </c>
      <c r="HX20">
        <v>136</v>
      </c>
      <c r="HY20">
        <v>172</v>
      </c>
      <c r="HZ20">
        <v>232</v>
      </c>
      <c r="IA20">
        <v>293</v>
      </c>
      <c r="IB20">
        <v>340</v>
      </c>
      <c r="IC20">
        <v>386</v>
      </c>
      <c r="ID20">
        <v>426</v>
      </c>
      <c r="IE20">
        <v>491</v>
      </c>
      <c r="IF20">
        <v>547</v>
      </c>
      <c r="IG20">
        <v>607</v>
      </c>
      <c r="IH20">
        <v>644</v>
      </c>
      <c r="II20">
        <v>693</v>
      </c>
      <c r="IJ20">
        <v>747</v>
      </c>
      <c r="IK20">
        <v>800</v>
      </c>
      <c r="IL20">
        <v>838</v>
      </c>
      <c r="IM20">
        <v>878</v>
      </c>
      <c r="IN20">
        <v>926</v>
      </c>
      <c r="IO20">
        <v>948</v>
      </c>
      <c r="IP20">
        <v>958</v>
      </c>
      <c r="IQ20">
        <v>967</v>
      </c>
      <c r="IR20">
        <v>990</v>
      </c>
      <c r="IS20">
        <v>1004</v>
      </c>
      <c r="IT20">
        <v>1021</v>
      </c>
      <c r="IU20">
        <v>0</v>
      </c>
      <c r="IV20">
        <v>0</v>
      </c>
      <c r="IW20">
        <v>6</v>
      </c>
      <c r="IX20">
        <v>6</v>
      </c>
      <c r="IY20">
        <v>7</v>
      </c>
      <c r="IZ20">
        <v>7</v>
      </c>
      <c r="JA20">
        <v>5</v>
      </c>
      <c r="JB20">
        <v>10</v>
      </c>
      <c r="JC20">
        <v>14</v>
      </c>
      <c r="JD20">
        <v>18</v>
      </c>
      <c r="JE20">
        <v>15</v>
      </c>
      <c r="JF20">
        <v>23</v>
      </c>
      <c r="JG20">
        <v>21</v>
      </c>
      <c r="JH20">
        <v>28</v>
      </c>
      <c r="JI20">
        <v>31</v>
      </c>
      <c r="JJ20">
        <v>32</v>
      </c>
      <c r="JK20">
        <v>31</v>
      </c>
      <c r="JL20">
        <v>33</v>
      </c>
      <c r="JM20">
        <v>38</v>
      </c>
      <c r="JN20">
        <v>40</v>
      </c>
      <c r="JO20">
        <v>47</v>
      </c>
      <c r="JP20">
        <v>52</v>
      </c>
      <c r="JQ20">
        <v>47</v>
      </c>
      <c r="JR20">
        <v>54</v>
      </c>
      <c r="JS20">
        <v>55</v>
      </c>
      <c r="JT20">
        <v>63</v>
      </c>
      <c r="JU20">
        <v>51</v>
      </c>
      <c r="JV20">
        <v>53</v>
      </c>
      <c r="JW20">
        <v>0</v>
      </c>
      <c r="JX20">
        <v>0</v>
      </c>
      <c r="JY20">
        <v>0</v>
      </c>
      <c r="JZ20">
        <v>6</v>
      </c>
      <c r="KA20">
        <v>17</v>
      </c>
      <c r="KB20">
        <v>24</v>
      </c>
      <c r="KC20">
        <v>37</v>
      </c>
      <c r="KD20">
        <v>48</v>
      </c>
      <c r="KE20">
        <v>60</v>
      </c>
      <c r="KF20">
        <v>84</v>
      </c>
      <c r="KG20">
        <v>108</v>
      </c>
      <c r="KH20">
        <v>142</v>
      </c>
      <c r="KI20">
        <v>169</v>
      </c>
      <c r="KJ20">
        <v>198</v>
      </c>
      <c r="KK20">
        <v>237</v>
      </c>
      <c r="KL20">
        <v>290</v>
      </c>
      <c r="KM20">
        <v>320</v>
      </c>
      <c r="KN20">
        <v>364</v>
      </c>
      <c r="KO20">
        <v>411</v>
      </c>
      <c r="KP20">
        <v>465</v>
      </c>
      <c r="KQ20">
        <v>528</v>
      </c>
      <c r="KR20">
        <v>574</v>
      </c>
      <c r="KS20">
        <v>640</v>
      </c>
      <c r="KT20">
        <v>701</v>
      </c>
      <c r="KU20">
        <v>769</v>
      </c>
      <c r="KV20">
        <v>843</v>
      </c>
      <c r="KW20">
        <v>925</v>
      </c>
      <c r="KX20">
        <v>993</v>
      </c>
      <c r="KY20">
        <v>0</v>
      </c>
      <c r="KZ20">
        <v>0</v>
      </c>
      <c r="LA20">
        <v>0</v>
      </c>
      <c r="LB20">
        <v>187</v>
      </c>
      <c r="LC20">
        <v>404</v>
      </c>
      <c r="LD20">
        <v>612</v>
      </c>
      <c r="LE20">
        <v>801</v>
      </c>
      <c r="LF20">
        <v>992</v>
      </c>
      <c r="LG20">
        <v>1165</v>
      </c>
      <c r="LH20">
        <v>1355</v>
      </c>
      <c r="LI20">
        <v>1541</v>
      </c>
      <c r="LJ20">
        <v>1703</v>
      </c>
      <c r="LK20">
        <v>1879</v>
      </c>
      <c r="LL20">
        <v>2054</v>
      </c>
      <c r="LM20">
        <v>2195</v>
      </c>
      <c r="LN20">
        <v>2354</v>
      </c>
      <c r="LO20">
        <v>2531</v>
      </c>
      <c r="LP20">
        <v>2697</v>
      </c>
      <c r="LQ20">
        <v>2870</v>
      </c>
      <c r="LR20">
        <v>3060</v>
      </c>
      <c r="LS20">
        <v>3228</v>
      </c>
      <c r="LT20">
        <v>3392</v>
      </c>
      <c r="LU20">
        <v>3578</v>
      </c>
      <c r="LV20">
        <v>3761</v>
      </c>
      <c r="LW20">
        <v>3909</v>
      </c>
      <c r="LX20">
        <v>4071</v>
      </c>
      <c r="LY20">
        <v>4229</v>
      </c>
      <c r="LZ20">
        <v>4383</v>
      </c>
      <c r="MA20">
        <v>0</v>
      </c>
      <c r="MB20">
        <v>0</v>
      </c>
      <c r="MC20">
        <v>1492</v>
      </c>
      <c r="MD20">
        <v>1535</v>
      </c>
      <c r="ME20">
        <v>1601</v>
      </c>
      <c r="MF20">
        <v>1662</v>
      </c>
      <c r="MG20">
        <v>1692</v>
      </c>
      <c r="MH20">
        <v>1730</v>
      </c>
      <c r="MI20">
        <v>1763</v>
      </c>
      <c r="MJ20">
        <v>1805</v>
      </c>
      <c r="MK20">
        <v>1840</v>
      </c>
      <c r="ML20">
        <v>1879</v>
      </c>
      <c r="MM20">
        <v>1947</v>
      </c>
      <c r="MN20">
        <v>1989</v>
      </c>
      <c r="MO20">
        <v>2042</v>
      </c>
      <c r="MP20">
        <v>2094</v>
      </c>
      <c r="MQ20">
        <v>2139</v>
      </c>
      <c r="MR20">
        <v>2185</v>
      </c>
      <c r="MS20">
        <v>2249</v>
      </c>
      <c r="MT20">
        <v>2291</v>
      </c>
      <c r="MU20">
        <v>2307</v>
      </c>
      <c r="MV20">
        <v>2343</v>
      </c>
      <c r="MW20">
        <v>2346</v>
      </c>
      <c r="MX20">
        <v>2360</v>
      </c>
      <c r="MY20">
        <v>2409</v>
      </c>
      <c r="MZ20">
        <v>2404</v>
      </c>
      <c r="NA20">
        <v>2385</v>
      </c>
      <c r="NB20">
        <v>2392</v>
      </c>
      <c r="NC20">
        <v>0</v>
      </c>
      <c r="ND20">
        <v>0</v>
      </c>
      <c r="NE20">
        <v>0</v>
      </c>
      <c r="NF20">
        <v>38</v>
      </c>
      <c r="NG20">
        <v>71</v>
      </c>
      <c r="NH20">
        <v>109</v>
      </c>
      <c r="NI20">
        <v>153</v>
      </c>
      <c r="NJ20">
        <v>203</v>
      </c>
      <c r="NK20">
        <v>249</v>
      </c>
      <c r="NL20">
        <v>291</v>
      </c>
      <c r="NM20">
        <v>334</v>
      </c>
      <c r="NN20">
        <v>398</v>
      </c>
      <c r="NO20">
        <v>453</v>
      </c>
      <c r="NP20">
        <v>504</v>
      </c>
      <c r="NQ20">
        <v>565</v>
      </c>
      <c r="NR20">
        <v>622</v>
      </c>
      <c r="NS20">
        <v>666</v>
      </c>
      <c r="NT20">
        <v>714</v>
      </c>
      <c r="NU20">
        <v>775</v>
      </c>
      <c r="NV20">
        <v>841</v>
      </c>
      <c r="NW20">
        <v>903</v>
      </c>
      <c r="NX20">
        <v>961</v>
      </c>
      <c r="NY20">
        <v>1028</v>
      </c>
      <c r="NZ20">
        <v>1089</v>
      </c>
      <c r="OA20">
        <v>1152</v>
      </c>
      <c r="OB20">
        <v>1223</v>
      </c>
      <c r="OC20">
        <v>1305</v>
      </c>
      <c r="OD20">
        <v>1373</v>
      </c>
      <c r="OE20">
        <v>0</v>
      </c>
      <c r="OF20">
        <v>0</v>
      </c>
      <c r="OG20">
        <v>2076</v>
      </c>
      <c r="OH20">
        <v>2193</v>
      </c>
      <c r="OI20">
        <v>2321</v>
      </c>
      <c r="OJ20">
        <v>2495</v>
      </c>
      <c r="OK20">
        <v>2584</v>
      </c>
      <c r="OL20">
        <v>2727</v>
      </c>
      <c r="OM20">
        <v>2879</v>
      </c>
      <c r="ON20">
        <v>3019</v>
      </c>
      <c r="OO20">
        <v>3134</v>
      </c>
      <c r="OP20">
        <v>3259</v>
      </c>
      <c r="OQ20">
        <v>3365</v>
      </c>
      <c r="OR20">
        <v>3449</v>
      </c>
      <c r="OS20">
        <v>3534</v>
      </c>
      <c r="OT20">
        <v>3614</v>
      </c>
      <c r="OU20">
        <v>3700</v>
      </c>
      <c r="OV20">
        <v>3780</v>
      </c>
      <c r="OW20">
        <v>3865</v>
      </c>
      <c r="OX20">
        <v>3906</v>
      </c>
      <c r="OY20">
        <v>3979</v>
      </c>
      <c r="OZ20">
        <v>4059</v>
      </c>
      <c r="PA20">
        <v>4114</v>
      </c>
      <c r="PB20">
        <v>4133</v>
      </c>
      <c r="PC20">
        <v>4165</v>
      </c>
      <c r="PD20">
        <v>4213</v>
      </c>
      <c r="PE20">
        <v>4239</v>
      </c>
      <c r="PF20">
        <v>4254</v>
      </c>
      <c r="PG20">
        <v>0</v>
      </c>
      <c r="PH20">
        <v>0</v>
      </c>
      <c r="PI20">
        <v>0</v>
      </c>
      <c r="PJ20">
        <v>67</v>
      </c>
      <c r="PK20">
        <v>128</v>
      </c>
      <c r="PL20">
        <v>182</v>
      </c>
      <c r="PM20">
        <v>248</v>
      </c>
      <c r="PN20">
        <v>318</v>
      </c>
      <c r="PO20">
        <v>397</v>
      </c>
      <c r="PP20">
        <v>483</v>
      </c>
      <c r="PQ20">
        <v>564</v>
      </c>
      <c r="PR20">
        <v>652</v>
      </c>
      <c r="PS20">
        <v>734</v>
      </c>
      <c r="PT20">
        <v>847</v>
      </c>
      <c r="PU20">
        <v>957</v>
      </c>
      <c r="PV20">
        <v>1067</v>
      </c>
      <c r="PW20">
        <v>1193</v>
      </c>
      <c r="PX20">
        <v>1299</v>
      </c>
      <c r="PY20">
        <v>1397</v>
      </c>
      <c r="PZ20">
        <v>1514</v>
      </c>
      <c r="QA20">
        <v>1642</v>
      </c>
      <c r="QB20">
        <v>1760</v>
      </c>
      <c r="QC20">
        <v>1893</v>
      </c>
      <c r="QD20">
        <v>2018</v>
      </c>
      <c r="QE20">
        <v>2148</v>
      </c>
      <c r="QF20">
        <v>2261</v>
      </c>
      <c r="QG20">
        <v>2397</v>
      </c>
      <c r="QH20">
        <v>2534</v>
      </c>
      <c r="QI20">
        <v>0</v>
      </c>
      <c r="QJ20">
        <v>0</v>
      </c>
      <c r="QK20">
        <v>7575</v>
      </c>
      <c r="QL20">
        <v>7777</v>
      </c>
      <c r="QM20">
        <v>7917</v>
      </c>
      <c r="QN20">
        <v>8073</v>
      </c>
      <c r="QO20">
        <v>8186</v>
      </c>
      <c r="QP20">
        <v>8343</v>
      </c>
      <c r="QQ20">
        <v>8482</v>
      </c>
      <c r="QR20">
        <v>8579</v>
      </c>
      <c r="QS20">
        <v>8607</v>
      </c>
      <c r="QT20">
        <v>8712</v>
      </c>
      <c r="QU20">
        <v>8812</v>
      </c>
      <c r="QV20">
        <v>8853</v>
      </c>
      <c r="QW20">
        <v>8935</v>
      </c>
      <c r="QX20">
        <v>8971</v>
      </c>
      <c r="QY20">
        <v>9000</v>
      </c>
      <c r="QZ20">
        <v>9072</v>
      </c>
      <c r="RA20">
        <v>9082</v>
      </c>
      <c r="RB20">
        <v>9133</v>
      </c>
      <c r="RC20">
        <v>9145</v>
      </c>
      <c r="RD20">
        <v>9135</v>
      </c>
      <c r="RE20">
        <v>9127</v>
      </c>
      <c r="RF20">
        <v>9188</v>
      </c>
      <c r="RG20">
        <v>9166</v>
      </c>
      <c r="RH20">
        <v>9217</v>
      </c>
      <c r="RI20">
        <v>9224</v>
      </c>
      <c r="RJ20">
        <v>9255</v>
      </c>
      <c r="RK20">
        <v>0</v>
      </c>
      <c r="RL20">
        <v>0</v>
      </c>
      <c r="RM20">
        <v>8331</v>
      </c>
      <c r="RN20">
        <v>8274</v>
      </c>
      <c r="RO20">
        <v>8224</v>
      </c>
      <c r="RP20">
        <v>8202</v>
      </c>
      <c r="RQ20">
        <v>8171</v>
      </c>
      <c r="RR20">
        <v>8133</v>
      </c>
      <c r="RS20">
        <v>8081</v>
      </c>
      <c r="RT20">
        <v>8059</v>
      </c>
      <c r="RU20">
        <v>8076</v>
      </c>
      <c r="RV20">
        <v>8015</v>
      </c>
      <c r="RW20">
        <v>8017</v>
      </c>
      <c r="RX20">
        <v>7993</v>
      </c>
      <c r="RY20">
        <v>8005</v>
      </c>
      <c r="RZ20">
        <v>7978</v>
      </c>
      <c r="SA20">
        <v>7993</v>
      </c>
      <c r="SB20">
        <v>7998</v>
      </c>
      <c r="SC20">
        <v>8024</v>
      </c>
      <c r="SD20">
        <v>8008</v>
      </c>
      <c r="SE20">
        <v>7997</v>
      </c>
      <c r="SF20">
        <v>8010</v>
      </c>
      <c r="SG20">
        <v>7964</v>
      </c>
      <c r="SH20">
        <v>7905</v>
      </c>
      <c r="SI20">
        <v>7893</v>
      </c>
      <c r="SJ20">
        <v>7888</v>
      </c>
      <c r="SK20">
        <v>7817</v>
      </c>
      <c r="SL20">
        <v>7773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882842.94350000005</v>
      </c>
      <c r="SU20">
        <v>858227.31480000005</v>
      </c>
      <c r="SV20">
        <v>832648.80859999999</v>
      </c>
      <c r="SW20">
        <v>807079.37459999998</v>
      </c>
      <c r="SX20">
        <v>783480.84039999999</v>
      </c>
      <c r="SY20">
        <v>755516.01430000004</v>
      </c>
      <c r="SZ20">
        <v>729549.02949999995</v>
      </c>
      <c r="TA20">
        <v>707631.11120000004</v>
      </c>
      <c r="TB20">
        <v>686614.59970000002</v>
      </c>
      <c r="TC20">
        <v>667089.00540000002</v>
      </c>
      <c r="TD20">
        <v>650184.36499999999</v>
      </c>
      <c r="TE20">
        <v>629018.23919999995</v>
      </c>
      <c r="TF20">
        <v>604927.17850000004</v>
      </c>
      <c r="TG20">
        <v>586817.75829999999</v>
      </c>
      <c r="TH20">
        <v>564355.05390000006</v>
      </c>
      <c r="TI20">
        <v>547587.49699999997</v>
      </c>
      <c r="TJ20">
        <v>530356.6727</v>
      </c>
      <c r="TK20">
        <v>518766.85619999998</v>
      </c>
      <c r="TL20">
        <v>498341.49930000002</v>
      </c>
      <c r="TM20">
        <v>477551.61259999999</v>
      </c>
      <c r="TN20">
        <v>459087.33960000001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1080000</v>
      </c>
      <c r="TW20">
        <v>1150000</v>
      </c>
      <c r="TX20">
        <v>1220000</v>
      </c>
      <c r="TY20">
        <v>1280000</v>
      </c>
      <c r="TZ20">
        <v>1310000</v>
      </c>
      <c r="UA20">
        <v>1360000</v>
      </c>
      <c r="UB20">
        <v>1380000</v>
      </c>
      <c r="UC20">
        <v>1400000</v>
      </c>
      <c r="UD20">
        <v>1400000</v>
      </c>
      <c r="UE20">
        <v>1390000</v>
      </c>
      <c r="UF20">
        <v>1390000</v>
      </c>
      <c r="UG20">
        <v>1380000</v>
      </c>
      <c r="UH20">
        <v>1370000</v>
      </c>
      <c r="UI20">
        <v>1350000</v>
      </c>
      <c r="UJ20">
        <v>1340000</v>
      </c>
      <c r="UK20">
        <v>1320000</v>
      </c>
      <c r="UL20">
        <v>1300000</v>
      </c>
      <c r="UM20">
        <v>1280000</v>
      </c>
      <c r="UN20">
        <v>1270000</v>
      </c>
      <c r="UO20">
        <v>1250000</v>
      </c>
      <c r="UP20">
        <v>1220000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585559.81099999999</v>
      </c>
      <c r="UY20">
        <v>717982.19209999999</v>
      </c>
      <c r="UZ20">
        <v>808886.79319999996</v>
      </c>
      <c r="VA20">
        <v>891577.10499999998</v>
      </c>
      <c r="VB20">
        <v>955309.2378</v>
      </c>
      <c r="VC20">
        <v>1070000</v>
      </c>
      <c r="VD20">
        <v>1160000</v>
      </c>
      <c r="VE20">
        <v>1250000</v>
      </c>
      <c r="VF20">
        <v>1280000</v>
      </c>
      <c r="VG20">
        <v>1340000</v>
      </c>
      <c r="VH20">
        <v>1400000</v>
      </c>
      <c r="VI20">
        <v>1460000</v>
      </c>
      <c r="VJ20">
        <v>1480000</v>
      </c>
      <c r="VK20">
        <v>1510000</v>
      </c>
      <c r="VL20">
        <v>1550000</v>
      </c>
      <c r="VM20">
        <v>1540000</v>
      </c>
      <c r="VN20">
        <v>1510000</v>
      </c>
      <c r="VO20">
        <v>1480000</v>
      </c>
      <c r="VP20">
        <v>1470000</v>
      </c>
      <c r="VQ20">
        <v>1450000</v>
      </c>
      <c r="VR20">
        <v>1430000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470414.23479999998</v>
      </c>
      <c r="WA20">
        <v>639397.98899999994</v>
      </c>
      <c r="WB20">
        <v>798138.95990000002</v>
      </c>
      <c r="WC20">
        <v>645743.49509999994</v>
      </c>
      <c r="WD20">
        <v>961300.99589999998</v>
      </c>
      <c r="WE20">
        <v>852145.2476</v>
      </c>
      <c r="WF20">
        <v>1100000</v>
      </c>
      <c r="WG20">
        <v>1190000</v>
      </c>
      <c r="WH20">
        <v>1190000</v>
      </c>
      <c r="WI20">
        <v>1120000</v>
      </c>
      <c r="WJ20">
        <v>1160000</v>
      </c>
      <c r="WK20">
        <v>1290000</v>
      </c>
      <c r="WL20">
        <v>1320000</v>
      </c>
      <c r="WM20">
        <v>1510000</v>
      </c>
      <c r="WN20">
        <v>1620000</v>
      </c>
      <c r="WO20">
        <v>1420000</v>
      </c>
      <c r="WP20">
        <v>1580000</v>
      </c>
      <c r="WQ20">
        <v>1570000</v>
      </c>
      <c r="WR20">
        <v>1740000</v>
      </c>
      <c r="WS20">
        <v>1370000</v>
      </c>
      <c r="WT20">
        <v>1380000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15200000</v>
      </c>
      <c r="ZG20">
        <v>15000000</v>
      </c>
      <c r="ZH20">
        <v>14900000</v>
      </c>
      <c r="ZI20">
        <v>14800000</v>
      </c>
      <c r="ZJ20">
        <v>14600000</v>
      </c>
      <c r="ZK20">
        <v>14700000</v>
      </c>
      <c r="ZL20">
        <v>14600000</v>
      </c>
      <c r="ZM20">
        <v>14600000</v>
      </c>
      <c r="ZN20">
        <v>14500000</v>
      </c>
      <c r="ZO20">
        <v>14400000</v>
      </c>
      <c r="ZP20">
        <v>14300000</v>
      </c>
      <c r="ZQ20">
        <v>14200000</v>
      </c>
      <c r="ZR20">
        <v>14100000</v>
      </c>
      <c r="ZS20">
        <v>13800000</v>
      </c>
      <c r="ZT20">
        <v>13600000</v>
      </c>
      <c r="ZU20">
        <v>13200000</v>
      </c>
      <c r="ZV20">
        <v>12900000</v>
      </c>
      <c r="ZW20">
        <v>12800000</v>
      </c>
      <c r="ZX20">
        <v>12400000</v>
      </c>
      <c r="ZY20">
        <v>11900000</v>
      </c>
      <c r="ZZ20">
        <v>11600000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19200000</v>
      </c>
      <c r="ABK20">
        <v>19700000</v>
      </c>
      <c r="ABL20">
        <v>20000000</v>
      </c>
      <c r="ABM20">
        <v>20200000</v>
      </c>
      <c r="ABN20">
        <v>20400000</v>
      </c>
      <c r="ABO20">
        <v>20400000</v>
      </c>
      <c r="ABP20">
        <v>20300000</v>
      </c>
      <c r="ABQ20">
        <v>20200000</v>
      </c>
      <c r="ABR20">
        <v>20100000</v>
      </c>
      <c r="ABS20">
        <v>20000000</v>
      </c>
      <c r="ABT20">
        <v>19800000</v>
      </c>
      <c r="ABU20">
        <v>19600000</v>
      </c>
      <c r="ABV20">
        <v>19300000</v>
      </c>
      <c r="ABW20">
        <v>19100000</v>
      </c>
      <c r="ABX20">
        <v>18900000</v>
      </c>
      <c r="ABY20">
        <v>18600000</v>
      </c>
      <c r="ABZ20">
        <v>18100000</v>
      </c>
      <c r="ACA20">
        <v>17700000</v>
      </c>
      <c r="ACB20">
        <v>17400000</v>
      </c>
      <c r="ACC20">
        <v>17000000</v>
      </c>
      <c r="ACD20">
        <v>16600000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2330000</v>
      </c>
      <c r="ADO20">
        <v>2300000</v>
      </c>
      <c r="ADP20">
        <v>2260000</v>
      </c>
      <c r="ADQ20">
        <v>2200000</v>
      </c>
      <c r="ADR20">
        <v>2160000</v>
      </c>
      <c r="ADS20">
        <v>2120000</v>
      </c>
      <c r="ADT20">
        <v>2070000</v>
      </c>
      <c r="ADU20">
        <v>2030000</v>
      </c>
      <c r="ADV20">
        <v>1980000</v>
      </c>
      <c r="ADW20">
        <v>1930000</v>
      </c>
      <c r="ADX20">
        <v>1880000</v>
      </c>
      <c r="ADY20">
        <v>1830000</v>
      </c>
      <c r="ADZ20">
        <v>1790000</v>
      </c>
      <c r="AEA20">
        <v>1740000</v>
      </c>
      <c r="AEB20">
        <v>1690000</v>
      </c>
      <c r="AEC20">
        <v>1640000</v>
      </c>
      <c r="AED20">
        <v>1600000</v>
      </c>
      <c r="AEE20">
        <v>1550000</v>
      </c>
      <c r="AEF20">
        <v>1510000</v>
      </c>
      <c r="AEG20">
        <v>1470000</v>
      </c>
      <c r="AEH20">
        <v>1430000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5790000</v>
      </c>
      <c r="AEQ20">
        <v>5590000</v>
      </c>
      <c r="AER20">
        <v>5410000</v>
      </c>
      <c r="AES20">
        <v>5260000</v>
      </c>
      <c r="AET20">
        <v>5070000</v>
      </c>
      <c r="AEU20">
        <v>4920000</v>
      </c>
      <c r="AEV20">
        <v>4770000</v>
      </c>
      <c r="AEW20">
        <v>4630000</v>
      </c>
      <c r="AEX20">
        <v>4480000</v>
      </c>
      <c r="AEY20">
        <v>4360000</v>
      </c>
      <c r="AEZ20">
        <v>4240000</v>
      </c>
      <c r="AFA20">
        <v>4130000</v>
      </c>
      <c r="AFB20">
        <v>4000000</v>
      </c>
      <c r="AFC20">
        <v>3880000</v>
      </c>
      <c r="AFD20">
        <v>3770000</v>
      </c>
      <c r="AFE20">
        <v>3640000</v>
      </c>
      <c r="AFF20">
        <v>3510000</v>
      </c>
      <c r="AFG20">
        <v>3400000</v>
      </c>
      <c r="AFH20">
        <v>3300000</v>
      </c>
      <c r="AFI20">
        <v>3170000</v>
      </c>
      <c r="AFJ20">
        <v>3060000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365.19519320000001</v>
      </c>
      <c r="AGU20">
        <v>390.25331219999998</v>
      </c>
      <c r="AGV20">
        <v>412.76837260000002</v>
      </c>
      <c r="AGW20">
        <v>432.43917290000002</v>
      </c>
      <c r="AGX20">
        <v>445.6557234</v>
      </c>
      <c r="AGY20">
        <v>461.41666320000002</v>
      </c>
      <c r="AGZ20">
        <v>469.2834148</v>
      </c>
      <c r="AHA20">
        <v>474.56555900000001</v>
      </c>
      <c r="AHB20">
        <v>473.05220650000001</v>
      </c>
      <c r="AHC20">
        <v>471.47600740000001</v>
      </c>
      <c r="AHD20">
        <v>469.46818819999999</v>
      </c>
      <c r="AHE20">
        <v>467.65165089999999</v>
      </c>
      <c r="AHF20">
        <v>466.00314170000001</v>
      </c>
      <c r="AHG20">
        <v>456.56559010000001</v>
      </c>
      <c r="AHH20">
        <v>453.57611120000001</v>
      </c>
      <c r="AHI20">
        <v>447.52899159999998</v>
      </c>
      <c r="AHJ20">
        <v>439.40370519999999</v>
      </c>
      <c r="AHK20">
        <v>433.06023169999997</v>
      </c>
      <c r="AHL20">
        <v>429.22019569999998</v>
      </c>
      <c r="AHM20">
        <v>422.8964062</v>
      </c>
      <c r="AHN20">
        <v>413.57795240000002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39.60883638</v>
      </c>
      <c r="AHW20">
        <v>48.566241460000001</v>
      </c>
      <c r="AHX20">
        <v>54.71527253</v>
      </c>
      <c r="AHY20">
        <v>60.308667030000002</v>
      </c>
      <c r="AHZ20">
        <v>64.619679450000007</v>
      </c>
      <c r="AIA20">
        <v>72.310184169999999</v>
      </c>
      <c r="AIB20">
        <v>78.211042930000005</v>
      </c>
      <c r="AIC20">
        <v>84.262088109999993</v>
      </c>
      <c r="AID20">
        <v>86.794492629999993</v>
      </c>
      <c r="AIE20">
        <v>90.678079049999994</v>
      </c>
      <c r="AIF20">
        <v>94.89699358</v>
      </c>
      <c r="AIG20">
        <v>98.669883240000004</v>
      </c>
      <c r="AIH20">
        <v>100.34631330000001</v>
      </c>
      <c r="AII20">
        <v>102.0738966</v>
      </c>
      <c r="AIJ20">
        <v>104.51868570000001</v>
      </c>
      <c r="AIK20">
        <v>103.88529219999999</v>
      </c>
      <c r="AIL20">
        <v>101.9234259</v>
      </c>
      <c r="AIM20">
        <v>99.884420239999997</v>
      </c>
      <c r="AIN20">
        <v>99.281710059999995</v>
      </c>
      <c r="AIO20">
        <v>97.753100810000007</v>
      </c>
      <c r="AIP20">
        <v>96.512895920000005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2.550496329</v>
      </c>
      <c r="AIY20">
        <v>3.4666940390000001</v>
      </c>
      <c r="AIZ20">
        <v>4.3273573299999999</v>
      </c>
      <c r="AJA20">
        <v>3.501098163</v>
      </c>
      <c r="AJB20">
        <v>5.211990793</v>
      </c>
      <c r="AJC20">
        <v>4.6201691289999998</v>
      </c>
      <c r="AJD20">
        <v>5.9808014610000004</v>
      </c>
      <c r="AJE20">
        <v>6.4287394349999998</v>
      </c>
      <c r="AJF20">
        <v>6.4428331319999996</v>
      </c>
      <c r="AJG20">
        <v>6.0597034919999997</v>
      </c>
      <c r="AJH20">
        <v>6.2627690339999997</v>
      </c>
      <c r="AJI20">
        <v>7.001624692</v>
      </c>
      <c r="AJJ20">
        <v>7.1554672369999999</v>
      </c>
      <c r="AJK20">
        <v>8.1627902950000006</v>
      </c>
      <c r="AJL20">
        <v>8.7681283899999993</v>
      </c>
      <c r="AJM20">
        <v>7.6942127390000001</v>
      </c>
      <c r="AJN20">
        <v>8.5826789489999999</v>
      </c>
      <c r="AJO20">
        <v>8.4870072309999998</v>
      </c>
      <c r="AJP20">
        <v>9.4383310779999992</v>
      </c>
      <c r="AJQ20">
        <v>7.41801333</v>
      </c>
      <c r="AJR20">
        <v>7.484384285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190.74269939999999</v>
      </c>
      <c r="AKA20">
        <v>180.88020460000001</v>
      </c>
      <c r="AKB20">
        <v>396.14593660000003</v>
      </c>
      <c r="AKC20">
        <v>396.87821709999997</v>
      </c>
      <c r="AKD20">
        <v>513.72357139999997</v>
      </c>
      <c r="AKE20">
        <v>365.15148799999997</v>
      </c>
      <c r="AKF20">
        <v>363.90098330000001</v>
      </c>
      <c r="AKG20">
        <v>547.92723369999999</v>
      </c>
      <c r="AKH20">
        <v>641.17204609999999</v>
      </c>
      <c r="AKI20">
        <v>318.38844130000001</v>
      </c>
      <c r="AKJ20">
        <v>463.94256899999999</v>
      </c>
      <c r="AKK20">
        <v>506.39713069999999</v>
      </c>
      <c r="AKL20">
        <v>566.36921710000001</v>
      </c>
      <c r="AKM20">
        <v>621.38864760000001</v>
      </c>
      <c r="AKN20">
        <v>389.95371749999998</v>
      </c>
      <c r="AKO20">
        <v>626.89568599999996</v>
      </c>
      <c r="AKP20">
        <v>569.08628239999996</v>
      </c>
      <c r="AKQ20">
        <v>579.13659410000002</v>
      </c>
      <c r="AKR20">
        <v>641.2469317</v>
      </c>
      <c r="AKS20">
        <v>610.12675590000003</v>
      </c>
      <c r="AKT20">
        <v>452.38832100000002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148.2495571</v>
      </c>
      <c r="AME20">
        <v>146.67712510000001</v>
      </c>
      <c r="AMF20">
        <v>145.79749369999999</v>
      </c>
      <c r="AMG20">
        <v>144.2957203</v>
      </c>
      <c r="AMH20">
        <v>143.06229339999999</v>
      </c>
      <c r="AMI20">
        <v>143.92198139999999</v>
      </c>
      <c r="AMJ20">
        <v>142.7442872</v>
      </c>
      <c r="AMK20">
        <v>142.27954449999999</v>
      </c>
      <c r="AML20">
        <v>141.65313190000001</v>
      </c>
      <c r="AMM20">
        <v>140.48277060000001</v>
      </c>
      <c r="AMN20">
        <v>139.32418000000001</v>
      </c>
      <c r="AMO20">
        <v>139.2282246</v>
      </c>
      <c r="AMP20">
        <v>137.6973855</v>
      </c>
      <c r="AMQ20">
        <v>134.6204304</v>
      </c>
      <c r="AMR20">
        <v>132.73897030000001</v>
      </c>
      <c r="AMS20">
        <v>129.03779660000001</v>
      </c>
      <c r="AMT20">
        <v>126.02703219999999</v>
      </c>
      <c r="AMU20">
        <v>124.8967914</v>
      </c>
      <c r="AMV20">
        <v>121.0073416</v>
      </c>
      <c r="AMW20">
        <v>116.5543309</v>
      </c>
      <c r="AMX20">
        <v>113.491669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292.44824060000002</v>
      </c>
      <c r="ANG20">
        <v>266.35893659999999</v>
      </c>
      <c r="ANH20">
        <v>284.70517660000002</v>
      </c>
      <c r="ANI20">
        <v>260.8795647</v>
      </c>
      <c r="ANJ20">
        <v>405.80430059999998</v>
      </c>
      <c r="ANK20">
        <v>305.26898619999997</v>
      </c>
      <c r="ANL20">
        <v>283.74826769999999</v>
      </c>
      <c r="ANM20">
        <v>332.97231219999998</v>
      </c>
      <c r="ANN20">
        <v>287.83591940000002</v>
      </c>
      <c r="ANO20">
        <v>187.7250794</v>
      </c>
      <c r="ANP20">
        <v>239.94205070000001</v>
      </c>
      <c r="ANQ20">
        <v>275.82389289999998</v>
      </c>
      <c r="ANR20">
        <v>281.5541389</v>
      </c>
      <c r="ANS20">
        <v>263.1447</v>
      </c>
      <c r="ANT20">
        <v>222.51235790000001</v>
      </c>
      <c r="ANU20">
        <v>231.18981109999999</v>
      </c>
      <c r="ANV20">
        <v>239.00764849999999</v>
      </c>
      <c r="ANW20">
        <v>225.0521191</v>
      </c>
      <c r="ANX20">
        <v>263.4898407</v>
      </c>
      <c r="ANY20">
        <v>243.49795030000001</v>
      </c>
      <c r="ANZ20">
        <v>237.24617119999999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85.483406200000005</v>
      </c>
      <c r="AOI20">
        <v>87.619570730000007</v>
      </c>
      <c r="AOJ20">
        <v>89.204208589999993</v>
      </c>
      <c r="AOK20">
        <v>89.905031789999995</v>
      </c>
      <c r="AOL20">
        <v>90.767869660000002</v>
      </c>
      <c r="AOM20">
        <v>90.990410839999996</v>
      </c>
      <c r="AON20">
        <v>90.545428240000007</v>
      </c>
      <c r="AOO20">
        <v>90.074664499999997</v>
      </c>
      <c r="AOP20">
        <v>89.430782660000006</v>
      </c>
      <c r="AOQ20">
        <v>88.892144310000006</v>
      </c>
      <c r="AOR20">
        <v>88.169064680000005</v>
      </c>
      <c r="AOS20">
        <v>87.525924639999999</v>
      </c>
      <c r="AOT20">
        <v>85.878059669999999</v>
      </c>
      <c r="AOU20">
        <v>84.935001529999994</v>
      </c>
      <c r="AOV20">
        <v>84.119093980000002</v>
      </c>
      <c r="AOW20">
        <v>82.775649610000002</v>
      </c>
      <c r="AOX20">
        <v>80.735862819999994</v>
      </c>
      <c r="AOY20">
        <v>78.991228230000004</v>
      </c>
      <c r="AOZ20">
        <v>77.574341079999996</v>
      </c>
      <c r="APA20">
        <v>75.77969066</v>
      </c>
      <c r="APB20">
        <v>73.832856730000003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793.99096410000004</v>
      </c>
      <c r="APK20">
        <v>820.69288119999999</v>
      </c>
      <c r="APL20">
        <v>849.52943909999999</v>
      </c>
      <c r="APM20">
        <v>711.6957218</v>
      </c>
      <c r="APN20">
        <v>806.27820589999999</v>
      </c>
      <c r="APO20">
        <v>807.16656869999997</v>
      </c>
      <c r="APP20">
        <v>962.34376640000005</v>
      </c>
      <c r="APQ20">
        <v>974.67165620000003</v>
      </c>
      <c r="APR20">
        <v>840.0795048</v>
      </c>
      <c r="APS20">
        <v>1030.1420210000001</v>
      </c>
      <c r="APT20">
        <v>774.07332780000002</v>
      </c>
      <c r="APU20">
        <v>742.3040307</v>
      </c>
      <c r="APV20">
        <v>805.55657770000005</v>
      </c>
      <c r="APW20">
        <v>795.9506212</v>
      </c>
      <c r="APX20">
        <v>765.7284386</v>
      </c>
      <c r="APY20">
        <v>826.27810139999997</v>
      </c>
      <c r="APZ20">
        <v>727.35039979999999</v>
      </c>
      <c r="AQA20">
        <v>748.26890960000003</v>
      </c>
      <c r="AQB20">
        <v>632.34462799999994</v>
      </c>
      <c r="AQC20">
        <v>735.43334879999998</v>
      </c>
      <c r="AQD20">
        <v>766.01283069999999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95.313786239999999</v>
      </c>
      <c r="ARO20">
        <v>91.945998099999997</v>
      </c>
      <c r="ARP20">
        <v>89.024933070000003</v>
      </c>
      <c r="ARQ20">
        <v>86.61429717</v>
      </c>
      <c r="ARR20">
        <v>83.456386629999997</v>
      </c>
      <c r="ARS20">
        <v>81.04583658</v>
      </c>
      <c r="ART20">
        <v>78.449722960000003</v>
      </c>
      <c r="ARU20">
        <v>76.279126790000007</v>
      </c>
      <c r="ARV20">
        <v>73.807617030000003</v>
      </c>
      <c r="ARW20">
        <v>71.792609639999995</v>
      </c>
      <c r="ARX20">
        <v>69.745164389999999</v>
      </c>
      <c r="ARY20">
        <v>67.933876560000002</v>
      </c>
      <c r="ARZ20">
        <v>65.823704070000005</v>
      </c>
      <c r="ASA20">
        <v>63.818725139999998</v>
      </c>
      <c r="ASB20">
        <v>62.06064997</v>
      </c>
      <c r="ASC20">
        <v>59.907035669999999</v>
      </c>
      <c r="ASD20">
        <v>57.731285560000003</v>
      </c>
      <c r="ASE20">
        <v>55.964706730000003</v>
      </c>
      <c r="ASF20">
        <v>54.300247200000001</v>
      </c>
      <c r="ASG20">
        <v>52.244164959999999</v>
      </c>
      <c r="ASH20">
        <v>50.436985640000003</v>
      </c>
    </row>
    <row r="21" spans="1:1178" x14ac:dyDescent="0.25">
      <c r="C21">
        <v>0</v>
      </c>
      <c r="D21">
        <v>0</v>
      </c>
      <c r="E21">
        <v>0</v>
      </c>
      <c r="F21">
        <v>161</v>
      </c>
      <c r="G21">
        <v>178</v>
      </c>
      <c r="H21">
        <v>161</v>
      </c>
      <c r="I21">
        <v>175</v>
      </c>
      <c r="J21">
        <v>175</v>
      </c>
      <c r="K21">
        <v>182</v>
      </c>
      <c r="L21">
        <v>179</v>
      </c>
      <c r="M21">
        <v>170</v>
      </c>
      <c r="N21">
        <v>202</v>
      </c>
      <c r="O21">
        <v>211</v>
      </c>
      <c r="P21">
        <v>193</v>
      </c>
      <c r="Q21">
        <v>193</v>
      </c>
      <c r="R21">
        <v>203</v>
      </c>
      <c r="S21">
        <v>205</v>
      </c>
      <c r="T21">
        <v>226</v>
      </c>
      <c r="U21">
        <v>200</v>
      </c>
      <c r="V21">
        <v>196</v>
      </c>
      <c r="W21">
        <v>192</v>
      </c>
      <c r="X21">
        <v>215</v>
      </c>
      <c r="Y21">
        <v>222</v>
      </c>
      <c r="Z21">
        <v>181</v>
      </c>
      <c r="AA21">
        <v>222</v>
      </c>
      <c r="AB21">
        <v>196</v>
      </c>
      <c r="AC21">
        <v>187</v>
      </c>
      <c r="AD21">
        <v>195</v>
      </c>
      <c r="AE21">
        <v>0</v>
      </c>
      <c r="AF21">
        <v>0</v>
      </c>
      <c r="AG21">
        <v>0</v>
      </c>
      <c r="AH21">
        <v>72</v>
      </c>
      <c r="AI21">
        <v>72</v>
      </c>
      <c r="AJ21">
        <v>60</v>
      </c>
      <c r="AK21">
        <v>80</v>
      </c>
      <c r="AL21">
        <v>81</v>
      </c>
      <c r="AM21">
        <v>77</v>
      </c>
      <c r="AN21">
        <v>90</v>
      </c>
      <c r="AO21">
        <v>79</v>
      </c>
      <c r="AP21">
        <v>82</v>
      </c>
      <c r="AQ21">
        <v>81</v>
      </c>
      <c r="AR21">
        <v>84</v>
      </c>
      <c r="AS21">
        <v>94</v>
      </c>
      <c r="AT21">
        <v>83</v>
      </c>
      <c r="AU21">
        <v>123</v>
      </c>
      <c r="AV21">
        <v>106</v>
      </c>
      <c r="AW21">
        <v>96</v>
      </c>
      <c r="AX21">
        <v>115</v>
      </c>
      <c r="AY21">
        <v>98</v>
      </c>
      <c r="AZ21">
        <v>121</v>
      </c>
      <c r="BA21">
        <v>96</v>
      </c>
      <c r="BB21">
        <v>112</v>
      </c>
      <c r="BC21">
        <v>117</v>
      </c>
      <c r="BD21">
        <v>107</v>
      </c>
      <c r="BE21">
        <v>134</v>
      </c>
      <c r="BF21">
        <v>127</v>
      </c>
      <c r="BG21">
        <v>0</v>
      </c>
      <c r="BH21">
        <v>0</v>
      </c>
      <c r="BI21">
        <v>0</v>
      </c>
      <c r="BJ21">
        <v>136</v>
      </c>
      <c r="BK21">
        <v>120</v>
      </c>
      <c r="BL21">
        <v>149</v>
      </c>
      <c r="BM21">
        <v>137</v>
      </c>
      <c r="BN21">
        <v>151</v>
      </c>
      <c r="BO21">
        <v>143</v>
      </c>
      <c r="BP21">
        <v>138</v>
      </c>
      <c r="BQ21">
        <v>138</v>
      </c>
      <c r="BR21">
        <v>124</v>
      </c>
      <c r="BS21">
        <v>110</v>
      </c>
      <c r="BT21">
        <v>133</v>
      </c>
      <c r="BU21">
        <v>138</v>
      </c>
      <c r="BV21">
        <v>117</v>
      </c>
      <c r="BW21">
        <v>122</v>
      </c>
      <c r="BX21">
        <v>127</v>
      </c>
      <c r="BY21">
        <v>117</v>
      </c>
      <c r="BZ21">
        <v>124</v>
      </c>
      <c r="CA21">
        <v>126</v>
      </c>
      <c r="CB21">
        <v>132</v>
      </c>
      <c r="CC21">
        <v>140</v>
      </c>
      <c r="CD21">
        <v>106</v>
      </c>
      <c r="CE21">
        <v>132</v>
      </c>
      <c r="CF21">
        <v>120</v>
      </c>
      <c r="CG21">
        <v>143</v>
      </c>
      <c r="CH21">
        <v>134</v>
      </c>
      <c r="CI21">
        <v>0</v>
      </c>
      <c r="CJ21">
        <v>0</v>
      </c>
      <c r="CK21">
        <v>0</v>
      </c>
      <c r="CL21">
        <v>28</v>
      </c>
      <c r="CM21">
        <v>35</v>
      </c>
      <c r="CN21">
        <v>33</v>
      </c>
      <c r="CO21">
        <v>46</v>
      </c>
      <c r="CP21">
        <v>49</v>
      </c>
      <c r="CQ21">
        <v>40</v>
      </c>
      <c r="CR21">
        <v>34</v>
      </c>
      <c r="CS21">
        <v>38</v>
      </c>
      <c r="CT21">
        <v>33</v>
      </c>
      <c r="CU21">
        <v>37</v>
      </c>
      <c r="CV21">
        <v>31</v>
      </c>
      <c r="CW21">
        <v>33</v>
      </c>
      <c r="CX21">
        <v>23</v>
      </c>
      <c r="CY21">
        <v>36</v>
      </c>
      <c r="CZ21">
        <v>31</v>
      </c>
      <c r="DA21">
        <v>29</v>
      </c>
      <c r="DB21">
        <v>31</v>
      </c>
      <c r="DC21">
        <v>28</v>
      </c>
      <c r="DD21">
        <v>30</v>
      </c>
      <c r="DE21">
        <v>30</v>
      </c>
      <c r="DF21">
        <v>36</v>
      </c>
      <c r="DG21">
        <v>29</v>
      </c>
      <c r="DH21">
        <v>37</v>
      </c>
      <c r="DI21">
        <v>37</v>
      </c>
      <c r="DJ21">
        <v>30</v>
      </c>
      <c r="DK21">
        <v>0</v>
      </c>
      <c r="DL21">
        <v>0</v>
      </c>
      <c r="DM21">
        <v>0</v>
      </c>
      <c r="DN21">
        <v>1</v>
      </c>
      <c r="DO21">
        <v>2</v>
      </c>
      <c r="DP21">
        <v>0</v>
      </c>
      <c r="DQ21">
        <v>3</v>
      </c>
      <c r="DR21">
        <v>3</v>
      </c>
      <c r="DS21">
        <v>3</v>
      </c>
      <c r="DT21">
        <v>3</v>
      </c>
      <c r="DU21">
        <v>2</v>
      </c>
      <c r="DV21">
        <v>2</v>
      </c>
      <c r="DW21">
        <v>2</v>
      </c>
      <c r="DX21">
        <v>9</v>
      </c>
      <c r="DY21">
        <v>2</v>
      </c>
      <c r="DZ21">
        <v>5</v>
      </c>
      <c r="EA21">
        <v>3</v>
      </c>
      <c r="EB21">
        <v>5</v>
      </c>
      <c r="EC21">
        <v>5</v>
      </c>
      <c r="ED21">
        <v>10</v>
      </c>
      <c r="EE21">
        <v>5</v>
      </c>
      <c r="EF21">
        <v>1</v>
      </c>
      <c r="EG21">
        <v>4</v>
      </c>
      <c r="EH21">
        <v>11</v>
      </c>
      <c r="EI21">
        <v>5</v>
      </c>
      <c r="EJ21">
        <v>4</v>
      </c>
      <c r="EK21">
        <v>2</v>
      </c>
      <c r="EL21">
        <v>3</v>
      </c>
      <c r="EM21">
        <v>0</v>
      </c>
      <c r="EN21">
        <v>0</v>
      </c>
      <c r="EO21">
        <v>0</v>
      </c>
      <c r="EP21">
        <v>15</v>
      </c>
      <c r="EQ21">
        <v>10</v>
      </c>
      <c r="ER21">
        <v>10</v>
      </c>
      <c r="ES21">
        <v>10</v>
      </c>
      <c r="ET21">
        <v>15</v>
      </c>
      <c r="EU21">
        <v>10</v>
      </c>
      <c r="EV21">
        <v>20</v>
      </c>
      <c r="EW21">
        <v>10</v>
      </c>
      <c r="EX21">
        <v>5</v>
      </c>
      <c r="EY21">
        <v>20</v>
      </c>
      <c r="EZ21">
        <v>15</v>
      </c>
      <c r="FA21">
        <v>30</v>
      </c>
      <c r="FB21">
        <v>15</v>
      </c>
      <c r="FC21">
        <v>15</v>
      </c>
      <c r="FD21">
        <v>20</v>
      </c>
      <c r="FE21">
        <v>25</v>
      </c>
      <c r="FF21">
        <v>30</v>
      </c>
      <c r="FG21">
        <v>35</v>
      </c>
      <c r="FH21">
        <v>20</v>
      </c>
      <c r="FI21">
        <v>20</v>
      </c>
      <c r="FJ21">
        <v>20</v>
      </c>
      <c r="FK21">
        <v>45</v>
      </c>
      <c r="FL21">
        <v>30</v>
      </c>
      <c r="FM21">
        <v>25</v>
      </c>
      <c r="FN21">
        <v>15</v>
      </c>
      <c r="FO21">
        <v>0</v>
      </c>
      <c r="FP21">
        <v>0</v>
      </c>
      <c r="FQ21">
        <v>5446</v>
      </c>
      <c r="FR21">
        <v>6102</v>
      </c>
      <c r="FS21">
        <v>6670</v>
      </c>
      <c r="FT21">
        <v>7163</v>
      </c>
      <c r="FU21">
        <v>7563</v>
      </c>
      <c r="FV21">
        <v>7928</v>
      </c>
      <c r="FW21">
        <v>8205</v>
      </c>
      <c r="FX21">
        <v>8473</v>
      </c>
      <c r="FY21">
        <v>8748</v>
      </c>
      <c r="FZ21">
        <v>8937</v>
      </c>
      <c r="GA21">
        <v>9143</v>
      </c>
      <c r="GB21">
        <v>9286</v>
      </c>
      <c r="GC21">
        <v>9476</v>
      </c>
      <c r="GD21">
        <v>9572</v>
      </c>
      <c r="GE21">
        <v>9711</v>
      </c>
      <c r="GF21">
        <v>9800</v>
      </c>
      <c r="GG21">
        <v>9847</v>
      </c>
      <c r="GH21">
        <v>9917</v>
      </c>
      <c r="GI21">
        <v>9919</v>
      </c>
      <c r="GJ21">
        <v>9954</v>
      </c>
      <c r="GK21">
        <v>9944</v>
      </c>
      <c r="GL21">
        <v>9968</v>
      </c>
      <c r="GM21">
        <v>9991</v>
      </c>
      <c r="GN21">
        <v>10066</v>
      </c>
      <c r="GO21">
        <v>10103</v>
      </c>
      <c r="GP21">
        <v>10135</v>
      </c>
      <c r="GQ21">
        <v>0</v>
      </c>
      <c r="GR21">
        <v>0</v>
      </c>
      <c r="GS21">
        <v>692</v>
      </c>
      <c r="GT21">
        <v>832</v>
      </c>
      <c r="GU21">
        <v>983</v>
      </c>
      <c r="GV21">
        <v>1138</v>
      </c>
      <c r="GW21">
        <v>1324</v>
      </c>
      <c r="GX21">
        <v>1513</v>
      </c>
      <c r="GY21">
        <v>1698</v>
      </c>
      <c r="GZ21">
        <v>1894</v>
      </c>
      <c r="HA21">
        <v>2095</v>
      </c>
      <c r="HB21">
        <v>2286</v>
      </c>
      <c r="HC21">
        <v>2463</v>
      </c>
      <c r="HD21">
        <v>2665</v>
      </c>
      <c r="HE21">
        <v>2850</v>
      </c>
      <c r="HF21">
        <v>3049</v>
      </c>
      <c r="HG21">
        <v>3237</v>
      </c>
      <c r="HH21">
        <v>3433</v>
      </c>
      <c r="HI21">
        <v>3571</v>
      </c>
      <c r="HJ21">
        <v>3724</v>
      </c>
      <c r="HK21">
        <v>3909</v>
      </c>
      <c r="HL21">
        <v>4033</v>
      </c>
      <c r="HM21">
        <v>4192</v>
      </c>
      <c r="HN21">
        <v>4309</v>
      </c>
      <c r="HO21">
        <v>4418</v>
      </c>
      <c r="HP21">
        <v>4525</v>
      </c>
      <c r="HQ21">
        <v>4593</v>
      </c>
      <c r="HR21">
        <v>4707</v>
      </c>
      <c r="HS21">
        <v>0</v>
      </c>
      <c r="HT21">
        <v>0</v>
      </c>
      <c r="HU21">
        <v>74</v>
      </c>
      <c r="HV21">
        <v>85</v>
      </c>
      <c r="HW21">
        <v>99</v>
      </c>
      <c r="HX21">
        <v>116</v>
      </c>
      <c r="HY21">
        <v>121</v>
      </c>
      <c r="HZ21">
        <v>132</v>
      </c>
      <c r="IA21">
        <v>146</v>
      </c>
      <c r="IB21">
        <v>167</v>
      </c>
      <c r="IC21">
        <v>170</v>
      </c>
      <c r="ID21">
        <v>186</v>
      </c>
      <c r="IE21">
        <v>194</v>
      </c>
      <c r="IF21">
        <v>199</v>
      </c>
      <c r="IG21">
        <v>217</v>
      </c>
      <c r="IH21">
        <v>229</v>
      </c>
      <c r="II21">
        <v>250</v>
      </c>
      <c r="IJ21">
        <v>276</v>
      </c>
      <c r="IK21">
        <v>296</v>
      </c>
      <c r="IL21">
        <v>316</v>
      </c>
      <c r="IM21">
        <v>333</v>
      </c>
      <c r="IN21">
        <v>355</v>
      </c>
      <c r="IO21">
        <v>372</v>
      </c>
      <c r="IP21">
        <v>391</v>
      </c>
      <c r="IQ21">
        <v>413</v>
      </c>
      <c r="IR21">
        <v>436</v>
      </c>
      <c r="IS21">
        <v>457</v>
      </c>
      <c r="IT21">
        <v>478</v>
      </c>
      <c r="IU21">
        <v>0</v>
      </c>
      <c r="IV21">
        <v>0</v>
      </c>
      <c r="IW21">
        <v>3</v>
      </c>
      <c r="IX21">
        <v>0</v>
      </c>
      <c r="IY21">
        <v>1</v>
      </c>
      <c r="IZ21">
        <v>1</v>
      </c>
      <c r="JA21">
        <v>3</v>
      </c>
      <c r="JB21">
        <v>4</v>
      </c>
      <c r="JC21">
        <v>5</v>
      </c>
      <c r="JD21">
        <v>6</v>
      </c>
      <c r="JE21">
        <v>10</v>
      </c>
      <c r="JF21">
        <v>12</v>
      </c>
      <c r="JG21">
        <v>15</v>
      </c>
      <c r="JH21">
        <v>13</v>
      </c>
      <c r="JI21">
        <v>7</v>
      </c>
      <c r="JJ21">
        <v>9</v>
      </c>
      <c r="JK21">
        <v>10</v>
      </c>
      <c r="JL21">
        <v>6</v>
      </c>
      <c r="JM21">
        <v>13</v>
      </c>
      <c r="JN21">
        <v>12</v>
      </c>
      <c r="JO21">
        <v>11</v>
      </c>
      <c r="JP21">
        <v>14</v>
      </c>
      <c r="JQ21">
        <v>20</v>
      </c>
      <c r="JR21">
        <v>17</v>
      </c>
      <c r="JS21">
        <v>19</v>
      </c>
      <c r="JT21">
        <v>21</v>
      </c>
      <c r="JU21">
        <v>18</v>
      </c>
      <c r="JV21">
        <v>25</v>
      </c>
      <c r="JW21">
        <v>0</v>
      </c>
      <c r="JX21">
        <v>0</v>
      </c>
      <c r="JY21">
        <v>0</v>
      </c>
      <c r="JZ21">
        <v>6</v>
      </c>
      <c r="KA21">
        <v>9</v>
      </c>
      <c r="KB21">
        <v>14</v>
      </c>
      <c r="KC21">
        <v>25</v>
      </c>
      <c r="KD21">
        <v>33</v>
      </c>
      <c r="KE21">
        <v>48</v>
      </c>
      <c r="KF21">
        <v>63</v>
      </c>
      <c r="KG21">
        <v>78</v>
      </c>
      <c r="KH21">
        <v>99</v>
      </c>
      <c r="KI21">
        <v>125</v>
      </c>
      <c r="KJ21">
        <v>161</v>
      </c>
      <c r="KK21">
        <v>183</v>
      </c>
      <c r="KL21">
        <v>211</v>
      </c>
      <c r="KM21">
        <v>235</v>
      </c>
      <c r="KN21">
        <v>268</v>
      </c>
      <c r="KO21">
        <v>300</v>
      </c>
      <c r="KP21">
        <v>331</v>
      </c>
      <c r="KQ21">
        <v>363</v>
      </c>
      <c r="KR21">
        <v>400</v>
      </c>
      <c r="KS21">
        <v>437</v>
      </c>
      <c r="KT21">
        <v>494</v>
      </c>
      <c r="KU21">
        <v>531</v>
      </c>
      <c r="KV21">
        <v>562</v>
      </c>
      <c r="KW21">
        <v>615</v>
      </c>
      <c r="KX21">
        <v>661</v>
      </c>
      <c r="KY21">
        <v>0</v>
      </c>
      <c r="KZ21">
        <v>0</v>
      </c>
      <c r="LA21">
        <v>0</v>
      </c>
      <c r="LB21">
        <v>155</v>
      </c>
      <c r="LC21">
        <v>280</v>
      </c>
      <c r="LD21">
        <v>429</v>
      </c>
      <c r="LE21">
        <v>557</v>
      </c>
      <c r="LF21">
        <v>657</v>
      </c>
      <c r="LG21">
        <v>776</v>
      </c>
      <c r="LH21">
        <v>895</v>
      </c>
      <c r="LI21">
        <v>1008</v>
      </c>
      <c r="LJ21">
        <v>1112</v>
      </c>
      <c r="LK21">
        <v>1208</v>
      </c>
      <c r="LL21">
        <v>1305</v>
      </c>
      <c r="LM21">
        <v>1385</v>
      </c>
      <c r="LN21">
        <v>1466</v>
      </c>
      <c r="LO21">
        <v>1561</v>
      </c>
      <c r="LP21">
        <v>1639</v>
      </c>
      <c r="LQ21">
        <v>1732</v>
      </c>
      <c r="LR21">
        <v>1802</v>
      </c>
      <c r="LS21">
        <v>1871</v>
      </c>
      <c r="LT21">
        <v>1931</v>
      </c>
      <c r="LU21">
        <v>2002</v>
      </c>
      <c r="LV21">
        <v>2074</v>
      </c>
      <c r="LW21">
        <v>2164</v>
      </c>
      <c r="LX21">
        <v>2226</v>
      </c>
      <c r="LY21">
        <v>2288</v>
      </c>
      <c r="LZ21">
        <v>2359</v>
      </c>
      <c r="MA21">
        <v>0</v>
      </c>
      <c r="MB21">
        <v>0</v>
      </c>
      <c r="MC21">
        <v>1437</v>
      </c>
      <c r="MD21">
        <v>1530</v>
      </c>
      <c r="ME21">
        <v>1599</v>
      </c>
      <c r="MF21">
        <v>1652</v>
      </c>
      <c r="MG21">
        <v>1727</v>
      </c>
      <c r="MH21">
        <v>1819</v>
      </c>
      <c r="MI21">
        <v>1872</v>
      </c>
      <c r="MJ21">
        <v>1927</v>
      </c>
      <c r="MK21">
        <v>1988</v>
      </c>
      <c r="ML21">
        <v>2063</v>
      </c>
      <c r="MM21">
        <v>2136</v>
      </c>
      <c r="MN21">
        <v>2238</v>
      </c>
      <c r="MO21">
        <v>2314</v>
      </c>
      <c r="MP21">
        <v>2416</v>
      </c>
      <c r="MQ21">
        <v>2516</v>
      </c>
      <c r="MR21">
        <v>2613</v>
      </c>
      <c r="MS21">
        <v>2705</v>
      </c>
      <c r="MT21">
        <v>2794</v>
      </c>
      <c r="MU21">
        <v>2872</v>
      </c>
      <c r="MV21">
        <v>2985</v>
      </c>
      <c r="MW21">
        <v>3093</v>
      </c>
      <c r="MX21">
        <v>3158</v>
      </c>
      <c r="MY21">
        <v>3246</v>
      </c>
      <c r="MZ21">
        <v>3292</v>
      </c>
      <c r="NA21">
        <v>3371</v>
      </c>
      <c r="NB21">
        <v>3504</v>
      </c>
      <c r="NC21">
        <v>0</v>
      </c>
      <c r="ND21">
        <v>0</v>
      </c>
      <c r="NE21">
        <v>0</v>
      </c>
      <c r="NF21">
        <v>31</v>
      </c>
      <c r="NG21">
        <v>65</v>
      </c>
      <c r="NH21">
        <v>103</v>
      </c>
      <c r="NI21">
        <v>143</v>
      </c>
      <c r="NJ21">
        <v>185</v>
      </c>
      <c r="NK21">
        <v>235</v>
      </c>
      <c r="NL21">
        <v>273</v>
      </c>
      <c r="NM21">
        <v>318</v>
      </c>
      <c r="NN21">
        <v>372</v>
      </c>
      <c r="NO21">
        <v>424</v>
      </c>
      <c r="NP21">
        <v>476</v>
      </c>
      <c r="NQ21">
        <v>529</v>
      </c>
      <c r="NR21">
        <v>569</v>
      </c>
      <c r="NS21">
        <v>616</v>
      </c>
      <c r="NT21">
        <v>662</v>
      </c>
      <c r="NU21">
        <v>725</v>
      </c>
      <c r="NV21">
        <v>785</v>
      </c>
      <c r="NW21">
        <v>851</v>
      </c>
      <c r="NX21">
        <v>911</v>
      </c>
      <c r="NY21">
        <v>960</v>
      </c>
      <c r="NZ21">
        <v>1025</v>
      </c>
      <c r="OA21">
        <v>1084</v>
      </c>
      <c r="OB21">
        <v>1146</v>
      </c>
      <c r="OC21">
        <v>1214</v>
      </c>
      <c r="OD21">
        <v>1289</v>
      </c>
      <c r="OE21">
        <v>0</v>
      </c>
      <c r="OF21">
        <v>0</v>
      </c>
      <c r="OG21">
        <v>2107</v>
      </c>
      <c r="OH21">
        <v>2182</v>
      </c>
      <c r="OI21">
        <v>2305</v>
      </c>
      <c r="OJ21">
        <v>2427</v>
      </c>
      <c r="OK21">
        <v>2539</v>
      </c>
      <c r="OL21">
        <v>2643</v>
      </c>
      <c r="OM21">
        <v>2750</v>
      </c>
      <c r="ON21">
        <v>2870</v>
      </c>
      <c r="OO21">
        <v>3012</v>
      </c>
      <c r="OP21">
        <v>3106</v>
      </c>
      <c r="OQ21">
        <v>3213</v>
      </c>
      <c r="OR21">
        <v>3306</v>
      </c>
      <c r="OS21">
        <v>3392</v>
      </c>
      <c r="OT21">
        <v>3503</v>
      </c>
      <c r="OU21">
        <v>3617</v>
      </c>
      <c r="OV21">
        <v>3702</v>
      </c>
      <c r="OW21">
        <v>3812</v>
      </c>
      <c r="OX21">
        <v>3912</v>
      </c>
      <c r="OY21">
        <v>4032</v>
      </c>
      <c r="OZ21">
        <v>4134</v>
      </c>
      <c r="PA21">
        <v>4238</v>
      </c>
      <c r="PB21">
        <v>4312</v>
      </c>
      <c r="PC21">
        <v>4397</v>
      </c>
      <c r="PD21">
        <v>4461</v>
      </c>
      <c r="PE21">
        <v>4479</v>
      </c>
      <c r="PF21">
        <v>4559</v>
      </c>
      <c r="PG21">
        <v>0</v>
      </c>
      <c r="PH21">
        <v>0</v>
      </c>
      <c r="PI21">
        <v>0</v>
      </c>
      <c r="PJ21">
        <v>81</v>
      </c>
      <c r="PK21">
        <v>144</v>
      </c>
      <c r="PL21">
        <v>212</v>
      </c>
      <c r="PM21">
        <v>286</v>
      </c>
      <c r="PN21">
        <v>347</v>
      </c>
      <c r="PO21">
        <v>426</v>
      </c>
      <c r="PP21">
        <v>518</v>
      </c>
      <c r="PQ21">
        <v>606</v>
      </c>
      <c r="PR21">
        <v>695</v>
      </c>
      <c r="PS21">
        <v>774</v>
      </c>
      <c r="PT21">
        <v>879</v>
      </c>
      <c r="PU21">
        <v>970</v>
      </c>
      <c r="PV21">
        <v>1074</v>
      </c>
      <c r="PW21">
        <v>1169</v>
      </c>
      <c r="PX21">
        <v>1300</v>
      </c>
      <c r="PY21">
        <v>1397</v>
      </c>
      <c r="PZ21">
        <v>1509</v>
      </c>
      <c r="QA21">
        <v>1626</v>
      </c>
      <c r="QB21">
        <v>1759</v>
      </c>
      <c r="QC21">
        <v>1898</v>
      </c>
      <c r="QD21">
        <v>2050</v>
      </c>
      <c r="QE21">
        <v>2202</v>
      </c>
      <c r="QF21">
        <v>2352</v>
      </c>
      <c r="QG21">
        <v>2525</v>
      </c>
      <c r="QH21">
        <v>2679</v>
      </c>
      <c r="QI21">
        <v>0</v>
      </c>
      <c r="QJ21">
        <v>0</v>
      </c>
      <c r="QK21">
        <v>7535</v>
      </c>
      <c r="QL21">
        <v>7844</v>
      </c>
      <c r="QM21">
        <v>8138</v>
      </c>
      <c r="QN21">
        <v>8331</v>
      </c>
      <c r="QO21">
        <v>8528</v>
      </c>
      <c r="QP21">
        <v>8702</v>
      </c>
      <c r="QQ21">
        <v>8790</v>
      </c>
      <c r="QR21">
        <v>8899</v>
      </c>
      <c r="QS21">
        <v>8926</v>
      </c>
      <c r="QT21">
        <v>8978</v>
      </c>
      <c r="QU21">
        <v>9044</v>
      </c>
      <c r="QV21">
        <v>9154</v>
      </c>
      <c r="QW21">
        <v>9194</v>
      </c>
      <c r="QX21">
        <v>9203</v>
      </c>
      <c r="QY21">
        <v>9304</v>
      </c>
      <c r="QZ21">
        <v>9373</v>
      </c>
      <c r="RA21">
        <v>9426</v>
      </c>
      <c r="RB21">
        <v>9530</v>
      </c>
      <c r="RC21">
        <v>9573</v>
      </c>
      <c r="RD21">
        <v>9571</v>
      </c>
      <c r="RE21">
        <v>9631</v>
      </c>
      <c r="RF21">
        <v>9637</v>
      </c>
      <c r="RG21">
        <v>9622</v>
      </c>
      <c r="RH21">
        <v>9632</v>
      </c>
      <c r="RI21">
        <v>9623</v>
      </c>
      <c r="RJ21">
        <v>9633</v>
      </c>
      <c r="RK21">
        <v>0</v>
      </c>
      <c r="RL21">
        <v>0</v>
      </c>
      <c r="RM21">
        <v>8383</v>
      </c>
      <c r="RN21">
        <v>8498</v>
      </c>
      <c r="RO21">
        <v>8589</v>
      </c>
      <c r="RP21">
        <v>8572</v>
      </c>
      <c r="RQ21">
        <v>8678</v>
      </c>
      <c r="RR21">
        <v>8790</v>
      </c>
      <c r="RS21">
        <v>8932</v>
      </c>
      <c r="RT21">
        <v>9043</v>
      </c>
      <c r="RU21">
        <v>9168</v>
      </c>
      <c r="RV21">
        <v>9317</v>
      </c>
      <c r="RW21">
        <v>9442</v>
      </c>
      <c r="RX21">
        <v>9501</v>
      </c>
      <c r="RY21">
        <v>9613</v>
      </c>
      <c r="RZ21">
        <v>9705</v>
      </c>
      <c r="SA21">
        <v>9761</v>
      </c>
      <c r="SB21">
        <v>9809</v>
      </c>
      <c r="SC21">
        <v>9905</v>
      </c>
      <c r="SD21">
        <v>9942</v>
      </c>
      <c r="SE21">
        <v>10061</v>
      </c>
      <c r="SF21">
        <v>10106</v>
      </c>
      <c r="SG21">
        <v>10194</v>
      </c>
      <c r="SH21">
        <v>10240</v>
      </c>
      <c r="SI21">
        <v>10314</v>
      </c>
      <c r="SJ21">
        <v>10372</v>
      </c>
      <c r="SK21">
        <v>10431</v>
      </c>
      <c r="SL21">
        <v>10448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645950.81059999997</v>
      </c>
      <c r="SU21">
        <v>649048.52430000005</v>
      </c>
      <c r="SV21">
        <v>650726.60479999997</v>
      </c>
      <c r="SW21">
        <v>652278.2635</v>
      </c>
      <c r="SX21">
        <v>646961.83990000002</v>
      </c>
      <c r="SY21">
        <v>642596.56889999995</v>
      </c>
      <c r="SZ21">
        <v>633637.8872</v>
      </c>
      <c r="TA21">
        <v>627769.60609999998</v>
      </c>
      <c r="TB21">
        <v>615659.66040000005</v>
      </c>
      <c r="TC21">
        <v>606407.74280000001</v>
      </c>
      <c r="TD21">
        <v>594141.1531</v>
      </c>
      <c r="TE21">
        <v>579602.52969999996</v>
      </c>
      <c r="TF21">
        <v>566721.15269999998</v>
      </c>
      <c r="TG21">
        <v>550325.6753</v>
      </c>
      <c r="TH21">
        <v>536182.08189999999</v>
      </c>
      <c r="TI21">
        <v>520042.15730000002</v>
      </c>
      <c r="TJ21">
        <v>506113.87099999998</v>
      </c>
      <c r="TK21">
        <v>492506.47560000001</v>
      </c>
      <c r="TL21">
        <v>481751.06949999998</v>
      </c>
      <c r="TM21">
        <v>469438.70020000002</v>
      </c>
      <c r="TN21">
        <v>457209.30979999999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419464.52100000001</v>
      </c>
      <c r="TW21">
        <v>457042.68939999997</v>
      </c>
      <c r="TX21">
        <v>494950.5722</v>
      </c>
      <c r="TY21">
        <v>531531.07339999999</v>
      </c>
      <c r="TZ21">
        <v>563097.54330000002</v>
      </c>
      <c r="UA21">
        <v>589026.17420000001</v>
      </c>
      <c r="UB21">
        <v>618771.31220000004</v>
      </c>
      <c r="UC21">
        <v>642451.86239999998</v>
      </c>
      <c r="UD21">
        <v>667292.02130000002</v>
      </c>
      <c r="UE21">
        <v>687802.86800000002</v>
      </c>
      <c r="UF21">
        <v>708203.16240000003</v>
      </c>
      <c r="UG21">
        <v>715215.11459999997</v>
      </c>
      <c r="UH21">
        <v>724134.57019999996</v>
      </c>
      <c r="UI21">
        <v>737968.89110000001</v>
      </c>
      <c r="UJ21">
        <v>739202.42260000005</v>
      </c>
      <c r="UK21">
        <v>745966.30119999999</v>
      </c>
      <c r="UL21">
        <v>744452.86250000005</v>
      </c>
      <c r="UM21">
        <v>741052.87569999998</v>
      </c>
      <c r="UN21">
        <v>736893.70109999995</v>
      </c>
      <c r="UO21">
        <v>726182.00269999995</v>
      </c>
      <c r="UP21">
        <v>722530.20880000002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338252.05869999999</v>
      </c>
      <c r="UY21">
        <v>363230.36609999998</v>
      </c>
      <c r="UZ21">
        <v>403374.5919</v>
      </c>
      <c r="VA21">
        <v>398661.01169999997</v>
      </c>
      <c r="VB21">
        <v>423477.71659999999</v>
      </c>
      <c r="VC21">
        <v>428827.00189999997</v>
      </c>
      <c r="VD21">
        <v>427067.22739999997</v>
      </c>
      <c r="VE21">
        <v>452132.45030000003</v>
      </c>
      <c r="VF21">
        <v>463238.0257</v>
      </c>
      <c r="VG21">
        <v>490988.70750000002</v>
      </c>
      <c r="VH21">
        <v>526263.62430000002</v>
      </c>
      <c r="VI21">
        <v>547959.87329999998</v>
      </c>
      <c r="VJ21">
        <v>567945.81469999999</v>
      </c>
      <c r="VK21">
        <v>581067.82689999999</v>
      </c>
      <c r="VL21">
        <v>601414.26439999999</v>
      </c>
      <c r="VM21">
        <v>611858.62529999996</v>
      </c>
      <c r="VN21">
        <v>624378.12529999996</v>
      </c>
      <c r="VO21">
        <v>640300.36439999996</v>
      </c>
      <c r="VP21">
        <v>656270.61959999998</v>
      </c>
      <c r="VQ21">
        <v>667844.64500000002</v>
      </c>
      <c r="VR21">
        <v>678187.71710000001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190590.76569999999</v>
      </c>
      <c r="WA21">
        <v>231299.473</v>
      </c>
      <c r="WB21">
        <v>269475.11410000001</v>
      </c>
      <c r="WC21">
        <v>436043.87400000001</v>
      </c>
      <c r="WD21">
        <v>508012.28039999999</v>
      </c>
      <c r="WE21">
        <v>616519.75780000002</v>
      </c>
      <c r="WF21">
        <v>518754.48869999999</v>
      </c>
      <c r="WG21">
        <v>271193.53409999999</v>
      </c>
      <c r="WH21">
        <v>338521.74849999999</v>
      </c>
      <c r="WI21">
        <v>365179.87969999999</v>
      </c>
      <c r="WJ21">
        <v>212726.14350000001</v>
      </c>
      <c r="WK21">
        <v>447482.1789</v>
      </c>
      <c r="WL21">
        <v>401029.58529999998</v>
      </c>
      <c r="WM21">
        <v>356903.35259999998</v>
      </c>
      <c r="WN21">
        <v>441010.32089999999</v>
      </c>
      <c r="WO21">
        <v>611664.80020000006</v>
      </c>
      <c r="WP21">
        <v>504771.92249999999</v>
      </c>
      <c r="WQ21">
        <v>547725.10149999999</v>
      </c>
      <c r="WR21">
        <v>587747.93720000004</v>
      </c>
      <c r="WS21">
        <v>489110.6274</v>
      </c>
      <c r="WT21">
        <v>659534.28720000002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24100000</v>
      </c>
      <c r="ZG21">
        <v>24100000</v>
      </c>
      <c r="ZH21">
        <v>24100000</v>
      </c>
      <c r="ZI21">
        <v>24100000</v>
      </c>
      <c r="ZJ21">
        <v>24300000</v>
      </c>
      <c r="ZK21">
        <v>24400000</v>
      </c>
      <c r="ZL21">
        <v>24800000</v>
      </c>
      <c r="ZM21">
        <v>24900000</v>
      </c>
      <c r="ZN21">
        <v>25300000</v>
      </c>
      <c r="ZO21">
        <v>25600000</v>
      </c>
      <c r="ZP21">
        <v>25800000</v>
      </c>
      <c r="ZQ21">
        <v>25900000</v>
      </c>
      <c r="ZR21">
        <v>26000000</v>
      </c>
      <c r="ZS21">
        <v>25900000</v>
      </c>
      <c r="ZT21">
        <v>26200000</v>
      </c>
      <c r="ZU21">
        <v>26300000</v>
      </c>
      <c r="ZV21">
        <v>26100000</v>
      </c>
      <c r="ZW21">
        <v>26000000</v>
      </c>
      <c r="ZX21">
        <v>25600000</v>
      </c>
      <c r="ZY21">
        <v>25500000</v>
      </c>
      <c r="ZZ21">
        <v>25700000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8260000</v>
      </c>
      <c r="ABK21">
        <v>8350000</v>
      </c>
      <c r="ABL21">
        <v>8460000</v>
      </c>
      <c r="ABM21">
        <v>8620000</v>
      </c>
      <c r="ABN21">
        <v>8630000</v>
      </c>
      <c r="ABO21">
        <v>8660000</v>
      </c>
      <c r="ABP21">
        <v>8660000</v>
      </c>
      <c r="ABQ21">
        <v>8620000</v>
      </c>
      <c r="ABR21">
        <v>8640000</v>
      </c>
      <c r="ABS21">
        <v>8670000</v>
      </c>
      <c r="ABT21">
        <v>8610000</v>
      </c>
      <c r="ABU21">
        <v>8610000</v>
      </c>
      <c r="ABV21">
        <v>8580000</v>
      </c>
      <c r="ABW21">
        <v>8580000</v>
      </c>
      <c r="ABX21">
        <v>8540000</v>
      </c>
      <c r="ABY21">
        <v>8500000</v>
      </c>
      <c r="ABZ21">
        <v>8400000</v>
      </c>
      <c r="ACA21">
        <v>8320000</v>
      </c>
      <c r="ACB21">
        <v>8190000</v>
      </c>
      <c r="ACC21">
        <v>7990000</v>
      </c>
      <c r="ACD21">
        <v>7890000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3090000</v>
      </c>
      <c r="ADO21">
        <v>3030000</v>
      </c>
      <c r="ADP21">
        <v>2980000</v>
      </c>
      <c r="ADQ21">
        <v>2900000</v>
      </c>
      <c r="ADR21">
        <v>2830000</v>
      </c>
      <c r="ADS21">
        <v>2770000</v>
      </c>
      <c r="ADT21">
        <v>2720000</v>
      </c>
      <c r="ADU21">
        <v>2660000</v>
      </c>
      <c r="ADV21">
        <v>2580000</v>
      </c>
      <c r="ADW21">
        <v>2530000</v>
      </c>
      <c r="ADX21">
        <v>2480000</v>
      </c>
      <c r="ADY21">
        <v>2420000</v>
      </c>
      <c r="ADZ21">
        <v>2380000</v>
      </c>
      <c r="AEA21">
        <v>2320000</v>
      </c>
      <c r="AEB21">
        <v>2250000</v>
      </c>
      <c r="AEC21">
        <v>2200000</v>
      </c>
      <c r="AED21">
        <v>2130000</v>
      </c>
      <c r="AEE21">
        <v>2070000</v>
      </c>
      <c r="AEF21">
        <v>2010000</v>
      </c>
      <c r="AEG21">
        <v>1950000</v>
      </c>
      <c r="AEH21">
        <v>1900000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12600000</v>
      </c>
      <c r="AEQ21">
        <v>12400000</v>
      </c>
      <c r="AER21">
        <v>12200000</v>
      </c>
      <c r="AES21">
        <v>12000000</v>
      </c>
      <c r="AET21">
        <v>11900000</v>
      </c>
      <c r="AEU21">
        <v>11700000</v>
      </c>
      <c r="AEV21">
        <v>11400000</v>
      </c>
      <c r="AEW21">
        <v>11200000</v>
      </c>
      <c r="AEX21">
        <v>11000000</v>
      </c>
      <c r="AEY21">
        <v>10700000</v>
      </c>
      <c r="AEZ21">
        <v>10500000</v>
      </c>
      <c r="AFA21">
        <v>10300000</v>
      </c>
      <c r="AFB21">
        <v>10000000</v>
      </c>
      <c r="AFC21">
        <v>9830000</v>
      </c>
      <c r="AFD21">
        <v>9580000</v>
      </c>
      <c r="AFE21">
        <v>9380000</v>
      </c>
      <c r="AFF21">
        <v>9150000</v>
      </c>
      <c r="AFG21">
        <v>8950000</v>
      </c>
      <c r="AFH21">
        <v>8740000</v>
      </c>
      <c r="AFI21">
        <v>8530000</v>
      </c>
      <c r="AFJ21">
        <v>8300000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246.44934929999999</v>
      </c>
      <c r="AGU21">
        <v>268.5277724</v>
      </c>
      <c r="AGV21">
        <v>290.79991360000002</v>
      </c>
      <c r="AGW21">
        <v>312.29217399999999</v>
      </c>
      <c r="AGX21">
        <v>330.83852439999998</v>
      </c>
      <c r="AGY21">
        <v>346.07245690000002</v>
      </c>
      <c r="AGZ21">
        <v>363.54871420000001</v>
      </c>
      <c r="AHA21">
        <v>377.4618246</v>
      </c>
      <c r="AHB21">
        <v>392.05624369999998</v>
      </c>
      <c r="AHC21">
        <v>404.1070479</v>
      </c>
      <c r="AHD21">
        <v>416.09289899999999</v>
      </c>
      <c r="AHE21">
        <v>420.21265399999999</v>
      </c>
      <c r="AHF21">
        <v>425.45313060000001</v>
      </c>
      <c r="AHG21">
        <v>433.581254</v>
      </c>
      <c r="AHH21">
        <v>434.30599469999999</v>
      </c>
      <c r="AHI21">
        <v>438.27999829999999</v>
      </c>
      <c r="AHJ21">
        <v>437.39080269999999</v>
      </c>
      <c r="AHK21">
        <v>435.39319749999999</v>
      </c>
      <c r="AHL21">
        <v>432.94954410000003</v>
      </c>
      <c r="AHM21">
        <v>426.65606530000002</v>
      </c>
      <c r="AHN21">
        <v>424.510515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23.808210979999998</v>
      </c>
      <c r="AHW21">
        <v>25.56633424</v>
      </c>
      <c r="AHX21">
        <v>28.3919259</v>
      </c>
      <c r="AHY21">
        <v>28.060155829999999</v>
      </c>
      <c r="AHZ21">
        <v>29.806904530000001</v>
      </c>
      <c r="AIA21">
        <v>30.183419350000001</v>
      </c>
      <c r="AIB21">
        <v>30.05955586</v>
      </c>
      <c r="AIC21">
        <v>31.82379675</v>
      </c>
      <c r="AID21">
        <v>32.605473830000001</v>
      </c>
      <c r="AIE21">
        <v>34.558733449999998</v>
      </c>
      <c r="AIF21">
        <v>37.041593910000003</v>
      </c>
      <c r="AIG21">
        <v>38.568706200000001</v>
      </c>
      <c r="AIH21">
        <v>39.975436760000001</v>
      </c>
      <c r="AII21">
        <v>40.899042770000001</v>
      </c>
      <c r="AIJ21">
        <v>42.331147209999997</v>
      </c>
      <c r="AIK21">
        <v>43.06628405</v>
      </c>
      <c r="AIL21">
        <v>43.947481639999999</v>
      </c>
      <c r="AIM21">
        <v>45.068184430000002</v>
      </c>
      <c r="AIN21">
        <v>46.192266889999999</v>
      </c>
      <c r="AIO21">
        <v>47.006916289999999</v>
      </c>
      <c r="AIP21">
        <v>47.734923809999998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1.277156143</v>
      </c>
      <c r="AIY21">
        <v>1.549946775</v>
      </c>
      <c r="AIZ21">
        <v>1.805763233</v>
      </c>
      <c r="AJA21">
        <v>2.9219469789999999</v>
      </c>
      <c r="AJB21">
        <v>3.4042100729999998</v>
      </c>
      <c r="AJC21">
        <v>4.1313229040000001</v>
      </c>
      <c r="AJD21">
        <v>3.4761940290000002</v>
      </c>
      <c r="AJE21">
        <v>1.8172784319999999</v>
      </c>
      <c r="AJF21">
        <v>2.268447418</v>
      </c>
      <c r="AJG21">
        <v>2.4470845940000001</v>
      </c>
      <c r="AJH21">
        <v>1.425486171</v>
      </c>
      <c r="AJI21">
        <v>2.998595506</v>
      </c>
      <c r="AJJ21">
        <v>2.687314867</v>
      </c>
      <c r="AJK21">
        <v>2.3916232630000001</v>
      </c>
      <c r="AJL21">
        <v>2.9552273329999998</v>
      </c>
      <c r="AJM21">
        <v>4.098789644</v>
      </c>
      <c r="AJN21">
        <v>3.3824963079999999</v>
      </c>
      <c r="AJO21">
        <v>3.6703272330000001</v>
      </c>
      <c r="AJP21">
        <v>3.938521814</v>
      </c>
      <c r="AJQ21">
        <v>3.2775493600000001</v>
      </c>
      <c r="AJR21">
        <v>4.419564941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92.111107180000005</v>
      </c>
      <c r="AKA21">
        <v>230.77954550000001</v>
      </c>
      <c r="AKB21">
        <v>253.1741217</v>
      </c>
      <c r="AKC21">
        <v>213.03442999999999</v>
      </c>
      <c r="AKD21">
        <v>287.2089785</v>
      </c>
      <c r="AKE21">
        <v>396.99746040000002</v>
      </c>
      <c r="AKF21">
        <v>494.6841652</v>
      </c>
      <c r="AKG21">
        <v>258.9208716</v>
      </c>
      <c r="AKH21">
        <v>334.67649619999997</v>
      </c>
      <c r="AKI21">
        <v>266.29597410000002</v>
      </c>
      <c r="AKJ21">
        <v>381.96070459999999</v>
      </c>
      <c r="AKK21">
        <v>337.38676329999998</v>
      </c>
      <c r="AKL21">
        <v>294.36577089999997</v>
      </c>
      <c r="AKM21">
        <v>297.77979820000002</v>
      </c>
      <c r="AKN21">
        <v>363.61966719999998</v>
      </c>
      <c r="AKO21">
        <v>377.54610200000002</v>
      </c>
      <c r="AKP21">
        <v>564.07391889999997</v>
      </c>
      <c r="AKQ21">
        <v>322.3510493</v>
      </c>
      <c r="AKR21">
        <v>237.50897000000001</v>
      </c>
      <c r="AKS21">
        <v>418.2516814</v>
      </c>
      <c r="AKT21">
        <v>314.59997149999998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129.11861809999999</v>
      </c>
      <c r="AME21">
        <v>129.0104202</v>
      </c>
      <c r="AMF21">
        <v>128.93280630000001</v>
      </c>
      <c r="AMG21">
        <v>129.140028</v>
      </c>
      <c r="AMH21">
        <v>130.10874849999999</v>
      </c>
      <c r="AMI21">
        <v>130.7890228</v>
      </c>
      <c r="AMJ21">
        <v>133.04326800000001</v>
      </c>
      <c r="AMK21">
        <v>133.554631</v>
      </c>
      <c r="AML21">
        <v>135.38024709999999</v>
      </c>
      <c r="AMM21">
        <v>136.8774118</v>
      </c>
      <c r="AMN21">
        <v>138.01406030000001</v>
      </c>
      <c r="AMO21">
        <v>138.71197900000001</v>
      </c>
      <c r="AMP21">
        <v>139.10280109999999</v>
      </c>
      <c r="AMQ21">
        <v>138.82148459999999</v>
      </c>
      <c r="AMR21">
        <v>140.08104080000001</v>
      </c>
      <c r="AMS21">
        <v>140.92165</v>
      </c>
      <c r="AMT21">
        <v>139.69237480000001</v>
      </c>
      <c r="AMU21">
        <v>139.4029184</v>
      </c>
      <c r="AMV21">
        <v>137.26061870000001</v>
      </c>
      <c r="AMW21">
        <v>136.46071839999999</v>
      </c>
      <c r="AMX21">
        <v>137.7132646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348.85628639999999</v>
      </c>
      <c r="ANG21">
        <v>346.66743630000002</v>
      </c>
      <c r="ANH21">
        <v>225.7019847</v>
      </c>
      <c r="ANI21">
        <v>292.33192029999998</v>
      </c>
      <c r="ANJ21">
        <v>234.6441883</v>
      </c>
      <c r="ANK21">
        <v>246.9908968</v>
      </c>
      <c r="ANL21">
        <v>263.07790799999998</v>
      </c>
      <c r="ANM21">
        <v>274.69284979999998</v>
      </c>
      <c r="ANN21">
        <v>174.52140410000001</v>
      </c>
      <c r="ANO21">
        <v>198.33291130000001</v>
      </c>
      <c r="ANP21">
        <v>168.1689251</v>
      </c>
      <c r="ANQ21">
        <v>224.61317690000001</v>
      </c>
      <c r="ANR21">
        <v>211.44810140000001</v>
      </c>
      <c r="ANS21">
        <v>199.72632899999999</v>
      </c>
      <c r="ANT21">
        <v>210.95153980000001</v>
      </c>
      <c r="ANU21">
        <v>141.8960027</v>
      </c>
      <c r="ANV21">
        <v>149.05840760000001</v>
      </c>
      <c r="ANW21">
        <v>164.8721591</v>
      </c>
      <c r="ANX21">
        <v>171.21833710000001</v>
      </c>
      <c r="ANY21">
        <v>199.79512349999999</v>
      </c>
      <c r="ANZ21">
        <v>184.6079541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70.532611279999998</v>
      </c>
      <c r="AOI21">
        <v>71.250557810000004</v>
      </c>
      <c r="AOJ21">
        <v>72.193857339999994</v>
      </c>
      <c r="AOK21">
        <v>73.559046820000006</v>
      </c>
      <c r="AOL21">
        <v>73.645353679999999</v>
      </c>
      <c r="AOM21">
        <v>73.963491070000003</v>
      </c>
      <c r="AON21">
        <v>73.887725979999999</v>
      </c>
      <c r="AOO21">
        <v>73.601738089999998</v>
      </c>
      <c r="AOP21">
        <v>73.796393730000005</v>
      </c>
      <c r="AOQ21">
        <v>73.978630269999996</v>
      </c>
      <c r="AOR21">
        <v>73.511784770000006</v>
      </c>
      <c r="AOS21">
        <v>73.491349080000006</v>
      </c>
      <c r="AOT21">
        <v>73.222566860000001</v>
      </c>
      <c r="AOU21">
        <v>73.270541620000003</v>
      </c>
      <c r="AOV21">
        <v>72.936030939999995</v>
      </c>
      <c r="AOW21">
        <v>72.593106449999993</v>
      </c>
      <c r="AOX21">
        <v>71.709378169999994</v>
      </c>
      <c r="AOY21">
        <v>70.993149799999998</v>
      </c>
      <c r="AOZ21">
        <v>69.928623279999996</v>
      </c>
      <c r="APA21">
        <v>68.165808889999994</v>
      </c>
      <c r="APB21">
        <v>67.362453639999998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536.79917109999997</v>
      </c>
      <c r="APK21">
        <v>789.30091370000002</v>
      </c>
      <c r="APL21">
        <v>842.10818989999996</v>
      </c>
      <c r="APM21">
        <v>811.51710579999997</v>
      </c>
      <c r="APN21">
        <v>779.07064830000002</v>
      </c>
      <c r="APO21">
        <v>708.94232350000004</v>
      </c>
      <c r="APP21">
        <v>872.63174979999997</v>
      </c>
      <c r="APQ21">
        <v>678.71602489999998</v>
      </c>
      <c r="APR21">
        <v>823.39221210000005</v>
      </c>
      <c r="APS21">
        <v>740.25975679999999</v>
      </c>
      <c r="APT21">
        <v>880.42722370000001</v>
      </c>
      <c r="APU21">
        <v>626.10657040000001</v>
      </c>
      <c r="APV21">
        <v>798.32476199999996</v>
      </c>
      <c r="APW21">
        <v>681.11664529999996</v>
      </c>
      <c r="APX21">
        <v>835.38045769999997</v>
      </c>
      <c r="APY21">
        <v>819.17066050000005</v>
      </c>
      <c r="APZ21">
        <v>839.38199139999995</v>
      </c>
      <c r="AQA21">
        <v>806.86548500000004</v>
      </c>
      <c r="AQB21">
        <v>748.96297919999995</v>
      </c>
      <c r="AQC21">
        <v>848.81111810000004</v>
      </c>
      <c r="AQD21">
        <v>763.79687239999998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100.0675155</v>
      </c>
      <c r="ARO21">
        <v>98.722406160000006</v>
      </c>
      <c r="ARP21">
        <v>97.038108739999998</v>
      </c>
      <c r="ARQ21">
        <v>95.514030689999998</v>
      </c>
      <c r="ARR21">
        <v>94.239167039999998</v>
      </c>
      <c r="ARS21">
        <v>92.721855680000004</v>
      </c>
      <c r="ART21">
        <v>90.583732549999993</v>
      </c>
      <c r="ARU21">
        <v>88.982091920000002</v>
      </c>
      <c r="ARV21">
        <v>87.217168709999996</v>
      </c>
      <c r="ARW21">
        <v>85.165467079999999</v>
      </c>
      <c r="ARX21">
        <v>83.091524980000003</v>
      </c>
      <c r="ARY21">
        <v>81.460908689999997</v>
      </c>
      <c r="ARZ21">
        <v>79.383694039999995</v>
      </c>
      <c r="ASA21">
        <v>77.994049540000006</v>
      </c>
      <c r="ASB21">
        <v>76.061062919999998</v>
      </c>
      <c r="ASC21">
        <v>74.488718169999999</v>
      </c>
      <c r="ASD21">
        <v>72.645480980000002</v>
      </c>
      <c r="ASE21">
        <v>71.039279699999994</v>
      </c>
      <c r="ASF21">
        <v>69.358023029999998</v>
      </c>
      <c r="ASG21">
        <v>67.720930719999998</v>
      </c>
      <c r="ASH21">
        <v>65.855630489999996</v>
      </c>
    </row>
    <row r="22" spans="1:1178" x14ac:dyDescent="0.25">
      <c r="C22">
        <v>0</v>
      </c>
      <c r="D22">
        <v>0</v>
      </c>
      <c r="E22">
        <v>0</v>
      </c>
      <c r="F22">
        <v>161</v>
      </c>
      <c r="G22">
        <v>175</v>
      </c>
      <c r="H22">
        <v>158</v>
      </c>
      <c r="I22">
        <v>171</v>
      </c>
      <c r="J22">
        <v>166</v>
      </c>
      <c r="K22">
        <v>179</v>
      </c>
      <c r="L22">
        <v>170</v>
      </c>
      <c r="M22">
        <v>164</v>
      </c>
      <c r="N22">
        <v>189</v>
      </c>
      <c r="O22">
        <v>198</v>
      </c>
      <c r="P22">
        <v>180</v>
      </c>
      <c r="Q22">
        <v>181</v>
      </c>
      <c r="R22">
        <v>190</v>
      </c>
      <c r="S22">
        <v>193</v>
      </c>
      <c r="T22">
        <v>219</v>
      </c>
      <c r="U22">
        <v>185</v>
      </c>
      <c r="V22">
        <v>183</v>
      </c>
      <c r="W22">
        <v>174</v>
      </c>
      <c r="X22">
        <v>207</v>
      </c>
      <c r="Y22">
        <v>206</v>
      </c>
      <c r="Z22">
        <v>167</v>
      </c>
      <c r="AA22">
        <v>204</v>
      </c>
      <c r="AB22">
        <v>188</v>
      </c>
      <c r="AC22">
        <v>172</v>
      </c>
      <c r="AD22">
        <v>181</v>
      </c>
      <c r="AE22">
        <v>0</v>
      </c>
      <c r="AF22">
        <v>0</v>
      </c>
      <c r="AG22">
        <v>0</v>
      </c>
      <c r="AH22">
        <v>72</v>
      </c>
      <c r="AI22">
        <v>72</v>
      </c>
      <c r="AJ22">
        <v>60</v>
      </c>
      <c r="AK22">
        <v>80</v>
      </c>
      <c r="AL22">
        <v>81</v>
      </c>
      <c r="AM22">
        <v>77</v>
      </c>
      <c r="AN22">
        <v>90</v>
      </c>
      <c r="AO22">
        <v>79</v>
      </c>
      <c r="AP22">
        <v>81</v>
      </c>
      <c r="AQ22">
        <v>80</v>
      </c>
      <c r="AR22">
        <v>83</v>
      </c>
      <c r="AS22">
        <v>92</v>
      </c>
      <c r="AT22">
        <v>81</v>
      </c>
      <c r="AU22">
        <v>120</v>
      </c>
      <c r="AV22">
        <v>102</v>
      </c>
      <c r="AW22">
        <v>96</v>
      </c>
      <c r="AX22">
        <v>110</v>
      </c>
      <c r="AY22">
        <v>99</v>
      </c>
      <c r="AZ22">
        <v>114</v>
      </c>
      <c r="BA22">
        <v>95</v>
      </c>
      <c r="BB22">
        <v>107</v>
      </c>
      <c r="BC22">
        <v>115</v>
      </c>
      <c r="BD22">
        <v>105</v>
      </c>
      <c r="BE22">
        <v>128</v>
      </c>
      <c r="BF22">
        <v>116</v>
      </c>
      <c r="BG22">
        <v>0</v>
      </c>
      <c r="BH22">
        <v>0</v>
      </c>
      <c r="BI22">
        <v>0</v>
      </c>
      <c r="BJ22">
        <v>136</v>
      </c>
      <c r="BK22">
        <v>120</v>
      </c>
      <c r="BL22">
        <v>148</v>
      </c>
      <c r="BM22">
        <v>132</v>
      </c>
      <c r="BN22">
        <v>148</v>
      </c>
      <c r="BO22">
        <v>140</v>
      </c>
      <c r="BP22">
        <v>135</v>
      </c>
      <c r="BQ22">
        <v>133</v>
      </c>
      <c r="BR22">
        <v>121</v>
      </c>
      <c r="BS22">
        <v>106</v>
      </c>
      <c r="BT22">
        <v>130</v>
      </c>
      <c r="BU22">
        <v>133</v>
      </c>
      <c r="BV22">
        <v>120</v>
      </c>
      <c r="BW22">
        <v>115</v>
      </c>
      <c r="BX22">
        <v>124</v>
      </c>
      <c r="BY22">
        <v>116</v>
      </c>
      <c r="BZ22">
        <v>120</v>
      </c>
      <c r="CA22">
        <v>119</v>
      </c>
      <c r="CB22">
        <v>126</v>
      </c>
      <c r="CC22">
        <v>134</v>
      </c>
      <c r="CD22">
        <v>98</v>
      </c>
      <c r="CE22">
        <v>124</v>
      </c>
      <c r="CF22">
        <v>118</v>
      </c>
      <c r="CG22">
        <v>135</v>
      </c>
      <c r="CH22">
        <v>130</v>
      </c>
      <c r="CI22">
        <v>0</v>
      </c>
      <c r="CJ22">
        <v>0</v>
      </c>
      <c r="CK22">
        <v>0</v>
      </c>
      <c r="CL22">
        <v>28</v>
      </c>
      <c r="CM22">
        <v>35</v>
      </c>
      <c r="CN22">
        <v>33</v>
      </c>
      <c r="CO22">
        <v>46</v>
      </c>
      <c r="CP22">
        <v>49</v>
      </c>
      <c r="CQ22">
        <v>40</v>
      </c>
      <c r="CR22">
        <v>34</v>
      </c>
      <c r="CS22">
        <v>38</v>
      </c>
      <c r="CT22">
        <v>31</v>
      </c>
      <c r="CU22">
        <v>38</v>
      </c>
      <c r="CV22">
        <v>31</v>
      </c>
      <c r="CW22">
        <v>33</v>
      </c>
      <c r="CX22">
        <v>21</v>
      </c>
      <c r="CY22">
        <v>36</v>
      </c>
      <c r="CZ22">
        <v>31</v>
      </c>
      <c r="DA22">
        <v>28</v>
      </c>
      <c r="DB22">
        <v>31</v>
      </c>
      <c r="DC22">
        <v>28</v>
      </c>
      <c r="DD22">
        <v>31</v>
      </c>
      <c r="DE22">
        <v>31</v>
      </c>
      <c r="DF22">
        <v>38</v>
      </c>
      <c r="DG22">
        <v>28</v>
      </c>
      <c r="DH22">
        <v>35</v>
      </c>
      <c r="DI22">
        <v>37</v>
      </c>
      <c r="DJ22">
        <v>29</v>
      </c>
      <c r="DK22">
        <v>0</v>
      </c>
      <c r="DL22">
        <v>0</v>
      </c>
      <c r="DM22">
        <v>0</v>
      </c>
      <c r="DN22">
        <v>1</v>
      </c>
      <c r="DO22">
        <v>2</v>
      </c>
      <c r="DP22">
        <v>0</v>
      </c>
      <c r="DQ22">
        <v>3</v>
      </c>
      <c r="DR22">
        <v>3</v>
      </c>
      <c r="DS22">
        <v>3</v>
      </c>
      <c r="DT22">
        <v>3</v>
      </c>
      <c r="DU22">
        <v>1</v>
      </c>
      <c r="DV22">
        <v>1</v>
      </c>
      <c r="DW22">
        <v>1</v>
      </c>
      <c r="DX22">
        <v>8</v>
      </c>
      <c r="DY22">
        <v>1</v>
      </c>
      <c r="DZ22">
        <v>4</v>
      </c>
      <c r="EA22">
        <v>3</v>
      </c>
      <c r="EB22">
        <v>4</v>
      </c>
      <c r="EC22">
        <v>5</v>
      </c>
      <c r="ED22">
        <v>10</v>
      </c>
      <c r="EE22">
        <v>4</v>
      </c>
      <c r="EF22">
        <v>1</v>
      </c>
      <c r="EG22">
        <v>3</v>
      </c>
      <c r="EH22">
        <v>10</v>
      </c>
      <c r="EI22">
        <v>5</v>
      </c>
      <c r="EJ22">
        <v>2</v>
      </c>
      <c r="EK22">
        <v>1</v>
      </c>
      <c r="EL22">
        <v>2</v>
      </c>
      <c r="EM22">
        <v>0</v>
      </c>
      <c r="EN22">
        <v>0</v>
      </c>
      <c r="EO22">
        <v>0</v>
      </c>
      <c r="EP22">
        <v>15</v>
      </c>
      <c r="EQ22">
        <v>10</v>
      </c>
      <c r="ER22">
        <v>10</v>
      </c>
      <c r="ES22">
        <v>10</v>
      </c>
      <c r="ET22">
        <v>15</v>
      </c>
      <c r="EU22">
        <v>10</v>
      </c>
      <c r="EV22">
        <v>20</v>
      </c>
      <c r="EW22">
        <v>10</v>
      </c>
      <c r="EX22">
        <v>5</v>
      </c>
      <c r="EY22">
        <v>10</v>
      </c>
      <c r="EZ22">
        <v>15</v>
      </c>
      <c r="FA22">
        <v>25</v>
      </c>
      <c r="FB22">
        <v>10</v>
      </c>
      <c r="FC22">
        <v>15</v>
      </c>
      <c r="FD22">
        <v>10</v>
      </c>
      <c r="FE22">
        <v>25</v>
      </c>
      <c r="FF22">
        <v>25</v>
      </c>
      <c r="FG22">
        <v>35</v>
      </c>
      <c r="FH22">
        <v>10</v>
      </c>
      <c r="FI22">
        <v>20</v>
      </c>
      <c r="FJ22">
        <v>25</v>
      </c>
      <c r="FK22">
        <v>35</v>
      </c>
      <c r="FL22">
        <v>30</v>
      </c>
      <c r="FM22">
        <v>20</v>
      </c>
      <c r="FN22">
        <v>10</v>
      </c>
      <c r="FO22">
        <v>0</v>
      </c>
      <c r="FP22">
        <v>0</v>
      </c>
      <c r="FQ22">
        <v>6305</v>
      </c>
      <c r="FR22">
        <v>7013</v>
      </c>
      <c r="FS22">
        <v>7622</v>
      </c>
      <c r="FT22">
        <v>8183</v>
      </c>
      <c r="FU22">
        <v>8552</v>
      </c>
      <c r="FV22">
        <v>8871</v>
      </c>
      <c r="FW22">
        <v>9132</v>
      </c>
      <c r="FX22">
        <v>9337</v>
      </c>
      <c r="FY22">
        <v>9501</v>
      </c>
      <c r="FZ22">
        <v>9708</v>
      </c>
      <c r="GA22">
        <v>9868</v>
      </c>
      <c r="GB22">
        <v>9990</v>
      </c>
      <c r="GC22">
        <v>10117</v>
      </c>
      <c r="GD22">
        <v>10211</v>
      </c>
      <c r="GE22">
        <v>10349</v>
      </c>
      <c r="GF22">
        <v>10408</v>
      </c>
      <c r="GG22">
        <v>10466</v>
      </c>
      <c r="GH22">
        <v>10555</v>
      </c>
      <c r="GI22">
        <v>10591</v>
      </c>
      <c r="GJ22">
        <v>10529</v>
      </c>
      <c r="GK22">
        <v>10547</v>
      </c>
      <c r="GL22">
        <v>10596</v>
      </c>
      <c r="GM22">
        <v>10614</v>
      </c>
      <c r="GN22">
        <v>10652</v>
      </c>
      <c r="GO22">
        <v>10623</v>
      </c>
      <c r="GP22">
        <v>10638</v>
      </c>
      <c r="GQ22">
        <v>0</v>
      </c>
      <c r="GR22">
        <v>0</v>
      </c>
      <c r="GS22">
        <v>920</v>
      </c>
      <c r="GT22">
        <v>1042</v>
      </c>
      <c r="GU22">
        <v>1162</v>
      </c>
      <c r="GV22">
        <v>1279</v>
      </c>
      <c r="GW22">
        <v>1427</v>
      </c>
      <c r="GX22">
        <v>1585</v>
      </c>
      <c r="GY22">
        <v>1748</v>
      </c>
      <c r="GZ22">
        <v>1940</v>
      </c>
      <c r="HA22">
        <v>2107</v>
      </c>
      <c r="HB22">
        <v>2226</v>
      </c>
      <c r="HC22">
        <v>2338</v>
      </c>
      <c r="HD22">
        <v>2467</v>
      </c>
      <c r="HE22">
        <v>2580</v>
      </c>
      <c r="HF22">
        <v>2723</v>
      </c>
      <c r="HG22">
        <v>2843</v>
      </c>
      <c r="HH22">
        <v>2982</v>
      </c>
      <c r="HI22">
        <v>3110</v>
      </c>
      <c r="HJ22">
        <v>3219</v>
      </c>
      <c r="HK22">
        <v>3317</v>
      </c>
      <c r="HL22">
        <v>3376</v>
      </c>
      <c r="HM22">
        <v>3472</v>
      </c>
      <c r="HN22">
        <v>3536</v>
      </c>
      <c r="HO22">
        <v>3632</v>
      </c>
      <c r="HP22">
        <v>3679</v>
      </c>
      <c r="HQ22">
        <v>3772</v>
      </c>
      <c r="HR22">
        <v>3847</v>
      </c>
      <c r="HS22">
        <v>0</v>
      </c>
      <c r="HT22">
        <v>0</v>
      </c>
      <c r="HU22">
        <v>67</v>
      </c>
      <c r="HV22">
        <v>85</v>
      </c>
      <c r="HW22">
        <v>98</v>
      </c>
      <c r="HX22">
        <v>117</v>
      </c>
      <c r="HY22">
        <v>126</v>
      </c>
      <c r="HZ22">
        <v>138</v>
      </c>
      <c r="IA22">
        <v>164</v>
      </c>
      <c r="IB22">
        <v>184</v>
      </c>
      <c r="IC22">
        <v>214</v>
      </c>
      <c r="ID22">
        <v>240</v>
      </c>
      <c r="IE22">
        <v>261</v>
      </c>
      <c r="IF22">
        <v>273</v>
      </c>
      <c r="IG22">
        <v>301</v>
      </c>
      <c r="IH22">
        <v>315</v>
      </c>
      <c r="II22">
        <v>335</v>
      </c>
      <c r="IJ22">
        <v>343</v>
      </c>
      <c r="IK22">
        <v>364</v>
      </c>
      <c r="IL22">
        <v>400</v>
      </c>
      <c r="IM22">
        <v>429</v>
      </c>
      <c r="IN22">
        <v>465</v>
      </c>
      <c r="IO22">
        <v>479</v>
      </c>
      <c r="IP22">
        <v>507</v>
      </c>
      <c r="IQ22">
        <v>534</v>
      </c>
      <c r="IR22">
        <v>545</v>
      </c>
      <c r="IS22">
        <v>566</v>
      </c>
      <c r="IT22">
        <v>577</v>
      </c>
      <c r="IU22">
        <v>0</v>
      </c>
      <c r="IV22">
        <v>0</v>
      </c>
      <c r="IW22">
        <v>3</v>
      </c>
      <c r="IX22">
        <v>3</v>
      </c>
      <c r="IY22">
        <v>4</v>
      </c>
      <c r="IZ22">
        <v>2</v>
      </c>
      <c r="JA22">
        <v>3</v>
      </c>
      <c r="JB22">
        <v>4</v>
      </c>
      <c r="JC22">
        <v>4</v>
      </c>
      <c r="JD22">
        <v>4</v>
      </c>
      <c r="JE22">
        <v>6</v>
      </c>
      <c r="JF22">
        <v>5</v>
      </c>
      <c r="JG22">
        <v>4</v>
      </c>
      <c r="JH22">
        <v>5</v>
      </c>
      <c r="JI22">
        <v>10</v>
      </c>
      <c r="JJ22">
        <v>13</v>
      </c>
      <c r="JK22">
        <v>8</v>
      </c>
      <c r="JL22">
        <v>10</v>
      </c>
      <c r="JM22">
        <v>7</v>
      </c>
      <c r="JN22">
        <v>6</v>
      </c>
      <c r="JO22">
        <v>9</v>
      </c>
      <c r="JP22">
        <v>12</v>
      </c>
      <c r="JQ22">
        <v>15</v>
      </c>
      <c r="JR22">
        <v>18</v>
      </c>
      <c r="JS22">
        <v>17</v>
      </c>
      <c r="JT22">
        <v>23</v>
      </c>
      <c r="JU22">
        <v>27</v>
      </c>
      <c r="JV22">
        <v>25</v>
      </c>
      <c r="JW22">
        <v>0</v>
      </c>
      <c r="JX22">
        <v>0</v>
      </c>
      <c r="JY22">
        <v>0</v>
      </c>
      <c r="JZ22">
        <v>4</v>
      </c>
      <c r="KA22">
        <v>12</v>
      </c>
      <c r="KB22">
        <v>27</v>
      </c>
      <c r="KC22">
        <v>35</v>
      </c>
      <c r="KD22">
        <v>46</v>
      </c>
      <c r="KE22">
        <v>57</v>
      </c>
      <c r="KF22">
        <v>68</v>
      </c>
      <c r="KG22">
        <v>79</v>
      </c>
      <c r="KH22">
        <v>98</v>
      </c>
      <c r="KI22">
        <v>118</v>
      </c>
      <c r="KJ22">
        <v>140</v>
      </c>
      <c r="KK22">
        <v>157</v>
      </c>
      <c r="KL22">
        <v>174</v>
      </c>
      <c r="KM22">
        <v>204</v>
      </c>
      <c r="KN22">
        <v>240</v>
      </c>
      <c r="KO22">
        <v>270</v>
      </c>
      <c r="KP22">
        <v>293</v>
      </c>
      <c r="KQ22">
        <v>317</v>
      </c>
      <c r="KR22">
        <v>352</v>
      </c>
      <c r="KS22">
        <v>381</v>
      </c>
      <c r="KT22">
        <v>405</v>
      </c>
      <c r="KU22">
        <v>443</v>
      </c>
      <c r="KV22">
        <v>476</v>
      </c>
      <c r="KW22">
        <v>512</v>
      </c>
      <c r="KX22">
        <v>551</v>
      </c>
      <c r="KY22">
        <v>0</v>
      </c>
      <c r="KZ22">
        <v>0</v>
      </c>
      <c r="LA22">
        <v>0</v>
      </c>
      <c r="LB22">
        <v>231</v>
      </c>
      <c r="LC22">
        <v>490</v>
      </c>
      <c r="LD22">
        <v>714</v>
      </c>
      <c r="LE22">
        <v>911</v>
      </c>
      <c r="LF22">
        <v>1163</v>
      </c>
      <c r="LG22">
        <v>1383</v>
      </c>
      <c r="LH22">
        <v>1569</v>
      </c>
      <c r="LI22">
        <v>1754</v>
      </c>
      <c r="LJ22">
        <v>1945</v>
      </c>
      <c r="LK22">
        <v>2145</v>
      </c>
      <c r="LL22">
        <v>2328</v>
      </c>
      <c r="LM22">
        <v>2529</v>
      </c>
      <c r="LN22">
        <v>2718</v>
      </c>
      <c r="LO22">
        <v>2895</v>
      </c>
      <c r="LP22">
        <v>3064</v>
      </c>
      <c r="LQ22">
        <v>3237</v>
      </c>
      <c r="LR22">
        <v>3412</v>
      </c>
      <c r="LS22">
        <v>3590</v>
      </c>
      <c r="LT22">
        <v>3777</v>
      </c>
      <c r="LU22">
        <v>3939</v>
      </c>
      <c r="LV22">
        <v>4095</v>
      </c>
      <c r="LW22">
        <v>4264</v>
      </c>
      <c r="LX22">
        <v>4467</v>
      </c>
      <c r="LY22">
        <v>4647</v>
      </c>
      <c r="LZ22">
        <v>4808</v>
      </c>
      <c r="MA22">
        <v>0</v>
      </c>
      <c r="MB22">
        <v>0</v>
      </c>
      <c r="MC22">
        <v>1419</v>
      </c>
      <c r="MD22">
        <v>1491</v>
      </c>
      <c r="ME22">
        <v>1542</v>
      </c>
      <c r="MF22">
        <v>1603</v>
      </c>
      <c r="MG22">
        <v>1649</v>
      </c>
      <c r="MH22">
        <v>1678</v>
      </c>
      <c r="MI22">
        <v>1702</v>
      </c>
      <c r="MJ22">
        <v>1770</v>
      </c>
      <c r="MK22">
        <v>1802</v>
      </c>
      <c r="ML22">
        <v>1847</v>
      </c>
      <c r="MM22">
        <v>1881</v>
      </c>
      <c r="MN22">
        <v>1922</v>
      </c>
      <c r="MO22">
        <v>1948</v>
      </c>
      <c r="MP22">
        <v>1970</v>
      </c>
      <c r="MQ22">
        <v>1985</v>
      </c>
      <c r="MR22">
        <v>2002</v>
      </c>
      <c r="MS22">
        <v>2018</v>
      </c>
      <c r="MT22">
        <v>2037</v>
      </c>
      <c r="MU22">
        <v>2050</v>
      </c>
      <c r="MV22">
        <v>2037</v>
      </c>
      <c r="MW22">
        <v>2040</v>
      </c>
      <c r="MX22">
        <v>2053</v>
      </c>
      <c r="MY22">
        <v>2067</v>
      </c>
      <c r="MZ22">
        <v>2051</v>
      </c>
      <c r="NA22">
        <v>2056</v>
      </c>
      <c r="NB22">
        <v>2068</v>
      </c>
      <c r="NC22">
        <v>0</v>
      </c>
      <c r="ND22">
        <v>0</v>
      </c>
      <c r="NE22">
        <v>0</v>
      </c>
      <c r="NF22">
        <v>34</v>
      </c>
      <c r="NG22">
        <v>76</v>
      </c>
      <c r="NH22">
        <v>117</v>
      </c>
      <c r="NI22">
        <v>159</v>
      </c>
      <c r="NJ22">
        <v>204</v>
      </c>
      <c r="NK22">
        <v>252</v>
      </c>
      <c r="NL22">
        <v>289</v>
      </c>
      <c r="NM22">
        <v>348</v>
      </c>
      <c r="NN22">
        <v>386</v>
      </c>
      <c r="NO22">
        <v>428</v>
      </c>
      <c r="NP22">
        <v>485</v>
      </c>
      <c r="NQ22">
        <v>525</v>
      </c>
      <c r="NR22">
        <v>567</v>
      </c>
      <c r="NS22">
        <v>616</v>
      </c>
      <c r="NT22">
        <v>659</v>
      </c>
      <c r="NU22">
        <v>703</v>
      </c>
      <c r="NV22">
        <v>756</v>
      </c>
      <c r="NW22">
        <v>801</v>
      </c>
      <c r="NX22">
        <v>851</v>
      </c>
      <c r="NY22">
        <v>889</v>
      </c>
      <c r="NZ22">
        <v>936</v>
      </c>
      <c r="OA22">
        <v>995</v>
      </c>
      <c r="OB22">
        <v>1045</v>
      </c>
      <c r="OC22">
        <v>1084</v>
      </c>
      <c r="OD22">
        <v>1122</v>
      </c>
      <c r="OE22">
        <v>0</v>
      </c>
      <c r="OF22">
        <v>0</v>
      </c>
      <c r="OG22">
        <v>2077</v>
      </c>
      <c r="OH22">
        <v>2203</v>
      </c>
      <c r="OI22">
        <v>2306</v>
      </c>
      <c r="OJ22">
        <v>2431</v>
      </c>
      <c r="OK22">
        <v>2540</v>
      </c>
      <c r="OL22">
        <v>2679</v>
      </c>
      <c r="OM22">
        <v>2771</v>
      </c>
      <c r="ON22">
        <v>2891</v>
      </c>
      <c r="OO22">
        <v>3000</v>
      </c>
      <c r="OP22">
        <v>3151</v>
      </c>
      <c r="OQ22">
        <v>3256</v>
      </c>
      <c r="OR22">
        <v>3385</v>
      </c>
      <c r="OS22">
        <v>3518</v>
      </c>
      <c r="OT22">
        <v>3598</v>
      </c>
      <c r="OU22">
        <v>3709</v>
      </c>
      <c r="OV22">
        <v>3804</v>
      </c>
      <c r="OW22">
        <v>3922</v>
      </c>
      <c r="OX22">
        <v>4005</v>
      </c>
      <c r="OY22">
        <v>4063</v>
      </c>
      <c r="OZ22">
        <v>4148</v>
      </c>
      <c r="PA22">
        <v>4246</v>
      </c>
      <c r="PB22">
        <v>4328</v>
      </c>
      <c r="PC22">
        <v>4379</v>
      </c>
      <c r="PD22">
        <v>4428</v>
      </c>
      <c r="PE22">
        <v>4487</v>
      </c>
      <c r="PF22">
        <v>4522</v>
      </c>
      <c r="PG22">
        <v>0</v>
      </c>
      <c r="PH22">
        <v>0</v>
      </c>
      <c r="PI22">
        <v>0</v>
      </c>
      <c r="PJ22">
        <v>69</v>
      </c>
      <c r="PK22">
        <v>152</v>
      </c>
      <c r="PL22">
        <v>220</v>
      </c>
      <c r="PM22">
        <v>299</v>
      </c>
      <c r="PN22">
        <v>367</v>
      </c>
      <c r="PO22">
        <v>459</v>
      </c>
      <c r="PP22">
        <v>537</v>
      </c>
      <c r="PQ22">
        <v>624</v>
      </c>
      <c r="PR22">
        <v>705</v>
      </c>
      <c r="PS22">
        <v>796</v>
      </c>
      <c r="PT22">
        <v>876</v>
      </c>
      <c r="PU22">
        <v>973</v>
      </c>
      <c r="PV22">
        <v>1091</v>
      </c>
      <c r="PW22">
        <v>1197</v>
      </c>
      <c r="PX22">
        <v>1308</v>
      </c>
      <c r="PY22">
        <v>1423</v>
      </c>
      <c r="PZ22">
        <v>1533</v>
      </c>
      <c r="QA22">
        <v>1671</v>
      </c>
      <c r="QB22">
        <v>1805</v>
      </c>
      <c r="QC22">
        <v>1944</v>
      </c>
      <c r="QD22">
        <v>2081</v>
      </c>
      <c r="QE22">
        <v>2219</v>
      </c>
      <c r="QF22">
        <v>2360</v>
      </c>
      <c r="QG22">
        <v>2502</v>
      </c>
      <c r="QH22">
        <v>2654</v>
      </c>
      <c r="QI22">
        <v>0</v>
      </c>
      <c r="QJ22">
        <v>0</v>
      </c>
      <c r="QK22">
        <v>7562</v>
      </c>
      <c r="QL22">
        <v>7951</v>
      </c>
      <c r="QM22">
        <v>8278</v>
      </c>
      <c r="QN22">
        <v>8465</v>
      </c>
      <c r="QO22">
        <v>8718</v>
      </c>
      <c r="QP22">
        <v>8852</v>
      </c>
      <c r="QQ22">
        <v>8982</v>
      </c>
      <c r="QR22">
        <v>9137</v>
      </c>
      <c r="QS22">
        <v>9264</v>
      </c>
      <c r="QT22">
        <v>9400</v>
      </c>
      <c r="QU22">
        <v>9492</v>
      </c>
      <c r="QV22">
        <v>9504</v>
      </c>
      <c r="QW22">
        <v>9600</v>
      </c>
      <c r="QX22">
        <v>9640</v>
      </c>
      <c r="QY22">
        <v>9698</v>
      </c>
      <c r="QZ22">
        <v>9743</v>
      </c>
      <c r="RA22">
        <v>9767</v>
      </c>
      <c r="RB22">
        <v>9785</v>
      </c>
      <c r="RC22">
        <v>9763</v>
      </c>
      <c r="RD22">
        <v>9834</v>
      </c>
      <c r="RE22">
        <v>9896</v>
      </c>
      <c r="RF22">
        <v>9913</v>
      </c>
      <c r="RG22">
        <v>9900</v>
      </c>
      <c r="RH22">
        <v>9887</v>
      </c>
      <c r="RI22">
        <v>9873</v>
      </c>
      <c r="RJ22">
        <v>10045</v>
      </c>
      <c r="RK22">
        <v>0</v>
      </c>
      <c r="RL22">
        <v>0</v>
      </c>
      <c r="RM22">
        <v>8437</v>
      </c>
      <c r="RN22">
        <v>8292</v>
      </c>
      <c r="RO22">
        <v>8140</v>
      </c>
      <c r="RP22">
        <v>8101</v>
      </c>
      <c r="RQ22">
        <v>8044</v>
      </c>
      <c r="RR22">
        <v>7990</v>
      </c>
      <c r="RS22">
        <v>7968</v>
      </c>
      <c r="RT22">
        <v>7941</v>
      </c>
      <c r="RU22">
        <v>7905</v>
      </c>
      <c r="RV22">
        <v>7922</v>
      </c>
      <c r="RW22">
        <v>7926</v>
      </c>
      <c r="RX22">
        <v>7957</v>
      </c>
      <c r="RY22">
        <v>7941</v>
      </c>
      <c r="RZ22">
        <v>7987</v>
      </c>
      <c r="SA22">
        <v>7970</v>
      </c>
      <c r="SB22">
        <v>7980</v>
      </c>
      <c r="SC22">
        <v>8012</v>
      </c>
      <c r="SD22">
        <v>8032</v>
      </c>
      <c r="SE22">
        <v>8093</v>
      </c>
      <c r="SF22">
        <v>8097</v>
      </c>
      <c r="SG22">
        <v>8132</v>
      </c>
      <c r="SH22">
        <v>8188</v>
      </c>
      <c r="SI22">
        <v>8225</v>
      </c>
      <c r="SJ22">
        <v>8208</v>
      </c>
      <c r="SK22">
        <v>8318</v>
      </c>
      <c r="SL22">
        <v>8239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1390000</v>
      </c>
      <c r="SU22">
        <v>1390000</v>
      </c>
      <c r="SV22">
        <v>1380000</v>
      </c>
      <c r="SW22">
        <v>1360000</v>
      </c>
      <c r="SX22">
        <v>1350000</v>
      </c>
      <c r="SY22">
        <v>1330000</v>
      </c>
      <c r="SZ22">
        <v>1310000</v>
      </c>
      <c r="TA22">
        <v>1290000</v>
      </c>
      <c r="TB22">
        <v>1260000</v>
      </c>
      <c r="TC22">
        <v>1240000</v>
      </c>
      <c r="TD22">
        <v>1210000</v>
      </c>
      <c r="TE22">
        <v>1190000</v>
      </c>
      <c r="TF22">
        <v>1160000</v>
      </c>
      <c r="TG22">
        <v>1130000</v>
      </c>
      <c r="TH22">
        <v>1090000</v>
      </c>
      <c r="TI22">
        <v>1060000</v>
      </c>
      <c r="TJ22">
        <v>1040000</v>
      </c>
      <c r="TK22">
        <v>1010000</v>
      </c>
      <c r="TL22">
        <v>981054.74049999996</v>
      </c>
      <c r="TM22">
        <v>949887.20909999998</v>
      </c>
      <c r="TN22">
        <v>923522.79500000004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409022.99239999999</v>
      </c>
      <c r="TW22">
        <v>437948.11229999998</v>
      </c>
      <c r="TX22">
        <v>471895.391</v>
      </c>
      <c r="TY22">
        <v>497589.6251</v>
      </c>
      <c r="TZ22">
        <v>510381.25589999999</v>
      </c>
      <c r="UA22">
        <v>520447.39419999998</v>
      </c>
      <c r="UB22">
        <v>533168.22169999999</v>
      </c>
      <c r="UC22">
        <v>541349.31070000003</v>
      </c>
      <c r="UD22">
        <v>554712.94240000006</v>
      </c>
      <c r="UE22">
        <v>562289.91269999999</v>
      </c>
      <c r="UF22">
        <v>572603.30070000002</v>
      </c>
      <c r="UG22">
        <v>579788.20019999996</v>
      </c>
      <c r="UH22">
        <v>582629.85560000001</v>
      </c>
      <c r="UI22">
        <v>582881.14289999998</v>
      </c>
      <c r="UJ22">
        <v>575969.84600000002</v>
      </c>
      <c r="UK22">
        <v>575095.27709999995</v>
      </c>
      <c r="UL22">
        <v>568637.00170000002</v>
      </c>
      <c r="UM22">
        <v>567063.21389999997</v>
      </c>
      <c r="UN22">
        <v>557671.1764</v>
      </c>
      <c r="UO22">
        <v>555114.88119999995</v>
      </c>
      <c r="UP22">
        <v>549662.54870000004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377313.11119999998</v>
      </c>
      <c r="UY22">
        <v>435340.8628</v>
      </c>
      <c r="UZ22">
        <v>474205.06020000001</v>
      </c>
      <c r="VA22">
        <v>535457.38119999995</v>
      </c>
      <c r="VB22">
        <v>583022.28240000003</v>
      </c>
      <c r="VC22">
        <v>615569.64280000003</v>
      </c>
      <c r="VD22">
        <v>625118.15079999994</v>
      </c>
      <c r="VE22">
        <v>669158.09019999998</v>
      </c>
      <c r="VF22">
        <v>679885.16729999997</v>
      </c>
      <c r="VG22">
        <v>701992.6986</v>
      </c>
      <c r="VH22">
        <v>697822.04200000002</v>
      </c>
      <c r="VI22">
        <v>718976.5442</v>
      </c>
      <c r="VJ22">
        <v>767071.9558</v>
      </c>
      <c r="VK22">
        <v>798722.98309999995</v>
      </c>
      <c r="VL22">
        <v>840532.70680000004</v>
      </c>
      <c r="VM22">
        <v>840620.45429999998</v>
      </c>
      <c r="VN22">
        <v>863843.70819999999</v>
      </c>
      <c r="VO22">
        <v>883346.81480000005</v>
      </c>
      <c r="VP22">
        <v>875284.56070000003</v>
      </c>
      <c r="VQ22">
        <v>882535.06969999999</v>
      </c>
      <c r="VR22">
        <v>873482.34109999996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141917.28109999999</v>
      </c>
      <c r="WA22">
        <v>137783.76809999999</v>
      </c>
      <c r="WB22">
        <v>133770.64859999999</v>
      </c>
      <c r="WC22">
        <v>194811.62419999999</v>
      </c>
      <c r="WD22">
        <v>157614.5827</v>
      </c>
      <c r="WE22">
        <v>122419.0934</v>
      </c>
      <c r="WF22">
        <v>148566.8609</v>
      </c>
      <c r="WG22">
        <v>288479.34149999998</v>
      </c>
      <c r="WH22">
        <v>364100.1398</v>
      </c>
      <c r="WI22">
        <v>217535.55780000001</v>
      </c>
      <c r="WJ22">
        <v>263999.4633</v>
      </c>
      <c r="WK22">
        <v>179417.111</v>
      </c>
      <c r="WL22">
        <v>149306.8885</v>
      </c>
      <c r="WM22">
        <v>217437.2162</v>
      </c>
      <c r="WN22">
        <v>281472.12459999998</v>
      </c>
      <c r="WO22">
        <v>341592.38419999997</v>
      </c>
      <c r="WP22">
        <v>397971.70970000001</v>
      </c>
      <c r="WQ22">
        <v>364914.72840000002</v>
      </c>
      <c r="WR22">
        <v>479328.3126</v>
      </c>
      <c r="WS22">
        <v>546300.73620000004</v>
      </c>
      <c r="WT22">
        <v>491100.98540000001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8340000</v>
      </c>
      <c r="ZG22">
        <v>8210000</v>
      </c>
      <c r="ZH22">
        <v>8290000</v>
      </c>
      <c r="ZI22">
        <v>8200000</v>
      </c>
      <c r="ZJ22">
        <v>8160000</v>
      </c>
      <c r="ZK22">
        <v>8070000</v>
      </c>
      <c r="ZL22">
        <v>8000000</v>
      </c>
      <c r="ZM22">
        <v>7870000</v>
      </c>
      <c r="ZN22">
        <v>7730000</v>
      </c>
      <c r="ZO22">
        <v>7560000</v>
      </c>
      <c r="ZP22">
        <v>7410000</v>
      </c>
      <c r="ZQ22">
        <v>7250000</v>
      </c>
      <c r="ZR22">
        <v>7100000</v>
      </c>
      <c r="ZS22">
        <v>6940000</v>
      </c>
      <c r="ZT22">
        <v>6690000</v>
      </c>
      <c r="ZU22">
        <v>6510000</v>
      </c>
      <c r="ZV22">
        <v>6360000</v>
      </c>
      <c r="ZW22">
        <v>6220000</v>
      </c>
      <c r="ZX22">
        <v>5990000</v>
      </c>
      <c r="ZY22">
        <v>5830000</v>
      </c>
      <c r="ZZ22">
        <v>5690000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41100000</v>
      </c>
      <c r="ABK22">
        <v>41200000</v>
      </c>
      <c r="ABL22">
        <v>41800000</v>
      </c>
      <c r="ABM22">
        <v>42100000</v>
      </c>
      <c r="ABN22">
        <v>42900000</v>
      </c>
      <c r="ABO22">
        <v>43100000</v>
      </c>
      <c r="ABP22">
        <v>43500000</v>
      </c>
      <c r="ABQ22">
        <v>43800000</v>
      </c>
      <c r="ABR22">
        <v>43500000</v>
      </c>
      <c r="ABS22">
        <v>43600000</v>
      </c>
      <c r="ABT22">
        <v>43400000</v>
      </c>
      <c r="ABU22">
        <v>43400000</v>
      </c>
      <c r="ABV22">
        <v>43100000</v>
      </c>
      <c r="ABW22">
        <v>42400000</v>
      </c>
      <c r="ABX22">
        <v>42000000</v>
      </c>
      <c r="ABY22">
        <v>41800000</v>
      </c>
      <c r="ABZ22">
        <v>41300000</v>
      </c>
      <c r="ACA22">
        <v>40600000</v>
      </c>
      <c r="ACB22">
        <v>39900000</v>
      </c>
      <c r="ACC22">
        <v>39200000</v>
      </c>
      <c r="ACD22">
        <v>38400000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1550000</v>
      </c>
      <c r="ADO22">
        <v>1530000</v>
      </c>
      <c r="ADP22">
        <v>1510000</v>
      </c>
      <c r="ADQ22">
        <v>1480000</v>
      </c>
      <c r="ADR22">
        <v>1460000</v>
      </c>
      <c r="ADS22">
        <v>1430000</v>
      </c>
      <c r="ADT22">
        <v>1390000</v>
      </c>
      <c r="ADU22">
        <v>1370000</v>
      </c>
      <c r="ADV22">
        <v>1330000</v>
      </c>
      <c r="ADW22">
        <v>1300000</v>
      </c>
      <c r="ADX22">
        <v>1270000</v>
      </c>
      <c r="ADY22">
        <v>1230000</v>
      </c>
      <c r="ADZ22">
        <v>1200000</v>
      </c>
      <c r="AEA22">
        <v>1160000</v>
      </c>
      <c r="AEB22">
        <v>1140000</v>
      </c>
      <c r="AEC22">
        <v>1110000</v>
      </c>
      <c r="AED22">
        <v>1080000</v>
      </c>
      <c r="AEE22">
        <v>1050000</v>
      </c>
      <c r="AEF22">
        <v>1020000</v>
      </c>
      <c r="AEG22">
        <v>985012.66150000005</v>
      </c>
      <c r="AEH22">
        <v>972983.3138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10900000</v>
      </c>
      <c r="AEQ22">
        <v>10600000</v>
      </c>
      <c r="AER22">
        <v>10200000</v>
      </c>
      <c r="AES22">
        <v>9890000</v>
      </c>
      <c r="AET22">
        <v>9630000</v>
      </c>
      <c r="AEU22">
        <v>9350000</v>
      </c>
      <c r="AEV22">
        <v>9110000</v>
      </c>
      <c r="AEW22">
        <v>8830000</v>
      </c>
      <c r="AEX22">
        <v>8620000</v>
      </c>
      <c r="AEY22">
        <v>8350000</v>
      </c>
      <c r="AEZ22">
        <v>8120000</v>
      </c>
      <c r="AFA22">
        <v>7920000</v>
      </c>
      <c r="AFB22">
        <v>7710000</v>
      </c>
      <c r="AFC22">
        <v>7540000</v>
      </c>
      <c r="AFD22">
        <v>7320000</v>
      </c>
      <c r="AFE22">
        <v>7140000</v>
      </c>
      <c r="AFF22">
        <v>6980000</v>
      </c>
      <c r="AFG22">
        <v>6810000</v>
      </c>
      <c r="AFH22">
        <v>6590000</v>
      </c>
      <c r="AFI22">
        <v>6490000</v>
      </c>
      <c r="AFJ22">
        <v>6240000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238.27034370000001</v>
      </c>
      <c r="AGU22">
        <v>255.120248</v>
      </c>
      <c r="AGV22">
        <v>274.89573719999999</v>
      </c>
      <c r="AGW22">
        <v>289.86353630000002</v>
      </c>
      <c r="AGX22">
        <v>297.31511319999998</v>
      </c>
      <c r="AGY22">
        <v>303.17899440000002</v>
      </c>
      <c r="AGZ22">
        <v>310.58932579999998</v>
      </c>
      <c r="AHA22">
        <v>315.35509919999998</v>
      </c>
      <c r="AHB22">
        <v>323.1398868</v>
      </c>
      <c r="AHC22">
        <v>327.55373969999999</v>
      </c>
      <c r="AHD22">
        <v>333.5616526</v>
      </c>
      <c r="AHE22">
        <v>337.7471104</v>
      </c>
      <c r="AHF22">
        <v>339.40247499999998</v>
      </c>
      <c r="AHG22">
        <v>339.5488588</v>
      </c>
      <c r="AHH22">
        <v>335.52278410000002</v>
      </c>
      <c r="AHI22">
        <v>335.01331690000001</v>
      </c>
      <c r="AHJ22">
        <v>331.25114330000002</v>
      </c>
      <c r="AHK22">
        <v>330.33435630000002</v>
      </c>
      <c r="AHL22">
        <v>324.86316260000001</v>
      </c>
      <c r="AHM22">
        <v>323.37403030000002</v>
      </c>
      <c r="AHN22">
        <v>320.19785409999997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21.30531208</v>
      </c>
      <c r="AHW22">
        <v>24.581899400000001</v>
      </c>
      <c r="AHX22">
        <v>26.77640001</v>
      </c>
      <c r="AHY22">
        <v>30.23506544</v>
      </c>
      <c r="AHZ22">
        <v>32.920858840000001</v>
      </c>
      <c r="AIA22">
        <v>34.758673770000001</v>
      </c>
      <c r="AIB22">
        <v>35.297838560000002</v>
      </c>
      <c r="AIC22">
        <v>37.784591929999998</v>
      </c>
      <c r="AID22">
        <v>38.390305640000001</v>
      </c>
      <c r="AIE22">
        <v>39.63862657</v>
      </c>
      <c r="AIF22">
        <v>39.403126829999998</v>
      </c>
      <c r="AIG22">
        <v>40.597634149999998</v>
      </c>
      <c r="AIH22">
        <v>43.313383279999996</v>
      </c>
      <c r="AII22">
        <v>45.100585989999999</v>
      </c>
      <c r="AIJ22">
        <v>47.461408290000001</v>
      </c>
      <c r="AIK22">
        <v>47.466363029999997</v>
      </c>
      <c r="AIL22">
        <v>48.777684200000003</v>
      </c>
      <c r="AIM22">
        <v>49.87894404</v>
      </c>
      <c r="AIN22">
        <v>49.423701870000002</v>
      </c>
      <c r="AIO22">
        <v>49.83310814</v>
      </c>
      <c r="AIP22">
        <v>49.32193797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1.5835484209999999</v>
      </c>
      <c r="AIY22">
        <v>1.537425652</v>
      </c>
      <c r="AIZ22">
        <v>1.492646264</v>
      </c>
      <c r="AJA22">
        <v>2.1737566949999998</v>
      </c>
      <c r="AJB22">
        <v>1.758702827</v>
      </c>
      <c r="AJC22">
        <v>1.3659827790000001</v>
      </c>
      <c r="AJD22">
        <v>1.6577460900000001</v>
      </c>
      <c r="AJE22">
        <v>3.218924447</v>
      </c>
      <c r="AJF22">
        <v>4.062720176</v>
      </c>
      <c r="AJG22">
        <v>2.427316013</v>
      </c>
      <c r="AJH22">
        <v>2.9457718599999998</v>
      </c>
      <c r="AJI22">
        <v>2.0019808760000002</v>
      </c>
      <c r="AJJ22">
        <v>1.666003503</v>
      </c>
      <c r="AJK22">
        <v>2.426218693</v>
      </c>
      <c r="AJL22">
        <v>3.1407361730000001</v>
      </c>
      <c r="AJM22">
        <v>3.8115730249999999</v>
      </c>
      <c r="AJN22">
        <v>4.4406676020000004</v>
      </c>
      <c r="AJO22">
        <v>4.0718095600000002</v>
      </c>
      <c r="AJP22">
        <v>5.3484648699999999</v>
      </c>
      <c r="AJQ22">
        <v>6.0957598769999999</v>
      </c>
      <c r="AJR22">
        <v>5.4798272900000002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157.994485</v>
      </c>
      <c r="AKA22">
        <v>218.53882010000001</v>
      </c>
      <c r="AKB22">
        <v>210.11106860000001</v>
      </c>
      <c r="AKC22">
        <v>155.36549769999999</v>
      </c>
      <c r="AKD22">
        <v>243.22605369999999</v>
      </c>
      <c r="AKE22">
        <v>246.23186480000001</v>
      </c>
      <c r="AKF22">
        <v>290.3023566</v>
      </c>
      <c r="AKG22">
        <v>268.97695179999999</v>
      </c>
      <c r="AKH22">
        <v>229.49137469999999</v>
      </c>
      <c r="AKI22">
        <v>335.26564189999999</v>
      </c>
      <c r="AKJ22">
        <v>430.59722310000001</v>
      </c>
      <c r="AKK22">
        <v>312.9811459</v>
      </c>
      <c r="AKL22">
        <v>246.25320619999999</v>
      </c>
      <c r="AKM22">
        <v>308.02534439999999</v>
      </c>
      <c r="AKN22">
        <v>361.8858793</v>
      </c>
      <c r="AKO22">
        <v>286.38207970000002</v>
      </c>
      <c r="AKP22">
        <v>240.97101739999999</v>
      </c>
      <c r="AKQ22">
        <v>385.8518037</v>
      </c>
      <c r="AKR22">
        <v>299.77179969999997</v>
      </c>
      <c r="AKS22">
        <v>325.5377484</v>
      </c>
      <c r="AKT22">
        <v>333.63736849999998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113.1059839</v>
      </c>
      <c r="AME22">
        <v>111.3822423</v>
      </c>
      <c r="AMF22">
        <v>112.4585404</v>
      </c>
      <c r="AMG22">
        <v>111.1569798</v>
      </c>
      <c r="AMH22">
        <v>110.6143883</v>
      </c>
      <c r="AMI22">
        <v>109.3695178</v>
      </c>
      <c r="AMJ22">
        <v>108.49848160000001</v>
      </c>
      <c r="AMK22">
        <v>106.7633039</v>
      </c>
      <c r="AML22">
        <v>104.82432009999999</v>
      </c>
      <c r="AMM22">
        <v>102.546092</v>
      </c>
      <c r="AMN22">
        <v>100.41196170000001</v>
      </c>
      <c r="AMO22">
        <v>98.266461030000002</v>
      </c>
      <c r="AMP22">
        <v>96.302587930000001</v>
      </c>
      <c r="AMQ22">
        <v>94.094354089999996</v>
      </c>
      <c r="AMR22">
        <v>90.774425429999994</v>
      </c>
      <c r="AMS22">
        <v>88.260304689999998</v>
      </c>
      <c r="AMT22">
        <v>86.235677480000007</v>
      </c>
      <c r="AMU22">
        <v>84.29489658</v>
      </c>
      <c r="AMV22">
        <v>81.206209869999995</v>
      </c>
      <c r="AMW22">
        <v>79.033181780000007</v>
      </c>
      <c r="AMX22">
        <v>77.179092170000004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312.947315</v>
      </c>
      <c r="ANG22">
        <v>293.38599929999998</v>
      </c>
      <c r="ANH22">
        <v>232.85510980000001</v>
      </c>
      <c r="ANI22">
        <v>384.11985399999998</v>
      </c>
      <c r="ANJ22">
        <v>225.82216840000001</v>
      </c>
      <c r="ANK22">
        <v>242.96435550000001</v>
      </c>
      <c r="ANL22">
        <v>297.19593120000002</v>
      </c>
      <c r="ANM22">
        <v>231.46940520000001</v>
      </c>
      <c r="ANN22">
        <v>254.3869436</v>
      </c>
      <c r="ANO22">
        <v>253.05109479999999</v>
      </c>
      <c r="ANP22">
        <v>227.8918716</v>
      </c>
      <c r="ANQ22">
        <v>198.20910330000001</v>
      </c>
      <c r="ANR22">
        <v>264.56537689999999</v>
      </c>
      <c r="ANS22">
        <v>189.29210320000001</v>
      </c>
      <c r="ANT22">
        <v>250.58873610000001</v>
      </c>
      <c r="ANU22">
        <v>153.82032129999999</v>
      </c>
      <c r="ANV22">
        <v>172.9603122</v>
      </c>
      <c r="ANW22">
        <v>201.352745</v>
      </c>
      <c r="ANX22">
        <v>190.072529</v>
      </c>
      <c r="ANY22">
        <v>128.35221319999999</v>
      </c>
      <c r="ANZ22">
        <v>118.96805089999999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91.819952950000001</v>
      </c>
      <c r="AOI22">
        <v>92.206949269999996</v>
      </c>
      <c r="AOJ22">
        <v>93.398089909999996</v>
      </c>
      <c r="AOK22">
        <v>94.096600339999995</v>
      </c>
      <c r="AOL22">
        <v>95.954170770000005</v>
      </c>
      <c r="AOM22">
        <v>96.263716560000006</v>
      </c>
      <c r="AON22">
        <v>97.162722909999999</v>
      </c>
      <c r="AOO22">
        <v>98.039167430000006</v>
      </c>
      <c r="AOP22">
        <v>97.348152470000002</v>
      </c>
      <c r="AOQ22">
        <v>97.42853298</v>
      </c>
      <c r="AOR22">
        <v>97.013598369999997</v>
      </c>
      <c r="AOS22">
        <v>97.109668110000001</v>
      </c>
      <c r="AOT22">
        <v>96.276473960000004</v>
      </c>
      <c r="AOU22">
        <v>94.825961160000006</v>
      </c>
      <c r="AOV22">
        <v>93.990065900000005</v>
      </c>
      <c r="AOW22">
        <v>93.408408269999995</v>
      </c>
      <c r="AOX22">
        <v>92.439163989999997</v>
      </c>
      <c r="AOY22">
        <v>90.804313100000002</v>
      </c>
      <c r="AOZ22">
        <v>89.146012049999996</v>
      </c>
      <c r="APA22">
        <v>87.702738109999999</v>
      </c>
      <c r="APB22">
        <v>85.812472650000004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734.53004599999997</v>
      </c>
      <c r="APK22">
        <v>927.00248390000002</v>
      </c>
      <c r="APL22">
        <v>866.62834109999994</v>
      </c>
      <c r="APM22">
        <v>775.83319840000001</v>
      </c>
      <c r="APN22">
        <v>789.88021809999998</v>
      </c>
      <c r="APO22">
        <v>798.43007899999998</v>
      </c>
      <c r="APP22">
        <v>760.06255650000003</v>
      </c>
      <c r="APQ22">
        <v>836.42413739999995</v>
      </c>
      <c r="APR22">
        <v>987.23580130000005</v>
      </c>
      <c r="APS22">
        <v>857.79917739999996</v>
      </c>
      <c r="APT22">
        <v>829.65126039999996</v>
      </c>
      <c r="APU22">
        <v>828.4470503</v>
      </c>
      <c r="APV22">
        <v>741.17523170000004</v>
      </c>
      <c r="APW22">
        <v>937.07062229999997</v>
      </c>
      <c r="APX22">
        <v>854.21168550000004</v>
      </c>
      <c r="APY22">
        <v>846.83613409999998</v>
      </c>
      <c r="APZ22">
        <v>877.98847880000005</v>
      </c>
      <c r="AQA22">
        <v>809.26942580000002</v>
      </c>
      <c r="AQB22">
        <v>887.03443960000004</v>
      </c>
      <c r="AQC22">
        <v>787.33402450000006</v>
      </c>
      <c r="AQD22">
        <v>825.19799039999998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93.872372780000006</v>
      </c>
      <c r="ARO22">
        <v>90.887282200000001</v>
      </c>
      <c r="ARP22">
        <v>87.941073509999995</v>
      </c>
      <c r="ARQ22">
        <v>84.992619860000005</v>
      </c>
      <c r="ARR22">
        <v>82.6945628</v>
      </c>
      <c r="ARS22">
        <v>80.326521540000002</v>
      </c>
      <c r="ART22">
        <v>78.291934850000004</v>
      </c>
      <c r="ARU22">
        <v>75.858742520000007</v>
      </c>
      <c r="ARV22">
        <v>74.075894250000005</v>
      </c>
      <c r="ARW22">
        <v>71.765268699999993</v>
      </c>
      <c r="ARX22">
        <v>69.762439760000007</v>
      </c>
      <c r="ARY22">
        <v>68.002125140000004</v>
      </c>
      <c r="ARZ22">
        <v>66.186287210000003</v>
      </c>
      <c r="ASA22">
        <v>64.746550490000004</v>
      </c>
      <c r="ASB22">
        <v>62.891797820000001</v>
      </c>
      <c r="ASC22">
        <v>61.323935130000002</v>
      </c>
      <c r="ASD22">
        <v>59.947800719999996</v>
      </c>
      <c r="ASE22">
        <v>58.464750789999997</v>
      </c>
      <c r="ASF22">
        <v>56.644574560000002</v>
      </c>
      <c r="ASG22">
        <v>55.731747759999998</v>
      </c>
      <c r="ASH22">
        <v>53.59459889</v>
      </c>
    </row>
    <row r="23" spans="1:1178" x14ac:dyDescent="0.25">
      <c r="C23">
        <v>0</v>
      </c>
      <c r="D23">
        <v>0</v>
      </c>
      <c r="E23">
        <v>0</v>
      </c>
      <c r="F23">
        <v>223</v>
      </c>
      <c r="G23">
        <v>231</v>
      </c>
      <c r="H23">
        <v>234</v>
      </c>
      <c r="I23">
        <v>253</v>
      </c>
      <c r="J23">
        <v>274</v>
      </c>
      <c r="K23">
        <v>260</v>
      </c>
      <c r="L23">
        <v>255</v>
      </c>
      <c r="M23">
        <v>236</v>
      </c>
      <c r="N23">
        <v>265</v>
      </c>
      <c r="O23">
        <v>255</v>
      </c>
      <c r="P23">
        <v>276</v>
      </c>
      <c r="Q23">
        <v>299</v>
      </c>
      <c r="R23">
        <v>274</v>
      </c>
      <c r="S23">
        <v>254</v>
      </c>
      <c r="T23">
        <v>270</v>
      </c>
      <c r="U23">
        <v>303</v>
      </c>
      <c r="V23">
        <v>263</v>
      </c>
      <c r="W23">
        <v>249</v>
      </c>
      <c r="X23">
        <v>268</v>
      </c>
      <c r="Y23">
        <v>258</v>
      </c>
      <c r="Z23">
        <v>233</v>
      </c>
      <c r="AA23">
        <v>282</v>
      </c>
      <c r="AB23">
        <v>254</v>
      </c>
      <c r="AC23">
        <v>258</v>
      </c>
      <c r="AD23">
        <v>257</v>
      </c>
      <c r="AE23">
        <v>0</v>
      </c>
      <c r="AF23">
        <v>0</v>
      </c>
      <c r="AG23">
        <v>0</v>
      </c>
      <c r="AH23">
        <v>60</v>
      </c>
      <c r="AI23">
        <v>59</v>
      </c>
      <c r="AJ23">
        <v>54</v>
      </c>
      <c r="AK23">
        <v>63</v>
      </c>
      <c r="AL23">
        <v>77</v>
      </c>
      <c r="AM23">
        <v>71</v>
      </c>
      <c r="AN23">
        <v>95</v>
      </c>
      <c r="AO23">
        <v>83</v>
      </c>
      <c r="AP23">
        <v>100</v>
      </c>
      <c r="AQ23">
        <v>86</v>
      </c>
      <c r="AR23">
        <v>102</v>
      </c>
      <c r="AS23">
        <v>98</v>
      </c>
      <c r="AT23">
        <v>105</v>
      </c>
      <c r="AU23">
        <v>104</v>
      </c>
      <c r="AV23">
        <v>112</v>
      </c>
      <c r="AW23">
        <v>123</v>
      </c>
      <c r="AX23">
        <v>133</v>
      </c>
      <c r="AY23">
        <v>138</v>
      </c>
      <c r="AZ23">
        <v>125</v>
      </c>
      <c r="BA23">
        <v>140</v>
      </c>
      <c r="BB23">
        <v>148</v>
      </c>
      <c r="BC23">
        <v>135</v>
      </c>
      <c r="BD23">
        <v>154</v>
      </c>
      <c r="BE23">
        <v>149</v>
      </c>
      <c r="BF23">
        <v>159</v>
      </c>
      <c r="BG23">
        <v>0</v>
      </c>
      <c r="BH23">
        <v>0</v>
      </c>
      <c r="BI23">
        <v>0</v>
      </c>
      <c r="BJ23">
        <v>125</v>
      </c>
      <c r="BK23">
        <v>128</v>
      </c>
      <c r="BL23">
        <v>137</v>
      </c>
      <c r="BM23">
        <v>135</v>
      </c>
      <c r="BN23">
        <v>111</v>
      </c>
      <c r="BO23">
        <v>93</v>
      </c>
      <c r="BP23">
        <v>117</v>
      </c>
      <c r="BQ23">
        <v>108</v>
      </c>
      <c r="BR23">
        <v>116</v>
      </c>
      <c r="BS23">
        <v>98</v>
      </c>
      <c r="BT23">
        <v>103</v>
      </c>
      <c r="BU23">
        <v>109</v>
      </c>
      <c r="BV23">
        <v>107</v>
      </c>
      <c r="BW23">
        <v>99</v>
      </c>
      <c r="BX23">
        <v>115</v>
      </c>
      <c r="BY23">
        <v>110</v>
      </c>
      <c r="BZ23">
        <v>110</v>
      </c>
      <c r="CA23">
        <v>108</v>
      </c>
      <c r="CB23">
        <v>105</v>
      </c>
      <c r="CC23">
        <v>109</v>
      </c>
      <c r="CD23">
        <v>95</v>
      </c>
      <c r="CE23">
        <v>98</v>
      </c>
      <c r="CF23">
        <v>98</v>
      </c>
      <c r="CG23">
        <v>107</v>
      </c>
      <c r="CH23">
        <v>76</v>
      </c>
      <c r="CI23">
        <v>0</v>
      </c>
      <c r="CJ23">
        <v>0</v>
      </c>
      <c r="CK23">
        <v>0</v>
      </c>
      <c r="CL23">
        <v>53</v>
      </c>
      <c r="CM23">
        <v>63</v>
      </c>
      <c r="CN23">
        <v>57</v>
      </c>
      <c r="CO23">
        <v>65</v>
      </c>
      <c r="CP23">
        <v>64</v>
      </c>
      <c r="CQ23">
        <v>51</v>
      </c>
      <c r="CR23">
        <v>65</v>
      </c>
      <c r="CS23">
        <v>60</v>
      </c>
      <c r="CT23">
        <v>50</v>
      </c>
      <c r="CU23">
        <v>58</v>
      </c>
      <c r="CV23">
        <v>46</v>
      </c>
      <c r="CW23">
        <v>62</v>
      </c>
      <c r="CX23">
        <v>41</v>
      </c>
      <c r="CY23">
        <v>59</v>
      </c>
      <c r="CZ23">
        <v>63</v>
      </c>
      <c r="DA23">
        <v>44</v>
      </c>
      <c r="DB23">
        <v>55</v>
      </c>
      <c r="DC23">
        <v>43</v>
      </c>
      <c r="DD23">
        <v>42</v>
      </c>
      <c r="DE23">
        <v>47</v>
      </c>
      <c r="DF23">
        <v>49</v>
      </c>
      <c r="DG23">
        <v>49</v>
      </c>
      <c r="DH23">
        <v>42</v>
      </c>
      <c r="DI23">
        <v>52</v>
      </c>
      <c r="DJ23">
        <v>42</v>
      </c>
      <c r="DK23">
        <v>0</v>
      </c>
      <c r="DL23">
        <v>0</v>
      </c>
      <c r="DM23">
        <v>0</v>
      </c>
      <c r="DN23">
        <v>2</v>
      </c>
      <c r="DO23">
        <v>2</v>
      </c>
      <c r="DP23">
        <v>2</v>
      </c>
      <c r="DQ23">
        <v>1</v>
      </c>
      <c r="DR23">
        <v>2</v>
      </c>
      <c r="DS23">
        <v>1</v>
      </c>
      <c r="DT23">
        <v>3</v>
      </c>
      <c r="DU23">
        <v>5</v>
      </c>
      <c r="DV23">
        <v>4</v>
      </c>
      <c r="DW23">
        <v>4</v>
      </c>
      <c r="DX23">
        <v>6</v>
      </c>
      <c r="DY23">
        <v>4</v>
      </c>
      <c r="DZ23">
        <v>5</v>
      </c>
      <c r="EA23">
        <v>8</v>
      </c>
      <c r="EB23">
        <v>3</v>
      </c>
      <c r="EC23">
        <v>8</v>
      </c>
      <c r="ED23">
        <v>4</v>
      </c>
      <c r="EE23">
        <v>7</v>
      </c>
      <c r="EF23">
        <v>10</v>
      </c>
      <c r="EG23">
        <v>7</v>
      </c>
      <c r="EH23">
        <v>11</v>
      </c>
      <c r="EI23">
        <v>4</v>
      </c>
      <c r="EJ23">
        <v>2</v>
      </c>
      <c r="EK23">
        <v>3</v>
      </c>
      <c r="EL23">
        <v>3</v>
      </c>
      <c r="EM23">
        <v>0</v>
      </c>
      <c r="EN23">
        <v>0</v>
      </c>
      <c r="EO23">
        <v>0</v>
      </c>
      <c r="EP23">
        <v>10</v>
      </c>
      <c r="EQ23">
        <v>5</v>
      </c>
      <c r="ER23">
        <v>10</v>
      </c>
      <c r="ES23">
        <v>15</v>
      </c>
      <c r="ET23">
        <v>0</v>
      </c>
      <c r="EU23">
        <v>15</v>
      </c>
      <c r="EV23">
        <v>5</v>
      </c>
      <c r="EW23">
        <v>15</v>
      </c>
      <c r="EX23">
        <v>25</v>
      </c>
      <c r="EY23">
        <v>10</v>
      </c>
      <c r="EZ23">
        <v>25</v>
      </c>
      <c r="FA23">
        <v>20</v>
      </c>
      <c r="FB23">
        <v>25</v>
      </c>
      <c r="FC23">
        <v>20</v>
      </c>
      <c r="FD23">
        <v>20</v>
      </c>
      <c r="FE23">
        <v>30</v>
      </c>
      <c r="FF23">
        <v>45</v>
      </c>
      <c r="FG23">
        <v>20</v>
      </c>
      <c r="FH23">
        <v>30</v>
      </c>
      <c r="FI23">
        <v>35</v>
      </c>
      <c r="FJ23">
        <v>25</v>
      </c>
      <c r="FK23">
        <v>65</v>
      </c>
      <c r="FL23">
        <v>35</v>
      </c>
      <c r="FM23">
        <v>15</v>
      </c>
      <c r="FN23">
        <v>20</v>
      </c>
      <c r="FO23">
        <v>0</v>
      </c>
      <c r="FP23">
        <v>0</v>
      </c>
      <c r="FQ23">
        <v>5980</v>
      </c>
      <c r="FR23">
        <v>6423</v>
      </c>
      <c r="FS23">
        <v>6778</v>
      </c>
      <c r="FT23">
        <v>7047</v>
      </c>
      <c r="FU23">
        <v>7299</v>
      </c>
      <c r="FV23">
        <v>7552</v>
      </c>
      <c r="FW23">
        <v>7767</v>
      </c>
      <c r="FX23">
        <v>7970</v>
      </c>
      <c r="FY23">
        <v>8139</v>
      </c>
      <c r="FZ23">
        <v>8282</v>
      </c>
      <c r="GA23">
        <v>8438</v>
      </c>
      <c r="GB23">
        <v>8513</v>
      </c>
      <c r="GC23">
        <v>8585</v>
      </c>
      <c r="GD23">
        <v>8685</v>
      </c>
      <c r="GE23">
        <v>8768</v>
      </c>
      <c r="GF23">
        <v>8882</v>
      </c>
      <c r="GG23">
        <v>8942</v>
      </c>
      <c r="GH23">
        <v>8940</v>
      </c>
      <c r="GI23">
        <v>8986</v>
      </c>
      <c r="GJ23">
        <v>9065</v>
      </c>
      <c r="GK23">
        <v>9082</v>
      </c>
      <c r="GL23">
        <v>9206</v>
      </c>
      <c r="GM23">
        <v>9228</v>
      </c>
      <c r="GN23">
        <v>9284</v>
      </c>
      <c r="GO23">
        <v>9251</v>
      </c>
      <c r="GP23">
        <v>9272</v>
      </c>
      <c r="GQ23">
        <v>0</v>
      </c>
      <c r="GR23">
        <v>0</v>
      </c>
      <c r="GS23">
        <v>685</v>
      </c>
      <c r="GT23">
        <v>825</v>
      </c>
      <c r="GU23">
        <v>968</v>
      </c>
      <c r="GV23">
        <v>1104</v>
      </c>
      <c r="GW23">
        <v>1268</v>
      </c>
      <c r="GX23">
        <v>1381</v>
      </c>
      <c r="GY23">
        <v>1548</v>
      </c>
      <c r="GZ23">
        <v>1673</v>
      </c>
      <c r="HA23">
        <v>1816</v>
      </c>
      <c r="HB23">
        <v>1948</v>
      </c>
      <c r="HC23">
        <v>2074</v>
      </c>
      <c r="HD23">
        <v>2209</v>
      </c>
      <c r="HE23">
        <v>2379</v>
      </c>
      <c r="HF23">
        <v>2472</v>
      </c>
      <c r="HG23">
        <v>2548</v>
      </c>
      <c r="HH23">
        <v>2636</v>
      </c>
      <c r="HI23">
        <v>2753</v>
      </c>
      <c r="HJ23">
        <v>2890</v>
      </c>
      <c r="HK23">
        <v>2965</v>
      </c>
      <c r="HL23">
        <v>3063</v>
      </c>
      <c r="HM23">
        <v>3148</v>
      </c>
      <c r="HN23">
        <v>3227</v>
      </c>
      <c r="HO23">
        <v>3280</v>
      </c>
      <c r="HP23">
        <v>3321</v>
      </c>
      <c r="HQ23">
        <v>3409</v>
      </c>
      <c r="HR23">
        <v>3486</v>
      </c>
      <c r="HS23">
        <v>0</v>
      </c>
      <c r="HT23">
        <v>0</v>
      </c>
      <c r="HU23">
        <v>63</v>
      </c>
      <c r="HV23">
        <v>67</v>
      </c>
      <c r="HW23">
        <v>69</v>
      </c>
      <c r="HX23">
        <v>84</v>
      </c>
      <c r="HY23">
        <v>89</v>
      </c>
      <c r="HZ23">
        <v>101</v>
      </c>
      <c r="IA23">
        <v>109</v>
      </c>
      <c r="IB23">
        <v>130</v>
      </c>
      <c r="IC23">
        <v>135</v>
      </c>
      <c r="ID23">
        <v>156</v>
      </c>
      <c r="IE23">
        <v>169</v>
      </c>
      <c r="IF23">
        <v>183</v>
      </c>
      <c r="IG23">
        <v>191</v>
      </c>
      <c r="IH23">
        <v>216</v>
      </c>
      <c r="II23">
        <v>239</v>
      </c>
      <c r="IJ23">
        <v>247</v>
      </c>
      <c r="IK23">
        <v>260</v>
      </c>
      <c r="IL23">
        <v>266</v>
      </c>
      <c r="IM23">
        <v>265</v>
      </c>
      <c r="IN23">
        <v>270</v>
      </c>
      <c r="IO23">
        <v>285</v>
      </c>
      <c r="IP23">
        <v>292</v>
      </c>
      <c r="IQ23">
        <v>301</v>
      </c>
      <c r="IR23">
        <v>311</v>
      </c>
      <c r="IS23">
        <v>323</v>
      </c>
      <c r="IT23">
        <v>331</v>
      </c>
      <c r="IU23">
        <v>0</v>
      </c>
      <c r="IV23">
        <v>0</v>
      </c>
      <c r="IW23">
        <v>5</v>
      </c>
      <c r="IX23">
        <v>2</v>
      </c>
      <c r="IY23">
        <v>4</v>
      </c>
      <c r="IZ23">
        <v>4</v>
      </c>
      <c r="JA23">
        <v>5</v>
      </c>
      <c r="JB23">
        <v>4</v>
      </c>
      <c r="JC23">
        <v>4</v>
      </c>
      <c r="JD23">
        <v>4</v>
      </c>
      <c r="JE23">
        <v>6</v>
      </c>
      <c r="JF23">
        <v>5</v>
      </c>
      <c r="JG23">
        <v>5</v>
      </c>
      <c r="JH23">
        <v>2</v>
      </c>
      <c r="JI23">
        <v>5</v>
      </c>
      <c r="JJ23">
        <v>4</v>
      </c>
      <c r="JK23">
        <v>6</v>
      </c>
      <c r="JL23">
        <v>6</v>
      </c>
      <c r="JM23">
        <v>5</v>
      </c>
      <c r="JN23">
        <v>7</v>
      </c>
      <c r="JO23">
        <v>11</v>
      </c>
      <c r="JP23">
        <v>15</v>
      </c>
      <c r="JQ23">
        <v>13</v>
      </c>
      <c r="JR23">
        <v>16</v>
      </c>
      <c r="JS23">
        <v>14</v>
      </c>
      <c r="JT23">
        <v>18</v>
      </c>
      <c r="JU23">
        <v>17</v>
      </c>
      <c r="JV23">
        <v>19</v>
      </c>
      <c r="JW23">
        <v>0</v>
      </c>
      <c r="JX23">
        <v>0</v>
      </c>
      <c r="JY23">
        <v>0</v>
      </c>
      <c r="JZ23">
        <v>7</v>
      </c>
      <c r="KA23">
        <v>13</v>
      </c>
      <c r="KB23">
        <v>20</v>
      </c>
      <c r="KC23">
        <v>25</v>
      </c>
      <c r="KD23">
        <v>38</v>
      </c>
      <c r="KE23">
        <v>50</v>
      </c>
      <c r="KF23">
        <v>61</v>
      </c>
      <c r="KG23">
        <v>73</v>
      </c>
      <c r="KH23">
        <v>90</v>
      </c>
      <c r="KI23">
        <v>108</v>
      </c>
      <c r="KJ23">
        <v>122</v>
      </c>
      <c r="KK23">
        <v>135</v>
      </c>
      <c r="KL23">
        <v>156</v>
      </c>
      <c r="KM23">
        <v>174</v>
      </c>
      <c r="KN23">
        <v>195</v>
      </c>
      <c r="KO23">
        <v>222</v>
      </c>
      <c r="KP23">
        <v>241</v>
      </c>
      <c r="KQ23">
        <v>266</v>
      </c>
      <c r="KR23">
        <v>289</v>
      </c>
      <c r="KS23">
        <v>317</v>
      </c>
      <c r="KT23">
        <v>342</v>
      </c>
      <c r="KU23">
        <v>369</v>
      </c>
      <c r="KV23">
        <v>404</v>
      </c>
      <c r="KW23">
        <v>435</v>
      </c>
      <c r="KX23">
        <v>463</v>
      </c>
      <c r="KY23">
        <v>0</v>
      </c>
      <c r="KZ23">
        <v>0</v>
      </c>
      <c r="LA23">
        <v>0</v>
      </c>
      <c r="LB23">
        <v>230</v>
      </c>
      <c r="LC23">
        <v>443</v>
      </c>
      <c r="LD23">
        <v>688</v>
      </c>
      <c r="LE23">
        <v>889</v>
      </c>
      <c r="LF23">
        <v>1093</v>
      </c>
      <c r="LG23">
        <v>1272</v>
      </c>
      <c r="LH23">
        <v>1465</v>
      </c>
      <c r="LI23">
        <v>1656</v>
      </c>
      <c r="LJ23">
        <v>1829</v>
      </c>
      <c r="LK23">
        <v>2004</v>
      </c>
      <c r="LL23">
        <v>2187</v>
      </c>
      <c r="LM23">
        <v>2362</v>
      </c>
      <c r="LN23">
        <v>2518</v>
      </c>
      <c r="LO23">
        <v>2710</v>
      </c>
      <c r="LP23">
        <v>2869</v>
      </c>
      <c r="LQ23">
        <v>3020</v>
      </c>
      <c r="LR23">
        <v>3165</v>
      </c>
      <c r="LS23">
        <v>3320</v>
      </c>
      <c r="LT23">
        <v>3497</v>
      </c>
      <c r="LU23">
        <v>3638</v>
      </c>
      <c r="LV23">
        <v>3784</v>
      </c>
      <c r="LW23">
        <v>3923</v>
      </c>
      <c r="LX23">
        <v>4056</v>
      </c>
      <c r="LY23">
        <v>4194</v>
      </c>
      <c r="LZ23">
        <v>4346</v>
      </c>
      <c r="MA23">
        <v>0</v>
      </c>
      <c r="MB23">
        <v>0</v>
      </c>
      <c r="MC23">
        <v>1483</v>
      </c>
      <c r="MD23">
        <v>1556</v>
      </c>
      <c r="ME23">
        <v>1680</v>
      </c>
      <c r="MF23">
        <v>1756</v>
      </c>
      <c r="MG23">
        <v>1845</v>
      </c>
      <c r="MH23">
        <v>1930</v>
      </c>
      <c r="MI23">
        <v>2004</v>
      </c>
      <c r="MJ23">
        <v>2088</v>
      </c>
      <c r="MK23">
        <v>2176</v>
      </c>
      <c r="ML23">
        <v>2252</v>
      </c>
      <c r="MM23">
        <v>2337</v>
      </c>
      <c r="MN23">
        <v>2383</v>
      </c>
      <c r="MO23">
        <v>2450</v>
      </c>
      <c r="MP23">
        <v>2549</v>
      </c>
      <c r="MQ23">
        <v>2592</v>
      </c>
      <c r="MR23">
        <v>2648</v>
      </c>
      <c r="MS23">
        <v>2721</v>
      </c>
      <c r="MT23">
        <v>2782</v>
      </c>
      <c r="MU23">
        <v>2871</v>
      </c>
      <c r="MV23">
        <v>2914</v>
      </c>
      <c r="MW23">
        <v>2962</v>
      </c>
      <c r="MX23">
        <v>3059</v>
      </c>
      <c r="MY23">
        <v>3119</v>
      </c>
      <c r="MZ23">
        <v>3177</v>
      </c>
      <c r="NA23">
        <v>3263</v>
      </c>
      <c r="NB23">
        <v>3346</v>
      </c>
      <c r="NC23">
        <v>0</v>
      </c>
      <c r="ND23">
        <v>0</v>
      </c>
      <c r="NE23">
        <v>0</v>
      </c>
      <c r="NF23">
        <v>26</v>
      </c>
      <c r="NG23">
        <v>63</v>
      </c>
      <c r="NH23">
        <v>97</v>
      </c>
      <c r="NI23">
        <v>137</v>
      </c>
      <c r="NJ23">
        <v>185</v>
      </c>
      <c r="NK23">
        <v>218</v>
      </c>
      <c r="NL23">
        <v>250</v>
      </c>
      <c r="NM23">
        <v>287</v>
      </c>
      <c r="NN23">
        <v>333</v>
      </c>
      <c r="NO23">
        <v>379</v>
      </c>
      <c r="NP23">
        <v>423</v>
      </c>
      <c r="NQ23">
        <v>467</v>
      </c>
      <c r="NR23">
        <v>512</v>
      </c>
      <c r="NS23">
        <v>565</v>
      </c>
      <c r="NT23">
        <v>608</v>
      </c>
      <c r="NU23">
        <v>643</v>
      </c>
      <c r="NV23">
        <v>689</v>
      </c>
      <c r="NW23">
        <v>737</v>
      </c>
      <c r="NX23">
        <v>790</v>
      </c>
      <c r="NY23">
        <v>833</v>
      </c>
      <c r="NZ23">
        <v>879</v>
      </c>
      <c r="OA23">
        <v>934</v>
      </c>
      <c r="OB23">
        <v>980</v>
      </c>
      <c r="OC23">
        <v>1032</v>
      </c>
      <c r="OD23">
        <v>1076</v>
      </c>
      <c r="OE23">
        <v>0</v>
      </c>
      <c r="OF23">
        <v>0</v>
      </c>
      <c r="OG23">
        <v>2063</v>
      </c>
      <c r="OH23">
        <v>2159</v>
      </c>
      <c r="OI23">
        <v>2257</v>
      </c>
      <c r="OJ23">
        <v>2330</v>
      </c>
      <c r="OK23">
        <v>2478</v>
      </c>
      <c r="OL23">
        <v>2587</v>
      </c>
      <c r="OM23">
        <v>2723</v>
      </c>
      <c r="ON23">
        <v>2822</v>
      </c>
      <c r="OO23">
        <v>2918</v>
      </c>
      <c r="OP23">
        <v>2982</v>
      </c>
      <c r="OQ23">
        <v>3058</v>
      </c>
      <c r="OR23">
        <v>3174</v>
      </c>
      <c r="OS23">
        <v>3279</v>
      </c>
      <c r="OT23">
        <v>3379</v>
      </c>
      <c r="OU23">
        <v>3478</v>
      </c>
      <c r="OV23">
        <v>3544</v>
      </c>
      <c r="OW23">
        <v>3633</v>
      </c>
      <c r="OX23">
        <v>3714</v>
      </c>
      <c r="OY23">
        <v>3794</v>
      </c>
      <c r="OZ23">
        <v>3851</v>
      </c>
      <c r="PA23">
        <v>3915</v>
      </c>
      <c r="PB23">
        <v>4016</v>
      </c>
      <c r="PC23">
        <v>4075</v>
      </c>
      <c r="PD23">
        <v>4162</v>
      </c>
      <c r="PE23">
        <v>4207</v>
      </c>
      <c r="PF23">
        <v>4270</v>
      </c>
      <c r="PG23">
        <v>0</v>
      </c>
      <c r="PH23">
        <v>0</v>
      </c>
      <c r="PI23">
        <v>0</v>
      </c>
      <c r="PJ23">
        <v>75</v>
      </c>
      <c r="PK23">
        <v>155</v>
      </c>
      <c r="PL23">
        <v>246</v>
      </c>
      <c r="PM23">
        <v>311</v>
      </c>
      <c r="PN23">
        <v>385</v>
      </c>
      <c r="PO23">
        <v>461</v>
      </c>
      <c r="PP23">
        <v>554</v>
      </c>
      <c r="PQ23">
        <v>640</v>
      </c>
      <c r="PR23">
        <v>741</v>
      </c>
      <c r="PS23">
        <v>829</v>
      </c>
      <c r="PT23">
        <v>910</v>
      </c>
      <c r="PU23">
        <v>1023</v>
      </c>
      <c r="PV23">
        <v>1112</v>
      </c>
      <c r="PW23">
        <v>1210</v>
      </c>
      <c r="PX23">
        <v>1340</v>
      </c>
      <c r="PY23">
        <v>1448</v>
      </c>
      <c r="PZ23">
        <v>1567</v>
      </c>
      <c r="QA23">
        <v>1681</v>
      </c>
      <c r="QB23">
        <v>1810</v>
      </c>
      <c r="QC23">
        <v>1945</v>
      </c>
      <c r="QD23">
        <v>2079</v>
      </c>
      <c r="QE23">
        <v>2224</v>
      </c>
      <c r="QF23">
        <v>2356</v>
      </c>
      <c r="QG23">
        <v>2494</v>
      </c>
      <c r="QH23">
        <v>2637</v>
      </c>
      <c r="QI23">
        <v>0</v>
      </c>
      <c r="QJ23">
        <v>0</v>
      </c>
      <c r="QK23">
        <v>7385</v>
      </c>
      <c r="QL23">
        <v>7719</v>
      </c>
      <c r="QM23">
        <v>7967</v>
      </c>
      <c r="QN23">
        <v>8219</v>
      </c>
      <c r="QO23">
        <v>8375</v>
      </c>
      <c r="QP23">
        <v>8480</v>
      </c>
      <c r="QQ23">
        <v>8583</v>
      </c>
      <c r="QR23">
        <v>8608</v>
      </c>
      <c r="QS23">
        <v>8717</v>
      </c>
      <c r="QT23">
        <v>8813</v>
      </c>
      <c r="QU23">
        <v>8900</v>
      </c>
      <c r="QV23">
        <v>8929</v>
      </c>
      <c r="QW23">
        <v>8943</v>
      </c>
      <c r="QX23">
        <v>8925</v>
      </c>
      <c r="QY23">
        <v>9055</v>
      </c>
      <c r="QZ23">
        <v>9109</v>
      </c>
      <c r="RA23">
        <v>9134</v>
      </c>
      <c r="RB23">
        <v>9171</v>
      </c>
      <c r="RC23">
        <v>9208</v>
      </c>
      <c r="RD23">
        <v>9222</v>
      </c>
      <c r="RE23">
        <v>9282</v>
      </c>
      <c r="RF23">
        <v>9314</v>
      </c>
      <c r="RG23">
        <v>9288</v>
      </c>
      <c r="RH23">
        <v>9291</v>
      </c>
      <c r="RI23">
        <v>9310</v>
      </c>
      <c r="RJ23">
        <v>9334</v>
      </c>
      <c r="RK23">
        <v>0</v>
      </c>
      <c r="RL23">
        <v>0</v>
      </c>
      <c r="RM23">
        <v>8411</v>
      </c>
      <c r="RN23">
        <v>8376</v>
      </c>
      <c r="RO23">
        <v>8381</v>
      </c>
      <c r="RP23">
        <v>8331</v>
      </c>
      <c r="RQ23">
        <v>8362</v>
      </c>
      <c r="RR23">
        <v>8340</v>
      </c>
      <c r="RS23">
        <v>8338</v>
      </c>
      <c r="RT23">
        <v>8379</v>
      </c>
      <c r="RU23">
        <v>8401</v>
      </c>
      <c r="RV23">
        <v>8424</v>
      </c>
      <c r="RW23">
        <v>8471</v>
      </c>
      <c r="RX23">
        <v>8509</v>
      </c>
      <c r="RY23">
        <v>8549</v>
      </c>
      <c r="RZ23">
        <v>8605</v>
      </c>
      <c r="SA23">
        <v>8602</v>
      </c>
      <c r="SB23">
        <v>8603</v>
      </c>
      <c r="SC23">
        <v>8666</v>
      </c>
      <c r="SD23">
        <v>8681</v>
      </c>
      <c r="SE23">
        <v>8774</v>
      </c>
      <c r="SF23">
        <v>8820</v>
      </c>
      <c r="SG23">
        <v>8875</v>
      </c>
      <c r="SH23">
        <v>8898</v>
      </c>
      <c r="SI23">
        <v>8952</v>
      </c>
      <c r="SJ23">
        <v>8997</v>
      </c>
      <c r="SK23">
        <v>9039</v>
      </c>
      <c r="SL23">
        <v>9072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827110.58420000004</v>
      </c>
      <c r="SU23">
        <v>825881.38509999996</v>
      </c>
      <c r="SV23">
        <v>822783.30149999994</v>
      </c>
      <c r="SW23">
        <v>815757.30480000004</v>
      </c>
      <c r="SX23">
        <v>805912.56030000001</v>
      </c>
      <c r="SY23">
        <v>797177.43050000002</v>
      </c>
      <c r="SZ23">
        <v>780837.89540000004</v>
      </c>
      <c r="TA23">
        <v>764506.74890000001</v>
      </c>
      <c r="TB23">
        <v>750885.33440000005</v>
      </c>
      <c r="TC23">
        <v>735981.86939999997</v>
      </c>
      <c r="TD23">
        <v>723835.89980000001</v>
      </c>
      <c r="TE23">
        <v>707500.56469999999</v>
      </c>
      <c r="TF23">
        <v>686740.11899999995</v>
      </c>
      <c r="TG23">
        <v>670168.62239999999</v>
      </c>
      <c r="TH23">
        <v>656369.29960000003</v>
      </c>
      <c r="TI23">
        <v>638446.81389999995</v>
      </c>
      <c r="TJ23">
        <v>628314.34089999995</v>
      </c>
      <c r="TK23">
        <v>611471.70140000002</v>
      </c>
      <c r="TL23">
        <v>597264.47530000005</v>
      </c>
      <c r="TM23">
        <v>577807.27899999998</v>
      </c>
      <c r="TN23">
        <v>562251.37459999998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189088.01689999999</v>
      </c>
      <c r="TW23">
        <v>205780.4252</v>
      </c>
      <c r="TX23">
        <v>215919.4773</v>
      </c>
      <c r="TY23">
        <v>227548.7733</v>
      </c>
      <c r="TZ23">
        <v>236979.2836</v>
      </c>
      <c r="UA23">
        <v>244958.75</v>
      </c>
      <c r="UB23">
        <v>253304.3781</v>
      </c>
      <c r="UC23">
        <v>264852.57380000001</v>
      </c>
      <c r="UD23">
        <v>267190.49060000002</v>
      </c>
      <c r="UE23">
        <v>267383.57760000002</v>
      </c>
      <c r="UF23">
        <v>268561.33519999997</v>
      </c>
      <c r="UG23">
        <v>272312.18079999997</v>
      </c>
      <c r="UH23">
        <v>277537.37410000002</v>
      </c>
      <c r="UI23">
        <v>276446.50589999999</v>
      </c>
      <c r="UJ23">
        <v>277265.72070000001</v>
      </c>
      <c r="UK23">
        <v>276660.19689999998</v>
      </c>
      <c r="UL23">
        <v>275342.78370000003</v>
      </c>
      <c r="UM23">
        <v>271713.58480000001</v>
      </c>
      <c r="UN23">
        <v>267097.0919</v>
      </c>
      <c r="UO23">
        <v>266188.97289999999</v>
      </c>
      <c r="UP23">
        <v>264273.25709999999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340601.0111</v>
      </c>
      <c r="UY23">
        <v>356873.11560000002</v>
      </c>
      <c r="UZ23">
        <v>413231.54029999999</v>
      </c>
      <c r="VA23">
        <v>416626.27289999998</v>
      </c>
      <c r="VB23">
        <v>467412.4313</v>
      </c>
      <c r="VC23">
        <v>491615.01669999998</v>
      </c>
      <c r="VD23">
        <v>516835.45730000001</v>
      </c>
      <c r="VE23">
        <v>523717.8224</v>
      </c>
      <c r="VF23">
        <v>575016.77240000002</v>
      </c>
      <c r="VG23">
        <v>617713.99049999996</v>
      </c>
      <c r="VH23">
        <v>619796.70819999999</v>
      </c>
      <c r="VI23">
        <v>633415.13359999994</v>
      </c>
      <c r="VJ23">
        <v>629157.67559999996</v>
      </c>
      <c r="VK23">
        <v>608536.33129999996</v>
      </c>
      <c r="VL23">
        <v>601959.36780000001</v>
      </c>
      <c r="VM23">
        <v>616894.71349999995</v>
      </c>
      <c r="VN23">
        <v>613637.39170000004</v>
      </c>
      <c r="VO23">
        <v>614127.06110000005</v>
      </c>
      <c r="VP23">
        <v>616048.49860000005</v>
      </c>
      <c r="VQ23">
        <v>621183.35789999994</v>
      </c>
      <c r="VR23">
        <v>618027.86820000003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204438.0226</v>
      </c>
      <c r="WA23">
        <v>198483.5171</v>
      </c>
      <c r="WB23">
        <v>192702.44380000001</v>
      </c>
      <c r="WC23">
        <v>280634.62680000003</v>
      </c>
      <c r="WD23">
        <v>227050.66899999999</v>
      </c>
      <c r="WE23">
        <v>220437.54269999999</v>
      </c>
      <c r="WF23">
        <v>85606.812690000006</v>
      </c>
      <c r="WG23">
        <v>207783.52590000001</v>
      </c>
      <c r="WH23">
        <v>161385.2629</v>
      </c>
      <c r="WI23">
        <v>235027.08189999999</v>
      </c>
      <c r="WJ23">
        <v>228181.6329</v>
      </c>
      <c r="WK23">
        <v>184612.97159999999</v>
      </c>
      <c r="WL23">
        <v>250930.25260000001</v>
      </c>
      <c r="WM23">
        <v>382833.94990000001</v>
      </c>
      <c r="WN23">
        <v>506841.06339999998</v>
      </c>
      <c r="WO23">
        <v>426468.20870000002</v>
      </c>
      <c r="WP23">
        <v>509596.06719999999</v>
      </c>
      <c r="WQ23">
        <v>432909.28039999999</v>
      </c>
      <c r="WR23">
        <v>540386.06429999997</v>
      </c>
      <c r="WS23">
        <v>495499.6274</v>
      </c>
      <c r="WT23">
        <v>537663.78760000004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22500000</v>
      </c>
      <c r="ZG23">
        <v>22600000</v>
      </c>
      <c r="ZH23">
        <v>22900000</v>
      </c>
      <c r="ZI23">
        <v>23200000</v>
      </c>
      <c r="ZJ23">
        <v>23300000</v>
      </c>
      <c r="ZK23">
        <v>23500000</v>
      </c>
      <c r="ZL23">
        <v>23200000</v>
      </c>
      <c r="ZM23">
        <v>23200000</v>
      </c>
      <c r="ZN23">
        <v>23400000</v>
      </c>
      <c r="ZO23">
        <v>23100000</v>
      </c>
      <c r="ZP23">
        <v>22900000</v>
      </c>
      <c r="ZQ23">
        <v>22900000</v>
      </c>
      <c r="ZR23">
        <v>22700000</v>
      </c>
      <c r="ZS23">
        <v>22700000</v>
      </c>
      <c r="ZT23">
        <v>22400000</v>
      </c>
      <c r="ZU23">
        <v>22100000</v>
      </c>
      <c r="ZV23">
        <v>22200000</v>
      </c>
      <c r="ZW23">
        <v>22000000</v>
      </c>
      <c r="ZX23">
        <v>21700000</v>
      </c>
      <c r="ZY23">
        <v>21700000</v>
      </c>
      <c r="ZZ23">
        <v>21600000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13800000</v>
      </c>
      <c r="ABK23">
        <v>14100000</v>
      </c>
      <c r="ABL23">
        <v>14200000</v>
      </c>
      <c r="ABM23">
        <v>14300000</v>
      </c>
      <c r="ABN23">
        <v>14200000</v>
      </c>
      <c r="ABO23">
        <v>14100000</v>
      </c>
      <c r="ABP23">
        <v>14200000</v>
      </c>
      <c r="ABQ23">
        <v>14200000</v>
      </c>
      <c r="ABR23">
        <v>14300000</v>
      </c>
      <c r="ABS23">
        <v>14200000</v>
      </c>
      <c r="ABT23">
        <v>14100000</v>
      </c>
      <c r="ABU23">
        <v>14000000</v>
      </c>
      <c r="ABV23">
        <v>13900000</v>
      </c>
      <c r="ABW23">
        <v>13800000</v>
      </c>
      <c r="ABX23">
        <v>13600000</v>
      </c>
      <c r="ABY23">
        <v>13400000</v>
      </c>
      <c r="ABZ23">
        <v>13400000</v>
      </c>
      <c r="ACA23">
        <v>13200000</v>
      </c>
      <c r="ACB23">
        <v>13100000</v>
      </c>
      <c r="ACC23">
        <v>12800000</v>
      </c>
      <c r="ACD23">
        <v>12600000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4010000</v>
      </c>
      <c r="ADO23">
        <v>3940000</v>
      </c>
      <c r="ADP23">
        <v>3840000</v>
      </c>
      <c r="ADQ23">
        <v>3770000</v>
      </c>
      <c r="ADR23">
        <v>3700000</v>
      </c>
      <c r="ADS23">
        <v>3630000</v>
      </c>
      <c r="ADT23">
        <v>3540000</v>
      </c>
      <c r="ADU23">
        <v>3440000</v>
      </c>
      <c r="ADV23">
        <v>3330000</v>
      </c>
      <c r="ADW23">
        <v>3280000</v>
      </c>
      <c r="ADX23">
        <v>3200000</v>
      </c>
      <c r="ADY23">
        <v>3120000</v>
      </c>
      <c r="ADZ23">
        <v>3040000</v>
      </c>
      <c r="AEA23">
        <v>2960000</v>
      </c>
      <c r="AEB23">
        <v>2880000</v>
      </c>
      <c r="AEC23">
        <v>2820000</v>
      </c>
      <c r="AED23">
        <v>2740000</v>
      </c>
      <c r="AEE23">
        <v>2660000</v>
      </c>
      <c r="AEF23">
        <v>2580000</v>
      </c>
      <c r="AEG23">
        <v>2510000</v>
      </c>
      <c r="AEH23">
        <v>2440000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10400000</v>
      </c>
      <c r="AEQ23">
        <v>10100000</v>
      </c>
      <c r="AER23">
        <v>9830000</v>
      </c>
      <c r="AES23">
        <v>9570000</v>
      </c>
      <c r="AET23">
        <v>9310000</v>
      </c>
      <c r="AEU23">
        <v>9090000</v>
      </c>
      <c r="AEV23">
        <v>8870000</v>
      </c>
      <c r="AEW23">
        <v>8650000</v>
      </c>
      <c r="AEX23">
        <v>8450000</v>
      </c>
      <c r="AEY23">
        <v>8200000</v>
      </c>
      <c r="AEZ23">
        <v>7970000</v>
      </c>
      <c r="AFA23">
        <v>7790000</v>
      </c>
      <c r="AFB23">
        <v>7580000</v>
      </c>
      <c r="AFC23">
        <v>7440000</v>
      </c>
      <c r="AFD23">
        <v>7260000</v>
      </c>
      <c r="AFE23">
        <v>7090000</v>
      </c>
      <c r="AFF23">
        <v>6900000</v>
      </c>
      <c r="AFG23">
        <v>6740000</v>
      </c>
      <c r="AFH23">
        <v>6580000</v>
      </c>
      <c r="AFI23">
        <v>6410000</v>
      </c>
      <c r="AFJ23">
        <v>6250000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209.01634039999999</v>
      </c>
      <c r="AGU23">
        <v>227.46799129999999</v>
      </c>
      <c r="AGV23">
        <v>238.67561620000001</v>
      </c>
      <c r="AGW23">
        <v>251.53054449999999</v>
      </c>
      <c r="AGX23">
        <v>261.95495319999998</v>
      </c>
      <c r="AGY23">
        <v>270.77538970000001</v>
      </c>
      <c r="AGZ23">
        <v>280.00057850000002</v>
      </c>
      <c r="AHA23">
        <v>292.7658591</v>
      </c>
      <c r="AHB23">
        <v>295.35017310000001</v>
      </c>
      <c r="AHC23">
        <v>295.56360990000002</v>
      </c>
      <c r="AHD23">
        <v>296.86549350000001</v>
      </c>
      <c r="AHE23">
        <v>301.01164740000002</v>
      </c>
      <c r="AHF23">
        <v>306.78753310000002</v>
      </c>
      <c r="AHG23">
        <v>305.5816964</v>
      </c>
      <c r="AHH23">
        <v>306.48724959999998</v>
      </c>
      <c r="AHI23">
        <v>305.81790869999998</v>
      </c>
      <c r="AHJ23">
        <v>304.36165089999997</v>
      </c>
      <c r="AHK23">
        <v>300.34996430000001</v>
      </c>
      <c r="AHL23">
        <v>295.2469309</v>
      </c>
      <c r="AHM23">
        <v>294.24310359999998</v>
      </c>
      <c r="AHN23">
        <v>292.12548709999999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19.026565770000001</v>
      </c>
      <c r="AHW23">
        <v>19.93555387</v>
      </c>
      <c r="AHX23">
        <v>23.083833640000002</v>
      </c>
      <c r="AHY23">
        <v>23.27346932</v>
      </c>
      <c r="AHZ23">
        <v>26.110472590000001</v>
      </c>
      <c r="AIA23">
        <v>27.462471170000001</v>
      </c>
      <c r="AIB23">
        <v>28.87132892</v>
      </c>
      <c r="AIC23">
        <v>29.25578982</v>
      </c>
      <c r="AID23">
        <v>32.121438519999998</v>
      </c>
      <c r="AIE23">
        <v>34.506579500000001</v>
      </c>
      <c r="AIF23">
        <v>34.622923739999997</v>
      </c>
      <c r="AIG23">
        <v>35.383672699999998</v>
      </c>
      <c r="AIH23">
        <v>35.145843679999999</v>
      </c>
      <c r="AII23">
        <v>33.993899470000002</v>
      </c>
      <c r="AIJ23">
        <v>33.626498830000003</v>
      </c>
      <c r="AIK23">
        <v>34.460813260000002</v>
      </c>
      <c r="AIL23">
        <v>34.278853589999997</v>
      </c>
      <c r="AIM23">
        <v>34.306207379999996</v>
      </c>
      <c r="AIN23">
        <v>34.413542219999997</v>
      </c>
      <c r="AIO23">
        <v>34.700384409999998</v>
      </c>
      <c r="AIP23">
        <v>34.524113249999999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1.0443036130000001</v>
      </c>
      <c r="AIY23">
        <v>1.013887003</v>
      </c>
      <c r="AIZ23">
        <v>0.98435631400000001</v>
      </c>
      <c r="AJA23">
        <v>1.4335286119999999</v>
      </c>
      <c r="AJB23">
        <v>1.159812793</v>
      </c>
      <c r="AJC23">
        <v>1.1260318380000001</v>
      </c>
      <c r="AJD23">
        <v>0.437293918</v>
      </c>
      <c r="AJE23">
        <v>1.0613930039999999</v>
      </c>
      <c r="AJF23">
        <v>0.82438291600000002</v>
      </c>
      <c r="AJG23">
        <v>1.2005576440000001</v>
      </c>
      <c r="AJH23">
        <v>1.1655899460000001</v>
      </c>
      <c r="AJI23">
        <v>0.94303393700000004</v>
      </c>
      <c r="AJJ23">
        <v>1.281793701</v>
      </c>
      <c r="AJK23">
        <v>1.955579848</v>
      </c>
      <c r="AJL23">
        <v>2.589028925</v>
      </c>
      <c r="AJM23">
        <v>2.178470941</v>
      </c>
      <c r="AJN23">
        <v>2.6031019450000001</v>
      </c>
      <c r="AJO23">
        <v>2.2113730120000001</v>
      </c>
      <c r="AJP23">
        <v>2.7603824000000001</v>
      </c>
      <c r="AJQ23">
        <v>2.5310949730000001</v>
      </c>
      <c r="AJR23">
        <v>2.7464765560000002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198.02456330000001</v>
      </c>
      <c r="AKA23">
        <v>202.97892529999999</v>
      </c>
      <c r="AKB23">
        <v>172.53571500000001</v>
      </c>
      <c r="AKC23">
        <v>197.40424580000001</v>
      </c>
      <c r="AKD23">
        <v>289.26535180000002</v>
      </c>
      <c r="AKE23">
        <v>276.47854530000001</v>
      </c>
      <c r="AKF23">
        <v>112.3819587</v>
      </c>
      <c r="AKG23">
        <v>186.5151334</v>
      </c>
      <c r="AKH23">
        <v>281.82982299999998</v>
      </c>
      <c r="AKI23">
        <v>242.15652789999999</v>
      </c>
      <c r="AKJ23">
        <v>265.70073170000001</v>
      </c>
      <c r="AKK23">
        <v>333.80794529999997</v>
      </c>
      <c r="AKL23">
        <v>198.87453170000001</v>
      </c>
      <c r="AKM23">
        <v>283.26250570000002</v>
      </c>
      <c r="AKN23">
        <v>231.75130089999999</v>
      </c>
      <c r="AKO23">
        <v>241.87585540000001</v>
      </c>
      <c r="AKP23">
        <v>228.93962239999999</v>
      </c>
      <c r="AKQ23">
        <v>204.15934060000001</v>
      </c>
      <c r="AKR23">
        <v>256.29883589999997</v>
      </c>
      <c r="AKS23">
        <v>242.9372176</v>
      </c>
      <c r="AKT23">
        <v>222.25014609999999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102.8079587</v>
      </c>
      <c r="AME23">
        <v>103.6406003</v>
      </c>
      <c r="AMF23">
        <v>104.83962820000001</v>
      </c>
      <c r="AMG23">
        <v>106.0758802</v>
      </c>
      <c r="AMH23">
        <v>106.5832391</v>
      </c>
      <c r="AMI23">
        <v>107.384603</v>
      </c>
      <c r="AMJ23">
        <v>106.30902159999999</v>
      </c>
      <c r="AMK23">
        <v>106.11455050000001</v>
      </c>
      <c r="AML23">
        <v>107.1868394</v>
      </c>
      <c r="AMM23">
        <v>105.8204008</v>
      </c>
      <c r="AMN23">
        <v>104.9579068</v>
      </c>
      <c r="AMO23">
        <v>104.71008140000001</v>
      </c>
      <c r="AMP23">
        <v>103.9393165</v>
      </c>
      <c r="AMQ23">
        <v>104.1402698</v>
      </c>
      <c r="AMR23">
        <v>102.62137490000001</v>
      </c>
      <c r="AMS23">
        <v>101.273568</v>
      </c>
      <c r="AMT23">
        <v>101.54377599999999</v>
      </c>
      <c r="AMU23">
        <v>100.51988470000001</v>
      </c>
      <c r="AMV23">
        <v>99.406915290000001</v>
      </c>
      <c r="AMW23">
        <v>99.124094170000006</v>
      </c>
      <c r="AMX23">
        <v>98.684937349999998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318.4070534</v>
      </c>
      <c r="ANG23">
        <v>221.96537910000001</v>
      </c>
      <c r="ANH23">
        <v>207.2443006</v>
      </c>
      <c r="ANI23">
        <v>269.7822678</v>
      </c>
      <c r="ANJ23">
        <v>304.65041289999999</v>
      </c>
      <c r="ANK23">
        <v>254.10413460000001</v>
      </c>
      <c r="ANL23">
        <v>259.87903660000001</v>
      </c>
      <c r="ANM23">
        <v>225.6991969</v>
      </c>
      <c r="ANN23">
        <v>230.8847246</v>
      </c>
      <c r="ANO23">
        <v>248.977812</v>
      </c>
      <c r="ANP23">
        <v>240.2512241</v>
      </c>
      <c r="ANQ23">
        <v>155.6646331</v>
      </c>
      <c r="ANR23">
        <v>196.8028817</v>
      </c>
      <c r="ANS23">
        <v>173.27007879999999</v>
      </c>
      <c r="ANT23">
        <v>223.0792391</v>
      </c>
      <c r="ANU23">
        <v>147.34174870000001</v>
      </c>
      <c r="ANV23">
        <v>172.36802320000001</v>
      </c>
      <c r="ANW23">
        <v>213.54413840000001</v>
      </c>
      <c r="ANX23">
        <v>137.45052509999999</v>
      </c>
      <c r="ANY23">
        <v>152.84426809999999</v>
      </c>
      <c r="ANZ23">
        <v>122.3467958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82.078151739999996</v>
      </c>
      <c r="AOI23">
        <v>83.876742629999995</v>
      </c>
      <c r="AOJ23">
        <v>84.394413540000002</v>
      </c>
      <c r="AOK23">
        <v>84.723668649999993</v>
      </c>
      <c r="AOL23">
        <v>84.060095660000002</v>
      </c>
      <c r="AOM23">
        <v>83.691720720000006</v>
      </c>
      <c r="AON23">
        <v>84.336333019999998</v>
      </c>
      <c r="AOO23">
        <v>84.588628470000003</v>
      </c>
      <c r="AOP23">
        <v>84.629452979999996</v>
      </c>
      <c r="AOQ23">
        <v>84.571823530000003</v>
      </c>
      <c r="AOR23">
        <v>83.666693440000003</v>
      </c>
      <c r="AOS23">
        <v>83.269712589999997</v>
      </c>
      <c r="AOT23">
        <v>82.64685704</v>
      </c>
      <c r="AOU23">
        <v>81.968038960000001</v>
      </c>
      <c r="AOV23">
        <v>80.776217439999996</v>
      </c>
      <c r="AOW23">
        <v>79.726837130000007</v>
      </c>
      <c r="AOX23">
        <v>79.401599009999998</v>
      </c>
      <c r="AOY23">
        <v>78.221462680000002</v>
      </c>
      <c r="AOZ23">
        <v>77.564530989999994</v>
      </c>
      <c r="APA23">
        <v>76.119579799999997</v>
      </c>
      <c r="APB23">
        <v>75.009197740000005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740.76469269999996</v>
      </c>
      <c r="APK23">
        <v>690.26815250000004</v>
      </c>
      <c r="APL23">
        <v>973.93498790000001</v>
      </c>
      <c r="APM23">
        <v>870.27653599999996</v>
      </c>
      <c r="APN23">
        <v>948.93102320000003</v>
      </c>
      <c r="APO23">
        <v>782.69187020000004</v>
      </c>
      <c r="APP23">
        <v>657.42450599999995</v>
      </c>
      <c r="APQ23">
        <v>962.94115910000005</v>
      </c>
      <c r="APR23">
        <v>678.51553079999996</v>
      </c>
      <c r="APS23">
        <v>743.47685939999997</v>
      </c>
      <c r="APT23">
        <v>1011.673501</v>
      </c>
      <c r="APU23">
        <v>779.94635849999997</v>
      </c>
      <c r="APV23">
        <v>781.90965689999996</v>
      </c>
      <c r="APW23">
        <v>791.26966289999996</v>
      </c>
      <c r="APX23">
        <v>828.50695759999996</v>
      </c>
      <c r="APY23">
        <v>776.47833049999997</v>
      </c>
      <c r="APZ23">
        <v>837.52882209999996</v>
      </c>
      <c r="AQA23">
        <v>794.6755402</v>
      </c>
      <c r="AQB23">
        <v>733.64174009999999</v>
      </c>
      <c r="AQC23">
        <v>683.33562830000005</v>
      </c>
      <c r="AQD23">
        <v>731.37809389999995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107.4525804</v>
      </c>
      <c r="ARO23">
        <v>104.2978761</v>
      </c>
      <c r="ARP23">
        <v>101.7579946</v>
      </c>
      <c r="ARQ23">
        <v>99.053564679999994</v>
      </c>
      <c r="ARR23">
        <v>96.431796590000005</v>
      </c>
      <c r="ARS23">
        <v>94.145454610000002</v>
      </c>
      <c r="ART23">
        <v>91.813379659999995</v>
      </c>
      <c r="ARU23">
        <v>89.55823848</v>
      </c>
      <c r="ARV23">
        <v>87.519308120000005</v>
      </c>
      <c r="ARW23">
        <v>84.940578509999995</v>
      </c>
      <c r="ARX23">
        <v>82.476167989999993</v>
      </c>
      <c r="ARY23">
        <v>80.660333190000003</v>
      </c>
      <c r="ARZ23">
        <v>78.446551799999995</v>
      </c>
      <c r="ASA23">
        <v>76.977624989999995</v>
      </c>
      <c r="ASB23">
        <v>75.127379039999994</v>
      </c>
      <c r="ASC23">
        <v>73.39403926</v>
      </c>
      <c r="ASD23">
        <v>71.441013130000002</v>
      </c>
      <c r="ASE23">
        <v>69.781138729999995</v>
      </c>
      <c r="ASF23">
        <v>68.089238089999995</v>
      </c>
      <c r="ASG23">
        <v>66.414654189999993</v>
      </c>
      <c r="ASH23">
        <v>64.715654259999994</v>
      </c>
    </row>
    <row r="24" spans="1:1178" x14ac:dyDescent="0.25">
      <c r="C24">
        <v>0</v>
      </c>
      <c r="D24">
        <v>0</v>
      </c>
      <c r="E24">
        <v>0</v>
      </c>
      <c r="F24">
        <v>223</v>
      </c>
      <c r="G24">
        <v>229</v>
      </c>
      <c r="H24">
        <v>230</v>
      </c>
      <c r="I24">
        <v>248</v>
      </c>
      <c r="J24">
        <v>271</v>
      </c>
      <c r="K24">
        <v>252</v>
      </c>
      <c r="L24">
        <v>247</v>
      </c>
      <c r="M24">
        <v>227</v>
      </c>
      <c r="N24">
        <v>265</v>
      </c>
      <c r="O24">
        <v>247</v>
      </c>
      <c r="P24">
        <v>263</v>
      </c>
      <c r="Q24">
        <v>286</v>
      </c>
      <c r="R24">
        <v>265</v>
      </c>
      <c r="S24">
        <v>239</v>
      </c>
      <c r="T24">
        <v>259</v>
      </c>
      <c r="U24">
        <v>289</v>
      </c>
      <c r="V24">
        <v>257</v>
      </c>
      <c r="W24">
        <v>238</v>
      </c>
      <c r="X24">
        <v>259</v>
      </c>
      <c r="Y24">
        <v>250</v>
      </c>
      <c r="Z24">
        <v>222</v>
      </c>
      <c r="AA24">
        <v>269</v>
      </c>
      <c r="AB24">
        <v>244</v>
      </c>
      <c r="AC24">
        <v>247</v>
      </c>
      <c r="AD24">
        <v>250</v>
      </c>
      <c r="AE24">
        <v>0</v>
      </c>
      <c r="AF24">
        <v>0</v>
      </c>
      <c r="AG24">
        <v>0</v>
      </c>
      <c r="AH24">
        <v>60</v>
      </c>
      <c r="AI24">
        <v>59</v>
      </c>
      <c r="AJ24">
        <v>54</v>
      </c>
      <c r="AK24">
        <v>63</v>
      </c>
      <c r="AL24">
        <v>75</v>
      </c>
      <c r="AM24">
        <v>70</v>
      </c>
      <c r="AN24">
        <v>95</v>
      </c>
      <c r="AO24">
        <v>83</v>
      </c>
      <c r="AP24">
        <v>97</v>
      </c>
      <c r="AQ24">
        <v>85</v>
      </c>
      <c r="AR24">
        <v>100</v>
      </c>
      <c r="AS24">
        <v>97</v>
      </c>
      <c r="AT24">
        <v>105</v>
      </c>
      <c r="AU24">
        <v>102</v>
      </c>
      <c r="AV24">
        <v>110</v>
      </c>
      <c r="AW24">
        <v>120</v>
      </c>
      <c r="AX24">
        <v>126</v>
      </c>
      <c r="AY24">
        <v>136</v>
      </c>
      <c r="AZ24">
        <v>125</v>
      </c>
      <c r="BA24">
        <v>138</v>
      </c>
      <c r="BB24">
        <v>146</v>
      </c>
      <c r="BC24">
        <v>132</v>
      </c>
      <c r="BD24">
        <v>151</v>
      </c>
      <c r="BE24">
        <v>144</v>
      </c>
      <c r="BF24">
        <v>159</v>
      </c>
      <c r="BG24">
        <v>0</v>
      </c>
      <c r="BH24">
        <v>0</v>
      </c>
      <c r="BI24">
        <v>0</v>
      </c>
      <c r="BJ24">
        <v>125</v>
      </c>
      <c r="BK24">
        <v>127</v>
      </c>
      <c r="BL24">
        <v>136</v>
      </c>
      <c r="BM24">
        <v>135</v>
      </c>
      <c r="BN24">
        <v>110</v>
      </c>
      <c r="BO24">
        <v>92</v>
      </c>
      <c r="BP24">
        <v>116</v>
      </c>
      <c r="BQ24">
        <v>106</v>
      </c>
      <c r="BR24">
        <v>114</v>
      </c>
      <c r="BS24">
        <v>94</v>
      </c>
      <c r="BT24">
        <v>102</v>
      </c>
      <c r="BU24">
        <v>109</v>
      </c>
      <c r="BV24">
        <v>107</v>
      </c>
      <c r="BW24">
        <v>99</v>
      </c>
      <c r="BX24">
        <v>111</v>
      </c>
      <c r="BY24">
        <v>110</v>
      </c>
      <c r="BZ24">
        <v>108</v>
      </c>
      <c r="CA24">
        <v>106</v>
      </c>
      <c r="CB24">
        <v>105</v>
      </c>
      <c r="CC24">
        <v>108</v>
      </c>
      <c r="CD24">
        <v>92</v>
      </c>
      <c r="CE24">
        <v>98</v>
      </c>
      <c r="CF24">
        <v>95</v>
      </c>
      <c r="CG24">
        <v>106</v>
      </c>
      <c r="CH24">
        <v>72</v>
      </c>
      <c r="CI24">
        <v>0</v>
      </c>
      <c r="CJ24">
        <v>0</v>
      </c>
      <c r="CK24">
        <v>0</v>
      </c>
      <c r="CL24">
        <v>53</v>
      </c>
      <c r="CM24">
        <v>63</v>
      </c>
      <c r="CN24">
        <v>57</v>
      </c>
      <c r="CO24">
        <v>65</v>
      </c>
      <c r="CP24">
        <v>64</v>
      </c>
      <c r="CQ24">
        <v>51</v>
      </c>
      <c r="CR24">
        <v>65</v>
      </c>
      <c r="CS24">
        <v>60</v>
      </c>
      <c r="CT24">
        <v>49</v>
      </c>
      <c r="CU24">
        <v>58</v>
      </c>
      <c r="CV24">
        <v>46</v>
      </c>
      <c r="CW24">
        <v>61</v>
      </c>
      <c r="CX24">
        <v>41</v>
      </c>
      <c r="CY24">
        <v>58</v>
      </c>
      <c r="CZ24">
        <v>60</v>
      </c>
      <c r="DA24">
        <v>44</v>
      </c>
      <c r="DB24">
        <v>55</v>
      </c>
      <c r="DC24">
        <v>42</v>
      </c>
      <c r="DD24">
        <v>42</v>
      </c>
      <c r="DE24">
        <v>47</v>
      </c>
      <c r="DF24">
        <v>49</v>
      </c>
      <c r="DG24">
        <v>48</v>
      </c>
      <c r="DH24">
        <v>41</v>
      </c>
      <c r="DI24">
        <v>52</v>
      </c>
      <c r="DJ24">
        <v>43</v>
      </c>
      <c r="DK24">
        <v>0</v>
      </c>
      <c r="DL24">
        <v>0</v>
      </c>
      <c r="DM24">
        <v>0</v>
      </c>
      <c r="DN24">
        <v>2</v>
      </c>
      <c r="DO24">
        <v>2</v>
      </c>
      <c r="DP24">
        <v>2</v>
      </c>
      <c r="DQ24">
        <v>1</v>
      </c>
      <c r="DR24">
        <v>2</v>
      </c>
      <c r="DS24">
        <v>1</v>
      </c>
      <c r="DT24">
        <v>1</v>
      </c>
      <c r="DU24">
        <v>5</v>
      </c>
      <c r="DV24">
        <v>4</v>
      </c>
      <c r="DW24">
        <v>4</v>
      </c>
      <c r="DX24">
        <v>6</v>
      </c>
      <c r="DY24">
        <v>4</v>
      </c>
      <c r="DZ24">
        <v>5</v>
      </c>
      <c r="EA24">
        <v>8</v>
      </c>
      <c r="EB24">
        <v>3</v>
      </c>
      <c r="EC24">
        <v>7</v>
      </c>
      <c r="ED24">
        <v>4</v>
      </c>
      <c r="EE24">
        <v>7</v>
      </c>
      <c r="EF24">
        <v>9</v>
      </c>
      <c r="EG24">
        <v>6</v>
      </c>
      <c r="EH24">
        <v>10</v>
      </c>
      <c r="EI24">
        <v>4</v>
      </c>
      <c r="EJ24">
        <v>2</v>
      </c>
      <c r="EK24">
        <v>3</v>
      </c>
      <c r="EL24">
        <v>3</v>
      </c>
      <c r="EM24">
        <v>0</v>
      </c>
      <c r="EN24">
        <v>0</v>
      </c>
      <c r="EO24">
        <v>0</v>
      </c>
      <c r="EP24">
        <v>10</v>
      </c>
      <c r="EQ24">
        <v>5</v>
      </c>
      <c r="ER24">
        <v>10</v>
      </c>
      <c r="ES24">
        <v>15</v>
      </c>
      <c r="ET24">
        <v>0</v>
      </c>
      <c r="EU24">
        <v>15</v>
      </c>
      <c r="EV24">
        <v>5</v>
      </c>
      <c r="EW24">
        <v>10</v>
      </c>
      <c r="EX24">
        <v>20</v>
      </c>
      <c r="EY24">
        <v>10</v>
      </c>
      <c r="EZ24">
        <v>25</v>
      </c>
      <c r="FA24">
        <v>20</v>
      </c>
      <c r="FB24">
        <v>25</v>
      </c>
      <c r="FC24">
        <v>20</v>
      </c>
      <c r="FD24">
        <v>20</v>
      </c>
      <c r="FE24">
        <v>30</v>
      </c>
      <c r="FF24">
        <v>40</v>
      </c>
      <c r="FG24">
        <v>20</v>
      </c>
      <c r="FH24">
        <v>30</v>
      </c>
      <c r="FI24">
        <v>30</v>
      </c>
      <c r="FJ24">
        <v>20</v>
      </c>
      <c r="FK24">
        <v>60</v>
      </c>
      <c r="FL24">
        <v>35</v>
      </c>
      <c r="FM24">
        <v>15</v>
      </c>
      <c r="FN24">
        <v>20</v>
      </c>
      <c r="FO24">
        <v>0</v>
      </c>
      <c r="FP24">
        <v>0</v>
      </c>
      <c r="FQ24">
        <v>7321</v>
      </c>
      <c r="FR24">
        <v>7644</v>
      </c>
      <c r="FS24">
        <v>7875</v>
      </c>
      <c r="FT24">
        <v>8103</v>
      </c>
      <c r="FU24">
        <v>8232</v>
      </c>
      <c r="FV24">
        <v>8332</v>
      </c>
      <c r="FW24">
        <v>8446</v>
      </c>
      <c r="FX24">
        <v>8538</v>
      </c>
      <c r="FY24">
        <v>8635</v>
      </c>
      <c r="FZ24">
        <v>8701</v>
      </c>
      <c r="GA24">
        <v>8761</v>
      </c>
      <c r="GB24">
        <v>8828</v>
      </c>
      <c r="GC24">
        <v>8855</v>
      </c>
      <c r="GD24">
        <v>8871</v>
      </c>
      <c r="GE24">
        <v>8887</v>
      </c>
      <c r="GF24">
        <v>8912</v>
      </c>
      <c r="GG24">
        <v>8926</v>
      </c>
      <c r="GH24">
        <v>8895</v>
      </c>
      <c r="GI24">
        <v>8949</v>
      </c>
      <c r="GJ24">
        <v>8881</v>
      </c>
      <c r="GK24">
        <v>8861</v>
      </c>
      <c r="GL24">
        <v>8827</v>
      </c>
      <c r="GM24">
        <v>8811</v>
      </c>
      <c r="GN24">
        <v>8800</v>
      </c>
      <c r="GO24">
        <v>8730</v>
      </c>
      <c r="GP24">
        <v>8673</v>
      </c>
      <c r="GQ24">
        <v>0</v>
      </c>
      <c r="GR24">
        <v>0</v>
      </c>
      <c r="GS24">
        <v>691</v>
      </c>
      <c r="GT24">
        <v>953</v>
      </c>
      <c r="GU24">
        <v>1177</v>
      </c>
      <c r="GV24">
        <v>1414</v>
      </c>
      <c r="GW24">
        <v>1699</v>
      </c>
      <c r="GX24">
        <v>1950</v>
      </c>
      <c r="GY24">
        <v>2187</v>
      </c>
      <c r="GZ24">
        <v>2378</v>
      </c>
      <c r="HA24">
        <v>2601</v>
      </c>
      <c r="HB24">
        <v>2817</v>
      </c>
      <c r="HC24">
        <v>3003</v>
      </c>
      <c r="HD24">
        <v>3231</v>
      </c>
      <c r="HE24">
        <v>3412</v>
      </c>
      <c r="HF24">
        <v>3622</v>
      </c>
      <c r="HG24">
        <v>3773</v>
      </c>
      <c r="HH24">
        <v>3927</v>
      </c>
      <c r="HI24">
        <v>4093</v>
      </c>
      <c r="HJ24">
        <v>4217</v>
      </c>
      <c r="HK24">
        <v>4287</v>
      </c>
      <c r="HL24">
        <v>4405</v>
      </c>
      <c r="HM24">
        <v>4507</v>
      </c>
      <c r="HN24">
        <v>4566</v>
      </c>
      <c r="HO24">
        <v>4644</v>
      </c>
      <c r="HP24">
        <v>4695</v>
      </c>
      <c r="HQ24">
        <v>4764</v>
      </c>
      <c r="HR24">
        <v>4858</v>
      </c>
      <c r="HS24">
        <v>0</v>
      </c>
      <c r="HT24">
        <v>0</v>
      </c>
      <c r="HU24">
        <v>76</v>
      </c>
      <c r="HV24">
        <v>82</v>
      </c>
      <c r="HW24">
        <v>94</v>
      </c>
      <c r="HX24">
        <v>113</v>
      </c>
      <c r="HY24">
        <v>143</v>
      </c>
      <c r="HZ24">
        <v>164</v>
      </c>
      <c r="IA24">
        <v>194</v>
      </c>
      <c r="IB24">
        <v>215</v>
      </c>
      <c r="IC24">
        <v>255</v>
      </c>
      <c r="ID24">
        <v>291</v>
      </c>
      <c r="IE24">
        <v>327</v>
      </c>
      <c r="IF24">
        <v>353</v>
      </c>
      <c r="IG24">
        <v>388</v>
      </c>
      <c r="IH24">
        <v>412</v>
      </c>
      <c r="II24">
        <v>459</v>
      </c>
      <c r="IJ24">
        <v>488</v>
      </c>
      <c r="IK24">
        <v>499</v>
      </c>
      <c r="IL24">
        <v>534</v>
      </c>
      <c r="IM24">
        <v>574</v>
      </c>
      <c r="IN24">
        <v>607</v>
      </c>
      <c r="IO24">
        <v>640</v>
      </c>
      <c r="IP24">
        <v>665</v>
      </c>
      <c r="IQ24">
        <v>693</v>
      </c>
      <c r="IR24">
        <v>722</v>
      </c>
      <c r="IS24">
        <v>753</v>
      </c>
      <c r="IT24">
        <v>760</v>
      </c>
      <c r="IU24">
        <v>0</v>
      </c>
      <c r="IV24">
        <v>0</v>
      </c>
      <c r="IW24">
        <v>4</v>
      </c>
      <c r="IX24">
        <v>4</v>
      </c>
      <c r="IY24">
        <v>6</v>
      </c>
      <c r="IZ24">
        <v>4</v>
      </c>
      <c r="JA24">
        <v>7</v>
      </c>
      <c r="JB24">
        <v>9</v>
      </c>
      <c r="JC24">
        <v>9</v>
      </c>
      <c r="JD24">
        <v>13</v>
      </c>
      <c r="JE24">
        <v>14</v>
      </c>
      <c r="JF24">
        <v>10</v>
      </c>
      <c r="JG24">
        <v>9</v>
      </c>
      <c r="JH24">
        <v>11</v>
      </c>
      <c r="JI24">
        <v>13</v>
      </c>
      <c r="JJ24">
        <v>22</v>
      </c>
      <c r="JK24">
        <v>19</v>
      </c>
      <c r="JL24">
        <v>28</v>
      </c>
      <c r="JM24">
        <v>36</v>
      </c>
      <c r="JN24">
        <v>40</v>
      </c>
      <c r="JO24">
        <v>37</v>
      </c>
      <c r="JP24">
        <v>34</v>
      </c>
      <c r="JQ24">
        <v>43</v>
      </c>
      <c r="JR24">
        <v>48</v>
      </c>
      <c r="JS24">
        <v>41</v>
      </c>
      <c r="JT24">
        <v>48</v>
      </c>
      <c r="JU24">
        <v>52</v>
      </c>
      <c r="JV24">
        <v>65</v>
      </c>
      <c r="JW24">
        <v>0</v>
      </c>
      <c r="JX24">
        <v>0</v>
      </c>
      <c r="JY24">
        <v>0</v>
      </c>
      <c r="JZ24">
        <v>8</v>
      </c>
      <c r="KA24">
        <v>15</v>
      </c>
      <c r="KB24">
        <v>24</v>
      </c>
      <c r="KC24">
        <v>35</v>
      </c>
      <c r="KD24">
        <v>53</v>
      </c>
      <c r="KE24">
        <v>75</v>
      </c>
      <c r="KF24">
        <v>99</v>
      </c>
      <c r="KG24">
        <v>114</v>
      </c>
      <c r="KH24">
        <v>141</v>
      </c>
      <c r="KI24">
        <v>166</v>
      </c>
      <c r="KJ24">
        <v>192</v>
      </c>
      <c r="KK24">
        <v>216</v>
      </c>
      <c r="KL24">
        <v>248</v>
      </c>
      <c r="KM24">
        <v>285</v>
      </c>
      <c r="KN24">
        <v>316</v>
      </c>
      <c r="KO24">
        <v>365</v>
      </c>
      <c r="KP24">
        <v>403</v>
      </c>
      <c r="KQ24">
        <v>450</v>
      </c>
      <c r="KR24">
        <v>512</v>
      </c>
      <c r="KS24">
        <v>559</v>
      </c>
      <c r="KT24">
        <v>616</v>
      </c>
      <c r="KU24">
        <v>676</v>
      </c>
      <c r="KV24">
        <v>731</v>
      </c>
      <c r="KW24">
        <v>797</v>
      </c>
      <c r="KX24">
        <v>862</v>
      </c>
      <c r="KY24">
        <v>0</v>
      </c>
      <c r="KZ24">
        <v>0</v>
      </c>
      <c r="LA24">
        <v>0</v>
      </c>
      <c r="LB24">
        <v>174</v>
      </c>
      <c r="LC24">
        <v>337</v>
      </c>
      <c r="LD24">
        <v>511</v>
      </c>
      <c r="LE24">
        <v>680</v>
      </c>
      <c r="LF24">
        <v>844</v>
      </c>
      <c r="LG24">
        <v>1008</v>
      </c>
      <c r="LH24">
        <v>1165</v>
      </c>
      <c r="LI24">
        <v>1326</v>
      </c>
      <c r="LJ24">
        <v>1458</v>
      </c>
      <c r="LK24">
        <v>1590</v>
      </c>
      <c r="LL24">
        <v>1745</v>
      </c>
      <c r="LM24">
        <v>1889</v>
      </c>
      <c r="LN24">
        <v>2030</v>
      </c>
      <c r="LO24">
        <v>2167</v>
      </c>
      <c r="LP24">
        <v>2310</v>
      </c>
      <c r="LQ24">
        <v>2439</v>
      </c>
      <c r="LR24">
        <v>2571</v>
      </c>
      <c r="LS24">
        <v>2699</v>
      </c>
      <c r="LT24">
        <v>2835</v>
      </c>
      <c r="LU24">
        <v>2966</v>
      </c>
      <c r="LV24">
        <v>3112</v>
      </c>
      <c r="LW24">
        <v>3250</v>
      </c>
      <c r="LX24">
        <v>3399</v>
      </c>
      <c r="LY24">
        <v>3525</v>
      </c>
      <c r="LZ24">
        <v>3656</v>
      </c>
      <c r="MA24">
        <v>0</v>
      </c>
      <c r="MB24">
        <v>0</v>
      </c>
      <c r="MC24">
        <v>1390</v>
      </c>
      <c r="MD24">
        <v>1452</v>
      </c>
      <c r="ME24">
        <v>1524</v>
      </c>
      <c r="MF24">
        <v>1626</v>
      </c>
      <c r="MG24">
        <v>1682</v>
      </c>
      <c r="MH24">
        <v>1745</v>
      </c>
      <c r="MI24">
        <v>1796</v>
      </c>
      <c r="MJ24">
        <v>1862</v>
      </c>
      <c r="MK24">
        <v>1940</v>
      </c>
      <c r="ML24">
        <v>2024</v>
      </c>
      <c r="MM24">
        <v>2097</v>
      </c>
      <c r="MN24">
        <v>2154</v>
      </c>
      <c r="MO24">
        <v>2208</v>
      </c>
      <c r="MP24">
        <v>2298</v>
      </c>
      <c r="MQ24">
        <v>2330</v>
      </c>
      <c r="MR24">
        <v>2389</v>
      </c>
      <c r="MS24">
        <v>2456</v>
      </c>
      <c r="MT24">
        <v>2511</v>
      </c>
      <c r="MU24">
        <v>2567</v>
      </c>
      <c r="MV24">
        <v>2586</v>
      </c>
      <c r="MW24">
        <v>2647</v>
      </c>
      <c r="MX24">
        <v>2721</v>
      </c>
      <c r="MY24">
        <v>2751</v>
      </c>
      <c r="MZ24">
        <v>2776</v>
      </c>
      <c r="NA24">
        <v>2799</v>
      </c>
      <c r="NB24">
        <v>2827</v>
      </c>
      <c r="NC24">
        <v>0</v>
      </c>
      <c r="ND24">
        <v>0</v>
      </c>
      <c r="NE24">
        <v>0</v>
      </c>
      <c r="NF24">
        <v>35</v>
      </c>
      <c r="NG24">
        <v>71</v>
      </c>
      <c r="NH24">
        <v>109</v>
      </c>
      <c r="NI24">
        <v>152</v>
      </c>
      <c r="NJ24">
        <v>197</v>
      </c>
      <c r="NK24">
        <v>234</v>
      </c>
      <c r="NL24">
        <v>286</v>
      </c>
      <c r="NM24">
        <v>327</v>
      </c>
      <c r="NN24">
        <v>368</v>
      </c>
      <c r="NO24">
        <v>403</v>
      </c>
      <c r="NP24">
        <v>451</v>
      </c>
      <c r="NQ24">
        <v>500</v>
      </c>
      <c r="NR24">
        <v>544</v>
      </c>
      <c r="NS24">
        <v>594</v>
      </c>
      <c r="NT24">
        <v>641</v>
      </c>
      <c r="NU24">
        <v>696</v>
      </c>
      <c r="NV24">
        <v>753</v>
      </c>
      <c r="NW24">
        <v>806</v>
      </c>
      <c r="NX24">
        <v>863</v>
      </c>
      <c r="NY24">
        <v>925</v>
      </c>
      <c r="NZ24">
        <v>983</v>
      </c>
      <c r="OA24">
        <v>1046</v>
      </c>
      <c r="OB24">
        <v>1105</v>
      </c>
      <c r="OC24">
        <v>1169</v>
      </c>
      <c r="OD24">
        <v>1228</v>
      </c>
      <c r="OE24">
        <v>0</v>
      </c>
      <c r="OF24">
        <v>0</v>
      </c>
      <c r="OG24">
        <v>2167</v>
      </c>
      <c r="OH24">
        <v>2315</v>
      </c>
      <c r="OI24">
        <v>2473</v>
      </c>
      <c r="OJ24">
        <v>2689</v>
      </c>
      <c r="OK24">
        <v>2870</v>
      </c>
      <c r="OL24">
        <v>3025</v>
      </c>
      <c r="OM24">
        <v>3203</v>
      </c>
      <c r="ON24">
        <v>3362</v>
      </c>
      <c r="OO24">
        <v>3549</v>
      </c>
      <c r="OP24">
        <v>3697</v>
      </c>
      <c r="OQ24">
        <v>3859</v>
      </c>
      <c r="OR24">
        <v>3999</v>
      </c>
      <c r="OS24">
        <v>4173</v>
      </c>
      <c r="OT24">
        <v>4306</v>
      </c>
      <c r="OU24">
        <v>4424</v>
      </c>
      <c r="OV24">
        <v>4558</v>
      </c>
      <c r="OW24">
        <v>4651</v>
      </c>
      <c r="OX24">
        <v>4761</v>
      </c>
      <c r="OY24">
        <v>4887</v>
      </c>
      <c r="OZ24">
        <v>4978</v>
      </c>
      <c r="PA24">
        <v>5094</v>
      </c>
      <c r="PB24">
        <v>5180</v>
      </c>
      <c r="PC24">
        <v>5215</v>
      </c>
      <c r="PD24">
        <v>5286</v>
      </c>
      <c r="PE24">
        <v>5320</v>
      </c>
      <c r="PF24">
        <v>5387</v>
      </c>
      <c r="PG24">
        <v>0</v>
      </c>
      <c r="PH24">
        <v>0</v>
      </c>
      <c r="PI24">
        <v>0</v>
      </c>
      <c r="PJ24">
        <v>49</v>
      </c>
      <c r="PK24">
        <v>112</v>
      </c>
      <c r="PL24">
        <v>164</v>
      </c>
      <c r="PM24">
        <v>229</v>
      </c>
      <c r="PN24">
        <v>295</v>
      </c>
      <c r="PO24">
        <v>357</v>
      </c>
      <c r="PP24">
        <v>419</v>
      </c>
      <c r="PQ24">
        <v>487</v>
      </c>
      <c r="PR24">
        <v>567</v>
      </c>
      <c r="PS24">
        <v>674</v>
      </c>
      <c r="PT24">
        <v>767</v>
      </c>
      <c r="PU24">
        <v>866</v>
      </c>
      <c r="PV24">
        <v>948</v>
      </c>
      <c r="PW24">
        <v>1045</v>
      </c>
      <c r="PX24">
        <v>1151</v>
      </c>
      <c r="PY24">
        <v>1272</v>
      </c>
      <c r="PZ24">
        <v>1383</v>
      </c>
      <c r="QA24">
        <v>1511</v>
      </c>
      <c r="QB24">
        <v>1634</v>
      </c>
      <c r="QC24">
        <v>1756</v>
      </c>
      <c r="QD24">
        <v>1891</v>
      </c>
      <c r="QE24">
        <v>2042</v>
      </c>
      <c r="QF24">
        <v>2170</v>
      </c>
      <c r="QG24">
        <v>2324</v>
      </c>
      <c r="QH24">
        <v>2463</v>
      </c>
      <c r="QI24">
        <v>0</v>
      </c>
      <c r="QJ24">
        <v>0</v>
      </c>
      <c r="QK24">
        <v>7670</v>
      </c>
      <c r="QL24">
        <v>7895</v>
      </c>
      <c r="QM24">
        <v>8052</v>
      </c>
      <c r="QN24">
        <v>8135</v>
      </c>
      <c r="QO24">
        <v>8200</v>
      </c>
      <c r="QP24">
        <v>8156</v>
      </c>
      <c r="QQ24">
        <v>8174</v>
      </c>
      <c r="QR24">
        <v>8141</v>
      </c>
      <c r="QS24">
        <v>8183</v>
      </c>
      <c r="QT24">
        <v>8206</v>
      </c>
      <c r="QU24">
        <v>8211</v>
      </c>
      <c r="QV24">
        <v>8134</v>
      </c>
      <c r="QW24">
        <v>8198</v>
      </c>
      <c r="QX24">
        <v>8203</v>
      </c>
      <c r="QY24">
        <v>8143</v>
      </c>
      <c r="QZ24">
        <v>8172</v>
      </c>
      <c r="RA24">
        <v>8189</v>
      </c>
      <c r="RB24">
        <v>8267</v>
      </c>
      <c r="RC24">
        <v>8291</v>
      </c>
      <c r="RD24">
        <v>8352</v>
      </c>
      <c r="RE24">
        <v>8368</v>
      </c>
      <c r="RF24">
        <v>8373</v>
      </c>
      <c r="RG24">
        <v>8292</v>
      </c>
      <c r="RH24">
        <v>8299</v>
      </c>
      <c r="RI24">
        <v>8277</v>
      </c>
      <c r="RJ24">
        <v>8286</v>
      </c>
      <c r="RK24">
        <v>0</v>
      </c>
      <c r="RL24">
        <v>0</v>
      </c>
      <c r="RM24">
        <v>8307</v>
      </c>
      <c r="RN24">
        <v>8580</v>
      </c>
      <c r="RO24">
        <v>8872</v>
      </c>
      <c r="RP24">
        <v>9168</v>
      </c>
      <c r="RQ24">
        <v>9368</v>
      </c>
      <c r="RR24">
        <v>9539</v>
      </c>
      <c r="RS24">
        <v>9770</v>
      </c>
      <c r="RT24">
        <v>9967</v>
      </c>
      <c r="RU24">
        <v>10094</v>
      </c>
      <c r="RV24">
        <v>10291</v>
      </c>
      <c r="RW24">
        <v>10452</v>
      </c>
      <c r="RX24">
        <v>10637</v>
      </c>
      <c r="RY24">
        <v>10713</v>
      </c>
      <c r="RZ24">
        <v>10850</v>
      </c>
      <c r="SA24">
        <v>11017</v>
      </c>
      <c r="SB24">
        <v>11095</v>
      </c>
      <c r="SC24">
        <v>11196</v>
      </c>
      <c r="SD24">
        <v>11281</v>
      </c>
      <c r="SE24">
        <v>11349</v>
      </c>
      <c r="SF24">
        <v>11341</v>
      </c>
      <c r="SG24">
        <v>11457</v>
      </c>
      <c r="SH24">
        <v>11482</v>
      </c>
      <c r="SI24">
        <v>11556</v>
      </c>
      <c r="SJ24">
        <v>11585</v>
      </c>
      <c r="SK24">
        <v>11585</v>
      </c>
      <c r="SL24">
        <v>11658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1060000</v>
      </c>
      <c r="SU24">
        <v>1050000</v>
      </c>
      <c r="SV24">
        <v>1030000</v>
      </c>
      <c r="SW24">
        <v>1010000</v>
      </c>
      <c r="SX24">
        <v>986215.03460000001</v>
      </c>
      <c r="SY24">
        <v>964092.94750000001</v>
      </c>
      <c r="SZ24">
        <v>943170.75349999999</v>
      </c>
      <c r="TA24">
        <v>918500.38300000003</v>
      </c>
      <c r="TB24">
        <v>893359.23400000005</v>
      </c>
      <c r="TC24">
        <v>868903.42070000002</v>
      </c>
      <c r="TD24">
        <v>845968.67079999996</v>
      </c>
      <c r="TE24">
        <v>822619.04489999998</v>
      </c>
      <c r="TF24">
        <v>795885.52309999999</v>
      </c>
      <c r="TG24">
        <v>777395.34550000005</v>
      </c>
      <c r="TH24">
        <v>749017.68740000005</v>
      </c>
      <c r="TI24">
        <v>725563.98120000004</v>
      </c>
      <c r="TJ24">
        <v>701728.12049999996</v>
      </c>
      <c r="TK24">
        <v>680054.51820000005</v>
      </c>
      <c r="TL24">
        <v>659422.82660000003</v>
      </c>
      <c r="TM24">
        <v>635123.70649999997</v>
      </c>
      <c r="TN24">
        <v>612598.88419999997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763483.2844</v>
      </c>
      <c r="TW24">
        <v>831335.79440000001</v>
      </c>
      <c r="TX24">
        <v>877611.53460000001</v>
      </c>
      <c r="TY24">
        <v>931952.11840000004</v>
      </c>
      <c r="TZ24">
        <v>979947.63679999998</v>
      </c>
      <c r="UA24">
        <v>1010000</v>
      </c>
      <c r="UB24">
        <v>1060000</v>
      </c>
      <c r="UC24">
        <v>1090000</v>
      </c>
      <c r="UD24">
        <v>1120000</v>
      </c>
      <c r="UE24">
        <v>1130000</v>
      </c>
      <c r="UF24">
        <v>1140000</v>
      </c>
      <c r="UG24">
        <v>1160000</v>
      </c>
      <c r="UH24">
        <v>1160000</v>
      </c>
      <c r="UI24">
        <v>1140000</v>
      </c>
      <c r="UJ24">
        <v>1140000</v>
      </c>
      <c r="UK24">
        <v>1130000</v>
      </c>
      <c r="UL24">
        <v>1110000</v>
      </c>
      <c r="UM24">
        <v>1100000</v>
      </c>
      <c r="UN24">
        <v>1080000</v>
      </c>
      <c r="UO24">
        <v>1060000</v>
      </c>
      <c r="UP24">
        <v>1050000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200301.6471</v>
      </c>
      <c r="UY24">
        <v>230040.96340000001</v>
      </c>
      <c r="UZ24">
        <v>247516.8008</v>
      </c>
      <c r="VA24">
        <v>285015.95929999999</v>
      </c>
      <c r="VB24">
        <v>315780.10340000002</v>
      </c>
      <c r="VC24">
        <v>344510.37209999998</v>
      </c>
      <c r="VD24">
        <v>361070.51850000001</v>
      </c>
      <c r="VE24">
        <v>385311.37040000001</v>
      </c>
      <c r="VF24">
        <v>397228.217</v>
      </c>
      <c r="VG24">
        <v>429653.48190000001</v>
      </c>
      <c r="VH24">
        <v>443494.50929999998</v>
      </c>
      <c r="VI24">
        <v>440282.82699999999</v>
      </c>
      <c r="VJ24">
        <v>457441.15340000001</v>
      </c>
      <c r="VK24">
        <v>477384.86239999998</v>
      </c>
      <c r="VL24">
        <v>490126.53749999998</v>
      </c>
      <c r="VM24">
        <v>501720.99609999999</v>
      </c>
      <c r="VN24">
        <v>506135.41029999999</v>
      </c>
      <c r="VO24">
        <v>512083.8591</v>
      </c>
      <c r="VP24">
        <v>517973.83860000002</v>
      </c>
      <c r="VQ24">
        <v>524479.33259999997</v>
      </c>
      <c r="VR24">
        <v>513936.86459999997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413984.17109999998</v>
      </c>
      <c r="WA24">
        <v>401926.37969999999</v>
      </c>
      <c r="WB24">
        <v>563650.80220000003</v>
      </c>
      <c r="WC24">
        <v>589328.69539999997</v>
      </c>
      <c r="WD24">
        <v>408688.41560000001</v>
      </c>
      <c r="WE24">
        <v>357106.38260000001</v>
      </c>
      <c r="WF24">
        <v>423750.83159999998</v>
      </c>
      <c r="WG24">
        <v>486210.13329999999</v>
      </c>
      <c r="WH24">
        <v>798851.60069999995</v>
      </c>
      <c r="WI24">
        <v>669822.61309999996</v>
      </c>
      <c r="WJ24">
        <v>958356.31920000003</v>
      </c>
      <c r="WK24">
        <v>1200000</v>
      </c>
      <c r="WL24">
        <v>1290000</v>
      </c>
      <c r="WM24">
        <v>1160000</v>
      </c>
      <c r="WN24">
        <v>1030000</v>
      </c>
      <c r="WO24">
        <v>1270000</v>
      </c>
      <c r="WP24">
        <v>1380000</v>
      </c>
      <c r="WQ24">
        <v>1140000</v>
      </c>
      <c r="WR24">
        <v>1300000</v>
      </c>
      <c r="WS24">
        <v>1360000</v>
      </c>
      <c r="WT24">
        <v>1660000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23500000</v>
      </c>
      <c r="ZG24">
        <v>23400000</v>
      </c>
      <c r="ZH24">
        <v>23600000</v>
      </c>
      <c r="ZI24">
        <v>23900000</v>
      </c>
      <c r="ZJ24">
        <v>24200000</v>
      </c>
      <c r="ZK24">
        <v>24300000</v>
      </c>
      <c r="ZL24">
        <v>24200000</v>
      </c>
      <c r="ZM24">
        <v>24100000</v>
      </c>
      <c r="ZN24">
        <v>24400000</v>
      </c>
      <c r="ZO24">
        <v>24000000</v>
      </c>
      <c r="ZP24">
        <v>23900000</v>
      </c>
      <c r="ZQ24">
        <v>23800000</v>
      </c>
      <c r="ZR24">
        <v>23700000</v>
      </c>
      <c r="ZS24">
        <v>23500000</v>
      </c>
      <c r="ZT24">
        <v>23000000</v>
      </c>
      <c r="ZU24">
        <v>22800000</v>
      </c>
      <c r="ZV24">
        <v>22800000</v>
      </c>
      <c r="ZW24">
        <v>22400000</v>
      </c>
      <c r="ZX24">
        <v>21900000</v>
      </c>
      <c r="ZY24">
        <v>21500000</v>
      </c>
      <c r="ZZ24">
        <v>21000000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17000000</v>
      </c>
      <c r="ABK24">
        <v>17500000</v>
      </c>
      <c r="ABL24">
        <v>17800000</v>
      </c>
      <c r="ABM24">
        <v>18300000</v>
      </c>
      <c r="ABN24">
        <v>18500000</v>
      </c>
      <c r="ABO24">
        <v>18700000</v>
      </c>
      <c r="ABP24">
        <v>18900000</v>
      </c>
      <c r="ABQ24">
        <v>19100000</v>
      </c>
      <c r="ABR24">
        <v>19100000</v>
      </c>
      <c r="ABS24">
        <v>19100000</v>
      </c>
      <c r="ABT24">
        <v>19100000</v>
      </c>
      <c r="ABU24">
        <v>18900000</v>
      </c>
      <c r="ABV24">
        <v>18800000</v>
      </c>
      <c r="ABW24">
        <v>18700000</v>
      </c>
      <c r="ABX24">
        <v>18500000</v>
      </c>
      <c r="ABY24">
        <v>18400000</v>
      </c>
      <c r="ABZ24">
        <v>18200000</v>
      </c>
      <c r="ACA24">
        <v>17800000</v>
      </c>
      <c r="ACB24">
        <v>17500000</v>
      </c>
      <c r="ACC24">
        <v>17100000</v>
      </c>
      <c r="ACD24">
        <v>16800000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2430000</v>
      </c>
      <c r="ADO24">
        <v>2370000</v>
      </c>
      <c r="ADP24">
        <v>2290000</v>
      </c>
      <c r="ADQ24">
        <v>2230000</v>
      </c>
      <c r="ADR24">
        <v>2170000</v>
      </c>
      <c r="ADS24">
        <v>2110000</v>
      </c>
      <c r="ADT24">
        <v>2030000</v>
      </c>
      <c r="ADU24">
        <v>1990000</v>
      </c>
      <c r="ADV24">
        <v>1930000</v>
      </c>
      <c r="ADW24">
        <v>1860000</v>
      </c>
      <c r="ADX24">
        <v>1810000</v>
      </c>
      <c r="ADY24">
        <v>1760000</v>
      </c>
      <c r="ADZ24">
        <v>1730000</v>
      </c>
      <c r="AEA24">
        <v>1680000</v>
      </c>
      <c r="AEB24">
        <v>1650000</v>
      </c>
      <c r="AEC24">
        <v>1600000</v>
      </c>
      <c r="AED24">
        <v>1560000</v>
      </c>
      <c r="AEE24">
        <v>1500000</v>
      </c>
      <c r="AEF24">
        <v>1450000</v>
      </c>
      <c r="AEG24">
        <v>1410000</v>
      </c>
      <c r="AEH24">
        <v>1370000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5570000</v>
      </c>
      <c r="AEQ24">
        <v>5540000</v>
      </c>
      <c r="AER24">
        <v>5490000</v>
      </c>
      <c r="AES24">
        <v>5400000</v>
      </c>
      <c r="AET24">
        <v>5340000</v>
      </c>
      <c r="AEU24">
        <v>5270000</v>
      </c>
      <c r="AEV24">
        <v>5200000</v>
      </c>
      <c r="AEW24">
        <v>5090000</v>
      </c>
      <c r="AEX24">
        <v>5000000</v>
      </c>
      <c r="AEY24">
        <v>4930000</v>
      </c>
      <c r="AEZ24">
        <v>4820000</v>
      </c>
      <c r="AFA24">
        <v>4720000</v>
      </c>
      <c r="AFB24">
        <v>4620000</v>
      </c>
      <c r="AFC24">
        <v>4510000</v>
      </c>
      <c r="AFD24">
        <v>4380000</v>
      </c>
      <c r="AFE24">
        <v>4300000</v>
      </c>
      <c r="AFF24">
        <v>4180000</v>
      </c>
      <c r="AFG24">
        <v>4080000</v>
      </c>
      <c r="AFH24">
        <v>3980000</v>
      </c>
      <c r="AFI24">
        <v>3860000</v>
      </c>
      <c r="AFJ24">
        <v>3770000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290.05649190000003</v>
      </c>
      <c r="AGU24">
        <v>315.83447740000003</v>
      </c>
      <c r="AGV24">
        <v>333.41518830000001</v>
      </c>
      <c r="AGW24">
        <v>354.05983029999999</v>
      </c>
      <c r="AGX24">
        <v>372.29390560000002</v>
      </c>
      <c r="AGY24">
        <v>385.31612799999999</v>
      </c>
      <c r="AGZ24">
        <v>402.49601840000003</v>
      </c>
      <c r="AHA24">
        <v>412.66385250000002</v>
      </c>
      <c r="AHB24">
        <v>425.30317719999999</v>
      </c>
      <c r="AHC24">
        <v>430.13002729999999</v>
      </c>
      <c r="AHD24">
        <v>434.64694650000001</v>
      </c>
      <c r="AHE24">
        <v>439.82534459999999</v>
      </c>
      <c r="AHF24">
        <v>439.9515816</v>
      </c>
      <c r="AHG24">
        <v>434.2277168</v>
      </c>
      <c r="AHH24">
        <v>433.18433750000003</v>
      </c>
      <c r="AHI24">
        <v>430.30576669999999</v>
      </c>
      <c r="AHJ24">
        <v>423.2415446</v>
      </c>
      <c r="AHK24">
        <v>417.9336788</v>
      </c>
      <c r="AHL24">
        <v>410.21688330000001</v>
      </c>
      <c r="AHM24">
        <v>404.12197070000002</v>
      </c>
      <c r="AHN24">
        <v>400.09303870000002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29.835852240000001</v>
      </c>
      <c r="AHW24">
        <v>34.26566029</v>
      </c>
      <c r="AHX24">
        <v>36.868766700000002</v>
      </c>
      <c r="AHY24">
        <v>42.454438959999997</v>
      </c>
      <c r="AHZ24">
        <v>47.036899820000002</v>
      </c>
      <c r="AIA24">
        <v>51.316405570000001</v>
      </c>
      <c r="AIB24">
        <v>53.783115600000002</v>
      </c>
      <c r="AIC24">
        <v>57.393902070000003</v>
      </c>
      <c r="AID24">
        <v>59.168971200000001</v>
      </c>
      <c r="AIE24">
        <v>63.998863659999998</v>
      </c>
      <c r="AIF24">
        <v>66.060548400000002</v>
      </c>
      <c r="AIG24">
        <v>65.582153529999999</v>
      </c>
      <c r="AIH24">
        <v>68.137965219999998</v>
      </c>
      <c r="AII24">
        <v>71.108672479999996</v>
      </c>
      <c r="AIJ24">
        <v>73.006603620000007</v>
      </c>
      <c r="AIK24">
        <v>74.733651600000002</v>
      </c>
      <c r="AIL24">
        <v>75.391198900000006</v>
      </c>
      <c r="AIM24">
        <v>76.277247740000007</v>
      </c>
      <c r="AIN24">
        <v>77.154587300000003</v>
      </c>
      <c r="AIO24">
        <v>78.123610569999997</v>
      </c>
      <c r="AIP24">
        <v>76.553261430000006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2.0944368689999999</v>
      </c>
      <c r="AIY24">
        <v>2.033433853</v>
      </c>
      <c r="AIZ24">
        <v>2.8516332360000001</v>
      </c>
      <c r="AJA24">
        <v>2.9815433379999998</v>
      </c>
      <c r="AJB24">
        <v>2.0676444790000001</v>
      </c>
      <c r="AJC24">
        <v>1.8066796409999999</v>
      </c>
      <c r="AJD24">
        <v>2.14384855</v>
      </c>
      <c r="AJE24">
        <v>2.4598438790000001</v>
      </c>
      <c r="AJF24">
        <v>4.0415657459999998</v>
      </c>
      <c r="AJG24">
        <v>3.388779751</v>
      </c>
      <c r="AJH24">
        <v>4.8485351579999998</v>
      </c>
      <c r="AJI24">
        <v>6.0522630260000003</v>
      </c>
      <c r="AJJ24">
        <v>6.5288705790000003</v>
      </c>
      <c r="AJK24">
        <v>5.8633061020000001</v>
      </c>
      <c r="AJL24">
        <v>5.2309736940000002</v>
      </c>
      <c r="AJM24">
        <v>6.4229545640000003</v>
      </c>
      <c r="AJN24">
        <v>6.9609803360000004</v>
      </c>
      <c r="AJO24">
        <v>5.7726576410000003</v>
      </c>
      <c r="AJP24">
        <v>6.5613915880000002</v>
      </c>
      <c r="AJQ24">
        <v>6.9011400199999997</v>
      </c>
      <c r="AJR24">
        <v>8.375169927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320.54687810000001</v>
      </c>
      <c r="AKA24">
        <v>328.26201409999999</v>
      </c>
      <c r="AKB24">
        <v>320.74093199999999</v>
      </c>
      <c r="AKC24">
        <v>204.33826450000001</v>
      </c>
      <c r="AKD24">
        <v>388.46131880000002</v>
      </c>
      <c r="AKE24">
        <v>345.76483730000001</v>
      </c>
      <c r="AKF24">
        <v>415.54629569999997</v>
      </c>
      <c r="AKG24">
        <v>287.84209149999998</v>
      </c>
      <c r="AKH24">
        <v>365.69336950000002</v>
      </c>
      <c r="AKI24">
        <v>464.95830219999999</v>
      </c>
      <c r="AKJ24">
        <v>343.26365320000002</v>
      </c>
      <c r="AKK24">
        <v>563.03526499999998</v>
      </c>
      <c r="AKL24">
        <v>366.19032549999997</v>
      </c>
      <c r="AKM24">
        <v>497.14758810000001</v>
      </c>
      <c r="AKN24">
        <v>581.15556760000004</v>
      </c>
      <c r="AKO24">
        <v>468.30145249999998</v>
      </c>
      <c r="AKP24">
        <v>469.2972474</v>
      </c>
      <c r="AKQ24">
        <v>541.73541699999998</v>
      </c>
      <c r="AKR24">
        <v>483.77537640000003</v>
      </c>
      <c r="AKS24">
        <v>520.50417489999995</v>
      </c>
      <c r="AKT24">
        <v>494.44489119999997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129.5342608</v>
      </c>
      <c r="AME24">
        <v>129.43696679999999</v>
      </c>
      <c r="AMF24">
        <v>130.28500890000001</v>
      </c>
      <c r="AMG24">
        <v>131.7890343</v>
      </c>
      <c r="AMH24">
        <v>133.49064430000001</v>
      </c>
      <c r="AMI24">
        <v>134.2769681</v>
      </c>
      <c r="AMJ24">
        <v>133.9095561</v>
      </c>
      <c r="AMK24">
        <v>133.26856330000001</v>
      </c>
      <c r="AML24">
        <v>134.66087949999999</v>
      </c>
      <c r="AMM24">
        <v>132.55927449999999</v>
      </c>
      <c r="AMN24">
        <v>131.95720929999999</v>
      </c>
      <c r="AMO24">
        <v>131.7067734</v>
      </c>
      <c r="AMP24">
        <v>130.73420669999999</v>
      </c>
      <c r="AMQ24">
        <v>129.75711089999999</v>
      </c>
      <c r="AMR24">
        <v>126.91021929999999</v>
      </c>
      <c r="AMS24">
        <v>126.1202406</v>
      </c>
      <c r="AMT24">
        <v>125.8699809</v>
      </c>
      <c r="AMU24">
        <v>123.5512063</v>
      </c>
      <c r="AMV24">
        <v>121.0427095</v>
      </c>
      <c r="AMW24">
        <v>118.4908592</v>
      </c>
      <c r="AMX24">
        <v>116.19047689999999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321.74678469999998</v>
      </c>
      <c r="ANG24">
        <v>246.82206629999999</v>
      </c>
      <c r="ANH24">
        <v>360.43060489999999</v>
      </c>
      <c r="ANI24">
        <v>242.30456889999999</v>
      </c>
      <c r="ANJ24">
        <v>200.2434365</v>
      </c>
      <c r="ANK24">
        <v>196.90884109999999</v>
      </c>
      <c r="ANL24">
        <v>216.21099029999999</v>
      </c>
      <c r="ANM24">
        <v>208.64972280000001</v>
      </c>
      <c r="ANN24">
        <v>180.72069379999999</v>
      </c>
      <c r="ANO24">
        <v>189.9681477</v>
      </c>
      <c r="ANP24">
        <v>220.7621134</v>
      </c>
      <c r="ANQ24">
        <v>240.3774469</v>
      </c>
      <c r="ANR24">
        <v>212.9436872</v>
      </c>
      <c r="ANS24">
        <v>234.5212966</v>
      </c>
      <c r="ANT24">
        <v>222.47255659999999</v>
      </c>
      <c r="ANU24">
        <v>219.9368121</v>
      </c>
      <c r="ANV24">
        <v>212.15050020000001</v>
      </c>
      <c r="ANW24">
        <v>182.99226630000001</v>
      </c>
      <c r="ANX24">
        <v>163.23640470000001</v>
      </c>
      <c r="ANY24">
        <v>200.10065449999999</v>
      </c>
      <c r="ANZ24">
        <v>154.209721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98.242728990000003</v>
      </c>
      <c r="AOI24">
        <v>100.9938092</v>
      </c>
      <c r="AOJ24">
        <v>102.91964950000001</v>
      </c>
      <c r="AOK24">
        <v>105.47981609999999</v>
      </c>
      <c r="AOL24">
        <v>106.6781782</v>
      </c>
      <c r="AOM24">
        <v>108.109459</v>
      </c>
      <c r="AON24">
        <v>108.7684888</v>
      </c>
      <c r="AOO24">
        <v>110.19524389999999</v>
      </c>
      <c r="AOP24">
        <v>110.39547349999999</v>
      </c>
      <c r="AOQ24">
        <v>110.11719359999999</v>
      </c>
      <c r="AOR24">
        <v>110.148126</v>
      </c>
      <c r="AOS24">
        <v>109.1218968</v>
      </c>
      <c r="AOT24">
        <v>108.4492427</v>
      </c>
      <c r="AOU24">
        <v>108.0770437</v>
      </c>
      <c r="AOV24">
        <v>106.88303689999999</v>
      </c>
      <c r="AOW24">
        <v>106.188041</v>
      </c>
      <c r="AOX24">
        <v>104.83570090000001</v>
      </c>
      <c r="AOY24">
        <v>102.4699517</v>
      </c>
      <c r="AOZ24">
        <v>100.8398412</v>
      </c>
      <c r="APA24">
        <v>98.532477249999999</v>
      </c>
      <c r="APB24">
        <v>96.867372610000004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644.53201160000003</v>
      </c>
      <c r="APK24">
        <v>573.88434099999995</v>
      </c>
      <c r="APL24">
        <v>627.38468109999997</v>
      </c>
      <c r="APM24">
        <v>708.38528580000002</v>
      </c>
      <c r="APN24">
        <v>707.96634719999997</v>
      </c>
      <c r="APO24">
        <v>993.87139070000001</v>
      </c>
      <c r="APP24">
        <v>796.63448310000001</v>
      </c>
      <c r="APQ24">
        <v>712.17001159999995</v>
      </c>
      <c r="APR24">
        <v>642.76273939999999</v>
      </c>
      <c r="APS24">
        <v>776.54701520000003</v>
      </c>
      <c r="APT24">
        <v>747.54321270000003</v>
      </c>
      <c r="APU24">
        <v>862.5982305</v>
      </c>
      <c r="APV24">
        <v>756.32724389999998</v>
      </c>
      <c r="APW24">
        <v>789.11013000000003</v>
      </c>
      <c r="APX24">
        <v>805.73443999999995</v>
      </c>
      <c r="APY24">
        <v>675.21850749999999</v>
      </c>
      <c r="APZ24">
        <v>852.79121669999995</v>
      </c>
      <c r="AQA24">
        <v>809.16037900000003</v>
      </c>
      <c r="AQB24">
        <v>650.16751539999996</v>
      </c>
      <c r="AQC24">
        <v>815.29208180000001</v>
      </c>
      <c r="AQD24">
        <v>674.80430220000005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80.291063750000006</v>
      </c>
      <c r="ARO24">
        <v>79.840215779999994</v>
      </c>
      <c r="ARP24">
        <v>79.077762390000004</v>
      </c>
      <c r="ARQ24">
        <v>77.752791349999995</v>
      </c>
      <c r="ARR24">
        <v>76.961414719999993</v>
      </c>
      <c r="ARS24">
        <v>75.888792140000007</v>
      </c>
      <c r="ART24">
        <v>74.982544520000005</v>
      </c>
      <c r="ARU24">
        <v>73.318723469999995</v>
      </c>
      <c r="ARV24">
        <v>72.093532100000004</v>
      </c>
      <c r="ARW24">
        <v>71.071043189999997</v>
      </c>
      <c r="ARX24">
        <v>69.489537720000001</v>
      </c>
      <c r="ARY24">
        <v>68.07972316</v>
      </c>
      <c r="ARZ24">
        <v>66.598625459999994</v>
      </c>
      <c r="ASA24">
        <v>65.048612570000003</v>
      </c>
      <c r="ASB24">
        <v>63.109475029999999</v>
      </c>
      <c r="ASC24">
        <v>61.898041169999999</v>
      </c>
      <c r="ASD24">
        <v>60.226317629999997</v>
      </c>
      <c r="ASE24">
        <v>58.848998479999999</v>
      </c>
      <c r="ASF24">
        <v>57.278331209999997</v>
      </c>
      <c r="ASG24">
        <v>55.610030299999998</v>
      </c>
      <c r="ASH24">
        <v>54.330527279999998</v>
      </c>
    </row>
    <row r="25" spans="1:1178" x14ac:dyDescent="0.25">
      <c r="C25">
        <v>0</v>
      </c>
      <c r="D25">
        <v>0</v>
      </c>
      <c r="E25">
        <v>0</v>
      </c>
      <c r="F25">
        <v>223</v>
      </c>
      <c r="G25">
        <v>223</v>
      </c>
      <c r="H25">
        <v>223</v>
      </c>
      <c r="I25">
        <v>235</v>
      </c>
      <c r="J25">
        <v>255</v>
      </c>
      <c r="K25">
        <v>242</v>
      </c>
      <c r="L25">
        <v>235</v>
      </c>
      <c r="M25">
        <v>210</v>
      </c>
      <c r="N25">
        <v>240</v>
      </c>
      <c r="O25">
        <v>231</v>
      </c>
      <c r="P25">
        <v>242</v>
      </c>
      <c r="Q25">
        <v>272</v>
      </c>
      <c r="R25">
        <v>239</v>
      </c>
      <c r="S25">
        <v>213</v>
      </c>
      <c r="T25">
        <v>232</v>
      </c>
      <c r="U25">
        <v>258</v>
      </c>
      <c r="V25">
        <v>240</v>
      </c>
      <c r="W25">
        <v>221</v>
      </c>
      <c r="X25">
        <v>239</v>
      </c>
      <c r="Y25">
        <v>233</v>
      </c>
      <c r="Z25">
        <v>205</v>
      </c>
      <c r="AA25">
        <v>240</v>
      </c>
      <c r="AB25">
        <v>220</v>
      </c>
      <c r="AC25">
        <v>231</v>
      </c>
      <c r="AD25">
        <v>238</v>
      </c>
      <c r="AE25">
        <v>0</v>
      </c>
      <c r="AF25">
        <v>0</v>
      </c>
      <c r="AG25">
        <v>0</v>
      </c>
      <c r="AH25">
        <v>60</v>
      </c>
      <c r="AI25">
        <v>59</v>
      </c>
      <c r="AJ25">
        <v>54</v>
      </c>
      <c r="AK25">
        <v>63</v>
      </c>
      <c r="AL25">
        <v>74</v>
      </c>
      <c r="AM25">
        <v>69</v>
      </c>
      <c r="AN25">
        <v>94</v>
      </c>
      <c r="AO25">
        <v>83</v>
      </c>
      <c r="AP25">
        <v>95</v>
      </c>
      <c r="AQ25">
        <v>83</v>
      </c>
      <c r="AR25">
        <v>97</v>
      </c>
      <c r="AS25">
        <v>94</v>
      </c>
      <c r="AT25">
        <v>104</v>
      </c>
      <c r="AU25">
        <v>99</v>
      </c>
      <c r="AV25">
        <v>104</v>
      </c>
      <c r="AW25">
        <v>116</v>
      </c>
      <c r="AX25">
        <v>120</v>
      </c>
      <c r="AY25">
        <v>127</v>
      </c>
      <c r="AZ25">
        <v>118</v>
      </c>
      <c r="BA25">
        <v>135</v>
      </c>
      <c r="BB25">
        <v>142</v>
      </c>
      <c r="BC25">
        <v>127</v>
      </c>
      <c r="BD25">
        <v>142</v>
      </c>
      <c r="BE25">
        <v>135</v>
      </c>
      <c r="BF25">
        <v>150</v>
      </c>
      <c r="BG25">
        <v>0</v>
      </c>
      <c r="BH25">
        <v>0</v>
      </c>
      <c r="BI25">
        <v>0</v>
      </c>
      <c r="BJ25">
        <v>125</v>
      </c>
      <c r="BK25">
        <v>126</v>
      </c>
      <c r="BL25">
        <v>134</v>
      </c>
      <c r="BM25">
        <v>134</v>
      </c>
      <c r="BN25">
        <v>110</v>
      </c>
      <c r="BO25">
        <v>87</v>
      </c>
      <c r="BP25">
        <v>115</v>
      </c>
      <c r="BQ25">
        <v>103</v>
      </c>
      <c r="BR25">
        <v>110</v>
      </c>
      <c r="BS25">
        <v>90</v>
      </c>
      <c r="BT25">
        <v>98</v>
      </c>
      <c r="BU25">
        <v>104</v>
      </c>
      <c r="BV25">
        <v>105</v>
      </c>
      <c r="BW25">
        <v>94</v>
      </c>
      <c r="BX25">
        <v>103</v>
      </c>
      <c r="BY25">
        <v>108</v>
      </c>
      <c r="BZ25">
        <v>107</v>
      </c>
      <c r="CA25">
        <v>101</v>
      </c>
      <c r="CB25">
        <v>94</v>
      </c>
      <c r="CC25">
        <v>103</v>
      </c>
      <c r="CD25">
        <v>89</v>
      </c>
      <c r="CE25">
        <v>93</v>
      </c>
      <c r="CF25">
        <v>83</v>
      </c>
      <c r="CG25">
        <v>98</v>
      </c>
      <c r="CH25">
        <v>67</v>
      </c>
      <c r="CI25">
        <v>0</v>
      </c>
      <c r="CJ25">
        <v>0</v>
      </c>
      <c r="CK25">
        <v>0</v>
      </c>
      <c r="CL25">
        <v>53</v>
      </c>
      <c r="CM25">
        <v>63</v>
      </c>
      <c r="CN25">
        <v>57</v>
      </c>
      <c r="CO25">
        <v>65</v>
      </c>
      <c r="CP25">
        <v>63</v>
      </c>
      <c r="CQ25">
        <v>51</v>
      </c>
      <c r="CR25">
        <v>65</v>
      </c>
      <c r="CS25">
        <v>60</v>
      </c>
      <c r="CT25">
        <v>48</v>
      </c>
      <c r="CU25">
        <v>58</v>
      </c>
      <c r="CV25">
        <v>45</v>
      </c>
      <c r="CW25">
        <v>59</v>
      </c>
      <c r="CX25">
        <v>41</v>
      </c>
      <c r="CY25">
        <v>58</v>
      </c>
      <c r="CZ25">
        <v>59</v>
      </c>
      <c r="DA25">
        <v>43</v>
      </c>
      <c r="DB25">
        <v>54</v>
      </c>
      <c r="DC25">
        <v>42</v>
      </c>
      <c r="DD25">
        <v>42</v>
      </c>
      <c r="DE25">
        <v>46</v>
      </c>
      <c r="DF25">
        <v>48</v>
      </c>
      <c r="DG25">
        <v>47</v>
      </c>
      <c r="DH25">
        <v>42</v>
      </c>
      <c r="DI25">
        <v>47</v>
      </c>
      <c r="DJ25">
        <v>42</v>
      </c>
      <c r="DK25">
        <v>0</v>
      </c>
      <c r="DL25">
        <v>0</v>
      </c>
      <c r="DM25">
        <v>0</v>
      </c>
      <c r="DN25">
        <v>2</v>
      </c>
      <c r="DO25">
        <v>2</v>
      </c>
      <c r="DP25">
        <v>2</v>
      </c>
      <c r="DQ25">
        <v>1</v>
      </c>
      <c r="DR25">
        <v>2</v>
      </c>
      <c r="DS25">
        <v>1</v>
      </c>
      <c r="DT25">
        <v>1</v>
      </c>
      <c r="DU25">
        <v>5</v>
      </c>
      <c r="DV25">
        <v>4</v>
      </c>
      <c r="DW25">
        <v>4</v>
      </c>
      <c r="DX25">
        <v>6</v>
      </c>
      <c r="DY25">
        <v>3</v>
      </c>
      <c r="DZ25">
        <v>5</v>
      </c>
      <c r="EA25">
        <v>8</v>
      </c>
      <c r="EB25">
        <v>2</v>
      </c>
      <c r="EC25">
        <v>6</v>
      </c>
      <c r="ED25">
        <v>4</v>
      </c>
      <c r="EE25">
        <v>6</v>
      </c>
      <c r="EF25">
        <v>8</v>
      </c>
      <c r="EG25">
        <v>6</v>
      </c>
      <c r="EH25">
        <v>9</v>
      </c>
      <c r="EI25">
        <v>4</v>
      </c>
      <c r="EJ25">
        <v>1</v>
      </c>
      <c r="EK25">
        <v>3</v>
      </c>
      <c r="EL25">
        <v>3</v>
      </c>
      <c r="EM25">
        <v>0</v>
      </c>
      <c r="EN25">
        <v>0</v>
      </c>
      <c r="EO25">
        <v>0</v>
      </c>
      <c r="EP25">
        <v>10</v>
      </c>
      <c r="EQ25">
        <v>5</v>
      </c>
      <c r="ER25">
        <v>10</v>
      </c>
      <c r="ES25">
        <v>15</v>
      </c>
      <c r="ET25">
        <v>0</v>
      </c>
      <c r="EU25">
        <v>15</v>
      </c>
      <c r="EV25">
        <v>5</v>
      </c>
      <c r="EW25">
        <v>10</v>
      </c>
      <c r="EX25">
        <v>20</v>
      </c>
      <c r="EY25">
        <v>10</v>
      </c>
      <c r="EZ25">
        <v>25</v>
      </c>
      <c r="FA25">
        <v>20</v>
      </c>
      <c r="FB25">
        <v>25</v>
      </c>
      <c r="FC25">
        <v>15</v>
      </c>
      <c r="FD25">
        <v>20</v>
      </c>
      <c r="FE25">
        <v>30</v>
      </c>
      <c r="FF25">
        <v>35</v>
      </c>
      <c r="FG25">
        <v>15</v>
      </c>
      <c r="FH25">
        <v>25</v>
      </c>
      <c r="FI25">
        <v>30</v>
      </c>
      <c r="FJ25">
        <v>20</v>
      </c>
      <c r="FK25">
        <v>50</v>
      </c>
      <c r="FL25">
        <v>40</v>
      </c>
      <c r="FM25">
        <v>10</v>
      </c>
      <c r="FN25">
        <v>10</v>
      </c>
      <c r="FO25">
        <v>0</v>
      </c>
      <c r="FP25">
        <v>0</v>
      </c>
      <c r="FQ25">
        <v>5582</v>
      </c>
      <c r="FR25">
        <v>6002</v>
      </c>
      <c r="FS25">
        <v>6293</v>
      </c>
      <c r="FT25">
        <v>6547</v>
      </c>
      <c r="FU25">
        <v>6819</v>
      </c>
      <c r="FV25">
        <v>7006</v>
      </c>
      <c r="FW25">
        <v>7274</v>
      </c>
      <c r="FX25">
        <v>7445</v>
      </c>
      <c r="FY25">
        <v>7582</v>
      </c>
      <c r="FZ25">
        <v>7783</v>
      </c>
      <c r="GA25">
        <v>7840</v>
      </c>
      <c r="GB25">
        <v>7963</v>
      </c>
      <c r="GC25">
        <v>8075</v>
      </c>
      <c r="GD25">
        <v>8152</v>
      </c>
      <c r="GE25">
        <v>8224</v>
      </c>
      <c r="GF25">
        <v>8240</v>
      </c>
      <c r="GG25">
        <v>8279</v>
      </c>
      <c r="GH25">
        <v>8322</v>
      </c>
      <c r="GI25">
        <v>8358</v>
      </c>
      <c r="GJ25">
        <v>8394</v>
      </c>
      <c r="GK25">
        <v>8398</v>
      </c>
      <c r="GL25">
        <v>8358</v>
      </c>
      <c r="GM25">
        <v>8325</v>
      </c>
      <c r="GN25">
        <v>8328</v>
      </c>
      <c r="GO25">
        <v>8352</v>
      </c>
      <c r="GP25">
        <v>8375</v>
      </c>
      <c r="GQ25">
        <v>0</v>
      </c>
      <c r="GR25">
        <v>0</v>
      </c>
      <c r="GS25">
        <v>607</v>
      </c>
      <c r="GT25">
        <v>719</v>
      </c>
      <c r="GU25">
        <v>884</v>
      </c>
      <c r="GV25">
        <v>1066</v>
      </c>
      <c r="GW25">
        <v>1242</v>
      </c>
      <c r="GX25">
        <v>1407</v>
      </c>
      <c r="GY25">
        <v>1579</v>
      </c>
      <c r="GZ25">
        <v>1710</v>
      </c>
      <c r="HA25">
        <v>1873</v>
      </c>
      <c r="HB25">
        <v>2008</v>
      </c>
      <c r="HC25">
        <v>2161</v>
      </c>
      <c r="HD25">
        <v>2270</v>
      </c>
      <c r="HE25">
        <v>2383</v>
      </c>
      <c r="HF25">
        <v>2488</v>
      </c>
      <c r="HG25">
        <v>2583</v>
      </c>
      <c r="HH25">
        <v>2671</v>
      </c>
      <c r="HI25">
        <v>2763</v>
      </c>
      <c r="HJ25">
        <v>2841</v>
      </c>
      <c r="HK25">
        <v>2915</v>
      </c>
      <c r="HL25">
        <v>2965</v>
      </c>
      <c r="HM25">
        <v>3023</v>
      </c>
      <c r="HN25">
        <v>3117</v>
      </c>
      <c r="HO25">
        <v>3209</v>
      </c>
      <c r="HP25">
        <v>3263</v>
      </c>
      <c r="HQ25">
        <v>3331</v>
      </c>
      <c r="HR25">
        <v>3375</v>
      </c>
      <c r="HS25">
        <v>0</v>
      </c>
      <c r="HT25">
        <v>0</v>
      </c>
      <c r="HU25">
        <v>74</v>
      </c>
      <c r="HV25">
        <v>81</v>
      </c>
      <c r="HW25">
        <v>88</v>
      </c>
      <c r="HX25">
        <v>98</v>
      </c>
      <c r="HY25">
        <v>108</v>
      </c>
      <c r="HZ25">
        <v>113</v>
      </c>
      <c r="IA25">
        <v>126</v>
      </c>
      <c r="IB25">
        <v>148</v>
      </c>
      <c r="IC25">
        <v>151</v>
      </c>
      <c r="ID25">
        <v>167</v>
      </c>
      <c r="IE25">
        <v>185</v>
      </c>
      <c r="IF25">
        <v>198</v>
      </c>
      <c r="IG25">
        <v>211</v>
      </c>
      <c r="IH25">
        <v>237</v>
      </c>
      <c r="II25">
        <v>259</v>
      </c>
      <c r="IJ25">
        <v>284</v>
      </c>
      <c r="IK25">
        <v>305</v>
      </c>
      <c r="IL25">
        <v>336</v>
      </c>
      <c r="IM25">
        <v>360</v>
      </c>
      <c r="IN25">
        <v>384</v>
      </c>
      <c r="IO25">
        <v>387</v>
      </c>
      <c r="IP25">
        <v>394</v>
      </c>
      <c r="IQ25">
        <v>406</v>
      </c>
      <c r="IR25">
        <v>411</v>
      </c>
      <c r="IS25">
        <v>429</v>
      </c>
      <c r="IT25">
        <v>439</v>
      </c>
      <c r="IU25">
        <v>0</v>
      </c>
      <c r="IV25">
        <v>0</v>
      </c>
      <c r="IW25">
        <v>7</v>
      </c>
      <c r="IX25">
        <v>6</v>
      </c>
      <c r="IY25">
        <v>8</v>
      </c>
      <c r="IZ25">
        <v>8</v>
      </c>
      <c r="JA25">
        <v>6</v>
      </c>
      <c r="JB25">
        <v>6</v>
      </c>
      <c r="JC25">
        <v>2</v>
      </c>
      <c r="JD25">
        <v>5</v>
      </c>
      <c r="JE25">
        <v>6</v>
      </c>
      <c r="JF25">
        <v>9</v>
      </c>
      <c r="JG25">
        <v>5</v>
      </c>
      <c r="JH25">
        <v>5</v>
      </c>
      <c r="JI25">
        <v>7</v>
      </c>
      <c r="JJ25">
        <v>8</v>
      </c>
      <c r="JK25">
        <v>7</v>
      </c>
      <c r="JL25">
        <v>12</v>
      </c>
      <c r="JM25">
        <v>17</v>
      </c>
      <c r="JN25">
        <v>17</v>
      </c>
      <c r="JO25">
        <v>20</v>
      </c>
      <c r="JP25">
        <v>13</v>
      </c>
      <c r="JQ25">
        <v>16</v>
      </c>
      <c r="JR25">
        <v>25</v>
      </c>
      <c r="JS25">
        <v>20</v>
      </c>
      <c r="JT25">
        <v>22</v>
      </c>
      <c r="JU25">
        <v>17</v>
      </c>
      <c r="JV25">
        <v>16</v>
      </c>
      <c r="JW25">
        <v>0</v>
      </c>
      <c r="JX25">
        <v>0</v>
      </c>
      <c r="JY25">
        <v>0</v>
      </c>
      <c r="JZ25">
        <v>4</v>
      </c>
      <c r="KA25">
        <v>8</v>
      </c>
      <c r="KB25">
        <v>21</v>
      </c>
      <c r="KC25">
        <v>31</v>
      </c>
      <c r="KD25">
        <v>47</v>
      </c>
      <c r="KE25">
        <v>57</v>
      </c>
      <c r="KF25">
        <v>71</v>
      </c>
      <c r="KG25">
        <v>85</v>
      </c>
      <c r="KH25">
        <v>98</v>
      </c>
      <c r="KI25">
        <v>117</v>
      </c>
      <c r="KJ25">
        <v>131</v>
      </c>
      <c r="KK25">
        <v>148</v>
      </c>
      <c r="KL25">
        <v>166</v>
      </c>
      <c r="KM25">
        <v>190</v>
      </c>
      <c r="KN25">
        <v>202</v>
      </c>
      <c r="KO25">
        <v>215</v>
      </c>
      <c r="KP25">
        <v>240</v>
      </c>
      <c r="KQ25">
        <v>266</v>
      </c>
      <c r="KR25">
        <v>299</v>
      </c>
      <c r="KS25">
        <v>327</v>
      </c>
      <c r="KT25">
        <v>349</v>
      </c>
      <c r="KU25">
        <v>390</v>
      </c>
      <c r="KV25">
        <v>420</v>
      </c>
      <c r="KW25">
        <v>456</v>
      </c>
      <c r="KX25">
        <v>494</v>
      </c>
      <c r="KY25">
        <v>0</v>
      </c>
      <c r="KZ25">
        <v>0</v>
      </c>
      <c r="LA25">
        <v>0</v>
      </c>
      <c r="LB25">
        <v>232</v>
      </c>
      <c r="LC25">
        <v>477</v>
      </c>
      <c r="LD25">
        <v>704</v>
      </c>
      <c r="LE25">
        <v>943</v>
      </c>
      <c r="LF25">
        <v>1177</v>
      </c>
      <c r="LG25">
        <v>1386</v>
      </c>
      <c r="LH25">
        <v>1625</v>
      </c>
      <c r="LI25">
        <v>1864</v>
      </c>
      <c r="LJ25">
        <v>2079</v>
      </c>
      <c r="LK25">
        <v>2290</v>
      </c>
      <c r="LL25">
        <v>2498</v>
      </c>
      <c r="LM25">
        <v>2717</v>
      </c>
      <c r="LN25">
        <v>2914</v>
      </c>
      <c r="LO25">
        <v>3134</v>
      </c>
      <c r="LP25">
        <v>3331</v>
      </c>
      <c r="LQ25">
        <v>3528</v>
      </c>
      <c r="LR25">
        <v>3752</v>
      </c>
      <c r="LS25">
        <v>3952</v>
      </c>
      <c r="LT25">
        <v>4197</v>
      </c>
      <c r="LU25">
        <v>4415</v>
      </c>
      <c r="LV25">
        <v>4654</v>
      </c>
      <c r="LW25">
        <v>4871</v>
      </c>
      <c r="LX25">
        <v>5110</v>
      </c>
      <c r="LY25">
        <v>5351</v>
      </c>
      <c r="LZ25">
        <v>5561</v>
      </c>
      <c r="MA25">
        <v>0</v>
      </c>
      <c r="MB25">
        <v>0</v>
      </c>
      <c r="MC25">
        <v>1450</v>
      </c>
      <c r="MD25">
        <v>1565</v>
      </c>
      <c r="ME25">
        <v>1638</v>
      </c>
      <c r="MF25">
        <v>1732</v>
      </c>
      <c r="MG25">
        <v>1814</v>
      </c>
      <c r="MH25">
        <v>1868</v>
      </c>
      <c r="MI25">
        <v>1905</v>
      </c>
      <c r="MJ25">
        <v>1951</v>
      </c>
      <c r="MK25">
        <v>1986</v>
      </c>
      <c r="ML25">
        <v>2017</v>
      </c>
      <c r="MM25">
        <v>2082</v>
      </c>
      <c r="MN25">
        <v>2104</v>
      </c>
      <c r="MO25">
        <v>2099</v>
      </c>
      <c r="MP25">
        <v>2151</v>
      </c>
      <c r="MQ25">
        <v>2174</v>
      </c>
      <c r="MR25">
        <v>2210</v>
      </c>
      <c r="MS25">
        <v>2230</v>
      </c>
      <c r="MT25">
        <v>2246</v>
      </c>
      <c r="MU25">
        <v>2286</v>
      </c>
      <c r="MV25">
        <v>2310</v>
      </c>
      <c r="MW25">
        <v>2301</v>
      </c>
      <c r="MX25">
        <v>2308</v>
      </c>
      <c r="MY25">
        <v>2319</v>
      </c>
      <c r="MZ25">
        <v>2292</v>
      </c>
      <c r="NA25">
        <v>2273</v>
      </c>
      <c r="NB25">
        <v>2235</v>
      </c>
      <c r="NC25">
        <v>0</v>
      </c>
      <c r="ND25">
        <v>0</v>
      </c>
      <c r="NE25">
        <v>0</v>
      </c>
      <c r="NF25">
        <v>36</v>
      </c>
      <c r="NG25">
        <v>84</v>
      </c>
      <c r="NH25">
        <v>120</v>
      </c>
      <c r="NI25">
        <v>165</v>
      </c>
      <c r="NJ25">
        <v>202</v>
      </c>
      <c r="NK25">
        <v>241</v>
      </c>
      <c r="NL25">
        <v>283</v>
      </c>
      <c r="NM25">
        <v>326</v>
      </c>
      <c r="NN25">
        <v>367</v>
      </c>
      <c r="NO25">
        <v>406</v>
      </c>
      <c r="NP25">
        <v>458</v>
      </c>
      <c r="NQ25">
        <v>507</v>
      </c>
      <c r="NR25">
        <v>550</v>
      </c>
      <c r="NS25">
        <v>606</v>
      </c>
      <c r="NT25">
        <v>655</v>
      </c>
      <c r="NU25">
        <v>706</v>
      </c>
      <c r="NV25">
        <v>751</v>
      </c>
      <c r="NW25">
        <v>790</v>
      </c>
      <c r="NX25">
        <v>829</v>
      </c>
      <c r="NY25">
        <v>871</v>
      </c>
      <c r="NZ25">
        <v>905</v>
      </c>
      <c r="OA25">
        <v>943</v>
      </c>
      <c r="OB25">
        <v>998</v>
      </c>
      <c r="OC25">
        <v>1040</v>
      </c>
      <c r="OD25">
        <v>1093</v>
      </c>
      <c r="OE25">
        <v>0</v>
      </c>
      <c r="OF25">
        <v>0</v>
      </c>
      <c r="OG25">
        <v>2148</v>
      </c>
      <c r="OH25">
        <v>2281</v>
      </c>
      <c r="OI25">
        <v>2397</v>
      </c>
      <c r="OJ25">
        <v>2497</v>
      </c>
      <c r="OK25">
        <v>2597</v>
      </c>
      <c r="OL25">
        <v>2673</v>
      </c>
      <c r="OM25">
        <v>2777</v>
      </c>
      <c r="ON25">
        <v>2900</v>
      </c>
      <c r="OO25">
        <v>3006</v>
      </c>
      <c r="OP25">
        <v>3076</v>
      </c>
      <c r="OQ25">
        <v>3161</v>
      </c>
      <c r="OR25">
        <v>3231</v>
      </c>
      <c r="OS25">
        <v>3353</v>
      </c>
      <c r="OT25">
        <v>3478</v>
      </c>
      <c r="OU25">
        <v>3576</v>
      </c>
      <c r="OV25">
        <v>3650</v>
      </c>
      <c r="OW25">
        <v>3684</v>
      </c>
      <c r="OX25">
        <v>3778</v>
      </c>
      <c r="OY25">
        <v>3874</v>
      </c>
      <c r="OZ25">
        <v>3924</v>
      </c>
      <c r="PA25">
        <v>3943</v>
      </c>
      <c r="PB25">
        <v>4031</v>
      </c>
      <c r="PC25">
        <v>4043</v>
      </c>
      <c r="PD25">
        <v>4102</v>
      </c>
      <c r="PE25">
        <v>4113</v>
      </c>
      <c r="PF25">
        <v>4136</v>
      </c>
      <c r="PG25">
        <v>0</v>
      </c>
      <c r="PH25">
        <v>0</v>
      </c>
      <c r="PI25">
        <v>0</v>
      </c>
      <c r="PJ25">
        <v>80</v>
      </c>
      <c r="PK25">
        <v>161</v>
      </c>
      <c r="PL25">
        <v>248</v>
      </c>
      <c r="PM25">
        <v>327</v>
      </c>
      <c r="PN25">
        <v>417</v>
      </c>
      <c r="PO25">
        <v>513</v>
      </c>
      <c r="PP25">
        <v>605</v>
      </c>
      <c r="PQ25">
        <v>697</v>
      </c>
      <c r="PR25">
        <v>797</v>
      </c>
      <c r="PS25">
        <v>916</v>
      </c>
      <c r="PT25">
        <v>1025</v>
      </c>
      <c r="PU25">
        <v>1141</v>
      </c>
      <c r="PV25">
        <v>1238</v>
      </c>
      <c r="PW25">
        <v>1350</v>
      </c>
      <c r="PX25">
        <v>1462</v>
      </c>
      <c r="PY25">
        <v>1592</v>
      </c>
      <c r="PZ25">
        <v>1712</v>
      </c>
      <c r="QA25">
        <v>1836</v>
      </c>
      <c r="QB25">
        <v>1956</v>
      </c>
      <c r="QC25">
        <v>2123</v>
      </c>
      <c r="QD25">
        <v>2249</v>
      </c>
      <c r="QE25">
        <v>2401</v>
      </c>
      <c r="QF25">
        <v>2536</v>
      </c>
      <c r="QG25">
        <v>2672</v>
      </c>
      <c r="QH25">
        <v>2818</v>
      </c>
      <c r="QI25">
        <v>0</v>
      </c>
      <c r="QJ25">
        <v>0</v>
      </c>
      <c r="QK25">
        <v>7475</v>
      </c>
      <c r="QL25">
        <v>8054</v>
      </c>
      <c r="QM25">
        <v>8391</v>
      </c>
      <c r="QN25">
        <v>8664</v>
      </c>
      <c r="QO25">
        <v>8874</v>
      </c>
      <c r="QP25">
        <v>8895</v>
      </c>
      <c r="QQ25">
        <v>9035</v>
      </c>
      <c r="QR25">
        <v>9062</v>
      </c>
      <c r="QS25">
        <v>9047</v>
      </c>
      <c r="QT25">
        <v>9168</v>
      </c>
      <c r="QU25">
        <v>9250</v>
      </c>
      <c r="QV25">
        <v>9207</v>
      </c>
      <c r="QW25">
        <v>9187</v>
      </c>
      <c r="QX25">
        <v>9158</v>
      </c>
      <c r="QY25">
        <v>9121</v>
      </c>
      <c r="QZ25">
        <v>9164</v>
      </c>
      <c r="RA25">
        <v>9146</v>
      </c>
      <c r="RB25">
        <v>9099</v>
      </c>
      <c r="RC25">
        <v>9116</v>
      </c>
      <c r="RD25">
        <v>9115</v>
      </c>
      <c r="RE25">
        <v>9172</v>
      </c>
      <c r="RF25">
        <v>9243</v>
      </c>
      <c r="RG25">
        <v>9198</v>
      </c>
      <c r="RH25">
        <v>9163</v>
      </c>
      <c r="RI25">
        <v>9124</v>
      </c>
      <c r="RJ25">
        <v>9093</v>
      </c>
      <c r="RK25">
        <v>0</v>
      </c>
      <c r="RL25">
        <v>0</v>
      </c>
      <c r="RM25">
        <v>8405</v>
      </c>
      <c r="RN25">
        <v>8423</v>
      </c>
      <c r="RO25">
        <v>8495</v>
      </c>
      <c r="RP25">
        <v>8575</v>
      </c>
      <c r="RQ25">
        <v>8661</v>
      </c>
      <c r="RR25">
        <v>8724</v>
      </c>
      <c r="RS25">
        <v>8809</v>
      </c>
      <c r="RT25">
        <v>8895</v>
      </c>
      <c r="RU25">
        <v>9010</v>
      </c>
      <c r="RV25">
        <v>9039</v>
      </c>
      <c r="RW25">
        <v>9031</v>
      </c>
      <c r="RX25">
        <v>9122</v>
      </c>
      <c r="RY25">
        <v>9167</v>
      </c>
      <c r="RZ25">
        <v>9265</v>
      </c>
      <c r="SA25">
        <v>9303</v>
      </c>
      <c r="SB25">
        <v>9380</v>
      </c>
      <c r="SC25">
        <v>9383</v>
      </c>
      <c r="SD25">
        <v>9408</v>
      </c>
      <c r="SE25">
        <v>9436</v>
      </c>
      <c r="SF25">
        <v>9448</v>
      </c>
      <c r="SG25">
        <v>9385</v>
      </c>
      <c r="SH25">
        <v>9353</v>
      </c>
      <c r="SI25">
        <v>9338</v>
      </c>
      <c r="SJ25">
        <v>9309</v>
      </c>
      <c r="SK25">
        <v>9330</v>
      </c>
      <c r="SL25">
        <v>9319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1670000</v>
      </c>
      <c r="SU25">
        <v>1680000</v>
      </c>
      <c r="SV25">
        <v>1670000</v>
      </c>
      <c r="SW25">
        <v>1650000</v>
      </c>
      <c r="SX25">
        <v>1650000</v>
      </c>
      <c r="SY25">
        <v>1610000</v>
      </c>
      <c r="SZ25">
        <v>1590000</v>
      </c>
      <c r="TA25">
        <v>1560000</v>
      </c>
      <c r="TB25">
        <v>1530000</v>
      </c>
      <c r="TC25">
        <v>1500000</v>
      </c>
      <c r="TD25">
        <v>1460000</v>
      </c>
      <c r="TE25">
        <v>1420000</v>
      </c>
      <c r="TF25">
        <v>1390000</v>
      </c>
      <c r="TG25">
        <v>1350000</v>
      </c>
      <c r="TH25">
        <v>1320000</v>
      </c>
      <c r="TI25">
        <v>1280000</v>
      </c>
      <c r="TJ25">
        <v>1240000</v>
      </c>
      <c r="TK25">
        <v>1200000</v>
      </c>
      <c r="TL25">
        <v>1160000</v>
      </c>
      <c r="TM25">
        <v>1130000</v>
      </c>
      <c r="TN25">
        <v>1100000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490218.73129999998</v>
      </c>
      <c r="TW25">
        <v>534122.29879999999</v>
      </c>
      <c r="TX25">
        <v>561587.54220000003</v>
      </c>
      <c r="TY25">
        <v>597202.89930000005</v>
      </c>
      <c r="TZ25">
        <v>621599.43900000001</v>
      </c>
      <c r="UA25">
        <v>649478.00430000003</v>
      </c>
      <c r="UB25">
        <v>662366.42949999997</v>
      </c>
      <c r="UC25">
        <v>675086.26729999995</v>
      </c>
      <c r="UD25">
        <v>684302.90330000001</v>
      </c>
      <c r="UE25">
        <v>689739.64320000005</v>
      </c>
      <c r="UF25">
        <v>692464.39069999999</v>
      </c>
      <c r="UG25">
        <v>695452.09120000002</v>
      </c>
      <c r="UH25">
        <v>694257.11849999998</v>
      </c>
      <c r="UI25">
        <v>691592.76630000002</v>
      </c>
      <c r="UJ25">
        <v>682966.42810000002</v>
      </c>
      <c r="UK25">
        <v>676044.9621</v>
      </c>
      <c r="UL25">
        <v>676763.63</v>
      </c>
      <c r="UM25">
        <v>676445.32750000001</v>
      </c>
      <c r="UN25">
        <v>667794.49300000002</v>
      </c>
      <c r="UO25">
        <v>661855.47759999998</v>
      </c>
      <c r="UP25">
        <v>651066.10649999999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251094.41020000001</v>
      </c>
      <c r="UY25">
        <v>271826.58029999997</v>
      </c>
      <c r="UZ25">
        <v>309988.70309999998</v>
      </c>
      <c r="VA25">
        <v>307060.44449999998</v>
      </c>
      <c r="VB25">
        <v>329705.48599999998</v>
      </c>
      <c r="VC25">
        <v>354604.47019999998</v>
      </c>
      <c r="VD25">
        <v>368468.56520000001</v>
      </c>
      <c r="VE25">
        <v>381224.21909999999</v>
      </c>
      <c r="VF25">
        <v>415727.87890000001</v>
      </c>
      <c r="VG25">
        <v>441086.07040000003</v>
      </c>
      <c r="VH25">
        <v>469574.70480000001</v>
      </c>
      <c r="VI25">
        <v>489608.52240000002</v>
      </c>
      <c r="VJ25">
        <v>523662.1471</v>
      </c>
      <c r="VK25">
        <v>544724.84100000001</v>
      </c>
      <c r="VL25">
        <v>564116.34010000003</v>
      </c>
      <c r="VM25">
        <v>551964.56220000004</v>
      </c>
      <c r="VN25">
        <v>545580.98770000006</v>
      </c>
      <c r="VO25">
        <v>545822.97820000001</v>
      </c>
      <c r="VP25">
        <v>536451.39419999998</v>
      </c>
      <c r="VQ25">
        <v>543636.52020000003</v>
      </c>
      <c r="VR25">
        <v>540105.53419999999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254698.1642</v>
      </c>
      <c r="WA25">
        <v>82426.590370000005</v>
      </c>
      <c r="WB25">
        <v>200064.53969999999</v>
      </c>
      <c r="WC25">
        <v>233084.9007</v>
      </c>
      <c r="WD25">
        <v>339444.03009999997</v>
      </c>
      <c r="WE25">
        <v>183087.39490000001</v>
      </c>
      <c r="WF25">
        <v>177754.75229999999</v>
      </c>
      <c r="WG25">
        <v>241608.40119999999</v>
      </c>
      <c r="WH25">
        <v>268081.44380000001</v>
      </c>
      <c r="WI25">
        <v>227739.0906</v>
      </c>
      <c r="WJ25">
        <v>379038.7083</v>
      </c>
      <c r="WK25">
        <v>521331.55670000002</v>
      </c>
      <c r="WL25">
        <v>506147.14240000001</v>
      </c>
      <c r="WM25">
        <v>578123.52080000006</v>
      </c>
      <c r="WN25">
        <v>364835.2316</v>
      </c>
      <c r="WO25">
        <v>435949.49249999999</v>
      </c>
      <c r="WP25">
        <v>661331.14760000003</v>
      </c>
      <c r="WQ25">
        <v>513655.26030000002</v>
      </c>
      <c r="WR25">
        <v>548563.8702</v>
      </c>
      <c r="WS25">
        <v>411543.94500000001</v>
      </c>
      <c r="WT25">
        <v>376053.86180000001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20900000</v>
      </c>
      <c r="ZG25">
        <v>20700000</v>
      </c>
      <c r="ZH25">
        <v>20600000</v>
      </c>
      <c r="ZI25">
        <v>20300000</v>
      </c>
      <c r="ZJ25">
        <v>20000000</v>
      </c>
      <c r="ZK25">
        <v>20100000</v>
      </c>
      <c r="ZL25">
        <v>19700000</v>
      </c>
      <c r="ZM25">
        <v>19100000</v>
      </c>
      <c r="ZN25">
        <v>19000000</v>
      </c>
      <c r="ZO25">
        <v>18600000</v>
      </c>
      <c r="ZP25">
        <v>18400000</v>
      </c>
      <c r="ZQ25">
        <v>18000000</v>
      </c>
      <c r="ZR25">
        <v>17600000</v>
      </c>
      <c r="ZS25">
        <v>17400000</v>
      </c>
      <c r="ZT25">
        <v>17100000</v>
      </c>
      <c r="ZU25">
        <v>16500000</v>
      </c>
      <c r="ZV25">
        <v>16100000</v>
      </c>
      <c r="ZW25">
        <v>15700000</v>
      </c>
      <c r="ZX25">
        <v>15000000</v>
      </c>
      <c r="ZY25">
        <v>14500000</v>
      </c>
      <c r="ZZ25">
        <v>13800000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19500000</v>
      </c>
      <c r="ABK25">
        <v>19700000</v>
      </c>
      <c r="ABL25">
        <v>20000000</v>
      </c>
      <c r="ABM25">
        <v>20100000</v>
      </c>
      <c r="ABN25">
        <v>20000000</v>
      </c>
      <c r="ABO25">
        <v>19900000</v>
      </c>
      <c r="ABP25">
        <v>19800000</v>
      </c>
      <c r="ABQ25">
        <v>19900000</v>
      </c>
      <c r="ABR25">
        <v>20100000</v>
      </c>
      <c r="ABS25">
        <v>20000000</v>
      </c>
      <c r="ABT25">
        <v>19800000</v>
      </c>
      <c r="ABU25">
        <v>19400000</v>
      </c>
      <c r="ABV25">
        <v>19400000</v>
      </c>
      <c r="ABW25">
        <v>19300000</v>
      </c>
      <c r="ABX25">
        <v>19000000</v>
      </c>
      <c r="ABY25">
        <v>18500000</v>
      </c>
      <c r="ABZ25">
        <v>18400000</v>
      </c>
      <c r="ACA25">
        <v>17900000</v>
      </c>
      <c r="ACB25">
        <v>17600000</v>
      </c>
      <c r="ACC25">
        <v>17100000</v>
      </c>
      <c r="ACD25">
        <v>16700000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3000000</v>
      </c>
      <c r="ADO25">
        <v>2950000</v>
      </c>
      <c r="ADP25">
        <v>2880000</v>
      </c>
      <c r="ADQ25">
        <v>2790000</v>
      </c>
      <c r="ADR25">
        <v>2740000</v>
      </c>
      <c r="ADS25">
        <v>2690000</v>
      </c>
      <c r="ADT25">
        <v>2600000</v>
      </c>
      <c r="ADU25">
        <v>2520000</v>
      </c>
      <c r="ADV25">
        <v>2430000</v>
      </c>
      <c r="ADW25">
        <v>2350000</v>
      </c>
      <c r="ADX25">
        <v>2300000</v>
      </c>
      <c r="ADY25">
        <v>2220000</v>
      </c>
      <c r="ADZ25">
        <v>2150000</v>
      </c>
      <c r="AEA25">
        <v>2090000</v>
      </c>
      <c r="AEB25">
        <v>2030000</v>
      </c>
      <c r="AEC25">
        <v>1980000</v>
      </c>
      <c r="AED25">
        <v>1940000</v>
      </c>
      <c r="AEE25">
        <v>1870000</v>
      </c>
      <c r="AEF25">
        <v>1810000</v>
      </c>
      <c r="AEG25">
        <v>1750000</v>
      </c>
      <c r="AEH25">
        <v>1700000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10600000</v>
      </c>
      <c r="AEQ25">
        <v>10400000</v>
      </c>
      <c r="AER25">
        <v>10200000</v>
      </c>
      <c r="AES25">
        <v>9990000</v>
      </c>
      <c r="AET25">
        <v>9730000</v>
      </c>
      <c r="AEU25">
        <v>9440000</v>
      </c>
      <c r="AEV25">
        <v>9250000</v>
      </c>
      <c r="AEW25">
        <v>9030000</v>
      </c>
      <c r="AEX25">
        <v>8860000</v>
      </c>
      <c r="AEY25">
        <v>8640000</v>
      </c>
      <c r="AEZ25">
        <v>8450000</v>
      </c>
      <c r="AFA25">
        <v>8210000</v>
      </c>
      <c r="AFB25">
        <v>7990000</v>
      </c>
      <c r="AFC25">
        <v>7780000</v>
      </c>
      <c r="AFD25">
        <v>7570000</v>
      </c>
      <c r="AFE25">
        <v>7300000</v>
      </c>
      <c r="AFF25">
        <v>7060000</v>
      </c>
      <c r="AFG25">
        <v>6840000</v>
      </c>
      <c r="AFH25">
        <v>6620000</v>
      </c>
      <c r="AFI25">
        <v>6440000</v>
      </c>
      <c r="AFJ25">
        <v>6250000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201.34512910000001</v>
      </c>
      <c r="AGU25">
        <v>219.37742549999999</v>
      </c>
      <c r="AGV25">
        <v>230.65808989999999</v>
      </c>
      <c r="AGW25">
        <v>245.28621039999999</v>
      </c>
      <c r="AGX25">
        <v>255.30648120000001</v>
      </c>
      <c r="AGY25">
        <v>266.7569072</v>
      </c>
      <c r="AGZ25">
        <v>272.05050670000003</v>
      </c>
      <c r="AHA25">
        <v>277.27486320000003</v>
      </c>
      <c r="AHB25">
        <v>281.06036669999997</v>
      </c>
      <c r="AHC25">
        <v>283.29337220000002</v>
      </c>
      <c r="AHD25">
        <v>284.41249440000001</v>
      </c>
      <c r="AHE25">
        <v>285.63961790000002</v>
      </c>
      <c r="AHF25">
        <v>285.14881259999999</v>
      </c>
      <c r="AHG25">
        <v>284.05449629999998</v>
      </c>
      <c r="AHH25">
        <v>280.51144290000002</v>
      </c>
      <c r="AHI25">
        <v>277.66862320000001</v>
      </c>
      <c r="AHJ25">
        <v>277.96379810000002</v>
      </c>
      <c r="AHK25">
        <v>277.83306329999999</v>
      </c>
      <c r="AHL25">
        <v>274.27994849999999</v>
      </c>
      <c r="AHM25">
        <v>271.84064599999999</v>
      </c>
      <c r="AHN25">
        <v>267.40918060000001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19.141711220000001</v>
      </c>
      <c r="AHW25">
        <v>20.722189310000001</v>
      </c>
      <c r="AHX25">
        <v>23.631407129999999</v>
      </c>
      <c r="AHY25">
        <v>23.408176829999999</v>
      </c>
      <c r="AHZ25">
        <v>25.134479079999998</v>
      </c>
      <c r="AIA25">
        <v>27.03260642</v>
      </c>
      <c r="AIB25">
        <v>28.089509679999999</v>
      </c>
      <c r="AIC25">
        <v>29.061913029999999</v>
      </c>
      <c r="AID25">
        <v>31.692234800000001</v>
      </c>
      <c r="AIE25">
        <v>33.625368940000001</v>
      </c>
      <c r="AIF25">
        <v>35.797146529999999</v>
      </c>
      <c r="AIG25">
        <v>37.324387020000003</v>
      </c>
      <c r="AIH25">
        <v>39.920401210000001</v>
      </c>
      <c r="AII25">
        <v>41.526076150000002</v>
      </c>
      <c r="AIJ25">
        <v>43.004350709999997</v>
      </c>
      <c r="AIK25">
        <v>42.077982710000001</v>
      </c>
      <c r="AIL25">
        <v>41.59134289</v>
      </c>
      <c r="AIM25">
        <v>41.609790580000002</v>
      </c>
      <c r="AIN25">
        <v>40.895365460000001</v>
      </c>
      <c r="AIO25">
        <v>41.443110060000002</v>
      </c>
      <c r="AIP25">
        <v>41.173931969999998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1.7027347500000001</v>
      </c>
      <c r="AIY25">
        <v>0.55104684500000001</v>
      </c>
      <c r="AIZ25">
        <v>1.3374923409999999</v>
      </c>
      <c r="AJA25">
        <v>1.558243504</v>
      </c>
      <c r="AJB25">
        <v>2.2692866569999999</v>
      </c>
      <c r="AJC25">
        <v>1.223994961</v>
      </c>
      <c r="AJD25">
        <v>1.188344622</v>
      </c>
      <c r="AJE25">
        <v>1.6152257000000001</v>
      </c>
      <c r="AJF25">
        <v>1.7922060470000001</v>
      </c>
      <c r="AJG25">
        <v>1.522505137</v>
      </c>
      <c r="AJH25">
        <v>2.5339891319999999</v>
      </c>
      <c r="AJI25">
        <v>3.4852601330000001</v>
      </c>
      <c r="AJJ25">
        <v>3.383747702</v>
      </c>
      <c r="AJK25">
        <v>3.864931699</v>
      </c>
      <c r="AJL25">
        <v>2.4390345670000002</v>
      </c>
      <c r="AJM25">
        <v>2.9144550470000001</v>
      </c>
      <c r="AJN25">
        <v>4.4212000099999997</v>
      </c>
      <c r="AJO25">
        <v>3.4339417550000002</v>
      </c>
      <c r="AJP25">
        <v>3.6673164379999998</v>
      </c>
      <c r="AJQ25">
        <v>2.7512965330000001</v>
      </c>
      <c r="AJR25">
        <v>2.514034525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266.74292409999998</v>
      </c>
      <c r="AKA25">
        <v>180.50598819999999</v>
      </c>
      <c r="AKB25">
        <v>220.1644871</v>
      </c>
      <c r="AKC25">
        <v>234.30528440000001</v>
      </c>
      <c r="AKD25">
        <v>211.05724029999999</v>
      </c>
      <c r="AKE25">
        <v>281.95854059999999</v>
      </c>
      <c r="AKF25">
        <v>184.49221080000001</v>
      </c>
      <c r="AKG25">
        <v>199.53139540000001</v>
      </c>
      <c r="AKH25">
        <v>223.507171</v>
      </c>
      <c r="AKI25">
        <v>295.43691080000002</v>
      </c>
      <c r="AKJ25">
        <v>167.487065</v>
      </c>
      <c r="AKK25">
        <v>153.25499210000001</v>
      </c>
      <c r="AKL25">
        <v>273.20056640000001</v>
      </c>
      <c r="AKM25">
        <v>288.54159809999999</v>
      </c>
      <c r="AKN25">
        <v>375.14430970000001</v>
      </c>
      <c r="AKO25">
        <v>270.41189320000001</v>
      </c>
      <c r="AKP25">
        <v>210.38050609999999</v>
      </c>
      <c r="AKQ25">
        <v>330.58088199999997</v>
      </c>
      <c r="AKR25">
        <v>221.43458279999999</v>
      </c>
      <c r="AKS25">
        <v>330.00674780000003</v>
      </c>
      <c r="AKT25">
        <v>297.70994789999997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132.66758369999999</v>
      </c>
      <c r="AME25">
        <v>131.354726</v>
      </c>
      <c r="AMF25">
        <v>130.60829720000001</v>
      </c>
      <c r="AMG25">
        <v>129.07897779999999</v>
      </c>
      <c r="AMH25">
        <v>127.2755396</v>
      </c>
      <c r="AMI25">
        <v>127.5506127</v>
      </c>
      <c r="AMJ25">
        <v>125.1440872</v>
      </c>
      <c r="AMK25">
        <v>121.21038009999999</v>
      </c>
      <c r="AML25">
        <v>120.5953494</v>
      </c>
      <c r="AMM25">
        <v>118.33479560000001</v>
      </c>
      <c r="AMN25">
        <v>116.7906227</v>
      </c>
      <c r="AMO25">
        <v>114.4150985</v>
      </c>
      <c r="AMP25">
        <v>111.8796253</v>
      </c>
      <c r="AMQ25">
        <v>110.55547439999999</v>
      </c>
      <c r="AMR25">
        <v>108.462293</v>
      </c>
      <c r="AMS25">
        <v>104.8929249</v>
      </c>
      <c r="AMT25">
        <v>102.1475975</v>
      </c>
      <c r="AMU25">
        <v>99.645083679999999</v>
      </c>
      <c r="AMV25">
        <v>95.616428150000004</v>
      </c>
      <c r="AMW25">
        <v>92.061938179999999</v>
      </c>
      <c r="AMX25">
        <v>87.886259480000007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215.41890050000001</v>
      </c>
      <c r="ANG25">
        <v>298.33604300000002</v>
      </c>
      <c r="ANH25">
        <v>297.16133689999998</v>
      </c>
      <c r="ANI25">
        <v>255.13658100000001</v>
      </c>
      <c r="ANJ25">
        <v>292.67514970000002</v>
      </c>
      <c r="ANK25">
        <v>250.20230699999999</v>
      </c>
      <c r="ANL25">
        <v>393.8308151</v>
      </c>
      <c r="ANM25">
        <v>283.30136529999999</v>
      </c>
      <c r="ANN25">
        <v>240.29701109999999</v>
      </c>
      <c r="ANO25">
        <v>275.35303099999999</v>
      </c>
      <c r="ANP25">
        <v>239.61194090000001</v>
      </c>
      <c r="ANQ25">
        <v>259.33833559999999</v>
      </c>
      <c r="ANR25">
        <v>219.29031900000001</v>
      </c>
      <c r="ANS25">
        <v>183.27088749999999</v>
      </c>
      <c r="ANT25">
        <v>172.555443</v>
      </c>
      <c r="ANU25">
        <v>201.2521754</v>
      </c>
      <c r="ANV25">
        <v>159.04150050000001</v>
      </c>
      <c r="ANW25">
        <v>160.1227442</v>
      </c>
      <c r="ANX25">
        <v>192.5664318</v>
      </c>
      <c r="ANY25">
        <v>153.7086687</v>
      </c>
      <c r="ANZ25">
        <v>200.20622460000001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110.8346452</v>
      </c>
      <c r="AOI25">
        <v>111.7931598</v>
      </c>
      <c r="AOJ25">
        <v>113.3444149</v>
      </c>
      <c r="AOK25">
        <v>114.0653871</v>
      </c>
      <c r="AOL25">
        <v>113.3219421</v>
      </c>
      <c r="AOM25">
        <v>113.0615536</v>
      </c>
      <c r="AON25">
        <v>112.19931</v>
      </c>
      <c r="AOO25">
        <v>113.0445311</v>
      </c>
      <c r="AOP25">
        <v>113.8435307</v>
      </c>
      <c r="AOQ25">
        <v>113.64205130000001</v>
      </c>
      <c r="AOR25">
        <v>112.615247</v>
      </c>
      <c r="AOS25">
        <v>110.35365609999999</v>
      </c>
      <c r="AOT25">
        <v>109.8732152</v>
      </c>
      <c r="AOU25">
        <v>109.3836149</v>
      </c>
      <c r="AOV25">
        <v>107.5683307</v>
      </c>
      <c r="AOW25">
        <v>104.9409479</v>
      </c>
      <c r="AOX25">
        <v>104.1582751</v>
      </c>
      <c r="AOY25">
        <v>101.4255795</v>
      </c>
      <c r="AOZ25">
        <v>99.908442289999996</v>
      </c>
      <c r="APA25">
        <v>97.258600619999996</v>
      </c>
      <c r="APB25">
        <v>94.953857450000001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996.7035204</v>
      </c>
      <c r="APK25">
        <v>940.20517440000003</v>
      </c>
      <c r="APL25">
        <v>941.21086000000003</v>
      </c>
      <c r="APM25">
        <v>913.83601720000001</v>
      </c>
      <c r="APN25">
        <v>1023.0103</v>
      </c>
      <c r="APO25">
        <v>1116.4586999999999</v>
      </c>
      <c r="APP25">
        <v>1146.8963140000001</v>
      </c>
      <c r="APQ25">
        <v>966.09928539999999</v>
      </c>
      <c r="APR25">
        <v>825.79553880000003</v>
      </c>
      <c r="APS25">
        <v>886.37551629999996</v>
      </c>
      <c r="APT25">
        <v>881.38211630000001</v>
      </c>
      <c r="APU25">
        <v>1096.1562240000001</v>
      </c>
      <c r="APV25">
        <v>865.64551570000003</v>
      </c>
      <c r="APW25">
        <v>870.02944539999999</v>
      </c>
      <c r="APX25">
        <v>884.29557250000005</v>
      </c>
      <c r="APY25">
        <v>1113.890613</v>
      </c>
      <c r="APZ25">
        <v>836.68910340000002</v>
      </c>
      <c r="AQA25">
        <v>927.20393569999999</v>
      </c>
      <c r="AQB25">
        <v>825.50849570000003</v>
      </c>
      <c r="AQC25">
        <v>810.84275270000001</v>
      </c>
      <c r="AQD25">
        <v>830.36933120000003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92.863766920000003</v>
      </c>
      <c r="ARO25">
        <v>91.037437490000002</v>
      </c>
      <c r="ARP25">
        <v>89.248750060000006</v>
      </c>
      <c r="ARQ25">
        <v>87.769526679999998</v>
      </c>
      <c r="ARR25">
        <v>85.487403610000001</v>
      </c>
      <c r="ARS25">
        <v>82.924022010000002</v>
      </c>
      <c r="ART25">
        <v>81.319997970000003</v>
      </c>
      <c r="ARU25">
        <v>79.340932030000005</v>
      </c>
      <c r="ARV25">
        <v>77.853522209999994</v>
      </c>
      <c r="ARW25">
        <v>75.895956400000003</v>
      </c>
      <c r="ARX25">
        <v>74.295281200000005</v>
      </c>
      <c r="ARY25">
        <v>72.1544107</v>
      </c>
      <c r="ARZ25">
        <v>70.239474180000002</v>
      </c>
      <c r="ASA25">
        <v>68.396621589999995</v>
      </c>
      <c r="ASB25">
        <v>66.488935240000004</v>
      </c>
      <c r="ASC25">
        <v>64.121924120000003</v>
      </c>
      <c r="ASD25">
        <v>62.042027019999999</v>
      </c>
      <c r="ASE25">
        <v>60.138375029999999</v>
      </c>
      <c r="ASF25">
        <v>58.205446500000001</v>
      </c>
      <c r="ASG25">
        <v>56.637622409999999</v>
      </c>
      <c r="ASH25">
        <v>54.9231525</v>
      </c>
    </row>
    <row r="26" spans="1:1178" x14ac:dyDescent="0.25">
      <c r="C26">
        <v>0</v>
      </c>
      <c r="D26">
        <v>0</v>
      </c>
      <c r="E26">
        <v>0</v>
      </c>
      <c r="F26">
        <v>281</v>
      </c>
      <c r="G26">
        <v>284</v>
      </c>
      <c r="H26">
        <v>311</v>
      </c>
      <c r="I26">
        <v>354</v>
      </c>
      <c r="J26">
        <v>313</v>
      </c>
      <c r="K26">
        <v>358</v>
      </c>
      <c r="L26">
        <v>327</v>
      </c>
      <c r="M26">
        <v>355</v>
      </c>
      <c r="N26">
        <v>333</v>
      </c>
      <c r="O26">
        <v>364</v>
      </c>
      <c r="P26">
        <v>349</v>
      </c>
      <c r="Q26">
        <v>356</v>
      </c>
      <c r="R26">
        <v>326</v>
      </c>
      <c r="S26">
        <v>360</v>
      </c>
      <c r="T26">
        <v>356</v>
      </c>
      <c r="U26">
        <v>368</v>
      </c>
      <c r="V26">
        <v>321</v>
      </c>
      <c r="W26">
        <v>319</v>
      </c>
      <c r="X26">
        <v>344</v>
      </c>
      <c r="Y26">
        <v>340</v>
      </c>
      <c r="Z26">
        <v>349</v>
      </c>
      <c r="AA26">
        <v>338</v>
      </c>
      <c r="AB26">
        <v>315</v>
      </c>
      <c r="AC26">
        <v>313</v>
      </c>
      <c r="AD26">
        <v>312</v>
      </c>
      <c r="AE26">
        <v>0</v>
      </c>
      <c r="AF26">
        <v>0</v>
      </c>
      <c r="AG26">
        <v>0</v>
      </c>
      <c r="AH26">
        <v>66</v>
      </c>
      <c r="AI26">
        <v>69</v>
      </c>
      <c r="AJ26">
        <v>85</v>
      </c>
      <c r="AK26">
        <v>81</v>
      </c>
      <c r="AL26">
        <v>110</v>
      </c>
      <c r="AM26">
        <v>94</v>
      </c>
      <c r="AN26">
        <v>96</v>
      </c>
      <c r="AO26">
        <v>106</v>
      </c>
      <c r="AP26">
        <v>97</v>
      </c>
      <c r="AQ26">
        <v>130</v>
      </c>
      <c r="AR26">
        <v>101</v>
      </c>
      <c r="AS26">
        <v>125</v>
      </c>
      <c r="AT26">
        <v>131</v>
      </c>
      <c r="AU26">
        <v>141</v>
      </c>
      <c r="AV26">
        <v>126</v>
      </c>
      <c r="AW26">
        <v>134</v>
      </c>
      <c r="AX26">
        <v>154</v>
      </c>
      <c r="AY26">
        <v>153</v>
      </c>
      <c r="AZ26">
        <v>168</v>
      </c>
      <c r="BA26">
        <v>187</v>
      </c>
      <c r="BB26">
        <v>169</v>
      </c>
      <c r="BC26">
        <v>193</v>
      </c>
      <c r="BD26">
        <v>167</v>
      </c>
      <c r="BE26">
        <v>168</v>
      </c>
      <c r="BF26">
        <v>161</v>
      </c>
      <c r="BG26">
        <v>0</v>
      </c>
      <c r="BH26">
        <v>0</v>
      </c>
      <c r="BI26">
        <v>0</v>
      </c>
      <c r="BJ26">
        <v>127</v>
      </c>
      <c r="BK26">
        <v>155</v>
      </c>
      <c r="BL26">
        <v>124</v>
      </c>
      <c r="BM26">
        <v>157</v>
      </c>
      <c r="BN26">
        <v>157</v>
      </c>
      <c r="BO26">
        <v>152</v>
      </c>
      <c r="BP26">
        <v>148</v>
      </c>
      <c r="BQ26">
        <v>160</v>
      </c>
      <c r="BR26">
        <v>154</v>
      </c>
      <c r="BS26">
        <v>153</v>
      </c>
      <c r="BT26">
        <v>169</v>
      </c>
      <c r="BU26">
        <v>173</v>
      </c>
      <c r="BV26">
        <v>187</v>
      </c>
      <c r="BW26">
        <v>150</v>
      </c>
      <c r="BX26">
        <v>160</v>
      </c>
      <c r="BY26">
        <v>188</v>
      </c>
      <c r="BZ26">
        <v>178</v>
      </c>
      <c r="CA26">
        <v>173</v>
      </c>
      <c r="CB26">
        <v>169</v>
      </c>
      <c r="CC26">
        <v>163</v>
      </c>
      <c r="CD26">
        <v>162</v>
      </c>
      <c r="CE26">
        <v>159</v>
      </c>
      <c r="CF26">
        <v>158</v>
      </c>
      <c r="CG26">
        <v>160</v>
      </c>
      <c r="CH26">
        <v>151</v>
      </c>
      <c r="CI26">
        <v>0</v>
      </c>
      <c r="CJ26">
        <v>0</v>
      </c>
      <c r="CK26">
        <v>0</v>
      </c>
      <c r="CL26">
        <v>34</v>
      </c>
      <c r="CM26">
        <v>52</v>
      </c>
      <c r="CN26">
        <v>36</v>
      </c>
      <c r="CO26">
        <v>35</v>
      </c>
      <c r="CP26">
        <v>40</v>
      </c>
      <c r="CQ26">
        <v>37</v>
      </c>
      <c r="CR26">
        <v>31</v>
      </c>
      <c r="CS26">
        <v>41</v>
      </c>
      <c r="CT26">
        <v>36</v>
      </c>
      <c r="CU26">
        <v>54</v>
      </c>
      <c r="CV26">
        <v>40</v>
      </c>
      <c r="CW26">
        <v>53</v>
      </c>
      <c r="CX26">
        <v>52</v>
      </c>
      <c r="CY26">
        <v>46</v>
      </c>
      <c r="CZ26">
        <v>46</v>
      </c>
      <c r="DA26">
        <v>39</v>
      </c>
      <c r="DB26">
        <v>60</v>
      </c>
      <c r="DC26">
        <v>31</v>
      </c>
      <c r="DD26">
        <v>52</v>
      </c>
      <c r="DE26">
        <v>59</v>
      </c>
      <c r="DF26">
        <v>43</v>
      </c>
      <c r="DG26">
        <v>42</v>
      </c>
      <c r="DH26">
        <v>48</v>
      </c>
      <c r="DI26">
        <v>63</v>
      </c>
      <c r="DJ26">
        <v>42</v>
      </c>
      <c r="DK26">
        <v>0</v>
      </c>
      <c r="DL26">
        <v>0</v>
      </c>
      <c r="DM26">
        <v>0</v>
      </c>
      <c r="DN26">
        <v>4</v>
      </c>
      <c r="DO26">
        <v>0</v>
      </c>
      <c r="DP26">
        <v>5</v>
      </c>
      <c r="DQ26">
        <v>5</v>
      </c>
      <c r="DR26">
        <v>2</v>
      </c>
      <c r="DS26">
        <v>7</v>
      </c>
      <c r="DT26">
        <v>13</v>
      </c>
      <c r="DU26">
        <v>7</v>
      </c>
      <c r="DV26">
        <v>8</v>
      </c>
      <c r="DW26">
        <v>18</v>
      </c>
      <c r="DX26">
        <v>11</v>
      </c>
      <c r="DY26">
        <v>10</v>
      </c>
      <c r="DZ26">
        <v>16</v>
      </c>
      <c r="EA26">
        <v>16</v>
      </c>
      <c r="EB26">
        <v>21</v>
      </c>
      <c r="EC26">
        <v>21</v>
      </c>
      <c r="ED26">
        <v>27</v>
      </c>
      <c r="EE26">
        <v>24</v>
      </c>
      <c r="EF26">
        <v>31</v>
      </c>
      <c r="EG26">
        <v>23</v>
      </c>
      <c r="EH26">
        <v>27</v>
      </c>
      <c r="EI26">
        <v>24</v>
      </c>
      <c r="EJ26">
        <v>33</v>
      </c>
      <c r="EK26">
        <v>32</v>
      </c>
      <c r="EL26">
        <v>32</v>
      </c>
      <c r="EM26">
        <v>0</v>
      </c>
      <c r="EN26">
        <v>0</v>
      </c>
      <c r="EO26">
        <v>0</v>
      </c>
      <c r="EP26">
        <v>15</v>
      </c>
      <c r="EQ26">
        <v>15</v>
      </c>
      <c r="ER26">
        <v>5</v>
      </c>
      <c r="ES26">
        <v>20</v>
      </c>
      <c r="ET26">
        <v>20</v>
      </c>
      <c r="EU26">
        <v>5</v>
      </c>
      <c r="EV26">
        <v>25</v>
      </c>
      <c r="EW26">
        <v>55</v>
      </c>
      <c r="EX26">
        <v>25</v>
      </c>
      <c r="EY26">
        <v>45</v>
      </c>
      <c r="EZ26">
        <v>65</v>
      </c>
      <c r="FA26">
        <v>65</v>
      </c>
      <c r="FB26">
        <v>35</v>
      </c>
      <c r="FC26">
        <v>65</v>
      </c>
      <c r="FD26">
        <v>85</v>
      </c>
      <c r="FE26">
        <v>85</v>
      </c>
      <c r="FF26">
        <v>80</v>
      </c>
      <c r="FG26">
        <v>125</v>
      </c>
      <c r="FH26">
        <v>105</v>
      </c>
      <c r="FI26">
        <v>145</v>
      </c>
      <c r="FJ26">
        <v>170</v>
      </c>
      <c r="FK26">
        <v>105</v>
      </c>
      <c r="FL26">
        <v>130</v>
      </c>
      <c r="FM26">
        <v>120</v>
      </c>
      <c r="FN26">
        <v>125</v>
      </c>
      <c r="FO26">
        <v>0</v>
      </c>
      <c r="FP26">
        <v>0</v>
      </c>
      <c r="FQ26">
        <v>7564</v>
      </c>
      <c r="FR26">
        <v>7699</v>
      </c>
      <c r="FS26">
        <v>7874</v>
      </c>
      <c r="FT26">
        <v>7905</v>
      </c>
      <c r="FU26">
        <v>7978</v>
      </c>
      <c r="FV26">
        <v>8063</v>
      </c>
      <c r="FW26">
        <v>8103</v>
      </c>
      <c r="FX26">
        <v>8103</v>
      </c>
      <c r="FY26">
        <v>8081</v>
      </c>
      <c r="FZ26">
        <v>8149</v>
      </c>
      <c r="GA26">
        <v>8106</v>
      </c>
      <c r="GB26">
        <v>8122</v>
      </c>
      <c r="GC26">
        <v>8047</v>
      </c>
      <c r="GD26">
        <v>8067</v>
      </c>
      <c r="GE26">
        <v>8130</v>
      </c>
      <c r="GF26">
        <v>8142</v>
      </c>
      <c r="GG26">
        <v>8110</v>
      </c>
      <c r="GH26">
        <v>8185</v>
      </c>
      <c r="GI26">
        <v>8178</v>
      </c>
      <c r="GJ26">
        <v>8181</v>
      </c>
      <c r="GK26">
        <v>8124</v>
      </c>
      <c r="GL26">
        <v>8093</v>
      </c>
      <c r="GM26">
        <v>8076</v>
      </c>
      <c r="GN26">
        <v>8029</v>
      </c>
      <c r="GO26">
        <v>8044</v>
      </c>
      <c r="GP26">
        <v>7980</v>
      </c>
      <c r="GQ26">
        <v>0</v>
      </c>
      <c r="GR26">
        <v>0</v>
      </c>
      <c r="GS26">
        <v>793</v>
      </c>
      <c r="GT26">
        <v>979</v>
      </c>
      <c r="GU26">
        <v>1155</v>
      </c>
      <c r="GV26">
        <v>1338</v>
      </c>
      <c r="GW26">
        <v>1542</v>
      </c>
      <c r="GX26">
        <v>1725</v>
      </c>
      <c r="GY26">
        <v>1901</v>
      </c>
      <c r="GZ26">
        <v>2077</v>
      </c>
      <c r="HA26">
        <v>2216</v>
      </c>
      <c r="HB26">
        <v>2368</v>
      </c>
      <c r="HC26">
        <v>2529</v>
      </c>
      <c r="HD26">
        <v>2653</v>
      </c>
      <c r="HE26">
        <v>2771</v>
      </c>
      <c r="HF26">
        <v>2871</v>
      </c>
      <c r="HG26">
        <v>2988</v>
      </c>
      <c r="HH26">
        <v>3110</v>
      </c>
      <c r="HI26">
        <v>3205</v>
      </c>
      <c r="HJ26">
        <v>3259</v>
      </c>
      <c r="HK26">
        <v>3323</v>
      </c>
      <c r="HL26">
        <v>3399</v>
      </c>
      <c r="HM26">
        <v>3481</v>
      </c>
      <c r="HN26">
        <v>3529</v>
      </c>
      <c r="HO26">
        <v>3561</v>
      </c>
      <c r="HP26">
        <v>3655</v>
      </c>
      <c r="HQ26">
        <v>3681</v>
      </c>
      <c r="HR26">
        <v>3717</v>
      </c>
      <c r="HS26">
        <v>0</v>
      </c>
      <c r="HT26">
        <v>0</v>
      </c>
      <c r="HU26">
        <v>69</v>
      </c>
      <c r="HV26">
        <v>84</v>
      </c>
      <c r="HW26">
        <v>89</v>
      </c>
      <c r="HX26">
        <v>106</v>
      </c>
      <c r="HY26">
        <v>120</v>
      </c>
      <c r="HZ26">
        <v>137</v>
      </c>
      <c r="IA26">
        <v>155</v>
      </c>
      <c r="IB26">
        <v>172</v>
      </c>
      <c r="IC26">
        <v>202</v>
      </c>
      <c r="ID26">
        <v>204</v>
      </c>
      <c r="IE26">
        <v>216</v>
      </c>
      <c r="IF26">
        <v>223</v>
      </c>
      <c r="IG26">
        <v>242</v>
      </c>
      <c r="IH26">
        <v>256</v>
      </c>
      <c r="II26">
        <v>267</v>
      </c>
      <c r="IJ26">
        <v>297</v>
      </c>
      <c r="IK26">
        <v>307</v>
      </c>
      <c r="IL26">
        <v>322</v>
      </c>
      <c r="IM26">
        <v>349</v>
      </c>
      <c r="IN26">
        <v>360</v>
      </c>
      <c r="IO26">
        <v>355</v>
      </c>
      <c r="IP26">
        <v>364</v>
      </c>
      <c r="IQ26">
        <v>382</v>
      </c>
      <c r="IR26">
        <v>391</v>
      </c>
      <c r="IS26">
        <v>403</v>
      </c>
      <c r="IT26">
        <v>421</v>
      </c>
      <c r="IU26">
        <v>0</v>
      </c>
      <c r="IV26">
        <v>0</v>
      </c>
      <c r="IW26">
        <v>7</v>
      </c>
      <c r="IX26">
        <v>4</v>
      </c>
      <c r="IY26">
        <v>3</v>
      </c>
      <c r="IZ26">
        <v>3</v>
      </c>
      <c r="JA26">
        <v>2</v>
      </c>
      <c r="JB26">
        <v>1</v>
      </c>
      <c r="JC26">
        <v>2</v>
      </c>
      <c r="JD26">
        <v>4</v>
      </c>
      <c r="JE26">
        <v>10</v>
      </c>
      <c r="JF26">
        <v>5</v>
      </c>
      <c r="JG26">
        <v>8</v>
      </c>
      <c r="JH26">
        <v>10</v>
      </c>
      <c r="JI26">
        <v>8</v>
      </c>
      <c r="JJ26">
        <v>9</v>
      </c>
      <c r="JK26">
        <v>12</v>
      </c>
      <c r="JL26">
        <v>8</v>
      </c>
      <c r="JM26">
        <v>7</v>
      </c>
      <c r="JN26">
        <v>5</v>
      </c>
      <c r="JO26">
        <v>6</v>
      </c>
      <c r="JP26">
        <v>8</v>
      </c>
      <c r="JQ26">
        <v>7</v>
      </c>
      <c r="JR26">
        <v>11</v>
      </c>
      <c r="JS26">
        <v>16</v>
      </c>
      <c r="JT26">
        <v>15</v>
      </c>
      <c r="JU26">
        <v>17</v>
      </c>
      <c r="JV26">
        <v>18</v>
      </c>
      <c r="JW26">
        <v>0</v>
      </c>
      <c r="JX26">
        <v>0</v>
      </c>
      <c r="JY26">
        <v>0</v>
      </c>
      <c r="JZ26">
        <v>6</v>
      </c>
      <c r="KA26">
        <v>16</v>
      </c>
      <c r="KB26">
        <v>28</v>
      </c>
      <c r="KC26">
        <v>40</v>
      </c>
      <c r="KD26">
        <v>53</v>
      </c>
      <c r="KE26">
        <v>66</v>
      </c>
      <c r="KF26">
        <v>79</v>
      </c>
      <c r="KG26">
        <v>94</v>
      </c>
      <c r="KH26">
        <v>121</v>
      </c>
      <c r="KI26">
        <v>139</v>
      </c>
      <c r="KJ26">
        <v>167</v>
      </c>
      <c r="KK26">
        <v>189</v>
      </c>
      <c r="KL26">
        <v>203</v>
      </c>
      <c r="KM26">
        <v>225</v>
      </c>
      <c r="KN26">
        <v>243</v>
      </c>
      <c r="KO26">
        <v>272</v>
      </c>
      <c r="KP26">
        <v>301</v>
      </c>
      <c r="KQ26">
        <v>322</v>
      </c>
      <c r="KR26">
        <v>342</v>
      </c>
      <c r="KS26">
        <v>375</v>
      </c>
      <c r="KT26">
        <v>412</v>
      </c>
      <c r="KU26">
        <v>440</v>
      </c>
      <c r="KV26">
        <v>470</v>
      </c>
      <c r="KW26">
        <v>511</v>
      </c>
      <c r="KX26">
        <v>548</v>
      </c>
      <c r="KY26">
        <v>0</v>
      </c>
      <c r="KZ26">
        <v>0</v>
      </c>
      <c r="LA26">
        <v>0</v>
      </c>
      <c r="LB26">
        <v>255</v>
      </c>
      <c r="LC26">
        <v>503</v>
      </c>
      <c r="LD26">
        <v>768</v>
      </c>
      <c r="LE26">
        <v>1013</v>
      </c>
      <c r="LF26">
        <v>1261</v>
      </c>
      <c r="LG26">
        <v>1506</v>
      </c>
      <c r="LH26">
        <v>1760</v>
      </c>
      <c r="LI26">
        <v>2025</v>
      </c>
      <c r="LJ26">
        <v>2259</v>
      </c>
      <c r="LK26">
        <v>2528</v>
      </c>
      <c r="LL26">
        <v>2793</v>
      </c>
      <c r="LM26">
        <v>3059</v>
      </c>
      <c r="LN26">
        <v>3340</v>
      </c>
      <c r="LO26">
        <v>3609</v>
      </c>
      <c r="LP26">
        <v>3872</v>
      </c>
      <c r="LQ26">
        <v>4168</v>
      </c>
      <c r="LR26">
        <v>4425</v>
      </c>
      <c r="LS26">
        <v>4701</v>
      </c>
      <c r="LT26">
        <v>4983</v>
      </c>
      <c r="LU26">
        <v>5276</v>
      </c>
      <c r="LV26">
        <v>5577</v>
      </c>
      <c r="LW26">
        <v>5875</v>
      </c>
      <c r="LX26">
        <v>6175</v>
      </c>
      <c r="LY26">
        <v>6494</v>
      </c>
      <c r="LZ26">
        <v>6796</v>
      </c>
      <c r="MA26">
        <v>0</v>
      </c>
      <c r="MB26">
        <v>0</v>
      </c>
      <c r="MC26">
        <v>1448</v>
      </c>
      <c r="MD26">
        <v>1481</v>
      </c>
      <c r="ME26">
        <v>1505</v>
      </c>
      <c r="MF26">
        <v>1530</v>
      </c>
      <c r="MG26">
        <v>1546</v>
      </c>
      <c r="MH26">
        <v>1547</v>
      </c>
      <c r="MI26">
        <v>1564</v>
      </c>
      <c r="MJ26">
        <v>1596</v>
      </c>
      <c r="MK26">
        <v>1608</v>
      </c>
      <c r="ML26">
        <v>1594</v>
      </c>
      <c r="MM26">
        <v>1589</v>
      </c>
      <c r="MN26">
        <v>1601</v>
      </c>
      <c r="MO26">
        <v>1622</v>
      </c>
      <c r="MP26">
        <v>1592</v>
      </c>
      <c r="MQ26">
        <v>1619</v>
      </c>
      <c r="MR26">
        <v>1624</v>
      </c>
      <c r="MS26">
        <v>1603</v>
      </c>
      <c r="MT26">
        <v>1595</v>
      </c>
      <c r="MU26">
        <v>1588</v>
      </c>
      <c r="MV26">
        <v>1541</v>
      </c>
      <c r="MW26">
        <v>1500</v>
      </c>
      <c r="MX26">
        <v>1497</v>
      </c>
      <c r="MY26">
        <v>1458</v>
      </c>
      <c r="MZ26">
        <v>1459</v>
      </c>
      <c r="NA26">
        <v>1443</v>
      </c>
      <c r="NB26">
        <v>1425</v>
      </c>
      <c r="NC26">
        <v>0</v>
      </c>
      <c r="ND26">
        <v>0</v>
      </c>
      <c r="NE26">
        <v>0</v>
      </c>
      <c r="NF26">
        <v>24</v>
      </c>
      <c r="NG26">
        <v>47</v>
      </c>
      <c r="NH26">
        <v>76</v>
      </c>
      <c r="NI26">
        <v>105</v>
      </c>
      <c r="NJ26">
        <v>130</v>
      </c>
      <c r="NK26">
        <v>152</v>
      </c>
      <c r="NL26">
        <v>180</v>
      </c>
      <c r="NM26">
        <v>209</v>
      </c>
      <c r="NN26">
        <v>242</v>
      </c>
      <c r="NO26">
        <v>273</v>
      </c>
      <c r="NP26">
        <v>298</v>
      </c>
      <c r="NQ26">
        <v>326</v>
      </c>
      <c r="NR26">
        <v>353</v>
      </c>
      <c r="NS26">
        <v>368</v>
      </c>
      <c r="NT26">
        <v>394</v>
      </c>
      <c r="NU26">
        <v>421</v>
      </c>
      <c r="NV26">
        <v>438</v>
      </c>
      <c r="NW26">
        <v>460</v>
      </c>
      <c r="NX26">
        <v>487</v>
      </c>
      <c r="NY26">
        <v>513</v>
      </c>
      <c r="NZ26">
        <v>531</v>
      </c>
      <c r="OA26">
        <v>554</v>
      </c>
      <c r="OB26">
        <v>572</v>
      </c>
      <c r="OC26">
        <v>595</v>
      </c>
      <c r="OD26">
        <v>619</v>
      </c>
      <c r="OE26">
        <v>0</v>
      </c>
      <c r="OF26">
        <v>0</v>
      </c>
      <c r="OG26">
        <v>2125</v>
      </c>
      <c r="OH26">
        <v>2161</v>
      </c>
      <c r="OI26">
        <v>2224</v>
      </c>
      <c r="OJ26">
        <v>2254</v>
      </c>
      <c r="OK26">
        <v>2336</v>
      </c>
      <c r="OL26">
        <v>2412</v>
      </c>
      <c r="OM26">
        <v>2479</v>
      </c>
      <c r="ON26">
        <v>2555</v>
      </c>
      <c r="OO26">
        <v>2653</v>
      </c>
      <c r="OP26">
        <v>2714</v>
      </c>
      <c r="OQ26">
        <v>2786</v>
      </c>
      <c r="OR26">
        <v>2843</v>
      </c>
      <c r="OS26">
        <v>2899</v>
      </c>
      <c r="OT26">
        <v>2976</v>
      </c>
      <c r="OU26">
        <v>3031</v>
      </c>
      <c r="OV26">
        <v>3099</v>
      </c>
      <c r="OW26">
        <v>3102</v>
      </c>
      <c r="OX26">
        <v>3140</v>
      </c>
      <c r="OY26">
        <v>3143</v>
      </c>
      <c r="OZ26">
        <v>3158</v>
      </c>
      <c r="PA26">
        <v>3159</v>
      </c>
      <c r="PB26">
        <v>3151</v>
      </c>
      <c r="PC26">
        <v>3151</v>
      </c>
      <c r="PD26">
        <v>3213</v>
      </c>
      <c r="PE26">
        <v>3185</v>
      </c>
      <c r="PF26">
        <v>3196</v>
      </c>
      <c r="PG26">
        <v>0</v>
      </c>
      <c r="PH26">
        <v>0</v>
      </c>
      <c r="PI26">
        <v>0</v>
      </c>
      <c r="PJ26">
        <v>79</v>
      </c>
      <c r="PK26">
        <v>129</v>
      </c>
      <c r="PL26">
        <v>199</v>
      </c>
      <c r="PM26">
        <v>259</v>
      </c>
      <c r="PN26">
        <v>318</v>
      </c>
      <c r="PO26">
        <v>391</v>
      </c>
      <c r="PP26">
        <v>468</v>
      </c>
      <c r="PQ26">
        <v>537</v>
      </c>
      <c r="PR26">
        <v>623</v>
      </c>
      <c r="PS26">
        <v>683</v>
      </c>
      <c r="PT26">
        <v>747</v>
      </c>
      <c r="PU26">
        <v>822</v>
      </c>
      <c r="PV26">
        <v>904</v>
      </c>
      <c r="PW26">
        <v>967</v>
      </c>
      <c r="PX26">
        <v>1039</v>
      </c>
      <c r="PY26">
        <v>1132</v>
      </c>
      <c r="PZ26">
        <v>1210</v>
      </c>
      <c r="QA26">
        <v>1324</v>
      </c>
      <c r="QB26">
        <v>1405</v>
      </c>
      <c r="QC26">
        <v>1522</v>
      </c>
      <c r="QD26">
        <v>1625</v>
      </c>
      <c r="QE26">
        <v>1727</v>
      </c>
      <c r="QF26">
        <v>1802</v>
      </c>
      <c r="QG26">
        <v>1890</v>
      </c>
      <c r="QH26">
        <v>1990</v>
      </c>
      <c r="QI26">
        <v>0</v>
      </c>
      <c r="QJ26">
        <v>0</v>
      </c>
      <c r="QK26">
        <v>7335</v>
      </c>
      <c r="QL26">
        <v>7640</v>
      </c>
      <c r="QM26">
        <v>7892</v>
      </c>
      <c r="QN26">
        <v>7917</v>
      </c>
      <c r="QO26">
        <v>8037</v>
      </c>
      <c r="QP26">
        <v>8150</v>
      </c>
      <c r="QQ26">
        <v>8193</v>
      </c>
      <c r="QR26">
        <v>8263</v>
      </c>
      <c r="QS26">
        <v>8295</v>
      </c>
      <c r="QT26">
        <v>8234</v>
      </c>
      <c r="QU26">
        <v>8277</v>
      </c>
      <c r="QV26">
        <v>8333</v>
      </c>
      <c r="QW26">
        <v>8330</v>
      </c>
      <c r="QX26">
        <v>8320</v>
      </c>
      <c r="QY26">
        <v>8379</v>
      </c>
      <c r="QZ26">
        <v>8349</v>
      </c>
      <c r="RA26">
        <v>8371</v>
      </c>
      <c r="RB26">
        <v>8401</v>
      </c>
      <c r="RC26">
        <v>8409</v>
      </c>
      <c r="RD26">
        <v>8417</v>
      </c>
      <c r="RE26">
        <v>8332</v>
      </c>
      <c r="RF26">
        <v>8313</v>
      </c>
      <c r="RG26">
        <v>8284</v>
      </c>
      <c r="RH26">
        <v>8290</v>
      </c>
      <c r="RI26">
        <v>8312</v>
      </c>
      <c r="RJ26">
        <v>8349</v>
      </c>
      <c r="RK26">
        <v>0</v>
      </c>
      <c r="RL26">
        <v>0</v>
      </c>
      <c r="RM26">
        <v>8419</v>
      </c>
      <c r="RN26">
        <v>8373</v>
      </c>
      <c r="RO26">
        <v>8375</v>
      </c>
      <c r="RP26">
        <v>8386</v>
      </c>
      <c r="RQ26">
        <v>8387</v>
      </c>
      <c r="RR26">
        <v>8371</v>
      </c>
      <c r="RS26">
        <v>8386</v>
      </c>
      <c r="RT26">
        <v>8369</v>
      </c>
      <c r="RU26">
        <v>8369</v>
      </c>
      <c r="RV26">
        <v>8383</v>
      </c>
      <c r="RW26">
        <v>8355</v>
      </c>
      <c r="RX26">
        <v>8346</v>
      </c>
      <c r="RY26">
        <v>8305</v>
      </c>
      <c r="RZ26">
        <v>8355</v>
      </c>
      <c r="SA26">
        <v>8321</v>
      </c>
      <c r="SB26">
        <v>8386</v>
      </c>
      <c r="SC26">
        <v>8372</v>
      </c>
      <c r="SD26">
        <v>8377</v>
      </c>
      <c r="SE26">
        <v>8371</v>
      </c>
      <c r="SF26">
        <v>8408</v>
      </c>
      <c r="SG26">
        <v>8387</v>
      </c>
      <c r="SH26">
        <v>8368</v>
      </c>
      <c r="SI26">
        <v>8381</v>
      </c>
      <c r="SJ26">
        <v>8334</v>
      </c>
      <c r="SK26">
        <v>8296</v>
      </c>
      <c r="SL26">
        <v>8269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2130000</v>
      </c>
      <c r="SU26">
        <v>2080000</v>
      </c>
      <c r="SV26">
        <v>2020000</v>
      </c>
      <c r="SW26">
        <v>1960000</v>
      </c>
      <c r="SX26">
        <v>1910000</v>
      </c>
      <c r="SY26">
        <v>1850000</v>
      </c>
      <c r="SZ26">
        <v>1800000</v>
      </c>
      <c r="TA26">
        <v>1730000</v>
      </c>
      <c r="TB26">
        <v>1680000</v>
      </c>
      <c r="TC26">
        <v>1650000</v>
      </c>
      <c r="TD26">
        <v>1600000</v>
      </c>
      <c r="TE26">
        <v>1550000</v>
      </c>
      <c r="TF26">
        <v>1520000</v>
      </c>
      <c r="TG26">
        <v>1470000</v>
      </c>
      <c r="TH26">
        <v>1430000</v>
      </c>
      <c r="TI26">
        <v>1380000</v>
      </c>
      <c r="TJ26">
        <v>1330000</v>
      </c>
      <c r="TK26">
        <v>1290000</v>
      </c>
      <c r="TL26">
        <v>1250000</v>
      </c>
      <c r="TM26">
        <v>1210000</v>
      </c>
      <c r="TN26">
        <v>1170000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403734.55109999998</v>
      </c>
      <c r="TW26">
        <v>431968.13370000001</v>
      </c>
      <c r="TX26">
        <v>458214.53899999999</v>
      </c>
      <c r="TY26">
        <v>474640.61700000003</v>
      </c>
      <c r="TZ26">
        <v>492424.45980000001</v>
      </c>
      <c r="UA26">
        <v>510586.7304</v>
      </c>
      <c r="UB26">
        <v>520020.80560000002</v>
      </c>
      <c r="UC26">
        <v>527330.3541</v>
      </c>
      <c r="UD26">
        <v>530447.26289999997</v>
      </c>
      <c r="UE26">
        <v>535984.69519999996</v>
      </c>
      <c r="UF26">
        <v>541620.33310000005</v>
      </c>
      <c r="UG26">
        <v>541907.77249999996</v>
      </c>
      <c r="UH26">
        <v>534988.54350000003</v>
      </c>
      <c r="UI26">
        <v>529606.41630000004</v>
      </c>
      <c r="UJ26">
        <v>525940.76859999995</v>
      </c>
      <c r="UK26">
        <v>522940.73220000003</v>
      </c>
      <c r="UL26">
        <v>514710.326</v>
      </c>
      <c r="UM26">
        <v>504250.07520000002</v>
      </c>
      <c r="UN26">
        <v>502486.21799999999</v>
      </c>
      <c r="UO26">
        <v>491321.04399999999</v>
      </c>
      <c r="UP26">
        <v>481675.8639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586098.93489999999</v>
      </c>
      <c r="UY26">
        <v>643790.90709999995</v>
      </c>
      <c r="UZ26">
        <v>693592.45869999996</v>
      </c>
      <c r="VA26">
        <v>790842.60919999995</v>
      </c>
      <c r="VB26">
        <v>775410.42139999999</v>
      </c>
      <c r="VC26">
        <v>797109.51379999996</v>
      </c>
      <c r="VD26">
        <v>798972.58889999997</v>
      </c>
      <c r="VE26">
        <v>841792.70539999998</v>
      </c>
      <c r="VF26">
        <v>864554.81259999995</v>
      </c>
      <c r="VG26">
        <v>875440.43900000001</v>
      </c>
      <c r="VH26">
        <v>945441.29449999996</v>
      </c>
      <c r="VI26">
        <v>948810.03370000003</v>
      </c>
      <c r="VJ26">
        <v>966183.33019999997</v>
      </c>
      <c r="VK26">
        <v>1020000</v>
      </c>
      <c r="VL26">
        <v>1020000</v>
      </c>
      <c r="VM26">
        <v>974810.83440000005</v>
      </c>
      <c r="VN26">
        <v>970411.9889</v>
      </c>
      <c r="VO26">
        <v>988737.27659999998</v>
      </c>
      <c r="VP26">
        <v>982555.46979999996</v>
      </c>
      <c r="VQ26">
        <v>983214.19900000002</v>
      </c>
      <c r="VR26">
        <v>997213.08089999994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34993.508379999999</v>
      </c>
      <c r="WA26">
        <v>67948.559959999999</v>
      </c>
      <c r="WB26">
        <v>131938.95139999999</v>
      </c>
      <c r="WC26">
        <v>320240.17330000002</v>
      </c>
      <c r="WD26">
        <v>155456.39480000001</v>
      </c>
      <c r="WE26">
        <v>241485.6618</v>
      </c>
      <c r="WF26">
        <v>293065.12349999999</v>
      </c>
      <c r="WG26">
        <v>227623.39689999999</v>
      </c>
      <c r="WH26">
        <v>248617.7879</v>
      </c>
      <c r="WI26">
        <v>321835.32419999997</v>
      </c>
      <c r="WJ26">
        <v>208307.6532</v>
      </c>
      <c r="WK26">
        <v>176960.38500000001</v>
      </c>
      <c r="WL26">
        <v>122718.7136</v>
      </c>
      <c r="WM26">
        <v>142973.2585</v>
      </c>
      <c r="WN26">
        <v>185078.65179999999</v>
      </c>
      <c r="WO26">
        <v>157227.01</v>
      </c>
      <c r="WP26">
        <v>239874.7726</v>
      </c>
      <c r="WQ26">
        <v>338746.36910000001</v>
      </c>
      <c r="WR26">
        <v>308324.9719</v>
      </c>
      <c r="WS26">
        <v>339257.25060000003</v>
      </c>
      <c r="WT26">
        <v>348751.02860000002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14600000</v>
      </c>
      <c r="ZG26">
        <v>14400000</v>
      </c>
      <c r="ZH26">
        <v>14200000</v>
      </c>
      <c r="ZI26">
        <v>13900000</v>
      </c>
      <c r="ZJ26">
        <v>13400000</v>
      </c>
      <c r="ZK26">
        <v>13000000</v>
      </c>
      <c r="ZL26">
        <v>12700000</v>
      </c>
      <c r="ZM26">
        <v>12500000</v>
      </c>
      <c r="ZN26">
        <v>11900000</v>
      </c>
      <c r="ZO26">
        <v>11700000</v>
      </c>
      <c r="ZP26">
        <v>11400000</v>
      </c>
      <c r="ZQ26">
        <v>11000000</v>
      </c>
      <c r="ZR26">
        <v>10600000</v>
      </c>
      <c r="ZS26">
        <v>10200000</v>
      </c>
      <c r="ZT26">
        <v>9640000</v>
      </c>
      <c r="ZU26">
        <v>9110000</v>
      </c>
      <c r="ZV26">
        <v>8830000</v>
      </c>
      <c r="ZW26">
        <v>8350000</v>
      </c>
      <c r="ZX26">
        <v>8110000</v>
      </c>
      <c r="ZY26">
        <v>7790000</v>
      </c>
      <c r="ZZ26">
        <v>7470000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11900000</v>
      </c>
      <c r="ABK26">
        <v>11900000</v>
      </c>
      <c r="ABL26">
        <v>11900000</v>
      </c>
      <c r="ABM26">
        <v>12000000</v>
      </c>
      <c r="ABN26">
        <v>11900000</v>
      </c>
      <c r="ABO26">
        <v>11900000</v>
      </c>
      <c r="ABP26">
        <v>11800000</v>
      </c>
      <c r="ABQ26">
        <v>11700000</v>
      </c>
      <c r="ABR26">
        <v>11600000</v>
      </c>
      <c r="ABS26">
        <v>11500000</v>
      </c>
      <c r="ABT26">
        <v>11400000</v>
      </c>
      <c r="ABU26">
        <v>11100000</v>
      </c>
      <c r="ABV26">
        <v>10900000</v>
      </c>
      <c r="ABW26">
        <v>10600000</v>
      </c>
      <c r="ABX26">
        <v>10300000</v>
      </c>
      <c r="ABY26">
        <v>10000000</v>
      </c>
      <c r="ABZ26">
        <v>9720000</v>
      </c>
      <c r="ACA26">
        <v>9430000</v>
      </c>
      <c r="ACB26">
        <v>9340000</v>
      </c>
      <c r="ACC26">
        <v>8990000</v>
      </c>
      <c r="ACD26">
        <v>8760000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1880000</v>
      </c>
      <c r="ADO26">
        <v>1840000</v>
      </c>
      <c r="ADP26">
        <v>1800000</v>
      </c>
      <c r="ADQ26">
        <v>1750000</v>
      </c>
      <c r="ADR26">
        <v>1690000</v>
      </c>
      <c r="ADS26">
        <v>1650000</v>
      </c>
      <c r="ADT26">
        <v>1610000</v>
      </c>
      <c r="ADU26">
        <v>1560000</v>
      </c>
      <c r="ADV26">
        <v>1520000</v>
      </c>
      <c r="ADW26">
        <v>1480000</v>
      </c>
      <c r="ADX26">
        <v>1430000</v>
      </c>
      <c r="ADY26">
        <v>1400000</v>
      </c>
      <c r="ADZ26">
        <v>1360000</v>
      </c>
      <c r="AEA26">
        <v>1320000</v>
      </c>
      <c r="AEB26">
        <v>1290000</v>
      </c>
      <c r="AEC26">
        <v>1240000</v>
      </c>
      <c r="AED26">
        <v>1200000</v>
      </c>
      <c r="AEE26">
        <v>1160000</v>
      </c>
      <c r="AEF26">
        <v>1120000</v>
      </c>
      <c r="AEG26">
        <v>1090000</v>
      </c>
      <c r="AEH26">
        <v>1070000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6540000</v>
      </c>
      <c r="AEQ26">
        <v>6360000</v>
      </c>
      <c r="AER26">
        <v>6170000</v>
      </c>
      <c r="AES26">
        <v>5990000</v>
      </c>
      <c r="AET26">
        <v>5820000</v>
      </c>
      <c r="AEU26">
        <v>5630000</v>
      </c>
      <c r="AEV26">
        <v>5460000</v>
      </c>
      <c r="AEW26">
        <v>5280000</v>
      </c>
      <c r="AEX26">
        <v>5150000</v>
      </c>
      <c r="AEY26">
        <v>4980000</v>
      </c>
      <c r="AEZ26">
        <v>4880000</v>
      </c>
      <c r="AFA26">
        <v>4730000</v>
      </c>
      <c r="AFB26">
        <v>4590000</v>
      </c>
      <c r="AFC26">
        <v>4460000</v>
      </c>
      <c r="AFD26">
        <v>4340000</v>
      </c>
      <c r="AFE26">
        <v>4210000</v>
      </c>
      <c r="AFF26">
        <v>4080000</v>
      </c>
      <c r="AFG26">
        <v>3960000</v>
      </c>
      <c r="AFH26">
        <v>3830000</v>
      </c>
      <c r="AFI26">
        <v>3700000</v>
      </c>
      <c r="AFJ26">
        <v>3580000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244.24797459999999</v>
      </c>
      <c r="AGU26">
        <v>261.32849290000001</v>
      </c>
      <c r="AGV26">
        <v>277.2068251</v>
      </c>
      <c r="AGW26">
        <v>287.14413730000001</v>
      </c>
      <c r="AGX26">
        <v>297.90285879999999</v>
      </c>
      <c r="AGY26">
        <v>308.8905183</v>
      </c>
      <c r="AGZ26">
        <v>314.5978667</v>
      </c>
      <c r="AHA26">
        <v>319.01993670000002</v>
      </c>
      <c r="AHB26">
        <v>320.9055783</v>
      </c>
      <c r="AHC26">
        <v>324.2555681</v>
      </c>
      <c r="AHD26">
        <v>327.66496949999998</v>
      </c>
      <c r="AHE26">
        <v>327.83886219999999</v>
      </c>
      <c r="AHF26">
        <v>323.65292449999998</v>
      </c>
      <c r="AHG26">
        <v>320.39688990000002</v>
      </c>
      <c r="AHH26">
        <v>318.17927680000003</v>
      </c>
      <c r="AHI26">
        <v>316.36433970000002</v>
      </c>
      <c r="AHJ26">
        <v>311.38517689999998</v>
      </c>
      <c r="AHK26">
        <v>305.05702129999997</v>
      </c>
      <c r="AHL26">
        <v>303.98993760000002</v>
      </c>
      <c r="AHM26">
        <v>297.23532340000003</v>
      </c>
      <c r="AHN26">
        <v>291.4002625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24.676940649999999</v>
      </c>
      <c r="AHW26">
        <v>27.105986829999999</v>
      </c>
      <c r="AHX26">
        <v>29.202817</v>
      </c>
      <c r="AHY26">
        <v>33.297409309999999</v>
      </c>
      <c r="AHZ26">
        <v>32.647656929999997</v>
      </c>
      <c r="AIA26">
        <v>33.561269250000002</v>
      </c>
      <c r="AIB26">
        <v>33.639711630000001</v>
      </c>
      <c r="AIC26">
        <v>35.442597480000003</v>
      </c>
      <c r="AID26">
        <v>36.400966680000003</v>
      </c>
      <c r="AIE26">
        <v>36.85929196</v>
      </c>
      <c r="AIF26">
        <v>39.806587800000003</v>
      </c>
      <c r="AIG26">
        <v>39.948424230000001</v>
      </c>
      <c r="AIH26">
        <v>40.679904499999999</v>
      </c>
      <c r="AII26">
        <v>42.806749889999999</v>
      </c>
      <c r="AIJ26">
        <v>42.869863860000002</v>
      </c>
      <c r="AIK26">
        <v>41.043154450000003</v>
      </c>
      <c r="AIL26">
        <v>40.857946720000001</v>
      </c>
      <c r="AIM26">
        <v>41.62950936</v>
      </c>
      <c r="AIN26">
        <v>41.369232349999997</v>
      </c>
      <c r="AIO26">
        <v>41.396967289999999</v>
      </c>
      <c r="AIP26">
        <v>41.986372179999996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0.24170997699999999</v>
      </c>
      <c r="AIY26">
        <v>0.46933975999999999</v>
      </c>
      <c r="AIZ26">
        <v>0.91133934100000002</v>
      </c>
      <c r="AJA26">
        <v>2.2119886910000002</v>
      </c>
      <c r="AJB26">
        <v>1.073780918</v>
      </c>
      <c r="AJC26">
        <v>1.6680091930000001</v>
      </c>
      <c r="AJD26">
        <v>2.0242830010000001</v>
      </c>
      <c r="AJE26">
        <v>1.5722586409999999</v>
      </c>
      <c r="AJF26">
        <v>1.717272788</v>
      </c>
      <c r="AJG26">
        <v>2.223006845</v>
      </c>
      <c r="AJH26">
        <v>1.4388393820000001</v>
      </c>
      <c r="AJI26">
        <v>1.2223150089999999</v>
      </c>
      <c r="AJJ26">
        <v>0.84765257199999999</v>
      </c>
      <c r="AJK26">
        <v>0.98755639500000003</v>
      </c>
      <c r="AJL26">
        <v>1.2783901550000001</v>
      </c>
      <c r="AJM26">
        <v>1.0860110540000001</v>
      </c>
      <c r="AJN26">
        <v>1.6568823290000001</v>
      </c>
      <c r="AJO26">
        <v>2.3398161750000002</v>
      </c>
      <c r="AJP26">
        <v>2.1296870530000001</v>
      </c>
      <c r="AJQ26">
        <v>2.3433449770000001</v>
      </c>
      <c r="AJR26">
        <v>2.4089211650000002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241.35336029999999</v>
      </c>
      <c r="AKA26">
        <v>221.31198259999999</v>
      </c>
      <c r="AKB26">
        <v>231.4610361</v>
      </c>
      <c r="AKC26">
        <v>219.21244659999999</v>
      </c>
      <c r="AKD26">
        <v>384.47563880000001</v>
      </c>
      <c r="AKE26">
        <v>284.1668244</v>
      </c>
      <c r="AKF26">
        <v>405.21922649999999</v>
      </c>
      <c r="AKG26">
        <v>306.77304750000002</v>
      </c>
      <c r="AKH26">
        <v>181.23616269999999</v>
      </c>
      <c r="AKI26">
        <v>265.86318979999999</v>
      </c>
      <c r="AKJ26">
        <v>197.60496910000001</v>
      </c>
      <c r="AKK26">
        <v>335.20901739999999</v>
      </c>
      <c r="AKL26">
        <v>309.10639120000002</v>
      </c>
      <c r="AKM26">
        <v>269.09795159999999</v>
      </c>
      <c r="AKN26">
        <v>207.11177979999999</v>
      </c>
      <c r="AKO26">
        <v>327.4149908</v>
      </c>
      <c r="AKP26">
        <v>360.55494779999998</v>
      </c>
      <c r="AKQ26">
        <v>248.60909129999999</v>
      </c>
      <c r="AKR26">
        <v>278.63527340000002</v>
      </c>
      <c r="AKS26">
        <v>346.81507199999999</v>
      </c>
      <c r="AKT26">
        <v>298.60142689999998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98.059182910000004</v>
      </c>
      <c r="AME26">
        <v>96.249278009999998</v>
      </c>
      <c r="AMF26">
        <v>95.357837579999995</v>
      </c>
      <c r="AMG26">
        <v>93.276518249999995</v>
      </c>
      <c r="AMH26">
        <v>89.771271130000002</v>
      </c>
      <c r="AMI26">
        <v>86.883184409999998</v>
      </c>
      <c r="AMJ26">
        <v>84.989630309999995</v>
      </c>
      <c r="AMK26">
        <v>83.596526659999995</v>
      </c>
      <c r="AML26">
        <v>79.660535620000005</v>
      </c>
      <c r="AMM26">
        <v>78.652002229999994</v>
      </c>
      <c r="AMN26">
        <v>76.596995399999997</v>
      </c>
      <c r="AMO26">
        <v>73.404385450000007</v>
      </c>
      <c r="AMP26">
        <v>70.910728539999994</v>
      </c>
      <c r="AMQ26">
        <v>68.543224839999993</v>
      </c>
      <c r="AMR26">
        <v>64.5772355</v>
      </c>
      <c r="AMS26">
        <v>61.028239919999997</v>
      </c>
      <c r="AMT26">
        <v>59.132216929999998</v>
      </c>
      <c r="AMU26">
        <v>55.91427015</v>
      </c>
      <c r="AMV26">
        <v>54.322932170000001</v>
      </c>
      <c r="AMW26">
        <v>52.162334299999998</v>
      </c>
      <c r="AMX26">
        <v>50.01132106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200.78058050000001</v>
      </c>
      <c r="ANG26">
        <v>155.20610859999999</v>
      </c>
      <c r="ANH26">
        <v>142.43373399999999</v>
      </c>
      <c r="ANI26">
        <v>167.4534592</v>
      </c>
      <c r="ANJ26">
        <v>219.33849269999999</v>
      </c>
      <c r="ANK26">
        <v>156.7556362</v>
      </c>
      <c r="ANL26">
        <v>138.45169960000001</v>
      </c>
      <c r="ANM26">
        <v>136.47973970000001</v>
      </c>
      <c r="ANN26">
        <v>141.09856350000001</v>
      </c>
      <c r="ANO26">
        <v>69.73676931</v>
      </c>
      <c r="ANP26">
        <v>150.4655386</v>
      </c>
      <c r="ANQ26">
        <v>137.15273500000001</v>
      </c>
      <c r="ANR26">
        <v>95.479555629999993</v>
      </c>
      <c r="ANS26">
        <v>91.546829799999998</v>
      </c>
      <c r="ANT26">
        <v>115.3115487</v>
      </c>
      <c r="ANU26">
        <v>105.01148739999999</v>
      </c>
      <c r="ANV26">
        <v>88.317461379999997</v>
      </c>
      <c r="ANW26">
        <v>72.993955389999996</v>
      </c>
      <c r="ANX26">
        <v>93.46218064</v>
      </c>
      <c r="ANY26">
        <v>93.288313619999997</v>
      </c>
      <c r="ANZ26">
        <v>72.50838589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103.1455335</v>
      </c>
      <c r="AOI26">
        <v>102.92299730000001</v>
      </c>
      <c r="AOJ26">
        <v>102.98870049999999</v>
      </c>
      <c r="AOK26">
        <v>103.8242252</v>
      </c>
      <c r="AOL26">
        <v>103.1179018</v>
      </c>
      <c r="AOM26">
        <v>102.7704153</v>
      </c>
      <c r="AON26">
        <v>101.8184859</v>
      </c>
      <c r="AOO26">
        <v>100.80005420000001</v>
      </c>
      <c r="AOP26">
        <v>100.463488</v>
      </c>
      <c r="AOQ26">
        <v>99.339972900000006</v>
      </c>
      <c r="AOR26">
        <v>98.610339120000006</v>
      </c>
      <c r="AOS26">
        <v>95.830873080000003</v>
      </c>
      <c r="AOT26">
        <v>94.179433709999998</v>
      </c>
      <c r="AOU26">
        <v>91.523702970000002</v>
      </c>
      <c r="AOV26">
        <v>89.282039600000004</v>
      </c>
      <c r="AOW26">
        <v>86.709040099999996</v>
      </c>
      <c r="AOX26">
        <v>83.970343740000004</v>
      </c>
      <c r="AOY26">
        <v>81.524605579999999</v>
      </c>
      <c r="AOZ26">
        <v>80.70748313</v>
      </c>
      <c r="APA26">
        <v>77.673931980000006</v>
      </c>
      <c r="APB26">
        <v>75.672032619999996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518.56700980000005</v>
      </c>
      <c r="APK26">
        <v>654.59395789999996</v>
      </c>
      <c r="APL26">
        <v>835.93384060000005</v>
      </c>
      <c r="APM26">
        <v>767.01354609999999</v>
      </c>
      <c r="APN26">
        <v>779.56578839999997</v>
      </c>
      <c r="APO26">
        <v>522.19099589999996</v>
      </c>
      <c r="APP26">
        <v>552.87052989999995</v>
      </c>
      <c r="APQ26">
        <v>639.5541829</v>
      </c>
      <c r="APR26">
        <v>623.33506399999999</v>
      </c>
      <c r="APS26">
        <v>499.0830062</v>
      </c>
      <c r="APT26">
        <v>568.08552199999997</v>
      </c>
      <c r="APU26">
        <v>659.04030439999997</v>
      </c>
      <c r="APV26">
        <v>541.23186650000002</v>
      </c>
      <c r="APW26">
        <v>838.44298019999997</v>
      </c>
      <c r="APX26">
        <v>558.34345589999998</v>
      </c>
      <c r="APY26">
        <v>820.23252200000002</v>
      </c>
      <c r="APZ26">
        <v>696.30315350000001</v>
      </c>
      <c r="AQA26">
        <v>592.55453309999996</v>
      </c>
      <c r="AQB26">
        <v>434.31599979999999</v>
      </c>
      <c r="AQC26">
        <v>494.67929049999998</v>
      </c>
      <c r="AQD26">
        <v>575.92497600000002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113.5227744</v>
      </c>
      <c r="ARO26">
        <v>110.4137825</v>
      </c>
      <c r="ARP26">
        <v>106.9805368</v>
      </c>
      <c r="ARQ26">
        <v>103.8645989</v>
      </c>
      <c r="ARR26">
        <v>101.0081046</v>
      </c>
      <c r="ARS26">
        <v>97.738571019999995</v>
      </c>
      <c r="ART26">
        <v>94.789599129999999</v>
      </c>
      <c r="ARU26">
        <v>91.576642820000004</v>
      </c>
      <c r="ARV26">
        <v>89.444638069999996</v>
      </c>
      <c r="ARW26">
        <v>86.486068270000004</v>
      </c>
      <c r="ARX26">
        <v>84.622970359999997</v>
      </c>
      <c r="ARY26">
        <v>82.021064679999995</v>
      </c>
      <c r="ARZ26">
        <v>79.679660220000002</v>
      </c>
      <c r="ASA26">
        <v>77.303485359999996</v>
      </c>
      <c r="ASB26">
        <v>75.383658659999995</v>
      </c>
      <c r="ASC26">
        <v>73.005222169999996</v>
      </c>
      <c r="ASD26">
        <v>70.718286750000004</v>
      </c>
      <c r="ASE26">
        <v>68.765194410000007</v>
      </c>
      <c r="ASF26">
        <v>66.387926719999996</v>
      </c>
      <c r="ASG26">
        <v>64.160409689999994</v>
      </c>
      <c r="ASH26">
        <v>62.08892668</v>
      </c>
    </row>
    <row r="27" spans="1:1178" x14ac:dyDescent="0.25">
      <c r="A27" s="3"/>
      <c r="B27" s="3"/>
      <c r="C27">
        <v>0</v>
      </c>
      <c r="D27">
        <v>0</v>
      </c>
      <c r="E27">
        <v>0</v>
      </c>
      <c r="F27">
        <v>281</v>
      </c>
      <c r="G27">
        <v>281</v>
      </c>
      <c r="H27">
        <v>304</v>
      </c>
      <c r="I27">
        <v>345</v>
      </c>
      <c r="J27">
        <v>302</v>
      </c>
      <c r="K27">
        <v>350</v>
      </c>
      <c r="L27">
        <v>316</v>
      </c>
      <c r="M27">
        <v>341</v>
      </c>
      <c r="N27">
        <v>315</v>
      </c>
      <c r="O27">
        <v>357</v>
      </c>
      <c r="P27">
        <v>329</v>
      </c>
      <c r="Q27">
        <v>343</v>
      </c>
      <c r="R27">
        <v>316</v>
      </c>
      <c r="S27">
        <v>346</v>
      </c>
      <c r="T27">
        <v>349</v>
      </c>
      <c r="U27">
        <v>357</v>
      </c>
      <c r="V27">
        <v>307</v>
      </c>
      <c r="W27">
        <v>300</v>
      </c>
      <c r="X27">
        <v>334</v>
      </c>
      <c r="Y27">
        <v>332</v>
      </c>
      <c r="Z27">
        <v>335</v>
      </c>
      <c r="AA27">
        <v>326</v>
      </c>
      <c r="AB27">
        <v>307</v>
      </c>
      <c r="AC27">
        <v>305</v>
      </c>
      <c r="AD27">
        <v>307</v>
      </c>
      <c r="AE27">
        <v>0</v>
      </c>
      <c r="AF27">
        <v>0</v>
      </c>
      <c r="AG27">
        <v>0</v>
      </c>
      <c r="AH27">
        <v>66</v>
      </c>
      <c r="AI27">
        <v>69</v>
      </c>
      <c r="AJ27">
        <v>85</v>
      </c>
      <c r="AK27">
        <v>81</v>
      </c>
      <c r="AL27">
        <v>109</v>
      </c>
      <c r="AM27">
        <v>93</v>
      </c>
      <c r="AN27">
        <v>96</v>
      </c>
      <c r="AO27">
        <v>106</v>
      </c>
      <c r="AP27">
        <v>96</v>
      </c>
      <c r="AQ27">
        <v>128</v>
      </c>
      <c r="AR27">
        <v>96</v>
      </c>
      <c r="AS27">
        <v>122</v>
      </c>
      <c r="AT27">
        <v>129</v>
      </c>
      <c r="AU27">
        <v>136</v>
      </c>
      <c r="AV27">
        <v>124</v>
      </c>
      <c r="AW27">
        <v>133</v>
      </c>
      <c r="AX27">
        <v>150</v>
      </c>
      <c r="AY27">
        <v>152</v>
      </c>
      <c r="AZ27">
        <v>165</v>
      </c>
      <c r="BA27">
        <v>181</v>
      </c>
      <c r="BB27">
        <v>164</v>
      </c>
      <c r="BC27">
        <v>190</v>
      </c>
      <c r="BD27">
        <v>167</v>
      </c>
      <c r="BE27">
        <v>165</v>
      </c>
      <c r="BF27">
        <v>163</v>
      </c>
      <c r="BG27">
        <v>0</v>
      </c>
      <c r="BH27">
        <v>0</v>
      </c>
      <c r="BI27">
        <v>0</v>
      </c>
      <c r="BJ27">
        <v>127</v>
      </c>
      <c r="BK27">
        <v>154</v>
      </c>
      <c r="BL27">
        <v>124</v>
      </c>
      <c r="BM27">
        <v>154</v>
      </c>
      <c r="BN27">
        <v>154</v>
      </c>
      <c r="BO27">
        <v>150</v>
      </c>
      <c r="BP27">
        <v>144</v>
      </c>
      <c r="BQ27">
        <v>152</v>
      </c>
      <c r="BR27">
        <v>151</v>
      </c>
      <c r="BS27">
        <v>149</v>
      </c>
      <c r="BT27">
        <v>164</v>
      </c>
      <c r="BU27">
        <v>173</v>
      </c>
      <c r="BV27">
        <v>182</v>
      </c>
      <c r="BW27">
        <v>148</v>
      </c>
      <c r="BX27">
        <v>152</v>
      </c>
      <c r="BY27">
        <v>185</v>
      </c>
      <c r="BZ27">
        <v>175</v>
      </c>
      <c r="CA27">
        <v>168</v>
      </c>
      <c r="CB27">
        <v>168</v>
      </c>
      <c r="CC27">
        <v>160</v>
      </c>
      <c r="CD27">
        <v>153</v>
      </c>
      <c r="CE27">
        <v>157</v>
      </c>
      <c r="CF27">
        <v>154</v>
      </c>
      <c r="CG27">
        <v>155</v>
      </c>
      <c r="CH27">
        <v>146</v>
      </c>
      <c r="CI27">
        <v>0</v>
      </c>
      <c r="CJ27">
        <v>0</v>
      </c>
      <c r="CK27">
        <v>0</v>
      </c>
      <c r="CL27">
        <v>34</v>
      </c>
      <c r="CM27">
        <v>52</v>
      </c>
      <c r="CN27">
        <v>36</v>
      </c>
      <c r="CO27">
        <v>35</v>
      </c>
      <c r="CP27">
        <v>40</v>
      </c>
      <c r="CQ27">
        <v>36</v>
      </c>
      <c r="CR27">
        <v>31</v>
      </c>
      <c r="CS27">
        <v>41</v>
      </c>
      <c r="CT27">
        <v>36</v>
      </c>
      <c r="CU27">
        <v>54</v>
      </c>
      <c r="CV27">
        <v>39</v>
      </c>
      <c r="CW27">
        <v>53</v>
      </c>
      <c r="CX27">
        <v>51</v>
      </c>
      <c r="CY27">
        <v>45</v>
      </c>
      <c r="CZ27">
        <v>46</v>
      </c>
      <c r="DA27">
        <v>39</v>
      </c>
      <c r="DB27">
        <v>60</v>
      </c>
      <c r="DC27">
        <v>31</v>
      </c>
      <c r="DD27">
        <v>52</v>
      </c>
      <c r="DE27">
        <v>58</v>
      </c>
      <c r="DF27">
        <v>43</v>
      </c>
      <c r="DG27">
        <v>39</v>
      </c>
      <c r="DH27">
        <v>49</v>
      </c>
      <c r="DI27">
        <v>64</v>
      </c>
      <c r="DJ27">
        <v>42</v>
      </c>
      <c r="DK27">
        <v>0</v>
      </c>
      <c r="DL27">
        <v>0</v>
      </c>
      <c r="DM27">
        <v>0</v>
      </c>
      <c r="DN27">
        <v>4</v>
      </c>
      <c r="DO27">
        <v>0</v>
      </c>
      <c r="DP27">
        <v>5</v>
      </c>
      <c r="DQ27">
        <v>5</v>
      </c>
      <c r="DR27">
        <v>2</v>
      </c>
      <c r="DS27">
        <v>7</v>
      </c>
      <c r="DT27">
        <v>12</v>
      </c>
      <c r="DU27">
        <v>7</v>
      </c>
      <c r="DV27">
        <v>8</v>
      </c>
      <c r="DW27">
        <v>18</v>
      </c>
      <c r="DX27">
        <v>11</v>
      </c>
      <c r="DY27">
        <v>8</v>
      </c>
      <c r="DZ27">
        <v>15</v>
      </c>
      <c r="EA27">
        <v>13</v>
      </c>
      <c r="EB27">
        <v>18</v>
      </c>
      <c r="EC27">
        <v>18</v>
      </c>
      <c r="ED27">
        <v>20</v>
      </c>
      <c r="EE27">
        <v>23</v>
      </c>
      <c r="EF27">
        <v>27</v>
      </c>
      <c r="EG27">
        <v>20</v>
      </c>
      <c r="EH27">
        <v>26</v>
      </c>
      <c r="EI27">
        <v>24</v>
      </c>
      <c r="EJ27">
        <v>29</v>
      </c>
      <c r="EK27">
        <v>31</v>
      </c>
      <c r="EL27">
        <v>29</v>
      </c>
      <c r="EM27">
        <v>0</v>
      </c>
      <c r="EN27">
        <v>0</v>
      </c>
      <c r="EO27">
        <v>0</v>
      </c>
      <c r="EP27">
        <v>15</v>
      </c>
      <c r="EQ27">
        <v>15</v>
      </c>
      <c r="ER27">
        <v>5</v>
      </c>
      <c r="ES27">
        <v>20</v>
      </c>
      <c r="ET27">
        <v>20</v>
      </c>
      <c r="EU27">
        <v>5</v>
      </c>
      <c r="EV27">
        <v>25</v>
      </c>
      <c r="EW27">
        <v>50</v>
      </c>
      <c r="EX27">
        <v>25</v>
      </c>
      <c r="EY27">
        <v>45</v>
      </c>
      <c r="EZ27">
        <v>65</v>
      </c>
      <c r="FA27">
        <v>65</v>
      </c>
      <c r="FB27">
        <v>35</v>
      </c>
      <c r="FC27">
        <v>60</v>
      </c>
      <c r="FD27">
        <v>65</v>
      </c>
      <c r="FE27">
        <v>70</v>
      </c>
      <c r="FF27">
        <v>75</v>
      </c>
      <c r="FG27">
        <v>105</v>
      </c>
      <c r="FH27">
        <v>95</v>
      </c>
      <c r="FI27">
        <v>135</v>
      </c>
      <c r="FJ27">
        <v>140</v>
      </c>
      <c r="FK27">
        <v>100</v>
      </c>
      <c r="FL27">
        <v>115</v>
      </c>
      <c r="FM27">
        <v>120</v>
      </c>
      <c r="FN27">
        <v>115</v>
      </c>
      <c r="FO27">
        <v>0</v>
      </c>
      <c r="FP27">
        <v>0</v>
      </c>
      <c r="FQ27">
        <v>5897</v>
      </c>
      <c r="FR27">
        <v>6336</v>
      </c>
      <c r="FS27">
        <v>6755</v>
      </c>
      <c r="FT27">
        <v>7128</v>
      </c>
      <c r="FU27">
        <v>7498</v>
      </c>
      <c r="FV27">
        <v>7819</v>
      </c>
      <c r="FW27">
        <v>8148</v>
      </c>
      <c r="FX27">
        <v>8367</v>
      </c>
      <c r="FY27">
        <v>8567</v>
      </c>
      <c r="FZ27">
        <v>8731</v>
      </c>
      <c r="GA27">
        <v>8937</v>
      </c>
      <c r="GB27">
        <v>9082</v>
      </c>
      <c r="GC27">
        <v>9261</v>
      </c>
      <c r="GD27">
        <v>9358</v>
      </c>
      <c r="GE27">
        <v>9482</v>
      </c>
      <c r="GF27">
        <v>9601</v>
      </c>
      <c r="GG27">
        <v>9677</v>
      </c>
      <c r="GH27">
        <v>9757</v>
      </c>
      <c r="GI27">
        <v>9818</v>
      </c>
      <c r="GJ27">
        <v>9824</v>
      </c>
      <c r="GK27">
        <v>9847</v>
      </c>
      <c r="GL27">
        <v>9884</v>
      </c>
      <c r="GM27">
        <v>9884</v>
      </c>
      <c r="GN27">
        <v>9938</v>
      </c>
      <c r="GO27">
        <v>10015</v>
      </c>
      <c r="GP27">
        <v>10026</v>
      </c>
      <c r="GQ27">
        <v>0</v>
      </c>
      <c r="GR27">
        <v>0</v>
      </c>
      <c r="GS27">
        <v>639</v>
      </c>
      <c r="GT27">
        <v>736</v>
      </c>
      <c r="GU27">
        <v>866</v>
      </c>
      <c r="GV27">
        <v>1021</v>
      </c>
      <c r="GW27">
        <v>1167</v>
      </c>
      <c r="GX27">
        <v>1326</v>
      </c>
      <c r="GY27">
        <v>1440</v>
      </c>
      <c r="GZ27">
        <v>1605</v>
      </c>
      <c r="HA27">
        <v>1737</v>
      </c>
      <c r="HB27">
        <v>1858</v>
      </c>
      <c r="HC27">
        <v>1981</v>
      </c>
      <c r="HD27">
        <v>2073</v>
      </c>
      <c r="HE27">
        <v>2210</v>
      </c>
      <c r="HF27">
        <v>2297</v>
      </c>
      <c r="HG27">
        <v>2389</v>
      </c>
      <c r="HH27">
        <v>2524</v>
      </c>
      <c r="HI27">
        <v>2646</v>
      </c>
      <c r="HJ27">
        <v>2732</v>
      </c>
      <c r="HK27">
        <v>2824</v>
      </c>
      <c r="HL27">
        <v>2919</v>
      </c>
      <c r="HM27">
        <v>2969</v>
      </c>
      <c r="HN27">
        <v>3044</v>
      </c>
      <c r="HO27">
        <v>3122</v>
      </c>
      <c r="HP27">
        <v>3186</v>
      </c>
      <c r="HQ27">
        <v>3210</v>
      </c>
      <c r="HR27">
        <v>3241</v>
      </c>
      <c r="HS27">
        <v>0</v>
      </c>
      <c r="HT27">
        <v>0</v>
      </c>
      <c r="HU27">
        <v>65</v>
      </c>
      <c r="HV27">
        <v>69</v>
      </c>
      <c r="HW27">
        <v>79</v>
      </c>
      <c r="HX27">
        <v>87</v>
      </c>
      <c r="HY27">
        <v>100</v>
      </c>
      <c r="HZ27">
        <v>112</v>
      </c>
      <c r="IA27">
        <v>125</v>
      </c>
      <c r="IB27">
        <v>134</v>
      </c>
      <c r="IC27">
        <v>147</v>
      </c>
      <c r="ID27">
        <v>165</v>
      </c>
      <c r="IE27">
        <v>167</v>
      </c>
      <c r="IF27">
        <v>187</v>
      </c>
      <c r="IG27">
        <v>197</v>
      </c>
      <c r="IH27">
        <v>234</v>
      </c>
      <c r="II27">
        <v>245</v>
      </c>
      <c r="IJ27">
        <v>251</v>
      </c>
      <c r="IK27">
        <v>267</v>
      </c>
      <c r="IL27">
        <v>278</v>
      </c>
      <c r="IM27">
        <v>285</v>
      </c>
      <c r="IN27">
        <v>306</v>
      </c>
      <c r="IO27">
        <v>304</v>
      </c>
      <c r="IP27">
        <v>317</v>
      </c>
      <c r="IQ27">
        <v>319</v>
      </c>
      <c r="IR27">
        <v>334</v>
      </c>
      <c r="IS27">
        <v>356</v>
      </c>
      <c r="IT27">
        <v>378</v>
      </c>
      <c r="IU27">
        <v>0</v>
      </c>
      <c r="IV27">
        <v>0</v>
      </c>
      <c r="IW27">
        <v>5</v>
      </c>
      <c r="IX27">
        <v>4</v>
      </c>
      <c r="IY27">
        <v>2</v>
      </c>
      <c r="IZ27">
        <v>3</v>
      </c>
      <c r="JA27">
        <v>3</v>
      </c>
      <c r="JB27">
        <v>3</v>
      </c>
      <c r="JC27">
        <v>2</v>
      </c>
      <c r="JD27">
        <v>6</v>
      </c>
      <c r="JE27">
        <v>4</v>
      </c>
      <c r="JF27">
        <v>7</v>
      </c>
      <c r="JG27">
        <v>8</v>
      </c>
      <c r="JH27">
        <v>11</v>
      </c>
      <c r="JI27">
        <v>8</v>
      </c>
      <c r="JJ27">
        <v>6</v>
      </c>
      <c r="JK27">
        <v>9</v>
      </c>
      <c r="JL27">
        <v>16</v>
      </c>
      <c r="JM27">
        <v>17</v>
      </c>
      <c r="JN27">
        <v>13</v>
      </c>
      <c r="JO27">
        <v>16</v>
      </c>
      <c r="JP27">
        <v>14</v>
      </c>
      <c r="JQ27">
        <v>18</v>
      </c>
      <c r="JR27">
        <v>18</v>
      </c>
      <c r="JS27">
        <v>11</v>
      </c>
      <c r="JT27">
        <v>12</v>
      </c>
      <c r="JU27">
        <v>20</v>
      </c>
      <c r="JV27">
        <v>18</v>
      </c>
      <c r="JW27">
        <v>0</v>
      </c>
      <c r="JX27">
        <v>0</v>
      </c>
      <c r="JY27">
        <v>0</v>
      </c>
      <c r="JZ27">
        <v>7</v>
      </c>
      <c r="KA27">
        <v>18</v>
      </c>
      <c r="KB27">
        <v>26</v>
      </c>
      <c r="KC27">
        <v>38</v>
      </c>
      <c r="KD27">
        <v>48</v>
      </c>
      <c r="KE27">
        <v>67</v>
      </c>
      <c r="KF27">
        <v>82</v>
      </c>
      <c r="KG27">
        <v>101</v>
      </c>
      <c r="KH27">
        <v>115</v>
      </c>
      <c r="KI27">
        <v>136</v>
      </c>
      <c r="KJ27">
        <v>162</v>
      </c>
      <c r="KK27">
        <v>185</v>
      </c>
      <c r="KL27">
        <v>204</v>
      </c>
      <c r="KM27">
        <v>231</v>
      </c>
      <c r="KN27">
        <v>262</v>
      </c>
      <c r="KO27">
        <v>292</v>
      </c>
      <c r="KP27">
        <v>324</v>
      </c>
      <c r="KQ27">
        <v>349</v>
      </c>
      <c r="KR27">
        <v>378</v>
      </c>
      <c r="KS27">
        <v>420</v>
      </c>
      <c r="KT27">
        <v>450</v>
      </c>
      <c r="KU27">
        <v>482</v>
      </c>
      <c r="KV27">
        <v>512</v>
      </c>
      <c r="KW27">
        <v>550</v>
      </c>
      <c r="KX27">
        <v>592</v>
      </c>
      <c r="KY27">
        <v>0</v>
      </c>
      <c r="KZ27">
        <v>0</v>
      </c>
      <c r="LA27">
        <v>0</v>
      </c>
      <c r="LB27">
        <v>225</v>
      </c>
      <c r="LC27">
        <v>455</v>
      </c>
      <c r="LD27">
        <v>662</v>
      </c>
      <c r="LE27">
        <v>884</v>
      </c>
      <c r="LF27">
        <v>1076</v>
      </c>
      <c r="LG27">
        <v>1284</v>
      </c>
      <c r="LH27">
        <v>1477</v>
      </c>
      <c r="LI27">
        <v>1672</v>
      </c>
      <c r="LJ27">
        <v>1848</v>
      </c>
      <c r="LK27">
        <v>2027</v>
      </c>
      <c r="LL27">
        <v>2234</v>
      </c>
      <c r="LM27">
        <v>2417</v>
      </c>
      <c r="LN27">
        <v>2598</v>
      </c>
      <c r="LO27">
        <v>2773</v>
      </c>
      <c r="LP27">
        <v>2943</v>
      </c>
      <c r="LQ27">
        <v>3105</v>
      </c>
      <c r="LR27">
        <v>3258</v>
      </c>
      <c r="LS27">
        <v>3454</v>
      </c>
      <c r="LT27">
        <v>3617</v>
      </c>
      <c r="LU27">
        <v>3781</v>
      </c>
      <c r="LV27">
        <v>3970</v>
      </c>
      <c r="LW27">
        <v>4139</v>
      </c>
      <c r="LX27">
        <v>4304</v>
      </c>
      <c r="LY27">
        <v>4478</v>
      </c>
      <c r="LZ27">
        <v>4632</v>
      </c>
      <c r="MA27">
        <v>0</v>
      </c>
      <c r="MB27">
        <v>0</v>
      </c>
      <c r="MC27">
        <v>1528</v>
      </c>
      <c r="MD27">
        <v>1587</v>
      </c>
      <c r="ME27">
        <v>1598</v>
      </c>
      <c r="MF27">
        <v>1636</v>
      </c>
      <c r="MG27">
        <v>1652</v>
      </c>
      <c r="MH27">
        <v>1677</v>
      </c>
      <c r="MI27">
        <v>1704</v>
      </c>
      <c r="MJ27">
        <v>1729</v>
      </c>
      <c r="MK27">
        <v>1749</v>
      </c>
      <c r="ML27">
        <v>1801</v>
      </c>
      <c r="MM27">
        <v>1835</v>
      </c>
      <c r="MN27">
        <v>1854</v>
      </c>
      <c r="MO27">
        <v>1901</v>
      </c>
      <c r="MP27">
        <v>1942</v>
      </c>
      <c r="MQ27">
        <v>1988</v>
      </c>
      <c r="MR27">
        <v>2050</v>
      </c>
      <c r="MS27">
        <v>2049</v>
      </c>
      <c r="MT27">
        <v>2046</v>
      </c>
      <c r="MU27">
        <v>2073</v>
      </c>
      <c r="MV27">
        <v>2099</v>
      </c>
      <c r="MW27">
        <v>2081</v>
      </c>
      <c r="MX27">
        <v>2061</v>
      </c>
      <c r="MY27">
        <v>2049</v>
      </c>
      <c r="MZ27">
        <v>2081</v>
      </c>
      <c r="NA27">
        <v>2070</v>
      </c>
      <c r="NB27">
        <v>2055</v>
      </c>
      <c r="NC27">
        <v>0</v>
      </c>
      <c r="ND27">
        <v>0</v>
      </c>
      <c r="NE27">
        <v>0</v>
      </c>
      <c r="NF27">
        <v>39</v>
      </c>
      <c r="NG27">
        <v>81</v>
      </c>
      <c r="NH27">
        <v>122</v>
      </c>
      <c r="NI27">
        <v>184</v>
      </c>
      <c r="NJ27">
        <v>238</v>
      </c>
      <c r="NK27">
        <v>286</v>
      </c>
      <c r="NL27">
        <v>338</v>
      </c>
      <c r="NM27">
        <v>388</v>
      </c>
      <c r="NN27">
        <v>436</v>
      </c>
      <c r="NO27">
        <v>486</v>
      </c>
      <c r="NP27">
        <v>541</v>
      </c>
      <c r="NQ27">
        <v>583</v>
      </c>
      <c r="NR27">
        <v>631</v>
      </c>
      <c r="NS27">
        <v>680</v>
      </c>
      <c r="NT27">
        <v>732</v>
      </c>
      <c r="NU27">
        <v>776</v>
      </c>
      <c r="NV27">
        <v>831</v>
      </c>
      <c r="NW27">
        <v>887</v>
      </c>
      <c r="NX27">
        <v>944</v>
      </c>
      <c r="NY27">
        <v>1007</v>
      </c>
      <c r="NZ27">
        <v>1076</v>
      </c>
      <c r="OA27">
        <v>1149</v>
      </c>
      <c r="OB27">
        <v>1202</v>
      </c>
      <c r="OC27">
        <v>1269</v>
      </c>
      <c r="OD27">
        <v>1331</v>
      </c>
      <c r="OE27">
        <v>0</v>
      </c>
      <c r="OF27">
        <v>0</v>
      </c>
      <c r="OG27">
        <v>2115</v>
      </c>
      <c r="OH27">
        <v>2278</v>
      </c>
      <c r="OI27">
        <v>2412</v>
      </c>
      <c r="OJ27">
        <v>2575</v>
      </c>
      <c r="OK27">
        <v>2724</v>
      </c>
      <c r="OL27">
        <v>2892</v>
      </c>
      <c r="OM27">
        <v>3046</v>
      </c>
      <c r="ON27">
        <v>3235</v>
      </c>
      <c r="OO27">
        <v>3414</v>
      </c>
      <c r="OP27">
        <v>3535</v>
      </c>
      <c r="OQ27">
        <v>3649</v>
      </c>
      <c r="OR27">
        <v>3798</v>
      </c>
      <c r="OS27">
        <v>3940</v>
      </c>
      <c r="OT27">
        <v>4042</v>
      </c>
      <c r="OU27">
        <v>4208</v>
      </c>
      <c r="OV27">
        <v>4334</v>
      </c>
      <c r="OW27">
        <v>4472</v>
      </c>
      <c r="OX27">
        <v>4609</v>
      </c>
      <c r="OY27">
        <v>4744</v>
      </c>
      <c r="OZ27">
        <v>4880</v>
      </c>
      <c r="PA27">
        <v>4931</v>
      </c>
      <c r="PB27">
        <v>5031</v>
      </c>
      <c r="PC27">
        <v>5080</v>
      </c>
      <c r="PD27">
        <v>5188</v>
      </c>
      <c r="PE27">
        <v>5254</v>
      </c>
      <c r="PF27">
        <v>5322</v>
      </c>
      <c r="PG27">
        <v>0</v>
      </c>
      <c r="PH27">
        <v>0</v>
      </c>
      <c r="PI27">
        <v>0</v>
      </c>
      <c r="PJ27">
        <v>67</v>
      </c>
      <c r="PK27">
        <v>148</v>
      </c>
      <c r="PL27">
        <v>217</v>
      </c>
      <c r="PM27">
        <v>309</v>
      </c>
      <c r="PN27">
        <v>385</v>
      </c>
      <c r="PO27">
        <v>462</v>
      </c>
      <c r="PP27">
        <v>565</v>
      </c>
      <c r="PQ27">
        <v>672</v>
      </c>
      <c r="PR27">
        <v>792</v>
      </c>
      <c r="PS27">
        <v>905</v>
      </c>
      <c r="PT27">
        <v>1015</v>
      </c>
      <c r="PU27">
        <v>1121</v>
      </c>
      <c r="PV27">
        <v>1239</v>
      </c>
      <c r="PW27">
        <v>1359</v>
      </c>
      <c r="PX27">
        <v>1476</v>
      </c>
      <c r="PY27">
        <v>1606</v>
      </c>
      <c r="PZ27">
        <v>1757</v>
      </c>
      <c r="QA27">
        <v>1895</v>
      </c>
      <c r="QB27">
        <v>2044</v>
      </c>
      <c r="QC27">
        <v>2226</v>
      </c>
      <c r="QD27">
        <v>2382</v>
      </c>
      <c r="QE27">
        <v>2542</v>
      </c>
      <c r="QF27">
        <v>2687</v>
      </c>
      <c r="QG27">
        <v>2852</v>
      </c>
      <c r="QH27">
        <v>3014</v>
      </c>
      <c r="QI27">
        <v>0</v>
      </c>
      <c r="QJ27">
        <v>0</v>
      </c>
      <c r="QK27">
        <v>7483</v>
      </c>
      <c r="QL27">
        <v>8668</v>
      </c>
      <c r="QM27">
        <v>8974</v>
      </c>
      <c r="QN27">
        <v>8839</v>
      </c>
      <c r="QO27">
        <v>8728</v>
      </c>
      <c r="QP27">
        <v>8605</v>
      </c>
      <c r="QQ27">
        <v>8410</v>
      </c>
      <c r="QR27">
        <v>8151</v>
      </c>
      <c r="QS27">
        <v>8041</v>
      </c>
      <c r="QT27">
        <v>7964</v>
      </c>
      <c r="QU27">
        <v>7821</v>
      </c>
      <c r="QV27">
        <v>7696</v>
      </c>
      <c r="QW27">
        <v>7568</v>
      </c>
      <c r="QX27">
        <v>7478</v>
      </c>
      <c r="QY27">
        <v>7499</v>
      </c>
      <c r="QZ27">
        <v>7446</v>
      </c>
      <c r="RA27">
        <v>7377</v>
      </c>
      <c r="RB27">
        <v>7347</v>
      </c>
      <c r="RC27">
        <v>7377</v>
      </c>
      <c r="RD27">
        <v>7345</v>
      </c>
      <c r="RE27">
        <v>7349</v>
      </c>
      <c r="RF27">
        <v>7290</v>
      </c>
      <c r="RG27">
        <v>7238</v>
      </c>
      <c r="RH27">
        <v>7234</v>
      </c>
      <c r="RI27">
        <v>7284</v>
      </c>
      <c r="RJ27">
        <v>7324</v>
      </c>
      <c r="RK27">
        <v>0</v>
      </c>
      <c r="RL27">
        <v>0</v>
      </c>
      <c r="RM27">
        <v>8396</v>
      </c>
      <c r="RN27">
        <v>8966</v>
      </c>
      <c r="RO27">
        <v>9413</v>
      </c>
      <c r="RP27">
        <v>9944</v>
      </c>
      <c r="RQ27">
        <v>10352</v>
      </c>
      <c r="RR27">
        <v>10655</v>
      </c>
      <c r="RS27">
        <v>11031</v>
      </c>
      <c r="RT27">
        <v>11347</v>
      </c>
      <c r="RU27">
        <v>11569</v>
      </c>
      <c r="RV27">
        <v>11732</v>
      </c>
      <c r="RW27">
        <v>11988</v>
      </c>
      <c r="RX27">
        <v>12132</v>
      </c>
      <c r="RY27">
        <v>12310</v>
      </c>
      <c r="RZ27">
        <v>12427</v>
      </c>
      <c r="SA27">
        <v>12500</v>
      </c>
      <c r="SB27">
        <v>12615</v>
      </c>
      <c r="SC27">
        <v>12698</v>
      </c>
      <c r="SD27">
        <v>12734</v>
      </c>
      <c r="SE27">
        <v>12730</v>
      </c>
      <c r="SF27">
        <v>12826</v>
      </c>
      <c r="SG27">
        <v>12815</v>
      </c>
      <c r="SH27">
        <v>12806</v>
      </c>
      <c r="SI27">
        <v>12835</v>
      </c>
      <c r="SJ27">
        <v>12855</v>
      </c>
      <c r="SK27">
        <v>12777</v>
      </c>
      <c r="SL27">
        <v>12755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1640000</v>
      </c>
      <c r="SU27">
        <v>1660000</v>
      </c>
      <c r="SV27">
        <v>1650000</v>
      </c>
      <c r="SW27">
        <v>1640000</v>
      </c>
      <c r="SX27">
        <v>1620000</v>
      </c>
      <c r="SY27">
        <v>1610000</v>
      </c>
      <c r="SZ27">
        <v>1590000</v>
      </c>
      <c r="TA27">
        <v>1580000</v>
      </c>
      <c r="TB27">
        <v>1550000</v>
      </c>
      <c r="TC27">
        <v>1520000</v>
      </c>
      <c r="TD27">
        <v>1500000</v>
      </c>
      <c r="TE27">
        <v>1460000</v>
      </c>
      <c r="TF27">
        <v>1430000</v>
      </c>
      <c r="TG27">
        <v>1400000</v>
      </c>
      <c r="TH27">
        <v>1360000</v>
      </c>
      <c r="TI27">
        <v>1320000</v>
      </c>
      <c r="TJ27">
        <v>1290000</v>
      </c>
      <c r="TK27">
        <v>1250000</v>
      </c>
      <c r="TL27">
        <v>1220000</v>
      </c>
      <c r="TM27">
        <v>1200000</v>
      </c>
      <c r="TN27">
        <v>1160000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268213.88270000002</v>
      </c>
      <c r="TW27">
        <v>282789.31540000002</v>
      </c>
      <c r="TX27">
        <v>306011.9007</v>
      </c>
      <c r="TY27">
        <v>321533.23749999999</v>
      </c>
      <c r="TZ27">
        <v>333913.93219999998</v>
      </c>
      <c r="UA27">
        <v>345649.61790000001</v>
      </c>
      <c r="UB27">
        <v>351166.98830000003</v>
      </c>
      <c r="UC27">
        <v>363470.71879999997</v>
      </c>
      <c r="UD27">
        <v>366776.01419999998</v>
      </c>
      <c r="UE27">
        <v>370355.54940000002</v>
      </c>
      <c r="UF27">
        <v>379887.3505</v>
      </c>
      <c r="UG27">
        <v>386650.0736</v>
      </c>
      <c r="UH27">
        <v>387589.25400000002</v>
      </c>
      <c r="UI27">
        <v>388972.14360000001</v>
      </c>
      <c r="UJ27">
        <v>390346.8492</v>
      </c>
      <c r="UK27">
        <v>385469.08779999998</v>
      </c>
      <c r="UL27">
        <v>383695.56719999999</v>
      </c>
      <c r="UM27">
        <v>382065.48639999999</v>
      </c>
      <c r="UN27">
        <v>378541.46260000003</v>
      </c>
      <c r="UO27">
        <v>370284.46509999997</v>
      </c>
      <c r="UP27">
        <v>362971.28249999997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190644.5698</v>
      </c>
      <c r="UY27">
        <v>206575.6868</v>
      </c>
      <c r="UZ27">
        <v>214999.16140000001</v>
      </c>
      <c r="VA27">
        <v>228987.65919999999</v>
      </c>
      <c r="VB27">
        <v>249540.74220000001</v>
      </c>
      <c r="VC27">
        <v>245209.20240000001</v>
      </c>
      <c r="VD27">
        <v>266578.22710000002</v>
      </c>
      <c r="VE27">
        <v>272654.12359999999</v>
      </c>
      <c r="VF27">
        <v>314430.3628</v>
      </c>
      <c r="VG27">
        <v>319622.5993</v>
      </c>
      <c r="VH27">
        <v>317912.71019999997</v>
      </c>
      <c r="VI27">
        <v>328328.21580000001</v>
      </c>
      <c r="VJ27">
        <v>331897.90919999999</v>
      </c>
      <c r="VK27">
        <v>330344.7095</v>
      </c>
      <c r="VL27">
        <v>344355.24129999999</v>
      </c>
      <c r="VM27">
        <v>332140.3432</v>
      </c>
      <c r="VN27">
        <v>336256.03220000002</v>
      </c>
      <c r="VO27">
        <v>328521.86540000001</v>
      </c>
      <c r="VP27">
        <v>333951.0699</v>
      </c>
      <c r="VQ27">
        <v>345580.4339</v>
      </c>
      <c r="VR27">
        <v>356249.05650000001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81652.333429999999</v>
      </c>
      <c r="WA27">
        <v>52849.406750000002</v>
      </c>
      <c r="WB27">
        <v>153930.31090000001</v>
      </c>
      <c r="WC27">
        <v>99631.269209999999</v>
      </c>
      <c r="WD27">
        <v>169276.4283</v>
      </c>
      <c r="WE27">
        <v>187824.05360000001</v>
      </c>
      <c r="WF27">
        <v>250735.9938</v>
      </c>
      <c r="WG27">
        <v>177042.1845</v>
      </c>
      <c r="WH27">
        <v>128914.212</v>
      </c>
      <c r="WI27">
        <v>187739.14369999999</v>
      </c>
      <c r="WJ27">
        <v>324037.35700000002</v>
      </c>
      <c r="WK27">
        <v>334261.83669999999</v>
      </c>
      <c r="WL27">
        <v>248166.98329999999</v>
      </c>
      <c r="WM27">
        <v>296540.0846</v>
      </c>
      <c r="WN27">
        <v>251915.12040000001</v>
      </c>
      <c r="WO27">
        <v>314457.1545</v>
      </c>
      <c r="WP27">
        <v>305298.20819999999</v>
      </c>
      <c r="WQ27">
        <v>181137.01670000001</v>
      </c>
      <c r="WR27">
        <v>191848.56140000001</v>
      </c>
      <c r="WS27">
        <v>310434.56540000002</v>
      </c>
      <c r="WT27">
        <v>271253.50380000001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13200000</v>
      </c>
      <c r="ZG27">
        <v>13000000</v>
      </c>
      <c r="ZH27">
        <v>12800000</v>
      </c>
      <c r="ZI27">
        <v>12600000</v>
      </c>
      <c r="ZJ27">
        <v>12600000</v>
      </c>
      <c r="ZK27">
        <v>12400000</v>
      </c>
      <c r="ZL27">
        <v>12200000</v>
      </c>
      <c r="ZM27">
        <v>12100000</v>
      </c>
      <c r="ZN27">
        <v>12000000</v>
      </c>
      <c r="ZO27">
        <v>12000000</v>
      </c>
      <c r="ZP27">
        <v>12000000</v>
      </c>
      <c r="ZQ27">
        <v>11600000</v>
      </c>
      <c r="ZR27">
        <v>11300000</v>
      </c>
      <c r="ZS27">
        <v>11100000</v>
      </c>
      <c r="ZT27">
        <v>10900000</v>
      </c>
      <c r="ZU27">
        <v>10500000</v>
      </c>
      <c r="ZV27">
        <v>10100000</v>
      </c>
      <c r="ZW27">
        <v>9740000</v>
      </c>
      <c r="ZX27">
        <v>9600000</v>
      </c>
      <c r="ZY27">
        <v>9270000</v>
      </c>
      <c r="ZZ27">
        <v>8940000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29600000</v>
      </c>
      <c r="ABK27">
        <v>30200000</v>
      </c>
      <c r="ABL27">
        <v>31200000</v>
      </c>
      <c r="ABM27">
        <v>31900000</v>
      </c>
      <c r="ABN27">
        <v>32100000</v>
      </c>
      <c r="ABO27">
        <v>32200000</v>
      </c>
      <c r="ABP27">
        <v>32500000</v>
      </c>
      <c r="ABQ27">
        <v>32700000</v>
      </c>
      <c r="ABR27">
        <v>32600000</v>
      </c>
      <c r="ABS27">
        <v>33000000</v>
      </c>
      <c r="ABT27">
        <v>33000000</v>
      </c>
      <c r="ABU27">
        <v>33000000</v>
      </c>
      <c r="ABV27">
        <v>33000000</v>
      </c>
      <c r="ABW27">
        <v>33000000</v>
      </c>
      <c r="ABX27">
        <v>33000000</v>
      </c>
      <c r="ABY27">
        <v>32300000</v>
      </c>
      <c r="ABZ27">
        <v>32000000</v>
      </c>
      <c r="ACA27">
        <v>31400000</v>
      </c>
      <c r="ACB27">
        <v>31100000</v>
      </c>
      <c r="ACC27">
        <v>30600000</v>
      </c>
      <c r="ACD27">
        <v>30100000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6100000</v>
      </c>
      <c r="ADO27">
        <v>5790000</v>
      </c>
      <c r="ADP27">
        <v>5450000</v>
      </c>
      <c r="ADQ27">
        <v>5220000</v>
      </c>
      <c r="ADR27">
        <v>5020000</v>
      </c>
      <c r="ADS27">
        <v>4780000</v>
      </c>
      <c r="ADT27">
        <v>4570000</v>
      </c>
      <c r="ADU27">
        <v>4360000</v>
      </c>
      <c r="ADV27">
        <v>4190000</v>
      </c>
      <c r="ADW27">
        <v>4080000</v>
      </c>
      <c r="ADX27">
        <v>3930000</v>
      </c>
      <c r="ADY27">
        <v>3780000</v>
      </c>
      <c r="ADZ27">
        <v>3650000</v>
      </c>
      <c r="AEA27">
        <v>3560000</v>
      </c>
      <c r="AEB27">
        <v>3440000</v>
      </c>
      <c r="AEC27">
        <v>3340000</v>
      </c>
      <c r="AED27">
        <v>3220000</v>
      </c>
      <c r="AEE27">
        <v>3110000</v>
      </c>
      <c r="AEF27">
        <v>3010000</v>
      </c>
      <c r="AEG27">
        <v>2950000</v>
      </c>
      <c r="AEH27">
        <v>2880000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5130000</v>
      </c>
      <c r="AEQ27">
        <v>5160000</v>
      </c>
      <c r="AER27">
        <v>5150000</v>
      </c>
      <c r="AES27">
        <v>5100000</v>
      </c>
      <c r="AET27">
        <v>5020000</v>
      </c>
      <c r="AEU27">
        <v>4980000</v>
      </c>
      <c r="AEV27">
        <v>4890000</v>
      </c>
      <c r="AEW27">
        <v>4820000</v>
      </c>
      <c r="AEX27">
        <v>4730000</v>
      </c>
      <c r="AEY27">
        <v>4610000</v>
      </c>
      <c r="AEZ27">
        <v>4520000</v>
      </c>
      <c r="AFA27">
        <v>4420000</v>
      </c>
      <c r="AFB27">
        <v>4300000</v>
      </c>
      <c r="AFC27">
        <v>4180000</v>
      </c>
      <c r="AFD27">
        <v>4080000</v>
      </c>
      <c r="AFE27">
        <v>3960000</v>
      </c>
      <c r="AFF27">
        <v>3840000</v>
      </c>
      <c r="AFG27">
        <v>3740000</v>
      </c>
      <c r="AFH27">
        <v>3640000</v>
      </c>
      <c r="AFI27">
        <v>3510000</v>
      </c>
      <c r="AFJ27">
        <v>3400000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249.35280689999999</v>
      </c>
      <c r="AGU27">
        <v>262.90328010000002</v>
      </c>
      <c r="AGV27">
        <v>284.49282940000001</v>
      </c>
      <c r="AGW27">
        <v>298.9226898</v>
      </c>
      <c r="AGX27">
        <v>310.4327614</v>
      </c>
      <c r="AGY27">
        <v>321.34318159999998</v>
      </c>
      <c r="AGZ27">
        <v>326.47256479999999</v>
      </c>
      <c r="AHA27">
        <v>337.91108439999999</v>
      </c>
      <c r="AHB27">
        <v>340.983948</v>
      </c>
      <c r="AHC27">
        <v>344.3117666</v>
      </c>
      <c r="AHD27">
        <v>353.1732816</v>
      </c>
      <c r="AHE27">
        <v>359.46044310000002</v>
      </c>
      <c r="AHF27">
        <v>360.33357940000002</v>
      </c>
      <c r="AHG27">
        <v>361.61922279999999</v>
      </c>
      <c r="AHH27">
        <v>362.89725770000001</v>
      </c>
      <c r="AHI27">
        <v>358.3625055</v>
      </c>
      <c r="AHJ27">
        <v>356.7137007</v>
      </c>
      <c r="AHK27">
        <v>355.19824879999999</v>
      </c>
      <c r="AHL27">
        <v>351.92203799999999</v>
      </c>
      <c r="AHM27">
        <v>344.24568110000001</v>
      </c>
      <c r="AHN27">
        <v>337.44676900000002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16.785731569999999</v>
      </c>
      <c r="AHW27">
        <v>18.188422729999999</v>
      </c>
      <c r="AHX27">
        <v>18.93008657</v>
      </c>
      <c r="AHY27">
        <v>20.161735440000001</v>
      </c>
      <c r="AHZ27">
        <v>21.97137803</v>
      </c>
      <c r="AIA27">
        <v>21.589997830000001</v>
      </c>
      <c r="AIB27">
        <v>23.471481860000001</v>
      </c>
      <c r="AIC27">
        <v>24.00644788</v>
      </c>
      <c r="AID27">
        <v>27.68473118</v>
      </c>
      <c r="AIE27">
        <v>28.141893369999998</v>
      </c>
      <c r="AIF27">
        <v>27.991342320000001</v>
      </c>
      <c r="AIG27">
        <v>28.908399030000002</v>
      </c>
      <c r="AIH27">
        <v>29.222700740000001</v>
      </c>
      <c r="AII27">
        <v>29.085945760000001</v>
      </c>
      <c r="AIJ27">
        <v>30.319534669999999</v>
      </c>
      <c r="AIK27">
        <v>29.244046390000001</v>
      </c>
      <c r="AIL27">
        <v>29.606421520000001</v>
      </c>
      <c r="AIM27">
        <v>28.92544934</v>
      </c>
      <c r="AIN27">
        <v>29.403475910000001</v>
      </c>
      <c r="AIO27">
        <v>30.427409520000001</v>
      </c>
      <c r="AIP27">
        <v>31.366752479999999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0.91457233400000004</v>
      </c>
      <c r="AIY27">
        <v>0.59195620299999996</v>
      </c>
      <c r="AIZ27">
        <v>1.7241442810000001</v>
      </c>
      <c r="AJA27">
        <v>1.1159509910000001</v>
      </c>
      <c r="AJB27">
        <v>1.8960332369999999</v>
      </c>
      <c r="AJC27">
        <v>2.1037816770000002</v>
      </c>
      <c r="AJD27">
        <v>2.8084464140000001</v>
      </c>
      <c r="AJE27">
        <v>1.9830160029999999</v>
      </c>
      <c r="AJF27">
        <v>1.4439436910000001</v>
      </c>
      <c r="AJG27">
        <v>2.102830618</v>
      </c>
      <c r="AJH27">
        <v>3.629481111</v>
      </c>
      <c r="AJI27">
        <v>3.7440035730000001</v>
      </c>
      <c r="AJJ27">
        <v>2.779671413</v>
      </c>
      <c r="AJK27">
        <v>3.3214893660000002</v>
      </c>
      <c r="AJL27">
        <v>2.8216535880000002</v>
      </c>
      <c r="AJM27">
        <v>3.5221750749999998</v>
      </c>
      <c r="AJN27">
        <v>3.4195874509999999</v>
      </c>
      <c r="AJO27">
        <v>2.028881444</v>
      </c>
      <c r="AJP27">
        <v>2.1488594280000002</v>
      </c>
      <c r="AJQ27">
        <v>3.4771188159999999</v>
      </c>
      <c r="AJR27">
        <v>3.03825916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163.8198572</v>
      </c>
      <c r="AKA27">
        <v>305.5409118</v>
      </c>
      <c r="AKB27">
        <v>271.83214820000001</v>
      </c>
      <c r="AKC27">
        <v>295.00607200000002</v>
      </c>
      <c r="AKD27">
        <v>238.5700927</v>
      </c>
      <c r="AKE27">
        <v>272.66475659999998</v>
      </c>
      <c r="AKF27">
        <v>371.47308099999998</v>
      </c>
      <c r="AKG27">
        <v>308.23108430000002</v>
      </c>
      <c r="AKH27">
        <v>240.60024250000001</v>
      </c>
      <c r="AKI27">
        <v>324.851426</v>
      </c>
      <c r="AKJ27">
        <v>332.32217709999998</v>
      </c>
      <c r="AKK27">
        <v>352.17351839999998</v>
      </c>
      <c r="AKL27">
        <v>328.06213339999999</v>
      </c>
      <c r="AKM27">
        <v>278.0526466</v>
      </c>
      <c r="AKN27">
        <v>256.28158719999999</v>
      </c>
      <c r="AKO27">
        <v>433.9510459</v>
      </c>
      <c r="AKP27">
        <v>297.62976129999998</v>
      </c>
      <c r="AKQ27">
        <v>308.7188888</v>
      </c>
      <c r="AKR27">
        <v>279.28627460000001</v>
      </c>
      <c r="AKS27">
        <v>287.48286689999998</v>
      </c>
      <c r="AKT27">
        <v>351.27582630000001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106.4180521</v>
      </c>
      <c r="AME27">
        <v>104.9819435</v>
      </c>
      <c r="AMF27">
        <v>103.419584</v>
      </c>
      <c r="AMG27">
        <v>101.56881319999999</v>
      </c>
      <c r="AMH27">
        <v>101.5423141</v>
      </c>
      <c r="AMI27">
        <v>100.44589379999999</v>
      </c>
      <c r="AMJ27">
        <v>98.5300321</v>
      </c>
      <c r="AMK27">
        <v>98.085268810000002</v>
      </c>
      <c r="AML27">
        <v>97.282264330000004</v>
      </c>
      <c r="AMM27">
        <v>96.686001559999994</v>
      </c>
      <c r="AMN27">
        <v>96.797436660000002</v>
      </c>
      <c r="AMO27">
        <v>93.932250870000004</v>
      </c>
      <c r="AMP27">
        <v>91.062836849999997</v>
      </c>
      <c r="AMQ27">
        <v>89.577228969999993</v>
      </c>
      <c r="AMR27">
        <v>88.058956629999997</v>
      </c>
      <c r="AMS27">
        <v>84.760976679999999</v>
      </c>
      <c r="AMT27">
        <v>81.501319350000003</v>
      </c>
      <c r="AMU27">
        <v>78.666781299999997</v>
      </c>
      <c r="AMV27">
        <v>77.56830085</v>
      </c>
      <c r="AMW27">
        <v>74.910952420000001</v>
      </c>
      <c r="AMX27">
        <v>72.202057699999997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376.45132610000002</v>
      </c>
      <c r="ANG27">
        <v>328.36440390000001</v>
      </c>
      <c r="ANH27">
        <v>347.87296709999998</v>
      </c>
      <c r="ANI27">
        <v>363.12163880000003</v>
      </c>
      <c r="ANJ27">
        <v>293.58296790000003</v>
      </c>
      <c r="ANK27">
        <v>328.47766890000003</v>
      </c>
      <c r="ANL27">
        <v>311.82844010000002</v>
      </c>
      <c r="ANM27">
        <v>219.43352970000001</v>
      </c>
      <c r="ANN27">
        <v>239.78491</v>
      </c>
      <c r="ANO27">
        <v>269.58007839999999</v>
      </c>
      <c r="ANP27">
        <v>236.89257019999999</v>
      </c>
      <c r="ANQ27">
        <v>211.31590940000001</v>
      </c>
      <c r="ANR27">
        <v>236.6188693</v>
      </c>
      <c r="ANS27">
        <v>269.41272179999999</v>
      </c>
      <c r="ANT27">
        <v>213.29268819999999</v>
      </c>
      <c r="ANU27">
        <v>267.38754640000002</v>
      </c>
      <c r="ANV27">
        <v>273.54047389999999</v>
      </c>
      <c r="ANW27">
        <v>269.35664689999999</v>
      </c>
      <c r="ANX27">
        <v>179.69110810000001</v>
      </c>
      <c r="ANY27">
        <v>203.8501565</v>
      </c>
      <c r="ANZ27">
        <v>204.8800483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114.9639603</v>
      </c>
      <c r="AOI27">
        <v>117.55905919999999</v>
      </c>
      <c r="AOJ27">
        <v>121.2169251</v>
      </c>
      <c r="AOK27">
        <v>124.19819099999999</v>
      </c>
      <c r="AOL27">
        <v>124.8544272</v>
      </c>
      <c r="AOM27">
        <v>125.1270389</v>
      </c>
      <c r="AON27">
        <v>126.4430722</v>
      </c>
      <c r="AOO27">
        <v>127.3500372</v>
      </c>
      <c r="AOP27">
        <v>126.84166639999999</v>
      </c>
      <c r="AOQ27">
        <v>128.20475590000001</v>
      </c>
      <c r="AOR27">
        <v>128.1976568</v>
      </c>
      <c r="AOS27">
        <v>128.42682629999999</v>
      </c>
      <c r="AOT27">
        <v>128.50600990000001</v>
      </c>
      <c r="AOU27">
        <v>128.41749279999999</v>
      </c>
      <c r="AOV27">
        <v>128.25139669999999</v>
      </c>
      <c r="AOW27">
        <v>125.8172126</v>
      </c>
      <c r="AOX27">
        <v>124.6298721</v>
      </c>
      <c r="AOY27">
        <v>122.17836800000001</v>
      </c>
      <c r="AOZ27">
        <v>121.14161249999999</v>
      </c>
      <c r="APA27">
        <v>119.109452</v>
      </c>
      <c r="APB27">
        <v>117.1369208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801.6158216</v>
      </c>
      <c r="APK27">
        <v>787.02351350000004</v>
      </c>
      <c r="APL27">
        <v>918.18529639999997</v>
      </c>
      <c r="APM27">
        <v>987.02368879999995</v>
      </c>
      <c r="APN27">
        <v>1132.253395</v>
      </c>
      <c r="APO27">
        <v>1107.494209</v>
      </c>
      <c r="APP27">
        <v>968.08851010000001</v>
      </c>
      <c r="APQ27">
        <v>886.21033480000006</v>
      </c>
      <c r="APR27">
        <v>1009.15957</v>
      </c>
      <c r="APS27">
        <v>1010.02076</v>
      </c>
      <c r="APT27">
        <v>916.97921099999996</v>
      </c>
      <c r="APU27">
        <v>919.61749159999999</v>
      </c>
      <c r="APV27">
        <v>1183.360494</v>
      </c>
      <c r="APW27">
        <v>1018.745091</v>
      </c>
      <c r="APX27">
        <v>1030.4126189999999</v>
      </c>
      <c r="APY27">
        <v>1128.622566</v>
      </c>
      <c r="APZ27">
        <v>1055.0991389999999</v>
      </c>
      <c r="AQA27">
        <v>954.53756369999996</v>
      </c>
      <c r="AQB27">
        <v>863.12917589999995</v>
      </c>
      <c r="AQC27">
        <v>921.20524869999997</v>
      </c>
      <c r="AQD27">
        <v>855.37448470000004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107.9256836</v>
      </c>
      <c r="ARO27">
        <v>108.4798345</v>
      </c>
      <c r="ARP27">
        <v>108.337288</v>
      </c>
      <c r="ARQ27">
        <v>107.239678</v>
      </c>
      <c r="ARR27">
        <v>105.5831245</v>
      </c>
      <c r="ARS27">
        <v>104.74467780000001</v>
      </c>
      <c r="ART27">
        <v>102.91540980000001</v>
      </c>
      <c r="ARU27">
        <v>101.3838628</v>
      </c>
      <c r="ARV27">
        <v>99.366468440000006</v>
      </c>
      <c r="ARW27">
        <v>97.039007260000005</v>
      </c>
      <c r="ARX27">
        <v>95.079384590000004</v>
      </c>
      <c r="ARY27">
        <v>92.917433439999996</v>
      </c>
      <c r="ARZ27">
        <v>90.466857210000001</v>
      </c>
      <c r="ASA27">
        <v>87.804310470000004</v>
      </c>
      <c r="ASB27">
        <v>85.889770830000003</v>
      </c>
      <c r="ASC27">
        <v>83.316610609999998</v>
      </c>
      <c r="ASD27">
        <v>80.833104070000005</v>
      </c>
      <c r="ASE27">
        <v>78.656461910000004</v>
      </c>
      <c r="ASF27">
        <v>76.484492709999998</v>
      </c>
      <c r="ASG27">
        <v>73.806222759999997</v>
      </c>
      <c r="ASH27">
        <v>71.533145590000004</v>
      </c>
    </row>
    <row r="28" spans="1:1178" x14ac:dyDescent="0.25">
      <c r="C28">
        <v>0</v>
      </c>
      <c r="D28">
        <v>0</v>
      </c>
      <c r="E28">
        <v>0</v>
      </c>
      <c r="F28">
        <v>281</v>
      </c>
      <c r="G28">
        <v>278</v>
      </c>
      <c r="H28">
        <v>296</v>
      </c>
      <c r="I28">
        <v>331</v>
      </c>
      <c r="J28">
        <v>282</v>
      </c>
      <c r="K28">
        <v>330</v>
      </c>
      <c r="L28">
        <v>292</v>
      </c>
      <c r="M28">
        <v>320</v>
      </c>
      <c r="N28">
        <v>297</v>
      </c>
      <c r="O28">
        <v>323</v>
      </c>
      <c r="P28">
        <v>302</v>
      </c>
      <c r="Q28">
        <v>315</v>
      </c>
      <c r="R28">
        <v>291</v>
      </c>
      <c r="S28">
        <v>325</v>
      </c>
      <c r="T28">
        <v>328</v>
      </c>
      <c r="U28">
        <v>338</v>
      </c>
      <c r="V28">
        <v>277</v>
      </c>
      <c r="W28">
        <v>269</v>
      </c>
      <c r="X28">
        <v>302</v>
      </c>
      <c r="Y28">
        <v>307</v>
      </c>
      <c r="Z28">
        <v>309</v>
      </c>
      <c r="AA28">
        <v>310</v>
      </c>
      <c r="AB28">
        <v>292</v>
      </c>
      <c r="AC28">
        <v>287</v>
      </c>
      <c r="AD28">
        <v>293</v>
      </c>
      <c r="AE28">
        <v>0</v>
      </c>
      <c r="AF28">
        <v>0</v>
      </c>
      <c r="AG28">
        <v>0</v>
      </c>
      <c r="AH28">
        <v>66</v>
      </c>
      <c r="AI28">
        <v>69</v>
      </c>
      <c r="AJ28">
        <v>85</v>
      </c>
      <c r="AK28">
        <v>81</v>
      </c>
      <c r="AL28">
        <v>109</v>
      </c>
      <c r="AM28">
        <v>89</v>
      </c>
      <c r="AN28">
        <v>92</v>
      </c>
      <c r="AO28">
        <v>104</v>
      </c>
      <c r="AP28">
        <v>93</v>
      </c>
      <c r="AQ28">
        <v>125</v>
      </c>
      <c r="AR28">
        <v>95</v>
      </c>
      <c r="AS28">
        <v>118</v>
      </c>
      <c r="AT28">
        <v>124</v>
      </c>
      <c r="AU28">
        <v>124</v>
      </c>
      <c r="AV28">
        <v>119</v>
      </c>
      <c r="AW28">
        <v>129</v>
      </c>
      <c r="AX28">
        <v>143</v>
      </c>
      <c r="AY28">
        <v>140</v>
      </c>
      <c r="AZ28">
        <v>163</v>
      </c>
      <c r="BA28">
        <v>178</v>
      </c>
      <c r="BB28">
        <v>153</v>
      </c>
      <c r="BC28">
        <v>179</v>
      </c>
      <c r="BD28">
        <v>159</v>
      </c>
      <c r="BE28">
        <v>158</v>
      </c>
      <c r="BF28">
        <v>157</v>
      </c>
      <c r="BG28">
        <v>0</v>
      </c>
      <c r="BH28">
        <v>0</v>
      </c>
      <c r="BI28">
        <v>0</v>
      </c>
      <c r="BJ28">
        <v>127</v>
      </c>
      <c r="BK28">
        <v>153</v>
      </c>
      <c r="BL28">
        <v>121</v>
      </c>
      <c r="BM28">
        <v>149</v>
      </c>
      <c r="BN28">
        <v>148</v>
      </c>
      <c r="BO28">
        <v>143</v>
      </c>
      <c r="BP28">
        <v>139</v>
      </c>
      <c r="BQ28">
        <v>138</v>
      </c>
      <c r="BR28">
        <v>142</v>
      </c>
      <c r="BS28">
        <v>141</v>
      </c>
      <c r="BT28">
        <v>158</v>
      </c>
      <c r="BU28">
        <v>167</v>
      </c>
      <c r="BV28">
        <v>169</v>
      </c>
      <c r="BW28">
        <v>142</v>
      </c>
      <c r="BX28">
        <v>144</v>
      </c>
      <c r="BY28">
        <v>174</v>
      </c>
      <c r="BZ28">
        <v>160</v>
      </c>
      <c r="CA28">
        <v>157</v>
      </c>
      <c r="CB28">
        <v>155</v>
      </c>
      <c r="CC28">
        <v>149</v>
      </c>
      <c r="CD28">
        <v>144</v>
      </c>
      <c r="CE28">
        <v>152</v>
      </c>
      <c r="CF28">
        <v>141</v>
      </c>
      <c r="CG28">
        <v>153</v>
      </c>
      <c r="CH28">
        <v>140</v>
      </c>
      <c r="CI28">
        <v>0</v>
      </c>
      <c r="CJ28">
        <v>0</v>
      </c>
      <c r="CK28">
        <v>0</v>
      </c>
      <c r="CL28">
        <v>34</v>
      </c>
      <c r="CM28">
        <v>52</v>
      </c>
      <c r="CN28">
        <v>36</v>
      </c>
      <c r="CO28">
        <v>35</v>
      </c>
      <c r="CP28">
        <v>40</v>
      </c>
      <c r="CQ28">
        <v>36</v>
      </c>
      <c r="CR28">
        <v>31</v>
      </c>
      <c r="CS28">
        <v>41</v>
      </c>
      <c r="CT28">
        <v>35</v>
      </c>
      <c r="CU28">
        <v>53</v>
      </c>
      <c r="CV28">
        <v>38</v>
      </c>
      <c r="CW28">
        <v>52</v>
      </c>
      <c r="CX28">
        <v>51</v>
      </c>
      <c r="CY28">
        <v>46</v>
      </c>
      <c r="CZ28">
        <v>45</v>
      </c>
      <c r="DA28">
        <v>37</v>
      </c>
      <c r="DB28">
        <v>60</v>
      </c>
      <c r="DC28">
        <v>30</v>
      </c>
      <c r="DD28">
        <v>51</v>
      </c>
      <c r="DE28">
        <v>58</v>
      </c>
      <c r="DF28">
        <v>45</v>
      </c>
      <c r="DG28">
        <v>35</v>
      </c>
      <c r="DH28">
        <v>52</v>
      </c>
      <c r="DI28">
        <v>58</v>
      </c>
      <c r="DJ28">
        <v>42</v>
      </c>
      <c r="DK28">
        <v>0</v>
      </c>
      <c r="DL28">
        <v>0</v>
      </c>
      <c r="DM28">
        <v>0</v>
      </c>
      <c r="DN28">
        <v>4</v>
      </c>
      <c r="DO28">
        <v>0</v>
      </c>
      <c r="DP28">
        <v>5</v>
      </c>
      <c r="DQ28">
        <v>4</v>
      </c>
      <c r="DR28">
        <v>2</v>
      </c>
      <c r="DS28">
        <v>4</v>
      </c>
      <c r="DT28">
        <v>9</v>
      </c>
      <c r="DU28">
        <v>3</v>
      </c>
      <c r="DV28">
        <v>3</v>
      </c>
      <c r="DW28">
        <v>11</v>
      </c>
      <c r="DX28">
        <v>8</v>
      </c>
      <c r="DY28">
        <v>7</v>
      </c>
      <c r="DZ28">
        <v>10</v>
      </c>
      <c r="EA28">
        <v>12</v>
      </c>
      <c r="EB28">
        <v>10</v>
      </c>
      <c r="EC28">
        <v>13</v>
      </c>
      <c r="ED28">
        <v>15</v>
      </c>
      <c r="EE28">
        <v>13</v>
      </c>
      <c r="EF28">
        <v>24</v>
      </c>
      <c r="EG28">
        <v>9</v>
      </c>
      <c r="EH28">
        <v>18</v>
      </c>
      <c r="EI28">
        <v>16</v>
      </c>
      <c r="EJ28">
        <v>22</v>
      </c>
      <c r="EK28">
        <v>18</v>
      </c>
      <c r="EL28">
        <v>18</v>
      </c>
      <c r="EM28">
        <v>0</v>
      </c>
      <c r="EN28">
        <v>0</v>
      </c>
      <c r="EO28">
        <v>0</v>
      </c>
      <c r="EP28">
        <v>15</v>
      </c>
      <c r="EQ28">
        <v>15</v>
      </c>
      <c r="ER28">
        <v>5</v>
      </c>
      <c r="ES28">
        <v>20</v>
      </c>
      <c r="ET28">
        <v>15</v>
      </c>
      <c r="EU28">
        <v>5</v>
      </c>
      <c r="EV28">
        <v>20</v>
      </c>
      <c r="EW28">
        <v>35</v>
      </c>
      <c r="EX28">
        <v>10</v>
      </c>
      <c r="EY28">
        <v>15</v>
      </c>
      <c r="EZ28">
        <v>35</v>
      </c>
      <c r="FA28">
        <v>55</v>
      </c>
      <c r="FB28">
        <v>25</v>
      </c>
      <c r="FC28">
        <v>40</v>
      </c>
      <c r="FD28">
        <v>60</v>
      </c>
      <c r="FE28">
        <v>35</v>
      </c>
      <c r="FF28">
        <v>55</v>
      </c>
      <c r="FG28">
        <v>70</v>
      </c>
      <c r="FH28">
        <v>55</v>
      </c>
      <c r="FI28">
        <v>110</v>
      </c>
      <c r="FJ28">
        <v>100</v>
      </c>
      <c r="FK28">
        <v>45</v>
      </c>
      <c r="FL28">
        <v>70</v>
      </c>
      <c r="FM28">
        <v>95</v>
      </c>
      <c r="FN28">
        <v>70</v>
      </c>
      <c r="FO28">
        <v>0</v>
      </c>
      <c r="FP28">
        <v>0</v>
      </c>
      <c r="FQ28">
        <v>5922</v>
      </c>
      <c r="FR28">
        <v>6070</v>
      </c>
      <c r="FS28">
        <v>6259</v>
      </c>
      <c r="FT28">
        <v>6428</v>
      </c>
      <c r="FU28">
        <v>6555</v>
      </c>
      <c r="FV28">
        <v>6662</v>
      </c>
      <c r="FW28">
        <v>6749</v>
      </c>
      <c r="FX28">
        <v>6858</v>
      </c>
      <c r="FY28">
        <v>7007</v>
      </c>
      <c r="FZ28">
        <v>7148</v>
      </c>
      <c r="GA28">
        <v>7217</v>
      </c>
      <c r="GB28">
        <v>7291</v>
      </c>
      <c r="GC28">
        <v>7368</v>
      </c>
      <c r="GD28">
        <v>7395</v>
      </c>
      <c r="GE28">
        <v>7476</v>
      </c>
      <c r="GF28">
        <v>7548</v>
      </c>
      <c r="GG28">
        <v>7620</v>
      </c>
      <c r="GH28">
        <v>7668</v>
      </c>
      <c r="GI28">
        <v>7674</v>
      </c>
      <c r="GJ28">
        <v>7754</v>
      </c>
      <c r="GK28">
        <v>7780</v>
      </c>
      <c r="GL28">
        <v>7808</v>
      </c>
      <c r="GM28">
        <v>7858</v>
      </c>
      <c r="GN28">
        <v>7871</v>
      </c>
      <c r="GO28">
        <v>7861</v>
      </c>
      <c r="GP28">
        <v>7921</v>
      </c>
      <c r="GQ28">
        <v>0</v>
      </c>
      <c r="GR28">
        <v>0</v>
      </c>
      <c r="GS28">
        <v>655</v>
      </c>
      <c r="GT28">
        <v>712</v>
      </c>
      <c r="GU28">
        <v>763</v>
      </c>
      <c r="GV28">
        <v>813</v>
      </c>
      <c r="GW28">
        <v>888</v>
      </c>
      <c r="GX28">
        <v>955</v>
      </c>
      <c r="GY28">
        <v>1016</v>
      </c>
      <c r="GZ28">
        <v>1061</v>
      </c>
      <c r="HA28">
        <v>1109</v>
      </c>
      <c r="HB28">
        <v>1161</v>
      </c>
      <c r="HC28">
        <v>1207</v>
      </c>
      <c r="HD28">
        <v>1245</v>
      </c>
      <c r="HE28">
        <v>1291</v>
      </c>
      <c r="HF28">
        <v>1354</v>
      </c>
      <c r="HG28">
        <v>1393</v>
      </c>
      <c r="HH28">
        <v>1420</v>
      </c>
      <c r="HI28">
        <v>1470</v>
      </c>
      <c r="HJ28">
        <v>1511</v>
      </c>
      <c r="HK28">
        <v>1561</v>
      </c>
      <c r="HL28">
        <v>1603</v>
      </c>
      <c r="HM28">
        <v>1641</v>
      </c>
      <c r="HN28">
        <v>1684</v>
      </c>
      <c r="HO28">
        <v>1711</v>
      </c>
      <c r="HP28">
        <v>1725</v>
      </c>
      <c r="HQ28">
        <v>1767</v>
      </c>
      <c r="HR28">
        <v>1764</v>
      </c>
      <c r="HS28">
        <v>0</v>
      </c>
      <c r="HT28">
        <v>0</v>
      </c>
      <c r="HU28">
        <v>83</v>
      </c>
      <c r="HV28">
        <v>85</v>
      </c>
      <c r="HW28">
        <v>91</v>
      </c>
      <c r="HX28">
        <v>93</v>
      </c>
      <c r="HY28">
        <v>95</v>
      </c>
      <c r="HZ28">
        <v>99</v>
      </c>
      <c r="IA28">
        <v>105</v>
      </c>
      <c r="IB28">
        <v>110</v>
      </c>
      <c r="IC28">
        <v>115</v>
      </c>
      <c r="ID28">
        <v>118</v>
      </c>
      <c r="IE28">
        <v>122</v>
      </c>
      <c r="IF28">
        <v>132</v>
      </c>
      <c r="IG28">
        <v>142</v>
      </c>
      <c r="IH28">
        <v>135</v>
      </c>
      <c r="II28">
        <v>150</v>
      </c>
      <c r="IJ28">
        <v>158</v>
      </c>
      <c r="IK28">
        <v>159</v>
      </c>
      <c r="IL28">
        <v>159</v>
      </c>
      <c r="IM28">
        <v>167</v>
      </c>
      <c r="IN28">
        <v>174</v>
      </c>
      <c r="IO28">
        <v>173</v>
      </c>
      <c r="IP28">
        <v>178</v>
      </c>
      <c r="IQ28">
        <v>185</v>
      </c>
      <c r="IR28">
        <v>190</v>
      </c>
      <c r="IS28">
        <v>194</v>
      </c>
      <c r="IT28">
        <v>207</v>
      </c>
      <c r="IU28">
        <v>0</v>
      </c>
      <c r="IV28">
        <v>0</v>
      </c>
      <c r="IW28">
        <v>4</v>
      </c>
      <c r="IX28">
        <v>3</v>
      </c>
      <c r="IY28">
        <v>1</v>
      </c>
      <c r="IZ28">
        <v>0</v>
      </c>
      <c r="JA28">
        <v>2</v>
      </c>
      <c r="JB28">
        <v>1</v>
      </c>
      <c r="JC28">
        <v>2</v>
      </c>
      <c r="JD28">
        <v>5</v>
      </c>
      <c r="JE28">
        <v>4</v>
      </c>
      <c r="JF28">
        <v>4</v>
      </c>
      <c r="JG28">
        <v>5</v>
      </c>
      <c r="JH28">
        <v>6</v>
      </c>
      <c r="JI28">
        <v>6</v>
      </c>
      <c r="JJ28">
        <v>9</v>
      </c>
      <c r="JK28">
        <v>8</v>
      </c>
      <c r="JL28">
        <v>6</v>
      </c>
      <c r="JM28">
        <v>9</v>
      </c>
      <c r="JN28">
        <v>8</v>
      </c>
      <c r="JO28">
        <v>10</v>
      </c>
      <c r="JP28">
        <v>7</v>
      </c>
      <c r="JQ28">
        <v>8</v>
      </c>
      <c r="JR28">
        <v>7</v>
      </c>
      <c r="JS28">
        <v>6</v>
      </c>
      <c r="JT28">
        <v>6</v>
      </c>
      <c r="JU28">
        <v>6</v>
      </c>
      <c r="JV28">
        <v>3</v>
      </c>
      <c r="JW28">
        <v>0</v>
      </c>
      <c r="JX28">
        <v>0</v>
      </c>
      <c r="JY28">
        <v>0</v>
      </c>
      <c r="JZ28">
        <v>9</v>
      </c>
      <c r="KA28">
        <v>15</v>
      </c>
      <c r="KB28">
        <v>23</v>
      </c>
      <c r="KC28">
        <v>27</v>
      </c>
      <c r="KD28">
        <v>33</v>
      </c>
      <c r="KE28">
        <v>40</v>
      </c>
      <c r="KF28">
        <v>50</v>
      </c>
      <c r="KG28">
        <v>64</v>
      </c>
      <c r="KH28">
        <v>74</v>
      </c>
      <c r="KI28">
        <v>86</v>
      </c>
      <c r="KJ28">
        <v>94</v>
      </c>
      <c r="KK28">
        <v>108</v>
      </c>
      <c r="KL28">
        <v>122</v>
      </c>
      <c r="KM28">
        <v>130</v>
      </c>
      <c r="KN28">
        <v>142</v>
      </c>
      <c r="KO28">
        <v>156</v>
      </c>
      <c r="KP28">
        <v>176</v>
      </c>
      <c r="KQ28">
        <v>186</v>
      </c>
      <c r="KR28">
        <v>203</v>
      </c>
      <c r="KS28">
        <v>218</v>
      </c>
      <c r="KT28">
        <v>230</v>
      </c>
      <c r="KU28">
        <v>252</v>
      </c>
      <c r="KV28">
        <v>263</v>
      </c>
      <c r="KW28">
        <v>279</v>
      </c>
      <c r="KX28">
        <v>297</v>
      </c>
      <c r="KY28">
        <v>0</v>
      </c>
      <c r="KZ28">
        <v>0</v>
      </c>
      <c r="LA28">
        <v>0</v>
      </c>
      <c r="LB28">
        <v>213</v>
      </c>
      <c r="LC28">
        <v>391</v>
      </c>
      <c r="LD28">
        <v>602</v>
      </c>
      <c r="LE28">
        <v>786</v>
      </c>
      <c r="LF28">
        <v>970</v>
      </c>
      <c r="LG28">
        <v>1161</v>
      </c>
      <c r="LH28">
        <v>1317</v>
      </c>
      <c r="LI28">
        <v>1472</v>
      </c>
      <c r="LJ28">
        <v>1620</v>
      </c>
      <c r="LK28">
        <v>1759</v>
      </c>
      <c r="LL28">
        <v>1879</v>
      </c>
      <c r="LM28">
        <v>2008</v>
      </c>
      <c r="LN28">
        <v>2126</v>
      </c>
      <c r="LO28">
        <v>2241</v>
      </c>
      <c r="LP28">
        <v>2376</v>
      </c>
      <c r="LQ28">
        <v>2501</v>
      </c>
      <c r="LR28">
        <v>2620</v>
      </c>
      <c r="LS28">
        <v>2719</v>
      </c>
      <c r="LT28">
        <v>2823</v>
      </c>
      <c r="LU28">
        <v>2923</v>
      </c>
      <c r="LV28">
        <v>3026</v>
      </c>
      <c r="LW28">
        <v>3112</v>
      </c>
      <c r="LX28">
        <v>3214</v>
      </c>
      <c r="LY28">
        <v>3297</v>
      </c>
      <c r="LZ28">
        <v>3375</v>
      </c>
      <c r="MA28">
        <v>0</v>
      </c>
      <c r="MB28">
        <v>0</v>
      </c>
      <c r="MC28">
        <v>1524</v>
      </c>
      <c r="MD28">
        <v>1557</v>
      </c>
      <c r="ME28">
        <v>1588</v>
      </c>
      <c r="MF28">
        <v>1621</v>
      </c>
      <c r="MG28">
        <v>1613</v>
      </c>
      <c r="MH28">
        <v>1626</v>
      </c>
      <c r="MI28">
        <v>1635</v>
      </c>
      <c r="MJ28">
        <v>1654</v>
      </c>
      <c r="MK28">
        <v>1672</v>
      </c>
      <c r="ML28">
        <v>1683</v>
      </c>
      <c r="MM28">
        <v>1674</v>
      </c>
      <c r="MN28">
        <v>1674</v>
      </c>
      <c r="MO28">
        <v>1695</v>
      </c>
      <c r="MP28">
        <v>1712</v>
      </c>
      <c r="MQ28">
        <v>1729</v>
      </c>
      <c r="MR28">
        <v>1728</v>
      </c>
      <c r="MS28">
        <v>1760</v>
      </c>
      <c r="MT28">
        <v>1780</v>
      </c>
      <c r="MU28">
        <v>1819</v>
      </c>
      <c r="MV28">
        <v>1841</v>
      </c>
      <c r="MW28">
        <v>1855</v>
      </c>
      <c r="MX28">
        <v>1852</v>
      </c>
      <c r="MY28">
        <v>1838</v>
      </c>
      <c r="MZ28">
        <v>1843</v>
      </c>
      <c r="NA28">
        <v>1842</v>
      </c>
      <c r="NB28">
        <v>1852</v>
      </c>
      <c r="NC28">
        <v>0</v>
      </c>
      <c r="ND28">
        <v>0</v>
      </c>
      <c r="NE28">
        <v>0</v>
      </c>
      <c r="NF28">
        <v>43</v>
      </c>
      <c r="NG28">
        <v>84</v>
      </c>
      <c r="NH28">
        <v>134</v>
      </c>
      <c r="NI28">
        <v>189</v>
      </c>
      <c r="NJ28">
        <v>239</v>
      </c>
      <c r="NK28">
        <v>274</v>
      </c>
      <c r="NL28">
        <v>329</v>
      </c>
      <c r="NM28">
        <v>380</v>
      </c>
      <c r="NN28">
        <v>418</v>
      </c>
      <c r="NO28">
        <v>473</v>
      </c>
      <c r="NP28">
        <v>539</v>
      </c>
      <c r="NQ28">
        <v>586</v>
      </c>
      <c r="NR28">
        <v>627</v>
      </c>
      <c r="NS28">
        <v>680</v>
      </c>
      <c r="NT28">
        <v>749</v>
      </c>
      <c r="NU28">
        <v>794</v>
      </c>
      <c r="NV28">
        <v>839</v>
      </c>
      <c r="NW28">
        <v>896</v>
      </c>
      <c r="NX28">
        <v>947</v>
      </c>
      <c r="NY28">
        <v>1002</v>
      </c>
      <c r="NZ28">
        <v>1059</v>
      </c>
      <c r="OA28">
        <v>1127</v>
      </c>
      <c r="OB28">
        <v>1183</v>
      </c>
      <c r="OC28">
        <v>1239</v>
      </c>
      <c r="OD28">
        <v>1300</v>
      </c>
      <c r="OE28">
        <v>0</v>
      </c>
      <c r="OF28">
        <v>0</v>
      </c>
      <c r="OG28">
        <v>2074</v>
      </c>
      <c r="OH28">
        <v>2276</v>
      </c>
      <c r="OI28">
        <v>2514</v>
      </c>
      <c r="OJ28">
        <v>2679</v>
      </c>
      <c r="OK28">
        <v>2875</v>
      </c>
      <c r="OL28">
        <v>3052</v>
      </c>
      <c r="OM28">
        <v>3233</v>
      </c>
      <c r="ON28">
        <v>3446</v>
      </c>
      <c r="OO28">
        <v>3612</v>
      </c>
      <c r="OP28">
        <v>3775</v>
      </c>
      <c r="OQ28">
        <v>3951</v>
      </c>
      <c r="OR28">
        <v>4078</v>
      </c>
      <c r="OS28">
        <v>4205</v>
      </c>
      <c r="OT28">
        <v>4310</v>
      </c>
      <c r="OU28">
        <v>4489</v>
      </c>
      <c r="OV28">
        <v>4571</v>
      </c>
      <c r="OW28">
        <v>4696</v>
      </c>
      <c r="OX28">
        <v>4825</v>
      </c>
      <c r="OY28">
        <v>4911</v>
      </c>
      <c r="OZ28">
        <v>5012</v>
      </c>
      <c r="PA28">
        <v>5082</v>
      </c>
      <c r="PB28">
        <v>5169</v>
      </c>
      <c r="PC28">
        <v>5245</v>
      </c>
      <c r="PD28">
        <v>5304</v>
      </c>
      <c r="PE28">
        <v>5395</v>
      </c>
      <c r="PF28">
        <v>5457</v>
      </c>
      <c r="PG28">
        <v>0</v>
      </c>
      <c r="PH28">
        <v>0</v>
      </c>
      <c r="PI28">
        <v>0</v>
      </c>
      <c r="PJ28">
        <v>82</v>
      </c>
      <c r="PK28">
        <v>159</v>
      </c>
      <c r="PL28">
        <v>254</v>
      </c>
      <c r="PM28">
        <v>349</v>
      </c>
      <c r="PN28">
        <v>436</v>
      </c>
      <c r="PO28">
        <v>519</v>
      </c>
      <c r="PP28">
        <v>613</v>
      </c>
      <c r="PQ28">
        <v>717</v>
      </c>
      <c r="PR28">
        <v>822</v>
      </c>
      <c r="PS28">
        <v>932</v>
      </c>
      <c r="PT28">
        <v>1067</v>
      </c>
      <c r="PU28">
        <v>1209</v>
      </c>
      <c r="PV28">
        <v>1368</v>
      </c>
      <c r="PW28">
        <v>1499</v>
      </c>
      <c r="PX28">
        <v>1655</v>
      </c>
      <c r="PY28">
        <v>1798</v>
      </c>
      <c r="PZ28">
        <v>1921</v>
      </c>
      <c r="QA28">
        <v>2085</v>
      </c>
      <c r="QB28">
        <v>2261</v>
      </c>
      <c r="QC28">
        <v>2442</v>
      </c>
      <c r="QD28">
        <v>2633</v>
      </c>
      <c r="QE28">
        <v>2816</v>
      </c>
      <c r="QF28">
        <v>3017</v>
      </c>
      <c r="QG28">
        <v>3215</v>
      </c>
      <c r="QH28">
        <v>3412</v>
      </c>
      <c r="QI28">
        <v>0</v>
      </c>
      <c r="QJ28">
        <v>0</v>
      </c>
      <c r="QK28">
        <v>7364</v>
      </c>
      <c r="QL28">
        <v>7476</v>
      </c>
      <c r="QM28">
        <v>7587</v>
      </c>
      <c r="QN28">
        <v>7665</v>
      </c>
      <c r="QO28">
        <v>7849</v>
      </c>
      <c r="QP28">
        <v>7939</v>
      </c>
      <c r="QQ28">
        <v>7940</v>
      </c>
      <c r="QR28">
        <v>8054</v>
      </c>
      <c r="QS28">
        <v>8134</v>
      </c>
      <c r="QT28">
        <v>8213</v>
      </c>
      <c r="QU28">
        <v>8246</v>
      </c>
      <c r="QV28">
        <v>8301</v>
      </c>
      <c r="QW28">
        <v>8336</v>
      </c>
      <c r="QX28">
        <v>8452</v>
      </c>
      <c r="QY28">
        <v>8485</v>
      </c>
      <c r="QZ28">
        <v>8550</v>
      </c>
      <c r="RA28">
        <v>8567</v>
      </c>
      <c r="RB28">
        <v>8676</v>
      </c>
      <c r="RC28">
        <v>8676</v>
      </c>
      <c r="RD28">
        <v>8714</v>
      </c>
      <c r="RE28">
        <v>8716</v>
      </c>
      <c r="RF28">
        <v>8713</v>
      </c>
      <c r="RG28">
        <v>8787</v>
      </c>
      <c r="RH28">
        <v>8717</v>
      </c>
      <c r="RI28">
        <v>8693</v>
      </c>
      <c r="RJ28">
        <v>8695</v>
      </c>
      <c r="RK28">
        <v>0</v>
      </c>
      <c r="RL28">
        <v>0</v>
      </c>
      <c r="RM28">
        <v>8443</v>
      </c>
      <c r="RN28">
        <v>8470</v>
      </c>
      <c r="RO28">
        <v>8539</v>
      </c>
      <c r="RP28">
        <v>8558</v>
      </c>
      <c r="RQ28">
        <v>8566</v>
      </c>
      <c r="RR28">
        <v>8585</v>
      </c>
      <c r="RS28">
        <v>8676</v>
      </c>
      <c r="RT28">
        <v>8676</v>
      </c>
      <c r="RU28">
        <v>8686</v>
      </c>
      <c r="RV28">
        <v>8683</v>
      </c>
      <c r="RW28">
        <v>8711</v>
      </c>
      <c r="RX28">
        <v>8682</v>
      </c>
      <c r="RY28">
        <v>8732</v>
      </c>
      <c r="RZ28">
        <v>8742</v>
      </c>
      <c r="SA28">
        <v>8796</v>
      </c>
      <c r="SB28">
        <v>8775</v>
      </c>
      <c r="SC28">
        <v>8817</v>
      </c>
      <c r="SD28">
        <v>8859</v>
      </c>
      <c r="SE28">
        <v>8906</v>
      </c>
      <c r="SF28">
        <v>8937</v>
      </c>
      <c r="SG28">
        <v>8966</v>
      </c>
      <c r="SH28">
        <v>8956</v>
      </c>
      <c r="SI28">
        <v>8935</v>
      </c>
      <c r="SJ28">
        <v>9018</v>
      </c>
      <c r="SK28">
        <v>9077</v>
      </c>
      <c r="SL28">
        <v>9126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1600000</v>
      </c>
      <c r="SU28">
        <v>1570000</v>
      </c>
      <c r="SV28">
        <v>1550000</v>
      </c>
      <c r="SW28">
        <v>1540000</v>
      </c>
      <c r="SX28">
        <v>1520000</v>
      </c>
      <c r="SY28">
        <v>1490000</v>
      </c>
      <c r="SZ28">
        <v>1460000</v>
      </c>
      <c r="TA28">
        <v>1440000</v>
      </c>
      <c r="TB28">
        <v>1400000</v>
      </c>
      <c r="TC28">
        <v>1370000</v>
      </c>
      <c r="TD28">
        <v>1350000</v>
      </c>
      <c r="TE28">
        <v>1320000</v>
      </c>
      <c r="TF28">
        <v>1290000</v>
      </c>
      <c r="TG28">
        <v>1250000</v>
      </c>
      <c r="TH28">
        <v>1230000</v>
      </c>
      <c r="TI28">
        <v>1200000</v>
      </c>
      <c r="TJ28">
        <v>1170000</v>
      </c>
      <c r="TK28">
        <v>1140000</v>
      </c>
      <c r="TL28">
        <v>1110000</v>
      </c>
      <c r="TM28">
        <v>1080000</v>
      </c>
      <c r="TN28">
        <v>1050000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318975.85720000003</v>
      </c>
      <c r="TW28">
        <v>329466.24400000001</v>
      </c>
      <c r="TX28">
        <v>334037.6165</v>
      </c>
      <c r="TY28">
        <v>338980.18599999999</v>
      </c>
      <c r="TZ28">
        <v>344538.50309999997</v>
      </c>
      <c r="UA28">
        <v>347756.76579999999</v>
      </c>
      <c r="UB28">
        <v>348257.47330000001</v>
      </c>
      <c r="UC28">
        <v>350606.61920000002</v>
      </c>
      <c r="UD28">
        <v>357005.83</v>
      </c>
      <c r="UE28">
        <v>356591.12959999999</v>
      </c>
      <c r="UF28">
        <v>352915.34240000002</v>
      </c>
      <c r="UG28">
        <v>354700.91159999999</v>
      </c>
      <c r="UH28">
        <v>353974.68949999998</v>
      </c>
      <c r="UI28">
        <v>355036.84330000001</v>
      </c>
      <c r="UJ28">
        <v>353970.2953</v>
      </c>
      <c r="UK28">
        <v>351807.14230000001</v>
      </c>
      <c r="UL28">
        <v>350510.42019999999</v>
      </c>
      <c r="UM28">
        <v>345757.51730000001</v>
      </c>
      <c r="UN28">
        <v>338433.6177</v>
      </c>
      <c r="UO28">
        <v>336576.44709999999</v>
      </c>
      <c r="UP28">
        <v>326218.45630000002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319615.57699999999</v>
      </c>
      <c r="UY28">
        <v>329112.83299999998</v>
      </c>
      <c r="UZ28">
        <v>334742.59480000002</v>
      </c>
      <c r="VA28">
        <v>339765.21100000001</v>
      </c>
      <c r="VB28">
        <v>338474.41869999998</v>
      </c>
      <c r="VC28">
        <v>339755.46389999997</v>
      </c>
      <c r="VD28">
        <v>356897.3518</v>
      </c>
      <c r="VE28">
        <v>372752.45630000002</v>
      </c>
      <c r="VF28">
        <v>344055.66529999999</v>
      </c>
      <c r="VG28">
        <v>371149.58500000002</v>
      </c>
      <c r="VH28">
        <v>379557.50439999998</v>
      </c>
      <c r="VI28">
        <v>370834.72529999999</v>
      </c>
      <c r="VJ28">
        <v>360033.71389999997</v>
      </c>
      <c r="VK28">
        <v>367134.58029999997</v>
      </c>
      <c r="VL28">
        <v>371381.9951</v>
      </c>
      <c r="VM28">
        <v>358492.8309</v>
      </c>
      <c r="VN28">
        <v>358110.57799999998</v>
      </c>
      <c r="VO28">
        <v>361352.98859999998</v>
      </c>
      <c r="VP28">
        <v>360309.98599999998</v>
      </c>
      <c r="VQ28">
        <v>357180.0577</v>
      </c>
      <c r="VR28">
        <v>370014.37270000001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44684.31856</v>
      </c>
      <c r="WA28">
        <v>86765.667109999995</v>
      </c>
      <c r="WB28">
        <v>210596.2794</v>
      </c>
      <c r="WC28">
        <v>163569.92569999999</v>
      </c>
      <c r="WD28">
        <v>158805.75320000001</v>
      </c>
      <c r="WE28">
        <v>192725.42860000001</v>
      </c>
      <c r="WF28">
        <v>224534.47990000001</v>
      </c>
      <c r="WG28">
        <v>217994.64069999999</v>
      </c>
      <c r="WH28">
        <v>317467.92330000002</v>
      </c>
      <c r="WI28">
        <v>273974.4754</v>
      </c>
      <c r="WJ28">
        <v>199495.97719999999</v>
      </c>
      <c r="WK28">
        <v>290528.12209999998</v>
      </c>
      <c r="WL28">
        <v>250725.45600000001</v>
      </c>
      <c r="WM28">
        <v>304278.46600000001</v>
      </c>
      <c r="WN28">
        <v>206791.1905</v>
      </c>
      <c r="WO28">
        <v>229449.30979999999</v>
      </c>
      <c r="WP28">
        <v>194920.53020000001</v>
      </c>
      <c r="WQ28">
        <v>162208.48560000001</v>
      </c>
      <c r="WR28">
        <v>157483.96660000001</v>
      </c>
      <c r="WS28">
        <v>152897.05499999999</v>
      </c>
      <c r="WT28">
        <v>74221.871339999998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8140000</v>
      </c>
      <c r="ZG28">
        <v>7950000</v>
      </c>
      <c r="ZH28">
        <v>7810000</v>
      </c>
      <c r="ZI28">
        <v>7660000</v>
      </c>
      <c r="ZJ28">
        <v>7490000</v>
      </c>
      <c r="ZK28">
        <v>7230000</v>
      </c>
      <c r="ZL28">
        <v>7020000</v>
      </c>
      <c r="ZM28">
        <v>6900000</v>
      </c>
      <c r="ZN28">
        <v>6770000</v>
      </c>
      <c r="ZO28">
        <v>6640000</v>
      </c>
      <c r="ZP28">
        <v>6440000</v>
      </c>
      <c r="ZQ28">
        <v>6370000</v>
      </c>
      <c r="ZR28">
        <v>6250000</v>
      </c>
      <c r="ZS28">
        <v>6200000</v>
      </c>
      <c r="ZT28">
        <v>6100000</v>
      </c>
      <c r="ZU28">
        <v>5960000</v>
      </c>
      <c r="ZV28">
        <v>5780000</v>
      </c>
      <c r="ZW28">
        <v>5570000</v>
      </c>
      <c r="ZX28">
        <v>5420000</v>
      </c>
      <c r="ZY28">
        <v>5260000</v>
      </c>
      <c r="ZZ28">
        <v>5140000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38700000</v>
      </c>
      <c r="ABK28">
        <v>39800000</v>
      </c>
      <c r="ABL28">
        <v>41200000</v>
      </c>
      <c r="ABM28">
        <v>41900000</v>
      </c>
      <c r="ABN28">
        <v>42600000</v>
      </c>
      <c r="ABO28">
        <v>43200000</v>
      </c>
      <c r="ABP28">
        <v>43300000</v>
      </c>
      <c r="ABQ28">
        <v>43400000</v>
      </c>
      <c r="ABR28">
        <v>43200000</v>
      </c>
      <c r="ABS28">
        <v>43600000</v>
      </c>
      <c r="ABT28">
        <v>43200000</v>
      </c>
      <c r="ABU28">
        <v>43000000</v>
      </c>
      <c r="ABV28">
        <v>42900000</v>
      </c>
      <c r="ABW28">
        <v>42400000</v>
      </c>
      <c r="ABX28">
        <v>42000000</v>
      </c>
      <c r="ABY28">
        <v>41400000</v>
      </c>
      <c r="ABZ28">
        <v>40900000</v>
      </c>
      <c r="ACA28">
        <v>40300000</v>
      </c>
      <c r="ACB28">
        <v>39500000</v>
      </c>
      <c r="ACC28">
        <v>39000000</v>
      </c>
      <c r="ACD28">
        <v>38300000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1480000</v>
      </c>
      <c r="ADO28">
        <v>1440000</v>
      </c>
      <c r="ADP28">
        <v>1420000</v>
      </c>
      <c r="ADQ28">
        <v>1390000</v>
      </c>
      <c r="ADR28">
        <v>1360000</v>
      </c>
      <c r="ADS28">
        <v>1330000</v>
      </c>
      <c r="ADT28">
        <v>1300000</v>
      </c>
      <c r="ADU28">
        <v>1270000</v>
      </c>
      <c r="ADV28">
        <v>1250000</v>
      </c>
      <c r="ADW28">
        <v>1220000</v>
      </c>
      <c r="ADX28">
        <v>1190000</v>
      </c>
      <c r="ADY28">
        <v>1160000</v>
      </c>
      <c r="ADZ28">
        <v>1140000</v>
      </c>
      <c r="AEA28">
        <v>1100000</v>
      </c>
      <c r="AEB28">
        <v>1080000</v>
      </c>
      <c r="AEC28">
        <v>1050000</v>
      </c>
      <c r="AED28">
        <v>1020000</v>
      </c>
      <c r="AEE28">
        <v>994143.84719999996</v>
      </c>
      <c r="AEF28">
        <v>957499.20900000003</v>
      </c>
      <c r="AEG28">
        <v>927051.44</v>
      </c>
      <c r="AEH28">
        <v>900257.01630000002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8640000</v>
      </c>
      <c r="AEQ28">
        <v>8480000</v>
      </c>
      <c r="AER28">
        <v>8230000</v>
      </c>
      <c r="AES28">
        <v>8000000</v>
      </c>
      <c r="AET28">
        <v>7770000</v>
      </c>
      <c r="AEU28">
        <v>7560000</v>
      </c>
      <c r="AEV28">
        <v>7320000</v>
      </c>
      <c r="AEW28">
        <v>7150000</v>
      </c>
      <c r="AEX28">
        <v>6950000</v>
      </c>
      <c r="AEY28">
        <v>6790000</v>
      </c>
      <c r="AEZ28">
        <v>6570000</v>
      </c>
      <c r="AFA28">
        <v>6410000</v>
      </c>
      <c r="AFB28">
        <v>6250000</v>
      </c>
      <c r="AFC28">
        <v>6100000</v>
      </c>
      <c r="AFD28">
        <v>5950000</v>
      </c>
      <c r="AFE28">
        <v>5790000</v>
      </c>
      <c r="AFF28">
        <v>5620000</v>
      </c>
      <c r="AFG28">
        <v>5440000</v>
      </c>
      <c r="AFH28">
        <v>5330000</v>
      </c>
      <c r="AFI28">
        <v>5210000</v>
      </c>
      <c r="AFJ28">
        <v>5090000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145.90291310000001</v>
      </c>
      <c r="AGU28">
        <v>150.7013264</v>
      </c>
      <c r="AGV28">
        <v>152.7923203</v>
      </c>
      <c r="AGW28">
        <v>155.05310359999999</v>
      </c>
      <c r="AGX28">
        <v>157.59553629999999</v>
      </c>
      <c r="AGY28">
        <v>159.06760349999999</v>
      </c>
      <c r="AGZ28">
        <v>159.29663239999999</v>
      </c>
      <c r="AHA28">
        <v>160.37115650000001</v>
      </c>
      <c r="AHB28">
        <v>163.29822279999999</v>
      </c>
      <c r="AHC28">
        <v>163.10853449999999</v>
      </c>
      <c r="AHD28">
        <v>161.42719070000001</v>
      </c>
      <c r="AHE28">
        <v>162.24392889999999</v>
      </c>
      <c r="AHF28">
        <v>161.9117473</v>
      </c>
      <c r="AHG28">
        <v>162.39758760000001</v>
      </c>
      <c r="AHH28">
        <v>161.90973729999999</v>
      </c>
      <c r="AHI28">
        <v>160.92028830000001</v>
      </c>
      <c r="AHJ28">
        <v>160.32715400000001</v>
      </c>
      <c r="AHK28">
        <v>158.1531263</v>
      </c>
      <c r="AHL28">
        <v>154.80309750000001</v>
      </c>
      <c r="AHM28">
        <v>153.9536081</v>
      </c>
      <c r="AHN28">
        <v>149.21575419999999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13.05708559</v>
      </c>
      <c r="AHW28">
        <v>13.445071950000001</v>
      </c>
      <c r="AHX28">
        <v>13.675061619999999</v>
      </c>
      <c r="AHY28">
        <v>13.88024789</v>
      </c>
      <c r="AHZ28">
        <v>13.82751584</v>
      </c>
      <c r="AIA28">
        <v>13.879849699999999</v>
      </c>
      <c r="AIB28">
        <v>14.580138160000001</v>
      </c>
      <c r="AIC28">
        <v>15.22785833</v>
      </c>
      <c r="AID28">
        <v>14.05552355</v>
      </c>
      <c r="AIE28">
        <v>15.16237707</v>
      </c>
      <c r="AIF28">
        <v>15.505861339999999</v>
      </c>
      <c r="AIG28">
        <v>15.14951428</v>
      </c>
      <c r="AIH28">
        <v>14.708266289999999</v>
      </c>
      <c r="AII28">
        <v>14.99835422</v>
      </c>
      <c r="AIJ28">
        <v>15.171871599999999</v>
      </c>
      <c r="AIK28">
        <v>14.645317410000001</v>
      </c>
      <c r="AIL28">
        <v>14.62970144</v>
      </c>
      <c r="AIM28">
        <v>14.76216192</v>
      </c>
      <c r="AIN28">
        <v>14.71955269</v>
      </c>
      <c r="AIO28">
        <v>14.591687390000001</v>
      </c>
      <c r="AIP28">
        <v>15.116000850000001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0.36009269100000002</v>
      </c>
      <c r="AIY28">
        <v>0.69920910800000002</v>
      </c>
      <c r="AIZ28">
        <v>1.697109486</v>
      </c>
      <c r="AJA28">
        <v>1.3181432900000001</v>
      </c>
      <c r="AJB28">
        <v>1.2797507669999999</v>
      </c>
      <c r="AJC28">
        <v>1.5530955909999999</v>
      </c>
      <c r="AJD28">
        <v>1.8094317559999999</v>
      </c>
      <c r="AJE28">
        <v>1.7567298600000001</v>
      </c>
      <c r="AJF28">
        <v>2.558344457</v>
      </c>
      <c r="AJG28">
        <v>2.207848507</v>
      </c>
      <c r="AJH28">
        <v>1.6076566800000001</v>
      </c>
      <c r="AJI28">
        <v>2.3412475920000002</v>
      </c>
      <c r="AJJ28">
        <v>2.0204941459999999</v>
      </c>
      <c r="AJK28">
        <v>2.452056002</v>
      </c>
      <c r="AJL28">
        <v>1.666445827</v>
      </c>
      <c r="AJM28">
        <v>1.849038365</v>
      </c>
      <c r="AJN28">
        <v>1.5707850189999999</v>
      </c>
      <c r="AJO28">
        <v>1.3071719989999999</v>
      </c>
      <c r="AJP28">
        <v>1.2690990280000001</v>
      </c>
      <c r="AJQ28">
        <v>1.232134979</v>
      </c>
      <c r="AJR28">
        <v>0.598123776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112.2077649</v>
      </c>
      <c r="AKA28">
        <v>124.78304110000001</v>
      </c>
      <c r="AKB28">
        <v>172.79946079999999</v>
      </c>
      <c r="AKC28">
        <v>216.44921729999999</v>
      </c>
      <c r="AKD28">
        <v>146.5322132</v>
      </c>
      <c r="AKE28">
        <v>164.25974819999999</v>
      </c>
      <c r="AKF28">
        <v>109.6135365</v>
      </c>
      <c r="AKG28">
        <v>148.29370059999999</v>
      </c>
      <c r="AKH28">
        <v>169.06242879999999</v>
      </c>
      <c r="AKI28">
        <v>101.62620459999999</v>
      </c>
      <c r="AKJ28">
        <v>85.951448429999999</v>
      </c>
      <c r="AKK28">
        <v>188.42876229999999</v>
      </c>
      <c r="AKL28">
        <v>182.9936458</v>
      </c>
      <c r="AKM28">
        <v>113.9853481</v>
      </c>
      <c r="AKN28">
        <v>186.27822280000001</v>
      </c>
      <c r="AKO28">
        <v>157.76109450000001</v>
      </c>
      <c r="AKP28">
        <v>128.30027039999999</v>
      </c>
      <c r="AKQ28">
        <v>222.51390810000001</v>
      </c>
      <c r="AKR28">
        <v>88.178304549999993</v>
      </c>
      <c r="AKS28">
        <v>164.77778520000001</v>
      </c>
      <c r="AKT28">
        <v>156.4877716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124.2278625</v>
      </c>
      <c r="AME28">
        <v>121.27715600000001</v>
      </c>
      <c r="AMF28">
        <v>119.11309989999999</v>
      </c>
      <c r="AMG28">
        <v>116.902304</v>
      </c>
      <c r="AMH28">
        <v>114.2440758</v>
      </c>
      <c r="AMI28">
        <v>110.3234417</v>
      </c>
      <c r="AMJ28">
        <v>107.11013749999999</v>
      </c>
      <c r="AMK28">
        <v>105.2949642</v>
      </c>
      <c r="AML28">
        <v>103.2534174</v>
      </c>
      <c r="AMM28">
        <v>101.24147000000001</v>
      </c>
      <c r="AMN28">
        <v>98.235839909999996</v>
      </c>
      <c r="AMO28">
        <v>97.140798180000004</v>
      </c>
      <c r="AMP28">
        <v>95.383175620000003</v>
      </c>
      <c r="AMQ28">
        <v>94.634011380000004</v>
      </c>
      <c r="AMR28">
        <v>92.988900839999999</v>
      </c>
      <c r="AMS28">
        <v>90.967029870000005</v>
      </c>
      <c r="AMT28">
        <v>88.174673189999993</v>
      </c>
      <c r="AMU28">
        <v>84.95934561</v>
      </c>
      <c r="AMV28">
        <v>82.709188949999998</v>
      </c>
      <c r="AMW28">
        <v>80.256613079999994</v>
      </c>
      <c r="AMX28">
        <v>78.342055079999994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330.25192329999999</v>
      </c>
      <c r="ANG28">
        <v>202.7185666</v>
      </c>
      <c r="ANH28">
        <v>406.77930309999999</v>
      </c>
      <c r="ANI28">
        <v>293.6947629</v>
      </c>
      <c r="ANJ28">
        <v>222.94493629999999</v>
      </c>
      <c r="ANK28">
        <v>283.45360899999997</v>
      </c>
      <c r="ANL28">
        <v>328.4881565</v>
      </c>
      <c r="ANM28">
        <v>212.16782140000001</v>
      </c>
      <c r="ANN28">
        <v>178.56533909999999</v>
      </c>
      <c r="ANO28">
        <v>274.61785400000002</v>
      </c>
      <c r="ANP28">
        <v>311.99213270000001</v>
      </c>
      <c r="ANQ28">
        <v>194.86469679999999</v>
      </c>
      <c r="ANR28">
        <v>189.38644389999999</v>
      </c>
      <c r="ANS28">
        <v>255.97414359999999</v>
      </c>
      <c r="ANT28">
        <v>175.35889270000001</v>
      </c>
      <c r="ANU28">
        <v>205.3885123</v>
      </c>
      <c r="ANV28">
        <v>186.944129</v>
      </c>
      <c r="ANW28">
        <v>223.30771519999999</v>
      </c>
      <c r="ANX28">
        <v>178.20987400000001</v>
      </c>
      <c r="ANY28">
        <v>159.2557147</v>
      </c>
      <c r="ANZ28">
        <v>162.26323930000001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126.6559403</v>
      </c>
      <c r="AOI28">
        <v>130.2595322</v>
      </c>
      <c r="AOJ28">
        <v>134.79750619999999</v>
      </c>
      <c r="AOK28">
        <v>137.1756737</v>
      </c>
      <c r="AOL28">
        <v>139.19033859999999</v>
      </c>
      <c r="AOM28">
        <v>141.43664319999999</v>
      </c>
      <c r="AON28">
        <v>141.73101829999999</v>
      </c>
      <c r="AOO28">
        <v>141.8882595</v>
      </c>
      <c r="AOP28">
        <v>141.19538650000001</v>
      </c>
      <c r="AOQ28">
        <v>142.77613360000001</v>
      </c>
      <c r="AOR28">
        <v>141.14971589999999</v>
      </c>
      <c r="AOS28">
        <v>140.78605859999999</v>
      </c>
      <c r="AOT28">
        <v>140.4402699</v>
      </c>
      <c r="AOU28">
        <v>138.78005239999999</v>
      </c>
      <c r="AOV28">
        <v>137.5089452</v>
      </c>
      <c r="AOW28">
        <v>135.36840889999999</v>
      </c>
      <c r="AOX28">
        <v>133.67554730000001</v>
      </c>
      <c r="AOY28">
        <v>131.69027560000001</v>
      </c>
      <c r="AOZ28">
        <v>129.2928488</v>
      </c>
      <c r="APA28">
        <v>127.6806879</v>
      </c>
      <c r="APB28">
        <v>125.3864174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963.36129419999997</v>
      </c>
      <c r="APK28">
        <v>811.24345019999998</v>
      </c>
      <c r="APL28">
        <v>971.06372999999996</v>
      </c>
      <c r="APM28">
        <v>1064.0314530000001</v>
      </c>
      <c r="APN28">
        <v>984.82327450000003</v>
      </c>
      <c r="APO28">
        <v>946.65434130000006</v>
      </c>
      <c r="APP28">
        <v>1144.8048409999999</v>
      </c>
      <c r="APQ28">
        <v>1236.0639200000001</v>
      </c>
      <c r="APR28">
        <v>1275.4553900000001</v>
      </c>
      <c r="APS28">
        <v>980.0698605</v>
      </c>
      <c r="APT28">
        <v>1186.06331</v>
      </c>
      <c r="APU28">
        <v>1062.0985700000001</v>
      </c>
      <c r="APV28">
        <v>908.55503799999997</v>
      </c>
      <c r="APW28">
        <v>1161.751002</v>
      </c>
      <c r="APX28">
        <v>1172.8157180000001</v>
      </c>
      <c r="APY28">
        <v>1154.6154570000001</v>
      </c>
      <c r="APZ28">
        <v>1115.306282</v>
      </c>
      <c r="AQA28">
        <v>1043.577434</v>
      </c>
      <c r="AQB28">
        <v>1124.524271</v>
      </c>
      <c r="AQC28">
        <v>1103.751426</v>
      </c>
      <c r="AQD28">
        <v>1016.0860740000001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108.46977510000001</v>
      </c>
      <c r="ARO28">
        <v>106.4267399</v>
      </c>
      <c r="ARP28">
        <v>103.32693190000001</v>
      </c>
      <c r="ARQ28">
        <v>100.433036</v>
      </c>
      <c r="ARR28">
        <v>97.474124320000001</v>
      </c>
      <c r="ARS28">
        <v>94.940241110000002</v>
      </c>
      <c r="ART28">
        <v>91.868129379999999</v>
      </c>
      <c r="ARU28">
        <v>89.706021140000004</v>
      </c>
      <c r="ARV28">
        <v>87.192964700000005</v>
      </c>
      <c r="ARW28">
        <v>85.176274059999997</v>
      </c>
      <c r="ARX28">
        <v>82.497980650000002</v>
      </c>
      <c r="ARY28">
        <v>80.478488130000002</v>
      </c>
      <c r="ARZ28">
        <v>78.506649929999995</v>
      </c>
      <c r="ASA28">
        <v>76.624421679999998</v>
      </c>
      <c r="ASB28">
        <v>74.651588279999999</v>
      </c>
      <c r="ASC28">
        <v>72.71245433</v>
      </c>
      <c r="ASD28">
        <v>70.515879949999999</v>
      </c>
      <c r="ASE28">
        <v>68.301489849999996</v>
      </c>
      <c r="ASF28">
        <v>66.928120070000006</v>
      </c>
      <c r="ASG28">
        <v>65.40387896</v>
      </c>
      <c r="ASH28">
        <v>63.841695209999997</v>
      </c>
    </row>
    <row r="29" spans="1:1178" x14ac:dyDescent="0.25">
      <c r="C29">
        <v>0</v>
      </c>
      <c r="D29">
        <v>0</v>
      </c>
      <c r="E29">
        <v>0</v>
      </c>
      <c r="F29">
        <v>260</v>
      </c>
      <c r="G29">
        <v>281</v>
      </c>
      <c r="H29">
        <v>269</v>
      </c>
      <c r="I29">
        <v>239</v>
      </c>
      <c r="J29">
        <v>314</v>
      </c>
      <c r="K29">
        <v>281</v>
      </c>
      <c r="L29">
        <v>289</v>
      </c>
      <c r="M29">
        <v>283</v>
      </c>
      <c r="N29">
        <v>287</v>
      </c>
      <c r="O29">
        <v>309</v>
      </c>
      <c r="P29">
        <v>337</v>
      </c>
      <c r="Q29">
        <v>331</v>
      </c>
      <c r="R29">
        <v>328</v>
      </c>
      <c r="S29">
        <v>320</v>
      </c>
      <c r="T29">
        <v>323</v>
      </c>
      <c r="U29">
        <v>367</v>
      </c>
      <c r="V29">
        <v>327</v>
      </c>
      <c r="W29">
        <v>311</v>
      </c>
      <c r="X29">
        <v>346</v>
      </c>
      <c r="Y29">
        <v>301</v>
      </c>
      <c r="Z29">
        <v>346</v>
      </c>
      <c r="AA29">
        <v>318</v>
      </c>
      <c r="AB29">
        <v>304</v>
      </c>
      <c r="AC29">
        <v>301</v>
      </c>
      <c r="AD29">
        <v>301</v>
      </c>
      <c r="AE29">
        <v>0</v>
      </c>
      <c r="AF29">
        <v>0</v>
      </c>
      <c r="AG29">
        <v>0</v>
      </c>
      <c r="AH29">
        <v>61</v>
      </c>
      <c r="AI29">
        <v>71</v>
      </c>
      <c r="AJ29">
        <v>78</v>
      </c>
      <c r="AK29">
        <v>77</v>
      </c>
      <c r="AL29">
        <v>97</v>
      </c>
      <c r="AM29">
        <v>90</v>
      </c>
      <c r="AN29">
        <v>90</v>
      </c>
      <c r="AO29">
        <v>93</v>
      </c>
      <c r="AP29">
        <v>115</v>
      </c>
      <c r="AQ29">
        <v>93</v>
      </c>
      <c r="AR29">
        <v>104</v>
      </c>
      <c r="AS29">
        <v>114</v>
      </c>
      <c r="AT29">
        <v>107</v>
      </c>
      <c r="AU29">
        <v>114</v>
      </c>
      <c r="AV29">
        <v>145</v>
      </c>
      <c r="AW29">
        <v>127</v>
      </c>
      <c r="AX29">
        <v>135</v>
      </c>
      <c r="AY29">
        <v>139</v>
      </c>
      <c r="AZ29">
        <v>151</v>
      </c>
      <c r="BA29">
        <v>161</v>
      </c>
      <c r="BB29">
        <v>150</v>
      </c>
      <c r="BC29">
        <v>145</v>
      </c>
      <c r="BD29">
        <v>175</v>
      </c>
      <c r="BE29">
        <v>191</v>
      </c>
      <c r="BF29">
        <v>175</v>
      </c>
      <c r="BG29">
        <v>0</v>
      </c>
      <c r="BH29">
        <v>0</v>
      </c>
      <c r="BI29">
        <v>0</v>
      </c>
      <c r="BJ29">
        <v>99</v>
      </c>
      <c r="BK29">
        <v>95</v>
      </c>
      <c r="BL29">
        <v>89</v>
      </c>
      <c r="BM29">
        <v>98</v>
      </c>
      <c r="BN29">
        <v>109</v>
      </c>
      <c r="BO29">
        <v>101</v>
      </c>
      <c r="BP29">
        <v>107</v>
      </c>
      <c r="BQ29">
        <v>110</v>
      </c>
      <c r="BR29">
        <v>120</v>
      </c>
      <c r="BS29">
        <v>116</v>
      </c>
      <c r="BT29">
        <v>123</v>
      </c>
      <c r="BU29">
        <v>113</v>
      </c>
      <c r="BV29">
        <v>133</v>
      </c>
      <c r="BW29">
        <v>128</v>
      </c>
      <c r="BX29">
        <v>125</v>
      </c>
      <c r="BY29">
        <v>106</v>
      </c>
      <c r="BZ29">
        <v>125</v>
      </c>
      <c r="CA29">
        <v>120</v>
      </c>
      <c r="CB29">
        <v>117</v>
      </c>
      <c r="CC29">
        <v>126</v>
      </c>
      <c r="CD29">
        <v>140</v>
      </c>
      <c r="CE29">
        <v>141</v>
      </c>
      <c r="CF29">
        <v>134</v>
      </c>
      <c r="CG29">
        <v>136</v>
      </c>
      <c r="CH29">
        <v>132</v>
      </c>
      <c r="CI29">
        <v>0</v>
      </c>
      <c r="CJ29">
        <v>0</v>
      </c>
      <c r="CK29">
        <v>0</v>
      </c>
      <c r="CL29">
        <v>32</v>
      </c>
      <c r="CM29">
        <v>26</v>
      </c>
      <c r="CN29">
        <v>25</v>
      </c>
      <c r="CO29">
        <v>36</v>
      </c>
      <c r="CP29">
        <v>34</v>
      </c>
      <c r="CQ29">
        <v>32</v>
      </c>
      <c r="CR29">
        <v>29</v>
      </c>
      <c r="CS29">
        <v>22</v>
      </c>
      <c r="CT29">
        <v>24</v>
      </c>
      <c r="CU29">
        <v>34</v>
      </c>
      <c r="CV29">
        <v>26</v>
      </c>
      <c r="CW29">
        <v>29</v>
      </c>
      <c r="CX29">
        <v>40</v>
      </c>
      <c r="CY29">
        <v>28</v>
      </c>
      <c r="CZ29">
        <v>32</v>
      </c>
      <c r="DA29">
        <v>29</v>
      </c>
      <c r="DB29">
        <v>45</v>
      </c>
      <c r="DC29">
        <v>42</v>
      </c>
      <c r="DD29">
        <v>29</v>
      </c>
      <c r="DE29">
        <v>22</v>
      </c>
      <c r="DF29">
        <v>23</v>
      </c>
      <c r="DG29">
        <v>32</v>
      </c>
      <c r="DH29">
        <v>31</v>
      </c>
      <c r="DI29">
        <v>31</v>
      </c>
      <c r="DJ29">
        <v>35</v>
      </c>
      <c r="DK29">
        <v>0</v>
      </c>
      <c r="DL29">
        <v>0</v>
      </c>
      <c r="DM29">
        <v>0</v>
      </c>
      <c r="DN29">
        <v>1</v>
      </c>
      <c r="DO29">
        <v>3</v>
      </c>
      <c r="DP29">
        <v>2</v>
      </c>
      <c r="DQ29">
        <v>0</v>
      </c>
      <c r="DR29">
        <v>5</v>
      </c>
      <c r="DS29">
        <v>1</v>
      </c>
      <c r="DT29">
        <v>7</v>
      </c>
      <c r="DU29">
        <v>5</v>
      </c>
      <c r="DV29">
        <v>2</v>
      </c>
      <c r="DW29">
        <v>5</v>
      </c>
      <c r="DX29">
        <v>6</v>
      </c>
      <c r="DY29">
        <v>6</v>
      </c>
      <c r="DZ29">
        <v>6</v>
      </c>
      <c r="EA29">
        <v>5</v>
      </c>
      <c r="EB29">
        <v>6</v>
      </c>
      <c r="EC29">
        <v>11</v>
      </c>
      <c r="ED29">
        <v>8</v>
      </c>
      <c r="EE29">
        <v>8</v>
      </c>
      <c r="EF29">
        <v>12</v>
      </c>
      <c r="EG29">
        <v>13</v>
      </c>
      <c r="EH29">
        <v>6</v>
      </c>
      <c r="EI29">
        <v>13</v>
      </c>
      <c r="EJ29">
        <v>12</v>
      </c>
      <c r="EK29">
        <v>9</v>
      </c>
      <c r="EL29">
        <v>12</v>
      </c>
      <c r="EM29">
        <v>0</v>
      </c>
      <c r="EN29">
        <v>0</v>
      </c>
      <c r="EO29">
        <v>0</v>
      </c>
      <c r="EP29">
        <v>10</v>
      </c>
      <c r="EQ29">
        <v>20</v>
      </c>
      <c r="ER29">
        <v>15</v>
      </c>
      <c r="ES29">
        <v>10</v>
      </c>
      <c r="ET29">
        <v>0</v>
      </c>
      <c r="EU29">
        <v>10</v>
      </c>
      <c r="EV29">
        <v>20</v>
      </c>
      <c r="EW29">
        <v>10</v>
      </c>
      <c r="EX29">
        <v>30</v>
      </c>
      <c r="EY29">
        <v>10</v>
      </c>
      <c r="EZ29">
        <v>40</v>
      </c>
      <c r="FA29">
        <v>5</v>
      </c>
      <c r="FB29">
        <v>20</v>
      </c>
      <c r="FC29">
        <v>45</v>
      </c>
      <c r="FD29">
        <v>25</v>
      </c>
      <c r="FE29">
        <v>25</v>
      </c>
      <c r="FF29">
        <v>50</v>
      </c>
      <c r="FG29">
        <v>45</v>
      </c>
      <c r="FH29">
        <v>25</v>
      </c>
      <c r="FI29">
        <v>55</v>
      </c>
      <c r="FJ29">
        <v>45</v>
      </c>
      <c r="FK29">
        <v>50</v>
      </c>
      <c r="FL29">
        <v>60</v>
      </c>
      <c r="FM29">
        <v>50</v>
      </c>
      <c r="FN29">
        <v>65</v>
      </c>
      <c r="FO29">
        <v>0</v>
      </c>
      <c r="FP29">
        <v>0</v>
      </c>
      <c r="FQ29">
        <v>5622</v>
      </c>
      <c r="FR29">
        <v>5910</v>
      </c>
      <c r="FS29">
        <v>6221</v>
      </c>
      <c r="FT29">
        <v>6426</v>
      </c>
      <c r="FU29">
        <v>6680</v>
      </c>
      <c r="FV29">
        <v>6903</v>
      </c>
      <c r="FW29">
        <v>7138</v>
      </c>
      <c r="FX29">
        <v>7267</v>
      </c>
      <c r="FY29">
        <v>7469</v>
      </c>
      <c r="FZ29">
        <v>7627</v>
      </c>
      <c r="GA29">
        <v>7797</v>
      </c>
      <c r="GB29">
        <v>7983</v>
      </c>
      <c r="GC29">
        <v>8068</v>
      </c>
      <c r="GD29">
        <v>8193</v>
      </c>
      <c r="GE29">
        <v>8321</v>
      </c>
      <c r="GF29">
        <v>8392</v>
      </c>
      <c r="GG29">
        <v>8534</v>
      </c>
      <c r="GH29">
        <v>8560</v>
      </c>
      <c r="GI29">
        <v>8600</v>
      </c>
      <c r="GJ29">
        <v>8667</v>
      </c>
      <c r="GK29">
        <v>8789</v>
      </c>
      <c r="GL29">
        <v>8870</v>
      </c>
      <c r="GM29">
        <v>8952</v>
      </c>
      <c r="GN29">
        <v>8981</v>
      </c>
      <c r="GO29">
        <v>9048</v>
      </c>
      <c r="GP29">
        <v>9126</v>
      </c>
      <c r="GQ29">
        <v>0</v>
      </c>
      <c r="GR29">
        <v>0</v>
      </c>
      <c r="GS29">
        <v>737</v>
      </c>
      <c r="GT29">
        <v>796</v>
      </c>
      <c r="GU29">
        <v>878</v>
      </c>
      <c r="GV29">
        <v>982</v>
      </c>
      <c r="GW29">
        <v>1045</v>
      </c>
      <c r="GX29">
        <v>1118</v>
      </c>
      <c r="GY29">
        <v>1175</v>
      </c>
      <c r="GZ29">
        <v>1261</v>
      </c>
      <c r="HA29">
        <v>1322</v>
      </c>
      <c r="HB29">
        <v>1421</v>
      </c>
      <c r="HC29">
        <v>1500</v>
      </c>
      <c r="HD29">
        <v>1580</v>
      </c>
      <c r="HE29">
        <v>1658</v>
      </c>
      <c r="HF29">
        <v>1734</v>
      </c>
      <c r="HG29">
        <v>1790</v>
      </c>
      <c r="HH29">
        <v>1845</v>
      </c>
      <c r="HI29">
        <v>1887</v>
      </c>
      <c r="HJ29">
        <v>1941</v>
      </c>
      <c r="HK29">
        <v>2008</v>
      </c>
      <c r="HL29">
        <v>2064</v>
      </c>
      <c r="HM29">
        <v>2098</v>
      </c>
      <c r="HN29">
        <v>2145</v>
      </c>
      <c r="HO29">
        <v>2167</v>
      </c>
      <c r="HP29">
        <v>2210</v>
      </c>
      <c r="HQ29">
        <v>2247</v>
      </c>
      <c r="HR29">
        <v>2274</v>
      </c>
      <c r="HS29">
        <v>0</v>
      </c>
      <c r="HT29">
        <v>0</v>
      </c>
      <c r="HU29">
        <v>61</v>
      </c>
      <c r="HV29">
        <v>72</v>
      </c>
      <c r="HW29">
        <v>75</v>
      </c>
      <c r="HX29">
        <v>78</v>
      </c>
      <c r="HY29">
        <v>84</v>
      </c>
      <c r="HZ29">
        <v>96</v>
      </c>
      <c r="IA29">
        <v>96</v>
      </c>
      <c r="IB29">
        <v>95</v>
      </c>
      <c r="IC29">
        <v>94</v>
      </c>
      <c r="ID29">
        <v>100</v>
      </c>
      <c r="IE29">
        <v>99</v>
      </c>
      <c r="IF29">
        <v>104</v>
      </c>
      <c r="IG29">
        <v>109</v>
      </c>
      <c r="IH29">
        <v>116</v>
      </c>
      <c r="II29">
        <v>134</v>
      </c>
      <c r="IJ29">
        <v>142</v>
      </c>
      <c r="IK29">
        <v>147</v>
      </c>
      <c r="IL29">
        <v>148</v>
      </c>
      <c r="IM29">
        <v>154</v>
      </c>
      <c r="IN29">
        <v>157</v>
      </c>
      <c r="IO29">
        <v>157</v>
      </c>
      <c r="IP29">
        <v>166</v>
      </c>
      <c r="IQ29">
        <v>170</v>
      </c>
      <c r="IR29">
        <v>173</v>
      </c>
      <c r="IS29">
        <v>173</v>
      </c>
      <c r="IT29">
        <v>161</v>
      </c>
      <c r="IU29">
        <v>0</v>
      </c>
      <c r="IV29">
        <v>0</v>
      </c>
      <c r="IW29">
        <v>7</v>
      </c>
      <c r="IX29">
        <v>4</v>
      </c>
      <c r="IY29">
        <v>7</v>
      </c>
      <c r="IZ29">
        <v>5</v>
      </c>
      <c r="JA29">
        <v>2</v>
      </c>
      <c r="JB29">
        <v>2</v>
      </c>
      <c r="JC29">
        <v>0</v>
      </c>
      <c r="JD29">
        <v>3</v>
      </c>
      <c r="JE29">
        <v>7</v>
      </c>
      <c r="JF29">
        <v>7</v>
      </c>
      <c r="JG29">
        <v>6</v>
      </c>
      <c r="JH29">
        <v>4</v>
      </c>
      <c r="JI29">
        <v>4</v>
      </c>
      <c r="JJ29">
        <v>9</v>
      </c>
      <c r="JK29">
        <v>8</v>
      </c>
      <c r="JL29">
        <v>6</v>
      </c>
      <c r="JM29">
        <v>8</v>
      </c>
      <c r="JN29">
        <v>5</v>
      </c>
      <c r="JO29">
        <v>6</v>
      </c>
      <c r="JP29">
        <v>6</v>
      </c>
      <c r="JQ29">
        <v>7</v>
      </c>
      <c r="JR29">
        <v>7</v>
      </c>
      <c r="JS29">
        <v>6</v>
      </c>
      <c r="JT29">
        <v>11</v>
      </c>
      <c r="JU29">
        <v>11</v>
      </c>
      <c r="JV29">
        <v>13</v>
      </c>
      <c r="JW29">
        <v>0</v>
      </c>
      <c r="JX29">
        <v>0</v>
      </c>
      <c r="JY29">
        <v>0</v>
      </c>
      <c r="JZ29">
        <v>6</v>
      </c>
      <c r="KA29">
        <v>12</v>
      </c>
      <c r="KB29">
        <v>20</v>
      </c>
      <c r="KC29">
        <v>31</v>
      </c>
      <c r="KD29">
        <v>37</v>
      </c>
      <c r="KE29">
        <v>45</v>
      </c>
      <c r="KF29">
        <v>55</v>
      </c>
      <c r="KG29">
        <v>62</v>
      </c>
      <c r="KH29">
        <v>69</v>
      </c>
      <c r="KI29">
        <v>85</v>
      </c>
      <c r="KJ29">
        <v>101</v>
      </c>
      <c r="KK29">
        <v>116</v>
      </c>
      <c r="KL29">
        <v>127</v>
      </c>
      <c r="KM29">
        <v>144</v>
      </c>
      <c r="KN29">
        <v>159</v>
      </c>
      <c r="KO29">
        <v>172</v>
      </c>
      <c r="KP29">
        <v>193</v>
      </c>
      <c r="KQ29">
        <v>216</v>
      </c>
      <c r="KR29">
        <v>238</v>
      </c>
      <c r="KS29">
        <v>259</v>
      </c>
      <c r="KT29">
        <v>271</v>
      </c>
      <c r="KU29">
        <v>291</v>
      </c>
      <c r="KV29">
        <v>311</v>
      </c>
      <c r="KW29">
        <v>339</v>
      </c>
      <c r="KX29">
        <v>368</v>
      </c>
      <c r="KY29">
        <v>0</v>
      </c>
      <c r="KZ29">
        <v>0</v>
      </c>
      <c r="LA29">
        <v>0</v>
      </c>
      <c r="LB29">
        <v>157</v>
      </c>
      <c r="LC29">
        <v>309</v>
      </c>
      <c r="LD29">
        <v>459</v>
      </c>
      <c r="LE29">
        <v>610</v>
      </c>
      <c r="LF29">
        <v>761</v>
      </c>
      <c r="LG29">
        <v>904</v>
      </c>
      <c r="LH29">
        <v>1044</v>
      </c>
      <c r="LI29">
        <v>1183</v>
      </c>
      <c r="LJ29">
        <v>1311</v>
      </c>
      <c r="LK29">
        <v>1449</v>
      </c>
      <c r="LL29">
        <v>1588</v>
      </c>
      <c r="LM29">
        <v>1720</v>
      </c>
      <c r="LN29">
        <v>1863</v>
      </c>
      <c r="LO29">
        <v>1974</v>
      </c>
      <c r="LP29">
        <v>2080</v>
      </c>
      <c r="LQ29">
        <v>2191</v>
      </c>
      <c r="LR29">
        <v>2294</v>
      </c>
      <c r="LS29">
        <v>2399</v>
      </c>
      <c r="LT29">
        <v>2495</v>
      </c>
      <c r="LU29">
        <v>2597</v>
      </c>
      <c r="LV29">
        <v>2692</v>
      </c>
      <c r="LW29">
        <v>2788</v>
      </c>
      <c r="LX29">
        <v>2889</v>
      </c>
      <c r="LY29">
        <v>2985</v>
      </c>
      <c r="LZ29">
        <v>3069</v>
      </c>
      <c r="MA29">
        <v>0</v>
      </c>
      <c r="MB29">
        <v>0</v>
      </c>
      <c r="MC29">
        <v>1489</v>
      </c>
      <c r="MD29">
        <v>1554</v>
      </c>
      <c r="ME29">
        <v>1627</v>
      </c>
      <c r="MF29">
        <v>1698</v>
      </c>
      <c r="MG29">
        <v>1769</v>
      </c>
      <c r="MH29">
        <v>1821</v>
      </c>
      <c r="MI29">
        <v>1887</v>
      </c>
      <c r="MJ29">
        <v>1938</v>
      </c>
      <c r="MK29">
        <v>2003</v>
      </c>
      <c r="ML29">
        <v>2096</v>
      </c>
      <c r="MM29">
        <v>2169</v>
      </c>
      <c r="MN29">
        <v>2228</v>
      </c>
      <c r="MO29">
        <v>2275</v>
      </c>
      <c r="MP29">
        <v>2347</v>
      </c>
      <c r="MQ29">
        <v>2388</v>
      </c>
      <c r="MR29">
        <v>2481</v>
      </c>
      <c r="MS29">
        <v>2543</v>
      </c>
      <c r="MT29">
        <v>2597</v>
      </c>
      <c r="MU29">
        <v>2653</v>
      </c>
      <c r="MV29">
        <v>2735</v>
      </c>
      <c r="MW29">
        <v>2801</v>
      </c>
      <c r="MX29">
        <v>2859</v>
      </c>
      <c r="MY29">
        <v>2912</v>
      </c>
      <c r="MZ29">
        <v>2977</v>
      </c>
      <c r="NA29">
        <v>3023</v>
      </c>
      <c r="NB29">
        <v>3052</v>
      </c>
      <c r="NC29">
        <v>0</v>
      </c>
      <c r="ND29">
        <v>0</v>
      </c>
      <c r="NE29">
        <v>0</v>
      </c>
      <c r="NF29">
        <v>41</v>
      </c>
      <c r="NG29">
        <v>85</v>
      </c>
      <c r="NH29">
        <v>119</v>
      </c>
      <c r="NI29">
        <v>164</v>
      </c>
      <c r="NJ29">
        <v>206</v>
      </c>
      <c r="NK29">
        <v>250</v>
      </c>
      <c r="NL29">
        <v>302</v>
      </c>
      <c r="NM29">
        <v>354</v>
      </c>
      <c r="NN29">
        <v>399</v>
      </c>
      <c r="NO29">
        <v>444</v>
      </c>
      <c r="NP29">
        <v>490</v>
      </c>
      <c r="NQ29">
        <v>544</v>
      </c>
      <c r="NR29">
        <v>603</v>
      </c>
      <c r="NS29">
        <v>661</v>
      </c>
      <c r="NT29">
        <v>700</v>
      </c>
      <c r="NU29">
        <v>762</v>
      </c>
      <c r="NV29">
        <v>832</v>
      </c>
      <c r="NW29">
        <v>903</v>
      </c>
      <c r="NX29">
        <v>963</v>
      </c>
      <c r="NY29">
        <v>1038</v>
      </c>
      <c r="NZ29">
        <v>1117</v>
      </c>
      <c r="OA29">
        <v>1192</v>
      </c>
      <c r="OB29">
        <v>1271</v>
      </c>
      <c r="OC29">
        <v>1353</v>
      </c>
      <c r="OD29">
        <v>1432</v>
      </c>
      <c r="OE29">
        <v>0</v>
      </c>
      <c r="OF29">
        <v>0</v>
      </c>
      <c r="OG29">
        <v>2108</v>
      </c>
      <c r="OH29">
        <v>2243</v>
      </c>
      <c r="OI29">
        <v>2445</v>
      </c>
      <c r="OJ29">
        <v>2624</v>
      </c>
      <c r="OK29">
        <v>2778</v>
      </c>
      <c r="OL29">
        <v>2908</v>
      </c>
      <c r="OM29">
        <v>3084</v>
      </c>
      <c r="ON29">
        <v>3233</v>
      </c>
      <c r="OO29">
        <v>3369</v>
      </c>
      <c r="OP29">
        <v>3510</v>
      </c>
      <c r="OQ29">
        <v>3661</v>
      </c>
      <c r="OR29">
        <v>3777</v>
      </c>
      <c r="OS29">
        <v>3903</v>
      </c>
      <c r="OT29">
        <v>3998</v>
      </c>
      <c r="OU29">
        <v>4098</v>
      </c>
      <c r="OV29">
        <v>4224</v>
      </c>
      <c r="OW29">
        <v>4356</v>
      </c>
      <c r="OX29">
        <v>4439</v>
      </c>
      <c r="OY29">
        <v>4515</v>
      </c>
      <c r="OZ29">
        <v>4606</v>
      </c>
      <c r="PA29">
        <v>4667</v>
      </c>
      <c r="PB29">
        <v>4733</v>
      </c>
      <c r="PC29">
        <v>4807</v>
      </c>
      <c r="PD29">
        <v>4889</v>
      </c>
      <c r="PE29">
        <v>4918</v>
      </c>
      <c r="PF29">
        <v>4916</v>
      </c>
      <c r="PG29">
        <v>0</v>
      </c>
      <c r="PH29">
        <v>0</v>
      </c>
      <c r="PI29">
        <v>0</v>
      </c>
      <c r="PJ29">
        <v>62</v>
      </c>
      <c r="PK29">
        <v>117</v>
      </c>
      <c r="PL29">
        <v>181</v>
      </c>
      <c r="PM29">
        <v>260</v>
      </c>
      <c r="PN29">
        <v>323</v>
      </c>
      <c r="PO29">
        <v>419</v>
      </c>
      <c r="PP29">
        <v>517</v>
      </c>
      <c r="PQ29">
        <v>598</v>
      </c>
      <c r="PR29">
        <v>685</v>
      </c>
      <c r="PS29">
        <v>784</v>
      </c>
      <c r="PT29">
        <v>893</v>
      </c>
      <c r="PU29">
        <v>1003</v>
      </c>
      <c r="PV29">
        <v>1120</v>
      </c>
      <c r="PW29">
        <v>1240</v>
      </c>
      <c r="PX29">
        <v>1356</v>
      </c>
      <c r="PY29">
        <v>1478</v>
      </c>
      <c r="PZ29">
        <v>1623</v>
      </c>
      <c r="QA29">
        <v>1755</v>
      </c>
      <c r="QB29">
        <v>1901</v>
      </c>
      <c r="QC29">
        <v>2047</v>
      </c>
      <c r="QD29">
        <v>2196</v>
      </c>
      <c r="QE29">
        <v>2353</v>
      </c>
      <c r="QF29">
        <v>2496</v>
      </c>
      <c r="QG29">
        <v>2657</v>
      </c>
      <c r="QH29">
        <v>2842</v>
      </c>
      <c r="QI29">
        <v>0</v>
      </c>
      <c r="QJ29">
        <v>0</v>
      </c>
      <c r="QK29">
        <v>7494</v>
      </c>
      <c r="QL29">
        <v>7865</v>
      </c>
      <c r="QM29">
        <v>8218</v>
      </c>
      <c r="QN29">
        <v>8521</v>
      </c>
      <c r="QO29">
        <v>8681</v>
      </c>
      <c r="QP29">
        <v>8800</v>
      </c>
      <c r="QQ29">
        <v>8954</v>
      </c>
      <c r="QR29">
        <v>9091</v>
      </c>
      <c r="QS29">
        <v>9150</v>
      </c>
      <c r="QT29">
        <v>9186</v>
      </c>
      <c r="QU29">
        <v>9305</v>
      </c>
      <c r="QV29">
        <v>9319</v>
      </c>
      <c r="QW29">
        <v>9330</v>
      </c>
      <c r="QX29">
        <v>9389</v>
      </c>
      <c r="QY29">
        <v>9474</v>
      </c>
      <c r="QZ29">
        <v>9443</v>
      </c>
      <c r="RA29">
        <v>9446</v>
      </c>
      <c r="RB29">
        <v>9483</v>
      </c>
      <c r="RC29">
        <v>9533</v>
      </c>
      <c r="RD29">
        <v>9602</v>
      </c>
      <c r="RE29">
        <v>9716</v>
      </c>
      <c r="RF29">
        <v>9674</v>
      </c>
      <c r="RG29">
        <v>9635</v>
      </c>
      <c r="RH29">
        <v>9796</v>
      </c>
      <c r="RI29">
        <v>9693</v>
      </c>
      <c r="RJ29">
        <v>9746</v>
      </c>
      <c r="RK29">
        <v>0</v>
      </c>
      <c r="RL29">
        <v>0</v>
      </c>
      <c r="RM29">
        <v>8400</v>
      </c>
      <c r="RN29">
        <v>8318</v>
      </c>
      <c r="RO29">
        <v>8253</v>
      </c>
      <c r="RP29">
        <v>8202</v>
      </c>
      <c r="RQ29">
        <v>8187</v>
      </c>
      <c r="RR29">
        <v>8221</v>
      </c>
      <c r="RS29">
        <v>8230</v>
      </c>
      <c r="RT29">
        <v>8256</v>
      </c>
      <c r="RU29">
        <v>8275</v>
      </c>
      <c r="RV29">
        <v>8328</v>
      </c>
      <c r="RW29">
        <v>8361</v>
      </c>
      <c r="RX29">
        <v>8414</v>
      </c>
      <c r="RY29">
        <v>8447</v>
      </c>
      <c r="RZ29">
        <v>8459</v>
      </c>
      <c r="SA29">
        <v>8483</v>
      </c>
      <c r="SB29">
        <v>8594</v>
      </c>
      <c r="SC29">
        <v>8637</v>
      </c>
      <c r="SD29">
        <v>8658</v>
      </c>
      <c r="SE29">
        <v>8681</v>
      </c>
      <c r="SF29">
        <v>8657</v>
      </c>
      <c r="SG29">
        <v>8640</v>
      </c>
      <c r="SH29">
        <v>8671</v>
      </c>
      <c r="SI29">
        <v>8708</v>
      </c>
      <c r="SJ29">
        <v>8647</v>
      </c>
      <c r="SK29">
        <v>8723</v>
      </c>
      <c r="SL29">
        <v>8751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914136.10580000002</v>
      </c>
      <c r="SU29">
        <v>917724.46250000002</v>
      </c>
      <c r="SV29">
        <v>907096.93629999994</v>
      </c>
      <c r="SW29">
        <v>905156.70880000002</v>
      </c>
      <c r="SX29">
        <v>897382.99769999995</v>
      </c>
      <c r="SY29">
        <v>890665.02789999999</v>
      </c>
      <c r="SZ29">
        <v>885351.58750000002</v>
      </c>
      <c r="TA29">
        <v>868716.97120000003</v>
      </c>
      <c r="TB29">
        <v>856481.81530000002</v>
      </c>
      <c r="TC29">
        <v>844526.90319999994</v>
      </c>
      <c r="TD29">
        <v>826925.18189999997</v>
      </c>
      <c r="TE29">
        <v>816424.73899999994</v>
      </c>
      <c r="TF29">
        <v>795060.28040000005</v>
      </c>
      <c r="TG29">
        <v>775510.20909999998</v>
      </c>
      <c r="TH29">
        <v>758788.32490000001</v>
      </c>
      <c r="TI29">
        <v>747057.59129999997</v>
      </c>
      <c r="TJ29">
        <v>731983.03200000001</v>
      </c>
      <c r="TK29">
        <v>717232.96620000002</v>
      </c>
      <c r="TL29">
        <v>698598.48750000005</v>
      </c>
      <c r="TM29">
        <v>683310.84230000002</v>
      </c>
      <c r="TN29">
        <v>669127.62419999996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347039.2389</v>
      </c>
      <c r="TW29">
        <v>354109.37150000001</v>
      </c>
      <c r="TX29">
        <v>368958.41149999999</v>
      </c>
      <c r="TY29">
        <v>375540.30930000002</v>
      </c>
      <c r="TZ29">
        <v>391906.04080000002</v>
      </c>
      <c r="UA29">
        <v>401644.58319999999</v>
      </c>
      <c r="UB29">
        <v>410743.32780000003</v>
      </c>
      <c r="UC29">
        <v>418466.53399999999</v>
      </c>
      <c r="UD29">
        <v>424901.31400000001</v>
      </c>
      <c r="UE29">
        <v>425848.17190000002</v>
      </c>
      <c r="UF29">
        <v>426148.43910000002</v>
      </c>
      <c r="UG29">
        <v>423154.73710000003</v>
      </c>
      <c r="UH29">
        <v>422586.4987</v>
      </c>
      <c r="UI29">
        <v>424440.25420000002</v>
      </c>
      <c r="UJ29">
        <v>423570.12949999998</v>
      </c>
      <c r="UK29">
        <v>418007.3247</v>
      </c>
      <c r="UL29">
        <v>414923.92729999998</v>
      </c>
      <c r="UM29">
        <v>406970.44400000002</v>
      </c>
      <c r="UN29">
        <v>402957.28120000003</v>
      </c>
      <c r="UO29">
        <v>397770.50949999999</v>
      </c>
      <c r="UP29">
        <v>390825.36739999999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286416.82490000001</v>
      </c>
      <c r="UY29">
        <v>278074.58730000001</v>
      </c>
      <c r="UZ29">
        <v>267163.08439999999</v>
      </c>
      <c r="VA29">
        <v>256651.30239999999</v>
      </c>
      <c r="VB29">
        <v>265080.87420000002</v>
      </c>
      <c r="VC29">
        <v>254786.4713</v>
      </c>
      <c r="VD29">
        <v>259858.71350000001</v>
      </c>
      <c r="VE29">
        <v>264419.3407</v>
      </c>
      <c r="VF29">
        <v>273204.27110000001</v>
      </c>
      <c r="VG29">
        <v>306405.8615</v>
      </c>
      <c r="VH29">
        <v>315241.5036</v>
      </c>
      <c r="VI29">
        <v>316836.46269999997</v>
      </c>
      <c r="VJ29">
        <v>309700.78909999999</v>
      </c>
      <c r="VK29">
        <v>312870.12280000001</v>
      </c>
      <c r="VL29">
        <v>309674.75270000001</v>
      </c>
      <c r="VM29">
        <v>300655.09970000002</v>
      </c>
      <c r="VN29">
        <v>308631.1703</v>
      </c>
      <c r="VO29">
        <v>306862.2</v>
      </c>
      <c r="VP29">
        <v>303181.95659999998</v>
      </c>
      <c r="VQ29">
        <v>294351.4142</v>
      </c>
      <c r="VR29">
        <v>265955.31559999997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131137.95980000001</v>
      </c>
      <c r="WA29">
        <v>0</v>
      </c>
      <c r="WB29">
        <v>185415.15669999999</v>
      </c>
      <c r="WC29">
        <v>420034.33549999999</v>
      </c>
      <c r="WD29">
        <v>407800.32569999999</v>
      </c>
      <c r="WE29">
        <v>339362.2683</v>
      </c>
      <c r="WF29">
        <v>219651.95360000001</v>
      </c>
      <c r="WG29">
        <v>213254.32389999999</v>
      </c>
      <c r="WH29">
        <v>465846.82390000002</v>
      </c>
      <c r="WI29">
        <v>402025.30650000001</v>
      </c>
      <c r="WJ29">
        <v>292736.8737</v>
      </c>
      <c r="WK29">
        <v>378947.4093</v>
      </c>
      <c r="WL29">
        <v>229943.81630000001</v>
      </c>
      <c r="WM29">
        <v>267895.7083</v>
      </c>
      <c r="WN29">
        <v>260092.92069999999</v>
      </c>
      <c r="WO29">
        <v>294603.63189999998</v>
      </c>
      <c r="WP29">
        <v>286022.9436</v>
      </c>
      <c r="WQ29">
        <v>238021.8671</v>
      </c>
      <c r="WR29">
        <v>423663.51740000001</v>
      </c>
      <c r="WS29">
        <v>411323.80330000003</v>
      </c>
      <c r="WT29">
        <v>471951.40720000002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24500000</v>
      </c>
      <c r="ZG29">
        <v>24600000</v>
      </c>
      <c r="ZH29">
        <v>24500000</v>
      </c>
      <c r="ZI29">
        <v>24600000</v>
      </c>
      <c r="ZJ29">
        <v>25000000</v>
      </c>
      <c r="ZK29">
        <v>25100000</v>
      </c>
      <c r="ZL29">
        <v>25100000</v>
      </c>
      <c r="ZM29">
        <v>24900000</v>
      </c>
      <c r="ZN29">
        <v>24900000</v>
      </c>
      <c r="ZO29">
        <v>24600000</v>
      </c>
      <c r="ZP29">
        <v>24800000</v>
      </c>
      <c r="ZQ29">
        <v>24700000</v>
      </c>
      <c r="ZR29">
        <v>24500000</v>
      </c>
      <c r="ZS29">
        <v>24300000</v>
      </c>
      <c r="ZT29">
        <v>24300000</v>
      </c>
      <c r="ZU29">
        <v>24200000</v>
      </c>
      <c r="ZV29">
        <v>23900000</v>
      </c>
      <c r="ZW29">
        <v>23700000</v>
      </c>
      <c r="ZX29">
        <v>23500000</v>
      </c>
      <c r="ZY29">
        <v>23200000</v>
      </c>
      <c r="ZZ29">
        <v>22700000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37400000</v>
      </c>
      <c r="ABK29">
        <v>38600000</v>
      </c>
      <c r="ABL29">
        <v>39200000</v>
      </c>
      <c r="ABM29">
        <v>39700000</v>
      </c>
      <c r="ABN29">
        <v>40200000</v>
      </c>
      <c r="ABO29">
        <v>40700000</v>
      </c>
      <c r="ABP29">
        <v>40700000</v>
      </c>
      <c r="ABQ29">
        <v>40900000</v>
      </c>
      <c r="ABR29">
        <v>40600000</v>
      </c>
      <c r="ABS29">
        <v>40400000</v>
      </c>
      <c r="ABT29">
        <v>40500000</v>
      </c>
      <c r="ABU29">
        <v>40500000</v>
      </c>
      <c r="ABV29">
        <v>40100000</v>
      </c>
      <c r="ABW29">
        <v>39600000</v>
      </c>
      <c r="ABX29">
        <v>39200000</v>
      </c>
      <c r="ABY29">
        <v>38600000</v>
      </c>
      <c r="ABZ29">
        <v>38000000</v>
      </c>
      <c r="ACA29">
        <v>37500000</v>
      </c>
      <c r="ACB29">
        <v>37000000</v>
      </c>
      <c r="ACC29">
        <v>36100000</v>
      </c>
      <c r="ACD29">
        <v>35100000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3510000</v>
      </c>
      <c r="ADO29">
        <v>3470000</v>
      </c>
      <c r="ADP29">
        <v>3420000</v>
      </c>
      <c r="ADQ29">
        <v>3340000</v>
      </c>
      <c r="ADR29">
        <v>3260000</v>
      </c>
      <c r="ADS29">
        <v>3200000</v>
      </c>
      <c r="ADT29">
        <v>3110000</v>
      </c>
      <c r="ADU29">
        <v>3030000</v>
      </c>
      <c r="ADV29">
        <v>2960000</v>
      </c>
      <c r="ADW29">
        <v>2900000</v>
      </c>
      <c r="ADX29">
        <v>2800000</v>
      </c>
      <c r="ADY29">
        <v>2720000</v>
      </c>
      <c r="ADZ29">
        <v>2650000</v>
      </c>
      <c r="AEA29">
        <v>2590000</v>
      </c>
      <c r="AEB29">
        <v>2530000</v>
      </c>
      <c r="AEC29">
        <v>2490000</v>
      </c>
      <c r="AED29">
        <v>2410000</v>
      </c>
      <c r="AEE29">
        <v>2330000</v>
      </c>
      <c r="AEF29">
        <v>2300000</v>
      </c>
      <c r="AEG29">
        <v>2210000</v>
      </c>
      <c r="AEH29">
        <v>2150000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9900000</v>
      </c>
      <c r="AEQ29">
        <v>9620000</v>
      </c>
      <c r="AER29">
        <v>9370000</v>
      </c>
      <c r="AES29">
        <v>9120000</v>
      </c>
      <c r="AET29">
        <v>8910000</v>
      </c>
      <c r="AEU29">
        <v>8680000</v>
      </c>
      <c r="AEV29">
        <v>8480000</v>
      </c>
      <c r="AEW29">
        <v>8270000</v>
      </c>
      <c r="AEX29">
        <v>8040000</v>
      </c>
      <c r="AEY29">
        <v>7830000</v>
      </c>
      <c r="AEZ29">
        <v>7700000</v>
      </c>
      <c r="AFA29">
        <v>7510000</v>
      </c>
      <c r="AFB29">
        <v>7310000</v>
      </c>
      <c r="AFC29">
        <v>7120000</v>
      </c>
      <c r="AFD29">
        <v>6890000</v>
      </c>
      <c r="AFE29">
        <v>6680000</v>
      </c>
      <c r="AFF29">
        <v>6500000</v>
      </c>
      <c r="AFG29">
        <v>6340000</v>
      </c>
      <c r="AFH29">
        <v>6110000</v>
      </c>
      <c r="AFI29">
        <v>5990000</v>
      </c>
      <c r="AFJ29">
        <v>5830000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195.01436000000001</v>
      </c>
      <c r="AGU29">
        <v>198.9873326</v>
      </c>
      <c r="AGV29">
        <v>207.33156489999999</v>
      </c>
      <c r="AGW29">
        <v>211.03018</v>
      </c>
      <c r="AGX29">
        <v>220.22669819999999</v>
      </c>
      <c r="AGY29">
        <v>225.69915019999999</v>
      </c>
      <c r="AGZ29">
        <v>230.81207599999999</v>
      </c>
      <c r="AHA29">
        <v>235.15203510000001</v>
      </c>
      <c r="AHB29">
        <v>238.76797930000001</v>
      </c>
      <c r="AHC29">
        <v>239.30005420000001</v>
      </c>
      <c r="AHD29">
        <v>239.46878559999999</v>
      </c>
      <c r="AHE29">
        <v>237.7865122</v>
      </c>
      <c r="AHF29">
        <v>237.46719770000001</v>
      </c>
      <c r="AHG29">
        <v>238.5088925</v>
      </c>
      <c r="AHH29">
        <v>238.01993680000001</v>
      </c>
      <c r="AHI29">
        <v>234.8939882</v>
      </c>
      <c r="AHJ29">
        <v>233.1613116</v>
      </c>
      <c r="AHK29">
        <v>228.69195110000001</v>
      </c>
      <c r="AHL29">
        <v>226.43680449999999</v>
      </c>
      <c r="AHM29">
        <v>223.52216300000001</v>
      </c>
      <c r="AHN29">
        <v>219.61942730000001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18.279251630000001</v>
      </c>
      <c r="AHW29">
        <v>17.746846250000001</v>
      </c>
      <c r="AHX29">
        <v>17.050469190000001</v>
      </c>
      <c r="AHY29">
        <v>16.37960249</v>
      </c>
      <c r="AHZ29">
        <v>16.917581590000001</v>
      </c>
      <c r="AIA29">
        <v>16.260588129999999</v>
      </c>
      <c r="AIB29">
        <v>16.58430092</v>
      </c>
      <c r="AIC29">
        <v>16.87536222</v>
      </c>
      <c r="AID29">
        <v>17.436020460000002</v>
      </c>
      <c r="AIE29">
        <v>19.55496101</v>
      </c>
      <c r="AIF29">
        <v>20.118855700000001</v>
      </c>
      <c r="AIG29">
        <v>20.22064671</v>
      </c>
      <c r="AIH29">
        <v>19.765244790000001</v>
      </c>
      <c r="AII29">
        <v>19.967513100000001</v>
      </c>
      <c r="AIJ29">
        <v>19.763583140000001</v>
      </c>
      <c r="AIK29">
        <v>19.18794479</v>
      </c>
      <c r="AIL29">
        <v>19.696981229999999</v>
      </c>
      <c r="AIM29">
        <v>19.584084749999999</v>
      </c>
      <c r="AIN29">
        <v>19.349209940000001</v>
      </c>
      <c r="AIO29">
        <v>18.78564072</v>
      </c>
      <c r="AIP29">
        <v>16.973388830000001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0.69776112099999998</v>
      </c>
      <c r="AIY29">
        <v>0</v>
      </c>
      <c r="AIZ29">
        <v>0.98656016800000002</v>
      </c>
      <c r="AJA29">
        <v>2.2349259460000002</v>
      </c>
      <c r="AJB29">
        <v>2.1698310159999998</v>
      </c>
      <c r="AJC29">
        <v>1.8056846179999999</v>
      </c>
      <c r="AJD29">
        <v>1.1687279079999999</v>
      </c>
      <c r="AJE29">
        <v>1.1346872889999999</v>
      </c>
      <c r="AJF29">
        <v>2.478685826</v>
      </c>
      <c r="AJG29">
        <v>2.139103194</v>
      </c>
      <c r="AJH29">
        <v>1.5575994129999999</v>
      </c>
      <c r="AJI29">
        <v>2.0163099199999999</v>
      </c>
      <c r="AJJ29">
        <v>1.223489029</v>
      </c>
      <c r="AJK29">
        <v>1.425424112</v>
      </c>
      <c r="AJL29">
        <v>1.3839069049999999</v>
      </c>
      <c r="AJM29">
        <v>1.5675320930000001</v>
      </c>
      <c r="AJN29">
        <v>1.521875818</v>
      </c>
      <c r="AJO29">
        <v>1.2664708609999999</v>
      </c>
      <c r="AJP29">
        <v>2.25423616</v>
      </c>
      <c r="AJQ29">
        <v>2.1885787969999999</v>
      </c>
      <c r="AJR29">
        <v>2.5111671979999999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97.060334909999995</v>
      </c>
      <c r="AKA29">
        <v>121.7255586</v>
      </c>
      <c r="AKB29">
        <v>147.5035781</v>
      </c>
      <c r="AKC29">
        <v>92.354114789999997</v>
      </c>
      <c r="AKD29">
        <v>98.808354640000005</v>
      </c>
      <c r="AKE29">
        <v>272.11237499999999</v>
      </c>
      <c r="AKF29">
        <v>212.4443498</v>
      </c>
      <c r="AKG29">
        <v>190.85056359999999</v>
      </c>
      <c r="AKH29">
        <v>139.7214371</v>
      </c>
      <c r="AKI29">
        <v>192.75160829999999</v>
      </c>
      <c r="AKJ29">
        <v>185.49871909999999</v>
      </c>
      <c r="AKK29">
        <v>178.71495959999999</v>
      </c>
      <c r="AKL29">
        <v>242.1174197</v>
      </c>
      <c r="AKM29">
        <v>257.5859782</v>
      </c>
      <c r="AKN29">
        <v>230.28396760000001</v>
      </c>
      <c r="AKO29">
        <v>176.64341580000001</v>
      </c>
      <c r="AKP29">
        <v>123.09065510000001</v>
      </c>
      <c r="AKQ29">
        <v>197.8028841</v>
      </c>
      <c r="AKR29">
        <v>195.15669779999999</v>
      </c>
      <c r="AKS29">
        <v>240.64757969999999</v>
      </c>
      <c r="AKT29">
        <v>241.47985750000001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134.78335569999999</v>
      </c>
      <c r="AME29">
        <v>135.60040749999999</v>
      </c>
      <c r="AMF29">
        <v>135.209013</v>
      </c>
      <c r="AMG29">
        <v>135.67367669999999</v>
      </c>
      <c r="AMH29">
        <v>137.8379161</v>
      </c>
      <c r="AMI29">
        <v>138.48404729999999</v>
      </c>
      <c r="AMJ29">
        <v>138.1077842</v>
      </c>
      <c r="AMK29">
        <v>136.9137757</v>
      </c>
      <c r="AML29">
        <v>137.13288449999999</v>
      </c>
      <c r="AMM29">
        <v>135.46453769999999</v>
      </c>
      <c r="AMN29">
        <v>136.6409385</v>
      </c>
      <c r="AMO29">
        <v>135.97629620000001</v>
      </c>
      <c r="AMP29">
        <v>134.81914610000001</v>
      </c>
      <c r="AMQ29">
        <v>133.71485200000001</v>
      </c>
      <c r="AMR29">
        <v>133.83278139999999</v>
      </c>
      <c r="AMS29">
        <v>133.07027590000001</v>
      </c>
      <c r="AMT29">
        <v>131.8696578</v>
      </c>
      <c r="AMU29">
        <v>130.40218540000001</v>
      </c>
      <c r="AMV29">
        <v>129.4300471</v>
      </c>
      <c r="AMW29">
        <v>127.60191639999999</v>
      </c>
      <c r="AMX29">
        <v>125.0738027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276.14950549999998</v>
      </c>
      <c r="ANG29">
        <v>277.29839470000002</v>
      </c>
      <c r="ANH29">
        <v>319.7187821</v>
      </c>
      <c r="ANI29">
        <v>361.04808430000003</v>
      </c>
      <c r="ANJ29">
        <v>238.95538089999999</v>
      </c>
      <c r="ANK29">
        <v>264.0095584</v>
      </c>
      <c r="ANL29">
        <v>228.6902542</v>
      </c>
      <c r="ANM29">
        <v>303.03947190000002</v>
      </c>
      <c r="ANN29">
        <v>289.93669449999999</v>
      </c>
      <c r="ANO29">
        <v>297.11177270000002</v>
      </c>
      <c r="ANP29">
        <v>176.7805305</v>
      </c>
      <c r="ANQ29">
        <v>275.98459480000002</v>
      </c>
      <c r="ANR29">
        <v>298.48881110000002</v>
      </c>
      <c r="ANS29">
        <v>276.25443890000003</v>
      </c>
      <c r="ANT29">
        <v>193.55437889999999</v>
      </c>
      <c r="ANU29">
        <v>224.03485069999999</v>
      </c>
      <c r="ANV29">
        <v>278.0065366</v>
      </c>
      <c r="ANW29">
        <v>247.08044699999999</v>
      </c>
      <c r="ANX29">
        <v>257.57755429999997</v>
      </c>
      <c r="ANY29">
        <v>252.0493477</v>
      </c>
      <c r="ANZ29">
        <v>224.12690040000001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95.800249089999994</v>
      </c>
      <c r="AOI29">
        <v>98.639163530000005</v>
      </c>
      <c r="AOJ29">
        <v>100.3930136</v>
      </c>
      <c r="AOK29">
        <v>101.5690927</v>
      </c>
      <c r="AOL29">
        <v>102.7378454</v>
      </c>
      <c r="AOM29">
        <v>104.0365259</v>
      </c>
      <c r="AON29">
        <v>104.2067551</v>
      </c>
      <c r="AOO29">
        <v>104.54667240000001</v>
      </c>
      <c r="AOP29">
        <v>103.97219870000001</v>
      </c>
      <c r="AOQ29">
        <v>103.4687417</v>
      </c>
      <c r="AOR29">
        <v>103.54375210000001</v>
      </c>
      <c r="AOS29">
        <v>103.66941199999999</v>
      </c>
      <c r="AOT29">
        <v>102.567716</v>
      </c>
      <c r="AOU29">
        <v>101.28521859999999</v>
      </c>
      <c r="AOV29">
        <v>100.3171127</v>
      </c>
      <c r="AOW29">
        <v>98.685118369999998</v>
      </c>
      <c r="AOX29">
        <v>97.165736140000007</v>
      </c>
      <c r="AOY29">
        <v>95.810595219999996</v>
      </c>
      <c r="AOZ29">
        <v>94.606772899999996</v>
      </c>
      <c r="APA29">
        <v>92.396068270000001</v>
      </c>
      <c r="APB29">
        <v>89.668440410000002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603.87032569999997</v>
      </c>
      <c r="APK29">
        <v>956.37225260000002</v>
      </c>
      <c r="APL29">
        <v>974.01196830000004</v>
      </c>
      <c r="APM29">
        <v>773.07408310000005</v>
      </c>
      <c r="APN29">
        <v>767.71999740000001</v>
      </c>
      <c r="APO29">
        <v>925.9849408</v>
      </c>
      <c r="APP29">
        <v>927.66420730000004</v>
      </c>
      <c r="APQ29">
        <v>852.99226929999998</v>
      </c>
      <c r="APR29">
        <v>946.89414680000004</v>
      </c>
      <c r="APS29">
        <v>934.43971139999996</v>
      </c>
      <c r="APT29">
        <v>870.68579339999997</v>
      </c>
      <c r="APU29">
        <v>871.08139879999999</v>
      </c>
      <c r="APV29">
        <v>975.45856590000005</v>
      </c>
      <c r="APW29">
        <v>906.18687829999999</v>
      </c>
      <c r="APX29">
        <v>916.24512219999997</v>
      </c>
      <c r="APY29">
        <v>911.64569410000001</v>
      </c>
      <c r="APZ29">
        <v>926.83936640000002</v>
      </c>
      <c r="AQA29">
        <v>859.78941780000002</v>
      </c>
      <c r="AQB29">
        <v>752.2364043</v>
      </c>
      <c r="AQC29">
        <v>865.84311160000004</v>
      </c>
      <c r="AQD29">
        <v>971.64488410000001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99.593494620000001</v>
      </c>
      <c r="ARO29">
        <v>96.798568279999998</v>
      </c>
      <c r="ARP29">
        <v>94.276089099999993</v>
      </c>
      <c r="ARQ29">
        <v>91.740827179999997</v>
      </c>
      <c r="ARR29">
        <v>89.639234889999997</v>
      </c>
      <c r="ARS29">
        <v>87.373236489999996</v>
      </c>
      <c r="ART29">
        <v>85.366108229999995</v>
      </c>
      <c r="ARU29">
        <v>83.204773849999995</v>
      </c>
      <c r="ARV29">
        <v>80.896093640000004</v>
      </c>
      <c r="ARW29">
        <v>78.762731290000005</v>
      </c>
      <c r="ARX29">
        <v>77.469263220000002</v>
      </c>
      <c r="ARY29">
        <v>75.589203850000004</v>
      </c>
      <c r="ARZ29">
        <v>73.566011099999997</v>
      </c>
      <c r="ASA29">
        <v>71.613047960000003</v>
      </c>
      <c r="ASB29">
        <v>69.335011980000004</v>
      </c>
      <c r="ASC29">
        <v>67.183356140000001</v>
      </c>
      <c r="ASD29">
        <v>65.460589839999997</v>
      </c>
      <c r="ASE29">
        <v>63.825161690000002</v>
      </c>
      <c r="ASF29">
        <v>61.532100059999998</v>
      </c>
      <c r="ASG29">
        <v>60.264967460000001</v>
      </c>
      <c r="ASH29">
        <v>58.697487639999999</v>
      </c>
    </row>
    <row r="30" spans="1:1178" x14ac:dyDescent="0.25">
      <c r="C30">
        <v>0</v>
      </c>
      <c r="D30">
        <v>0</v>
      </c>
      <c r="E30">
        <v>0</v>
      </c>
      <c r="F30">
        <v>260</v>
      </c>
      <c r="G30">
        <v>280</v>
      </c>
      <c r="H30">
        <v>266</v>
      </c>
      <c r="I30">
        <v>232</v>
      </c>
      <c r="J30">
        <v>304</v>
      </c>
      <c r="K30">
        <v>273</v>
      </c>
      <c r="L30">
        <v>280</v>
      </c>
      <c r="M30">
        <v>275</v>
      </c>
      <c r="N30">
        <v>277</v>
      </c>
      <c r="O30">
        <v>293</v>
      </c>
      <c r="P30">
        <v>327</v>
      </c>
      <c r="Q30">
        <v>320</v>
      </c>
      <c r="R30">
        <v>308</v>
      </c>
      <c r="S30">
        <v>305</v>
      </c>
      <c r="T30">
        <v>308</v>
      </c>
      <c r="U30">
        <v>352</v>
      </c>
      <c r="V30">
        <v>313</v>
      </c>
      <c r="W30">
        <v>302</v>
      </c>
      <c r="X30">
        <v>330</v>
      </c>
      <c r="Y30">
        <v>285</v>
      </c>
      <c r="Z30">
        <v>334</v>
      </c>
      <c r="AA30">
        <v>311</v>
      </c>
      <c r="AB30">
        <v>290</v>
      </c>
      <c r="AC30">
        <v>288</v>
      </c>
      <c r="AD30">
        <v>282</v>
      </c>
      <c r="AE30">
        <v>0</v>
      </c>
      <c r="AF30">
        <v>0</v>
      </c>
      <c r="AG30">
        <v>0</v>
      </c>
      <c r="AH30">
        <v>61</v>
      </c>
      <c r="AI30">
        <v>71</v>
      </c>
      <c r="AJ30">
        <v>78</v>
      </c>
      <c r="AK30">
        <v>77</v>
      </c>
      <c r="AL30">
        <v>97</v>
      </c>
      <c r="AM30">
        <v>90</v>
      </c>
      <c r="AN30">
        <v>90</v>
      </c>
      <c r="AO30">
        <v>92</v>
      </c>
      <c r="AP30">
        <v>112</v>
      </c>
      <c r="AQ30">
        <v>89</v>
      </c>
      <c r="AR30">
        <v>101</v>
      </c>
      <c r="AS30">
        <v>115</v>
      </c>
      <c r="AT30">
        <v>103</v>
      </c>
      <c r="AU30">
        <v>109</v>
      </c>
      <c r="AV30">
        <v>143</v>
      </c>
      <c r="AW30">
        <v>124</v>
      </c>
      <c r="AX30">
        <v>129</v>
      </c>
      <c r="AY30">
        <v>139</v>
      </c>
      <c r="AZ30">
        <v>146</v>
      </c>
      <c r="BA30">
        <v>158</v>
      </c>
      <c r="BB30">
        <v>144</v>
      </c>
      <c r="BC30">
        <v>138</v>
      </c>
      <c r="BD30">
        <v>171</v>
      </c>
      <c r="BE30">
        <v>189</v>
      </c>
      <c r="BF30">
        <v>174</v>
      </c>
      <c r="BG30">
        <v>0</v>
      </c>
      <c r="BH30">
        <v>0</v>
      </c>
      <c r="BI30">
        <v>0</v>
      </c>
      <c r="BJ30">
        <v>99</v>
      </c>
      <c r="BK30">
        <v>95</v>
      </c>
      <c r="BL30">
        <v>88</v>
      </c>
      <c r="BM30">
        <v>95</v>
      </c>
      <c r="BN30">
        <v>110</v>
      </c>
      <c r="BO30">
        <v>101</v>
      </c>
      <c r="BP30">
        <v>104</v>
      </c>
      <c r="BQ30">
        <v>103</v>
      </c>
      <c r="BR30">
        <v>119</v>
      </c>
      <c r="BS30">
        <v>113</v>
      </c>
      <c r="BT30">
        <v>116</v>
      </c>
      <c r="BU30">
        <v>111</v>
      </c>
      <c r="BV30">
        <v>130</v>
      </c>
      <c r="BW30">
        <v>125</v>
      </c>
      <c r="BX30">
        <v>121</v>
      </c>
      <c r="BY30">
        <v>105</v>
      </c>
      <c r="BZ30">
        <v>119</v>
      </c>
      <c r="CA30">
        <v>118</v>
      </c>
      <c r="CB30">
        <v>112</v>
      </c>
      <c r="CC30">
        <v>123</v>
      </c>
      <c r="CD30">
        <v>138</v>
      </c>
      <c r="CE30">
        <v>140</v>
      </c>
      <c r="CF30">
        <v>126</v>
      </c>
      <c r="CG30">
        <v>130</v>
      </c>
      <c r="CH30">
        <v>122</v>
      </c>
      <c r="CI30">
        <v>0</v>
      </c>
      <c r="CJ30">
        <v>0</v>
      </c>
      <c r="CK30">
        <v>0</v>
      </c>
      <c r="CL30">
        <v>32</v>
      </c>
      <c r="CM30">
        <v>26</v>
      </c>
      <c r="CN30">
        <v>25</v>
      </c>
      <c r="CO30">
        <v>36</v>
      </c>
      <c r="CP30">
        <v>33</v>
      </c>
      <c r="CQ30">
        <v>32</v>
      </c>
      <c r="CR30">
        <v>29</v>
      </c>
      <c r="CS30">
        <v>22</v>
      </c>
      <c r="CT30">
        <v>24</v>
      </c>
      <c r="CU30">
        <v>34</v>
      </c>
      <c r="CV30">
        <v>23</v>
      </c>
      <c r="CW30">
        <v>29</v>
      </c>
      <c r="CX30">
        <v>40</v>
      </c>
      <c r="CY30">
        <v>28</v>
      </c>
      <c r="CZ30">
        <v>30</v>
      </c>
      <c r="DA30">
        <v>29</v>
      </c>
      <c r="DB30">
        <v>45</v>
      </c>
      <c r="DC30">
        <v>42</v>
      </c>
      <c r="DD30">
        <v>30</v>
      </c>
      <c r="DE30">
        <v>22</v>
      </c>
      <c r="DF30">
        <v>23</v>
      </c>
      <c r="DG30">
        <v>31</v>
      </c>
      <c r="DH30">
        <v>32</v>
      </c>
      <c r="DI30">
        <v>32</v>
      </c>
      <c r="DJ30">
        <v>35</v>
      </c>
      <c r="DK30">
        <v>0</v>
      </c>
      <c r="DL30">
        <v>0</v>
      </c>
      <c r="DM30">
        <v>0</v>
      </c>
      <c r="DN30">
        <v>1</v>
      </c>
      <c r="DO30">
        <v>3</v>
      </c>
      <c r="DP30">
        <v>2</v>
      </c>
      <c r="DQ30">
        <v>0</v>
      </c>
      <c r="DR30">
        <v>5</v>
      </c>
      <c r="DS30">
        <v>1</v>
      </c>
      <c r="DT30">
        <v>7</v>
      </c>
      <c r="DU30">
        <v>5</v>
      </c>
      <c r="DV30">
        <v>2</v>
      </c>
      <c r="DW30">
        <v>5</v>
      </c>
      <c r="DX30">
        <v>5</v>
      </c>
      <c r="DY30">
        <v>6</v>
      </c>
      <c r="DZ30">
        <v>6</v>
      </c>
      <c r="EA30">
        <v>5</v>
      </c>
      <c r="EB30">
        <v>6</v>
      </c>
      <c r="EC30">
        <v>9</v>
      </c>
      <c r="ED30">
        <v>4</v>
      </c>
      <c r="EE30">
        <v>8</v>
      </c>
      <c r="EF30">
        <v>12</v>
      </c>
      <c r="EG30">
        <v>12</v>
      </c>
      <c r="EH30">
        <v>5</v>
      </c>
      <c r="EI30">
        <v>11</v>
      </c>
      <c r="EJ30">
        <v>11</v>
      </c>
      <c r="EK30">
        <v>9</v>
      </c>
      <c r="EL30">
        <v>12</v>
      </c>
      <c r="EM30">
        <v>0</v>
      </c>
      <c r="EN30">
        <v>0</v>
      </c>
      <c r="EO30">
        <v>0</v>
      </c>
      <c r="EP30">
        <v>10</v>
      </c>
      <c r="EQ30">
        <v>20</v>
      </c>
      <c r="ER30">
        <v>15</v>
      </c>
      <c r="ES30">
        <v>10</v>
      </c>
      <c r="ET30">
        <v>0</v>
      </c>
      <c r="EU30">
        <v>10</v>
      </c>
      <c r="EV30">
        <v>20</v>
      </c>
      <c r="EW30">
        <v>10</v>
      </c>
      <c r="EX30">
        <v>30</v>
      </c>
      <c r="EY30">
        <v>10</v>
      </c>
      <c r="EZ30">
        <v>40</v>
      </c>
      <c r="FA30">
        <v>5</v>
      </c>
      <c r="FB30">
        <v>20</v>
      </c>
      <c r="FC30">
        <v>40</v>
      </c>
      <c r="FD30">
        <v>25</v>
      </c>
      <c r="FE30">
        <v>25</v>
      </c>
      <c r="FF30">
        <v>40</v>
      </c>
      <c r="FG30">
        <v>35</v>
      </c>
      <c r="FH30">
        <v>15</v>
      </c>
      <c r="FI30">
        <v>55</v>
      </c>
      <c r="FJ30">
        <v>40</v>
      </c>
      <c r="FK30">
        <v>50</v>
      </c>
      <c r="FL30">
        <v>55</v>
      </c>
      <c r="FM30">
        <v>45</v>
      </c>
      <c r="FN30">
        <v>60</v>
      </c>
      <c r="FO30">
        <v>0</v>
      </c>
      <c r="FP30">
        <v>0</v>
      </c>
      <c r="FQ30">
        <v>6937</v>
      </c>
      <c r="FR30">
        <v>7200</v>
      </c>
      <c r="FS30">
        <v>7382</v>
      </c>
      <c r="FT30">
        <v>7540</v>
      </c>
      <c r="FU30">
        <v>7737</v>
      </c>
      <c r="FV30">
        <v>7860</v>
      </c>
      <c r="FW30">
        <v>8003</v>
      </c>
      <c r="FX30">
        <v>8133</v>
      </c>
      <c r="FY30">
        <v>8233</v>
      </c>
      <c r="FZ30">
        <v>8279</v>
      </c>
      <c r="GA30">
        <v>8308</v>
      </c>
      <c r="GB30">
        <v>8418</v>
      </c>
      <c r="GC30">
        <v>8488</v>
      </c>
      <c r="GD30">
        <v>8575</v>
      </c>
      <c r="GE30">
        <v>8625</v>
      </c>
      <c r="GF30">
        <v>8678</v>
      </c>
      <c r="GG30">
        <v>8711</v>
      </c>
      <c r="GH30">
        <v>8791</v>
      </c>
      <c r="GI30">
        <v>8812</v>
      </c>
      <c r="GJ30">
        <v>8862</v>
      </c>
      <c r="GK30">
        <v>8912</v>
      </c>
      <c r="GL30">
        <v>8906</v>
      </c>
      <c r="GM30">
        <v>8889</v>
      </c>
      <c r="GN30">
        <v>8860</v>
      </c>
      <c r="GO30">
        <v>8878</v>
      </c>
      <c r="GP30">
        <v>8895</v>
      </c>
      <c r="GQ30">
        <v>0</v>
      </c>
      <c r="GR30">
        <v>0</v>
      </c>
      <c r="GS30">
        <v>577</v>
      </c>
      <c r="GT30">
        <v>753</v>
      </c>
      <c r="GU30">
        <v>920</v>
      </c>
      <c r="GV30">
        <v>1092</v>
      </c>
      <c r="GW30">
        <v>1254</v>
      </c>
      <c r="GX30">
        <v>1427</v>
      </c>
      <c r="GY30">
        <v>1555</v>
      </c>
      <c r="GZ30">
        <v>1717</v>
      </c>
      <c r="HA30">
        <v>1853</v>
      </c>
      <c r="HB30">
        <v>2001</v>
      </c>
      <c r="HC30">
        <v>2139</v>
      </c>
      <c r="HD30">
        <v>2256</v>
      </c>
      <c r="HE30">
        <v>2386</v>
      </c>
      <c r="HF30">
        <v>2515</v>
      </c>
      <c r="HG30">
        <v>2649</v>
      </c>
      <c r="HH30">
        <v>2757</v>
      </c>
      <c r="HI30">
        <v>2847</v>
      </c>
      <c r="HJ30">
        <v>2903</v>
      </c>
      <c r="HK30">
        <v>3015</v>
      </c>
      <c r="HL30">
        <v>3107</v>
      </c>
      <c r="HM30">
        <v>3200</v>
      </c>
      <c r="HN30">
        <v>3265</v>
      </c>
      <c r="HO30">
        <v>3323</v>
      </c>
      <c r="HP30">
        <v>3404</v>
      </c>
      <c r="HQ30">
        <v>3448</v>
      </c>
      <c r="HR30">
        <v>3509</v>
      </c>
      <c r="HS30">
        <v>0</v>
      </c>
      <c r="HT30">
        <v>0</v>
      </c>
      <c r="HU30">
        <v>56</v>
      </c>
      <c r="HV30">
        <v>60</v>
      </c>
      <c r="HW30">
        <v>61</v>
      </c>
      <c r="HX30">
        <v>64</v>
      </c>
      <c r="HY30">
        <v>75</v>
      </c>
      <c r="HZ30">
        <v>82</v>
      </c>
      <c r="IA30">
        <v>92</v>
      </c>
      <c r="IB30">
        <v>103</v>
      </c>
      <c r="IC30">
        <v>125</v>
      </c>
      <c r="ID30">
        <v>140</v>
      </c>
      <c r="IE30">
        <v>157</v>
      </c>
      <c r="IF30">
        <v>167</v>
      </c>
      <c r="IG30">
        <v>181</v>
      </c>
      <c r="IH30">
        <v>183</v>
      </c>
      <c r="II30">
        <v>185</v>
      </c>
      <c r="IJ30">
        <v>200</v>
      </c>
      <c r="IK30">
        <v>199</v>
      </c>
      <c r="IL30">
        <v>208</v>
      </c>
      <c r="IM30">
        <v>218</v>
      </c>
      <c r="IN30">
        <v>229</v>
      </c>
      <c r="IO30">
        <v>240</v>
      </c>
      <c r="IP30">
        <v>235</v>
      </c>
      <c r="IQ30">
        <v>249</v>
      </c>
      <c r="IR30">
        <v>269</v>
      </c>
      <c r="IS30">
        <v>281</v>
      </c>
      <c r="IT30">
        <v>301</v>
      </c>
      <c r="IU30">
        <v>0</v>
      </c>
      <c r="IV30">
        <v>0</v>
      </c>
      <c r="IW30">
        <v>7</v>
      </c>
      <c r="IX30">
        <v>4</v>
      </c>
      <c r="IY30">
        <v>3</v>
      </c>
      <c r="IZ30">
        <v>2</v>
      </c>
      <c r="JA30">
        <v>3</v>
      </c>
      <c r="JB30">
        <v>6</v>
      </c>
      <c r="JC30">
        <v>5</v>
      </c>
      <c r="JD30">
        <v>5</v>
      </c>
      <c r="JE30">
        <v>7</v>
      </c>
      <c r="JF30">
        <v>9</v>
      </c>
      <c r="JG30">
        <v>6</v>
      </c>
      <c r="JH30">
        <v>10</v>
      </c>
      <c r="JI30">
        <v>8</v>
      </c>
      <c r="JJ30">
        <v>17</v>
      </c>
      <c r="JK30">
        <v>17</v>
      </c>
      <c r="JL30">
        <v>17</v>
      </c>
      <c r="JM30">
        <v>22</v>
      </c>
      <c r="JN30">
        <v>19</v>
      </c>
      <c r="JO30">
        <v>19</v>
      </c>
      <c r="JP30">
        <v>20</v>
      </c>
      <c r="JQ30">
        <v>18</v>
      </c>
      <c r="JR30">
        <v>22</v>
      </c>
      <c r="JS30">
        <v>18</v>
      </c>
      <c r="JT30">
        <v>23</v>
      </c>
      <c r="JU30">
        <v>21</v>
      </c>
      <c r="JV30">
        <v>21</v>
      </c>
      <c r="JW30">
        <v>0</v>
      </c>
      <c r="JX30">
        <v>0</v>
      </c>
      <c r="JY30">
        <v>0</v>
      </c>
      <c r="JZ30">
        <v>7</v>
      </c>
      <c r="KA30">
        <v>14</v>
      </c>
      <c r="KB30">
        <v>24</v>
      </c>
      <c r="KC30">
        <v>33</v>
      </c>
      <c r="KD30">
        <v>39</v>
      </c>
      <c r="KE30">
        <v>51</v>
      </c>
      <c r="KF30">
        <v>65</v>
      </c>
      <c r="KG30">
        <v>74</v>
      </c>
      <c r="KH30">
        <v>87</v>
      </c>
      <c r="KI30">
        <v>102</v>
      </c>
      <c r="KJ30">
        <v>117</v>
      </c>
      <c r="KK30">
        <v>134</v>
      </c>
      <c r="KL30">
        <v>154</v>
      </c>
      <c r="KM30">
        <v>177</v>
      </c>
      <c r="KN30">
        <v>198</v>
      </c>
      <c r="KO30">
        <v>224</v>
      </c>
      <c r="KP30">
        <v>259</v>
      </c>
      <c r="KQ30">
        <v>287</v>
      </c>
      <c r="KR30">
        <v>310</v>
      </c>
      <c r="KS30">
        <v>327</v>
      </c>
      <c r="KT30">
        <v>371</v>
      </c>
      <c r="KU30">
        <v>397</v>
      </c>
      <c r="KV30">
        <v>416</v>
      </c>
      <c r="KW30">
        <v>442</v>
      </c>
      <c r="KX30">
        <v>478</v>
      </c>
      <c r="KY30">
        <v>0</v>
      </c>
      <c r="KZ30">
        <v>0</v>
      </c>
      <c r="LA30">
        <v>0</v>
      </c>
      <c r="LB30">
        <v>210</v>
      </c>
      <c r="LC30">
        <v>396</v>
      </c>
      <c r="LD30">
        <v>568</v>
      </c>
      <c r="LE30">
        <v>752</v>
      </c>
      <c r="LF30">
        <v>958</v>
      </c>
      <c r="LG30">
        <v>1121</v>
      </c>
      <c r="LH30">
        <v>1291</v>
      </c>
      <c r="LI30">
        <v>1451</v>
      </c>
      <c r="LJ30">
        <v>1631</v>
      </c>
      <c r="LK30">
        <v>1780</v>
      </c>
      <c r="LL30">
        <v>1926</v>
      </c>
      <c r="LM30">
        <v>2058</v>
      </c>
      <c r="LN30">
        <v>2183</v>
      </c>
      <c r="LO30">
        <v>2339</v>
      </c>
      <c r="LP30">
        <v>2475</v>
      </c>
      <c r="LQ30">
        <v>2633</v>
      </c>
      <c r="LR30">
        <v>2768</v>
      </c>
      <c r="LS30">
        <v>2868</v>
      </c>
      <c r="LT30">
        <v>2964</v>
      </c>
      <c r="LU30">
        <v>3087</v>
      </c>
      <c r="LV30">
        <v>3201</v>
      </c>
      <c r="LW30">
        <v>3322</v>
      </c>
      <c r="LX30">
        <v>3443</v>
      </c>
      <c r="LY30">
        <v>3579</v>
      </c>
      <c r="LZ30">
        <v>3690</v>
      </c>
      <c r="MA30">
        <v>0</v>
      </c>
      <c r="MB30">
        <v>0</v>
      </c>
      <c r="MC30">
        <v>1478</v>
      </c>
      <c r="MD30">
        <v>1498</v>
      </c>
      <c r="ME30">
        <v>1560</v>
      </c>
      <c r="MF30">
        <v>1575</v>
      </c>
      <c r="MG30">
        <v>1600</v>
      </c>
      <c r="MH30">
        <v>1632</v>
      </c>
      <c r="MI30">
        <v>1683</v>
      </c>
      <c r="MJ30">
        <v>1742</v>
      </c>
      <c r="MK30">
        <v>1833</v>
      </c>
      <c r="ML30">
        <v>1878</v>
      </c>
      <c r="MM30">
        <v>1936</v>
      </c>
      <c r="MN30">
        <v>1977</v>
      </c>
      <c r="MO30">
        <v>2017</v>
      </c>
      <c r="MP30">
        <v>2091</v>
      </c>
      <c r="MQ30">
        <v>2151</v>
      </c>
      <c r="MR30">
        <v>2197</v>
      </c>
      <c r="MS30">
        <v>2239</v>
      </c>
      <c r="MT30">
        <v>2287</v>
      </c>
      <c r="MU30">
        <v>2353</v>
      </c>
      <c r="MV30">
        <v>2405</v>
      </c>
      <c r="MW30">
        <v>2468</v>
      </c>
      <c r="MX30">
        <v>2489</v>
      </c>
      <c r="MY30">
        <v>2520</v>
      </c>
      <c r="MZ30">
        <v>2586</v>
      </c>
      <c r="NA30">
        <v>2623</v>
      </c>
      <c r="NB30">
        <v>2666</v>
      </c>
      <c r="NC30">
        <v>0</v>
      </c>
      <c r="ND30">
        <v>0</v>
      </c>
      <c r="NE30">
        <v>0</v>
      </c>
      <c r="NF30">
        <v>56</v>
      </c>
      <c r="NG30">
        <v>97</v>
      </c>
      <c r="NH30">
        <v>147</v>
      </c>
      <c r="NI30">
        <v>186</v>
      </c>
      <c r="NJ30">
        <v>234</v>
      </c>
      <c r="NK30">
        <v>289</v>
      </c>
      <c r="NL30">
        <v>350</v>
      </c>
      <c r="NM30">
        <v>402</v>
      </c>
      <c r="NN30">
        <v>463</v>
      </c>
      <c r="NO30">
        <v>524</v>
      </c>
      <c r="NP30">
        <v>589</v>
      </c>
      <c r="NQ30">
        <v>642</v>
      </c>
      <c r="NR30">
        <v>704</v>
      </c>
      <c r="NS30">
        <v>760</v>
      </c>
      <c r="NT30">
        <v>822</v>
      </c>
      <c r="NU30">
        <v>897</v>
      </c>
      <c r="NV30">
        <v>967</v>
      </c>
      <c r="NW30">
        <v>1022</v>
      </c>
      <c r="NX30">
        <v>1098</v>
      </c>
      <c r="NY30">
        <v>1178</v>
      </c>
      <c r="NZ30">
        <v>1273</v>
      </c>
      <c r="OA30">
        <v>1372</v>
      </c>
      <c r="OB30">
        <v>1452</v>
      </c>
      <c r="OC30">
        <v>1531</v>
      </c>
      <c r="OD30">
        <v>1609</v>
      </c>
      <c r="OE30">
        <v>0</v>
      </c>
      <c r="OF30">
        <v>0</v>
      </c>
      <c r="OG30">
        <v>2107</v>
      </c>
      <c r="OH30">
        <v>2225</v>
      </c>
      <c r="OI30">
        <v>2332</v>
      </c>
      <c r="OJ30">
        <v>2433</v>
      </c>
      <c r="OK30">
        <v>2515</v>
      </c>
      <c r="OL30">
        <v>2628</v>
      </c>
      <c r="OM30">
        <v>2741</v>
      </c>
      <c r="ON30">
        <v>2844</v>
      </c>
      <c r="OO30">
        <v>2913</v>
      </c>
      <c r="OP30">
        <v>3011</v>
      </c>
      <c r="OQ30">
        <v>3089</v>
      </c>
      <c r="OR30">
        <v>3186</v>
      </c>
      <c r="OS30">
        <v>3273</v>
      </c>
      <c r="OT30">
        <v>3362</v>
      </c>
      <c r="OU30">
        <v>3435</v>
      </c>
      <c r="OV30">
        <v>3531</v>
      </c>
      <c r="OW30">
        <v>3619</v>
      </c>
      <c r="OX30">
        <v>3714</v>
      </c>
      <c r="OY30">
        <v>3813</v>
      </c>
      <c r="OZ30">
        <v>3881</v>
      </c>
      <c r="PA30">
        <v>3949</v>
      </c>
      <c r="PB30">
        <v>3951</v>
      </c>
      <c r="PC30">
        <v>3963</v>
      </c>
      <c r="PD30">
        <v>3993</v>
      </c>
      <c r="PE30">
        <v>4049</v>
      </c>
      <c r="PF30">
        <v>4110</v>
      </c>
      <c r="PG30">
        <v>0</v>
      </c>
      <c r="PH30">
        <v>0</v>
      </c>
      <c r="PI30">
        <v>0</v>
      </c>
      <c r="PJ30">
        <v>62</v>
      </c>
      <c r="PK30">
        <v>146</v>
      </c>
      <c r="PL30">
        <v>231</v>
      </c>
      <c r="PM30">
        <v>304</v>
      </c>
      <c r="PN30">
        <v>396</v>
      </c>
      <c r="PO30">
        <v>468</v>
      </c>
      <c r="PP30">
        <v>545</v>
      </c>
      <c r="PQ30">
        <v>645</v>
      </c>
      <c r="PR30">
        <v>740</v>
      </c>
      <c r="PS30">
        <v>844</v>
      </c>
      <c r="PT30">
        <v>954</v>
      </c>
      <c r="PU30">
        <v>1058</v>
      </c>
      <c r="PV30">
        <v>1167</v>
      </c>
      <c r="PW30">
        <v>1269</v>
      </c>
      <c r="PX30">
        <v>1381</v>
      </c>
      <c r="PY30">
        <v>1488</v>
      </c>
      <c r="PZ30">
        <v>1598</v>
      </c>
      <c r="QA30">
        <v>1735</v>
      </c>
      <c r="QB30">
        <v>1863</v>
      </c>
      <c r="QC30">
        <v>1993</v>
      </c>
      <c r="QD30">
        <v>2146</v>
      </c>
      <c r="QE30">
        <v>2295</v>
      </c>
      <c r="QF30">
        <v>2443</v>
      </c>
      <c r="QG30">
        <v>2593</v>
      </c>
      <c r="QH30">
        <v>2743</v>
      </c>
      <c r="QI30">
        <v>0</v>
      </c>
      <c r="QJ30">
        <v>0</v>
      </c>
      <c r="QK30">
        <v>7505</v>
      </c>
      <c r="QL30">
        <v>7795</v>
      </c>
      <c r="QM30">
        <v>7871</v>
      </c>
      <c r="QN30">
        <v>8028</v>
      </c>
      <c r="QO30">
        <v>8049</v>
      </c>
      <c r="QP30">
        <v>8097</v>
      </c>
      <c r="QQ30">
        <v>8070</v>
      </c>
      <c r="QR30">
        <v>8092</v>
      </c>
      <c r="QS30">
        <v>8132</v>
      </c>
      <c r="QT30">
        <v>8122</v>
      </c>
      <c r="QU30">
        <v>8129</v>
      </c>
      <c r="QV30">
        <v>8132</v>
      </c>
      <c r="QW30">
        <v>8122</v>
      </c>
      <c r="QX30">
        <v>8193</v>
      </c>
      <c r="QY30">
        <v>8192</v>
      </c>
      <c r="QZ30">
        <v>8183</v>
      </c>
      <c r="RA30">
        <v>8203</v>
      </c>
      <c r="RB30">
        <v>8201</v>
      </c>
      <c r="RC30">
        <v>8233</v>
      </c>
      <c r="RD30">
        <v>8287</v>
      </c>
      <c r="RE30">
        <v>8229</v>
      </c>
      <c r="RF30">
        <v>8171</v>
      </c>
      <c r="RG30">
        <v>8195</v>
      </c>
      <c r="RH30">
        <v>8166</v>
      </c>
      <c r="RI30">
        <v>8169</v>
      </c>
      <c r="RJ30">
        <v>8220</v>
      </c>
      <c r="RK30">
        <v>0</v>
      </c>
      <c r="RL30">
        <v>0</v>
      </c>
      <c r="RM30">
        <v>8283</v>
      </c>
      <c r="RN30">
        <v>8346</v>
      </c>
      <c r="RO30">
        <v>8484</v>
      </c>
      <c r="RP30">
        <v>8636</v>
      </c>
      <c r="RQ30">
        <v>8786</v>
      </c>
      <c r="RR30">
        <v>8857</v>
      </c>
      <c r="RS30">
        <v>9001</v>
      </c>
      <c r="RT30">
        <v>9068</v>
      </c>
      <c r="RU30">
        <v>9131</v>
      </c>
      <c r="RV30">
        <v>9191</v>
      </c>
      <c r="RW30">
        <v>9280</v>
      </c>
      <c r="RX30">
        <v>9355</v>
      </c>
      <c r="RY30">
        <v>9419</v>
      </c>
      <c r="RZ30">
        <v>9462</v>
      </c>
      <c r="SA30">
        <v>9569</v>
      </c>
      <c r="SB30">
        <v>9682</v>
      </c>
      <c r="SC30">
        <v>9716</v>
      </c>
      <c r="SD30">
        <v>9823</v>
      </c>
      <c r="SE30">
        <v>9876</v>
      </c>
      <c r="SF30">
        <v>9888</v>
      </c>
      <c r="SG30">
        <v>9919</v>
      </c>
      <c r="SH30">
        <v>9946</v>
      </c>
      <c r="SI30">
        <v>9921</v>
      </c>
      <c r="SJ30">
        <v>9979</v>
      </c>
      <c r="SK30">
        <v>9926</v>
      </c>
      <c r="SL30">
        <v>9950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878991.60219999996</v>
      </c>
      <c r="SU30">
        <v>868915.95550000004</v>
      </c>
      <c r="SV30">
        <v>857311.21050000004</v>
      </c>
      <c r="SW30">
        <v>842575.10109999997</v>
      </c>
      <c r="SX30">
        <v>822604.65659999999</v>
      </c>
      <c r="SY30">
        <v>801442.82310000004</v>
      </c>
      <c r="SZ30">
        <v>788402.06480000005</v>
      </c>
      <c r="TA30">
        <v>771803.91599999997</v>
      </c>
      <c r="TB30">
        <v>757004.58669999999</v>
      </c>
      <c r="TC30">
        <v>739241.36659999995</v>
      </c>
      <c r="TD30">
        <v>722120.34100000001</v>
      </c>
      <c r="TE30">
        <v>703753.74970000004</v>
      </c>
      <c r="TF30">
        <v>689530.94830000005</v>
      </c>
      <c r="TG30">
        <v>671046.7034</v>
      </c>
      <c r="TH30">
        <v>655198.32680000004</v>
      </c>
      <c r="TI30">
        <v>639703.88329999999</v>
      </c>
      <c r="TJ30">
        <v>620653.59510000004</v>
      </c>
      <c r="TK30">
        <v>601426.09290000005</v>
      </c>
      <c r="TL30">
        <v>582003.8493</v>
      </c>
      <c r="TM30">
        <v>566200.2426</v>
      </c>
      <c r="TN30">
        <v>550761.58129999996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568193.03670000006</v>
      </c>
      <c r="TW30">
        <v>601125.43259999994</v>
      </c>
      <c r="TX30">
        <v>644418.17359999998</v>
      </c>
      <c r="TY30">
        <v>675205.04579999996</v>
      </c>
      <c r="TZ30">
        <v>707897.08459999994</v>
      </c>
      <c r="UA30">
        <v>734677.25549999997</v>
      </c>
      <c r="UB30">
        <v>752294.14370000002</v>
      </c>
      <c r="UC30">
        <v>772470.3173</v>
      </c>
      <c r="UD30">
        <v>790518.65980000002</v>
      </c>
      <c r="UE30">
        <v>808386.16059999994</v>
      </c>
      <c r="UF30">
        <v>816838.97750000004</v>
      </c>
      <c r="UG30">
        <v>818935.93669999996</v>
      </c>
      <c r="UH30">
        <v>810722.58799999999</v>
      </c>
      <c r="UI30">
        <v>817476.59860000003</v>
      </c>
      <c r="UJ30">
        <v>817884.61959999998</v>
      </c>
      <c r="UK30">
        <v>817830.94940000004</v>
      </c>
      <c r="UL30">
        <v>810138.97149999999</v>
      </c>
      <c r="UM30">
        <v>800514.96519999998</v>
      </c>
      <c r="UN30">
        <v>796143.6594</v>
      </c>
      <c r="UO30">
        <v>782946.20189999999</v>
      </c>
      <c r="UP30">
        <v>773589.93039999995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405505.1152</v>
      </c>
      <c r="UY30">
        <v>441705.78499999997</v>
      </c>
      <c r="UZ30">
        <v>480114.98369999998</v>
      </c>
      <c r="VA30">
        <v>565693.02439999999</v>
      </c>
      <c r="VB30">
        <v>615122.51199999999</v>
      </c>
      <c r="VC30">
        <v>669724.23289999994</v>
      </c>
      <c r="VD30">
        <v>691632.84210000001</v>
      </c>
      <c r="VE30">
        <v>727780.61990000005</v>
      </c>
      <c r="VF30">
        <v>714390.67440000002</v>
      </c>
      <c r="VG30">
        <v>701163.32310000004</v>
      </c>
      <c r="VH30">
        <v>735936.31389999995</v>
      </c>
      <c r="VI30">
        <v>710928.76930000004</v>
      </c>
      <c r="VJ30">
        <v>721438.18119999999</v>
      </c>
      <c r="VK30">
        <v>734099.71770000004</v>
      </c>
      <c r="VL30">
        <v>748681.01599999995</v>
      </c>
      <c r="VM30">
        <v>761790.15500000003</v>
      </c>
      <c r="VN30">
        <v>724193.71530000004</v>
      </c>
      <c r="VO30">
        <v>744987.54429999995</v>
      </c>
      <c r="VP30">
        <v>781384.3702</v>
      </c>
      <c r="VQ30">
        <v>792467.63639999996</v>
      </c>
      <c r="VR30">
        <v>824146.62809999997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104160.0839</v>
      </c>
      <c r="WA30">
        <v>84271.91257</v>
      </c>
      <c r="WB30">
        <v>81817.390839999993</v>
      </c>
      <c r="WC30">
        <v>111208.1041</v>
      </c>
      <c r="WD30">
        <v>138817.32819999999</v>
      </c>
      <c r="WE30">
        <v>89849.403390000007</v>
      </c>
      <c r="WF30">
        <v>145387.3841</v>
      </c>
      <c r="WG30">
        <v>112922.2401</v>
      </c>
      <c r="WH30">
        <v>232970.641</v>
      </c>
      <c r="WI30">
        <v>226185.0883</v>
      </c>
      <c r="WJ30">
        <v>219597.17310000001</v>
      </c>
      <c r="WK30">
        <v>275907.35629999998</v>
      </c>
      <c r="WL30">
        <v>231343.32610000001</v>
      </c>
      <c r="WM30">
        <v>224605.171</v>
      </c>
      <c r="WN30">
        <v>229540.28719999999</v>
      </c>
      <c r="WO30">
        <v>200569.18290000001</v>
      </c>
      <c r="WP30">
        <v>238000.10920000001</v>
      </c>
      <c r="WQ30">
        <v>189055.69130000001</v>
      </c>
      <c r="WR30">
        <v>234535.1079</v>
      </c>
      <c r="WS30">
        <v>207903.6415</v>
      </c>
      <c r="WT30">
        <v>201848.19560000001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27200000</v>
      </c>
      <c r="ZG30">
        <v>27200000</v>
      </c>
      <c r="ZH30">
        <v>27400000</v>
      </c>
      <c r="ZI30">
        <v>28000000</v>
      </c>
      <c r="ZJ30">
        <v>27800000</v>
      </c>
      <c r="ZK30">
        <v>27800000</v>
      </c>
      <c r="ZL30">
        <v>27600000</v>
      </c>
      <c r="ZM30">
        <v>27300000</v>
      </c>
      <c r="ZN30">
        <v>27500000</v>
      </c>
      <c r="ZO30">
        <v>27500000</v>
      </c>
      <c r="ZP30">
        <v>27300000</v>
      </c>
      <c r="ZQ30">
        <v>27000000</v>
      </c>
      <c r="ZR30">
        <v>26700000</v>
      </c>
      <c r="ZS30">
        <v>26700000</v>
      </c>
      <c r="ZT30">
        <v>26500000</v>
      </c>
      <c r="ZU30">
        <v>26400000</v>
      </c>
      <c r="ZV30">
        <v>25900000</v>
      </c>
      <c r="ZW30">
        <v>25400000</v>
      </c>
      <c r="ZX30">
        <v>25300000</v>
      </c>
      <c r="ZY30">
        <v>24900000</v>
      </c>
      <c r="ZZ30">
        <v>24600000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16300000</v>
      </c>
      <c r="ABK30">
        <v>16500000</v>
      </c>
      <c r="ABL30">
        <v>16600000</v>
      </c>
      <c r="ABM30">
        <v>16500000</v>
      </c>
      <c r="ABN30">
        <v>16600000</v>
      </c>
      <c r="ABO30">
        <v>16500000</v>
      </c>
      <c r="ABP30">
        <v>16500000</v>
      </c>
      <c r="ABQ30">
        <v>16500000</v>
      </c>
      <c r="ABR30">
        <v>16400000</v>
      </c>
      <c r="ABS30">
        <v>16300000</v>
      </c>
      <c r="ABT30">
        <v>16300000</v>
      </c>
      <c r="ABU30">
        <v>16200000</v>
      </c>
      <c r="ABV30">
        <v>16100000</v>
      </c>
      <c r="ABW30">
        <v>16100000</v>
      </c>
      <c r="ABX30">
        <v>15900000</v>
      </c>
      <c r="ABY30">
        <v>15700000</v>
      </c>
      <c r="ABZ30">
        <v>15200000</v>
      </c>
      <c r="ACA30">
        <v>14800000</v>
      </c>
      <c r="ACB30">
        <v>14500000</v>
      </c>
      <c r="ACC30">
        <v>14300000</v>
      </c>
      <c r="ACD30">
        <v>14100000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2540000</v>
      </c>
      <c r="ADO30">
        <v>2460000</v>
      </c>
      <c r="ADP30">
        <v>2390000</v>
      </c>
      <c r="ADQ30">
        <v>2330000</v>
      </c>
      <c r="ADR30">
        <v>2260000</v>
      </c>
      <c r="ADS30">
        <v>2200000</v>
      </c>
      <c r="ADT30">
        <v>2140000</v>
      </c>
      <c r="ADU30">
        <v>2070000</v>
      </c>
      <c r="ADV30">
        <v>2030000</v>
      </c>
      <c r="ADW30">
        <v>1970000</v>
      </c>
      <c r="ADX30">
        <v>1910000</v>
      </c>
      <c r="ADY30">
        <v>1860000</v>
      </c>
      <c r="ADZ30">
        <v>1800000</v>
      </c>
      <c r="AEA30">
        <v>1760000</v>
      </c>
      <c r="AEB30">
        <v>1720000</v>
      </c>
      <c r="AEC30">
        <v>1660000</v>
      </c>
      <c r="AED30">
        <v>1600000</v>
      </c>
      <c r="AEE30">
        <v>1550000</v>
      </c>
      <c r="AEF30">
        <v>1500000</v>
      </c>
      <c r="AEG30">
        <v>1460000</v>
      </c>
      <c r="AEH30">
        <v>1430000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10600000</v>
      </c>
      <c r="AEQ30">
        <v>10400000</v>
      </c>
      <c r="AER30">
        <v>10200000</v>
      </c>
      <c r="AES30">
        <v>9980000</v>
      </c>
      <c r="AET30">
        <v>9760000</v>
      </c>
      <c r="AEU30">
        <v>9560000</v>
      </c>
      <c r="AEV30">
        <v>9360000</v>
      </c>
      <c r="AEW30">
        <v>9150000</v>
      </c>
      <c r="AEX30">
        <v>8920000</v>
      </c>
      <c r="AEY30">
        <v>8760000</v>
      </c>
      <c r="AEZ30">
        <v>8610000</v>
      </c>
      <c r="AFA30">
        <v>8390000</v>
      </c>
      <c r="AFB30">
        <v>8230000</v>
      </c>
      <c r="AFC30">
        <v>8030000</v>
      </c>
      <c r="AFD30">
        <v>7810000</v>
      </c>
      <c r="AFE30">
        <v>7610000</v>
      </c>
      <c r="AFF30">
        <v>7400000</v>
      </c>
      <c r="AFG30">
        <v>7170000</v>
      </c>
      <c r="AFH30">
        <v>7000000</v>
      </c>
      <c r="AFI30">
        <v>6760000</v>
      </c>
      <c r="AFJ30">
        <v>6580000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220.94694659999999</v>
      </c>
      <c r="AGU30">
        <v>233.75300350000001</v>
      </c>
      <c r="AGV30">
        <v>250.58777319999999</v>
      </c>
      <c r="AGW30">
        <v>262.55952400000001</v>
      </c>
      <c r="AGX30">
        <v>275.27211579999999</v>
      </c>
      <c r="AGY30">
        <v>285.6858249</v>
      </c>
      <c r="AGZ30">
        <v>292.53630950000002</v>
      </c>
      <c r="AHA30">
        <v>300.38199509999998</v>
      </c>
      <c r="AHB30">
        <v>307.40025459999998</v>
      </c>
      <c r="AHC30">
        <v>314.34819220000003</v>
      </c>
      <c r="AHD30">
        <v>317.63514559999999</v>
      </c>
      <c r="AHE30">
        <v>318.45056699999998</v>
      </c>
      <c r="AHF30">
        <v>315.25673289999997</v>
      </c>
      <c r="AHG30">
        <v>317.88309029999999</v>
      </c>
      <c r="AHH30">
        <v>318.04175290000001</v>
      </c>
      <c r="AHI30">
        <v>318.02088279999998</v>
      </c>
      <c r="AHJ30">
        <v>315.02978830000001</v>
      </c>
      <c r="AHK30">
        <v>311.28740740000001</v>
      </c>
      <c r="AHL30">
        <v>309.58758599999999</v>
      </c>
      <c r="AHM30">
        <v>304.45563659999999</v>
      </c>
      <c r="AHN30">
        <v>300.81736669999998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11.879218789999999</v>
      </c>
      <c r="AHW30">
        <v>12.939712630000001</v>
      </c>
      <c r="AHX30">
        <v>14.06490503</v>
      </c>
      <c r="AHY30">
        <v>16.571902430000002</v>
      </c>
      <c r="AHZ30">
        <v>18.019932740000002</v>
      </c>
      <c r="AIA30">
        <v>19.619482949999998</v>
      </c>
      <c r="AIB30">
        <v>20.26129276</v>
      </c>
      <c r="AIC30">
        <v>21.320237129999999</v>
      </c>
      <c r="AID30">
        <v>20.92798045</v>
      </c>
      <c r="AIE30">
        <v>20.540486940000001</v>
      </c>
      <c r="AIF30">
        <v>21.559157110000001</v>
      </c>
      <c r="AIG30">
        <v>20.826564399999999</v>
      </c>
      <c r="AIH30">
        <v>21.134436229999999</v>
      </c>
      <c r="AII30">
        <v>21.505354270000002</v>
      </c>
      <c r="AIJ30">
        <v>21.932511479999999</v>
      </c>
      <c r="AIK30">
        <v>22.316541969999999</v>
      </c>
      <c r="AIL30">
        <v>21.215159239999998</v>
      </c>
      <c r="AIM30">
        <v>21.82431171</v>
      </c>
      <c r="AIN30">
        <v>22.89055192</v>
      </c>
      <c r="AIO30">
        <v>23.21523474</v>
      </c>
      <c r="AIP30">
        <v>24.143266619999999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1.818088895</v>
      </c>
      <c r="AIY30">
        <v>1.4709457079999999</v>
      </c>
      <c r="AIZ30">
        <v>1.4281026290000001</v>
      </c>
      <c r="AJA30">
        <v>1.9411103700000001</v>
      </c>
      <c r="AJB30">
        <v>2.4230226529999999</v>
      </c>
      <c r="AJC30">
        <v>1.568299452</v>
      </c>
      <c r="AJD30">
        <v>2.537701378</v>
      </c>
      <c r="AJE30">
        <v>1.9710301969999999</v>
      </c>
      <c r="AJF30">
        <v>4.0664457939999998</v>
      </c>
      <c r="AJG30">
        <v>3.948005625</v>
      </c>
      <c r="AJH30">
        <v>3.8330151699999999</v>
      </c>
      <c r="AJI30">
        <v>4.8158957019999997</v>
      </c>
      <c r="AJJ30">
        <v>4.0380414099999999</v>
      </c>
      <c r="AJK30">
        <v>3.9204285529999998</v>
      </c>
      <c r="AJL30">
        <v>4.0065698039999997</v>
      </c>
      <c r="AJM30">
        <v>3.5008862359999999</v>
      </c>
      <c r="AJN30">
        <v>4.154233938</v>
      </c>
      <c r="AJO30">
        <v>3.2999210450000001</v>
      </c>
      <c r="AJP30">
        <v>4.0937531839999997</v>
      </c>
      <c r="AJQ30">
        <v>3.6289074239999999</v>
      </c>
      <c r="AJR30">
        <v>3.5232110909999999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126.2970689</v>
      </c>
      <c r="AKA30">
        <v>226.87583710000001</v>
      </c>
      <c r="AKB30">
        <v>230.7120444</v>
      </c>
      <c r="AKC30">
        <v>127.310417</v>
      </c>
      <c r="AKD30">
        <v>163.8177154</v>
      </c>
      <c r="AKE30">
        <v>201.10674789999999</v>
      </c>
      <c r="AKF30">
        <v>233.7481698</v>
      </c>
      <c r="AKG30">
        <v>199.1455914</v>
      </c>
      <c r="AKH30">
        <v>247.53194859999999</v>
      </c>
      <c r="AKI30">
        <v>310.43845620000002</v>
      </c>
      <c r="AKJ30">
        <v>228.98831630000001</v>
      </c>
      <c r="AKK30">
        <v>260.84069820000002</v>
      </c>
      <c r="AKL30">
        <v>359.67259410000003</v>
      </c>
      <c r="AKM30">
        <v>317.4808347</v>
      </c>
      <c r="AKN30">
        <v>234.75991070000001</v>
      </c>
      <c r="AKO30">
        <v>160.96068589999999</v>
      </c>
      <c r="AKP30">
        <v>410.32953620000001</v>
      </c>
      <c r="AKQ30">
        <v>222.4189197</v>
      </c>
      <c r="AKR30">
        <v>166.01669150000001</v>
      </c>
      <c r="AKS30">
        <v>251.74854759999999</v>
      </c>
      <c r="AKT30">
        <v>306.67723439999997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127.5818546</v>
      </c>
      <c r="AME30">
        <v>127.736687</v>
      </c>
      <c r="AMF30">
        <v>128.3637683</v>
      </c>
      <c r="AMG30">
        <v>131.1352799</v>
      </c>
      <c r="AMH30">
        <v>130.4413983</v>
      </c>
      <c r="AMI30">
        <v>130.55333970000001</v>
      </c>
      <c r="AMJ30">
        <v>129.43510420000001</v>
      </c>
      <c r="AMK30">
        <v>128.20769200000001</v>
      </c>
      <c r="AML30">
        <v>129.0401894</v>
      </c>
      <c r="AMM30">
        <v>128.87662220000001</v>
      </c>
      <c r="AMN30">
        <v>127.7987384</v>
      </c>
      <c r="AMO30">
        <v>126.44841169999999</v>
      </c>
      <c r="AMP30">
        <v>125.3973113</v>
      </c>
      <c r="AMQ30">
        <v>125.25837199999999</v>
      </c>
      <c r="AMR30">
        <v>124.2975852</v>
      </c>
      <c r="AMS30">
        <v>123.8384597</v>
      </c>
      <c r="AMT30">
        <v>121.2545539</v>
      </c>
      <c r="AMU30">
        <v>119.1890827</v>
      </c>
      <c r="AMV30">
        <v>118.74825389999999</v>
      </c>
      <c r="AMW30">
        <v>116.9391083</v>
      </c>
      <c r="AMX30">
        <v>115.3943135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325.58092040000002</v>
      </c>
      <c r="ANG30">
        <v>405.20402860000002</v>
      </c>
      <c r="ANH30">
        <v>426.04973560000002</v>
      </c>
      <c r="ANI30">
        <v>307.74258700000001</v>
      </c>
      <c r="ANJ30">
        <v>311.90708649999999</v>
      </c>
      <c r="ANK30">
        <v>355.06167649999998</v>
      </c>
      <c r="ANL30">
        <v>401.37442659999999</v>
      </c>
      <c r="ANM30">
        <v>282.64024439999997</v>
      </c>
      <c r="ANN30">
        <v>277.33595439999999</v>
      </c>
      <c r="ANO30">
        <v>273.53202149999998</v>
      </c>
      <c r="ANP30">
        <v>288.1579529</v>
      </c>
      <c r="ANQ30">
        <v>322.79132049999998</v>
      </c>
      <c r="ANR30">
        <v>310.14534609999998</v>
      </c>
      <c r="ANS30">
        <v>220.46826390000001</v>
      </c>
      <c r="ANT30">
        <v>253.83168029999999</v>
      </c>
      <c r="ANU30">
        <v>292.41858439999999</v>
      </c>
      <c r="ANV30">
        <v>353.79672579999999</v>
      </c>
      <c r="ANW30">
        <v>369.39516959999997</v>
      </c>
      <c r="ANX30">
        <v>302.59156030000003</v>
      </c>
      <c r="ANY30">
        <v>260.09780610000001</v>
      </c>
      <c r="ANZ30">
        <v>269.0924862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83.456934149999995</v>
      </c>
      <c r="AOI30">
        <v>84.510150769999996</v>
      </c>
      <c r="AOJ30">
        <v>85.131876890000001</v>
      </c>
      <c r="AOK30">
        <v>84.657585170000004</v>
      </c>
      <c r="AOL30">
        <v>84.956951910000001</v>
      </c>
      <c r="AOM30">
        <v>84.619187400000001</v>
      </c>
      <c r="AON30">
        <v>84.734347389999996</v>
      </c>
      <c r="AOO30">
        <v>84.512801449999998</v>
      </c>
      <c r="AOP30">
        <v>84.282416150000003</v>
      </c>
      <c r="AOQ30">
        <v>83.604332679999999</v>
      </c>
      <c r="AOR30">
        <v>83.437740759999997</v>
      </c>
      <c r="AOS30">
        <v>83.026394179999997</v>
      </c>
      <c r="AOT30">
        <v>82.724141470000006</v>
      </c>
      <c r="AOU30">
        <v>82.455560800000001</v>
      </c>
      <c r="AOV30">
        <v>81.481602659999993</v>
      </c>
      <c r="AOW30">
        <v>80.4944299</v>
      </c>
      <c r="AOX30">
        <v>78.189511550000006</v>
      </c>
      <c r="AOY30">
        <v>76.142707939999994</v>
      </c>
      <c r="AOZ30">
        <v>74.484572790000001</v>
      </c>
      <c r="APA30">
        <v>73.32930571</v>
      </c>
      <c r="APB30">
        <v>72.266062689999998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962.04205539999998</v>
      </c>
      <c r="APK30">
        <v>759.42532500000004</v>
      </c>
      <c r="APL30">
        <v>753.89879410000003</v>
      </c>
      <c r="APM30">
        <v>1058.4388939999999</v>
      </c>
      <c r="APN30">
        <v>901.98796789999994</v>
      </c>
      <c r="APO30">
        <v>895.7384697</v>
      </c>
      <c r="APP30">
        <v>920.68707919999997</v>
      </c>
      <c r="APQ30">
        <v>896.22706100000005</v>
      </c>
      <c r="APR30">
        <v>907.12547840000002</v>
      </c>
      <c r="APS30">
        <v>860.71188649999999</v>
      </c>
      <c r="APT30">
        <v>800.11006610000004</v>
      </c>
      <c r="APU30">
        <v>844.8115636</v>
      </c>
      <c r="APV30">
        <v>745.41631389999998</v>
      </c>
      <c r="APW30">
        <v>959.41608410000003</v>
      </c>
      <c r="APX30">
        <v>805.92497289999994</v>
      </c>
      <c r="APY30">
        <v>840.07887449999998</v>
      </c>
      <c r="APZ30">
        <v>946.52265269999998</v>
      </c>
      <c r="AQA30">
        <v>796.71934080000005</v>
      </c>
      <c r="AQB30">
        <v>869.56805450000002</v>
      </c>
      <c r="AQC30">
        <v>823.1908214</v>
      </c>
      <c r="AQD30">
        <v>797.20379590000005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135.79719589999999</v>
      </c>
      <c r="ARO30">
        <v>133.98546709999999</v>
      </c>
      <c r="ARP30">
        <v>131.05126569999999</v>
      </c>
      <c r="ARQ30">
        <v>128.11819940000001</v>
      </c>
      <c r="ARR30">
        <v>125.2039484</v>
      </c>
      <c r="ARS30">
        <v>122.7343171</v>
      </c>
      <c r="ART30">
        <v>120.1225661</v>
      </c>
      <c r="ARU30">
        <v>117.4217048</v>
      </c>
      <c r="ARV30">
        <v>114.5221002</v>
      </c>
      <c r="ARW30">
        <v>112.44384549999999</v>
      </c>
      <c r="ARX30">
        <v>110.4579526</v>
      </c>
      <c r="ARY30">
        <v>107.61732480000001</v>
      </c>
      <c r="ARZ30">
        <v>105.63348430000001</v>
      </c>
      <c r="ASA30">
        <v>103.11012599999999</v>
      </c>
      <c r="ASB30">
        <v>100.22855509999999</v>
      </c>
      <c r="ASC30">
        <v>97.614352389999993</v>
      </c>
      <c r="ASD30">
        <v>95.029187759999999</v>
      </c>
      <c r="ASE30">
        <v>92.029441689999999</v>
      </c>
      <c r="ASF30">
        <v>89.87132312</v>
      </c>
      <c r="ASG30">
        <v>86.790293919999996</v>
      </c>
      <c r="ASH30">
        <v>84.466158750000005</v>
      </c>
    </row>
    <row r="31" spans="1:1178" x14ac:dyDescent="0.25">
      <c r="C31">
        <v>0</v>
      </c>
      <c r="D31">
        <v>0</v>
      </c>
      <c r="E31">
        <v>0</v>
      </c>
      <c r="F31">
        <v>260</v>
      </c>
      <c r="G31">
        <v>274</v>
      </c>
      <c r="H31">
        <v>257</v>
      </c>
      <c r="I31">
        <v>218</v>
      </c>
      <c r="J31">
        <v>288</v>
      </c>
      <c r="K31">
        <v>255</v>
      </c>
      <c r="L31">
        <v>254</v>
      </c>
      <c r="M31">
        <v>261</v>
      </c>
      <c r="N31">
        <v>259</v>
      </c>
      <c r="O31">
        <v>269</v>
      </c>
      <c r="P31">
        <v>296</v>
      </c>
      <c r="Q31">
        <v>299</v>
      </c>
      <c r="R31">
        <v>281</v>
      </c>
      <c r="S31">
        <v>278</v>
      </c>
      <c r="T31">
        <v>277</v>
      </c>
      <c r="U31">
        <v>326</v>
      </c>
      <c r="V31">
        <v>288</v>
      </c>
      <c r="W31">
        <v>278</v>
      </c>
      <c r="X31">
        <v>301</v>
      </c>
      <c r="Y31">
        <v>267</v>
      </c>
      <c r="Z31">
        <v>302</v>
      </c>
      <c r="AA31">
        <v>290</v>
      </c>
      <c r="AB31">
        <v>259</v>
      </c>
      <c r="AC31">
        <v>260</v>
      </c>
      <c r="AD31">
        <v>259</v>
      </c>
      <c r="AE31">
        <v>0</v>
      </c>
      <c r="AF31">
        <v>0</v>
      </c>
      <c r="AG31">
        <v>0</v>
      </c>
      <c r="AH31">
        <v>61</v>
      </c>
      <c r="AI31">
        <v>71</v>
      </c>
      <c r="AJ31">
        <v>78</v>
      </c>
      <c r="AK31">
        <v>77</v>
      </c>
      <c r="AL31">
        <v>97</v>
      </c>
      <c r="AM31">
        <v>88</v>
      </c>
      <c r="AN31">
        <v>89</v>
      </c>
      <c r="AO31">
        <v>91</v>
      </c>
      <c r="AP31">
        <v>107</v>
      </c>
      <c r="AQ31">
        <v>85</v>
      </c>
      <c r="AR31">
        <v>98</v>
      </c>
      <c r="AS31">
        <v>110</v>
      </c>
      <c r="AT31">
        <v>99</v>
      </c>
      <c r="AU31">
        <v>107</v>
      </c>
      <c r="AV31">
        <v>133</v>
      </c>
      <c r="AW31">
        <v>119</v>
      </c>
      <c r="AX31">
        <v>124</v>
      </c>
      <c r="AY31">
        <v>138</v>
      </c>
      <c r="AZ31">
        <v>132</v>
      </c>
      <c r="BA31">
        <v>147</v>
      </c>
      <c r="BB31">
        <v>136</v>
      </c>
      <c r="BC31">
        <v>127</v>
      </c>
      <c r="BD31">
        <v>159</v>
      </c>
      <c r="BE31">
        <v>180</v>
      </c>
      <c r="BF31">
        <v>165</v>
      </c>
      <c r="BG31">
        <v>0</v>
      </c>
      <c r="BH31">
        <v>0</v>
      </c>
      <c r="BI31">
        <v>0</v>
      </c>
      <c r="BJ31">
        <v>99</v>
      </c>
      <c r="BK31">
        <v>95</v>
      </c>
      <c r="BL31">
        <v>87</v>
      </c>
      <c r="BM31">
        <v>92</v>
      </c>
      <c r="BN31">
        <v>107</v>
      </c>
      <c r="BO31">
        <v>96</v>
      </c>
      <c r="BP31">
        <v>103</v>
      </c>
      <c r="BQ31">
        <v>96</v>
      </c>
      <c r="BR31">
        <v>115</v>
      </c>
      <c r="BS31">
        <v>109</v>
      </c>
      <c r="BT31">
        <v>111</v>
      </c>
      <c r="BU31">
        <v>110</v>
      </c>
      <c r="BV31">
        <v>120</v>
      </c>
      <c r="BW31">
        <v>122</v>
      </c>
      <c r="BX31">
        <v>112</v>
      </c>
      <c r="BY31">
        <v>94</v>
      </c>
      <c r="BZ31">
        <v>112</v>
      </c>
      <c r="CA31">
        <v>113</v>
      </c>
      <c r="CB31">
        <v>105</v>
      </c>
      <c r="CC31">
        <v>117</v>
      </c>
      <c r="CD31">
        <v>132</v>
      </c>
      <c r="CE31">
        <v>132</v>
      </c>
      <c r="CF31">
        <v>120</v>
      </c>
      <c r="CG31">
        <v>125</v>
      </c>
      <c r="CH31">
        <v>111</v>
      </c>
      <c r="CI31">
        <v>0</v>
      </c>
      <c r="CJ31">
        <v>0</v>
      </c>
      <c r="CK31">
        <v>0</v>
      </c>
      <c r="CL31">
        <v>32</v>
      </c>
      <c r="CM31">
        <v>26</v>
      </c>
      <c r="CN31">
        <v>25</v>
      </c>
      <c r="CO31">
        <v>36</v>
      </c>
      <c r="CP31">
        <v>33</v>
      </c>
      <c r="CQ31">
        <v>32</v>
      </c>
      <c r="CR31">
        <v>28</v>
      </c>
      <c r="CS31">
        <v>21</v>
      </c>
      <c r="CT31">
        <v>24</v>
      </c>
      <c r="CU31">
        <v>35</v>
      </c>
      <c r="CV31">
        <v>23</v>
      </c>
      <c r="CW31">
        <v>29</v>
      </c>
      <c r="CX31">
        <v>40</v>
      </c>
      <c r="CY31">
        <v>28</v>
      </c>
      <c r="CZ31">
        <v>30</v>
      </c>
      <c r="DA31">
        <v>28</v>
      </c>
      <c r="DB31">
        <v>42</v>
      </c>
      <c r="DC31">
        <v>40</v>
      </c>
      <c r="DD31">
        <v>29</v>
      </c>
      <c r="DE31">
        <v>22</v>
      </c>
      <c r="DF31">
        <v>23</v>
      </c>
      <c r="DG31">
        <v>31</v>
      </c>
      <c r="DH31">
        <v>31</v>
      </c>
      <c r="DI31">
        <v>32</v>
      </c>
      <c r="DJ31">
        <v>33</v>
      </c>
      <c r="DK31">
        <v>0</v>
      </c>
      <c r="DL31">
        <v>0</v>
      </c>
      <c r="DM31">
        <v>0</v>
      </c>
      <c r="DN31">
        <v>1</v>
      </c>
      <c r="DO31">
        <v>3</v>
      </c>
      <c r="DP31">
        <v>2</v>
      </c>
      <c r="DQ31">
        <v>0</v>
      </c>
      <c r="DR31">
        <v>4</v>
      </c>
      <c r="DS31">
        <v>0</v>
      </c>
      <c r="DT31">
        <v>5</v>
      </c>
      <c r="DU31">
        <v>5</v>
      </c>
      <c r="DV31">
        <v>1</v>
      </c>
      <c r="DW31">
        <v>4</v>
      </c>
      <c r="DX31">
        <v>4</v>
      </c>
      <c r="DY31">
        <v>5</v>
      </c>
      <c r="DZ31">
        <v>5</v>
      </c>
      <c r="EA31">
        <v>4</v>
      </c>
      <c r="EB31">
        <v>4</v>
      </c>
      <c r="EC31">
        <v>6</v>
      </c>
      <c r="ED31">
        <v>4</v>
      </c>
      <c r="EE31">
        <v>7</v>
      </c>
      <c r="EF31">
        <v>11</v>
      </c>
      <c r="EG31">
        <v>10</v>
      </c>
      <c r="EH31">
        <v>3</v>
      </c>
      <c r="EI31">
        <v>8</v>
      </c>
      <c r="EJ31">
        <v>7</v>
      </c>
      <c r="EK31">
        <v>9</v>
      </c>
      <c r="EL31">
        <v>9</v>
      </c>
      <c r="EM31">
        <v>0</v>
      </c>
      <c r="EN31">
        <v>0</v>
      </c>
      <c r="EO31">
        <v>0</v>
      </c>
      <c r="EP31">
        <v>10</v>
      </c>
      <c r="EQ31">
        <v>20</v>
      </c>
      <c r="ER31">
        <v>15</v>
      </c>
      <c r="ES31">
        <v>10</v>
      </c>
      <c r="ET31">
        <v>0</v>
      </c>
      <c r="EU31">
        <v>10</v>
      </c>
      <c r="EV31">
        <v>15</v>
      </c>
      <c r="EW31">
        <v>5</v>
      </c>
      <c r="EX31">
        <v>25</v>
      </c>
      <c r="EY31">
        <v>5</v>
      </c>
      <c r="EZ31">
        <v>35</v>
      </c>
      <c r="FA31">
        <v>5</v>
      </c>
      <c r="FB31">
        <v>10</v>
      </c>
      <c r="FC31">
        <v>30</v>
      </c>
      <c r="FD31">
        <v>20</v>
      </c>
      <c r="FE31">
        <v>20</v>
      </c>
      <c r="FF31">
        <v>35</v>
      </c>
      <c r="FG31">
        <v>30</v>
      </c>
      <c r="FH31">
        <v>10</v>
      </c>
      <c r="FI31">
        <v>45</v>
      </c>
      <c r="FJ31">
        <v>40</v>
      </c>
      <c r="FK31">
        <v>35</v>
      </c>
      <c r="FL31">
        <v>40</v>
      </c>
      <c r="FM31">
        <v>35</v>
      </c>
      <c r="FN31">
        <v>50</v>
      </c>
      <c r="FO31">
        <v>0</v>
      </c>
      <c r="FP31">
        <v>0</v>
      </c>
      <c r="FQ31">
        <v>5931</v>
      </c>
      <c r="FR31">
        <v>6219</v>
      </c>
      <c r="FS31">
        <v>6446</v>
      </c>
      <c r="FT31">
        <v>6678</v>
      </c>
      <c r="FU31">
        <v>6883</v>
      </c>
      <c r="FV31">
        <v>7071</v>
      </c>
      <c r="FW31">
        <v>7215</v>
      </c>
      <c r="FX31">
        <v>7287</v>
      </c>
      <c r="FY31">
        <v>7427</v>
      </c>
      <c r="FZ31">
        <v>7467</v>
      </c>
      <c r="GA31">
        <v>7595</v>
      </c>
      <c r="GB31">
        <v>7684</v>
      </c>
      <c r="GC31">
        <v>7739</v>
      </c>
      <c r="GD31">
        <v>7817</v>
      </c>
      <c r="GE31">
        <v>7865</v>
      </c>
      <c r="GF31">
        <v>7892</v>
      </c>
      <c r="GG31">
        <v>7887</v>
      </c>
      <c r="GH31">
        <v>7928</v>
      </c>
      <c r="GI31">
        <v>7930</v>
      </c>
      <c r="GJ31">
        <v>7957</v>
      </c>
      <c r="GK31">
        <v>7949</v>
      </c>
      <c r="GL31">
        <v>7953</v>
      </c>
      <c r="GM31">
        <v>7992</v>
      </c>
      <c r="GN31">
        <v>7978</v>
      </c>
      <c r="GO31">
        <v>7995</v>
      </c>
      <c r="GP31">
        <v>7947</v>
      </c>
      <c r="GQ31">
        <v>0</v>
      </c>
      <c r="GR31">
        <v>0</v>
      </c>
      <c r="GS31">
        <v>716</v>
      </c>
      <c r="GT31">
        <v>871</v>
      </c>
      <c r="GU31">
        <v>1050</v>
      </c>
      <c r="GV31">
        <v>1205</v>
      </c>
      <c r="GW31">
        <v>1359</v>
      </c>
      <c r="GX31">
        <v>1547</v>
      </c>
      <c r="GY31">
        <v>1705</v>
      </c>
      <c r="GZ31">
        <v>1885</v>
      </c>
      <c r="HA31">
        <v>2059</v>
      </c>
      <c r="HB31">
        <v>2212</v>
      </c>
      <c r="HC31">
        <v>2317</v>
      </c>
      <c r="HD31">
        <v>2472</v>
      </c>
      <c r="HE31">
        <v>2613</v>
      </c>
      <c r="HF31">
        <v>2753</v>
      </c>
      <c r="HG31">
        <v>2884</v>
      </c>
      <c r="HH31">
        <v>2997</v>
      </c>
      <c r="HI31">
        <v>3103</v>
      </c>
      <c r="HJ31">
        <v>3208</v>
      </c>
      <c r="HK31">
        <v>3283</v>
      </c>
      <c r="HL31">
        <v>3378</v>
      </c>
      <c r="HM31">
        <v>3501</v>
      </c>
      <c r="HN31">
        <v>3525</v>
      </c>
      <c r="HO31">
        <v>3594</v>
      </c>
      <c r="HP31">
        <v>3683</v>
      </c>
      <c r="HQ31">
        <v>3760</v>
      </c>
      <c r="HR31">
        <v>3818</v>
      </c>
      <c r="HS31">
        <v>0</v>
      </c>
      <c r="HT31">
        <v>0</v>
      </c>
      <c r="HU31">
        <v>79</v>
      </c>
      <c r="HV31">
        <v>82</v>
      </c>
      <c r="HW31">
        <v>82</v>
      </c>
      <c r="HX31">
        <v>93</v>
      </c>
      <c r="HY31">
        <v>106</v>
      </c>
      <c r="HZ31">
        <v>114</v>
      </c>
      <c r="IA31">
        <v>124</v>
      </c>
      <c r="IB31">
        <v>132</v>
      </c>
      <c r="IC31">
        <v>140</v>
      </c>
      <c r="ID31">
        <v>157</v>
      </c>
      <c r="IE31">
        <v>169</v>
      </c>
      <c r="IF31">
        <v>186</v>
      </c>
      <c r="IG31">
        <v>202</v>
      </c>
      <c r="IH31">
        <v>221</v>
      </c>
      <c r="II31">
        <v>217</v>
      </c>
      <c r="IJ31">
        <v>231</v>
      </c>
      <c r="IK31">
        <v>252</v>
      </c>
      <c r="IL31">
        <v>275</v>
      </c>
      <c r="IM31">
        <v>283</v>
      </c>
      <c r="IN31">
        <v>271</v>
      </c>
      <c r="IO31">
        <v>289</v>
      </c>
      <c r="IP31">
        <v>309</v>
      </c>
      <c r="IQ31">
        <v>308</v>
      </c>
      <c r="IR31">
        <v>305</v>
      </c>
      <c r="IS31">
        <v>317</v>
      </c>
      <c r="IT31">
        <v>329</v>
      </c>
      <c r="IU31">
        <v>0</v>
      </c>
      <c r="IV31">
        <v>0</v>
      </c>
      <c r="IW31">
        <v>3</v>
      </c>
      <c r="IX31">
        <v>4</v>
      </c>
      <c r="IY31">
        <v>4</v>
      </c>
      <c r="IZ31">
        <v>4</v>
      </c>
      <c r="JA31">
        <v>6</v>
      </c>
      <c r="JB31">
        <v>5</v>
      </c>
      <c r="JC31">
        <v>9</v>
      </c>
      <c r="JD31">
        <v>8</v>
      </c>
      <c r="JE31">
        <v>5</v>
      </c>
      <c r="JF31">
        <v>10</v>
      </c>
      <c r="JG31">
        <v>10</v>
      </c>
      <c r="JH31">
        <v>11</v>
      </c>
      <c r="JI31">
        <v>11</v>
      </c>
      <c r="JJ31">
        <v>12</v>
      </c>
      <c r="JK31">
        <v>15</v>
      </c>
      <c r="JL31">
        <v>14</v>
      </c>
      <c r="JM31">
        <v>10</v>
      </c>
      <c r="JN31">
        <v>9</v>
      </c>
      <c r="JO31">
        <v>17</v>
      </c>
      <c r="JP31">
        <v>20</v>
      </c>
      <c r="JQ31">
        <v>17</v>
      </c>
      <c r="JR31">
        <v>21</v>
      </c>
      <c r="JS31">
        <v>20</v>
      </c>
      <c r="JT31">
        <v>18</v>
      </c>
      <c r="JU31">
        <v>22</v>
      </c>
      <c r="JV31">
        <v>19</v>
      </c>
      <c r="JW31">
        <v>0</v>
      </c>
      <c r="JX31">
        <v>0</v>
      </c>
      <c r="JY31">
        <v>0</v>
      </c>
      <c r="JZ31">
        <v>11</v>
      </c>
      <c r="KA31">
        <v>16</v>
      </c>
      <c r="KB31">
        <v>24</v>
      </c>
      <c r="KC31">
        <v>29</v>
      </c>
      <c r="KD31">
        <v>41</v>
      </c>
      <c r="KE31">
        <v>54</v>
      </c>
      <c r="KF31">
        <v>69</v>
      </c>
      <c r="KG31">
        <v>81</v>
      </c>
      <c r="KH31">
        <v>98</v>
      </c>
      <c r="KI31">
        <v>122</v>
      </c>
      <c r="KJ31">
        <v>136</v>
      </c>
      <c r="KK31">
        <v>154</v>
      </c>
      <c r="KL31">
        <v>168</v>
      </c>
      <c r="KM31">
        <v>191</v>
      </c>
      <c r="KN31">
        <v>224</v>
      </c>
      <c r="KO31">
        <v>246</v>
      </c>
      <c r="KP31">
        <v>265</v>
      </c>
      <c r="KQ31">
        <v>288</v>
      </c>
      <c r="KR31">
        <v>330</v>
      </c>
      <c r="KS31">
        <v>355</v>
      </c>
      <c r="KT31">
        <v>387</v>
      </c>
      <c r="KU31">
        <v>417</v>
      </c>
      <c r="KV31">
        <v>458</v>
      </c>
      <c r="KW31">
        <v>483</v>
      </c>
      <c r="KX31">
        <v>522</v>
      </c>
      <c r="KY31">
        <v>0</v>
      </c>
      <c r="KZ31">
        <v>0</v>
      </c>
      <c r="LA31">
        <v>0</v>
      </c>
      <c r="LB31">
        <v>177</v>
      </c>
      <c r="LC31">
        <v>368</v>
      </c>
      <c r="LD31">
        <v>554</v>
      </c>
      <c r="LE31">
        <v>757</v>
      </c>
      <c r="LF31">
        <v>930</v>
      </c>
      <c r="LG31">
        <v>1103</v>
      </c>
      <c r="LH31">
        <v>1282</v>
      </c>
      <c r="LI31">
        <v>1469</v>
      </c>
      <c r="LJ31">
        <v>1657</v>
      </c>
      <c r="LK31">
        <v>1853</v>
      </c>
      <c r="LL31">
        <v>2032</v>
      </c>
      <c r="LM31">
        <v>2205</v>
      </c>
      <c r="LN31">
        <v>2391</v>
      </c>
      <c r="LO31">
        <v>2574</v>
      </c>
      <c r="LP31">
        <v>2759</v>
      </c>
      <c r="LQ31">
        <v>2929</v>
      </c>
      <c r="LR31">
        <v>3102</v>
      </c>
      <c r="LS31">
        <v>3279</v>
      </c>
      <c r="LT31">
        <v>3475</v>
      </c>
      <c r="LU31">
        <v>3639</v>
      </c>
      <c r="LV31">
        <v>3822</v>
      </c>
      <c r="LW31">
        <v>4017</v>
      </c>
      <c r="LX31">
        <v>4200</v>
      </c>
      <c r="LY31">
        <v>4380</v>
      </c>
      <c r="LZ31">
        <v>4597</v>
      </c>
      <c r="MA31">
        <v>0</v>
      </c>
      <c r="MB31">
        <v>0</v>
      </c>
      <c r="MC31">
        <v>1429</v>
      </c>
      <c r="MD31">
        <v>1423</v>
      </c>
      <c r="ME31">
        <v>1416</v>
      </c>
      <c r="MF31">
        <v>1430</v>
      </c>
      <c r="MG31">
        <v>1418</v>
      </c>
      <c r="MH31">
        <v>1422</v>
      </c>
      <c r="MI31">
        <v>1440</v>
      </c>
      <c r="MJ31">
        <v>1443</v>
      </c>
      <c r="MK31">
        <v>1418</v>
      </c>
      <c r="ML31">
        <v>1427</v>
      </c>
      <c r="MM31">
        <v>1396</v>
      </c>
      <c r="MN31">
        <v>1381</v>
      </c>
      <c r="MO31">
        <v>1343</v>
      </c>
      <c r="MP31">
        <v>1354</v>
      </c>
      <c r="MQ31">
        <v>1376</v>
      </c>
      <c r="MR31">
        <v>1365</v>
      </c>
      <c r="MS31">
        <v>1358</v>
      </c>
      <c r="MT31">
        <v>1386</v>
      </c>
      <c r="MU31">
        <v>1381</v>
      </c>
      <c r="MV31">
        <v>1369</v>
      </c>
      <c r="MW31">
        <v>1389</v>
      </c>
      <c r="MX31">
        <v>1395</v>
      </c>
      <c r="MY31">
        <v>1381</v>
      </c>
      <c r="MZ31">
        <v>1348</v>
      </c>
      <c r="NA31">
        <v>1354</v>
      </c>
      <c r="NB31">
        <v>1353</v>
      </c>
      <c r="NC31">
        <v>0</v>
      </c>
      <c r="ND31">
        <v>0</v>
      </c>
      <c r="NE31">
        <v>0</v>
      </c>
      <c r="NF31">
        <v>39</v>
      </c>
      <c r="NG31">
        <v>74</v>
      </c>
      <c r="NH31">
        <v>117</v>
      </c>
      <c r="NI31">
        <v>166</v>
      </c>
      <c r="NJ31">
        <v>190</v>
      </c>
      <c r="NK31">
        <v>227</v>
      </c>
      <c r="NL31">
        <v>272</v>
      </c>
      <c r="NM31">
        <v>319</v>
      </c>
      <c r="NN31">
        <v>367</v>
      </c>
      <c r="NO31">
        <v>413</v>
      </c>
      <c r="NP31">
        <v>441</v>
      </c>
      <c r="NQ31">
        <v>490</v>
      </c>
      <c r="NR31">
        <v>527</v>
      </c>
      <c r="NS31">
        <v>557</v>
      </c>
      <c r="NT31">
        <v>595</v>
      </c>
      <c r="NU31">
        <v>630</v>
      </c>
      <c r="NV31">
        <v>664</v>
      </c>
      <c r="NW31">
        <v>709</v>
      </c>
      <c r="NX31">
        <v>756</v>
      </c>
      <c r="NY31">
        <v>787</v>
      </c>
      <c r="NZ31">
        <v>827</v>
      </c>
      <c r="OA31">
        <v>871</v>
      </c>
      <c r="OB31">
        <v>915</v>
      </c>
      <c r="OC31">
        <v>964</v>
      </c>
      <c r="OD31">
        <v>1009</v>
      </c>
      <c r="OE31">
        <v>0</v>
      </c>
      <c r="OF31">
        <v>0</v>
      </c>
      <c r="OG31">
        <v>2085</v>
      </c>
      <c r="OH31">
        <v>2243</v>
      </c>
      <c r="OI31">
        <v>2335</v>
      </c>
      <c r="OJ31">
        <v>2477</v>
      </c>
      <c r="OK31">
        <v>2623</v>
      </c>
      <c r="OL31">
        <v>2771</v>
      </c>
      <c r="OM31">
        <v>2910</v>
      </c>
      <c r="ON31">
        <v>3026</v>
      </c>
      <c r="OO31">
        <v>3173</v>
      </c>
      <c r="OP31">
        <v>3317</v>
      </c>
      <c r="OQ31">
        <v>3455</v>
      </c>
      <c r="OR31">
        <v>3591</v>
      </c>
      <c r="OS31">
        <v>3719</v>
      </c>
      <c r="OT31">
        <v>3847</v>
      </c>
      <c r="OU31">
        <v>3986</v>
      </c>
      <c r="OV31">
        <v>4093</v>
      </c>
      <c r="OW31">
        <v>4208</v>
      </c>
      <c r="OX31">
        <v>4329</v>
      </c>
      <c r="OY31">
        <v>4436</v>
      </c>
      <c r="OZ31">
        <v>4517</v>
      </c>
      <c r="PA31">
        <v>4627</v>
      </c>
      <c r="PB31">
        <v>4713</v>
      </c>
      <c r="PC31">
        <v>4775</v>
      </c>
      <c r="PD31">
        <v>4833</v>
      </c>
      <c r="PE31">
        <v>4885</v>
      </c>
      <c r="PF31">
        <v>4953</v>
      </c>
      <c r="PG31">
        <v>0</v>
      </c>
      <c r="PH31">
        <v>0</v>
      </c>
      <c r="PI31">
        <v>0</v>
      </c>
      <c r="PJ31">
        <v>55</v>
      </c>
      <c r="PK31">
        <v>126</v>
      </c>
      <c r="PL31">
        <v>168</v>
      </c>
      <c r="PM31">
        <v>228</v>
      </c>
      <c r="PN31">
        <v>300</v>
      </c>
      <c r="PO31">
        <v>396</v>
      </c>
      <c r="PP31">
        <v>483</v>
      </c>
      <c r="PQ31">
        <v>559</v>
      </c>
      <c r="PR31">
        <v>637</v>
      </c>
      <c r="PS31">
        <v>732</v>
      </c>
      <c r="PT31">
        <v>825</v>
      </c>
      <c r="PU31">
        <v>936</v>
      </c>
      <c r="PV31">
        <v>1046</v>
      </c>
      <c r="PW31">
        <v>1139</v>
      </c>
      <c r="PX31">
        <v>1252</v>
      </c>
      <c r="PY31">
        <v>1373</v>
      </c>
      <c r="PZ31">
        <v>1492</v>
      </c>
      <c r="QA31">
        <v>1624</v>
      </c>
      <c r="QB31">
        <v>1748</v>
      </c>
      <c r="QC31">
        <v>1872</v>
      </c>
      <c r="QD31">
        <v>1996</v>
      </c>
      <c r="QE31">
        <v>2145</v>
      </c>
      <c r="QF31">
        <v>2283</v>
      </c>
      <c r="QG31">
        <v>2416</v>
      </c>
      <c r="QH31">
        <v>2555</v>
      </c>
      <c r="QI31">
        <v>0</v>
      </c>
      <c r="QJ31">
        <v>0</v>
      </c>
      <c r="QK31">
        <v>7437</v>
      </c>
      <c r="QL31">
        <v>8117</v>
      </c>
      <c r="QM31">
        <v>8483</v>
      </c>
      <c r="QN31">
        <v>8713</v>
      </c>
      <c r="QO31">
        <v>8819</v>
      </c>
      <c r="QP31">
        <v>8881</v>
      </c>
      <c r="QQ31">
        <v>8871</v>
      </c>
      <c r="QR31">
        <v>8822</v>
      </c>
      <c r="QS31">
        <v>8802</v>
      </c>
      <c r="QT31">
        <v>8840</v>
      </c>
      <c r="QU31">
        <v>8814</v>
      </c>
      <c r="QV31">
        <v>8793</v>
      </c>
      <c r="QW31">
        <v>8812</v>
      </c>
      <c r="QX31">
        <v>8790</v>
      </c>
      <c r="QY31">
        <v>8759</v>
      </c>
      <c r="QZ31">
        <v>8705</v>
      </c>
      <c r="RA31">
        <v>8694</v>
      </c>
      <c r="RB31">
        <v>8665</v>
      </c>
      <c r="RC31">
        <v>8553</v>
      </c>
      <c r="RD31">
        <v>8542</v>
      </c>
      <c r="RE31">
        <v>8595</v>
      </c>
      <c r="RF31">
        <v>8656</v>
      </c>
      <c r="RG31">
        <v>8694</v>
      </c>
      <c r="RH31">
        <v>8692</v>
      </c>
      <c r="RI31">
        <v>8578</v>
      </c>
      <c r="RJ31">
        <v>8493</v>
      </c>
      <c r="RK31">
        <v>0</v>
      </c>
      <c r="RL31">
        <v>0</v>
      </c>
      <c r="RM31">
        <v>8378</v>
      </c>
      <c r="RN31">
        <v>8577</v>
      </c>
      <c r="RO31">
        <v>8843</v>
      </c>
      <c r="RP31">
        <v>9035</v>
      </c>
      <c r="RQ31">
        <v>9223</v>
      </c>
      <c r="RR31">
        <v>9411</v>
      </c>
      <c r="RS31">
        <v>9609</v>
      </c>
      <c r="RT31">
        <v>9762</v>
      </c>
      <c r="RU31">
        <v>9915</v>
      </c>
      <c r="RV31">
        <v>10042</v>
      </c>
      <c r="RW31">
        <v>10141</v>
      </c>
      <c r="RX31">
        <v>10214</v>
      </c>
      <c r="RY31">
        <v>10346</v>
      </c>
      <c r="RZ31">
        <v>10404</v>
      </c>
      <c r="SA31">
        <v>10510</v>
      </c>
      <c r="SB31">
        <v>10599</v>
      </c>
      <c r="SC31">
        <v>10679</v>
      </c>
      <c r="SD31">
        <v>10727</v>
      </c>
      <c r="SE31">
        <v>10810</v>
      </c>
      <c r="SF31">
        <v>10851</v>
      </c>
      <c r="SG31">
        <v>10892</v>
      </c>
      <c r="SH31">
        <v>10919</v>
      </c>
      <c r="SI31">
        <v>10892</v>
      </c>
      <c r="SJ31">
        <v>10891</v>
      </c>
      <c r="SK31">
        <v>10987</v>
      </c>
      <c r="SL31">
        <v>11002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785262.60829999996</v>
      </c>
      <c r="SU31">
        <v>777916.87349999999</v>
      </c>
      <c r="SV31">
        <v>762795.98959999997</v>
      </c>
      <c r="SW31">
        <v>754806.84649999999</v>
      </c>
      <c r="SX31">
        <v>736768.98160000006</v>
      </c>
      <c r="SY31">
        <v>727571.59530000004</v>
      </c>
      <c r="SZ31">
        <v>714657.71909999999</v>
      </c>
      <c r="TA31">
        <v>698808.78289999999</v>
      </c>
      <c r="TB31">
        <v>685293.15720000002</v>
      </c>
      <c r="TC31">
        <v>669418.61600000004</v>
      </c>
      <c r="TD31">
        <v>652152.1202</v>
      </c>
      <c r="TE31">
        <v>632756.25950000004</v>
      </c>
      <c r="TF31">
        <v>617519.99730000005</v>
      </c>
      <c r="TG31">
        <v>599685.22259999998</v>
      </c>
      <c r="TH31">
        <v>584200.99620000005</v>
      </c>
      <c r="TI31">
        <v>566615.18259999994</v>
      </c>
      <c r="TJ31">
        <v>550388.64839999995</v>
      </c>
      <c r="TK31">
        <v>536978.30070000002</v>
      </c>
      <c r="TL31">
        <v>520424.90100000001</v>
      </c>
      <c r="TM31">
        <v>506343.54710000003</v>
      </c>
      <c r="TN31">
        <v>488644.25809999998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312734.9057</v>
      </c>
      <c r="TW31">
        <v>334636.41759999999</v>
      </c>
      <c r="TX31">
        <v>359188.93440000003</v>
      </c>
      <c r="TY31">
        <v>380917.31660000002</v>
      </c>
      <c r="TZ31">
        <v>397303.38709999999</v>
      </c>
      <c r="UA31">
        <v>404041.48070000001</v>
      </c>
      <c r="UB31">
        <v>418515.12890000001</v>
      </c>
      <c r="UC31">
        <v>429501.69349999999</v>
      </c>
      <c r="UD31">
        <v>439333.63880000002</v>
      </c>
      <c r="UE31">
        <v>446834.06780000002</v>
      </c>
      <c r="UF31">
        <v>450817.2647</v>
      </c>
      <c r="UG31">
        <v>453167.07400000002</v>
      </c>
      <c r="UH31">
        <v>454855.76860000001</v>
      </c>
      <c r="UI31">
        <v>451931.9081</v>
      </c>
      <c r="UJ31">
        <v>451465.47399999999</v>
      </c>
      <c r="UK31">
        <v>454275.99040000001</v>
      </c>
      <c r="UL31">
        <v>444068.0932</v>
      </c>
      <c r="UM31">
        <v>439573.29119999998</v>
      </c>
      <c r="UN31">
        <v>437338.50689999998</v>
      </c>
      <c r="UO31">
        <v>433477.55920000002</v>
      </c>
      <c r="UP31">
        <v>427343.8651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204959.674</v>
      </c>
      <c r="UY31">
        <v>216445.23569999999</v>
      </c>
      <c r="UZ31">
        <v>223698.48970000001</v>
      </c>
      <c r="VA31">
        <v>230345.60579999999</v>
      </c>
      <c r="VB31">
        <v>250792.37239999999</v>
      </c>
      <c r="VC31">
        <v>262098.26819999999</v>
      </c>
      <c r="VD31">
        <v>280061.34240000002</v>
      </c>
      <c r="VE31">
        <v>295293.8259</v>
      </c>
      <c r="VF31">
        <v>313659.21139999997</v>
      </c>
      <c r="VG31">
        <v>299011.76860000001</v>
      </c>
      <c r="VH31">
        <v>309031.89360000001</v>
      </c>
      <c r="VI31">
        <v>327306.50689999998</v>
      </c>
      <c r="VJ31">
        <v>346776.42700000003</v>
      </c>
      <c r="VK31">
        <v>346470.3578</v>
      </c>
      <c r="VL31">
        <v>322115.56819999998</v>
      </c>
      <c r="VM31">
        <v>333505.53220000002</v>
      </c>
      <c r="VN31">
        <v>346199.51439999999</v>
      </c>
      <c r="VO31">
        <v>335028.27919999999</v>
      </c>
      <c r="VP31">
        <v>322101.95799999998</v>
      </c>
      <c r="VQ31">
        <v>325024.09899999999</v>
      </c>
      <c r="VR31">
        <v>327502.76740000001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324305.09570000001</v>
      </c>
      <c r="WA31">
        <v>566746.76910000003</v>
      </c>
      <c r="WB31">
        <v>489101.8504</v>
      </c>
      <c r="WC31">
        <v>296785.10340000002</v>
      </c>
      <c r="WD31">
        <v>576281.75410000002</v>
      </c>
      <c r="WE31">
        <v>559496.84869999997</v>
      </c>
      <c r="WF31">
        <v>597520.90639999998</v>
      </c>
      <c r="WG31">
        <v>580117.3848</v>
      </c>
      <c r="WH31">
        <v>614422.64939999999</v>
      </c>
      <c r="WI31">
        <v>745658.5551</v>
      </c>
      <c r="WJ31">
        <v>675677.65509999997</v>
      </c>
      <c r="WK31">
        <v>468569.80239999999</v>
      </c>
      <c r="WL31">
        <v>409429.92450000002</v>
      </c>
      <c r="WM31">
        <v>750842.36419999995</v>
      </c>
      <c r="WN31">
        <v>857615.49300000002</v>
      </c>
      <c r="WO31">
        <v>707740.94090000005</v>
      </c>
      <c r="WP31">
        <v>848804.09809999994</v>
      </c>
      <c r="WQ31">
        <v>784839.66540000006</v>
      </c>
      <c r="WR31">
        <v>685782.23190000001</v>
      </c>
      <c r="WS31">
        <v>813765.32369999995</v>
      </c>
      <c r="WT31">
        <v>682327.5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20000000</v>
      </c>
      <c r="ZG31">
        <v>19600000</v>
      </c>
      <c r="ZH31">
        <v>19100000</v>
      </c>
      <c r="ZI31">
        <v>18200000</v>
      </c>
      <c r="ZJ31">
        <v>17800000</v>
      </c>
      <c r="ZK31">
        <v>16900000</v>
      </c>
      <c r="ZL31">
        <v>16200000</v>
      </c>
      <c r="ZM31">
        <v>15300000</v>
      </c>
      <c r="ZN31">
        <v>15000000</v>
      </c>
      <c r="ZO31">
        <v>14800000</v>
      </c>
      <c r="ZP31">
        <v>14300000</v>
      </c>
      <c r="ZQ31">
        <v>13800000</v>
      </c>
      <c r="ZR31">
        <v>13600000</v>
      </c>
      <c r="ZS31">
        <v>13200000</v>
      </c>
      <c r="ZT31">
        <v>12700000</v>
      </c>
      <c r="ZU31">
        <v>12500000</v>
      </c>
      <c r="ZV31">
        <v>12200000</v>
      </c>
      <c r="ZW31">
        <v>11700000</v>
      </c>
      <c r="ZX31">
        <v>11100000</v>
      </c>
      <c r="ZY31">
        <v>10800000</v>
      </c>
      <c r="ZZ31">
        <v>10500000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14000000</v>
      </c>
      <c r="ABK31">
        <v>14200000</v>
      </c>
      <c r="ABL31">
        <v>14400000</v>
      </c>
      <c r="ABM31">
        <v>14600000</v>
      </c>
      <c r="ABN31">
        <v>14900000</v>
      </c>
      <c r="ABO31">
        <v>15000000</v>
      </c>
      <c r="ABP31">
        <v>15200000</v>
      </c>
      <c r="ABQ31">
        <v>15200000</v>
      </c>
      <c r="ABR31">
        <v>15300000</v>
      </c>
      <c r="ABS31">
        <v>15400000</v>
      </c>
      <c r="ABT31">
        <v>15300000</v>
      </c>
      <c r="ABU31">
        <v>15300000</v>
      </c>
      <c r="ABV31">
        <v>15300000</v>
      </c>
      <c r="ABW31">
        <v>15200000</v>
      </c>
      <c r="ABX31">
        <v>15000000</v>
      </c>
      <c r="ABY31">
        <v>15000000</v>
      </c>
      <c r="ABZ31">
        <v>14800000</v>
      </c>
      <c r="ACA31">
        <v>14600000</v>
      </c>
      <c r="ACB31">
        <v>14300000</v>
      </c>
      <c r="ACC31">
        <v>14000000</v>
      </c>
      <c r="ACD31">
        <v>13800000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2200000</v>
      </c>
      <c r="ADO31">
        <v>2130000</v>
      </c>
      <c r="ADP31">
        <v>2060000</v>
      </c>
      <c r="ADQ31">
        <v>2000000</v>
      </c>
      <c r="ADR31">
        <v>1950000</v>
      </c>
      <c r="ADS31">
        <v>1880000</v>
      </c>
      <c r="ADT31">
        <v>1820000</v>
      </c>
      <c r="ADU31">
        <v>1780000</v>
      </c>
      <c r="ADV31">
        <v>1720000</v>
      </c>
      <c r="ADW31">
        <v>1660000</v>
      </c>
      <c r="ADX31">
        <v>1600000</v>
      </c>
      <c r="ADY31">
        <v>1560000</v>
      </c>
      <c r="ADZ31">
        <v>1510000</v>
      </c>
      <c r="AEA31">
        <v>1440000</v>
      </c>
      <c r="AEB31">
        <v>1400000</v>
      </c>
      <c r="AEC31">
        <v>1370000</v>
      </c>
      <c r="AED31">
        <v>1340000</v>
      </c>
      <c r="AEE31">
        <v>1300000</v>
      </c>
      <c r="AEF31">
        <v>1270000</v>
      </c>
      <c r="AEG31">
        <v>1210000</v>
      </c>
      <c r="AEH31">
        <v>1170000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6050000</v>
      </c>
      <c r="AEQ31">
        <v>6000000</v>
      </c>
      <c r="AER31">
        <v>5920000</v>
      </c>
      <c r="AES31">
        <v>5830000</v>
      </c>
      <c r="AET31">
        <v>5740000</v>
      </c>
      <c r="AEU31">
        <v>5620000</v>
      </c>
      <c r="AEV31">
        <v>5500000</v>
      </c>
      <c r="AEW31">
        <v>5410000</v>
      </c>
      <c r="AEX31">
        <v>5280000</v>
      </c>
      <c r="AEY31">
        <v>5180000</v>
      </c>
      <c r="AEZ31">
        <v>5070000</v>
      </c>
      <c r="AFA31">
        <v>4960000</v>
      </c>
      <c r="AFB31">
        <v>4840000</v>
      </c>
      <c r="AFC31">
        <v>4730000</v>
      </c>
      <c r="AFD31">
        <v>4610000</v>
      </c>
      <c r="AFE31">
        <v>4500000</v>
      </c>
      <c r="AFF31">
        <v>4380000</v>
      </c>
      <c r="AFG31">
        <v>4240000</v>
      </c>
      <c r="AFH31">
        <v>4110000</v>
      </c>
      <c r="AFI31">
        <v>4030000</v>
      </c>
      <c r="AFJ31">
        <v>3920000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246.9232734</v>
      </c>
      <c r="AGU31">
        <v>264.21585219999997</v>
      </c>
      <c r="AGV31">
        <v>283.60156110000003</v>
      </c>
      <c r="AGW31">
        <v>300.7574434</v>
      </c>
      <c r="AGX31">
        <v>313.695245</v>
      </c>
      <c r="AGY31">
        <v>319.01538069999998</v>
      </c>
      <c r="AGZ31">
        <v>330.44320829999998</v>
      </c>
      <c r="AHA31">
        <v>339.11777080000002</v>
      </c>
      <c r="AHB31">
        <v>346.88069100000001</v>
      </c>
      <c r="AHC31">
        <v>352.80273699999998</v>
      </c>
      <c r="AHD31">
        <v>355.94771379999997</v>
      </c>
      <c r="AHE31">
        <v>357.80303149999997</v>
      </c>
      <c r="AHF31">
        <v>359.13635879999998</v>
      </c>
      <c r="AHG31">
        <v>356.82779269999997</v>
      </c>
      <c r="AHH31">
        <v>356.45951459999998</v>
      </c>
      <c r="AHI31">
        <v>358.67858860000001</v>
      </c>
      <c r="AHJ31">
        <v>350.6188315</v>
      </c>
      <c r="AHK31">
        <v>347.06991119999998</v>
      </c>
      <c r="AHL31">
        <v>345.3054128</v>
      </c>
      <c r="AHM31">
        <v>342.25695919999998</v>
      </c>
      <c r="AHN31">
        <v>337.41403380000003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23.799228119999999</v>
      </c>
      <c r="AHW31">
        <v>25.13289292</v>
      </c>
      <c r="AHX31">
        <v>25.97511639</v>
      </c>
      <c r="AHY31">
        <v>26.74695715</v>
      </c>
      <c r="AHZ31">
        <v>29.121166939999998</v>
      </c>
      <c r="AIA31">
        <v>30.43396954</v>
      </c>
      <c r="AIB31">
        <v>32.51978132</v>
      </c>
      <c r="AIC31">
        <v>34.288526079999997</v>
      </c>
      <c r="AID31">
        <v>36.421052879999998</v>
      </c>
      <c r="AIE31">
        <v>34.72024107</v>
      </c>
      <c r="AIF31">
        <v>35.883744299999996</v>
      </c>
      <c r="AIG31">
        <v>38.005730939999999</v>
      </c>
      <c r="AIH31">
        <v>40.266512589999998</v>
      </c>
      <c r="AII31">
        <v>40.230972870000002</v>
      </c>
      <c r="AIJ31">
        <v>37.402976590000002</v>
      </c>
      <c r="AIK31">
        <v>38.725540909999999</v>
      </c>
      <c r="AIL31">
        <v>40.19952344</v>
      </c>
      <c r="AIM31">
        <v>38.902357180000003</v>
      </c>
      <c r="AIN31">
        <v>37.401396230000003</v>
      </c>
      <c r="AIO31">
        <v>37.740705409999997</v>
      </c>
      <c r="AIP31">
        <v>38.028520039999997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1.3660923659999999</v>
      </c>
      <c r="AIY31">
        <v>2.387345882</v>
      </c>
      <c r="AIZ31">
        <v>2.0602769209999998</v>
      </c>
      <c r="AJA31">
        <v>1.250168035</v>
      </c>
      <c r="AJB31">
        <v>2.4275107469999999</v>
      </c>
      <c r="AJC31">
        <v>2.3568065499999999</v>
      </c>
      <c r="AJD31">
        <v>2.5169778690000002</v>
      </c>
      <c r="AJE31">
        <v>2.4436678340000002</v>
      </c>
      <c r="AJF31">
        <v>2.5881742289999998</v>
      </c>
      <c r="AJG31">
        <v>3.1409881409999998</v>
      </c>
      <c r="AJH31">
        <v>2.8462028469999998</v>
      </c>
      <c r="AJI31">
        <v>1.973788382</v>
      </c>
      <c r="AJJ31">
        <v>1.7246694600000001</v>
      </c>
      <c r="AJK31">
        <v>3.1628242520000001</v>
      </c>
      <c r="AJL31">
        <v>3.6125919500000001</v>
      </c>
      <c r="AJM31">
        <v>2.9812652009999998</v>
      </c>
      <c r="AJN31">
        <v>3.575475113</v>
      </c>
      <c r="AJO31">
        <v>3.3060333919999998</v>
      </c>
      <c r="AJP31">
        <v>2.8887670409999999</v>
      </c>
      <c r="AJQ31">
        <v>3.427878905</v>
      </c>
      <c r="AJR31">
        <v>2.8742144399999998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187.12928460000001</v>
      </c>
      <c r="AKA31">
        <v>227.6180971</v>
      </c>
      <c r="AKB31">
        <v>249.8345808</v>
      </c>
      <c r="AKC31">
        <v>183.82965229999999</v>
      </c>
      <c r="AKD31">
        <v>217.24014410000001</v>
      </c>
      <c r="AKE31">
        <v>382.78071749999998</v>
      </c>
      <c r="AKF31">
        <v>197.3859812</v>
      </c>
      <c r="AKG31">
        <v>223.23966189999999</v>
      </c>
      <c r="AKH31">
        <v>162.93470600000001</v>
      </c>
      <c r="AKI31">
        <v>274.57638830000002</v>
      </c>
      <c r="AKJ31">
        <v>425.8238015</v>
      </c>
      <c r="AKK31">
        <v>264.83812019999999</v>
      </c>
      <c r="AKL31">
        <v>195.25722859999999</v>
      </c>
      <c r="AKM31">
        <v>262.81993399999999</v>
      </c>
      <c r="AKN31">
        <v>432.84572129999998</v>
      </c>
      <c r="AKO31">
        <v>261.02004449999998</v>
      </c>
      <c r="AKP31">
        <v>290.26148549999999</v>
      </c>
      <c r="AKQ31">
        <v>243.5446986</v>
      </c>
      <c r="AKR31">
        <v>280.42528979999997</v>
      </c>
      <c r="AKS31">
        <v>195.64407790000001</v>
      </c>
      <c r="AKT31">
        <v>286.40522299999998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84.016647180000007</v>
      </c>
      <c r="AME31">
        <v>82.602086450000002</v>
      </c>
      <c r="AMF31">
        <v>80.363275860000002</v>
      </c>
      <c r="AMG31">
        <v>76.670855059999994</v>
      </c>
      <c r="AMH31">
        <v>74.910177169999997</v>
      </c>
      <c r="AMI31">
        <v>71.148384710000002</v>
      </c>
      <c r="AMJ31">
        <v>68.333879940000003</v>
      </c>
      <c r="AMK31">
        <v>64.518043599999999</v>
      </c>
      <c r="AML31">
        <v>63.151928400000003</v>
      </c>
      <c r="AMM31">
        <v>62.308767609999997</v>
      </c>
      <c r="AMN31">
        <v>60.010349249999997</v>
      </c>
      <c r="AMO31">
        <v>57.963693069999998</v>
      </c>
      <c r="AMP31">
        <v>57.435748320000002</v>
      </c>
      <c r="AMQ31">
        <v>55.561697719999998</v>
      </c>
      <c r="AMR31">
        <v>53.474662500000001</v>
      </c>
      <c r="AMS31">
        <v>52.675616249999997</v>
      </c>
      <c r="AMT31">
        <v>51.362288069999998</v>
      </c>
      <c r="AMU31">
        <v>49.36584878</v>
      </c>
      <c r="AMV31">
        <v>46.782733880000002</v>
      </c>
      <c r="AMW31">
        <v>45.622296730000002</v>
      </c>
      <c r="AMX31">
        <v>44.260778909999999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182.16858210000001</v>
      </c>
      <c r="ANG31">
        <v>215.52371249999999</v>
      </c>
      <c r="ANH31">
        <v>284.24165959999999</v>
      </c>
      <c r="ANI31">
        <v>288.01071230000002</v>
      </c>
      <c r="ANJ31">
        <v>322.41269599999998</v>
      </c>
      <c r="ANK31">
        <v>232.21212750000001</v>
      </c>
      <c r="ANL31">
        <v>189.29092299999999</v>
      </c>
      <c r="ANM31">
        <v>293.6864726</v>
      </c>
      <c r="ANN31">
        <v>154.1223435</v>
      </c>
      <c r="ANO31">
        <v>147.68442289999999</v>
      </c>
      <c r="ANP31">
        <v>174.46237790000001</v>
      </c>
      <c r="ANQ31">
        <v>160.87791960000001</v>
      </c>
      <c r="ANR31">
        <v>147.91203709999999</v>
      </c>
      <c r="ANS31">
        <v>163.87327139999999</v>
      </c>
      <c r="ANT31">
        <v>180.76620449999999</v>
      </c>
      <c r="ANU31">
        <v>104.79178659999999</v>
      </c>
      <c r="ANV31">
        <v>148.8729022</v>
      </c>
      <c r="ANW31">
        <v>150.93975810000001</v>
      </c>
      <c r="ANX31">
        <v>157.10214619999999</v>
      </c>
      <c r="ANY31">
        <v>128.45868859999999</v>
      </c>
      <c r="ANZ31">
        <v>113.1785058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84.395457910000005</v>
      </c>
      <c r="AOI31">
        <v>86.047510979999998</v>
      </c>
      <c r="AOJ31">
        <v>86.871440370000002</v>
      </c>
      <c r="AOK31">
        <v>88.438414100000003</v>
      </c>
      <c r="AOL31">
        <v>89.759230509999995</v>
      </c>
      <c r="AOM31">
        <v>90.770447450000006</v>
      </c>
      <c r="AON31">
        <v>91.595598550000005</v>
      </c>
      <c r="AOO31">
        <v>92.097566200000003</v>
      </c>
      <c r="AOP31">
        <v>92.492589129999999</v>
      </c>
      <c r="AOQ31">
        <v>93.043238909999999</v>
      </c>
      <c r="AOR31">
        <v>92.758143029999999</v>
      </c>
      <c r="AOS31">
        <v>92.586743139999996</v>
      </c>
      <c r="AOT31">
        <v>92.474807819999995</v>
      </c>
      <c r="AOU31">
        <v>92.000495079999993</v>
      </c>
      <c r="AOV31">
        <v>90.951840689999997</v>
      </c>
      <c r="AOW31">
        <v>90.453146129999993</v>
      </c>
      <c r="AOX31">
        <v>89.450833689999996</v>
      </c>
      <c r="AOY31">
        <v>87.987930689999999</v>
      </c>
      <c r="AOZ31">
        <v>86.462800590000001</v>
      </c>
      <c r="APA31">
        <v>84.847655560000007</v>
      </c>
      <c r="APB31">
        <v>83.523057109999996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668.99623559999998</v>
      </c>
      <c r="APK31">
        <v>914.84078750000003</v>
      </c>
      <c r="APL31">
        <v>844.98021859999994</v>
      </c>
      <c r="APM31">
        <v>670.27037580000001</v>
      </c>
      <c r="APN31">
        <v>716.85035779999998</v>
      </c>
      <c r="APO31">
        <v>728.12800579999998</v>
      </c>
      <c r="APP31">
        <v>813.2050524</v>
      </c>
      <c r="APQ31">
        <v>883.50288680000006</v>
      </c>
      <c r="APR31">
        <v>887.13268630000005</v>
      </c>
      <c r="APS31">
        <v>720.48822080000002</v>
      </c>
      <c r="APT31">
        <v>866.28010280000001</v>
      </c>
      <c r="APU31">
        <v>884.77540420000003</v>
      </c>
      <c r="APV31">
        <v>784.27815369999996</v>
      </c>
      <c r="APW31">
        <v>937.90828339999996</v>
      </c>
      <c r="APX31">
        <v>887.69410189999996</v>
      </c>
      <c r="APY31">
        <v>800.98265630000003</v>
      </c>
      <c r="APZ31">
        <v>750.45290150000005</v>
      </c>
      <c r="AQA31">
        <v>793.37466400000005</v>
      </c>
      <c r="AQB31">
        <v>806.17975879999995</v>
      </c>
      <c r="AQC31">
        <v>745.58003799999994</v>
      </c>
      <c r="AQD31">
        <v>759.98008189999996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92.532210019999994</v>
      </c>
      <c r="ARO31">
        <v>91.727198610000002</v>
      </c>
      <c r="ARP31">
        <v>90.473525809999998</v>
      </c>
      <c r="ARQ31">
        <v>89.215066980000003</v>
      </c>
      <c r="ARR31">
        <v>87.726030739999999</v>
      </c>
      <c r="ARS31">
        <v>86.010568980000002</v>
      </c>
      <c r="ART31">
        <v>84.106520549999999</v>
      </c>
      <c r="ARU31">
        <v>82.712102900000005</v>
      </c>
      <c r="ARV31">
        <v>80.753193730000007</v>
      </c>
      <c r="ARW31">
        <v>79.199940470000001</v>
      </c>
      <c r="ARX31">
        <v>77.544286909999997</v>
      </c>
      <c r="ARY31">
        <v>75.853963129999997</v>
      </c>
      <c r="ARZ31">
        <v>73.975642469999997</v>
      </c>
      <c r="ASA31">
        <v>72.376726099999999</v>
      </c>
      <c r="ASB31">
        <v>70.535180019999999</v>
      </c>
      <c r="ASC31">
        <v>68.739508659999998</v>
      </c>
      <c r="ASD31">
        <v>66.902821270000004</v>
      </c>
      <c r="ASE31">
        <v>64.793579660000006</v>
      </c>
      <c r="ASF31">
        <v>62.900612549999998</v>
      </c>
      <c r="ASG31">
        <v>61.606851839999997</v>
      </c>
      <c r="ASH31">
        <v>59.894136490000001</v>
      </c>
    </row>
    <row r="32" spans="1:1178" x14ac:dyDescent="0.25">
      <c r="C32">
        <v>0</v>
      </c>
      <c r="D32">
        <v>0</v>
      </c>
      <c r="E32">
        <v>0</v>
      </c>
      <c r="F32">
        <v>150</v>
      </c>
      <c r="G32">
        <v>174</v>
      </c>
      <c r="H32">
        <v>158</v>
      </c>
      <c r="I32">
        <v>178</v>
      </c>
      <c r="J32">
        <v>178</v>
      </c>
      <c r="K32">
        <v>203</v>
      </c>
      <c r="L32">
        <v>215</v>
      </c>
      <c r="M32">
        <v>215</v>
      </c>
      <c r="N32">
        <v>219</v>
      </c>
      <c r="O32">
        <v>195</v>
      </c>
      <c r="P32">
        <v>188</v>
      </c>
      <c r="Q32">
        <v>193</v>
      </c>
      <c r="R32">
        <v>222</v>
      </c>
      <c r="S32">
        <v>193</v>
      </c>
      <c r="T32">
        <v>205</v>
      </c>
      <c r="U32">
        <v>235</v>
      </c>
      <c r="V32">
        <v>213</v>
      </c>
      <c r="W32">
        <v>225</v>
      </c>
      <c r="X32">
        <v>193</v>
      </c>
      <c r="Y32">
        <v>211</v>
      </c>
      <c r="Z32">
        <v>233</v>
      </c>
      <c r="AA32">
        <v>232</v>
      </c>
      <c r="AB32">
        <v>214</v>
      </c>
      <c r="AC32">
        <v>214</v>
      </c>
      <c r="AD32">
        <v>248</v>
      </c>
      <c r="AE32">
        <v>0</v>
      </c>
      <c r="AF32">
        <v>0</v>
      </c>
      <c r="AG32">
        <v>0</v>
      </c>
      <c r="AH32">
        <v>63</v>
      </c>
      <c r="AI32">
        <v>85</v>
      </c>
      <c r="AJ32">
        <v>86</v>
      </c>
      <c r="AK32">
        <v>72</v>
      </c>
      <c r="AL32">
        <v>82</v>
      </c>
      <c r="AM32">
        <v>79</v>
      </c>
      <c r="AN32">
        <v>89</v>
      </c>
      <c r="AO32">
        <v>77</v>
      </c>
      <c r="AP32">
        <v>93</v>
      </c>
      <c r="AQ32">
        <v>88</v>
      </c>
      <c r="AR32">
        <v>98</v>
      </c>
      <c r="AS32">
        <v>103</v>
      </c>
      <c r="AT32">
        <v>88</v>
      </c>
      <c r="AU32">
        <v>114</v>
      </c>
      <c r="AV32">
        <v>90</v>
      </c>
      <c r="AW32">
        <v>95</v>
      </c>
      <c r="AX32">
        <v>122</v>
      </c>
      <c r="AY32">
        <v>136</v>
      </c>
      <c r="AZ32">
        <v>110</v>
      </c>
      <c r="BA32">
        <v>122</v>
      </c>
      <c r="BB32">
        <v>136</v>
      </c>
      <c r="BC32">
        <v>137</v>
      </c>
      <c r="BD32">
        <v>133</v>
      </c>
      <c r="BE32">
        <v>143</v>
      </c>
      <c r="BF32">
        <v>153</v>
      </c>
      <c r="BG32">
        <v>0</v>
      </c>
      <c r="BH32">
        <v>0</v>
      </c>
      <c r="BI32">
        <v>0</v>
      </c>
      <c r="BJ32">
        <v>140</v>
      </c>
      <c r="BK32">
        <v>142</v>
      </c>
      <c r="BL32">
        <v>143</v>
      </c>
      <c r="BM32">
        <v>112</v>
      </c>
      <c r="BN32">
        <v>153</v>
      </c>
      <c r="BO32">
        <v>127</v>
      </c>
      <c r="BP32">
        <v>131</v>
      </c>
      <c r="BQ32">
        <v>115</v>
      </c>
      <c r="BR32">
        <v>125</v>
      </c>
      <c r="BS32">
        <v>143</v>
      </c>
      <c r="BT32">
        <v>154</v>
      </c>
      <c r="BU32">
        <v>140</v>
      </c>
      <c r="BV32">
        <v>157</v>
      </c>
      <c r="BW32">
        <v>149</v>
      </c>
      <c r="BX32">
        <v>150</v>
      </c>
      <c r="BY32">
        <v>146</v>
      </c>
      <c r="BZ32">
        <v>151</v>
      </c>
      <c r="CA32">
        <v>134</v>
      </c>
      <c r="CB32">
        <v>126</v>
      </c>
      <c r="CC32">
        <v>142</v>
      </c>
      <c r="CD32">
        <v>138</v>
      </c>
      <c r="CE32">
        <v>121</v>
      </c>
      <c r="CF32">
        <v>138</v>
      </c>
      <c r="CG32">
        <v>144</v>
      </c>
      <c r="CH32">
        <v>151</v>
      </c>
      <c r="CI32">
        <v>0</v>
      </c>
      <c r="CJ32">
        <v>0</v>
      </c>
      <c r="CK32">
        <v>0</v>
      </c>
      <c r="CL32">
        <v>39</v>
      </c>
      <c r="CM32">
        <v>25</v>
      </c>
      <c r="CN32">
        <v>44</v>
      </c>
      <c r="CO32">
        <v>37</v>
      </c>
      <c r="CP32">
        <v>23</v>
      </c>
      <c r="CQ32">
        <v>39</v>
      </c>
      <c r="CR32">
        <v>46</v>
      </c>
      <c r="CS32">
        <v>42</v>
      </c>
      <c r="CT32">
        <v>38</v>
      </c>
      <c r="CU32">
        <v>56</v>
      </c>
      <c r="CV32">
        <v>41</v>
      </c>
      <c r="CW32">
        <v>38</v>
      </c>
      <c r="CX32">
        <v>49</v>
      </c>
      <c r="CY32">
        <v>48</v>
      </c>
      <c r="CZ32">
        <v>48</v>
      </c>
      <c r="DA32">
        <v>45</v>
      </c>
      <c r="DB32">
        <v>54</v>
      </c>
      <c r="DC32">
        <v>61</v>
      </c>
      <c r="DD32">
        <v>42</v>
      </c>
      <c r="DE32">
        <v>50</v>
      </c>
      <c r="DF32">
        <v>65</v>
      </c>
      <c r="DG32">
        <v>68</v>
      </c>
      <c r="DH32">
        <v>58</v>
      </c>
      <c r="DI32">
        <v>53</v>
      </c>
      <c r="DJ32">
        <v>58</v>
      </c>
      <c r="DK32">
        <v>0</v>
      </c>
      <c r="DL32">
        <v>0</v>
      </c>
      <c r="DM32">
        <v>0</v>
      </c>
      <c r="DN32">
        <v>4</v>
      </c>
      <c r="DO32">
        <v>6</v>
      </c>
      <c r="DP32">
        <v>3</v>
      </c>
      <c r="DQ32">
        <v>0</v>
      </c>
      <c r="DR32">
        <v>2</v>
      </c>
      <c r="DS32">
        <v>3</v>
      </c>
      <c r="DT32">
        <v>1</v>
      </c>
      <c r="DU32">
        <v>2</v>
      </c>
      <c r="DV32">
        <v>7</v>
      </c>
      <c r="DW32">
        <v>7</v>
      </c>
      <c r="DX32">
        <v>5</v>
      </c>
      <c r="DY32">
        <v>5</v>
      </c>
      <c r="DZ32">
        <v>4</v>
      </c>
      <c r="EA32">
        <v>3</v>
      </c>
      <c r="EB32">
        <v>9</v>
      </c>
      <c r="EC32">
        <v>9</v>
      </c>
      <c r="ED32">
        <v>5</v>
      </c>
      <c r="EE32">
        <v>6</v>
      </c>
      <c r="EF32">
        <v>4</v>
      </c>
      <c r="EG32">
        <v>6</v>
      </c>
      <c r="EH32">
        <v>4</v>
      </c>
      <c r="EI32">
        <v>9</v>
      </c>
      <c r="EJ32">
        <v>9</v>
      </c>
      <c r="EK32">
        <v>6</v>
      </c>
      <c r="EL32">
        <v>6</v>
      </c>
      <c r="EM32">
        <v>0</v>
      </c>
      <c r="EN32">
        <v>0</v>
      </c>
      <c r="EO32">
        <v>0</v>
      </c>
      <c r="EP32">
        <v>0</v>
      </c>
      <c r="EQ32">
        <v>15</v>
      </c>
      <c r="ER32">
        <v>20</v>
      </c>
      <c r="ES32">
        <v>10</v>
      </c>
      <c r="ET32">
        <v>15</v>
      </c>
      <c r="EU32">
        <v>15</v>
      </c>
      <c r="EV32">
        <v>15</v>
      </c>
      <c r="EW32">
        <v>10</v>
      </c>
      <c r="EX32">
        <v>10</v>
      </c>
      <c r="EY32">
        <v>15</v>
      </c>
      <c r="EZ32">
        <v>40</v>
      </c>
      <c r="FA32">
        <v>25</v>
      </c>
      <c r="FB32">
        <v>20</v>
      </c>
      <c r="FC32">
        <v>25</v>
      </c>
      <c r="FD32">
        <v>10</v>
      </c>
      <c r="FE32">
        <v>25</v>
      </c>
      <c r="FF32">
        <v>45</v>
      </c>
      <c r="FG32">
        <v>50</v>
      </c>
      <c r="FH32">
        <v>35</v>
      </c>
      <c r="FI32">
        <v>20</v>
      </c>
      <c r="FJ32">
        <v>20</v>
      </c>
      <c r="FK32">
        <v>15</v>
      </c>
      <c r="FL32">
        <v>25</v>
      </c>
      <c r="FM32">
        <v>20</v>
      </c>
      <c r="FN32">
        <v>35</v>
      </c>
      <c r="FO32">
        <v>0</v>
      </c>
      <c r="FP32">
        <v>0</v>
      </c>
      <c r="FQ32">
        <v>5850</v>
      </c>
      <c r="FR32">
        <v>6193</v>
      </c>
      <c r="FS32">
        <v>6521</v>
      </c>
      <c r="FT32">
        <v>6796</v>
      </c>
      <c r="FU32">
        <v>6961</v>
      </c>
      <c r="FV32">
        <v>7084</v>
      </c>
      <c r="FW32">
        <v>7184</v>
      </c>
      <c r="FX32">
        <v>7314</v>
      </c>
      <c r="FY32">
        <v>7450</v>
      </c>
      <c r="FZ32">
        <v>7512</v>
      </c>
      <c r="GA32">
        <v>7556</v>
      </c>
      <c r="GB32">
        <v>7605</v>
      </c>
      <c r="GC32">
        <v>7629</v>
      </c>
      <c r="GD32">
        <v>7696</v>
      </c>
      <c r="GE32">
        <v>7748</v>
      </c>
      <c r="GF32">
        <v>7793</v>
      </c>
      <c r="GG32">
        <v>7806</v>
      </c>
      <c r="GH32">
        <v>7824</v>
      </c>
      <c r="GI32">
        <v>7888</v>
      </c>
      <c r="GJ32">
        <v>7896</v>
      </c>
      <c r="GK32">
        <v>7937</v>
      </c>
      <c r="GL32">
        <v>7932</v>
      </c>
      <c r="GM32">
        <v>8004</v>
      </c>
      <c r="GN32">
        <v>7960</v>
      </c>
      <c r="GO32">
        <v>8006</v>
      </c>
      <c r="GP32">
        <v>7985</v>
      </c>
      <c r="GQ32">
        <v>0</v>
      </c>
      <c r="GR32">
        <v>0</v>
      </c>
      <c r="GS32">
        <v>612</v>
      </c>
      <c r="GT32">
        <v>834</v>
      </c>
      <c r="GU32">
        <v>1074</v>
      </c>
      <c r="GV32">
        <v>1317</v>
      </c>
      <c r="GW32">
        <v>1580</v>
      </c>
      <c r="GX32">
        <v>1846</v>
      </c>
      <c r="GY32">
        <v>2112</v>
      </c>
      <c r="GZ32">
        <v>2334</v>
      </c>
      <c r="HA32">
        <v>2559</v>
      </c>
      <c r="HB32">
        <v>2798</v>
      </c>
      <c r="HC32">
        <v>2990</v>
      </c>
      <c r="HD32">
        <v>3137</v>
      </c>
      <c r="HE32">
        <v>3330</v>
      </c>
      <c r="HF32">
        <v>3532</v>
      </c>
      <c r="HG32">
        <v>3706</v>
      </c>
      <c r="HH32">
        <v>3837</v>
      </c>
      <c r="HI32">
        <v>4001</v>
      </c>
      <c r="HJ32">
        <v>4158</v>
      </c>
      <c r="HK32">
        <v>4234</v>
      </c>
      <c r="HL32">
        <v>4358</v>
      </c>
      <c r="HM32">
        <v>4455</v>
      </c>
      <c r="HN32">
        <v>4562</v>
      </c>
      <c r="HO32">
        <v>4610</v>
      </c>
      <c r="HP32">
        <v>4682</v>
      </c>
      <c r="HQ32">
        <v>4736</v>
      </c>
      <c r="HR32">
        <v>4807</v>
      </c>
      <c r="HS32">
        <v>0</v>
      </c>
      <c r="HT32">
        <v>0</v>
      </c>
      <c r="HU32">
        <v>67</v>
      </c>
      <c r="HV32">
        <v>85</v>
      </c>
      <c r="HW32">
        <v>95</v>
      </c>
      <c r="HX32">
        <v>109</v>
      </c>
      <c r="HY32">
        <v>130</v>
      </c>
      <c r="HZ32">
        <v>150</v>
      </c>
      <c r="IA32">
        <v>175</v>
      </c>
      <c r="IB32">
        <v>191</v>
      </c>
      <c r="IC32">
        <v>205</v>
      </c>
      <c r="ID32">
        <v>233</v>
      </c>
      <c r="IE32">
        <v>266</v>
      </c>
      <c r="IF32">
        <v>300</v>
      </c>
      <c r="IG32">
        <v>340</v>
      </c>
      <c r="IH32">
        <v>376</v>
      </c>
      <c r="II32">
        <v>406</v>
      </c>
      <c r="IJ32">
        <v>458</v>
      </c>
      <c r="IK32">
        <v>491</v>
      </c>
      <c r="IL32">
        <v>520</v>
      </c>
      <c r="IM32">
        <v>580</v>
      </c>
      <c r="IN32">
        <v>616</v>
      </c>
      <c r="IO32">
        <v>655</v>
      </c>
      <c r="IP32">
        <v>673</v>
      </c>
      <c r="IQ32">
        <v>706</v>
      </c>
      <c r="IR32">
        <v>740</v>
      </c>
      <c r="IS32">
        <v>760</v>
      </c>
      <c r="IT32">
        <v>789</v>
      </c>
      <c r="IU32">
        <v>0</v>
      </c>
      <c r="IV32">
        <v>0</v>
      </c>
      <c r="IW32">
        <v>7</v>
      </c>
      <c r="IX32">
        <v>2</v>
      </c>
      <c r="IY32">
        <v>2</v>
      </c>
      <c r="IZ32">
        <v>3</v>
      </c>
      <c r="JA32">
        <v>0</v>
      </c>
      <c r="JB32">
        <v>4</v>
      </c>
      <c r="JC32">
        <v>4</v>
      </c>
      <c r="JD32">
        <v>5</v>
      </c>
      <c r="JE32">
        <v>7</v>
      </c>
      <c r="JF32">
        <v>8</v>
      </c>
      <c r="JG32">
        <v>14</v>
      </c>
      <c r="JH32">
        <v>11</v>
      </c>
      <c r="JI32">
        <v>7</v>
      </c>
      <c r="JJ32">
        <v>10</v>
      </c>
      <c r="JK32">
        <v>9</v>
      </c>
      <c r="JL32">
        <v>9</v>
      </c>
      <c r="JM32">
        <v>20</v>
      </c>
      <c r="JN32">
        <v>23</v>
      </c>
      <c r="JO32">
        <v>20</v>
      </c>
      <c r="JP32">
        <v>16</v>
      </c>
      <c r="JQ32">
        <v>23</v>
      </c>
      <c r="JR32">
        <v>26</v>
      </c>
      <c r="JS32">
        <v>25</v>
      </c>
      <c r="JT32">
        <v>28</v>
      </c>
      <c r="JU32">
        <v>23</v>
      </c>
      <c r="JV32">
        <v>28</v>
      </c>
      <c r="JW32">
        <v>0</v>
      </c>
      <c r="JX32">
        <v>0</v>
      </c>
      <c r="JY32">
        <v>0</v>
      </c>
      <c r="JZ32">
        <v>9</v>
      </c>
      <c r="KA32">
        <v>16</v>
      </c>
      <c r="KB32">
        <v>23</v>
      </c>
      <c r="KC32">
        <v>36</v>
      </c>
      <c r="KD32">
        <v>42</v>
      </c>
      <c r="KE32">
        <v>50</v>
      </c>
      <c r="KF32">
        <v>68</v>
      </c>
      <c r="KG32">
        <v>85</v>
      </c>
      <c r="KH32">
        <v>106</v>
      </c>
      <c r="KI32">
        <v>128</v>
      </c>
      <c r="KJ32">
        <v>160</v>
      </c>
      <c r="KK32">
        <v>181</v>
      </c>
      <c r="KL32">
        <v>207</v>
      </c>
      <c r="KM32">
        <v>227</v>
      </c>
      <c r="KN32">
        <v>255</v>
      </c>
      <c r="KO32">
        <v>285</v>
      </c>
      <c r="KP32">
        <v>319</v>
      </c>
      <c r="KQ32">
        <v>356</v>
      </c>
      <c r="KR32">
        <v>396</v>
      </c>
      <c r="KS32">
        <v>427</v>
      </c>
      <c r="KT32">
        <v>477</v>
      </c>
      <c r="KU32">
        <v>520</v>
      </c>
      <c r="KV32">
        <v>570</v>
      </c>
      <c r="KW32">
        <v>616</v>
      </c>
      <c r="KX32">
        <v>656</v>
      </c>
      <c r="KY32">
        <v>0</v>
      </c>
      <c r="KZ32">
        <v>0</v>
      </c>
      <c r="LA32">
        <v>0</v>
      </c>
      <c r="LB32">
        <v>181</v>
      </c>
      <c r="LC32">
        <v>353</v>
      </c>
      <c r="LD32">
        <v>518</v>
      </c>
      <c r="LE32">
        <v>690</v>
      </c>
      <c r="LF32">
        <v>859</v>
      </c>
      <c r="LG32">
        <v>1036</v>
      </c>
      <c r="LH32">
        <v>1196</v>
      </c>
      <c r="LI32">
        <v>1344</v>
      </c>
      <c r="LJ32">
        <v>1542</v>
      </c>
      <c r="LK32">
        <v>1710</v>
      </c>
      <c r="LL32">
        <v>1857</v>
      </c>
      <c r="LM32">
        <v>2013</v>
      </c>
      <c r="LN32">
        <v>2167</v>
      </c>
      <c r="LO32">
        <v>2331</v>
      </c>
      <c r="LP32">
        <v>2492</v>
      </c>
      <c r="LQ32">
        <v>2654</v>
      </c>
      <c r="LR32">
        <v>2799</v>
      </c>
      <c r="LS32">
        <v>2959</v>
      </c>
      <c r="LT32">
        <v>3112</v>
      </c>
      <c r="LU32">
        <v>3264</v>
      </c>
      <c r="LV32">
        <v>3424</v>
      </c>
      <c r="LW32">
        <v>3579</v>
      </c>
      <c r="LX32">
        <v>3766</v>
      </c>
      <c r="LY32">
        <v>3924</v>
      </c>
      <c r="LZ32">
        <v>4070</v>
      </c>
      <c r="MA32">
        <v>0</v>
      </c>
      <c r="MB32">
        <v>0</v>
      </c>
      <c r="MC32">
        <v>1480</v>
      </c>
      <c r="MD32">
        <v>1500</v>
      </c>
      <c r="ME32">
        <v>1522</v>
      </c>
      <c r="MF32">
        <v>1582</v>
      </c>
      <c r="MG32">
        <v>1609</v>
      </c>
      <c r="MH32">
        <v>1610</v>
      </c>
      <c r="MI32">
        <v>1639</v>
      </c>
      <c r="MJ32">
        <v>1684</v>
      </c>
      <c r="MK32">
        <v>1717</v>
      </c>
      <c r="ML32">
        <v>1702</v>
      </c>
      <c r="MM32">
        <v>1690</v>
      </c>
      <c r="MN32">
        <v>1734</v>
      </c>
      <c r="MO32">
        <v>1770</v>
      </c>
      <c r="MP32">
        <v>1797</v>
      </c>
      <c r="MQ32">
        <v>1860</v>
      </c>
      <c r="MR32">
        <v>1883</v>
      </c>
      <c r="MS32">
        <v>1925</v>
      </c>
      <c r="MT32">
        <v>1954</v>
      </c>
      <c r="MU32">
        <v>1981</v>
      </c>
      <c r="MV32">
        <v>2013</v>
      </c>
      <c r="MW32">
        <v>2047</v>
      </c>
      <c r="MX32">
        <v>2056</v>
      </c>
      <c r="MY32">
        <v>2068</v>
      </c>
      <c r="MZ32">
        <v>2070</v>
      </c>
      <c r="NA32">
        <v>2074</v>
      </c>
      <c r="NB32">
        <v>2078</v>
      </c>
      <c r="NC32">
        <v>0</v>
      </c>
      <c r="ND32">
        <v>0</v>
      </c>
      <c r="NE32">
        <v>0</v>
      </c>
      <c r="NF32">
        <v>46</v>
      </c>
      <c r="NG32">
        <v>97</v>
      </c>
      <c r="NH32">
        <v>133</v>
      </c>
      <c r="NI32">
        <v>179</v>
      </c>
      <c r="NJ32">
        <v>223</v>
      </c>
      <c r="NK32">
        <v>265</v>
      </c>
      <c r="NL32">
        <v>301</v>
      </c>
      <c r="NM32">
        <v>354</v>
      </c>
      <c r="NN32">
        <v>405</v>
      </c>
      <c r="NO32">
        <v>462</v>
      </c>
      <c r="NP32">
        <v>504</v>
      </c>
      <c r="NQ32">
        <v>549</v>
      </c>
      <c r="NR32">
        <v>597</v>
      </c>
      <c r="NS32">
        <v>649</v>
      </c>
      <c r="NT32">
        <v>702</v>
      </c>
      <c r="NU32">
        <v>755</v>
      </c>
      <c r="NV32">
        <v>799</v>
      </c>
      <c r="NW32">
        <v>853</v>
      </c>
      <c r="NX32">
        <v>894</v>
      </c>
      <c r="NY32">
        <v>941</v>
      </c>
      <c r="NZ32">
        <v>1002</v>
      </c>
      <c r="OA32">
        <v>1054</v>
      </c>
      <c r="OB32">
        <v>1111</v>
      </c>
      <c r="OC32">
        <v>1178</v>
      </c>
      <c r="OD32">
        <v>1252</v>
      </c>
      <c r="OE32">
        <v>0</v>
      </c>
      <c r="OF32">
        <v>0</v>
      </c>
      <c r="OG32">
        <v>2099</v>
      </c>
      <c r="OH32">
        <v>2259</v>
      </c>
      <c r="OI32">
        <v>2399</v>
      </c>
      <c r="OJ32">
        <v>2531</v>
      </c>
      <c r="OK32">
        <v>2694</v>
      </c>
      <c r="OL32">
        <v>2836</v>
      </c>
      <c r="OM32">
        <v>2985</v>
      </c>
      <c r="ON32">
        <v>3117</v>
      </c>
      <c r="OO32">
        <v>3236</v>
      </c>
      <c r="OP32">
        <v>3327</v>
      </c>
      <c r="OQ32">
        <v>3441</v>
      </c>
      <c r="OR32">
        <v>3557</v>
      </c>
      <c r="OS32">
        <v>3669</v>
      </c>
      <c r="OT32">
        <v>3759</v>
      </c>
      <c r="OU32">
        <v>3867</v>
      </c>
      <c r="OV32">
        <v>3960</v>
      </c>
      <c r="OW32">
        <v>4041</v>
      </c>
      <c r="OX32">
        <v>4160</v>
      </c>
      <c r="OY32">
        <v>4286</v>
      </c>
      <c r="OZ32">
        <v>4370</v>
      </c>
      <c r="PA32">
        <v>4463</v>
      </c>
      <c r="PB32">
        <v>4537</v>
      </c>
      <c r="PC32">
        <v>4611</v>
      </c>
      <c r="PD32">
        <v>4661</v>
      </c>
      <c r="PE32">
        <v>4720</v>
      </c>
      <c r="PF32">
        <v>4768</v>
      </c>
      <c r="PG32">
        <v>0</v>
      </c>
      <c r="PH32">
        <v>0</v>
      </c>
      <c r="PI32">
        <v>0</v>
      </c>
      <c r="PJ32">
        <v>62</v>
      </c>
      <c r="PK32">
        <v>109</v>
      </c>
      <c r="PL32">
        <v>170</v>
      </c>
      <c r="PM32">
        <v>221</v>
      </c>
      <c r="PN32">
        <v>281</v>
      </c>
      <c r="PO32">
        <v>353</v>
      </c>
      <c r="PP32">
        <v>421</v>
      </c>
      <c r="PQ32">
        <v>505</v>
      </c>
      <c r="PR32">
        <v>600</v>
      </c>
      <c r="PS32">
        <v>680</v>
      </c>
      <c r="PT32">
        <v>777</v>
      </c>
      <c r="PU32">
        <v>872</v>
      </c>
      <c r="PV32">
        <v>952</v>
      </c>
      <c r="PW32">
        <v>1040</v>
      </c>
      <c r="PX32">
        <v>1150</v>
      </c>
      <c r="PY32">
        <v>1249</v>
      </c>
      <c r="PZ32">
        <v>1369</v>
      </c>
      <c r="QA32">
        <v>1451</v>
      </c>
      <c r="QB32">
        <v>1569</v>
      </c>
      <c r="QC32">
        <v>1676</v>
      </c>
      <c r="QD32">
        <v>1795</v>
      </c>
      <c r="QE32">
        <v>1905</v>
      </c>
      <c r="QF32">
        <v>2047</v>
      </c>
      <c r="QG32">
        <v>2170</v>
      </c>
      <c r="QH32">
        <v>2302</v>
      </c>
      <c r="QI32">
        <v>0</v>
      </c>
      <c r="QJ32">
        <v>0</v>
      </c>
      <c r="QK32">
        <v>7612</v>
      </c>
      <c r="QL32">
        <v>7927</v>
      </c>
      <c r="QM32">
        <v>8235</v>
      </c>
      <c r="QN32">
        <v>8439</v>
      </c>
      <c r="QO32">
        <v>8621</v>
      </c>
      <c r="QP32">
        <v>8788</v>
      </c>
      <c r="QQ32">
        <v>8937</v>
      </c>
      <c r="QR32">
        <v>9086</v>
      </c>
      <c r="QS32">
        <v>9179</v>
      </c>
      <c r="QT32">
        <v>9195</v>
      </c>
      <c r="QU32">
        <v>9253</v>
      </c>
      <c r="QV32">
        <v>9328</v>
      </c>
      <c r="QW32">
        <v>9377</v>
      </c>
      <c r="QX32">
        <v>9409</v>
      </c>
      <c r="QY32">
        <v>9433</v>
      </c>
      <c r="QZ32">
        <v>9381</v>
      </c>
      <c r="RA32">
        <v>9451</v>
      </c>
      <c r="RB32">
        <v>9459</v>
      </c>
      <c r="RC32">
        <v>9506</v>
      </c>
      <c r="RD32">
        <v>9506</v>
      </c>
      <c r="RE32">
        <v>9459</v>
      </c>
      <c r="RF32">
        <v>9473</v>
      </c>
      <c r="RG32">
        <v>9499</v>
      </c>
      <c r="RH32">
        <v>9522</v>
      </c>
      <c r="RI32">
        <v>9558</v>
      </c>
      <c r="RJ32">
        <v>9528</v>
      </c>
      <c r="RK32">
        <v>0</v>
      </c>
      <c r="RL32">
        <v>0</v>
      </c>
      <c r="RM32">
        <v>8242</v>
      </c>
      <c r="RN32">
        <v>8242</v>
      </c>
      <c r="RO32">
        <v>8270</v>
      </c>
      <c r="RP32">
        <v>8324</v>
      </c>
      <c r="RQ32">
        <v>8415</v>
      </c>
      <c r="RR32">
        <v>8467</v>
      </c>
      <c r="RS32">
        <v>8535</v>
      </c>
      <c r="RT32">
        <v>8566</v>
      </c>
      <c r="RU32">
        <v>8620</v>
      </c>
      <c r="RV32">
        <v>8686</v>
      </c>
      <c r="RW32">
        <v>8731</v>
      </c>
      <c r="RX32">
        <v>8811</v>
      </c>
      <c r="RY32">
        <v>8871</v>
      </c>
      <c r="RZ32">
        <v>8946</v>
      </c>
      <c r="SA32">
        <v>8973</v>
      </c>
      <c r="SB32">
        <v>9118</v>
      </c>
      <c r="SC32">
        <v>9139</v>
      </c>
      <c r="SD32">
        <v>9205</v>
      </c>
      <c r="SE32">
        <v>9215</v>
      </c>
      <c r="SF32">
        <v>9237</v>
      </c>
      <c r="SG32">
        <v>9330</v>
      </c>
      <c r="SH32">
        <v>9354</v>
      </c>
      <c r="SI32">
        <v>9362</v>
      </c>
      <c r="SJ32">
        <v>9332</v>
      </c>
      <c r="SK32">
        <v>9358</v>
      </c>
      <c r="SL32">
        <v>9415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372467.02399999998</v>
      </c>
      <c r="SU32">
        <v>366723.19140000001</v>
      </c>
      <c r="SV32">
        <v>362484.78570000001</v>
      </c>
      <c r="SW32">
        <v>358470.87430000002</v>
      </c>
      <c r="SX32">
        <v>350926.33189999999</v>
      </c>
      <c r="SY32">
        <v>342700.78730000003</v>
      </c>
      <c r="SZ32">
        <v>334876.86599999998</v>
      </c>
      <c r="TA32">
        <v>326149.20059999998</v>
      </c>
      <c r="TB32">
        <v>319430.6151</v>
      </c>
      <c r="TC32">
        <v>312222.2622</v>
      </c>
      <c r="TD32">
        <v>304888.96470000001</v>
      </c>
      <c r="TE32">
        <v>296502.49459999998</v>
      </c>
      <c r="TF32">
        <v>288530.29629999999</v>
      </c>
      <c r="TG32">
        <v>282417.92460000003</v>
      </c>
      <c r="TH32">
        <v>274470.2452</v>
      </c>
      <c r="TI32">
        <v>267859.6433</v>
      </c>
      <c r="TJ32">
        <v>259894.07980000001</v>
      </c>
      <c r="TK32">
        <v>254614.73670000001</v>
      </c>
      <c r="TL32">
        <v>245839.8597</v>
      </c>
      <c r="TM32">
        <v>240058.77900000001</v>
      </c>
      <c r="TN32">
        <v>232455.4339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736371.15639999998</v>
      </c>
      <c r="TW32">
        <v>817940.59169999999</v>
      </c>
      <c r="TX32">
        <v>877589.61320000002</v>
      </c>
      <c r="TY32">
        <v>934165.19839999999</v>
      </c>
      <c r="TZ32">
        <v>991662.48389999999</v>
      </c>
      <c r="UA32">
        <v>1030000</v>
      </c>
      <c r="UB32">
        <v>1050000</v>
      </c>
      <c r="UC32">
        <v>1080000</v>
      </c>
      <c r="UD32">
        <v>1110000</v>
      </c>
      <c r="UE32">
        <v>1130000</v>
      </c>
      <c r="UF32">
        <v>1140000</v>
      </c>
      <c r="UG32">
        <v>1150000</v>
      </c>
      <c r="UH32">
        <v>1160000</v>
      </c>
      <c r="UI32">
        <v>1150000</v>
      </c>
      <c r="UJ32">
        <v>1150000</v>
      </c>
      <c r="UK32">
        <v>1140000</v>
      </c>
      <c r="UL32">
        <v>1130000</v>
      </c>
      <c r="UM32">
        <v>1110000</v>
      </c>
      <c r="UN32">
        <v>1100000</v>
      </c>
      <c r="UO32">
        <v>1080000</v>
      </c>
      <c r="UP32">
        <v>1060000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244647.8707</v>
      </c>
      <c r="UY32">
        <v>277109.23869999999</v>
      </c>
      <c r="UZ32">
        <v>293635.86459999997</v>
      </c>
      <c r="VA32">
        <v>305979.52639999997</v>
      </c>
      <c r="VB32">
        <v>337642.5748</v>
      </c>
      <c r="VC32">
        <v>374236.11349999998</v>
      </c>
      <c r="VD32">
        <v>409777.4803</v>
      </c>
      <c r="VE32">
        <v>450887.84240000002</v>
      </c>
      <c r="VF32">
        <v>484105.73599999998</v>
      </c>
      <c r="VG32">
        <v>507506.01329999999</v>
      </c>
      <c r="VH32">
        <v>555831.82860000001</v>
      </c>
      <c r="VI32">
        <v>578525.09400000004</v>
      </c>
      <c r="VJ32">
        <v>594849.12679999997</v>
      </c>
      <c r="VK32">
        <v>644160.74219999998</v>
      </c>
      <c r="VL32">
        <v>664216.63410000002</v>
      </c>
      <c r="VM32">
        <v>685698.35979999998</v>
      </c>
      <c r="VN32">
        <v>684021.33869999996</v>
      </c>
      <c r="VO32">
        <v>696661.90379999997</v>
      </c>
      <c r="VP32">
        <v>708943.87749999994</v>
      </c>
      <c r="VQ32">
        <v>706897.59490000003</v>
      </c>
      <c r="VR32">
        <v>712496.42619999999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122303.13589999999</v>
      </c>
      <c r="WA32">
        <v>118740.9087</v>
      </c>
      <c r="WB32">
        <v>144103.04449999999</v>
      </c>
      <c r="WC32">
        <v>195868.21580000001</v>
      </c>
      <c r="WD32">
        <v>217329.50440000001</v>
      </c>
      <c r="WE32">
        <v>369249.15789999999</v>
      </c>
      <c r="WF32">
        <v>281674.11489999999</v>
      </c>
      <c r="WG32">
        <v>174026.37280000001</v>
      </c>
      <c r="WH32">
        <v>241368.06219999999</v>
      </c>
      <c r="WI32">
        <v>210904.13200000001</v>
      </c>
      <c r="WJ32">
        <v>204761.29319999999</v>
      </c>
      <c r="WK32">
        <v>441771.93790000002</v>
      </c>
      <c r="WL32">
        <v>493240.51319999999</v>
      </c>
      <c r="WM32">
        <v>416412.42139999999</v>
      </c>
      <c r="WN32">
        <v>323427.12339999998</v>
      </c>
      <c r="WO32">
        <v>451384.94170000002</v>
      </c>
      <c r="WP32">
        <v>495399.26059999998</v>
      </c>
      <c r="WQ32">
        <v>462471.30379999999</v>
      </c>
      <c r="WR32">
        <v>502881.41769999999</v>
      </c>
      <c r="WS32">
        <v>401049.67430000001</v>
      </c>
      <c r="WT32">
        <v>474013.96710000001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36700000</v>
      </c>
      <c r="ZG32">
        <v>36300000</v>
      </c>
      <c r="ZH32">
        <v>36200000</v>
      </c>
      <c r="ZI32">
        <v>35800000</v>
      </c>
      <c r="ZJ32">
        <v>34500000</v>
      </c>
      <c r="ZK32">
        <v>33200000</v>
      </c>
      <c r="ZL32">
        <v>33100000</v>
      </c>
      <c r="ZM32">
        <v>32800000</v>
      </c>
      <c r="ZN32">
        <v>32300000</v>
      </c>
      <c r="ZO32">
        <v>32500000</v>
      </c>
      <c r="ZP32">
        <v>31900000</v>
      </c>
      <c r="ZQ32">
        <v>31700000</v>
      </c>
      <c r="ZR32">
        <v>31200000</v>
      </c>
      <c r="ZS32">
        <v>30700000</v>
      </c>
      <c r="ZT32">
        <v>30300000</v>
      </c>
      <c r="ZU32">
        <v>29900000</v>
      </c>
      <c r="ZV32">
        <v>29200000</v>
      </c>
      <c r="ZW32">
        <v>28500000</v>
      </c>
      <c r="ZX32">
        <v>27700000</v>
      </c>
      <c r="ZY32">
        <v>27000000</v>
      </c>
      <c r="ZZ32">
        <v>26200000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12400000</v>
      </c>
      <c r="ABK32">
        <v>12700000</v>
      </c>
      <c r="ABL32">
        <v>12900000</v>
      </c>
      <c r="ABM32">
        <v>13000000</v>
      </c>
      <c r="ABN32">
        <v>13000000</v>
      </c>
      <c r="ABO32">
        <v>13000000</v>
      </c>
      <c r="ABP32">
        <v>13100000</v>
      </c>
      <c r="ABQ32">
        <v>13100000</v>
      </c>
      <c r="ABR32">
        <v>13000000</v>
      </c>
      <c r="ABS32">
        <v>13000000</v>
      </c>
      <c r="ABT32">
        <v>12900000</v>
      </c>
      <c r="ABU32">
        <v>12800000</v>
      </c>
      <c r="ABV32">
        <v>12800000</v>
      </c>
      <c r="ABW32">
        <v>12800000</v>
      </c>
      <c r="ABX32">
        <v>12700000</v>
      </c>
      <c r="ABY32">
        <v>12600000</v>
      </c>
      <c r="ABZ32">
        <v>12400000</v>
      </c>
      <c r="ACA32">
        <v>12200000</v>
      </c>
      <c r="ACB32">
        <v>12000000</v>
      </c>
      <c r="ACC32">
        <v>11800000</v>
      </c>
      <c r="ACD32">
        <v>11600000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1680000</v>
      </c>
      <c r="ADO32">
        <v>1660000</v>
      </c>
      <c r="ADP32">
        <v>1640000</v>
      </c>
      <c r="ADQ32">
        <v>1610000</v>
      </c>
      <c r="ADR32">
        <v>1560000</v>
      </c>
      <c r="ADS32">
        <v>1530000</v>
      </c>
      <c r="ADT32">
        <v>1490000</v>
      </c>
      <c r="ADU32">
        <v>1460000</v>
      </c>
      <c r="ADV32">
        <v>1420000</v>
      </c>
      <c r="ADW32">
        <v>1380000</v>
      </c>
      <c r="ADX32">
        <v>1330000</v>
      </c>
      <c r="ADY32">
        <v>1310000</v>
      </c>
      <c r="ADZ32">
        <v>1270000</v>
      </c>
      <c r="AEA32">
        <v>1240000</v>
      </c>
      <c r="AEB32">
        <v>1200000</v>
      </c>
      <c r="AEC32">
        <v>1160000</v>
      </c>
      <c r="AED32">
        <v>1130000</v>
      </c>
      <c r="AEE32">
        <v>1100000</v>
      </c>
      <c r="AEF32">
        <v>1070000</v>
      </c>
      <c r="AEG32">
        <v>1040000</v>
      </c>
      <c r="AEH32">
        <v>1010000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6740000</v>
      </c>
      <c r="AEQ32">
        <v>6590000</v>
      </c>
      <c r="AER32">
        <v>6420000</v>
      </c>
      <c r="AES32">
        <v>6280000</v>
      </c>
      <c r="AET32">
        <v>6140000</v>
      </c>
      <c r="AEU32">
        <v>5990000</v>
      </c>
      <c r="AEV32">
        <v>5870000</v>
      </c>
      <c r="AEW32">
        <v>5740000</v>
      </c>
      <c r="AEX32">
        <v>5620000</v>
      </c>
      <c r="AEY32">
        <v>5470000</v>
      </c>
      <c r="AEZ32">
        <v>5400000</v>
      </c>
      <c r="AFA32">
        <v>5250000</v>
      </c>
      <c r="AFB32">
        <v>5140000</v>
      </c>
      <c r="AFC32">
        <v>4990000</v>
      </c>
      <c r="AFD32">
        <v>4860000</v>
      </c>
      <c r="AFE32">
        <v>4760000</v>
      </c>
      <c r="AFF32">
        <v>4640000</v>
      </c>
      <c r="AFG32">
        <v>4510000</v>
      </c>
      <c r="AFH32">
        <v>4360000</v>
      </c>
      <c r="AFI32">
        <v>4250000</v>
      </c>
      <c r="AFJ32">
        <v>4150000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224.0781418</v>
      </c>
      <c r="AGU32">
        <v>248.8997651</v>
      </c>
      <c r="AGV32">
        <v>267.05099469999999</v>
      </c>
      <c r="AGW32">
        <v>284.26697589999998</v>
      </c>
      <c r="AGX32">
        <v>301.76343100000003</v>
      </c>
      <c r="AGY32">
        <v>313.07822470000002</v>
      </c>
      <c r="AGZ32">
        <v>318.90326679999998</v>
      </c>
      <c r="AHA32">
        <v>328.66348670000002</v>
      </c>
      <c r="AHB32">
        <v>338.44702030000002</v>
      </c>
      <c r="AHC32">
        <v>344.7769237</v>
      </c>
      <c r="AHD32">
        <v>346.567114</v>
      </c>
      <c r="AHE32">
        <v>350.85435960000001</v>
      </c>
      <c r="AHF32">
        <v>354.00189449999999</v>
      </c>
      <c r="AHG32">
        <v>349.97315300000002</v>
      </c>
      <c r="AHH32">
        <v>349.73079710000002</v>
      </c>
      <c r="AHI32">
        <v>347.10201549999999</v>
      </c>
      <c r="AHJ32">
        <v>345.08611350000001</v>
      </c>
      <c r="AHK32">
        <v>338.56020039999999</v>
      </c>
      <c r="AHL32">
        <v>333.83292089999998</v>
      </c>
      <c r="AHM32">
        <v>327.84776099999999</v>
      </c>
      <c r="AHN32">
        <v>323.07059070000003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38.541610839999997</v>
      </c>
      <c r="AHW32">
        <v>43.655546260000001</v>
      </c>
      <c r="AHX32">
        <v>46.259136390000002</v>
      </c>
      <c r="AHY32">
        <v>48.203746049999999</v>
      </c>
      <c r="AHZ32">
        <v>53.19191489</v>
      </c>
      <c r="AIA32">
        <v>58.956828870000002</v>
      </c>
      <c r="AIB32">
        <v>64.555984609999996</v>
      </c>
      <c r="AIC32">
        <v>71.032474969999996</v>
      </c>
      <c r="AID32">
        <v>76.265592769999998</v>
      </c>
      <c r="AIE32">
        <v>79.952051920000002</v>
      </c>
      <c r="AIF32">
        <v>87.565258450000002</v>
      </c>
      <c r="AIG32">
        <v>91.140335559999997</v>
      </c>
      <c r="AIH32">
        <v>93.712009359999996</v>
      </c>
      <c r="AII32">
        <v>101.480518</v>
      </c>
      <c r="AIJ32">
        <v>104.6401056</v>
      </c>
      <c r="AIK32">
        <v>108.02431780000001</v>
      </c>
      <c r="AIL32">
        <v>107.7601214</v>
      </c>
      <c r="AIM32">
        <v>109.7515049</v>
      </c>
      <c r="AIN32">
        <v>111.6863962</v>
      </c>
      <c r="AIO32">
        <v>111.3640267</v>
      </c>
      <c r="AIP32">
        <v>112.2460617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1.119597304</v>
      </c>
      <c r="AIY32">
        <v>1.086987674</v>
      </c>
      <c r="AIZ32">
        <v>1.3191597989999999</v>
      </c>
      <c r="AJA32">
        <v>1.793032736</v>
      </c>
      <c r="AJB32">
        <v>1.989495408</v>
      </c>
      <c r="AJC32">
        <v>3.3802106439999999</v>
      </c>
      <c r="AJD32">
        <v>2.5785240699999998</v>
      </c>
      <c r="AJE32">
        <v>1.593086362</v>
      </c>
      <c r="AJF32">
        <v>2.2095511270000001</v>
      </c>
      <c r="AJG32">
        <v>1.930675742</v>
      </c>
      <c r="AJH32">
        <v>1.874442468</v>
      </c>
      <c r="AJI32">
        <v>4.0441045689999999</v>
      </c>
      <c r="AJJ32">
        <v>4.5152623829999996</v>
      </c>
      <c r="AJK32">
        <v>3.8119564229999998</v>
      </c>
      <c r="AJL32">
        <v>2.9607428530000002</v>
      </c>
      <c r="AJM32">
        <v>4.1321047100000001</v>
      </c>
      <c r="AJN32">
        <v>4.5350241640000002</v>
      </c>
      <c r="AJO32">
        <v>4.2335923859999998</v>
      </c>
      <c r="AJP32">
        <v>4.6035179350000002</v>
      </c>
      <c r="AJQ32">
        <v>3.6713215149999998</v>
      </c>
      <c r="AJR32">
        <v>4.339257173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99.402207259999997</v>
      </c>
      <c r="AKA32">
        <v>134.52796459999999</v>
      </c>
      <c r="AKB32">
        <v>250.89477650000001</v>
      </c>
      <c r="AKC32">
        <v>303.0106725</v>
      </c>
      <c r="AKD32">
        <v>315.309842</v>
      </c>
      <c r="AKE32">
        <v>348.86037820000001</v>
      </c>
      <c r="AKF32">
        <v>413.19507329999999</v>
      </c>
      <c r="AKG32">
        <v>266.6904207</v>
      </c>
      <c r="AKH32">
        <v>299.00749889999997</v>
      </c>
      <c r="AKI32">
        <v>229.37827859999999</v>
      </c>
      <c r="AKJ32">
        <v>332.98023619999998</v>
      </c>
      <c r="AKK32">
        <v>348.02771039999999</v>
      </c>
      <c r="AKL32">
        <v>337.13029060000002</v>
      </c>
      <c r="AKM32">
        <v>367.32394090000003</v>
      </c>
      <c r="AKN32">
        <v>358.74761599999999</v>
      </c>
      <c r="AKO32">
        <v>294.25565690000002</v>
      </c>
      <c r="AKP32">
        <v>414.16394179999998</v>
      </c>
      <c r="AKQ32">
        <v>375.48501290000002</v>
      </c>
      <c r="AKR32">
        <v>426.56022000000002</v>
      </c>
      <c r="AKS32">
        <v>415.16565170000001</v>
      </c>
      <c r="AKT32">
        <v>285.1383002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120.2196574</v>
      </c>
      <c r="AME32">
        <v>118.82049000000001</v>
      </c>
      <c r="AMF32">
        <v>118.52698789999999</v>
      </c>
      <c r="AMG32">
        <v>117.32977320000001</v>
      </c>
      <c r="AMH32">
        <v>112.9172433</v>
      </c>
      <c r="AMI32">
        <v>108.8554534</v>
      </c>
      <c r="AMJ32">
        <v>108.4364659</v>
      </c>
      <c r="AMK32">
        <v>107.4638272</v>
      </c>
      <c r="AML32">
        <v>105.9253456</v>
      </c>
      <c r="AMM32">
        <v>106.4455553</v>
      </c>
      <c r="AMN32">
        <v>104.6231238</v>
      </c>
      <c r="AMO32">
        <v>103.84148070000001</v>
      </c>
      <c r="AMP32">
        <v>102.33577270000001</v>
      </c>
      <c r="AMQ32">
        <v>100.7279892</v>
      </c>
      <c r="AMR32">
        <v>99.373878199999993</v>
      </c>
      <c r="AMS32">
        <v>98.109052649999995</v>
      </c>
      <c r="AMT32">
        <v>95.670297640000001</v>
      </c>
      <c r="AMU32">
        <v>93.425907370000004</v>
      </c>
      <c r="AMV32">
        <v>90.792486650000001</v>
      </c>
      <c r="AMW32">
        <v>88.318379680000007</v>
      </c>
      <c r="AMX32">
        <v>85.911372880000002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352.43861320000002</v>
      </c>
      <c r="ANG32">
        <v>302.09704929999998</v>
      </c>
      <c r="ANH32">
        <v>203.62249489999999</v>
      </c>
      <c r="ANI32">
        <v>344.72615380000002</v>
      </c>
      <c r="ANJ32">
        <v>362.60476390000002</v>
      </c>
      <c r="ANK32">
        <v>263.09570869999999</v>
      </c>
      <c r="ANL32">
        <v>222.28851090000001</v>
      </c>
      <c r="ANM32">
        <v>244.69226169999999</v>
      </c>
      <c r="ANN32">
        <v>217.72380749999999</v>
      </c>
      <c r="ANO32">
        <v>280.75886609999998</v>
      </c>
      <c r="ANP32">
        <v>281.78124989999998</v>
      </c>
      <c r="ANQ32">
        <v>209.60532069999999</v>
      </c>
      <c r="ANR32">
        <v>156.67314709999999</v>
      </c>
      <c r="ANS32">
        <v>215.7914069</v>
      </c>
      <c r="ANT32">
        <v>141.8393792</v>
      </c>
      <c r="ANU32">
        <v>169.31025220000001</v>
      </c>
      <c r="ANV32">
        <v>203.18075780000001</v>
      </c>
      <c r="ANW32">
        <v>162.2590543</v>
      </c>
      <c r="ANX32">
        <v>174.44199829999999</v>
      </c>
      <c r="ANY32">
        <v>205.42533549999999</v>
      </c>
      <c r="ANZ32">
        <v>223.31285919999999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65.165677560000006</v>
      </c>
      <c r="AOI32">
        <v>66.591653609999995</v>
      </c>
      <c r="AOJ32">
        <v>67.511077819999997</v>
      </c>
      <c r="AOK32">
        <v>68.047085300000006</v>
      </c>
      <c r="AOL32">
        <v>67.922957980000007</v>
      </c>
      <c r="AOM32">
        <v>68.204218620000006</v>
      </c>
      <c r="AON32">
        <v>68.449961099999996</v>
      </c>
      <c r="AOO32">
        <v>68.548795420000005</v>
      </c>
      <c r="AOP32">
        <v>68.184744390000006</v>
      </c>
      <c r="AOQ32">
        <v>68.100741150000005</v>
      </c>
      <c r="AOR32">
        <v>67.707320580000001</v>
      </c>
      <c r="AOS32">
        <v>67.079847619999995</v>
      </c>
      <c r="AOT32">
        <v>67.043908220000006</v>
      </c>
      <c r="AOU32">
        <v>67.062684520000005</v>
      </c>
      <c r="AOV32">
        <v>66.385461660000004</v>
      </c>
      <c r="AOW32">
        <v>65.823535449999994</v>
      </c>
      <c r="AOX32">
        <v>64.965961840000006</v>
      </c>
      <c r="AOY32">
        <v>64.102503479999996</v>
      </c>
      <c r="AOZ32">
        <v>62.910298660000002</v>
      </c>
      <c r="APA32">
        <v>61.8510986</v>
      </c>
      <c r="APB32">
        <v>60.66028429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522.28687739999998</v>
      </c>
      <c r="APK32">
        <v>745.13630190000003</v>
      </c>
      <c r="APL32">
        <v>649.44429690000004</v>
      </c>
      <c r="APM32">
        <v>869.24731120000001</v>
      </c>
      <c r="APN32">
        <v>791.29274329999998</v>
      </c>
      <c r="APO32">
        <v>735.17323550000003</v>
      </c>
      <c r="APP32">
        <v>809.78626850000001</v>
      </c>
      <c r="APQ32">
        <v>696.7852772</v>
      </c>
      <c r="APR32">
        <v>653.72620700000004</v>
      </c>
      <c r="APS32">
        <v>746.63735759999997</v>
      </c>
      <c r="APT32">
        <v>868.73725000000002</v>
      </c>
      <c r="APU32">
        <v>703.390536</v>
      </c>
      <c r="APV32">
        <v>860.27207320000002</v>
      </c>
      <c r="APW32">
        <v>581.52308530000005</v>
      </c>
      <c r="APX32">
        <v>722.09570280000003</v>
      </c>
      <c r="APY32">
        <v>615.11740229999998</v>
      </c>
      <c r="APZ32">
        <v>645.17483000000004</v>
      </c>
      <c r="AQA32">
        <v>586.41555400000004</v>
      </c>
      <c r="AQB32">
        <v>738.08839260000002</v>
      </c>
      <c r="AQC32">
        <v>676.47761660000003</v>
      </c>
      <c r="AQD32">
        <v>605.71026879999999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82.125205320000006</v>
      </c>
      <c r="ARO32">
        <v>80.373560800000007</v>
      </c>
      <c r="ARP32">
        <v>78.316005680000004</v>
      </c>
      <c r="ARQ32">
        <v>76.514280780000007</v>
      </c>
      <c r="ARR32">
        <v>74.854486390000005</v>
      </c>
      <c r="ARS32">
        <v>73.050765839999997</v>
      </c>
      <c r="ART32">
        <v>71.572924259999994</v>
      </c>
      <c r="ARU32">
        <v>69.961468190000005</v>
      </c>
      <c r="ARV32">
        <v>68.498017919999995</v>
      </c>
      <c r="ARW32">
        <v>66.70364309</v>
      </c>
      <c r="ARX32">
        <v>65.807326799999998</v>
      </c>
      <c r="ARY32">
        <v>64.037757339999999</v>
      </c>
      <c r="ARZ32">
        <v>62.621577680000001</v>
      </c>
      <c r="ASA32">
        <v>60.863696740000002</v>
      </c>
      <c r="ASB32">
        <v>59.232042180000001</v>
      </c>
      <c r="ASC32">
        <v>58.085827629999997</v>
      </c>
      <c r="ASD32">
        <v>56.53907238</v>
      </c>
      <c r="ASE32">
        <v>54.939249869999998</v>
      </c>
      <c r="ASF32">
        <v>53.168155489999997</v>
      </c>
      <c r="ASG32">
        <v>51.763386349999998</v>
      </c>
      <c r="ASH32">
        <v>50.561824729999998</v>
      </c>
    </row>
    <row r="33" spans="3:1178" x14ac:dyDescent="0.25">
      <c r="C33">
        <v>0</v>
      </c>
      <c r="D33">
        <v>0</v>
      </c>
      <c r="E33">
        <v>0</v>
      </c>
      <c r="F33">
        <v>150</v>
      </c>
      <c r="G33">
        <v>171</v>
      </c>
      <c r="H33">
        <v>156</v>
      </c>
      <c r="I33">
        <v>177</v>
      </c>
      <c r="J33">
        <v>175</v>
      </c>
      <c r="K33">
        <v>200</v>
      </c>
      <c r="L33">
        <v>209</v>
      </c>
      <c r="M33">
        <v>208</v>
      </c>
      <c r="N33">
        <v>213</v>
      </c>
      <c r="O33">
        <v>193</v>
      </c>
      <c r="P33">
        <v>182</v>
      </c>
      <c r="Q33">
        <v>189</v>
      </c>
      <c r="R33">
        <v>217</v>
      </c>
      <c r="S33">
        <v>184</v>
      </c>
      <c r="T33">
        <v>200</v>
      </c>
      <c r="U33">
        <v>225</v>
      </c>
      <c r="V33">
        <v>199</v>
      </c>
      <c r="W33">
        <v>216</v>
      </c>
      <c r="X33">
        <v>192</v>
      </c>
      <c r="Y33">
        <v>207</v>
      </c>
      <c r="Z33">
        <v>228</v>
      </c>
      <c r="AA33">
        <v>226</v>
      </c>
      <c r="AB33">
        <v>209</v>
      </c>
      <c r="AC33">
        <v>206</v>
      </c>
      <c r="AD33">
        <v>239</v>
      </c>
      <c r="AE33">
        <v>0</v>
      </c>
      <c r="AF33">
        <v>0</v>
      </c>
      <c r="AG33">
        <v>0</v>
      </c>
      <c r="AH33">
        <v>63</v>
      </c>
      <c r="AI33">
        <v>85</v>
      </c>
      <c r="AJ33">
        <v>87</v>
      </c>
      <c r="AK33">
        <v>72</v>
      </c>
      <c r="AL33">
        <v>82</v>
      </c>
      <c r="AM33">
        <v>79</v>
      </c>
      <c r="AN33">
        <v>89</v>
      </c>
      <c r="AO33">
        <v>75</v>
      </c>
      <c r="AP33">
        <v>92</v>
      </c>
      <c r="AQ33">
        <v>88</v>
      </c>
      <c r="AR33">
        <v>98</v>
      </c>
      <c r="AS33">
        <v>103</v>
      </c>
      <c r="AT33">
        <v>87</v>
      </c>
      <c r="AU33">
        <v>111</v>
      </c>
      <c r="AV33">
        <v>90</v>
      </c>
      <c r="AW33">
        <v>96</v>
      </c>
      <c r="AX33">
        <v>120</v>
      </c>
      <c r="AY33">
        <v>128</v>
      </c>
      <c r="AZ33">
        <v>109</v>
      </c>
      <c r="BA33">
        <v>120</v>
      </c>
      <c r="BB33">
        <v>133</v>
      </c>
      <c r="BC33">
        <v>132</v>
      </c>
      <c r="BD33">
        <v>131</v>
      </c>
      <c r="BE33">
        <v>138</v>
      </c>
      <c r="BF33">
        <v>149</v>
      </c>
      <c r="BG33">
        <v>0</v>
      </c>
      <c r="BH33">
        <v>0</v>
      </c>
      <c r="BI33">
        <v>0</v>
      </c>
      <c r="BJ33">
        <v>140</v>
      </c>
      <c r="BK33">
        <v>142</v>
      </c>
      <c r="BL33">
        <v>141</v>
      </c>
      <c r="BM33">
        <v>111</v>
      </c>
      <c r="BN33">
        <v>151</v>
      </c>
      <c r="BO33">
        <v>128</v>
      </c>
      <c r="BP33">
        <v>130</v>
      </c>
      <c r="BQ33">
        <v>111</v>
      </c>
      <c r="BR33">
        <v>124</v>
      </c>
      <c r="BS33">
        <v>139</v>
      </c>
      <c r="BT33">
        <v>149</v>
      </c>
      <c r="BU33">
        <v>138</v>
      </c>
      <c r="BV33">
        <v>151</v>
      </c>
      <c r="BW33">
        <v>143</v>
      </c>
      <c r="BX33">
        <v>141</v>
      </c>
      <c r="BY33">
        <v>142</v>
      </c>
      <c r="BZ33">
        <v>149</v>
      </c>
      <c r="CA33">
        <v>131</v>
      </c>
      <c r="CB33">
        <v>124</v>
      </c>
      <c r="CC33">
        <v>136</v>
      </c>
      <c r="CD33">
        <v>134</v>
      </c>
      <c r="CE33">
        <v>119</v>
      </c>
      <c r="CF33">
        <v>134</v>
      </c>
      <c r="CG33">
        <v>141</v>
      </c>
      <c r="CH33">
        <v>150</v>
      </c>
      <c r="CI33">
        <v>0</v>
      </c>
      <c r="CJ33">
        <v>0</v>
      </c>
      <c r="CK33">
        <v>0</v>
      </c>
      <c r="CL33">
        <v>39</v>
      </c>
      <c r="CM33">
        <v>25</v>
      </c>
      <c r="CN33">
        <v>44</v>
      </c>
      <c r="CO33">
        <v>37</v>
      </c>
      <c r="CP33">
        <v>23</v>
      </c>
      <c r="CQ33">
        <v>39</v>
      </c>
      <c r="CR33">
        <v>46</v>
      </c>
      <c r="CS33">
        <v>42</v>
      </c>
      <c r="CT33">
        <v>38</v>
      </c>
      <c r="CU33">
        <v>55</v>
      </c>
      <c r="CV33">
        <v>41</v>
      </c>
      <c r="CW33">
        <v>38</v>
      </c>
      <c r="CX33">
        <v>49</v>
      </c>
      <c r="CY33">
        <v>48</v>
      </c>
      <c r="CZ33">
        <v>48</v>
      </c>
      <c r="DA33">
        <v>43</v>
      </c>
      <c r="DB33">
        <v>53</v>
      </c>
      <c r="DC33">
        <v>60</v>
      </c>
      <c r="DD33">
        <v>41</v>
      </c>
      <c r="DE33">
        <v>51</v>
      </c>
      <c r="DF33">
        <v>64</v>
      </c>
      <c r="DG33">
        <v>68</v>
      </c>
      <c r="DH33">
        <v>56</v>
      </c>
      <c r="DI33">
        <v>51</v>
      </c>
      <c r="DJ33">
        <v>56</v>
      </c>
      <c r="DK33">
        <v>0</v>
      </c>
      <c r="DL33">
        <v>0</v>
      </c>
      <c r="DM33">
        <v>0</v>
      </c>
      <c r="DN33">
        <v>4</v>
      </c>
      <c r="DO33">
        <v>6</v>
      </c>
      <c r="DP33">
        <v>3</v>
      </c>
      <c r="DQ33">
        <v>0</v>
      </c>
      <c r="DR33">
        <v>2</v>
      </c>
      <c r="DS33">
        <v>3</v>
      </c>
      <c r="DT33">
        <v>1</v>
      </c>
      <c r="DU33">
        <v>1</v>
      </c>
      <c r="DV33">
        <v>7</v>
      </c>
      <c r="DW33">
        <v>5</v>
      </c>
      <c r="DX33">
        <v>5</v>
      </c>
      <c r="DY33">
        <v>5</v>
      </c>
      <c r="DZ33">
        <v>4</v>
      </c>
      <c r="EA33">
        <v>3</v>
      </c>
      <c r="EB33">
        <v>9</v>
      </c>
      <c r="EC33">
        <v>6</v>
      </c>
      <c r="ED33">
        <v>5</v>
      </c>
      <c r="EE33">
        <v>4</v>
      </c>
      <c r="EF33">
        <v>4</v>
      </c>
      <c r="EG33">
        <v>6</v>
      </c>
      <c r="EH33">
        <v>3</v>
      </c>
      <c r="EI33">
        <v>9</v>
      </c>
      <c r="EJ33">
        <v>8</v>
      </c>
      <c r="EK33">
        <v>6</v>
      </c>
      <c r="EL33">
        <v>5</v>
      </c>
      <c r="EM33">
        <v>0</v>
      </c>
      <c r="EN33">
        <v>0</v>
      </c>
      <c r="EO33">
        <v>0</v>
      </c>
      <c r="EP33">
        <v>0</v>
      </c>
      <c r="EQ33">
        <v>15</v>
      </c>
      <c r="ER33">
        <v>20</v>
      </c>
      <c r="ES33">
        <v>10</v>
      </c>
      <c r="ET33">
        <v>15</v>
      </c>
      <c r="EU33">
        <v>15</v>
      </c>
      <c r="EV33">
        <v>15</v>
      </c>
      <c r="EW33">
        <v>10</v>
      </c>
      <c r="EX33">
        <v>5</v>
      </c>
      <c r="EY33">
        <v>15</v>
      </c>
      <c r="EZ33">
        <v>30</v>
      </c>
      <c r="FA33">
        <v>25</v>
      </c>
      <c r="FB33">
        <v>20</v>
      </c>
      <c r="FC33">
        <v>25</v>
      </c>
      <c r="FD33">
        <v>10</v>
      </c>
      <c r="FE33">
        <v>25</v>
      </c>
      <c r="FF33">
        <v>45</v>
      </c>
      <c r="FG33">
        <v>40</v>
      </c>
      <c r="FH33">
        <v>25</v>
      </c>
      <c r="FI33">
        <v>15</v>
      </c>
      <c r="FJ33">
        <v>20</v>
      </c>
      <c r="FK33">
        <v>10</v>
      </c>
      <c r="FL33">
        <v>25</v>
      </c>
      <c r="FM33">
        <v>20</v>
      </c>
      <c r="FN33">
        <v>30</v>
      </c>
      <c r="FO33">
        <v>0</v>
      </c>
      <c r="FP33">
        <v>0</v>
      </c>
      <c r="FQ33">
        <v>6239</v>
      </c>
      <c r="FR33">
        <v>6638</v>
      </c>
      <c r="FS33">
        <v>7081</v>
      </c>
      <c r="FT33">
        <v>7398</v>
      </c>
      <c r="FU33">
        <v>7719</v>
      </c>
      <c r="FV33">
        <v>7994</v>
      </c>
      <c r="FW33">
        <v>8256</v>
      </c>
      <c r="FX33">
        <v>8457</v>
      </c>
      <c r="FY33">
        <v>8538</v>
      </c>
      <c r="FZ33">
        <v>8714</v>
      </c>
      <c r="GA33">
        <v>8947</v>
      </c>
      <c r="GB33">
        <v>9088</v>
      </c>
      <c r="GC33">
        <v>9281</v>
      </c>
      <c r="GD33">
        <v>9489</v>
      </c>
      <c r="GE33">
        <v>9573</v>
      </c>
      <c r="GF33">
        <v>9713</v>
      </c>
      <c r="GG33">
        <v>9766</v>
      </c>
      <c r="GH33">
        <v>9848</v>
      </c>
      <c r="GI33">
        <v>9955</v>
      </c>
      <c r="GJ33">
        <v>10064</v>
      </c>
      <c r="GK33">
        <v>10128</v>
      </c>
      <c r="GL33">
        <v>10155</v>
      </c>
      <c r="GM33">
        <v>10213</v>
      </c>
      <c r="GN33">
        <v>10230</v>
      </c>
      <c r="GO33">
        <v>10321</v>
      </c>
      <c r="GP33">
        <v>10372</v>
      </c>
      <c r="GQ33">
        <v>0</v>
      </c>
      <c r="GR33">
        <v>0</v>
      </c>
      <c r="GS33">
        <v>690</v>
      </c>
      <c r="GT33">
        <v>808</v>
      </c>
      <c r="GU33">
        <v>909</v>
      </c>
      <c r="GV33">
        <v>1039</v>
      </c>
      <c r="GW33">
        <v>1175</v>
      </c>
      <c r="GX33">
        <v>1293</v>
      </c>
      <c r="GY33">
        <v>1393</v>
      </c>
      <c r="GZ33">
        <v>1523</v>
      </c>
      <c r="HA33">
        <v>1645</v>
      </c>
      <c r="HB33">
        <v>1779</v>
      </c>
      <c r="HC33">
        <v>1881</v>
      </c>
      <c r="HD33">
        <v>1999</v>
      </c>
      <c r="HE33">
        <v>2101</v>
      </c>
      <c r="HF33">
        <v>2175</v>
      </c>
      <c r="HG33">
        <v>2280</v>
      </c>
      <c r="HH33">
        <v>2381</v>
      </c>
      <c r="HI33">
        <v>2489</v>
      </c>
      <c r="HJ33">
        <v>2602</v>
      </c>
      <c r="HK33">
        <v>2723</v>
      </c>
      <c r="HL33">
        <v>2815</v>
      </c>
      <c r="HM33">
        <v>2918</v>
      </c>
      <c r="HN33">
        <v>2990</v>
      </c>
      <c r="HO33">
        <v>3082</v>
      </c>
      <c r="HP33">
        <v>3155</v>
      </c>
      <c r="HQ33">
        <v>3212</v>
      </c>
      <c r="HR33">
        <v>3284</v>
      </c>
      <c r="HS33">
        <v>0</v>
      </c>
      <c r="HT33">
        <v>0</v>
      </c>
      <c r="HU33">
        <v>74</v>
      </c>
      <c r="HV33">
        <v>75</v>
      </c>
      <c r="HW33">
        <v>84</v>
      </c>
      <c r="HX33">
        <v>95</v>
      </c>
      <c r="HY33">
        <v>108</v>
      </c>
      <c r="HZ33">
        <v>120</v>
      </c>
      <c r="IA33">
        <v>132</v>
      </c>
      <c r="IB33">
        <v>157</v>
      </c>
      <c r="IC33">
        <v>175</v>
      </c>
      <c r="ID33">
        <v>199</v>
      </c>
      <c r="IE33">
        <v>223</v>
      </c>
      <c r="IF33">
        <v>246</v>
      </c>
      <c r="IG33">
        <v>262</v>
      </c>
      <c r="IH33">
        <v>266</v>
      </c>
      <c r="II33">
        <v>274</v>
      </c>
      <c r="IJ33">
        <v>287</v>
      </c>
      <c r="IK33">
        <v>308</v>
      </c>
      <c r="IL33">
        <v>313</v>
      </c>
      <c r="IM33">
        <v>321</v>
      </c>
      <c r="IN33">
        <v>328</v>
      </c>
      <c r="IO33">
        <v>347</v>
      </c>
      <c r="IP33">
        <v>362</v>
      </c>
      <c r="IQ33">
        <v>378</v>
      </c>
      <c r="IR33">
        <v>396</v>
      </c>
      <c r="IS33">
        <v>401</v>
      </c>
      <c r="IT33">
        <v>394</v>
      </c>
      <c r="IU33">
        <v>0</v>
      </c>
      <c r="IV33">
        <v>0</v>
      </c>
      <c r="IW33">
        <v>4</v>
      </c>
      <c r="IX33">
        <v>5</v>
      </c>
      <c r="IY33">
        <v>3</v>
      </c>
      <c r="IZ33">
        <v>3</v>
      </c>
      <c r="JA33">
        <v>1</v>
      </c>
      <c r="JB33">
        <v>4</v>
      </c>
      <c r="JC33">
        <v>5</v>
      </c>
      <c r="JD33">
        <v>5</v>
      </c>
      <c r="JE33">
        <v>8</v>
      </c>
      <c r="JF33">
        <v>8</v>
      </c>
      <c r="JG33">
        <v>7</v>
      </c>
      <c r="JH33">
        <v>12</v>
      </c>
      <c r="JI33">
        <v>12</v>
      </c>
      <c r="JJ33">
        <v>13</v>
      </c>
      <c r="JK33">
        <v>16</v>
      </c>
      <c r="JL33">
        <v>19</v>
      </c>
      <c r="JM33">
        <v>18</v>
      </c>
      <c r="JN33">
        <v>19</v>
      </c>
      <c r="JO33">
        <v>20</v>
      </c>
      <c r="JP33">
        <v>12</v>
      </c>
      <c r="JQ33">
        <v>17</v>
      </c>
      <c r="JR33">
        <v>19</v>
      </c>
      <c r="JS33">
        <v>21</v>
      </c>
      <c r="JT33">
        <v>19</v>
      </c>
      <c r="JU33">
        <v>21</v>
      </c>
      <c r="JV33">
        <v>25</v>
      </c>
      <c r="JW33">
        <v>0</v>
      </c>
      <c r="JX33">
        <v>0</v>
      </c>
      <c r="JY33">
        <v>0</v>
      </c>
      <c r="JZ33">
        <v>7</v>
      </c>
      <c r="KA33">
        <v>13</v>
      </c>
      <c r="KB33">
        <v>18</v>
      </c>
      <c r="KC33">
        <v>26</v>
      </c>
      <c r="KD33">
        <v>32</v>
      </c>
      <c r="KE33">
        <v>38</v>
      </c>
      <c r="KF33">
        <v>44</v>
      </c>
      <c r="KG33">
        <v>53</v>
      </c>
      <c r="KH33">
        <v>64</v>
      </c>
      <c r="KI33">
        <v>76</v>
      </c>
      <c r="KJ33">
        <v>87</v>
      </c>
      <c r="KK33">
        <v>103</v>
      </c>
      <c r="KL33">
        <v>118</v>
      </c>
      <c r="KM33">
        <v>135</v>
      </c>
      <c r="KN33">
        <v>160</v>
      </c>
      <c r="KO33">
        <v>187</v>
      </c>
      <c r="KP33">
        <v>215</v>
      </c>
      <c r="KQ33">
        <v>240</v>
      </c>
      <c r="KR33">
        <v>265</v>
      </c>
      <c r="KS33">
        <v>286</v>
      </c>
      <c r="KT33">
        <v>308</v>
      </c>
      <c r="KU33">
        <v>333</v>
      </c>
      <c r="KV33">
        <v>365</v>
      </c>
      <c r="KW33">
        <v>383</v>
      </c>
      <c r="KX33">
        <v>413</v>
      </c>
      <c r="KY33">
        <v>0</v>
      </c>
      <c r="KZ33">
        <v>0</v>
      </c>
      <c r="LA33">
        <v>0</v>
      </c>
      <c r="LB33">
        <v>183</v>
      </c>
      <c r="LC33">
        <v>361</v>
      </c>
      <c r="LD33">
        <v>496</v>
      </c>
      <c r="LE33">
        <v>676</v>
      </c>
      <c r="LF33">
        <v>849</v>
      </c>
      <c r="LG33">
        <v>1022</v>
      </c>
      <c r="LH33">
        <v>1171</v>
      </c>
      <c r="LI33">
        <v>1353</v>
      </c>
      <c r="LJ33">
        <v>1518</v>
      </c>
      <c r="LK33">
        <v>1668</v>
      </c>
      <c r="LL33">
        <v>1805</v>
      </c>
      <c r="LM33">
        <v>1944</v>
      </c>
      <c r="LN33">
        <v>2093</v>
      </c>
      <c r="LO33">
        <v>2279</v>
      </c>
      <c r="LP33">
        <v>2433</v>
      </c>
      <c r="LQ33">
        <v>2581</v>
      </c>
      <c r="LR33">
        <v>2750</v>
      </c>
      <c r="LS33">
        <v>2894</v>
      </c>
      <c r="LT33">
        <v>3043</v>
      </c>
      <c r="LU33">
        <v>3178</v>
      </c>
      <c r="LV33">
        <v>3306</v>
      </c>
      <c r="LW33">
        <v>3470</v>
      </c>
      <c r="LX33">
        <v>3620</v>
      </c>
      <c r="LY33">
        <v>3770</v>
      </c>
      <c r="LZ33">
        <v>3911</v>
      </c>
      <c r="MA33">
        <v>0</v>
      </c>
      <c r="MB33">
        <v>0</v>
      </c>
      <c r="MC33">
        <v>1484</v>
      </c>
      <c r="MD33">
        <v>1530</v>
      </c>
      <c r="ME33">
        <v>1582</v>
      </c>
      <c r="MF33">
        <v>1634</v>
      </c>
      <c r="MG33">
        <v>1691</v>
      </c>
      <c r="MH33">
        <v>1720</v>
      </c>
      <c r="MI33">
        <v>1754</v>
      </c>
      <c r="MJ33">
        <v>1778</v>
      </c>
      <c r="MK33">
        <v>1811</v>
      </c>
      <c r="ML33">
        <v>1861</v>
      </c>
      <c r="MM33">
        <v>1905</v>
      </c>
      <c r="MN33">
        <v>1974</v>
      </c>
      <c r="MO33">
        <v>2031</v>
      </c>
      <c r="MP33">
        <v>2094</v>
      </c>
      <c r="MQ33">
        <v>2134</v>
      </c>
      <c r="MR33">
        <v>2189</v>
      </c>
      <c r="MS33">
        <v>2259</v>
      </c>
      <c r="MT33">
        <v>2358</v>
      </c>
      <c r="MU33">
        <v>2414</v>
      </c>
      <c r="MV33">
        <v>2489</v>
      </c>
      <c r="MW33">
        <v>2572</v>
      </c>
      <c r="MX33">
        <v>2630</v>
      </c>
      <c r="MY33">
        <v>2692</v>
      </c>
      <c r="MZ33">
        <v>2743</v>
      </c>
      <c r="NA33">
        <v>2793</v>
      </c>
      <c r="NB33">
        <v>2850</v>
      </c>
      <c r="NC33">
        <v>0</v>
      </c>
      <c r="ND33">
        <v>0</v>
      </c>
      <c r="NE33">
        <v>0</v>
      </c>
      <c r="NF33">
        <v>36</v>
      </c>
      <c r="NG33">
        <v>63</v>
      </c>
      <c r="NH33">
        <v>98</v>
      </c>
      <c r="NI33">
        <v>136</v>
      </c>
      <c r="NJ33">
        <v>166</v>
      </c>
      <c r="NK33">
        <v>206</v>
      </c>
      <c r="NL33">
        <v>239</v>
      </c>
      <c r="NM33">
        <v>275</v>
      </c>
      <c r="NN33">
        <v>314</v>
      </c>
      <c r="NO33">
        <v>346</v>
      </c>
      <c r="NP33">
        <v>377</v>
      </c>
      <c r="NQ33">
        <v>405</v>
      </c>
      <c r="NR33">
        <v>439</v>
      </c>
      <c r="NS33">
        <v>475</v>
      </c>
      <c r="NT33">
        <v>519</v>
      </c>
      <c r="NU33">
        <v>553</v>
      </c>
      <c r="NV33">
        <v>587</v>
      </c>
      <c r="NW33">
        <v>614</v>
      </c>
      <c r="NX33">
        <v>644</v>
      </c>
      <c r="NY33">
        <v>672</v>
      </c>
      <c r="NZ33">
        <v>701</v>
      </c>
      <c r="OA33">
        <v>733</v>
      </c>
      <c r="OB33">
        <v>768</v>
      </c>
      <c r="OC33">
        <v>816</v>
      </c>
      <c r="OD33">
        <v>855</v>
      </c>
      <c r="OE33">
        <v>0</v>
      </c>
      <c r="OF33">
        <v>0</v>
      </c>
      <c r="OG33">
        <v>2179</v>
      </c>
      <c r="OH33">
        <v>2249</v>
      </c>
      <c r="OI33">
        <v>2315</v>
      </c>
      <c r="OJ33">
        <v>2388</v>
      </c>
      <c r="OK33">
        <v>2476</v>
      </c>
      <c r="OL33">
        <v>2573</v>
      </c>
      <c r="OM33">
        <v>2646</v>
      </c>
      <c r="ON33">
        <v>2771</v>
      </c>
      <c r="OO33">
        <v>2828</v>
      </c>
      <c r="OP33">
        <v>2909</v>
      </c>
      <c r="OQ33">
        <v>2980</v>
      </c>
      <c r="OR33">
        <v>3051</v>
      </c>
      <c r="OS33">
        <v>3126</v>
      </c>
      <c r="OT33">
        <v>3208</v>
      </c>
      <c r="OU33">
        <v>3272</v>
      </c>
      <c r="OV33">
        <v>3340</v>
      </c>
      <c r="OW33">
        <v>3410</v>
      </c>
      <c r="OX33">
        <v>3496</v>
      </c>
      <c r="OY33">
        <v>3549</v>
      </c>
      <c r="OZ33">
        <v>3641</v>
      </c>
      <c r="PA33">
        <v>3706</v>
      </c>
      <c r="PB33">
        <v>3726</v>
      </c>
      <c r="PC33">
        <v>3788</v>
      </c>
      <c r="PD33">
        <v>3871</v>
      </c>
      <c r="PE33">
        <v>3935</v>
      </c>
      <c r="PF33">
        <v>3967</v>
      </c>
      <c r="PG33">
        <v>0</v>
      </c>
      <c r="PH33">
        <v>0</v>
      </c>
      <c r="PI33">
        <v>0</v>
      </c>
      <c r="PJ33">
        <v>81</v>
      </c>
      <c r="PK33">
        <v>149</v>
      </c>
      <c r="PL33">
        <v>235</v>
      </c>
      <c r="PM33">
        <v>304</v>
      </c>
      <c r="PN33">
        <v>363</v>
      </c>
      <c r="PO33">
        <v>448</v>
      </c>
      <c r="PP33">
        <v>520</v>
      </c>
      <c r="PQ33">
        <v>601</v>
      </c>
      <c r="PR33">
        <v>676</v>
      </c>
      <c r="PS33">
        <v>765</v>
      </c>
      <c r="PT33">
        <v>848</v>
      </c>
      <c r="PU33">
        <v>944</v>
      </c>
      <c r="PV33">
        <v>1046</v>
      </c>
      <c r="PW33">
        <v>1140</v>
      </c>
      <c r="PX33">
        <v>1228</v>
      </c>
      <c r="PY33">
        <v>1346</v>
      </c>
      <c r="PZ33">
        <v>1447</v>
      </c>
      <c r="QA33">
        <v>1562</v>
      </c>
      <c r="QB33">
        <v>1680</v>
      </c>
      <c r="QC33">
        <v>1807</v>
      </c>
      <c r="QD33">
        <v>1951</v>
      </c>
      <c r="QE33">
        <v>2082</v>
      </c>
      <c r="QF33">
        <v>2217</v>
      </c>
      <c r="QG33">
        <v>2342</v>
      </c>
      <c r="QH33">
        <v>2485</v>
      </c>
      <c r="QI33">
        <v>0</v>
      </c>
      <c r="QJ33">
        <v>0</v>
      </c>
      <c r="QK33">
        <v>7448</v>
      </c>
      <c r="QL33">
        <v>7786</v>
      </c>
      <c r="QM33">
        <v>8055</v>
      </c>
      <c r="QN33">
        <v>8251</v>
      </c>
      <c r="QO33">
        <v>8453</v>
      </c>
      <c r="QP33">
        <v>8566</v>
      </c>
      <c r="QQ33">
        <v>8612</v>
      </c>
      <c r="QR33">
        <v>8678</v>
      </c>
      <c r="QS33">
        <v>8757</v>
      </c>
      <c r="QT33">
        <v>8854</v>
      </c>
      <c r="QU33">
        <v>8966</v>
      </c>
      <c r="QV33">
        <v>9002</v>
      </c>
      <c r="QW33">
        <v>8994</v>
      </c>
      <c r="QX33">
        <v>9030</v>
      </c>
      <c r="QY33">
        <v>9088</v>
      </c>
      <c r="QZ33">
        <v>9127</v>
      </c>
      <c r="RA33">
        <v>9220</v>
      </c>
      <c r="RB33">
        <v>9226</v>
      </c>
      <c r="RC33">
        <v>9248</v>
      </c>
      <c r="RD33">
        <v>9256</v>
      </c>
      <c r="RE33">
        <v>9320</v>
      </c>
      <c r="RF33">
        <v>9358</v>
      </c>
      <c r="RG33">
        <v>9394</v>
      </c>
      <c r="RH33">
        <v>9455</v>
      </c>
      <c r="RI33">
        <v>9473</v>
      </c>
      <c r="RJ33">
        <v>9500</v>
      </c>
      <c r="RK33">
        <v>0</v>
      </c>
      <c r="RL33">
        <v>0</v>
      </c>
      <c r="RM33">
        <v>8390</v>
      </c>
      <c r="RN33">
        <v>8404</v>
      </c>
      <c r="RO33">
        <v>8432</v>
      </c>
      <c r="RP33">
        <v>8495</v>
      </c>
      <c r="RQ33">
        <v>8557</v>
      </c>
      <c r="RR33">
        <v>8641</v>
      </c>
      <c r="RS33">
        <v>8681</v>
      </c>
      <c r="RT33">
        <v>8793</v>
      </c>
      <c r="RU33">
        <v>8853</v>
      </c>
      <c r="RV33">
        <v>8912</v>
      </c>
      <c r="RW33">
        <v>8961</v>
      </c>
      <c r="RX33">
        <v>9055</v>
      </c>
      <c r="RY33">
        <v>9185</v>
      </c>
      <c r="RZ33">
        <v>9274</v>
      </c>
      <c r="SA33">
        <v>9327</v>
      </c>
      <c r="SB33">
        <v>9390</v>
      </c>
      <c r="SC33">
        <v>9385</v>
      </c>
      <c r="SD33">
        <v>9447</v>
      </c>
      <c r="SE33">
        <v>9518</v>
      </c>
      <c r="SF33">
        <v>9547</v>
      </c>
      <c r="SG33">
        <v>9642</v>
      </c>
      <c r="SH33">
        <v>9684</v>
      </c>
      <c r="SI33">
        <v>9736</v>
      </c>
      <c r="SJ33">
        <v>9727</v>
      </c>
      <c r="SK33">
        <v>9767</v>
      </c>
      <c r="SL33">
        <v>9820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874266.74360000005</v>
      </c>
      <c r="SU33">
        <v>876621.81530000002</v>
      </c>
      <c r="SV33">
        <v>871809.69790000003</v>
      </c>
      <c r="SW33">
        <v>854524.05149999994</v>
      </c>
      <c r="SX33">
        <v>846736.87080000003</v>
      </c>
      <c r="SY33">
        <v>844055.7415</v>
      </c>
      <c r="SZ33">
        <v>832386.03370000003</v>
      </c>
      <c r="TA33">
        <v>825304.12219999998</v>
      </c>
      <c r="TB33">
        <v>819223.61640000006</v>
      </c>
      <c r="TC33">
        <v>802403.56799999997</v>
      </c>
      <c r="TD33">
        <v>790425.52480000001</v>
      </c>
      <c r="TE33">
        <v>771590.83920000005</v>
      </c>
      <c r="TF33">
        <v>755407.26639999996</v>
      </c>
      <c r="TG33">
        <v>741373.66969999997</v>
      </c>
      <c r="TH33">
        <v>727661.33160000003</v>
      </c>
      <c r="TI33">
        <v>710959.95010000002</v>
      </c>
      <c r="TJ33">
        <v>692092.50650000002</v>
      </c>
      <c r="TK33">
        <v>675772.20739999996</v>
      </c>
      <c r="TL33">
        <v>657181.61239999998</v>
      </c>
      <c r="TM33">
        <v>643716.02859999996</v>
      </c>
      <c r="TN33">
        <v>628055.21860000002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309346.90029999998</v>
      </c>
      <c r="TW33">
        <v>323564.70020000002</v>
      </c>
      <c r="TX33">
        <v>343457.2574</v>
      </c>
      <c r="TY33">
        <v>360164.97110000002</v>
      </c>
      <c r="TZ33">
        <v>378158.8713</v>
      </c>
      <c r="UA33">
        <v>388194.98080000002</v>
      </c>
      <c r="UB33">
        <v>400531.51160000003</v>
      </c>
      <c r="UC33">
        <v>408707.6091</v>
      </c>
      <c r="UD33">
        <v>410779.44839999999</v>
      </c>
      <c r="UE33">
        <v>418068.13630000001</v>
      </c>
      <c r="UF33">
        <v>423871.67119999998</v>
      </c>
      <c r="UG33">
        <v>430192.33559999999</v>
      </c>
      <c r="UH33">
        <v>436624.23680000001</v>
      </c>
      <c r="UI33">
        <v>443619.8431</v>
      </c>
      <c r="UJ33">
        <v>445250.5833</v>
      </c>
      <c r="UK33">
        <v>448099.19189999998</v>
      </c>
      <c r="UL33">
        <v>445782.31660000002</v>
      </c>
      <c r="UM33">
        <v>446115.23839999997</v>
      </c>
      <c r="UN33">
        <v>443380.47330000001</v>
      </c>
      <c r="UO33">
        <v>438243.52779999998</v>
      </c>
      <c r="UP33">
        <v>435016.66850000003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322150.49400000001</v>
      </c>
      <c r="UY33">
        <v>344044.2169</v>
      </c>
      <c r="UZ33">
        <v>397285.54019999999</v>
      </c>
      <c r="VA33">
        <v>429936.11729999998</v>
      </c>
      <c r="VB33">
        <v>474659.01439999999</v>
      </c>
      <c r="VC33">
        <v>516411.96380000003</v>
      </c>
      <c r="VD33">
        <v>553081.73230000003</v>
      </c>
      <c r="VE33">
        <v>571897.59990000003</v>
      </c>
      <c r="VF33">
        <v>563717.34080000001</v>
      </c>
      <c r="VG33">
        <v>563758.49100000004</v>
      </c>
      <c r="VH33">
        <v>573306.94819999998</v>
      </c>
      <c r="VI33">
        <v>597336.15249999997</v>
      </c>
      <c r="VJ33">
        <v>589352.59030000004</v>
      </c>
      <c r="VK33">
        <v>586811.56819999998</v>
      </c>
      <c r="VL33">
        <v>582143.76910000003</v>
      </c>
      <c r="VM33">
        <v>597927.6814</v>
      </c>
      <c r="VN33">
        <v>605606.50419999997</v>
      </c>
      <c r="VO33">
        <v>613954.99269999994</v>
      </c>
      <c r="VP33">
        <v>624457.22790000006</v>
      </c>
      <c r="VQ33">
        <v>613924.06680000003</v>
      </c>
      <c r="VR33">
        <v>585638.04650000005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146808.10930000001</v>
      </c>
      <c r="WA33">
        <v>178165.18119999999</v>
      </c>
      <c r="WB33">
        <v>172975.90410000001</v>
      </c>
      <c r="WC33">
        <v>268700.43349999998</v>
      </c>
      <c r="WD33">
        <v>260874.20730000001</v>
      </c>
      <c r="WE33">
        <v>221616.4382</v>
      </c>
      <c r="WF33">
        <v>368848.44089999999</v>
      </c>
      <c r="WG33">
        <v>358105.28240000003</v>
      </c>
      <c r="WH33">
        <v>376647.95069999999</v>
      </c>
      <c r="WI33">
        <v>450064.76559999998</v>
      </c>
      <c r="WJ33">
        <v>518885.34869999997</v>
      </c>
      <c r="WK33">
        <v>477257.8578</v>
      </c>
      <c r="WL33">
        <v>489099.20699999999</v>
      </c>
      <c r="WM33">
        <v>499845.89370000002</v>
      </c>
      <c r="WN33">
        <v>291172.3653</v>
      </c>
      <c r="WO33">
        <v>400479.7904</v>
      </c>
      <c r="WP33">
        <v>434558.31060000003</v>
      </c>
      <c r="WQ33">
        <v>466311.9327</v>
      </c>
      <c r="WR33">
        <v>409612.88579999999</v>
      </c>
      <c r="WS33">
        <v>439543.72009999998</v>
      </c>
      <c r="WT33">
        <v>508025.56650000002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14200000</v>
      </c>
      <c r="ZG33">
        <v>14000000</v>
      </c>
      <c r="ZH33">
        <v>13800000</v>
      </c>
      <c r="ZI33">
        <v>13600000</v>
      </c>
      <c r="ZJ33">
        <v>13600000</v>
      </c>
      <c r="ZK33">
        <v>13500000</v>
      </c>
      <c r="ZL33">
        <v>13600000</v>
      </c>
      <c r="ZM33">
        <v>13600000</v>
      </c>
      <c r="ZN33">
        <v>13600000</v>
      </c>
      <c r="ZO33">
        <v>13500000</v>
      </c>
      <c r="ZP33">
        <v>13400000</v>
      </c>
      <c r="ZQ33">
        <v>13400000</v>
      </c>
      <c r="ZR33">
        <v>13600000</v>
      </c>
      <c r="ZS33">
        <v>13500000</v>
      </c>
      <c r="ZT33">
        <v>13500000</v>
      </c>
      <c r="ZU33">
        <v>13600000</v>
      </c>
      <c r="ZV33">
        <v>13500000</v>
      </c>
      <c r="ZW33">
        <v>13400000</v>
      </c>
      <c r="ZX33">
        <v>13300000</v>
      </c>
      <c r="ZY33">
        <v>13100000</v>
      </c>
      <c r="ZZ33">
        <v>13000000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30900000</v>
      </c>
      <c r="ABK33">
        <v>30800000</v>
      </c>
      <c r="ABL33">
        <v>31300000</v>
      </c>
      <c r="ABM33">
        <v>31000000</v>
      </c>
      <c r="ABN33">
        <v>31000000</v>
      </c>
      <c r="ABO33">
        <v>30800000</v>
      </c>
      <c r="ABP33">
        <v>30600000</v>
      </c>
      <c r="ABQ33">
        <v>30500000</v>
      </c>
      <c r="ABR33">
        <v>30400000</v>
      </c>
      <c r="ABS33">
        <v>30100000</v>
      </c>
      <c r="ABT33">
        <v>29800000</v>
      </c>
      <c r="ABU33">
        <v>29500000</v>
      </c>
      <c r="ABV33">
        <v>29400000</v>
      </c>
      <c r="ABW33">
        <v>29000000</v>
      </c>
      <c r="ABX33">
        <v>28900000</v>
      </c>
      <c r="ABY33">
        <v>28500000</v>
      </c>
      <c r="ABZ33">
        <v>27800000</v>
      </c>
      <c r="ACA33">
        <v>27500000</v>
      </c>
      <c r="ACB33">
        <v>27300000</v>
      </c>
      <c r="ACC33">
        <v>26900000</v>
      </c>
      <c r="ACD33">
        <v>26300000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4110000</v>
      </c>
      <c r="ADO33">
        <v>4020000</v>
      </c>
      <c r="ADP33">
        <v>3930000</v>
      </c>
      <c r="ADQ33">
        <v>3850000</v>
      </c>
      <c r="ADR33">
        <v>3780000</v>
      </c>
      <c r="ADS33">
        <v>3710000</v>
      </c>
      <c r="ADT33">
        <v>3620000</v>
      </c>
      <c r="ADU33">
        <v>3510000</v>
      </c>
      <c r="ADV33">
        <v>3420000</v>
      </c>
      <c r="ADW33">
        <v>3350000</v>
      </c>
      <c r="ADX33">
        <v>3260000</v>
      </c>
      <c r="ADY33">
        <v>3200000</v>
      </c>
      <c r="ADZ33">
        <v>3110000</v>
      </c>
      <c r="AEA33">
        <v>3020000</v>
      </c>
      <c r="AEB33">
        <v>2940000</v>
      </c>
      <c r="AEC33">
        <v>2870000</v>
      </c>
      <c r="AED33">
        <v>2800000</v>
      </c>
      <c r="AEE33">
        <v>2730000</v>
      </c>
      <c r="AEF33">
        <v>2670000</v>
      </c>
      <c r="AEG33">
        <v>2590000</v>
      </c>
      <c r="AEH33">
        <v>2530000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6110000</v>
      </c>
      <c r="AEQ33">
        <v>5950000</v>
      </c>
      <c r="AER33">
        <v>5860000</v>
      </c>
      <c r="AES33">
        <v>5720000</v>
      </c>
      <c r="AET33">
        <v>5590000</v>
      </c>
      <c r="AEU33">
        <v>5460000</v>
      </c>
      <c r="AEV33">
        <v>5360000</v>
      </c>
      <c r="AEW33">
        <v>5280000</v>
      </c>
      <c r="AEX33">
        <v>5170000</v>
      </c>
      <c r="AEY33">
        <v>5050000</v>
      </c>
      <c r="AEZ33">
        <v>4940000</v>
      </c>
      <c r="AFA33">
        <v>4790000</v>
      </c>
      <c r="AFB33">
        <v>4680000</v>
      </c>
      <c r="AFC33">
        <v>4580000</v>
      </c>
      <c r="AFD33">
        <v>4460000</v>
      </c>
      <c r="AFE33">
        <v>4370000</v>
      </c>
      <c r="AFF33">
        <v>4260000</v>
      </c>
      <c r="AFG33">
        <v>4160000</v>
      </c>
      <c r="AFH33">
        <v>4040000</v>
      </c>
      <c r="AFI33">
        <v>3940000</v>
      </c>
      <c r="AFJ33">
        <v>3840000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199.53255290000001</v>
      </c>
      <c r="AGU33">
        <v>208.70320860000001</v>
      </c>
      <c r="AGV33">
        <v>221.5341526</v>
      </c>
      <c r="AGW33">
        <v>232.31083319999999</v>
      </c>
      <c r="AGX33">
        <v>243.91712000000001</v>
      </c>
      <c r="AGY33">
        <v>250.390534</v>
      </c>
      <c r="AGZ33">
        <v>258.34774800000002</v>
      </c>
      <c r="AHA33">
        <v>263.62143140000001</v>
      </c>
      <c r="AHB33">
        <v>264.95779320000003</v>
      </c>
      <c r="AHC33">
        <v>269.6590865</v>
      </c>
      <c r="AHD33">
        <v>273.40243779999997</v>
      </c>
      <c r="AHE33">
        <v>277.47934409999999</v>
      </c>
      <c r="AHF33">
        <v>281.62799940000002</v>
      </c>
      <c r="AHG33">
        <v>286.14025149999998</v>
      </c>
      <c r="AHH33">
        <v>287.19209890000002</v>
      </c>
      <c r="AHI33">
        <v>289.02948650000002</v>
      </c>
      <c r="AHJ33">
        <v>287.53507339999999</v>
      </c>
      <c r="AHK33">
        <v>287.74981209999999</v>
      </c>
      <c r="AHL33">
        <v>285.98585500000002</v>
      </c>
      <c r="AHM33">
        <v>282.672462</v>
      </c>
      <c r="AHN33">
        <v>280.59109810000001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21.955165319999999</v>
      </c>
      <c r="AHW33">
        <v>23.447263929999998</v>
      </c>
      <c r="AHX33">
        <v>27.07576079</v>
      </c>
      <c r="AHY33">
        <v>29.30095936</v>
      </c>
      <c r="AHZ33">
        <v>32.34890936</v>
      </c>
      <c r="AIA33">
        <v>35.194451809999997</v>
      </c>
      <c r="AIB33">
        <v>37.693565880000001</v>
      </c>
      <c r="AIC33">
        <v>38.975902830000003</v>
      </c>
      <c r="AID33">
        <v>38.418402700000001</v>
      </c>
      <c r="AIE33">
        <v>38.421207170000002</v>
      </c>
      <c r="AIF33">
        <v>39.071952580000001</v>
      </c>
      <c r="AIG33">
        <v>40.709588289999999</v>
      </c>
      <c r="AIH33">
        <v>40.165493429999998</v>
      </c>
      <c r="AII33">
        <v>39.992317970000002</v>
      </c>
      <c r="AIJ33">
        <v>39.67419864</v>
      </c>
      <c r="AIK33">
        <v>40.7499021</v>
      </c>
      <c r="AIL33">
        <v>41.273228400000001</v>
      </c>
      <c r="AIM33">
        <v>41.842193680000001</v>
      </c>
      <c r="AIN33">
        <v>42.557940860000002</v>
      </c>
      <c r="AIO33">
        <v>41.840086020000001</v>
      </c>
      <c r="AIP33">
        <v>39.91234025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0.879419795</v>
      </c>
      <c r="AIY33">
        <v>1.067257033</v>
      </c>
      <c r="AIZ33">
        <v>1.0361718769999999</v>
      </c>
      <c r="AJA33">
        <v>1.6095873810000001</v>
      </c>
      <c r="AJB33">
        <v>1.5627061959999999</v>
      </c>
      <c r="AJC33">
        <v>1.3275416710000001</v>
      </c>
      <c r="AJD33">
        <v>2.2095007010000001</v>
      </c>
      <c r="AJE33">
        <v>2.145146311</v>
      </c>
      <c r="AJF33">
        <v>2.2562218490000001</v>
      </c>
      <c r="AJG33">
        <v>2.6960081840000001</v>
      </c>
      <c r="AJH33">
        <v>3.108261862</v>
      </c>
      <c r="AJI33">
        <v>2.8589020700000001</v>
      </c>
      <c r="AJJ33">
        <v>2.9298349159999999</v>
      </c>
      <c r="AJK33">
        <v>2.9942104399999998</v>
      </c>
      <c r="AJL33">
        <v>1.7442002560000001</v>
      </c>
      <c r="AJM33">
        <v>2.398980935</v>
      </c>
      <c r="AJN33">
        <v>2.603120375</v>
      </c>
      <c r="AJO33">
        <v>2.7933330550000002</v>
      </c>
      <c r="AJP33">
        <v>2.4536906169999999</v>
      </c>
      <c r="AJQ33">
        <v>2.6329843099999999</v>
      </c>
      <c r="AJR33">
        <v>3.043208865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105.38679500000001</v>
      </c>
      <c r="AKA33">
        <v>100.92289479999999</v>
      </c>
      <c r="AKB33">
        <v>115.1556951</v>
      </c>
      <c r="AKC33">
        <v>130.79012660000001</v>
      </c>
      <c r="AKD33">
        <v>168.97976800000001</v>
      </c>
      <c r="AKE33">
        <v>142.75797919999999</v>
      </c>
      <c r="AKF33">
        <v>157.25463790000001</v>
      </c>
      <c r="AKG33">
        <v>204.81397920000001</v>
      </c>
      <c r="AKH33">
        <v>175.1886422</v>
      </c>
      <c r="AKI33">
        <v>210.61904039999999</v>
      </c>
      <c r="AKJ33">
        <v>267.23924620000003</v>
      </c>
      <c r="AKK33">
        <v>267.75528930000002</v>
      </c>
      <c r="AKL33">
        <v>289.94515439999998</v>
      </c>
      <c r="AKM33">
        <v>243.14686760000001</v>
      </c>
      <c r="AKN33">
        <v>260.1817102</v>
      </c>
      <c r="AKO33">
        <v>203.01465759999999</v>
      </c>
      <c r="AKP33">
        <v>185.1413622</v>
      </c>
      <c r="AKQ33">
        <v>218.24572889999999</v>
      </c>
      <c r="AKR33">
        <v>296.27857510000001</v>
      </c>
      <c r="AKS33">
        <v>114.4621899</v>
      </c>
      <c r="AKT33">
        <v>240.97592660000001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110.24275950000001</v>
      </c>
      <c r="AME33">
        <v>109.14755030000001</v>
      </c>
      <c r="AMF33">
        <v>107.41846339999999</v>
      </c>
      <c r="AMG33">
        <v>106.22540720000001</v>
      </c>
      <c r="AMH33">
        <v>105.9788257</v>
      </c>
      <c r="AMI33">
        <v>105.3247617</v>
      </c>
      <c r="AMJ33">
        <v>105.96084879999999</v>
      </c>
      <c r="AMK33">
        <v>105.84515399999999</v>
      </c>
      <c r="AML33">
        <v>105.9498895</v>
      </c>
      <c r="AMM33">
        <v>104.8288982</v>
      </c>
      <c r="AMN33">
        <v>104.3987126</v>
      </c>
      <c r="AMO33">
        <v>104.599206</v>
      </c>
      <c r="AMP33">
        <v>106.0031407</v>
      </c>
      <c r="AMQ33">
        <v>105.35980859999999</v>
      </c>
      <c r="AMR33">
        <v>105.46913379999999</v>
      </c>
      <c r="AMS33">
        <v>105.81182920000001</v>
      </c>
      <c r="AMT33">
        <v>105.0465471</v>
      </c>
      <c r="AMU33">
        <v>104.3911938</v>
      </c>
      <c r="AMV33">
        <v>103.2707644</v>
      </c>
      <c r="AMW33">
        <v>102.0904915</v>
      </c>
      <c r="AMX33">
        <v>101.1397776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215.8834612</v>
      </c>
      <c r="ANG33">
        <v>264.39974569999998</v>
      </c>
      <c r="ANH33">
        <v>185.28102200000001</v>
      </c>
      <c r="ANI33">
        <v>224.4961777</v>
      </c>
      <c r="ANJ33">
        <v>219.43571840000001</v>
      </c>
      <c r="ANK33">
        <v>193.27984710000001</v>
      </c>
      <c r="ANL33">
        <v>140.03248400000001</v>
      </c>
      <c r="ANM33">
        <v>147.13232160000001</v>
      </c>
      <c r="ANN33">
        <v>139.08541700000001</v>
      </c>
      <c r="ANO33">
        <v>183.58673949999999</v>
      </c>
      <c r="ANP33">
        <v>207.60464619999999</v>
      </c>
      <c r="ANQ33">
        <v>133.02241549999999</v>
      </c>
      <c r="ANR33">
        <v>129.846822</v>
      </c>
      <c r="ANS33">
        <v>105.1321793</v>
      </c>
      <c r="ANT33">
        <v>119.2860886</v>
      </c>
      <c r="ANU33">
        <v>85.190084139999996</v>
      </c>
      <c r="ANV33">
        <v>92.207732859999993</v>
      </c>
      <c r="ANW33">
        <v>91.512628300000003</v>
      </c>
      <c r="ANX33">
        <v>110.437831</v>
      </c>
      <c r="ANY33">
        <v>125.8369208</v>
      </c>
      <c r="ANZ33">
        <v>98.125933919999994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80.083801629999996</v>
      </c>
      <c r="AOI33">
        <v>79.957187640000001</v>
      </c>
      <c r="AOJ33">
        <v>81.295587019999999</v>
      </c>
      <c r="AOK33">
        <v>80.551313390000004</v>
      </c>
      <c r="AOL33">
        <v>80.445122510000004</v>
      </c>
      <c r="AOM33">
        <v>80.008298679999996</v>
      </c>
      <c r="AON33">
        <v>79.528676379999993</v>
      </c>
      <c r="AOO33">
        <v>79.110348149999993</v>
      </c>
      <c r="AOP33">
        <v>78.820912250000006</v>
      </c>
      <c r="AOQ33">
        <v>78.051843959999999</v>
      </c>
      <c r="AOR33">
        <v>77.35334786</v>
      </c>
      <c r="AOS33">
        <v>76.674296909999995</v>
      </c>
      <c r="AOT33">
        <v>76.318464250000005</v>
      </c>
      <c r="AOU33">
        <v>75.218899160000007</v>
      </c>
      <c r="AOV33">
        <v>74.921148810000005</v>
      </c>
      <c r="AOW33">
        <v>74.037533030000006</v>
      </c>
      <c r="AOX33">
        <v>72.269017460000001</v>
      </c>
      <c r="AOY33">
        <v>71.331613110000006</v>
      </c>
      <c r="AOZ33">
        <v>70.771438250000003</v>
      </c>
      <c r="APA33">
        <v>69.846132310000002</v>
      </c>
      <c r="APB33">
        <v>68.363234320000004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522.07605739999997</v>
      </c>
      <c r="APK33">
        <v>752.60513260000005</v>
      </c>
      <c r="APL33">
        <v>670.08598889999996</v>
      </c>
      <c r="APM33">
        <v>685.63710830000002</v>
      </c>
      <c r="APN33">
        <v>635.39694020000002</v>
      </c>
      <c r="APO33">
        <v>769.14542240000003</v>
      </c>
      <c r="APP33">
        <v>684.67059470000004</v>
      </c>
      <c r="APQ33">
        <v>795.00782809999998</v>
      </c>
      <c r="APR33">
        <v>756.1835476</v>
      </c>
      <c r="APS33">
        <v>694.40335140000002</v>
      </c>
      <c r="APT33">
        <v>671.59216019999997</v>
      </c>
      <c r="APU33">
        <v>805.16958569999997</v>
      </c>
      <c r="APV33">
        <v>740.14091089999999</v>
      </c>
      <c r="APW33">
        <v>794.20624090000001</v>
      </c>
      <c r="APX33">
        <v>698.90006349999999</v>
      </c>
      <c r="APY33">
        <v>849.57385390000002</v>
      </c>
      <c r="APZ33">
        <v>801.41557599999999</v>
      </c>
      <c r="AQA33">
        <v>696.86088470000004</v>
      </c>
      <c r="AQB33">
        <v>732.30938300000003</v>
      </c>
      <c r="AQC33">
        <v>652.80331990000002</v>
      </c>
      <c r="AQD33">
        <v>675.12367040000004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127.69197680000001</v>
      </c>
      <c r="ARO33">
        <v>124.5466747</v>
      </c>
      <c r="ARP33">
        <v>122.47916840000001</v>
      </c>
      <c r="ARQ33">
        <v>119.7232218</v>
      </c>
      <c r="ARR33">
        <v>117.01078269999999</v>
      </c>
      <c r="ARS33">
        <v>114.2273125</v>
      </c>
      <c r="ART33">
        <v>112.0636366</v>
      </c>
      <c r="ARU33">
        <v>110.36165200000001</v>
      </c>
      <c r="ARV33">
        <v>108.1854608</v>
      </c>
      <c r="ARW33">
        <v>105.6346894</v>
      </c>
      <c r="ARX33">
        <v>103.25068709999999</v>
      </c>
      <c r="ARY33">
        <v>100.1900078</v>
      </c>
      <c r="ARZ33">
        <v>97.914457979999995</v>
      </c>
      <c r="ASA33">
        <v>95.777034169999993</v>
      </c>
      <c r="ASB33">
        <v>93.270731310000002</v>
      </c>
      <c r="ASC33">
        <v>91.455191159999998</v>
      </c>
      <c r="ASD33">
        <v>89.178218189999996</v>
      </c>
      <c r="ASE33">
        <v>87.045705690000005</v>
      </c>
      <c r="ASF33">
        <v>84.432272100000006</v>
      </c>
      <c r="ASG33">
        <v>82.310174720000006</v>
      </c>
      <c r="ASH33">
        <v>80.346432640000003</v>
      </c>
    </row>
    <row r="34" spans="3:1178" x14ac:dyDescent="0.25">
      <c r="C34">
        <v>0</v>
      </c>
      <c r="D34">
        <v>0</v>
      </c>
      <c r="E34">
        <v>0</v>
      </c>
      <c r="F34">
        <v>150</v>
      </c>
      <c r="G34">
        <v>169</v>
      </c>
      <c r="H34">
        <v>156</v>
      </c>
      <c r="I34">
        <v>167</v>
      </c>
      <c r="J34">
        <v>172</v>
      </c>
      <c r="K34">
        <v>192</v>
      </c>
      <c r="L34">
        <v>200</v>
      </c>
      <c r="M34">
        <v>200</v>
      </c>
      <c r="N34">
        <v>200</v>
      </c>
      <c r="O34">
        <v>176</v>
      </c>
      <c r="P34">
        <v>168</v>
      </c>
      <c r="Q34">
        <v>183</v>
      </c>
      <c r="R34">
        <v>200</v>
      </c>
      <c r="S34">
        <v>172</v>
      </c>
      <c r="T34">
        <v>189</v>
      </c>
      <c r="U34">
        <v>202</v>
      </c>
      <c r="V34">
        <v>185</v>
      </c>
      <c r="W34">
        <v>201</v>
      </c>
      <c r="X34">
        <v>176</v>
      </c>
      <c r="Y34">
        <v>200</v>
      </c>
      <c r="Z34">
        <v>210</v>
      </c>
      <c r="AA34">
        <v>207</v>
      </c>
      <c r="AB34">
        <v>192</v>
      </c>
      <c r="AC34">
        <v>192</v>
      </c>
      <c r="AD34">
        <v>229</v>
      </c>
      <c r="AE34">
        <v>0</v>
      </c>
      <c r="AF34">
        <v>0</v>
      </c>
      <c r="AG34">
        <v>0</v>
      </c>
      <c r="AH34">
        <v>63</v>
      </c>
      <c r="AI34">
        <v>85</v>
      </c>
      <c r="AJ34">
        <v>87</v>
      </c>
      <c r="AK34">
        <v>72</v>
      </c>
      <c r="AL34">
        <v>81</v>
      </c>
      <c r="AM34">
        <v>79</v>
      </c>
      <c r="AN34">
        <v>89</v>
      </c>
      <c r="AO34">
        <v>75</v>
      </c>
      <c r="AP34">
        <v>92</v>
      </c>
      <c r="AQ34">
        <v>88</v>
      </c>
      <c r="AR34">
        <v>97</v>
      </c>
      <c r="AS34">
        <v>99</v>
      </c>
      <c r="AT34">
        <v>86</v>
      </c>
      <c r="AU34">
        <v>109</v>
      </c>
      <c r="AV34">
        <v>87</v>
      </c>
      <c r="AW34">
        <v>92</v>
      </c>
      <c r="AX34">
        <v>115</v>
      </c>
      <c r="AY34">
        <v>126</v>
      </c>
      <c r="AZ34">
        <v>105</v>
      </c>
      <c r="BA34">
        <v>110</v>
      </c>
      <c r="BB34">
        <v>132</v>
      </c>
      <c r="BC34">
        <v>128</v>
      </c>
      <c r="BD34">
        <v>126</v>
      </c>
      <c r="BE34">
        <v>132</v>
      </c>
      <c r="BF34">
        <v>137</v>
      </c>
      <c r="BG34">
        <v>0</v>
      </c>
      <c r="BH34">
        <v>0</v>
      </c>
      <c r="BI34">
        <v>0</v>
      </c>
      <c r="BJ34">
        <v>140</v>
      </c>
      <c r="BK34">
        <v>141</v>
      </c>
      <c r="BL34">
        <v>141</v>
      </c>
      <c r="BM34">
        <v>109</v>
      </c>
      <c r="BN34">
        <v>150</v>
      </c>
      <c r="BO34">
        <v>122</v>
      </c>
      <c r="BP34">
        <v>124</v>
      </c>
      <c r="BQ34">
        <v>107</v>
      </c>
      <c r="BR34">
        <v>115</v>
      </c>
      <c r="BS34">
        <v>128</v>
      </c>
      <c r="BT34">
        <v>143</v>
      </c>
      <c r="BU34">
        <v>132</v>
      </c>
      <c r="BV34">
        <v>136</v>
      </c>
      <c r="BW34">
        <v>135</v>
      </c>
      <c r="BX34">
        <v>135</v>
      </c>
      <c r="BY34">
        <v>129</v>
      </c>
      <c r="BZ34">
        <v>140</v>
      </c>
      <c r="CA34">
        <v>122</v>
      </c>
      <c r="CB34">
        <v>121</v>
      </c>
      <c r="CC34">
        <v>122</v>
      </c>
      <c r="CD34">
        <v>127</v>
      </c>
      <c r="CE34">
        <v>114</v>
      </c>
      <c r="CF34">
        <v>124</v>
      </c>
      <c r="CG34">
        <v>129</v>
      </c>
      <c r="CH34">
        <v>144</v>
      </c>
      <c r="CI34">
        <v>0</v>
      </c>
      <c r="CJ34">
        <v>0</v>
      </c>
      <c r="CK34">
        <v>0</v>
      </c>
      <c r="CL34">
        <v>39</v>
      </c>
      <c r="CM34">
        <v>25</v>
      </c>
      <c r="CN34">
        <v>44</v>
      </c>
      <c r="CO34">
        <v>37</v>
      </c>
      <c r="CP34">
        <v>23</v>
      </c>
      <c r="CQ34">
        <v>39</v>
      </c>
      <c r="CR34">
        <v>46</v>
      </c>
      <c r="CS34">
        <v>41</v>
      </c>
      <c r="CT34">
        <v>38</v>
      </c>
      <c r="CU34">
        <v>54</v>
      </c>
      <c r="CV34">
        <v>41</v>
      </c>
      <c r="CW34">
        <v>38</v>
      </c>
      <c r="CX34">
        <v>49</v>
      </c>
      <c r="CY34">
        <v>46</v>
      </c>
      <c r="CZ34">
        <v>46</v>
      </c>
      <c r="DA34">
        <v>42</v>
      </c>
      <c r="DB34">
        <v>51</v>
      </c>
      <c r="DC34">
        <v>57</v>
      </c>
      <c r="DD34">
        <v>41</v>
      </c>
      <c r="DE34">
        <v>51</v>
      </c>
      <c r="DF34">
        <v>61</v>
      </c>
      <c r="DG34">
        <v>59</v>
      </c>
      <c r="DH34">
        <v>55</v>
      </c>
      <c r="DI34">
        <v>50</v>
      </c>
      <c r="DJ34">
        <v>56</v>
      </c>
      <c r="DK34">
        <v>0</v>
      </c>
      <c r="DL34">
        <v>0</v>
      </c>
      <c r="DM34">
        <v>0</v>
      </c>
      <c r="DN34">
        <v>4</v>
      </c>
      <c r="DO34">
        <v>6</v>
      </c>
      <c r="DP34">
        <v>3</v>
      </c>
      <c r="DQ34">
        <v>0</v>
      </c>
      <c r="DR34">
        <v>2</v>
      </c>
      <c r="DS34">
        <v>3</v>
      </c>
      <c r="DT34">
        <v>0</v>
      </c>
      <c r="DU34">
        <v>1</v>
      </c>
      <c r="DV34">
        <v>6</v>
      </c>
      <c r="DW34">
        <v>4</v>
      </c>
      <c r="DX34">
        <v>4</v>
      </c>
      <c r="DY34">
        <v>4</v>
      </c>
      <c r="DZ34">
        <v>4</v>
      </c>
      <c r="EA34">
        <v>3</v>
      </c>
      <c r="EB34">
        <v>8</v>
      </c>
      <c r="EC34">
        <v>3</v>
      </c>
      <c r="ED34">
        <v>4</v>
      </c>
      <c r="EE34">
        <v>2</v>
      </c>
      <c r="EF34">
        <v>3</v>
      </c>
      <c r="EG34">
        <v>4</v>
      </c>
      <c r="EH34">
        <v>2</v>
      </c>
      <c r="EI34">
        <v>5</v>
      </c>
      <c r="EJ34">
        <v>6</v>
      </c>
      <c r="EK34">
        <v>5</v>
      </c>
      <c r="EL34">
        <v>4</v>
      </c>
      <c r="EM34">
        <v>0</v>
      </c>
      <c r="EN34">
        <v>0</v>
      </c>
      <c r="EO34">
        <v>0</v>
      </c>
      <c r="EP34">
        <v>0</v>
      </c>
      <c r="EQ34">
        <v>15</v>
      </c>
      <c r="ER34">
        <v>20</v>
      </c>
      <c r="ES34">
        <v>10</v>
      </c>
      <c r="ET34">
        <v>15</v>
      </c>
      <c r="EU34">
        <v>15</v>
      </c>
      <c r="EV34">
        <v>15</v>
      </c>
      <c r="EW34">
        <v>5</v>
      </c>
      <c r="EX34">
        <v>5</v>
      </c>
      <c r="EY34">
        <v>15</v>
      </c>
      <c r="EZ34">
        <v>20</v>
      </c>
      <c r="FA34">
        <v>25</v>
      </c>
      <c r="FB34">
        <v>15</v>
      </c>
      <c r="FC34">
        <v>20</v>
      </c>
      <c r="FD34">
        <v>15</v>
      </c>
      <c r="FE34">
        <v>20</v>
      </c>
      <c r="FF34">
        <v>30</v>
      </c>
      <c r="FG34">
        <v>30</v>
      </c>
      <c r="FH34">
        <v>20</v>
      </c>
      <c r="FI34">
        <v>10</v>
      </c>
      <c r="FJ34">
        <v>10</v>
      </c>
      <c r="FK34">
        <v>15</v>
      </c>
      <c r="FL34">
        <v>15</v>
      </c>
      <c r="FM34">
        <v>20</v>
      </c>
      <c r="FN34">
        <v>15</v>
      </c>
      <c r="FO34">
        <v>0</v>
      </c>
      <c r="FP34">
        <v>0</v>
      </c>
      <c r="FQ34">
        <v>6349</v>
      </c>
      <c r="FR34">
        <v>6579</v>
      </c>
      <c r="FS34">
        <v>6729</v>
      </c>
      <c r="FT34">
        <v>6879</v>
      </c>
      <c r="FU34">
        <v>7086</v>
      </c>
      <c r="FV34">
        <v>7265</v>
      </c>
      <c r="FW34">
        <v>7403</v>
      </c>
      <c r="FX34">
        <v>7551</v>
      </c>
      <c r="FY34">
        <v>7694</v>
      </c>
      <c r="FZ34">
        <v>7814</v>
      </c>
      <c r="GA34">
        <v>7855</v>
      </c>
      <c r="GB34">
        <v>7947</v>
      </c>
      <c r="GC34">
        <v>8069</v>
      </c>
      <c r="GD34">
        <v>8147</v>
      </c>
      <c r="GE34">
        <v>8227</v>
      </c>
      <c r="GF34">
        <v>8267</v>
      </c>
      <c r="GG34">
        <v>8340</v>
      </c>
      <c r="GH34">
        <v>8387</v>
      </c>
      <c r="GI34">
        <v>8432</v>
      </c>
      <c r="GJ34">
        <v>8416</v>
      </c>
      <c r="GK34">
        <v>8458</v>
      </c>
      <c r="GL34">
        <v>8521</v>
      </c>
      <c r="GM34">
        <v>8487</v>
      </c>
      <c r="GN34">
        <v>8451</v>
      </c>
      <c r="GO34">
        <v>8456</v>
      </c>
      <c r="GP34">
        <v>8523</v>
      </c>
      <c r="GQ34">
        <v>0</v>
      </c>
      <c r="GR34">
        <v>0</v>
      </c>
      <c r="GS34">
        <v>754</v>
      </c>
      <c r="GT34">
        <v>859</v>
      </c>
      <c r="GU34">
        <v>961</v>
      </c>
      <c r="GV34">
        <v>1077</v>
      </c>
      <c r="GW34">
        <v>1154</v>
      </c>
      <c r="GX34">
        <v>1255</v>
      </c>
      <c r="GY34">
        <v>1376</v>
      </c>
      <c r="GZ34">
        <v>1471</v>
      </c>
      <c r="HA34">
        <v>1566</v>
      </c>
      <c r="HB34">
        <v>1643</v>
      </c>
      <c r="HC34">
        <v>1747</v>
      </c>
      <c r="HD34">
        <v>1826</v>
      </c>
      <c r="HE34">
        <v>1910</v>
      </c>
      <c r="HF34">
        <v>1997</v>
      </c>
      <c r="HG34">
        <v>2060</v>
      </c>
      <c r="HH34">
        <v>2138</v>
      </c>
      <c r="HI34">
        <v>2217</v>
      </c>
      <c r="HJ34">
        <v>2291</v>
      </c>
      <c r="HK34">
        <v>2336</v>
      </c>
      <c r="HL34">
        <v>2417</v>
      </c>
      <c r="HM34">
        <v>2475</v>
      </c>
      <c r="HN34">
        <v>2554</v>
      </c>
      <c r="HO34">
        <v>2648</v>
      </c>
      <c r="HP34">
        <v>2710</v>
      </c>
      <c r="HQ34">
        <v>2754</v>
      </c>
      <c r="HR34">
        <v>2783</v>
      </c>
      <c r="HS34">
        <v>0</v>
      </c>
      <c r="HT34">
        <v>0</v>
      </c>
      <c r="HU34">
        <v>66</v>
      </c>
      <c r="HV34">
        <v>62</v>
      </c>
      <c r="HW34">
        <v>69</v>
      </c>
      <c r="HX34">
        <v>69</v>
      </c>
      <c r="HY34">
        <v>66</v>
      </c>
      <c r="HZ34">
        <v>73</v>
      </c>
      <c r="IA34">
        <v>78</v>
      </c>
      <c r="IB34">
        <v>79</v>
      </c>
      <c r="IC34">
        <v>91</v>
      </c>
      <c r="ID34">
        <v>96</v>
      </c>
      <c r="IE34">
        <v>97</v>
      </c>
      <c r="IF34">
        <v>96</v>
      </c>
      <c r="IG34">
        <v>97</v>
      </c>
      <c r="IH34">
        <v>100</v>
      </c>
      <c r="II34">
        <v>106</v>
      </c>
      <c r="IJ34">
        <v>111</v>
      </c>
      <c r="IK34">
        <v>116</v>
      </c>
      <c r="IL34">
        <v>134</v>
      </c>
      <c r="IM34">
        <v>137</v>
      </c>
      <c r="IN34">
        <v>144</v>
      </c>
      <c r="IO34">
        <v>145</v>
      </c>
      <c r="IP34">
        <v>149</v>
      </c>
      <c r="IQ34">
        <v>143</v>
      </c>
      <c r="IR34">
        <v>146</v>
      </c>
      <c r="IS34">
        <v>145</v>
      </c>
      <c r="IT34">
        <v>157</v>
      </c>
      <c r="IU34">
        <v>0</v>
      </c>
      <c r="IV34">
        <v>0</v>
      </c>
      <c r="IW34">
        <v>4</v>
      </c>
      <c r="IX34">
        <v>5</v>
      </c>
      <c r="IY34">
        <v>6</v>
      </c>
      <c r="IZ34">
        <v>3</v>
      </c>
      <c r="JA34">
        <v>3</v>
      </c>
      <c r="JB34">
        <v>4</v>
      </c>
      <c r="JC34">
        <v>5</v>
      </c>
      <c r="JD34">
        <v>6</v>
      </c>
      <c r="JE34">
        <v>6</v>
      </c>
      <c r="JF34">
        <v>3</v>
      </c>
      <c r="JG34">
        <v>3</v>
      </c>
      <c r="JH34">
        <v>4</v>
      </c>
      <c r="JI34">
        <v>4</v>
      </c>
      <c r="JJ34">
        <v>4</v>
      </c>
      <c r="JK34">
        <v>7</v>
      </c>
      <c r="JL34">
        <v>5</v>
      </c>
      <c r="JM34">
        <v>6</v>
      </c>
      <c r="JN34">
        <v>7</v>
      </c>
      <c r="JO34">
        <v>9</v>
      </c>
      <c r="JP34">
        <v>5</v>
      </c>
      <c r="JQ34">
        <v>6</v>
      </c>
      <c r="JR34">
        <v>7</v>
      </c>
      <c r="JS34">
        <v>16</v>
      </c>
      <c r="JT34">
        <v>10</v>
      </c>
      <c r="JU34">
        <v>15</v>
      </c>
      <c r="JV34">
        <v>4</v>
      </c>
      <c r="JW34">
        <v>0</v>
      </c>
      <c r="JX34">
        <v>0</v>
      </c>
      <c r="JY34">
        <v>0</v>
      </c>
      <c r="JZ34">
        <v>9</v>
      </c>
      <c r="KA34">
        <v>15</v>
      </c>
      <c r="KB34">
        <v>21</v>
      </c>
      <c r="KC34">
        <v>31</v>
      </c>
      <c r="KD34">
        <v>42</v>
      </c>
      <c r="KE34">
        <v>48</v>
      </c>
      <c r="KF34">
        <v>58</v>
      </c>
      <c r="KG34">
        <v>67</v>
      </c>
      <c r="KH34">
        <v>79</v>
      </c>
      <c r="KI34">
        <v>93</v>
      </c>
      <c r="KJ34">
        <v>103</v>
      </c>
      <c r="KK34">
        <v>116</v>
      </c>
      <c r="KL34">
        <v>131</v>
      </c>
      <c r="KM34">
        <v>143</v>
      </c>
      <c r="KN34">
        <v>157</v>
      </c>
      <c r="KO34">
        <v>170</v>
      </c>
      <c r="KP34">
        <v>183</v>
      </c>
      <c r="KQ34">
        <v>198</v>
      </c>
      <c r="KR34">
        <v>218</v>
      </c>
      <c r="KS34">
        <v>239</v>
      </c>
      <c r="KT34">
        <v>254</v>
      </c>
      <c r="KU34">
        <v>268</v>
      </c>
      <c r="KV34">
        <v>292</v>
      </c>
      <c r="KW34">
        <v>317</v>
      </c>
      <c r="KX34">
        <v>343</v>
      </c>
      <c r="KY34">
        <v>0</v>
      </c>
      <c r="KZ34">
        <v>0</v>
      </c>
      <c r="LA34">
        <v>0</v>
      </c>
      <c r="LB34">
        <v>177</v>
      </c>
      <c r="LC34">
        <v>364</v>
      </c>
      <c r="LD34">
        <v>574</v>
      </c>
      <c r="LE34">
        <v>765</v>
      </c>
      <c r="LF34">
        <v>955</v>
      </c>
      <c r="LG34">
        <v>1124</v>
      </c>
      <c r="LH34">
        <v>1314</v>
      </c>
      <c r="LI34">
        <v>1500</v>
      </c>
      <c r="LJ34">
        <v>1682</v>
      </c>
      <c r="LK34">
        <v>1923</v>
      </c>
      <c r="LL34">
        <v>2145</v>
      </c>
      <c r="LM34">
        <v>2349</v>
      </c>
      <c r="LN34">
        <v>2589</v>
      </c>
      <c r="LO34">
        <v>2791</v>
      </c>
      <c r="LP34">
        <v>2989</v>
      </c>
      <c r="LQ34">
        <v>3247</v>
      </c>
      <c r="LR34">
        <v>3492</v>
      </c>
      <c r="LS34">
        <v>3734</v>
      </c>
      <c r="LT34">
        <v>4004</v>
      </c>
      <c r="LU34">
        <v>4273</v>
      </c>
      <c r="LV34">
        <v>4534</v>
      </c>
      <c r="LW34">
        <v>4789</v>
      </c>
      <c r="LX34">
        <v>5080</v>
      </c>
      <c r="LY34">
        <v>5348</v>
      </c>
      <c r="LZ34">
        <v>5643</v>
      </c>
      <c r="MA34">
        <v>0</v>
      </c>
      <c r="MB34">
        <v>0</v>
      </c>
      <c r="MC34">
        <v>1392</v>
      </c>
      <c r="MD34">
        <v>1411</v>
      </c>
      <c r="ME34">
        <v>1444</v>
      </c>
      <c r="MF34">
        <v>1448</v>
      </c>
      <c r="MG34">
        <v>1451</v>
      </c>
      <c r="MH34">
        <v>1484</v>
      </c>
      <c r="MI34">
        <v>1476</v>
      </c>
      <c r="MJ34">
        <v>1505</v>
      </c>
      <c r="MK34">
        <v>1538</v>
      </c>
      <c r="ML34">
        <v>1560</v>
      </c>
      <c r="MM34">
        <v>1545</v>
      </c>
      <c r="MN34">
        <v>1535</v>
      </c>
      <c r="MO34">
        <v>1578</v>
      </c>
      <c r="MP34">
        <v>1592</v>
      </c>
      <c r="MQ34">
        <v>1592</v>
      </c>
      <c r="MR34">
        <v>1598</v>
      </c>
      <c r="MS34">
        <v>1595</v>
      </c>
      <c r="MT34">
        <v>1599</v>
      </c>
      <c r="MU34">
        <v>1576</v>
      </c>
      <c r="MV34">
        <v>1568</v>
      </c>
      <c r="MW34">
        <v>1553</v>
      </c>
      <c r="MX34">
        <v>1549</v>
      </c>
      <c r="MY34">
        <v>1491</v>
      </c>
      <c r="MZ34">
        <v>1456</v>
      </c>
      <c r="NA34">
        <v>1444</v>
      </c>
      <c r="NB34">
        <v>1411</v>
      </c>
      <c r="NC34">
        <v>0</v>
      </c>
      <c r="ND34">
        <v>0</v>
      </c>
      <c r="NE34">
        <v>0</v>
      </c>
      <c r="NF34">
        <v>36</v>
      </c>
      <c r="NG34">
        <v>62</v>
      </c>
      <c r="NH34">
        <v>98</v>
      </c>
      <c r="NI34">
        <v>127</v>
      </c>
      <c r="NJ34">
        <v>154</v>
      </c>
      <c r="NK34">
        <v>190</v>
      </c>
      <c r="NL34">
        <v>216</v>
      </c>
      <c r="NM34">
        <v>238</v>
      </c>
      <c r="NN34">
        <v>267</v>
      </c>
      <c r="NO34">
        <v>303</v>
      </c>
      <c r="NP34">
        <v>341</v>
      </c>
      <c r="NQ34">
        <v>364</v>
      </c>
      <c r="NR34">
        <v>394</v>
      </c>
      <c r="NS34">
        <v>428</v>
      </c>
      <c r="NT34">
        <v>457</v>
      </c>
      <c r="NU34">
        <v>489</v>
      </c>
      <c r="NV34">
        <v>510</v>
      </c>
      <c r="NW34">
        <v>540</v>
      </c>
      <c r="NX34">
        <v>563</v>
      </c>
      <c r="NY34">
        <v>596</v>
      </c>
      <c r="NZ34">
        <v>620</v>
      </c>
      <c r="OA34">
        <v>649</v>
      </c>
      <c r="OB34">
        <v>677</v>
      </c>
      <c r="OC34">
        <v>702</v>
      </c>
      <c r="OD34">
        <v>729</v>
      </c>
      <c r="OE34">
        <v>0</v>
      </c>
      <c r="OF34">
        <v>0</v>
      </c>
      <c r="OG34">
        <v>2215</v>
      </c>
      <c r="OH34">
        <v>2284</v>
      </c>
      <c r="OI34">
        <v>2347</v>
      </c>
      <c r="OJ34">
        <v>2411</v>
      </c>
      <c r="OK34">
        <v>2481</v>
      </c>
      <c r="OL34">
        <v>2566</v>
      </c>
      <c r="OM34">
        <v>2620</v>
      </c>
      <c r="ON34">
        <v>2680</v>
      </c>
      <c r="OO34">
        <v>2773</v>
      </c>
      <c r="OP34">
        <v>2815</v>
      </c>
      <c r="OQ34">
        <v>2873</v>
      </c>
      <c r="OR34">
        <v>2947</v>
      </c>
      <c r="OS34">
        <v>3010</v>
      </c>
      <c r="OT34">
        <v>3094</v>
      </c>
      <c r="OU34">
        <v>3157</v>
      </c>
      <c r="OV34">
        <v>3166</v>
      </c>
      <c r="OW34">
        <v>3244</v>
      </c>
      <c r="OX34">
        <v>3313</v>
      </c>
      <c r="OY34">
        <v>3357</v>
      </c>
      <c r="OZ34">
        <v>3392</v>
      </c>
      <c r="PA34">
        <v>3411</v>
      </c>
      <c r="PB34">
        <v>3451</v>
      </c>
      <c r="PC34">
        <v>3462</v>
      </c>
      <c r="PD34">
        <v>3497</v>
      </c>
      <c r="PE34">
        <v>3522</v>
      </c>
      <c r="PF34">
        <v>3520</v>
      </c>
      <c r="PG34">
        <v>0</v>
      </c>
      <c r="PH34">
        <v>0</v>
      </c>
      <c r="PI34">
        <v>0</v>
      </c>
      <c r="PJ34">
        <v>62</v>
      </c>
      <c r="PK34">
        <v>126</v>
      </c>
      <c r="PL34">
        <v>190</v>
      </c>
      <c r="PM34">
        <v>260</v>
      </c>
      <c r="PN34">
        <v>318</v>
      </c>
      <c r="PO34">
        <v>384</v>
      </c>
      <c r="PP34">
        <v>454</v>
      </c>
      <c r="PQ34">
        <v>513</v>
      </c>
      <c r="PR34">
        <v>596</v>
      </c>
      <c r="PS34">
        <v>689</v>
      </c>
      <c r="PT34">
        <v>756</v>
      </c>
      <c r="PU34">
        <v>828</v>
      </c>
      <c r="PV34">
        <v>907</v>
      </c>
      <c r="PW34">
        <v>995</v>
      </c>
      <c r="PX34">
        <v>1105</v>
      </c>
      <c r="PY34">
        <v>1169</v>
      </c>
      <c r="PZ34">
        <v>1248</v>
      </c>
      <c r="QA34">
        <v>1352</v>
      </c>
      <c r="QB34">
        <v>1444</v>
      </c>
      <c r="QC34">
        <v>1532</v>
      </c>
      <c r="QD34">
        <v>1624</v>
      </c>
      <c r="QE34">
        <v>1728</v>
      </c>
      <c r="QF34">
        <v>1834</v>
      </c>
      <c r="QG34">
        <v>1945</v>
      </c>
      <c r="QH34">
        <v>2055</v>
      </c>
      <c r="QI34">
        <v>0</v>
      </c>
      <c r="QJ34">
        <v>0</v>
      </c>
      <c r="QK34">
        <v>7606</v>
      </c>
      <c r="QL34">
        <v>8031</v>
      </c>
      <c r="QM34">
        <v>8340</v>
      </c>
      <c r="QN34">
        <v>8498</v>
      </c>
      <c r="QO34">
        <v>8656</v>
      </c>
      <c r="QP34">
        <v>8748</v>
      </c>
      <c r="QQ34">
        <v>8769</v>
      </c>
      <c r="QR34">
        <v>8806</v>
      </c>
      <c r="QS34">
        <v>8836</v>
      </c>
      <c r="QT34">
        <v>8978</v>
      </c>
      <c r="QU34">
        <v>8947</v>
      </c>
      <c r="QV34">
        <v>8924</v>
      </c>
      <c r="QW34">
        <v>8952</v>
      </c>
      <c r="QX34">
        <v>8991</v>
      </c>
      <c r="QY34">
        <v>8988</v>
      </c>
      <c r="QZ34">
        <v>9059</v>
      </c>
      <c r="RA34">
        <v>9065</v>
      </c>
      <c r="RB34">
        <v>9053</v>
      </c>
      <c r="RC34">
        <v>8974</v>
      </c>
      <c r="RD34">
        <v>8961</v>
      </c>
      <c r="RE34">
        <v>8911</v>
      </c>
      <c r="RF34">
        <v>8904</v>
      </c>
      <c r="RG34">
        <v>8916</v>
      </c>
      <c r="RH34">
        <v>8902</v>
      </c>
      <c r="RI34">
        <v>8816</v>
      </c>
      <c r="RJ34">
        <v>8821</v>
      </c>
      <c r="RK34">
        <v>0</v>
      </c>
      <c r="RL34">
        <v>0</v>
      </c>
      <c r="RM34">
        <v>8262</v>
      </c>
      <c r="RN34">
        <v>8422</v>
      </c>
      <c r="RO34">
        <v>8563</v>
      </c>
      <c r="RP34">
        <v>8742</v>
      </c>
      <c r="RQ34">
        <v>8869</v>
      </c>
      <c r="RR34">
        <v>9074</v>
      </c>
      <c r="RS34">
        <v>9203</v>
      </c>
      <c r="RT34">
        <v>9352</v>
      </c>
      <c r="RU34">
        <v>9515</v>
      </c>
      <c r="RV34">
        <v>9637</v>
      </c>
      <c r="RW34">
        <v>9716</v>
      </c>
      <c r="RX34">
        <v>9812</v>
      </c>
      <c r="RY34">
        <v>9949</v>
      </c>
      <c r="RZ34">
        <v>10003</v>
      </c>
      <c r="SA34">
        <v>10069</v>
      </c>
      <c r="SB34">
        <v>10120</v>
      </c>
      <c r="SC34">
        <v>10179</v>
      </c>
      <c r="SD34">
        <v>10266</v>
      </c>
      <c r="SE34">
        <v>10342</v>
      </c>
      <c r="SF34">
        <v>10400</v>
      </c>
      <c r="SG34">
        <v>10402</v>
      </c>
      <c r="SH34">
        <v>10464</v>
      </c>
      <c r="SI34">
        <v>10546</v>
      </c>
      <c r="SJ34">
        <v>10577</v>
      </c>
      <c r="SK34">
        <v>10654</v>
      </c>
      <c r="SL34">
        <v>10658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1060000</v>
      </c>
      <c r="SU34">
        <v>1050000</v>
      </c>
      <c r="SV34">
        <v>1040000</v>
      </c>
      <c r="SW34">
        <v>1030000</v>
      </c>
      <c r="SX34">
        <v>1010000</v>
      </c>
      <c r="SY34">
        <v>986407.28720000002</v>
      </c>
      <c r="SZ34">
        <v>968893.56370000006</v>
      </c>
      <c r="TA34">
        <v>955114.30290000001</v>
      </c>
      <c r="TB34">
        <v>936259.25730000006</v>
      </c>
      <c r="TC34">
        <v>917915.45279999997</v>
      </c>
      <c r="TD34">
        <v>895513.00399999996</v>
      </c>
      <c r="TE34">
        <v>877107.42009999999</v>
      </c>
      <c r="TF34">
        <v>856359.56469999999</v>
      </c>
      <c r="TG34">
        <v>835877.97679999995</v>
      </c>
      <c r="TH34">
        <v>809992.10739999998</v>
      </c>
      <c r="TI34">
        <v>790324.62950000004</v>
      </c>
      <c r="TJ34">
        <v>773020.79350000003</v>
      </c>
      <c r="TK34">
        <v>747511.00080000004</v>
      </c>
      <c r="TL34">
        <v>722660.41009999998</v>
      </c>
      <c r="TM34">
        <v>702027.15460000001</v>
      </c>
      <c r="TN34">
        <v>686980.16899999999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255770.66649999999</v>
      </c>
      <c r="TW34">
        <v>272262.74489999999</v>
      </c>
      <c r="TX34">
        <v>282582.4803</v>
      </c>
      <c r="TY34">
        <v>292070.09580000001</v>
      </c>
      <c r="TZ34">
        <v>297505.96250000002</v>
      </c>
      <c r="UA34">
        <v>307124.02510000003</v>
      </c>
      <c r="UB34">
        <v>311662.41700000002</v>
      </c>
      <c r="UC34">
        <v>316504.43780000001</v>
      </c>
      <c r="UD34">
        <v>321282.65250000003</v>
      </c>
      <c r="UE34">
        <v>321765.30050000001</v>
      </c>
      <c r="UF34">
        <v>324221.98719999997</v>
      </c>
      <c r="UG34">
        <v>326409.83110000001</v>
      </c>
      <c r="UH34">
        <v>327480.46789999999</v>
      </c>
      <c r="UI34">
        <v>324187.24719999998</v>
      </c>
      <c r="UJ34">
        <v>325658.57179999998</v>
      </c>
      <c r="UK34">
        <v>323760.48509999999</v>
      </c>
      <c r="UL34">
        <v>324363.74579999998</v>
      </c>
      <c r="UM34">
        <v>326506.75459999999</v>
      </c>
      <c r="UN34">
        <v>324418.98080000002</v>
      </c>
      <c r="UO34">
        <v>320083.78649999999</v>
      </c>
      <c r="UP34">
        <v>314033.31349999999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186190.45819999999</v>
      </c>
      <c r="UY34">
        <v>193148.76629999999</v>
      </c>
      <c r="UZ34">
        <v>189927.21609999999</v>
      </c>
      <c r="VA34">
        <v>212404.77650000001</v>
      </c>
      <c r="VB34">
        <v>217548.90150000001</v>
      </c>
      <c r="VC34">
        <v>213412.6562</v>
      </c>
      <c r="VD34">
        <v>205060.7046</v>
      </c>
      <c r="VE34">
        <v>201161.89670000001</v>
      </c>
      <c r="VF34">
        <v>201343.10550000001</v>
      </c>
      <c r="VG34">
        <v>207207.46780000001</v>
      </c>
      <c r="VH34">
        <v>210661.5582</v>
      </c>
      <c r="VI34">
        <v>213738.65789999999</v>
      </c>
      <c r="VJ34">
        <v>239713.59349999999</v>
      </c>
      <c r="VK34">
        <v>237942.05410000001</v>
      </c>
      <c r="VL34">
        <v>242815.22070000001</v>
      </c>
      <c r="VM34">
        <v>237380.03640000001</v>
      </c>
      <c r="VN34">
        <v>236823.73910000001</v>
      </c>
      <c r="VO34">
        <v>220667.19680000001</v>
      </c>
      <c r="VP34">
        <v>218734.5422</v>
      </c>
      <c r="VQ34">
        <v>210909.08780000001</v>
      </c>
      <c r="VR34">
        <v>221712.26509999999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157790.44270000001</v>
      </c>
      <c r="WA34">
        <v>191493.25580000001</v>
      </c>
      <c r="WB34">
        <v>223098.9387</v>
      </c>
      <c r="WC34">
        <v>216600.91140000001</v>
      </c>
      <c r="WD34">
        <v>105146.0735</v>
      </c>
      <c r="WE34">
        <v>102083.5665</v>
      </c>
      <c r="WF34">
        <v>132147.0117</v>
      </c>
      <c r="WG34">
        <v>128298.0696</v>
      </c>
      <c r="WH34">
        <v>124561.2326</v>
      </c>
      <c r="WI34">
        <v>211633.16219999999</v>
      </c>
      <c r="WJ34">
        <v>146763.63529999999</v>
      </c>
      <c r="WK34">
        <v>170986.75959999999</v>
      </c>
      <c r="WL34">
        <v>193674.32320000001</v>
      </c>
      <c r="WM34">
        <v>241757.13020000001</v>
      </c>
      <c r="WN34">
        <v>130397.5891</v>
      </c>
      <c r="WO34">
        <v>151919.52129999999</v>
      </c>
      <c r="WP34">
        <v>172077.12770000001</v>
      </c>
      <c r="WQ34">
        <v>381863.25140000001</v>
      </c>
      <c r="WR34">
        <v>231713.13800000001</v>
      </c>
      <c r="WS34">
        <v>337446.3175</v>
      </c>
      <c r="WT34">
        <v>87364.742389999999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27300000</v>
      </c>
      <c r="ZG34">
        <v>26300000</v>
      </c>
      <c r="ZH34">
        <v>26100000</v>
      </c>
      <c r="ZI34">
        <v>25900000</v>
      </c>
      <c r="ZJ34">
        <v>25500000</v>
      </c>
      <c r="ZK34">
        <v>24500000</v>
      </c>
      <c r="ZL34">
        <v>23600000</v>
      </c>
      <c r="ZM34">
        <v>23600000</v>
      </c>
      <c r="ZN34">
        <v>23100000</v>
      </c>
      <c r="ZO34">
        <v>22400000</v>
      </c>
      <c r="ZP34">
        <v>21800000</v>
      </c>
      <c r="ZQ34">
        <v>21200000</v>
      </c>
      <c r="ZR34">
        <v>20600000</v>
      </c>
      <c r="ZS34">
        <v>19700000</v>
      </c>
      <c r="ZT34">
        <v>19000000</v>
      </c>
      <c r="ZU34">
        <v>18300000</v>
      </c>
      <c r="ZV34">
        <v>17700000</v>
      </c>
      <c r="ZW34">
        <v>16600000</v>
      </c>
      <c r="ZX34">
        <v>15700000</v>
      </c>
      <c r="ZY34">
        <v>15100000</v>
      </c>
      <c r="ZZ34">
        <v>14400000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14200000</v>
      </c>
      <c r="ABK34">
        <v>14100000</v>
      </c>
      <c r="ABL34">
        <v>14000000</v>
      </c>
      <c r="ABM34">
        <v>14000000</v>
      </c>
      <c r="ABN34">
        <v>13800000</v>
      </c>
      <c r="ABO34">
        <v>13700000</v>
      </c>
      <c r="ABP34">
        <v>13600000</v>
      </c>
      <c r="ABQ34">
        <v>13500000</v>
      </c>
      <c r="ABR34">
        <v>13500000</v>
      </c>
      <c r="ABS34">
        <v>13400000</v>
      </c>
      <c r="ABT34">
        <v>13000000</v>
      </c>
      <c r="ABU34">
        <v>12900000</v>
      </c>
      <c r="ABV34">
        <v>12800000</v>
      </c>
      <c r="ABW34">
        <v>12600000</v>
      </c>
      <c r="ABX34">
        <v>12400000</v>
      </c>
      <c r="ABY34">
        <v>12100000</v>
      </c>
      <c r="ABZ34">
        <v>11900000</v>
      </c>
      <c r="ACA34">
        <v>11600000</v>
      </c>
      <c r="ACB34">
        <v>11300000</v>
      </c>
      <c r="ACC34">
        <v>11100000</v>
      </c>
      <c r="ACD34">
        <v>10800000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2930000</v>
      </c>
      <c r="ADO34">
        <v>2850000</v>
      </c>
      <c r="ADP34">
        <v>2780000</v>
      </c>
      <c r="ADQ34">
        <v>2710000</v>
      </c>
      <c r="ADR34">
        <v>2670000</v>
      </c>
      <c r="ADS34">
        <v>2580000</v>
      </c>
      <c r="ADT34">
        <v>2500000</v>
      </c>
      <c r="ADU34">
        <v>2440000</v>
      </c>
      <c r="ADV34">
        <v>2380000</v>
      </c>
      <c r="ADW34">
        <v>2310000</v>
      </c>
      <c r="ADX34">
        <v>2260000</v>
      </c>
      <c r="ADY34">
        <v>2190000</v>
      </c>
      <c r="ADZ34">
        <v>2130000</v>
      </c>
      <c r="AEA34">
        <v>2050000</v>
      </c>
      <c r="AEB34">
        <v>1980000</v>
      </c>
      <c r="AEC34">
        <v>1910000</v>
      </c>
      <c r="AED34">
        <v>1860000</v>
      </c>
      <c r="AEE34">
        <v>1810000</v>
      </c>
      <c r="AEF34">
        <v>1750000</v>
      </c>
      <c r="AEG34">
        <v>1680000</v>
      </c>
      <c r="AEH34">
        <v>1630000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14500000</v>
      </c>
      <c r="AEQ34">
        <v>14300000</v>
      </c>
      <c r="AER34">
        <v>14100000</v>
      </c>
      <c r="AES34">
        <v>13900000</v>
      </c>
      <c r="AET34">
        <v>13700000</v>
      </c>
      <c r="AEU34">
        <v>13400000</v>
      </c>
      <c r="AEV34">
        <v>13100000</v>
      </c>
      <c r="AEW34">
        <v>12900000</v>
      </c>
      <c r="AEX34">
        <v>12600000</v>
      </c>
      <c r="AEY34">
        <v>12300000</v>
      </c>
      <c r="AEZ34">
        <v>12000000</v>
      </c>
      <c r="AFA34">
        <v>11800000</v>
      </c>
      <c r="AFB34">
        <v>11500000</v>
      </c>
      <c r="AFC34">
        <v>11300000</v>
      </c>
      <c r="AFD34">
        <v>11000000</v>
      </c>
      <c r="AFE34">
        <v>10700000</v>
      </c>
      <c r="AFF34">
        <v>10400000</v>
      </c>
      <c r="AFG34">
        <v>10200000</v>
      </c>
      <c r="AFH34">
        <v>9930000</v>
      </c>
      <c r="AFI34">
        <v>9710000</v>
      </c>
      <c r="AFJ34">
        <v>9430000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199.03291239999999</v>
      </c>
      <c r="AGU34">
        <v>211.86654350000001</v>
      </c>
      <c r="AGV34">
        <v>219.89704610000001</v>
      </c>
      <c r="AGW34">
        <v>227.28001829999999</v>
      </c>
      <c r="AGX34">
        <v>231.51004359999999</v>
      </c>
      <c r="AGY34">
        <v>238.99452579999999</v>
      </c>
      <c r="AGZ34">
        <v>242.52616370000001</v>
      </c>
      <c r="AHA34">
        <v>246.29407620000001</v>
      </c>
      <c r="AHB34">
        <v>250.01233680000001</v>
      </c>
      <c r="AHC34">
        <v>250.3879187</v>
      </c>
      <c r="AHD34">
        <v>252.29963710000001</v>
      </c>
      <c r="AHE34">
        <v>254.0021504</v>
      </c>
      <c r="AHF34">
        <v>254.83528720000001</v>
      </c>
      <c r="AHG34">
        <v>252.2726036</v>
      </c>
      <c r="AHH34">
        <v>253.4175434</v>
      </c>
      <c r="AHI34">
        <v>251.94051039999999</v>
      </c>
      <c r="AHJ34">
        <v>252.40994939999999</v>
      </c>
      <c r="AHK34">
        <v>254.07757330000001</v>
      </c>
      <c r="AHL34">
        <v>252.4529316</v>
      </c>
      <c r="AHM34">
        <v>249.07941589999999</v>
      </c>
      <c r="AHN34">
        <v>244.37112279999999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16.10671365</v>
      </c>
      <c r="AHW34">
        <v>16.708653600000002</v>
      </c>
      <c r="AHX34">
        <v>16.429968070000001</v>
      </c>
      <c r="AHY34">
        <v>18.374426620000001</v>
      </c>
      <c r="AHZ34">
        <v>18.81942767</v>
      </c>
      <c r="AIA34">
        <v>18.46161493</v>
      </c>
      <c r="AIB34">
        <v>17.73911554</v>
      </c>
      <c r="AIC34">
        <v>17.40184271</v>
      </c>
      <c r="AID34">
        <v>17.417518479999998</v>
      </c>
      <c r="AIE34">
        <v>17.924824839999999</v>
      </c>
      <c r="AIF34">
        <v>18.22362665</v>
      </c>
      <c r="AIG34">
        <v>18.48981624</v>
      </c>
      <c r="AIH34">
        <v>20.736821030000002</v>
      </c>
      <c r="AII34">
        <v>20.583571079999999</v>
      </c>
      <c r="AIJ34">
        <v>21.005132419999999</v>
      </c>
      <c r="AIK34">
        <v>20.53495281</v>
      </c>
      <c r="AIL34">
        <v>20.48682939</v>
      </c>
      <c r="AIM34">
        <v>19.08918096</v>
      </c>
      <c r="AIN34">
        <v>18.921993489999998</v>
      </c>
      <c r="AIO34">
        <v>18.245039599999998</v>
      </c>
      <c r="AIP34">
        <v>19.179586319999999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1.040591738</v>
      </c>
      <c r="AIY34">
        <v>1.2628540509999999</v>
      </c>
      <c r="AIZ34">
        <v>1.471286273</v>
      </c>
      <c r="AJA34">
        <v>1.4284332749999999</v>
      </c>
      <c r="AJB34">
        <v>0.693414211</v>
      </c>
      <c r="AJC34">
        <v>0.67321768100000001</v>
      </c>
      <c r="AJD34">
        <v>0.87147919799999995</v>
      </c>
      <c r="AJE34">
        <v>0.84609630899999999</v>
      </c>
      <c r="AJF34">
        <v>0.82145272700000005</v>
      </c>
      <c r="AJG34">
        <v>1.3956721089999999</v>
      </c>
      <c r="AJH34">
        <v>0.96787247499999995</v>
      </c>
      <c r="AJI34">
        <v>1.127618418</v>
      </c>
      <c r="AJJ34">
        <v>1.27723769</v>
      </c>
      <c r="AJK34">
        <v>1.5943327620000001</v>
      </c>
      <c r="AJL34">
        <v>0.85994215799999996</v>
      </c>
      <c r="AJM34">
        <v>1.0018743590000001</v>
      </c>
      <c r="AJN34">
        <v>1.134809145</v>
      </c>
      <c r="AJO34">
        <v>2.5183004599999999</v>
      </c>
      <c r="AJP34">
        <v>1.528094939</v>
      </c>
      <c r="AJQ34">
        <v>2.2253809800000002</v>
      </c>
      <c r="AJR34">
        <v>0.57615041499999997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177.80936879999999</v>
      </c>
      <c r="AKA34">
        <v>72.988831079999997</v>
      </c>
      <c r="AKB34">
        <v>158.42169029999999</v>
      </c>
      <c r="AKC34">
        <v>110.69934739999999</v>
      </c>
      <c r="AKD34">
        <v>173.6108174</v>
      </c>
      <c r="AKE34">
        <v>170.96981980000001</v>
      </c>
      <c r="AKF34">
        <v>119.98723200000001</v>
      </c>
      <c r="AKG34">
        <v>174.00270810000001</v>
      </c>
      <c r="AKH34">
        <v>183.41602950000001</v>
      </c>
      <c r="AKI34">
        <v>150.50566789999999</v>
      </c>
      <c r="AKJ34">
        <v>184.61862260000001</v>
      </c>
      <c r="AKK34">
        <v>173.03577759999999</v>
      </c>
      <c r="AKL34">
        <v>148.99193740000001</v>
      </c>
      <c r="AKM34">
        <v>154.06051170000001</v>
      </c>
      <c r="AKN34">
        <v>198.92806529999999</v>
      </c>
      <c r="AKO34">
        <v>211.58672060000001</v>
      </c>
      <c r="AKP34">
        <v>156.73046149999999</v>
      </c>
      <c r="AKQ34">
        <v>133.2820097</v>
      </c>
      <c r="AKR34">
        <v>188.21215309999999</v>
      </c>
      <c r="AKS34">
        <v>225.16134969999999</v>
      </c>
      <c r="AKT34">
        <v>187.83246579999999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80.475133889999995</v>
      </c>
      <c r="AME34">
        <v>77.710005510000002</v>
      </c>
      <c r="AMF34">
        <v>76.928959329999998</v>
      </c>
      <c r="AMG34">
        <v>76.325993909999994</v>
      </c>
      <c r="AMH34">
        <v>75.162896270000005</v>
      </c>
      <c r="AMI34">
        <v>72.272015640000006</v>
      </c>
      <c r="AMJ34">
        <v>69.712850099999997</v>
      </c>
      <c r="AMK34">
        <v>69.578367200000002</v>
      </c>
      <c r="AML34">
        <v>68.151131820000003</v>
      </c>
      <c r="AMM34">
        <v>66.166147390000006</v>
      </c>
      <c r="AMN34">
        <v>64.481084749999994</v>
      </c>
      <c r="AMO34">
        <v>62.485467380000003</v>
      </c>
      <c r="AMP34">
        <v>60.817641500000001</v>
      </c>
      <c r="AMQ34">
        <v>58.19693316</v>
      </c>
      <c r="AMR34">
        <v>56.215065299999999</v>
      </c>
      <c r="AMS34">
        <v>54.055624880000003</v>
      </c>
      <c r="AMT34">
        <v>52.3460155</v>
      </c>
      <c r="AMU34">
        <v>48.918443539999998</v>
      </c>
      <c r="AMV34">
        <v>46.378760460000002</v>
      </c>
      <c r="AMW34">
        <v>44.65681352</v>
      </c>
      <c r="AMX34">
        <v>42.365303949999998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171.22595290000001</v>
      </c>
      <c r="ANG34">
        <v>238.66098239999999</v>
      </c>
      <c r="ANH34">
        <v>163.40465599999999</v>
      </c>
      <c r="ANI34">
        <v>111.28597550000001</v>
      </c>
      <c r="ANJ34">
        <v>136.76513750000001</v>
      </c>
      <c r="ANK34">
        <v>210.78594939999999</v>
      </c>
      <c r="ANL34">
        <v>202.1891904</v>
      </c>
      <c r="ANM34">
        <v>137.8084417</v>
      </c>
      <c r="ANN34">
        <v>146.32900319999999</v>
      </c>
      <c r="ANO34">
        <v>160.9029846</v>
      </c>
      <c r="ANP34">
        <v>116.019013</v>
      </c>
      <c r="ANQ34">
        <v>166.3695927</v>
      </c>
      <c r="ANR34">
        <v>87.049224699999996</v>
      </c>
      <c r="ANS34">
        <v>121.96645820000001</v>
      </c>
      <c r="ANT34">
        <v>82.534322950000004</v>
      </c>
      <c r="ANU34">
        <v>131.98829240000001</v>
      </c>
      <c r="ANV34">
        <v>78.87522027</v>
      </c>
      <c r="ANW34">
        <v>107.4876864</v>
      </c>
      <c r="ANX34">
        <v>86.945012169999998</v>
      </c>
      <c r="ANY34">
        <v>103.1675631</v>
      </c>
      <c r="ANZ34">
        <v>74.879083320000007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85.601943419999998</v>
      </c>
      <c r="AOI34">
        <v>84.857657549999999</v>
      </c>
      <c r="AOJ34">
        <v>84.272779310000004</v>
      </c>
      <c r="AOK34">
        <v>84.65744712</v>
      </c>
      <c r="AOL34">
        <v>83.436575869999999</v>
      </c>
      <c r="AOM34">
        <v>82.675432400000005</v>
      </c>
      <c r="AON34">
        <v>82.334861660000001</v>
      </c>
      <c r="AOO34">
        <v>81.645620719999997</v>
      </c>
      <c r="AOP34">
        <v>81.479711809999998</v>
      </c>
      <c r="AOQ34">
        <v>80.717282490000002</v>
      </c>
      <c r="AOR34">
        <v>78.589700910000005</v>
      </c>
      <c r="AOS34">
        <v>78.180482479999995</v>
      </c>
      <c r="AOT34">
        <v>77.517848770000001</v>
      </c>
      <c r="AOU34">
        <v>76.259577109999995</v>
      </c>
      <c r="AOV34">
        <v>74.810347179999994</v>
      </c>
      <c r="AOW34">
        <v>73.038243679999994</v>
      </c>
      <c r="AOX34">
        <v>71.742471940000001</v>
      </c>
      <c r="AOY34">
        <v>69.874902689999999</v>
      </c>
      <c r="AOZ34">
        <v>68.525554760000006</v>
      </c>
      <c r="APA34">
        <v>67.005284380000006</v>
      </c>
      <c r="APB34">
        <v>65.016732829999995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565.82284140000002</v>
      </c>
      <c r="APK34">
        <v>669.37769660000004</v>
      </c>
      <c r="APL34">
        <v>616.31321049999997</v>
      </c>
      <c r="APM34">
        <v>582.25397450000003</v>
      </c>
      <c r="APN34">
        <v>703.55501530000004</v>
      </c>
      <c r="APO34">
        <v>789.61228019999999</v>
      </c>
      <c r="APP34">
        <v>572.60673829999996</v>
      </c>
      <c r="APQ34">
        <v>636.18374979999999</v>
      </c>
      <c r="APR34">
        <v>630.18788040000004</v>
      </c>
      <c r="APS34">
        <v>713.22873600000003</v>
      </c>
      <c r="APT34">
        <v>791.80343319999997</v>
      </c>
      <c r="APU34">
        <v>405.22322739999998</v>
      </c>
      <c r="APV34">
        <v>536.79725589999998</v>
      </c>
      <c r="APW34">
        <v>683.93508299999996</v>
      </c>
      <c r="APX34">
        <v>608.72100169999999</v>
      </c>
      <c r="APY34">
        <v>558.1418453</v>
      </c>
      <c r="APZ34">
        <v>551.90559570000005</v>
      </c>
      <c r="AQA34">
        <v>590.9990067</v>
      </c>
      <c r="AQB34">
        <v>612.65802900000006</v>
      </c>
      <c r="AQC34">
        <v>599.22372429999996</v>
      </c>
      <c r="AQD34">
        <v>557.22208269999999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102.0707025</v>
      </c>
      <c r="ARO34">
        <v>100.5065872</v>
      </c>
      <c r="ARP34">
        <v>99.159054679999997</v>
      </c>
      <c r="ARQ34">
        <v>97.948873950000007</v>
      </c>
      <c r="ARR34">
        <v>96.315301669999997</v>
      </c>
      <c r="ARS34">
        <v>94.276556580000005</v>
      </c>
      <c r="ART34">
        <v>92.435015930000006</v>
      </c>
      <c r="ARU34">
        <v>90.995766369999998</v>
      </c>
      <c r="ARV34">
        <v>88.824914930000006</v>
      </c>
      <c r="ARW34">
        <v>86.806780149999994</v>
      </c>
      <c r="ARX34">
        <v>84.70530187</v>
      </c>
      <c r="ARY34">
        <v>82.717608859999999</v>
      </c>
      <c r="ARZ34">
        <v>80.99475434</v>
      </c>
      <c r="ASA34">
        <v>79.217829940000001</v>
      </c>
      <c r="ASB34">
        <v>77.341844019999996</v>
      </c>
      <c r="ASC34">
        <v>75.103609180000007</v>
      </c>
      <c r="ASD34">
        <v>73.350734119999998</v>
      </c>
      <c r="ASE34">
        <v>71.772368139999998</v>
      </c>
      <c r="ASF34">
        <v>69.886741009999994</v>
      </c>
      <c r="ASG34">
        <v>68.345158040000001</v>
      </c>
      <c r="ASH34">
        <v>66.379434900000007</v>
      </c>
    </row>
    <row r="35" spans="3:1178" x14ac:dyDescent="0.25">
      <c r="C35">
        <v>0</v>
      </c>
      <c r="D35">
        <v>0</v>
      </c>
      <c r="E35">
        <v>0</v>
      </c>
      <c r="F35">
        <v>229</v>
      </c>
      <c r="G35">
        <v>288</v>
      </c>
      <c r="H35">
        <v>255</v>
      </c>
      <c r="I35">
        <v>291</v>
      </c>
      <c r="J35">
        <v>272</v>
      </c>
      <c r="K35">
        <v>291</v>
      </c>
      <c r="L35">
        <v>258</v>
      </c>
      <c r="M35">
        <v>269</v>
      </c>
      <c r="N35">
        <v>278</v>
      </c>
      <c r="O35">
        <v>297</v>
      </c>
      <c r="P35">
        <v>297</v>
      </c>
      <c r="Q35">
        <v>259</v>
      </c>
      <c r="R35">
        <v>266</v>
      </c>
      <c r="S35">
        <v>301</v>
      </c>
      <c r="T35">
        <v>272</v>
      </c>
      <c r="U35">
        <v>259</v>
      </c>
      <c r="V35">
        <v>295</v>
      </c>
      <c r="W35">
        <v>279</v>
      </c>
      <c r="X35">
        <v>261</v>
      </c>
      <c r="Y35">
        <v>290</v>
      </c>
      <c r="Z35">
        <v>290</v>
      </c>
      <c r="AA35">
        <v>297</v>
      </c>
      <c r="AB35">
        <v>283</v>
      </c>
      <c r="AC35">
        <v>234</v>
      </c>
      <c r="AD35">
        <v>288</v>
      </c>
      <c r="AE35">
        <v>0</v>
      </c>
      <c r="AF35">
        <v>0</v>
      </c>
      <c r="AG35">
        <v>0</v>
      </c>
      <c r="AH35">
        <v>66</v>
      </c>
      <c r="AI35">
        <v>74</v>
      </c>
      <c r="AJ35">
        <v>82</v>
      </c>
      <c r="AK35">
        <v>84</v>
      </c>
      <c r="AL35">
        <v>86</v>
      </c>
      <c r="AM35">
        <v>93</v>
      </c>
      <c r="AN35">
        <v>98</v>
      </c>
      <c r="AO35">
        <v>85</v>
      </c>
      <c r="AP35">
        <v>105</v>
      </c>
      <c r="AQ35">
        <v>98</v>
      </c>
      <c r="AR35">
        <v>100</v>
      </c>
      <c r="AS35">
        <v>107</v>
      </c>
      <c r="AT35">
        <v>108</v>
      </c>
      <c r="AU35">
        <v>101</v>
      </c>
      <c r="AV35">
        <v>126</v>
      </c>
      <c r="AW35">
        <v>117</v>
      </c>
      <c r="AX35">
        <v>155</v>
      </c>
      <c r="AY35">
        <v>148</v>
      </c>
      <c r="AZ35">
        <v>165</v>
      </c>
      <c r="BA35">
        <v>155</v>
      </c>
      <c r="BB35">
        <v>150</v>
      </c>
      <c r="BC35">
        <v>154</v>
      </c>
      <c r="BD35">
        <v>166</v>
      </c>
      <c r="BE35">
        <v>162</v>
      </c>
      <c r="BF35">
        <v>173</v>
      </c>
      <c r="BG35">
        <v>0</v>
      </c>
      <c r="BH35">
        <v>0</v>
      </c>
      <c r="BI35">
        <v>0</v>
      </c>
      <c r="BJ35">
        <v>130</v>
      </c>
      <c r="BK35">
        <v>119</v>
      </c>
      <c r="BL35">
        <v>111</v>
      </c>
      <c r="BM35">
        <v>106</v>
      </c>
      <c r="BN35">
        <v>116</v>
      </c>
      <c r="BO35">
        <v>107</v>
      </c>
      <c r="BP35">
        <v>127</v>
      </c>
      <c r="BQ35">
        <v>120</v>
      </c>
      <c r="BR35">
        <v>148</v>
      </c>
      <c r="BS35">
        <v>127</v>
      </c>
      <c r="BT35">
        <v>104</v>
      </c>
      <c r="BU35">
        <v>140</v>
      </c>
      <c r="BV35">
        <v>124</v>
      </c>
      <c r="BW35">
        <v>126</v>
      </c>
      <c r="BX35">
        <v>120</v>
      </c>
      <c r="BY35">
        <v>130</v>
      </c>
      <c r="BZ35">
        <v>125</v>
      </c>
      <c r="CA35">
        <v>135</v>
      </c>
      <c r="CB35">
        <v>126</v>
      </c>
      <c r="CC35">
        <v>132</v>
      </c>
      <c r="CD35">
        <v>121</v>
      </c>
      <c r="CE35">
        <v>142</v>
      </c>
      <c r="CF35">
        <v>125</v>
      </c>
      <c r="CG35">
        <v>116</v>
      </c>
      <c r="CH35">
        <v>115</v>
      </c>
      <c r="CI35">
        <v>0</v>
      </c>
      <c r="CJ35">
        <v>0</v>
      </c>
      <c r="CK35">
        <v>0</v>
      </c>
      <c r="CL35">
        <v>29</v>
      </c>
      <c r="CM35">
        <v>31</v>
      </c>
      <c r="CN35">
        <v>31</v>
      </c>
      <c r="CO35">
        <v>42</v>
      </c>
      <c r="CP35">
        <v>33</v>
      </c>
      <c r="CQ35">
        <v>46</v>
      </c>
      <c r="CR35">
        <v>30</v>
      </c>
      <c r="CS35">
        <v>37</v>
      </c>
      <c r="CT35">
        <v>33</v>
      </c>
      <c r="CU35">
        <v>37</v>
      </c>
      <c r="CV35">
        <v>45</v>
      </c>
      <c r="CW35">
        <v>24</v>
      </c>
      <c r="CX35">
        <v>38</v>
      </c>
      <c r="CY35">
        <v>32</v>
      </c>
      <c r="CZ35">
        <v>31</v>
      </c>
      <c r="DA35">
        <v>35</v>
      </c>
      <c r="DB35">
        <v>49</v>
      </c>
      <c r="DC35">
        <v>35</v>
      </c>
      <c r="DD35">
        <v>33</v>
      </c>
      <c r="DE35">
        <v>34</v>
      </c>
      <c r="DF35">
        <v>44</v>
      </c>
      <c r="DG35">
        <v>33</v>
      </c>
      <c r="DH35">
        <v>31</v>
      </c>
      <c r="DI35">
        <v>38</v>
      </c>
      <c r="DJ35">
        <v>38</v>
      </c>
      <c r="DK35">
        <v>0</v>
      </c>
      <c r="DL35">
        <v>0</v>
      </c>
      <c r="DM35">
        <v>0</v>
      </c>
      <c r="DN35">
        <v>1</v>
      </c>
      <c r="DO35">
        <v>2</v>
      </c>
      <c r="DP35">
        <v>1</v>
      </c>
      <c r="DQ35">
        <v>3</v>
      </c>
      <c r="DR35">
        <v>2</v>
      </c>
      <c r="DS35">
        <v>2</v>
      </c>
      <c r="DT35">
        <v>1</v>
      </c>
      <c r="DU35">
        <v>1</v>
      </c>
      <c r="DV35">
        <v>5</v>
      </c>
      <c r="DW35">
        <v>3</v>
      </c>
      <c r="DX35">
        <v>5</v>
      </c>
      <c r="DY35">
        <v>4</v>
      </c>
      <c r="DZ35">
        <v>2</v>
      </c>
      <c r="EA35">
        <v>2</v>
      </c>
      <c r="EB35">
        <v>2</v>
      </c>
      <c r="EC35">
        <v>4</v>
      </c>
      <c r="ED35">
        <v>7</v>
      </c>
      <c r="EE35">
        <v>9</v>
      </c>
      <c r="EF35">
        <v>3</v>
      </c>
      <c r="EG35">
        <v>5</v>
      </c>
      <c r="EH35">
        <v>5</v>
      </c>
      <c r="EI35">
        <v>2</v>
      </c>
      <c r="EJ35">
        <v>4</v>
      </c>
      <c r="EK35">
        <v>10</v>
      </c>
      <c r="EL35">
        <v>5</v>
      </c>
      <c r="EM35">
        <v>0</v>
      </c>
      <c r="EN35">
        <v>0</v>
      </c>
      <c r="EO35">
        <v>0</v>
      </c>
      <c r="EP35">
        <v>15</v>
      </c>
      <c r="EQ35">
        <v>5</v>
      </c>
      <c r="ER35">
        <v>10</v>
      </c>
      <c r="ES35">
        <v>20</v>
      </c>
      <c r="ET35">
        <v>5</v>
      </c>
      <c r="EU35">
        <v>10</v>
      </c>
      <c r="EV35">
        <v>10</v>
      </c>
      <c r="EW35">
        <v>15</v>
      </c>
      <c r="EX35">
        <v>10</v>
      </c>
      <c r="EY35">
        <v>5</v>
      </c>
      <c r="EZ35">
        <v>20</v>
      </c>
      <c r="FA35">
        <v>10</v>
      </c>
      <c r="FB35">
        <v>25</v>
      </c>
      <c r="FC35">
        <v>20</v>
      </c>
      <c r="FD35">
        <v>10</v>
      </c>
      <c r="FE35">
        <v>20</v>
      </c>
      <c r="FF35">
        <v>15</v>
      </c>
      <c r="FG35">
        <v>15</v>
      </c>
      <c r="FH35">
        <v>30</v>
      </c>
      <c r="FI35">
        <v>30</v>
      </c>
      <c r="FJ35">
        <v>35</v>
      </c>
      <c r="FK35">
        <v>30</v>
      </c>
      <c r="FL35">
        <v>5</v>
      </c>
      <c r="FM35">
        <v>30</v>
      </c>
      <c r="FN35">
        <v>25</v>
      </c>
      <c r="FO35">
        <v>0</v>
      </c>
      <c r="FP35">
        <v>0</v>
      </c>
      <c r="FQ35">
        <v>7399</v>
      </c>
      <c r="FR35">
        <v>7455</v>
      </c>
      <c r="FS35">
        <v>7539</v>
      </c>
      <c r="FT35">
        <v>7597</v>
      </c>
      <c r="FU35">
        <v>7545</v>
      </c>
      <c r="FV35">
        <v>7549</v>
      </c>
      <c r="FW35">
        <v>7509</v>
      </c>
      <c r="FX35">
        <v>7542</v>
      </c>
      <c r="FY35">
        <v>7586</v>
      </c>
      <c r="FZ35">
        <v>7573</v>
      </c>
      <c r="GA35">
        <v>7597</v>
      </c>
      <c r="GB35">
        <v>7629</v>
      </c>
      <c r="GC35">
        <v>7632</v>
      </c>
      <c r="GD35">
        <v>7629</v>
      </c>
      <c r="GE35">
        <v>7610</v>
      </c>
      <c r="GF35">
        <v>7558</v>
      </c>
      <c r="GG35">
        <v>7583</v>
      </c>
      <c r="GH35">
        <v>7527</v>
      </c>
      <c r="GI35">
        <v>7528</v>
      </c>
      <c r="GJ35">
        <v>7467</v>
      </c>
      <c r="GK35">
        <v>7484</v>
      </c>
      <c r="GL35">
        <v>7400</v>
      </c>
      <c r="GM35">
        <v>7314</v>
      </c>
      <c r="GN35">
        <v>7252</v>
      </c>
      <c r="GO35">
        <v>7205</v>
      </c>
      <c r="GP35">
        <v>7182</v>
      </c>
      <c r="GQ35">
        <v>0</v>
      </c>
      <c r="GR35">
        <v>0</v>
      </c>
      <c r="GS35">
        <v>594</v>
      </c>
      <c r="GT35">
        <v>801</v>
      </c>
      <c r="GU35">
        <v>1024</v>
      </c>
      <c r="GV35">
        <v>1232</v>
      </c>
      <c r="GW35">
        <v>1463</v>
      </c>
      <c r="GX35">
        <v>1676</v>
      </c>
      <c r="GY35">
        <v>1860</v>
      </c>
      <c r="GZ35">
        <v>2014</v>
      </c>
      <c r="HA35">
        <v>2178</v>
      </c>
      <c r="HB35">
        <v>2341</v>
      </c>
      <c r="HC35">
        <v>2500</v>
      </c>
      <c r="HD35">
        <v>2619</v>
      </c>
      <c r="HE35">
        <v>2733</v>
      </c>
      <c r="HF35">
        <v>2832</v>
      </c>
      <c r="HG35">
        <v>2925</v>
      </c>
      <c r="HH35">
        <v>3025</v>
      </c>
      <c r="HI35">
        <v>3134</v>
      </c>
      <c r="HJ35">
        <v>3216</v>
      </c>
      <c r="HK35">
        <v>3288</v>
      </c>
      <c r="HL35">
        <v>3385</v>
      </c>
      <c r="HM35">
        <v>3457</v>
      </c>
      <c r="HN35">
        <v>3542</v>
      </c>
      <c r="HO35">
        <v>3615</v>
      </c>
      <c r="HP35">
        <v>3703</v>
      </c>
      <c r="HQ35">
        <v>3738</v>
      </c>
      <c r="HR35">
        <v>3797</v>
      </c>
      <c r="HS35">
        <v>0</v>
      </c>
      <c r="HT35">
        <v>0</v>
      </c>
      <c r="HU35">
        <v>108</v>
      </c>
      <c r="HV35">
        <v>111</v>
      </c>
      <c r="HW35">
        <v>115</v>
      </c>
      <c r="HX35">
        <v>116</v>
      </c>
      <c r="HY35">
        <v>122</v>
      </c>
      <c r="HZ35">
        <v>128</v>
      </c>
      <c r="IA35">
        <v>138</v>
      </c>
      <c r="IB35">
        <v>150</v>
      </c>
      <c r="IC35">
        <v>168</v>
      </c>
      <c r="ID35">
        <v>180</v>
      </c>
      <c r="IE35">
        <v>198</v>
      </c>
      <c r="IF35">
        <v>219</v>
      </c>
      <c r="IG35">
        <v>244</v>
      </c>
      <c r="IH35">
        <v>268</v>
      </c>
      <c r="II35">
        <v>295</v>
      </c>
      <c r="IJ35">
        <v>320</v>
      </c>
      <c r="IK35">
        <v>328</v>
      </c>
      <c r="IL35">
        <v>331</v>
      </c>
      <c r="IM35">
        <v>355</v>
      </c>
      <c r="IN35">
        <v>358</v>
      </c>
      <c r="IO35">
        <v>381</v>
      </c>
      <c r="IP35">
        <v>390</v>
      </c>
      <c r="IQ35">
        <v>416</v>
      </c>
      <c r="IR35">
        <v>419</v>
      </c>
      <c r="IS35">
        <v>423</v>
      </c>
      <c r="IT35">
        <v>420</v>
      </c>
      <c r="IU35">
        <v>0</v>
      </c>
      <c r="IV35">
        <v>0</v>
      </c>
      <c r="IW35">
        <v>7</v>
      </c>
      <c r="IX35">
        <v>7</v>
      </c>
      <c r="IY35">
        <v>9</v>
      </c>
      <c r="IZ35">
        <v>11</v>
      </c>
      <c r="JA35">
        <v>3</v>
      </c>
      <c r="JB35">
        <v>5</v>
      </c>
      <c r="JC35">
        <v>10</v>
      </c>
      <c r="JD35">
        <v>11</v>
      </c>
      <c r="JE35">
        <v>11</v>
      </c>
      <c r="JF35">
        <v>7</v>
      </c>
      <c r="JG35">
        <v>5</v>
      </c>
      <c r="JH35">
        <v>3</v>
      </c>
      <c r="JI35">
        <v>6</v>
      </c>
      <c r="JJ35">
        <v>6</v>
      </c>
      <c r="JK35">
        <v>10</v>
      </c>
      <c r="JL35">
        <v>14</v>
      </c>
      <c r="JM35">
        <v>16</v>
      </c>
      <c r="JN35">
        <v>12</v>
      </c>
      <c r="JO35">
        <v>16</v>
      </c>
      <c r="JP35">
        <v>14</v>
      </c>
      <c r="JQ35">
        <v>11</v>
      </c>
      <c r="JR35">
        <v>14</v>
      </c>
      <c r="JS35">
        <v>11</v>
      </c>
      <c r="JT35">
        <v>13</v>
      </c>
      <c r="JU35">
        <v>19</v>
      </c>
      <c r="JV35">
        <v>18</v>
      </c>
      <c r="JW35">
        <v>0</v>
      </c>
      <c r="JX35">
        <v>0</v>
      </c>
      <c r="JY35">
        <v>0</v>
      </c>
      <c r="JZ35">
        <v>4</v>
      </c>
      <c r="KA35">
        <v>12</v>
      </c>
      <c r="KB35">
        <v>24</v>
      </c>
      <c r="KC35">
        <v>44</v>
      </c>
      <c r="KD35">
        <v>55</v>
      </c>
      <c r="KE35">
        <v>67</v>
      </c>
      <c r="KF35">
        <v>80</v>
      </c>
      <c r="KG35">
        <v>96</v>
      </c>
      <c r="KH35">
        <v>109</v>
      </c>
      <c r="KI35">
        <v>125</v>
      </c>
      <c r="KJ35">
        <v>151</v>
      </c>
      <c r="KK35">
        <v>162</v>
      </c>
      <c r="KL35">
        <v>178</v>
      </c>
      <c r="KM35">
        <v>195</v>
      </c>
      <c r="KN35">
        <v>221</v>
      </c>
      <c r="KO35">
        <v>246</v>
      </c>
      <c r="KP35">
        <v>283</v>
      </c>
      <c r="KQ35">
        <v>303</v>
      </c>
      <c r="KR35">
        <v>340</v>
      </c>
      <c r="KS35">
        <v>370</v>
      </c>
      <c r="KT35">
        <v>393</v>
      </c>
      <c r="KU35">
        <v>420</v>
      </c>
      <c r="KV35">
        <v>443</v>
      </c>
      <c r="KW35">
        <v>480</v>
      </c>
      <c r="KX35">
        <v>513</v>
      </c>
      <c r="KY35">
        <v>0</v>
      </c>
      <c r="KZ35">
        <v>0</v>
      </c>
      <c r="LA35">
        <v>0</v>
      </c>
      <c r="LB35">
        <v>209</v>
      </c>
      <c r="LC35">
        <v>418</v>
      </c>
      <c r="LD35">
        <v>602</v>
      </c>
      <c r="LE35">
        <v>831</v>
      </c>
      <c r="LF35">
        <v>1022</v>
      </c>
      <c r="LG35">
        <v>1248</v>
      </c>
      <c r="LH35">
        <v>1457</v>
      </c>
      <c r="LI35">
        <v>1663</v>
      </c>
      <c r="LJ35">
        <v>1875</v>
      </c>
      <c r="LK35">
        <v>2068</v>
      </c>
      <c r="LL35">
        <v>2249</v>
      </c>
      <c r="LM35">
        <v>2459</v>
      </c>
      <c r="LN35">
        <v>2659</v>
      </c>
      <c r="LO35">
        <v>2875</v>
      </c>
      <c r="LP35">
        <v>3083</v>
      </c>
      <c r="LQ35">
        <v>3281</v>
      </c>
      <c r="LR35">
        <v>3527</v>
      </c>
      <c r="LS35">
        <v>3748</v>
      </c>
      <c r="LT35">
        <v>3965</v>
      </c>
      <c r="LU35">
        <v>4183</v>
      </c>
      <c r="LV35">
        <v>4414</v>
      </c>
      <c r="LW35">
        <v>4631</v>
      </c>
      <c r="LX35">
        <v>4847</v>
      </c>
      <c r="LY35">
        <v>5078</v>
      </c>
      <c r="LZ35">
        <v>5312</v>
      </c>
      <c r="MA35">
        <v>0</v>
      </c>
      <c r="MB35">
        <v>0</v>
      </c>
      <c r="MC35">
        <v>1445</v>
      </c>
      <c r="MD35">
        <v>1495</v>
      </c>
      <c r="ME35">
        <v>1530</v>
      </c>
      <c r="MF35">
        <v>1568</v>
      </c>
      <c r="MG35">
        <v>1607</v>
      </c>
      <c r="MH35">
        <v>1646</v>
      </c>
      <c r="MI35">
        <v>1661</v>
      </c>
      <c r="MJ35">
        <v>1649</v>
      </c>
      <c r="MK35">
        <v>1664</v>
      </c>
      <c r="ML35">
        <v>1667</v>
      </c>
      <c r="MM35">
        <v>1680</v>
      </c>
      <c r="MN35">
        <v>1678</v>
      </c>
      <c r="MO35">
        <v>1714</v>
      </c>
      <c r="MP35">
        <v>1718</v>
      </c>
      <c r="MQ35">
        <v>1721</v>
      </c>
      <c r="MR35">
        <v>1710</v>
      </c>
      <c r="MS35">
        <v>1700</v>
      </c>
      <c r="MT35">
        <v>1691</v>
      </c>
      <c r="MU35">
        <v>1671</v>
      </c>
      <c r="MV35">
        <v>1656</v>
      </c>
      <c r="MW35">
        <v>1669</v>
      </c>
      <c r="MX35">
        <v>1648</v>
      </c>
      <c r="MY35">
        <v>1637</v>
      </c>
      <c r="MZ35">
        <v>1658</v>
      </c>
      <c r="NA35">
        <v>1631</v>
      </c>
      <c r="NB35">
        <v>1633</v>
      </c>
      <c r="NC35">
        <v>0</v>
      </c>
      <c r="ND35">
        <v>0</v>
      </c>
      <c r="NE35">
        <v>0</v>
      </c>
      <c r="NF35">
        <v>28</v>
      </c>
      <c r="NG35">
        <v>64</v>
      </c>
      <c r="NH35">
        <v>104</v>
      </c>
      <c r="NI35">
        <v>146</v>
      </c>
      <c r="NJ35">
        <v>181</v>
      </c>
      <c r="NK35">
        <v>223</v>
      </c>
      <c r="NL35">
        <v>266</v>
      </c>
      <c r="NM35">
        <v>299</v>
      </c>
      <c r="NN35">
        <v>348</v>
      </c>
      <c r="NO35">
        <v>378</v>
      </c>
      <c r="NP35">
        <v>424</v>
      </c>
      <c r="NQ35">
        <v>456</v>
      </c>
      <c r="NR35">
        <v>491</v>
      </c>
      <c r="NS35">
        <v>532</v>
      </c>
      <c r="NT35">
        <v>568</v>
      </c>
      <c r="NU35">
        <v>597</v>
      </c>
      <c r="NV35">
        <v>628</v>
      </c>
      <c r="NW35">
        <v>660</v>
      </c>
      <c r="NX35">
        <v>686</v>
      </c>
      <c r="NY35">
        <v>723</v>
      </c>
      <c r="NZ35">
        <v>756</v>
      </c>
      <c r="OA35">
        <v>790</v>
      </c>
      <c r="OB35">
        <v>821</v>
      </c>
      <c r="OC35">
        <v>853</v>
      </c>
      <c r="OD35">
        <v>895</v>
      </c>
      <c r="OE35">
        <v>0</v>
      </c>
      <c r="OF35">
        <v>0</v>
      </c>
      <c r="OG35">
        <v>2117</v>
      </c>
      <c r="OH35">
        <v>2297</v>
      </c>
      <c r="OI35">
        <v>2461</v>
      </c>
      <c r="OJ35">
        <v>2626</v>
      </c>
      <c r="OK35">
        <v>2770</v>
      </c>
      <c r="OL35">
        <v>2950</v>
      </c>
      <c r="OM35">
        <v>3054</v>
      </c>
      <c r="ON35">
        <v>3197</v>
      </c>
      <c r="OO35">
        <v>3319</v>
      </c>
      <c r="OP35">
        <v>3444</v>
      </c>
      <c r="OQ35">
        <v>3574</v>
      </c>
      <c r="OR35">
        <v>3679</v>
      </c>
      <c r="OS35">
        <v>3760</v>
      </c>
      <c r="OT35">
        <v>3876</v>
      </c>
      <c r="OU35">
        <v>3979</v>
      </c>
      <c r="OV35">
        <v>4075</v>
      </c>
      <c r="OW35">
        <v>4160</v>
      </c>
      <c r="OX35">
        <v>4231</v>
      </c>
      <c r="OY35">
        <v>4330</v>
      </c>
      <c r="OZ35">
        <v>4391</v>
      </c>
      <c r="PA35">
        <v>4477</v>
      </c>
      <c r="PB35">
        <v>4480</v>
      </c>
      <c r="PC35">
        <v>4575</v>
      </c>
      <c r="PD35">
        <v>4598</v>
      </c>
      <c r="PE35">
        <v>4586</v>
      </c>
      <c r="PF35">
        <v>4572</v>
      </c>
      <c r="PG35">
        <v>0</v>
      </c>
      <c r="PH35">
        <v>0</v>
      </c>
      <c r="PI35">
        <v>0</v>
      </c>
      <c r="PJ35">
        <v>60</v>
      </c>
      <c r="PK35">
        <v>123</v>
      </c>
      <c r="PL35">
        <v>199</v>
      </c>
      <c r="PM35">
        <v>282</v>
      </c>
      <c r="PN35">
        <v>355</v>
      </c>
      <c r="PO35">
        <v>454</v>
      </c>
      <c r="PP35">
        <v>543</v>
      </c>
      <c r="PQ35">
        <v>632</v>
      </c>
      <c r="PR35">
        <v>732</v>
      </c>
      <c r="PS35">
        <v>832</v>
      </c>
      <c r="PT35">
        <v>932</v>
      </c>
      <c r="PU35">
        <v>1049</v>
      </c>
      <c r="PV35">
        <v>1151</v>
      </c>
      <c r="PW35">
        <v>1288</v>
      </c>
      <c r="PX35">
        <v>1396</v>
      </c>
      <c r="PY35">
        <v>1531</v>
      </c>
      <c r="PZ35">
        <v>1652</v>
      </c>
      <c r="QA35">
        <v>1784</v>
      </c>
      <c r="QB35">
        <v>1909</v>
      </c>
      <c r="QC35">
        <v>2024</v>
      </c>
      <c r="QD35">
        <v>2176</v>
      </c>
      <c r="QE35">
        <v>2313</v>
      </c>
      <c r="QF35">
        <v>2473</v>
      </c>
      <c r="QG35">
        <v>2633</v>
      </c>
      <c r="QH35">
        <v>2776</v>
      </c>
      <c r="QI35">
        <v>0</v>
      </c>
      <c r="QJ35">
        <v>0</v>
      </c>
      <c r="QK35">
        <v>7379</v>
      </c>
      <c r="QL35">
        <v>7735</v>
      </c>
      <c r="QM35">
        <v>8047</v>
      </c>
      <c r="QN35">
        <v>8265</v>
      </c>
      <c r="QO35">
        <v>8399</v>
      </c>
      <c r="QP35">
        <v>8526</v>
      </c>
      <c r="QQ35">
        <v>8573</v>
      </c>
      <c r="QR35">
        <v>8682</v>
      </c>
      <c r="QS35">
        <v>8727</v>
      </c>
      <c r="QT35">
        <v>8742</v>
      </c>
      <c r="QU35">
        <v>8850</v>
      </c>
      <c r="QV35">
        <v>8880</v>
      </c>
      <c r="QW35">
        <v>8890</v>
      </c>
      <c r="QX35">
        <v>8911</v>
      </c>
      <c r="QY35">
        <v>8961</v>
      </c>
      <c r="QZ35">
        <v>8941</v>
      </c>
      <c r="RA35">
        <v>8927</v>
      </c>
      <c r="RB35">
        <v>8875</v>
      </c>
      <c r="RC35">
        <v>8879</v>
      </c>
      <c r="RD35">
        <v>8859</v>
      </c>
      <c r="RE35">
        <v>8837</v>
      </c>
      <c r="RF35">
        <v>8863</v>
      </c>
      <c r="RG35">
        <v>8880</v>
      </c>
      <c r="RH35">
        <v>8874</v>
      </c>
      <c r="RI35">
        <v>8876</v>
      </c>
      <c r="RJ35">
        <v>8892</v>
      </c>
      <c r="RK35">
        <v>0</v>
      </c>
      <c r="RL35">
        <v>0</v>
      </c>
      <c r="RM35">
        <v>8530</v>
      </c>
      <c r="RN35">
        <v>8501</v>
      </c>
      <c r="RO35">
        <v>8483</v>
      </c>
      <c r="RP35">
        <v>8448</v>
      </c>
      <c r="RQ35">
        <v>8466</v>
      </c>
      <c r="RR35">
        <v>8533</v>
      </c>
      <c r="RS35">
        <v>8551</v>
      </c>
      <c r="RT35">
        <v>8507</v>
      </c>
      <c r="RU35">
        <v>8571</v>
      </c>
      <c r="RV35">
        <v>8587</v>
      </c>
      <c r="RW35">
        <v>8553</v>
      </c>
      <c r="RX35">
        <v>8618</v>
      </c>
      <c r="RY35">
        <v>8665</v>
      </c>
      <c r="RZ35">
        <v>8665</v>
      </c>
      <c r="SA35">
        <v>8629</v>
      </c>
      <c r="SB35">
        <v>8656</v>
      </c>
      <c r="SC35">
        <v>8694</v>
      </c>
      <c r="SD35">
        <v>8712</v>
      </c>
      <c r="SE35">
        <v>8722</v>
      </c>
      <c r="SF35">
        <v>8734</v>
      </c>
      <c r="SG35">
        <v>8783</v>
      </c>
      <c r="SH35">
        <v>8793</v>
      </c>
      <c r="SI35">
        <v>8792</v>
      </c>
      <c r="SJ35">
        <v>8763</v>
      </c>
      <c r="SK35">
        <v>8723</v>
      </c>
      <c r="SL35">
        <v>8674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1590000</v>
      </c>
      <c r="SU35">
        <v>1530000</v>
      </c>
      <c r="SV35">
        <v>1490000</v>
      </c>
      <c r="SW35">
        <v>1460000</v>
      </c>
      <c r="SX35">
        <v>1410000</v>
      </c>
      <c r="SY35">
        <v>1380000</v>
      </c>
      <c r="SZ35">
        <v>1340000</v>
      </c>
      <c r="TA35">
        <v>1300000</v>
      </c>
      <c r="TB35">
        <v>1270000</v>
      </c>
      <c r="TC35">
        <v>1230000</v>
      </c>
      <c r="TD35">
        <v>1180000</v>
      </c>
      <c r="TE35">
        <v>1150000</v>
      </c>
      <c r="TF35">
        <v>1110000</v>
      </c>
      <c r="TG35">
        <v>1080000</v>
      </c>
      <c r="TH35">
        <v>1040000</v>
      </c>
      <c r="TI35">
        <v>1010000</v>
      </c>
      <c r="TJ35">
        <v>969087.97820000001</v>
      </c>
      <c r="TK35">
        <v>929927.77130000002</v>
      </c>
      <c r="TL35">
        <v>895189.19660000002</v>
      </c>
      <c r="TM35">
        <v>863483.01119999995</v>
      </c>
      <c r="TN35">
        <v>835656.87080000003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435338.9816</v>
      </c>
      <c r="TW35">
        <v>469060.93199999997</v>
      </c>
      <c r="TX35">
        <v>493104.03860000003</v>
      </c>
      <c r="TY35">
        <v>517725.72379999998</v>
      </c>
      <c r="TZ35">
        <v>540264.03469999996</v>
      </c>
      <c r="UA35">
        <v>560153.98230000003</v>
      </c>
      <c r="UB35">
        <v>569725.54539999994</v>
      </c>
      <c r="UC35">
        <v>577208.34519999998</v>
      </c>
      <c r="UD35">
        <v>580696.21329999994</v>
      </c>
      <c r="UE35">
        <v>582296.78289999999</v>
      </c>
      <c r="UF35">
        <v>584664.43229999999</v>
      </c>
      <c r="UG35">
        <v>588089.00930000003</v>
      </c>
      <c r="UH35">
        <v>585899.17469999997</v>
      </c>
      <c r="UI35">
        <v>581569.24309999996</v>
      </c>
      <c r="UJ35">
        <v>581287.61490000004</v>
      </c>
      <c r="UK35">
        <v>576360.95409999997</v>
      </c>
      <c r="UL35">
        <v>573332.42509999999</v>
      </c>
      <c r="UM35">
        <v>568105.53989999997</v>
      </c>
      <c r="UN35">
        <v>564985.38029999996</v>
      </c>
      <c r="UO35">
        <v>553714.08420000004</v>
      </c>
      <c r="UP35">
        <v>546071.66949999996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246404.8045</v>
      </c>
      <c r="UY35">
        <v>257917.65030000001</v>
      </c>
      <c r="UZ35">
        <v>272179.87579999998</v>
      </c>
      <c r="VA35">
        <v>295962.5834</v>
      </c>
      <c r="VB35">
        <v>307866.76500000001</v>
      </c>
      <c r="VC35">
        <v>328789.74900000001</v>
      </c>
      <c r="VD35">
        <v>353069.30979999999</v>
      </c>
      <c r="VE35">
        <v>381916.52960000001</v>
      </c>
      <c r="VF35">
        <v>407264.16499999998</v>
      </c>
      <c r="VG35">
        <v>435237.38829999999</v>
      </c>
      <c r="VH35">
        <v>458370.78899999999</v>
      </c>
      <c r="VI35">
        <v>456145.68810000003</v>
      </c>
      <c r="VJ35">
        <v>446910.43920000002</v>
      </c>
      <c r="VK35">
        <v>465354.19559999998</v>
      </c>
      <c r="VL35">
        <v>455618.21970000002</v>
      </c>
      <c r="VM35">
        <v>470766.77789999999</v>
      </c>
      <c r="VN35">
        <v>467851.70189999999</v>
      </c>
      <c r="VO35">
        <v>484506.61690000002</v>
      </c>
      <c r="VP35">
        <v>473787.04369999998</v>
      </c>
      <c r="VQ35">
        <v>464378.70909999998</v>
      </c>
      <c r="VR35">
        <v>447655.57579999999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191572.28659999999</v>
      </c>
      <c r="WA35">
        <v>371985.02250000002</v>
      </c>
      <c r="WB35">
        <v>397265.55800000002</v>
      </c>
      <c r="WC35">
        <v>385694.71649999998</v>
      </c>
      <c r="WD35">
        <v>238293.2935</v>
      </c>
      <c r="WE35">
        <v>165251.93729999999</v>
      </c>
      <c r="WF35">
        <v>96263.264420000007</v>
      </c>
      <c r="WG35">
        <v>186918.96</v>
      </c>
      <c r="WH35">
        <v>181474.71849999999</v>
      </c>
      <c r="WI35">
        <v>293648.4118</v>
      </c>
      <c r="WJ35">
        <v>399133.76360000001</v>
      </c>
      <c r="WK35">
        <v>442866.86670000001</v>
      </c>
      <c r="WL35">
        <v>322475.8738</v>
      </c>
      <c r="WM35">
        <v>417444.49680000002</v>
      </c>
      <c r="WN35">
        <v>354625.17930000002</v>
      </c>
      <c r="WO35">
        <v>270518.51409999997</v>
      </c>
      <c r="WP35">
        <v>334268.24329999997</v>
      </c>
      <c r="WQ35">
        <v>254989.6447</v>
      </c>
      <c r="WR35">
        <v>292574.17310000001</v>
      </c>
      <c r="WS35">
        <v>415153.79300000001</v>
      </c>
      <c r="WT35">
        <v>381848.14889999997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17800000</v>
      </c>
      <c r="ZG35">
        <v>17500000</v>
      </c>
      <c r="ZH35">
        <v>16800000</v>
      </c>
      <c r="ZI35">
        <v>16500000</v>
      </c>
      <c r="ZJ35">
        <v>16100000</v>
      </c>
      <c r="ZK35">
        <v>15700000</v>
      </c>
      <c r="ZL35">
        <v>15200000</v>
      </c>
      <c r="ZM35">
        <v>15100000</v>
      </c>
      <c r="ZN35">
        <v>14700000</v>
      </c>
      <c r="ZO35">
        <v>14300000</v>
      </c>
      <c r="ZP35">
        <v>13800000</v>
      </c>
      <c r="ZQ35">
        <v>13300000</v>
      </c>
      <c r="ZR35">
        <v>12900000</v>
      </c>
      <c r="ZS35">
        <v>12300000</v>
      </c>
      <c r="ZT35">
        <v>11900000</v>
      </c>
      <c r="ZU35">
        <v>11600000</v>
      </c>
      <c r="ZV35">
        <v>11100000</v>
      </c>
      <c r="ZW35">
        <v>10700000</v>
      </c>
      <c r="ZX35">
        <v>10600000</v>
      </c>
      <c r="ZY35">
        <v>10100000</v>
      </c>
      <c r="ZZ35">
        <v>9800000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24200000</v>
      </c>
      <c r="ABK35">
        <v>24400000</v>
      </c>
      <c r="ABL35">
        <v>24800000</v>
      </c>
      <c r="ABM35">
        <v>25000000</v>
      </c>
      <c r="ABN35">
        <v>25100000</v>
      </c>
      <c r="ABO35">
        <v>25300000</v>
      </c>
      <c r="ABP35">
        <v>25300000</v>
      </c>
      <c r="ABQ35">
        <v>25100000</v>
      </c>
      <c r="ABR35">
        <v>25100000</v>
      </c>
      <c r="ABS35">
        <v>25100000</v>
      </c>
      <c r="ABT35">
        <v>24900000</v>
      </c>
      <c r="ABU35">
        <v>24700000</v>
      </c>
      <c r="ABV35">
        <v>24400000</v>
      </c>
      <c r="ABW35">
        <v>24200000</v>
      </c>
      <c r="ABX35">
        <v>23900000</v>
      </c>
      <c r="ABY35">
        <v>23600000</v>
      </c>
      <c r="ABZ35">
        <v>22900000</v>
      </c>
      <c r="ACA35">
        <v>22700000</v>
      </c>
      <c r="ACB35">
        <v>22200000</v>
      </c>
      <c r="ACC35">
        <v>21500000</v>
      </c>
      <c r="ACD35">
        <v>20800000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1330000</v>
      </c>
      <c r="ADO35">
        <v>1300000</v>
      </c>
      <c r="ADP35">
        <v>1280000</v>
      </c>
      <c r="ADQ35">
        <v>1250000</v>
      </c>
      <c r="ADR35">
        <v>1210000</v>
      </c>
      <c r="ADS35">
        <v>1190000</v>
      </c>
      <c r="ADT35">
        <v>1160000</v>
      </c>
      <c r="ADU35">
        <v>1130000</v>
      </c>
      <c r="ADV35">
        <v>1100000</v>
      </c>
      <c r="ADW35">
        <v>1070000</v>
      </c>
      <c r="ADX35">
        <v>1040000</v>
      </c>
      <c r="ADY35">
        <v>1010000</v>
      </c>
      <c r="ADZ35">
        <v>970717.74069999997</v>
      </c>
      <c r="AEA35">
        <v>942869.17209999997</v>
      </c>
      <c r="AEB35">
        <v>913345.0037</v>
      </c>
      <c r="AEC35">
        <v>884540.62919999997</v>
      </c>
      <c r="AED35">
        <v>861303.98300000001</v>
      </c>
      <c r="AEE35">
        <v>837821.39659999998</v>
      </c>
      <c r="AEF35">
        <v>812869.2243</v>
      </c>
      <c r="AEG35">
        <v>789371.28810000001</v>
      </c>
      <c r="AEH35">
        <v>767761.37829999998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11300000</v>
      </c>
      <c r="AEQ35">
        <v>11000000</v>
      </c>
      <c r="AER35">
        <v>10600000</v>
      </c>
      <c r="AES35">
        <v>10400000</v>
      </c>
      <c r="AET35">
        <v>10100000</v>
      </c>
      <c r="AEU35">
        <v>9780000</v>
      </c>
      <c r="AEV35">
        <v>9570000</v>
      </c>
      <c r="AEW35">
        <v>9340000</v>
      </c>
      <c r="AEX35">
        <v>9070000</v>
      </c>
      <c r="AEY35">
        <v>8770000</v>
      </c>
      <c r="AEZ35">
        <v>8540000</v>
      </c>
      <c r="AFA35">
        <v>8330000</v>
      </c>
      <c r="AFB35">
        <v>8100000</v>
      </c>
      <c r="AFC35">
        <v>7880000</v>
      </c>
      <c r="AFD35">
        <v>7660000</v>
      </c>
      <c r="AFE35">
        <v>7480000</v>
      </c>
      <c r="AFF35">
        <v>7270000</v>
      </c>
      <c r="AFG35">
        <v>7050000</v>
      </c>
      <c r="AFH35">
        <v>6830000</v>
      </c>
      <c r="AFI35">
        <v>6600000</v>
      </c>
      <c r="AFJ35">
        <v>6370000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215.318817</v>
      </c>
      <c r="AGU35">
        <v>231.99770580000001</v>
      </c>
      <c r="AGV35">
        <v>243.88943499999999</v>
      </c>
      <c r="AGW35">
        <v>256.06732940000001</v>
      </c>
      <c r="AGX35">
        <v>267.214786</v>
      </c>
      <c r="AGY35">
        <v>277.05236120000001</v>
      </c>
      <c r="AGZ35">
        <v>281.78645979999999</v>
      </c>
      <c r="AHA35">
        <v>285.48745530000002</v>
      </c>
      <c r="AHB35">
        <v>287.21255609999997</v>
      </c>
      <c r="AHC35">
        <v>288.00419840000001</v>
      </c>
      <c r="AHD35">
        <v>289.17523870000002</v>
      </c>
      <c r="AHE35">
        <v>290.86903569999998</v>
      </c>
      <c r="AHF35">
        <v>289.78594270000002</v>
      </c>
      <c r="AHG35">
        <v>287.64435700000001</v>
      </c>
      <c r="AHH35">
        <v>287.50506350000001</v>
      </c>
      <c r="AHI35">
        <v>285.06833540000002</v>
      </c>
      <c r="AHJ35">
        <v>283.57042380000001</v>
      </c>
      <c r="AHK35">
        <v>280.98520450000001</v>
      </c>
      <c r="AHL35">
        <v>279.4419724</v>
      </c>
      <c r="AHM35">
        <v>273.86718530000002</v>
      </c>
      <c r="AHN35">
        <v>270.08724430000001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22.954802130000001</v>
      </c>
      <c r="AHW35">
        <v>24.027326259999999</v>
      </c>
      <c r="AHX35">
        <v>25.35597959</v>
      </c>
      <c r="AHY35">
        <v>27.571550630000001</v>
      </c>
      <c r="AHZ35">
        <v>28.680531169999998</v>
      </c>
      <c r="AIA35">
        <v>30.62969348</v>
      </c>
      <c r="AIB35">
        <v>32.891550809999998</v>
      </c>
      <c r="AIC35">
        <v>35.578926260000003</v>
      </c>
      <c r="AID35">
        <v>37.940284249999998</v>
      </c>
      <c r="AIE35">
        <v>40.546239149999998</v>
      </c>
      <c r="AIF35">
        <v>42.701321470000003</v>
      </c>
      <c r="AIG35">
        <v>42.4940335</v>
      </c>
      <c r="AIH35">
        <v>41.633687799999997</v>
      </c>
      <c r="AII35">
        <v>43.351887980000001</v>
      </c>
      <c r="AIJ35">
        <v>42.444895109999997</v>
      </c>
      <c r="AIK35">
        <v>43.856118240000001</v>
      </c>
      <c r="AIL35">
        <v>43.584552940000002</v>
      </c>
      <c r="AIM35">
        <v>45.136106609999999</v>
      </c>
      <c r="AIN35">
        <v>44.137482890000001</v>
      </c>
      <c r="AIO35">
        <v>43.261012729999997</v>
      </c>
      <c r="AIP35">
        <v>41.703103919999997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1.532036628</v>
      </c>
      <c r="AIY35">
        <v>2.9748284040000001</v>
      </c>
      <c r="AIZ35">
        <v>3.1770012080000001</v>
      </c>
      <c r="AJA35">
        <v>3.084467192</v>
      </c>
      <c r="AJB35">
        <v>1.9056725809999999</v>
      </c>
      <c r="AJC35">
        <v>1.321548253</v>
      </c>
      <c r="AJD35">
        <v>0.769833934</v>
      </c>
      <c r="AJE35">
        <v>1.4948231729999999</v>
      </c>
      <c r="AJF35">
        <v>1.4512846340000001</v>
      </c>
      <c r="AJG35">
        <v>2.3483570130000002</v>
      </c>
      <c r="AJH35">
        <v>3.19194157</v>
      </c>
      <c r="AJI35">
        <v>3.5416827409999998</v>
      </c>
      <c r="AJJ35">
        <v>2.5788951999999998</v>
      </c>
      <c r="AJK35">
        <v>3.3383756629999999</v>
      </c>
      <c r="AJL35">
        <v>2.8359987430000002</v>
      </c>
      <c r="AJM35">
        <v>2.16338323</v>
      </c>
      <c r="AJN35">
        <v>2.6732008139999999</v>
      </c>
      <c r="AJO35">
        <v>2.039196182</v>
      </c>
      <c r="AJP35">
        <v>2.33976614</v>
      </c>
      <c r="AJQ35">
        <v>3.3200565100000001</v>
      </c>
      <c r="AJR35">
        <v>3.0537055280000001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203.1797794</v>
      </c>
      <c r="AKA35">
        <v>196.49730109999999</v>
      </c>
      <c r="AKB35">
        <v>225.6564899</v>
      </c>
      <c r="AKC35">
        <v>258.0728838</v>
      </c>
      <c r="AKD35">
        <v>214.93263300000001</v>
      </c>
      <c r="AKE35">
        <v>230.35046850000001</v>
      </c>
      <c r="AKF35">
        <v>362.95073450000001</v>
      </c>
      <c r="AKG35">
        <v>160.7532463</v>
      </c>
      <c r="AKH35">
        <v>196.24471840000001</v>
      </c>
      <c r="AKI35">
        <v>226.2134183</v>
      </c>
      <c r="AKJ35">
        <v>321.51501469999999</v>
      </c>
      <c r="AKK35">
        <v>306.94295360000001</v>
      </c>
      <c r="AKL35">
        <v>333.83845200000002</v>
      </c>
      <c r="AKM35">
        <v>214.2773684</v>
      </c>
      <c r="AKN35">
        <v>385.84933519999998</v>
      </c>
      <c r="AKO35">
        <v>317.25919169999997</v>
      </c>
      <c r="AKP35">
        <v>233.228658</v>
      </c>
      <c r="AKQ35">
        <v>240.6772234</v>
      </c>
      <c r="AKR35">
        <v>219.73195810000001</v>
      </c>
      <c r="AKS35">
        <v>365.72909950000002</v>
      </c>
      <c r="AKT35">
        <v>278.44922409999998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105.7148715</v>
      </c>
      <c r="AME35">
        <v>103.5711177</v>
      </c>
      <c r="AMF35">
        <v>99.828020940000002</v>
      </c>
      <c r="AMG35">
        <v>97.802037619999993</v>
      </c>
      <c r="AMH35">
        <v>95.124624670000003</v>
      </c>
      <c r="AMI35">
        <v>93.074221730000005</v>
      </c>
      <c r="AMJ35">
        <v>90.255746680000001</v>
      </c>
      <c r="AMK35">
        <v>89.506896690000005</v>
      </c>
      <c r="AML35">
        <v>87.10269993</v>
      </c>
      <c r="AMM35">
        <v>84.713398159999997</v>
      </c>
      <c r="AMN35">
        <v>81.720331290000004</v>
      </c>
      <c r="AMO35">
        <v>78.876150109999998</v>
      </c>
      <c r="AMP35">
        <v>76.173369410000006</v>
      </c>
      <c r="AMQ35">
        <v>73.080041269999995</v>
      </c>
      <c r="AMR35">
        <v>70.314588869999994</v>
      </c>
      <c r="AMS35">
        <v>68.802500370000004</v>
      </c>
      <c r="AMT35">
        <v>65.958059070000004</v>
      </c>
      <c r="AMU35">
        <v>63.609519450000001</v>
      </c>
      <c r="AMV35">
        <v>62.549052699999997</v>
      </c>
      <c r="AMW35">
        <v>59.738312010000001</v>
      </c>
      <c r="AMX35">
        <v>58.069481179999997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212.41170109999999</v>
      </c>
      <c r="ANG35">
        <v>278.12039290000001</v>
      </c>
      <c r="ANH35">
        <v>327.60771399999999</v>
      </c>
      <c r="ANI35">
        <v>163.02144920000001</v>
      </c>
      <c r="ANJ35">
        <v>295.17574730000001</v>
      </c>
      <c r="ANK35">
        <v>226.53708069999999</v>
      </c>
      <c r="ANL35">
        <v>251.52857169999999</v>
      </c>
      <c r="ANM35">
        <v>182.32446899999999</v>
      </c>
      <c r="ANN35">
        <v>185.25057469999999</v>
      </c>
      <c r="ANO35">
        <v>209.86433790000001</v>
      </c>
      <c r="ANP35">
        <v>144.57555859999999</v>
      </c>
      <c r="ANQ35">
        <v>133.9135307</v>
      </c>
      <c r="ANR35">
        <v>121.4011845</v>
      </c>
      <c r="ANS35">
        <v>172.2928565</v>
      </c>
      <c r="ANT35">
        <v>115.75025220000001</v>
      </c>
      <c r="ANU35">
        <v>124.7930831</v>
      </c>
      <c r="ANV35">
        <v>106.2006512</v>
      </c>
      <c r="ANW35">
        <v>106.3456558</v>
      </c>
      <c r="ANX35">
        <v>108.24131490000001</v>
      </c>
      <c r="ANY35">
        <v>132.67423049999999</v>
      </c>
      <c r="ANZ35">
        <v>131.25423180000001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117.40477439999999</v>
      </c>
      <c r="AOI35">
        <v>118.0036798</v>
      </c>
      <c r="AOJ35">
        <v>119.93113099999999</v>
      </c>
      <c r="AOK35">
        <v>120.8813553</v>
      </c>
      <c r="AOL35">
        <v>121.78056549999999</v>
      </c>
      <c r="AOM35">
        <v>122.69649800000001</v>
      </c>
      <c r="AON35">
        <v>122.62250450000001</v>
      </c>
      <c r="AOO35">
        <v>121.67210300000001</v>
      </c>
      <c r="AOP35">
        <v>121.7726377</v>
      </c>
      <c r="AOQ35">
        <v>121.3675707</v>
      </c>
      <c r="AOR35">
        <v>120.6755004</v>
      </c>
      <c r="AOS35">
        <v>119.60452239999999</v>
      </c>
      <c r="AOT35">
        <v>118.1027666</v>
      </c>
      <c r="AOU35">
        <v>117.34584529999999</v>
      </c>
      <c r="AOV35">
        <v>115.5329955</v>
      </c>
      <c r="AOW35">
        <v>114.36482410000001</v>
      </c>
      <c r="AOX35">
        <v>111.1082126</v>
      </c>
      <c r="AOY35">
        <v>110.1595164</v>
      </c>
      <c r="AOZ35">
        <v>107.48866390000001</v>
      </c>
      <c r="APA35">
        <v>104.08556969999999</v>
      </c>
      <c r="APB35">
        <v>100.74545670000001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772.74152200000003</v>
      </c>
      <c r="APK35">
        <v>1011.502449</v>
      </c>
      <c r="APL35">
        <v>913.82045000000005</v>
      </c>
      <c r="APM35">
        <v>769.62186380000003</v>
      </c>
      <c r="APN35">
        <v>900.09468860000004</v>
      </c>
      <c r="APO35">
        <v>1000.360262</v>
      </c>
      <c r="APP35">
        <v>802.09161310000002</v>
      </c>
      <c r="APQ35">
        <v>1039.6719949999999</v>
      </c>
      <c r="APR35">
        <v>858.53181180000001</v>
      </c>
      <c r="APS35">
        <v>1054.4808619999999</v>
      </c>
      <c r="APT35">
        <v>813.74775650000004</v>
      </c>
      <c r="APU35">
        <v>1028.3840520000001</v>
      </c>
      <c r="APV35">
        <v>837.20891219999999</v>
      </c>
      <c r="APW35">
        <v>943.08518330000004</v>
      </c>
      <c r="APX35">
        <v>799.0030908</v>
      </c>
      <c r="APY35">
        <v>769.93792529999996</v>
      </c>
      <c r="APZ35">
        <v>900.44057280000004</v>
      </c>
      <c r="AQA35">
        <v>756.8775862</v>
      </c>
      <c r="AQB35">
        <v>886.85151599999995</v>
      </c>
      <c r="AQC35">
        <v>877.65003960000001</v>
      </c>
      <c r="AQD35">
        <v>796.33277050000004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88.148665410000007</v>
      </c>
      <c r="ARO35">
        <v>85.761758510000007</v>
      </c>
      <c r="ARP35">
        <v>82.83540103</v>
      </c>
      <c r="ARQ35">
        <v>81.027756949999997</v>
      </c>
      <c r="ARR35">
        <v>78.814578960000006</v>
      </c>
      <c r="ARS35">
        <v>76.216033699999997</v>
      </c>
      <c r="ART35">
        <v>74.558495730000004</v>
      </c>
      <c r="ARU35">
        <v>72.78166555</v>
      </c>
      <c r="ARV35">
        <v>70.661811220000004</v>
      </c>
      <c r="ARW35">
        <v>68.318676179999997</v>
      </c>
      <c r="ARX35">
        <v>66.536353590000004</v>
      </c>
      <c r="ARY35">
        <v>64.881989720000007</v>
      </c>
      <c r="ARZ35">
        <v>63.122641710000003</v>
      </c>
      <c r="ASA35">
        <v>61.354462660000003</v>
      </c>
      <c r="ASB35">
        <v>59.649394219999998</v>
      </c>
      <c r="ASC35">
        <v>58.23693471</v>
      </c>
      <c r="ASD35">
        <v>56.605088479999999</v>
      </c>
      <c r="ASE35">
        <v>54.950146570000001</v>
      </c>
      <c r="ASF35">
        <v>53.173685519999999</v>
      </c>
      <c r="ASG35">
        <v>51.389287789999997</v>
      </c>
      <c r="ASH35">
        <v>49.612249540000001</v>
      </c>
    </row>
    <row r="36" spans="3:1178" x14ac:dyDescent="0.25">
      <c r="C36">
        <v>0</v>
      </c>
      <c r="D36">
        <v>0</v>
      </c>
      <c r="E36">
        <v>0</v>
      </c>
      <c r="F36">
        <v>229</v>
      </c>
      <c r="G36">
        <v>287</v>
      </c>
      <c r="H36">
        <v>254</v>
      </c>
      <c r="I36">
        <v>289</v>
      </c>
      <c r="J36">
        <v>268</v>
      </c>
      <c r="K36">
        <v>286</v>
      </c>
      <c r="L36">
        <v>256</v>
      </c>
      <c r="M36">
        <v>266</v>
      </c>
      <c r="N36">
        <v>273</v>
      </c>
      <c r="O36">
        <v>291</v>
      </c>
      <c r="P36">
        <v>291</v>
      </c>
      <c r="Q36">
        <v>254</v>
      </c>
      <c r="R36">
        <v>259</v>
      </c>
      <c r="S36">
        <v>293</v>
      </c>
      <c r="T36">
        <v>268</v>
      </c>
      <c r="U36">
        <v>259</v>
      </c>
      <c r="V36">
        <v>285</v>
      </c>
      <c r="W36">
        <v>271</v>
      </c>
      <c r="X36">
        <v>252</v>
      </c>
      <c r="Y36">
        <v>275</v>
      </c>
      <c r="Z36">
        <v>281</v>
      </c>
      <c r="AA36">
        <v>294</v>
      </c>
      <c r="AB36">
        <v>276</v>
      </c>
      <c r="AC36">
        <v>228</v>
      </c>
      <c r="AD36">
        <v>282</v>
      </c>
      <c r="AE36">
        <v>0</v>
      </c>
      <c r="AF36">
        <v>0</v>
      </c>
      <c r="AG36">
        <v>0</v>
      </c>
      <c r="AH36">
        <v>66</v>
      </c>
      <c r="AI36">
        <v>74</v>
      </c>
      <c r="AJ36">
        <v>82</v>
      </c>
      <c r="AK36">
        <v>84</v>
      </c>
      <c r="AL36">
        <v>85</v>
      </c>
      <c r="AM36">
        <v>93</v>
      </c>
      <c r="AN36">
        <v>98</v>
      </c>
      <c r="AO36">
        <v>85</v>
      </c>
      <c r="AP36">
        <v>104</v>
      </c>
      <c r="AQ36">
        <v>98</v>
      </c>
      <c r="AR36">
        <v>100</v>
      </c>
      <c r="AS36">
        <v>107</v>
      </c>
      <c r="AT36">
        <v>106</v>
      </c>
      <c r="AU36">
        <v>101</v>
      </c>
      <c r="AV36">
        <v>125</v>
      </c>
      <c r="AW36">
        <v>113</v>
      </c>
      <c r="AX36">
        <v>154</v>
      </c>
      <c r="AY36">
        <v>145</v>
      </c>
      <c r="AZ36">
        <v>164</v>
      </c>
      <c r="BA36">
        <v>153</v>
      </c>
      <c r="BB36">
        <v>148</v>
      </c>
      <c r="BC36">
        <v>148</v>
      </c>
      <c r="BD36">
        <v>162</v>
      </c>
      <c r="BE36">
        <v>161</v>
      </c>
      <c r="BF36">
        <v>173</v>
      </c>
      <c r="BG36">
        <v>0</v>
      </c>
      <c r="BH36">
        <v>0</v>
      </c>
      <c r="BI36">
        <v>0</v>
      </c>
      <c r="BJ36">
        <v>130</v>
      </c>
      <c r="BK36">
        <v>119</v>
      </c>
      <c r="BL36">
        <v>111</v>
      </c>
      <c r="BM36">
        <v>106</v>
      </c>
      <c r="BN36">
        <v>117</v>
      </c>
      <c r="BO36">
        <v>105</v>
      </c>
      <c r="BP36">
        <v>125</v>
      </c>
      <c r="BQ36">
        <v>119</v>
      </c>
      <c r="BR36">
        <v>148</v>
      </c>
      <c r="BS36">
        <v>125</v>
      </c>
      <c r="BT36">
        <v>103</v>
      </c>
      <c r="BU36">
        <v>139</v>
      </c>
      <c r="BV36">
        <v>119</v>
      </c>
      <c r="BW36">
        <v>125</v>
      </c>
      <c r="BX36">
        <v>117</v>
      </c>
      <c r="BY36">
        <v>130</v>
      </c>
      <c r="BZ36">
        <v>123</v>
      </c>
      <c r="CA36">
        <v>135</v>
      </c>
      <c r="CB36">
        <v>125</v>
      </c>
      <c r="CC36">
        <v>129</v>
      </c>
      <c r="CD36">
        <v>118</v>
      </c>
      <c r="CE36">
        <v>138</v>
      </c>
      <c r="CF36">
        <v>125</v>
      </c>
      <c r="CG36">
        <v>116</v>
      </c>
      <c r="CH36">
        <v>112</v>
      </c>
      <c r="CI36">
        <v>0</v>
      </c>
      <c r="CJ36">
        <v>0</v>
      </c>
      <c r="CK36">
        <v>0</v>
      </c>
      <c r="CL36">
        <v>29</v>
      </c>
      <c r="CM36">
        <v>31</v>
      </c>
      <c r="CN36">
        <v>31</v>
      </c>
      <c r="CO36">
        <v>42</v>
      </c>
      <c r="CP36">
        <v>33</v>
      </c>
      <c r="CQ36">
        <v>46</v>
      </c>
      <c r="CR36">
        <v>30</v>
      </c>
      <c r="CS36">
        <v>37</v>
      </c>
      <c r="CT36">
        <v>33</v>
      </c>
      <c r="CU36">
        <v>37</v>
      </c>
      <c r="CV36">
        <v>44</v>
      </c>
      <c r="CW36">
        <v>25</v>
      </c>
      <c r="CX36">
        <v>38</v>
      </c>
      <c r="CY36">
        <v>31</v>
      </c>
      <c r="CZ36">
        <v>30</v>
      </c>
      <c r="DA36">
        <v>35</v>
      </c>
      <c r="DB36">
        <v>49</v>
      </c>
      <c r="DC36">
        <v>35</v>
      </c>
      <c r="DD36">
        <v>33</v>
      </c>
      <c r="DE36">
        <v>34</v>
      </c>
      <c r="DF36">
        <v>44</v>
      </c>
      <c r="DG36">
        <v>32</v>
      </c>
      <c r="DH36">
        <v>32</v>
      </c>
      <c r="DI36">
        <v>38</v>
      </c>
      <c r="DJ36">
        <v>38</v>
      </c>
      <c r="DK36">
        <v>0</v>
      </c>
      <c r="DL36">
        <v>0</v>
      </c>
      <c r="DM36">
        <v>0</v>
      </c>
      <c r="DN36">
        <v>1</v>
      </c>
      <c r="DO36">
        <v>2</v>
      </c>
      <c r="DP36">
        <v>1</v>
      </c>
      <c r="DQ36">
        <v>3</v>
      </c>
      <c r="DR36">
        <v>2</v>
      </c>
      <c r="DS36">
        <v>2</v>
      </c>
      <c r="DT36">
        <v>2</v>
      </c>
      <c r="DU36">
        <v>1</v>
      </c>
      <c r="DV36">
        <v>5</v>
      </c>
      <c r="DW36">
        <v>3</v>
      </c>
      <c r="DX36">
        <v>5</v>
      </c>
      <c r="DY36">
        <v>3</v>
      </c>
      <c r="DZ36">
        <v>2</v>
      </c>
      <c r="EA36">
        <v>2</v>
      </c>
      <c r="EB36">
        <v>2</v>
      </c>
      <c r="EC36">
        <v>4</v>
      </c>
      <c r="ED36">
        <v>7</v>
      </c>
      <c r="EE36">
        <v>7</v>
      </c>
      <c r="EF36">
        <v>3</v>
      </c>
      <c r="EG36">
        <v>5</v>
      </c>
      <c r="EH36">
        <v>5</v>
      </c>
      <c r="EI36">
        <v>2</v>
      </c>
      <c r="EJ36">
        <v>4</v>
      </c>
      <c r="EK36">
        <v>10</v>
      </c>
      <c r="EL36">
        <v>4</v>
      </c>
      <c r="EM36">
        <v>0</v>
      </c>
      <c r="EN36">
        <v>0</v>
      </c>
      <c r="EO36">
        <v>0</v>
      </c>
      <c r="EP36">
        <v>15</v>
      </c>
      <c r="EQ36">
        <v>5</v>
      </c>
      <c r="ER36">
        <v>10</v>
      </c>
      <c r="ES36">
        <v>20</v>
      </c>
      <c r="ET36">
        <v>5</v>
      </c>
      <c r="EU36">
        <v>10</v>
      </c>
      <c r="EV36">
        <v>10</v>
      </c>
      <c r="EW36">
        <v>20</v>
      </c>
      <c r="EX36">
        <v>10</v>
      </c>
      <c r="EY36">
        <v>5</v>
      </c>
      <c r="EZ36">
        <v>20</v>
      </c>
      <c r="FA36">
        <v>10</v>
      </c>
      <c r="FB36">
        <v>20</v>
      </c>
      <c r="FC36">
        <v>20</v>
      </c>
      <c r="FD36">
        <v>10</v>
      </c>
      <c r="FE36">
        <v>20</v>
      </c>
      <c r="FF36">
        <v>15</v>
      </c>
      <c r="FG36">
        <v>15</v>
      </c>
      <c r="FH36">
        <v>25</v>
      </c>
      <c r="FI36">
        <v>30</v>
      </c>
      <c r="FJ36">
        <v>35</v>
      </c>
      <c r="FK36">
        <v>25</v>
      </c>
      <c r="FL36">
        <v>5</v>
      </c>
      <c r="FM36">
        <v>30</v>
      </c>
      <c r="FN36">
        <v>25</v>
      </c>
      <c r="FO36">
        <v>0</v>
      </c>
      <c r="FP36">
        <v>0</v>
      </c>
      <c r="FQ36">
        <v>6320</v>
      </c>
      <c r="FR36">
        <v>6735</v>
      </c>
      <c r="FS36">
        <v>7067</v>
      </c>
      <c r="FT36">
        <v>7379</v>
      </c>
      <c r="FU36">
        <v>7666</v>
      </c>
      <c r="FV36">
        <v>7872</v>
      </c>
      <c r="FW36">
        <v>8105</v>
      </c>
      <c r="FX36">
        <v>8284</v>
      </c>
      <c r="FY36">
        <v>8423</v>
      </c>
      <c r="FZ36">
        <v>8515</v>
      </c>
      <c r="GA36">
        <v>8609</v>
      </c>
      <c r="GB36">
        <v>8624</v>
      </c>
      <c r="GC36">
        <v>8760</v>
      </c>
      <c r="GD36">
        <v>8842</v>
      </c>
      <c r="GE36">
        <v>8853</v>
      </c>
      <c r="GF36">
        <v>8834</v>
      </c>
      <c r="GG36">
        <v>8873</v>
      </c>
      <c r="GH36">
        <v>8858</v>
      </c>
      <c r="GI36">
        <v>8877</v>
      </c>
      <c r="GJ36">
        <v>8941</v>
      </c>
      <c r="GK36">
        <v>8928</v>
      </c>
      <c r="GL36">
        <v>8948</v>
      </c>
      <c r="GM36">
        <v>8950</v>
      </c>
      <c r="GN36">
        <v>8940</v>
      </c>
      <c r="GO36">
        <v>8999</v>
      </c>
      <c r="GP36">
        <v>8990</v>
      </c>
      <c r="GQ36">
        <v>0</v>
      </c>
      <c r="GR36">
        <v>0</v>
      </c>
      <c r="GS36">
        <v>772</v>
      </c>
      <c r="GT36">
        <v>967</v>
      </c>
      <c r="GU36">
        <v>1199</v>
      </c>
      <c r="GV36">
        <v>1430</v>
      </c>
      <c r="GW36">
        <v>1630</v>
      </c>
      <c r="GX36">
        <v>1840</v>
      </c>
      <c r="GY36">
        <v>2030</v>
      </c>
      <c r="GZ36">
        <v>2195</v>
      </c>
      <c r="HA36">
        <v>2365</v>
      </c>
      <c r="HB36">
        <v>2594</v>
      </c>
      <c r="HC36">
        <v>2771</v>
      </c>
      <c r="HD36">
        <v>2963</v>
      </c>
      <c r="HE36">
        <v>3123</v>
      </c>
      <c r="HF36">
        <v>3284</v>
      </c>
      <c r="HG36">
        <v>3417</v>
      </c>
      <c r="HH36">
        <v>3605</v>
      </c>
      <c r="HI36">
        <v>3693</v>
      </c>
      <c r="HJ36">
        <v>3812</v>
      </c>
      <c r="HK36">
        <v>3888</v>
      </c>
      <c r="HL36">
        <v>3959</v>
      </c>
      <c r="HM36">
        <v>4061</v>
      </c>
      <c r="HN36">
        <v>4134</v>
      </c>
      <c r="HO36">
        <v>4179</v>
      </c>
      <c r="HP36">
        <v>4239</v>
      </c>
      <c r="HQ36">
        <v>4266</v>
      </c>
      <c r="HR36">
        <v>4331</v>
      </c>
      <c r="HS36">
        <v>0</v>
      </c>
      <c r="HT36">
        <v>0</v>
      </c>
      <c r="HU36">
        <v>66</v>
      </c>
      <c r="HV36">
        <v>80</v>
      </c>
      <c r="HW36">
        <v>87</v>
      </c>
      <c r="HX36">
        <v>100</v>
      </c>
      <c r="HY36">
        <v>111</v>
      </c>
      <c r="HZ36">
        <v>144</v>
      </c>
      <c r="IA36">
        <v>163</v>
      </c>
      <c r="IB36">
        <v>190</v>
      </c>
      <c r="IC36">
        <v>221</v>
      </c>
      <c r="ID36">
        <v>246</v>
      </c>
      <c r="IE36">
        <v>272</v>
      </c>
      <c r="IF36">
        <v>303</v>
      </c>
      <c r="IG36">
        <v>335</v>
      </c>
      <c r="IH36">
        <v>366</v>
      </c>
      <c r="II36">
        <v>381</v>
      </c>
      <c r="IJ36">
        <v>391</v>
      </c>
      <c r="IK36">
        <v>429</v>
      </c>
      <c r="IL36">
        <v>468</v>
      </c>
      <c r="IM36">
        <v>499</v>
      </c>
      <c r="IN36">
        <v>529</v>
      </c>
      <c r="IO36">
        <v>552</v>
      </c>
      <c r="IP36">
        <v>585</v>
      </c>
      <c r="IQ36">
        <v>606</v>
      </c>
      <c r="IR36">
        <v>621</v>
      </c>
      <c r="IS36">
        <v>646</v>
      </c>
      <c r="IT36">
        <v>661</v>
      </c>
      <c r="IU36">
        <v>0</v>
      </c>
      <c r="IV36">
        <v>0</v>
      </c>
      <c r="IW36">
        <v>5</v>
      </c>
      <c r="IX36">
        <v>5</v>
      </c>
      <c r="IY36">
        <v>5</v>
      </c>
      <c r="IZ36">
        <v>6</v>
      </c>
      <c r="JA36">
        <v>7</v>
      </c>
      <c r="JB36">
        <v>6</v>
      </c>
      <c r="JC36">
        <v>6</v>
      </c>
      <c r="JD36">
        <v>6</v>
      </c>
      <c r="JE36">
        <v>9</v>
      </c>
      <c r="JF36">
        <v>12</v>
      </c>
      <c r="JG36">
        <v>9</v>
      </c>
      <c r="JH36">
        <v>8</v>
      </c>
      <c r="JI36">
        <v>14</v>
      </c>
      <c r="JJ36">
        <v>17</v>
      </c>
      <c r="JK36">
        <v>21</v>
      </c>
      <c r="JL36">
        <v>26</v>
      </c>
      <c r="JM36">
        <v>26</v>
      </c>
      <c r="JN36">
        <v>25</v>
      </c>
      <c r="JO36">
        <v>17</v>
      </c>
      <c r="JP36">
        <v>24</v>
      </c>
      <c r="JQ36">
        <v>28</v>
      </c>
      <c r="JR36">
        <v>24</v>
      </c>
      <c r="JS36">
        <v>19</v>
      </c>
      <c r="JT36">
        <v>27</v>
      </c>
      <c r="JU36">
        <v>30</v>
      </c>
      <c r="JV36">
        <v>36</v>
      </c>
      <c r="JW36">
        <v>0</v>
      </c>
      <c r="JX36">
        <v>0</v>
      </c>
      <c r="JY36">
        <v>0</v>
      </c>
      <c r="JZ36">
        <v>5</v>
      </c>
      <c r="KA36">
        <v>11</v>
      </c>
      <c r="KB36">
        <v>22</v>
      </c>
      <c r="KC36">
        <v>31</v>
      </c>
      <c r="KD36">
        <v>44</v>
      </c>
      <c r="KE36">
        <v>60</v>
      </c>
      <c r="KF36">
        <v>80</v>
      </c>
      <c r="KG36">
        <v>95</v>
      </c>
      <c r="KH36">
        <v>109</v>
      </c>
      <c r="KI36">
        <v>131</v>
      </c>
      <c r="KJ36">
        <v>155</v>
      </c>
      <c r="KK36">
        <v>172</v>
      </c>
      <c r="KL36">
        <v>205</v>
      </c>
      <c r="KM36">
        <v>242</v>
      </c>
      <c r="KN36">
        <v>276</v>
      </c>
      <c r="KO36">
        <v>311</v>
      </c>
      <c r="KP36">
        <v>336</v>
      </c>
      <c r="KQ36">
        <v>390</v>
      </c>
      <c r="KR36">
        <v>421</v>
      </c>
      <c r="KS36">
        <v>459</v>
      </c>
      <c r="KT36">
        <v>509</v>
      </c>
      <c r="KU36">
        <v>559</v>
      </c>
      <c r="KV36">
        <v>604</v>
      </c>
      <c r="KW36">
        <v>641</v>
      </c>
      <c r="KX36">
        <v>688</v>
      </c>
      <c r="KY36">
        <v>0</v>
      </c>
      <c r="KZ36">
        <v>0</v>
      </c>
      <c r="LA36">
        <v>0</v>
      </c>
      <c r="LB36">
        <v>242</v>
      </c>
      <c r="LC36">
        <v>447</v>
      </c>
      <c r="LD36">
        <v>620</v>
      </c>
      <c r="LE36">
        <v>809</v>
      </c>
      <c r="LF36">
        <v>994</v>
      </c>
      <c r="LG36">
        <v>1181</v>
      </c>
      <c r="LH36">
        <v>1360</v>
      </c>
      <c r="LI36">
        <v>1531</v>
      </c>
      <c r="LJ36">
        <v>1685</v>
      </c>
      <c r="LK36">
        <v>1851</v>
      </c>
      <c r="LL36">
        <v>2017</v>
      </c>
      <c r="LM36">
        <v>2163</v>
      </c>
      <c r="LN36">
        <v>2325</v>
      </c>
      <c r="LO36">
        <v>2485</v>
      </c>
      <c r="LP36">
        <v>2639</v>
      </c>
      <c r="LQ36">
        <v>2789</v>
      </c>
      <c r="LR36">
        <v>2939</v>
      </c>
      <c r="LS36">
        <v>3097</v>
      </c>
      <c r="LT36">
        <v>3245</v>
      </c>
      <c r="LU36">
        <v>3398</v>
      </c>
      <c r="LV36">
        <v>3550</v>
      </c>
      <c r="LW36">
        <v>3708</v>
      </c>
      <c r="LX36">
        <v>3862</v>
      </c>
      <c r="LY36">
        <v>4003</v>
      </c>
      <c r="LZ36">
        <v>4135</v>
      </c>
      <c r="MA36">
        <v>0</v>
      </c>
      <c r="MB36">
        <v>0</v>
      </c>
      <c r="MC36">
        <v>1488</v>
      </c>
      <c r="MD36">
        <v>1505</v>
      </c>
      <c r="ME36">
        <v>1551</v>
      </c>
      <c r="MF36">
        <v>1572</v>
      </c>
      <c r="MG36">
        <v>1586</v>
      </c>
      <c r="MH36">
        <v>1632</v>
      </c>
      <c r="MI36">
        <v>1678</v>
      </c>
      <c r="MJ36">
        <v>1712</v>
      </c>
      <c r="MK36">
        <v>1729</v>
      </c>
      <c r="ML36">
        <v>1769</v>
      </c>
      <c r="MM36">
        <v>1812</v>
      </c>
      <c r="MN36">
        <v>1839</v>
      </c>
      <c r="MO36">
        <v>1860</v>
      </c>
      <c r="MP36">
        <v>1856</v>
      </c>
      <c r="MQ36">
        <v>1865</v>
      </c>
      <c r="MR36">
        <v>1855</v>
      </c>
      <c r="MS36">
        <v>1857</v>
      </c>
      <c r="MT36">
        <v>1859</v>
      </c>
      <c r="MU36">
        <v>1839</v>
      </c>
      <c r="MV36">
        <v>1829</v>
      </c>
      <c r="MW36">
        <v>1820</v>
      </c>
      <c r="MX36">
        <v>1806</v>
      </c>
      <c r="MY36">
        <v>1798</v>
      </c>
      <c r="MZ36">
        <v>1783</v>
      </c>
      <c r="NA36">
        <v>1760</v>
      </c>
      <c r="NB36">
        <v>1737</v>
      </c>
      <c r="NC36">
        <v>0</v>
      </c>
      <c r="ND36">
        <v>0</v>
      </c>
      <c r="NE36">
        <v>0</v>
      </c>
      <c r="NF36">
        <v>55</v>
      </c>
      <c r="NG36">
        <v>93</v>
      </c>
      <c r="NH36">
        <v>143</v>
      </c>
      <c r="NI36">
        <v>196</v>
      </c>
      <c r="NJ36">
        <v>234</v>
      </c>
      <c r="NK36">
        <v>285</v>
      </c>
      <c r="NL36">
        <v>339</v>
      </c>
      <c r="NM36">
        <v>386</v>
      </c>
      <c r="NN36">
        <v>445</v>
      </c>
      <c r="NO36">
        <v>490</v>
      </c>
      <c r="NP36">
        <v>543</v>
      </c>
      <c r="NQ36">
        <v>592</v>
      </c>
      <c r="NR36">
        <v>656</v>
      </c>
      <c r="NS36">
        <v>724</v>
      </c>
      <c r="NT36">
        <v>794</v>
      </c>
      <c r="NU36">
        <v>845</v>
      </c>
      <c r="NV36">
        <v>905</v>
      </c>
      <c r="NW36">
        <v>978</v>
      </c>
      <c r="NX36">
        <v>1035</v>
      </c>
      <c r="NY36">
        <v>1100</v>
      </c>
      <c r="NZ36">
        <v>1169</v>
      </c>
      <c r="OA36">
        <v>1237</v>
      </c>
      <c r="OB36">
        <v>1301</v>
      </c>
      <c r="OC36">
        <v>1374</v>
      </c>
      <c r="OD36">
        <v>1441</v>
      </c>
      <c r="OE36">
        <v>0</v>
      </c>
      <c r="OF36">
        <v>0</v>
      </c>
      <c r="OG36">
        <v>2066</v>
      </c>
      <c r="OH36">
        <v>2279</v>
      </c>
      <c r="OI36">
        <v>2516</v>
      </c>
      <c r="OJ36">
        <v>2753</v>
      </c>
      <c r="OK36">
        <v>2940</v>
      </c>
      <c r="OL36">
        <v>3161</v>
      </c>
      <c r="OM36">
        <v>3354</v>
      </c>
      <c r="ON36">
        <v>3559</v>
      </c>
      <c r="OO36">
        <v>3776</v>
      </c>
      <c r="OP36">
        <v>3961</v>
      </c>
      <c r="OQ36">
        <v>4130</v>
      </c>
      <c r="OR36">
        <v>4304</v>
      </c>
      <c r="OS36">
        <v>4466</v>
      </c>
      <c r="OT36">
        <v>4632</v>
      </c>
      <c r="OU36">
        <v>4769</v>
      </c>
      <c r="OV36">
        <v>4935</v>
      </c>
      <c r="OW36">
        <v>5111</v>
      </c>
      <c r="OX36">
        <v>5266</v>
      </c>
      <c r="OY36">
        <v>5389</v>
      </c>
      <c r="OZ36">
        <v>5500</v>
      </c>
      <c r="PA36">
        <v>5575</v>
      </c>
      <c r="PB36">
        <v>5647</v>
      </c>
      <c r="PC36">
        <v>5730</v>
      </c>
      <c r="PD36">
        <v>5817</v>
      </c>
      <c r="PE36">
        <v>5829</v>
      </c>
      <c r="PF36">
        <v>5922</v>
      </c>
      <c r="PG36">
        <v>0</v>
      </c>
      <c r="PH36">
        <v>0</v>
      </c>
      <c r="PI36">
        <v>0</v>
      </c>
      <c r="PJ36">
        <v>55</v>
      </c>
      <c r="PK36">
        <v>119</v>
      </c>
      <c r="PL36">
        <v>187</v>
      </c>
      <c r="PM36">
        <v>256</v>
      </c>
      <c r="PN36">
        <v>344</v>
      </c>
      <c r="PO36">
        <v>428</v>
      </c>
      <c r="PP36">
        <v>518</v>
      </c>
      <c r="PQ36">
        <v>618</v>
      </c>
      <c r="PR36">
        <v>712</v>
      </c>
      <c r="PS36">
        <v>804</v>
      </c>
      <c r="PT36">
        <v>904</v>
      </c>
      <c r="PU36">
        <v>1017</v>
      </c>
      <c r="PV36">
        <v>1126</v>
      </c>
      <c r="PW36">
        <v>1259</v>
      </c>
      <c r="PX36">
        <v>1388</v>
      </c>
      <c r="PY36">
        <v>1523</v>
      </c>
      <c r="PZ36">
        <v>1650</v>
      </c>
      <c r="QA36">
        <v>1800</v>
      </c>
      <c r="QB36">
        <v>1972</v>
      </c>
      <c r="QC36">
        <v>2143</v>
      </c>
      <c r="QD36">
        <v>2305</v>
      </c>
      <c r="QE36">
        <v>2471</v>
      </c>
      <c r="QF36">
        <v>2631</v>
      </c>
      <c r="QG36">
        <v>2799</v>
      </c>
      <c r="QH36">
        <v>2939</v>
      </c>
      <c r="QI36">
        <v>0</v>
      </c>
      <c r="QJ36">
        <v>0</v>
      </c>
      <c r="QK36">
        <v>7524</v>
      </c>
      <c r="QL36">
        <v>7928</v>
      </c>
      <c r="QM36">
        <v>8136</v>
      </c>
      <c r="QN36">
        <v>8220</v>
      </c>
      <c r="QO36">
        <v>8248</v>
      </c>
      <c r="QP36">
        <v>8224</v>
      </c>
      <c r="QQ36">
        <v>8224</v>
      </c>
      <c r="QR36">
        <v>8176</v>
      </c>
      <c r="QS36">
        <v>8147</v>
      </c>
      <c r="QT36">
        <v>8119</v>
      </c>
      <c r="QU36">
        <v>8058</v>
      </c>
      <c r="QV36">
        <v>7999</v>
      </c>
      <c r="QW36">
        <v>8003</v>
      </c>
      <c r="QX36">
        <v>7972</v>
      </c>
      <c r="QY36">
        <v>7979</v>
      </c>
      <c r="QZ36">
        <v>7923</v>
      </c>
      <c r="RA36">
        <v>7992</v>
      </c>
      <c r="RB36">
        <v>7906</v>
      </c>
      <c r="RC36">
        <v>7903</v>
      </c>
      <c r="RD36">
        <v>7894</v>
      </c>
      <c r="RE36">
        <v>7782</v>
      </c>
      <c r="RF36">
        <v>7707</v>
      </c>
      <c r="RG36">
        <v>7702</v>
      </c>
      <c r="RH36">
        <v>7654</v>
      </c>
      <c r="RI36">
        <v>7613</v>
      </c>
      <c r="RJ36">
        <v>7640</v>
      </c>
      <c r="RK36">
        <v>0</v>
      </c>
      <c r="RL36">
        <v>0</v>
      </c>
      <c r="RM36">
        <v>8435</v>
      </c>
      <c r="RN36">
        <v>8672</v>
      </c>
      <c r="RO36">
        <v>8928</v>
      </c>
      <c r="RP36">
        <v>9171</v>
      </c>
      <c r="RQ36">
        <v>9358</v>
      </c>
      <c r="RR36">
        <v>9557</v>
      </c>
      <c r="RS36">
        <v>9737</v>
      </c>
      <c r="RT36">
        <v>9905</v>
      </c>
      <c r="RU36">
        <v>10039</v>
      </c>
      <c r="RV36">
        <v>10169</v>
      </c>
      <c r="RW36">
        <v>10351</v>
      </c>
      <c r="RX36">
        <v>10526</v>
      </c>
      <c r="RY36">
        <v>10657</v>
      </c>
      <c r="RZ36">
        <v>10741</v>
      </c>
      <c r="SA36">
        <v>10836</v>
      </c>
      <c r="SB36">
        <v>10879</v>
      </c>
      <c r="SC36">
        <v>10940</v>
      </c>
      <c r="SD36">
        <v>11052</v>
      </c>
      <c r="SE36">
        <v>11049</v>
      </c>
      <c r="SF36">
        <v>11050</v>
      </c>
      <c r="SG36">
        <v>11142</v>
      </c>
      <c r="SH36">
        <v>11190</v>
      </c>
      <c r="SI36">
        <v>11150</v>
      </c>
      <c r="SJ36">
        <v>11205</v>
      </c>
      <c r="SK36">
        <v>11225</v>
      </c>
      <c r="SL36">
        <v>11252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1290000</v>
      </c>
      <c r="SU36">
        <v>1290000</v>
      </c>
      <c r="SV36">
        <v>1280000</v>
      </c>
      <c r="SW36">
        <v>1270000</v>
      </c>
      <c r="SX36">
        <v>1240000</v>
      </c>
      <c r="SY36">
        <v>1220000</v>
      </c>
      <c r="SZ36">
        <v>1190000</v>
      </c>
      <c r="TA36">
        <v>1170000</v>
      </c>
      <c r="TB36">
        <v>1150000</v>
      </c>
      <c r="TC36">
        <v>1110000</v>
      </c>
      <c r="TD36">
        <v>1080000</v>
      </c>
      <c r="TE36">
        <v>1050000</v>
      </c>
      <c r="TF36">
        <v>1020000</v>
      </c>
      <c r="TG36">
        <v>993328.19779999997</v>
      </c>
      <c r="TH36">
        <v>971349.26159999997</v>
      </c>
      <c r="TI36">
        <v>941686.35239999997</v>
      </c>
      <c r="TJ36">
        <v>916306.66489999997</v>
      </c>
      <c r="TK36">
        <v>889816.96310000005</v>
      </c>
      <c r="TL36">
        <v>862934.71279999998</v>
      </c>
      <c r="TM36">
        <v>843329.80169999995</v>
      </c>
      <c r="TN36">
        <v>817947.94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518760.00160000002</v>
      </c>
      <c r="TW36">
        <v>555657.87419999996</v>
      </c>
      <c r="TX36">
        <v>583322.50890000002</v>
      </c>
      <c r="TY36">
        <v>610194.2781</v>
      </c>
      <c r="TZ36">
        <v>649785.07660000003</v>
      </c>
      <c r="UA36">
        <v>673905.59510000004</v>
      </c>
      <c r="UB36">
        <v>699611.53780000005</v>
      </c>
      <c r="UC36">
        <v>715912.70739999996</v>
      </c>
      <c r="UD36">
        <v>730893.35030000005</v>
      </c>
      <c r="UE36">
        <v>738343.77269999997</v>
      </c>
      <c r="UF36">
        <v>756278.37419999996</v>
      </c>
      <c r="UG36">
        <v>752174.30909999995</v>
      </c>
      <c r="UH36">
        <v>753797.78229999996</v>
      </c>
      <c r="UI36">
        <v>746433.28110000002</v>
      </c>
      <c r="UJ36">
        <v>737926.34539999999</v>
      </c>
      <c r="UK36">
        <v>734891.59239999996</v>
      </c>
      <c r="UL36">
        <v>726312.5307</v>
      </c>
      <c r="UM36">
        <v>712833.67989999999</v>
      </c>
      <c r="UN36">
        <v>702007.95220000006</v>
      </c>
      <c r="UO36">
        <v>685902.27229999995</v>
      </c>
      <c r="UP36">
        <v>676071.06570000004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359010.53090000001</v>
      </c>
      <c r="UY36">
        <v>394543.66590000002</v>
      </c>
      <c r="UZ36">
        <v>446502.45120000001</v>
      </c>
      <c r="VA36">
        <v>504226.06900000002</v>
      </c>
      <c r="VB36">
        <v>544917.68649999995</v>
      </c>
      <c r="VC36">
        <v>584961.75989999995</v>
      </c>
      <c r="VD36">
        <v>632650.67550000001</v>
      </c>
      <c r="VE36">
        <v>679092.49349999998</v>
      </c>
      <c r="VF36">
        <v>720324.16350000002</v>
      </c>
      <c r="VG36">
        <v>728005.48120000004</v>
      </c>
      <c r="VH36">
        <v>725352.65689999994</v>
      </c>
      <c r="VI36">
        <v>772667.27040000004</v>
      </c>
      <c r="VJ36">
        <v>818358.98019999999</v>
      </c>
      <c r="VK36">
        <v>847151.96059999999</v>
      </c>
      <c r="VL36">
        <v>871925.18469999998</v>
      </c>
      <c r="VM36">
        <v>883334.92749999999</v>
      </c>
      <c r="VN36">
        <v>908876.69299999997</v>
      </c>
      <c r="VO36">
        <v>914080.61730000004</v>
      </c>
      <c r="VP36">
        <v>909423.66520000005</v>
      </c>
      <c r="VQ36">
        <v>918480.50859999994</v>
      </c>
      <c r="VR36">
        <v>912434.4227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391326.16570000001</v>
      </c>
      <c r="WA36">
        <v>379928.3162</v>
      </c>
      <c r="WB36">
        <v>368862.44290000002</v>
      </c>
      <c r="WC36">
        <v>537178.3149</v>
      </c>
      <c r="WD36">
        <v>695376.45940000005</v>
      </c>
      <c r="WE36">
        <v>506342.0821</v>
      </c>
      <c r="WF36">
        <v>436972.67060000001</v>
      </c>
      <c r="WG36">
        <v>742429.29480000003</v>
      </c>
      <c r="WH36">
        <v>875263.38489999995</v>
      </c>
      <c r="WI36">
        <v>1050000</v>
      </c>
      <c r="WJ36">
        <v>1260000</v>
      </c>
      <c r="WK36">
        <v>1230000</v>
      </c>
      <c r="WL36">
        <v>1140000</v>
      </c>
      <c r="WM36">
        <v>755009.88450000004</v>
      </c>
      <c r="WN36">
        <v>1030000</v>
      </c>
      <c r="WO36">
        <v>1170000</v>
      </c>
      <c r="WP36">
        <v>975446.11560000002</v>
      </c>
      <c r="WQ36">
        <v>749736.09210000001</v>
      </c>
      <c r="WR36">
        <v>1030000</v>
      </c>
      <c r="WS36">
        <v>1120000</v>
      </c>
      <c r="WT36">
        <v>1300000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26000000</v>
      </c>
      <c r="ZG36">
        <v>26000000</v>
      </c>
      <c r="ZH36">
        <v>25700000</v>
      </c>
      <c r="ZI36">
        <v>25200000</v>
      </c>
      <c r="ZJ36">
        <v>25100000</v>
      </c>
      <c r="ZK36">
        <v>24900000</v>
      </c>
      <c r="ZL36">
        <v>24600000</v>
      </c>
      <c r="ZM36">
        <v>24100000</v>
      </c>
      <c r="ZN36">
        <v>23400000</v>
      </c>
      <c r="ZO36">
        <v>22800000</v>
      </c>
      <c r="ZP36">
        <v>22000000</v>
      </c>
      <c r="ZQ36">
        <v>21400000</v>
      </c>
      <c r="ZR36">
        <v>20800000</v>
      </c>
      <c r="ZS36">
        <v>20000000</v>
      </c>
      <c r="ZT36">
        <v>19300000</v>
      </c>
      <c r="ZU36">
        <v>18600000</v>
      </c>
      <c r="ZV36">
        <v>17900000</v>
      </c>
      <c r="ZW36">
        <v>17300000</v>
      </c>
      <c r="ZX36">
        <v>16700000</v>
      </c>
      <c r="ZY36">
        <v>16000000</v>
      </c>
      <c r="ZZ36">
        <v>15300000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41100000</v>
      </c>
      <c r="ABK36">
        <v>42300000</v>
      </c>
      <c r="ABL36">
        <v>43600000</v>
      </c>
      <c r="ABM36">
        <v>44900000</v>
      </c>
      <c r="ABN36">
        <v>45700000</v>
      </c>
      <c r="ABO36">
        <v>46300000</v>
      </c>
      <c r="ABP36">
        <v>46900000</v>
      </c>
      <c r="ABQ36">
        <v>47200000</v>
      </c>
      <c r="ABR36">
        <v>47500000</v>
      </c>
      <c r="ABS36">
        <v>47500000</v>
      </c>
      <c r="ABT36">
        <v>47700000</v>
      </c>
      <c r="ABU36">
        <v>48000000</v>
      </c>
      <c r="ABV36">
        <v>48000000</v>
      </c>
      <c r="ABW36">
        <v>47700000</v>
      </c>
      <c r="ABX36">
        <v>47300000</v>
      </c>
      <c r="ABY36">
        <v>46500000</v>
      </c>
      <c r="ABZ36">
        <v>45700000</v>
      </c>
      <c r="ACA36">
        <v>45100000</v>
      </c>
      <c r="ACB36">
        <v>44400000</v>
      </c>
      <c r="ACC36">
        <v>43200000</v>
      </c>
      <c r="ACD36">
        <v>42600000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3540000</v>
      </c>
      <c r="ADO36">
        <v>3440000</v>
      </c>
      <c r="ADP36">
        <v>3320000</v>
      </c>
      <c r="ADQ36">
        <v>3210000</v>
      </c>
      <c r="ADR36">
        <v>3110000</v>
      </c>
      <c r="ADS36">
        <v>2990000</v>
      </c>
      <c r="ADT36">
        <v>2890000</v>
      </c>
      <c r="ADU36">
        <v>2800000</v>
      </c>
      <c r="ADV36">
        <v>2710000</v>
      </c>
      <c r="ADW36">
        <v>2630000</v>
      </c>
      <c r="ADX36">
        <v>2540000</v>
      </c>
      <c r="ADY36">
        <v>2490000</v>
      </c>
      <c r="ADZ36">
        <v>2390000</v>
      </c>
      <c r="AEA36">
        <v>2320000</v>
      </c>
      <c r="AEB36">
        <v>2250000</v>
      </c>
      <c r="AEC36">
        <v>2150000</v>
      </c>
      <c r="AED36">
        <v>2070000</v>
      </c>
      <c r="AEE36">
        <v>2010000</v>
      </c>
      <c r="AEF36">
        <v>1940000</v>
      </c>
      <c r="AEG36">
        <v>1870000</v>
      </c>
      <c r="AEH36">
        <v>1820000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10200000</v>
      </c>
      <c r="AEQ36">
        <v>10100000</v>
      </c>
      <c r="AER36">
        <v>9990000</v>
      </c>
      <c r="AES36">
        <v>9830000</v>
      </c>
      <c r="AET36">
        <v>9670000</v>
      </c>
      <c r="AEU36">
        <v>9560000</v>
      </c>
      <c r="AEV36">
        <v>9430000</v>
      </c>
      <c r="AEW36">
        <v>9270000</v>
      </c>
      <c r="AEX36">
        <v>9070000</v>
      </c>
      <c r="AEY36">
        <v>8890000</v>
      </c>
      <c r="AEZ36">
        <v>8660000</v>
      </c>
      <c r="AFA36">
        <v>8460000</v>
      </c>
      <c r="AFB36">
        <v>8300000</v>
      </c>
      <c r="AFC36">
        <v>8050000</v>
      </c>
      <c r="AFD36">
        <v>7820000</v>
      </c>
      <c r="AFE36">
        <v>7650000</v>
      </c>
      <c r="AFF36">
        <v>7460000</v>
      </c>
      <c r="AFG36">
        <v>7220000</v>
      </c>
      <c r="AFH36">
        <v>7040000</v>
      </c>
      <c r="AFI36">
        <v>6850000</v>
      </c>
      <c r="AFJ36">
        <v>6670000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341.43708770000001</v>
      </c>
      <c r="AGU36">
        <v>365.72250320000001</v>
      </c>
      <c r="AGV36">
        <v>383.93079269999998</v>
      </c>
      <c r="AGW36">
        <v>401.6172345</v>
      </c>
      <c r="AGX36">
        <v>427.67507810000001</v>
      </c>
      <c r="AGY36">
        <v>443.55070369999999</v>
      </c>
      <c r="AGZ36">
        <v>460.46982270000001</v>
      </c>
      <c r="AHA36">
        <v>471.19891489999998</v>
      </c>
      <c r="AHB36">
        <v>481.05886379999998</v>
      </c>
      <c r="AHC36">
        <v>485.96257750000001</v>
      </c>
      <c r="AHD36">
        <v>497.76676070000002</v>
      </c>
      <c r="AHE36">
        <v>495.06554999999997</v>
      </c>
      <c r="AHF36">
        <v>496.13408650000002</v>
      </c>
      <c r="AHG36">
        <v>491.28692430000001</v>
      </c>
      <c r="AHH36">
        <v>485.68783550000001</v>
      </c>
      <c r="AHI36">
        <v>483.69042389999998</v>
      </c>
      <c r="AHJ36">
        <v>478.04386319999998</v>
      </c>
      <c r="AHK36">
        <v>469.17236279999997</v>
      </c>
      <c r="AHL36">
        <v>462.04709309999998</v>
      </c>
      <c r="AHM36">
        <v>451.44666810000001</v>
      </c>
      <c r="AHN36">
        <v>444.97597159999998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28.104998930000001</v>
      </c>
      <c r="AHW36">
        <v>30.88669651</v>
      </c>
      <c r="AHX36">
        <v>34.954269680000003</v>
      </c>
      <c r="AHY36">
        <v>39.473140520000001</v>
      </c>
      <c r="AHZ36">
        <v>42.658667870000002</v>
      </c>
      <c r="AIA36">
        <v>45.793502490000002</v>
      </c>
      <c r="AIB36">
        <v>49.526810589999997</v>
      </c>
      <c r="AIC36">
        <v>53.162490140000003</v>
      </c>
      <c r="AID36">
        <v>56.390295289999997</v>
      </c>
      <c r="AIE36">
        <v>56.99162424</v>
      </c>
      <c r="AIF36">
        <v>56.783948930000001</v>
      </c>
      <c r="AIG36">
        <v>60.487954930000001</v>
      </c>
      <c r="AIH36">
        <v>64.064912550000003</v>
      </c>
      <c r="AII36">
        <v>66.318959759999998</v>
      </c>
      <c r="AIJ36">
        <v>68.258321910000006</v>
      </c>
      <c r="AIK36">
        <v>69.151529159999995</v>
      </c>
      <c r="AIL36">
        <v>71.151056280000006</v>
      </c>
      <c r="AIM36">
        <v>71.558443460000007</v>
      </c>
      <c r="AIN36">
        <v>71.193875790000007</v>
      </c>
      <c r="AIO36">
        <v>71.902887230000005</v>
      </c>
      <c r="AIP36">
        <v>71.429571760000002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2.0331233179999999</v>
      </c>
      <c r="AIY36">
        <v>1.9739061339999999</v>
      </c>
      <c r="AIZ36">
        <v>1.9164137219999999</v>
      </c>
      <c r="AJA36">
        <v>2.7908937699999998</v>
      </c>
      <c r="AJB36">
        <v>3.6128074699999999</v>
      </c>
      <c r="AJC36">
        <v>2.6306850509999999</v>
      </c>
      <c r="AJD36">
        <v>2.2702783609999999</v>
      </c>
      <c r="AJE36">
        <v>3.8572690600000001</v>
      </c>
      <c r="AJF36">
        <v>4.5474045780000001</v>
      </c>
      <c r="AJG36">
        <v>5.4537690540000003</v>
      </c>
      <c r="AJH36">
        <v>6.5556169860000004</v>
      </c>
      <c r="AJI36">
        <v>6.3646766850000001</v>
      </c>
      <c r="AJJ36">
        <v>5.9416324549999997</v>
      </c>
      <c r="AJK36">
        <v>3.922631135</v>
      </c>
      <c r="AJL36">
        <v>5.3765361079999998</v>
      </c>
      <c r="AJM36">
        <v>6.08992763</v>
      </c>
      <c r="AJN36">
        <v>5.0679009400000004</v>
      </c>
      <c r="AJO36">
        <v>3.8952313049999998</v>
      </c>
      <c r="AJP36">
        <v>5.3741055309999997</v>
      </c>
      <c r="AJQ36">
        <v>5.7973090950000001</v>
      </c>
      <c r="AJR36">
        <v>6.7541465179999998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196.36079950000001</v>
      </c>
      <c r="AKA36">
        <v>266.54073799999998</v>
      </c>
      <c r="AKB36">
        <v>302.39935259999999</v>
      </c>
      <c r="AKC36">
        <v>216.52772490000001</v>
      </c>
      <c r="AKD36">
        <v>212.2893363</v>
      </c>
      <c r="AKE36">
        <v>352.93847460000001</v>
      </c>
      <c r="AKF36">
        <v>345.56499789999998</v>
      </c>
      <c r="AKG36">
        <v>241.04759609999999</v>
      </c>
      <c r="AKH36">
        <v>399.56400930000001</v>
      </c>
      <c r="AKI36">
        <v>451.706188</v>
      </c>
      <c r="AKJ36">
        <v>420.48156449999999</v>
      </c>
      <c r="AKK36">
        <v>363.81245769999998</v>
      </c>
      <c r="AKL36">
        <v>300.36642380000001</v>
      </c>
      <c r="AKM36">
        <v>537.71024720000003</v>
      </c>
      <c r="AKN36">
        <v>342.12647229999999</v>
      </c>
      <c r="AKO36">
        <v>355.33960589999998</v>
      </c>
      <c r="AKP36">
        <v>441.47486049999998</v>
      </c>
      <c r="AKQ36">
        <v>421.86147699999998</v>
      </c>
      <c r="AKR36">
        <v>427.93499609999998</v>
      </c>
      <c r="AKS36">
        <v>267.15414529999998</v>
      </c>
      <c r="AKT36">
        <v>379.51524940000002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108.5879474</v>
      </c>
      <c r="AME36">
        <v>108.39673500000001</v>
      </c>
      <c r="AMF36">
        <v>107.3719351</v>
      </c>
      <c r="AMG36">
        <v>105.2797363</v>
      </c>
      <c r="AMH36">
        <v>104.57801720000001</v>
      </c>
      <c r="AMI36">
        <v>104.0000479</v>
      </c>
      <c r="AMJ36">
        <v>102.4754538</v>
      </c>
      <c r="AMK36">
        <v>100.6268414</v>
      </c>
      <c r="AML36">
        <v>97.485863670000001</v>
      </c>
      <c r="AMM36">
        <v>95.105423369999997</v>
      </c>
      <c r="AMN36">
        <v>91.840266720000002</v>
      </c>
      <c r="AMO36">
        <v>89.261442590000001</v>
      </c>
      <c r="AMP36">
        <v>86.754929799999999</v>
      </c>
      <c r="AMQ36">
        <v>83.321921649999993</v>
      </c>
      <c r="AMR36">
        <v>80.45518337</v>
      </c>
      <c r="AMS36">
        <v>77.727461950000006</v>
      </c>
      <c r="AMT36">
        <v>74.883066400000004</v>
      </c>
      <c r="AMU36">
        <v>72.379959679999999</v>
      </c>
      <c r="AMV36">
        <v>69.685555739999998</v>
      </c>
      <c r="AMW36">
        <v>66.783145079999997</v>
      </c>
      <c r="AMX36">
        <v>63.990690090000001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227.79405299999999</v>
      </c>
      <c r="ANG36">
        <v>346.08354969999999</v>
      </c>
      <c r="ANH36">
        <v>379.12566980000003</v>
      </c>
      <c r="ANI36">
        <v>293.04904640000001</v>
      </c>
      <c r="ANJ36">
        <v>340.52213510000001</v>
      </c>
      <c r="ANK36">
        <v>234.98959690000001</v>
      </c>
      <c r="ANL36">
        <v>272.94061590000001</v>
      </c>
      <c r="ANM36">
        <v>266.56043089999997</v>
      </c>
      <c r="ANN36">
        <v>308.49117100000001</v>
      </c>
      <c r="ANO36">
        <v>347.53527939999998</v>
      </c>
      <c r="ANP36">
        <v>339.76276089999999</v>
      </c>
      <c r="ANQ36">
        <v>224.443196</v>
      </c>
      <c r="ANR36">
        <v>263.38501009999999</v>
      </c>
      <c r="ANS36">
        <v>305.52955969999999</v>
      </c>
      <c r="ANT36">
        <v>231.07453889999999</v>
      </c>
      <c r="ANU36">
        <v>261.67068260000002</v>
      </c>
      <c r="ANV36">
        <v>257.0438944</v>
      </c>
      <c r="ANW36">
        <v>209.4882637</v>
      </c>
      <c r="ANX36">
        <v>232.4863569</v>
      </c>
      <c r="ANY36">
        <v>250.1268638</v>
      </c>
      <c r="ANZ36">
        <v>209.10361109999999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107.2171499</v>
      </c>
      <c r="AOI36">
        <v>110.4499684</v>
      </c>
      <c r="AOJ36">
        <v>113.7871713</v>
      </c>
      <c r="AOK36">
        <v>117.2087607</v>
      </c>
      <c r="AOL36">
        <v>119.3701408</v>
      </c>
      <c r="AOM36">
        <v>120.8380451</v>
      </c>
      <c r="AON36">
        <v>122.26120640000001</v>
      </c>
      <c r="AOO36">
        <v>123.1680053</v>
      </c>
      <c r="AOP36">
        <v>124.02536550000001</v>
      </c>
      <c r="AOQ36">
        <v>123.9744135</v>
      </c>
      <c r="AOR36">
        <v>124.5531376</v>
      </c>
      <c r="AOS36">
        <v>125.2380139</v>
      </c>
      <c r="AOT36">
        <v>125.2777431</v>
      </c>
      <c r="AOU36">
        <v>124.4698095</v>
      </c>
      <c r="AOV36">
        <v>123.33357100000001</v>
      </c>
      <c r="AOW36">
        <v>121.3741674</v>
      </c>
      <c r="AOX36">
        <v>119.3608643</v>
      </c>
      <c r="AOY36">
        <v>117.58761029999999</v>
      </c>
      <c r="AOZ36">
        <v>115.8960893</v>
      </c>
      <c r="APA36">
        <v>112.75259560000001</v>
      </c>
      <c r="APB36">
        <v>111.21507819999999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811.720733</v>
      </c>
      <c r="APK36">
        <v>919.26722849999999</v>
      </c>
      <c r="APL36">
        <v>914.67209100000002</v>
      </c>
      <c r="APM36">
        <v>957.08951720000005</v>
      </c>
      <c r="APN36">
        <v>914.9851486</v>
      </c>
      <c r="APO36">
        <v>877.24842720000004</v>
      </c>
      <c r="APP36">
        <v>908.18713720000005</v>
      </c>
      <c r="APQ36">
        <v>1026.3116769999999</v>
      </c>
      <c r="APR36">
        <v>941.39626569999996</v>
      </c>
      <c r="APS36">
        <v>1012.495421</v>
      </c>
      <c r="APT36">
        <v>1037.1624859999999</v>
      </c>
      <c r="APU36">
        <v>1009.436071</v>
      </c>
      <c r="APV36">
        <v>940.35741540000004</v>
      </c>
      <c r="APW36">
        <v>1010.552276</v>
      </c>
      <c r="APX36">
        <v>1177.231814</v>
      </c>
      <c r="APY36">
        <v>1113.448541</v>
      </c>
      <c r="APZ36">
        <v>1042.857655</v>
      </c>
      <c r="AQA36">
        <v>966.96137639999995</v>
      </c>
      <c r="AQB36">
        <v>881.4447298</v>
      </c>
      <c r="AQC36">
        <v>913.05073389999995</v>
      </c>
      <c r="AQD36">
        <v>763.63708559999998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107.09750630000001</v>
      </c>
      <c r="ARO36">
        <v>105.9365238</v>
      </c>
      <c r="ARP36">
        <v>104.62556189999999</v>
      </c>
      <c r="ARQ36">
        <v>102.9524184</v>
      </c>
      <c r="ARR36">
        <v>101.24815580000001</v>
      </c>
      <c r="ARS36">
        <v>100.05849310000001</v>
      </c>
      <c r="ART36">
        <v>98.786543570000006</v>
      </c>
      <c r="ARU36">
        <v>97.102892220000001</v>
      </c>
      <c r="ARV36">
        <v>95.017738960000003</v>
      </c>
      <c r="ARW36">
        <v>93.066149699999997</v>
      </c>
      <c r="ARX36">
        <v>90.71403866</v>
      </c>
      <c r="ARY36">
        <v>88.565712950000005</v>
      </c>
      <c r="ARZ36">
        <v>86.866425829999997</v>
      </c>
      <c r="ASA36">
        <v>84.313443149999998</v>
      </c>
      <c r="ASB36">
        <v>81.865120410000003</v>
      </c>
      <c r="ASC36">
        <v>80.142439190000005</v>
      </c>
      <c r="ASD36">
        <v>78.143392930000005</v>
      </c>
      <c r="ASE36">
        <v>75.596174730000001</v>
      </c>
      <c r="ASF36">
        <v>73.756379280000004</v>
      </c>
      <c r="ASG36">
        <v>71.735949840000004</v>
      </c>
      <c r="ASH36">
        <v>69.814077240000003</v>
      </c>
    </row>
    <row r="37" spans="3:1178" x14ac:dyDescent="0.25">
      <c r="C37">
        <v>0</v>
      </c>
      <c r="D37">
        <v>0</v>
      </c>
      <c r="E37">
        <v>0</v>
      </c>
      <c r="F37">
        <v>229</v>
      </c>
      <c r="G37">
        <v>286</v>
      </c>
      <c r="H37">
        <v>252</v>
      </c>
      <c r="I37">
        <v>285</v>
      </c>
      <c r="J37">
        <v>264</v>
      </c>
      <c r="K37">
        <v>279</v>
      </c>
      <c r="L37">
        <v>251</v>
      </c>
      <c r="M37">
        <v>258</v>
      </c>
      <c r="N37">
        <v>266</v>
      </c>
      <c r="O37">
        <v>282</v>
      </c>
      <c r="P37">
        <v>273</v>
      </c>
      <c r="Q37">
        <v>247</v>
      </c>
      <c r="R37">
        <v>245</v>
      </c>
      <c r="S37">
        <v>281</v>
      </c>
      <c r="T37">
        <v>257</v>
      </c>
      <c r="U37">
        <v>251</v>
      </c>
      <c r="V37">
        <v>271</v>
      </c>
      <c r="W37">
        <v>255</v>
      </c>
      <c r="X37">
        <v>244</v>
      </c>
      <c r="Y37">
        <v>258</v>
      </c>
      <c r="Z37">
        <v>266</v>
      </c>
      <c r="AA37">
        <v>283</v>
      </c>
      <c r="AB37">
        <v>267</v>
      </c>
      <c r="AC37">
        <v>218</v>
      </c>
      <c r="AD37">
        <v>272</v>
      </c>
      <c r="AE37">
        <v>0</v>
      </c>
      <c r="AF37">
        <v>0</v>
      </c>
      <c r="AG37">
        <v>0</v>
      </c>
      <c r="AH37">
        <v>66</v>
      </c>
      <c r="AI37">
        <v>74</v>
      </c>
      <c r="AJ37">
        <v>82</v>
      </c>
      <c r="AK37">
        <v>84</v>
      </c>
      <c r="AL37">
        <v>85</v>
      </c>
      <c r="AM37">
        <v>92</v>
      </c>
      <c r="AN37">
        <v>98</v>
      </c>
      <c r="AO37">
        <v>85</v>
      </c>
      <c r="AP37">
        <v>104</v>
      </c>
      <c r="AQ37">
        <v>96</v>
      </c>
      <c r="AR37">
        <v>100</v>
      </c>
      <c r="AS37">
        <v>105</v>
      </c>
      <c r="AT37">
        <v>102</v>
      </c>
      <c r="AU37">
        <v>101</v>
      </c>
      <c r="AV37">
        <v>124</v>
      </c>
      <c r="AW37">
        <v>108</v>
      </c>
      <c r="AX37">
        <v>147</v>
      </c>
      <c r="AY37">
        <v>142</v>
      </c>
      <c r="AZ37">
        <v>158</v>
      </c>
      <c r="BA37">
        <v>151</v>
      </c>
      <c r="BB37">
        <v>143</v>
      </c>
      <c r="BC37">
        <v>145</v>
      </c>
      <c r="BD37">
        <v>156</v>
      </c>
      <c r="BE37">
        <v>161</v>
      </c>
      <c r="BF37">
        <v>169</v>
      </c>
      <c r="BG37">
        <v>0</v>
      </c>
      <c r="BH37">
        <v>0</v>
      </c>
      <c r="BI37">
        <v>0</v>
      </c>
      <c r="BJ37">
        <v>130</v>
      </c>
      <c r="BK37">
        <v>119</v>
      </c>
      <c r="BL37">
        <v>109</v>
      </c>
      <c r="BM37">
        <v>103</v>
      </c>
      <c r="BN37">
        <v>117</v>
      </c>
      <c r="BO37">
        <v>103</v>
      </c>
      <c r="BP37">
        <v>122</v>
      </c>
      <c r="BQ37">
        <v>116</v>
      </c>
      <c r="BR37">
        <v>145</v>
      </c>
      <c r="BS37">
        <v>121</v>
      </c>
      <c r="BT37">
        <v>101</v>
      </c>
      <c r="BU37">
        <v>133</v>
      </c>
      <c r="BV37">
        <v>110</v>
      </c>
      <c r="BW37">
        <v>120</v>
      </c>
      <c r="BX37">
        <v>113</v>
      </c>
      <c r="BY37">
        <v>126</v>
      </c>
      <c r="BZ37">
        <v>122</v>
      </c>
      <c r="CA37">
        <v>129</v>
      </c>
      <c r="CB37">
        <v>118</v>
      </c>
      <c r="CC37">
        <v>125</v>
      </c>
      <c r="CD37">
        <v>119</v>
      </c>
      <c r="CE37">
        <v>131</v>
      </c>
      <c r="CF37">
        <v>122</v>
      </c>
      <c r="CG37">
        <v>113</v>
      </c>
      <c r="CH37">
        <v>106</v>
      </c>
      <c r="CI37">
        <v>0</v>
      </c>
      <c r="CJ37">
        <v>0</v>
      </c>
      <c r="CK37">
        <v>0</v>
      </c>
      <c r="CL37">
        <v>29</v>
      </c>
      <c r="CM37">
        <v>31</v>
      </c>
      <c r="CN37">
        <v>31</v>
      </c>
      <c r="CO37">
        <v>42</v>
      </c>
      <c r="CP37">
        <v>33</v>
      </c>
      <c r="CQ37">
        <v>46</v>
      </c>
      <c r="CR37">
        <v>30</v>
      </c>
      <c r="CS37">
        <v>37</v>
      </c>
      <c r="CT37">
        <v>32</v>
      </c>
      <c r="CU37">
        <v>38</v>
      </c>
      <c r="CV37">
        <v>43</v>
      </c>
      <c r="CW37">
        <v>25</v>
      </c>
      <c r="CX37">
        <v>38</v>
      </c>
      <c r="CY37">
        <v>31</v>
      </c>
      <c r="CZ37">
        <v>29</v>
      </c>
      <c r="DA37">
        <v>35</v>
      </c>
      <c r="DB37">
        <v>49</v>
      </c>
      <c r="DC37">
        <v>35</v>
      </c>
      <c r="DD37">
        <v>34</v>
      </c>
      <c r="DE37">
        <v>34</v>
      </c>
      <c r="DF37">
        <v>41</v>
      </c>
      <c r="DG37">
        <v>31</v>
      </c>
      <c r="DH37">
        <v>32</v>
      </c>
      <c r="DI37">
        <v>37</v>
      </c>
      <c r="DJ37">
        <v>38</v>
      </c>
      <c r="DK37">
        <v>0</v>
      </c>
      <c r="DL37">
        <v>0</v>
      </c>
      <c r="DM37">
        <v>0</v>
      </c>
      <c r="DN37">
        <v>1</v>
      </c>
      <c r="DO37">
        <v>2</v>
      </c>
      <c r="DP37">
        <v>1</v>
      </c>
      <c r="DQ37">
        <v>2</v>
      </c>
      <c r="DR37">
        <v>2</v>
      </c>
      <c r="DS37">
        <v>2</v>
      </c>
      <c r="DT37">
        <v>2</v>
      </c>
      <c r="DU37">
        <v>1</v>
      </c>
      <c r="DV37">
        <v>5</v>
      </c>
      <c r="DW37">
        <v>3</v>
      </c>
      <c r="DX37">
        <v>5</v>
      </c>
      <c r="DY37">
        <v>2</v>
      </c>
      <c r="DZ37">
        <v>2</v>
      </c>
      <c r="EA37">
        <v>2</v>
      </c>
      <c r="EB37">
        <v>2</v>
      </c>
      <c r="EC37">
        <v>4</v>
      </c>
      <c r="ED37">
        <v>6</v>
      </c>
      <c r="EE37">
        <v>5</v>
      </c>
      <c r="EF37">
        <v>3</v>
      </c>
      <c r="EG37">
        <v>5</v>
      </c>
      <c r="EH37">
        <v>4</v>
      </c>
      <c r="EI37">
        <v>2</v>
      </c>
      <c r="EJ37">
        <v>4</v>
      </c>
      <c r="EK37">
        <v>8</v>
      </c>
      <c r="EL37">
        <v>3</v>
      </c>
      <c r="EM37">
        <v>0</v>
      </c>
      <c r="EN37">
        <v>0</v>
      </c>
      <c r="EO37">
        <v>0</v>
      </c>
      <c r="EP37">
        <v>15</v>
      </c>
      <c r="EQ37">
        <v>5</v>
      </c>
      <c r="ER37">
        <v>10</v>
      </c>
      <c r="ES37">
        <v>20</v>
      </c>
      <c r="ET37">
        <v>0</v>
      </c>
      <c r="EU37">
        <v>10</v>
      </c>
      <c r="EV37">
        <v>10</v>
      </c>
      <c r="EW37">
        <v>20</v>
      </c>
      <c r="EX37">
        <v>10</v>
      </c>
      <c r="EY37">
        <v>5</v>
      </c>
      <c r="EZ37">
        <v>20</v>
      </c>
      <c r="FA37">
        <v>10</v>
      </c>
      <c r="FB37">
        <v>20</v>
      </c>
      <c r="FC37">
        <v>15</v>
      </c>
      <c r="FD37">
        <v>10</v>
      </c>
      <c r="FE37">
        <v>20</v>
      </c>
      <c r="FF37">
        <v>15</v>
      </c>
      <c r="FG37">
        <v>10</v>
      </c>
      <c r="FH37">
        <v>20</v>
      </c>
      <c r="FI37">
        <v>25</v>
      </c>
      <c r="FJ37">
        <v>35</v>
      </c>
      <c r="FK37">
        <v>20</v>
      </c>
      <c r="FL37">
        <v>5</v>
      </c>
      <c r="FM37">
        <v>30</v>
      </c>
      <c r="FN37">
        <v>15</v>
      </c>
      <c r="FO37">
        <v>0</v>
      </c>
      <c r="FP37">
        <v>0</v>
      </c>
      <c r="FQ37">
        <v>6308</v>
      </c>
      <c r="FR37">
        <v>6802</v>
      </c>
      <c r="FS37">
        <v>7234</v>
      </c>
      <c r="FT37">
        <v>7534</v>
      </c>
      <c r="FU37">
        <v>7821</v>
      </c>
      <c r="FV37">
        <v>8053</v>
      </c>
      <c r="FW37">
        <v>8221</v>
      </c>
      <c r="FX37">
        <v>8438</v>
      </c>
      <c r="FY37">
        <v>8595</v>
      </c>
      <c r="FZ37">
        <v>8712</v>
      </c>
      <c r="GA37">
        <v>8764</v>
      </c>
      <c r="GB37">
        <v>8892</v>
      </c>
      <c r="GC37">
        <v>9002</v>
      </c>
      <c r="GD37">
        <v>9023</v>
      </c>
      <c r="GE37">
        <v>9032</v>
      </c>
      <c r="GF37">
        <v>9036</v>
      </c>
      <c r="GG37">
        <v>9155</v>
      </c>
      <c r="GH37">
        <v>9205</v>
      </c>
      <c r="GI37">
        <v>9181</v>
      </c>
      <c r="GJ37">
        <v>9174</v>
      </c>
      <c r="GK37">
        <v>9204</v>
      </c>
      <c r="GL37">
        <v>9220</v>
      </c>
      <c r="GM37">
        <v>9177</v>
      </c>
      <c r="GN37">
        <v>9165</v>
      </c>
      <c r="GO37">
        <v>9116</v>
      </c>
      <c r="GP37">
        <v>9098</v>
      </c>
      <c r="GQ37">
        <v>0</v>
      </c>
      <c r="GR37">
        <v>0</v>
      </c>
      <c r="GS37">
        <v>763</v>
      </c>
      <c r="GT37">
        <v>939</v>
      </c>
      <c r="GU37">
        <v>1123</v>
      </c>
      <c r="GV37">
        <v>1299</v>
      </c>
      <c r="GW37">
        <v>1511</v>
      </c>
      <c r="GX37">
        <v>1675</v>
      </c>
      <c r="GY37">
        <v>1890</v>
      </c>
      <c r="GZ37">
        <v>2060</v>
      </c>
      <c r="HA37">
        <v>2217</v>
      </c>
      <c r="HB37">
        <v>2362</v>
      </c>
      <c r="HC37">
        <v>2522</v>
      </c>
      <c r="HD37">
        <v>2635</v>
      </c>
      <c r="HE37">
        <v>2742</v>
      </c>
      <c r="HF37">
        <v>2893</v>
      </c>
      <c r="HG37">
        <v>3025</v>
      </c>
      <c r="HH37">
        <v>3131</v>
      </c>
      <c r="HI37">
        <v>3207</v>
      </c>
      <c r="HJ37">
        <v>3296</v>
      </c>
      <c r="HK37">
        <v>3433</v>
      </c>
      <c r="HL37">
        <v>3529</v>
      </c>
      <c r="HM37">
        <v>3604</v>
      </c>
      <c r="HN37">
        <v>3684</v>
      </c>
      <c r="HO37">
        <v>3770</v>
      </c>
      <c r="HP37">
        <v>3808</v>
      </c>
      <c r="HQ37">
        <v>3909</v>
      </c>
      <c r="HR37">
        <v>3958</v>
      </c>
      <c r="HS37">
        <v>0</v>
      </c>
      <c r="HT37">
        <v>0</v>
      </c>
      <c r="HU37">
        <v>74</v>
      </c>
      <c r="HV37">
        <v>85</v>
      </c>
      <c r="HW37">
        <v>98</v>
      </c>
      <c r="HX37">
        <v>119</v>
      </c>
      <c r="HY37">
        <v>141</v>
      </c>
      <c r="HZ37">
        <v>173</v>
      </c>
      <c r="IA37">
        <v>188</v>
      </c>
      <c r="IB37">
        <v>204</v>
      </c>
      <c r="IC37">
        <v>224</v>
      </c>
      <c r="ID37">
        <v>261</v>
      </c>
      <c r="IE37">
        <v>278</v>
      </c>
      <c r="IF37">
        <v>309</v>
      </c>
      <c r="IG37">
        <v>334</v>
      </c>
      <c r="IH37">
        <v>365</v>
      </c>
      <c r="II37">
        <v>396</v>
      </c>
      <c r="IJ37">
        <v>440</v>
      </c>
      <c r="IK37">
        <v>451</v>
      </c>
      <c r="IL37">
        <v>473</v>
      </c>
      <c r="IM37">
        <v>495</v>
      </c>
      <c r="IN37">
        <v>521</v>
      </c>
      <c r="IO37">
        <v>558</v>
      </c>
      <c r="IP37">
        <v>570</v>
      </c>
      <c r="IQ37">
        <v>580</v>
      </c>
      <c r="IR37">
        <v>597</v>
      </c>
      <c r="IS37">
        <v>624</v>
      </c>
      <c r="IT37">
        <v>644</v>
      </c>
      <c r="IU37">
        <v>0</v>
      </c>
      <c r="IV37">
        <v>0</v>
      </c>
      <c r="IW37">
        <v>5</v>
      </c>
      <c r="IX37">
        <v>6</v>
      </c>
      <c r="IY37">
        <v>4</v>
      </c>
      <c r="IZ37">
        <v>4</v>
      </c>
      <c r="JA37">
        <v>11</v>
      </c>
      <c r="JB37">
        <v>11</v>
      </c>
      <c r="JC37">
        <v>11</v>
      </c>
      <c r="JD37">
        <v>8</v>
      </c>
      <c r="JE37">
        <v>10</v>
      </c>
      <c r="JF37">
        <v>6</v>
      </c>
      <c r="JG37">
        <v>13</v>
      </c>
      <c r="JH37">
        <v>10</v>
      </c>
      <c r="JI37">
        <v>12</v>
      </c>
      <c r="JJ37">
        <v>20</v>
      </c>
      <c r="JK37">
        <v>19</v>
      </c>
      <c r="JL37">
        <v>16</v>
      </c>
      <c r="JM37">
        <v>19</v>
      </c>
      <c r="JN37">
        <v>23</v>
      </c>
      <c r="JO37">
        <v>17</v>
      </c>
      <c r="JP37">
        <v>17</v>
      </c>
      <c r="JQ37">
        <v>22</v>
      </c>
      <c r="JR37">
        <v>29</v>
      </c>
      <c r="JS37">
        <v>25</v>
      </c>
      <c r="JT37">
        <v>24</v>
      </c>
      <c r="JU37">
        <v>27</v>
      </c>
      <c r="JV37">
        <v>25</v>
      </c>
      <c r="JW37">
        <v>0</v>
      </c>
      <c r="JX37">
        <v>0</v>
      </c>
      <c r="JY37">
        <v>0</v>
      </c>
      <c r="JZ37">
        <v>8</v>
      </c>
      <c r="KA37">
        <v>17</v>
      </c>
      <c r="KB37">
        <v>32</v>
      </c>
      <c r="KC37">
        <v>39</v>
      </c>
      <c r="KD37">
        <v>51</v>
      </c>
      <c r="KE37">
        <v>66</v>
      </c>
      <c r="KF37">
        <v>79</v>
      </c>
      <c r="KG37">
        <v>99</v>
      </c>
      <c r="KH37">
        <v>124</v>
      </c>
      <c r="KI37">
        <v>153</v>
      </c>
      <c r="KJ37">
        <v>180</v>
      </c>
      <c r="KK37">
        <v>206</v>
      </c>
      <c r="KL37">
        <v>222</v>
      </c>
      <c r="KM37">
        <v>254</v>
      </c>
      <c r="KN37">
        <v>289</v>
      </c>
      <c r="KO37">
        <v>333</v>
      </c>
      <c r="KP37">
        <v>368</v>
      </c>
      <c r="KQ37">
        <v>405</v>
      </c>
      <c r="KR37">
        <v>444</v>
      </c>
      <c r="KS37">
        <v>475</v>
      </c>
      <c r="KT37">
        <v>515</v>
      </c>
      <c r="KU37">
        <v>575</v>
      </c>
      <c r="KV37">
        <v>632</v>
      </c>
      <c r="KW37">
        <v>670</v>
      </c>
      <c r="KX37">
        <v>716</v>
      </c>
      <c r="KY37">
        <v>0</v>
      </c>
      <c r="KZ37">
        <v>0</v>
      </c>
      <c r="LA37">
        <v>0</v>
      </c>
      <c r="LB37">
        <v>148</v>
      </c>
      <c r="LC37">
        <v>298</v>
      </c>
      <c r="LD37">
        <v>452</v>
      </c>
      <c r="LE37">
        <v>633</v>
      </c>
      <c r="LF37">
        <v>786</v>
      </c>
      <c r="LG37">
        <v>955</v>
      </c>
      <c r="LH37">
        <v>1123</v>
      </c>
      <c r="LI37">
        <v>1300</v>
      </c>
      <c r="LJ37">
        <v>1450</v>
      </c>
      <c r="LK37">
        <v>1611</v>
      </c>
      <c r="LL37">
        <v>1791</v>
      </c>
      <c r="LM37">
        <v>1980</v>
      </c>
      <c r="LN37">
        <v>2155</v>
      </c>
      <c r="LO37">
        <v>2312</v>
      </c>
      <c r="LP37">
        <v>2490</v>
      </c>
      <c r="LQ37">
        <v>2661</v>
      </c>
      <c r="LR37">
        <v>2833</v>
      </c>
      <c r="LS37">
        <v>2997</v>
      </c>
      <c r="LT37">
        <v>3187</v>
      </c>
      <c r="LU37">
        <v>3372</v>
      </c>
      <c r="LV37">
        <v>3552</v>
      </c>
      <c r="LW37">
        <v>3736</v>
      </c>
      <c r="LX37">
        <v>3923</v>
      </c>
      <c r="LY37">
        <v>4110</v>
      </c>
      <c r="LZ37">
        <v>4266</v>
      </c>
      <c r="MA37">
        <v>0</v>
      </c>
      <c r="MB37">
        <v>0</v>
      </c>
      <c r="MC37">
        <v>1476</v>
      </c>
      <c r="MD37">
        <v>1498</v>
      </c>
      <c r="ME37">
        <v>1522</v>
      </c>
      <c r="MF37">
        <v>1538</v>
      </c>
      <c r="MG37">
        <v>1542</v>
      </c>
      <c r="MH37">
        <v>1571</v>
      </c>
      <c r="MI37">
        <v>1603</v>
      </c>
      <c r="MJ37">
        <v>1634</v>
      </c>
      <c r="MK37">
        <v>1656</v>
      </c>
      <c r="ML37">
        <v>1679</v>
      </c>
      <c r="MM37">
        <v>1666</v>
      </c>
      <c r="MN37">
        <v>1701</v>
      </c>
      <c r="MO37">
        <v>1721</v>
      </c>
      <c r="MP37">
        <v>1761</v>
      </c>
      <c r="MQ37">
        <v>1796</v>
      </c>
      <c r="MR37">
        <v>1830</v>
      </c>
      <c r="MS37">
        <v>1857</v>
      </c>
      <c r="MT37">
        <v>1865</v>
      </c>
      <c r="MU37">
        <v>1866</v>
      </c>
      <c r="MV37">
        <v>1878</v>
      </c>
      <c r="MW37">
        <v>1885</v>
      </c>
      <c r="MX37">
        <v>1923</v>
      </c>
      <c r="MY37">
        <v>1886</v>
      </c>
      <c r="MZ37">
        <v>1877</v>
      </c>
      <c r="NA37">
        <v>1862</v>
      </c>
      <c r="NB37">
        <v>1881</v>
      </c>
      <c r="NC37">
        <v>0</v>
      </c>
      <c r="ND37">
        <v>0</v>
      </c>
      <c r="NE37">
        <v>0</v>
      </c>
      <c r="NF37">
        <v>28</v>
      </c>
      <c r="NG37">
        <v>75</v>
      </c>
      <c r="NH37">
        <v>124</v>
      </c>
      <c r="NI37">
        <v>164</v>
      </c>
      <c r="NJ37">
        <v>202</v>
      </c>
      <c r="NK37">
        <v>248</v>
      </c>
      <c r="NL37">
        <v>300</v>
      </c>
      <c r="NM37">
        <v>351</v>
      </c>
      <c r="NN37">
        <v>401</v>
      </c>
      <c r="NO37">
        <v>466</v>
      </c>
      <c r="NP37">
        <v>507</v>
      </c>
      <c r="NQ37">
        <v>561</v>
      </c>
      <c r="NR37">
        <v>607</v>
      </c>
      <c r="NS37">
        <v>647</v>
      </c>
      <c r="NT37">
        <v>698</v>
      </c>
      <c r="NU37">
        <v>743</v>
      </c>
      <c r="NV37">
        <v>790</v>
      </c>
      <c r="NW37">
        <v>833</v>
      </c>
      <c r="NX37">
        <v>875</v>
      </c>
      <c r="NY37">
        <v>915</v>
      </c>
      <c r="NZ37">
        <v>969</v>
      </c>
      <c r="OA37">
        <v>1021</v>
      </c>
      <c r="OB37">
        <v>1071</v>
      </c>
      <c r="OC37">
        <v>1117</v>
      </c>
      <c r="OD37">
        <v>1170</v>
      </c>
      <c r="OE37">
        <v>0</v>
      </c>
      <c r="OF37">
        <v>0</v>
      </c>
      <c r="OG37">
        <v>2063</v>
      </c>
      <c r="OH37">
        <v>2262</v>
      </c>
      <c r="OI37">
        <v>2497</v>
      </c>
      <c r="OJ37">
        <v>2713</v>
      </c>
      <c r="OK37">
        <v>2903</v>
      </c>
      <c r="OL37">
        <v>3107</v>
      </c>
      <c r="OM37">
        <v>3321</v>
      </c>
      <c r="ON37">
        <v>3457</v>
      </c>
      <c r="OO37">
        <v>3639</v>
      </c>
      <c r="OP37">
        <v>3842</v>
      </c>
      <c r="OQ37">
        <v>4038</v>
      </c>
      <c r="OR37">
        <v>4204</v>
      </c>
      <c r="OS37">
        <v>4388</v>
      </c>
      <c r="OT37">
        <v>4515</v>
      </c>
      <c r="OU37">
        <v>4654</v>
      </c>
      <c r="OV37">
        <v>4768</v>
      </c>
      <c r="OW37">
        <v>4923</v>
      </c>
      <c r="OX37">
        <v>5085</v>
      </c>
      <c r="OY37">
        <v>5211</v>
      </c>
      <c r="OZ37">
        <v>5333</v>
      </c>
      <c r="PA37">
        <v>5410</v>
      </c>
      <c r="PB37">
        <v>5515</v>
      </c>
      <c r="PC37">
        <v>5619</v>
      </c>
      <c r="PD37">
        <v>5684</v>
      </c>
      <c r="PE37">
        <v>5772</v>
      </c>
      <c r="PF37">
        <v>5829</v>
      </c>
      <c r="PG37">
        <v>0</v>
      </c>
      <c r="PH37">
        <v>0</v>
      </c>
      <c r="PI37">
        <v>0</v>
      </c>
      <c r="PJ37">
        <v>60</v>
      </c>
      <c r="PK37">
        <v>108</v>
      </c>
      <c r="PL37">
        <v>156</v>
      </c>
      <c r="PM37">
        <v>209</v>
      </c>
      <c r="PN37">
        <v>275</v>
      </c>
      <c r="PO37">
        <v>344</v>
      </c>
      <c r="PP37">
        <v>419</v>
      </c>
      <c r="PQ37">
        <v>492</v>
      </c>
      <c r="PR37">
        <v>577</v>
      </c>
      <c r="PS37">
        <v>669</v>
      </c>
      <c r="PT37">
        <v>738</v>
      </c>
      <c r="PU37">
        <v>825</v>
      </c>
      <c r="PV37">
        <v>938</v>
      </c>
      <c r="PW37">
        <v>1036</v>
      </c>
      <c r="PX37">
        <v>1151</v>
      </c>
      <c r="PY37">
        <v>1263</v>
      </c>
      <c r="PZ37">
        <v>1358</v>
      </c>
      <c r="QA37">
        <v>1478</v>
      </c>
      <c r="QB37">
        <v>1582</v>
      </c>
      <c r="QC37">
        <v>1726</v>
      </c>
      <c r="QD37">
        <v>1851</v>
      </c>
      <c r="QE37">
        <v>1980</v>
      </c>
      <c r="QF37">
        <v>2127</v>
      </c>
      <c r="QG37">
        <v>2259</v>
      </c>
      <c r="QH37">
        <v>2419</v>
      </c>
      <c r="QI37">
        <v>0</v>
      </c>
      <c r="QJ37">
        <v>0</v>
      </c>
      <c r="QK37">
        <v>7345</v>
      </c>
      <c r="QL37">
        <v>7670</v>
      </c>
      <c r="QM37">
        <v>7917</v>
      </c>
      <c r="QN37">
        <v>8130</v>
      </c>
      <c r="QO37">
        <v>8354</v>
      </c>
      <c r="QP37">
        <v>8487</v>
      </c>
      <c r="QQ37">
        <v>8618</v>
      </c>
      <c r="QR37">
        <v>8697</v>
      </c>
      <c r="QS37">
        <v>8784</v>
      </c>
      <c r="QT37">
        <v>8877</v>
      </c>
      <c r="QU37">
        <v>8859</v>
      </c>
      <c r="QV37">
        <v>8927</v>
      </c>
      <c r="QW37">
        <v>8964</v>
      </c>
      <c r="QX37">
        <v>8976</v>
      </c>
      <c r="QY37">
        <v>9006</v>
      </c>
      <c r="QZ37">
        <v>9098</v>
      </c>
      <c r="RA37">
        <v>9065</v>
      </c>
      <c r="RB37">
        <v>9007</v>
      </c>
      <c r="RC37">
        <v>9035</v>
      </c>
      <c r="RD37">
        <v>9081</v>
      </c>
      <c r="RE37">
        <v>9106</v>
      </c>
      <c r="RF37">
        <v>9038</v>
      </c>
      <c r="RG37">
        <v>9024</v>
      </c>
      <c r="RH37">
        <v>9020</v>
      </c>
      <c r="RI37">
        <v>8984</v>
      </c>
      <c r="RJ37">
        <v>9010</v>
      </c>
      <c r="RK37">
        <v>0</v>
      </c>
      <c r="RL37">
        <v>0</v>
      </c>
      <c r="RM37">
        <v>8480</v>
      </c>
      <c r="RN37">
        <v>8458</v>
      </c>
      <c r="RO37">
        <v>8502</v>
      </c>
      <c r="RP37">
        <v>8529</v>
      </c>
      <c r="RQ37">
        <v>8540</v>
      </c>
      <c r="RR37">
        <v>8587</v>
      </c>
      <c r="RS37">
        <v>8643</v>
      </c>
      <c r="RT37">
        <v>8708</v>
      </c>
      <c r="RU37">
        <v>8745</v>
      </c>
      <c r="RV37">
        <v>8789</v>
      </c>
      <c r="RW37">
        <v>8923</v>
      </c>
      <c r="RX37">
        <v>9005</v>
      </c>
      <c r="RY37">
        <v>9062</v>
      </c>
      <c r="RZ37">
        <v>9093</v>
      </c>
      <c r="SA37">
        <v>9134</v>
      </c>
      <c r="SB37">
        <v>9114</v>
      </c>
      <c r="SC37">
        <v>9172</v>
      </c>
      <c r="SD37">
        <v>9289</v>
      </c>
      <c r="SE37">
        <v>9344</v>
      </c>
      <c r="SF37">
        <v>9353</v>
      </c>
      <c r="SG37">
        <v>9384</v>
      </c>
      <c r="SH37">
        <v>9459</v>
      </c>
      <c r="SI37">
        <v>9431</v>
      </c>
      <c r="SJ37">
        <v>9438</v>
      </c>
      <c r="SK37">
        <v>9488</v>
      </c>
      <c r="SL37">
        <v>9482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1580000</v>
      </c>
      <c r="SU37">
        <v>1570000</v>
      </c>
      <c r="SV37">
        <v>1560000</v>
      </c>
      <c r="SW37">
        <v>1540000</v>
      </c>
      <c r="SX37">
        <v>1520000</v>
      </c>
      <c r="SY37">
        <v>1480000</v>
      </c>
      <c r="SZ37">
        <v>1460000</v>
      </c>
      <c r="TA37">
        <v>1440000</v>
      </c>
      <c r="TB37">
        <v>1400000</v>
      </c>
      <c r="TC37">
        <v>1360000</v>
      </c>
      <c r="TD37">
        <v>1320000</v>
      </c>
      <c r="TE37">
        <v>1300000</v>
      </c>
      <c r="TF37">
        <v>1270000</v>
      </c>
      <c r="TG37">
        <v>1230000</v>
      </c>
      <c r="TH37">
        <v>1190000</v>
      </c>
      <c r="TI37">
        <v>1160000</v>
      </c>
      <c r="TJ37">
        <v>1130000</v>
      </c>
      <c r="TK37">
        <v>1090000</v>
      </c>
      <c r="TL37">
        <v>1060000</v>
      </c>
      <c r="TM37">
        <v>1020000</v>
      </c>
      <c r="TN37">
        <v>988044.0477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388134.75459999999</v>
      </c>
      <c r="TW37">
        <v>425199.06459999998</v>
      </c>
      <c r="TX37">
        <v>449946.10009999998</v>
      </c>
      <c r="TY37">
        <v>470134.08610000001</v>
      </c>
      <c r="TZ37">
        <v>486293.78080000001</v>
      </c>
      <c r="UA37">
        <v>504111.58679999999</v>
      </c>
      <c r="UB37">
        <v>511357.9265</v>
      </c>
      <c r="UC37">
        <v>516624.02470000001</v>
      </c>
      <c r="UD37">
        <v>529198.19830000005</v>
      </c>
      <c r="UE37">
        <v>537227.30460000003</v>
      </c>
      <c r="UF37">
        <v>539856.75699999998</v>
      </c>
      <c r="UG37">
        <v>536855.25569999998</v>
      </c>
      <c r="UH37">
        <v>535683.44810000004</v>
      </c>
      <c r="UI37">
        <v>541698.46279999998</v>
      </c>
      <c r="UJ37">
        <v>540627.62490000005</v>
      </c>
      <c r="UK37">
        <v>536036.21589999995</v>
      </c>
      <c r="UL37">
        <v>531975.64179999998</v>
      </c>
      <c r="UM37">
        <v>528538.0416</v>
      </c>
      <c r="UN37">
        <v>518316.00069999998</v>
      </c>
      <c r="UO37">
        <v>516566.36180000001</v>
      </c>
      <c r="UP37">
        <v>507807.38990000001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278655.04820000002</v>
      </c>
      <c r="UY37">
        <v>293996.01030000002</v>
      </c>
      <c r="UZ37">
        <v>309725.19160000002</v>
      </c>
      <c r="VA37">
        <v>330184.86060000001</v>
      </c>
      <c r="VB37">
        <v>373518.76130000001</v>
      </c>
      <c r="VC37">
        <v>386259.77630000003</v>
      </c>
      <c r="VD37">
        <v>416827.09669999999</v>
      </c>
      <c r="VE37">
        <v>437428.12800000003</v>
      </c>
      <c r="VF37">
        <v>464104.60649999999</v>
      </c>
      <c r="VG37">
        <v>488856.02919999999</v>
      </c>
      <c r="VH37">
        <v>527352.78229999996</v>
      </c>
      <c r="VI37">
        <v>524792.8173</v>
      </c>
      <c r="VJ37">
        <v>534361.61840000004</v>
      </c>
      <c r="VK37">
        <v>542927.81270000001</v>
      </c>
      <c r="VL37">
        <v>554801.1973</v>
      </c>
      <c r="VM37">
        <v>576894.82160000002</v>
      </c>
      <c r="VN37">
        <v>572137.0503</v>
      </c>
      <c r="VO37">
        <v>565218.00230000005</v>
      </c>
      <c r="VP37">
        <v>564839.55039999995</v>
      </c>
      <c r="VQ37">
        <v>573189.37639999995</v>
      </c>
      <c r="VR37">
        <v>574330.90370000002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255650.20379999999</v>
      </c>
      <c r="WA37">
        <v>248204.08129999999</v>
      </c>
      <c r="WB37">
        <v>175254.4264</v>
      </c>
      <c r="WC37">
        <v>212687.4106</v>
      </c>
      <c r="WD37">
        <v>123895.579</v>
      </c>
      <c r="WE37">
        <v>260621.76809999999</v>
      </c>
      <c r="WF37">
        <v>194639.10990000001</v>
      </c>
      <c r="WG37">
        <v>226764.01149999999</v>
      </c>
      <c r="WH37">
        <v>366932.0575</v>
      </c>
      <c r="WI37">
        <v>338432.48019999999</v>
      </c>
      <c r="WJ37">
        <v>276694.92499999999</v>
      </c>
      <c r="WK37">
        <v>319005.07130000001</v>
      </c>
      <c r="WL37">
        <v>374916.53759999998</v>
      </c>
      <c r="WM37">
        <v>269040.99359999999</v>
      </c>
      <c r="WN37">
        <v>261204.84820000001</v>
      </c>
      <c r="WO37">
        <v>328184.27529999998</v>
      </c>
      <c r="WP37">
        <v>420006.3541</v>
      </c>
      <c r="WQ37">
        <v>351528.58559999999</v>
      </c>
      <c r="WR37">
        <v>327638.29340000002</v>
      </c>
      <c r="WS37">
        <v>357857.35930000001</v>
      </c>
      <c r="WT37">
        <v>321698.45309999998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27200000</v>
      </c>
      <c r="ZG37">
        <v>27000000</v>
      </c>
      <c r="ZH37">
        <v>26700000</v>
      </c>
      <c r="ZI37">
        <v>26200000</v>
      </c>
      <c r="ZJ37">
        <v>25800000</v>
      </c>
      <c r="ZK37">
        <v>24900000</v>
      </c>
      <c r="ZL37">
        <v>24700000</v>
      </c>
      <c r="ZM37">
        <v>24200000</v>
      </c>
      <c r="ZN37">
        <v>24100000</v>
      </c>
      <c r="ZO37">
        <v>23800000</v>
      </c>
      <c r="ZP37">
        <v>23600000</v>
      </c>
      <c r="ZQ37">
        <v>23200000</v>
      </c>
      <c r="ZR37">
        <v>22700000</v>
      </c>
      <c r="ZS37">
        <v>22000000</v>
      </c>
      <c r="ZT37">
        <v>21500000</v>
      </c>
      <c r="ZU37">
        <v>21000000</v>
      </c>
      <c r="ZV37">
        <v>20800000</v>
      </c>
      <c r="ZW37">
        <v>19800000</v>
      </c>
      <c r="ZX37">
        <v>19100000</v>
      </c>
      <c r="ZY37">
        <v>18400000</v>
      </c>
      <c r="ZZ37">
        <v>18000000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23400000</v>
      </c>
      <c r="ABK37">
        <v>24200000</v>
      </c>
      <c r="ABL37">
        <v>24500000</v>
      </c>
      <c r="ABM37">
        <v>25000000</v>
      </c>
      <c r="ABN37">
        <v>25700000</v>
      </c>
      <c r="ABO37">
        <v>26200000</v>
      </c>
      <c r="ABP37">
        <v>26500000</v>
      </c>
      <c r="ABQ37">
        <v>26800000</v>
      </c>
      <c r="ABR37">
        <v>26800000</v>
      </c>
      <c r="ABS37">
        <v>26800000</v>
      </c>
      <c r="ABT37">
        <v>26700000</v>
      </c>
      <c r="ABU37">
        <v>26700000</v>
      </c>
      <c r="ABV37">
        <v>26800000</v>
      </c>
      <c r="ABW37">
        <v>26700000</v>
      </c>
      <c r="ABX37">
        <v>26500000</v>
      </c>
      <c r="ABY37">
        <v>26100000</v>
      </c>
      <c r="ABZ37">
        <v>25800000</v>
      </c>
      <c r="ACA37">
        <v>25600000</v>
      </c>
      <c r="ACB37">
        <v>25100000</v>
      </c>
      <c r="ACC37">
        <v>24700000</v>
      </c>
      <c r="ACD37">
        <v>24300000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4600000</v>
      </c>
      <c r="ADO37">
        <v>4540000</v>
      </c>
      <c r="ADP37">
        <v>4450000</v>
      </c>
      <c r="ADQ37">
        <v>4360000</v>
      </c>
      <c r="ADR37">
        <v>4280000</v>
      </c>
      <c r="ADS37">
        <v>4150000</v>
      </c>
      <c r="ADT37">
        <v>4060000</v>
      </c>
      <c r="ADU37">
        <v>3950000</v>
      </c>
      <c r="ADV37">
        <v>3840000</v>
      </c>
      <c r="ADW37">
        <v>3740000</v>
      </c>
      <c r="ADX37">
        <v>3670000</v>
      </c>
      <c r="ADY37">
        <v>3550000</v>
      </c>
      <c r="ADZ37">
        <v>3430000</v>
      </c>
      <c r="AEA37">
        <v>3340000</v>
      </c>
      <c r="AEB37">
        <v>3260000</v>
      </c>
      <c r="AEC37">
        <v>3170000</v>
      </c>
      <c r="AED37">
        <v>3060000</v>
      </c>
      <c r="AEE37">
        <v>2960000</v>
      </c>
      <c r="AEF37">
        <v>2870000</v>
      </c>
      <c r="AEG37">
        <v>2780000</v>
      </c>
      <c r="AEH37">
        <v>2710000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3170000</v>
      </c>
      <c r="AEQ37">
        <v>3100000</v>
      </c>
      <c r="AER37">
        <v>3030000</v>
      </c>
      <c r="AES37">
        <v>2950000</v>
      </c>
      <c r="AET37">
        <v>2880000</v>
      </c>
      <c r="AEU37">
        <v>2840000</v>
      </c>
      <c r="AEV37">
        <v>2780000</v>
      </c>
      <c r="AEW37">
        <v>2720000</v>
      </c>
      <c r="AEX37">
        <v>2650000</v>
      </c>
      <c r="AEY37">
        <v>2580000</v>
      </c>
      <c r="AEZ37">
        <v>2500000</v>
      </c>
      <c r="AFA37">
        <v>2440000</v>
      </c>
      <c r="AFB37">
        <v>2400000</v>
      </c>
      <c r="AFC37">
        <v>2350000</v>
      </c>
      <c r="AFD37">
        <v>2280000</v>
      </c>
      <c r="AFE37">
        <v>2220000</v>
      </c>
      <c r="AFF37">
        <v>2170000</v>
      </c>
      <c r="AFG37">
        <v>2110000</v>
      </c>
      <c r="AFH37">
        <v>2050000</v>
      </c>
      <c r="AFI37">
        <v>2000000</v>
      </c>
      <c r="AFJ37">
        <v>1940000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220.7439219</v>
      </c>
      <c r="AGU37">
        <v>241.82351109999999</v>
      </c>
      <c r="AGV37">
        <v>255.89789529999999</v>
      </c>
      <c r="AGW37">
        <v>267.37941080000002</v>
      </c>
      <c r="AGX37">
        <v>276.56991579999999</v>
      </c>
      <c r="AGY37">
        <v>286.70343860000003</v>
      </c>
      <c r="AGZ37">
        <v>290.82465009999999</v>
      </c>
      <c r="AHA37">
        <v>293.81963880000001</v>
      </c>
      <c r="AHB37">
        <v>300.97094989999999</v>
      </c>
      <c r="AHC37">
        <v>305.53734439999999</v>
      </c>
      <c r="AHD37">
        <v>307.03279320000001</v>
      </c>
      <c r="AHE37">
        <v>305.32574899999997</v>
      </c>
      <c r="AHF37">
        <v>304.65930680000002</v>
      </c>
      <c r="AHG37">
        <v>308.08022670000003</v>
      </c>
      <c r="AHH37">
        <v>307.47120899999999</v>
      </c>
      <c r="AHI37">
        <v>304.85993639999998</v>
      </c>
      <c r="AHJ37">
        <v>302.55056560000003</v>
      </c>
      <c r="AHK37">
        <v>300.5954989</v>
      </c>
      <c r="AHL37">
        <v>294.78191650000002</v>
      </c>
      <c r="AHM37">
        <v>293.7868441</v>
      </c>
      <c r="AHN37">
        <v>288.80535309999999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27.979282600000001</v>
      </c>
      <c r="AHW37">
        <v>29.51964267</v>
      </c>
      <c r="AHX37">
        <v>31.098983189999998</v>
      </c>
      <c r="AHY37">
        <v>33.153303989999998</v>
      </c>
      <c r="AHZ37">
        <v>37.504387749999999</v>
      </c>
      <c r="AIA37">
        <v>38.78369154</v>
      </c>
      <c r="AIB37">
        <v>41.852904530000004</v>
      </c>
      <c r="AIC37">
        <v>43.921419280000002</v>
      </c>
      <c r="AID37">
        <v>46.599959409999997</v>
      </c>
      <c r="AIE37">
        <v>49.085207949999997</v>
      </c>
      <c r="AIF37">
        <v>52.950601890000002</v>
      </c>
      <c r="AIG37">
        <v>52.693560130000002</v>
      </c>
      <c r="AIH37">
        <v>53.654347280000003</v>
      </c>
      <c r="AII37">
        <v>54.51446438</v>
      </c>
      <c r="AIJ37">
        <v>55.706650860000003</v>
      </c>
      <c r="AIK37">
        <v>57.925034349999997</v>
      </c>
      <c r="AIL37">
        <v>57.447314570000003</v>
      </c>
      <c r="AIM37">
        <v>56.752584659999997</v>
      </c>
      <c r="AIN37">
        <v>56.714584940000002</v>
      </c>
      <c r="AIO37">
        <v>57.552976860000001</v>
      </c>
      <c r="AIP37">
        <v>57.667595679999998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3.4997731839999999</v>
      </c>
      <c r="AIY37">
        <v>3.3978380430000001</v>
      </c>
      <c r="AIZ37">
        <v>2.3991795539999998</v>
      </c>
      <c r="AJA37">
        <v>2.911625672</v>
      </c>
      <c r="AJB37">
        <v>1.6960926249999999</v>
      </c>
      <c r="AJC37">
        <v>3.5678323820000002</v>
      </c>
      <c r="AJD37">
        <v>2.664549949</v>
      </c>
      <c r="AJE37">
        <v>3.1043300380000001</v>
      </c>
      <c r="AJF37">
        <v>5.0231877630000001</v>
      </c>
      <c r="AJG37">
        <v>4.6330372569999998</v>
      </c>
      <c r="AJH37">
        <v>3.7878689890000001</v>
      </c>
      <c r="AJI37">
        <v>4.3670819659999998</v>
      </c>
      <c r="AJJ37">
        <v>5.1324928569999999</v>
      </c>
      <c r="AJK37">
        <v>3.683089007</v>
      </c>
      <c r="AJL37">
        <v>3.5758145699999999</v>
      </c>
      <c r="AJM37">
        <v>4.4927424629999999</v>
      </c>
      <c r="AJN37">
        <v>5.7497586690000002</v>
      </c>
      <c r="AJO37">
        <v>4.8123189389999999</v>
      </c>
      <c r="AJP37">
        <v>4.4852681380000003</v>
      </c>
      <c r="AJQ37">
        <v>4.8989579169999997</v>
      </c>
      <c r="AJR37">
        <v>4.4039535389999998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213.5747964</v>
      </c>
      <c r="AKA37">
        <v>223.35988140000001</v>
      </c>
      <c r="AKB37">
        <v>180.65932979999999</v>
      </c>
      <c r="AKC37">
        <v>251.8812059</v>
      </c>
      <c r="AKD37">
        <v>344.31789689999999</v>
      </c>
      <c r="AKE37">
        <v>393.72790120000002</v>
      </c>
      <c r="AKF37">
        <v>347.42598470000001</v>
      </c>
      <c r="AKG37">
        <v>326.98016760000002</v>
      </c>
      <c r="AKH37">
        <v>207.6363905</v>
      </c>
      <c r="AKI37">
        <v>410.22592930000002</v>
      </c>
      <c r="AKJ37">
        <v>385.02759579999997</v>
      </c>
      <c r="AKK37">
        <v>519.58140679999997</v>
      </c>
      <c r="AKL37">
        <v>399.91935289999998</v>
      </c>
      <c r="AKM37">
        <v>343.06850930000002</v>
      </c>
      <c r="AKN37">
        <v>416.13924600000001</v>
      </c>
      <c r="AKO37">
        <v>273.1164857</v>
      </c>
      <c r="AKP37">
        <v>359.02027459999999</v>
      </c>
      <c r="AKQ37">
        <v>562.50147249999998</v>
      </c>
      <c r="AKR37">
        <v>483.1031663</v>
      </c>
      <c r="AKS37">
        <v>277.21970700000003</v>
      </c>
      <c r="AKT37">
        <v>383.84960439999998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113.8704438</v>
      </c>
      <c r="AME37">
        <v>112.8057211</v>
      </c>
      <c r="AMF37">
        <v>111.63809860000001</v>
      </c>
      <c r="AMG37">
        <v>109.84580769999999</v>
      </c>
      <c r="AMH37">
        <v>108.1276155</v>
      </c>
      <c r="AMI37">
        <v>104.1654518</v>
      </c>
      <c r="AMJ37">
        <v>103.25611809999999</v>
      </c>
      <c r="AMK37">
        <v>101.427361</v>
      </c>
      <c r="AML37">
        <v>100.76190889999999</v>
      </c>
      <c r="AMM37">
        <v>99.771416540000004</v>
      </c>
      <c r="AMN37">
        <v>98.699208740000003</v>
      </c>
      <c r="AMO37">
        <v>97.238278230000006</v>
      </c>
      <c r="AMP37">
        <v>94.812799060000003</v>
      </c>
      <c r="AMQ37">
        <v>92.100618470000001</v>
      </c>
      <c r="AMR37">
        <v>89.99311204</v>
      </c>
      <c r="AMS37">
        <v>87.697620999999998</v>
      </c>
      <c r="AMT37">
        <v>86.859738449999995</v>
      </c>
      <c r="AMU37">
        <v>82.707272070000002</v>
      </c>
      <c r="AMV37">
        <v>79.915138459999994</v>
      </c>
      <c r="AMW37">
        <v>76.967474339999995</v>
      </c>
      <c r="AMX37">
        <v>75.488210420000001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262.10060110000001</v>
      </c>
      <c r="ANG37">
        <v>317.26856329999998</v>
      </c>
      <c r="ANH37">
        <v>333.3044787</v>
      </c>
      <c r="ANI37">
        <v>313.98357759999999</v>
      </c>
      <c r="ANJ37">
        <v>294.73251870000001</v>
      </c>
      <c r="ANK37">
        <v>401.7329416</v>
      </c>
      <c r="ANL37">
        <v>228.01812480000001</v>
      </c>
      <c r="ANM37">
        <v>261.0929405</v>
      </c>
      <c r="ANN37">
        <v>252.98532729999999</v>
      </c>
      <c r="ANO37">
        <v>207.1457121</v>
      </c>
      <c r="ANP37">
        <v>241.1860168</v>
      </c>
      <c r="ANQ37">
        <v>210.86389</v>
      </c>
      <c r="ANR37">
        <v>206.88209509999999</v>
      </c>
      <c r="ANS37">
        <v>148.5846919</v>
      </c>
      <c r="ANT37">
        <v>157.466677</v>
      </c>
      <c r="ANU37">
        <v>146.97018080000001</v>
      </c>
      <c r="ANV37">
        <v>171.41553239999999</v>
      </c>
      <c r="ANW37">
        <v>191.9799314</v>
      </c>
      <c r="ANX37">
        <v>173.86614760000001</v>
      </c>
      <c r="ANY37">
        <v>137.63790539999999</v>
      </c>
      <c r="ANZ37">
        <v>163.57903640000001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146.54291889999999</v>
      </c>
      <c r="AOI37">
        <v>152.0740931</v>
      </c>
      <c r="AOJ37">
        <v>153.69102770000001</v>
      </c>
      <c r="AOK37">
        <v>157.0702612</v>
      </c>
      <c r="AOL37">
        <v>161.0022874</v>
      </c>
      <c r="AOM37">
        <v>164.287218</v>
      </c>
      <c r="AON37">
        <v>166.05920080000001</v>
      </c>
      <c r="AOO37">
        <v>168.27888680000001</v>
      </c>
      <c r="AOP37">
        <v>168.10612660000001</v>
      </c>
      <c r="AOQ37">
        <v>168.23445319999999</v>
      </c>
      <c r="AOR37">
        <v>167.33530669999999</v>
      </c>
      <c r="AOS37">
        <v>167.7428233</v>
      </c>
      <c r="AOT37">
        <v>168.21621049999999</v>
      </c>
      <c r="AOU37">
        <v>167.363495</v>
      </c>
      <c r="AOV37">
        <v>166.2930207</v>
      </c>
      <c r="AOW37">
        <v>163.780608</v>
      </c>
      <c r="AOX37">
        <v>162.09645080000001</v>
      </c>
      <c r="AOY37">
        <v>160.34292310000001</v>
      </c>
      <c r="AOZ37">
        <v>157.47354670000001</v>
      </c>
      <c r="APA37">
        <v>155.25394249999999</v>
      </c>
      <c r="APB37">
        <v>152.22050050000001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594.06486670000004</v>
      </c>
      <c r="APK37">
        <v>647.04949380000005</v>
      </c>
      <c r="APL37">
        <v>673.41505389999998</v>
      </c>
      <c r="APM37">
        <v>689.31996189999995</v>
      </c>
      <c r="APN37">
        <v>740.2033768</v>
      </c>
      <c r="APO37">
        <v>785.81779570000003</v>
      </c>
      <c r="APP37">
        <v>617.33426369999995</v>
      </c>
      <c r="APQ37">
        <v>665.08168739999996</v>
      </c>
      <c r="APR37">
        <v>913.27888299999995</v>
      </c>
      <c r="APS37">
        <v>798.94121840000003</v>
      </c>
      <c r="APT37">
        <v>786.63700070000004</v>
      </c>
      <c r="APU37">
        <v>745.57885480000004</v>
      </c>
      <c r="APV37">
        <v>672.86047889999998</v>
      </c>
      <c r="APW37">
        <v>725.91660220000006</v>
      </c>
      <c r="APX37">
        <v>658.73580400000003</v>
      </c>
      <c r="APY37">
        <v>847.72590090000006</v>
      </c>
      <c r="APZ37">
        <v>680.49341200000003</v>
      </c>
      <c r="AQA37">
        <v>711.12808749999999</v>
      </c>
      <c r="AQB37">
        <v>809.93211929999995</v>
      </c>
      <c r="AQC37">
        <v>687.53430149999997</v>
      </c>
      <c r="AQD37">
        <v>826.54068659999996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94.785797470000006</v>
      </c>
      <c r="ARO37">
        <v>92.625186130000003</v>
      </c>
      <c r="ARP37">
        <v>90.603667239999993</v>
      </c>
      <c r="ARQ37">
        <v>88.338484649999998</v>
      </c>
      <c r="ARR37">
        <v>86.197043699999995</v>
      </c>
      <c r="ARS37">
        <v>84.962361479999998</v>
      </c>
      <c r="ART37">
        <v>83.245769920000001</v>
      </c>
      <c r="ARU37">
        <v>81.332718830000005</v>
      </c>
      <c r="ARV37">
        <v>79.233930259999994</v>
      </c>
      <c r="ARW37">
        <v>77.273003020000004</v>
      </c>
      <c r="ARX37">
        <v>74.858062540000006</v>
      </c>
      <c r="ARY37">
        <v>73.140239769999994</v>
      </c>
      <c r="ARZ37">
        <v>71.91575958</v>
      </c>
      <c r="ASA37">
        <v>70.23453542</v>
      </c>
      <c r="ASB37">
        <v>68.254547830000007</v>
      </c>
      <c r="ASC37">
        <v>66.486188100000007</v>
      </c>
      <c r="ASD37">
        <v>65.065599500000005</v>
      </c>
      <c r="ASE37">
        <v>62.983491229999998</v>
      </c>
      <c r="ASF37">
        <v>61.194407439999999</v>
      </c>
      <c r="ASG37">
        <v>59.726795189999997</v>
      </c>
      <c r="ASH37">
        <v>57.95050999</v>
      </c>
    </row>
    <row r="38" spans="3:1178" x14ac:dyDescent="0.25">
      <c r="C38">
        <v>0</v>
      </c>
      <c r="D38">
        <v>0</v>
      </c>
      <c r="E38">
        <v>0</v>
      </c>
      <c r="F38">
        <v>225</v>
      </c>
      <c r="G38">
        <v>219</v>
      </c>
      <c r="H38">
        <v>275</v>
      </c>
      <c r="I38">
        <v>252</v>
      </c>
      <c r="J38">
        <v>285</v>
      </c>
      <c r="K38">
        <v>248</v>
      </c>
      <c r="L38">
        <v>246</v>
      </c>
      <c r="M38">
        <v>280</v>
      </c>
      <c r="N38">
        <v>238</v>
      </c>
      <c r="O38">
        <v>286</v>
      </c>
      <c r="P38">
        <v>295</v>
      </c>
      <c r="Q38">
        <v>275</v>
      </c>
      <c r="R38">
        <v>263</v>
      </c>
      <c r="S38">
        <v>296</v>
      </c>
      <c r="T38">
        <v>285</v>
      </c>
      <c r="U38">
        <v>301</v>
      </c>
      <c r="V38">
        <v>267</v>
      </c>
      <c r="W38">
        <v>273</v>
      </c>
      <c r="X38">
        <v>268</v>
      </c>
      <c r="Y38">
        <v>263</v>
      </c>
      <c r="Z38">
        <v>300</v>
      </c>
      <c r="AA38">
        <v>322</v>
      </c>
      <c r="AB38">
        <v>296</v>
      </c>
      <c r="AC38">
        <v>288</v>
      </c>
      <c r="AD38">
        <v>294</v>
      </c>
      <c r="AE38">
        <v>0</v>
      </c>
      <c r="AF38">
        <v>0</v>
      </c>
      <c r="AG38">
        <v>0</v>
      </c>
      <c r="AH38">
        <v>69</v>
      </c>
      <c r="AI38">
        <v>74</v>
      </c>
      <c r="AJ38">
        <v>62</v>
      </c>
      <c r="AK38">
        <v>96</v>
      </c>
      <c r="AL38">
        <v>74</v>
      </c>
      <c r="AM38">
        <v>90</v>
      </c>
      <c r="AN38">
        <v>84</v>
      </c>
      <c r="AO38">
        <v>75</v>
      </c>
      <c r="AP38">
        <v>111</v>
      </c>
      <c r="AQ38">
        <v>82</v>
      </c>
      <c r="AR38">
        <v>102</v>
      </c>
      <c r="AS38">
        <v>96</v>
      </c>
      <c r="AT38">
        <v>101</v>
      </c>
      <c r="AU38">
        <v>136</v>
      </c>
      <c r="AV38">
        <v>109</v>
      </c>
      <c r="AW38">
        <v>124</v>
      </c>
      <c r="AX38">
        <v>139</v>
      </c>
      <c r="AY38">
        <v>146</v>
      </c>
      <c r="AZ38">
        <v>141</v>
      </c>
      <c r="BA38">
        <v>144</v>
      </c>
      <c r="BB38">
        <v>134</v>
      </c>
      <c r="BC38">
        <v>164</v>
      </c>
      <c r="BD38">
        <v>140</v>
      </c>
      <c r="BE38">
        <v>159</v>
      </c>
      <c r="BF38">
        <v>152</v>
      </c>
      <c r="BG38">
        <v>0</v>
      </c>
      <c r="BH38">
        <v>0</v>
      </c>
      <c r="BI38">
        <v>0</v>
      </c>
      <c r="BJ38">
        <v>108</v>
      </c>
      <c r="BK38">
        <v>122</v>
      </c>
      <c r="BL38">
        <v>129</v>
      </c>
      <c r="BM38">
        <v>114</v>
      </c>
      <c r="BN38">
        <v>108</v>
      </c>
      <c r="BO38">
        <v>111</v>
      </c>
      <c r="BP38">
        <v>119</v>
      </c>
      <c r="BQ38">
        <v>123</v>
      </c>
      <c r="BR38">
        <v>130</v>
      </c>
      <c r="BS38">
        <v>138</v>
      </c>
      <c r="BT38">
        <v>165</v>
      </c>
      <c r="BU38">
        <v>142</v>
      </c>
      <c r="BV38">
        <v>135</v>
      </c>
      <c r="BW38">
        <v>140</v>
      </c>
      <c r="BX38">
        <v>145</v>
      </c>
      <c r="BY38">
        <v>173</v>
      </c>
      <c r="BZ38">
        <v>142</v>
      </c>
      <c r="CA38">
        <v>163</v>
      </c>
      <c r="CB38">
        <v>150</v>
      </c>
      <c r="CC38">
        <v>158</v>
      </c>
      <c r="CD38">
        <v>174</v>
      </c>
      <c r="CE38">
        <v>150</v>
      </c>
      <c r="CF38">
        <v>187</v>
      </c>
      <c r="CG38">
        <v>143</v>
      </c>
      <c r="CH38">
        <v>175</v>
      </c>
      <c r="CI38">
        <v>0</v>
      </c>
      <c r="CJ38">
        <v>0</v>
      </c>
      <c r="CK38">
        <v>0</v>
      </c>
      <c r="CL38">
        <v>44</v>
      </c>
      <c r="CM38">
        <v>35</v>
      </c>
      <c r="CN38">
        <v>30</v>
      </c>
      <c r="CO38">
        <v>45</v>
      </c>
      <c r="CP38">
        <v>34</v>
      </c>
      <c r="CQ38">
        <v>31</v>
      </c>
      <c r="CR38">
        <v>34</v>
      </c>
      <c r="CS38">
        <v>40</v>
      </c>
      <c r="CT38">
        <v>35</v>
      </c>
      <c r="CU38">
        <v>34</v>
      </c>
      <c r="CV38">
        <v>35</v>
      </c>
      <c r="CW38">
        <v>37</v>
      </c>
      <c r="CX38">
        <v>48</v>
      </c>
      <c r="CY38">
        <v>50</v>
      </c>
      <c r="CZ38">
        <v>38</v>
      </c>
      <c r="DA38">
        <v>56</v>
      </c>
      <c r="DB38">
        <v>46</v>
      </c>
      <c r="DC38">
        <v>59</v>
      </c>
      <c r="DD38">
        <v>53</v>
      </c>
      <c r="DE38">
        <v>61</v>
      </c>
      <c r="DF38">
        <v>45</v>
      </c>
      <c r="DG38">
        <v>56</v>
      </c>
      <c r="DH38">
        <v>33</v>
      </c>
      <c r="DI38">
        <v>50</v>
      </c>
      <c r="DJ38">
        <v>69</v>
      </c>
      <c r="DK38">
        <v>0</v>
      </c>
      <c r="DL38">
        <v>0</v>
      </c>
      <c r="DM38">
        <v>0</v>
      </c>
      <c r="DN38">
        <v>2</v>
      </c>
      <c r="DO38">
        <v>3</v>
      </c>
      <c r="DP38">
        <v>2</v>
      </c>
      <c r="DQ38">
        <v>5</v>
      </c>
      <c r="DR38">
        <v>1</v>
      </c>
      <c r="DS38">
        <v>2</v>
      </c>
      <c r="DT38">
        <v>4</v>
      </c>
      <c r="DU38">
        <v>3</v>
      </c>
      <c r="DV38">
        <v>5</v>
      </c>
      <c r="DW38">
        <v>8</v>
      </c>
      <c r="DX38">
        <v>5</v>
      </c>
      <c r="DY38">
        <v>4</v>
      </c>
      <c r="DZ38">
        <v>9</v>
      </c>
      <c r="EA38">
        <v>5</v>
      </c>
      <c r="EB38">
        <v>4</v>
      </c>
      <c r="EC38">
        <v>1</v>
      </c>
      <c r="ED38">
        <v>6</v>
      </c>
      <c r="EE38">
        <v>6</v>
      </c>
      <c r="EF38">
        <v>8</v>
      </c>
      <c r="EG38">
        <v>7</v>
      </c>
      <c r="EH38">
        <v>7</v>
      </c>
      <c r="EI38">
        <v>5</v>
      </c>
      <c r="EJ38">
        <v>9</v>
      </c>
      <c r="EK38">
        <v>10</v>
      </c>
      <c r="EL38">
        <v>9</v>
      </c>
      <c r="EM38">
        <v>0</v>
      </c>
      <c r="EN38">
        <v>0</v>
      </c>
      <c r="EO38">
        <v>0</v>
      </c>
      <c r="EP38">
        <v>5</v>
      </c>
      <c r="EQ38">
        <v>10</v>
      </c>
      <c r="ER38">
        <v>0</v>
      </c>
      <c r="ES38">
        <v>20</v>
      </c>
      <c r="ET38">
        <v>10</v>
      </c>
      <c r="EU38">
        <v>20</v>
      </c>
      <c r="EV38">
        <v>10</v>
      </c>
      <c r="EW38">
        <v>5</v>
      </c>
      <c r="EX38">
        <v>20</v>
      </c>
      <c r="EY38">
        <v>30</v>
      </c>
      <c r="EZ38">
        <v>15</v>
      </c>
      <c r="FA38">
        <v>40</v>
      </c>
      <c r="FB38">
        <v>30</v>
      </c>
      <c r="FC38">
        <v>20</v>
      </c>
      <c r="FD38">
        <v>10</v>
      </c>
      <c r="FE38">
        <v>40</v>
      </c>
      <c r="FF38">
        <v>25</v>
      </c>
      <c r="FG38">
        <v>20</v>
      </c>
      <c r="FH38">
        <v>20</v>
      </c>
      <c r="FI38">
        <v>25</v>
      </c>
      <c r="FJ38">
        <v>50</v>
      </c>
      <c r="FK38">
        <v>30</v>
      </c>
      <c r="FL38">
        <v>35</v>
      </c>
      <c r="FM38">
        <v>40</v>
      </c>
      <c r="FN38">
        <v>20</v>
      </c>
      <c r="FO38">
        <v>0</v>
      </c>
      <c r="FP38">
        <v>0</v>
      </c>
      <c r="FQ38">
        <v>5949</v>
      </c>
      <c r="FR38">
        <v>6127</v>
      </c>
      <c r="FS38">
        <v>6275</v>
      </c>
      <c r="FT38">
        <v>6412</v>
      </c>
      <c r="FU38">
        <v>6518</v>
      </c>
      <c r="FV38">
        <v>6619</v>
      </c>
      <c r="FW38">
        <v>6762</v>
      </c>
      <c r="FX38">
        <v>6875</v>
      </c>
      <c r="FY38">
        <v>6967</v>
      </c>
      <c r="FZ38">
        <v>7049</v>
      </c>
      <c r="GA38">
        <v>7071</v>
      </c>
      <c r="GB38">
        <v>7136</v>
      </c>
      <c r="GC38">
        <v>7208</v>
      </c>
      <c r="GD38">
        <v>7248</v>
      </c>
      <c r="GE38">
        <v>7221</v>
      </c>
      <c r="GF38">
        <v>7229</v>
      </c>
      <c r="GG38">
        <v>7221</v>
      </c>
      <c r="GH38">
        <v>7236</v>
      </c>
      <c r="GI38">
        <v>7285</v>
      </c>
      <c r="GJ38">
        <v>7312</v>
      </c>
      <c r="GK38">
        <v>7337</v>
      </c>
      <c r="GL38">
        <v>7365</v>
      </c>
      <c r="GM38">
        <v>7383</v>
      </c>
      <c r="GN38">
        <v>7345</v>
      </c>
      <c r="GO38">
        <v>7368</v>
      </c>
      <c r="GP38">
        <v>7411</v>
      </c>
      <c r="GQ38">
        <v>0</v>
      </c>
      <c r="GR38">
        <v>0</v>
      </c>
      <c r="GS38">
        <v>672</v>
      </c>
      <c r="GT38">
        <v>796</v>
      </c>
      <c r="GU38">
        <v>931</v>
      </c>
      <c r="GV38">
        <v>1086</v>
      </c>
      <c r="GW38">
        <v>1222</v>
      </c>
      <c r="GX38">
        <v>1376</v>
      </c>
      <c r="GY38">
        <v>1472</v>
      </c>
      <c r="GZ38">
        <v>1604</v>
      </c>
      <c r="HA38">
        <v>1719</v>
      </c>
      <c r="HB38">
        <v>1831</v>
      </c>
      <c r="HC38">
        <v>1983</v>
      </c>
      <c r="HD38">
        <v>2066</v>
      </c>
      <c r="HE38">
        <v>2131</v>
      </c>
      <c r="HF38">
        <v>2222</v>
      </c>
      <c r="HG38">
        <v>2340</v>
      </c>
      <c r="HH38">
        <v>2432</v>
      </c>
      <c r="HI38">
        <v>2557</v>
      </c>
      <c r="HJ38">
        <v>2632</v>
      </c>
      <c r="HK38">
        <v>2705</v>
      </c>
      <c r="HL38">
        <v>2772</v>
      </c>
      <c r="HM38">
        <v>2837</v>
      </c>
      <c r="HN38">
        <v>2906</v>
      </c>
      <c r="HO38">
        <v>2963</v>
      </c>
      <c r="HP38">
        <v>3054</v>
      </c>
      <c r="HQ38">
        <v>3121</v>
      </c>
      <c r="HR38">
        <v>3186</v>
      </c>
      <c r="HS38">
        <v>0</v>
      </c>
      <c r="HT38">
        <v>0</v>
      </c>
      <c r="HU38">
        <v>41</v>
      </c>
      <c r="HV38">
        <v>50</v>
      </c>
      <c r="HW38">
        <v>51</v>
      </c>
      <c r="HX38">
        <v>58</v>
      </c>
      <c r="HY38">
        <v>70</v>
      </c>
      <c r="HZ38">
        <v>76</v>
      </c>
      <c r="IA38">
        <v>86</v>
      </c>
      <c r="IB38">
        <v>102</v>
      </c>
      <c r="IC38">
        <v>120</v>
      </c>
      <c r="ID38">
        <v>134</v>
      </c>
      <c r="IE38">
        <v>146</v>
      </c>
      <c r="IF38">
        <v>156</v>
      </c>
      <c r="IG38">
        <v>173</v>
      </c>
      <c r="IH38">
        <v>180</v>
      </c>
      <c r="II38">
        <v>181</v>
      </c>
      <c r="IJ38">
        <v>203</v>
      </c>
      <c r="IK38">
        <v>219</v>
      </c>
      <c r="IL38">
        <v>245</v>
      </c>
      <c r="IM38">
        <v>253</v>
      </c>
      <c r="IN38">
        <v>266</v>
      </c>
      <c r="IO38">
        <v>281</v>
      </c>
      <c r="IP38">
        <v>290</v>
      </c>
      <c r="IQ38">
        <v>316</v>
      </c>
      <c r="IR38">
        <v>323</v>
      </c>
      <c r="IS38">
        <v>331</v>
      </c>
      <c r="IT38">
        <v>339</v>
      </c>
      <c r="IU38">
        <v>0</v>
      </c>
      <c r="IV38">
        <v>0</v>
      </c>
      <c r="IW38">
        <v>2</v>
      </c>
      <c r="IX38">
        <v>0</v>
      </c>
      <c r="IY38">
        <v>1</v>
      </c>
      <c r="IZ38">
        <v>1</v>
      </c>
      <c r="JA38">
        <v>1</v>
      </c>
      <c r="JB38">
        <v>4</v>
      </c>
      <c r="JC38">
        <v>3</v>
      </c>
      <c r="JD38">
        <v>3</v>
      </c>
      <c r="JE38">
        <v>4</v>
      </c>
      <c r="JF38">
        <v>5</v>
      </c>
      <c r="JG38">
        <v>3</v>
      </c>
      <c r="JH38">
        <v>5</v>
      </c>
      <c r="JI38">
        <v>6</v>
      </c>
      <c r="JJ38">
        <v>9</v>
      </c>
      <c r="JK38">
        <v>12</v>
      </c>
      <c r="JL38">
        <v>10</v>
      </c>
      <c r="JM38">
        <v>7</v>
      </c>
      <c r="JN38">
        <v>5</v>
      </c>
      <c r="JO38">
        <v>8</v>
      </c>
      <c r="JP38">
        <v>10</v>
      </c>
      <c r="JQ38">
        <v>8</v>
      </c>
      <c r="JR38">
        <v>7</v>
      </c>
      <c r="JS38">
        <v>9</v>
      </c>
      <c r="JT38">
        <v>6</v>
      </c>
      <c r="JU38">
        <v>19</v>
      </c>
      <c r="JV38">
        <v>10</v>
      </c>
      <c r="JW38">
        <v>0</v>
      </c>
      <c r="JX38">
        <v>0</v>
      </c>
      <c r="JY38">
        <v>0</v>
      </c>
      <c r="JZ38">
        <v>5</v>
      </c>
      <c r="KA38">
        <v>10</v>
      </c>
      <c r="KB38">
        <v>20</v>
      </c>
      <c r="KC38">
        <v>25</v>
      </c>
      <c r="KD38">
        <v>30</v>
      </c>
      <c r="KE38">
        <v>38</v>
      </c>
      <c r="KF38">
        <v>49</v>
      </c>
      <c r="KG38">
        <v>57</v>
      </c>
      <c r="KH38">
        <v>70</v>
      </c>
      <c r="KI38">
        <v>82</v>
      </c>
      <c r="KJ38">
        <v>94</v>
      </c>
      <c r="KK38">
        <v>104</v>
      </c>
      <c r="KL38">
        <v>122</v>
      </c>
      <c r="KM38">
        <v>142</v>
      </c>
      <c r="KN38">
        <v>168</v>
      </c>
      <c r="KO38">
        <v>182</v>
      </c>
      <c r="KP38">
        <v>197</v>
      </c>
      <c r="KQ38">
        <v>214</v>
      </c>
      <c r="KR38">
        <v>232</v>
      </c>
      <c r="KS38">
        <v>252</v>
      </c>
      <c r="KT38">
        <v>274</v>
      </c>
      <c r="KU38">
        <v>291</v>
      </c>
      <c r="KV38">
        <v>318</v>
      </c>
      <c r="KW38">
        <v>340</v>
      </c>
      <c r="KX38">
        <v>367</v>
      </c>
      <c r="KY38">
        <v>0</v>
      </c>
      <c r="KZ38">
        <v>0</v>
      </c>
      <c r="LA38">
        <v>0</v>
      </c>
      <c r="LB38">
        <v>200</v>
      </c>
      <c r="LC38">
        <v>400</v>
      </c>
      <c r="LD38">
        <v>615</v>
      </c>
      <c r="LE38">
        <v>854</v>
      </c>
      <c r="LF38">
        <v>1058</v>
      </c>
      <c r="LG38">
        <v>1251</v>
      </c>
      <c r="LH38">
        <v>1485</v>
      </c>
      <c r="LI38">
        <v>1668</v>
      </c>
      <c r="LJ38">
        <v>1849</v>
      </c>
      <c r="LK38">
        <v>2015</v>
      </c>
      <c r="LL38">
        <v>2189</v>
      </c>
      <c r="LM38">
        <v>2393</v>
      </c>
      <c r="LN38">
        <v>2573</v>
      </c>
      <c r="LO38">
        <v>2773</v>
      </c>
      <c r="LP38">
        <v>2952</v>
      </c>
      <c r="LQ38">
        <v>3148</v>
      </c>
      <c r="LR38">
        <v>3359</v>
      </c>
      <c r="LS38">
        <v>3550</v>
      </c>
      <c r="LT38">
        <v>3750</v>
      </c>
      <c r="LU38">
        <v>3936</v>
      </c>
      <c r="LV38">
        <v>4117</v>
      </c>
      <c r="LW38">
        <v>4285</v>
      </c>
      <c r="LX38">
        <v>4477</v>
      </c>
      <c r="LY38">
        <v>4674</v>
      </c>
      <c r="LZ38">
        <v>4871</v>
      </c>
      <c r="MA38">
        <v>0</v>
      </c>
      <c r="MB38">
        <v>0</v>
      </c>
      <c r="MC38">
        <v>1478</v>
      </c>
      <c r="MD38">
        <v>1494</v>
      </c>
      <c r="ME38">
        <v>1530</v>
      </c>
      <c r="MF38">
        <v>1525</v>
      </c>
      <c r="MG38">
        <v>1504</v>
      </c>
      <c r="MH38">
        <v>1503</v>
      </c>
      <c r="MI38">
        <v>1494</v>
      </c>
      <c r="MJ38">
        <v>1497</v>
      </c>
      <c r="MK38">
        <v>1515</v>
      </c>
      <c r="ML38">
        <v>1516</v>
      </c>
      <c r="MM38">
        <v>1507</v>
      </c>
      <c r="MN38">
        <v>1515</v>
      </c>
      <c r="MO38">
        <v>1533</v>
      </c>
      <c r="MP38">
        <v>1535</v>
      </c>
      <c r="MQ38">
        <v>1506</v>
      </c>
      <c r="MR38">
        <v>1507</v>
      </c>
      <c r="MS38">
        <v>1512</v>
      </c>
      <c r="MT38">
        <v>1486</v>
      </c>
      <c r="MU38">
        <v>1510</v>
      </c>
      <c r="MV38">
        <v>1505</v>
      </c>
      <c r="MW38">
        <v>1510</v>
      </c>
      <c r="MX38">
        <v>1502</v>
      </c>
      <c r="MY38">
        <v>1514</v>
      </c>
      <c r="MZ38">
        <v>1536</v>
      </c>
      <c r="NA38">
        <v>1543</v>
      </c>
      <c r="NB38">
        <v>1542</v>
      </c>
      <c r="NC38">
        <v>0</v>
      </c>
      <c r="ND38">
        <v>0</v>
      </c>
      <c r="NE38">
        <v>0</v>
      </c>
      <c r="NF38">
        <v>27</v>
      </c>
      <c r="NG38">
        <v>54</v>
      </c>
      <c r="NH38">
        <v>88</v>
      </c>
      <c r="NI38">
        <v>115</v>
      </c>
      <c r="NJ38">
        <v>143</v>
      </c>
      <c r="NK38">
        <v>173</v>
      </c>
      <c r="NL38">
        <v>200</v>
      </c>
      <c r="NM38">
        <v>235</v>
      </c>
      <c r="NN38">
        <v>262</v>
      </c>
      <c r="NO38">
        <v>303</v>
      </c>
      <c r="NP38">
        <v>332</v>
      </c>
      <c r="NQ38">
        <v>360</v>
      </c>
      <c r="NR38">
        <v>393</v>
      </c>
      <c r="NS38">
        <v>431</v>
      </c>
      <c r="NT38">
        <v>469</v>
      </c>
      <c r="NU38">
        <v>499</v>
      </c>
      <c r="NV38">
        <v>538</v>
      </c>
      <c r="NW38">
        <v>565</v>
      </c>
      <c r="NX38">
        <v>587</v>
      </c>
      <c r="NY38">
        <v>619</v>
      </c>
      <c r="NZ38">
        <v>659</v>
      </c>
      <c r="OA38">
        <v>686</v>
      </c>
      <c r="OB38">
        <v>721</v>
      </c>
      <c r="OC38">
        <v>756</v>
      </c>
      <c r="OD38">
        <v>782</v>
      </c>
      <c r="OE38">
        <v>0</v>
      </c>
      <c r="OF38">
        <v>0</v>
      </c>
      <c r="OG38">
        <v>2068</v>
      </c>
      <c r="OH38">
        <v>2122</v>
      </c>
      <c r="OI38">
        <v>2191</v>
      </c>
      <c r="OJ38">
        <v>2299</v>
      </c>
      <c r="OK38">
        <v>2347</v>
      </c>
      <c r="OL38">
        <v>2423</v>
      </c>
      <c r="OM38">
        <v>2469</v>
      </c>
      <c r="ON38">
        <v>2520</v>
      </c>
      <c r="OO38">
        <v>2604</v>
      </c>
      <c r="OP38">
        <v>2682</v>
      </c>
      <c r="OQ38">
        <v>2742</v>
      </c>
      <c r="OR38">
        <v>2817</v>
      </c>
      <c r="OS38">
        <v>2883</v>
      </c>
      <c r="OT38">
        <v>2976</v>
      </c>
      <c r="OU38">
        <v>3015</v>
      </c>
      <c r="OV38">
        <v>3067</v>
      </c>
      <c r="OW38">
        <v>3113</v>
      </c>
      <c r="OX38">
        <v>3176</v>
      </c>
      <c r="OY38">
        <v>3283</v>
      </c>
      <c r="OZ38">
        <v>3325</v>
      </c>
      <c r="PA38">
        <v>3365</v>
      </c>
      <c r="PB38">
        <v>3438</v>
      </c>
      <c r="PC38">
        <v>3474</v>
      </c>
      <c r="PD38">
        <v>3500</v>
      </c>
      <c r="PE38">
        <v>3509</v>
      </c>
      <c r="PF38">
        <v>3548</v>
      </c>
      <c r="PG38">
        <v>0</v>
      </c>
      <c r="PH38">
        <v>0</v>
      </c>
      <c r="PI38">
        <v>0</v>
      </c>
      <c r="PJ38">
        <v>87</v>
      </c>
      <c r="PK38">
        <v>173</v>
      </c>
      <c r="PL38">
        <v>238</v>
      </c>
      <c r="PM38">
        <v>333</v>
      </c>
      <c r="PN38">
        <v>415</v>
      </c>
      <c r="PO38">
        <v>504</v>
      </c>
      <c r="PP38">
        <v>602</v>
      </c>
      <c r="PQ38">
        <v>692</v>
      </c>
      <c r="PR38">
        <v>766</v>
      </c>
      <c r="PS38">
        <v>860</v>
      </c>
      <c r="PT38">
        <v>957</v>
      </c>
      <c r="PU38">
        <v>1052</v>
      </c>
      <c r="PV38">
        <v>1145</v>
      </c>
      <c r="PW38">
        <v>1256</v>
      </c>
      <c r="PX38">
        <v>1354</v>
      </c>
      <c r="PY38">
        <v>1474</v>
      </c>
      <c r="PZ38">
        <v>1582</v>
      </c>
      <c r="QA38">
        <v>1668</v>
      </c>
      <c r="QB38">
        <v>1783</v>
      </c>
      <c r="QC38">
        <v>1906</v>
      </c>
      <c r="QD38">
        <v>2017</v>
      </c>
      <c r="QE38">
        <v>2150</v>
      </c>
      <c r="QF38">
        <v>2286</v>
      </c>
      <c r="QG38">
        <v>2424</v>
      </c>
      <c r="QH38">
        <v>2554</v>
      </c>
      <c r="QI38">
        <v>0</v>
      </c>
      <c r="QJ38">
        <v>0</v>
      </c>
      <c r="QK38">
        <v>7553</v>
      </c>
      <c r="QL38">
        <v>7581</v>
      </c>
      <c r="QM38">
        <v>7560</v>
      </c>
      <c r="QN38">
        <v>7491</v>
      </c>
      <c r="QO38">
        <v>7532</v>
      </c>
      <c r="QP38">
        <v>7618</v>
      </c>
      <c r="QQ38">
        <v>7625</v>
      </c>
      <c r="QR38">
        <v>7657</v>
      </c>
      <c r="QS38">
        <v>7714</v>
      </c>
      <c r="QT38">
        <v>7701</v>
      </c>
      <c r="QU38">
        <v>7668</v>
      </c>
      <c r="QV38">
        <v>7699</v>
      </c>
      <c r="QW38">
        <v>7722</v>
      </c>
      <c r="QX38">
        <v>7747</v>
      </c>
      <c r="QY38">
        <v>7753</v>
      </c>
      <c r="QZ38">
        <v>7773</v>
      </c>
      <c r="RA38">
        <v>7816</v>
      </c>
      <c r="RB38">
        <v>7797</v>
      </c>
      <c r="RC38">
        <v>7750</v>
      </c>
      <c r="RD38">
        <v>7798</v>
      </c>
      <c r="RE38">
        <v>7878</v>
      </c>
      <c r="RF38">
        <v>7883</v>
      </c>
      <c r="RG38">
        <v>7832</v>
      </c>
      <c r="RH38">
        <v>7801</v>
      </c>
      <c r="RI38">
        <v>7791</v>
      </c>
      <c r="RJ38">
        <v>7858</v>
      </c>
      <c r="RK38">
        <v>0</v>
      </c>
      <c r="RL38">
        <v>0</v>
      </c>
      <c r="RM38">
        <v>8431</v>
      </c>
      <c r="RN38">
        <v>8440</v>
      </c>
      <c r="RO38">
        <v>8481</v>
      </c>
      <c r="RP38">
        <v>8518</v>
      </c>
      <c r="RQ38">
        <v>8468</v>
      </c>
      <c r="RR38">
        <v>8456</v>
      </c>
      <c r="RS38">
        <v>8476</v>
      </c>
      <c r="RT38">
        <v>8466</v>
      </c>
      <c r="RU38">
        <v>8513</v>
      </c>
      <c r="RV38">
        <v>8607</v>
      </c>
      <c r="RW38">
        <v>8676</v>
      </c>
      <c r="RX38">
        <v>8773</v>
      </c>
      <c r="RY38">
        <v>8815</v>
      </c>
      <c r="RZ38">
        <v>8857</v>
      </c>
      <c r="SA38">
        <v>8847</v>
      </c>
      <c r="SB38">
        <v>8867</v>
      </c>
      <c r="SC38">
        <v>8864</v>
      </c>
      <c r="SD38">
        <v>8908</v>
      </c>
      <c r="SE38">
        <v>9034</v>
      </c>
      <c r="SF38">
        <v>9037</v>
      </c>
      <c r="SG38">
        <v>8999</v>
      </c>
      <c r="SH38">
        <v>8995</v>
      </c>
      <c r="SI38">
        <v>9099</v>
      </c>
      <c r="SJ38">
        <v>9136</v>
      </c>
      <c r="SK38">
        <v>9175</v>
      </c>
      <c r="SL38">
        <v>9191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690761.21920000005</v>
      </c>
      <c r="SU38">
        <v>685130.82579999999</v>
      </c>
      <c r="SV38">
        <v>676291.32920000004</v>
      </c>
      <c r="SW38">
        <v>665379.93870000006</v>
      </c>
      <c r="SX38">
        <v>653603.21230000001</v>
      </c>
      <c r="SY38">
        <v>636546.71310000005</v>
      </c>
      <c r="SZ38">
        <v>623687.52789999999</v>
      </c>
      <c r="TA38">
        <v>611631.39740000002</v>
      </c>
      <c r="TB38">
        <v>597112.21189999999</v>
      </c>
      <c r="TC38">
        <v>577561.03890000004</v>
      </c>
      <c r="TD38">
        <v>561360.10400000005</v>
      </c>
      <c r="TE38">
        <v>544406.67249999999</v>
      </c>
      <c r="TF38">
        <v>529648.11129999999</v>
      </c>
      <c r="TG38">
        <v>517703.61930000002</v>
      </c>
      <c r="TH38">
        <v>504487.72440000001</v>
      </c>
      <c r="TI38">
        <v>491468.53080000001</v>
      </c>
      <c r="TJ38">
        <v>478974.86330000003</v>
      </c>
      <c r="TK38">
        <v>466160.65429999999</v>
      </c>
      <c r="TL38">
        <v>450253.73249999998</v>
      </c>
      <c r="TM38">
        <v>438508.397</v>
      </c>
      <c r="TN38">
        <v>428220.9252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263790.6018</v>
      </c>
      <c r="TW38">
        <v>273975.33720000001</v>
      </c>
      <c r="TX38">
        <v>289848.32789999997</v>
      </c>
      <c r="TY38">
        <v>301581.77110000001</v>
      </c>
      <c r="TZ38">
        <v>311874.83289999998</v>
      </c>
      <c r="UA38">
        <v>327927.22619999998</v>
      </c>
      <c r="UB38">
        <v>331701.81949999998</v>
      </c>
      <c r="UC38">
        <v>332172.5662</v>
      </c>
      <c r="UD38">
        <v>336269.23959999997</v>
      </c>
      <c r="UE38">
        <v>343812.54560000001</v>
      </c>
      <c r="UF38">
        <v>346922.29310000001</v>
      </c>
      <c r="UG38">
        <v>354129.52840000001</v>
      </c>
      <c r="UH38">
        <v>353899.60119999998</v>
      </c>
      <c r="UI38">
        <v>353121.5589</v>
      </c>
      <c r="UJ38">
        <v>351328.163</v>
      </c>
      <c r="UK38">
        <v>349093.57040000003</v>
      </c>
      <c r="UL38">
        <v>347168.96879999997</v>
      </c>
      <c r="UM38">
        <v>343668.49129999999</v>
      </c>
      <c r="UN38">
        <v>343906.09499999997</v>
      </c>
      <c r="UO38">
        <v>341214.42589999997</v>
      </c>
      <c r="UP38">
        <v>338175.51659999997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172128.5024</v>
      </c>
      <c r="UY38">
        <v>189103.87330000001</v>
      </c>
      <c r="UZ38">
        <v>217753.38759999999</v>
      </c>
      <c r="VA38">
        <v>248718.88939999999</v>
      </c>
      <c r="VB38">
        <v>269646.6924</v>
      </c>
      <c r="VC38">
        <v>285237.04599999997</v>
      </c>
      <c r="VD38">
        <v>295896.92229999998</v>
      </c>
      <c r="VE38">
        <v>318584.56280000001</v>
      </c>
      <c r="VF38">
        <v>321820.6482</v>
      </c>
      <c r="VG38">
        <v>314183.04920000001</v>
      </c>
      <c r="VH38">
        <v>342107.80989999999</v>
      </c>
      <c r="VI38">
        <v>358322.30310000002</v>
      </c>
      <c r="VJ38">
        <v>389187.23349999997</v>
      </c>
      <c r="VK38">
        <v>390189.6972</v>
      </c>
      <c r="VL38">
        <v>398290.2623</v>
      </c>
      <c r="VM38">
        <v>408495.37809999997</v>
      </c>
      <c r="VN38">
        <v>409299.86410000001</v>
      </c>
      <c r="VO38">
        <v>433005.54749999999</v>
      </c>
      <c r="VP38">
        <v>429706.2549</v>
      </c>
      <c r="VQ38">
        <v>427523.4314</v>
      </c>
      <c r="VR38">
        <v>425103.22710000002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180677.1575</v>
      </c>
      <c r="WA38">
        <v>131561.03700000001</v>
      </c>
      <c r="WB38">
        <v>127729.16220000001</v>
      </c>
      <c r="WC38">
        <v>165345.1937</v>
      </c>
      <c r="WD38">
        <v>200661.64290000001</v>
      </c>
      <c r="WE38">
        <v>116890.27740000001</v>
      </c>
      <c r="WF38">
        <v>189142.8437</v>
      </c>
      <c r="WG38">
        <v>220360.59460000001</v>
      </c>
      <c r="WH38">
        <v>320913.48729999998</v>
      </c>
      <c r="WI38">
        <v>415421.99</v>
      </c>
      <c r="WJ38">
        <v>336101.93369999999</v>
      </c>
      <c r="WK38">
        <v>228418.7899</v>
      </c>
      <c r="WL38">
        <v>158404.1539</v>
      </c>
      <c r="WM38">
        <v>246064.70499999999</v>
      </c>
      <c r="WN38">
        <v>298622.21480000002</v>
      </c>
      <c r="WO38">
        <v>231939.58429999999</v>
      </c>
      <c r="WP38">
        <v>197036.05470000001</v>
      </c>
      <c r="WQ38">
        <v>245953.4663</v>
      </c>
      <c r="WR38">
        <v>159193.18210000001</v>
      </c>
      <c r="WS38">
        <v>489428.87689999997</v>
      </c>
      <c r="WT38">
        <v>250091.40359999999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8450000</v>
      </c>
      <c r="ZG38">
        <v>8150000</v>
      </c>
      <c r="ZH38">
        <v>7930000</v>
      </c>
      <c r="ZI38">
        <v>7790000</v>
      </c>
      <c r="ZJ38">
        <v>7570000</v>
      </c>
      <c r="ZK38">
        <v>7310000</v>
      </c>
      <c r="ZL38">
        <v>7130000</v>
      </c>
      <c r="ZM38">
        <v>7010000</v>
      </c>
      <c r="ZN38">
        <v>6810000</v>
      </c>
      <c r="ZO38">
        <v>6490000</v>
      </c>
      <c r="ZP38">
        <v>6300000</v>
      </c>
      <c r="ZQ38">
        <v>6140000</v>
      </c>
      <c r="ZR38">
        <v>5860000</v>
      </c>
      <c r="ZS38">
        <v>5780000</v>
      </c>
      <c r="ZT38">
        <v>5590000</v>
      </c>
      <c r="ZU38">
        <v>5450000</v>
      </c>
      <c r="ZV38">
        <v>5260000</v>
      </c>
      <c r="ZW38">
        <v>5150000</v>
      </c>
      <c r="ZX38">
        <v>5070000</v>
      </c>
      <c r="ZY38">
        <v>4950000</v>
      </c>
      <c r="ZZ38">
        <v>4800000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25600000</v>
      </c>
      <c r="ABK38">
        <v>25300000</v>
      </c>
      <c r="ABL38">
        <v>25100000</v>
      </c>
      <c r="ABM38">
        <v>25100000</v>
      </c>
      <c r="ABN38">
        <v>25100000</v>
      </c>
      <c r="ABO38">
        <v>24900000</v>
      </c>
      <c r="ABP38">
        <v>24900000</v>
      </c>
      <c r="ABQ38">
        <v>24700000</v>
      </c>
      <c r="ABR38">
        <v>24800000</v>
      </c>
      <c r="ABS38">
        <v>24400000</v>
      </c>
      <c r="ABT38">
        <v>24100000</v>
      </c>
      <c r="ABU38">
        <v>23700000</v>
      </c>
      <c r="ABV38">
        <v>23500000</v>
      </c>
      <c r="ABW38">
        <v>23600000</v>
      </c>
      <c r="ABX38">
        <v>23200000</v>
      </c>
      <c r="ABY38">
        <v>22800000</v>
      </c>
      <c r="ABZ38">
        <v>22600000</v>
      </c>
      <c r="ACA38">
        <v>22200000</v>
      </c>
      <c r="ACB38">
        <v>21700000</v>
      </c>
      <c r="ACC38">
        <v>21100000</v>
      </c>
      <c r="ACD38">
        <v>20700000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1200000</v>
      </c>
      <c r="ADO38">
        <v>1170000</v>
      </c>
      <c r="ADP38">
        <v>1140000</v>
      </c>
      <c r="ADQ38">
        <v>1110000</v>
      </c>
      <c r="ADR38">
        <v>1080000</v>
      </c>
      <c r="ADS38">
        <v>1040000</v>
      </c>
      <c r="ADT38">
        <v>1020000</v>
      </c>
      <c r="ADU38">
        <v>991509.82290000003</v>
      </c>
      <c r="ADV38">
        <v>965747.4166</v>
      </c>
      <c r="ADW38">
        <v>938345.03060000006</v>
      </c>
      <c r="ADX38">
        <v>913364.68850000005</v>
      </c>
      <c r="ADY38">
        <v>891667.37309999997</v>
      </c>
      <c r="ADZ38">
        <v>863592.0477</v>
      </c>
      <c r="AEA38">
        <v>833384.80559999996</v>
      </c>
      <c r="AEB38">
        <v>814122.7328</v>
      </c>
      <c r="AEC38">
        <v>798519.27289999998</v>
      </c>
      <c r="AED38">
        <v>775753.47199999995</v>
      </c>
      <c r="AEE38">
        <v>748286.06140000001</v>
      </c>
      <c r="AEF38">
        <v>723615.78159999999</v>
      </c>
      <c r="AEG38">
        <v>701639.01740000001</v>
      </c>
      <c r="AEH38">
        <v>687061.04740000004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8380000</v>
      </c>
      <c r="AEQ38">
        <v>8160000</v>
      </c>
      <c r="AER38">
        <v>7910000</v>
      </c>
      <c r="AES38">
        <v>7720000</v>
      </c>
      <c r="AET38">
        <v>7580000</v>
      </c>
      <c r="AEU38">
        <v>7420000</v>
      </c>
      <c r="AEV38">
        <v>7280000</v>
      </c>
      <c r="AEW38">
        <v>7100000</v>
      </c>
      <c r="AEX38">
        <v>6930000</v>
      </c>
      <c r="AEY38">
        <v>6720000</v>
      </c>
      <c r="AEZ38">
        <v>6540000</v>
      </c>
      <c r="AFA38">
        <v>6350000</v>
      </c>
      <c r="AFB38">
        <v>6190000</v>
      </c>
      <c r="AFC38">
        <v>6100000</v>
      </c>
      <c r="AFD38">
        <v>5920000</v>
      </c>
      <c r="AFE38">
        <v>5720000</v>
      </c>
      <c r="AFF38">
        <v>5560000</v>
      </c>
      <c r="AFG38">
        <v>5460000</v>
      </c>
      <c r="AFH38">
        <v>5320000</v>
      </c>
      <c r="AFI38">
        <v>5190000</v>
      </c>
      <c r="AFJ38">
        <v>5040000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216.2098651</v>
      </c>
      <c r="AGU38">
        <v>224.5575479</v>
      </c>
      <c r="AGV38">
        <v>237.56747759999999</v>
      </c>
      <c r="AGW38">
        <v>247.18452289999999</v>
      </c>
      <c r="AGX38">
        <v>255.6209929</v>
      </c>
      <c r="AGY38">
        <v>268.77796569999998</v>
      </c>
      <c r="AGZ38">
        <v>271.87172379999998</v>
      </c>
      <c r="AHA38">
        <v>272.25756039999999</v>
      </c>
      <c r="AHB38">
        <v>275.61530399999998</v>
      </c>
      <c r="AHC38">
        <v>281.79800030000001</v>
      </c>
      <c r="AHD38">
        <v>284.346833</v>
      </c>
      <c r="AHE38">
        <v>290.25407669999998</v>
      </c>
      <c r="AHF38">
        <v>290.06562220000001</v>
      </c>
      <c r="AHG38">
        <v>289.42791779999999</v>
      </c>
      <c r="AHH38">
        <v>287.95800229999998</v>
      </c>
      <c r="AHI38">
        <v>286.12647010000001</v>
      </c>
      <c r="AHJ38">
        <v>284.549015</v>
      </c>
      <c r="AHK38">
        <v>281.67992950000001</v>
      </c>
      <c r="AHL38">
        <v>281.8746759</v>
      </c>
      <c r="AHM38">
        <v>279.66851170000001</v>
      </c>
      <c r="AHN38">
        <v>277.17773990000001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9.5563983310000005</v>
      </c>
      <c r="AHW38">
        <v>10.498853560000001</v>
      </c>
      <c r="AHX38">
        <v>12.08944528</v>
      </c>
      <c r="AHY38">
        <v>13.80861825</v>
      </c>
      <c r="AHZ38">
        <v>14.97050846</v>
      </c>
      <c r="AIA38">
        <v>15.836068940000001</v>
      </c>
      <c r="AIB38">
        <v>16.427894370000001</v>
      </c>
      <c r="AIC38">
        <v>17.68748896</v>
      </c>
      <c r="AID38">
        <v>17.86715311</v>
      </c>
      <c r="AIE38">
        <v>17.443121430000001</v>
      </c>
      <c r="AIF38">
        <v>18.99347556</v>
      </c>
      <c r="AIG38">
        <v>19.89368764</v>
      </c>
      <c r="AIH38">
        <v>21.607276989999999</v>
      </c>
      <c r="AII38">
        <v>21.66293275</v>
      </c>
      <c r="AIJ38">
        <v>22.11266784</v>
      </c>
      <c r="AIK38">
        <v>22.679245430000002</v>
      </c>
      <c r="AIL38">
        <v>22.72390966</v>
      </c>
      <c r="AIM38">
        <v>24.040024949999999</v>
      </c>
      <c r="AIN38">
        <v>23.856851599999999</v>
      </c>
      <c r="AIO38">
        <v>23.735663469999999</v>
      </c>
      <c r="AIP38">
        <v>23.601296210000001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1.159483466</v>
      </c>
      <c r="AIY38">
        <v>0.84428407699999997</v>
      </c>
      <c r="AIZ38">
        <v>0.819693279</v>
      </c>
      <c r="AJA38">
        <v>1.061091623</v>
      </c>
      <c r="AJB38">
        <v>1.287732552</v>
      </c>
      <c r="AJC38">
        <v>0.750135467</v>
      </c>
      <c r="AJD38">
        <v>1.213811435</v>
      </c>
      <c r="AJE38">
        <v>1.4141492449999999</v>
      </c>
      <c r="AJF38">
        <v>2.0594406479999998</v>
      </c>
      <c r="AJG38">
        <v>2.665942587</v>
      </c>
      <c r="AJH38">
        <v>2.156911478</v>
      </c>
      <c r="AJI38">
        <v>1.465862169</v>
      </c>
      <c r="AJJ38">
        <v>1.016547968</v>
      </c>
      <c r="AJK38">
        <v>1.5791036389999999</v>
      </c>
      <c r="AJL38">
        <v>1.916387912</v>
      </c>
      <c r="AJM38">
        <v>1.4884566299999999</v>
      </c>
      <c r="AJN38">
        <v>1.2644655840000001</v>
      </c>
      <c r="AJO38">
        <v>1.578389772</v>
      </c>
      <c r="AJP38">
        <v>1.0216115029999999</v>
      </c>
      <c r="AJQ38">
        <v>3.140876789</v>
      </c>
      <c r="AJR38">
        <v>1.6049447059999999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105.9396005</v>
      </c>
      <c r="AKA38">
        <v>118.78639010000001</v>
      </c>
      <c r="AKB38">
        <v>202.948081</v>
      </c>
      <c r="AKC38">
        <v>129.6140255</v>
      </c>
      <c r="AKD38">
        <v>143.5660671</v>
      </c>
      <c r="AKE38">
        <v>159.70167839999999</v>
      </c>
      <c r="AKF38">
        <v>146.29571139999999</v>
      </c>
      <c r="AKG38">
        <v>154.2277876</v>
      </c>
      <c r="AKH38">
        <v>249.93225330000001</v>
      </c>
      <c r="AKI38">
        <v>236.8514385</v>
      </c>
      <c r="AKJ38">
        <v>301.75356290000002</v>
      </c>
      <c r="AKK38">
        <v>176.914862</v>
      </c>
      <c r="AKL38">
        <v>167.6264874</v>
      </c>
      <c r="AKM38">
        <v>181.5759329</v>
      </c>
      <c r="AKN38">
        <v>180.6000501</v>
      </c>
      <c r="AKO38">
        <v>203.53654950000001</v>
      </c>
      <c r="AKP38">
        <v>179.70309209999999</v>
      </c>
      <c r="AKQ38">
        <v>156.73442600000001</v>
      </c>
      <c r="AKR38">
        <v>213.57494940000001</v>
      </c>
      <c r="AKS38">
        <v>181.972949</v>
      </c>
      <c r="AKT38">
        <v>216.58590709999999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89.315337900000003</v>
      </c>
      <c r="AME38">
        <v>86.194675259999997</v>
      </c>
      <c r="AMF38">
        <v>83.852191199999993</v>
      </c>
      <c r="AMG38">
        <v>82.388770859999994</v>
      </c>
      <c r="AMH38">
        <v>80.041896010000002</v>
      </c>
      <c r="AMI38">
        <v>77.249236159999995</v>
      </c>
      <c r="AMJ38">
        <v>75.397396479999998</v>
      </c>
      <c r="AMK38">
        <v>74.071074879999998</v>
      </c>
      <c r="AML38">
        <v>72.007485759999994</v>
      </c>
      <c r="AMM38">
        <v>68.589401699999996</v>
      </c>
      <c r="AMN38">
        <v>66.635869700000001</v>
      </c>
      <c r="AMO38">
        <v>64.909667499999998</v>
      </c>
      <c r="AMP38">
        <v>61.935432980000002</v>
      </c>
      <c r="AMQ38">
        <v>61.102656379999999</v>
      </c>
      <c r="AMR38">
        <v>59.126533690000002</v>
      </c>
      <c r="AMS38">
        <v>57.595113939999997</v>
      </c>
      <c r="AMT38">
        <v>55.621334230000002</v>
      </c>
      <c r="AMU38">
        <v>54.432730489999997</v>
      </c>
      <c r="AMV38">
        <v>53.615237739999998</v>
      </c>
      <c r="AMW38">
        <v>52.290852440000002</v>
      </c>
      <c r="AMX38">
        <v>50.734915880000003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197.4689012</v>
      </c>
      <c r="ANG38">
        <v>201.0121437</v>
      </c>
      <c r="ANH38">
        <v>225.71933659999999</v>
      </c>
      <c r="ANI38">
        <v>208.86729020000001</v>
      </c>
      <c r="ANJ38">
        <v>105.3732012</v>
      </c>
      <c r="ANK38">
        <v>211.6405666</v>
      </c>
      <c r="ANL38">
        <v>164.70218410000001</v>
      </c>
      <c r="ANM38">
        <v>124.01316300000001</v>
      </c>
      <c r="ANN38">
        <v>197.8433574</v>
      </c>
      <c r="ANO38">
        <v>186.70249680000001</v>
      </c>
      <c r="ANP38">
        <v>161.52449250000001</v>
      </c>
      <c r="ANQ38">
        <v>145.8130544</v>
      </c>
      <c r="ANR38">
        <v>143.6307328</v>
      </c>
      <c r="ANS38">
        <v>104.1934677</v>
      </c>
      <c r="ANT38">
        <v>83.445475470000005</v>
      </c>
      <c r="ANU38">
        <v>112.6984489</v>
      </c>
      <c r="ANV38">
        <v>127.483828</v>
      </c>
      <c r="ANW38">
        <v>91.920723480000007</v>
      </c>
      <c r="ANX38">
        <v>112.7649328</v>
      </c>
      <c r="ANY38">
        <v>104.7485898</v>
      </c>
      <c r="ANZ38">
        <v>71.369852570000006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72.562922080000007</v>
      </c>
      <c r="AOI38">
        <v>71.786902459999993</v>
      </c>
      <c r="AOJ38">
        <v>71.135672319999998</v>
      </c>
      <c r="AOK38">
        <v>71.36588485</v>
      </c>
      <c r="AOL38">
        <v>71.362691889999994</v>
      </c>
      <c r="AOM38">
        <v>70.834148249999998</v>
      </c>
      <c r="AON38">
        <v>70.652063060000003</v>
      </c>
      <c r="AOO38">
        <v>70.201342679999996</v>
      </c>
      <c r="AOP38">
        <v>70.355244769999999</v>
      </c>
      <c r="AOQ38">
        <v>69.20120283</v>
      </c>
      <c r="AOR38">
        <v>68.344391009999995</v>
      </c>
      <c r="AOS38">
        <v>67.34897617</v>
      </c>
      <c r="AOT38">
        <v>66.710646030000007</v>
      </c>
      <c r="AOU38">
        <v>66.949649960000002</v>
      </c>
      <c r="AOV38">
        <v>65.831212309999998</v>
      </c>
      <c r="AOW38">
        <v>64.682686160000003</v>
      </c>
      <c r="AOX38">
        <v>64.161074170000006</v>
      </c>
      <c r="AOY38">
        <v>62.944580459999997</v>
      </c>
      <c r="AOZ38">
        <v>61.568609979999998</v>
      </c>
      <c r="APA38">
        <v>59.929057540000002</v>
      </c>
      <c r="APB38">
        <v>58.830219149999998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875.76288869999996</v>
      </c>
      <c r="APK38">
        <v>951.12615559999995</v>
      </c>
      <c r="APL38">
        <v>970.29134710000005</v>
      </c>
      <c r="APM38">
        <v>790.10863219999999</v>
      </c>
      <c r="APN38">
        <v>716.28727409999999</v>
      </c>
      <c r="APO38">
        <v>826.05099329999996</v>
      </c>
      <c r="APP38">
        <v>857.02834940000002</v>
      </c>
      <c r="APQ38">
        <v>856.06212530000005</v>
      </c>
      <c r="APR38">
        <v>740.48212209999997</v>
      </c>
      <c r="APS38">
        <v>870.70727469999997</v>
      </c>
      <c r="APT38">
        <v>742.13528299999996</v>
      </c>
      <c r="APU38">
        <v>887.5433554</v>
      </c>
      <c r="APV38">
        <v>738.69824240000003</v>
      </c>
      <c r="APW38">
        <v>609.92523600000004</v>
      </c>
      <c r="APX38">
        <v>742.37934129999996</v>
      </c>
      <c r="APY38">
        <v>841.35151529999996</v>
      </c>
      <c r="APZ38">
        <v>679.34238140000002</v>
      </c>
      <c r="AQA38">
        <v>747.71628029999999</v>
      </c>
      <c r="AQB38">
        <v>804.04601090000006</v>
      </c>
      <c r="AQC38">
        <v>765.1418625</v>
      </c>
      <c r="AQD38">
        <v>706.64520540000001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93.919150810000005</v>
      </c>
      <c r="ARO38">
        <v>91.399307699999994</v>
      </c>
      <c r="ARP38">
        <v>88.632499640000006</v>
      </c>
      <c r="ARQ38">
        <v>86.528692660000004</v>
      </c>
      <c r="ARR38">
        <v>84.936055280000005</v>
      </c>
      <c r="ARS38">
        <v>83.123266749999999</v>
      </c>
      <c r="ART38">
        <v>81.604472909999998</v>
      </c>
      <c r="ARU38">
        <v>79.60693929</v>
      </c>
      <c r="ARV38">
        <v>77.656538810000001</v>
      </c>
      <c r="ARW38">
        <v>75.309573450000002</v>
      </c>
      <c r="ARX38">
        <v>73.281380859999999</v>
      </c>
      <c r="ARY38">
        <v>71.122900329999993</v>
      </c>
      <c r="ARZ38">
        <v>69.39412351</v>
      </c>
      <c r="ASA38">
        <v>68.325897940000004</v>
      </c>
      <c r="ASB38">
        <v>66.357851969999999</v>
      </c>
      <c r="ASC38">
        <v>64.154195630000004</v>
      </c>
      <c r="ASD38">
        <v>62.257941240000001</v>
      </c>
      <c r="ASE38">
        <v>61.143462370000002</v>
      </c>
      <c r="ASF38">
        <v>59.60397571</v>
      </c>
      <c r="ASG38">
        <v>58.114965779999999</v>
      </c>
      <c r="ASH38">
        <v>56.52068998</v>
      </c>
    </row>
    <row r="39" spans="3:1178" x14ac:dyDescent="0.25">
      <c r="C39">
        <v>0</v>
      </c>
      <c r="D39">
        <v>0</v>
      </c>
      <c r="E39">
        <v>0</v>
      </c>
      <c r="F39">
        <v>225</v>
      </c>
      <c r="G39">
        <v>218</v>
      </c>
      <c r="H39">
        <v>273</v>
      </c>
      <c r="I39">
        <v>247</v>
      </c>
      <c r="J39">
        <v>285</v>
      </c>
      <c r="K39">
        <v>242</v>
      </c>
      <c r="L39">
        <v>243</v>
      </c>
      <c r="M39">
        <v>275</v>
      </c>
      <c r="N39">
        <v>232</v>
      </c>
      <c r="O39">
        <v>281</v>
      </c>
      <c r="P39">
        <v>290</v>
      </c>
      <c r="Q39">
        <v>269</v>
      </c>
      <c r="R39">
        <v>254</v>
      </c>
      <c r="S39">
        <v>282</v>
      </c>
      <c r="T39">
        <v>277</v>
      </c>
      <c r="U39">
        <v>292</v>
      </c>
      <c r="V39">
        <v>260</v>
      </c>
      <c r="W39">
        <v>268</v>
      </c>
      <c r="X39">
        <v>259</v>
      </c>
      <c r="Y39">
        <v>255</v>
      </c>
      <c r="Z39">
        <v>298</v>
      </c>
      <c r="AA39">
        <v>307</v>
      </c>
      <c r="AB39">
        <v>292</v>
      </c>
      <c r="AC39">
        <v>277</v>
      </c>
      <c r="AD39">
        <v>286</v>
      </c>
      <c r="AE39">
        <v>0</v>
      </c>
      <c r="AF39">
        <v>0</v>
      </c>
      <c r="AG39">
        <v>0</v>
      </c>
      <c r="AH39">
        <v>69</v>
      </c>
      <c r="AI39">
        <v>74</v>
      </c>
      <c r="AJ39">
        <v>62</v>
      </c>
      <c r="AK39">
        <v>96</v>
      </c>
      <c r="AL39">
        <v>74</v>
      </c>
      <c r="AM39">
        <v>90</v>
      </c>
      <c r="AN39">
        <v>82</v>
      </c>
      <c r="AO39">
        <v>75</v>
      </c>
      <c r="AP39">
        <v>113</v>
      </c>
      <c r="AQ39">
        <v>80</v>
      </c>
      <c r="AR39">
        <v>101</v>
      </c>
      <c r="AS39">
        <v>95</v>
      </c>
      <c r="AT39">
        <v>101</v>
      </c>
      <c r="AU39">
        <v>134</v>
      </c>
      <c r="AV39">
        <v>109</v>
      </c>
      <c r="AW39">
        <v>123</v>
      </c>
      <c r="AX39">
        <v>136</v>
      </c>
      <c r="AY39">
        <v>145</v>
      </c>
      <c r="AZ39">
        <v>139</v>
      </c>
      <c r="BA39">
        <v>143</v>
      </c>
      <c r="BB39">
        <v>132</v>
      </c>
      <c r="BC39">
        <v>164</v>
      </c>
      <c r="BD39">
        <v>139</v>
      </c>
      <c r="BE39">
        <v>154</v>
      </c>
      <c r="BF39">
        <v>149</v>
      </c>
      <c r="BG39">
        <v>0</v>
      </c>
      <c r="BH39">
        <v>0</v>
      </c>
      <c r="BI39">
        <v>0</v>
      </c>
      <c r="BJ39">
        <v>108</v>
      </c>
      <c r="BK39">
        <v>122</v>
      </c>
      <c r="BL39">
        <v>127</v>
      </c>
      <c r="BM39">
        <v>114</v>
      </c>
      <c r="BN39">
        <v>108</v>
      </c>
      <c r="BO39">
        <v>107</v>
      </c>
      <c r="BP39">
        <v>117</v>
      </c>
      <c r="BQ39">
        <v>121</v>
      </c>
      <c r="BR39">
        <v>130</v>
      </c>
      <c r="BS39">
        <v>134</v>
      </c>
      <c r="BT39">
        <v>162</v>
      </c>
      <c r="BU39">
        <v>138</v>
      </c>
      <c r="BV39">
        <v>125</v>
      </c>
      <c r="BW39">
        <v>140</v>
      </c>
      <c r="BX39">
        <v>141</v>
      </c>
      <c r="BY39">
        <v>172</v>
      </c>
      <c r="BZ39">
        <v>140</v>
      </c>
      <c r="CA39">
        <v>160</v>
      </c>
      <c r="CB39">
        <v>141</v>
      </c>
      <c r="CC39">
        <v>158</v>
      </c>
      <c r="CD39">
        <v>171</v>
      </c>
      <c r="CE39">
        <v>144</v>
      </c>
      <c r="CF39">
        <v>183</v>
      </c>
      <c r="CG39">
        <v>139</v>
      </c>
      <c r="CH39">
        <v>172</v>
      </c>
      <c r="CI39">
        <v>0</v>
      </c>
      <c r="CJ39">
        <v>0</v>
      </c>
      <c r="CK39">
        <v>0</v>
      </c>
      <c r="CL39">
        <v>44</v>
      </c>
      <c r="CM39">
        <v>35</v>
      </c>
      <c r="CN39">
        <v>30</v>
      </c>
      <c r="CO39">
        <v>45</v>
      </c>
      <c r="CP39">
        <v>34</v>
      </c>
      <c r="CQ39">
        <v>31</v>
      </c>
      <c r="CR39">
        <v>34</v>
      </c>
      <c r="CS39">
        <v>39</v>
      </c>
      <c r="CT39">
        <v>33</v>
      </c>
      <c r="CU39">
        <v>34</v>
      </c>
      <c r="CV39">
        <v>35</v>
      </c>
      <c r="CW39">
        <v>37</v>
      </c>
      <c r="CX39">
        <v>47</v>
      </c>
      <c r="CY39">
        <v>50</v>
      </c>
      <c r="CZ39">
        <v>38</v>
      </c>
      <c r="DA39">
        <v>56</v>
      </c>
      <c r="DB39">
        <v>45</v>
      </c>
      <c r="DC39">
        <v>58</v>
      </c>
      <c r="DD39">
        <v>53</v>
      </c>
      <c r="DE39">
        <v>61</v>
      </c>
      <c r="DF39">
        <v>45</v>
      </c>
      <c r="DG39">
        <v>56</v>
      </c>
      <c r="DH39">
        <v>32</v>
      </c>
      <c r="DI39">
        <v>50</v>
      </c>
      <c r="DJ39">
        <v>68</v>
      </c>
      <c r="DK39">
        <v>0</v>
      </c>
      <c r="DL39">
        <v>0</v>
      </c>
      <c r="DM39">
        <v>0</v>
      </c>
      <c r="DN39">
        <v>2</v>
      </c>
      <c r="DO39">
        <v>3</v>
      </c>
      <c r="DP39">
        <v>2</v>
      </c>
      <c r="DQ39">
        <v>5</v>
      </c>
      <c r="DR39">
        <v>1</v>
      </c>
      <c r="DS39">
        <v>2</v>
      </c>
      <c r="DT39">
        <v>3</v>
      </c>
      <c r="DU39">
        <v>3</v>
      </c>
      <c r="DV39">
        <v>5</v>
      </c>
      <c r="DW39">
        <v>8</v>
      </c>
      <c r="DX39">
        <v>4</v>
      </c>
      <c r="DY39">
        <v>4</v>
      </c>
      <c r="DZ39">
        <v>8</v>
      </c>
      <c r="EA39">
        <v>4</v>
      </c>
      <c r="EB39">
        <v>4</v>
      </c>
      <c r="EC39">
        <v>1</v>
      </c>
      <c r="ED39">
        <v>6</v>
      </c>
      <c r="EE39">
        <v>6</v>
      </c>
      <c r="EF39">
        <v>7</v>
      </c>
      <c r="EG39">
        <v>5</v>
      </c>
      <c r="EH39">
        <v>6</v>
      </c>
      <c r="EI39">
        <v>5</v>
      </c>
      <c r="EJ39">
        <v>8</v>
      </c>
      <c r="EK39">
        <v>8</v>
      </c>
      <c r="EL39">
        <v>8</v>
      </c>
      <c r="EM39">
        <v>0</v>
      </c>
      <c r="EN39">
        <v>0</v>
      </c>
      <c r="EO39">
        <v>0</v>
      </c>
      <c r="EP39">
        <v>5</v>
      </c>
      <c r="EQ39">
        <v>10</v>
      </c>
      <c r="ER39">
        <v>0</v>
      </c>
      <c r="ES39">
        <v>20</v>
      </c>
      <c r="ET39">
        <v>10</v>
      </c>
      <c r="EU39">
        <v>20</v>
      </c>
      <c r="EV39">
        <v>10</v>
      </c>
      <c r="EW39">
        <v>5</v>
      </c>
      <c r="EX39">
        <v>20</v>
      </c>
      <c r="EY39">
        <v>25</v>
      </c>
      <c r="EZ39">
        <v>15</v>
      </c>
      <c r="FA39">
        <v>35</v>
      </c>
      <c r="FB39">
        <v>30</v>
      </c>
      <c r="FC39">
        <v>20</v>
      </c>
      <c r="FD39">
        <v>10</v>
      </c>
      <c r="FE39">
        <v>35</v>
      </c>
      <c r="FF39">
        <v>20</v>
      </c>
      <c r="FG39">
        <v>15</v>
      </c>
      <c r="FH39">
        <v>25</v>
      </c>
      <c r="FI39">
        <v>20</v>
      </c>
      <c r="FJ39">
        <v>40</v>
      </c>
      <c r="FK39">
        <v>30</v>
      </c>
      <c r="FL39">
        <v>35</v>
      </c>
      <c r="FM39">
        <v>35</v>
      </c>
      <c r="FN39">
        <v>15</v>
      </c>
      <c r="FO39">
        <v>0</v>
      </c>
      <c r="FP39">
        <v>0</v>
      </c>
      <c r="FQ39">
        <v>5882</v>
      </c>
      <c r="FR39">
        <v>6309</v>
      </c>
      <c r="FS39">
        <v>6645</v>
      </c>
      <c r="FT39">
        <v>6937</v>
      </c>
      <c r="FU39">
        <v>7135</v>
      </c>
      <c r="FV39">
        <v>7329</v>
      </c>
      <c r="FW39">
        <v>7478</v>
      </c>
      <c r="FX39">
        <v>7611</v>
      </c>
      <c r="FY39">
        <v>7802</v>
      </c>
      <c r="FZ39">
        <v>7877</v>
      </c>
      <c r="GA39">
        <v>7903</v>
      </c>
      <c r="GB39">
        <v>7967</v>
      </c>
      <c r="GC39">
        <v>8007</v>
      </c>
      <c r="GD39">
        <v>7978</v>
      </c>
      <c r="GE39">
        <v>7987</v>
      </c>
      <c r="GF39">
        <v>8034</v>
      </c>
      <c r="GG39">
        <v>8008</v>
      </c>
      <c r="GH39">
        <v>8043</v>
      </c>
      <c r="GI39">
        <v>8046</v>
      </c>
      <c r="GJ39">
        <v>8067</v>
      </c>
      <c r="GK39">
        <v>8043</v>
      </c>
      <c r="GL39">
        <v>8028</v>
      </c>
      <c r="GM39">
        <v>8040</v>
      </c>
      <c r="GN39">
        <v>8031</v>
      </c>
      <c r="GO39">
        <v>8060</v>
      </c>
      <c r="GP39">
        <v>8040</v>
      </c>
      <c r="GQ39">
        <v>0</v>
      </c>
      <c r="GR39">
        <v>0</v>
      </c>
      <c r="GS39">
        <v>703</v>
      </c>
      <c r="GT39">
        <v>871</v>
      </c>
      <c r="GU39">
        <v>1061</v>
      </c>
      <c r="GV39">
        <v>1271</v>
      </c>
      <c r="GW39">
        <v>1464</v>
      </c>
      <c r="GX39">
        <v>1633</v>
      </c>
      <c r="GY39">
        <v>1814</v>
      </c>
      <c r="GZ39">
        <v>1977</v>
      </c>
      <c r="HA39">
        <v>2150</v>
      </c>
      <c r="HB39">
        <v>2325</v>
      </c>
      <c r="HC39">
        <v>2469</v>
      </c>
      <c r="HD39">
        <v>2655</v>
      </c>
      <c r="HE39">
        <v>2800</v>
      </c>
      <c r="HF39">
        <v>2968</v>
      </c>
      <c r="HG39">
        <v>3129</v>
      </c>
      <c r="HH39">
        <v>3227</v>
      </c>
      <c r="HI39">
        <v>3357</v>
      </c>
      <c r="HJ39">
        <v>3449</v>
      </c>
      <c r="HK39">
        <v>3560</v>
      </c>
      <c r="HL39">
        <v>3640</v>
      </c>
      <c r="HM39">
        <v>3726</v>
      </c>
      <c r="HN39">
        <v>3815</v>
      </c>
      <c r="HO39">
        <v>3875</v>
      </c>
      <c r="HP39">
        <v>3937</v>
      </c>
      <c r="HQ39">
        <v>3989</v>
      </c>
      <c r="HR39">
        <v>4032</v>
      </c>
      <c r="HS39">
        <v>0</v>
      </c>
      <c r="HT39">
        <v>0</v>
      </c>
      <c r="HU39">
        <v>70</v>
      </c>
      <c r="HV39">
        <v>76</v>
      </c>
      <c r="HW39">
        <v>88</v>
      </c>
      <c r="HX39">
        <v>94</v>
      </c>
      <c r="HY39">
        <v>107</v>
      </c>
      <c r="HZ39">
        <v>129</v>
      </c>
      <c r="IA39">
        <v>151</v>
      </c>
      <c r="IB39">
        <v>179</v>
      </c>
      <c r="IC39">
        <v>212</v>
      </c>
      <c r="ID39">
        <v>230</v>
      </c>
      <c r="IE39">
        <v>263</v>
      </c>
      <c r="IF39">
        <v>294</v>
      </c>
      <c r="IG39">
        <v>315</v>
      </c>
      <c r="IH39">
        <v>344</v>
      </c>
      <c r="II39">
        <v>366</v>
      </c>
      <c r="IJ39">
        <v>402</v>
      </c>
      <c r="IK39">
        <v>429</v>
      </c>
      <c r="IL39">
        <v>455</v>
      </c>
      <c r="IM39">
        <v>477</v>
      </c>
      <c r="IN39">
        <v>483</v>
      </c>
      <c r="IO39">
        <v>522</v>
      </c>
      <c r="IP39">
        <v>544</v>
      </c>
      <c r="IQ39">
        <v>560</v>
      </c>
      <c r="IR39">
        <v>577</v>
      </c>
      <c r="IS39">
        <v>602</v>
      </c>
      <c r="IT39">
        <v>624</v>
      </c>
      <c r="IU39">
        <v>0</v>
      </c>
      <c r="IV39">
        <v>0</v>
      </c>
      <c r="IW39">
        <v>5</v>
      </c>
      <c r="IX39">
        <v>3</v>
      </c>
      <c r="IY39">
        <v>2</v>
      </c>
      <c r="IZ39">
        <v>6</v>
      </c>
      <c r="JA39">
        <v>7</v>
      </c>
      <c r="JB39">
        <v>3</v>
      </c>
      <c r="JC39">
        <v>8</v>
      </c>
      <c r="JD39">
        <v>11</v>
      </c>
      <c r="JE39">
        <v>10</v>
      </c>
      <c r="JF39">
        <v>11</v>
      </c>
      <c r="JG39">
        <v>9</v>
      </c>
      <c r="JH39">
        <v>8</v>
      </c>
      <c r="JI39">
        <v>15</v>
      </c>
      <c r="JJ39">
        <v>11</v>
      </c>
      <c r="JK39">
        <v>11</v>
      </c>
      <c r="JL39">
        <v>14</v>
      </c>
      <c r="JM39">
        <v>12</v>
      </c>
      <c r="JN39">
        <v>20</v>
      </c>
      <c r="JO39">
        <v>20</v>
      </c>
      <c r="JP39">
        <v>25</v>
      </c>
      <c r="JQ39">
        <v>21</v>
      </c>
      <c r="JR39">
        <v>40</v>
      </c>
      <c r="JS39">
        <v>30</v>
      </c>
      <c r="JT39">
        <v>38</v>
      </c>
      <c r="JU39">
        <v>24</v>
      </c>
      <c r="JV39">
        <v>28</v>
      </c>
      <c r="JW39">
        <v>0</v>
      </c>
      <c r="JX39">
        <v>0</v>
      </c>
      <c r="JY39">
        <v>0</v>
      </c>
      <c r="JZ39">
        <v>10</v>
      </c>
      <c r="KA39">
        <v>18</v>
      </c>
      <c r="KB39">
        <v>25</v>
      </c>
      <c r="KC39">
        <v>33</v>
      </c>
      <c r="KD39">
        <v>50</v>
      </c>
      <c r="KE39">
        <v>61</v>
      </c>
      <c r="KF39">
        <v>79</v>
      </c>
      <c r="KG39">
        <v>94</v>
      </c>
      <c r="KH39">
        <v>113</v>
      </c>
      <c r="KI39">
        <v>141</v>
      </c>
      <c r="KJ39">
        <v>161</v>
      </c>
      <c r="KK39">
        <v>189</v>
      </c>
      <c r="KL39">
        <v>225</v>
      </c>
      <c r="KM39">
        <v>256</v>
      </c>
      <c r="KN39">
        <v>289</v>
      </c>
      <c r="KO39">
        <v>335</v>
      </c>
      <c r="KP39">
        <v>369</v>
      </c>
      <c r="KQ39">
        <v>417</v>
      </c>
      <c r="KR39">
        <v>468</v>
      </c>
      <c r="KS39">
        <v>510</v>
      </c>
      <c r="KT39">
        <v>547</v>
      </c>
      <c r="KU39">
        <v>606</v>
      </c>
      <c r="KV39">
        <v>651</v>
      </c>
      <c r="KW39">
        <v>703</v>
      </c>
      <c r="KX39">
        <v>746</v>
      </c>
      <c r="KY39">
        <v>0</v>
      </c>
      <c r="KZ39">
        <v>0</v>
      </c>
      <c r="LA39">
        <v>0</v>
      </c>
      <c r="LB39">
        <v>195</v>
      </c>
      <c r="LC39">
        <v>349</v>
      </c>
      <c r="LD39">
        <v>508</v>
      </c>
      <c r="LE39">
        <v>663</v>
      </c>
      <c r="LF39">
        <v>831</v>
      </c>
      <c r="LG39">
        <v>978</v>
      </c>
      <c r="LH39">
        <v>1126</v>
      </c>
      <c r="LI39">
        <v>1279</v>
      </c>
      <c r="LJ39">
        <v>1412</v>
      </c>
      <c r="LK39">
        <v>1552</v>
      </c>
      <c r="LL39">
        <v>1667</v>
      </c>
      <c r="LM39">
        <v>1812</v>
      </c>
      <c r="LN39">
        <v>1944</v>
      </c>
      <c r="LO39">
        <v>2099</v>
      </c>
      <c r="LP39">
        <v>2231</v>
      </c>
      <c r="LQ39">
        <v>2362</v>
      </c>
      <c r="LR39">
        <v>2489</v>
      </c>
      <c r="LS39">
        <v>2626</v>
      </c>
      <c r="LT39">
        <v>2768</v>
      </c>
      <c r="LU39">
        <v>2894</v>
      </c>
      <c r="LV39">
        <v>3039</v>
      </c>
      <c r="LW39">
        <v>3166</v>
      </c>
      <c r="LX39">
        <v>3293</v>
      </c>
      <c r="LY39">
        <v>3413</v>
      </c>
      <c r="LZ39">
        <v>3532</v>
      </c>
      <c r="MA39">
        <v>0</v>
      </c>
      <c r="MB39">
        <v>0</v>
      </c>
      <c r="MC39">
        <v>1470</v>
      </c>
      <c r="MD39">
        <v>1467</v>
      </c>
      <c r="ME39">
        <v>1510</v>
      </c>
      <c r="MF39">
        <v>1530</v>
      </c>
      <c r="MG39">
        <v>1550</v>
      </c>
      <c r="MH39">
        <v>1579</v>
      </c>
      <c r="MI39">
        <v>1596</v>
      </c>
      <c r="MJ39">
        <v>1647</v>
      </c>
      <c r="MK39">
        <v>1699</v>
      </c>
      <c r="ML39">
        <v>1719</v>
      </c>
      <c r="MM39">
        <v>1723</v>
      </c>
      <c r="MN39">
        <v>1778</v>
      </c>
      <c r="MO39">
        <v>1837</v>
      </c>
      <c r="MP39">
        <v>1868</v>
      </c>
      <c r="MQ39">
        <v>1894</v>
      </c>
      <c r="MR39">
        <v>1924</v>
      </c>
      <c r="MS39">
        <v>1925</v>
      </c>
      <c r="MT39">
        <v>1950</v>
      </c>
      <c r="MU39">
        <v>1979</v>
      </c>
      <c r="MV39">
        <v>1990</v>
      </c>
      <c r="MW39">
        <v>1965</v>
      </c>
      <c r="MX39">
        <v>1954</v>
      </c>
      <c r="MY39">
        <v>1966</v>
      </c>
      <c r="MZ39">
        <v>1972</v>
      </c>
      <c r="NA39">
        <v>1973</v>
      </c>
      <c r="NB39">
        <v>1987</v>
      </c>
      <c r="NC39">
        <v>0</v>
      </c>
      <c r="ND39">
        <v>0</v>
      </c>
      <c r="NE39">
        <v>0</v>
      </c>
      <c r="NF39">
        <v>46</v>
      </c>
      <c r="NG39">
        <v>87</v>
      </c>
      <c r="NH39">
        <v>131</v>
      </c>
      <c r="NI39">
        <v>179</v>
      </c>
      <c r="NJ39">
        <v>228</v>
      </c>
      <c r="NK39">
        <v>274</v>
      </c>
      <c r="NL39">
        <v>307</v>
      </c>
      <c r="NM39">
        <v>346</v>
      </c>
      <c r="NN39">
        <v>391</v>
      </c>
      <c r="NO39">
        <v>445</v>
      </c>
      <c r="NP39">
        <v>479</v>
      </c>
      <c r="NQ39">
        <v>498</v>
      </c>
      <c r="NR39">
        <v>530</v>
      </c>
      <c r="NS39">
        <v>563</v>
      </c>
      <c r="NT39">
        <v>600</v>
      </c>
      <c r="NU39">
        <v>645</v>
      </c>
      <c r="NV39">
        <v>673</v>
      </c>
      <c r="NW39">
        <v>710</v>
      </c>
      <c r="NX39">
        <v>740</v>
      </c>
      <c r="NY39">
        <v>783</v>
      </c>
      <c r="NZ39">
        <v>826</v>
      </c>
      <c r="OA39">
        <v>859</v>
      </c>
      <c r="OB39">
        <v>891</v>
      </c>
      <c r="OC39">
        <v>927</v>
      </c>
      <c r="OD39">
        <v>960</v>
      </c>
      <c r="OE39">
        <v>0</v>
      </c>
      <c r="OF39">
        <v>0</v>
      </c>
      <c r="OG39">
        <v>2126</v>
      </c>
      <c r="OH39">
        <v>2220</v>
      </c>
      <c r="OI39">
        <v>2332</v>
      </c>
      <c r="OJ39">
        <v>2477</v>
      </c>
      <c r="OK39">
        <v>2607</v>
      </c>
      <c r="OL39">
        <v>2694</v>
      </c>
      <c r="OM39">
        <v>2834</v>
      </c>
      <c r="ON39">
        <v>2965</v>
      </c>
      <c r="OO39">
        <v>3105</v>
      </c>
      <c r="OP39">
        <v>3224</v>
      </c>
      <c r="OQ39">
        <v>3322</v>
      </c>
      <c r="OR39">
        <v>3444</v>
      </c>
      <c r="OS39">
        <v>3539</v>
      </c>
      <c r="OT39">
        <v>3631</v>
      </c>
      <c r="OU39">
        <v>3742</v>
      </c>
      <c r="OV39">
        <v>3886</v>
      </c>
      <c r="OW39">
        <v>3966</v>
      </c>
      <c r="OX39">
        <v>4023</v>
      </c>
      <c r="OY39">
        <v>4043</v>
      </c>
      <c r="OZ39">
        <v>4104</v>
      </c>
      <c r="PA39">
        <v>4158</v>
      </c>
      <c r="PB39">
        <v>4184</v>
      </c>
      <c r="PC39">
        <v>4206</v>
      </c>
      <c r="PD39">
        <v>4266</v>
      </c>
      <c r="PE39">
        <v>4312</v>
      </c>
      <c r="PF39">
        <v>4353</v>
      </c>
      <c r="PG39">
        <v>0</v>
      </c>
      <c r="PH39">
        <v>0</v>
      </c>
      <c r="PI39">
        <v>0</v>
      </c>
      <c r="PJ39">
        <v>99</v>
      </c>
      <c r="PK39">
        <v>186</v>
      </c>
      <c r="PL39">
        <v>263</v>
      </c>
      <c r="PM39">
        <v>354</v>
      </c>
      <c r="PN39">
        <v>455</v>
      </c>
      <c r="PO39">
        <v>563</v>
      </c>
      <c r="PP39">
        <v>655</v>
      </c>
      <c r="PQ39">
        <v>750</v>
      </c>
      <c r="PR39">
        <v>867</v>
      </c>
      <c r="PS39">
        <v>1002</v>
      </c>
      <c r="PT39">
        <v>1107</v>
      </c>
      <c r="PU39">
        <v>1242</v>
      </c>
      <c r="PV39">
        <v>1391</v>
      </c>
      <c r="PW39">
        <v>1522</v>
      </c>
      <c r="PX39">
        <v>1665</v>
      </c>
      <c r="PY39">
        <v>1818</v>
      </c>
      <c r="PZ39">
        <v>1982</v>
      </c>
      <c r="QA39">
        <v>2149</v>
      </c>
      <c r="QB39">
        <v>2324</v>
      </c>
      <c r="QC39">
        <v>2491</v>
      </c>
      <c r="QD39">
        <v>2675</v>
      </c>
      <c r="QE39">
        <v>2853</v>
      </c>
      <c r="QF39">
        <v>3030</v>
      </c>
      <c r="QG39">
        <v>3213</v>
      </c>
      <c r="QH39">
        <v>3387</v>
      </c>
      <c r="QI39">
        <v>0</v>
      </c>
      <c r="QJ39">
        <v>0</v>
      </c>
      <c r="QK39">
        <v>7502</v>
      </c>
      <c r="QL39">
        <v>7814</v>
      </c>
      <c r="QM39">
        <v>8041</v>
      </c>
      <c r="QN39">
        <v>8157</v>
      </c>
      <c r="QO39">
        <v>8351</v>
      </c>
      <c r="QP39">
        <v>8401</v>
      </c>
      <c r="QQ39">
        <v>8447</v>
      </c>
      <c r="QR39">
        <v>8522</v>
      </c>
      <c r="QS39">
        <v>8530</v>
      </c>
      <c r="QT39">
        <v>8548</v>
      </c>
      <c r="QU39">
        <v>8578</v>
      </c>
      <c r="QV39">
        <v>8643</v>
      </c>
      <c r="QW39">
        <v>8712</v>
      </c>
      <c r="QX39">
        <v>8699</v>
      </c>
      <c r="QY39">
        <v>8652</v>
      </c>
      <c r="QZ39">
        <v>8698</v>
      </c>
      <c r="RA39">
        <v>8676</v>
      </c>
      <c r="RB39">
        <v>8810</v>
      </c>
      <c r="RC39">
        <v>8860</v>
      </c>
      <c r="RD39">
        <v>8895</v>
      </c>
      <c r="RE39">
        <v>8864</v>
      </c>
      <c r="RF39">
        <v>8800</v>
      </c>
      <c r="RG39">
        <v>8785</v>
      </c>
      <c r="RH39">
        <v>8820</v>
      </c>
      <c r="RI39">
        <v>8832</v>
      </c>
      <c r="RJ39">
        <v>8791</v>
      </c>
      <c r="RK39">
        <v>0</v>
      </c>
      <c r="RL39">
        <v>0</v>
      </c>
      <c r="RM39">
        <v>8470</v>
      </c>
      <c r="RN39">
        <v>8537</v>
      </c>
      <c r="RO39">
        <v>8638</v>
      </c>
      <c r="RP39">
        <v>8719</v>
      </c>
      <c r="RQ39">
        <v>8765</v>
      </c>
      <c r="RR39">
        <v>8844</v>
      </c>
      <c r="RS39">
        <v>8953</v>
      </c>
      <c r="RT39">
        <v>9057</v>
      </c>
      <c r="RU39">
        <v>9141</v>
      </c>
      <c r="RV39">
        <v>9206</v>
      </c>
      <c r="RW39">
        <v>9246</v>
      </c>
      <c r="RX39">
        <v>9338</v>
      </c>
      <c r="RY39">
        <v>9391</v>
      </c>
      <c r="RZ39">
        <v>9442</v>
      </c>
      <c r="SA39">
        <v>9510</v>
      </c>
      <c r="SB39">
        <v>9524</v>
      </c>
      <c r="SC39">
        <v>9541</v>
      </c>
      <c r="SD39">
        <v>9520</v>
      </c>
      <c r="SE39">
        <v>9527</v>
      </c>
      <c r="SF39">
        <v>9530</v>
      </c>
      <c r="SG39">
        <v>9583</v>
      </c>
      <c r="SH39">
        <v>9588</v>
      </c>
      <c r="SI39">
        <v>9630</v>
      </c>
      <c r="SJ39">
        <v>9626</v>
      </c>
      <c r="SK39">
        <v>9612</v>
      </c>
      <c r="SL39">
        <v>9658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1700000</v>
      </c>
      <c r="SU39">
        <v>1680000</v>
      </c>
      <c r="SV39">
        <v>1660000</v>
      </c>
      <c r="SW39">
        <v>1650000</v>
      </c>
      <c r="SX39">
        <v>1620000</v>
      </c>
      <c r="SY39">
        <v>1580000</v>
      </c>
      <c r="SZ39">
        <v>1540000</v>
      </c>
      <c r="TA39">
        <v>1510000</v>
      </c>
      <c r="TB39">
        <v>1460000</v>
      </c>
      <c r="TC39">
        <v>1420000</v>
      </c>
      <c r="TD39">
        <v>1380000</v>
      </c>
      <c r="TE39">
        <v>1340000</v>
      </c>
      <c r="TF39">
        <v>1310000</v>
      </c>
      <c r="TG39">
        <v>1270000</v>
      </c>
      <c r="TH39">
        <v>1230000</v>
      </c>
      <c r="TI39">
        <v>1190000</v>
      </c>
      <c r="TJ39">
        <v>1160000</v>
      </c>
      <c r="TK39">
        <v>1130000</v>
      </c>
      <c r="TL39">
        <v>1090000</v>
      </c>
      <c r="TM39">
        <v>1060000</v>
      </c>
      <c r="TN39">
        <v>1030000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592689.84400000004</v>
      </c>
      <c r="TW39">
        <v>639206.75930000003</v>
      </c>
      <c r="TX39">
        <v>676353.15560000006</v>
      </c>
      <c r="TY39">
        <v>714114.88650000002</v>
      </c>
      <c r="TZ39">
        <v>749748.07460000005</v>
      </c>
      <c r="UA39">
        <v>772994.25670000003</v>
      </c>
      <c r="UB39">
        <v>807016.61829999997</v>
      </c>
      <c r="UC39">
        <v>826301.91480000003</v>
      </c>
      <c r="UD39">
        <v>850368.9608</v>
      </c>
      <c r="UE39">
        <v>870385.88910000003</v>
      </c>
      <c r="UF39">
        <v>871501.25950000004</v>
      </c>
      <c r="UG39">
        <v>880203.66029999999</v>
      </c>
      <c r="UH39">
        <v>877986.42</v>
      </c>
      <c r="UI39">
        <v>879847.44570000004</v>
      </c>
      <c r="UJ39">
        <v>873416.79449999996</v>
      </c>
      <c r="UK39">
        <v>868012.103</v>
      </c>
      <c r="UL39">
        <v>862859.82330000005</v>
      </c>
      <c r="UM39">
        <v>850903.26009999996</v>
      </c>
      <c r="UN39">
        <v>839337.58470000001</v>
      </c>
      <c r="UO39">
        <v>825653.95889999997</v>
      </c>
      <c r="UP39">
        <v>810246.81039999996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373094.22580000001</v>
      </c>
      <c r="UY39">
        <v>424002.61979999999</v>
      </c>
      <c r="UZ39">
        <v>487986.04100000003</v>
      </c>
      <c r="VA39">
        <v>561116.45429999998</v>
      </c>
      <c r="VB39">
        <v>591027.58970000001</v>
      </c>
      <c r="VC39">
        <v>656142.91299999994</v>
      </c>
      <c r="VD39">
        <v>712119.37109999999</v>
      </c>
      <c r="VE39">
        <v>740762.17520000006</v>
      </c>
      <c r="VF39">
        <v>785397.4057</v>
      </c>
      <c r="VG39">
        <v>811287.67909999995</v>
      </c>
      <c r="VH39">
        <v>865132.49250000005</v>
      </c>
      <c r="VI39">
        <v>896347.96710000001</v>
      </c>
      <c r="VJ39">
        <v>922982.60809999995</v>
      </c>
      <c r="VK39">
        <v>939427.51320000004</v>
      </c>
      <c r="VL39">
        <v>923538.06940000004</v>
      </c>
      <c r="VM39">
        <v>969038.31680000003</v>
      </c>
      <c r="VN39">
        <v>980465.06039999996</v>
      </c>
      <c r="VO39">
        <v>979905.11459999997</v>
      </c>
      <c r="VP39">
        <v>980244.88749999995</v>
      </c>
      <c r="VQ39">
        <v>992928.64379999996</v>
      </c>
      <c r="VR39">
        <v>999237.93460000004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123635.13529999999</v>
      </c>
      <c r="WA39">
        <v>320090.96509999997</v>
      </c>
      <c r="WB39">
        <v>427305.9</v>
      </c>
      <c r="WC39">
        <v>377145.5428</v>
      </c>
      <c r="WD39">
        <v>402776.79330000002</v>
      </c>
      <c r="WE39">
        <v>319946.26120000001</v>
      </c>
      <c r="WF39">
        <v>276113.27830000001</v>
      </c>
      <c r="WG39">
        <v>502633.39500000002</v>
      </c>
      <c r="WH39">
        <v>357861.96409999998</v>
      </c>
      <c r="WI39">
        <v>347438.80009999999</v>
      </c>
      <c r="WJ39">
        <v>429315.37520000001</v>
      </c>
      <c r="WK39">
        <v>357266.609</v>
      </c>
      <c r="WL39">
        <v>578101.30909999995</v>
      </c>
      <c r="WM39">
        <v>561263.40689999994</v>
      </c>
      <c r="WN39">
        <v>681144.91130000004</v>
      </c>
      <c r="WO39">
        <v>555496.82079999999</v>
      </c>
      <c r="WP39">
        <v>1030000</v>
      </c>
      <c r="WQ39">
        <v>748012.90119999996</v>
      </c>
      <c r="WR39">
        <v>919886.41579999996</v>
      </c>
      <c r="WS39">
        <v>564059.12049999996</v>
      </c>
      <c r="WT39">
        <v>638901.91650000005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32000000</v>
      </c>
      <c r="ZG39">
        <v>31400000</v>
      </c>
      <c r="ZH39">
        <v>31500000</v>
      </c>
      <c r="ZI39">
        <v>31500000</v>
      </c>
      <c r="ZJ39">
        <v>31000000</v>
      </c>
      <c r="ZK39">
        <v>30100000</v>
      </c>
      <c r="ZL39">
        <v>30200000</v>
      </c>
      <c r="ZM39">
        <v>30300000</v>
      </c>
      <c r="ZN39">
        <v>29900000</v>
      </c>
      <c r="ZO39">
        <v>29400000</v>
      </c>
      <c r="ZP39">
        <v>29000000</v>
      </c>
      <c r="ZQ39">
        <v>28200000</v>
      </c>
      <c r="ZR39">
        <v>27700000</v>
      </c>
      <c r="ZS39">
        <v>27300000</v>
      </c>
      <c r="ZT39">
        <v>26700000</v>
      </c>
      <c r="ZU39">
        <v>25600000</v>
      </c>
      <c r="ZV39">
        <v>24700000</v>
      </c>
      <c r="ZW39">
        <v>24100000</v>
      </c>
      <c r="ZX39">
        <v>23500000</v>
      </c>
      <c r="ZY39">
        <v>22800000</v>
      </c>
      <c r="ZZ39">
        <v>22300000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17000000</v>
      </c>
      <c r="ABK39">
        <v>17400000</v>
      </c>
      <c r="ABL39">
        <v>17600000</v>
      </c>
      <c r="ABM39">
        <v>17900000</v>
      </c>
      <c r="ABN39">
        <v>18100000</v>
      </c>
      <c r="ABO39">
        <v>18100000</v>
      </c>
      <c r="ABP39">
        <v>18200000</v>
      </c>
      <c r="ABQ39">
        <v>18100000</v>
      </c>
      <c r="ABR39">
        <v>18100000</v>
      </c>
      <c r="ABS39">
        <v>18100000</v>
      </c>
      <c r="ABT39">
        <v>18200000</v>
      </c>
      <c r="ABU39">
        <v>18100000</v>
      </c>
      <c r="ABV39">
        <v>17800000</v>
      </c>
      <c r="ABW39">
        <v>17400000</v>
      </c>
      <c r="ABX39">
        <v>17100000</v>
      </c>
      <c r="ABY39">
        <v>16800000</v>
      </c>
      <c r="ABZ39">
        <v>16400000</v>
      </c>
      <c r="ACA39">
        <v>16000000</v>
      </c>
      <c r="ACB39">
        <v>15800000</v>
      </c>
      <c r="ACC39">
        <v>15500000</v>
      </c>
      <c r="ACD39">
        <v>15200000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3150000</v>
      </c>
      <c r="ADO39">
        <v>3080000</v>
      </c>
      <c r="ADP39">
        <v>3010000</v>
      </c>
      <c r="ADQ39">
        <v>2930000</v>
      </c>
      <c r="ADR39">
        <v>2850000</v>
      </c>
      <c r="ADS39">
        <v>2780000</v>
      </c>
      <c r="ADT39">
        <v>2720000</v>
      </c>
      <c r="ADU39">
        <v>2660000</v>
      </c>
      <c r="ADV39">
        <v>2580000</v>
      </c>
      <c r="ADW39">
        <v>2490000</v>
      </c>
      <c r="ADX39">
        <v>2430000</v>
      </c>
      <c r="ADY39">
        <v>2350000</v>
      </c>
      <c r="ADZ39">
        <v>2320000</v>
      </c>
      <c r="AEA39">
        <v>2260000</v>
      </c>
      <c r="AEB39">
        <v>2210000</v>
      </c>
      <c r="AEC39">
        <v>2140000</v>
      </c>
      <c r="AED39">
        <v>2060000</v>
      </c>
      <c r="AEE39">
        <v>1990000</v>
      </c>
      <c r="AEF39">
        <v>1940000</v>
      </c>
      <c r="AEG39">
        <v>1890000</v>
      </c>
      <c r="AEH39">
        <v>1830000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5510000</v>
      </c>
      <c r="AEQ39">
        <v>5420000</v>
      </c>
      <c r="AER39">
        <v>5320000</v>
      </c>
      <c r="AES39">
        <v>5210000</v>
      </c>
      <c r="AET39">
        <v>5100000</v>
      </c>
      <c r="AEU39">
        <v>4970000</v>
      </c>
      <c r="AEV39">
        <v>4870000</v>
      </c>
      <c r="AEW39">
        <v>4760000</v>
      </c>
      <c r="AEX39">
        <v>4650000</v>
      </c>
      <c r="AEY39">
        <v>4540000</v>
      </c>
      <c r="AEZ39">
        <v>4420000</v>
      </c>
      <c r="AFA39">
        <v>4300000</v>
      </c>
      <c r="AFB39">
        <v>4160000</v>
      </c>
      <c r="AFC39">
        <v>4040000</v>
      </c>
      <c r="AFD39">
        <v>3930000</v>
      </c>
      <c r="AFE39">
        <v>3830000</v>
      </c>
      <c r="AFF39">
        <v>3720000</v>
      </c>
      <c r="AFG39">
        <v>3630000</v>
      </c>
      <c r="AFH39">
        <v>3520000</v>
      </c>
      <c r="AFI39">
        <v>3420000</v>
      </c>
      <c r="AFJ39">
        <v>3330000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216.63617880000001</v>
      </c>
      <c r="AGU39">
        <v>233.63874240000001</v>
      </c>
      <c r="AGV39">
        <v>247.2162543</v>
      </c>
      <c r="AGW39">
        <v>261.01867920000001</v>
      </c>
      <c r="AGX39">
        <v>274.04309289999998</v>
      </c>
      <c r="AGY39">
        <v>282.53988779999997</v>
      </c>
      <c r="AGZ39">
        <v>294.97552250000001</v>
      </c>
      <c r="AHA39">
        <v>302.02456000000001</v>
      </c>
      <c r="AHB39">
        <v>310.82139189999998</v>
      </c>
      <c r="AHC39">
        <v>318.1378507</v>
      </c>
      <c r="AHD39">
        <v>318.54553370000002</v>
      </c>
      <c r="AHE39">
        <v>321.72637930000002</v>
      </c>
      <c r="AHF39">
        <v>320.91594789999999</v>
      </c>
      <c r="AHG39">
        <v>321.59617800000001</v>
      </c>
      <c r="AHH39">
        <v>319.24568779999998</v>
      </c>
      <c r="AHI39">
        <v>317.27019969999998</v>
      </c>
      <c r="AHJ39">
        <v>315.38697159999998</v>
      </c>
      <c r="AHK39">
        <v>311.01668549999999</v>
      </c>
      <c r="AHL39">
        <v>306.78927420000002</v>
      </c>
      <c r="AHM39">
        <v>301.7877234</v>
      </c>
      <c r="AHN39">
        <v>296.15620159999997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33.957675760000001</v>
      </c>
      <c r="AHW39">
        <v>38.591172120000003</v>
      </c>
      <c r="AHX39">
        <v>44.414709760000001</v>
      </c>
      <c r="AHY39">
        <v>51.070773279999997</v>
      </c>
      <c r="AHZ39">
        <v>53.793175740000002</v>
      </c>
      <c r="AIA39">
        <v>59.719734989999999</v>
      </c>
      <c r="AIB39">
        <v>64.814508059999994</v>
      </c>
      <c r="AIC39">
        <v>67.421471629999999</v>
      </c>
      <c r="AID39">
        <v>71.484007520000006</v>
      </c>
      <c r="AIE39">
        <v>73.840445790000004</v>
      </c>
      <c r="AIF39">
        <v>78.741204330000002</v>
      </c>
      <c r="AIG39">
        <v>81.582322989999994</v>
      </c>
      <c r="AIH39">
        <v>84.00651087</v>
      </c>
      <c r="AII39">
        <v>85.503266159999995</v>
      </c>
      <c r="AIJ39">
        <v>84.057066930000005</v>
      </c>
      <c r="AIK39">
        <v>88.198333509999998</v>
      </c>
      <c r="AIL39">
        <v>89.238354040000004</v>
      </c>
      <c r="AIM39">
        <v>89.187389809999999</v>
      </c>
      <c r="AIN39">
        <v>89.218314710000001</v>
      </c>
      <c r="AIO39">
        <v>90.372743940000007</v>
      </c>
      <c r="AIP39">
        <v>90.94699258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0.82780757599999999</v>
      </c>
      <c r="AIY39">
        <v>2.143191136</v>
      </c>
      <c r="AIZ39">
        <v>2.861056128</v>
      </c>
      <c r="AJA39">
        <v>2.5252039960000001</v>
      </c>
      <c r="AJB39">
        <v>2.6968198019999998</v>
      </c>
      <c r="AJC39">
        <v>2.1422222610000001</v>
      </c>
      <c r="AJD39">
        <v>1.8487355000000001</v>
      </c>
      <c r="AJE39">
        <v>3.3654165659999999</v>
      </c>
      <c r="AJF39">
        <v>2.3960894640000001</v>
      </c>
      <c r="AJG39">
        <v>2.3263004509999998</v>
      </c>
      <c r="AJH39">
        <v>2.8745107070000002</v>
      </c>
      <c r="AJI39">
        <v>2.392103224</v>
      </c>
      <c r="AJJ39">
        <v>3.8707171900000001</v>
      </c>
      <c r="AJK39">
        <v>3.757977855</v>
      </c>
      <c r="AJL39">
        <v>4.5606527359999998</v>
      </c>
      <c r="AJM39">
        <v>3.7193672800000002</v>
      </c>
      <c r="AJN39">
        <v>6.8781641799999997</v>
      </c>
      <c r="AJO39">
        <v>5.0083719750000002</v>
      </c>
      <c r="AJP39">
        <v>6.1591629470000004</v>
      </c>
      <c r="AJQ39">
        <v>3.776696748</v>
      </c>
      <c r="AJR39">
        <v>4.2778118510000001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322.35138569999998</v>
      </c>
      <c r="AKA39">
        <v>167.3945779</v>
      </c>
      <c r="AKB39">
        <v>286.69950999999998</v>
      </c>
      <c r="AKC39">
        <v>256.5077197</v>
      </c>
      <c r="AKD39">
        <v>238.9892739</v>
      </c>
      <c r="AKE39">
        <v>399.04587409999999</v>
      </c>
      <c r="AKF39">
        <v>278.08169550000002</v>
      </c>
      <c r="AKG39">
        <v>373.59820139999999</v>
      </c>
      <c r="AKH39">
        <v>493.91395319999998</v>
      </c>
      <c r="AKI39">
        <v>375.09846110000001</v>
      </c>
      <c r="AKJ39">
        <v>374.14035519999999</v>
      </c>
      <c r="AKK39">
        <v>449.01378820000002</v>
      </c>
      <c r="AKL39">
        <v>395.82208229999998</v>
      </c>
      <c r="AKM39">
        <v>520.01232589999995</v>
      </c>
      <c r="AKN39">
        <v>511.20886460000003</v>
      </c>
      <c r="AKO39">
        <v>380.09907370000002</v>
      </c>
      <c r="AKP39">
        <v>287.0846942</v>
      </c>
      <c r="AKQ39">
        <v>523.68117870000003</v>
      </c>
      <c r="AKR39">
        <v>427.47608159999999</v>
      </c>
      <c r="AKS39">
        <v>416.96350080000002</v>
      </c>
      <c r="AKT39">
        <v>321.52503309999997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106.774852</v>
      </c>
      <c r="AME39">
        <v>104.7809932</v>
      </c>
      <c r="AMF39">
        <v>104.97986210000001</v>
      </c>
      <c r="AMG39">
        <v>105.1401405</v>
      </c>
      <c r="AMH39">
        <v>103.27942849999999</v>
      </c>
      <c r="AMI39">
        <v>100.5046145</v>
      </c>
      <c r="AMJ39">
        <v>100.6920671</v>
      </c>
      <c r="AMK39">
        <v>101.00326939999999</v>
      </c>
      <c r="AML39">
        <v>99.716246499999997</v>
      </c>
      <c r="AMM39">
        <v>98.15937864</v>
      </c>
      <c r="AMN39">
        <v>96.809877130000004</v>
      </c>
      <c r="AMO39">
        <v>94.039023409999999</v>
      </c>
      <c r="AMP39">
        <v>92.485737310000005</v>
      </c>
      <c r="AMQ39">
        <v>91.127345849999998</v>
      </c>
      <c r="AMR39">
        <v>88.96491718</v>
      </c>
      <c r="AMS39">
        <v>85.288609199999996</v>
      </c>
      <c r="AMT39">
        <v>82.340938449999996</v>
      </c>
      <c r="AMU39">
        <v>80.433606440000005</v>
      </c>
      <c r="AMV39">
        <v>78.329204189999999</v>
      </c>
      <c r="AMW39">
        <v>76.086334829999998</v>
      </c>
      <c r="AMX39">
        <v>74.394395849999995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310.96839060000002</v>
      </c>
      <c r="ANG39">
        <v>328.09794019999998</v>
      </c>
      <c r="ANH39">
        <v>236.21023389999999</v>
      </c>
      <c r="ANI39">
        <v>237.43286689999999</v>
      </c>
      <c r="ANJ39">
        <v>278.05148430000003</v>
      </c>
      <c r="ANK39">
        <v>305.25314739999999</v>
      </c>
      <c r="ANL39">
        <v>159.03777170000001</v>
      </c>
      <c r="ANM39">
        <v>50.607342099999997</v>
      </c>
      <c r="ANN39">
        <v>152.67901079999999</v>
      </c>
      <c r="ANO39">
        <v>129.50851850000001</v>
      </c>
      <c r="ANP39">
        <v>146.39653060000001</v>
      </c>
      <c r="ANQ39">
        <v>218.0045475</v>
      </c>
      <c r="ANR39">
        <v>122.0748921</v>
      </c>
      <c r="ANS39">
        <v>124.2972224</v>
      </c>
      <c r="ANT39">
        <v>120.7156476</v>
      </c>
      <c r="ANU39">
        <v>119.9622115</v>
      </c>
      <c r="ANV39">
        <v>137.98087949999999</v>
      </c>
      <c r="ANW39">
        <v>117.7813089</v>
      </c>
      <c r="ANX39">
        <v>108.69890700000001</v>
      </c>
      <c r="ANY39">
        <v>122.9326805</v>
      </c>
      <c r="ANZ39">
        <v>102.10254430000001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85.626953749999998</v>
      </c>
      <c r="AOI39">
        <v>87.453163419999996</v>
      </c>
      <c r="AOJ39">
        <v>88.83071357</v>
      </c>
      <c r="AOK39">
        <v>90.315612779999995</v>
      </c>
      <c r="AOL39">
        <v>91.045615620000007</v>
      </c>
      <c r="AOM39">
        <v>91.080709929999998</v>
      </c>
      <c r="AON39">
        <v>91.675375410000001</v>
      </c>
      <c r="AOO39">
        <v>91.460356989999994</v>
      </c>
      <c r="AOP39">
        <v>91.10481987</v>
      </c>
      <c r="AOQ39">
        <v>91.155245140000005</v>
      </c>
      <c r="AOR39">
        <v>91.905912569999998</v>
      </c>
      <c r="AOS39">
        <v>91.065974760000003</v>
      </c>
      <c r="AOT39">
        <v>89.684261969999994</v>
      </c>
      <c r="AOU39">
        <v>87.504970490000005</v>
      </c>
      <c r="AOV39">
        <v>86.238085940000005</v>
      </c>
      <c r="AOW39">
        <v>84.82795883</v>
      </c>
      <c r="AOX39">
        <v>82.872221929999995</v>
      </c>
      <c r="AOY39">
        <v>80.881528669999994</v>
      </c>
      <c r="AOZ39">
        <v>79.645952219999998</v>
      </c>
      <c r="APA39">
        <v>78.159970229999999</v>
      </c>
      <c r="APB39">
        <v>76.604992699999997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1128.535423</v>
      </c>
      <c r="APK39">
        <v>1095.366475</v>
      </c>
      <c r="APL39">
        <v>981.49508790000004</v>
      </c>
      <c r="APM39">
        <v>976.89681399999995</v>
      </c>
      <c r="APN39">
        <v>1099.954778</v>
      </c>
      <c r="APO39">
        <v>1266.6388509999999</v>
      </c>
      <c r="APP39">
        <v>865.67491259999997</v>
      </c>
      <c r="APQ39">
        <v>1158.434896</v>
      </c>
      <c r="APR39">
        <v>1146.779706</v>
      </c>
      <c r="APS39">
        <v>1034.361267</v>
      </c>
      <c r="APT39">
        <v>1124.8550769999999</v>
      </c>
      <c r="APU39">
        <v>1138.9883629999999</v>
      </c>
      <c r="APV39">
        <v>1229.3589899999999</v>
      </c>
      <c r="APW39">
        <v>1131.425604</v>
      </c>
      <c r="APX39">
        <v>1193.0757900000001</v>
      </c>
      <c r="APY39">
        <v>1019.1070560000001</v>
      </c>
      <c r="APZ39">
        <v>1123.1711769999999</v>
      </c>
      <c r="AQA39">
        <v>1089.1327160000001</v>
      </c>
      <c r="AQB39">
        <v>954.65445209999996</v>
      </c>
      <c r="AQC39">
        <v>966.85778340000002</v>
      </c>
      <c r="AQD39">
        <v>913.74081860000001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91.290212870000005</v>
      </c>
      <c r="ARO39">
        <v>89.723632050000006</v>
      </c>
      <c r="ARP39">
        <v>88.122214869999993</v>
      </c>
      <c r="ARQ39">
        <v>86.349041420000006</v>
      </c>
      <c r="ARR39">
        <v>84.430149369999995</v>
      </c>
      <c r="ARS39">
        <v>82.327182260000001</v>
      </c>
      <c r="ART39">
        <v>80.724619619999999</v>
      </c>
      <c r="ARU39">
        <v>78.81824374</v>
      </c>
      <c r="ARV39">
        <v>76.938140250000004</v>
      </c>
      <c r="ARW39">
        <v>75.235182789999996</v>
      </c>
      <c r="ARX39">
        <v>73.151397189999997</v>
      </c>
      <c r="ARY39">
        <v>71.147543519999999</v>
      </c>
      <c r="ARZ39">
        <v>68.923248389999998</v>
      </c>
      <c r="ASA39">
        <v>66.964977910000002</v>
      </c>
      <c r="ASB39">
        <v>65.035014390000001</v>
      </c>
      <c r="ASC39">
        <v>63.491940919999998</v>
      </c>
      <c r="ASD39">
        <v>61.674823590000003</v>
      </c>
      <c r="ASE39">
        <v>60.140765680000001</v>
      </c>
      <c r="ASF39">
        <v>58.3648399</v>
      </c>
      <c r="ASG39">
        <v>56.582479999999997</v>
      </c>
      <c r="ASH39">
        <v>55.197345540000001</v>
      </c>
    </row>
    <row r="40" spans="3:1178" x14ac:dyDescent="0.25">
      <c r="C40">
        <v>0</v>
      </c>
      <c r="D40">
        <v>0</v>
      </c>
      <c r="E40">
        <v>0</v>
      </c>
      <c r="F40">
        <v>225</v>
      </c>
      <c r="G40">
        <v>216</v>
      </c>
      <c r="H40">
        <v>264</v>
      </c>
      <c r="I40">
        <v>241</v>
      </c>
      <c r="J40">
        <v>274</v>
      </c>
      <c r="K40">
        <v>237</v>
      </c>
      <c r="L40">
        <v>238</v>
      </c>
      <c r="M40">
        <v>259</v>
      </c>
      <c r="N40">
        <v>224</v>
      </c>
      <c r="O40">
        <v>264</v>
      </c>
      <c r="P40">
        <v>279</v>
      </c>
      <c r="Q40">
        <v>254</v>
      </c>
      <c r="R40">
        <v>237</v>
      </c>
      <c r="S40">
        <v>271</v>
      </c>
      <c r="T40">
        <v>265</v>
      </c>
      <c r="U40">
        <v>274</v>
      </c>
      <c r="V40">
        <v>249</v>
      </c>
      <c r="W40">
        <v>251</v>
      </c>
      <c r="X40">
        <v>245</v>
      </c>
      <c r="Y40">
        <v>234</v>
      </c>
      <c r="Z40">
        <v>280</v>
      </c>
      <c r="AA40">
        <v>289</v>
      </c>
      <c r="AB40">
        <v>272</v>
      </c>
      <c r="AC40">
        <v>263</v>
      </c>
      <c r="AD40">
        <v>274</v>
      </c>
      <c r="AE40">
        <v>0</v>
      </c>
      <c r="AF40">
        <v>0</v>
      </c>
      <c r="AG40">
        <v>0</v>
      </c>
      <c r="AH40">
        <v>69</v>
      </c>
      <c r="AI40">
        <v>74</v>
      </c>
      <c r="AJ40">
        <v>62</v>
      </c>
      <c r="AK40">
        <v>96</v>
      </c>
      <c r="AL40">
        <v>74</v>
      </c>
      <c r="AM40">
        <v>90</v>
      </c>
      <c r="AN40">
        <v>81</v>
      </c>
      <c r="AO40">
        <v>74</v>
      </c>
      <c r="AP40">
        <v>111</v>
      </c>
      <c r="AQ40">
        <v>79</v>
      </c>
      <c r="AR40">
        <v>97</v>
      </c>
      <c r="AS40">
        <v>94</v>
      </c>
      <c r="AT40">
        <v>100</v>
      </c>
      <c r="AU40">
        <v>134</v>
      </c>
      <c r="AV40">
        <v>108</v>
      </c>
      <c r="AW40">
        <v>121</v>
      </c>
      <c r="AX40">
        <v>130</v>
      </c>
      <c r="AY40">
        <v>138</v>
      </c>
      <c r="AZ40">
        <v>136</v>
      </c>
      <c r="BA40">
        <v>134</v>
      </c>
      <c r="BB40">
        <v>129</v>
      </c>
      <c r="BC40">
        <v>161</v>
      </c>
      <c r="BD40">
        <v>135</v>
      </c>
      <c r="BE40">
        <v>145</v>
      </c>
      <c r="BF40">
        <v>146</v>
      </c>
      <c r="BG40">
        <v>0</v>
      </c>
      <c r="BH40">
        <v>0</v>
      </c>
      <c r="BI40">
        <v>0</v>
      </c>
      <c r="BJ40">
        <v>108</v>
      </c>
      <c r="BK40">
        <v>122</v>
      </c>
      <c r="BL40">
        <v>126</v>
      </c>
      <c r="BM40">
        <v>111</v>
      </c>
      <c r="BN40">
        <v>105</v>
      </c>
      <c r="BO40">
        <v>103</v>
      </c>
      <c r="BP40">
        <v>113</v>
      </c>
      <c r="BQ40">
        <v>119</v>
      </c>
      <c r="BR40">
        <v>124</v>
      </c>
      <c r="BS40">
        <v>129</v>
      </c>
      <c r="BT40">
        <v>153</v>
      </c>
      <c r="BU40">
        <v>134</v>
      </c>
      <c r="BV40">
        <v>123</v>
      </c>
      <c r="BW40">
        <v>131</v>
      </c>
      <c r="BX40">
        <v>139</v>
      </c>
      <c r="BY40">
        <v>165</v>
      </c>
      <c r="BZ40">
        <v>133</v>
      </c>
      <c r="CA40">
        <v>149</v>
      </c>
      <c r="CB40">
        <v>135</v>
      </c>
      <c r="CC40">
        <v>152</v>
      </c>
      <c r="CD40">
        <v>159</v>
      </c>
      <c r="CE40">
        <v>142</v>
      </c>
      <c r="CF40">
        <v>175</v>
      </c>
      <c r="CG40">
        <v>128</v>
      </c>
      <c r="CH40">
        <v>168</v>
      </c>
      <c r="CI40">
        <v>0</v>
      </c>
      <c r="CJ40">
        <v>0</v>
      </c>
      <c r="CK40">
        <v>0</v>
      </c>
      <c r="CL40">
        <v>44</v>
      </c>
      <c r="CM40">
        <v>35</v>
      </c>
      <c r="CN40">
        <v>30</v>
      </c>
      <c r="CO40">
        <v>45</v>
      </c>
      <c r="CP40">
        <v>34</v>
      </c>
      <c r="CQ40">
        <v>31</v>
      </c>
      <c r="CR40">
        <v>34</v>
      </c>
      <c r="CS40">
        <v>39</v>
      </c>
      <c r="CT40">
        <v>33</v>
      </c>
      <c r="CU40">
        <v>34</v>
      </c>
      <c r="CV40">
        <v>35</v>
      </c>
      <c r="CW40">
        <v>36</v>
      </c>
      <c r="CX40">
        <v>45</v>
      </c>
      <c r="CY40">
        <v>48</v>
      </c>
      <c r="CZ40">
        <v>37</v>
      </c>
      <c r="DA40">
        <v>56</v>
      </c>
      <c r="DB40">
        <v>44</v>
      </c>
      <c r="DC40">
        <v>56</v>
      </c>
      <c r="DD40">
        <v>51</v>
      </c>
      <c r="DE40">
        <v>59</v>
      </c>
      <c r="DF40">
        <v>44</v>
      </c>
      <c r="DG40">
        <v>50</v>
      </c>
      <c r="DH40">
        <v>30</v>
      </c>
      <c r="DI40">
        <v>48</v>
      </c>
      <c r="DJ40">
        <v>65</v>
      </c>
      <c r="DK40">
        <v>0</v>
      </c>
      <c r="DL40">
        <v>0</v>
      </c>
      <c r="DM40">
        <v>0</v>
      </c>
      <c r="DN40">
        <v>2</v>
      </c>
      <c r="DO40">
        <v>3</v>
      </c>
      <c r="DP40">
        <v>2</v>
      </c>
      <c r="DQ40">
        <v>5</v>
      </c>
      <c r="DR40">
        <v>1</v>
      </c>
      <c r="DS40">
        <v>2</v>
      </c>
      <c r="DT40">
        <v>3</v>
      </c>
      <c r="DU40">
        <v>3</v>
      </c>
      <c r="DV40">
        <v>5</v>
      </c>
      <c r="DW40">
        <v>7</v>
      </c>
      <c r="DX40">
        <v>4</v>
      </c>
      <c r="DY40">
        <v>3</v>
      </c>
      <c r="DZ40">
        <v>6</v>
      </c>
      <c r="EA40">
        <v>3</v>
      </c>
      <c r="EB40">
        <v>3</v>
      </c>
      <c r="EC40">
        <v>1</v>
      </c>
      <c r="ED40">
        <v>5</v>
      </c>
      <c r="EE40">
        <v>6</v>
      </c>
      <c r="EF40">
        <v>5</v>
      </c>
      <c r="EG40">
        <v>3</v>
      </c>
      <c r="EH40">
        <v>4</v>
      </c>
      <c r="EI40">
        <v>5</v>
      </c>
      <c r="EJ40">
        <v>8</v>
      </c>
      <c r="EK40">
        <v>3</v>
      </c>
      <c r="EL40">
        <v>6</v>
      </c>
      <c r="EM40">
        <v>0</v>
      </c>
      <c r="EN40">
        <v>0</v>
      </c>
      <c r="EO40">
        <v>0</v>
      </c>
      <c r="EP40">
        <v>5</v>
      </c>
      <c r="EQ40">
        <v>10</v>
      </c>
      <c r="ER40">
        <v>0</v>
      </c>
      <c r="ES40">
        <v>20</v>
      </c>
      <c r="ET40">
        <v>10</v>
      </c>
      <c r="EU40">
        <v>20</v>
      </c>
      <c r="EV40">
        <v>10</v>
      </c>
      <c r="EW40">
        <v>5</v>
      </c>
      <c r="EX40">
        <v>20</v>
      </c>
      <c r="EY40">
        <v>25</v>
      </c>
      <c r="EZ40">
        <v>15</v>
      </c>
      <c r="FA40">
        <v>35</v>
      </c>
      <c r="FB40">
        <v>20</v>
      </c>
      <c r="FC40">
        <v>10</v>
      </c>
      <c r="FD40">
        <v>10</v>
      </c>
      <c r="FE40">
        <v>35</v>
      </c>
      <c r="FF40">
        <v>15</v>
      </c>
      <c r="FG40">
        <v>15</v>
      </c>
      <c r="FH40">
        <v>20</v>
      </c>
      <c r="FI40">
        <v>10</v>
      </c>
      <c r="FJ40">
        <v>30</v>
      </c>
      <c r="FK40">
        <v>20</v>
      </c>
      <c r="FL40">
        <v>30</v>
      </c>
      <c r="FM40">
        <v>35</v>
      </c>
      <c r="FN40">
        <v>15</v>
      </c>
      <c r="FO40">
        <v>0</v>
      </c>
      <c r="FP40">
        <v>0</v>
      </c>
      <c r="FQ40">
        <v>6756</v>
      </c>
      <c r="FR40">
        <v>7191</v>
      </c>
      <c r="FS40">
        <v>7527</v>
      </c>
      <c r="FT40">
        <v>7641</v>
      </c>
      <c r="FU40">
        <v>7780</v>
      </c>
      <c r="FV40">
        <v>7821</v>
      </c>
      <c r="FW40">
        <v>7839</v>
      </c>
      <c r="FX40">
        <v>7772</v>
      </c>
      <c r="FY40">
        <v>7657</v>
      </c>
      <c r="FZ40">
        <v>7623</v>
      </c>
      <c r="GA40">
        <v>7474</v>
      </c>
      <c r="GB40">
        <v>7409</v>
      </c>
      <c r="GC40">
        <v>7353</v>
      </c>
      <c r="GD40">
        <v>7281</v>
      </c>
      <c r="GE40">
        <v>7213</v>
      </c>
      <c r="GF40">
        <v>7151</v>
      </c>
      <c r="GG40">
        <v>7079</v>
      </c>
      <c r="GH40">
        <v>7093</v>
      </c>
      <c r="GI40">
        <v>7074</v>
      </c>
      <c r="GJ40">
        <v>7012</v>
      </c>
      <c r="GK40">
        <v>6958</v>
      </c>
      <c r="GL40">
        <v>6949</v>
      </c>
      <c r="GM40">
        <v>6893</v>
      </c>
      <c r="GN40">
        <v>6826</v>
      </c>
      <c r="GO40">
        <v>6759</v>
      </c>
      <c r="GP40">
        <v>6779</v>
      </c>
      <c r="GQ40">
        <v>0</v>
      </c>
      <c r="GR40">
        <v>0</v>
      </c>
      <c r="GS40">
        <v>617</v>
      </c>
      <c r="GT40">
        <v>999</v>
      </c>
      <c r="GU40">
        <v>1361</v>
      </c>
      <c r="GV40">
        <v>1811</v>
      </c>
      <c r="GW40">
        <v>2197</v>
      </c>
      <c r="GX40">
        <v>2623</v>
      </c>
      <c r="GY40">
        <v>3017</v>
      </c>
      <c r="GZ40">
        <v>3415</v>
      </c>
      <c r="HA40">
        <v>3754</v>
      </c>
      <c r="HB40">
        <v>4038</v>
      </c>
      <c r="HC40">
        <v>4352</v>
      </c>
      <c r="HD40">
        <v>4629</v>
      </c>
      <c r="HE40">
        <v>4873</v>
      </c>
      <c r="HF40">
        <v>5105</v>
      </c>
      <c r="HG40">
        <v>5269</v>
      </c>
      <c r="HH40">
        <v>5460</v>
      </c>
      <c r="HI40">
        <v>5608</v>
      </c>
      <c r="HJ40">
        <v>5732</v>
      </c>
      <c r="HK40">
        <v>5884</v>
      </c>
      <c r="HL40">
        <v>5992</v>
      </c>
      <c r="HM40">
        <v>6058</v>
      </c>
      <c r="HN40">
        <v>6084</v>
      </c>
      <c r="HO40">
        <v>6158</v>
      </c>
      <c r="HP40">
        <v>6257</v>
      </c>
      <c r="HQ40">
        <v>6352</v>
      </c>
      <c r="HR40">
        <v>6388</v>
      </c>
      <c r="HS40">
        <v>0</v>
      </c>
      <c r="HT40">
        <v>0</v>
      </c>
      <c r="HU40">
        <v>82</v>
      </c>
      <c r="HV40">
        <v>103</v>
      </c>
      <c r="HW40">
        <v>126</v>
      </c>
      <c r="HX40">
        <v>159</v>
      </c>
      <c r="HY40">
        <v>196</v>
      </c>
      <c r="HZ40">
        <v>252</v>
      </c>
      <c r="IA40">
        <v>312</v>
      </c>
      <c r="IB40">
        <v>378</v>
      </c>
      <c r="IC40">
        <v>436</v>
      </c>
      <c r="ID40">
        <v>500</v>
      </c>
      <c r="IE40">
        <v>579</v>
      </c>
      <c r="IF40">
        <v>647</v>
      </c>
      <c r="IG40">
        <v>735</v>
      </c>
      <c r="IH40">
        <v>818</v>
      </c>
      <c r="II40">
        <v>895</v>
      </c>
      <c r="IJ40">
        <v>976</v>
      </c>
      <c r="IK40">
        <v>1041</v>
      </c>
      <c r="IL40">
        <v>1113</v>
      </c>
      <c r="IM40">
        <v>1179</v>
      </c>
      <c r="IN40">
        <v>1242</v>
      </c>
      <c r="IO40">
        <v>1313</v>
      </c>
      <c r="IP40">
        <v>1372</v>
      </c>
      <c r="IQ40">
        <v>1428</v>
      </c>
      <c r="IR40">
        <v>1503</v>
      </c>
      <c r="IS40">
        <v>1529</v>
      </c>
      <c r="IT40">
        <v>1605</v>
      </c>
      <c r="IU40">
        <v>0</v>
      </c>
      <c r="IV40">
        <v>0</v>
      </c>
      <c r="IW40">
        <v>7</v>
      </c>
      <c r="IX40">
        <v>4</v>
      </c>
      <c r="IY40">
        <v>6</v>
      </c>
      <c r="IZ40">
        <v>7</v>
      </c>
      <c r="JA40">
        <v>6</v>
      </c>
      <c r="JB40">
        <v>7</v>
      </c>
      <c r="JC40">
        <v>12</v>
      </c>
      <c r="JD40">
        <v>15</v>
      </c>
      <c r="JE40">
        <v>19</v>
      </c>
      <c r="JF40">
        <v>21</v>
      </c>
      <c r="JG40">
        <v>17</v>
      </c>
      <c r="JH40">
        <v>24</v>
      </c>
      <c r="JI40">
        <v>24</v>
      </c>
      <c r="JJ40">
        <v>34</v>
      </c>
      <c r="JK40">
        <v>38</v>
      </c>
      <c r="JL40">
        <v>41</v>
      </c>
      <c r="JM40">
        <v>41</v>
      </c>
      <c r="JN40">
        <v>48</v>
      </c>
      <c r="JO40">
        <v>50</v>
      </c>
      <c r="JP40">
        <v>52</v>
      </c>
      <c r="JQ40">
        <v>61</v>
      </c>
      <c r="JR40">
        <v>54</v>
      </c>
      <c r="JS40">
        <v>68</v>
      </c>
      <c r="JT40">
        <v>75</v>
      </c>
      <c r="JU40">
        <v>80</v>
      </c>
      <c r="JV40">
        <v>72</v>
      </c>
      <c r="JW40">
        <v>0</v>
      </c>
      <c r="JX40">
        <v>0</v>
      </c>
      <c r="JY40">
        <v>0</v>
      </c>
      <c r="JZ40">
        <v>8</v>
      </c>
      <c r="KA40">
        <v>15</v>
      </c>
      <c r="KB40">
        <v>26</v>
      </c>
      <c r="KC40">
        <v>49</v>
      </c>
      <c r="KD40">
        <v>64</v>
      </c>
      <c r="KE40">
        <v>96</v>
      </c>
      <c r="KF40">
        <v>122</v>
      </c>
      <c r="KG40">
        <v>155</v>
      </c>
      <c r="KH40">
        <v>199</v>
      </c>
      <c r="KI40">
        <v>251</v>
      </c>
      <c r="KJ40">
        <v>300</v>
      </c>
      <c r="KK40">
        <v>360</v>
      </c>
      <c r="KL40">
        <v>418</v>
      </c>
      <c r="KM40">
        <v>480</v>
      </c>
      <c r="KN40">
        <v>551</v>
      </c>
      <c r="KO40">
        <v>631</v>
      </c>
      <c r="KP40">
        <v>714</v>
      </c>
      <c r="KQ40">
        <v>795</v>
      </c>
      <c r="KR40">
        <v>889</v>
      </c>
      <c r="KS40">
        <v>979</v>
      </c>
      <c r="KT40">
        <v>1109</v>
      </c>
      <c r="KU40">
        <v>1210</v>
      </c>
      <c r="KV40">
        <v>1310</v>
      </c>
      <c r="KW40">
        <v>1435</v>
      </c>
      <c r="KX40">
        <v>1554</v>
      </c>
      <c r="KY40">
        <v>0</v>
      </c>
      <c r="KZ40">
        <v>0</v>
      </c>
      <c r="LA40">
        <v>0</v>
      </c>
      <c r="LB40">
        <v>223</v>
      </c>
      <c r="LC40">
        <v>443</v>
      </c>
      <c r="LD40">
        <v>633</v>
      </c>
      <c r="LE40">
        <v>834</v>
      </c>
      <c r="LF40">
        <v>1059</v>
      </c>
      <c r="LG40">
        <v>1252</v>
      </c>
      <c r="LH40">
        <v>1445</v>
      </c>
      <c r="LI40">
        <v>1629</v>
      </c>
      <c r="LJ40">
        <v>1813</v>
      </c>
      <c r="LK40">
        <v>1974</v>
      </c>
      <c r="LL40">
        <v>2152</v>
      </c>
      <c r="LM40">
        <v>2323</v>
      </c>
      <c r="LN40">
        <v>2482</v>
      </c>
      <c r="LO40">
        <v>2639</v>
      </c>
      <c r="LP40">
        <v>2787</v>
      </c>
      <c r="LQ40">
        <v>2943</v>
      </c>
      <c r="LR40">
        <v>3088</v>
      </c>
      <c r="LS40">
        <v>3227</v>
      </c>
      <c r="LT40">
        <v>3353</v>
      </c>
      <c r="LU40">
        <v>3511</v>
      </c>
      <c r="LV40">
        <v>3626</v>
      </c>
      <c r="LW40">
        <v>3752</v>
      </c>
      <c r="LX40">
        <v>3862</v>
      </c>
      <c r="LY40">
        <v>3985</v>
      </c>
      <c r="LZ40">
        <v>4106</v>
      </c>
      <c r="MA40">
        <v>0</v>
      </c>
      <c r="MB40">
        <v>0</v>
      </c>
      <c r="MC40">
        <v>1499</v>
      </c>
      <c r="MD40">
        <v>1540</v>
      </c>
      <c r="ME40">
        <v>1564</v>
      </c>
      <c r="MF40">
        <v>1625</v>
      </c>
      <c r="MG40">
        <v>1692</v>
      </c>
      <c r="MH40">
        <v>1708</v>
      </c>
      <c r="MI40">
        <v>1776</v>
      </c>
      <c r="MJ40">
        <v>1793</v>
      </c>
      <c r="MK40">
        <v>1817</v>
      </c>
      <c r="ML40">
        <v>1831</v>
      </c>
      <c r="MM40">
        <v>1851</v>
      </c>
      <c r="MN40">
        <v>1897</v>
      </c>
      <c r="MO40">
        <v>1911</v>
      </c>
      <c r="MP40">
        <v>1930</v>
      </c>
      <c r="MQ40">
        <v>1963</v>
      </c>
      <c r="MR40">
        <v>1988</v>
      </c>
      <c r="MS40">
        <v>2002</v>
      </c>
      <c r="MT40">
        <v>2035</v>
      </c>
      <c r="MU40">
        <v>2074</v>
      </c>
      <c r="MV40">
        <v>2103</v>
      </c>
      <c r="MW40">
        <v>2111</v>
      </c>
      <c r="MX40">
        <v>2148</v>
      </c>
      <c r="MY40">
        <v>2147</v>
      </c>
      <c r="MZ40">
        <v>2176</v>
      </c>
      <c r="NA40">
        <v>2168</v>
      </c>
      <c r="NB40">
        <v>2213</v>
      </c>
      <c r="NC40">
        <v>0</v>
      </c>
      <c r="ND40">
        <v>0</v>
      </c>
      <c r="NE40">
        <v>0</v>
      </c>
      <c r="NF40">
        <v>49</v>
      </c>
      <c r="NG40">
        <v>91</v>
      </c>
      <c r="NH40">
        <v>134</v>
      </c>
      <c r="NI40">
        <v>177</v>
      </c>
      <c r="NJ40">
        <v>222</v>
      </c>
      <c r="NK40">
        <v>262</v>
      </c>
      <c r="NL40">
        <v>319</v>
      </c>
      <c r="NM40">
        <v>369</v>
      </c>
      <c r="NN40">
        <v>422</v>
      </c>
      <c r="NO40">
        <v>476</v>
      </c>
      <c r="NP40">
        <v>525</v>
      </c>
      <c r="NQ40">
        <v>577</v>
      </c>
      <c r="NR40">
        <v>620</v>
      </c>
      <c r="NS40">
        <v>668</v>
      </c>
      <c r="NT40">
        <v>715</v>
      </c>
      <c r="NU40">
        <v>760</v>
      </c>
      <c r="NV40">
        <v>806</v>
      </c>
      <c r="NW40">
        <v>848</v>
      </c>
      <c r="NX40">
        <v>887</v>
      </c>
      <c r="NY40">
        <v>934</v>
      </c>
      <c r="NZ40">
        <v>993</v>
      </c>
      <c r="OA40">
        <v>1054</v>
      </c>
      <c r="OB40">
        <v>1110</v>
      </c>
      <c r="OC40">
        <v>1171</v>
      </c>
      <c r="OD40">
        <v>1212</v>
      </c>
      <c r="OE40">
        <v>0</v>
      </c>
      <c r="OF40">
        <v>0</v>
      </c>
      <c r="OG40">
        <v>2079</v>
      </c>
      <c r="OH40">
        <v>2161</v>
      </c>
      <c r="OI40">
        <v>2253</v>
      </c>
      <c r="OJ40">
        <v>2374</v>
      </c>
      <c r="OK40">
        <v>2465</v>
      </c>
      <c r="OL40">
        <v>2546</v>
      </c>
      <c r="OM40">
        <v>2671</v>
      </c>
      <c r="ON40">
        <v>2748</v>
      </c>
      <c r="OO40">
        <v>2843</v>
      </c>
      <c r="OP40">
        <v>2919</v>
      </c>
      <c r="OQ40">
        <v>2999</v>
      </c>
      <c r="OR40">
        <v>3065</v>
      </c>
      <c r="OS40">
        <v>3169</v>
      </c>
      <c r="OT40">
        <v>3250</v>
      </c>
      <c r="OU40">
        <v>3321</v>
      </c>
      <c r="OV40">
        <v>3410</v>
      </c>
      <c r="OW40">
        <v>3479</v>
      </c>
      <c r="OX40">
        <v>3549</v>
      </c>
      <c r="OY40">
        <v>3600</v>
      </c>
      <c r="OZ40">
        <v>3661</v>
      </c>
      <c r="PA40">
        <v>3686</v>
      </c>
      <c r="PB40">
        <v>3712</v>
      </c>
      <c r="PC40">
        <v>3750</v>
      </c>
      <c r="PD40">
        <v>3774</v>
      </c>
      <c r="PE40">
        <v>3796</v>
      </c>
      <c r="PF40">
        <v>3836</v>
      </c>
      <c r="PG40">
        <v>0</v>
      </c>
      <c r="PH40">
        <v>0</v>
      </c>
      <c r="PI40">
        <v>0</v>
      </c>
      <c r="PJ40">
        <v>50</v>
      </c>
      <c r="PK40">
        <v>108</v>
      </c>
      <c r="PL40">
        <v>168</v>
      </c>
      <c r="PM40">
        <v>229</v>
      </c>
      <c r="PN40">
        <v>284</v>
      </c>
      <c r="PO40">
        <v>348</v>
      </c>
      <c r="PP40">
        <v>423</v>
      </c>
      <c r="PQ40">
        <v>512</v>
      </c>
      <c r="PR40">
        <v>577</v>
      </c>
      <c r="PS40">
        <v>661</v>
      </c>
      <c r="PT40">
        <v>735</v>
      </c>
      <c r="PU40">
        <v>816</v>
      </c>
      <c r="PV40">
        <v>897</v>
      </c>
      <c r="PW40">
        <v>989</v>
      </c>
      <c r="PX40">
        <v>1091</v>
      </c>
      <c r="PY40">
        <v>1187</v>
      </c>
      <c r="PZ40">
        <v>1280</v>
      </c>
      <c r="QA40">
        <v>1392</v>
      </c>
      <c r="QB40">
        <v>1489</v>
      </c>
      <c r="QC40">
        <v>1606</v>
      </c>
      <c r="QD40">
        <v>1707</v>
      </c>
      <c r="QE40">
        <v>1813</v>
      </c>
      <c r="QF40">
        <v>1936</v>
      </c>
      <c r="QG40">
        <v>2061</v>
      </c>
      <c r="QH40">
        <v>2166</v>
      </c>
      <c r="QI40">
        <v>0</v>
      </c>
      <c r="QJ40">
        <v>0</v>
      </c>
      <c r="QK40">
        <v>7579</v>
      </c>
      <c r="QL40">
        <v>8078</v>
      </c>
      <c r="QM40">
        <v>8451</v>
      </c>
      <c r="QN40">
        <v>8625</v>
      </c>
      <c r="QO40">
        <v>8832</v>
      </c>
      <c r="QP40">
        <v>8894</v>
      </c>
      <c r="QQ40">
        <v>9000</v>
      </c>
      <c r="QR40">
        <v>9052</v>
      </c>
      <c r="QS40">
        <v>9052</v>
      </c>
      <c r="QT40">
        <v>9005</v>
      </c>
      <c r="QU40">
        <v>8913</v>
      </c>
      <c r="QV40">
        <v>8887</v>
      </c>
      <c r="QW40">
        <v>8950</v>
      </c>
      <c r="QX40">
        <v>8919</v>
      </c>
      <c r="QY40">
        <v>8881</v>
      </c>
      <c r="QZ40">
        <v>8758</v>
      </c>
      <c r="RA40">
        <v>8772</v>
      </c>
      <c r="RB40">
        <v>8813</v>
      </c>
      <c r="RC40">
        <v>8815</v>
      </c>
      <c r="RD40">
        <v>8774</v>
      </c>
      <c r="RE40">
        <v>8848</v>
      </c>
      <c r="RF40">
        <v>8854</v>
      </c>
      <c r="RG40">
        <v>8807</v>
      </c>
      <c r="RH40">
        <v>8935</v>
      </c>
      <c r="RI40">
        <v>8862</v>
      </c>
      <c r="RJ40">
        <v>8856</v>
      </c>
      <c r="RK40">
        <v>0</v>
      </c>
      <c r="RL40">
        <v>0</v>
      </c>
      <c r="RM40">
        <v>8317</v>
      </c>
      <c r="RN40">
        <v>8409</v>
      </c>
      <c r="RO40">
        <v>8510</v>
      </c>
      <c r="RP40">
        <v>8714</v>
      </c>
      <c r="RQ40">
        <v>8825</v>
      </c>
      <c r="RR40">
        <v>8972</v>
      </c>
      <c r="RS40">
        <v>9120</v>
      </c>
      <c r="RT40">
        <v>9236</v>
      </c>
      <c r="RU40">
        <v>9378</v>
      </c>
      <c r="RV40">
        <v>9530</v>
      </c>
      <c r="RW40">
        <v>9683</v>
      </c>
      <c r="RX40">
        <v>9838</v>
      </c>
      <c r="RY40">
        <v>9913</v>
      </c>
      <c r="RZ40">
        <v>10056</v>
      </c>
      <c r="SA40">
        <v>10177</v>
      </c>
      <c r="SB40">
        <v>10294</v>
      </c>
      <c r="SC40">
        <v>10349</v>
      </c>
      <c r="SD40">
        <v>10357</v>
      </c>
      <c r="SE40">
        <v>10411</v>
      </c>
      <c r="SF40">
        <v>10501</v>
      </c>
      <c r="SG40">
        <v>10492</v>
      </c>
      <c r="SH40">
        <v>10546</v>
      </c>
      <c r="SI40">
        <v>10596</v>
      </c>
      <c r="SJ40">
        <v>10585</v>
      </c>
      <c r="SK40">
        <v>10627</v>
      </c>
      <c r="SL40">
        <v>10637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779574.82409999997</v>
      </c>
      <c r="SU40">
        <v>758610.69160000002</v>
      </c>
      <c r="SV40">
        <v>730220.23259999999</v>
      </c>
      <c r="SW40">
        <v>698461.53240000003</v>
      </c>
      <c r="SX40">
        <v>675106.89020000002</v>
      </c>
      <c r="SY40">
        <v>642632.21</v>
      </c>
      <c r="SZ40">
        <v>618488.69530000002</v>
      </c>
      <c r="TA40">
        <v>595935.85030000005</v>
      </c>
      <c r="TB40">
        <v>572913.10019999999</v>
      </c>
      <c r="TC40">
        <v>551031.50390000001</v>
      </c>
      <c r="TD40">
        <v>530383.55570000003</v>
      </c>
      <c r="TE40">
        <v>509750.8517</v>
      </c>
      <c r="TF40">
        <v>495882.50099999999</v>
      </c>
      <c r="TG40">
        <v>480149.6911</v>
      </c>
      <c r="TH40">
        <v>462079.05249999999</v>
      </c>
      <c r="TI40">
        <v>445165.57569999999</v>
      </c>
      <c r="TJ40">
        <v>431640.54859999998</v>
      </c>
      <c r="TK40">
        <v>415691.34090000001</v>
      </c>
      <c r="TL40">
        <v>399660.989</v>
      </c>
      <c r="TM40">
        <v>384211.79790000001</v>
      </c>
      <c r="TN40">
        <v>374124.93920000002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912899.08</v>
      </c>
      <c r="TW40">
        <v>1020000</v>
      </c>
      <c r="TX40">
        <v>1120000</v>
      </c>
      <c r="TY40">
        <v>1200000</v>
      </c>
      <c r="TZ40">
        <v>1250000</v>
      </c>
      <c r="UA40">
        <v>1310000</v>
      </c>
      <c r="UB40">
        <v>1350000</v>
      </c>
      <c r="UC40">
        <v>1380000</v>
      </c>
      <c r="UD40">
        <v>1400000</v>
      </c>
      <c r="UE40">
        <v>1410000</v>
      </c>
      <c r="UF40">
        <v>1410000</v>
      </c>
      <c r="UG40">
        <v>1410000</v>
      </c>
      <c r="UH40">
        <v>1400000</v>
      </c>
      <c r="UI40">
        <v>1390000</v>
      </c>
      <c r="UJ40">
        <v>1380000</v>
      </c>
      <c r="UK40">
        <v>1350000</v>
      </c>
      <c r="UL40">
        <v>1320000</v>
      </c>
      <c r="UM40">
        <v>1300000</v>
      </c>
      <c r="UN40">
        <v>1280000</v>
      </c>
      <c r="UO40">
        <v>1260000</v>
      </c>
      <c r="UP40">
        <v>1230000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777892.96230000001</v>
      </c>
      <c r="UY40">
        <v>935053.95380000002</v>
      </c>
      <c r="UZ40">
        <v>1100000</v>
      </c>
      <c r="VA40">
        <v>1230000</v>
      </c>
      <c r="VB40">
        <v>1370000</v>
      </c>
      <c r="VC40">
        <v>1540000</v>
      </c>
      <c r="VD40">
        <v>1670000</v>
      </c>
      <c r="VE40">
        <v>1840000</v>
      </c>
      <c r="VF40">
        <v>1990000</v>
      </c>
      <c r="VG40">
        <v>2120000</v>
      </c>
      <c r="VH40">
        <v>2240000</v>
      </c>
      <c r="VI40">
        <v>2320000</v>
      </c>
      <c r="VJ40">
        <v>2410000</v>
      </c>
      <c r="VK40">
        <v>2480000</v>
      </c>
      <c r="VL40">
        <v>2530000</v>
      </c>
      <c r="VM40">
        <v>2600000</v>
      </c>
      <c r="VN40">
        <v>2640000</v>
      </c>
      <c r="VO40">
        <v>2670000</v>
      </c>
      <c r="VP40">
        <v>2730000</v>
      </c>
      <c r="VQ40">
        <v>2690000</v>
      </c>
      <c r="VR40">
        <v>2740000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310855.98479999998</v>
      </c>
      <c r="WA40">
        <v>517374.73190000001</v>
      </c>
      <c r="WB40">
        <v>627881.95620000002</v>
      </c>
      <c r="WC40">
        <v>772152.5675</v>
      </c>
      <c r="WD40">
        <v>828574.54870000004</v>
      </c>
      <c r="WE40">
        <v>651214.3933</v>
      </c>
      <c r="WF40">
        <v>892583.97710000002</v>
      </c>
      <c r="WG40">
        <v>866586.38560000004</v>
      </c>
      <c r="WH40">
        <v>1190000</v>
      </c>
      <c r="WI40">
        <v>1290000</v>
      </c>
      <c r="WJ40">
        <v>1350000</v>
      </c>
      <c r="WK40">
        <v>1320000</v>
      </c>
      <c r="WL40">
        <v>1500000</v>
      </c>
      <c r="WM40">
        <v>1510000</v>
      </c>
      <c r="WN40">
        <v>1530000</v>
      </c>
      <c r="WO40">
        <v>1740000</v>
      </c>
      <c r="WP40">
        <v>1490000</v>
      </c>
      <c r="WQ40">
        <v>1830000</v>
      </c>
      <c r="WR40">
        <v>1960000</v>
      </c>
      <c r="WS40">
        <v>2030000</v>
      </c>
      <c r="WT40">
        <v>1770000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15400000</v>
      </c>
      <c r="ZG40">
        <v>15500000</v>
      </c>
      <c r="ZH40">
        <v>15200000</v>
      </c>
      <c r="ZI40">
        <v>14900000</v>
      </c>
      <c r="ZJ40">
        <v>14600000</v>
      </c>
      <c r="ZK40">
        <v>14400000</v>
      </c>
      <c r="ZL40">
        <v>14300000</v>
      </c>
      <c r="ZM40">
        <v>14000000</v>
      </c>
      <c r="ZN40">
        <v>13700000</v>
      </c>
      <c r="ZO40">
        <v>13500000</v>
      </c>
      <c r="ZP40">
        <v>13300000</v>
      </c>
      <c r="ZQ40">
        <v>13000000</v>
      </c>
      <c r="ZR40">
        <v>12800000</v>
      </c>
      <c r="ZS40">
        <v>12700000</v>
      </c>
      <c r="ZT40">
        <v>12500000</v>
      </c>
      <c r="ZU40">
        <v>12200000</v>
      </c>
      <c r="ZV40">
        <v>12000000</v>
      </c>
      <c r="ZW40">
        <v>11700000</v>
      </c>
      <c r="ZX40">
        <v>11500000</v>
      </c>
      <c r="ZY40">
        <v>11100000</v>
      </c>
      <c r="ZZ40">
        <v>11000000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19100000</v>
      </c>
      <c r="ABK40">
        <v>19400000</v>
      </c>
      <c r="ABL40">
        <v>19400000</v>
      </c>
      <c r="ABM40">
        <v>19500000</v>
      </c>
      <c r="ABN40">
        <v>19400000</v>
      </c>
      <c r="ABO40">
        <v>19400000</v>
      </c>
      <c r="ABP40">
        <v>19200000</v>
      </c>
      <c r="ABQ40">
        <v>19300000</v>
      </c>
      <c r="ABR40">
        <v>19200000</v>
      </c>
      <c r="ABS40">
        <v>19100000</v>
      </c>
      <c r="ABT40">
        <v>19000000</v>
      </c>
      <c r="ABU40">
        <v>18800000</v>
      </c>
      <c r="ABV40">
        <v>18600000</v>
      </c>
      <c r="ABW40">
        <v>18400000</v>
      </c>
      <c r="ABX40">
        <v>18100000</v>
      </c>
      <c r="ABY40">
        <v>17700000</v>
      </c>
      <c r="ABZ40">
        <v>17300000</v>
      </c>
      <c r="ACA40">
        <v>17000000</v>
      </c>
      <c r="ACB40">
        <v>16600000</v>
      </c>
      <c r="ACC40">
        <v>16200000</v>
      </c>
      <c r="ACD40">
        <v>15900000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1560000</v>
      </c>
      <c r="ADO40">
        <v>1530000</v>
      </c>
      <c r="ADP40">
        <v>1490000</v>
      </c>
      <c r="ADQ40">
        <v>1450000</v>
      </c>
      <c r="ADR40">
        <v>1400000</v>
      </c>
      <c r="ADS40">
        <v>1350000</v>
      </c>
      <c r="ADT40">
        <v>1300000</v>
      </c>
      <c r="ADU40">
        <v>1270000</v>
      </c>
      <c r="ADV40">
        <v>1230000</v>
      </c>
      <c r="ADW40">
        <v>1190000</v>
      </c>
      <c r="ADX40">
        <v>1140000</v>
      </c>
      <c r="ADY40">
        <v>1110000</v>
      </c>
      <c r="ADZ40">
        <v>1080000</v>
      </c>
      <c r="AEA40">
        <v>1050000</v>
      </c>
      <c r="AEB40">
        <v>1010000</v>
      </c>
      <c r="AEC40">
        <v>993614.96779999998</v>
      </c>
      <c r="AED40">
        <v>965328.89069999999</v>
      </c>
      <c r="AEE40">
        <v>932237.47699999996</v>
      </c>
      <c r="AEF40">
        <v>918239.3371</v>
      </c>
      <c r="AEG40">
        <v>884210.8872</v>
      </c>
      <c r="AEH40">
        <v>857875.95530000003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7030000</v>
      </c>
      <c r="AEQ40">
        <v>6930000</v>
      </c>
      <c r="AER40">
        <v>6820000</v>
      </c>
      <c r="AES40">
        <v>6720000</v>
      </c>
      <c r="AET40">
        <v>6630000</v>
      </c>
      <c r="AEU40">
        <v>6540000</v>
      </c>
      <c r="AEV40">
        <v>6450000</v>
      </c>
      <c r="AEW40">
        <v>6310000</v>
      </c>
      <c r="AEX40">
        <v>6220000</v>
      </c>
      <c r="AEY40">
        <v>6110000</v>
      </c>
      <c r="AEZ40">
        <v>6000000</v>
      </c>
      <c r="AFA40">
        <v>5860000</v>
      </c>
      <c r="AFB40">
        <v>5690000</v>
      </c>
      <c r="AFC40">
        <v>5550000</v>
      </c>
      <c r="AFD40">
        <v>5440000</v>
      </c>
      <c r="AFE40">
        <v>5270000</v>
      </c>
      <c r="AFF40">
        <v>5150000</v>
      </c>
      <c r="AFG40">
        <v>5020000</v>
      </c>
      <c r="AFH40">
        <v>4870000</v>
      </c>
      <c r="AFI40">
        <v>4750000</v>
      </c>
      <c r="AFJ40">
        <v>4610000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450.607618</v>
      </c>
      <c r="AGU40">
        <v>503.19732599999998</v>
      </c>
      <c r="AGV40">
        <v>552.9890067</v>
      </c>
      <c r="AGW40">
        <v>590.17775119999999</v>
      </c>
      <c r="AGX40">
        <v>616.33616940000002</v>
      </c>
      <c r="AGY40">
        <v>644.91577810000001</v>
      </c>
      <c r="AGZ40">
        <v>665.98442339999997</v>
      </c>
      <c r="AHA40">
        <v>680.66916570000001</v>
      </c>
      <c r="AHB40">
        <v>692.30614720000005</v>
      </c>
      <c r="AHC40">
        <v>693.73469560000001</v>
      </c>
      <c r="AHD40">
        <v>697.94409099999996</v>
      </c>
      <c r="AHE40">
        <v>695.98322529999996</v>
      </c>
      <c r="AHF40">
        <v>690.6527165</v>
      </c>
      <c r="AHG40">
        <v>688.31777050000005</v>
      </c>
      <c r="AHH40">
        <v>680.5356769</v>
      </c>
      <c r="AHI40">
        <v>667.99180960000001</v>
      </c>
      <c r="AHJ40">
        <v>651.31915260000005</v>
      </c>
      <c r="AHK40">
        <v>640.03998100000001</v>
      </c>
      <c r="AHL40">
        <v>631.38803759999996</v>
      </c>
      <c r="AHM40">
        <v>622.30524170000001</v>
      </c>
      <c r="AHN40">
        <v>607.60403940000003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40.891901750000002</v>
      </c>
      <c r="AHW40">
        <v>49.153464890000002</v>
      </c>
      <c r="AHX40">
        <v>57.816808960000003</v>
      </c>
      <c r="AHY40">
        <v>64.745797260000003</v>
      </c>
      <c r="AHZ40">
        <v>72.08715291</v>
      </c>
      <c r="AIA40">
        <v>81.045556379999994</v>
      </c>
      <c r="AIB40">
        <v>87.926077739999997</v>
      </c>
      <c r="AIC40">
        <v>96.975836400000006</v>
      </c>
      <c r="AID40">
        <v>104.7833488</v>
      </c>
      <c r="AIE40">
        <v>111.3075903</v>
      </c>
      <c r="AIF40">
        <v>117.84586229999999</v>
      </c>
      <c r="AIG40">
        <v>122.0332073</v>
      </c>
      <c r="AIH40">
        <v>126.67334409999999</v>
      </c>
      <c r="AII40">
        <v>130.27667080000001</v>
      </c>
      <c r="AIJ40">
        <v>133.2407958</v>
      </c>
      <c r="AIK40">
        <v>136.75497150000001</v>
      </c>
      <c r="AIL40">
        <v>138.7379535</v>
      </c>
      <c r="AIM40">
        <v>140.1948807</v>
      </c>
      <c r="AIN40">
        <v>143.2602497</v>
      </c>
      <c r="AIO40">
        <v>141.4936611</v>
      </c>
      <c r="AIP40">
        <v>144.20068069999999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1.854719352</v>
      </c>
      <c r="AIY40">
        <v>3.0869115420000002</v>
      </c>
      <c r="AIZ40">
        <v>3.7462518720000002</v>
      </c>
      <c r="AJA40">
        <v>4.6070411370000004</v>
      </c>
      <c r="AJB40">
        <v>4.9436823639999998</v>
      </c>
      <c r="AJC40">
        <v>3.885464641</v>
      </c>
      <c r="AJD40">
        <v>5.3255940260000001</v>
      </c>
      <c r="AJE40">
        <v>5.1704796369999997</v>
      </c>
      <c r="AJF40">
        <v>7.1115011179999996</v>
      </c>
      <c r="AJG40">
        <v>7.7166488439999998</v>
      </c>
      <c r="AJH40">
        <v>8.0833572450000002</v>
      </c>
      <c r="AJI40">
        <v>7.8479196560000002</v>
      </c>
      <c r="AJJ40">
        <v>8.9202023080000004</v>
      </c>
      <c r="AJK40">
        <v>9.0212401979999992</v>
      </c>
      <c r="AJL40">
        <v>9.1088250550000005</v>
      </c>
      <c r="AJM40">
        <v>10.37412861</v>
      </c>
      <c r="AJN40">
        <v>8.9161697429999993</v>
      </c>
      <c r="AJO40">
        <v>10.9007469</v>
      </c>
      <c r="AJP40">
        <v>11.67270156</v>
      </c>
      <c r="AJQ40">
        <v>12.088234630000001</v>
      </c>
      <c r="AJR40">
        <v>10.562535110000001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264.1151188</v>
      </c>
      <c r="AKA40">
        <v>567.86874360000002</v>
      </c>
      <c r="AKB40">
        <v>423.45018290000002</v>
      </c>
      <c r="AKC40">
        <v>560.60987739999996</v>
      </c>
      <c r="AKD40">
        <v>601.63381249999998</v>
      </c>
      <c r="AKE40">
        <v>761.22586890000002</v>
      </c>
      <c r="AKF40">
        <v>600.68286049999995</v>
      </c>
      <c r="AKG40">
        <v>762.948215</v>
      </c>
      <c r="AKH40">
        <v>748.70337859999995</v>
      </c>
      <c r="AKI40">
        <v>667.83456899999999</v>
      </c>
      <c r="AKJ40">
        <v>828.58153890000006</v>
      </c>
      <c r="AKK40">
        <v>819.01636510000003</v>
      </c>
      <c r="AKL40">
        <v>906.32103319999999</v>
      </c>
      <c r="AKM40">
        <v>803.81252319999999</v>
      </c>
      <c r="AKN40">
        <v>927.19740049999996</v>
      </c>
      <c r="AKO40">
        <v>869.05340960000001</v>
      </c>
      <c r="AKP40">
        <v>1184.9665480000001</v>
      </c>
      <c r="AKQ40">
        <v>790.72574750000001</v>
      </c>
      <c r="AKR40">
        <v>827.14349730000004</v>
      </c>
      <c r="AKS40">
        <v>984.91513029999999</v>
      </c>
      <c r="AKT40">
        <v>933.20900099999994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117.0888197</v>
      </c>
      <c r="AME40">
        <v>118.2043063</v>
      </c>
      <c r="AMF40">
        <v>115.8599674</v>
      </c>
      <c r="AMG40">
        <v>113.991066</v>
      </c>
      <c r="AMH40">
        <v>111.52365829999999</v>
      </c>
      <c r="AMI40">
        <v>109.4580878</v>
      </c>
      <c r="AMJ40">
        <v>108.9109495</v>
      </c>
      <c r="AMK40">
        <v>106.51914600000001</v>
      </c>
      <c r="AML40">
        <v>104.44486019999999</v>
      </c>
      <c r="AMM40">
        <v>103.1366068</v>
      </c>
      <c r="AMN40">
        <v>101.4078779</v>
      </c>
      <c r="AMO40">
        <v>99.147590219999998</v>
      </c>
      <c r="AMP40">
        <v>97.846496270000003</v>
      </c>
      <c r="AMQ40">
        <v>96.817171950000002</v>
      </c>
      <c r="AMR40">
        <v>95.311584300000007</v>
      </c>
      <c r="AMS40">
        <v>92.887532120000003</v>
      </c>
      <c r="AMT40">
        <v>91.762712649999997</v>
      </c>
      <c r="AMU40">
        <v>89.048536479999996</v>
      </c>
      <c r="AMV40">
        <v>87.622654949999998</v>
      </c>
      <c r="AMW40">
        <v>84.757779459999995</v>
      </c>
      <c r="AMX40">
        <v>83.997136609999998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303.88073129999998</v>
      </c>
      <c r="ANG40">
        <v>275.17717520000002</v>
      </c>
      <c r="ANH40">
        <v>390.30397190000002</v>
      </c>
      <c r="ANI40">
        <v>291.64971070000001</v>
      </c>
      <c r="ANJ40">
        <v>294.42941669999999</v>
      </c>
      <c r="ANK40">
        <v>306.85928860000001</v>
      </c>
      <c r="ANL40">
        <v>242.44931170000001</v>
      </c>
      <c r="ANM40">
        <v>231.90515439999999</v>
      </c>
      <c r="ANN40">
        <v>165.57959389999999</v>
      </c>
      <c r="ANO40">
        <v>220.4052623</v>
      </c>
      <c r="ANP40">
        <v>249.32502389999999</v>
      </c>
      <c r="ANQ40">
        <v>209.8624154</v>
      </c>
      <c r="ANR40">
        <v>164.16751379999999</v>
      </c>
      <c r="ANS40">
        <v>141.88643450000001</v>
      </c>
      <c r="ANT40">
        <v>147.49165540000001</v>
      </c>
      <c r="ANU40">
        <v>168.86665819999999</v>
      </c>
      <c r="ANV40">
        <v>204.37784780000001</v>
      </c>
      <c r="ANW40">
        <v>205.17983150000001</v>
      </c>
      <c r="ANX40">
        <v>162.45260149999999</v>
      </c>
      <c r="ANY40">
        <v>171.73869160000001</v>
      </c>
      <c r="ANZ40">
        <v>101.6539145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76.933327000000006</v>
      </c>
      <c r="AOI40">
        <v>78.359702409999997</v>
      </c>
      <c r="AOJ40">
        <v>78.270551459999993</v>
      </c>
      <c r="AOK40">
        <v>78.617874889999996</v>
      </c>
      <c r="AOL40">
        <v>78.368459680000001</v>
      </c>
      <c r="AOM40">
        <v>78.171142059999994</v>
      </c>
      <c r="AON40">
        <v>77.564544299999994</v>
      </c>
      <c r="AOO40">
        <v>77.860606250000004</v>
      </c>
      <c r="AOP40">
        <v>77.524982710000003</v>
      </c>
      <c r="AOQ40">
        <v>76.911267379999998</v>
      </c>
      <c r="AOR40">
        <v>76.6722568</v>
      </c>
      <c r="AOS40">
        <v>75.945329670000007</v>
      </c>
      <c r="AOT40">
        <v>75.216897779999996</v>
      </c>
      <c r="AOU40">
        <v>74.075517520000005</v>
      </c>
      <c r="AOV40">
        <v>73.136588360000005</v>
      </c>
      <c r="AOW40">
        <v>71.491280349999997</v>
      </c>
      <c r="AOX40">
        <v>69.898601549999995</v>
      </c>
      <c r="AOY40">
        <v>68.557435290000001</v>
      </c>
      <c r="AOZ40">
        <v>66.986604740000004</v>
      </c>
      <c r="APA40">
        <v>65.414654069999997</v>
      </c>
      <c r="APB40">
        <v>64.17859704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572.64549520000003</v>
      </c>
      <c r="APK40">
        <v>576.8157913</v>
      </c>
      <c r="APL40">
        <v>649.77186140000003</v>
      </c>
      <c r="APM40">
        <v>800.27917239999999</v>
      </c>
      <c r="APN40">
        <v>562.55152469999996</v>
      </c>
      <c r="APO40">
        <v>749.83194639999999</v>
      </c>
      <c r="APP40">
        <v>703.99592280000002</v>
      </c>
      <c r="APQ40">
        <v>614.4760268</v>
      </c>
      <c r="APR40">
        <v>589.63801880000005</v>
      </c>
      <c r="APS40">
        <v>655.53751539999996</v>
      </c>
      <c r="APT40">
        <v>822.06617940000001</v>
      </c>
      <c r="APU40">
        <v>649.85731239999996</v>
      </c>
      <c r="APV40">
        <v>599.39495060000002</v>
      </c>
      <c r="APW40">
        <v>791.6735774</v>
      </c>
      <c r="APX40">
        <v>648.55837959999997</v>
      </c>
      <c r="APY40">
        <v>752.13968199999999</v>
      </c>
      <c r="APZ40">
        <v>625.84433950000005</v>
      </c>
      <c r="AQA40">
        <v>624.20393330000002</v>
      </c>
      <c r="AQB40">
        <v>646.34391230000006</v>
      </c>
      <c r="AQC40">
        <v>652.94707349999999</v>
      </c>
      <c r="AQD40">
        <v>584.13905829999999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105.98342719999999</v>
      </c>
      <c r="ARO40">
        <v>104.5938883</v>
      </c>
      <c r="ARP40">
        <v>102.8390768</v>
      </c>
      <c r="ARQ40">
        <v>101.3788239</v>
      </c>
      <c r="ARR40">
        <v>100.0213464</v>
      </c>
      <c r="ARS40">
        <v>98.667131609999998</v>
      </c>
      <c r="ART40">
        <v>97.326737249999994</v>
      </c>
      <c r="ARU40">
        <v>95.212337579999996</v>
      </c>
      <c r="ARV40">
        <v>93.772644009999993</v>
      </c>
      <c r="ARW40">
        <v>92.136868300000003</v>
      </c>
      <c r="ARX40">
        <v>90.481670769999994</v>
      </c>
      <c r="ARY40">
        <v>88.315637800000005</v>
      </c>
      <c r="ARZ40">
        <v>85.809619119999994</v>
      </c>
      <c r="ASA40">
        <v>83.744678530000002</v>
      </c>
      <c r="ASB40">
        <v>82.008375130000005</v>
      </c>
      <c r="ASC40">
        <v>79.551542650000002</v>
      </c>
      <c r="ASD40">
        <v>77.632016329999999</v>
      </c>
      <c r="ASE40">
        <v>75.728233130000007</v>
      </c>
      <c r="ASF40">
        <v>73.446230650000004</v>
      </c>
      <c r="ASG40">
        <v>71.589957679999998</v>
      </c>
      <c r="ASH40">
        <v>69.570217260000007</v>
      </c>
    </row>
    <row r="41" spans="3:1178" x14ac:dyDescent="0.25">
      <c r="C41">
        <v>0</v>
      </c>
      <c r="D41">
        <v>0</v>
      </c>
      <c r="E41">
        <v>0</v>
      </c>
      <c r="F41">
        <v>215</v>
      </c>
      <c r="G41">
        <v>227</v>
      </c>
      <c r="H41">
        <v>257</v>
      </c>
      <c r="I41">
        <v>206</v>
      </c>
      <c r="J41">
        <v>242</v>
      </c>
      <c r="K41">
        <v>261</v>
      </c>
      <c r="L41">
        <v>267</v>
      </c>
      <c r="M41">
        <v>240</v>
      </c>
      <c r="N41">
        <v>265</v>
      </c>
      <c r="O41">
        <v>241</v>
      </c>
      <c r="P41">
        <v>244</v>
      </c>
      <c r="Q41">
        <v>249</v>
      </c>
      <c r="R41">
        <v>255</v>
      </c>
      <c r="S41">
        <v>270</v>
      </c>
      <c r="T41">
        <v>257</v>
      </c>
      <c r="U41">
        <v>249</v>
      </c>
      <c r="V41">
        <v>227</v>
      </c>
      <c r="W41">
        <v>267</v>
      </c>
      <c r="X41">
        <v>274</v>
      </c>
      <c r="Y41">
        <v>274</v>
      </c>
      <c r="Z41">
        <v>219</v>
      </c>
      <c r="AA41">
        <v>240</v>
      </c>
      <c r="AB41">
        <v>236</v>
      </c>
      <c r="AC41">
        <v>241</v>
      </c>
      <c r="AD41">
        <v>241</v>
      </c>
      <c r="AE41">
        <v>0</v>
      </c>
      <c r="AF41">
        <v>0</v>
      </c>
      <c r="AG41">
        <v>0</v>
      </c>
      <c r="AH41">
        <v>67</v>
      </c>
      <c r="AI41">
        <v>61</v>
      </c>
      <c r="AJ41">
        <v>54</v>
      </c>
      <c r="AK41">
        <v>66</v>
      </c>
      <c r="AL41">
        <v>70</v>
      </c>
      <c r="AM41">
        <v>79</v>
      </c>
      <c r="AN41">
        <v>86</v>
      </c>
      <c r="AO41">
        <v>81</v>
      </c>
      <c r="AP41">
        <v>88</v>
      </c>
      <c r="AQ41">
        <v>82</v>
      </c>
      <c r="AR41">
        <v>113</v>
      </c>
      <c r="AS41">
        <v>110</v>
      </c>
      <c r="AT41">
        <v>110</v>
      </c>
      <c r="AU41">
        <v>126</v>
      </c>
      <c r="AV41">
        <v>106</v>
      </c>
      <c r="AW41">
        <v>98</v>
      </c>
      <c r="AX41">
        <v>117</v>
      </c>
      <c r="AY41">
        <v>128</v>
      </c>
      <c r="AZ41">
        <v>118</v>
      </c>
      <c r="BA41">
        <v>133</v>
      </c>
      <c r="BB41">
        <v>125</v>
      </c>
      <c r="BC41">
        <v>130</v>
      </c>
      <c r="BD41">
        <v>113</v>
      </c>
      <c r="BE41">
        <v>136</v>
      </c>
      <c r="BF41">
        <v>137</v>
      </c>
      <c r="BG41">
        <v>0</v>
      </c>
      <c r="BH41">
        <v>0</v>
      </c>
      <c r="BI41">
        <v>0</v>
      </c>
      <c r="BJ41">
        <v>137</v>
      </c>
      <c r="BK41">
        <v>160</v>
      </c>
      <c r="BL41">
        <v>156</v>
      </c>
      <c r="BM41">
        <v>135</v>
      </c>
      <c r="BN41">
        <v>154</v>
      </c>
      <c r="BO41">
        <v>145</v>
      </c>
      <c r="BP41">
        <v>161</v>
      </c>
      <c r="BQ41">
        <v>149</v>
      </c>
      <c r="BR41">
        <v>170</v>
      </c>
      <c r="BS41">
        <v>183</v>
      </c>
      <c r="BT41">
        <v>173</v>
      </c>
      <c r="BU41">
        <v>187</v>
      </c>
      <c r="BV41">
        <v>184</v>
      </c>
      <c r="BW41">
        <v>185</v>
      </c>
      <c r="BX41">
        <v>179</v>
      </c>
      <c r="BY41">
        <v>201</v>
      </c>
      <c r="BZ41">
        <v>200</v>
      </c>
      <c r="CA41">
        <v>172</v>
      </c>
      <c r="CB41">
        <v>184</v>
      </c>
      <c r="CC41">
        <v>184</v>
      </c>
      <c r="CD41">
        <v>167</v>
      </c>
      <c r="CE41">
        <v>215</v>
      </c>
      <c r="CF41">
        <v>162</v>
      </c>
      <c r="CG41">
        <v>182</v>
      </c>
      <c r="CH41">
        <v>184</v>
      </c>
      <c r="CI41">
        <v>0</v>
      </c>
      <c r="CJ41">
        <v>0</v>
      </c>
      <c r="CK41">
        <v>0</v>
      </c>
      <c r="CL41">
        <v>38</v>
      </c>
      <c r="CM41">
        <v>33</v>
      </c>
      <c r="CN41">
        <v>38</v>
      </c>
      <c r="CO41">
        <v>44</v>
      </c>
      <c r="CP41">
        <v>50</v>
      </c>
      <c r="CQ41">
        <v>46</v>
      </c>
      <c r="CR41">
        <v>42</v>
      </c>
      <c r="CS41">
        <v>43</v>
      </c>
      <c r="CT41">
        <v>64</v>
      </c>
      <c r="CU41">
        <v>55</v>
      </c>
      <c r="CV41">
        <v>51</v>
      </c>
      <c r="CW41">
        <v>61</v>
      </c>
      <c r="CX41">
        <v>57</v>
      </c>
      <c r="CY41">
        <v>44</v>
      </c>
      <c r="CZ41">
        <v>48</v>
      </c>
      <c r="DA41">
        <v>61</v>
      </c>
      <c r="DB41">
        <v>66</v>
      </c>
      <c r="DC41">
        <v>62</v>
      </c>
      <c r="DD41">
        <v>58</v>
      </c>
      <c r="DE41">
        <v>67</v>
      </c>
      <c r="DF41">
        <v>61</v>
      </c>
      <c r="DG41">
        <v>63</v>
      </c>
      <c r="DH41">
        <v>71</v>
      </c>
      <c r="DI41">
        <v>82</v>
      </c>
      <c r="DJ41">
        <v>68</v>
      </c>
      <c r="DK41">
        <v>0</v>
      </c>
      <c r="DL41">
        <v>0</v>
      </c>
      <c r="DM41">
        <v>0</v>
      </c>
      <c r="DN41">
        <v>3</v>
      </c>
      <c r="DO41">
        <v>5</v>
      </c>
      <c r="DP41">
        <v>2</v>
      </c>
      <c r="DQ41">
        <v>3</v>
      </c>
      <c r="DR41">
        <v>6</v>
      </c>
      <c r="DS41">
        <v>6</v>
      </c>
      <c r="DT41">
        <v>11</v>
      </c>
      <c r="DU41">
        <v>5</v>
      </c>
      <c r="DV41">
        <v>14</v>
      </c>
      <c r="DW41">
        <v>9</v>
      </c>
      <c r="DX41">
        <v>15</v>
      </c>
      <c r="DY41">
        <v>17</v>
      </c>
      <c r="DZ41">
        <v>22</v>
      </c>
      <c r="EA41">
        <v>15</v>
      </c>
      <c r="EB41">
        <v>17</v>
      </c>
      <c r="EC41">
        <v>21</v>
      </c>
      <c r="ED41">
        <v>21</v>
      </c>
      <c r="EE41">
        <v>27</v>
      </c>
      <c r="EF41">
        <v>28</v>
      </c>
      <c r="EG41">
        <v>19</v>
      </c>
      <c r="EH41">
        <v>26</v>
      </c>
      <c r="EI41">
        <v>29</v>
      </c>
      <c r="EJ41">
        <v>35</v>
      </c>
      <c r="EK41">
        <v>21</v>
      </c>
      <c r="EL41">
        <v>25</v>
      </c>
      <c r="EM41">
        <v>0</v>
      </c>
      <c r="EN41">
        <v>0</v>
      </c>
      <c r="EO41">
        <v>0</v>
      </c>
      <c r="EP41">
        <v>15</v>
      </c>
      <c r="EQ41">
        <v>25</v>
      </c>
      <c r="ER41">
        <v>10</v>
      </c>
      <c r="ES41">
        <v>25</v>
      </c>
      <c r="ET41">
        <v>5</v>
      </c>
      <c r="EU41">
        <v>10</v>
      </c>
      <c r="EV41">
        <v>30</v>
      </c>
      <c r="EW41">
        <v>40</v>
      </c>
      <c r="EX41">
        <v>35</v>
      </c>
      <c r="EY41">
        <v>55</v>
      </c>
      <c r="EZ41">
        <v>40</v>
      </c>
      <c r="FA41">
        <v>70</v>
      </c>
      <c r="FB41">
        <v>100</v>
      </c>
      <c r="FC41">
        <v>80</v>
      </c>
      <c r="FD41">
        <v>70</v>
      </c>
      <c r="FE41">
        <v>75</v>
      </c>
      <c r="FF41">
        <v>85</v>
      </c>
      <c r="FG41">
        <v>95</v>
      </c>
      <c r="FH41">
        <v>110</v>
      </c>
      <c r="FI41">
        <v>105</v>
      </c>
      <c r="FJ41">
        <v>100</v>
      </c>
      <c r="FK41">
        <v>125</v>
      </c>
      <c r="FL41">
        <v>125</v>
      </c>
      <c r="FM41">
        <v>155</v>
      </c>
      <c r="FN41">
        <v>110</v>
      </c>
      <c r="FO41">
        <v>0</v>
      </c>
      <c r="FP41">
        <v>0</v>
      </c>
      <c r="FQ41">
        <v>5543</v>
      </c>
      <c r="FR41">
        <v>5889</v>
      </c>
      <c r="FS41">
        <v>6182</v>
      </c>
      <c r="FT41">
        <v>6463</v>
      </c>
      <c r="FU41">
        <v>6733</v>
      </c>
      <c r="FV41">
        <v>6894</v>
      </c>
      <c r="FW41">
        <v>7119</v>
      </c>
      <c r="FX41">
        <v>7299</v>
      </c>
      <c r="FY41">
        <v>7481</v>
      </c>
      <c r="FZ41">
        <v>7644</v>
      </c>
      <c r="GA41">
        <v>7842</v>
      </c>
      <c r="GB41">
        <v>8000</v>
      </c>
      <c r="GC41">
        <v>8126</v>
      </c>
      <c r="GD41">
        <v>8238</v>
      </c>
      <c r="GE41">
        <v>8308</v>
      </c>
      <c r="GF41">
        <v>8375</v>
      </c>
      <c r="GG41">
        <v>8455</v>
      </c>
      <c r="GH41">
        <v>8508</v>
      </c>
      <c r="GI41">
        <v>8534</v>
      </c>
      <c r="GJ41">
        <v>8555</v>
      </c>
      <c r="GK41">
        <v>8642</v>
      </c>
      <c r="GL41">
        <v>8726</v>
      </c>
      <c r="GM41">
        <v>8791</v>
      </c>
      <c r="GN41">
        <v>8827</v>
      </c>
      <c r="GO41">
        <v>8902</v>
      </c>
      <c r="GP41">
        <v>8944</v>
      </c>
      <c r="GQ41">
        <v>0</v>
      </c>
      <c r="GR41">
        <v>0</v>
      </c>
      <c r="GS41">
        <v>705</v>
      </c>
      <c r="GT41">
        <v>769</v>
      </c>
      <c r="GU41">
        <v>862</v>
      </c>
      <c r="GV41">
        <v>927</v>
      </c>
      <c r="GW41">
        <v>1000</v>
      </c>
      <c r="GX41">
        <v>1108</v>
      </c>
      <c r="GY41">
        <v>1203</v>
      </c>
      <c r="GZ41">
        <v>1263</v>
      </c>
      <c r="HA41">
        <v>1339</v>
      </c>
      <c r="HB41">
        <v>1423</v>
      </c>
      <c r="HC41">
        <v>1476</v>
      </c>
      <c r="HD41">
        <v>1556</v>
      </c>
      <c r="HE41">
        <v>1634</v>
      </c>
      <c r="HF41">
        <v>1708</v>
      </c>
      <c r="HG41">
        <v>1782</v>
      </c>
      <c r="HH41">
        <v>1871</v>
      </c>
      <c r="HI41">
        <v>1943</v>
      </c>
      <c r="HJ41">
        <v>2005</v>
      </c>
      <c r="HK41">
        <v>2049</v>
      </c>
      <c r="HL41">
        <v>2104</v>
      </c>
      <c r="HM41">
        <v>2168</v>
      </c>
      <c r="HN41">
        <v>2193</v>
      </c>
      <c r="HO41">
        <v>2251</v>
      </c>
      <c r="HP41">
        <v>2274</v>
      </c>
      <c r="HQ41">
        <v>2318</v>
      </c>
      <c r="HR41">
        <v>2344</v>
      </c>
      <c r="HS41">
        <v>0</v>
      </c>
      <c r="HT41">
        <v>0</v>
      </c>
      <c r="HU41">
        <v>60</v>
      </c>
      <c r="HV41">
        <v>71</v>
      </c>
      <c r="HW41">
        <v>69</v>
      </c>
      <c r="HX41">
        <v>77</v>
      </c>
      <c r="HY41">
        <v>78</v>
      </c>
      <c r="HZ41">
        <v>92</v>
      </c>
      <c r="IA41">
        <v>92</v>
      </c>
      <c r="IB41">
        <v>100</v>
      </c>
      <c r="IC41">
        <v>105</v>
      </c>
      <c r="ID41">
        <v>115</v>
      </c>
      <c r="IE41">
        <v>125</v>
      </c>
      <c r="IF41">
        <v>145</v>
      </c>
      <c r="IG41">
        <v>154</v>
      </c>
      <c r="IH41">
        <v>169</v>
      </c>
      <c r="II41">
        <v>178</v>
      </c>
      <c r="IJ41">
        <v>185</v>
      </c>
      <c r="IK41">
        <v>186</v>
      </c>
      <c r="IL41">
        <v>198</v>
      </c>
      <c r="IM41">
        <v>208</v>
      </c>
      <c r="IN41">
        <v>225</v>
      </c>
      <c r="IO41">
        <v>236</v>
      </c>
      <c r="IP41">
        <v>250</v>
      </c>
      <c r="IQ41">
        <v>259</v>
      </c>
      <c r="IR41">
        <v>266</v>
      </c>
      <c r="IS41">
        <v>276</v>
      </c>
      <c r="IT41">
        <v>264</v>
      </c>
      <c r="IU41">
        <v>0</v>
      </c>
      <c r="IV41">
        <v>0</v>
      </c>
      <c r="IW41">
        <v>3</v>
      </c>
      <c r="IX41">
        <v>4</v>
      </c>
      <c r="IY41">
        <v>3</v>
      </c>
      <c r="IZ41">
        <v>0</v>
      </c>
      <c r="JA41">
        <v>2</v>
      </c>
      <c r="JB41">
        <v>1</v>
      </c>
      <c r="JC41">
        <v>1</v>
      </c>
      <c r="JD41">
        <v>2</v>
      </c>
      <c r="JE41">
        <v>3</v>
      </c>
      <c r="JF41">
        <v>8</v>
      </c>
      <c r="JG41">
        <v>7</v>
      </c>
      <c r="JH41">
        <v>10</v>
      </c>
      <c r="JI41">
        <v>11</v>
      </c>
      <c r="JJ41">
        <v>10</v>
      </c>
      <c r="JK41">
        <v>11</v>
      </c>
      <c r="JL41">
        <v>8</v>
      </c>
      <c r="JM41">
        <v>10</v>
      </c>
      <c r="JN41">
        <v>12</v>
      </c>
      <c r="JO41">
        <v>15</v>
      </c>
      <c r="JP41">
        <v>19</v>
      </c>
      <c r="JQ41">
        <v>17</v>
      </c>
      <c r="JR41">
        <v>16</v>
      </c>
      <c r="JS41">
        <v>11</v>
      </c>
      <c r="JT41">
        <v>13</v>
      </c>
      <c r="JU41">
        <v>14</v>
      </c>
      <c r="JV41">
        <v>11</v>
      </c>
      <c r="JW41">
        <v>0</v>
      </c>
      <c r="JX41">
        <v>0</v>
      </c>
      <c r="JY41">
        <v>0</v>
      </c>
      <c r="JZ41">
        <v>6</v>
      </c>
      <c r="KA41">
        <v>16</v>
      </c>
      <c r="KB41">
        <v>26</v>
      </c>
      <c r="KC41">
        <v>32</v>
      </c>
      <c r="KD41">
        <v>41</v>
      </c>
      <c r="KE41">
        <v>52</v>
      </c>
      <c r="KF41">
        <v>62</v>
      </c>
      <c r="KG41">
        <v>74</v>
      </c>
      <c r="KH41">
        <v>85</v>
      </c>
      <c r="KI41">
        <v>97</v>
      </c>
      <c r="KJ41">
        <v>109</v>
      </c>
      <c r="KK41">
        <v>123</v>
      </c>
      <c r="KL41">
        <v>132</v>
      </c>
      <c r="KM41">
        <v>148</v>
      </c>
      <c r="KN41">
        <v>174</v>
      </c>
      <c r="KO41">
        <v>197</v>
      </c>
      <c r="KP41">
        <v>210</v>
      </c>
      <c r="KQ41">
        <v>229</v>
      </c>
      <c r="KR41">
        <v>244</v>
      </c>
      <c r="KS41">
        <v>270</v>
      </c>
      <c r="KT41">
        <v>292</v>
      </c>
      <c r="KU41">
        <v>319</v>
      </c>
      <c r="KV41">
        <v>341</v>
      </c>
      <c r="KW41">
        <v>366</v>
      </c>
      <c r="KX41">
        <v>397</v>
      </c>
      <c r="KY41">
        <v>0</v>
      </c>
      <c r="KZ41">
        <v>0</v>
      </c>
      <c r="LA41">
        <v>0</v>
      </c>
      <c r="LB41">
        <v>255</v>
      </c>
      <c r="LC41">
        <v>494</v>
      </c>
      <c r="LD41">
        <v>718</v>
      </c>
      <c r="LE41">
        <v>928</v>
      </c>
      <c r="LF41">
        <v>1143</v>
      </c>
      <c r="LG41">
        <v>1374</v>
      </c>
      <c r="LH41">
        <v>1571</v>
      </c>
      <c r="LI41">
        <v>1765</v>
      </c>
      <c r="LJ41">
        <v>1936</v>
      </c>
      <c r="LK41">
        <v>2126</v>
      </c>
      <c r="LL41">
        <v>2312</v>
      </c>
      <c r="LM41">
        <v>2499</v>
      </c>
      <c r="LN41">
        <v>2676</v>
      </c>
      <c r="LO41">
        <v>2868</v>
      </c>
      <c r="LP41">
        <v>3047</v>
      </c>
      <c r="LQ41">
        <v>3223</v>
      </c>
      <c r="LR41">
        <v>3389</v>
      </c>
      <c r="LS41">
        <v>3578</v>
      </c>
      <c r="LT41">
        <v>3759</v>
      </c>
      <c r="LU41">
        <v>3926</v>
      </c>
      <c r="LV41">
        <v>4095</v>
      </c>
      <c r="LW41">
        <v>4269</v>
      </c>
      <c r="LX41">
        <v>4431</v>
      </c>
      <c r="LY41">
        <v>4597</v>
      </c>
      <c r="LZ41">
        <v>4784</v>
      </c>
      <c r="MA41">
        <v>0</v>
      </c>
      <c r="MB41">
        <v>0</v>
      </c>
      <c r="MC41">
        <v>1395</v>
      </c>
      <c r="MD41">
        <v>1442</v>
      </c>
      <c r="ME41">
        <v>1457</v>
      </c>
      <c r="MF41">
        <v>1503</v>
      </c>
      <c r="MG41">
        <v>1535</v>
      </c>
      <c r="MH41">
        <v>1566</v>
      </c>
      <c r="MI41">
        <v>1603</v>
      </c>
      <c r="MJ41">
        <v>1653</v>
      </c>
      <c r="MK41">
        <v>1682</v>
      </c>
      <c r="ML41">
        <v>1704</v>
      </c>
      <c r="MM41">
        <v>1736</v>
      </c>
      <c r="MN41">
        <v>1779</v>
      </c>
      <c r="MO41">
        <v>1761</v>
      </c>
      <c r="MP41">
        <v>1793</v>
      </c>
      <c r="MQ41">
        <v>1787</v>
      </c>
      <c r="MR41">
        <v>1815</v>
      </c>
      <c r="MS41">
        <v>1833</v>
      </c>
      <c r="MT41">
        <v>1850</v>
      </c>
      <c r="MU41">
        <v>1848</v>
      </c>
      <c r="MV41">
        <v>1832</v>
      </c>
      <c r="MW41">
        <v>1838</v>
      </c>
      <c r="MX41">
        <v>1853</v>
      </c>
      <c r="MY41">
        <v>1861</v>
      </c>
      <c r="MZ41">
        <v>1888</v>
      </c>
      <c r="NA41">
        <v>1923</v>
      </c>
      <c r="NB41">
        <v>1921</v>
      </c>
      <c r="NC41">
        <v>0</v>
      </c>
      <c r="ND41">
        <v>0</v>
      </c>
      <c r="NE41">
        <v>0</v>
      </c>
      <c r="NF41">
        <v>39</v>
      </c>
      <c r="NG41">
        <v>75</v>
      </c>
      <c r="NH41">
        <v>110</v>
      </c>
      <c r="NI41">
        <v>149</v>
      </c>
      <c r="NJ41">
        <v>187</v>
      </c>
      <c r="NK41">
        <v>223</v>
      </c>
      <c r="NL41">
        <v>246</v>
      </c>
      <c r="NM41">
        <v>276</v>
      </c>
      <c r="NN41">
        <v>321</v>
      </c>
      <c r="NO41">
        <v>356</v>
      </c>
      <c r="NP41">
        <v>390</v>
      </c>
      <c r="NQ41">
        <v>438</v>
      </c>
      <c r="NR41">
        <v>481</v>
      </c>
      <c r="NS41">
        <v>531</v>
      </c>
      <c r="NT41">
        <v>564</v>
      </c>
      <c r="NU41">
        <v>611</v>
      </c>
      <c r="NV41">
        <v>663</v>
      </c>
      <c r="NW41">
        <v>714</v>
      </c>
      <c r="NX41">
        <v>767</v>
      </c>
      <c r="NY41">
        <v>799</v>
      </c>
      <c r="NZ41">
        <v>842</v>
      </c>
      <c r="OA41">
        <v>881</v>
      </c>
      <c r="OB41">
        <v>920</v>
      </c>
      <c r="OC41">
        <v>955</v>
      </c>
      <c r="OD41">
        <v>1001</v>
      </c>
      <c r="OE41">
        <v>0</v>
      </c>
      <c r="OF41">
        <v>0</v>
      </c>
      <c r="OG41">
        <v>2100</v>
      </c>
      <c r="OH41">
        <v>2286</v>
      </c>
      <c r="OI41">
        <v>2418</v>
      </c>
      <c r="OJ41">
        <v>2562</v>
      </c>
      <c r="OK41">
        <v>2681</v>
      </c>
      <c r="OL41">
        <v>2845</v>
      </c>
      <c r="OM41">
        <v>2983</v>
      </c>
      <c r="ON41">
        <v>3116</v>
      </c>
      <c r="OO41">
        <v>3305</v>
      </c>
      <c r="OP41">
        <v>3451</v>
      </c>
      <c r="OQ41">
        <v>3576</v>
      </c>
      <c r="OR41">
        <v>3714</v>
      </c>
      <c r="OS41">
        <v>3801</v>
      </c>
      <c r="OT41">
        <v>3952</v>
      </c>
      <c r="OU41">
        <v>4052</v>
      </c>
      <c r="OV41">
        <v>4118</v>
      </c>
      <c r="OW41">
        <v>4196</v>
      </c>
      <c r="OX41">
        <v>4265</v>
      </c>
      <c r="OY41">
        <v>4292</v>
      </c>
      <c r="OZ41">
        <v>4365</v>
      </c>
      <c r="PA41">
        <v>4424</v>
      </c>
      <c r="PB41">
        <v>4492</v>
      </c>
      <c r="PC41">
        <v>4542</v>
      </c>
      <c r="PD41">
        <v>4618</v>
      </c>
      <c r="PE41">
        <v>4695</v>
      </c>
      <c r="PF41">
        <v>4747</v>
      </c>
      <c r="PG41">
        <v>0</v>
      </c>
      <c r="PH41">
        <v>0</v>
      </c>
      <c r="PI41">
        <v>0</v>
      </c>
      <c r="PJ41">
        <v>62</v>
      </c>
      <c r="PK41">
        <v>136</v>
      </c>
      <c r="PL41">
        <v>210</v>
      </c>
      <c r="PM41">
        <v>298</v>
      </c>
      <c r="PN41">
        <v>401</v>
      </c>
      <c r="PO41">
        <v>492</v>
      </c>
      <c r="PP41">
        <v>591</v>
      </c>
      <c r="PQ41">
        <v>685</v>
      </c>
      <c r="PR41">
        <v>800</v>
      </c>
      <c r="PS41">
        <v>910</v>
      </c>
      <c r="PT41">
        <v>1014</v>
      </c>
      <c r="PU41">
        <v>1134</v>
      </c>
      <c r="PV41">
        <v>1257</v>
      </c>
      <c r="PW41">
        <v>1384</v>
      </c>
      <c r="PX41">
        <v>1523</v>
      </c>
      <c r="PY41">
        <v>1655</v>
      </c>
      <c r="PZ41">
        <v>1806</v>
      </c>
      <c r="QA41">
        <v>1979</v>
      </c>
      <c r="QB41">
        <v>2135</v>
      </c>
      <c r="QC41">
        <v>2285</v>
      </c>
      <c r="QD41">
        <v>2442</v>
      </c>
      <c r="QE41">
        <v>2600</v>
      </c>
      <c r="QF41">
        <v>2771</v>
      </c>
      <c r="QG41">
        <v>2916</v>
      </c>
      <c r="QH41">
        <v>3071</v>
      </c>
      <c r="QI41">
        <v>0</v>
      </c>
      <c r="QJ41">
        <v>0</v>
      </c>
      <c r="QK41">
        <v>7506</v>
      </c>
      <c r="QL41">
        <v>7809</v>
      </c>
      <c r="QM41">
        <v>7886</v>
      </c>
      <c r="QN41">
        <v>7945</v>
      </c>
      <c r="QO41">
        <v>7992</v>
      </c>
      <c r="QP41">
        <v>7988</v>
      </c>
      <c r="QQ41">
        <v>7938</v>
      </c>
      <c r="QR41">
        <v>7873</v>
      </c>
      <c r="QS41">
        <v>7798</v>
      </c>
      <c r="QT41">
        <v>7796</v>
      </c>
      <c r="QU41">
        <v>7708</v>
      </c>
      <c r="QV41">
        <v>7694</v>
      </c>
      <c r="QW41">
        <v>7634</v>
      </c>
      <c r="QX41">
        <v>7649</v>
      </c>
      <c r="QY41">
        <v>7614</v>
      </c>
      <c r="QZ41">
        <v>7609</v>
      </c>
      <c r="RA41">
        <v>7525</v>
      </c>
      <c r="RB41">
        <v>7544</v>
      </c>
      <c r="RC41">
        <v>7533</v>
      </c>
      <c r="RD41">
        <v>7520</v>
      </c>
      <c r="RE41">
        <v>7578</v>
      </c>
      <c r="RF41">
        <v>7491</v>
      </c>
      <c r="RG41">
        <v>7453</v>
      </c>
      <c r="RH41">
        <v>7436</v>
      </c>
      <c r="RI41">
        <v>7416</v>
      </c>
      <c r="RJ41">
        <v>7415</v>
      </c>
      <c r="RK41">
        <v>0</v>
      </c>
      <c r="RL41">
        <v>0</v>
      </c>
      <c r="RM41">
        <v>8402</v>
      </c>
      <c r="RN41">
        <v>8685</v>
      </c>
      <c r="RO41">
        <v>8944</v>
      </c>
      <c r="RP41">
        <v>9130</v>
      </c>
      <c r="RQ41">
        <v>9313</v>
      </c>
      <c r="RR41">
        <v>9472</v>
      </c>
      <c r="RS41">
        <v>9626</v>
      </c>
      <c r="RT41">
        <v>9802</v>
      </c>
      <c r="RU41">
        <v>9945</v>
      </c>
      <c r="RV41">
        <v>10029</v>
      </c>
      <c r="RW41">
        <v>10240</v>
      </c>
      <c r="RX41">
        <v>10365</v>
      </c>
      <c r="RY41">
        <v>10443</v>
      </c>
      <c r="RZ41">
        <v>10499</v>
      </c>
      <c r="SA41">
        <v>10533</v>
      </c>
      <c r="SB41">
        <v>10548</v>
      </c>
      <c r="SC41">
        <v>10606</v>
      </c>
      <c r="SD41">
        <v>10643</v>
      </c>
      <c r="SE41">
        <v>10653</v>
      </c>
      <c r="SF41">
        <v>10692</v>
      </c>
      <c r="SG41">
        <v>10716</v>
      </c>
      <c r="SH41">
        <v>10726</v>
      </c>
      <c r="SI41">
        <v>10766</v>
      </c>
      <c r="SJ41">
        <v>10763</v>
      </c>
      <c r="SK41">
        <v>10806</v>
      </c>
      <c r="SL41">
        <v>10802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872248.44460000005</v>
      </c>
      <c r="SU41">
        <v>874481.63410000002</v>
      </c>
      <c r="SV41">
        <v>870478.07889999996</v>
      </c>
      <c r="SW41">
        <v>866197.45869999996</v>
      </c>
      <c r="SX41">
        <v>859291.8726</v>
      </c>
      <c r="SY41">
        <v>855873.61690000002</v>
      </c>
      <c r="SZ41">
        <v>847687.07889999996</v>
      </c>
      <c r="TA41">
        <v>835959.36930000002</v>
      </c>
      <c r="TB41">
        <v>822797.40740000003</v>
      </c>
      <c r="TC41">
        <v>805620.27980000002</v>
      </c>
      <c r="TD41">
        <v>788463.31799999997</v>
      </c>
      <c r="TE41">
        <v>772810.59019999998</v>
      </c>
      <c r="TF41">
        <v>755004.7942</v>
      </c>
      <c r="TG41">
        <v>735254.4166</v>
      </c>
      <c r="TH41">
        <v>715595.81599999999</v>
      </c>
      <c r="TI41">
        <v>701818.50639999995</v>
      </c>
      <c r="TJ41">
        <v>688000.15800000005</v>
      </c>
      <c r="TK41">
        <v>672936.96429999999</v>
      </c>
      <c r="TL41">
        <v>656012.33649999998</v>
      </c>
      <c r="TM41">
        <v>642316.74659999995</v>
      </c>
      <c r="TN41">
        <v>626550.70220000006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128570.4332</v>
      </c>
      <c r="TW41">
        <v>135528.22459999999</v>
      </c>
      <c r="TX41">
        <v>138143.43410000001</v>
      </c>
      <c r="TY41">
        <v>142190.39139999999</v>
      </c>
      <c r="TZ41">
        <v>146709.1997</v>
      </c>
      <c r="UA41">
        <v>147741.18590000001</v>
      </c>
      <c r="UB41">
        <v>151212.46429999999</v>
      </c>
      <c r="UC41">
        <v>154167.49859999999</v>
      </c>
      <c r="UD41">
        <v>156455.70910000001</v>
      </c>
      <c r="UE41">
        <v>158479.84</v>
      </c>
      <c r="UF41">
        <v>161548.4841</v>
      </c>
      <c r="UG41">
        <v>162878.84289999999</v>
      </c>
      <c r="UH41">
        <v>163180.78839999999</v>
      </c>
      <c r="UI41">
        <v>161904.67300000001</v>
      </c>
      <c r="UJ41">
        <v>161408.32709999999</v>
      </c>
      <c r="UK41">
        <v>161473.87</v>
      </c>
      <c r="UL41">
        <v>158578.52830000001</v>
      </c>
      <c r="UM41">
        <v>158031.63080000001</v>
      </c>
      <c r="UN41">
        <v>154996.45389999999</v>
      </c>
      <c r="UO41">
        <v>153393.69500000001</v>
      </c>
      <c r="UP41">
        <v>150596.3548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276093.70750000002</v>
      </c>
      <c r="UY41">
        <v>268052.14319999999</v>
      </c>
      <c r="UZ41">
        <v>282874.78169999999</v>
      </c>
      <c r="VA41">
        <v>288367.49589999998</v>
      </c>
      <c r="VB41">
        <v>306632.10389999999</v>
      </c>
      <c r="VC41">
        <v>323588.1214</v>
      </c>
      <c r="VD41">
        <v>364429.3407</v>
      </c>
      <c r="VE41">
        <v>375775.81829999998</v>
      </c>
      <c r="VF41">
        <v>400366.36800000002</v>
      </c>
      <c r="VG41">
        <v>409405.48920000001</v>
      </c>
      <c r="VH41">
        <v>413112.33500000002</v>
      </c>
      <c r="VI41">
        <v>403247.93650000001</v>
      </c>
      <c r="VJ41">
        <v>416761.09950000001</v>
      </c>
      <c r="VK41">
        <v>425057.90279999998</v>
      </c>
      <c r="VL41">
        <v>446406.03120000003</v>
      </c>
      <c r="VM41">
        <v>454592.54960000003</v>
      </c>
      <c r="VN41">
        <v>467533.88760000002</v>
      </c>
      <c r="VO41">
        <v>470257.38589999999</v>
      </c>
      <c r="VP41">
        <v>468900.04369999998</v>
      </c>
      <c r="VQ41">
        <v>472357.15039999998</v>
      </c>
      <c r="VR41">
        <v>438660.08059999999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62434.549319999998</v>
      </c>
      <c r="WA41">
        <v>60616.067300000002</v>
      </c>
      <c r="WB41">
        <v>117701.10159999999</v>
      </c>
      <c r="WC41">
        <v>171409.37119999999</v>
      </c>
      <c r="WD41">
        <v>443778.30729999999</v>
      </c>
      <c r="WE41">
        <v>376996.1348</v>
      </c>
      <c r="WF41">
        <v>522879.52130000002</v>
      </c>
      <c r="WG41">
        <v>558415.02269999997</v>
      </c>
      <c r="WH41">
        <v>492864.09769999998</v>
      </c>
      <c r="WI41">
        <v>526359.71600000001</v>
      </c>
      <c r="WJ41">
        <v>371657.34580000001</v>
      </c>
      <c r="WK41">
        <v>451040.4682</v>
      </c>
      <c r="WL41">
        <v>525484.04070000001</v>
      </c>
      <c r="WM41">
        <v>637723.35030000005</v>
      </c>
      <c r="WN41">
        <v>784255.25280000002</v>
      </c>
      <c r="WO41">
        <v>681264.14399999997</v>
      </c>
      <c r="WP41">
        <v>622514.35199999996</v>
      </c>
      <c r="WQ41">
        <v>415513.22039999999</v>
      </c>
      <c r="WR41">
        <v>476758.32880000002</v>
      </c>
      <c r="WS41">
        <v>498477.71490000002</v>
      </c>
      <c r="WT41">
        <v>380253.45799999998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18300000</v>
      </c>
      <c r="ZG41">
        <v>18200000</v>
      </c>
      <c r="ZH41">
        <v>18200000</v>
      </c>
      <c r="ZI41">
        <v>18000000</v>
      </c>
      <c r="ZJ41">
        <v>17700000</v>
      </c>
      <c r="ZK41">
        <v>17500000</v>
      </c>
      <c r="ZL41">
        <v>17400000</v>
      </c>
      <c r="ZM41">
        <v>16700000</v>
      </c>
      <c r="ZN41">
        <v>16500000</v>
      </c>
      <c r="ZO41">
        <v>16000000</v>
      </c>
      <c r="ZP41">
        <v>15800000</v>
      </c>
      <c r="ZQ41">
        <v>15500000</v>
      </c>
      <c r="ZR41">
        <v>15200000</v>
      </c>
      <c r="ZS41">
        <v>14700000</v>
      </c>
      <c r="ZT41">
        <v>14200000</v>
      </c>
      <c r="ZU41">
        <v>13800000</v>
      </c>
      <c r="ZV41">
        <v>13500000</v>
      </c>
      <c r="ZW41">
        <v>13200000</v>
      </c>
      <c r="ZX41">
        <v>13000000</v>
      </c>
      <c r="ZY41">
        <v>12800000</v>
      </c>
      <c r="ZZ41">
        <v>12400000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16400000</v>
      </c>
      <c r="ABK41">
        <v>16700000</v>
      </c>
      <c r="ABL41">
        <v>16900000</v>
      </c>
      <c r="ABM41">
        <v>17400000</v>
      </c>
      <c r="ABN41">
        <v>17700000</v>
      </c>
      <c r="ABO41">
        <v>17800000</v>
      </c>
      <c r="ABP41">
        <v>17900000</v>
      </c>
      <c r="ABQ41">
        <v>17800000</v>
      </c>
      <c r="ABR41">
        <v>18000000</v>
      </c>
      <c r="ABS41">
        <v>17900000</v>
      </c>
      <c r="ABT41">
        <v>17600000</v>
      </c>
      <c r="ABU41">
        <v>17500000</v>
      </c>
      <c r="ABV41">
        <v>17200000</v>
      </c>
      <c r="ABW41">
        <v>16800000</v>
      </c>
      <c r="ABX41">
        <v>16600000</v>
      </c>
      <c r="ABY41">
        <v>16300000</v>
      </c>
      <c r="ABZ41">
        <v>16100000</v>
      </c>
      <c r="ACA41">
        <v>15800000</v>
      </c>
      <c r="ACB41">
        <v>15600000</v>
      </c>
      <c r="ACC41">
        <v>15400000</v>
      </c>
      <c r="ACD41">
        <v>15100000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3020000</v>
      </c>
      <c r="ADO41">
        <v>2920000</v>
      </c>
      <c r="ADP41">
        <v>2810000</v>
      </c>
      <c r="ADQ41">
        <v>2700000</v>
      </c>
      <c r="ADR41">
        <v>2620000</v>
      </c>
      <c r="ADS41">
        <v>2520000</v>
      </c>
      <c r="ADT41">
        <v>2440000</v>
      </c>
      <c r="ADU41">
        <v>2350000</v>
      </c>
      <c r="ADV41">
        <v>2280000</v>
      </c>
      <c r="ADW41">
        <v>2210000</v>
      </c>
      <c r="ADX41">
        <v>2140000</v>
      </c>
      <c r="ADY41">
        <v>2060000</v>
      </c>
      <c r="ADZ41">
        <v>2000000</v>
      </c>
      <c r="AEA41">
        <v>1940000</v>
      </c>
      <c r="AEB41">
        <v>1880000</v>
      </c>
      <c r="AEC41">
        <v>1840000</v>
      </c>
      <c r="AED41">
        <v>1770000</v>
      </c>
      <c r="AEE41">
        <v>1710000</v>
      </c>
      <c r="AEF41">
        <v>1650000</v>
      </c>
      <c r="AEG41">
        <v>1600000</v>
      </c>
      <c r="AEH41">
        <v>1550000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3540000</v>
      </c>
      <c r="AEQ41">
        <v>3490000</v>
      </c>
      <c r="AER41">
        <v>3460000</v>
      </c>
      <c r="AES41">
        <v>3400000</v>
      </c>
      <c r="AET41">
        <v>3330000</v>
      </c>
      <c r="AEU41">
        <v>3300000</v>
      </c>
      <c r="AEV41">
        <v>3250000</v>
      </c>
      <c r="AEW41">
        <v>3180000</v>
      </c>
      <c r="AEX41">
        <v>3100000</v>
      </c>
      <c r="AEY41">
        <v>3020000</v>
      </c>
      <c r="AEZ41">
        <v>2940000</v>
      </c>
      <c r="AFA41">
        <v>2870000</v>
      </c>
      <c r="AFB41">
        <v>2790000</v>
      </c>
      <c r="AFC41">
        <v>2710000</v>
      </c>
      <c r="AFD41">
        <v>2640000</v>
      </c>
      <c r="AFE41">
        <v>2570000</v>
      </c>
      <c r="AFF41">
        <v>2500000</v>
      </c>
      <c r="AFG41">
        <v>2440000</v>
      </c>
      <c r="AFH41">
        <v>2360000</v>
      </c>
      <c r="AFI41">
        <v>2300000</v>
      </c>
      <c r="AFJ41">
        <v>2240000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162.79671540000001</v>
      </c>
      <c r="AGU41">
        <v>171.60671600000001</v>
      </c>
      <c r="AGV41">
        <v>174.9181111</v>
      </c>
      <c r="AGW41">
        <v>180.04239469999999</v>
      </c>
      <c r="AGX41">
        <v>185.764139</v>
      </c>
      <c r="AGY41">
        <v>187.07084660000001</v>
      </c>
      <c r="AGZ41">
        <v>191.46620189999999</v>
      </c>
      <c r="AHA41">
        <v>195.20788540000001</v>
      </c>
      <c r="AHB41">
        <v>198.1052325</v>
      </c>
      <c r="AHC41">
        <v>200.66820000000001</v>
      </c>
      <c r="AHD41">
        <v>204.55373710000001</v>
      </c>
      <c r="AHE41">
        <v>206.2382461</v>
      </c>
      <c r="AHF41">
        <v>206.62057139999999</v>
      </c>
      <c r="AHG41">
        <v>205.00474579999999</v>
      </c>
      <c r="AHH41">
        <v>204.37626940000001</v>
      </c>
      <c r="AHI41">
        <v>204.45926019999999</v>
      </c>
      <c r="AHJ41">
        <v>200.79315980000001</v>
      </c>
      <c r="AHK41">
        <v>200.10067459999999</v>
      </c>
      <c r="AHL41">
        <v>196.25751410000001</v>
      </c>
      <c r="AHM41">
        <v>194.22809029999999</v>
      </c>
      <c r="AHN41">
        <v>190.6860801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17.37642606</v>
      </c>
      <c r="AHW41">
        <v>16.870316559999999</v>
      </c>
      <c r="AHX41">
        <v>17.803204480000002</v>
      </c>
      <c r="AHY41">
        <v>18.148897770000001</v>
      </c>
      <c r="AHZ41">
        <v>19.298411869999999</v>
      </c>
      <c r="AIA41">
        <v>20.365567609999999</v>
      </c>
      <c r="AIB41">
        <v>22.93597905</v>
      </c>
      <c r="AIC41">
        <v>23.650088879999998</v>
      </c>
      <c r="AID41">
        <v>25.197736859999999</v>
      </c>
      <c r="AIE41">
        <v>25.766629290000001</v>
      </c>
      <c r="AIF41">
        <v>25.99992593</v>
      </c>
      <c r="AIG41">
        <v>25.379093269999998</v>
      </c>
      <c r="AIH41">
        <v>26.229567110000001</v>
      </c>
      <c r="AII41">
        <v>26.751740510000001</v>
      </c>
      <c r="AIJ41">
        <v>28.095321200000001</v>
      </c>
      <c r="AIK41">
        <v>28.610553629999998</v>
      </c>
      <c r="AIL41">
        <v>29.425038700000002</v>
      </c>
      <c r="AIM41">
        <v>29.596446690000001</v>
      </c>
      <c r="AIN41">
        <v>29.51102006</v>
      </c>
      <c r="AIO41">
        <v>29.72859893</v>
      </c>
      <c r="AIP41">
        <v>27.60781665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0.24192174899999999</v>
      </c>
      <c r="AIY41">
        <v>0.23487548499999999</v>
      </c>
      <c r="AIZ41">
        <v>0.45606890300000003</v>
      </c>
      <c r="AJA41">
        <v>0.66417801300000001</v>
      </c>
      <c r="AJB41">
        <v>1.719554727</v>
      </c>
      <c r="AJC41">
        <v>1.4607867830000001</v>
      </c>
      <c r="AJD41">
        <v>2.0260565640000001</v>
      </c>
      <c r="AJE41">
        <v>2.1637497290000001</v>
      </c>
      <c r="AJF41">
        <v>1.909752629</v>
      </c>
      <c r="AJG41">
        <v>2.0395416430000002</v>
      </c>
      <c r="AJH41">
        <v>1.4401000129999999</v>
      </c>
      <c r="AJI41">
        <v>1.74769419</v>
      </c>
      <c r="AJJ41">
        <v>2.036148571</v>
      </c>
      <c r="AJK41">
        <v>2.4710540910000001</v>
      </c>
      <c r="AJL41">
        <v>3.0388367459999999</v>
      </c>
      <c r="AJM41">
        <v>2.6397662080000002</v>
      </c>
      <c r="AJN41">
        <v>2.4121221770000001</v>
      </c>
      <c r="AJO41">
        <v>1.610033007</v>
      </c>
      <c r="AJP41">
        <v>1.847345904</v>
      </c>
      <c r="AJQ41">
        <v>1.931504305</v>
      </c>
      <c r="AJR41">
        <v>1.4734082770000001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149.1313897</v>
      </c>
      <c r="AKA41">
        <v>216.15699620000001</v>
      </c>
      <c r="AKB41">
        <v>164.49364410000001</v>
      </c>
      <c r="AKC41">
        <v>184.1112617</v>
      </c>
      <c r="AKD41">
        <v>169.88123540000001</v>
      </c>
      <c r="AKE41">
        <v>172.0582263</v>
      </c>
      <c r="AKF41">
        <v>168.28651500000001</v>
      </c>
      <c r="AKG41">
        <v>198.24275789999999</v>
      </c>
      <c r="AKH41">
        <v>113.70074049999999</v>
      </c>
      <c r="AKI41">
        <v>226.14371980000001</v>
      </c>
      <c r="AKJ41">
        <v>296.07819760000001</v>
      </c>
      <c r="AKK41">
        <v>261.1750323</v>
      </c>
      <c r="AKL41">
        <v>165.03326799999999</v>
      </c>
      <c r="AKM41">
        <v>205.95595</v>
      </c>
      <c r="AKN41">
        <v>163.45804899999999</v>
      </c>
      <c r="AKO41">
        <v>254.4906556</v>
      </c>
      <c r="AKP41">
        <v>251.29655940000001</v>
      </c>
      <c r="AKQ41">
        <v>232.46601649999999</v>
      </c>
      <c r="AKR41">
        <v>194.08237389999999</v>
      </c>
      <c r="AKS41">
        <v>195.6806588</v>
      </c>
      <c r="AKT41">
        <v>277.0516073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74.103664820000006</v>
      </c>
      <c r="AME41">
        <v>73.645162810000002</v>
      </c>
      <c r="AMF41">
        <v>73.730356380000003</v>
      </c>
      <c r="AMG41">
        <v>72.8387101</v>
      </c>
      <c r="AMH41">
        <v>71.642151630000001</v>
      </c>
      <c r="AMI41">
        <v>70.861693349999996</v>
      </c>
      <c r="AMJ41">
        <v>70.501852529999994</v>
      </c>
      <c r="AMK41">
        <v>67.755836599999995</v>
      </c>
      <c r="AML41">
        <v>66.977729449999998</v>
      </c>
      <c r="AMM41">
        <v>64.809319160000001</v>
      </c>
      <c r="AMN41">
        <v>63.907571009999998</v>
      </c>
      <c r="AMO41">
        <v>62.661519519999999</v>
      </c>
      <c r="AMP41">
        <v>61.4006489</v>
      </c>
      <c r="AMQ41">
        <v>59.547834770000001</v>
      </c>
      <c r="AMR41">
        <v>57.312882629999997</v>
      </c>
      <c r="AMS41">
        <v>55.825814149999999</v>
      </c>
      <c r="AMT41">
        <v>54.642146709999999</v>
      </c>
      <c r="AMU41">
        <v>53.279664580000002</v>
      </c>
      <c r="AMV41">
        <v>52.478314050000002</v>
      </c>
      <c r="AMW41">
        <v>51.894334129999997</v>
      </c>
      <c r="AMX41">
        <v>50.330448410000002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277.55662059999997</v>
      </c>
      <c r="ANG41">
        <v>231.67934769999999</v>
      </c>
      <c r="ANH41">
        <v>167.97522699999999</v>
      </c>
      <c r="ANI41">
        <v>186.77690530000001</v>
      </c>
      <c r="ANJ41">
        <v>245.08614259999999</v>
      </c>
      <c r="ANK41">
        <v>261.60491159999998</v>
      </c>
      <c r="ANL41">
        <v>207.40546520000001</v>
      </c>
      <c r="ANM41">
        <v>250.34000399999999</v>
      </c>
      <c r="ANN41">
        <v>264.23565530000002</v>
      </c>
      <c r="ANO41">
        <v>259.8706176</v>
      </c>
      <c r="ANP41">
        <v>142.69273390000001</v>
      </c>
      <c r="ANQ41">
        <v>192.22197070000001</v>
      </c>
      <c r="ANR41">
        <v>212.1331447</v>
      </c>
      <c r="ANS41">
        <v>204.48677240000001</v>
      </c>
      <c r="ANT41">
        <v>188.3163471</v>
      </c>
      <c r="ANU41">
        <v>118.3990738</v>
      </c>
      <c r="ANV41">
        <v>149.42767330000001</v>
      </c>
      <c r="ANW41">
        <v>120.60259979999999</v>
      </c>
      <c r="ANX41">
        <v>113.233673</v>
      </c>
      <c r="ANY41">
        <v>143.6874866</v>
      </c>
      <c r="ANZ41">
        <v>146.4413113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92.037142130000007</v>
      </c>
      <c r="AOI41">
        <v>93.690786079999995</v>
      </c>
      <c r="AOJ41">
        <v>95.017555599999994</v>
      </c>
      <c r="AOK41">
        <v>97.845451999999995</v>
      </c>
      <c r="AOL41">
        <v>99.192061109999997</v>
      </c>
      <c r="AOM41">
        <v>99.791198989999998</v>
      </c>
      <c r="AON41">
        <v>100.6234967</v>
      </c>
      <c r="AOO41">
        <v>99.981155290000004</v>
      </c>
      <c r="AOP41">
        <v>100.92528679999999</v>
      </c>
      <c r="AOQ41">
        <v>100.46511099999999</v>
      </c>
      <c r="AOR41">
        <v>99.127681670000001</v>
      </c>
      <c r="AOS41">
        <v>98.063380820000006</v>
      </c>
      <c r="AOT41">
        <v>96.772774630000001</v>
      </c>
      <c r="AOU41">
        <v>94.548936069999996</v>
      </c>
      <c r="AOV41">
        <v>93.35636993</v>
      </c>
      <c r="AOW41">
        <v>91.862360699999996</v>
      </c>
      <c r="AOX41">
        <v>90.557621330000003</v>
      </c>
      <c r="AOY41">
        <v>88.898649610000007</v>
      </c>
      <c r="AOZ41">
        <v>87.753558780000006</v>
      </c>
      <c r="APA41">
        <v>86.618205349999997</v>
      </c>
      <c r="APB41">
        <v>85.026752439999996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1070.129355</v>
      </c>
      <c r="APK41">
        <v>991.21355700000004</v>
      </c>
      <c r="APL41">
        <v>941.16172879999999</v>
      </c>
      <c r="APM41">
        <v>873.94887289999997</v>
      </c>
      <c r="APN41">
        <v>1077.3653959999999</v>
      </c>
      <c r="APO41">
        <v>991.86854140000003</v>
      </c>
      <c r="APP41">
        <v>968.7328579</v>
      </c>
      <c r="APQ41">
        <v>1067.7274399999999</v>
      </c>
      <c r="APR41">
        <v>999.31823710000003</v>
      </c>
      <c r="APS41">
        <v>999.04933579999999</v>
      </c>
      <c r="APT41">
        <v>1097.416381</v>
      </c>
      <c r="APU41">
        <v>933.19782050000003</v>
      </c>
      <c r="APV41">
        <v>1109.648737</v>
      </c>
      <c r="APW41">
        <v>1180.5147979999999</v>
      </c>
      <c r="APX41">
        <v>1057.6921890000001</v>
      </c>
      <c r="APY41">
        <v>938.76034059999995</v>
      </c>
      <c r="APZ41">
        <v>978.86867659999996</v>
      </c>
      <c r="AQA41">
        <v>906.47375869999996</v>
      </c>
      <c r="AQB41">
        <v>995.64610500000003</v>
      </c>
      <c r="AQC41">
        <v>803.32062059999998</v>
      </c>
      <c r="AQD41">
        <v>825.48687010000003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115.1162501</v>
      </c>
      <c r="ARO41">
        <v>113.580448</v>
      </c>
      <c r="ARP41">
        <v>112.28847759999999</v>
      </c>
      <c r="ARQ41">
        <v>110.60838680000001</v>
      </c>
      <c r="ARR41">
        <v>108.29382099999999</v>
      </c>
      <c r="ARS41">
        <v>107.3516633</v>
      </c>
      <c r="ART41">
        <v>105.4971927</v>
      </c>
      <c r="ARU41">
        <v>103.1952363</v>
      </c>
      <c r="ARV41">
        <v>100.72681059999999</v>
      </c>
      <c r="ARW41">
        <v>98.109713299999996</v>
      </c>
      <c r="ARX41">
        <v>95.38779701</v>
      </c>
      <c r="ARY41">
        <v>93.118741060000005</v>
      </c>
      <c r="ARZ41">
        <v>90.721936209999996</v>
      </c>
      <c r="ASA41">
        <v>88.162307920000003</v>
      </c>
      <c r="ASB41">
        <v>85.907829989999996</v>
      </c>
      <c r="ASC41">
        <v>83.59287827</v>
      </c>
      <c r="ASD41">
        <v>81.233869720000001</v>
      </c>
      <c r="ASE41">
        <v>79.161953030000006</v>
      </c>
      <c r="ASF41">
        <v>76.834848690000001</v>
      </c>
      <c r="ASG41">
        <v>74.894967829999999</v>
      </c>
      <c r="ASH41">
        <v>72.686645010000007</v>
      </c>
    </row>
    <row r="42" spans="3:1178" x14ac:dyDescent="0.25">
      <c r="C42">
        <v>0</v>
      </c>
      <c r="D42">
        <v>0</v>
      </c>
      <c r="E42">
        <v>0</v>
      </c>
      <c r="F42">
        <v>215</v>
      </c>
      <c r="G42">
        <v>227</v>
      </c>
      <c r="H42">
        <v>257</v>
      </c>
      <c r="I42">
        <v>206</v>
      </c>
      <c r="J42">
        <v>242</v>
      </c>
      <c r="K42">
        <v>253</v>
      </c>
      <c r="L42">
        <v>263</v>
      </c>
      <c r="M42">
        <v>238</v>
      </c>
      <c r="N42">
        <v>264</v>
      </c>
      <c r="O42">
        <v>237</v>
      </c>
      <c r="P42">
        <v>244</v>
      </c>
      <c r="Q42">
        <v>247</v>
      </c>
      <c r="R42">
        <v>253</v>
      </c>
      <c r="S42">
        <v>268</v>
      </c>
      <c r="T42">
        <v>252</v>
      </c>
      <c r="U42">
        <v>241</v>
      </c>
      <c r="V42">
        <v>225</v>
      </c>
      <c r="W42">
        <v>262</v>
      </c>
      <c r="X42">
        <v>272</v>
      </c>
      <c r="Y42">
        <v>272</v>
      </c>
      <c r="Z42">
        <v>217</v>
      </c>
      <c r="AA42">
        <v>235</v>
      </c>
      <c r="AB42">
        <v>235</v>
      </c>
      <c r="AC42">
        <v>239</v>
      </c>
      <c r="AD42">
        <v>241</v>
      </c>
      <c r="AE42">
        <v>0</v>
      </c>
      <c r="AF42">
        <v>0</v>
      </c>
      <c r="AG42">
        <v>0</v>
      </c>
      <c r="AH42">
        <v>67</v>
      </c>
      <c r="AI42">
        <v>61</v>
      </c>
      <c r="AJ42">
        <v>54</v>
      </c>
      <c r="AK42">
        <v>66</v>
      </c>
      <c r="AL42">
        <v>70</v>
      </c>
      <c r="AM42">
        <v>79</v>
      </c>
      <c r="AN42">
        <v>86</v>
      </c>
      <c r="AO42">
        <v>81</v>
      </c>
      <c r="AP42">
        <v>88</v>
      </c>
      <c r="AQ42">
        <v>82</v>
      </c>
      <c r="AR42">
        <v>114</v>
      </c>
      <c r="AS42">
        <v>110</v>
      </c>
      <c r="AT42">
        <v>110</v>
      </c>
      <c r="AU42">
        <v>126</v>
      </c>
      <c r="AV42">
        <v>106</v>
      </c>
      <c r="AW42">
        <v>99</v>
      </c>
      <c r="AX42">
        <v>117</v>
      </c>
      <c r="AY42">
        <v>128</v>
      </c>
      <c r="AZ42">
        <v>118</v>
      </c>
      <c r="BA42">
        <v>133</v>
      </c>
      <c r="BB42">
        <v>125</v>
      </c>
      <c r="BC42">
        <v>131</v>
      </c>
      <c r="BD42">
        <v>113</v>
      </c>
      <c r="BE42">
        <v>136</v>
      </c>
      <c r="BF42">
        <v>137</v>
      </c>
      <c r="BG42">
        <v>0</v>
      </c>
      <c r="BH42">
        <v>0</v>
      </c>
      <c r="BI42">
        <v>0</v>
      </c>
      <c r="BJ42">
        <v>137</v>
      </c>
      <c r="BK42">
        <v>159</v>
      </c>
      <c r="BL42">
        <v>154</v>
      </c>
      <c r="BM42">
        <v>135</v>
      </c>
      <c r="BN42">
        <v>153</v>
      </c>
      <c r="BO42">
        <v>144</v>
      </c>
      <c r="BP42">
        <v>158</v>
      </c>
      <c r="BQ42">
        <v>147</v>
      </c>
      <c r="BR42">
        <v>169</v>
      </c>
      <c r="BS42">
        <v>176</v>
      </c>
      <c r="BT42">
        <v>169</v>
      </c>
      <c r="BU42">
        <v>180</v>
      </c>
      <c r="BV42">
        <v>178</v>
      </c>
      <c r="BW42">
        <v>182</v>
      </c>
      <c r="BX42">
        <v>175</v>
      </c>
      <c r="BY42">
        <v>201</v>
      </c>
      <c r="BZ42">
        <v>200</v>
      </c>
      <c r="CA42">
        <v>174</v>
      </c>
      <c r="CB42">
        <v>183</v>
      </c>
      <c r="CC42">
        <v>188</v>
      </c>
      <c r="CD42">
        <v>165</v>
      </c>
      <c r="CE42">
        <v>212</v>
      </c>
      <c r="CF42">
        <v>161</v>
      </c>
      <c r="CG42">
        <v>182</v>
      </c>
      <c r="CH42">
        <v>183</v>
      </c>
      <c r="CI42">
        <v>0</v>
      </c>
      <c r="CJ42">
        <v>0</v>
      </c>
      <c r="CK42">
        <v>0</v>
      </c>
      <c r="CL42">
        <v>38</v>
      </c>
      <c r="CM42">
        <v>33</v>
      </c>
      <c r="CN42">
        <v>38</v>
      </c>
      <c r="CO42">
        <v>44</v>
      </c>
      <c r="CP42">
        <v>50</v>
      </c>
      <c r="CQ42">
        <v>45</v>
      </c>
      <c r="CR42">
        <v>42</v>
      </c>
      <c r="CS42">
        <v>43</v>
      </c>
      <c r="CT42">
        <v>64</v>
      </c>
      <c r="CU42">
        <v>55</v>
      </c>
      <c r="CV42">
        <v>51</v>
      </c>
      <c r="CW42">
        <v>61</v>
      </c>
      <c r="CX42">
        <v>57</v>
      </c>
      <c r="CY42">
        <v>44</v>
      </c>
      <c r="CZ42">
        <v>48</v>
      </c>
      <c r="DA42">
        <v>58</v>
      </c>
      <c r="DB42">
        <v>63</v>
      </c>
      <c r="DC42">
        <v>62</v>
      </c>
      <c r="DD42">
        <v>57</v>
      </c>
      <c r="DE42">
        <v>65</v>
      </c>
      <c r="DF42">
        <v>60</v>
      </c>
      <c r="DG42">
        <v>62</v>
      </c>
      <c r="DH42">
        <v>71</v>
      </c>
      <c r="DI42">
        <v>83</v>
      </c>
      <c r="DJ42">
        <v>65</v>
      </c>
      <c r="DK42">
        <v>0</v>
      </c>
      <c r="DL42">
        <v>0</v>
      </c>
      <c r="DM42">
        <v>0</v>
      </c>
      <c r="DN42">
        <v>3</v>
      </c>
      <c r="DO42">
        <v>5</v>
      </c>
      <c r="DP42">
        <v>2</v>
      </c>
      <c r="DQ42">
        <v>3</v>
      </c>
      <c r="DR42">
        <v>5</v>
      </c>
      <c r="DS42">
        <v>5</v>
      </c>
      <c r="DT42">
        <v>9</v>
      </c>
      <c r="DU42">
        <v>5</v>
      </c>
      <c r="DV42">
        <v>11</v>
      </c>
      <c r="DW42">
        <v>9</v>
      </c>
      <c r="DX42">
        <v>12</v>
      </c>
      <c r="DY42">
        <v>14</v>
      </c>
      <c r="DZ42">
        <v>21</v>
      </c>
      <c r="EA42">
        <v>13</v>
      </c>
      <c r="EB42">
        <v>15</v>
      </c>
      <c r="EC42">
        <v>20</v>
      </c>
      <c r="ED42">
        <v>19</v>
      </c>
      <c r="EE42">
        <v>22</v>
      </c>
      <c r="EF42">
        <v>24</v>
      </c>
      <c r="EG42">
        <v>17</v>
      </c>
      <c r="EH42">
        <v>24</v>
      </c>
      <c r="EI42">
        <v>26</v>
      </c>
      <c r="EJ42">
        <v>30</v>
      </c>
      <c r="EK42">
        <v>18</v>
      </c>
      <c r="EL42">
        <v>22</v>
      </c>
      <c r="EM42">
        <v>0</v>
      </c>
      <c r="EN42">
        <v>0</v>
      </c>
      <c r="EO42">
        <v>0</v>
      </c>
      <c r="EP42">
        <v>15</v>
      </c>
      <c r="EQ42">
        <v>25</v>
      </c>
      <c r="ER42">
        <v>10</v>
      </c>
      <c r="ES42">
        <v>25</v>
      </c>
      <c r="ET42">
        <v>5</v>
      </c>
      <c r="EU42">
        <v>10</v>
      </c>
      <c r="EV42">
        <v>30</v>
      </c>
      <c r="EW42">
        <v>30</v>
      </c>
      <c r="EX42">
        <v>35</v>
      </c>
      <c r="EY42">
        <v>40</v>
      </c>
      <c r="EZ42">
        <v>35</v>
      </c>
      <c r="FA42">
        <v>60</v>
      </c>
      <c r="FB42">
        <v>85</v>
      </c>
      <c r="FC42">
        <v>75</v>
      </c>
      <c r="FD42">
        <v>65</v>
      </c>
      <c r="FE42">
        <v>75</v>
      </c>
      <c r="FF42">
        <v>70</v>
      </c>
      <c r="FG42">
        <v>95</v>
      </c>
      <c r="FH42">
        <v>105</v>
      </c>
      <c r="FI42">
        <v>95</v>
      </c>
      <c r="FJ42">
        <v>80</v>
      </c>
      <c r="FK42">
        <v>100</v>
      </c>
      <c r="FL42">
        <v>110</v>
      </c>
      <c r="FM42">
        <v>135</v>
      </c>
      <c r="FN42">
        <v>100</v>
      </c>
      <c r="FO42">
        <v>0</v>
      </c>
      <c r="FP42">
        <v>0</v>
      </c>
      <c r="FQ42">
        <v>5499</v>
      </c>
      <c r="FR42">
        <v>5930</v>
      </c>
      <c r="FS42">
        <v>6318</v>
      </c>
      <c r="FT42">
        <v>6658</v>
      </c>
      <c r="FU42">
        <v>6852</v>
      </c>
      <c r="FV42">
        <v>7104</v>
      </c>
      <c r="FW42">
        <v>7365</v>
      </c>
      <c r="FX42">
        <v>7568</v>
      </c>
      <c r="FY42">
        <v>7686</v>
      </c>
      <c r="FZ42">
        <v>7836</v>
      </c>
      <c r="GA42">
        <v>7878</v>
      </c>
      <c r="GB42">
        <v>8003</v>
      </c>
      <c r="GC42">
        <v>8095</v>
      </c>
      <c r="GD42">
        <v>8167</v>
      </c>
      <c r="GE42">
        <v>8274</v>
      </c>
      <c r="GF42">
        <v>8323</v>
      </c>
      <c r="GG42">
        <v>8380</v>
      </c>
      <c r="GH42">
        <v>8414</v>
      </c>
      <c r="GI42">
        <v>8459</v>
      </c>
      <c r="GJ42">
        <v>8532</v>
      </c>
      <c r="GK42">
        <v>8542</v>
      </c>
      <c r="GL42">
        <v>8507</v>
      </c>
      <c r="GM42">
        <v>8512</v>
      </c>
      <c r="GN42">
        <v>8504</v>
      </c>
      <c r="GO42">
        <v>8531</v>
      </c>
      <c r="GP42">
        <v>8467</v>
      </c>
      <c r="GQ42">
        <v>0</v>
      </c>
      <c r="GR42">
        <v>0</v>
      </c>
      <c r="GS42">
        <v>731</v>
      </c>
      <c r="GT42">
        <v>831</v>
      </c>
      <c r="GU42">
        <v>955</v>
      </c>
      <c r="GV42">
        <v>1090</v>
      </c>
      <c r="GW42">
        <v>1267</v>
      </c>
      <c r="GX42">
        <v>1426</v>
      </c>
      <c r="GY42">
        <v>1551</v>
      </c>
      <c r="GZ42">
        <v>1662</v>
      </c>
      <c r="HA42">
        <v>1817</v>
      </c>
      <c r="HB42">
        <v>1948</v>
      </c>
      <c r="HC42">
        <v>2101</v>
      </c>
      <c r="HD42">
        <v>2227</v>
      </c>
      <c r="HE42">
        <v>2349</v>
      </c>
      <c r="HF42">
        <v>2439</v>
      </c>
      <c r="HG42">
        <v>2534</v>
      </c>
      <c r="HH42">
        <v>2623</v>
      </c>
      <c r="HI42">
        <v>2706</v>
      </c>
      <c r="HJ42">
        <v>2779</v>
      </c>
      <c r="HK42">
        <v>2840</v>
      </c>
      <c r="HL42">
        <v>2879</v>
      </c>
      <c r="HM42">
        <v>2932</v>
      </c>
      <c r="HN42">
        <v>3016</v>
      </c>
      <c r="HO42">
        <v>3078</v>
      </c>
      <c r="HP42">
        <v>3132</v>
      </c>
      <c r="HQ42">
        <v>3142</v>
      </c>
      <c r="HR42">
        <v>3180</v>
      </c>
      <c r="HS42">
        <v>0</v>
      </c>
      <c r="HT42">
        <v>0</v>
      </c>
      <c r="HU42">
        <v>59</v>
      </c>
      <c r="HV42">
        <v>72</v>
      </c>
      <c r="HW42">
        <v>77</v>
      </c>
      <c r="HX42">
        <v>90</v>
      </c>
      <c r="HY42">
        <v>96</v>
      </c>
      <c r="HZ42">
        <v>109</v>
      </c>
      <c r="IA42">
        <v>131</v>
      </c>
      <c r="IB42">
        <v>142</v>
      </c>
      <c r="IC42">
        <v>159</v>
      </c>
      <c r="ID42">
        <v>173</v>
      </c>
      <c r="IE42">
        <v>179</v>
      </c>
      <c r="IF42">
        <v>198</v>
      </c>
      <c r="IG42">
        <v>219</v>
      </c>
      <c r="IH42">
        <v>231</v>
      </c>
      <c r="II42">
        <v>244</v>
      </c>
      <c r="IJ42">
        <v>250</v>
      </c>
      <c r="IK42">
        <v>270</v>
      </c>
      <c r="IL42">
        <v>303</v>
      </c>
      <c r="IM42">
        <v>310</v>
      </c>
      <c r="IN42">
        <v>332</v>
      </c>
      <c r="IO42">
        <v>348</v>
      </c>
      <c r="IP42">
        <v>363</v>
      </c>
      <c r="IQ42">
        <v>375</v>
      </c>
      <c r="IR42">
        <v>386</v>
      </c>
      <c r="IS42">
        <v>424</v>
      </c>
      <c r="IT42">
        <v>430</v>
      </c>
      <c r="IU42">
        <v>0</v>
      </c>
      <c r="IV42">
        <v>0</v>
      </c>
      <c r="IW42">
        <v>6</v>
      </c>
      <c r="IX42">
        <v>3</v>
      </c>
      <c r="IY42">
        <v>3</v>
      </c>
      <c r="IZ42">
        <v>3</v>
      </c>
      <c r="JA42">
        <v>4</v>
      </c>
      <c r="JB42">
        <v>4</v>
      </c>
      <c r="JC42">
        <v>9</v>
      </c>
      <c r="JD42">
        <v>8</v>
      </c>
      <c r="JE42">
        <v>7</v>
      </c>
      <c r="JF42">
        <v>5</v>
      </c>
      <c r="JG42">
        <v>7</v>
      </c>
      <c r="JH42">
        <v>12</v>
      </c>
      <c r="JI42">
        <v>11</v>
      </c>
      <c r="JJ42">
        <v>13</v>
      </c>
      <c r="JK42">
        <v>8</v>
      </c>
      <c r="JL42">
        <v>13</v>
      </c>
      <c r="JM42">
        <v>10</v>
      </c>
      <c r="JN42">
        <v>9</v>
      </c>
      <c r="JO42">
        <v>12</v>
      </c>
      <c r="JP42">
        <v>8</v>
      </c>
      <c r="JQ42">
        <v>7</v>
      </c>
      <c r="JR42">
        <v>15</v>
      </c>
      <c r="JS42">
        <v>15</v>
      </c>
      <c r="JT42">
        <v>13</v>
      </c>
      <c r="JU42">
        <v>8</v>
      </c>
      <c r="JV42">
        <v>19</v>
      </c>
      <c r="JW42">
        <v>0</v>
      </c>
      <c r="JX42">
        <v>0</v>
      </c>
      <c r="JY42">
        <v>0</v>
      </c>
      <c r="JZ42">
        <v>6</v>
      </c>
      <c r="KA42">
        <v>14</v>
      </c>
      <c r="KB42">
        <v>23</v>
      </c>
      <c r="KC42">
        <v>31</v>
      </c>
      <c r="KD42">
        <v>45</v>
      </c>
      <c r="KE42">
        <v>52</v>
      </c>
      <c r="KF42">
        <v>68</v>
      </c>
      <c r="KG42">
        <v>82</v>
      </c>
      <c r="KH42">
        <v>101</v>
      </c>
      <c r="KI42">
        <v>114</v>
      </c>
      <c r="KJ42">
        <v>126</v>
      </c>
      <c r="KK42">
        <v>147</v>
      </c>
      <c r="KL42">
        <v>168</v>
      </c>
      <c r="KM42">
        <v>191</v>
      </c>
      <c r="KN42">
        <v>206</v>
      </c>
      <c r="KO42">
        <v>229</v>
      </c>
      <c r="KP42">
        <v>251</v>
      </c>
      <c r="KQ42">
        <v>283</v>
      </c>
      <c r="KR42">
        <v>311</v>
      </c>
      <c r="KS42">
        <v>338</v>
      </c>
      <c r="KT42">
        <v>363</v>
      </c>
      <c r="KU42">
        <v>391</v>
      </c>
      <c r="KV42">
        <v>419</v>
      </c>
      <c r="KW42">
        <v>452</v>
      </c>
      <c r="KX42">
        <v>476</v>
      </c>
      <c r="KY42">
        <v>0</v>
      </c>
      <c r="KZ42">
        <v>0</v>
      </c>
      <c r="LA42">
        <v>0</v>
      </c>
      <c r="LB42">
        <v>240</v>
      </c>
      <c r="LC42">
        <v>488</v>
      </c>
      <c r="LD42">
        <v>756</v>
      </c>
      <c r="LE42">
        <v>1023</v>
      </c>
      <c r="LF42">
        <v>1264</v>
      </c>
      <c r="LG42">
        <v>1486</v>
      </c>
      <c r="LH42">
        <v>1721</v>
      </c>
      <c r="LI42">
        <v>1940</v>
      </c>
      <c r="LJ42">
        <v>2151</v>
      </c>
      <c r="LK42">
        <v>2389</v>
      </c>
      <c r="LL42">
        <v>2612</v>
      </c>
      <c r="LM42">
        <v>2812</v>
      </c>
      <c r="LN42">
        <v>3035</v>
      </c>
      <c r="LO42">
        <v>3260</v>
      </c>
      <c r="LP42">
        <v>3485</v>
      </c>
      <c r="LQ42">
        <v>3691</v>
      </c>
      <c r="LR42">
        <v>3883</v>
      </c>
      <c r="LS42">
        <v>4079</v>
      </c>
      <c r="LT42">
        <v>4247</v>
      </c>
      <c r="LU42">
        <v>4451</v>
      </c>
      <c r="LV42">
        <v>4637</v>
      </c>
      <c r="LW42">
        <v>4835</v>
      </c>
      <c r="LX42">
        <v>5035</v>
      </c>
      <c r="LY42">
        <v>5227</v>
      </c>
      <c r="LZ42">
        <v>5432</v>
      </c>
      <c r="MA42">
        <v>0</v>
      </c>
      <c r="MB42">
        <v>0</v>
      </c>
      <c r="MC42">
        <v>1435</v>
      </c>
      <c r="MD42">
        <v>1480</v>
      </c>
      <c r="ME42">
        <v>1485</v>
      </c>
      <c r="MF42">
        <v>1513</v>
      </c>
      <c r="MG42">
        <v>1504</v>
      </c>
      <c r="MH42">
        <v>1514</v>
      </c>
      <c r="MI42">
        <v>1526</v>
      </c>
      <c r="MJ42">
        <v>1550</v>
      </c>
      <c r="MK42">
        <v>1580</v>
      </c>
      <c r="ML42">
        <v>1622</v>
      </c>
      <c r="MM42">
        <v>1632</v>
      </c>
      <c r="MN42">
        <v>1625</v>
      </c>
      <c r="MO42">
        <v>1666</v>
      </c>
      <c r="MP42">
        <v>1675</v>
      </c>
      <c r="MQ42">
        <v>1670</v>
      </c>
      <c r="MR42">
        <v>1686</v>
      </c>
      <c r="MS42">
        <v>1716</v>
      </c>
      <c r="MT42">
        <v>1728</v>
      </c>
      <c r="MU42">
        <v>1729</v>
      </c>
      <c r="MV42">
        <v>1754</v>
      </c>
      <c r="MW42">
        <v>1734</v>
      </c>
      <c r="MX42">
        <v>1738</v>
      </c>
      <c r="MY42">
        <v>1759</v>
      </c>
      <c r="MZ42">
        <v>1763</v>
      </c>
      <c r="NA42">
        <v>1771</v>
      </c>
      <c r="NB42">
        <v>1746</v>
      </c>
      <c r="NC42">
        <v>0</v>
      </c>
      <c r="ND42">
        <v>0</v>
      </c>
      <c r="NE42">
        <v>0</v>
      </c>
      <c r="NF42">
        <v>30</v>
      </c>
      <c r="NG42">
        <v>63</v>
      </c>
      <c r="NH42">
        <v>95</v>
      </c>
      <c r="NI42">
        <v>126</v>
      </c>
      <c r="NJ42">
        <v>156</v>
      </c>
      <c r="NK42">
        <v>182</v>
      </c>
      <c r="NL42">
        <v>217</v>
      </c>
      <c r="NM42">
        <v>247</v>
      </c>
      <c r="NN42">
        <v>265</v>
      </c>
      <c r="NO42">
        <v>302</v>
      </c>
      <c r="NP42">
        <v>339</v>
      </c>
      <c r="NQ42">
        <v>362</v>
      </c>
      <c r="NR42">
        <v>392</v>
      </c>
      <c r="NS42">
        <v>431</v>
      </c>
      <c r="NT42">
        <v>459</v>
      </c>
      <c r="NU42">
        <v>482</v>
      </c>
      <c r="NV42">
        <v>521</v>
      </c>
      <c r="NW42">
        <v>558</v>
      </c>
      <c r="NX42">
        <v>591</v>
      </c>
      <c r="NY42">
        <v>625</v>
      </c>
      <c r="NZ42">
        <v>665</v>
      </c>
      <c r="OA42">
        <v>685</v>
      </c>
      <c r="OB42">
        <v>710</v>
      </c>
      <c r="OC42">
        <v>735</v>
      </c>
      <c r="OD42">
        <v>759</v>
      </c>
      <c r="OE42">
        <v>0</v>
      </c>
      <c r="OF42">
        <v>0</v>
      </c>
      <c r="OG42">
        <v>2158</v>
      </c>
      <c r="OH42">
        <v>2308</v>
      </c>
      <c r="OI42">
        <v>2456</v>
      </c>
      <c r="OJ42">
        <v>2583</v>
      </c>
      <c r="OK42">
        <v>2742</v>
      </c>
      <c r="OL42">
        <v>2920</v>
      </c>
      <c r="OM42">
        <v>3103</v>
      </c>
      <c r="ON42">
        <v>3277</v>
      </c>
      <c r="OO42">
        <v>3414</v>
      </c>
      <c r="OP42">
        <v>3569</v>
      </c>
      <c r="OQ42">
        <v>3711</v>
      </c>
      <c r="OR42">
        <v>3837</v>
      </c>
      <c r="OS42">
        <v>3987</v>
      </c>
      <c r="OT42">
        <v>4109</v>
      </c>
      <c r="OU42">
        <v>4249</v>
      </c>
      <c r="OV42">
        <v>4344</v>
      </c>
      <c r="OW42">
        <v>4472</v>
      </c>
      <c r="OX42">
        <v>4622</v>
      </c>
      <c r="OY42">
        <v>4758</v>
      </c>
      <c r="OZ42">
        <v>4880</v>
      </c>
      <c r="PA42">
        <v>4930</v>
      </c>
      <c r="PB42">
        <v>5013</v>
      </c>
      <c r="PC42">
        <v>5071</v>
      </c>
      <c r="PD42">
        <v>5151</v>
      </c>
      <c r="PE42">
        <v>5208</v>
      </c>
      <c r="PF42">
        <v>5260</v>
      </c>
      <c r="PG42">
        <v>0</v>
      </c>
      <c r="PH42">
        <v>0</v>
      </c>
      <c r="PI42">
        <v>0</v>
      </c>
      <c r="PJ42">
        <v>84</v>
      </c>
      <c r="PK42">
        <v>165</v>
      </c>
      <c r="PL42">
        <v>259</v>
      </c>
      <c r="PM42">
        <v>364</v>
      </c>
      <c r="PN42">
        <v>462</v>
      </c>
      <c r="PO42">
        <v>571</v>
      </c>
      <c r="PP42">
        <v>689</v>
      </c>
      <c r="PQ42">
        <v>813</v>
      </c>
      <c r="PR42">
        <v>929</v>
      </c>
      <c r="PS42">
        <v>1050</v>
      </c>
      <c r="PT42">
        <v>1197</v>
      </c>
      <c r="PU42">
        <v>1338</v>
      </c>
      <c r="PV42">
        <v>1476</v>
      </c>
      <c r="PW42">
        <v>1607</v>
      </c>
      <c r="PX42">
        <v>1761</v>
      </c>
      <c r="PY42">
        <v>1916</v>
      </c>
      <c r="PZ42">
        <v>2057</v>
      </c>
      <c r="QA42">
        <v>2221</v>
      </c>
      <c r="QB42">
        <v>2394</v>
      </c>
      <c r="QC42">
        <v>2578</v>
      </c>
      <c r="QD42">
        <v>2762</v>
      </c>
      <c r="QE42">
        <v>2962</v>
      </c>
      <c r="QF42">
        <v>3133</v>
      </c>
      <c r="QG42">
        <v>3334</v>
      </c>
      <c r="QH42">
        <v>3544</v>
      </c>
      <c r="QI42">
        <v>0</v>
      </c>
      <c r="QJ42">
        <v>0</v>
      </c>
      <c r="QK42">
        <v>7591</v>
      </c>
      <c r="QL42">
        <v>8181</v>
      </c>
      <c r="QM42">
        <v>8176</v>
      </c>
      <c r="QN42">
        <v>7985</v>
      </c>
      <c r="QO42">
        <v>7749</v>
      </c>
      <c r="QP42">
        <v>7501</v>
      </c>
      <c r="QQ42">
        <v>7254</v>
      </c>
      <c r="QR42">
        <v>7074</v>
      </c>
      <c r="QS42">
        <v>6954</v>
      </c>
      <c r="QT42">
        <v>6806</v>
      </c>
      <c r="QU42">
        <v>6571</v>
      </c>
      <c r="QV42">
        <v>6456</v>
      </c>
      <c r="QW42">
        <v>6481</v>
      </c>
      <c r="QX42">
        <v>6435</v>
      </c>
      <c r="QY42">
        <v>6401</v>
      </c>
      <c r="QZ42">
        <v>6255</v>
      </c>
      <c r="RA42">
        <v>6312</v>
      </c>
      <c r="RB42">
        <v>6327</v>
      </c>
      <c r="RC42">
        <v>6333</v>
      </c>
      <c r="RD42">
        <v>6285</v>
      </c>
      <c r="RE42">
        <v>6216</v>
      </c>
      <c r="RF42">
        <v>6178</v>
      </c>
      <c r="RG42">
        <v>6129</v>
      </c>
      <c r="RH42">
        <v>6209</v>
      </c>
      <c r="RI42">
        <v>6173</v>
      </c>
      <c r="RJ42">
        <v>6170</v>
      </c>
      <c r="RK42">
        <v>0</v>
      </c>
      <c r="RL42">
        <v>0</v>
      </c>
      <c r="RM42">
        <v>8349</v>
      </c>
      <c r="RN42">
        <v>8972</v>
      </c>
      <c r="RO42">
        <v>9650</v>
      </c>
      <c r="RP42">
        <v>10237</v>
      </c>
      <c r="RQ42">
        <v>10703</v>
      </c>
      <c r="RR42">
        <v>11156</v>
      </c>
      <c r="RS42">
        <v>11554</v>
      </c>
      <c r="RT42">
        <v>11777</v>
      </c>
      <c r="RU42">
        <v>11997</v>
      </c>
      <c r="RV42">
        <v>12223</v>
      </c>
      <c r="RW42">
        <v>12459</v>
      </c>
      <c r="RX42">
        <v>12526</v>
      </c>
      <c r="RY42">
        <v>12580</v>
      </c>
      <c r="RZ42">
        <v>12648</v>
      </c>
      <c r="SA42">
        <v>12673</v>
      </c>
      <c r="SB42">
        <v>12771</v>
      </c>
      <c r="SC42">
        <v>12768</v>
      </c>
      <c r="SD42">
        <v>12785</v>
      </c>
      <c r="SE42">
        <v>12773</v>
      </c>
      <c r="SF42">
        <v>12805</v>
      </c>
      <c r="SG42">
        <v>12822</v>
      </c>
      <c r="SH42">
        <v>12897</v>
      </c>
      <c r="SI42">
        <v>12935</v>
      </c>
      <c r="SJ42">
        <v>12861</v>
      </c>
      <c r="SK42">
        <v>12874</v>
      </c>
      <c r="SL42">
        <v>12842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478412.87939999998</v>
      </c>
      <c r="SU42">
        <v>481543.4019</v>
      </c>
      <c r="SV42">
        <v>480403.96590000001</v>
      </c>
      <c r="SW42">
        <v>473683.89159999997</v>
      </c>
      <c r="SX42">
        <v>468862.43479999999</v>
      </c>
      <c r="SY42">
        <v>457646.09710000001</v>
      </c>
      <c r="SZ42">
        <v>451366.55790000001</v>
      </c>
      <c r="TA42">
        <v>443257.59950000001</v>
      </c>
      <c r="TB42">
        <v>434174.85509999999</v>
      </c>
      <c r="TC42">
        <v>427051.65010000003</v>
      </c>
      <c r="TD42">
        <v>417068.66090000002</v>
      </c>
      <c r="TE42">
        <v>407694.12849999999</v>
      </c>
      <c r="TF42">
        <v>397425.4927</v>
      </c>
      <c r="TG42">
        <v>387913.60700000002</v>
      </c>
      <c r="TH42">
        <v>379865.28909999999</v>
      </c>
      <c r="TI42">
        <v>369233.50809999998</v>
      </c>
      <c r="TJ42">
        <v>357010.30129999999</v>
      </c>
      <c r="TK42">
        <v>346815.66460000002</v>
      </c>
      <c r="TL42">
        <v>336397.77669999999</v>
      </c>
      <c r="TM42">
        <v>327636.72989999998</v>
      </c>
      <c r="TN42">
        <v>315707.55560000002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184533.05350000001</v>
      </c>
      <c r="TW42">
        <v>194862.92430000001</v>
      </c>
      <c r="TX42">
        <v>202726.82209999999</v>
      </c>
      <c r="TY42">
        <v>215178.01449999999</v>
      </c>
      <c r="TZ42">
        <v>223972.4993</v>
      </c>
      <c r="UA42">
        <v>234527.93059999999</v>
      </c>
      <c r="UB42">
        <v>241352.33869999999</v>
      </c>
      <c r="UC42">
        <v>247159.37390000001</v>
      </c>
      <c r="UD42">
        <v>249154.44829999999</v>
      </c>
      <c r="UE42">
        <v>251319.52530000001</v>
      </c>
      <c r="UF42">
        <v>252569.37299999999</v>
      </c>
      <c r="UG42">
        <v>252972.29639999999</v>
      </c>
      <c r="UH42">
        <v>252229.8566</v>
      </c>
      <c r="UI42">
        <v>250258.6293</v>
      </c>
      <c r="UJ42">
        <v>246306.09659999999</v>
      </c>
      <c r="UK42">
        <v>243534.3566</v>
      </c>
      <c r="UL42">
        <v>243215.016</v>
      </c>
      <c r="UM42">
        <v>240985.23699999999</v>
      </c>
      <c r="UN42">
        <v>238070.92060000001</v>
      </c>
      <c r="UO42">
        <v>231874.8008</v>
      </c>
      <c r="UP42">
        <v>227843.8279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215594.8155</v>
      </c>
      <c r="UY42">
        <v>251562.49069999999</v>
      </c>
      <c r="UZ42">
        <v>264743.74619999999</v>
      </c>
      <c r="VA42">
        <v>287804.29129999998</v>
      </c>
      <c r="VB42">
        <v>304024.80550000002</v>
      </c>
      <c r="VC42">
        <v>305406.81400000001</v>
      </c>
      <c r="VD42">
        <v>327984.75439999998</v>
      </c>
      <c r="VE42">
        <v>352204.8701</v>
      </c>
      <c r="VF42">
        <v>360683.26909999998</v>
      </c>
      <c r="VG42">
        <v>369884.9143</v>
      </c>
      <c r="VH42">
        <v>367942.17959999997</v>
      </c>
      <c r="VI42">
        <v>385803.45039999997</v>
      </c>
      <c r="VJ42">
        <v>420346.8014</v>
      </c>
      <c r="VK42">
        <v>417531.82880000002</v>
      </c>
      <c r="VL42">
        <v>434138.95130000002</v>
      </c>
      <c r="VM42">
        <v>441807.09749999997</v>
      </c>
      <c r="VN42">
        <v>447427.67660000001</v>
      </c>
      <c r="VO42">
        <v>448755.99430000002</v>
      </c>
      <c r="VP42">
        <v>448465.53730000003</v>
      </c>
      <c r="VQ42">
        <v>478266.98479999998</v>
      </c>
      <c r="VR42">
        <v>470907.68339999998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108073.359</v>
      </c>
      <c r="WA42">
        <v>236082.5802</v>
      </c>
      <c r="WB42">
        <v>203739.01209999999</v>
      </c>
      <c r="WC42">
        <v>173079.25779999999</v>
      </c>
      <c r="WD42">
        <v>120027.2246</v>
      </c>
      <c r="WE42">
        <v>163143.80040000001</v>
      </c>
      <c r="WF42">
        <v>271529.21010000003</v>
      </c>
      <c r="WG42">
        <v>241652.2096</v>
      </c>
      <c r="WH42">
        <v>277270.84950000001</v>
      </c>
      <c r="WI42">
        <v>165658.46119999999</v>
      </c>
      <c r="WJ42">
        <v>261354.36850000001</v>
      </c>
      <c r="WK42">
        <v>195186.23490000001</v>
      </c>
      <c r="WL42">
        <v>170551.079</v>
      </c>
      <c r="WM42">
        <v>220778.09580000001</v>
      </c>
      <c r="WN42">
        <v>142898.44390000001</v>
      </c>
      <c r="WO42">
        <v>121394.3091</v>
      </c>
      <c r="WP42">
        <v>252554.04120000001</v>
      </c>
      <c r="WQ42">
        <v>245198.09820000001</v>
      </c>
      <c r="WR42">
        <v>206315.55189999999</v>
      </c>
      <c r="WS42">
        <v>123265.45299999999</v>
      </c>
      <c r="WT42">
        <v>284228.59299999999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29300000</v>
      </c>
      <c r="ZG42">
        <v>28700000</v>
      </c>
      <c r="ZH42">
        <v>28300000</v>
      </c>
      <c r="ZI42">
        <v>28000000</v>
      </c>
      <c r="ZJ42">
        <v>27900000</v>
      </c>
      <c r="ZK42">
        <v>27200000</v>
      </c>
      <c r="ZL42">
        <v>26300000</v>
      </c>
      <c r="ZM42">
        <v>26200000</v>
      </c>
      <c r="ZN42">
        <v>25600000</v>
      </c>
      <c r="ZO42">
        <v>24800000</v>
      </c>
      <c r="ZP42">
        <v>24300000</v>
      </c>
      <c r="ZQ42">
        <v>24000000</v>
      </c>
      <c r="ZR42">
        <v>23400000</v>
      </c>
      <c r="ZS42">
        <v>22800000</v>
      </c>
      <c r="ZT42">
        <v>22400000</v>
      </c>
      <c r="ZU42">
        <v>21500000</v>
      </c>
      <c r="ZV42">
        <v>21000000</v>
      </c>
      <c r="ZW42">
        <v>20600000</v>
      </c>
      <c r="ZX42">
        <v>20000000</v>
      </c>
      <c r="ZY42">
        <v>19500000</v>
      </c>
      <c r="ZZ42">
        <v>18700000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22800000</v>
      </c>
      <c r="ABK42">
        <v>23500000</v>
      </c>
      <c r="ABL42">
        <v>24100000</v>
      </c>
      <c r="ABM42">
        <v>24400000</v>
      </c>
      <c r="ABN42">
        <v>24800000</v>
      </c>
      <c r="ABO42">
        <v>25000000</v>
      </c>
      <c r="ABP42">
        <v>25100000</v>
      </c>
      <c r="ABQ42">
        <v>25300000</v>
      </c>
      <c r="ABR42">
        <v>25300000</v>
      </c>
      <c r="ABS42">
        <v>25400000</v>
      </c>
      <c r="ABT42">
        <v>25200000</v>
      </c>
      <c r="ABU42">
        <v>25200000</v>
      </c>
      <c r="ABV42">
        <v>25300000</v>
      </c>
      <c r="ABW42">
        <v>25300000</v>
      </c>
      <c r="ABX42">
        <v>25200000</v>
      </c>
      <c r="ABY42">
        <v>24700000</v>
      </c>
      <c r="ABZ42">
        <v>24400000</v>
      </c>
      <c r="ACA42">
        <v>24000000</v>
      </c>
      <c r="ACB42">
        <v>23600000</v>
      </c>
      <c r="ACC42">
        <v>23200000</v>
      </c>
      <c r="ACD42">
        <v>22700000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3090000</v>
      </c>
      <c r="ADO42">
        <v>2900000</v>
      </c>
      <c r="ADP42">
        <v>2740000</v>
      </c>
      <c r="ADQ42">
        <v>2620000</v>
      </c>
      <c r="ADR42">
        <v>2490000</v>
      </c>
      <c r="ADS42">
        <v>2330000</v>
      </c>
      <c r="ADT42">
        <v>2220000</v>
      </c>
      <c r="ADU42">
        <v>2170000</v>
      </c>
      <c r="ADV42">
        <v>2090000</v>
      </c>
      <c r="ADW42">
        <v>2020000</v>
      </c>
      <c r="ADX42">
        <v>1920000</v>
      </c>
      <c r="ADY42">
        <v>1880000</v>
      </c>
      <c r="ADZ42">
        <v>1830000</v>
      </c>
      <c r="AEA42">
        <v>1770000</v>
      </c>
      <c r="AEB42">
        <v>1710000</v>
      </c>
      <c r="AEC42">
        <v>1640000</v>
      </c>
      <c r="AED42">
        <v>1580000</v>
      </c>
      <c r="AEE42">
        <v>1530000</v>
      </c>
      <c r="AEF42">
        <v>1500000</v>
      </c>
      <c r="AEG42">
        <v>1450000</v>
      </c>
      <c r="AEH42">
        <v>1410000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10400000</v>
      </c>
      <c r="AEQ42">
        <v>10400000</v>
      </c>
      <c r="AER42">
        <v>10300000</v>
      </c>
      <c r="AES42">
        <v>10200000</v>
      </c>
      <c r="AET42">
        <v>10100000</v>
      </c>
      <c r="AEU42">
        <v>10000000</v>
      </c>
      <c r="AEV42">
        <v>9760000</v>
      </c>
      <c r="AEW42">
        <v>9510000</v>
      </c>
      <c r="AEX42">
        <v>9290000</v>
      </c>
      <c r="AEY42">
        <v>9030000</v>
      </c>
      <c r="AEZ42">
        <v>8840000</v>
      </c>
      <c r="AFA42">
        <v>8580000</v>
      </c>
      <c r="AFB42">
        <v>8340000</v>
      </c>
      <c r="AFC42">
        <v>8090000</v>
      </c>
      <c r="AFD42">
        <v>7870000</v>
      </c>
      <c r="AFE42">
        <v>7660000</v>
      </c>
      <c r="AFF42">
        <v>7480000</v>
      </c>
      <c r="AFG42">
        <v>7280000</v>
      </c>
      <c r="AFH42">
        <v>7030000</v>
      </c>
      <c r="AFI42">
        <v>6830000</v>
      </c>
      <c r="AFJ42">
        <v>6610000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181.22413879999999</v>
      </c>
      <c r="AGU42">
        <v>191.36878179999999</v>
      </c>
      <c r="AGV42">
        <v>199.0916699</v>
      </c>
      <c r="AGW42">
        <v>211.3195963</v>
      </c>
      <c r="AGX42">
        <v>219.9563847</v>
      </c>
      <c r="AGY42">
        <v>230.32254359999999</v>
      </c>
      <c r="AGZ42">
        <v>237.0245812</v>
      </c>
      <c r="AHA42">
        <v>242.7274889</v>
      </c>
      <c r="AHB42">
        <v>244.686789</v>
      </c>
      <c r="AHC42">
        <v>246.81304349999999</v>
      </c>
      <c r="AHD42">
        <v>248.04047980000001</v>
      </c>
      <c r="AHE42">
        <v>248.4361782</v>
      </c>
      <c r="AHF42">
        <v>247.70705129999999</v>
      </c>
      <c r="AHG42">
        <v>245.7711706</v>
      </c>
      <c r="AHH42">
        <v>241.8895119</v>
      </c>
      <c r="AHI42">
        <v>239.16747280000001</v>
      </c>
      <c r="AHJ42">
        <v>238.85385830000001</v>
      </c>
      <c r="AHK42">
        <v>236.66406219999999</v>
      </c>
      <c r="AHL42">
        <v>233.8020032</v>
      </c>
      <c r="AHM42">
        <v>227.7169878</v>
      </c>
      <c r="AHN42">
        <v>223.7582955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25.461139800000002</v>
      </c>
      <c r="AHW42">
        <v>29.708820830000001</v>
      </c>
      <c r="AHX42">
        <v>31.265489939999998</v>
      </c>
      <c r="AHY42">
        <v>33.988875290000003</v>
      </c>
      <c r="AHZ42">
        <v>35.90447228</v>
      </c>
      <c r="AIA42">
        <v>36.067683590000001</v>
      </c>
      <c r="AIB42">
        <v>38.73407469</v>
      </c>
      <c r="AIC42">
        <v>41.59440206</v>
      </c>
      <c r="AID42">
        <v>42.595677070000001</v>
      </c>
      <c r="AIE42">
        <v>43.682365419999996</v>
      </c>
      <c r="AIF42">
        <v>43.45293393</v>
      </c>
      <c r="AIG42">
        <v>45.562299660000001</v>
      </c>
      <c r="AIH42">
        <v>49.641772009999997</v>
      </c>
      <c r="AII42">
        <v>49.30933168</v>
      </c>
      <c r="AIJ42">
        <v>51.270586020000003</v>
      </c>
      <c r="AIK42">
        <v>52.176172459999997</v>
      </c>
      <c r="AIL42">
        <v>52.839947010000003</v>
      </c>
      <c r="AIM42">
        <v>52.996817589999999</v>
      </c>
      <c r="AIN42">
        <v>52.962515439999997</v>
      </c>
      <c r="AIO42">
        <v>56.481982360000003</v>
      </c>
      <c r="AIP42">
        <v>55.612869600000003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1.2964452280000001</v>
      </c>
      <c r="AIY42">
        <v>2.8320405470000001</v>
      </c>
      <c r="AIZ42">
        <v>2.4440479370000001</v>
      </c>
      <c r="AJA42">
        <v>2.076254316</v>
      </c>
      <c r="AJB42">
        <v>1.4398434920000001</v>
      </c>
      <c r="AJC42">
        <v>1.957068824</v>
      </c>
      <c r="AJD42">
        <v>3.2572574049999998</v>
      </c>
      <c r="AJE42">
        <v>2.898853678</v>
      </c>
      <c r="AJF42">
        <v>3.3261339639999998</v>
      </c>
      <c r="AJG42">
        <v>1.987234631</v>
      </c>
      <c r="AJH42">
        <v>3.1352002670000001</v>
      </c>
      <c r="AJI42">
        <v>2.3414490419999998</v>
      </c>
      <c r="AJJ42">
        <v>2.045926347</v>
      </c>
      <c r="AJK42">
        <v>2.6484483459999999</v>
      </c>
      <c r="AJL42">
        <v>1.714206049</v>
      </c>
      <c r="AJM42">
        <v>1.456243003</v>
      </c>
      <c r="AJN42">
        <v>3.0296317679999998</v>
      </c>
      <c r="AJO42">
        <v>2.9413900659999999</v>
      </c>
      <c r="AJP42">
        <v>2.4749560430000002</v>
      </c>
      <c r="AJQ42">
        <v>1.4786891959999999</v>
      </c>
      <c r="AJR42">
        <v>3.4095988749999999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252.96471439999999</v>
      </c>
      <c r="AKA42">
        <v>95.023852160000004</v>
      </c>
      <c r="AKB42">
        <v>293.4035308</v>
      </c>
      <c r="AKC42">
        <v>207.46479260000001</v>
      </c>
      <c r="AKD42">
        <v>280.46947660000001</v>
      </c>
      <c r="AKE42">
        <v>136.07394170000001</v>
      </c>
      <c r="AKF42">
        <v>175.21988020000001</v>
      </c>
      <c r="AKG42">
        <v>275.72385270000001</v>
      </c>
      <c r="AKH42">
        <v>324.00063979999999</v>
      </c>
      <c r="AKI42">
        <v>282.14544979999999</v>
      </c>
      <c r="AKJ42">
        <v>197.84584380000001</v>
      </c>
      <c r="AKK42">
        <v>250.41156430000001</v>
      </c>
      <c r="AKL42">
        <v>239.65905660000001</v>
      </c>
      <c r="AKM42">
        <v>351.22671869999999</v>
      </c>
      <c r="AKN42">
        <v>338.12194640000001</v>
      </c>
      <c r="AKO42">
        <v>229.0754872</v>
      </c>
      <c r="AKP42">
        <v>246.90163140000001</v>
      </c>
      <c r="AKQ42">
        <v>249.06917000000001</v>
      </c>
      <c r="AKR42">
        <v>248.9675604</v>
      </c>
      <c r="AKS42">
        <v>270.030731</v>
      </c>
      <c r="AKT42">
        <v>200.4833553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74.514433539999999</v>
      </c>
      <c r="AME42">
        <v>72.91751137</v>
      </c>
      <c r="AMF42">
        <v>71.907100630000002</v>
      </c>
      <c r="AMG42">
        <v>71.163932970000005</v>
      </c>
      <c r="AMH42">
        <v>70.927798499999994</v>
      </c>
      <c r="AMI42">
        <v>69.286489860000003</v>
      </c>
      <c r="AMJ42">
        <v>66.979907929999996</v>
      </c>
      <c r="AMK42">
        <v>66.669769439999996</v>
      </c>
      <c r="AML42">
        <v>65.077602200000001</v>
      </c>
      <c r="AMM42">
        <v>62.993534660000002</v>
      </c>
      <c r="AMN42">
        <v>61.744723819999997</v>
      </c>
      <c r="AMO42">
        <v>61.012994550000002</v>
      </c>
      <c r="AMP42">
        <v>59.650154219999997</v>
      </c>
      <c r="AMQ42">
        <v>57.946285420000002</v>
      </c>
      <c r="AMR42">
        <v>57.071984270000002</v>
      </c>
      <c r="AMS42">
        <v>54.777883959999997</v>
      </c>
      <c r="AMT42">
        <v>53.305093069999998</v>
      </c>
      <c r="AMU42">
        <v>52.377835650000002</v>
      </c>
      <c r="AMV42">
        <v>50.967906659999997</v>
      </c>
      <c r="AMW42">
        <v>49.70794635</v>
      </c>
      <c r="AMX42">
        <v>47.57888655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212.68455520000001</v>
      </c>
      <c r="ANG42">
        <v>152.2031949</v>
      </c>
      <c r="ANH42">
        <v>201.2115915</v>
      </c>
      <c r="ANI42">
        <v>176.5975645</v>
      </c>
      <c r="ANJ42">
        <v>157.48917779999999</v>
      </c>
      <c r="ANK42">
        <v>238.98950880000001</v>
      </c>
      <c r="ANL42">
        <v>202.30915999999999</v>
      </c>
      <c r="ANM42">
        <v>155.13874569999999</v>
      </c>
      <c r="ANN42">
        <v>156.6484054</v>
      </c>
      <c r="ANO42">
        <v>196.20745740000001</v>
      </c>
      <c r="ANP42">
        <v>151.25788560000001</v>
      </c>
      <c r="ANQ42">
        <v>123.2347023</v>
      </c>
      <c r="ANR42">
        <v>129.53796969999999</v>
      </c>
      <c r="ANS42">
        <v>151.9323765</v>
      </c>
      <c r="ANT42">
        <v>126.1551924</v>
      </c>
      <c r="ANU42">
        <v>123.63765189999999</v>
      </c>
      <c r="ANV42">
        <v>160.45612840000001</v>
      </c>
      <c r="ANW42">
        <v>68.471195629999997</v>
      </c>
      <c r="ANX42">
        <v>94.966305149999997</v>
      </c>
      <c r="ANY42">
        <v>68.527352230000005</v>
      </c>
      <c r="ANZ42">
        <v>82.789780329999999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72.988279180000006</v>
      </c>
      <c r="AOI42">
        <v>75.303441379999995</v>
      </c>
      <c r="AOJ42">
        <v>77.209771129999993</v>
      </c>
      <c r="AOK42">
        <v>78.094799780000002</v>
      </c>
      <c r="AOL42">
        <v>79.26252848</v>
      </c>
      <c r="AOM42">
        <v>80.015680660000001</v>
      </c>
      <c r="AON42">
        <v>80.322778690000007</v>
      </c>
      <c r="AOO42">
        <v>81.031883890000003</v>
      </c>
      <c r="AOP42">
        <v>81.079043519999999</v>
      </c>
      <c r="AOQ42">
        <v>81.399545849999996</v>
      </c>
      <c r="AOR42">
        <v>80.795624599999996</v>
      </c>
      <c r="AOS42">
        <v>80.75373089</v>
      </c>
      <c r="AOT42">
        <v>81.031432730000006</v>
      </c>
      <c r="AOU42">
        <v>80.986156730000005</v>
      </c>
      <c r="AOV42">
        <v>80.643422189999995</v>
      </c>
      <c r="AOW42">
        <v>79.096783259999995</v>
      </c>
      <c r="AOX42">
        <v>78.085857239999996</v>
      </c>
      <c r="AOY42">
        <v>76.688644879999998</v>
      </c>
      <c r="AOZ42">
        <v>75.629595620000003</v>
      </c>
      <c r="APA42">
        <v>74.239318969999999</v>
      </c>
      <c r="APB42">
        <v>72.796671630000006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1052.9594729999999</v>
      </c>
      <c r="APK42">
        <v>991.23942239999997</v>
      </c>
      <c r="APL42">
        <v>1092.4828849999999</v>
      </c>
      <c r="APM42">
        <v>1285.3413619999999</v>
      </c>
      <c r="APN42">
        <v>1177.3712419999999</v>
      </c>
      <c r="APO42">
        <v>1151.4615349999999</v>
      </c>
      <c r="APP42">
        <v>1434.579234</v>
      </c>
      <c r="APQ42">
        <v>1256.2373829999999</v>
      </c>
      <c r="APR42">
        <v>1243.514248</v>
      </c>
      <c r="APS42">
        <v>1050.326356</v>
      </c>
      <c r="APT42">
        <v>1233.8740419999999</v>
      </c>
      <c r="APU42">
        <v>1252.734199</v>
      </c>
      <c r="APV42">
        <v>1029.5523109999999</v>
      </c>
      <c r="APW42">
        <v>1245.180621</v>
      </c>
      <c r="APX42">
        <v>1232.6784190000001</v>
      </c>
      <c r="APY42">
        <v>1262.7810899999999</v>
      </c>
      <c r="APZ42">
        <v>1130.147064</v>
      </c>
      <c r="AQA42">
        <v>1217.916682</v>
      </c>
      <c r="AQB42">
        <v>972.95891730000005</v>
      </c>
      <c r="AQC42">
        <v>1179.824507</v>
      </c>
      <c r="AQD42">
        <v>1155.440971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117.67075079999999</v>
      </c>
      <c r="ARO42">
        <v>118.3191817</v>
      </c>
      <c r="ARP42">
        <v>117.09011820000001</v>
      </c>
      <c r="ARQ42">
        <v>115.80331820000001</v>
      </c>
      <c r="ARR42">
        <v>114.5483748</v>
      </c>
      <c r="ARS42">
        <v>113.35928060000001</v>
      </c>
      <c r="ART42">
        <v>110.64940369999999</v>
      </c>
      <c r="ARU42">
        <v>107.8897252</v>
      </c>
      <c r="ARV42">
        <v>105.3135077</v>
      </c>
      <c r="ARW42">
        <v>102.4482234</v>
      </c>
      <c r="ARX42">
        <v>100.23344950000001</v>
      </c>
      <c r="ARY42">
        <v>97.291168870000007</v>
      </c>
      <c r="ARZ42">
        <v>94.583211219999995</v>
      </c>
      <c r="ASA42">
        <v>91.742170310000006</v>
      </c>
      <c r="ASB42">
        <v>89.293214129999996</v>
      </c>
      <c r="ASC42">
        <v>86.807534349999997</v>
      </c>
      <c r="ASD42">
        <v>84.772135460000001</v>
      </c>
      <c r="ASE42">
        <v>82.545543609999996</v>
      </c>
      <c r="ASF42">
        <v>79.682823099999993</v>
      </c>
      <c r="ASG42">
        <v>77.440162259999994</v>
      </c>
      <c r="ASH42">
        <v>74.997742400000007</v>
      </c>
    </row>
    <row r="43" spans="3:1178" x14ac:dyDescent="0.25">
      <c r="C43">
        <v>0</v>
      </c>
      <c r="D43">
        <v>0</v>
      </c>
      <c r="E43">
        <v>0</v>
      </c>
      <c r="F43">
        <v>215</v>
      </c>
      <c r="G43">
        <v>224</v>
      </c>
      <c r="H43">
        <v>254</v>
      </c>
      <c r="I43">
        <v>201</v>
      </c>
      <c r="J43">
        <v>233</v>
      </c>
      <c r="K43">
        <v>246</v>
      </c>
      <c r="L43">
        <v>258</v>
      </c>
      <c r="M43">
        <v>229</v>
      </c>
      <c r="N43">
        <v>255</v>
      </c>
      <c r="O43">
        <v>233</v>
      </c>
      <c r="P43">
        <v>240</v>
      </c>
      <c r="Q43">
        <v>242</v>
      </c>
      <c r="R43">
        <v>246</v>
      </c>
      <c r="S43">
        <v>258</v>
      </c>
      <c r="T43">
        <v>248</v>
      </c>
      <c r="U43">
        <v>239</v>
      </c>
      <c r="V43">
        <v>215</v>
      </c>
      <c r="W43">
        <v>252</v>
      </c>
      <c r="X43">
        <v>259</v>
      </c>
      <c r="Y43">
        <v>263</v>
      </c>
      <c r="Z43">
        <v>207</v>
      </c>
      <c r="AA43">
        <v>231</v>
      </c>
      <c r="AB43">
        <v>230</v>
      </c>
      <c r="AC43">
        <v>233</v>
      </c>
      <c r="AD43">
        <v>231</v>
      </c>
      <c r="AE43">
        <v>0</v>
      </c>
      <c r="AF43">
        <v>0</v>
      </c>
      <c r="AG43">
        <v>0</v>
      </c>
      <c r="AH43">
        <v>67</v>
      </c>
      <c r="AI43">
        <v>61</v>
      </c>
      <c r="AJ43">
        <v>54</v>
      </c>
      <c r="AK43">
        <v>66</v>
      </c>
      <c r="AL43">
        <v>69</v>
      </c>
      <c r="AM43">
        <v>78</v>
      </c>
      <c r="AN43">
        <v>86</v>
      </c>
      <c r="AO43">
        <v>81</v>
      </c>
      <c r="AP43">
        <v>87</v>
      </c>
      <c r="AQ43">
        <v>83</v>
      </c>
      <c r="AR43">
        <v>114</v>
      </c>
      <c r="AS43">
        <v>107</v>
      </c>
      <c r="AT43">
        <v>111</v>
      </c>
      <c r="AU43">
        <v>124</v>
      </c>
      <c r="AV43">
        <v>104</v>
      </c>
      <c r="AW43">
        <v>101</v>
      </c>
      <c r="AX43">
        <v>117</v>
      </c>
      <c r="AY43">
        <v>126</v>
      </c>
      <c r="AZ43">
        <v>116</v>
      </c>
      <c r="BA43">
        <v>137</v>
      </c>
      <c r="BB43">
        <v>125</v>
      </c>
      <c r="BC43">
        <v>125</v>
      </c>
      <c r="BD43">
        <v>108</v>
      </c>
      <c r="BE43">
        <v>135</v>
      </c>
      <c r="BF43">
        <v>141</v>
      </c>
      <c r="BG43">
        <v>0</v>
      </c>
      <c r="BH43">
        <v>0</v>
      </c>
      <c r="BI43">
        <v>0</v>
      </c>
      <c r="BJ43">
        <v>137</v>
      </c>
      <c r="BK43">
        <v>158</v>
      </c>
      <c r="BL43">
        <v>149</v>
      </c>
      <c r="BM43">
        <v>132</v>
      </c>
      <c r="BN43">
        <v>150</v>
      </c>
      <c r="BO43">
        <v>142</v>
      </c>
      <c r="BP43">
        <v>151</v>
      </c>
      <c r="BQ43">
        <v>142</v>
      </c>
      <c r="BR43">
        <v>163</v>
      </c>
      <c r="BS43">
        <v>173</v>
      </c>
      <c r="BT43">
        <v>169</v>
      </c>
      <c r="BU43">
        <v>177</v>
      </c>
      <c r="BV43">
        <v>175</v>
      </c>
      <c r="BW43">
        <v>176</v>
      </c>
      <c r="BX43">
        <v>165</v>
      </c>
      <c r="BY43">
        <v>199</v>
      </c>
      <c r="BZ43">
        <v>195</v>
      </c>
      <c r="CA43">
        <v>169</v>
      </c>
      <c r="CB43">
        <v>182</v>
      </c>
      <c r="CC43">
        <v>183</v>
      </c>
      <c r="CD43">
        <v>160</v>
      </c>
      <c r="CE43">
        <v>207</v>
      </c>
      <c r="CF43">
        <v>157</v>
      </c>
      <c r="CG43">
        <v>184</v>
      </c>
      <c r="CH43">
        <v>176</v>
      </c>
      <c r="CI43">
        <v>0</v>
      </c>
      <c r="CJ43">
        <v>0</v>
      </c>
      <c r="CK43">
        <v>0</v>
      </c>
      <c r="CL43">
        <v>38</v>
      </c>
      <c r="CM43">
        <v>33</v>
      </c>
      <c r="CN43">
        <v>38</v>
      </c>
      <c r="CO43">
        <v>44</v>
      </c>
      <c r="CP43">
        <v>50</v>
      </c>
      <c r="CQ43">
        <v>45</v>
      </c>
      <c r="CR43">
        <v>42</v>
      </c>
      <c r="CS43">
        <v>41</v>
      </c>
      <c r="CT43">
        <v>62</v>
      </c>
      <c r="CU43">
        <v>54</v>
      </c>
      <c r="CV43">
        <v>50</v>
      </c>
      <c r="CW43">
        <v>60</v>
      </c>
      <c r="CX43">
        <v>57</v>
      </c>
      <c r="CY43">
        <v>43</v>
      </c>
      <c r="CZ43">
        <v>47</v>
      </c>
      <c r="DA43">
        <v>56</v>
      </c>
      <c r="DB43">
        <v>59</v>
      </c>
      <c r="DC43">
        <v>60</v>
      </c>
      <c r="DD43">
        <v>58</v>
      </c>
      <c r="DE43">
        <v>65</v>
      </c>
      <c r="DF43">
        <v>60</v>
      </c>
      <c r="DG43">
        <v>64</v>
      </c>
      <c r="DH43">
        <v>73</v>
      </c>
      <c r="DI43">
        <v>80</v>
      </c>
      <c r="DJ43">
        <v>70</v>
      </c>
      <c r="DK43">
        <v>0</v>
      </c>
      <c r="DL43">
        <v>0</v>
      </c>
      <c r="DM43">
        <v>0</v>
      </c>
      <c r="DN43">
        <v>3</v>
      </c>
      <c r="DO43">
        <v>5</v>
      </c>
      <c r="DP43">
        <v>2</v>
      </c>
      <c r="DQ43">
        <v>3</v>
      </c>
      <c r="DR43">
        <v>4</v>
      </c>
      <c r="DS43">
        <v>4</v>
      </c>
      <c r="DT43">
        <v>9</v>
      </c>
      <c r="DU43">
        <v>5</v>
      </c>
      <c r="DV43">
        <v>7</v>
      </c>
      <c r="DW43">
        <v>6</v>
      </c>
      <c r="DX43">
        <v>9</v>
      </c>
      <c r="DY43">
        <v>9</v>
      </c>
      <c r="DZ43">
        <v>15</v>
      </c>
      <c r="EA43">
        <v>9</v>
      </c>
      <c r="EB43">
        <v>9</v>
      </c>
      <c r="EC43">
        <v>17</v>
      </c>
      <c r="ED43">
        <v>15</v>
      </c>
      <c r="EE43">
        <v>15</v>
      </c>
      <c r="EF43">
        <v>15</v>
      </c>
      <c r="EG43">
        <v>13</v>
      </c>
      <c r="EH43">
        <v>18</v>
      </c>
      <c r="EI43">
        <v>21</v>
      </c>
      <c r="EJ43">
        <v>21</v>
      </c>
      <c r="EK43">
        <v>13</v>
      </c>
      <c r="EL43">
        <v>19</v>
      </c>
      <c r="EM43">
        <v>0</v>
      </c>
      <c r="EN43">
        <v>0</v>
      </c>
      <c r="EO43">
        <v>0</v>
      </c>
      <c r="EP43">
        <v>15</v>
      </c>
      <c r="EQ43">
        <v>25</v>
      </c>
      <c r="ER43">
        <v>10</v>
      </c>
      <c r="ES43">
        <v>25</v>
      </c>
      <c r="ET43">
        <v>5</v>
      </c>
      <c r="EU43">
        <v>10</v>
      </c>
      <c r="EV43">
        <v>20</v>
      </c>
      <c r="EW43">
        <v>30</v>
      </c>
      <c r="EX43">
        <v>35</v>
      </c>
      <c r="EY43">
        <v>30</v>
      </c>
      <c r="EZ43">
        <v>25</v>
      </c>
      <c r="FA43">
        <v>45</v>
      </c>
      <c r="FB43">
        <v>55</v>
      </c>
      <c r="FC43">
        <v>50</v>
      </c>
      <c r="FD43">
        <v>50</v>
      </c>
      <c r="FE43">
        <v>50</v>
      </c>
      <c r="FF43">
        <v>55</v>
      </c>
      <c r="FG43">
        <v>70</v>
      </c>
      <c r="FH43">
        <v>75</v>
      </c>
      <c r="FI43">
        <v>55</v>
      </c>
      <c r="FJ43">
        <v>50</v>
      </c>
      <c r="FK43">
        <v>80</v>
      </c>
      <c r="FL43">
        <v>85</v>
      </c>
      <c r="FM43">
        <v>100</v>
      </c>
      <c r="FN43">
        <v>80</v>
      </c>
      <c r="FO43">
        <v>0</v>
      </c>
      <c r="FP43">
        <v>0</v>
      </c>
      <c r="FQ43">
        <v>7713</v>
      </c>
      <c r="FR43">
        <v>7990</v>
      </c>
      <c r="FS43">
        <v>8179</v>
      </c>
      <c r="FT43">
        <v>8332</v>
      </c>
      <c r="FU43">
        <v>8500</v>
      </c>
      <c r="FV43">
        <v>8612</v>
      </c>
      <c r="FW43">
        <v>8756</v>
      </c>
      <c r="FX43">
        <v>8832</v>
      </c>
      <c r="FY43">
        <v>8900</v>
      </c>
      <c r="FZ43">
        <v>8939</v>
      </c>
      <c r="GA43">
        <v>8979</v>
      </c>
      <c r="GB43">
        <v>9051</v>
      </c>
      <c r="GC43">
        <v>9132</v>
      </c>
      <c r="GD43">
        <v>9176</v>
      </c>
      <c r="GE43">
        <v>9207</v>
      </c>
      <c r="GF43">
        <v>9188</v>
      </c>
      <c r="GG43">
        <v>9235</v>
      </c>
      <c r="GH43">
        <v>9284</v>
      </c>
      <c r="GI43">
        <v>9254</v>
      </c>
      <c r="GJ43">
        <v>9301</v>
      </c>
      <c r="GK43">
        <v>9308</v>
      </c>
      <c r="GL43">
        <v>9311</v>
      </c>
      <c r="GM43">
        <v>9256</v>
      </c>
      <c r="GN43">
        <v>9284</v>
      </c>
      <c r="GO43">
        <v>9267</v>
      </c>
      <c r="GP43">
        <v>9230</v>
      </c>
      <c r="GQ43">
        <v>0</v>
      </c>
      <c r="GR43">
        <v>0</v>
      </c>
      <c r="GS43">
        <v>560</v>
      </c>
      <c r="GT43">
        <v>780</v>
      </c>
      <c r="GU43">
        <v>1032</v>
      </c>
      <c r="GV43">
        <v>1246</v>
      </c>
      <c r="GW43">
        <v>1469</v>
      </c>
      <c r="GX43">
        <v>1668</v>
      </c>
      <c r="GY43">
        <v>1870</v>
      </c>
      <c r="GZ43">
        <v>2075</v>
      </c>
      <c r="HA43">
        <v>2280</v>
      </c>
      <c r="HB43">
        <v>2472</v>
      </c>
      <c r="HC43">
        <v>2633</v>
      </c>
      <c r="HD43">
        <v>2803</v>
      </c>
      <c r="HE43">
        <v>2959</v>
      </c>
      <c r="HF43">
        <v>3103</v>
      </c>
      <c r="HG43">
        <v>3221</v>
      </c>
      <c r="HH43">
        <v>3388</v>
      </c>
      <c r="HI43">
        <v>3507</v>
      </c>
      <c r="HJ43">
        <v>3651</v>
      </c>
      <c r="HK43">
        <v>3748</v>
      </c>
      <c r="HL43">
        <v>3863</v>
      </c>
      <c r="HM43">
        <v>3993</v>
      </c>
      <c r="HN43">
        <v>4081</v>
      </c>
      <c r="HO43">
        <v>4196</v>
      </c>
      <c r="HP43">
        <v>4247</v>
      </c>
      <c r="HQ43">
        <v>4326</v>
      </c>
      <c r="HR43">
        <v>4422</v>
      </c>
      <c r="HS43">
        <v>0</v>
      </c>
      <c r="HT43">
        <v>0</v>
      </c>
      <c r="HU43">
        <v>67</v>
      </c>
      <c r="HV43">
        <v>80</v>
      </c>
      <c r="HW43">
        <v>97</v>
      </c>
      <c r="HX43">
        <v>123</v>
      </c>
      <c r="HY43">
        <v>150</v>
      </c>
      <c r="HZ43">
        <v>170</v>
      </c>
      <c r="IA43">
        <v>192</v>
      </c>
      <c r="IB43">
        <v>220</v>
      </c>
      <c r="IC43">
        <v>239</v>
      </c>
      <c r="ID43">
        <v>254</v>
      </c>
      <c r="IE43">
        <v>278</v>
      </c>
      <c r="IF43">
        <v>313</v>
      </c>
      <c r="IG43">
        <v>352</v>
      </c>
      <c r="IH43">
        <v>372</v>
      </c>
      <c r="II43">
        <v>385</v>
      </c>
      <c r="IJ43">
        <v>406</v>
      </c>
      <c r="IK43">
        <v>448</v>
      </c>
      <c r="IL43">
        <v>461</v>
      </c>
      <c r="IM43">
        <v>484</v>
      </c>
      <c r="IN43">
        <v>493</v>
      </c>
      <c r="IO43">
        <v>502</v>
      </c>
      <c r="IP43">
        <v>532</v>
      </c>
      <c r="IQ43">
        <v>554</v>
      </c>
      <c r="IR43">
        <v>582</v>
      </c>
      <c r="IS43">
        <v>606</v>
      </c>
      <c r="IT43">
        <v>633</v>
      </c>
      <c r="IU43">
        <v>0</v>
      </c>
      <c r="IV43">
        <v>0</v>
      </c>
      <c r="IW43">
        <v>6</v>
      </c>
      <c r="IX43">
        <v>5</v>
      </c>
      <c r="IY43">
        <v>3</v>
      </c>
      <c r="IZ43">
        <v>3</v>
      </c>
      <c r="JA43">
        <v>5</v>
      </c>
      <c r="JB43">
        <v>8</v>
      </c>
      <c r="JC43">
        <v>7</v>
      </c>
      <c r="JD43">
        <v>8</v>
      </c>
      <c r="JE43">
        <v>7</v>
      </c>
      <c r="JF43">
        <v>7</v>
      </c>
      <c r="JG43">
        <v>11</v>
      </c>
      <c r="JH43">
        <v>6</v>
      </c>
      <c r="JI43">
        <v>7</v>
      </c>
      <c r="JJ43">
        <v>10</v>
      </c>
      <c r="JK43">
        <v>14</v>
      </c>
      <c r="JL43">
        <v>14</v>
      </c>
      <c r="JM43">
        <v>17</v>
      </c>
      <c r="JN43">
        <v>23</v>
      </c>
      <c r="JO43">
        <v>13</v>
      </c>
      <c r="JP43">
        <v>12</v>
      </c>
      <c r="JQ43">
        <v>19</v>
      </c>
      <c r="JR43">
        <v>19</v>
      </c>
      <c r="JS43">
        <v>18</v>
      </c>
      <c r="JT43">
        <v>25</v>
      </c>
      <c r="JU43">
        <v>25</v>
      </c>
      <c r="JV43">
        <v>27</v>
      </c>
      <c r="JW43">
        <v>0</v>
      </c>
      <c r="JX43">
        <v>0</v>
      </c>
      <c r="JY43">
        <v>0</v>
      </c>
      <c r="JZ43">
        <v>8</v>
      </c>
      <c r="KA43">
        <v>19</v>
      </c>
      <c r="KB43">
        <v>24</v>
      </c>
      <c r="KC43">
        <v>32</v>
      </c>
      <c r="KD43">
        <v>44</v>
      </c>
      <c r="KE43">
        <v>55</v>
      </c>
      <c r="KF43">
        <v>65</v>
      </c>
      <c r="KG43">
        <v>80</v>
      </c>
      <c r="KH43">
        <v>102</v>
      </c>
      <c r="KI43">
        <v>120</v>
      </c>
      <c r="KJ43">
        <v>147</v>
      </c>
      <c r="KK43">
        <v>167</v>
      </c>
      <c r="KL43">
        <v>194</v>
      </c>
      <c r="KM43">
        <v>225</v>
      </c>
      <c r="KN43">
        <v>261</v>
      </c>
      <c r="KO43">
        <v>294</v>
      </c>
      <c r="KP43">
        <v>321</v>
      </c>
      <c r="KQ43">
        <v>369</v>
      </c>
      <c r="KR43">
        <v>414</v>
      </c>
      <c r="KS43">
        <v>447</v>
      </c>
      <c r="KT43">
        <v>487</v>
      </c>
      <c r="KU43">
        <v>524</v>
      </c>
      <c r="KV43">
        <v>568</v>
      </c>
      <c r="KW43">
        <v>608</v>
      </c>
      <c r="KX43">
        <v>655</v>
      </c>
      <c r="KY43">
        <v>0</v>
      </c>
      <c r="KZ43">
        <v>0</v>
      </c>
      <c r="LA43">
        <v>0</v>
      </c>
      <c r="LB43">
        <v>215</v>
      </c>
      <c r="LC43">
        <v>421</v>
      </c>
      <c r="LD43">
        <v>645</v>
      </c>
      <c r="LE43">
        <v>842</v>
      </c>
      <c r="LF43">
        <v>1017</v>
      </c>
      <c r="LG43">
        <v>1226</v>
      </c>
      <c r="LH43">
        <v>1396</v>
      </c>
      <c r="LI43">
        <v>1574</v>
      </c>
      <c r="LJ43">
        <v>1766</v>
      </c>
      <c r="LK43">
        <v>1964</v>
      </c>
      <c r="LL43">
        <v>2138</v>
      </c>
      <c r="LM43">
        <v>2333</v>
      </c>
      <c r="LN43">
        <v>2513</v>
      </c>
      <c r="LO43">
        <v>2689</v>
      </c>
      <c r="LP43">
        <v>2864</v>
      </c>
      <c r="LQ43">
        <v>3046</v>
      </c>
      <c r="LR43">
        <v>3192</v>
      </c>
      <c r="LS43">
        <v>3382</v>
      </c>
      <c r="LT43">
        <v>3558</v>
      </c>
      <c r="LU43">
        <v>3734</v>
      </c>
      <c r="LV43">
        <v>3888</v>
      </c>
      <c r="LW43">
        <v>4042</v>
      </c>
      <c r="LX43">
        <v>4208</v>
      </c>
      <c r="LY43">
        <v>4380</v>
      </c>
      <c r="LZ43">
        <v>4535</v>
      </c>
      <c r="MA43">
        <v>0</v>
      </c>
      <c r="MB43">
        <v>0</v>
      </c>
      <c r="MC43">
        <v>1474</v>
      </c>
      <c r="MD43">
        <v>1485</v>
      </c>
      <c r="ME43">
        <v>1489</v>
      </c>
      <c r="MF43">
        <v>1469</v>
      </c>
      <c r="MG43">
        <v>1460</v>
      </c>
      <c r="MH43">
        <v>1466</v>
      </c>
      <c r="MI43">
        <v>1491</v>
      </c>
      <c r="MJ43">
        <v>1519</v>
      </c>
      <c r="MK43">
        <v>1546</v>
      </c>
      <c r="ML43">
        <v>1528</v>
      </c>
      <c r="MM43">
        <v>1522</v>
      </c>
      <c r="MN43">
        <v>1535</v>
      </c>
      <c r="MO43">
        <v>1560</v>
      </c>
      <c r="MP43">
        <v>1596</v>
      </c>
      <c r="MQ43">
        <v>1602</v>
      </c>
      <c r="MR43">
        <v>1589</v>
      </c>
      <c r="MS43">
        <v>1613</v>
      </c>
      <c r="MT43">
        <v>1627</v>
      </c>
      <c r="MU43">
        <v>1636</v>
      </c>
      <c r="MV43">
        <v>1647</v>
      </c>
      <c r="MW43">
        <v>1643</v>
      </c>
      <c r="MX43">
        <v>1666</v>
      </c>
      <c r="MY43">
        <v>1684</v>
      </c>
      <c r="MZ43">
        <v>1692</v>
      </c>
      <c r="NA43">
        <v>1694</v>
      </c>
      <c r="NB43">
        <v>1695</v>
      </c>
      <c r="NC43">
        <v>0</v>
      </c>
      <c r="ND43">
        <v>0</v>
      </c>
      <c r="NE43">
        <v>0</v>
      </c>
      <c r="NF43">
        <v>37</v>
      </c>
      <c r="NG43">
        <v>74</v>
      </c>
      <c r="NH43">
        <v>121</v>
      </c>
      <c r="NI43">
        <v>166</v>
      </c>
      <c r="NJ43">
        <v>206</v>
      </c>
      <c r="NK43">
        <v>238</v>
      </c>
      <c r="NL43">
        <v>273</v>
      </c>
      <c r="NM43">
        <v>314</v>
      </c>
      <c r="NN43">
        <v>357</v>
      </c>
      <c r="NO43">
        <v>418</v>
      </c>
      <c r="NP43">
        <v>470</v>
      </c>
      <c r="NQ43">
        <v>511</v>
      </c>
      <c r="NR43">
        <v>551</v>
      </c>
      <c r="NS43">
        <v>594</v>
      </c>
      <c r="NT43">
        <v>657</v>
      </c>
      <c r="NU43">
        <v>706</v>
      </c>
      <c r="NV43">
        <v>762</v>
      </c>
      <c r="NW43">
        <v>805</v>
      </c>
      <c r="NX43">
        <v>864</v>
      </c>
      <c r="NY43">
        <v>924</v>
      </c>
      <c r="NZ43">
        <v>972</v>
      </c>
      <c r="OA43">
        <v>1018</v>
      </c>
      <c r="OB43">
        <v>1092</v>
      </c>
      <c r="OC43">
        <v>1152</v>
      </c>
      <c r="OD43">
        <v>1223</v>
      </c>
      <c r="OE43">
        <v>0</v>
      </c>
      <c r="OF43">
        <v>0</v>
      </c>
      <c r="OG43">
        <v>2142</v>
      </c>
      <c r="OH43">
        <v>2225</v>
      </c>
      <c r="OI43">
        <v>2286</v>
      </c>
      <c r="OJ43">
        <v>2354</v>
      </c>
      <c r="OK43">
        <v>2455</v>
      </c>
      <c r="OL43">
        <v>2571</v>
      </c>
      <c r="OM43">
        <v>2677</v>
      </c>
      <c r="ON43">
        <v>2800</v>
      </c>
      <c r="OO43">
        <v>2892</v>
      </c>
      <c r="OP43">
        <v>2979</v>
      </c>
      <c r="OQ43">
        <v>3054</v>
      </c>
      <c r="OR43">
        <v>3152</v>
      </c>
      <c r="OS43">
        <v>3255</v>
      </c>
      <c r="OT43">
        <v>3324</v>
      </c>
      <c r="OU43">
        <v>3424</v>
      </c>
      <c r="OV43">
        <v>3498</v>
      </c>
      <c r="OW43">
        <v>3593</v>
      </c>
      <c r="OX43">
        <v>3684</v>
      </c>
      <c r="OY43">
        <v>3736</v>
      </c>
      <c r="OZ43">
        <v>3812</v>
      </c>
      <c r="PA43">
        <v>3899</v>
      </c>
      <c r="PB43">
        <v>3967</v>
      </c>
      <c r="PC43">
        <v>3998</v>
      </c>
      <c r="PD43">
        <v>4025</v>
      </c>
      <c r="PE43">
        <v>4075</v>
      </c>
      <c r="PF43">
        <v>4112</v>
      </c>
      <c r="PG43">
        <v>0</v>
      </c>
      <c r="PH43">
        <v>0</v>
      </c>
      <c r="PI43">
        <v>0</v>
      </c>
      <c r="PJ43">
        <v>50</v>
      </c>
      <c r="PK43">
        <v>111</v>
      </c>
      <c r="PL43">
        <v>171</v>
      </c>
      <c r="PM43">
        <v>239</v>
      </c>
      <c r="PN43">
        <v>304</v>
      </c>
      <c r="PO43">
        <v>359</v>
      </c>
      <c r="PP43">
        <v>421</v>
      </c>
      <c r="PQ43">
        <v>495</v>
      </c>
      <c r="PR43">
        <v>558</v>
      </c>
      <c r="PS43">
        <v>627</v>
      </c>
      <c r="PT43">
        <v>700</v>
      </c>
      <c r="PU43">
        <v>774</v>
      </c>
      <c r="PV43">
        <v>857</v>
      </c>
      <c r="PW43">
        <v>940</v>
      </c>
      <c r="PX43">
        <v>1016</v>
      </c>
      <c r="PY43">
        <v>1111</v>
      </c>
      <c r="PZ43">
        <v>1192</v>
      </c>
      <c r="QA43">
        <v>1302</v>
      </c>
      <c r="QB43">
        <v>1395</v>
      </c>
      <c r="QC43">
        <v>1490</v>
      </c>
      <c r="QD43">
        <v>1594</v>
      </c>
      <c r="QE43">
        <v>1722</v>
      </c>
      <c r="QF43">
        <v>1836</v>
      </c>
      <c r="QG43">
        <v>1952</v>
      </c>
      <c r="QH43">
        <v>2059</v>
      </c>
      <c r="QI43">
        <v>0</v>
      </c>
      <c r="QJ43">
        <v>0</v>
      </c>
      <c r="QK43">
        <v>7560</v>
      </c>
      <c r="QL43">
        <v>7939</v>
      </c>
      <c r="QM43">
        <v>8274</v>
      </c>
      <c r="QN43">
        <v>8496</v>
      </c>
      <c r="QO43">
        <v>8643</v>
      </c>
      <c r="QP43">
        <v>8684</v>
      </c>
      <c r="QQ43">
        <v>8791</v>
      </c>
      <c r="QR43">
        <v>8857</v>
      </c>
      <c r="QS43">
        <v>8882</v>
      </c>
      <c r="QT43">
        <v>8927</v>
      </c>
      <c r="QU43">
        <v>8947</v>
      </c>
      <c r="QV43">
        <v>8920</v>
      </c>
      <c r="QW43">
        <v>8930</v>
      </c>
      <c r="QX43">
        <v>8946</v>
      </c>
      <c r="QY43">
        <v>8957</v>
      </c>
      <c r="QZ43">
        <v>8989</v>
      </c>
      <c r="RA43">
        <v>9001</v>
      </c>
      <c r="RB43">
        <v>8966</v>
      </c>
      <c r="RC43">
        <v>8964</v>
      </c>
      <c r="RD43">
        <v>9028</v>
      </c>
      <c r="RE43">
        <v>9035</v>
      </c>
      <c r="RF43">
        <v>9041</v>
      </c>
      <c r="RG43">
        <v>9051</v>
      </c>
      <c r="RH43">
        <v>9068</v>
      </c>
      <c r="RI43">
        <v>9073</v>
      </c>
      <c r="RJ43">
        <v>9040</v>
      </c>
      <c r="RK43">
        <v>0</v>
      </c>
      <c r="RL43">
        <v>0</v>
      </c>
      <c r="RM43">
        <v>8390</v>
      </c>
      <c r="RN43">
        <v>8455</v>
      </c>
      <c r="RO43">
        <v>8503</v>
      </c>
      <c r="RP43">
        <v>8644</v>
      </c>
      <c r="RQ43">
        <v>8768</v>
      </c>
      <c r="RR43">
        <v>8920</v>
      </c>
      <c r="RS43">
        <v>9042</v>
      </c>
      <c r="RT43">
        <v>9183</v>
      </c>
      <c r="RU43">
        <v>9303</v>
      </c>
      <c r="RV43">
        <v>9356</v>
      </c>
      <c r="RW43">
        <v>9411</v>
      </c>
      <c r="RX43">
        <v>9518</v>
      </c>
      <c r="RY43">
        <v>9595</v>
      </c>
      <c r="RZ43">
        <v>9705</v>
      </c>
      <c r="SA43">
        <v>9826</v>
      </c>
      <c r="SB43">
        <v>9864</v>
      </c>
      <c r="SC43">
        <v>9892</v>
      </c>
      <c r="SD43">
        <v>9980</v>
      </c>
      <c r="SE43">
        <v>10012</v>
      </c>
      <c r="SF43">
        <v>10091</v>
      </c>
      <c r="SG43">
        <v>10135</v>
      </c>
      <c r="SH43">
        <v>10148</v>
      </c>
      <c r="SI43">
        <v>10144</v>
      </c>
      <c r="SJ43">
        <v>10202</v>
      </c>
      <c r="SK43">
        <v>10233</v>
      </c>
      <c r="SL43">
        <v>10322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587956.40579999995</v>
      </c>
      <c r="SU43">
        <v>580376.25190000003</v>
      </c>
      <c r="SV43">
        <v>568362.89309999999</v>
      </c>
      <c r="SW43">
        <v>556057.16070000001</v>
      </c>
      <c r="SX43">
        <v>542227.00549999997</v>
      </c>
      <c r="SY43">
        <v>528789.65870000003</v>
      </c>
      <c r="SZ43">
        <v>517504.728</v>
      </c>
      <c r="TA43">
        <v>506928.18109999999</v>
      </c>
      <c r="TB43">
        <v>494534.63439999998</v>
      </c>
      <c r="TC43">
        <v>481752.77620000002</v>
      </c>
      <c r="TD43">
        <v>466755.93050000002</v>
      </c>
      <c r="TE43">
        <v>455479.18329999998</v>
      </c>
      <c r="TF43">
        <v>444559.13689999998</v>
      </c>
      <c r="TG43">
        <v>430216.1201</v>
      </c>
      <c r="TH43">
        <v>419806.93030000001</v>
      </c>
      <c r="TI43">
        <v>407886.29129999998</v>
      </c>
      <c r="TJ43">
        <v>396133.74219999998</v>
      </c>
      <c r="TK43">
        <v>382324.06160000002</v>
      </c>
      <c r="TL43">
        <v>372311.27830000001</v>
      </c>
      <c r="TM43">
        <v>360805.37520000001</v>
      </c>
      <c r="TN43">
        <v>348897.8652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470274.93839999998</v>
      </c>
      <c r="TW43">
        <v>511870.58199999999</v>
      </c>
      <c r="TX43">
        <v>551441.49199999997</v>
      </c>
      <c r="TY43">
        <v>588273.06200000003</v>
      </c>
      <c r="TZ43">
        <v>619234.80209999997</v>
      </c>
      <c r="UA43">
        <v>640354.58649999998</v>
      </c>
      <c r="UB43">
        <v>661843.85109999997</v>
      </c>
      <c r="UC43">
        <v>678328.68229999999</v>
      </c>
      <c r="UD43">
        <v>690620.97900000005</v>
      </c>
      <c r="UE43">
        <v>696003.60860000004</v>
      </c>
      <c r="UF43">
        <v>710766.48869999999</v>
      </c>
      <c r="UG43">
        <v>714302.3567</v>
      </c>
      <c r="UH43">
        <v>721972.94850000006</v>
      </c>
      <c r="UI43">
        <v>719567.35109999997</v>
      </c>
      <c r="UJ43">
        <v>720044.52280000004</v>
      </c>
      <c r="UK43">
        <v>722597.95550000004</v>
      </c>
      <c r="UL43">
        <v>717012.60129999998</v>
      </c>
      <c r="UM43">
        <v>715745.20689999999</v>
      </c>
      <c r="UN43">
        <v>703344.35329999996</v>
      </c>
      <c r="UO43">
        <v>695560.69790000003</v>
      </c>
      <c r="UP43">
        <v>690287.53799999994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570635.35100000002</v>
      </c>
      <c r="UY43">
        <v>625710.95019999996</v>
      </c>
      <c r="UZ43">
        <v>696078.1202</v>
      </c>
      <c r="VA43">
        <v>734168.89110000001</v>
      </c>
      <c r="VB43">
        <v>757520.81220000004</v>
      </c>
      <c r="VC43">
        <v>804949.10860000004</v>
      </c>
      <c r="VD43">
        <v>879894.77899999998</v>
      </c>
      <c r="VE43">
        <v>960708.96180000005</v>
      </c>
      <c r="VF43">
        <v>985723.00800000003</v>
      </c>
      <c r="VG43">
        <v>990456.6189</v>
      </c>
      <c r="VH43">
        <v>1010000</v>
      </c>
      <c r="VI43">
        <v>1090000</v>
      </c>
      <c r="VJ43">
        <v>1090000</v>
      </c>
      <c r="VK43">
        <v>1110000</v>
      </c>
      <c r="VL43">
        <v>1090000</v>
      </c>
      <c r="VM43">
        <v>1080000</v>
      </c>
      <c r="VN43">
        <v>1110000</v>
      </c>
      <c r="VO43">
        <v>1130000</v>
      </c>
      <c r="VP43">
        <v>1150000</v>
      </c>
      <c r="VQ43">
        <v>1160000</v>
      </c>
      <c r="VR43">
        <v>1180000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236570.84719999999</v>
      </c>
      <c r="WA43">
        <v>200970.3799</v>
      </c>
      <c r="WB43">
        <v>222990.71280000001</v>
      </c>
      <c r="WC43">
        <v>189433.8579</v>
      </c>
      <c r="WD43">
        <v>183916.36689999999</v>
      </c>
      <c r="WE43">
        <v>280593.625</v>
      </c>
      <c r="WF43">
        <v>148593.27009999999</v>
      </c>
      <c r="WG43">
        <v>168309.52919999999</v>
      </c>
      <c r="WH43">
        <v>233439.01420000001</v>
      </c>
      <c r="WI43">
        <v>317295.74739999999</v>
      </c>
      <c r="WJ43">
        <v>308054.1237</v>
      </c>
      <c r="WK43">
        <v>363170.60350000003</v>
      </c>
      <c r="WL43">
        <v>477037.34330000001</v>
      </c>
      <c r="WM43">
        <v>261776.50750000001</v>
      </c>
      <c r="WN43">
        <v>234601.7991</v>
      </c>
      <c r="WO43">
        <v>360633.83360000001</v>
      </c>
      <c r="WP43">
        <v>350129.93550000002</v>
      </c>
      <c r="WQ43">
        <v>322040.81959999999</v>
      </c>
      <c r="WR43">
        <v>434251.3749</v>
      </c>
      <c r="WS43">
        <v>421603.27659999998</v>
      </c>
      <c r="WT43">
        <v>442069.45510000002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26800000</v>
      </c>
      <c r="ZG43">
        <v>26500000</v>
      </c>
      <c r="ZH43">
        <v>26200000</v>
      </c>
      <c r="ZI43">
        <v>25900000</v>
      </c>
      <c r="ZJ43">
        <v>24800000</v>
      </c>
      <c r="ZK43">
        <v>24000000</v>
      </c>
      <c r="ZL43">
        <v>23500000</v>
      </c>
      <c r="ZM43">
        <v>23200000</v>
      </c>
      <c r="ZN43">
        <v>23100000</v>
      </c>
      <c r="ZO43">
        <v>22500000</v>
      </c>
      <c r="ZP43">
        <v>21600000</v>
      </c>
      <c r="ZQ43">
        <v>21300000</v>
      </c>
      <c r="ZR43">
        <v>20900000</v>
      </c>
      <c r="ZS43">
        <v>20400000</v>
      </c>
      <c r="ZT43">
        <v>19900000</v>
      </c>
      <c r="ZU43">
        <v>19300000</v>
      </c>
      <c r="ZV43">
        <v>19000000</v>
      </c>
      <c r="ZW43">
        <v>18600000</v>
      </c>
      <c r="ZX43">
        <v>18200000</v>
      </c>
      <c r="ZY43">
        <v>17700000</v>
      </c>
      <c r="ZZ43">
        <v>17200000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26600000</v>
      </c>
      <c r="ABK43">
        <v>26900000</v>
      </c>
      <c r="ABL43">
        <v>27300000</v>
      </c>
      <c r="ABM43">
        <v>27400000</v>
      </c>
      <c r="ABN43">
        <v>27400000</v>
      </c>
      <c r="ABO43">
        <v>27300000</v>
      </c>
      <c r="ABP43">
        <v>27300000</v>
      </c>
      <c r="ABQ43">
        <v>27400000</v>
      </c>
      <c r="ABR43">
        <v>27200000</v>
      </c>
      <c r="ABS43">
        <v>27200000</v>
      </c>
      <c r="ABT43">
        <v>26900000</v>
      </c>
      <c r="ABU43">
        <v>26900000</v>
      </c>
      <c r="ABV43">
        <v>26700000</v>
      </c>
      <c r="ABW43">
        <v>26300000</v>
      </c>
      <c r="ABX43">
        <v>26100000</v>
      </c>
      <c r="ABY43">
        <v>25900000</v>
      </c>
      <c r="ABZ43">
        <v>25600000</v>
      </c>
      <c r="ACA43">
        <v>25000000</v>
      </c>
      <c r="ACB43">
        <v>24500000</v>
      </c>
      <c r="ACC43">
        <v>24000000</v>
      </c>
      <c r="ACD43">
        <v>23600000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3060000</v>
      </c>
      <c r="ADO43">
        <v>3010000</v>
      </c>
      <c r="ADP43">
        <v>2940000</v>
      </c>
      <c r="ADQ43">
        <v>2860000</v>
      </c>
      <c r="ADR43">
        <v>2790000</v>
      </c>
      <c r="ADS43">
        <v>2720000</v>
      </c>
      <c r="ADT43">
        <v>2630000</v>
      </c>
      <c r="ADU43">
        <v>2560000</v>
      </c>
      <c r="ADV43">
        <v>2490000</v>
      </c>
      <c r="ADW43">
        <v>2420000</v>
      </c>
      <c r="ADX43">
        <v>2360000</v>
      </c>
      <c r="ADY43">
        <v>2290000</v>
      </c>
      <c r="ADZ43">
        <v>2220000</v>
      </c>
      <c r="AEA43">
        <v>2150000</v>
      </c>
      <c r="AEB43">
        <v>2100000</v>
      </c>
      <c r="AEC43">
        <v>2040000</v>
      </c>
      <c r="AED43">
        <v>1980000</v>
      </c>
      <c r="AEE43">
        <v>1930000</v>
      </c>
      <c r="AEF43">
        <v>1880000</v>
      </c>
      <c r="AEG43">
        <v>1820000</v>
      </c>
      <c r="AEH43">
        <v>1760000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5770000</v>
      </c>
      <c r="AEQ43">
        <v>5680000</v>
      </c>
      <c r="AER43">
        <v>5600000</v>
      </c>
      <c r="AES43">
        <v>5510000</v>
      </c>
      <c r="AET43">
        <v>5380000</v>
      </c>
      <c r="AEU43">
        <v>5260000</v>
      </c>
      <c r="AEV43">
        <v>5160000</v>
      </c>
      <c r="AEW43">
        <v>5050000</v>
      </c>
      <c r="AEX43">
        <v>4960000</v>
      </c>
      <c r="AEY43">
        <v>4880000</v>
      </c>
      <c r="AEZ43">
        <v>4750000</v>
      </c>
      <c r="AFA43">
        <v>4630000</v>
      </c>
      <c r="AFB43">
        <v>4530000</v>
      </c>
      <c r="AFC43">
        <v>4410000</v>
      </c>
      <c r="AFD43">
        <v>4320000</v>
      </c>
      <c r="AFE43">
        <v>4210000</v>
      </c>
      <c r="AFF43">
        <v>4090000</v>
      </c>
      <c r="AFG43">
        <v>3970000</v>
      </c>
      <c r="AFH43">
        <v>3880000</v>
      </c>
      <c r="AFI43">
        <v>3780000</v>
      </c>
      <c r="AFJ43">
        <v>3700000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237.63650730000001</v>
      </c>
      <c r="AGU43">
        <v>258.65536809999998</v>
      </c>
      <c r="AGV43">
        <v>278.65110270000002</v>
      </c>
      <c r="AGW43">
        <v>297.26261040000003</v>
      </c>
      <c r="AGX43">
        <v>312.90801099999999</v>
      </c>
      <c r="AGY43">
        <v>323.58013360000001</v>
      </c>
      <c r="AGZ43">
        <v>334.4389597</v>
      </c>
      <c r="AHA43">
        <v>342.76897559999998</v>
      </c>
      <c r="AHB43">
        <v>348.98044520000002</v>
      </c>
      <c r="AHC43">
        <v>351.70036320000003</v>
      </c>
      <c r="AHD43">
        <v>359.16025309999998</v>
      </c>
      <c r="AHE43">
        <v>360.94697669999999</v>
      </c>
      <c r="AHF43">
        <v>364.82303400000001</v>
      </c>
      <c r="AHG43">
        <v>363.60745200000002</v>
      </c>
      <c r="AHH43">
        <v>363.84857349999999</v>
      </c>
      <c r="AHI43">
        <v>365.1388589</v>
      </c>
      <c r="AHJ43">
        <v>362.3165012</v>
      </c>
      <c r="AHK43">
        <v>361.67606910000001</v>
      </c>
      <c r="AHL43">
        <v>355.40974419999998</v>
      </c>
      <c r="AHM43">
        <v>351.47655420000001</v>
      </c>
      <c r="AHN43">
        <v>348.81195270000001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38.995186410000002</v>
      </c>
      <c r="AHW43">
        <v>42.758856600000001</v>
      </c>
      <c r="AHX43">
        <v>47.567498239999999</v>
      </c>
      <c r="AHY43">
        <v>50.170485790000001</v>
      </c>
      <c r="AHZ43">
        <v>51.766272860000001</v>
      </c>
      <c r="AIA43">
        <v>55.007353629999997</v>
      </c>
      <c r="AIB43">
        <v>60.128873659999996</v>
      </c>
      <c r="AIC43">
        <v>65.651426939999993</v>
      </c>
      <c r="AID43">
        <v>67.360797719999994</v>
      </c>
      <c r="AIE43">
        <v>67.684275810000003</v>
      </c>
      <c r="AIF43">
        <v>69.29722855</v>
      </c>
      <c r="AIG43">
        <v>74.238745010000002</v>
      </c>
      <c r="AIH43">
        <v>74.167955640000002</v>
      </c>
      <c r="AII43">
        <v>75.600300169999997</v>
      </c>
      <c r="AIJ43">
        <v>74.763195030000006</v>
      </c>
      <c r="AIK43">
        <v>73.910718810000006</v>
      </c>
      <c r="AIL43">
        <v>76.046304890000002</v>
      </c>
      <c r="AIM43">
        <v>76.884540670000007</v>
      </c>
      <c r="AIN43">
        <v>78.41786596</v>
      </c>
      <c r="AIO43">
        <v>79.273390669999998</v>
      </c>
      <c r="AIP43">
        <v>80.393566430000007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2.4376979200000002</v>
      </c>
      <c r="AIY43">
        <v>2.0708598839999999</v>
      </c>
      <c r="AIZ43">
        <v>2.297764087</v>
      </c>
      <c r="AJA43">
        <v>1.9519840550000001</v>
      </c>
      <c r="AJB43">
        <v>1.89513015</v>
      </c>
      <c r="AJC43">
        <v>2.8913220050000001</v>
      </c>
      <c r="AJD43">
        <v>1.531150223</v>
      </c>
      <c r="AJE43">
        <v>1.7343125500000001</v>
      </c>
      <c r="AJF43">
        <v>2.4054265610000001</v>
      </c>
      <c r="AJG43">
        <v>3.2695118299999999</v>
      </c>
      <c r="AJH43">
        <v>3.1742833309999998</v>
      </c>
      <c r="AJI43">
        <v>3.7422202929999999</v>
      </c>
      <c r="AJJ43">
        <v>4.9155377920000003</v>
      </c>
      <c r="AJK43">
        <v>2.6974247060000001</v>
      </c>
      <c r="AJL43">
        <v>2.4174082509999999</v>
      </c>
      <c r="AJM43">
        <v>3.7160806439999998</v>
      </c>
      <c r="AJN43">
        <v>3.6078452849999998</v>
      </c>
      <c r="AJO43">
        <v>3.3184064969999998</v>
      </c>
      <c r="AJP43">
        <v>4.4746581670000003</v>
      </c>
      <c r="AJQ43">
        <v>4.3443283170000004</v>
      </c>
      <c r="AJR43">
        <v>4.5552180419999999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200.46369369999999</v>
      </c>
      <c r="AKA43">
        <v>167.81722790000001</v>
      </c>
      <c r="AKB43">
        <v>172.62556570000001</v>
      </c>
      <c r="AKC43">
        <v>204.41095480000001</v>
      </c>
      <c r="AKD43">
        <v>327.75004000000001</v>
      </c>
      <c r="AKE43">
        <v>262.62940900000001</v>
      </c>
      <c r="AKF43">
        <v>349.12945730000001</v>
      </c>
      <c r="AKG43">
        <v>274.57586679999997</v>
      </c>
      <c r="AKH43">
        <v>351.64925649999998</v>
      </c>
      <c r="AKI43">
        <v>364.22062340000002</v>
      </c>
      <c r="AKJ43">
        <v>399.21724239999998</v>
      </c>
      <c r="AKK43">
        <v>390.21131630000002</v>
      </c>
      <c r="AKL43">
        <v>279.7276746</v>
      </c>
      <c r="AKM43">
        <v>510.3824985</v>
      </c>
      <c r="AKN43">
        <v>453.88210229999999</v>
      </c>
      <c r="AKO43">
        <v>323.32308829999999</v>
      </c>
      <c r="AKP43">
        <v>356.8099393</v>
      </c>
      <c r="AKQ43">
        <v>332.38113750000002</v>
      </c>
      <c r="AKR43">
        <v>338.10512649999998</v>
      </c>
      <c r="AKS43">
        <v>341.13496839999999</v>
      </c>
      <c r="AKT43">
        <v>373.64642900000001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96.199001760000002</v>
      </c>
      <c r="AME43">
        <v>94.989808890000006</v>
      </c>
      <c r="AMF43">
        <v>93.955004919999993</v>
      </c>
      <c r="AMG43">
        <v>92.839845839999995</v>
      </c>
      <c r="AMH43">
        <v>89.086326400000004</v>
      </c>
      <c r="AMI43">
        <v>86.151952410000007</v>
      </c>
      <c r="AMJ43">
        <v>84.357097170000003</v>
      </c>
      <c r="AMK43">
        <v>83.233972100000003</v>
      </c>
      <c r="AML43">
        <v>82.674520459999997</v>
      </c>
      <c r="AMM43">
        <v>80.568278570000004</v>
      </c>
      <c r="AMN43">
        <v>77.586872380000003</v>
      </c>
      <c r="AMO43">
        <v>76.464788350000006</v>
      </c>
      <c r="AMP43">
        <v>74.882002810000003</v>
      </c>
      <c r="AMQ43">
        <v>73.103130190000002</v>
      </c>
      <c r="AMR43">
        <v>71.451121259999994</v>
      </c>
      <c r="AMS43">
        <v>69.201544580000004</v>
      </c>
      <c r="AMT43">
        <v>68.126487339999997</v>
      </c>
      <c r="AMU43">
        <v>66.856842549999996</v>
      </c>
      <c r="AMV43">
        <v>65.217914809999996</v>
      </c>
      <c r="AMW43">
        <v>63.393208299999998</v>
      </c>
      <c r="AMX43">
        <v>61.583136410000002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311.14424059999999</v>
      </c>
      <c r="ANG43">
        <v>224.59371010000001</v>
      </c>
      <c r="ANH43">
        <v>220.45529020000001</v>
      </c>
      <c r="ANI43">
        <v>201.48052509999999</v>
      </c>
      <c r="ANJ43">
        <v>261.66176419999999</v>
      </c>
      <c r="ANK43">
        <v>343.91850670000002</v>
      </c>
      <c r="ANL43">
        <v>333.25233730000002</v>
      </c>
      <c r="ANM43">
        <v>218.97147459999999</v>
      </c>
      <c r="ANN43">
        <v>203.06771509999999</v>
      </c>
      <c r="ANO43">
        <v>250.92975960000001</v>
      </c>
      <c r="ANP43">
        <v>248.3359845</v>
      </c>
      <c r="ANQ43">
        <v>207.3057498</v>
      </c>
      <c r="ANR43">
        <v>210.04324149999999</v>
      </c>
      <c r="ANS43">
        <v>192.56097800000001</v>
      </c>
      <c r="ANT43">
        <v>255.1160347</v>
      </c>
      <c r="ANU43">
        <v>193.82223060000001</v>
      </c>
      <c r="ANV43">
        <v>197.64835070000001</v>
      </c>
      <c r="ANW43">
        <v>143.00312980000001</v>
      </c>
      <c r="ANX43">
        <v>251.692635</v>
      </c>
      <c r="ANY43">
        <v>171.09170520000001</v>
      </c>
      <c r="ANZ43">
        <v>200.6148666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64.834508790000001</v>
      </c>
      <c r="AOI43">
        <v>65.541336729999998</v>
      </c>
      <c r="AOJ43">
        <v>66.556079240000003</v>
      </c>
      <c r="AOK43">
        <v>66.740700820000001</v>
      </c>
      <c r="AOL43">
        <v>66.746078150000002</v>
      </c>
      <c r="AOM43">
        <v>66.433488350000005</v>
      </c>
      <c r="AON43">
        <v>66.568229889999998</v>
      </c>
      <c r="AOO43">
        <v>66.741285629999993</v>
      </c>
      <c r="AOP43">
        <v>66.170949379999996</v>
      </c>
      <c r="AOQ43">
        <v>66.176361</v>
      </c>
      <c r="AOR43">
        <v>65.637450880000003</v>
      </c>
      <c r="AOS43">
        <v>65.456366470000006</v>
      </c>
      <c r="AOT43">
        <v>65.159399500000006</v>
      </c>
      <c r="AOU43">
        <v>64.154495569999995</v>
      </c>
      <c r="AOV43">
        <v>63.552976319999999</v>
      </c>
      <c r="AOW43">
        <v>63.110120999999999</v>
      </c>
      <c r="AOX43">
        <v>62.340567780000001</v>
      </c>
      <c r="AOY43">
        <v>60.997792459999999</v>
      </c>
      <c r="AOZ43">
        <v>59.621100519999999</v>
      </c>
      <c r="APA43">
        <v>58.603626509999998</v>
      </c>
      <c r="APB43">
        <v>57.41333307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781.96403039999996</v>
      </c>
      <c r="APK43">
        <v>540.89891899999998</v>
      </c>
      <c r="APL43">
        <v>554.3325466</v>
      </c>
      <c r="APM43">
        <v>640.27930230000004</v>
      </c>
      <c r="APN43">
        <v>567.21344409999995</v>
      </c>
      <c r="APO43">
        <v>611.20340209999995</v>
      </c>
      <c r="APP43">
        <v>678.38219240000001</v>
      </c>
      <c r="APQ43">
        <v>603.22540309999999</v>
      </c>
      <c r="APR43">
        <v>649.91776979999997</v>
      </c>
      <c r="APS43">
        <v>624.86632010000005</v>
      </c>
      <c r="APT43">
        <v>544.06771430000003</v>
      </c>
      <c r="APU43">
        <v>688.36993210000003</v>
      </c>
      <c r="APV43">
        <v>532.24500390000003</v>
      </c>
      <c r="APW43">
        <v>740.87277700000004</v>
      </c>
      <c r="APX43">
        <v>565.08214299999997</v>
      </c>
      <c r="APY43">
        <v>592.83729080000001</v>
      </c>
      <c r="APZ43">
        <v>639.36883599999999</v>
      </c>
      <c r="AQA43">
        <v>739.89528919999998</v>
      </c>
      <c r="AQB43">
        <v>625.60176369999999</v>
      </c>
      <c r="AQC43">
        <v>570.71777499999996</v>
      </c>
      <c r="AQD43">
        <v>528.49367830000006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116.46303930000001</v>
      </c>
      <c r="ARO43">
        <v>114.6173975</v>
      </c>
      <c r="ARP43">
        <v>113.01430019999999</v>
      </c>
      <c r="ARQ43">
        <v>111.15643559999999</v>
      </c>
      <c r="ARR43">
        <v>108.5336927</v>
      </c>
      <c r="ARS43">
        <v>105.991958</v>
      </c>
      <c r="ART43">
        <v>104.0748078</v>
      </c>
      <c r="ARU43">
        <v>101.8609381</v>
      </c>
      <c r="ARV43">
        <v>100.0278668</v>
      </c>
      <c r="ARW43">
        <v>98.325237180000002</v>
      </c>
      <c r="ARX43">
        <v>95.8305723</v>
      </c>
      <c r="ARY43">
        <v>93.303492660000003</v>
      </c>
      <c r="ARZ43">
        <v>91.39177454</v>
      </c>
      <c r="ASA43">
        <v>89.014382810000001</v>
      </c>
      <c r="ASB43">
        <v>87.103644270000004</v>
      </c>
      <c r="ASC43">
        <v>84.93538264</v>
      </c>
      <c r="ASD43">
        <v>82.567308620000006</v>
      </c>
      <c r="ASE43">
        <v>80.130838220000001</v>
      </c>
      <c r="ASF43">
        <v>78.241747140000001</v>
      </c>
      <c r="ASG43">
        <v>76.193683570000005</v>
      </c>
      <c r="ASH43">
        <v>74.617831870000003</v>
      </c>
    </row>
    <row r="44" spans="3:1178" x14ac:dyDescent="0.25">
      <c r="C44">
        <v>0</v>
      </c>
      <c r="D44">
        <v>0</v>
      </c>
      <c r="E44">
        <v>0</v>
      </c>
      <c r="F44">
        <v>186</v>
      </c>
      <c r="G44">
        <v>212</v>
      </c>
      <c r="H44">
        <v>215</v>
      </c>
      <c r="I44">
        <v>223</v>
      </c>
      <c r="J44">
        <v>195</v>
      </c>
      <c r="K44">
        <v>220</v>
      </c>
      <c r="L44">
        <v>243</v>
      </c>
      <c r="M44">
        <v>259</v>
      </c>
      <c r="N44">
        <v>213</v>
      </c>
      <c r="O44">
        <v>217</v>
      </c>
      <c r="P44">
        <v>232</v>
      </c>
      <c r="Q44">
        <v>218</v>
      </c>
      <c r="R44">
        <v>237</v>
      </c>
      <c r="S44">
        <v>233</v>
      </c>
      <c r="T44">
        <v>239</v>
      </c>
      <c r="U44">
        <v>235</v>
      </c>
      <c r="V44">
        <v>246</v>
      </c>
      <c r="W44">
        <v>277</v>
      </c>
      <c r="X44">
        <v>271</v>
      </c>
      <c r="Y44">
        <v>268</v>
      </c>
      <c r="Z44">
        <v>266</v>
      </c>
      <c r="AA44">
        <v>277</v>
      </c>
      <c r="AB44">
        <v>254</v>
      </c>
      <c r="AC44">
        <v>229</v>
      </c>
      <c r="AD44">
        <v>272</v>
      </c>
      <c r="AE44">
        <v>0</v>
      </c>
      <c r="AF44">
        <v>0</v>
      </c>
      <c r="AG44">
        <v>0</v>
      </c>
      <c r="AH44">
        <v>81</v>
      </c>
      <c r="AI44">
        <v>63</v>
      </c>
      <c r="AJ44">
        <v>68</v>
      </c>
      <c r="AK44">
        <v>74</v>
      </c>
      <c r="AL44">
        <v>61</v>
      </c>
      <c r="AM44">
        <v>79</v>
      </c>
      <c r="AN44">
        <v>92</v>
      </c>
      <c r="AO44">
        <v>88</v>
      </c>
      <c r="AP44">
        <v>89</v>
      </c>
      <c r="AQ44">
        <v>79</v>
      </c>
      <c r="AR44">
        <v>105</v>
      </c>
      <c r="AS44">
        <v>91</v>
      </c>
      <c r="AT44">
        <v>104</v>
      </c>
      <c r="AU44">
        <v>95</v>
      </c>
      <c r="AV44">
        <v>131</v>
      </c>
      <c r="AW44">
        <v>97</v>
      </c>
      <c r="AX44">
        <v>112</v>
      </c>
      <c r="AY44">
        <v>117</v>
      </c>
      <c r="AZ44">
        <v>133</v>
      </c>
      <c r="BA44">
        <v>139</v>
      </c>
      <c r="BB44">
        <v>152</v>
      </c>
      <c r="BC44">
        <v>152</v>
      </c>
      <c r="BD44">
        <v>150</v>
      </c>
      <c r="BE44">
        <v>173</v>
      </c>
      <c r="BF44">
        <v>154</v>
      </c>
      <c r="BG44">
        <v>0</v>
      </c>
      <c r="BH44">
        <v>0</v>
      </c>
      <c r="BI44">
        <v>0</v>
      </c>
      <c r="BJ44">
        <v>166</v>
      </c>
      <c r="BK44">
        <v>142</v>
      </c>
      <c r="BL44">
        <v>141</v>
      </c>
      <c r="BM44">
        <v>161</v>
      </c>
      <c r="BN44">
        <v>185</v>
      </c>
      <c r="BO44">
        <v>153</v>
      </c>
      <c r="BP44">
        <v>162</v>
      </c>
      <c r="BQ44">
        <v>169</v>
      </c>
      <c r="BR44">
        <v>188</v>
      </c>
      <c r="BS44">
        <v>180</v>
      </c>
      <c r="BT44">
        <v>212</v>
      </c>
      <c r="BU44">
        <v>191</v>
      </c>
      <c r="BV44">
        <v>197</v>
      </c>
      <c r="BW44">
        <v>210</v>
      </c>
      <c r="BX44">
        <v>219</v>
      </c>
      <c r="BY44">
        <v>224</v>
      </c>
      <c r="BZ44">
        <v>210</v>
      </c>
      <c r="CA44">
        <v>219</v>
      </c>
      <c r="CB44">
        <v>242</v>
      </c>
      <c r="CC44">
        <v>244</v>
      </c>
      <c r="CD44">
        <v>231</v>
      </c>
      <c r="CE44">
        <v>239</v>
      </c>
      <c r="CF44">
        <v>202</v>
      </c>
      <c r="CG44">
        <v>254</v>
      </c>
      <c r="CH44">
        <v>295</v>
      </c>
      <c r="CI44">
        <v>0</v>
      </c>
      <c r="CJ44">
        <v>0</v>
      </c>
      <c r="CK44">
        <v>0</v>
      </c>
      <c r="CL44">
        <v>31</v>
      </c>
      <c r="CM44">
        <v>34</v>
      </c>
      <c r="CN44">
        <v>38</v>
      </c>
      <c r="CO44">
        <v>40</v>
      </c>
      <c r="CP44">
        <v>42</v>
      </c>
      <c r="CQ44">
        <v>50</v>
      </c>
      <c r="CR44">
        <v>38</v>
      </c>
      <c r="CS44">
        <v>45</v>
      </c>
      <c r="CT44">
        <v>54</v>
      </c>
      <c r="CU44">
        <v>52</v>
      </c>
      <c r="CV44">
        <v>52</v>
      </c>
      <c r="CW44">
        <v>53</v>
      </c>
      <c r="CX44">
        <v>40</v>
      </c>
      <c r="CY44">
        <v>47</v>
      </c>
      <c r="CZ44">
        <v>46</v>
      </c>
      <c r="DA44">
        <v>63</v>
      </c>
      <c r="DB44">
        <v>60</v>
      </c>
      <c r="DC44">
        <v>66</v>
      </c>
      <c r="DD44">
        <v>60</v>
      </c>
      <c r="DE44">
        <v>49</v>
      </c>
      <c r="DF44">
        <v>65</v>
      </c>
      <c r="DG44">
        <v>59</v>
      </c>
      <c r="DH44">
        <v>62</v>
      </c>
      <c r="DI44">
        <v>68</v>
      </c>
      <c r="DJ44">
        <v>75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1</v>
      </c>
      <c r="DQ44">
        <v>3</v>
      </c>
      <c r="DR44">
        <v>3</v>
      </c>
      <c r="DS44">
        <v>4</v>
      </c>
      <c r="DT44">
        <v>3</v>
      </c>
      <c r="DU44">
        <v>8</v>
      </c>
      <c r="DV44">
        <v>6</v>
      </c>
      <c r="DW44">
        <v>10</v>
      </c>
      <c r="DX44">
        <v>6</v>
      </c>
      <c r="DY44">
        <v>2</v>
      </c>
      <c r="DZ44">
        <v>7</v>
      </c>
      <c r="EA44">
        <v>5</v>
      </c>
      <c r="EB44">
        <v>4</v>
      </c>
      <c r="EC44">
        <v>11</v>
      </c>
      <c r="ED44">
        <v>5</v>
      </c>
      <c r="EE44">
        <v>8</v>
      </c>
      <c r="EF44">
        <v>9</v>
      </c>
      <c r="EG44">
        <v>14</v>
      </c>
      <c r="EH44">
        <v>8</v>
      </c>
      <c r="EI44">
        <v>6</v>
      </c>
      <c r="EJ44">
        <v>15</v>
      </c>
      <c r="EK44">
        <v>8</v>
      </c>
      <c r="EL44">
        <v>16</v>
      </c>
      <c r="EM44">
        <v>0</v>
      </c>
      <c r="EN44">
        <v>0</v>
      </c>
      <c r="EO44">
        <v>0</v>
      </c>
      <c r="EP44">
        <v>15</v>
      </c>
      <c r="EQ44">
        <v>0</v>
      </c>
      <c r="ER44">
        <v>5</v>
      </c>
      <c r="ES44">
        <v>5</v>
      </c>
      <c r="ET44">
        <v>10</v>
      </c>
      <c r="EU44">
        <v>15</v>
      </c>
      <c r="EV44">
        <v>10</v>
      </c>
      <c r="EW44">
        <v>20</v>
      </c>
      <c r="EX44">
        <v>20</v>
      </c>
      <c r="EY44">
        <v>35</v>
      </c>
      <c r="EZ44">
        <v>40</v>
      </c>
      <c r="FA44">
        <v>40</v>
      </c>
      <c r="FB44">
        <v>25</v>
      </c>
      <c r="FC44">
        <v>25</v>
      </c>
      <c r="FD44">
        <v>40</v>
      </c>
      <c r="FE44">
        <v>20</v>
      </c>
      <c r="FF44">
        <v>30</v>
      </c>
      <c r="FG44">
        <v>45</v>
      </c>
      <c r="FH44">
        <v>30</v>
      </c>
      <c r="FI44">
        <v>40</v>
      </c>
      <c r="FJ44">
        <v>55</v>
      </c>
      <c r="FK44">
        <v>20</v>
      </c>
      <c r="FL44">
        <v>65</v>
      </c>
      <c r="FM44">
        <v>55</v>
      </c>
      <c r="FN44">
        <v>45</v>
      </c>
      <c r="FO44">
        <v>0</v>
      </c>
      <c r="FP44">
        <v>0</v>
      </c>
      <c r="FQ44">
        <v>5367</v>
      </c>
      <c r="FR44">
        <v>5838</v>
      </c>
      <c r="FS44">
        <v>6185</v>
      </c>
      <c r="FT44">
        <v>6588</v>
      </c>
      <c r="FU44">
        <v>6949</v>
      </c>
      <c r="FV44">
        <v>7282</v>
      </c>
      <c r="FW44">
        <v>7578</v>
      </c>
      <c r="FX44">
        <v>7878</v>
      </c>
      <c r="FY44">
        <v>8107</v>
      </c>
      <c r="FZ44">
        <v>8358</v>
      </c>
      <c r="GA44">
        <v>8434</v>
      </c>
      <c r="GB44">
        <v>8582</v>
      </c>
      <c r="GC44">
        <v>8637</v>
      </c>
      <c r="GD44">
        <v>8779</v>
      </c>
      <c r="GE44">
        <v>8924</v>
      </c>
      <c r="GF44">
        <v>8994</v>
      </c>
      <c r="GG44">
        <v>9076</v>
      </c>
      <c r="GH44">
        <v>9134</v>
      </c>
      <c r="GI44">
        <v>9184</v>
      </c>
      <c r="GJ44">
        <v>9241</v>
      </c>
      <c r="GK44">
        <v>9314</v>
      </c>
      <c r="GL44">
        <v>9362</v>
      </c>
      <c r="GM44">
        <v>9357</v>
      </c>
      <c r="GN44">
        <v>9384</v>
      </c>
      <c r="GO44">
        <v>9449</v>
      </c>
      <c r="GP44">
        <v>9457</v>
      </c>
      <c r="GQ44">
        <v>0</v>
      </c>
      <c r="GR44">
        <v>0</v>
      </c>
      <c r="GS44">
        <v>687</v>
      </c>
      <c r="GT44">
        <v>795</v>
      </c>
      <c r="GU44">
        <v>955</v>
      </c>
      <c r="GV44">
        <v>1106</v>
      </c>
      <c r="GW44">
        <v>1248</v>
      </c>
      <c r="GX44">
        <v>1394</v>
      </c>
      <c r="GY44">
        <v>1548</v>
      </c>
      <c r="GZ44">
        <v>1699</v>
      </c>
      <c r="HA44">
        <v>1855</v>
      </c>
      <c r="HB44">
        <v>2031</v>
      </c>
      <c r="HC44">
        <v>2218</v>
      </c>
      <c r="HD44">
        <v>2360</v>
      </c>
      <c r="HE44">
        <v>2497</v>
      </c>
      <c r="HF44">
        <v>2649</v>
      </c>
      <c r="HG44">
        <v>2777</v>
      </c>
      <c r="HH44">
        <v>2911</v>
      </c>
      <c r="HI44">
        <v>3041</v>
      </c>
      <c r="HJ44">
        <v>3146</v>
      </c>
      <c r="HK44">
        <v>3253</v>
      </c>
      <c r="HL44">
        <v>3317</v>
      </c>
      <c r="HM44">
        <v>3391</v>
      </c>
      <c r="HN44">
        <v>3463</v>
      </c>
      <c r="HO44">
        <v>3554</v>
      </c>
      <c r="HP44">
        <v>3607</v>
      </c>
      <c r="HQ44">
        <v>3618</v>
      </c>
      <c r="HR44">
        <v>3709</v>
      </c>
      <c r="HS44">
        <v>0</v>
      </c>
      <c r="HT44">
        <v>0</v>
      </c>
      <c r="HU44">
        <v>65</v>
      </c>
      <c r="HV44">
        <v>79</v>
      </c>
      <c r="HW44">
        <v>87</v>
      </c>
      <c r="HX44">
        <v>90</v>
      </c>
      <c r="HY44">
        <v>99</v>
      </c>
      <c r="HZ44">
        <v>113</v>
      </c>
      <c r="IA44">
        <v>128</v>
      </c>
      <c r="IB44">
        <v>145</v>
      </c>
      <c r="IC44">
        <v>164</v>
      </c>
      <c r="ID44">
        <v>179</v>
      </c>
      <c r="IE44">
        <v>199</v>
      </c>
      <c r="IF44">
        <v>216</v>
      </c>
      <c r="IG44">
        <v>246</v>
      </c>
      <c r="IH44">
        <v>261</v>
      </c>
      <c r="II44">
        <v>276</v>
      </c>
      <c r="IJ44">
        <v>307</v>
      </c>
      <c r="IK44">
        <v>319</v>
      </c>
      <c r="IL44">
        <v>359</v>
      </c>
      <c r="IM44">
        <v>378</v>
      </c>
      <c r="IN44">
        <v>395</v>
      </c>
      <c r="IO44">
        <v>404</v>
      </c>
      <c r="IP44">
        <v>416</v>
      </c>
      <c r="IQ44">
        <v>447</v>
      </c>
      <c r="IR44">
        <v>483</v>
      </c>
      <c r="IS44">
        <v>518</v>
      </c>
      <c r="IT44">
        <v>529</v>
      </c>
      <c r="IU44">
        <v>0</v>
      </c>
      <c r="IV44">
        <v>0</v>
      </c>
      <c r="IW44">
        <v>5</v>
      </c>
      <c r="IX44">
        <v>5</v>
      </c>
      <c r="IY44">
        <v>2</v>
      </c>
      <c r="IZ44">
        <v>4</v>
      </c>
      <c r="JA44">
        <v>2</v>
      </c>
      <c r="JB44">
        <v>5</v>
      </c>
      <c r="JC44">
        <v>4</v>
      </c>
      <c r="JD44">
        <v>3</v>
      </c>
      <c r="JE44">
        <v>5</v>
      </c>
      <c r="JF44">
        <v>10</v>
      </c>
      <c r="JG44">
        <v>14</v>
      </c>
      <c r="JH44">
        <v>13</v>
      </c>
      <c r="JI44">
        <v>5</v>
      </c>
      <c r="JJ44">
        <v>7</v>
      </c>
      <c r="JK44">
        <v>10</v>
      </c>
      <c r="JL44">
        <v>13</v>
      </c>
      <c r="JM44">
        <v>18</v>
      </c>
      <c r="JN44">
        <v>15</v>
      </c>
      <c r="JO44">
        <v>17</v>
      </c>
      <c r="JP44">
        <v>22</v>
      </c>
      <c r="JQ44">
        <v>21</v>
      </c>
      <c r="JR44">
        <v>26</v>
      </c>
      <c r="JS44">
        <v>25</v>
      </c>
      <c r="JT44">
        <v>23</v>
      </c>
      <c r="JU44">
        <v>20</v>
      </c>
      <c r="JV44">
        <v>30</v>
      </c>
      <c r="JW44">
        <v>0</v>
      </c>
      <c r="JX44">
        <v>0</v>
      </c>
      <c r="JY44">
        <v>0</v>
      </c>
      <c r="JZ44">
        <v>9</v>
      </c>
      <c r="KA44">
        <v>19</v>
      </c>
      <c r="KB44">
        <v>31</v>
      </c>
      <c r="KC44">
        <v>49</v>
      </c>
      <c r="KD44">
        <v>63</v>
      </c>
      <c r="KE44">
        <v>72</v>
      </c>
      <c r="KF44">
        <v>85</v>
      </c>
      <c r="KG44">
        <v>97</v>
      </c>
      <c r="KH44">
        <v>110</v>
      </c>
      <c r="KI44">
        <v>122</v>
      </c>
      <c r="KJ44">
        <v>142</v>
      </c>
      <c r="KK44">
        <v>166</v>
      </c>
      <c r="KL44">
        <v>183</v>
      </c>
      <c r="KM44">
        <v>204</v>
      </c>
      <c r="KN44">
        <v>225</v>
      </c>
      <c r="KO44">
        <v>243</v>
      </c>
      <c r="KP44">
        <v>266</v>
      </c>
      <c r="KQ44">
        <v>295</v>
      </c>
      <c r="KR44">
        <v>324</v>
      </c>
      <c r="KS44">
        <v>360</v>
      </c>
      <c r="KT44">
        <v>391</v>
      </c>
      <c r="KU44">
        <v>437</v>
      </c>
      <c r="KV44">
        <v>475</v>
      </c>
      <c r="KW44">
        <v>516</v>
      </c>
      <c r="KX44">
        <v>559</v>
      </c>
      <c r="KY44">
        <v>0</v>
      </c>
      <c r="KZ44">
        <v>0</v>
      </c>
      <c r="LA44">
        <v>0</v>
      </c>
      <c r="LB44">
        <v>214</v>
      </c>
      <c r="LC44">
        <v>451</v>
      </c>
      <c r="LD44">
        <v>629</v>
      </c>
      <c r="LE44">
        <v>832</v>
      </c>
      <c r="LF44">
        <v>1001</v>
      </c>
      <c r="LG44">
        <v>1178</v>
      </c>
      <c r="LH44">
        <v>1330</v>
      </c>
      <c r="LI44">
        <v>1498</v>
      </c>
      <c r="LJ44">
        <v>1625</v>
      </c>
      <c r="LK44">
        <v>1795</v>
      </c>
      <c r="LL44">
        <v>1954</v>
      </c>
      <c r="LM44">
        <v>2104</v>
      </c>
      <c r="LN44">
        <v>2236</v>
      </c>
      <c r="LO44">
        <v>2352</v>
      </c>
      <c r="LP44">
        <v>2490</v>
      </c>
      <c r="LQ44">
        <v>2626</v>
      </c>
      <c r="LR44">
        <v>2779</v>
      </c>
      <c r="LS44">
        <v>2914</v>
      </c>
      <c r="LT44">
        <v>3019</v>
      </c>
      <c r="LU44">
        <v>3127</v>
      </c>
      <c r="LV44">
        <v>3267</v>
      </c>
      <c r="LW44">
        <v>3385</v>
      </c>
      <c r="LX44">
        <v>3503</v>
      </c>
      <c r="LY44">
        <v>3620</v>
      </c>
      <c r="LZ44">
        <v>3720</v>
      </c>
      <c r="MA44">
        <v>0</v>
      </c>
      <c r="MB44">
        <v>0</v>
      </c>
      <c r="MC44">
        <v>1518</v>
      </c>
      <c r="MD44">
        <v>1566</v>
      </c>
      <c r="ME44">
        <v>1607</v>
      </c>
      <c r="MF44">
        <v>1632</v>
      </c>
      <c r="MG44">
        <v>1648</v>
      </c>
      <c r="MH44">
        <v>1711</v>
      </c>
      <c r="MI44">
        <v>1729</v>
      </c>
      <c r="MJ44">
        <v>1766</v>
      </c>
      <c r="MK44">
        <v>1851</v>
      </c>
      <c r="ML44">
        <v>1923</v>
      </c>
      <c r="MM44">
        <v>1933</v>
      </c>
      <c r="MN44">
        <v>1975</v>
      </c>
      <c r="MO44">
        <v>1982</v>
      </c>
      <c r="MP44">
        <v>2046</v>
      </c>
      <c r="MQ44">
        <v>2096</v>
      </c>
      <c r="MR44">
        <v>2163</v>
      </c>
      <c r="MS44">
        <v>2244</v>
      </c>
      <c r="MT44">
        <v>2281</v>
      </c>
      <c r="MU44">
        <v>2327</v>
      </c>
      <c r="MV44">
        <v>2377</v>
      </c>
      <c r="MW44">
        <v>2417</v>
      </c>
      <c r="MX44">
        <v>2436</v>
      </c>
      <c r="MY44">
        <v>2470</v>
      </c>
      <c r="MZ44">
        <v>2476</v>
      </c>
      <c r="NA44">
        <v>2466</v>
      </c>
      <c r="NB44">
        <v>2485</v>
      </c>
      <c r="NC44">
        <v>0</v>
      </c>
      <c r="ND44">
        <v>0</v>
      </c>
      <c r="NE44">
        <v>0</v>
      </c>
      <c r="NF44">
        <v>45</v>
      </c>
      <c r="NG44">
        <v>79</v>
      </c>
      <c r="NH44">
        <v>126</v>
      </c>
      <c r="NI44">
        <v>178</v>
      </c>
      <c r="NJ44">
        <v>218</v>
      </c>
      <c r="NK44">
        <v>266</v>
      </c>
      <c r="NL44">
        <v>306</v>
      </c>
      <c r="NM44">
        <v>345</v>
      </c>
      <c r="NN44">
        <v>378</v>
      </c>
      <c r="NO44">
        <v>425</v>
      </c>
      <c r="NP44">
        <v>473</v>
      </c>
      <c r="NQ44">
        <v>520</v>
      </c>
      <c r="NR44">
        <v>555</v>
      </c>
      <c r="NS44">
        <v>601</v>
      </c>
      <c r="NT44">
        <v>643</v>
      </c>
      <c r="NU44">
        <v>694</v>
      </c>
      <c r="NV44">
        <v>758</v>
      </c>
      <c r="NW44">
        <v>828</v>
      </c>
      <c r="NX44">
        <v>891</v>
      </c>
      <c r="NY44">
        <v>944</v>
      </c>
      <c r="NZ44">
        <v>1000</v>
      </c>
      <c r="OA44">
        <v>1062</v>
      </c>
      <c r="OB44">
        <v>1125</v>
      </c>
      <c r="OC44">
        <v>1197</v>
      </c>
      <c r="OD44">
        <v>1256</v>
      </c>
      <c r="OE44">
        <v>0</v>
      </c>
      <c r="OF44">
        <v>0</v>
      </c>
      <c r="OG44">
        <v>2068</v>
      </c>
      <c r="OH44">
        <v>2171</v>
      </c>
      <c r="OI44">
        <v>2269</v>
      </c>
      <c r="OJ44">
        <v>2349</v>
      </c>
      <c r="OK44">
        <v>2469</v>
      </c>
      <c r="OL44">
        <v>2620</v>
      </c>
      <c r="OM44">
        <v>2754</v>
      </c>
      <c r="ON44">
        <v>2906</v>
      </c>
      <c r="OO44">
        <v>3062</v>
      </c>
      <c r="OP44">
        <v>3205</v>
      </c>
      <c r="OQ44">
        <v>3323</v>
      </c>
      <c r="OR44">
        <v>3454</v>
      </c>
      <c r="OS44">
        <v>3575</v>
      </c>
      <c r="OT44">
        <v>3701</v>
      </c>
      <c r="OU44">
        <v>3855</v>
      </c>
      <c r="OV44">
        <v>3988</v>
      </c>
      <c r="OW44">
        <v>4085</v>
      </c>
      <c r="OX44">
        <v>4195</v>
      </c>
      <c r="OY44">
        <v>4297</v>
      </c>
      <c r="OZ44">
        <v>4412</v>
      </c>
      <c r="PA44">
        <v>4515</v>
      </c>
      <c r="PB44">
        <v>4592</v>
      </c>
      <c r="PC44">
        <v>4652</v>
      </c>
      <c r="PD44">
        <v>4727</v>
      </c>
      <c r="PE44">
        <v>4817</v>
      </c>
      <c r="PF44">
        <v>4887</v>
      </c>
      <c r="PG44">
        <v>0</v>
      </c>
      <c r="PH44">
        <v>0</v>
      </c>
      <c r="PI44">
        <v>0</v>
      </c>
      <c r="PJ44">
        <v>75</v>
      </c>
      <c r="PK44">
        <v>138</v>
      </c>
      <c r="PL44">
        <v>218</v>
      </c>
      <c r="PM44">
        <v>286</v>
      </c>
      <c r="PN44">
        <v>345</v>
      </c>
      <c r="PO44">
        <v>430</v>
      </c>
      <c r="PP44">
        <v>511</v>
      </c>
      <c r="PQ44">
        <v>592</v>
      </c>
      <c r="PR44">
        <v>681</v>
      </c>
      <c r="PS44">
        <v>800</v>
      </c>
      <c r="PT44">
        <v>907</v>
      </c>
      <c r="PU44">
        <v>1029</v>
      </c>
      <c r="PV44">
        <v>1153</v>
      </c>
      <c r="PW44">
        <v>1248</v>
      </c>
      <c r="PX44">
        <v>1357</v>
      </c>
      <c r="PY44">
        <v>1488</v>
      </c>
      <c r="PZ44">
        <v>1613</v>
      </c>
      <c r="QA44">
        <v>1757</v>
      </c>
      <c r="QB44">
        <v>1908</v>
      </c>
      <c r="QC44">
        <v>2053</v>
      </c>
      <c r="QD44">
        <v>2207</v>
      </c>
      <c r="QE44">
        <v>2387</v>
      </c>
      <c r="QF44">
        <v>2553</v>
      </c>
      <c r="QG44">
        <v>2714</v>
      </c>
      <c r="QH44">
        <v>2885</v>
      </c>
      <c r="QI44">
        <v>0</v>
      </c>
      <c r="QJ44">
        <v>0</v>
      </c>
      <c r="QK44">
        <v>7492</v>
      </c>
      <c r="QL44">
        <v>7896</v>
      </c>
      <c r="QM44">
        <v>7983</v>
      </c>
      <c r="QN44">
        <v>8009</v>
      </c>
      <c r="QO44">
        <v>7945</v>
      </c>
      <c r="QP44">
        <v>7828</v>
      </c>
      <c r="QQ44">
        <v>7761</v>
      </c>
      <c r="QR44">
        <v>7724</v>
      </c>
      <c r="QS44">
        <v>7654</v>
      </c>
      <c r="QT44">
        <v>7489</v>
      </c>
      <c r="QU44">
        <v>7397</v>
      </c>
      <c r="QV44">
        <v>7368</v>
      </c>
      <c r="QW44">
        <v>7261</v>
      </c>
      <c r="QX44">
        <v>7179</v>
      </c>
      <c r="QY44">
        <v>7186</v>
      </c>
      <c r="QZ44">
        <v>7147</v>
      </c>
      <c r="RA44">
        <v>7116</v>
      </c>
      <c r="RB44">
        <v>7002</v>
      </c>
      <c r="RC44">
        <v>6917</v>
      </c>
      <c r="RD44">
        <v>6954</v>
      </c>
      <c r="RE44">
        <v>6859</v>
      </c>
      <c r="RF44">
        <v>6790</v>
      </c>
      <c r="RG44">
        <v>6699</v>
      </c>
      <c r="RH44">
        <v>6723</v>
      </c>
      <c r="RI44">
        <v>6724</v>
      </c>
      <c r="RJ44">
        <v>6784</v>
      </c>
      <c r="RK44">
        <v>0</v>
      </c>
      <c r="RL44">
        <v>0</v>
      </c>
      <c r="RM44">
        <v>8510</v>
      </c>
      <c r="RN44">
        <v>8998</v>
      </c>
      <c r="RO44">
        <v>9480</v>
      </c>
      <c r="RP44">
        <v>9868</v>
      </c>
      <c r="RQ44">
        <v>10257</v>
      </c>
      <c r="RR44">
        <v>10639</v>
      </c>
      <c r="RS44">
        <v>10915</v>
      </c>
      <c r="RT44">
        <v>11179</v>
      </c>
      <c r="RU44">
        <v>11470</v>
      </c>
      <c r="RV44">
        <v>11826</v>
      </c>
      <c r="RW44">
        <v>12056</v>
      </c>
      <c r="RX44">
        <v>12182</v>
      </c>
      <c r="RY44">
        <v>12369</v>
      </c>
      <c r="RZ44">
        <v>12535</v>
      </c>
      <c r="SA44">
        <v>12719</v>
      </c>
      <c r="SB44">
        <v>12848</v>
      </c>
      <c r="SC44">
        <v>12995</v>
      </c>
      <c r="SD44">
        <v>13094</v>
      </c>
      <c r="SE44">
        <v>13219</v>
      </c>
      <c r="SF44">
        <v>13305</v>
      </c>
      <c r="SG44">
        <v>13487</v>
      </c>
      <c r="SH44">
        <v>13574</v>
      </c>
      <c r="SI44">
        <v>13687</v>
      </c>
      <c r="SJ44">
        <v>13711</v>
      </c>
      <c r="SK44">
        <v>13738</v>
      </c>
      <c r="SL44">
        <v>13741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1300000</v>
      </c>
      <c r="SU44">
        <v>1310000</v>
      </c>
      <c r="SV44">
        <v>1320000</v>
      </c>
      <c r="SW44">
        <v>1320000</v>
      </c>
      <c r="SX44">
        <v>1320000</v>
      </c>
      <c r="SY44">
        <v>1300000</v>
      </c>
      <c r="SZ44">
        <v>1280000</v>
      </c>
      <c r="TA44">
        <v>1250000</v>
      </c>
      <c r="TB44">
        <v>1230000</v>
      </c>
      <c r="TC44">
        <v>1220000</v>
      </c>
      <c r="TD44">
        <v>1190000</v>
      </c>
      <c r="TE44">
        <v>1170000</v>
      </c>
      <c r="TF44">
        <v>1140000</v>
      </c>
      <c r="TG44">
        <v>1110000</v>
      </c>
      <c r="TH44">
        <v>1090000</v>
      </c>
      <c r="TI44">
        <v>1070000</v>
      </c>
      <c r="TJ44">
        <v>1040000</v>
      </c>
      <c r="TK44">
        <v>1010000</v>
      </c>
      <c r="TL44">
        <v>982066.90419999999</v>
      </c>
      <c r="TM44">
        <v>960067.35049999994</v>
      </c>
      <c r="TN44">
        <v>932893.39029999997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199494.85920000001</v>
      </c>
      <c r="TW44">
        <v>215081.3069</v>
      </c>
      <c r="TX44">
        <v>229185.88370000001</v>
      </c>
      <c r="TY44">
        <v>242941.20139999999</v>
      </c>
      <c r="TZ44">
        <v>258243.8333</v>
      </c>
      <c r="UA44">
        <v>273806.87800000003</v>
      </c>
      <c r="UB44">
        <v>282850.91619999998</v>
      </c>
      <c r="UC44">
        <v>290554.0307</v>
      </c>
      <c r="UD44">
        <v>299263.04859999998</v>
      </c>
      <c r="UE44">
        <v>304585.8983</v>
      </c>
      <c r="UF44">
        <v>309983.7255</v>
      </c>
      <c r="UG44">
        <v>314395.18310000002</v>
      </c>
      <c r="UH44">
        <v>315777.33620000002</v>
      </c>
      <c r="UI44">
        <v>317007.1642</v>
      </c>
      <c r="UJ44">
        <v>313829.13569999998</v>
      </c>
      <c r="UK44">
        <v>311485.87280000001</v>
      </c>
      <c r="UL44">
        <v>308834.51549999998</v>
      </c>
      <c r="UM44">
        <v>307718.45169999998</v>
      </c>
      <c r="UN44">
        <v>303211.05579999997</v>
      </c>
      <c r="UO44">
        <v>295277.41369999998</v>
      </c>
      <c r="UP44">
        <v>293887.60810000001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381808.73910000001</v>
      </c>
      <c r="UY44">
        <v>419894.48060000001</v>
      </c>
      <c r="UZ44">
        <v>461807.49160000001</v>
      </c>
      <c r="VA44">
        <v>507106.9878</v>
      </c>
      <c r="VB44">
        <v>537367.6936</v>
      </c>
      <c r="VC44">
        <v>580008.52110000001</v>
      </c>
      <c r="VD44">
        <v>611220.37639999995</v>
      </c>
      <c r="VE44">
        <v>675836.98580000002</v>
      </c>
      <c r="VF44">
        <v>696161.70689999999</v>
      </c>
      <c r="VG44">
        <v>714729.12659999996</v>
      </c>
      <c r="VH44">
        <v>771851.13919999998</v>
      </c>
      <c r="VI44">
        <v>778661.37509999995</v>
      </c>
      <c r="VJ44">
        <v>850775.88840000005</v>
      </c>
      <c r="VK44">
        <v>869711.67440000002</v>
      </c>
      <c r="VL44">
        <v>882355.04020000005</v>
      </c>
      <c r="VM44">
        <v>876174.10900000005</v>
      </c>
      <c r="VN44">
        <v>875921.43940000003</v>
      </c>
      <c r="VO44">
        <v>913781.00120000006</v>
      </c>
      <c r="VP44">
        <v>958615.63300000003</v>
      </c>
      <c r="VQ44">
        <v>998136.44070000004</v>
      </c>
      <c r="VR44">
        <v>989643.09539999999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210412.40419999999</v>
      </c>
      <c r="WA44">
        <v>163427.11009999999</v>
      </c>
      <c r="WB44">
        <v>119000.3229</v>
      </c>
      <c r="WC44">
        <v>192557.15669999999</v>
      </c>
      <c r="WD44">
        <v>373897.39169999998</v>
      </c>
      <c r="WE44">
        <v>508210.04700000002</v>
      </c>
      <c r="WF44">
        <v>458164.39750000002</v>
      </c>
      <c r="WG44">
        <v>171084.5398</v>
      </c>
      <c r="WH44">
        <v>232542.09289999999</v>
      </c>
      <c r="WI44">
        <v>322527.17460000003</v>
      </c>
      <c r="WJ44">
        <v>407073.13299999997</v>
      </c>
      <c r="WK44">
        <v>547223.03159999999</v>
      </c>
      <c r="WL44">
        <v>442737.08059999999</v>
      </c>
      <c r="WM44">
        <v>487154.06929999997</v>
      </c>
      <c r="WN44">
        <v>612072.50280000002</v>
      </c>
      <c r="WO44">
        <v>567234.00520000001</v>
      </c>
      <c r="WP44">
        <v>681834.68030000001</v>
      </c>
      <c r="WQ44">
        <v>636514.82479999994</v>
      </c>
      <c r="WR44">
        <v>568537.51340000005</v>
      </c>
      <c r="WS44">
        <v>479981.016</v>
      </c>
      <c r="WT44">
        <v>699001.47959999996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34600000</v>
      </c>
      <c r="ZG44">
        <v>34000000</v>
      </c>
      <c r="ZH44">
        <v>33700000</v>
      </c>
      <c r="ZI44">
        <v>34300000</v>
      </c>
      <c r="ZJ44">
        <v>34600000</v>
      </c>
      <c r="ZK44">
        <v>33700000</v>
      </c>
      <c r="ZL44">
        <v>33500000</v>
      </c>
      <c r="ZM44">
        <v>32600000</v>
      </c>
      <c r="ZN44">
        <v>32700000</v>
      </c>
      <c r="ZO44">
        <v>32500000</v>
      </c>
      <c r="ZP44">
        <v>32600000</v>
      </c>
      <c r="ZQ44">
        <v>32800000</v>
      </c>
      <c r="ZR44">
        <v>32400000</v>
      </c>
      <c r="ZS44">
        <v>32100000</v>
      </c>
      <c r="ZT44">
        <v>31800000</v>
      </c>
      <c r="ZU44">
        <v>31400000</v>
      </c>
      <c r="ZV44">
        <v>30700000</v>
      </c>
      <c r="ZW44">
        <v>30200000</v>
      </c>
      <c r="ZX44">
        <v>29400000</v>
      </c>
      <c r="ZY44">
        <v>28500000</v>
      </c>
      <c r="ZZ44">
        <v>27800000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26100000</v>
      </c>
      <c r="ABK44">
        <v>26600000</v>
      </c>
      <c r="ABL44">
        <v>27200000</v>
      </c>
      <c r="ABM44">
        <v>27900000</v>
      </c>
      <c r="ABN44">
        <v>28300000</v>
      </c>
      <c r="ABO44">
        <v>28500000</v>
      </c>
      <c r="ABP44">
        <v>28800000</v>
      </c>
      <c r="ABQ44">
        <v>28900000</v>
      </c>
      <c r="ABR44">
        <v>29100000</v>
      </c>
      <c r="ABS44">
        <v>29400000</v>
      </c>
      <c r="ABT44">
        <v>29500000</v>
      </c>
      <c r="ABU44">
        <v>29400000</v>
      </c>
      <c r="ABV44">
        <v>29300000</v>
      </c>
      <c r="ABW44">
        <v>29100000</v>
      </c>
      <c r="ABX44">
        <v>29000000</v>
      </c>
      <c r="ABY44">
        <v>28800000</v>
      </c>
      <c r="ABZ44">
        <v>28500000</v>
      </c>
      <c r="ACA44">
        <v>28000000</v>
      </c>
      <c r="ACB44">
        <v>27600000</v>
      </c>
      <c r="ACC44">
        <v>27300000</v>
      </c>
      <c r="ACD44">
        <v>26900000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1060000</v>
      </c>
      <c r="ADO44">
        <v>1020000</v>
      </c>
      <c r="ADP44">
        <v>986738.5673</v>
      </c>
      <c r="ADQ44">
        <v>949316.59160000004</v>
      </c>
      <c r="ADR44">
        <v>901797.89930000005</v>
      </c>
      <c r="ADS44">
        <v>864776.30759999994</v>
      </c>
      <c r="ADT44">
        <v>836297.03390000004</v>
      </c>
      <c r="ADU44">
        <v>800147.68180000002</v>
      </c>
      <c r="ADV44">
        <v>768069.36479999998</v>
      </c>
      <c r="ADW44">
        <v>746425.51780000003</v>
      </c>
      <c r="ADX44">
        <v>720751.94420000003</v>
      </c>
      <c r="ADY44">
        <v>696723.97479999997</v>
      </c>
      <c r="ADZ44">
        <v>665594.45849999995</v>
      </c>
      <c r="AEA44">
        <v>638363.63939999999</v>
      </c>
      <c r="AEB44">
        <v>623085.76289999997</v>
      </c>
      <c r="AEC44">
        <v>596673.45849999995</v>
      </c>
      <c r="AED44">
        <v>573467.04610000004</v>
      </c>
      <c r="AEE44">
        <v>549302.33519999997</v>
      </c>
      <c r="AEF44">
        <v>535213.86320000002</v>
      </c>
      <c r="AEG44">
        <v>519702.40059999999</v>
      </c>
      <c r="AEH44">
        <v>509067.80599999998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8560000</v>
      </c>
      <c r="AEQ44">
        <v>8530000</v>
      </c>
      <c r="AER44">
        <v>8480000</v>
      </c>
      <c r="AES44">
        <v>8450000</v>
      </c>
      <c r="AET44">
        <v>8460000</v>
      </c>
      <c r="AEU44">
        <v>8370000</v>
      </c>
      <c r="AEV44">
        <v>8210000</v>
      </c>
      <c r="AEW44">
        <v>8090000</v>
      </c>
      <c r="AEX44">
        <v>7960000</v>
      </c>
      <c r="AEY44">
        <v>7840000</v>
      </c>
      <c r="AEZ44">
        <v>7690000</v>
      </c>
      <c r="AFA44">
        <v>7550000</v>
      </c>
      <c r="AFB44">
        <v>7390000</v>
      </c>
      <c r="AFC44">
        <v>7240000</v>
      </c>
      <c r="AFD44">
        <v>7080000</v>
      </c>
      <c r="AFE44">
        <v>6970000</v>
      </c>
      <c r="AFF44">
        <v>6810000</v>
      </c>
      <c r="AFG44">
        <v>6660000</v>
      </c>
      <c r="AFH44">
        <v>6480000</v>
      </c>
      <c r="AFI44">
        <v>6300000</v>
      </c>
      <c r="AFJ44">
        <v>6120000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204.884173</v>
      </c>
      <c r="AGU44">
        <v>220.89168549999999</v>
      </c>
      <c r="AGV44">
        <v>235.3772946</v>
      </c>
      <c r="AGW44">
        <v>249.5042095</v>
      </c>
      <c r="AGX44">
        <v>265.22023890000003</v>
      </c>
      <c r="AGY44">
        <v>281.20371619999997</v>
      </c>
      <c r="AGZ44">
        <v>290.49207719999998</v>
      </c>
      <c r="AHA44">
        <v>298.40328979999998</v>
      </c>
      <c r="AHB44">
        <v>307.34758010000002</v>
      </c>
      <c r="AHC44">
        <v>312.81422550000002</v>
      </c>
      <c r="AHD44">
        <v>318.35787399999998</v>
      </c>
      <c r="AHE44">
        <v>322.88850619999999</v>
      </c>
      <c r="AHF44">
        <v>324.307998</v>
      </c>
      <c r="AHG44">
        <v>325.57104950000002</v>
      </c>
      <c r="AHH44">
        <v>322.30716710000002</v>
      </c>
      <c r="AHI44">
        <v>319.90060140000003</v>
      </c>
      <c r="AHJ44">
        <v>317.17761830000001</v>
      </c>
      <c r="AHK44">
        <v>316.0314042</v>
      </c>
      <c r="AHL44">
        <v>311.402242</v>
      </c>
      <c r="AHM44">
        <v>303.25427409999998</v>
      </c>
      <c r="AHN44">
        <v>301.82692320000001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29.58232598</v>
      </c>
      <c r="AHW44">
        <v>32.533187779999999</v>
      </c>
      <c r="AHX44">
        <v>35.780584249999997</v>
      </c>
      <c r="AHY44">
        <v>39.29036369</v>
      </c>
      <c r="AHZ44">
        <v>41.634946130000003</v>
      </c>
      <c r="AIA44">
        <v>44.938733419999998</v>
      </c>
      <c r="AIB44">
        <v>47.357010379999998</v>
      </c>
      <c r="AIC44">
        <v>52.363468869999998</v>
      </c>
      <c r="AID44">
        <v>53.93821681</v>
      </c>
      <c r="AIE44">
        <v>55.376810020000001</v>
      </c>
      <c r="AIF44">
        <v>59.802591380000003</v>
      </c>
      <c r="AIG44">
        <v>60.330244620000002</v>
      </c>
      <c r="AIH44">
        <v>65.917636479999999</v>
      </c>
      <c r="AII44">
        <v>67.384770500000002</v>
      </c>
      <c r="AIJ44">
        <v>68.364371370000001</v>
      </c>
      <c r="AIK44">
        <v>67.885476299999993</v>
      </c>
      <c r="AIL44">
        <v>67.865899600000006</v>
      </c>
      <c r="AIM44">
        <v>70.799237120000001</v>
      </c>
      <c r="AIN44">
        <v>74.272999130000002</v>
      </c>
      <c r="AIO44">
        <v>77.335049040000001</v>
      </c>
      <c r="AIP44">
        <v>76.676989430000006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1.5197791</v>
      </c>
      <c r="AIY44">
        <v>1.1804109519999999</v>
      </c>
      <c r="AIZ44">
        <v>0.859522538</v>
      </c>
      <c r="AJA44">
        <v>1.390813168</v>
      </c>
      <c r="AJB44">
        <v>2.700608093</v>
      </c>
      <c r="AJC44">
        <v>3.6707294460000002</v>
      </c>
      <c r="AJD44">
        <v>3.3092567819999998</v>
      </c>
      <c r="AJE44">
        <v>1.235719486</v>
      </c>
      <c r="AJF44">
        <v>1.679618718</v>
      </c>
      <c r="AJG44">
        <v>2.3295682640000002</v>
      </c>
      <c r="AJH44">
        <v>2.9402317889999998</v>
      </c>
      <c r="AJI44">
        <v>3.9525147280000001</v>
      </c>
      <c r="AJJ44">
        <v>3.1978274500000001</v>
      </c>
      <c r="AJK44">
        <v>3.5186450900000001</v>
      </c>
      <c r="AJL44">
        <v>4.4209133060000001</v>
      </c>
      <c r="AJM44">
        <v>4.097051166</v>
      </c>
      <c r="AJN44">
        <v>4.9247956689999999</v>
      </c>
      <c r="AJO44">
        <v>4.597456749</v>
      </c>
      <c r="AJP44">
        <v>4.1064662219999999</v>
      </c>
      <c r="AJQ44">
        <v>3.4668351390000001</v>
      </c>
      <c r="AJR44">
        <v>5.0487890369999997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217.71546979999999</v>
      </c>
      <c r="AKA44">
        <v>138.74253640000001</v>
      </c>
      <c r="AKB44">
        <v>200.367943</v>
      </c>
      <c r="AKC44">
        <v>178.4067392</v>
      </c>
      <c r="AKD44">
        <v>188.23303659999999</v>
      </c>
      <c r="AKE44">
        <v>170.0801902</v>
      </c>
      <c r="AKF44">
        <v>237.7929747</v>
      </c>
      <c r="AKG44">
        <v>302.5757332</v>
      </c>
      <c r="AKH44">
        <v>206.35473579999999</v>
      </c>
      <c r="AKI44">
        <v>254.32308750000001</v>
      </c>
      <c r="AKJ44">
        <v>268.18941640000003</v>
      </c>
      <c r="AKK44">
        <v>211.33236489999999</v>
      </c>
      <c r="AKL44">
        <v>243.86133910000001</v>
      </c>
      <c r="AKM44">
        <v>280.01742180000002</v>
      </c>
      <c r="AKN44">
        <v>262.45837790000002</v>
      </c>
      <c r="AKO44">
        <v>349.15429260000002</v>
      </c>
      <c r="AKP44">
        <v>265.99330359999999</v>
      </c>
      <c r="AKQ44">
        <v>367.6557636</v>
      </c>
      <c r="AKR44">
        <v>325.54231629999998</v>
      </c>
      <c r="AKS44">
        <v>342.49615260000002</v>
      </c>
      <c r="AKT44">
        <v>337.35400179999999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81.982398180000004</v>
      </c>
      <c r="AME44">
        <v>80.431909160000004</v>
      </c>
      <c r="AMF44">
        <v>79.760314660000006</v>
      </c>
      <c r="AMG44">
        <v>81.164357190000004</v>
      </c>
      <c r="AMH44">
        <v>81.865514239999996</v>
      </c>
      <c r="AMI44">
        <v>79.894399949999993</v>
      </c>
      <c r="AMJ44">
        <v>79.252753600000005</v>
      </c>
      <c r="AMK44">
        <v>77.217135380000002</v>
      </c>
      <c r="AML44">
        <v>77.388858459999994</v>
      </c>
      <c r="AMM44">
        <v>76.970953179999995</v>
      </c>
      <c r="AMN44">
        <v>77.117844320000003</v>
      </c>
      <c r="AMO44">
        <v>77.675487860000004</v>
      </c>
      <c r="AMP44">
        <v>76.656537310000004</v>
      </c>
      <c r="AMQ44">
        <v>75.924697609999996</v>
      </c>
      <c r="AMR44">
        <v>75.297168409999998</v>
      </c>
      <c r="AMS44">
        <v>74.334237110000004</v>
      </c>
      <c r="AMT44">
        <v>72.73648292</v>
      </c>
      <c r="AMU44">
        <v>71.603580919999999</v>
      </c>
      <c r="AMV44">
        <v>69.686909459999995</v>
      </c>
      <c r="AMW44">
        <v>67.383941660000005</v>
      </c>
      <c r="AMX44">
        <v>65.925359659999998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301.27086739999999</v>
      </c>
      <c r="ANG44">
        <v>304.64161949999999</v>
      </c>
      <c r="ANH44">
        <v>248.6246816</v>
      </c>
      <c r="ANI44">
        <v>218.8897346</v>
      </c>
      <c r="ANJ44">
        <v>242.87112060000001</v>
      </c>
      <c r="ANK44">
        <v>269.9736734</v>
      </c>
      <c r="ANL44">
        <v>269.68796379999998</v>
      </c>
      <c r="ANM44">
        <v>209.06796550000001</v>
      </c>
      <c r="ANN44">
        <v>182.6743165</v>
      </c>
      <c r="ANO44">
        <v>196.78562539999999</v>
      </c>
      <c r="ANP44">
        <v>156.3269335</v>
      </c>
      <c r="ANQ44">
        <v>221.88814260000001</v>
      </c>
      <c r="ANR44">
        <v>294.02978510000003</v>
      </c>
      <c r="ANS44">
        <v>281.67397490000002</v>
      </c>
      <c r="ANT44">
        <v>232.4019926</v>
      </c>
      <c r="ANU44">
        <v>191.1467586</v>
      </c>
      <c r="ANV44">
        <v>218.15587059999999</v>
      </c>
      <c r="ANW44">
        <v>180.019015</v>
      </c>
      <c r="ANX44">
        <v>175.85955759999999</v>
      </c>
      <c r="ANY44">
        <v>225.9485473</v>
      </c>
      <c r="ANZ44">
        <v>168.71302410000001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100.2078056</v>
      </c>
      <c r="AOI44">
        <v>102.264988</v>
      </c>
      <c r="AOJ44">
        <v>104.7662553</v>
      </c>
      <c r="AOK44">
        <v>107.1750693</v>
      </c>
      <c r="AOL44">
        <v>108.9129185</v>
      </c>
      <c r="AOM44">
        <v>109.6338028</v>
      </c>
      <c r="AON44">
        <v>110.6367082</v>
      </c>
      <c r="AOO44">
        <v>111.1772004</v>
      </c>
      <c r="AOP44">
        <v>111.7433142</v>
      </c>
      <c r="AOQ44">
        <v>113.0029083</v>
      </c>
      <c r="AOR44">
        <v>113.4966814</v>
      </c>
      <c r="AOS44">
        <v>112.87112399999999</v>
      </c>
      <c r="AOT44">
        <v>112.5344595</v>
      </c>
      <c r="AOU44">
        <v>111.9132977</v>
      </c>
      <c r="AOV44">
        <v>111.5615703</v>
      </c>
      <c r="AOW44">
        <v>110.84079819999999</v>
      </c>
      <c r="AOX44">
        <v>109.4476761</v>
      </c>
      <c r="AOY44">
        <v>107.64829279999999</v>
      </c>
      <c r="AOZ44">
        <v>106.19787289999999</v>
      </c>
      <c r="APA44">
        <v>105.06779969999999</v>
      </c>
      <c r="APB44">
        <v>103.48993299999999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619.83281980000004</v>
      </c>
      <c r="APK44">
        <v>837.60910379999996</v>
      </c>
      <c r="APL44">
        <v>821.75405109999997</v>
      </c>
      <c r="APM44">
        <v>758.15628509999999</v>
      </c>
      <c r="APN44">
        <v>825.35040839999999</v>
      </c>
      <c r="APO44">
        <v>1066.5817139999999</v>
      </c>
      <c r="APP44">
        <v>919.45359269999994</v>
      </c>
      <c r="APQ44">
        <v>1037.5066939999999</v>
      </c>
      <c r="APR44">
        <v>975.70274610000001</v>
      </c>
      <c r="APS44">
        <v>726.85419590000004</v>
      </c>
      <c r="APT44">
        <v>796.66981820000001</v>
      </c>
      <c r="APU44">
        <v>923.87719000000004</v>
      </c>
      <c r="APV44">
        <v>864.70993680000004</v>
      </c>
      <c r="APW44">
        <v>1030.9976879999999</v>
      </c>
      <c r="APX44">
        <v>1097.198744</v>
      </c>
      <c r="APY44">
        <v>871.19544459999997</v>
      </c>
      <c r="APZ44">
        <v>924.64680940000005</v>
      </c>
      <c r="AQA44">
        <v>1047.748218</v>
      </c>
      <c r="AQB44">
        <v>812.79249879999998</v>
      </c>
      <c r="AQC44">
        <v>869.94113249999998</v>
      </c>
      <c r="AQD44">
        <v>840.41765740000005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137.02795269999999</v>
      </c>
      <c r="ARO44">
        <v>136.48812749999999</v>
      </c>
      <c r="ARP44">
        <v>135.7178175</v>
      </c>
      <c r="ARQ44">
        <v>135.1948362</v>
      </c>
      <c r="ARR44">
        <v>135.3310141</v>
      </c>
      <c r="ARS44">
        <v>133.94468209999999</v>
      </c>
      <c r="ART44">
        <v>131.40249370000001</v>
      </c>
      <c r="ARU44">
        <v>129.53358249999999</v>
      </c>
      <c r="ARV44">
        <v>127.4485506</v>
      </c>
      <c r="ARW44">
        <v>125.5527719</v>
      </c>
      <c r="ARX44">
        <v>123.1322006</v>
      </c>
      <c r="ARY44">
        <v>120.91360570000001</v>
      </c>
      <c r="ARZ44">
        <v>118.2861783</v>
      </c>
      <c r="ASA44">
        <v>115.9372625</v>
      </c>
      <c r="ASB44">
        <v>113.2927433</v>
      </c>
      <c r="ASC44">
        <v>111.4975558</v>
      </c>
      <c r="ASD44">
        <v>108.9483381</v>
      </c>
      <c r="ASE44">
        <v>106.65563539999999</v>
      </c>
      <c r="ASF44">
        <v>103.73073290000001</v>
      </c>
      <c r="ASG44">
        <v>100.90776870000001</v>
      </c>
      <c r="ASH44">
        <v>97.990101089999996</v>
      </c>
    </row>
    <row r="45" spans="3:1178" x14ac:dyDescent="0.25">
      <c r="C45">
        <v>0</v>
      </c>
      <c r="D45">
        <v>0</v>
      </c>
      <c r="E45">
        <v>0</v>
      </c>
      <c r="F45">
        <v>186</v>
      </c>
      <c r="G45">
        <v>212</v>
      </c>
      <c r="H45">
        <v>214</v>
      </c>
      <c r="I45">
        <v>221</v>
      </c>
      <c r="J45">
        <v>191</v>
      </c>
      <c r="K45">
        <v>214</v>
      </c>
      <c r="L45">
        <v>235</v>
      </c>
      <c r="M45">
        <v>254</v>
      </c>
      <c r="N45">
        <v>204</v>
      </c>
      <c r="O45">
        <v>206</v>
      </c>
      <c r="P45">
        <v>225</v>
      </c>
      <c r="Q45">
        <v>219</v>
      </c>
      <c r="R45">
        <v>234</v>
      </c>
      <c r="S45">
        <v>231</v>
      </c>
      <c r="T45">
        <v>233</v>
      </c>
      <c r="U45">
        <v>230</v>
      </c>
      <c r="V45">
        <v>241</v>
      </c>
      <c r="W45">
        <v>260</v>
      </c>
      <c r="X45">
        <v>265</v>
      </c>
      <c r="Y45">
        <v>263</v>
      </c>
      <c r="Z45">
        <v>256</v>
      </c>
      <c r="AA45">
        <v>266</v>
      </c>
      <c r="AB45">
        <v>241</v>
      </c>
      <c r="AC45">
        <v>224</v>
      </c>
      <c r="AD45">
        <v>259</v>
      </c>
      <c r="AE45">
        <v>0</v>
      </c>
      <c r="AF45">
        <v>0</v>
      </c>
      <c r="AG45">
        <v>0</v>
      </c>
      <c r="AH45">
        <v>81</v>
      </c>
      <c r="AI45">
        <v>63</v>
      </c>
      <c r="AJ45">
        <v>68</v>
      </c>
      <c r="AK45">
        <v>74</v>
      </c>
      <c r="AL45">
        <v>61</v>
      </c>
      <c r="AM45">
        <v>79</v>
      </c>
      <c r="AN45">
        <v>91</v>
      </c>
      <c r="AO45">
        <v>88</v>
      </c>
      <c r="AP45">
        <v>89</v>
      </c>
      <c r="AQ45">
        <v>79</v>
      </c>
      <c r="AR45">
        <v>104</v>
      </c>
      <c r="AS45">
        <v>89</v>
      </c>
      <c r="AT45">
        <v>104</v>
      </c>
      <c r="AU45">
        <v>93</v>
      </c>
      <c r="AV45">
        <v>127</v>
      </c>
      <c r="AW45">
        <v>96</v>
      </c>
      <c r="AX45">
        <v>109</v>
      </c>
      <c r="AY45">
        <v>119</v>
      </c>
      <c r="AZ45">
        <v>130</v>
      </c>
      <c r="BA45">
        <v>138</v>
      </c>
      <c r="BB45">
        <v>149</v>
      </c>
      <c r="BC45">
        <v>151</v>
      </c>
      <c r="BD45">
        <v>149</v>
      </c>
      <c r="BE45">
        <v>168</v>
      </c>
      <c r="BF45">
        <v>150</v>
      </c>
      <c r="BG45">
        <v>0</v>
      </c>
      <c r="BH45">
        <v>0</v>
      </c>
      <c r="BI45">
        <v>0</v>
      </c>
      <c r="BJ45">
        <v>166</v>
      </c>
      <c r="BK45">
        <v>141</v>
      </c>
      <c r="BL45">
        <v>140</v>
      </c>
      <c r="BM45">
        <v>157</v>
      </c>
      <c r="BN45">
        <v>182</v>
      </c>
      <c r="BO45">
        <v>149</v>
      </c>
      <c r="BP45">
        <v>161</v>
      </c>
      <c r="BQ45">
        <v>164</v>
      </c>
      <c r="BR45">
        <v>184</v>
      </c>
      <c r="BS45">
        <v>176</v>
      </c>
      <c r="BT45">
        <v>208</v>
      </c>
      <c r="BU45">
        <v>184</v>
      </c>
      <c r="BV45">
        <v>189</v>
      </c>
      <c r="BW45">
        <v>205</v>
      </c>
      <c r="BX45">
        <v>213</v>
      </c>
      <c r="BY45">
        <v>222</v>
      </c>
      <c r="BZ45">
        <v>204</v>
      </c>
      <c r="CA45">
        <v>212</v>
      </c>
      <c r="CB45">
        <v>230</v>
      </c>
      <c r="CC45">
        <v>235</v>
      </c>
      <c r="CD45">
        <v>223</v>
      </c>
      <c r="CE45">
        <v>225</v>
      </c>
      <c r="CF45">
        <v>193</v>
      </c>
      <c r="CG45">
        <v>245</v>
      </c>
      <c r="CH45">
        <v>281</v>
      </c>
      <c r="CI45">
        <v>0</v>
      </c>
      <c r="CJ45">
        <v>0</v>
      </c>
      <c r="CK45">
        <v>0</v>
      </c>
      <c r="CL45">
        <v>31</v>
      </c>
      <c r="CM45">
        <v>34</v>
      </c>
      <c r="CN45">
        <v>38</v>
      </c>
      <c r="CO45">
        <v>40</v>
      </c>
      <c r="CP45">
        <v>42</v>
      </c>
      <c r="CQ45">
        <v>50</v>
      </c>
      <c r="CR45">
        <v>38</v>
      </c>
      <c r="CS45">
        <v>45</v>
      </c>
      <c r="CT45">
        <v>54</v>
      </c>
      <c r="CU45">
        <v>52</v>
      </c>
      <c r="CV45">
        <v>52</v>
      </c>
      <c r="CW45">
        <v>52</v>
      </c>
      <c r="CX45">
        <v>38</v>
      </c>
      <c r="CY45">
        <v>47</v>
      </c>
      <c r="CZ45">
        <v>46</v>
      </c>
      <c r="DA45">
        <v>63</v>
      </c>
      <c r="DB45">
        <v>60</v>
      </c>
      <c r="DC45">
        <v>67</v>
      </c>
      <c r="DD45">
        <v>60</v>
      </c>
      <c r="DE45">
        <v>48</v>
      </c>
      <c r="DF45">
        <v>62</v>
      </c>
      <c r="DG45">
        <v>57</v>
      </c>
      <c r="DH45">
        <v>62</v>
      </c>
      <c r="DI45">
        <v>66</v>
      </c>
      <c r="DJ45">
        <v>73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1</v>
      </c>
      <c r="DQ45">
        <v>3</v>
      </c>
      <c r="DR45">
        <v>3</v>
      </c>
      <c r="DS45">
        <v>3</v>
      </c>
      <c r="DT45">
        <v>3</v>
      </c>
      <c r="DU45">
        <v>8</v>
      </c>
      <c r="DV45">
        <v>6</v>
      </c>
      <c r="DW45">
        <v>8</v>
      </c>
      <c r="DX45">
        <v>6</v>
      </c>
      <c r="DY45">
        <v>2</v>
      </c>
      <c r="DZ45">
        <v>8</v>
      </c>
      <c r="EA45">
        <v>5</v>
      </c>
      <c r="EB45">
        <v>3</v>
      </c>
      <c r="EC45">
        <v>9</v>
      </c>
      <c r="ED45">
        <v>4</v>
      </c>
      <c r="EE45">
        <v>8</v>
      </c>
      <c r="EF45">
        <v>5</v>
      </c>
      <c r="EG45">
        <v>12</v>
      </c>
      <c r="EH45">
        <v>8</v>
      </c>
      <c r="EI45">
        <v>5</v>
      </c>
      <c r="EJ45">
        <v>14</v>
      </c>
      <c r="EK45">
        <v>7</v>
      </c>
      <c r="EL45">
        <v>15</v>
      </c>
      <c r="EM45">
        <v>0</v>
      </c>
      <c r="EN45">
        <v>0</v>
      </c>
      <c r="EO45">
        <v>0</v>
      </c>
      <c r="EP45">
        <v>15</v>
      </c>
      <c r="EQ45">
        <v>0</v>
      </c>
      <c r="ER45">
        <v>5</v>
      </c>
      <c r="ES45">
        <v>5</v>
      </c>
      <c r="ET45">
        <v>10</v>
      </c>
      <c r="EU45">
        <v>15</v>
      </c>
      <c r="EV45">
        <v>10</v>
      </c>
      <c r="EW45">
        <v>20</v>
      </c>
      <c r="EX45">
        <v>15</v>
      </c>
      <c r="EY45">
        <v>35</v>
      </c>
      <c r="EZ45">
        <v>35</v>
      </c>
      <c r="FA45">
        <v>40</v>
      </c>
      <c r="FB45">
        <v>20</v>
      </c>
      <c r="FC45">
        <v>30</v>
      </c>
      <c r="FD45">
        <v>40</v>
      </c>
      <c r="FE45">
        <v>15</v>
      </c>
      <c r="FF45">
        <v>25</v>
      </c>
      <c r="FG45">
        <v>35</v>
      </c>
      <c r="FH45">
        <v>30</v>
      </c>
      <c r="FI45">
        <v>25</v>
      </c>
      <c r="FJ45">
        <v>50</v>
      </c>
      <c r="FK45">
        <v>15</v>
      </c>
      <c r="FL45">
        <v>60</v>
      </c>
      <c r="FM45">
        <v>50</v>
      </c>
      <c r="FN45">
        <v>40</v>
      </c>
      <c r="FO45">
        <v>0</v>
      </c>
      <c r="FP45">
        <v>0</v>
      </c>
      <c r="FQ45">
        <v>5908</v>
      </c>
      <c r="FR45">
        <v>6492</v>
      </c>
      <c r="FS45">
        <v>7005</v>
      </c>
      <c r="FT45">
        <v>7426</v>
      </c>
      <c r="FU45">
        <v>7728</v>
      </c>
      <c r="FV45">
        <v>8055</v>
      </c>
      <c r="FW45">
        <v>8327</v>
      </c>
      <c r="FX45">
        <v>8517</v>
      </c>
      <c r="FY45">
        <v>8722</v>
      </c>
      <c r="FZ45">
        <v>8811</v>
      </c>
      <c r="GA45">
        <v>8916</v>
      </c>
      <c r="GB45">
        <v>9048</v>
      </c>
      <c r="GC45">
        <v>9160</v>
      </c>
      <c r="GD45">
        <v>9200</v>
      </c>
      <c r="GE45">
        <v>9259</v>
      </c>
      <c r="GF45">
        <v>9320</v>
      </c>
      <c r="GG45">
        <v>9337</v>
      </c>
      <c r="GH45">
        <v>9362</v>
      </c>
      <c r="GI45">
        <v>9417</v>
      </c>
      <c r="GJ45">
        <v>9422</v>
      </c>
      <c r="GK45">
        <v>9320</v>
      </c>
      <c r="GL45">
        <v>9425</v>
      </c>
      <c r="GM45">
        <v>9405</v>
      </c>
      <c r="GN45">
        <v>9426</v>
      </c>
      <c r="GO45">
        <v>9449</v>
      </c>
      <c r="GP45">
        <v>9404</v>
      </c>
      <c r="GQ45">
        <v>0</v>
      </c>
      <c r="GR45">
        <v>0</v>
      </c>
      <c r="GS45">
        <v>653</v>
      </c>
      <c r="GT45">
        <v>855</v>
      </c>
      <c r="GU45">
        <v>1043</v>
      </c>
      <c r="GV45">
        <v>1257</v>
      </c>
      <c r="GW45">
        <v>1478</v>
      </c>
      <c r="GX45">
        <v>1681</v>
      </c>
      <c r="GY45">
        <v>1898</v>
      </c>
      <c r="GZ45">
        <v>2130</v>
      </c>
      <c r="HA45">
        <v>2343</v>
      </c>
      <c r="HB45">
        <v>2568</v>
      </c>
      <c r="HC45">
        <v>2737</v>
      </c>
      <c r="HD45">
        <v>2857</v>
      </c>
      <c r="HE45">
        <v>3028</v>
      </c>
      <c r="HF45">
        <v>3199</v>
      </c>
      <c r="HG45">
        <v>3370</v>
      </c>
      <c r="HH45">
        <v>3513</v>
      </c>
      <c r="HI45">
        <v>3667</v>
      </c>
      <c r="HJ45">
        <v>3754</v>
      </c>
      <c r="HK45">
        <v>3872</v>
      </c>
      <c r="HL45">
        <v>3967</v>
      </c>
      <c r="HM45">
        <v>4086</v>
      </c>
      <c r="HN45">
        <v>4165</v>
      </c>
      <c r="HO45">
        <v>4285</v>
      </c>
      <c r="HP45">
        <v>4371</v>
      </c>
      <c r="HQ45">
        <v>4459</v>
      </c>
      <c r="HR45">
        <v>4559</v>
      </c>
      <c r="HS45">
        <v>0</v>
      </c>
      <c r="HT45">
        <v>0</v>
      </c>
      <c r="HU45">
        <v>72</v>
      </c>
      <c r="HV45">
        <v>81</v>
      </c>
      <c r="HW45">
        <v>98</v>
      </c>
      <c r="HX45">
        <v>109</v>
      </c>
      <c r="HY45">
        <v>130</v>
      </c>
      <c r="HZ45">
        <v>155</v>
      </c>
      <c r="IA45">
        <v>169</v>
      </c>
      <c r="IB45">
        <v>205</v>
      </c>
      <c r="IC45">
        <v>230</v>
      </c>
      <c r="ID45">
        <v>268</v>
      </c>
      <c r="IE45">
        <v>301</v>
      </c>
      <c r="IF45">
        <v>321</v>
      </c>
      <c r="IG45">
        <v>343</v>
      </c>
      <c r="IH45">
        <v>363</v>
      </c>
      <c r="II45">
        <v>395</v>
      </c>
      <c r="IJ45">
        <v>413</v>
      </c>
      <c r="IK45">
        <v>452</v>
      </c>
      <c r="IL45">
        <v>477</v>
      </c>
      <c r="IM45">
        <v>506</v>
      </c>
      <c r="IN45">
        <v>535</v>
      </c>
      <c r="IO45">
        <v>569</v>
      </c>
      <c r="IP45">
        <v>589</v>
      </c>
      <c r="IQ45">
        <v>600</v>
      </c>
      <c r="IR45">
        <v>606</v>
      </c>
      <c r="IS45">
        <v>620</v>
      </c>
      <c r="IT45">
        <v>651</v>
      </c>
      <c r="IU45">
        <v>0</v>
      </c>
      <c r="IV45">
        <v>0</v>
      </c>
      <c r="IW45">
        <v>9</v>
      </c>
      <c r="IX45">
        <v>5</v>
      </c>
      <c r="IY45">
        <v>5</v>
      </c>
      <c r="IZ45">
        <v>6</v>
      </c>
      <c r="JA45">
        <v>3</v>
      </c>
      <c r="JB45">
        <v>6</v>
      </c>
      <c r="JC45">
        <v>6</v>
      </c>
      <c r="JD45">
        <v>6</v>
      </c>
      <c r="JE45">
        <v>9</v>
      </c>
      <c r="JF45">
        <v>6</v>
      </c>
      <c r="JG45">
        <v>9</v>
      </c>
      <c r="JH45">
        <v>12</v>
      </c>
      <c r="JI45">
        <v>18</v>
      </c>
      <c r="JJ45">
        <v>18</v>
      </c>
      <c r="JK45">
        <v>17</v>
      </c>
      <c r="JL45">
        <v>14</v>
      </c>
      <c r="JM45">
        <v>14</v>
      </c>
      <c r="JN45">
        <v>14</v>
      </c>
      <c r="JO45">
        <v>27</v>
      </c>
      <c r="JP45">
        <v>17</v>
      </c>
      <c r="JQ45">
        <v>23</v>
      </c>
      <c r="JR45">
        <v>29</v>
      </c>
      <c r="JS45">
        <v>25</v>
      </c>
      <c r="JT45">
        <v>28</v>
      </c>
      <c r="JU45">
        <v>29</v>
      </c>
      <c r="JV45">
        <v>21</v>
      </c>
      <c r="JW45">
        <v>0</v>
      </c>
      <c r="JX45">
        <v>0</v>
      </c>
      <c r="JY45">
        <v>0</v>
      </c>
      <c r="JZ45">
        <v>12</v>
      </c>
      <c r="KA45">
        <v>19</v>
      </c>
      <c r="KB45">
        <v>34</v>
      </c>
      <c r="KC45">
        <v>42</v>
      </c>
      <c r="KD45">
        <v>47</v>
      </c>
      <c r="KE45">
        <v>54</v>
      </c>
      <c r="KF45">
        <v>68</v>
      </c>
      <c r="KG45">
        <v>85</v>
      </c>
      <c r="KH45">
        <v>112</v>
      </c>
      <c r="KI45">
        <v>132</v>
      </c>
      <c r="KJ45">
        <v>149</v>
      </c>
      <c r="KK45">
        <v>176</v>
      </c>
      <c r="KL45">
        <v>202</v>
      </c>
      <c r="KM45">
        <v>234</v>
      </c>
      <c r="KN45">
        <v>261</v>
      </c>
      <c r="KO45">
        <v>284</v>
      </c>
      <c r="KP45">
        <v>325</v>
      </c>
      <c r="KQ45">
        <v>346</v>
      </c>
      <c r="KR45">
        <v>385</v>
      </c>
      <c r="KS45">
        <v>421</v>
      </c>
      <c r="KT45">
        <v>460</v>
      </c>
      <c r="KU45">
        <v>507</v>
      </c>
      <c r="KV45">
        <v>561</v>
      </c>
      <c r="KW45">
        <v>613</v>
      </c>
      <c r="KX45">
        <v>669</v>
      </c>
      <c r="KY45">
        <v>0</v>
      </c>
      <c r="KZ45">
        <v>0</v>
      </c>
      <c r="LA45">
        <v>0</v>
      </c>
      <c r="LB45">
        <v>216</v>
      </c>
      <c r="LC45">
        <v>423</v>
      </c>
      <c r="LD45">
        <v>650</v>
      </c>
      <c r="LE45">
        <v>896</v>
      </c>
      <c r="LF45">
        <v>1115</v>
      </c>
      <c r="LG45">
        <v>1315</v>
      </c>
      <c r="LH45">
        <v>1518</v>
      </c>
      <c r="LI45">
        <v>1731</v>
      </c>
      <c r="LJ45">
        <v>1956</v>
      </c>
      <c r="LK45">
        <v>2164</v>
      </c>
      <c r="LL45">
        <v>2386</v>
      </c>
      <c r="LM45">
        <v>2580</v>
      </c>
      <c r="LN45">
        <v>2784</v>
      </c>
      <c r="LO45">
        <v>2994</v>
      </c>
      <c r="LP45">
        <v>3216</v>
      </c>
      <c r="LQ45">
        <v>3439</v>
      </c>
      <c r="LR45">
        <v>3649</v>
      </c>
      <c r="LS45">
        <v>3876</v>
      </c>
      <c r="LT45">
        <v>4100</v>
      </c>
      <c r="LU45">
        <v>4314</v>
      </c>
      <c r="LV45">
        <v>4511</v>
      </c>
      <c r="LW45">
        <v>4710</v>
      </c>
      <c r="LX45">
        <v>4913</v>
      </c>
      <c r="LY45">
        <v>5098</v>
      </c>
      <c r="LZ45">
        <v>5277</v>
      </c>
      <c r="MA45">
        <v>0</v>
      </c>
      <c r="MB45">
        <v>0</v>
      </c>
      <c r="MC45">
        <v>1479</v>
      </c>
      <c r="MD45">
        <v>1539</v>
      </c>
      <c r="ME45">
        <v>1575</v>
      </c>
      <c r="MF45">
        <v>1643</v>
      </c>
      <c r="MG45">
        <v>1686</v>
      </c>
      <c r="MH45">
        <v>1736</v>
      </c>
      <c r="MI45">
        <v>1807</v>
      </c>
      <c r="MJ45">
        <v>1837</v>
      </c>
      <c r="MK45">
        <v>1902</v>
      </c>
      <c r="ML45">
        <v>1947</v>
      </c>
      <c r="MM45">
        <v>1994</v>
      </c>
      <c r="MN45">
        <v>2066</v>
      </c>
      <c r="MO45">
        <v>2120</v>
      </c>
      <c r="MP45">
        <v>2132</v>
      </c>
      <c r="MQ45">
        <v>2167</v>
      </c>
      <c r="MR45">
        <v>2188</v>
      </c>
      <c r="MS45">
        <v>2209</v>
      </c>
      <c r="MT45">
        <v>2237</v>
      </c>
      <c r="MU45">
        <v>2248</v>
      </c>
      <c r="MV45">
        <v>2277</v>
      </c>
      <c r="MW45">
        <v>2298</v>
      </c>
      <c r="MX45">
        <v>2310</v>
      </c>
      <c r="MY45">
        <v>2311</v>
      </c>
      <c r="MZ45">
        <v>2291</v>
      </c>
      <c r="NA45">
        <v>2324</v>
      </c>
      <c r="NB45">
        <v>2346</v>
      </c>
      <c r="NC45">
        <v>0</v>
      </c>
      <c r="ND45">
        <v>0</v>
      </c>
      <c r="NE45">
        <v>0</v>
      </c>
      <c r="NF45">
        <v>35</v>
      </c>
      <c r="NG45">
        <v>68</v>
      </c>
      <c r="NH45">
        <v>104</v>
      </c>
      <c r="NI45">
        <v>143</v>
      </c>
      <c r="NJ45">
        <v>186</v>
      </c>
      <c r="NK45">
        <v>232</v>
      </c>
      <c r="NL45">
        <v>275</v>
      </c>
      <c r="NM45">
        <v>319</v>
      </c>
      <c r="NN45">
        <v>352</v>
      </c>
      <c r="NO45">
        <v>396</v>
      </c>
      <c r="NP45">
        <v>446</v>
      </c>
      <c r="NQ45">
        <v>485</v>
      </c>
      <c r="NR45">
        <v>535</v>
      </c>
      <c r="NS45">
        <v>583</v>
      </c>
      <c r="NT45">
        <v>636</v>
      </c>
      <c r="NU45">
        <v>691</v>
      </c>
      <c r="NV45">
        <v>738</v>
      </c>
      <c r="NW45">
        <v>789</v>
      </c>
      <c r="NX45">
        <v>840</v>
      </c>
      <c r="NY45">
        <v>905</v>
      </c>
      <c r="NZ45">
        <v>954</v>
      </c>
      <c r="OA45">
        <v>1006</v>
      </c>
      <c r="OB45">
        <v>1073</v>
      </c>
      <c r="OC45">
        <v>1116</v>
      </c>
      <c r="OD45">
        <v>1167</v>
      </c>
      <c r="OE45">
        <v>0</v>
      </c>
      <c r="OF45">
        <v>0</v>
      </c>
      <c r="OG45">
        <v>2044</v>
      </c>
      <c r="OH45">
        <v>2120</v>
      </c>
      <c r="OI45">
        <v>2226</v>
      </c>
      <c r="OJ45">
        <v>2358</v>
      </c>
      <c r="OK45">
        <v>2442</v>
      </c>
      <c r="OL45">
        <v>2584</v>
      </c>
      <c r="OM45">
        <v>2702</v>
      </c>
      <c r="ON45">
        <v>2809</v>
      </c>
      <c r="OO45">
        <v>2917</v>
      </c>
      <c r="OP45">
        <v>3052</v>
      </c>
      <c r="OQ45">
        <v>3157</v>
      </c>
      <c r="OR45">
        <v>3287</v>
      </c>
      <c r="OS45">
        <v>3407</v>
      </c>
      <c r="OT45">
        <v>3519</v>
      </c>
      <c r="OU45">
        <v>3635</v>
      </c>
      <c r="OV45">
        <v>3689</v>
      </c>
      <c r="OW45">
        <v>3777</v>
      </c>
      <c r="OX45">
        <v>3837</v>
      </c>
      <c r="OY45">
        <v>3899</v>
      </c>
      <c r="OZ45">
        <v>3970</v>
      </c>
      <c r="PA45">
        <v>4025</v>
      </c>
      <c r="PB45">
        <v>4118</v>
      </c>
      <c r="PC45">
        <v>4175</v>
      </c>
      <c r="PD45">
        <v>4210</v>
      </c>
      <c r="PE45">
        <v>4245</v>
      </c>
      <c r="PF45">
        <v>4320</v>
      </c>
      <c r="PG45">
        <v>0</v>
      </c>
      <c r="PH45">
        <v>0</v>
      </c>
      <c r="PI45">
        <v>0</v>
      </c>
      <c r="PJ45">
        <v>73</v>
      </c>
      <c r="PK45">
        <v>122</v>
      </c>
      <c r="PL45">
        <v>171</v>
      </c>
      <c r="PM45">
        <v>246</v>
      </c>
      <c r="PN45">
        <v>320</v>
      </c>
      <c r="PO45">
        <v>391</v>
      </c>
      <c r="PP45">
        <v>470</v>
      </c>
      <c r="PQ45">
        <v>538</v>
      </c>
      <c r="PR45">
        <v>607</v>
      </c>
      <c r="PS45">
        <v>692</v>
      </c>
      <c r="PT45">
        <v>777</v>
      </c>
      <c r="PU45">
        <v>868</v>
      </c>
      <c r="PV45">
        <v>982</v>
      </c>
      <c r="PW45">
        <v>1077</v>
      </c>
      <c r="PX45">
        <v>1175</v>
      </c>
      <c r="PY45">
        <v>1269</v>
      </c>
      <c r="PZ45">
        <v>1392</v>
      </c>
      <c r="QA45">
        <v>1499</v>
      </c>
      <c r="QB45">
        <v>1599</v>
      </c>
      <c r="QC45">
        <v>1711</v>
      </c>
      <c r="QD45">
        <v>1816</v>
      </c>
      <c r="QE45">
        <v>1933</v>
      </c>
      <c r="QF45">
        <v>2059</v>
      </c>
      <c r="QG45">
        <v>2180</v>
      </c>
      <c r="QH45">
        <v>2317</v>
      </c>
      <c r="QI45">
        <v>0</v>
      </c>
      <c r="QJ45">
        <v>0</v>
      </c>
      <c r="QK45">
        <v>7316</v>
      </c>
      <c r="QL45">
        <v>7692</v>
      </c>
      <c r="QM45">
        <v>7970</v>
      </c>
      <c r="QN45">
        <v>8170</v>
      </c>
      <c r="QO45">
        <v>8367</v>
      </c>
      <c r="QP45">
        <v>8559</v>
      </c>
      <c r="QQ45">
        <v>8617</v>
      </c>
      <c r="QR45">
        <v>8673</v>
      </c>
      <c r="QS45">
        <v>8728</v>
      </c>
      <c r="QT45">
        <v>8770</v>
      </c>
      <c r="QU45">
        <v>8754</v>
      </c>
      <c r="QV45">
        <v>8816</v>
      </c>
      <c r="QW45">
        <v>8899</v>
      </c>
      <c r="QX45">
        <v>8897</v>
      </c>
      <c r="QY45">
        <v>8886</v>
      </c>
      <c r="QZ45">
        <v>8864</v>
      </c>
      <c r="RA45">
        <v>8934</v>
      </c>
      <c r="RB45">
        <v>8946</v>
      </c>
      <c r="RC45">
        <v>8912</v>
      </c>
      <c r="RD45">
        <v>8961</v>
      </c>
      <c r="RE45">
        <v>8931</v>
      </c>
      <c r="RF45">
        <v>8884</v>
      </c>
      <c r="RG45">
        <v>8904</v>
      </c>
      <c r="RH45">
        <v>8899</v>
      </c>
      <c r="RI45">
        <v>8977</v>
      </c>
      <c r="RJ45">
        <v>9021</v>
      </c>
      <c r="RK45">
        <v>0</v>
      </c>
      <c r="RL45">
        <v>0</v>
      </c>
      <c r="RM45">
        <v>8463</v>
      </c>
      <c r="RN45">
        <v>8477</v>
      </c>
      <c r="RO45">
        <v>8505</v>
      </c>
      <c r="RP45">
        <v>8575</v>
      </c>
      <c r="RQ45">
        <v>8574</v>
      </c>
      <c r="RR45">
        <v>8572</v>
      </c>
      <c r="RS45">
        <v>8707</v>
      </c>
      <c r="RT45">
        <v>8745</v>
      </c>
      <c r="RU45">
        <v>8833</v>
      </c>
      <c r="RV45">
        <v>8877</v>
      </c>
      <c r="RW45">
        <v>8935</v>
      </c>
      <c r="RX45">
        <v>8959</v>
      </c>
      <c r="RY45">
        <v>8989</v>
      </c>
      <c r="RZ45">
        <v>9012</v>
      </c>
      <c r="SA45">
        <v>9065</v>
      </c>
      <c r="SB45">
        <v>9076</v>
      </c>
      <c r="SC45">
        <v>9048</v>
      </c>
      <c r="SD45">
        <v>9070</v>
      </c>
      <c r="SE45">
        <v>9112</v>
      </c>
      <c r="SF45">
        <v>9141</v>
      </c>
      <c r="SG45">
        <v>9163</v>
      </c>
      <c r="SH45">
        <v>9203</v>
      </c>
      <c r="SI45">
        <v>9184</v>
      </c>
      <c r="SJ45">
        <v>9224</v>
      </c>
      <c r="SK45">
        <v>9193</v>
      </c>
      <c r="SL45">
        <v>9175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522351.33380000002</v>
      </c>
      <c r="SU45">
        <v>524262.14870000002</v>
      </c>
      <c r="SV45">
        <v>520606.23009999999</v>
      </c>
      <c r="SW45">
        <v>517608.70480000001</v>
      </c>
      <c r="SX45">
        <v>507660.60810000001</v>
      </c>
      <c r="SY45">
        <v>498747.92229999998</v>
      </c>
      <c r="SZ45">
        <v>491390.10489999998</v>
      </c>
      <c r="TA45">
        <v>482983.2438</v>
      </c>
      <c r="TB45">
        <v>470963.43780000001</v>
      </c>
      <c r="TC45">
        <v>460178.39490000001</v>
      </c>
      <c r="TD45">
        <v>449718.57770000002</v>
      </c>
      <c r="TE45">
        <v>437416.38819999999</v>
      </c>
      <c r="TF45">
        <v>425813.18359999999</v>
      </c>
      <c r="TG45">
        <v>415839.56939999998</v>
      </c>
      <c r="TH45">
        <v>403942.09840000002</v>
      </c>
      <c r="TI45">
        <v>387931.19569999998</v>
      </c>
      <c r="TJ45">
        <v>380875.40299999999</v>
      </c>
      <c r="TK45">
        <v>368997.26150000002</v>
      </c>
      <c r="TL45">
        <v>359049.68819999998</v>
      </c>
      <c r="TM45">
        <v>349442.51530000003</v>
      </c>
      <c r="TN45">
        <v>337648.86139999999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269904.22090000001</v>
      </c>
      <c r="TW45">
        <v>295870.0099</v>
      </c>
      <c r="TX45">
        <v>322364.43119999999</v>
      </c>
      <c r="TY45">
        <v>344272.69349999999</v>
      </c>
      <c r="TZ45">
        <v>366343.1568</v>
      </c>
      <c r="UA45">
        <v>379079.79470000003</v>
      </c>
      <c r="UB45">
        <v>384174.78330000001</v>
      </c>
      <c r="UC45">
        <v>395309.5086</v>
      </c>
      <c r="UD45">
        <v>405469.69959999999</v>
      </c>
      <c r="UE45">
        <v>414702.67940000002</v>
      </c>
      <c r="UF45">
        <v>419708.59749999997</v>
      </c>
      <c r="UG45">
        <v>425347.02649999998</v>
      </c>
      <c r="UH45">
        <v>422755.7611</v>
      </c>
      <c r="UI45">
        <v>423343.98180000001</v>
      </c>
      <c r="UJ45">
        <v>421097.84360000002</v>
      </c>
      <c r="UK45">
        <v>421096.81300000002</v>
      </c>
      <c r="UL45">
        <v>416736.34009999997</v>
      </c>
      <c r="UM45">
        <v>416255.48489999998</v>
      </c>
      <c r="UN45">
        <v>412242.46340000001</v>
      </c>
      <c r="UO45">
        <v>408293.21769999998</v>
      </c>
      <c r="UP45">
        <v>405291.0944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339688.28110000002</v>
      </c>
      <c r="UY45">
        <v>359582.33319999999</v>
      </c>
      <c r="UZ45">
        <v>423475.48869999999</v>
      </c>
      <c r="VA45">
        <v>461280.42810000002</v>
      </c>
      <c r="VB45">
        <v>521836.87099999998</v>
      </c>
      <c r="VC45">
        <v>569022.2365</v>
      </c>
      <c r="VD45">
        <v>589156.33299999998</v>
      </c>
      <c r="VE45">
        <v>611198.68799999997</v>
      </c>
      <c r="VF45">
        <v>627997.18000000005</v>
      </c>
      <c r="VG45">
        <v>663454.18740000005</v>
      </c>
      <c r="VH45">
        <v>673483.05119999999</v>
      </c>
      <c r="VI45">
        <v>715612.35369999998</v>
      </c>
      <c r="VJ45">
        <v>733196.77960000001</v>
      </c>
      <c r="VK45">
        <v>755119.11109999998</v>
      </c>
      <c r="VL45">
        <v>775142.41619999998</v>
      </c>
      <c r="VM45">
        <v>800392.04209999996</v>
      </c>
      <c r="VN45">
        <v>804393.52430000005</v>
      </c>
      <c r="VO45">
        <v>795549.66390000004</v>
      </c>
      <c r="VP45">
        <v>780102.09759999998</v>
      </c>
      <c r="VQ45">
        <v>774877.92059999995</v>
      </c>
      <c r="VR45">
        <v>789924.09389999998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156060.45170000001</v>
      </c>
      <c r="WA45">
        <v>151515.00169999999</v>
      </c>
      <c r="WB45">
        <v>147101.94339999999</v>
      </c>
      <c r="WC45">
        <v>214226.1312</v>
      </c>
      <c r="WD45">
        <v>138657.69010000001</v>
      </c>
      <c r="WE45">
        <v>201928.67490000001</v>
      </c>
      <c r="WF45">
        <v>261396.34289999999</v>
      </c>
      <c r="WG45">
        <v>380674.28570000001</v>
      </c>
      <c r="WH45">
        <v>369586.68520000001</v>
      </c>
      <c r="WI45">
        <v>338887.46750000003</v>
      </c>
      <c r="WJ45">
        <v>270955.14250000002</v>
      </c>
      <c r="WK45">
        <v>263063.2451</v>
      </c>
      <c r="WL45">
        <v>255401.2089</v>
      </c>
      <c r="WM45">
        <v>478213.08179999999</v>
      </c>
      <c r="WN45">
        <v>292327.3064</v>
      </c>
      <c r="WO45">
        <v>383982.18430000002</v>
      </c>
      <c r="WP45">
        <v>470049.95120000001</v>
      </c>
      <c r="WQ45">
        <v>393413.08270000003</v>
      </c>
      <c r="WR45">
        <v>427788.98320000002</v>
      </c>
      <c r="WS45">
        <v>430162.29239999998</v>
      </c>
      <c r="WT45">
        <v>302424.1091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21400000</v>
      </c>
      <c r="ZG45">
        <v>21700000</v>
      </c>
      <c r="ZH45">
        <v>21400000</v>
      </c>
      <c r="ZI45">
        <v>21500000</v>
      </c>
      <c r="ZJ45">
        <v>21400000</v>
      </c>
      <c r="ZK45">
        <v>21200000</v>
      </c>
      <c r="ZL45">
        <v>21400000</v>
      </c>
      <c r="ZM45">
        <v>21300000</v>
      </c>
      <c r="ZN45">
        <v>20800000</v>
      </c>
      <c r="ZO45">
        <v>20500000</v>
      </c>
      <c r="ZP45">
        <v>20100000</v>
      </c>
      <c r="ZQ45">
        <v>19700000</v>
      </c>
      <c r="ZR45">
        <v>19400000</v>
      </c>
      <c r="ZS45">
        <v>18900000</v>
      </c>
      <c r="ZT45">
        <v>18600000</v>
      </c>
      <c r="ZU45">
        <v>18200000</v>
      </c>
      <c r="ZV45">
        <v>17800000</v>
      </c>
      <c r="ZW45">
        <v>17300000</v>
      </c>
      <c r="ZX45">
        <v>16600000</v>
      </c>
      <c r="ZY45">
        <v>16400000</v>
      </c>
      <c r="ZZ45">
        <v>16000000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17300000</v>
      </c>
      <c r="ABK45">
        <v>17500000</v>
      </c>
      <c r="ABL45">
        <v>17700000</v>
      </c>
      <c r="ABM45">
        <v>17800000</v>
      </c>
      <c r="ABN45">
        <v>18100000</v>
      </c>
      <c r="ABO45">
        <v>18200000</v>
      </c>
      <c r="ABP45">
        <v>18400000</v>
      </c>
      <c r="ABQ45">
        <v>18500000</v>
      </c>
      <c r="ABR45">
        <v>18600000</v>
      </c>
      <c r="ABS45">
        <v>18600000</v>
      </c>
      <c r="ABT45">
        <v>18300000</v>
      </c>
      <c r="ABU45">
        <v>18200000</v>
      </c>
      <c r="ABV45">
        <v>18000000</v>
      </c>
      <c r="ABW45">
        <v>17700000</v>
      </c>
      <c r="ABX45">
        <v>17500000</v>
      </c>
      <c r="ABY45">
        <v>17300000</v>
      </c>
      <c r="ABZ45">
        <v>17100000</v>
      </c>
      <c r="ACA45">
        <v>16900000</v>
      </c>
      <c r="ACB45">
        <v>16500000</v>
      </c>
      <c r="ACC45">
        <v>16200000</v>
      </c>
      <c r="ACD45">
        <v>16000000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4390000</v>
      </c>
      <c r="ADO45">
        <v>4290000</v>
      </c>
      <c r="ADP45">
        <v>4190000</v>
      </c>
      <c r="ADQ45">
        <v>4100000</v>
      </c>
      <c r="ADR45">
        <v>4000000</v>
      </c>
      <c r="ADS45">
        <v>3870000</v>
      </c>
      <c r="ADT45">
        <v>3790000</v>
      </c>
      <c r="ADU45">
        <v>3710000</v>
      </c>
      <c r="ADV45">
        <v>3600000</v>
      </c>
      <c r="ADW45">
        <v>3490000</v>
      </c>
      <c r="ADX45">
        <v>3380000</v>
      </c>
      <c r="ADY45">
        <v>3310000</v>
      </c>
      <c r="ADZ45">
        <v>3220000</v>
      </c>
      <c r="AEA45">
        <v>3110000</v>
      </c>
      <c r="AEB45">
        <v>3040000</v>
      </c>
      <c r="AEC45">
        <v>2940000</v>
      </c>
      <c r="AED45">
        <v>2840000</v>
      </c>
      <c r="AEE45">
        <v>2760000</v>
      </c>
      <c r="AEF45">
        <v>2680000</v>
      </c>
      <c r="AEG45">
        <v>2630000</v>
      </c>
      <c r="AEH45">
        <v>2560000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4020000</v>
      </c>
      <c r="AEQ45">
        <v>3970000</v>
      </c>
      <c r="AER45">
        <v>3870000</v>
      </c>
      <c r="AES45">
        <v>3790000</v>
      </c>
      <c r="AET45">
        <v>3700000</v>
      </c>
      <c r="AEU45">
        <v>3620000</v>
      </c>
      <c r="AEV45">
        <v>3520000</v>
      </c>
      <c r="AEW45">
        <v>3430000</v>
      </c>
      <c r="AEX45">
        <v>3340000</v>
      </c>
      <c r="AEY45">
        <v>3260000</v>
      </c>
      <c r="AEZ45">
        <v>3170000</v>
      </c>
      <c r="AFA45">
        <v>3070000</v>
      </c>
      <c r="AFB45">
        <v>2980000</v>
      </c>
      <c r="AFC45">
        <v>2910000</v>
      </c>
      <c r="AFD45">
        <v>2840000</v>
      </c>
      <c r="AFE45">
        <v>2760000</v>
      </c>
      <c r="AFF45">
        <v>2690000</v>
      </c>
      <c r="AFG45">
        <v>2610000</v>
      </c>
      <c r="AFH45">
        <v>2540000</v>
      </c>
      <c r="AFI45">
        <v>2460000</v>
      </c>
      <c r="AFJ45">
        <v>2380000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219.6272927</v>
      </c>
      <c r="AGU45">
        <v>240.75625439999999</v>
      </c>
      <c r="AGV45">
        <v>262.31537639999999</v>
      </c>
      <c r="AGW45">
        <v>280.14263499999998</v>
      </c>
      <c r="AGX45">
        <v>298.1018803</v>
      </c>
      <c r="AGY45">
        <v>308.46597650000001</v>
      </c>
      <c r="AGZ45">
        <v>312.61188629999998</v>
      </c>
      <c r="AHA45">
        <v>321.6724691</v>
      </c>
      <c r="AHB45">
        <v>329.94005099999998</v>
      </c>
      <c r="AHC45">
        <v>337.45313979999997</v>
      </c>
      <c r="AHD45">
        <v>341.5265708</v>
      </c>
      <c r="AHE45">
        <v>346.11469060000002</v>
      </c>
      <c r="AHF45">
        <v>344.0061182</v>
      </c>
      <c r="AHG45">
        <v>344.48476699999998</v>
      </c>
      <c r="AHH45">
        <v>342.65703250000001</v>
      </c>
      <c r="AHI45">
        <v>342.65619379999998</v>
      </c>
      <c r="AHJ45">
        <v>339.10797639999998</v>
      </c>
      <c r="AHK45">
        <v>338.7166934</v>
      </c>
      <c r="AHL45">
        <v>335.4512052</v>
      </c>
      <c r="AHM45">
        <v>332.23761289999999</v>
      </c>
      <c r="AHN45">
        <v>329.79471590000003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31.116238030000002</v>
      </c>
      <c r="AHW45">
        <v>32.938579570000002</v>
      </c>
      <c r="AHX45">
        <v>38.79134148</v>
      </c>
      <c r="AHY45">
        <v>42.254362020000002</v>
      </c>
      <c r="AHZ45">
        <v>47.801473280000003</v>
      </c>
      <c r="AIA45">
        <v>52.123762710000001</v>
      </c>
      <c r="AIB45">
        <v>53.968092859999999</v>
      </c>
      <c r="AIC45">
        <v>55.98722394</v>
      </c>
      <c r="AID45">
        <v>57.526004950000001</v>
      </c>
      <c r="AIE45">
        <v>60.773949440000003</v>
      </c>
      <c r="AIF45">
        <v>61.692616739999998</v>
      </c>
      <c r="AIG45">
        <v>65.551759009999998</v>
      </c>
      <c r="AIH45">
        <v>67.162533400000001</v>
      </c>
      <c r="AII45">
        <v>69.170670040000005</v>
      </c>
      <c r="AIJ45">
        <v>71.004851439999996</v>
      </c>
      <c r="AIK45">
        <v>73.317776010000003</v>
      </c>
      <c r="AIL45">
        <v>73.684321100000005</v>
      </c>
      <c r="AIM45">
        <v>72.874202879999999</v>
      </c>
      <c r="AIN45">
        <v>71.459169810000006</v>
      </c>
      <c r="AIO45">
        <v>70.980623030000004</v>
      </c>
      <c r="AIP45">
        <v>72.358887559999999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1.7770280119999999</v>
      </c>
      <c r="AIY45">
        <v>1.7252699149999999</v>
      </c>
      <c r="AIZ45">
        <v>1.675019335</v>
      </c>
      <c r="AJA45">
        <v>2.4393485460000002</v>
      </c>
      <c r="AJB45">
        <v>1.5788663730000001</v>
      </c>
      <c r="AJC45">
        <v>2.2993199600000001</v>
      </c>
      <c r="AJD45">
        <v>2.9764659679999999</v>
      </c>
      <c r="AJE45">
        <v>4.3346591769999998</v>
      </c>
      <c r="AJF45">
        <v>4.2084069680000002</v>
      </c>
      <c r="AJG45">
        <v>3.8588413400000001</v>
      </c>
      <c r="AJH45">
        <v>3.0853100379999998</v>
      </c>
      <c r="AJI45">
        <v>2.9954466389999999</v>
      </c>
      <c r="AJJ45">
        <v>2.9082006200000001</v>
      </c>
      <c r="AJK45">
        <v>5.4453132279999998</v>
      </c>
      <c r="AJL45">
        <v>3.3286704380000001</v>
      </c>
      <c r="AJM45">
        <v>4.3723255319999996</v>
      </c>
      <c r="AJN45">
        <v>5.352361352</v>
      </c>
      <c r="AJO45">
        <v>4.4797132169999996</v>
      </c>
      <c r="AJP45">
        <v>4.8711444689999999</v>
      </c>
      <c r="AJQ45">
        <v>4.8981688490000002</v>
      </c>
      <c r="AJR45">
        <v>3.4436406370000001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104.3670979</v>
      </c>
      <c r="AKA45">
        <v>138.77100609999999</v>
      </c>
      <c r="AKB45">
        <v>200.8167613</v>
      </c>
      <c r="AKC45">
        <v>241.8021459</v>
      </c>
      <c r="AKD45">
        <v>361.58074429999999</v>
      </c>
      <c r="AKE45">
        <v>310.5520831</v>
      </c>
      <c r="AKF45">
        <v>239.2198162</v>
      </c>
      <c r="AKG45">
        <v>334.68562910000003</v>
      </c>
      <c r="AKH45">
        <v>321.32232920000001</v>
      </c>
      <c r="AKI45">
        <v>372.00322970000002</v>
      </c>
      <c r="AKJ45">
        <v>322.63563090000002</v>
      </c>
      <c r="AKK45">
        <v>239.16240490000001</v>
      </c>
      <c r="AKL45">
        <v>439.2635004</v>
      </c>
      <c r="AKM45">
        <v>252.09077590000001</v>
      </c>
      <c r="AKN45">
        <v>344.1495764</v>
      </c>
      <c r="AKO45">
        <v>362.9231145</v>
      </c>
      <c r="AKP45">
        <v>337.78543389999999</v>
      </c>
      <c r="AKQ45">
        <v>413.16433810000001</v>
      </c>
      <c r="AKR45">
        <v>480.05279460000003</v>
      </c>
      <c r="AKS45">
        <v>380.53559940000002</v>
      </c>
      <c r="AKT45">
        <v>408.6745219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100.0439399</v>
      </c>
      <c r="AME45">
        <v>101.1025231</v>
      </c>
      <c r="AMF45">
        <v>99.787415100000004</v>
      </c>
      <c r="AMG45">
        <v>100.30900080000001</v>
      </c>
      <c r="AMH45">
        <v>99.691497240000004</v>
      </c>
      <c r="AMI45">
        <v>99.124291540000002</v>
      </c>
      <c r="AMJ45">
        <v>99.712139480000005</v>
      </c>
      <c r="AMK45">
        <v>99.338215450000007</v>
      </c>
      <c r="AML45">
        <v>96.990783719999996</v>
      </c>
      <c r="AMM45">
        <v>95.71168342</v>
      </c>
      <c r="AMN45">
        <v>93.824473600000005</v>
      </c>
      <c r="AMO45">
        <v>91.966002639999999</v>
      </c>
      <c r="AMP45">
        <v>90.41913615</v>
      </c>
      <c r="AMQ45">
        <v>88.217237049999994</v>
      </c>
      <c r="AMR45">
        <v>86.752690099999995</v>
      </c>
      <c r="AMS45">
        <v>85.002699789999994</v>
      </c>
      <c r="AMT45">
        <v>82.957842830000004</v>
      </c>
      <c r="AMU45">
        <v>80.576461469999998</v>
      </c>
      <c r="AMV45">
        <v>77.552554999999998</v>
      </c>
      <c r="AMW45">
        <v>76.378288119999993</v>
      </c>
      <c r="AMX45">
        <v>74.855648909999999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268.32438100000002</v>
      </c>
      <c r="ANG45">
        <v>336.14208079999997</v>
      </c>
      <c r="ANH45">
        <v>291.16753060000002</v>
      </c>
      <c r="ANI45">
        <v>307.27003130000003</v>
      </c>
      <c r="ANJ45">
        <v>198.40155010000001</v>
      </c>
      <c r="ANK45">
        <v>302.00095750000003</v>
      </c>
      <c r="ANL45">
        <v>267.1049347</v>
      </c>
      <c r="ANM45">
        <v>230.17530289999999</v>
      </c>
      <c r="ANN45">
        <v>261.4281828</v>
      </c>
      <c r="ANO45">
        <v>202.43007689999999</v>
      </c>
      <c r="ANP45">
        <v>248.954464</v>
      </c>
      <c r="ANQ45">
        <v>268.83475559999999</v>
      </c>
      <c r="ANR45">
        <v>184.1045742</v>
      </c>
      <c r="ANS45">
        <v>202.7633003</v>
      </c>
      <c r="ANT45">
        <v>194.92184710000001</v>
      </c>
      <c r="ANU45">
        <v>258.09540199999998</v>
      </c>
      <c r="ANV45">
        <v>186.1733528</v>
      </c>
      <c r="ANW45">
        <v>212.41613359999999</v>
      </c>
      <c r="ANX45">
        <v>228.3710682</v>
      </c>
      <c r="ANY45">
        <v>151.19984349999999</v>
      </c>
      <c r="ANZ45">
        <v>162.84705840000001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63.062057590000002</v>
      </c>
      <c r="AOI45">
        <v>64.021190750000002</v>
      </c>
      <c r="AOJ45">
        <v>64.617911509999999</v>
      </c>
      <c r="AOK45">
        <v>65.147894210000004</v>
      </c>
      <c r="AOL45">
        <v>66.177637329999996</v>
      </c>
      <c r="AOM45">
        <v>66.460573699999998</v>
      </c>
      <c r="AON45">
        <v>67.181853779999997</v>
      </c>
      <c r="AOO45">
        <v>67.606303089999997</v>
      </c>
      <c r="AOP45">
        <v>67.79491127</v>
      </c>
      <c r="AOQ45">
        <v>67.989996739999995</v>
      </c>
      <c r="AOR45">
        <v>66.990317430000005</v>
      </c>
      <c r="AOS45">
        <v>66.590632589999998</v>
      </c>
      <c r="AOT45">
        <v>65.678122630000004</v>
      </c>
      <c r="AOU45">
        <v>64.795514330000003</v>
      </c>
      <c r="AOV45">
        <v>64.053813120000001</v>
      </c>
      <c r="AOW45">
        <v>63.049717010000002</v>
      </c>
      <c r="AOX45">
        <v>62.627687299999998</v>
      </c>
      <c r="AOY45">
        <v>61.645203039999998</v>
      </c>
      <c r="AOZ45">
        <v>60.35144579</v>
      </c>
      <c r="APA45">
        <v>59.08075719</v>
      </c>
      <c r="APB45">
        <v>58.373385259999999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868.46261549999997</v>
      </c>
      <c r="APK45">
        <v>751.18173090000005</v>
      </c>
      <c r="APL45">
        <v>719.76683549999996</v>
      </c>
      <c r="APM45">
        <v>655.31404580000003</v>
      </c>
      <c r="APN45">
        <v>632.85162579999997</v>
      </c>
      <c r="APO45">
        <v>693.24295800000004</v>
      </c>
      <c r="APP45">
        <v>733.03057009999998</v>
      </c>
      <c r="APQ45">
        <v>792.16276000000005</v>
      </c>
      <c r="APR45">
        <v>855.7028742</v>
      </c>
      <c r="APS45">
        <v>835.10277199999996</v>
      </c>
      <c r="APT45">
        <v>709.82304079999994</v>
      </c>
      <c r="APU45">
        <v>702.17680189999999</v>
      </c>
      <c r="APV45">
        <v>887.09625900000003</v>
      </c>
      <c r="APW45">
        <v>793.75975549999998</v>
      </c>
      <c r="APX45">
        <v>603.95210810000003</v>
      </c>
      <c r="APY45">
        <v>716.16929479999999</v>
      </c>
      <c r="APZ45">
        <v>621.60359510000001</v>
      </c>
      <c r="AQA45">
        <v>671.60736220000001</v>
      </c>
      <c r="AQB45">
        <v>703.70119320000003</v>
      </c>
      <c r="AQC45">
        <v>669.3657005</v>
      </c>
      <c r="AQD45">
        <v>719.34842119999996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95.075960010000003</v>
      </c>
      <c r="ARO45">
        <v>93.760491799999997</v>
      </c>
      <c r="ARP45">
        <v>91.426884610000002</v>
      </c>
      <c r="ARQ45">
        <v>89.657187930000006</v>
      </c>
      <c r="ARR45">
        <v>87.479416580000006</v>
      </c>
      <c r="ARS45">
        <v>85.486392469999998</v>
      </c>
      <c r="ART45">
        <v>83.219431619999995</v>
      </c>
      <c r="ARU45">
        <v>81.066115740000001</v>
      </c>
      <c r="ARV45">
        <v>78.906347780000004</v>
      </c>
      <c r="ARW45">
        <v>77.058640550000007</v>
      </c>
      <c r="ARX45">
        <v>74.904998059999997</v>
      </c>
      <c r="ARY45">
        <v>72.49894338</v>
      </c>
      <c r="ARZ45">
        <v>70.5584688</v>
      </c>
      <c r="ASA45">
        <v>68.820582920000007</v>
      </c>
      <c r="ASB45">
        <v>67.028749930000004</v>
      </c>
      <c r="ASC45">
        <v>65.233078280000001</v>
      </c>
      <c r="ASD45">
        <v>63.609558849999999</v>
      </c>
      <c r="ASE45">
        <v>61.629353510000001</v>
      </c>
      <c r="ASF45">
        <v>60.09492625</v>
      </c>
      <c r="ASG45">
        <v>58.14850422</v>
      </c>
      <c r="ASH45">
        <v>56.344319200000001</v>
      </c>
    </row>
    <row r="46" spans="3:1178" x14ac:dyDescent="0.25">
      <c r="C46">
        <v>0</v>
      </c>
      <c r="D46">
        <v>0</v>
      </c>
      <c r="E46">
        <v>0</v>
      </c>
      <c r="F46">
        <v>186</v>
      </c>
      <c r="G46">
        <v>210</v>
      </c>
      <c r="H46">
        <v>211</v>
      </c>
      <c r="I46">
        <v>213</v>
      </c>
      <c r="J46">
        <v>184</v>
      </c>
      <c r="K46">
        <v>204</v>
      </c>
      <c r="L46">
        <v>225</v>
      </c>
      <c r="M46">
        <v>243</v>
      </c>
      <c r="N46">
        <v>195</v>
      </c>
      <c r="O46">
        <v>191</v>
      </c>
      <c r="P46">
        <v>212</v>
      </c>
      <c r="Q46">
        <v>210</v>
      </c>
      <c r="R46">
        <v>215</v>
      </c>
      <c r="S46">
        <v>221</v>
      </c>
      <c r="T46">
        <v>212</v>
      </c>
      <c r="U46">
        <v>218</v>
      </c>
      <c r="V46">
        <v>226</v>
      </c>
      <c r="W46">
        <v>240</v>
      </c>
      <c r="X46">
        <v>251</v>
      </c>
      <c r="Y46">
        <v>239</v>
      </c>
      <c r="Z46">
        <v>241</v>
      </c>
      <c r="AA46">
        <v>252</v>
      </c>
      <c r="AB46">
        <v>221</v>
      </c>
      <c r="AC46">
        <v>218</v>
      </c>
      <c r="AD46">
        <v>237</v>
      </c>
      <c r="AE46">
        <v>0</v>
      </c>
      <c r="AF46">
        <v>0</v>
      </c>
      <c r="AG46">
        <v>0</v>
      </c>
      <c r="AH46">
        <v>81</v>
      </c>
      <c r="AI46">
        <v>63</v>
      </c>
      <c r="AJ46">
        <v>68</v>
      </c>
      <c r="AK46">
        <v>74</v>
      </c>
      <c r="AL46">
        <v>61</v>
      </c>
      <c r="AM46">
        <v>78</v>
      </c>
      <c r="AN46">
        <v>89</v>
      </c>
      <c r="AO46">
        <v>87</v>
      </c>
      <c r="AP46">
        <v>87</v>
      </c>
      <c r="AQ46">
        <v>77</v>
      </c>
      <c r="AR46">
        <v>101</v>
      </c>
      <c r="AS46">
        <v>88</v>
      </c>
      <c r="AT46">
        <v>102</v>
      </c>
      <c r="AU46">
        <v>91</v>
      </c>
      <c r="AV46">
        <v>122</v>
      </c>
      <c r="AW46">
        <v>96</v>
      </c>
      <c r="AX46">
        <v>107</v>
      </c>
      <c r="AY46">
        <v>117</v>
      </c>
      <c r="AZ46">
        <v>125</v>
      </c>
      <c r="BA46">
        <v>133</v>
      </c>
      <c r="BB46">
        <v>141</v>
      </c>
      <c r="BC46">
        <v>147</v>
      </c>
      <c r="BD46">
        <v>145</v>
      </c>
      <c r="BE46">
        <v>164</v>
      </c>
      <c r="BF46">
        <v>143</v>
      </c>
      <c r="BG46">
        <v>0</v>
      </c>
      <c r="BH46">
        <v>0</v>
      </c>
      <c r="BI46">
        <v>0</v>
      </c>
      <c r="BJ46">
        <v>166</v>
      </c>
      <c r="BK46">
        <v>138</v>
      </c>
      <c r="BL46">
        <v>136</v>
      </c>
      <c r="BM46">
        <v>154</v>
      </c>
      <c r="BN46">
        <v>175</v>
      </c>
      <c r="BO46">
        <v>140</v>
      </c>
      <c r="BP46">
        <v>155</v>
      </c>
      <c r="BQ46">
        <v>152</v>
      </c>
      <c r="BR46">
        <v>182</v>
      </c>
      <c r="BS46">
        <v>167</v>
      </c>
      <c r="BT46">
        <v>190</v>
      </c>
      <c r="BU46">
        <v>175</v>
      </c>
      <c r="BV46">
        <v>171</v>
      </c>
      <c r="BW46">
        <v>194</v>
      </c>
      <c r="BX46">
        <v>197</v>
      </c>
      <c r="BY46">
        <v>211</v>
      </c>
      <c r="BZ46">
        <v>185</v>
      </c>
      <c r="CA46">
        <v>188</v>
      </c>
      <c r="CB46">
        <v>215</v>
      </c>
      <c r="CC46">
        <v>219</v>
      </c>
      <c r="CD46">
        <v>215</v>
      </c>
      <c r="CE46">
        <v>210</v>
      </c>
      <c r="CF46">
        <v>175</v>
      </c>
      <c r="CG46">
        <v>227</v>
      </c>
      <c r="CH46">
        <v>257</v>
      </c>
      <c r="CI46">
        <v>0</v>
      </c>
      <c r="CJ46">
        <v>0</v>
      </c>
      <c r="CK46">
        <v>0</v>
      </c>
      <c r="CL46">
        <v>31</v>
      </c>
      <c r="CM46">
        <v>34</v>
      </c>
      <c r="CN46">
        <v>38</v>
      </c>
      <c r="CO46">
        <v>39</v>
      </c>
      <c r="CP46">
        <v>42</v>
      </c>
      <c r="CQ46">
        <v>50</v>
      </c>
      <c r="CR46">
        <v>36</v>
      </c>
      <c r="CS46">
        <v>45</v>
      </c>
      <c r="CT46">
        <v>50</v>
      </c>
      <c r="CU46">
        <v>52</v>
      </c>
      <c r="CV46">
        <v>51</v>
      </c>
      <c r="CW46">
        <v>51</v>
      </c>
      <c r="CX46">
        <v>38</v>
      </c>
      <c r="CY46">
        <v>45</v>
      </c>
      <c r="CZ46">
        <v>46</v>
      </c>
      <c r="DA46">
        <v>63</v>
      </c>
      <c r="DB46">
        <v>60</v>
      </c>
      <c r="DC46">
        <v>65</v>
      </c>
      <c r="DD46">
        <v>58</v>
      </c>
      <c r="DE46">
        <v>44</v>
      </c>
      <c r="DF46">
        <v>57</v>
      </c>
      <c r="DG46">
        <v>57</v>
      </c>
      <c r="DH46">
        <v>58</v>
      </c>
      <c r="DI46">
        <v>61</v>
      </c>
      <c r="DJ46">
        <v>69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1</v>
      </c>
      <c r="DQ46">
        <v>3</v>
      </c>
      <c r="DR46">
        <v>3</v>
      </c>
      <c r="DS46">
        <v>3</v>
      </c>
      <c r="DT46">
        <v>4</v>
      </c>
      <c r="DU46">
        <v>6</v>
      </c>
      <c r="DV46">
        <v>5</v>
      </c>
      <c r="DW46">
        <v>5</v>
      </c>
      <c r="DX46">
        <v>4</v>
      </c>
      <c r="DY46">
        <v>1</v>
      </c>
      <c r="DZ46">
        <v>6</v>
      </c>
      <c r="EA46">
        <v>5</v>
      </c>
      <c r="EB46">
        <v>2</v>
      </c>
      <c r="EC46">
        <v>7</v>
      </c>
      <c r="ED46">
        <v>4</v>
      </c>
      <c r="EE46">
        <v>6</v>
      </c>
      <c r="EF46">
        <v>3</v>
      </c>
      <c r="EG46">
        <v>8</v>
      </c>
      <c r="EH46">
        <v>4</v>
      </c>
      <c r="EI46">
        <v>4</v>
      </c>
      <c r="EJ46">
        <v>9</v>
      </c>
      <c r="EK46">
        <v>5</v>
      </c>
      <c r="EL46">
        <v>11</v>
      </c>
      <c r="EM46">
        <v>0</v>
      </c>
      <c r="EN46">
        <v>0</v>
      </c>
      <c r="EO46">
        <v>0</v>
      </c>
      <c r="EP46">
        <v>15</v>
      </c>
      <c r="EQ46">
        <v>0</v>
      </c>
      <c r="ER46">
        <v>5</v>
      </c>
      <c r="ES46">
        <v>5</v>
      </c>
      <c r="ET46">
        <v>10</v>
      </c>
      <c r="EU46">
        <v>15</v>
      </c>
      <c r="EV46">
        <v>10</v>
      </c>
      <c r="EW46">
        <v>20</v>
      </c>
      <c r="EX46">
        <v>20</v>
      </c>
      <c r="EY46">
        <v>20</v>
      </c>
      <c r="EZ46">
        <v>25</v>
      </c>
      <c r="FA46">
        <v>25</v>
      </c>
      <c r="FB46">
        <v>20</v>
      </c>
      <c r="FC46">
        <v>25</v>
      </c>
      <c r="FD46">
        <v>35</v>
      </c>
      <c r="FE46">
        <v>10</v>
      </c>
      <c r="FF46">
        <v>15</v>
      </c>
      <c r="FG46">
        <v>30</v>
      </c>
      <c r="FH46">
        <v>25</v>
      </c>
      <c r="FI46">
        <v>15</v>
      </c>
      <c r="FJ46">
        <v>30</v>
      </c>
      <c r="FK46">
        <v>5</v>
      </c>
      <c r="FL46">
        <v>35</v>
      </c>
      <c r="FM46">
        <v>35</v>
      </c>
      <c r="FN46">
        <v>30</v>
      </c>
      <c r="FO46">
        <v>0</v>
      </c>
      <c r="FP46">
        <v>0</v>
      </c>
      <c r="FQ46">
        <v>5211</v>
      </c>
      <c r="FR46">
        <v>5753</v>
      </c>
      <c r="FS46">
        <v>6141</v>
      </c>
      <c r="FT46">
        <v>6448</v>
      </c>
      <c r="FU46">
        <v>6773</v>
      </c>
      <c r="FV46">
        <v>7096</v>
      </c>
      <c r="FW46">
        <v>7312</v>
      </c>
      <c r="FX46">
        <v>7573</v>
      </c>
      <c r="FY46">
        <v>7740</v>
      </c>
      <c r="FZ46">
        <v>7845</v>
      </c>
      <c r="GA46">
        <v>8032</v>
      </c>
      <c r="GB46">
        <v>8170</v>
      </c>
      <c r="GC46">
        <v>8311</v>
      </c>
      <c r="GD46">
        <v>8425</v>
      </c>
      <c r="GE46">
        <v>8490</v>
      </c>
      <c r="GF46">
        <v>8549</v>
      </c>
      <c r="GG46">
        <v>8626</v>
      </c>
      <c r="GH46">
        <v>8706</v>
      </c>
      <c r="GI46">
        <v>8695</v>
      </c>
      <c r="GJ46">
        <v>8751</v>
      </c>
      <c r="GK46">
        <v>8828</v>
      </c>
      <c r="GL46">
        <v>8932</v>
      </c>
      <c r="GM46">
        <v>9010</v>
      </c>
      <c r="GN46">
        <v>9031</v>
      </c>
      <c r="GO46">
        <v>9078</v>
      </c>
      <c r="GP46">
        <v>9132</v>
      </c>
      <c r="GQ46">
        <v>0</v>
      </c>
      <c r="GR46">
        <v>0</v>
      </c>
      <c r="GS46">
        <v>680</v>
      </c>
      <c r="GT46">
        <v>780</v>
      </c>
      <c r="GU46">
        <v>911</v>
      </c>
      <c r="GV46">
        <v>1049</v>
      </c>
      <c r="GW46">
        <v>1159</v>
      </c>
      <c r="GX46">
        <v>1274</v>
      </c>
      <c r="GY46">
        <v>1429</v>
      </c>
      <c r="GZ46">
        <v>1553</v>
      </c>
      <c r="HA46">
        <v>1672</v>
      </c>
      <c r="HB46">
        <v>1824</v>
      </c>
      <c r="HC46">
        <v>1940</v>
      </c>
      <c r="HD46">
        <v>2042</v>
      </c>
      <c r="HE46">
        <v>2150</v>
      </c>
      <c r="HF46">
        <v>2272</v>
      </c>
      <c r="HG46">
        <v>2379</v>
      </c>
      <c r="HH46">
        <v>2479</v>
      </c>
      <c r="HI46">
        <v>2554</v>
      </c>
      <c r="HJ46">
        <v>2651</v>
      </c>
      <c r="HK46">
        <v>2751</v>
      </c>
      <c r="HL46">
        <v>2821</v>
      </c>
      <c r="HM46">
        <v>2888</v>
      </c>
      <c r="HN46">
        <v>2953</v>
      </c>
      <c r="HO46">
        <v>3042</v>
      </c>
      <c r="HP46">
        <v>3110</v>
      </c>
      <c r="HQ46">
        <v>3171</v>
      </c>
      <c r="HR46">
        <v>3232</v>
      </c>
      <c r="HS46">
        <v>0</v>
      </c>
      <c r="HT46">
        <v>0</v>
      </c>
      <c r="HU46">
        <v>80</v>
      </c>
      <c r="HV46">
        <v>82</v>
      </c>
      <c r="HW46">
        <v>90</v>
      </c>
      <c r="HX46">
        <v>98</v>
      </c>
      <c r="HY46">
        <v>104</v>
      </c>
      <c r="HZ46">
        <v>108</v>
      </c>
      <c r="IA46">
        <v>109</v>
      </c>
      <c r="IB46">
        <v>130</v>
      </c>
      <c r="IC46">
        <v>147</v>
      </c>
      <c r="ID46">
        <v>152</v>
      </c>
      <c r="IE46">
        <v>161</v>
      </c>
      <c r="IF46">
        <v>182</v>
      </c>
      <c r="IG46">
        <v>186</v>
      </c>
      <c r="IH46">
        <v>197</v>
      </c>
      <c r="II46">
        <v>207</v>
      </c>
      <c r="IJ46">
        <v>217</v>
      </c>
      <c r="IK46">
        <v>229</v>
      </c>
      <c r="IL46">
        <v>242</v>
      </c>
      <c r="IM46">
        <v>246</v>
      </c>
      <c r="IN46">
        <v>261</v>
      </c>
      <c r="IO46">
        <v>266</v>
      </c>
      <c r="IP46">
        <v>287</v>
      </c>
      <c r="IQ46">
        <v>302</v>
      </c>
      <c r="IR46">
        <v>326</v>
      </c>
      <c r="IS46">
        <v>347</v>
      </c>
      <c r="IT46">
        <v>355</v>
      </c>
      <c r="IU46">
        <v>0</v>
      </c>
      <c r="IV46">
        <v>0</v>
      </c>
      <c r="IW46">
        <v>7</v>
      </c>
      <c r="IX46">
        <v>4</v>
      </c>
      <c r="IY46">
        <v>3</v>
      </c>
      <c r="IZ46">
        <v>4</v>
      </c>
      <c r="JA46">
        <v>2</v>
      </c>
      <c r="JB46">
        <v>5</v>
      </c>
      <c r="JC46">
        <v>6</v>
      </c>
      <c r="JD46">
        <v>7</v>
      </c>
      <c r="JE46">
        <v>5</v>
      </c>
      <c r="JF46">
        <v>10</v>
      </c>
      <c r="JG46">
        <v>7</v>
      </c>
      <c r="JH46">
        <v>7</v>
      </c>
      <c r="JI46">
        <v>6</v>
      </c>
      <c r="JJ46">
        <v>3</v>
      </c>
      <c r="JK46">
        <v>5</v>
      </c>
      <c r="JL46">
        <v>7</v>
      </c>
      <c r="JM46">
        <v>12</v>
      </c>
      <c r="JN46">
        <v>10</v>
      </c>
      <c r="JO46">
        <v>7</v>
      </c>
      <c r="JP46">
        <v>11</v>
      </c>
      <c r="JQ46">
        <v>15</v>
      </c>
      <c r="JR46">
        <v>14</v>
      </c>
      <c r="JS46">
        <v>14</v>
      </c>
      <c r="JT46">
        <v>15</v>
      </c>
      <c r="JU46">
        <v>12</v>
      </c>
      <c r="JV46">
        <v>15</v>
      </c>
      <c r="JW46">
        <v>0</v>
      </c>
      <c r="JX46">
        <v>0</v>
      </c>
      <c r="JY46">
        <v>0</v>
      </c>
      <c r="JZ46">
        <v>8</v>
      </c>
      <c r="KA46">
        <v>14</v>
      </c>
      <c r="KB46">
        <v>19</v>
      </c>
      <c r="KC46">
        <v>30</v>
      </c>
      <c r="KD46">
        <v>46</v>
      </c>
      <c r="KE46">
        <v>60</v>
      </c>
      <c r="KF46">
        <v>67</v>
      </c>
      <c r="KG46">
        <v>80</v>
      </c>
      <c r="KH46">
        <v>90</v>
      </c>
      <c r="KI46">
        <v>110</v>
      </c>
      <c r="KJ46">
        <v>124</v>
      </c>
      <c r="KK46">
        <v>140</v>
      </c>
      <c r="KL46">
        <v>164</v>
      </c>
      <c r="KM46">
        <v>185</v>
      </c>
      <c r="KN46">
        <v>204</v>
      </c>
      <c r="KO46">
        <v>216</v>
      </c>
      <c r="KP46">
        <v>237</v>
      </c>
      <c r="KQ46">
        <v>260</v>
      </c>
      <c r="KR46">
        <v>279</v>
      </c>
      <c r="KS46">
        <v>313</v>
      </c>
      <c r="KT46">
        <v>330</v>
      </c>
      <c r="KU46">
        <v>350</v>
      </c>
      <c r="KV46">
        <v>373</v>
      </c>
      <c r="KW46">
        <v>405</v>
      </c>
      <c r="KX46">
        <v>431</v>
      </c>
      <c r="KY46">
        <v>0</v>
      </c>
      <c r="KZ46">
        <v>0</v>
      </c>
      <c r="LA46">
        <v>0</v>
      </c>
      <c r="LB46">
        <v>204</v>
      </c>
      <c r="LC46">
        <v>392</v>
      </c>
      <c r="LD46">
        <v>568</v>
      </c>
      <c r="LE46">
        <v>732</v>
      </c>
      <c r="LF46">
        <v>893</v>
      </c>
      <c r="LG46">
        <v>1066</v>
      </c>
      <c r="LH46">
        <v>1252</v>
      </c>
      <c r="LI46">
        <v>1436</v>
      </c>
      <c r="LJ46">
        <v>1621</v>
      </c>
      <c r="LK46">
        <v>1752</v>
      </c>
      <c r="LL46">
        <v>1932</v>
      </c>
      <c r="LM46">
        <v>2086</v>
      </c>
      <c r="LN46">
        <v>2218</v>
      </c>
      <c r="LO46">
        <v>2373</v>
      </c>
      <c r="LP46">
        <v>2533</v>
      </c>
      <c r="LQ46">
        <v>2684</v>
      </c>
      <c r="LR46">
        <v>2851</v>
      </c>
      <c r="LS46">
        <v>2989</v>
      </c>
      <c r="LT46">
        <v>3139</v>
      </c>
      <c r="LU46">
        <v>3281</v>
      </c>
      <c r="LV46">
        <v>3419</v>
      </c>
      <c r="LW46">
        <v>3547</v>
      </c>
      <c r="LX46">
        <v>3674</v>
      </c>
      <c r="LY46">
        <v>3791</v>
      </c>
      <c r="LZ46">
        <v>3894</v>
      </c>
      <c r="MA46">
        <v>0</v>
      </c>
      <c r="MB46">
        <v>0</v>
      </c>
      <c r="MC46">
        <v>1520</v>
      </c>
      <c r="MD46">
        <v>1530</v>
      </c>
      <c r="ME46">
        <v>1585</v>
      </c>
      <c r="MF46">
        <v>1614</v>
      </c>
      <c r="MG46">
        <v>1648</v>
      </c>
      <c r="MH46">
        <v>1695</v>
      </c>
      <c r="MI46">
        <v>1725</v>
      </c>
      <c r="MJ46">
        <v>1750</v>
      </c>
      <c r="MK46">
        <v>1812</v>
      </c>
      <c r="ML46">
        <v>1833</v>
      </c>
      <c r="MM46">
        <v>1881</v>
      </c>
      <c r="MN46">
        <v>1897</v>
      </c>
      <c r="MO46">
        <v>1966</v>
      </c>
      <c r="MP46">
        <v>2001</v>
      </c>
      <c r="MQ46">
        <v>2047</v>
      </c>
      <c r="MR46">
        <v>2038</v>
      </c>
      <c r="MS46">
        <v>2052</v>
      </c>
      <c r="MT46">
        <v>2088</v>
      </c>
      <c r="MU46">
        <v>2130</v>
      </c>
      <c r="MV46">
        <v>2155</v>
      </c>
      <c r="MW46">
        <v>2184</v>
      </c>
      <c r="MX46">
        <v>2205</v>
      </c>
      <c r="MY46">
        <v>2269</v>
      </c>
      <c r="MZ46">
        <v>2280</v>
      </c>
      <c r="NA46">
        <v>2307</v>
      </c>
      <c r="NB46">
        <v>2339</v>
      </c>
      <c r="NC46">
        <v>0</v>
      </c>
      <c r="ND46">
        <v>0</v>
      </c>
      <c r="NE46">
        <v>0</v>
      </c>
      <c r="NF46">
        <v>44</v>
      </c>
      <c r="NG46">
        <v>77</v>
      </c>
      <c r="NH46">
        <v>114</v>
      </c>
      <c r="NI46">
        <v>157</v>
      </c>
      <c r="NJ46">
        <v>196</v>
      </c>
      <c r="NK46">
        <v>240</v>
      </c>
      <c r="NL46">
        <v>289</v>
      </c>
      <c r="NM46">
        <v>326</v>
      </c>
      <c r="NN46">
        <v>373</v>
      </c>
      <c r="NO46">
        <v>423</v>
      </c>
      <c r="NP46">
        <v>468</v>
      </c>
      <c r="NQ46">
        <v>505</v>
      </c>
      <c r="NR46">
        <v>547</v>
      </c>
      <c r="NS46">
        <v>601</v>
      </c>
      <c r="NT46">
        <v>662</v>
      </c>
      <c r="NU46">
        <v>719</v>
      </c>
      <c r="NV46">
        <v>770</v>
      </c>
      <c r="NW46">
        <v>822</v>
      </c>
      <c r="NX46">
        <v>861</v>
      </c>
      <c r="NY46">
        <v>914</v>
      </c>
      <c r="NZ46">
        <v>978</v>
      </c>
      <c r="OA46">
        <v>1030</v>
      </c>
      <c r="OB46">
        <v>1091</v>
      </c>
      <c r="OC46">
        <v>1155</v>
      </c>
      <c r="OD46">
        <v>1225</v>
      </c>
      <c r="OE46">
        <v>0</v>
      </c>
      <c r="OF46">
        <v>0</v>
      </c>
      <c r="OG46">
        <v>2125</v>
      </c>
      <c r="OH46">
        <v>2136</v>
      </c>
      <c r="OI46">
        <v>2170</v>
      </c>
      <c r="OJ46">
        <v>2175</v>
      </c>
      <c r="OK46">
        <v>2197</v>
      </c>
      <c r="OL46">
        <v>2218</v>
      </c>
      <c r="OM46">
        <v>2248</v>
      </c>
      <c r="ON46">
        <v>2249</v>
      </c>
      <c r="OO46">
        <v>2275</v>
      </c>
      <c r="OP46">
        <v>2294</v>
      </c>
      <c r="OQ46">
        <v>2338</v>
      </c>
      <c r="OR46">
        <v>2352</v>
      </c>
      <c r="OS46">
        <v>2353</v>
      </c>
      <c r="OT46">
        <v>2378</v>
      </c>
      <c r="OU46">
        <v>2415</v>
      </c>
      <c r="OV46">
        <v>2434</v>
      </c>
      <c r="OW46">
        <v>2465</v>
      </c>
      <c r="OX46">
        <v>2508</v>
      </c>
      <c r="OY46">
        <v>2531</v>
      </c>
      <c r="OZ46">
        <v>2528</v>
      </c>
      <c r="PA46">
        <v>2551</v>
      </c>
      <c r="PB46">
        <v>2573</v>
      </c>
      <c r="PC46">
        <v>2604</v>
      </c>
      <c r="PD46">
        <v>2609</v>
      </c>
      <c r="PE46">
        <v>2595</v>
      </c>
      <c r="PF46">
        <v>2606</v>
      </c>
      <c r="PG46">
        <v>0</v>
      </c>
      <c r="PH46">
        <v>0</v>
      </c>
      <c r="PI46">
        <v>0</v>
      </c>
      <c r="PJ46">
        <v>72</v>
      </c>
      <c r="PK46">
        <v>151</v>
      </c>
      <c r="PL46">
        <v>232</v>
      </c>
      <c r="PM46">
        <v>305</v>
      </c>
      <c r="PN46">
        <v>390</v>
      </c>
      <c r="PO46">
        <v>466</v>
      </c>
      <c r="PP46">
        <v>556</v>
      </c>
      <c r="PQ46">
        <v>644</v>
      </c>
      <c r="PR46">
        <v>709</v>
      </c>
      <c r="PS46">
        <v>778</v>
      </c>
      <c r="PT46">
        <v>868</v>
      </c>
      <c r="PU46">
        <v>958</v>
      </c>
      <c r="PV46">
        <v>1060</v>
      </c>
      <c r="PW46">
        <v>1146</v>
      </c>
      <c r="PX46">
        <v>1236</v>
      </c>
      <c r="PY46">
        <v>1323</v>
      </c>
      <c r="PZ46">
        <v>1403</v>
      </c>
      <c r="QA46">
        <v>1486</v>
      </c>
      <c r="QB46">
        <v>1608</v>
      </c>
      <c r="QC46">
        <v>1698</v>
      </c>
      <c r="QD46">
        <v>1804</v>
      </c>
      <c r="QE46">
        <v>1897</v>
      </c>
      <c r="QF46">
        <v>1994</v>
      </c>
      <c r="QG46">
        <v>2106</v>
      </c>
      <c r="QH46">
        <v>2223</v>
      </c>
      <c r="QI46">
        <v>0</v>
      </c>
      <c r="QJ46">
        <v>0</v>
      </c>
      <c r="QK46">
        <v>7488</v>
      </c>
      <c r="QL46">
        <v>7604</v>
      </c>
      <c r="QM46">
        <v>7668</v>
      </c>
      <c r="QN46">
        <v>7749</v>
      </c>
      <c r="QO46">
        <v>7772</v>
      </c>
      <c r="QP46">
        <v>7771</v>
      </c>
      <c r="QQ46">
        <v>7855</v>
      </c>
      <c r="QR46">
        <v>7936</v>
      </c>
      <c r="QS46">
        <v>8090</v>
      </c>
      <c r="QT46">
        <v>8166</v>
      </c>
      <c r="QU46">
        <v>8273</v>
      </c>
      <c r="QV46">
        <v>8301</v>
      </c>
      <c r="QW46">
        <v>8352</v>
      </c>
      <c r="QX46">
        <v>8437</v>
      </c>
      <c r="QY46">
        <v>8549</v>
      </c>
      <c r="QZ46">
        <v>8524</v>
      </c>
      <c r="RA46">
        <v>8549</v>
      </c>
      <c r="RB46">
        <v>8684</v>
      </c>
      <c r="RC46">
        <v>8699</v>
      </c>
      <c r="RD46">
        <v>8743</v>
      </c>
      <c r="RE46">
        <v>8728</v>
      </c>
      <c r="RF46">
        <v>8810</v>
      </c>
      <c r="RG46">
        <v>8869</v>
      </c>
      <c r="RH46">
        <v>8902</v>
      </c>
      <c r="RI46">
        <v>8959</v>
      </c>
      <c r="RJ46">
        <v>8954</v>
      </c>
      <c r="RK46">
        <v>0</v>
      </c>
      <c r="RL46">
        <v>0</v>
      </c>
      <c r="RM46">
        <v>8455</v>
      </c>
      <c r="RN46">
        <v>8248</v>
      </c>
      <c r="RO46">
        <v>8098</v>
      </c>
      <c r="RP46">
        <v>7978</v>
      </c>
      <c r="RQ46">
        <v>7882</v>
      </c>
      <c r="RR46">
        <v>7810</v>
      </c>
      <c r="RS46">
        <v>7727</v>
      </c>
      <c r="RT46">
        <v>7625</v>
      </c>
      <c r="RU46">
        <v>7451</v>
      </c>
      <c r="RV46">
        <v>7383</v>
      </c>
      <c r="RW46">
        <v>7336</v>
      </c>
      <c r="RX46">
        <v>7263</v>
      </c>
      <c r="RY46">
        <v>7274</v>
      </c>
      <c r="RZ46">
        <v>7154</v>
      </c>
      <c r="SA46">
        <v>7051</v>
      </c>
      <c r="SB46">
        <v>7001</v>
      </c>
      <c r="SC46">
        <v>6970</v>
      </c>
      <c r="SD46">
        <v>6941</v>
      </c>
      <c r="SE46">
        <v>6938</v>
      </c>
      <c r="SF46">
        <v>6951</v>
      </c>
      <c r="SG46">
        <v>6990</v>
      </c>
      <c r="SH46">
        <v>6943</v>
      </c>
      <c r="SI46">
        <v>6958</v>
      </c>
      <c r="SJ46">
        <v>6940</v>
      </c>
      <c r="SK46">
        <v>6942</v>
      </c>
      <c r="SL46">
        <v>6949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587084.17209999997</v>
      </c>
      <c r="SU46">
        <v>587334.78540000005</v>
      </c>
      <c r="SV46">
        <v>590582.09</v>
      </c>
      <c r="SW46">
        <v>586024.87589999998</v>
      </c>
      <c r="SX46">
        <v>576674.58810000005</v>
      </c>
      <c r="SY46">
        <v>573223.96829999995</v>
      </c>
      <c r="SZ46">
        <v>566089.98719999997</v>
      </c>
      <c r="TA46">
        <v>559087.10340000002</v>
      </c>
      <c r="TB46">
        <v>550248.5122</v>
      </c>
      <c r="TC46">
        <v>538343.44940000004</v>
      </c>
      <c r="TD46">
        <v>526295.71620000002</v>
      </c>
      <c r="TE46">
        <v>515568.94150000002</v>
      </c>
      <c r="TF46">
        <v>505194.63679999998</v>
      </c>
      <c r="TG46">
        <v>489860.5099</v>
      </c>
      <c r="TH46">
        <v>478655.77490000002</v>
      </c>
      <c r="TI46">
        <v>468803.36349999998</v>
      </c>
      <c r="TJ46">
        <v>460510.86820000003</v>
      </c>
      <c r="TK46">
        <v>451002.27850000001</v>
      </c>
      <c r="TL46">
        <v>438886.84389999998</v>
      </c>
      <c r="TM46">
        <v>428321.30200000003</v>
      </c>
      <c r="TN46">
        <v>418319.56160000002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284097.02750000003</v>
      </c>
      <c r="TW46">
        <v>309380.02179999999</v>
      </c>
      <c r="TX46">
        <v>326433.15909999999</v>
      </c>
      <c r="TY46">
        <v>341210.08639999997</v>
      </c>
      <c r="TZ46">
        <v>361387.55839999998</v>
      </c>
      <c r="UA46">
        <v>373175.2807</v>
      </c>
      <c r="UB46">
        <v>381355.18119999999</v>
      </c>
      <c r="UC46">
        <v>389829.902</v>
      </c>
      <c r="UD46">
        <v>399951.92469999997</v>
      </c>
      <c r="UE46">
        <v>406589.98910000001</v>
      </c>
      <c r="UF46">
        <v>411340.5661</v>
      </c>
      <c r="UG46">
        <v>411442.05729999999</v>
      </c>
      <c r="UH46">
        <v>414629.5907</v>
      </c>
      <c r="UI46">
        <v>417737.9498</v>
      </c>
      <c r="UJ46">
        <v>415890.69329999998</v>
      </c>
      <c r="UK46">
        <v>413367.26370000001</v>
      </c>
      <c r="UL46">
        <v>410360.08720000001</v>
      </c>
      <c r="UM46">
        <v>410415.40279999998</v>
      </c>
      <c r="UN46">
        <v>407368.65210000001</v>
      </c>
      <c r="UO46">
        <v>403261.01079999999</v>
      </c>
      <c r="UP46">
        <v>399047.06390000001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412060.19339999999</v>
      </c>
      <c r="UY46">
        <v>403762.685</v>
      </c>
      <c r="UZ46">
        <v>467526.04479999997</v>
      </c>
      <c r="VA46">
        <v>513266.08350000001</v>
      </c>
      <c r="VB46">
        <v>515266.12969999999</v>
      </c>
      <c r="VC46">
        <v>529878.94019999995</v>
      </c>
      <c r="VD46">
        <v>581547.16949999996</v>
      </c>
      <c r="VE46">
        <v>577017.88930000004</v>
      </c>
      <c r="VF46">
        <v>593342.33319999999</v>
      </c>
      <c r="VG46">
        <v>605302.16830000002</v>
      </c>
      <c r="VH46">
        <v>616061.96010000003</v>
      </c>
      <c r="VI46">
        <v>631194.08019999997</v>
      </c>
      <c r="VJ46">
        <v>647598.11510000005</v>
      </c>
      <c r="VK46">
        <v>639128.3652</v>
      </c>
      <c r="VL46">
        <v>658349.13300000003</v>
      </c>
      <c r="VM46">
        <v>651418.62659999996</v>
      </c>
      <c r="VN46">
        <v>682375.15819999995</v>
      </c>
      <c r="VO46">
        <v>697125.59710000001</v>
      </c>
      <c r="VP46">
        <v>730608.0649</v>
      </c>
      <c r="VQ46">
        <v>755021.14040000003</v>
      </c>
      <c r="VR46">
        <v>749930.06579999998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297873.53879999998</v>
      </c>
      <c r="WA46">
        <v>347037.13260000001</v>
      </c>
      <c r="WB46">
        <v>393084.13069999998</v>
      </c>
      <c r="WC46">
        <v>272596.48460000003</v>
      </c>
      <c r="WD46">
        <v>529313.56220000004</v>
      </c>
      <c r="WE46">
        <v>359727.66369999998</v>
      </c>
      <c r="WF46">
        <v>349250.15889999998</v>
      </c>
      <c r="WG46">
        <v>290638.13500000001</v>
      </c>
      <c r="WH46">
        <v>141086.47330000001</v>
      </c>
      <c r="WI46">
        <v>228295.26420000001</v>
      </c>
      <c r="WJ46">
        <v>310304.2427</v>
      </c>
      <c r="WK46">
        <v>516456.43719999999</v>
      </c>
      <c r="WL46">
        <v>417845.01390000002</v>
      </c>
      <c r="WM46">
        <v>283972.3395</v>
      </c>
      <c r="WN46">
        <v>433244.9008</v>
      </c>
      <c r="WO46">
        <v>573581.06900000002</v>
      </c>
      <c r="WP46">
        <v>519749.83600000001</v>
      </c>
      <c r="WQ46">
        <v>504611.49129999999</v>
      </c>
      <c r="WR46">
        <v>524907.93130000005</v>
      </c>
      <c r="WS46">
        <v>407695.48060000001</v>
      </c>
      <c r="WT46">
        <v>494776.0687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34800000</v>
      </c>
      <c r="ZG46">
        <v>34400000</v>
      </c>
      <c r="ZH46">
        <v>33800000</v>
      </c>
      <c r="ZI46">
        <v>34000000</v>
      </c>
      <c r="ZJ46">
        <v>33400000</v>
      </c>
      <c r="ZK46">
        <v>33300000</v>
      </c>
      <c r="ZL46">
        <v>32600000</v>
      </c>
      <c r="ZM46">
        <v>32800000</v>
      </c>
      <c r="ZN46">
        <v>32400000</v>
      </c>
      <c r="ZO46">
        <v>32200000</v>
      </c>
      <c r="ZP46">
        <v>31100000</v>
      </c>
      <c r="ZQ46">
        <v>30400000</v>
      </c>
      <c r="ZR46">
        <v>30100000</v>
      </c>
      <c r="ZS46">
        <v>29800000</v>
      </c>
      <c r="ZT46">
        <v>29200000</v>
      </c>
      <c r="ZU46">
        <v>28800000</v>
      </c>
      <c r="ZV46">
        <v>28200000</v>
      </c>
      <c r="ZW46">
        <v>28200000</v>
      </c>
      <c r="ZX46">
        <v>27500000</v>
      </c>
      <c r="ZY46">
        <v>27000000</v>
      </c>
      <c r="ZZ46">
        <v>26600000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17800000</v>
      </c>
      <c r="ABK46">
        <v>17600000</v>
      </c>
      <c r="ABL46">
        <v>17100000</v>
      </c>
      <c r="ABM46">
        <v>16800000</v>
      </c>
      <c r="ABN46">
        <v>16400000</v>
      </c>
      <c r="ABO46">
        <v>16200000</v>
      </c>
      <c r="ABP46">
        <v>15800000</v>
      </c>
      <c r="ABQ46">
        <v>15400000</v>
      </c>
      <c r="ABR46">
        <v>15100000</v>
      </c>
      <c r="ABS46">
        <v>14900000</v>
      </c>
      <c r="ABT46">
        <v>14600000</v>
      </c>
      <c r="ABU46">
        <v>14300000</v>
      </c>
      <c r="ABV46">
        <v>14200000</v>
      </c>
      <c r="ABW46">
        <v>13900000</v>
      </c>
      <c r="ABX46">
        <v>13400000</v>
      </c>
      <c r="ABY46">
        <v>13200000</v>
      </c>
      <c r="ABZ46">
        <v>12900000</v>
      </c>
      <c r="ACA46">
        <v>12700000</v>
      </c>
      <c r="ACB46">
        <v>12300000</v>
      </c>
      <c r="ACC46">
        <v>11900000</v>
      </c>
      <c r="ACD46">
        <v>11600000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2350000</v>
      </c>
      <c r="ADO46">
        <v>2300000</v>
      </c>
      <c r="ADP46">
        <v>2260000</v>
      </c>
      <c r="ADQ46">
        <v>2240000</v>
      </c>
      <c r="ADR46">
        <v>2190000</v>
      </c>
      <c r="ADS46">
        <v>2150000</v>
      </c>
      <c r="ADT46">
        <v>2100000</v>
      </c>
      <c r="ADU46">
        <v>2050000</v>
      </c>
      <c r="ADV46">
        <v>2010000</v>
      </c>
      <c r="ADW46">
        <v>1980000</v>
      </c>
      <c r="ADX46">
        <v>1920000</v>
      </c>
      <c r="ADY46">
        <v>1860000</v>
      </c>
      <c r="ADZ46">
        <v>1840000</v>
      </c>
      <c r="AEA46">
        <v>1790000</v>
      </c>
      <c r="AEB46">
        <v>1750000</v>
      </c>
      <c r="AEC46">
        <v>1690000</v>
      </c>
      <c r="AED46">
        <v>1660000</v>
      </c>
      <c r="AEE46">
        <v>1620000</v>
      </c>
      <c r="AEF46">
        <v>1580000</v>
      </c>
      <c r="AEG46">
        <v>1540000</v>
      </c>
      <c r="AEH46">
        <v>1500000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7530000</v>
      </c>
      <c r="AEQ46">
        <v>7230000</v>
      </c>
      <c r="AER46">
        <v>6930000</v>
      </c>
      <c r="AES46">
        <v>6570000</v>
      </c>
      <c r="AET46">
        <v>6320000</v>
      </c>
      <c r="AEU46">
        <v>6100000</v>
      </c>
      <c r="AEV46">
        <v>5860000</v>
      </c>
      <c r="AEW46">
        <v>5700000</v>
      </c>
      <c r="AEX46">
        <v>5440000</v>
      </c>
      <c r="AEY46">
        <v>5210000</v>
      </c>
      <c r="AEZ46">
        <v>5020000</v>
      </c>
      <c r="AFA46">
        <v>4850000</v>
      </c>
      <c r="AFB46">
        <v>4690000</v>
      </c>
      <c r="AFC46">
        <v>4550000</v>
      </c>
      <c r="AFD46">
        <v>4430000</v>
      </c>
      <c r="AFE46">
        <v>4330000</v>
      </c>
      <c r="AFF46">
        <v>4170000</v>
      </c>
      <c r="AFG46">
        <v>4060000</v>
      </c>
      <c r="AFH46">
        <v>3930000</v>
      </c>
      <c r="AFI46">
        <v>3820000</v>
      </c>
      <c r="AFJ46">
        <v>3710000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237.63461380000001</v>
      </c>
      <c r="AGU46">
        <v>258.78272179999999</v>
      </c>
      <c r="AGV46">
        <v>273.04691780000002</v>
      </c>
      <c r="AGW46">
        <v>285.40716470000001</v>
      </c>
      <c r="AGX46">
        <v>302.28472870000002</v>
      </c>
      <c r="AGY46">
        <v>312.14463769999998</v>
      </c>
      <c r="AGZ46">
        <v>318.98676310000002</v>
      </c>
      <c r="AHA46">
        <v>326.07549269999998</v>
      </c>
      <c r="AHB46">
        <v>334.54211759999998</v>
      </c>
      <c r="AHC46">
        <v>340.09456519999998</v>
      </c>
      <c r="AHD46">
        <v>344.06821300000001</v>
      </c>
      <c r="AHE46">
        <v>344.15310590000001</v>
      </c>
      <c r="AHF46">
        <v>346.81933679999997</v>
      </c>
      <c r="AHG46">
        <v>349.41934190000001</v>
      </c>
      <c r="AHH46">
        <v>347.87419349999999</v>
      </c>
      <c r="AHI46">
        <v>345.76345600000002</v>
      </c>
      <c r="AHJ46">
        <v>343.24808569999999</v>
      </c>
      <c r="AHK46">
        <v>343.29435480000001</v>
      </c>
      <c r="AHL46">
        <v>340.74588240000003</v>
      </c>
      <c r="AHM46">
        <v>337.31002189999998</v>
      </c>
      <c r="AHN46">
        <v>333.78524149999998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20.439064999999999</v>
      </c>
      <c r="AHW46">
        <v>20.027490879999998</v>
      </c>
      <c r="AHX46">
        <v>23.1902896</v>
      </c>
      <c r="AHY46">
        <v>25.45909314</v>
      </c>
      <c r="AHZ46">
        <v>25.558299699999999</v>
      </c>
      <c r="AIA46">
        <v>26.283126289999998</v>
      </c>
      <c r="AIB46">
        <v>28.845980730000001</v>
      </c>
      <c r="AIC46">
        <v>28.621318769999998</v>
      </c>
      <c r="AID46">
        <v>29.43104602</v>
      </c>
      <c r="AIE46">
        <v>30.024279369999999</v>
      </c>
      <c r="AIF46">
        <v>30.557988009999999</v>
      </c>
      <c r="AIG46">
        <v>31.308573460000002</v>
      </c>
      <c r="AIH46">
        <v>32.122248599999999</v>
      </c>
      <c r="AII46">
        <v>31.702130929999999</v>
      </c>
      <c r="AIJ46">
        <v>32.65552203</v>
      </c>
      <c r="AIK46">
        <v>32.311754120000003</v>
      </c>
      <c r="AIL46">
        <v>33.847264150000001</v>
      </c>
      <c r="AIM46">
        <v>34.578917400000002</v>
      </c>
      <c r="AIN46">
        <v>36.239719260000001</v>
      </c>
      <c r="AIO46">
        <v>37.450659909999999</v>
      </c>
      <c r="AIP46">
        <v>37.198131750000002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1.3055471649999999</v>
      </c>
      <c r="AIY46">
        <v>1.521025823</v>
      </c>
      <c r="AIZ46">
        <v>1.722844783</v>
      </c>
      <c r="AJA46">
        <v>1.194760598</v>
      </c>
      <c r="AJB46">
        <v>2.319923492</v>
      </c>
      <c r="AJC46">
        <v>1.5766470340000001</v>
      </c>
      <c r="AJD46">
        <v>1.530725275</v>
      </c>
      <c r="AJE46">
        <v>1.2738351809999999</v>
      </c>
      <c r="AJF46">
        <v>0.61836659299999996</v>
      </c>
      <c r="AJG46">
        <v>1.000593192</v>
      </c>
      <c r="AJH46">
        <v>1.360029581</v>
      </c>
      <c r="AJI46">
        <v>2.2635721179999999</v>
      </c>
      <c r="AJJ46">
        <v>1.8313690279999999</v>
      </c>
      <c r="AJK46">
        <v>1.244619728</v>
      </c>
      <c r="AJL46">
        <v>1.8988650490000001</v>
      </c>
      <c r="AJM46">
        <v>2.513943136</v>
      </c>
      <c r="AJN46">
        <v>2.278006725</v>
      </c>
      <c r="AJO46">
        <v>2.2116570150000001</v>
      </c>
      <c r="AJP46">
        <v>2.3006140930000001</v>
      </c>
      <c r="AJQ46">
        <v>1.7868847329999999</v>
      </c>
      <c r="AJR46">
        <v>2.1685494329999999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271.88814830000001</v>
      </c>
      <c r="AKA46">
        <v>195.529427</v>
      </c>
      <c r="AKB46">
        <v>59.635345479999998</v>
      </c>
      <c r="AKC46">
        <v>194.86563580000001</v>
      </c>
      <c r="AKD46">
        <v>121.8281941</v>
      </c>
      <c r="AKE46">
        <v>273.81850439999999</v>
      </c>
      <c r="AKF46">
        <v>205.88185949999999</v>
      </c>
      <c r="AKG46">
        <v>217.72114289999999</v>
      </c>
      <c r="AKH46">
        <v>287.053405</v>
      </c>
      <c r="AKI46">
        <v>266.61646999999999</v>
      </c>
      <c r="AKJ46">
        <v>247.109252</v>
      </c>
      <c r="AKK46">
        <v>117.3236983</v>
      </c>
      <c r="AKL46">
        <v>233.66164570000001</v>
      </c>
      <c r="AKM46">
        <v>216.42496750000001</v>
      </c>
      <c r="AKN46">
        <v>189.10897900000001</v>
      </c>
      <c r="AKO46">
        <v>309.1991094</v>
      </c>
      <c r="AKP46">
        <v>156.40519259999999</v>
      </c>
      <c r="AKQ46">
        <v>181.1063283</v>
      </c>
      <c r="AKR46">
        <v>217.0297066</v>
      </c>
      <c r="AKS46">
        <v>273.25352320000002</v>
      </c>
      <c r="AKT46">
        <v>223.7676577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115.7458506</v>
      </c>
      <c r="AME46">
        <v>114.36354350000001</v>
      </c>
      <c r="AMF46">
        <v>112.64173409999999</v>
      </c>
      <c r="AMG46">
        <v>113.2354076</v>
      </c>
      <c r="AMH46">
        <v>111.2113966</v>
      </c>
      <c r="AMI46">
        <v>110.79965300000001</v>
      </c>
      <c r="AMJ46">
        <v>108.4875024</v>
      </c>
      <c r="AMK46">
        <v>109.1587789</v>
      </c>
      <c r="AML46">
        <v>107.8661106</v>
      </c>
      <c r="AMM46">
        <v>107.1318362</v>
      </c>
      <c r="AMN46">
        <v>103.55418640000001</v>
      </c>
      <c r="AMO46">
        <v>101.22868920000001</v>
      </c>
      <c r="AMP46">
        <v>100.00449620000001</v>
      </c>
      <c r="AMQ46">
        <v>99.044738730000006</v>
      </c>
      <c r="AMR46">
        <v>97.288578319999999</v>
      </c>
      <c r="AMS46">
        <v>95.726017630000001</v>
      </c>
      <c r="AMT46">
        <v>93.831514670000004</v>
      </c>
      <c r="AMU46">
        <v>93.74268841</v>
      </c>
      <c r="AMV46">
        <v>91.453542080000005</v>
      </c>
      <c r="AMW46">
        <v>89.841305390000002</v>
      </c>
      <c r="AMX46">
        <v>88.434445319999995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262.32274139999998</v>
      </c>
      <c r="ANG46">
        <v>298.40472749999998</v>
      </c>
      <c r="ANH46">
        <v>261.08543020000002</v>
      </c>
      <c r="ANI46">
        <v>204.0355807</v>
      </c>
      <c r="ANJ46">
        <v>236.19703849999999</v>
      </c>
      <c r="ANK46">
        <v>295.98487510000001</v>
      </c>
      <c r="ANL46">
        <v>229.960149</v>
      </c>
      <c r="ANM46">
        <v>155.00062410000001</v>
      </c>
      <c r="ANN46">
        <v>185.56192250000001</v>
      </c>
      <c r="ANO46">
        <v>253.7972292</v>
      </c>
      <c r="ANP46">
        <v>319.35757469999999</v>
      </c>
      <c r="ANQ46">
        <v>239.12901199999999</v>
      </c>
      <c r="ANR46">
        <v>176.56435930000001</v>
      </c>
      <c r="ANS46">
        <v>269.46758390000002</v>
      </c>
      <c r="ANT46">
        <v>164.9634677</v>
      </c>
      <c r="ANU46">
        <v>193.28830980000001</v>
      </c>
      <c r="ANV46">
        <v>214.22919390000001</v>
      </c>
      <c r="ANW46">
        <v>171.61944690000001</v>
      </c>
      <c r="ANX46">
        <v>162.64015169999999</v>
      </c>
      <c r="ANY46">
        <v>172.8181787</v>
      </c>
      <c r="ANZ46">
        <v>153.2657451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53.272990069999999</v>
      </c>
      <c r="AOI46">
        <v>52.420916980000001</v>
      </c>
      <c r="AOJ46">
        <v>50.916733880000002</v>
      </c>
      <c r="AOK46">
        <v>50.005210329999997</v>
      </c>
      <c r="AOL46">
        <v>48.95420996</v>
      </c>
      <c r="AOM46">
        <v>48.439975490000002</v>
      </c>
      <c r="AON46">
        <v>47.310713810000003</v>
      </c>
      <c r="AOO46">
        <v>45.95226108</v>
      </c>
      <c r="AOP46">
        <v>45.08785597</v>
      </c>
      <c r="AOQ46">
        <v>44.455719569999999</v>
      </c>
      <c r="AOR46">
        <v>43.500460879999999</v>
      </c>
      <c r="AOS46">
        <v>42.771352469999997</v>
      </c>
      <c r="AOT46">
        <v>42.249966329999999</v>
      </c>
      <c r="AOU46">
        <v>41.39555936</v>
      </c>
      <c r="AOV46">
        <v>40.142226319999999</v>
      </c>
      <c r="AOW46">
        <v>39.327615889999997</v>
      </c>
      <c r="AOX46">
        <v>38.511436850000003</v>
      </c>
      <c r="AOY46">
        <v>37.840223369999997</v>
      </c>
      <c r="AOZ46">
        <v>36.808622569999997</v>
      </c>
      <c r="APA46">
        <v>35.544763109999998</v>
      </c>
      <c r="APB46">
        <v>34.655761699999999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897.37894919999997</v>
      </c>
      <c r="APK46">
        <v>745.14879670000005</v>
      </c>
      <c r="APL46">
        <v>847.98196329999996</v>
      </c>
      <c r="APM46">
        <v>779.08954459999995</v>
      </c>
      <c r="APN46">
        <v>615.63195180000002</v>
      </c>
      <c r="APO46">
        <v>572.79014810000001</v>
      </c>
      <c r="APP46">
        <v>814.2460122</v>
      </c>
      <c r="APQ46">
        <v>715.61123740000005</v>
      </c>
      <c r="APR46">
        <v>793.48546329999999</v>
      </c>
      <c r="APS46">
        <v>595.07533750000005</v>
      </c>
      <c r="APT46">
        <v>622.17976450000003</v>
      </c>
      <c r="APU46">
        <v>613.58020880000004</v>
      </c>
      <c r="APV46">
        <v>517.94168999999999</v>
      </c>
      <c r="APW46">
        <v>589.2617755</v>
      </c>
      <c r="APX46">
        <v>747.01841830000001</v>
      </c>
      <c r="APY46">
        <v>538.22705129999997</v>
      </c>
      <c r="APZ46">
        <v>588.84270070000002</v>
      </c>
      <c r="AQA46">
        <v>546.20768510000005</v>
      </c>
      <c r="AQB46">
        <v>523.56999940000003</v>
      </c>
      <c r="AQC46">
        <v>596.6978249</v>
      </c>
      <c r="AQD46">
        <v>594.50254510000002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83.596429920000006</v>
      </c>
      <c r="ARO46">
        <v>80.29904578</v>
      </c>
      <c r="ARP46">
        <v>76.931127149999995</v>
      </c>
      <c r="ARQ46">
        <v>72.986003940000003</v>
      </c>
      <c r="ARR46">
        <v>70.213507149999998</v>
      </c>
      <c r="ARS46">
        <v>67.734494819999995</v>
      </c>
      <c r="ART46">
        <v>65.107256120000002</v>
      </c>
      <c r="ARU46">
        <v>63.306662850000002</v>
      </c>
      <c r="ARV46">
        <v>60.448821049999999</v>
      </c>
      <c r="ARW46">
        <v>57.843210429999999</v>
      </c>
      <c r="ARX46">
        <v>55.760226279999998</v>
      </c>
      <c r="ARY46">
        <v>53.896430500000001</v>
      </c>
      <c r="ARZ46">
        <v>52.108916729999997</v>
      </c>
      <c r="ASA46">
        <v>50.56931505</v>
      </c>
      <c r="ASB46">
        <v>49.188416250000003</v>
      </c>
      <c r="ASC46">
        <v>48.023687250000002</v>
      </c>
      <c r="ASD46">
        <v>46.31143806</v>
      </c>
      <c r="ASE46">
        <v>45.059700560000003</v>
      </c>
      <c r="ASF46">
        <v>43.634110059999998</v>
      </c>
      <c r="ASG46">
        <v>42.375422059999998</v>
      </c>
      <c r="ASH46">
        <v>41.182671390000003</v>
      </c>
    </row>
    <row r="47" spans="3:1178" x14ac:dyDescent="0.25">
      <c r="C47">
        <v>0</v>
      </c>
      <c r="D47">
        <v>0</v>
      </c>
      <c r="E47">
        <v>0</v>
      </c>
      <c r="F47">
        <v>230</v>
      </c>
      <c r="G47">
        <v>233</v>
      </c>
      <c r="H47">
        <v>243</v>
      </c>
      <c r="I47">
        <v>237</v>
      </c>
      <c r="J47">
        <v>255</v>
      </c>
      <c r="K47">
        <v>231</v>
      </c>
      <c r="L47">
        <v>244</v>
      </c>
      <c r="M47">
        <v>246</v>
      </c>
      <c r="N47">
        <v>281</v>
      </c>
      <c r="O47">
        <v>253</v>
      </c>
      <c r="P47">
        <v>258</v>
      </c>
      <c r="Q47">
        <v>274</v>
      </c>
      <c r="R47">
        <v>262</v>
      </c>
      <c r="S47">
        <v>277</v>
      </c>
      <c r="T47">
        <v>260</v>
      </c>
      <c r="U47">
        <v>296</v>
      </c>
      <c r="V47">
        <v>263</v>
      </c>
      <c r="W47">
        <v>268</v>
      </c>
      <c r="X47">
        <v>288</v>
      </c>
      <c r="Y47">
        <v>304</v>
      </c>
      <c r="Z47">
        <v>281</v>
      </c>
      <c r="AA47">
        <v>271</v>
      </c>
      <c r="AB47">
        <v>269</v>
      </c>
      <c r="AC47">
        <v>262</v>
      </c>
      <c r="AD47">
        <v>247</v>
      </c>
      <c r="AE47">
        <v>0</v>
      </c>
      <c r="AF47">
        <v>0</v>
      </c>
      <c r="AG47">
        <v>0</v>
      </c>
      <c r="AH47">
        <v>69</v>
      </c>
      <c r="AI47">
        <v>83</v>
      </c>
      <c r="AJ47">
        <v>68</v>
      </c>
      <c r="AK47">
        <v>79</v>
      </c>
      <c r="AL47">
        <v>68</v>
      </c>
      <c r="AM47">
        <v>92</v>
      </c>
      <c r="AN47">
        <v>78</v>
      </c>
      <c r="AO47">
        <v>87</v>
      </c>
      <c r="AP47">
        <v>81</v>
      </c>
      <c r="AQ47">
        <v>91</v>
      </c>
      <c r="AR47">
        <v>80</v>
      </c>
      <c r="AS47">
        <v>97</v>
      </c>
      <c r="AT47">
        <v>118</v>
      </c>
      <c r="AU47">
        <v>106</v>
      </c>
      <c r="AV47">
        <v>111</v>
      </c>
      <c r="AW47">
        <v>115</v>
      </c>
      <c r="AX47">
        <v>110</v>
      </c>
      <c r="AY47">
        <v>138</v>
      </c>
      <c r="AZ47">
        <v>134</v>
      </c>
      <c r="BA47">
        <v>139</v>
      </c>
      <c r="BB47">
        <v>137</v>
      </c>
      <c r="BC47">
        <v>138</v>
      </c>
      <c r="BD47">
        <v>141</v>
      </c>
      <c r="BE47">
        <v>142</v>
      </c>
      <c r="BF47">
        <v>152</v>
      </c>
      <c r="BG47">
        <v>0</v>
      </c>
      <c r="BH47">
        <v>0</v>
      </c>
      <c r="BI47">
        <v>0</v>
      </c>
      <c r="BJ47">
        <v>151</v>
      </c>
      <c r="BK47">
        <v>166</v>
      </c>
      <c r="BL47">
        <v>168</v>
      </c>
      <c r="BM47">
        <v>155</v>
      </c>
      <c r="BN47">
        <v>147</v>
      </c>
      <c r="BO47">
        <v>145</v>
      </c>
      <c r="BP47">
        <v>165</v>
      </c>
      <c r="BQ47">
        <v>155</v>
      </c>
      <c r="BR47">
        <v>156</v>
      </c>
      <c r="BS47">
        <v>150</v>
      </c>
      <c r="BT47">
        <v>163</v>
      </c>
      <c r="BU47">
        <v>146</v>
      </c>
      <c r="BV47">
        <v>147</v>
      </c>
      <c r="BW47">
        <v>147</v>
      </c>
      <c r="BX47">
        <v>142</v>
      </c>
      <c r="BY47">
        <v>129</v>
      </c>
      <c r="BZ47">
        <v>146</v>
      </c>
      <c r="CA47">
        <v>164</v>
      </c>
      <c r="CB47">
        <v>138</v>
      </c>
      <c r="CC47">
        <v>137</v>
      </c>
      <c r="CD47">
        <v>147</v>
      </c>
      <c r="CE47">
        <v>154</v>
      </c>
      <c r="CF47">
        <v>140</v>
      </c>
      <c r="CG47">
        <v>140</v>
      </c>
      <c r="CH47">
        <v>146</v>
      </c>
      <c r="CI47">
        <v>0</v>
      </c>
      <c r="CJ47">
        <v>0</v>
      </c>
      <c r="CK47">
        <v>0</v>
      </c>
      <c r="CL47">
        <v>34</v>
      </c>
      <c r="CM47">
        <v>42</v>
      </c>
      <c r="CN47">
        <v>41</v>
      </c>
      <c r="CO47">
        <v>42</v>
      </c>
      <c r="CP47">
        <v>45</v>
      </c>
      <c r="CQ47">
        <v>48</v>
      </c>
      <c r="CR47">
        <v>37</v>
      </c>
      <c r="CS47">
        <v>59</v>
      </c>
      <c r="CT47">
        <v>38</v>
      </c>
      <c r="CU47">
        <v>42</v>
      </c>
      <c r="CV47">
        <v>57</v>
      </c>
      <c r="CW47">
        <v>40</v>
      </c>
      <c r="CX47">
        <v>42</v>
      </c>
      <c r="CY47">
        <v>49</v>
      </c>
      <c r="CZ47">
        <v>43</v>
      </c>
      <c r="DA47">
        <v>44</v>
      </c>
      <c r="DB47">
        <v>53</v>
      </c>
      <c r="DC47">
        <v>45</v>
      </c>
      <c r="DD47">
        <v>50</v>
      </c>
      <c r="DE47">
        <v>38</v>
      </c>
      <c r="DF47">
        <v>47</v>
      </c>
      <c r="DG47">
        <v>59</v>
      </c>
      <c r="DH47">
        <v>50</v>
      </c>
      <c r="DI47">
        <v>39</v>
      </c>
      <c r="DJ47">
        <v>38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0</v>
      </c>
      <c r="DQ47">
        <v>2</v>
      </c>
      <c r="DR47">
        <v>4</v>
      </c>
      <c r="DS47">
        <v>1</v>
      </c>
      <c r="DT47">
        <v>3</v>
      </c>
      <c r="DU47">
        <v>4</v>
      </c>
      <c r="DV47">
        <v>3</v>
      </c>
      <c r="DW47">
        <v>4</v>
      </c>
      <c r="DX47">
        <v>3</v>
      </c>
      <c r="DY47">
        <v>6</v>
      </c>
      <c r="DZ47">
        <v>3</v>
      </c>
      <c r="EA47">
        <v>3</v>
      </c>
      <c r="EB47">
        <v>5</v>
      </c>
      <c r="EC47">
        <v>3</v>
      </c>
      <c r="ED47">
        <v>5</v>
      </c>
      <c r="EE47">
        <v>6</v>
      </c>
      <c r="EF47">
        <v>5</v>
      </c>
      <c r="EG47">
        <v>7</v>
      </c>
      <c r="EH47">
        <v>9</v>
      </c>
      <c r="EI47">
        <v>6</v>
      </c>
      <c r="EJ47">
        <v>12</v>
      </c>
      <c r="EK47">
        <v>12</v>
      </c>
      <c r="EL47">
        <v>8</v>
      </c>
      <c r="EM47">
        <v>0</v>
      </c>
      <c r="EN47">
        <v>0</v>
      </c>
      <c r="EO47">
        <v>0</v>
      </c>
      <c r="EP47">
        <v>5</v>
      </c>
      <c r="EQ47">
        <v>0</v>
      </c>
      <c r="ER47">
        <v>10</v>
      </c>
      <c r="ES47">
        <v>5</v>
      </c>
      <c r="ET47">
        <v>15</v>
      </c>
      <c r="EU47">
        <v>5</v>
      </c>
      <c r="EV47">
        <v>15</v>
      </c>
      <c r="EW47">
        <v>10</v>
      </c>
      <c r="EX47">
        <v>20</v>
      </c>
      <c r="EY47">
        <v>20</v>
      </c>
      <c r="EZ47">
        <v>15</v>
      </c>
      <c r="FA47">
        <v>5</v>
      </c>
      <c r="FB47">
        <v>0</v>
      </c>
      <c r="FC47">
        <v>40</v>
      </c>
      <c r="FD47">
        <v>20</v>
      </c>
      <c r="FE47">
        <v>25</v>
      </c>
      <c r="FF47">
        <v>30</v>
      </c>
      <c r="FG47">
        <v>15</v>
      </c>
      <c r="FH47">
        <v>10</v>
      </c>
      <c r="FI47">
        <v>20</v>
      </c>
      <c r="FJ47">
        <v>25</v>
      </c>
      <c r="FK47">
        <v>30</v>
      </c>
      <c r="FL47">
        <v>30</v>
      </c>
      <c r="FM47">
        <v>40</v>
      </c>
      <c r="FN47">
        <v>50</v>
      </c>
      <c r="FO47">
        <v>0</v>
      </c>
      <c r="FP47">
        <v>0</v>
      </c>
      <c r="FQ47">
        <v>6658</v>
      </c>
      <c r="FR47">
        <v>6992</v>
      </c>
      <c r="FS47">
        <v>7313</v>
      </c>
      <c r="FT47">
        <v>7568</v>
      </c>
      <c r="FU47">
        <v>7752</v>
      </c>
      <c r="FV47">
        <v>7964</v>
      </c>
      <c r="FW47">
        <v>8151</v>
      </c>
      <c r="FX47">
        <v>8290</v>
      </c>
      <c r="FY47">
        <v>8444</v>
      </c>
      <c r="FZ47">
        <v>8528</v>
      </c>
      <c r="GA47">
        <v>8692</v>
      </c>
      <c r="GB47">
        <v>8795</v>
      </c>
      <c r="GC47">
        <v>8819</v>
      </c>
      <c r="GD47">
        <v>8886</v>
      </c>
      <c r="GE47">
        <v>8978</v>
      </c>
      <c r="GF47">
        <v>8986</v>
      </c>
      <c r="GG47">
        <v>9015</v>
      </c>
      <c r="GH47">
        <v>9146</v>
      </c>
      <c r="GI47">
        <v>9184</v>
      </c>
      <c r="GJ47">
        <v>9156</v>
      </c>
      <c r="GK47">
        <v>9096</v>
      </c>
      <c r="GL47">
        <v>9152</v>
      </c>
      <c r="GM47">
        <v>9167</v>
      </c>
      <c r="GN47">
        <v>9154</v>
      </c>
      <c r="GO47">
        <v>9167</v>
      </c>
      <c r="GP47">
        <v>9188</v>
      </c>
      <c r="GQ47">
        <v>0</v>
      </c>
      <c r="GR47">
        <v>0</v>
      </c>
      <c r="GS47">
        <v>650</v>
      </c>
      <c r="GT47">
        <v>802</v>
      </c>
      <c r="GU47">
        <v>932</v>
      </c>
      <c r="GV47">
        <v>1070</v>
      </c>
      <c r="GW47">
        <v>1214</v>
      </c>
      <c r="GX47">
        <v>1368</v>
      </c>
      <c r="GY47">
        <v>1482</v>
      </c>
      <c r="GZ47">
        <v>1598</v>
      </c>
      <c r="HA47">
        <v>1719</v>
      </c>
      <c r="HB47">
        <v>1808</v>
      </c>
      <c r="HC47">
        <v>1883</v>
      </c>
      <c r="HD47">
        <v>2003</v>
      </c>
      <c r="HE47">
        <v>2140</v>
      </c>
      <c r="HF47">
        <v>2268</v>
      </c>
      <c r="HG47">
        <v>2379</v>
      </c>
      <c r="HH47">
        <v>2495</v>
      </c>
      <c r="HI47">
        <v>2593</v>
      </c>
      <c r="HJ47">
        <v>2626</v>
      </c>
      <c r="HK47">
        <v>2705</v>
      </c>
      <c r="HL47">
        <v>2734</v>
      </c>
      <c r="HM47">
        <v>2831</v>
      </c>
      <c r="HN47">
        <v>2902</v>
      </c>
      <c r="HO47">
        <v>2965</v>
      </c>
      <c r="HP47">
        <v>3028</v>
      </c>
      <c r="HQ47">
        <v>3102</v>
      </c>
      <c r="HR47">
        <v>3160</v>
      </c>
      <c r="HS47">
        <v>0</v>
      </c>
      <c r="HT47">
        <v>0</v>
      </c>
      <c r="HU47">
        <v>62</v>
      </c>
      <c r="HV47">
        <v>71</v>
      </c>
      <c r="HW47">
        <v>76</v>
      </c>
      <c r="HX47">
        <v>73</v>
      </c>
      <c r="HY47">
        <v>85</v>
      </c>
      <c r="HZ47">
        <v>94</v>
      </c>
      <c r="IA47">
        <v>107</v>
      </c>
      <c r="IB47">
        <v>121</v>
      </c>
      <c r="IC47">
        <v>135</v>
      </c>
      <c r="ID47">
        <v>149</v>
      </c>
      <c r="IE47">
        <v>156</v>
      </c>
      <c r="IF47">
        <v>166</v>
      </c>
      <c r="IG47">
        <v>179</v>
      </c>
      <c r="IH47">
        <v>192</v>
      </c>
      <c r="II47">
        <v>199</v>
      </c>
      <c r="IJ47">
        <v>207</v>
      </c>
      <c r="IK47">
        <v>214</v>
      </c>
      <c r="IL47">
        <v>228</v>
      </c>
      <c r="IM47">
        <v>231</v>
      </c>
      <c r="IN47">
        <v>250</v>
      </c>
      <c r="IO47">
        <v>262</v>
      </c>
      <c r="IP47">
        <v>262</v>
      </c>
      <c r="IQ47">
        <v>280</v>
      </c>
      <c r="IR47">
        <v>294</v>
      </c>
      <c r="IS47">
        <v>305</v>
      </c>
      <c r="IT47">
        <v>312</v>
      </c>
      <c r="IU47">
        <v>0</v>
      </c>
      <c r="IV47">
        <v>0</v>
      </c>
      <c r="IW47">
        <v>7</v>
      </c>
      <c r="IX47">
        <v>3</v>
      </c>
      <c r="IY47">
        <v>6</v>
      </c>
      <c r="IZ47">
        <v>12</v>
      </c>
      <c r="JA47">
        <v>4</v>
      </c>
      <c r="JB47">
        <v>2</v>
      </c>
      <c r="JC47">
        <v>2</v>
      </c>
      <c r="JD47">
        <v>2</v>
      </c>
      <c r="JE47">
        <v>2</v>
      </c>
      <c r="JF47">
        <v>6</v>
      </c>
      <c r="JG47">
        <v>8</v>
      </c>
      <c r="JH47">
        <v>7</v>
      </c>
      <c r="JI47">
        <v>7</v>
      </c>
      <c r="JJ47">
        <v>8</v>
      </c>
      <c r="JK47">
        <v>9</v>
      </c>
      <c r="JL47">
        <v>7</v>
      </c>
      <c r="JM47">
        <v>6</v>
      </c>
      <c r="JN47">
        <v>7</v>
      </c>
      <c r="JO47">
        <v>13</v>
      </c>
      <c r="JP47">
        <v>6</v>
      </c>
      <c r="JQ47">
        <v>5</v>
      </c>
      <c r="JR47">
        <v>8</v>
      </c>
      <c r="JS47">
        <v>8</v>
      </c>
      <c r="JT47">
        <v>9</v>
      </c>
      <c r="JU47">
        <v>12</v>
      </c>
      <c r="JV47">
        <v>10</v>
      </c>
      <c r="JW47">
        <v>0</v>
      </c>
      <c r="JX47">
        <v>0</v>
      </c>
      <c r="JY47">
        <v>0</v>
      </c>
      <c r="JZ47">
        <v>9</v>
      </c>
      <c r="KA47">
        <v>14</v>
      </c>
      <c r="KB47">
        <v>22</v>
      </c>
      <c r="KC47">
        <v>37</v>
      </c>
      <c r="KD47">
        <v>46</v>
      </c>
      <c r="KE47">
        <v>55</v>
      </c>
      <c r="KF47">
        <v>60</v>
      </c>
      <c r="KG47">
        <v>66</v>
      </c>
      <c r="KH47">
        <v>78</v>
      </c>
      <c r="KI47">
        <v>92</v>
      </c>
      <c r="KJ47">
        <v>100</v>
      </c>
      <c r="KK47">
        <v>114</v>
      </c>
      <c r="KL47">
        <v>132</v>
      </c>
      <c r="KM47">
        <v>151</v>
      </c>
      <c r="KN47">
        <v>165</v>
      </c>
      <c r="KO47">
        <v>183</v>
      </c>
      <c r="KP47">
        <v>201</v>
      </c>
      <c r="KQ47">
        <v>218</v>
      </c>
      <c r="KR47">
        <v>239</v>
      </c>
      <c r="KS47">
        <v>259</v>
      </c>
      <c r="KT47">
        <v>281</v>
      </c>
      <c r="KU47">
        <v>300</v>
      </c>
      <c r="KV47">
        <v>316</v>
      </c>
      <c r="KW47">
        <v>339</v>
      </c>
      <c r="KX47">
        <v>369</v>
      </c>
      <c r="KY47">
        <v>0</v>
      </c>
      <c r="KZ47">
        <v>0</v>
      </c>
      <c r="LA47">
        <v>0</v>
      </c>
      <c r="LB47">
        <v>215</v>
      </c>
      <c r="LC47">
        <v>433</v>
      </c>
      <c r="LD47">
        <v>654</v>
      </c>
      <c r="LE47">
        <v>856</v>
      </c>
      <c r="LF47">
        <v>1053</v>
      </c>
      <c r="LG47">
        <v>1251</v>
      </c>
      <c r="LH47">
        <v>1427</v>
      </c>
      <c r="LI47">
        <v>1608</v>
      </c>
      <c r="LJ47">
        <v>1818</v>
      </c>
      <c r="LK47">
        <v>2007</v>
      </c>
      <c r="LL47">
        <v>2186</v>
      </c>
      <c r="LM47">
        <v>2373</v>
      </c>
      <c r="LN47">
        <v>2538</v>
      </c>
      <c r="LO47">
        <v>2716</v>
      </c>
      <c r="LP47">
        <v>2894</v>
      </c>
      <c r="LQ47">
        <v>3085</v>
      </c>
      <c r="LR47">
        <v>3247</v>
      </c>
      <c r="LS47">
        <v>3428</v>
      </c>
      <c r="LT47">
        <v>3632</v>
      </c>
      <c r="LU47">
        <v>3810</v>
      </c>
      <c r="LV47">
        <v>3996</v>
      </c>
      <c r="LW47">
        <v>4160</v>
      </c>
      <c r="LX47">
        <v>4347</v>
      </c>
      <c r="LY47">
        <v>4551</v>
      </c>
      <c r="LZ47">
        <v>4712</v>
      </c>
      <c r="MA47">
        <v>0</v>
      </c>
      <c r="MB47">
        <v>0</v>
      </c>
      <c r="MC47">
        <v>1438</v>
      </c>
      <c r="MD47">
        <v>1498</v>
      </c>
      <c r="ME47">
        <v>1569</v>
      </c>
      <c r="MF47">
        <v>1580</v>
      </c>
      <c r="MG47">
        <v>1633</v>
      </c>
      <c r="MH47">
        <v>1663</v>
      </c>
      <c r="MI47">
        <v>1693</v>
      </c>
      <c r="MJ47">
        <v>1771</v>
      </c>
      <c r="MK47">
        <v>1799</v>
      </c>
      <c r="ML47">
        <v>1849</v>
      </c>
      <c r="MM47">
        <v>1890</v>
      </c>
      <c r="MN47">
        <v>1920</v>
      </c>
      <c r="MO47">
        <v>1959</v>
      </c>
      <c r="MP47">
        <v>1998</v>
      </c>
      <c r="MQ47">
        <v>2069</v>
      </c>
      <c r="MR47">
        <v>2108</v>
      </c>
      <c r="MS47">
        <v>2141</v>
      </c>
      <c r="MT47">
        <v>2169</v>
      </c>
      <c r="MU47">
        <v>2215</v>
      </c>
      <c r="MV47">
        <v>2227</v>
      </c>
      <c r="MW47">
        <v>2250</v>
      </c>
      <c r="MX47">
        <v>2280</v>
      </c>
      <c r="MY47">
        <v>2328</v>
      </c>
      <c r="MZ47">
        <v>2338</v>
      </c>
      <c r="NA47">
        <v>2377</v>
      </c>
      <c r="NB47">
        <v>2405</v>
      </c>
      <c r="NC47">
        <v>0</v>
      </c>
      <c r="ND47">
        <v>0</v>
      </c>
      <c r="NE47">
        <v>0</v>
      </c>
      <c r="NF47">
        <v>36</v>
      </c>
      <c r="NG47">
        <v>80</v>
      </c>
      <c r="NH47">
        <v>120</v>
      </c>
      <c r="NI47">
        <v>150</v>
      </c>
      <c r="NJ47">
        <v>188</v>
      </c>
      <c r="NK47">
        <v>237</v>
      </c>
      <c r="NL47">
        <v>272</v>
      </c>
      <c r="NM47">
        <v>323</v>
      </c>
      <c r="NN47">
        <v>358</v>
      </c>
      <c r="NO47">
        <v>394</v>
      </c>
      <c r="NP47">
        <v>446</v>
      </c>
      <c r="NQ47">
        <v>495</v>
      </c>
      <c r="NR47">
        <v>532</v>
      </c>
      <c r="NS47">
        <v>567</v>
      </c>
      <c r="NT47">
        <v>614</v>
      </c>
      <c r="NU47">
        <v>667</v>
      </c>
      <c r="NV47">
        <v>711</v>
      </c>
      <c r="NW47">
        <v>759</v>
      </c>
      <c r="NX47">
        <v>806</v>
      </c>
      <c r="NY47">
        <v>853</v>
      </c>
      <c r="NZ47">
        <v>895</v>
      </c>
      <c r="OA47">
        <v>943</v>
      </c>
      <c r="OB47">
        <v>992</v>
      </c>
      <c r="OC47">
        <v>1027</v>
      </c>
      <c r="OD47">
        <v>1071</v>
      </c>
      <c r="OE47">
        <v>0</v>
      </c>
      <c r="OF47">
        <v>0</v>
      </c>
      <c r="OG47">
        <v>2176</v>
      </c>
      <c r="OH47">
        <v>2239</v>
      </c>
      <c r="OI47">
        <v>2327</v>
      </c>
      <c r="OJ47">
        <v>2380</v>
      </c>
      <c r="OK47">
        <v>2479</v>
      </c>
      <c r="OL47">
        <v>2574</v>
      </c>
      <c r="OM47">
        <v>2648</v>
      </c>
      <c r="ON47">
        <v>2725</v>
      </c>
      <c r="OO47">
        <v>2807</v>
      </c>
      <c r="OP47">
        <v>2879</v>
      </c>
      <c r="OQ47">
        <v>2952</v>
      </c>
      <c r="OR47">
        <v>3033</v>
      </c>
      <c r="OS47">
        <v>3101</v>
      </c>
      <c r="OT47">
        <v>3197</v>
      </c>
      <c r="OU47">
        <v>3263</v>
      </c>
      <c r="OV47">
        <v>3307</v>
      </c>
      <c r="OW47">
        <v>3367</v>
      </c>
      <c r="OX47">
        <v>3439</v>
      </c>
      <c r="OY47">
        <v>3497</v>
      </c>
      <c r="OZ47">
        <v>3505</v>
      </c>
      <c r="PA47">
        <v>3542</v>
      </c>
      <c r="PB47">
        <v>3588</v>
      </c>
      <c r="PC47">
        <v>3642</v>
      </c>
      <c r="PD47">
        <v>3644</v>
      </c>
      <c r="PE47">
        <v>3686</v>
      </c>
      <c r="PF47">
        <v>3737</v>
      </c>
      <c r="PG47">
        <v>0</v>
      </c>
      <c r="PH47">
        <v>0</v>
      </c>
      <c r="PI47">
        <v>0</v>
      </c>
      <c r="PJ47">
        <v>85</v>
      </c>
      <c r="PK47">
        <v>165</v>
      </c>
      <c r="PL47">
        <v>242</v>
      </c>
      <c r="PM47">
        <v>323</v>
      </c>
      <c r="PN47">
        <v>409</v>
      </c>
      <c r="PO47">
        <v>505</v>
      </c>
      <c r="PP47">
        <v>594</v>
      </c>
      <c r="PQ47">
        <v>689</v>
      </c>
      <c r="PR47">
        <v>797</v>
      </c>
      <c r="PS47">
        <v>893</v>
      </c>
      <c r="PT47">
        <v>1002</v>
      </c>
      <c r="PU47">
        <v>1104</v>
      </c>
      <c r="PV47">
        <v>1207</v>
      </c>
      <c r="PW47">
        <v>1316</v>
      </c>
      <c r="PX47">
        <v>1437</v>
      </c>
      <c r="PY47">
        <v>1534</v>
      </c>
      <c r="PZ47">
        <v>1646</v>
      </c>
      <c r="QA47">
        <v>1762</v>
      </c>
      <c r="QB47">
        <v>1910</v>
      </c>
      <c r="QC47">
        <v>2055</v>
      </c>
      <c r="QD47">
        <v>2173</v>
      </c>
      <c r="QE47">
        <v>2314</v>
      </c>
      <c r="QF47">
        <v>2459</v>
      </c>
      <c r="QG47">
        <v>2585</v>
      </c>
      <c r="QH47">
        <v>2714</v>
      </c>
      <c r="QI47">
        <v>0</v>
      </c>
      <c r="QJ47">
        <v>0</v>
      </c>
      <c r="QK47">
        <v>7470</v>
      </c>
      <c r="QL47">
        <v>7749</v>
      </c>
      <c r="QM47">
        <v>7940</v>
      </c>
      <c r="QN47">
        <v>8132</v>
      </c>
      <c r="QO47">
        <v>8290</v>
      </c>
      <c r="QP47">
        <v>8450</v>
      </c>
      <c r="QQ47">
        <v>8626</v>
      </c>
      <c r="QR47">
        <v>8796</v>
      </c>
      <c r="QS47">
        <v>8933</v>
      </c>
      <c r="QT47">
        <v>8972</v>
      </c>
      <c r="QU47">
        <v>9073</v>
      </c>
      <c r="QV47">
        <v>9097</v>
      </c>
      <c r="QW47">
        <v>9224</v>
      </c>
      <c r="QX47">
        <v>9325</v>
      </c>
      <c r="QY47">
        <v>9407</v>
      </c>
      <c r="QZ47">
        <v>9387</v>
      </c>
      <c r="RA47">
        <v>9442</v>
      </c>
      <c r="RB47">
        <v>9484</v>
      </c>
      <c r="RC47">
        <v>9508</v>
      </c>
      <c r="RD47">
        <v>9496</v>
      </c>
      <c r="RE47">
        <v>9511</v>
      </c>
      <c r="RF47">
        <v>9543</v>
      </c>
      <c r="RG47">
        <v>9559</v>
      </c>
      <c r="RH47">
        <v>9588</v>
      </c>
      <c r="RI47">
        <v>9587</v>
      </c>
      <c r="RJ47">
        <v>9596</v>
      </c>
      <c r="RK47">
        <v>0</v>
      </c>
      <c r="RL47">
        <v>0</v>
      </c>
      <c r="RM47">
        <v>8346</v>
      </c>
      <c r="RN47">
        <v>8266</v>
      </c>
      <c r="RO47">
        <v>8226</v>
      </c>
      <c r="RP47">
        <v>8225</v>
      </c>
      <c r="RQ47">
        <v>8227</v>
      </c>
      <c r="RR47">
        <v>8138</v>
      </c>
      <c r="RS47">
        <v>8113</v>
      </c>
      <c r="RT47">
        <v>8103</v>
      </c>
      <c r="RU47">
        <v>8123</v>
      </c>
      <c r="RV47">
        <v>8112</v>
      </c>
      <c r="RW47">
        <v>8083</v>
      </c>
      <c r="RX47">
        <v>8121</v>
      </c>
      <c r="RY47">
        <v>8105</v>
      </c>
      <c r="RZ47">
        <v>8137</v>
      </c>
      <c r="SA47">
        <v>8186</v>
      </c>
      <c r="SB47">
        <v>8217</v>
      </c>
      <c r="SC47">
        <v>8178</v>
      </c>
      <c r="SD47">
        <v>8199</v>
      </c>
      <c r="SE47">
        <v>8244</v>
      </c>
      <c r="SF47">
        <v>8249</v>
      </c>
      <c r="SG47">
        <v>8210</v>
      </c>
      <c r="SH47">
        <v>8201</v>
      </c>
      <c r="SI47">
        <v>8197</v>
      </c>
      <c r="SJ47">
        <v>8245</v>
      </c>
      <c r="SK47">
        <v>8289</v>
      </c>
      <c r="SL47">
        <v>8281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969340.35100000002</v>
      </c>
      <c r="SU47">
        <v>963204.95640000002</v>
      </c>
      <c r="SV47">
        <v>951097.67799999996</v>
      </c>
      <c r="SW47">
        <v>940549.35679999995</v>
      </c>
      <c r="SX47">
        <v>922238.67980000004</v>
      </c>
      <c r="SY47">
        <v>912596.1544</v>
      </c>
      <c r="SZ47">
        <v>896514.94940000004</v>
      </c>
      <c r="TA47">
        <v>872778.03899999999</v>
      </c>
      <c r="TB47">
        <v>853794.89060000004</v>
      </c>
      <c r="TC47">
        <v>837509.26269999996</v>
      </c>
      <c r="TD47">
        <v>813840.3297</v>
      </c>
      <c r="TE47">
        <v>792686.20360000001</v>
      </c>
      <c r="TF47">
        <v>780781.54729999998</v>
      </c>
      <c r="TG47">
        <v>761189.85970000003</v>
      </c>
      <c r="TH47">
        <v>736766.17370000004</v>
      </c>
      <c r="TI47">
        <v>710619.50100000005</v>
      </c>
      <c r="TJ47">
        <v>694169.38560000004</v>
      </c>
      <c r="TK47">
        <v>675055.4558</v>
      </c>
      <c r="TL47">
        <v>654464.21290000004</v>
      </c>
      <c r="TM47">
        <v>636304.5111</v>
      </c>
      <c r="TN47">
        <v>619186.57660000003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392771.00959999999</v>
      </c>
      <c r="TW47">
        <v>413108.66700000002</v>
      </c>
      <c r="TX47">
        <v>432469.66830000002</v>
      </c>
      <c r="TY47">
        <v>451666.136</v>
      </c>
      <c r="TZ47">
        <v>461214.39640000003</v>
      </c>
      <c r="UA47">
        <v>466355.9522</v>
      </c>
      <c r="UB47">
        <v>481627.11450000003</v>
      </c>
      <c r="UC47">
        <v>499581.70750000002</v>
      </c>
      <c r="UD47">
        <v>514041.97110000002</v>
      </c>
      <c r="UE47">
        <v>523495.25229999999</v>
      </c>
      <c r="UF47">
        <v>533029.97279999999</v>
      </c>
      <c r="UG47">
        <v>537831.67090000003</v>
      </c>
      <c r="UH47">
        <v>528812.06229999999</v>
      </c>
      <c r="UI47">
        <v>528855.07449999999</v>
      </c>
      <c r="UJ47">
        <v>518956.18459999998</v>
      </c>
      <c r="UK47">
        <v>521716.80550000002</v>
      </c>
      <c r="UL47">
        <v>519224.45649999997</v>
      </c>
      <c r="UM47">
        <v>515045.03539999999</v>
      </c>
      <c r="UN47">
        <v>510668.59879999998</v>
      </c>
      <c r="UO47">
        <v>507911.27260000003</v>
      </c>
      <c r="UP47">
        <v>502337.86580000003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238603.80989999999</v>
      </c>
      <c r="UY47">
        <v>263691.46519999998</v>
      </c>
      <c r="UZ47">
        <v>289507.91480000003</v>
      </c>
      <c r="VA47">
        <v>313596.79450000002</v>
      </c>
      <c r="VB47">
        <v>336036.83840000001</v>
      </c>
      <c r="VC47">
        <v>341576.50870000001</v>
      </c>
      <c r="VD47">
        <v>352885.8628</v>
      </c>
      <c r="VE47">
        <v>369438.35210000002</v>
      </c>
      <c r="VF47">
        <v>384727.25280000002</v>
      </c>
      <c r="VG47">
        <v>387139.57990000001</v>
      </c>
      <c r="VH47">
        <v>390973.7671</v>
      </c>
      <c r="VI47">
        <v>392422.42930000002</v>
      </c>
      <c r="VJ47">
        <v>405917.40259999997</v>
      </c>
      <c r="VK47">
        <v>399280.02039999998</v>
      </c>
      <c r="VL47">
        <v>419535.1789</v>
      </c>
      <c r="VM47">
        <v>426866.8616</v>
      </c>
      <c r="VN47">
        <v>414433.84620000003</v>
      </c>
      <c r="VO47">
        <v>430006.21409999998</v>
      </c>
      <c r="VP47">
        <v>438355.84940000001</v>
      </c>
      <c r="VQ47">
        <v>441511.57140000002</v>
      </c>
      <c r="VR47">
        <v>438489.92609999998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68987.884529999996</v>
      </c>
      <c r="WA47">
        <v>66978.52867</v>
      </c>
      <c r="WB47">
        <v>65027.697740000003</v>
      </c>
      <c r="WC47">
        <v>63133.687129999998</v>
      </c>
      <c r="WD47">
        <v>183884.52559999999</v>
      </c>
      <c r="WE47">
        <v>238038.22089999999</v>
      </c>
      <c r="WF47">
        <v>202216.93520000001</v>
      </c>
      <c r="WG47">
        <v>196327.12150000001</v>
      </c>
      <c r="WH47">
        <v>217838.6924</v>
      </c>
      <c r="WI47">
        <v>237930.61069999999</v>
      </c>
      <c r="WJ47">
        <v>179667.12779999999</v>
      </c>
      <c r="WK47">
        <v>149514.94680000001</v>
      </c>
      <c r="WL47">
        <v>169353.49969999999</v>
      </c>
      <c r="WM47">
        <v>305353.05070000002</v>
      </c>
      <c r="WN47">
        <v>136827.3566</v>
      </c>
      <c r="WO47">
        <v>110701.7448</v>
      </c>
      <c r="WP47">
        <v>171963.87539999999</v>
      </c>
      <c r="WQ47">
        <v>166955.2188</v>
      </c>
      <c r="WR47">
        <v>182354.00109999999</v>
      </c>
      <c r="WS47">
        <v>236056.95939999999</v>
      </c>
      <c r="WT47">
        <v>190984.595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12400000</v>
      </c>
      <c r="ZG47">
        <v>12300000</v>
      </c>
      <c r="ZH47">
        <v>12500000</v>
      </c>
      <c r="ZI47">
        <v>12300000</v>
      </c>
      <c r="ZJ47">
        <v>12300000</v>
      </c>
      <c r="ZK47">
        <v>12200000</v>
      </c>
      <c r="ZL47">
        <v>12000000</v>
      </c>
      <c r="ZM47">
        <v>11900000</v>
      </c>
      <c r="ZN47">
        <v>11800000</v>
      </c>
      <c r="ZO47">
        <v>11900000</v>
      </c>
      <c r="ZP47">
        <v>11700000</v>
      </c>
      <c r="ZQ47">
        <v>11600000</v>
      </c>
      <c r="ZR47">
        <v>11400000</v>
      </c>
      <c r="ZS47">
        <v>11300000</v>
      </c>
      <c r="ZT47">
        <v>11000000</v>
      </c>
      <c r="ZU47">
        <v>10800000</v>
      </c>
      <c r="ZV47">
        <v>10600000</v>
      </c>
      <c r="ZW47">
        <v>10500000</v>
      </c>
      <c r="ZX47">
        <v>10300000</v>
      </c>
      <c r="ZY47">
        <v>10100000</v>
      </c>
      <c r="ZZ47">
        <v>9970000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19400000</v>
      </c>
      <c r="ABK47">
        <v>19400000</v>
      </c>
      <c r="ABL47">
        <v>19400000</v>
      </c>
      <c r="ABM47">
        <v>19400000</v>
      </c>
      <c r="ABN47">
        <v>19300000</v>
      </c>
      <c r="ABO47">
        <v>19200000</v>
      </c>
      <c r="ABP47">
        <v>19200000</v>
      </c>
      <c r="ABQ47">
        <v>19000000</v>
      </c>
      <c r="ABR47">
        <v>19000000</v>
      </c>
      <c r="ABS47">
        <v>18900000</v>
      </c>
      <c r="ABT47">
        <v>18600000</v>
      </c>
      <c r="ABU47">
        <v>18300000</v>
      </c>
      <c r="ABV47">
        <v>18200000</v>
      </c>
      <c r="ABW47">
        <v>18000000</v>
      </c>
      <c r="ABX47">
        <v>17500000</v>
      </c>
      <c r="ABY47">
        <v>17100000</v>
      </c>
      <c r="ABZ47">
        <v>16900000</v>
      </c>
      <c r="ACA47">
        <v>16600000</v>
      </c>
      <c r="ACB47">
        <v>16100000</v>
      </c>
      <c r="ACC47">
        <v>15900000</v>
      </c>
      <c r="ACD47">
        <v>15600000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4540000</v>
      </c>
      <c r="ADO47">
        <v>4500000</v>
      </c>
      <c r="ADP47">
        <v>4450000</v>
      </c>
      <c r="ADQ47">
        <v>4390000</v>
      </c>
      <c r="ADR47">
        <v>4280000</v>
      </c>
      <c r="ADS47">
        <v>4200000</v>
      </c>
      <c r="ADT47">
        <v>4090000</v>
      </c>
      <c r="ADU47">
        <v>4030000</v>
      </c>
      <c r="ADV47">
        <v>3950000</v>
      </c>
      <c r="ADW47">
        <v>3870000</v>
      </c>
      <c r="ADX47">
        <v>3750000</v>
      </c>
      <c r="ADY47">
        <v>3660000</v>
      </c>
      <c r="ADZ47">
        <v>3570000</v>
      </c>
      <c r="AEA47">
        <v>3480000</v>
      </c>
      <c r="AEB47">
        <v>3370000</v>
      </c>
      <c r="AEC47">
        <v>3280000</v>
      </c>
      <c r="AED47">
        <v>3190000</v>
      </c>
      <c r="AEE47">
        <v>3110000</v>
      </c>
      <c r="AEF47">
        <v>3020000</v>
      </c>
      <c r="AEG47">
        <v>2940000</v>
      </c>
      <c r="AEH47">
        <v>2850000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5330000</v>
      </c>
      <c r="AEQ47">
        <v>5160000</v>
      </c>
      <c r="AER47">
        <v>5000000</v>
      </c>
      <c r="AES47">
        <v>4870000</v>
      </c>
      <c r="AET47">
        <v>4720000</v>
      </c>
      <c r="AEU47">
        <v>4560000</v>
      </c>
      <c r="AEV47">
        <v>4450000</v>
      </c>
      <c r="AEW47">
        <v>4310000</v>
      </c>
      <c r="AEX47">
        <v>4200000</v>
      </c>
      <c r="AEY47">
        <v>4110000</v>
      </c>
      <c r="AEZ47">
        <v>4000000</v>
      </c>
      <c r="AFA47">
        <v>3870000</v>
      </c>
      <c r="AFB47">
        <v>3760000</v>
      </c>
      <c r="AFC47">
        <v>3670000</v>
      </c>
      <c r="AFD47">
        <v>3570000</v>
      </c>
      <c r="AFE47">
        <v>3450000</v>
      </c>
      <c r="AFF47">
        <v>3350000</v>
      </c>
      <c r="AFG47">
        <v>3250000</v>
      </c>
      <c r="AFH47">
        <v>3170000</v>
      </c>
      <c r="AFI47">
        <v>3090000</v>
      </c>
      <c r="AFJ47">
        <v>3000000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196.1531306</v>
      </c>
      <c r="AGU47">
        <v>206.30992699999999</v>
      </c>
      <c r="AGV47">
        <v>215.97897320000001</v>
      </c>
      <c r="AGW47">
        <v>225.56584989999999</v>
      </c>
      <c r="AGX47">
        <v>230.33433109999999</v>
      </c>
      <c r="AGY47">
        <v>232.90206710000001</v>
      </c>
      <c r="AGZ47">
        <v>240.52861340000001</v>
      </c>
      <c r="AHA47">
        <v>249.49528749999999</v>
      </c>
      <c r="AHB47">
        <v>256.71686410000001</v>
      </c>
      <c r="AHC47">
        <v>261.43791190000002</v>
      </c>
      <c r="AHD47">
        <v>266.1996312</v>
      </c>
      <c r="AHE47">
        <v>268.59763939999999</v>
      </c>
      <c r="AHF47">
        <v>264.09317140000002</v>
      </c>
      <c r="AHG47">
        <v>264.11465199999998</v>
      </c>
      <c r="AHH47">
        <v>259.1710635</v>
      </c>
      <c r="AHI47">
        <v>260.54974069999997</v>
      </c>
      <c r="AHJ47">
        <v>259.30504079999997</v>
      </c>
      <c r="AHK47">
        <v>257.21780289999998</v>
      </c>
      <c r="AHL47">
        <v>255.03217380000001</v>
      </c>
      <c r="AHM47">
        <v>253.65514200000001</v>
      </c>
      <c r="AHN47">
        <v>250.871736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14.84848583</v>
      </c>
      <c r="AHW47">
        <v>16.40970858</v>
      </c>
      <c r="AHX47">
        <v>18.016284710000001</v>
      </c>
      <c r="AHY47">
        <v>19.515352929999999</v>
      </c>
      <c r="AHZ47">
        <v>20.911812919999999</v>
      </c>
      <c r="AIA47">
        <v>21.256550570000002</v>
      </c>
      <c r="AIB47">
        <v>21.960339770000001</v>
      </c>
      <c r="AIC47">
        <v>22.990413019999998</v>
      </c>
      <c r="AID47">
        <v>23.941852260000001</v>
      </c>
      <c r="AIE47">
        <v>24.09197309</v>
      </c>
      <c r="AIF47">
        <v>24.330577309999999</v>
      </c>
      <c r="AIG47">
        <v>24.42072859</v>
      </c>
      <c r="AIH47">
        <v>25.26053044</v>
      </c>
      <c r="AII47">
        <v>24.847481399999999</v>
      </c>
      <c r="AIJ47">
        <v>26.1079744</v>
      </c>
      <c r="AIK47">
        <v>26.564230259999999</v>
      </c>
      <c r="AIL47">
        <v>25.790514819999999</v>
      </c>
      <c r="AIM47">
        <v>26.759594419999999</v>
      </c>
      <c r="AIN47">
        <v>27.279198189999999</v>
      </c>
      <c r="AIO47">
        <v>27.475581030000001</v>
      </c>
      <c r="AIP47">
        <v>27.287541879999999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0.67267350999999997</v>
      </c>
      <c r="AIY47">
        <v>0.65308107699999995</v>
      </c>
      <c r="AIZ47">
        <v>0.63405929800000005</v>
      </c>
      <c r="AJA47">
        <v>0.61559155200000004</v>
      </c>
      <c r="AJB47">
        <v>1.7929851020000001</v>
      </c>
      <c r="AJC47">
        <v>2.3210163129999999</v>
      </c>
      <c r="AJD47">
        <v>1.9717371589999999</v>
      </c>
      <c r="AJE47">
        <v>1.9143079220000001</v>
      </c>
      <c r="AJF47">
        <v>2.1240587199999998</v>
      </c>
      <c r="AJG47">
        <v>2.3199670490000002</v>
      </c>
      <c r="AJH47">
        <v>1.751862928</v>
      </c>
      <c r="AJI47">
        <v>1.4578609659999999</v>
      </c>
      <c r="AJJ47">
        <v>1.6512988289999999</v>
      </c>
      <c r="AJK47">
        <v>2.9773765299999999</v>
      </c>
      <c r="AJL47">
        <v>1.3341493040000001</v>
      </c>
      <c r="AJM47">
        <v>1.079408822</v>
      </c>
      <c r="AJN47">
        <v>1.676751568</v>
      </c>
      <c r="AJO47">
        <v>1.627914144</v>
      </c>
      <c r="AJP47">
        <v>1.778061565</v>
      </c>
      <c r="AJQ47">
        <v>2.3016978180000001</v>
      </c>
      <c r="AJR47">
        <v>1.8622150630000001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169.22668630000001</v>
      </c>
      <c r="AKA47">
        <v>145.65225720000001</v>
      </c>
      <c r="AKB47">
        <v>73.875158389999996</v>
      </c>
      <c r="AKC47">
        <v>99.815243539999997</v>
      </c>
      <c r="AKD47">
        <v>159.271085</v>
      </c>
      <c r="AKE47">
        <v>200.41886790000001</v>
      </c>
      <c r="AKF47">
        <v>102.03180140000001</v>
      </c>
      <c r="AKG47">
        <v>188.59668360000001</v>
      </c>
      <c r="AKH47">
        <v>230.00984879999999</v>
      </c>
      <c r="AKI47">
        <v>249.55400979999999</v>
      </c>
      <c r="AKJ47">
        <v>186.199015</v>
      </c>
      <c r="AKK47">
        <v>209.39823849999999</v>
      </c>
      <c r="AKL47">
        <v>180.53216080000001</v>
      </c>
      <c r="AKM47">
        <v>165.3299887</v>
      </c>
      <c r="AKN47">
        <v>216.66263989999999</v>
      </c>
      <c r="AKO47">
        <v>225.5950564</v>
      </c>
      <c r="AKP47">
        <v>181.13947429999999</v>
      </c>
      <c r="AKQ47">
        <v>158.35244829999999</v>
      </c>
      <c r="AKR47">
        <v>128.96383299999999</v>
      </c>
      <c r="AKS47">
        <v>227.38587240000001</v>
      </c>
      <c r="AKT47">
        <v>243.44443989999999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117.35305200000001</v>
      </c>
      <c r="AME47">
        <v>115.9903537</v>
      </c>
      <c r="AMF47">
        <v>117.8002606</v>
      </c>
      <c r="AMG47">
        <v>116.17739349999999</v>
      </c>
      <c r="AMH47">
        <v>115.9284827</v>
      </c>
      <c r="AMI47">
        <v>115.047668</v>
      </c>
      <c r="AMJ47">
        <v>113.46972959999999</v>
      </c>
      <c r="AMK47">
        <v>112.4025082</v>
      </c>
      <c r="AML47">
        <v>111.3011946</v>
      </c>
      <c r="AMM47">
        <v>111.8993613</v>
      </c>
      <c r="AMN47">
        <v>110.6879895</v>
      </c>
      <c r="AMO47">
        <v>109.1463797</v>
      </c>
      <c r="AMP47">
        <v>107.3532001</v>
      </c>
      <c r="AMQ47">
        <v>106.4368343</v>
      </c>
      <c r="AMR47">
        <v>103.89657010000001</v>
      </c>
      <c r="AMS47">
        <v>101.9122258</v>
      </c>
      <c r="AMT47">
        <v>100.2631607</v>
      </c>
      <c r="AMU47">
        <v>99.392198140000005</v>
      </c>
      <c r="AMV47">
        <v>96.911786960000001</v>
      </c>
      <c r="AMW47">
        <v>95.658606890000001</v>
      </c>
      <c r="AMX47">
        <v>93.966429730000002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295.17688980000003</v>
      </c>
      <c r="ANG47">
        <v>317.43377229999999</v>
      </c>
      <c r="ANH47">
        <v>218.84046119999999</v>
      </c>
      <c r="ANI47">
        <v>356.11361549999998</v>
      </c>
      <c r="ANJ47">
        <v>187.7909927</v>
      </c>
      <c r="ANK47">
        <v>214.39543140000001</v>
      </c>
      <c r="ANL47">
        <v>255.48684399999999</v>
      </c>
      <c r="ANM47">
        <v>282.54588460000002</v>
      </c>
      <c r="ANN47">
        <v>186.00178639999999</v>
      </c>
      <c r="ANO47">
        <v>157.38170120000001</v>
      </c>
      <c r="ANP47">
        <v>211.6028815</v>
      </c>
      <c r="ANQ47">
        <v>231.92025820000001</v>
      </c>
      <c r="ANR47">
        <v>191.74368219999999</v>
      </c>
      <c r="ANS47">
        <v>226.78663839999999</v>
      </c>
      <c r="ANT47">
        <v>215.10370270000001</v>
      </c>
      <c r="ANU47">
        <v>190.75092950000001</v>
      </c>
      <c r="ANV47">
        <v>167.9212885</v>
      </c>
      <c r="ANW47">
        <v>179.75062579999999</v>
      </c>
      <c r="ANX47">
        <v>176.28563639999999</v>
      </c>
      <c r="ANY47">
        <v>113.6266668</v>
      </c>
      <c r="ANZ47">
        <v>112.4329864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82.287048799999994</v>
      </c>
      <c r="AOI47">
        <v>82.187108289999998</v>
      </c>
      <c r="AOJ47">
        <v>82.113582730000005</v>
      </c>
      <c r="AOK47">
        <v>82.120896669999993</v>
      </c>
      <c r="AOL47">
        <v>81.774088190000001</v>
      </c>
      <c r="AOM47">
        <v>81.405392359999993</v>
      </c>
      <c r="AON47">
        <v>81.202987280000002</v>
      </c>
      <c r="AOO47">
        <v>80.605400009999997</v>
      </c>
      <c r="AOP47">
        <v>80.680351720000004</v>
      </c>
      <c r="AOQ47">
        <v>79.947519880000002</v>
      </c>
      <c r="AOR47">
        <v>78.665605909999996</v>
      </c>
      <c r="AOS47">
        <v>77.760060330000002</v>
      </c>
      <c r="AOT47">
        <v>77.109595260000006</v>
      </c>
      <c r="AOU47">
        <v>76.126288299999999</v>
      </c>
      <c r="AOV47">
        <v>74.078097589999999</v>
      </c>
      <c r="AOW47">
        <v>72.679700749999995</v>
      </c>
      <c r="AOX47">
        <v>71.479216469999997</v>
      </c>
      <c r="AOY47">
        <v>70.441738479999998</v>
      </c>
      <c r="AOZ47">
        <v>68.427593669999993</v>
      </c>
      <c r="APA47">
        <v>67.200268100000002</v>
      </c>
      <c r="APB47">
        <v>66.145689509999997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831.57518660000005</v>
      </c>
      <c r="APK47">
        <v>940.45874860000004</v>
      </c>
      <c r="APL47">
        <v>783.55720269999995</v>
      </c>
      <c r="APM47">
        <v>958.2455913</v>
      </c>
      <c r="APN47">
        <v>1068.741315</v>
      </c>
      <c r="APO47">
        <v>831.91957769999999</v>
      </c>
      <c r="APP47">
        <v>892.02328279999995</v>
      </c>
      <c r="APQ47">
        <v>947.93517540000005</v>
      </c>
      <c r="APR47">
        <v>817.64961470000003</v>
      </c>
      <c r="APS47">
        <v>774.89465819999998</v>
      </c>
      <c r="APT47">
        <v>993.27359360000003</v>
      </c>
      <c r="APU47">
        <v>635.56117119999999</v>
      </c>
      <c r="APV47">
        <v>756.12464260000002</v>
      </c>
      <c r="APW47">
        <v>788.49453510000001</v>
      </c>
      <c r="APX47">
        <v>969.33831229999998</v>
      </c>
      <c r="APY47">
        <v>889.50153950000004</v>
      </c>
      <c r="APZ47">
        <v>689.63251620000005</v>
      </c>
      <c r="AQA47">
        <v>814.80132289999995</v>
      </c>
      <c r="AQB47">
        <v>814.06653189999997</v>
      </c>
      <c r="AQC47">
        <v>669.36779439999998</v>
      </c>
      <c r="AQD47">
        <v>663.51597279999999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92.813615970000001</v>
      </c>
      <c r="ARO47">
        <v>89.833487199999993</v>
      </c>
      <c r="ARP47">
        <v>87.109475110000005</v>
      </c>
      <c r="ARQ47">
        <v>84.78104913</v>
      </c>
      <c r="ARR47">
        <v>82.200233370000007</v>
      </c>
      <c r="ARS47">
        <v>79.520749120000005</v>
      </c>
      <c r="ART47">
        <v>77.567567019999998</v>
      </c>
      <c r="ARU47">
        <v>75.159944999999993</v>
      </c>
      <c r="ARV47">
        <v>73.258922330000004</v>
      </c>
      <c r="ARW47">
        <v>71.553474210000005</v>
      </c>
      <c r="ARX47">
        <v>69.732469780000002</v>
      </c>
      <c r="ARY47">
        <v>67.38009855</v>
      </c>
      <c r="ARZ47">
        <v>65.585554900000005</v>
      </c>
      <c r="ASA47">
        <v>64.024776239999994</v>
      </c>
      <c r="ASB47">
        <v>62.197677059999997</v>
      </c>
      <c r="ASC47">
        <v>60.100598089999998</v>
      </c>
      <c r="ASD47">
        <v>58.286130450000002</v>
      </c>
      <c r="ASE47">
        <v>56.5608754</v>
      </c>
      <c r="ASF47">
        <v>55.235033620000003</v>
      </c>
      <c r="ASG47">
        <v>53.912426320000002</v>
      </c>
      <c r="ASH47">
        <v>52.291644249999997</v>
      </c>
    </row>
    <row r="48" spans="3:1178" x14ac:dyDescent="0.25">
      <c r="C48">
        <v>0</v>
      </c>
      <c r="D48">
        <v>0</v>
      </c>
      <c r="E48">
        <v>0</v>
      </c>
      <c r="F48">
        <v>230</v>
      </c>
      <c r="G48">
        <v>232</v>
      </c>
      <c r="H48">
        <v>241</v>
      </c>
      <c r="I48">
        <v>234</v>
      </c>
      <c r="J48">
        <v>256</v>
      </c>
      <c r="K48">
        <v>229</v>
      </c>
      <c r="L48">
        <v>243</v>
      </c>
      <c r="M48">
        <v>243</v>
      </c>
      <c r="N48">
        <v>281</v>
      </c>
      <c r="O48">
        <v>251</v>
      </c>
      <c r="P48">
        <v>254</v>
      </c>
      <c r="Q48">
        <v>272</v>
      </c>
      <c r="R48">
        <v>258</v>
      </c>
      <c r="S48">
        <v>277</v>
      </c>
      <c r="T48">
        <v>256</v>
      </c>
      <c r="U48">
        <v>292</v>
      </c>
      <c r="V48">
        <v>256</v>
      </c>
      <c r="W48">
        <v>267</v>
      </c>
      <c r="X48">
        <v>284</v>
      </c>
      <c r="Y48">
        <v>301</v>
      </c>
      <c r="Z48">
        <v>280</v>
      </c>
      <c r="AA48">
        <v>271</v>
      </c>
      <c r="AB48">
        <v>267</v>
      </c>
      <c r="AC48">
        <v>258</v>
      </c>
      <c r="AD48">
        <v>248</v>
      </c>
      <c r="AE48">
        <v>0</v>
      </c>
      <c r="AF48">
        <v>0</v>
      </c>
      <c r="AG48">
        <v>0</v>
      </c>
      <c r="AH48">
        <v>69</v>
      </c>
      <c r="AI48">
        <v>83</v>
      </c>
      <c r="AJ48">
        <v>68</v>
      </c>
      <c r="AK48">
        <v>79</v>
      </c>
      <c r="AL48">
        <v>67</v>
      </c>
      <c r="AM48">
        <v>92</v>
      </c>
      <c r="AN48">
        <v>78</v>
      </c>
      <c r="AO48">
        <v>87</v>
      </c>
      <c r="AP48">
        <v>81</v>
      </c>
      <c r="AQ48">
        <v>91</v>
      </c>
      <c r="AR48">
        <v>80</v>
      </c>
      <c r="AS48">
        <v>97</v>
      </c>
      <c r="AT48">
        <v>117</v>
      </c>
      <c r="AU48">
        <v>105</v>
      </c>
      <c r="AV48">
        <v>110</v>
      </c>
      <c r="AW48">
        <v>115</v>
      </c>
      <c r="AX48">
        <v>108</v>
      </c>
      <c r="AY48">
        <v>136</v>
      </c>
      <c r="AZ48">
        <v>135</v>
      </c>
      <c r="BA48">
        <v>138</v>
      </c>
      <c r="BB48">
        <v>137</v>
      </c>
      <c r="BC48">
        <v>137</v>
      </c>
      <c r="BD48">
        <v>139</v>
      </c>
      <c r="BE48">
        <v>141</v>
      </c>
      <c r="BF48">
        <v>150</v>
      </c>
      <c r="BG48">
        <v>0</v>
      </c>
      <c r="BH48">
        <v>0</v>
      </c>
      <c r="BI48">
        <v>0</v>
      </c>
      <c r="BJ48">
        <v>151</v>
      </c>
      <c r="BK48">
        <v>165</v>
      </c>
      <c r="BL48">
        <v>166</v>
      </c>
      <c r="BM48">
        <v>153</v>
      </c>
      <c r="BN48">
        <v>144</v>
      </c>
      <c r="BO48">
        <v>144</v>
      </c>
      <c r="BP48">
        <v>162</v>
      </c>
      <c r="BQ48">
        <v>152</v>
      </c>
      <c r="BR48">
        <v>155</v>
      </c>
      <c r="BS48">
        <v>147</v>
      </c>
      <c r="BT48">
        <v>163</v>
      </c>
      <c r="BU48">
        <v>146</v>
      </c>
      <c r="BV48">
        <v>145</v>
      </c>
      <c r="BW48">
        <v>144</v>
      </c>
      <c r="BX48">
        <v>140</v>
      </c>
      <c r="BY48">
        <v>126</v>
      </c>
      <c r="BZ48">
        <v>146</v>
      </c>
      <c r="CA48">
        <v>162</v>
      </c>
      <c r="CB48">
        <v>138</v>
      </c>
      <c r="CC48">
        <v>135</v>
      </c>
      <c r="CD48">
        <v>146</v>
      </c>
      <c r="CE48">
        <v>156</v>
      </c>
      <c r="CF48">
        <v>137</v>
      </c>
      <c r="CG48">
        <v>139</v>
      </c>
      <c r="CH48">
        <v>142</v>
      </c>
      <c r="CI48">
        <v>0</v>
      </c>
      <c r="CJ48">
        <v>0</v>
      </c>
      <c r="CK48">
        <v>0</v>
      </c>
      <c r="CL48">
        <v>34</v>
      </c>
      <c r="CM48">
        <v>42</v>
      </c>
      <c r="CN48">
        <v>41</v>
      </c>
      <c r="CO48">
        <v>42</v>
      </c>
      <c r="CP48">
        <v>45</v>
      </c>
      <c r="CQ48">
        <v>48</v>
      </c>
      <c r="CR48">
        <v>37</v>
      </c>
      <c r="CS48">
        <v>59</v>
      </c>
      <c r="CT48">
        <v>38</v>
      </c>
      <c r="CU48">
        <v>42</v>
      </c>
      <c r="CV48">
        <v>56</v>
      </c>
      <c r="CW48">
        <v>40</v>
      </c>
      <c r="CX48">
        <v>42</v>
      </c>
      <c r="CY48">
        <v>49</v>
      </c>
      <c r="CZ48">
        <v>42</v>
      </c>
      <c r="DA48">
        <v>44</v>
      </c>
      <c r="DB48">
        <v>53</v>
      </c>
      <c r="DC48">
        <v>45</v>
      </c>
      <c r="DD48">
        <v>49</v>
      </c>
      <c r="DE48">
        <v>38</v>
      </c>
      <c r="DF48">
        <v>47</v>
      </c>
      <c r="DG48">
        <v>59</v>
      </c>
      <c r="DH48">
        <v>50</v>
      </c>
      <c r="DI48">
        <v>39</v>
      </c>
      <c r="DJ48">
        <v>38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0</v>
      </c>
      <c r="DQ48">
        <v>2</v>
      </c>
      <c r="DR48">
        <v>4</v>
      </c>
      <c r="DS48">
        <v>1</v>
      </c>
      <c r="DT48">
        <v>3</v>
      </c>
      <c r="DU48">
        <v>4</v>
      </c>
      <c r="DV48">
        <v>3</v>
      </c>
      <c r="DW48">
        <v>3</v>
      </c>
      <c r="DX48">
        <v>2</v>
      </c>
      <c r="DY48">
        <v>6</v>
      </c>
      <c r="DZ48">
        <v>3</v>
      </c>
      <c r="EA48">
        <v>2</v>
      </c>
      <c r="EB48">
        <v>5</v>
      </c>
      <c r="EC48">
        <v>3</v>
      </c>
      <c r="ED48">
        <v>4</v>
      </c>
      <c r="EE48">
        <v>5</v>
      </c>
      <c r="EF48">
        <v>5</v>
      </c>
      <c r="EG48">
        <v>7</v>
      </c>
      <c r="EH48">
        <v>8</v>
      </c>
      <c r="EI48">
        <v>5</v>
      </c>
      <c r="EJ48">
        <v>12</v>
      </c>
      <c r="EK48">
        <v>12</v>
      </c>
      <c r="EL48">
        <v>8</v>
      </c>
      <c r="EM48">
        <v>0</v>
      </c>
      <c r="EN48">
        <v>0</v>
      </c>
      <c r="EO48">
        <v>0</v>
      </c>
      <c r="EP48">
        <v>5</v>
      </c>
      <c r="EQ48">
        <v>0</v>
      </c>
      <c r="ER48">
        <v>10</v>
      </c>
      <c r="ES48">
        <v>5</v>
      </c>
      <c r="ET48">
        <v>15</v>
      </c>
      <c r="EU48">
        <v>5</v>
      </c>
      <c r="EV48">
        <v>15</v>
      </c>
      <c r="EW48">
        <v>10</v>
      </c>
      <c r="EX48">
        <v>20</v>
      </c>
      <c r="EY48">
        <v>20</v>
      </c>
      <c r="EZ48">
        <v>10</v>
      </c>
      <c r="FA48">
        <v>5</v>
      </c>
      <c r="FB48">
        <v>0</v>
      </c>
      <c r="FC48">
        <v>40</v>
      </c>
      <c r="FD48">
        <v>15</v>
      </c>
      <c r="FE48">
        <v>20</v>
      </c>
      <c r="FF48">
        <v>30</v>
      </c>
      <c r="FG48">
        <v>10</v>
      </c>
      <c r="FH48">
        <v>10</v>
      </c>
      <c r="FI48">
        <v>20</v>
      </c>
      <c r="FJ48">
        <v>25</v>
      </c>
      <c r="FK48">
        <v>20</v>
      </c>
      <c r="FL48">
        <v>30</v>
      </c>
      <c r="FM48">
        <v>35</v>
      </c>
      <c r="FN48">
        <v>50</v>
      </c>
      <c r="FO48">
        <v>0</v>
      </c>
      <c r="FP48">
        <v>0</v>
      </c>
      <c r="FQ48">
        <v>6026</v>
      </c>
      <c r="FR48">
        <v>6238</v>
      </c>
      <c r="FS48">
        <v>6479</v>
      </c>
      <c r="FT48">
        <v>6651</v>
      </c>
      <c r="FU48">
        <v>6853</v>
      </c>
      <c r="FV48">
        <v>7086</v>
      </c>
      <c r="FW48">
        <v>7239</v>
      </c>
      <c r="FX48">
        <v>7368</v>
      </c>
      <c r="FY48">
        <v>7498</v>
      </c>
      <c r="FZ48">
        <v>7603</v>
      </c>
      <c r="GA48">
        <v>7697</v>
      </c>
      <c r="GB48">
        <v>7760</v>
      </c>
      <c r="GC48">
        <v>7868</v>
      </c>
      <c r="GD48">
        <v>7976</v>
      </c>
      <c r="GE48">
        <v>8011</v>
      </c>
      <c r="GF48">
        <v>8030</v>
      </c>
      <c r="GG48">
        <v>8071</v>
      </c>
      <c r="GH48">
        <v>8157</v>
      </c>
      <c r="GI48">
        <v>8160</v>
      </c>
      <c r="GJ48">
        <v>8206</v>
      </c>
      <c r="GK48">
        <v>8286</v>
      </c>
      <c r="GL48">
        <v>8317</v>
      </c>
      <c r="GM48">
        <v>8411</v>
      </c>
      <c r="GN48">
        <v>8391</v>
      </c>
      <c r="GO48">
        <v>8365</v>
      </c>
      <c r="GP48">
        <v>8349</v>
      </c>
      <c r="GQ48">
        <v>0</v>
      </c>
      <c r="GR48">
        <v>0</v>
      </c>
      <c r="GS48">
        <v>764</v>
      </c>
      <c r="GT48">
        <v>918</v>
      </c>
      <c r="GU48">
        <v>1034</v>
      </c>
      <c r="GV48">
        <v>1187</v>
      </c>
      <c r="GW48">
        <v>1321</v>
      </c>
      <c r="GX48">
        <v>1437</v>
      </c>
      <c r="GY48">
        <v>1589</v>
      </c>
      <c r="GZ48">
        <v>1723</v>
      </c>
      <c r="HA48">
        <v>1839</v>
      </c>
      <c r="HB48">
        <v>1965</v>
      </c>
      <c r="HC48">
        <v>2092</v>
      </c>
      <c r="HD48">
        <v>2208</v>
      </c>
      <c r="HE48">
        <v>2335</v>
      </c>
      <c r="HF48">
        <v>2443</v>
      </c>
      <c r="HG48">
        <v>2562</v>
      </c>
      <c r="HH48">
        <v>2673</v>
      </c>
      <c r="HI48">
        <v>2751</v>
      </c>
      <c r="HJ48">
        <v>2833</v>
      </c>
      <c r="HK48">
        <v>2937</v>
      </c>
      <c r="HL48">
        <v>3000</v>
      </c>
      <c r="HM48">
        <v>3072</v>
      </c>
      <c r="HN48">
        <v>3133</v>
      </c>
      <c r="HO48">
        <v>3207</v>
      </c>
      <c r="HP48">
        <v>3263</v>
      </c>
      <c r="HQ48">
        <v>3320</v>
      </c>
      <c r="HR48">
        <v>3373</v>
      </c>
      <c r="HS48">
        <v>0</v>
      </c>
      <c r="HT48">
        <v>0</v>
      </c>
      <c r="HU48">
        <v>60</v>
      </c>
      <c r="HV48">
        <v>63</v>
      </c>
      <c r="HW48">
        <v>77</v>
      </c>
      <c r="HX48">
        <v>84</v>
      </c>
      <c r="HY48">
        <v>95</v>
      </c>
      <c r="HZ48">
        <v>113</v>
      </c>
      <c r="IA48">
        <v>115</v>
      </c>
      <c r="IB48">
        <v>123</v>
      </c>
      <c r="IC48">
        <v>137</v>
      </c>
      <c r="ID48">
        <v>145</v>
      </c>
      <c r="IE48">
        <v>150</v>
      </c>
      <c r="IF48">
        <v>154</v>
      </c>
      <c r="IG48">
        <v>168</v>
      </c>
      <c r="IH48">
        <v>176</v>
      </c>
      <c r="II48">
        <v>184</v>
      </c>
      <c r="IJ48">
        <v>207</v>
      </c>
      <c r="IK48">
        <v>225</v>
      </c>
      <c r="IL48">
        <v>234</v>
      </c>
      <c r="IM48">
        <v>246</v>
      </c>
      <c r="IN48">
        <v>260</v>
      </c>
      <c r="IO48">
        <v>284</v>
      </c>
      <c r="IP48">
        <v>300</v>
      </c>
      <c r="IQ48">
        <v>313</v>
      </c>
      <c r="IR48">
        <v>324</v>
      </c>
      <c r="IS48">
        <v>342</v>
      </c>
      <c r="IT48">
        <v>332</v>
      </c>
      <c r="IU48">
        <v>0</v>
      </c>
      <c r="IV48">
        <v>0</v>
      </c>
      <c r="IW48">
        <v>5</v>
      </c>
      <c r="IX48">
        <v>8</v>
      </c>
      <c r="IY48">
        <v>8</v>
      </c>
      <c r="IZ48">
        <v>6</v>
      </c>
      <c r="JA48">
        <v>5</v>
      </c>
      <c r="JB48">
        <v>6</v>
      </c>
      <c r="JC48">
        <v>8</v>
      </c>
      <c r="JD48">
        <v>11</v>
      </c>
      <c r="JE48">
        <v>8</v>
      </c>
      <c r="JF48">
        <v>8</v>
      </c>
      <c r="JG48">
        <v>12</v>
      </c>
      <c r="JH48">
        <v>6</v>
      </c>
      <c r="JI48">
        <v>5</v>
      </c>
      <c r="JJ48">
        <v>6</v>
      </c>
      <c r="JK48">
        <v>8</v>
      </c>
      <c r="JL48">
        <v>5</v>
      </c>
      <c r="JM48">
        <v>8</v>
      </c>
      <c r="JN48">
        <v>9</v>
      </c>
      <c r="JO48">
        <v>12</v>
      </c>
      <c r="JP48">
        <v>12</v>
      </c>
      <c r="JQ48">
        <v>11</v>
      </c>
      <c r="JR48">
        <v>13</v>
      </c>
      <c r="JS48">
        <v>13</v>
      </c>
      <c r="JT48">
        <v>13</v>
      </c>
      <c r="JU48">
        <v>15</v>
      </c>
      <c r="JV48">
        <v>23</v>
      </c>
      <c r="JW48">
        <v>0</v>
      </c>
      <c r="JX48">
        <v>0</v>
      </c>
      <c r="JY48">
        <v>0</v>
      </c>
      <c r="JZ48">
        <v>5</v>
      </c>
      <c r="KA48">
        <v>13</v>
      </c>
      <c r="KB48">
        <v>27</v>
      </c>
      <c r="KC48">
        <v>37</v>
      </c>
      <c r="KD48">
        <v>50</v>
      </c>
      <c r="KE48">
        <v>60</v>
      </c>
      <c r="KF48">
        <v>73</v>
      </c>
      <c r="KG48">
        <v>94</v>
      </c>
      <c r="KH48">
        <v>118</v>
      </c>
      <c r="KI48">
        <v>143</v>
      </c>
      <c r="KJ48">
        <v>164</v>
      </c>
      <c r="KK48">
        <v>178</v>
      </c>
      <c r="KL48">
        <v>199</v>
      </c>
      <c r="KM48">
        <v>216</v>
      </c>
      <c r="KN48">
        <v>233</v>
      </c>
      <c r="KO48">
        <v>254</v>
      </c>
      <c r="KP48">
        <v>282</v>
      </c>
      <c r="KQ48">
        <v>316</v>
      </c>
      <c r="KR48">
        <v>345</v>
      </c>
      <c r="KS48">
        <v>366</v>
      </c>
      <c r="KT48">
        <v>393</v>
      </c>
      <c r="KU48">
        <v>419</v>
      </c>
      <c r="KV48">
        <v>447</v>
      </c>
      <c r="KW48">
        <v>479</v>
      </c>
      <c r="KX48">
        <v>520</v>
      </c>
      <c r="KY48">
        <v>0</v>
      </c>
      <c r="KZ48">
        <v>0</v>
      </c>
      <c r="LA48">
        <v>0</v>
      </c>
      <c r="LB48">
        <v>169</v>
      </c>
      <c r="LC48">
        <v>345</v>
      </c>
      <c r="LD48">
        <v>525</v>
      </c>
      <c r="LE48">
        <v>693</v>
      </c>
      <c r="LF48">
        <v>862</v>
      </c>
      <c r="LG48">
        <v>1025</v>
      </c>
      <c r="LH48">
        <v>1192</v>
      </c>
      <c r="LI48">
        <v>1365</v>
      </c>
      <c r="LJ48">
        <v>1544</v>
      </c>
      <c r="LK48">
        <v>1690</v>
      </c>
      <c r="LL48">
        <v>1869</v>
      </c>
      <c r="LM48">
        <v>2035</v>
      </c>
      <c r="LN48">
        <v>2217</v>
      </c>
      <c r="LO48">
        <v>2420</v>
      </c>
      <c r="LP48">
        <v>2611</v>
      </c>
      <c r="LQ48">
        <v>2815</v>
      </c>
      <c r="LR48">
        <v>2997</v>
      </c>
      <c r="LS48">
        <v>3206</v>
      </c>
      <c r="LT48">
        <v>3430</v>
      </c>
      <c r="LU48">
        <v>3616</v>
      </c>
      <c r="LV48">
        <v>3836</v>
      </c>
      <c r="LW48">
        <v>4005</v>
      </c>
      <c r="LX48">
        <v>4223</v>
      </c>
      <c r="LY48">
        <v>4442</v>
      </c>
      <c r="LZ48">
        <v>4636</v>
      </c>
      <c r="MA48">
        <v>0</v>
      </c>
      <c r="MB48">
        <v>0</v>
      </c>
      <c r="MC48">
        <v>1404</v>
      </c>
      <c r="MD48">
        <v>1461</v>
      </c>
      <c r="ME48">
        <v>1507</v>
      </c>
      <c r="MF48">
        <v>1554</v>
      </c>
      <c r="MG48">
        <v>1595</v>
      </c>
      <c r="MH48">
        <v>1639</v>
      </c>
      <c r="MI48">
        <v>1690</v>
      </c>
      <c r="MJ48">
        <v>1742</v>
      </c>
      <c r="MK48">
        <v>1778</v>
      </c>
      <c r="ML48">
        <v>1808</v>
      </c>
      <c r="MM48">
        <v>1854</v>
      </c>
      <c r="MN48">
        <v>1900</v>
      </c>
      <c r="MO48">
        <v>1954</v>
      </c>
      <c r="MP48">
        <v>1996</v>
      </c>
      <c r="MQ48">
        <v>2046</v>
      </c>
      <c r="MR48">
        <v>2071</v>
      </c>
      <c r="MS48">
        <v>2121</v>
      </c>
      <c r="MT48">
        <v>2152</v>
      </c>
      <c r="MU48">
        <v>2132</v>
      </c>
      <c r="MV48">
        <v>2147</v>
      </c>
      <c r="MW48">
        <v>2156</v>
      </c>
      <c r="MX48">
        <v>2163</v>
      </c>
      <c r="MY48">
        <v>2182</v>
      </c>
      <c r="MZ48">
        <v>2166</v>
      </c>
      <c r="NA48">
        <v>2167</v>
      </c>
      <c r="NB48">
        <v>2165</v>
      </c>
      <c r="NC48">
        <v>0</v>
      </c>
      <c r="ND48">
        <v>0</v>
      </c>
      <c r="NE48">
        <v>0</v>
      </c>
      <c r="NF48">
        <v>23</v>
      </c>
      <c r="NG48">
        <v>50</v>
      </c>
      <c r="NH48">
        <v>88</v>
      </c>
      <c r="NI48">
        <v>115</v>
      </c>
      <c r="NJ48">
        <v>151</v>
      </c>
      <c r="NK48">
        <v>177</v>
      </c>
      <c r="NL48">
        <v>209</v>
      </c>
      <c r="NM48">
        <v>248</v>
      </c>
      <c r="NN48">
        <v>280</v>
      </c>
      <c r="NO48">
        <v>306</v>
      </c>
      <c r="NP48">
        <v>340</v>
      </c>
      <c r="NQ48">
        <v>362</v>
      </c>
      <c r="NR48">
        <v>395</v>
      </c>
      <c r="NS48">
        <v>430</v>
      </c>
      <c r="NT48">
        <v>464</v>
      </c>
      <c r="NU48">
        <v>497</v>
      </c>
      <c r="NV48">
        <v>525</v>
      </c>
      <c r="NW48">
        <v>551</v>
      </c>
      <c r="NX48">
        <v>579</v>
      </c>
      <c r="NY48">
        <v>611</v>
      </c>
      <c r="NZ48">
        <v>637</v>
      </c>
      <c r="OA48">
        <v>664</v>
      </c>
      <c r="OB48">
        <v>692</v>
      </c>
      <c r="OC48">
        <v>716</v>
      </c>
      <c r="OD48">
        <v>739</v>
      </c>
      <c r="OE48">
        <v>0</v>
      </c>
      <c r="OF48">
        <v>0</v>
      </c>
      <c r="OG48">
        <v>2125</v>
      </c>
      <c r="OH48">
        <v>2234</v>
      </c>
      <c r="OI48">
        <v>2367</v>
      </c>
      <c r="OJ48">
        <v>2505</v>
      </c>
      <c r="OK48">
        <v>2677</v>
      </c>
      <c r="OL48">
        <v>2823</v>
      </c>
      <c r="OM48">
        <v>2954</v>
      </c>
      <c r="ON48">
        <v>3109</v>
      </c>
      <c r="OO48">
        <v>3284</v>
      </c>
      <c r="OP48">
        <v>3412</v>
      </c>
      <c r="OQ48">
        <v>3540</v>
      </c>
      <c r="OR48">
        <v>3640</v>
      </c>
      <c r="OS48">
        <v>3731</v>
      </c>
      <c r="OT48">
        <v>3874</v>
      </c>
      <c r="OU48">
        <v>3976</v>
      </c>
      <c r="OV48">
        <v>4099</v>
      </c>
      <c r="OW48">
        <v>4194</v>
      </c>
      <c r="OX48">
        <v>4320</v>
      </c>
      <c r="OY48">
        <v>4374</v>
      </c>
      <c r="OZ48">
        <v>4462</v>
      </c>
      <c r="PA48">
        <v>4559</v>
      </c>
      <c r="PB48">
        <v>4589</v>
      </c>
      <c r="PC48">
        <v>4669</v>
      </c>
      <c r="PD48">
        <v>4746</v>
      </c>
      <c r="PE48">
        <v>4847</v>
      </c>
      <c r="PF48">
        <v>4904</v>
      </c>
      <c r="PG48">
        <v>0</v>
      </c>
      <c r="PH48">
        <v>0</v>
      </c>
      <c r="PI48">
        <v>0</v>
      </c>
      <c r="PJ48">
        <v>66</v>
      </c>
      <c r="PK48">
        <v>128</v>
      </c>
      <c r="PL48">
        <v>197</v>
      </c>
      <c r="PM48">
        <v>263</v>
      </c>
      <c r="PN48">
        <v>346</v>
      </c>
      <c r="PO48">
        <v>423</v>
      </c>
      <c r="PP48">
        <v>512</v>
      </c>
      <c r="PQ48">
        <v>578</v>
      </c>
      <c r="PR48">
        <v>671</v>
      </c>
      <c r="PS48">
        <v>768</v>
      </c>
      <c r="PT48">
        <v>865</v>
      </c>
      <c r="PU48">
        <v>979</v>
      </c>
      <c r="PV48">
        <v>1088</v>
      </c>
      <c r="PW48">
        <v>1208</v>
      </c>
      <c r="PX48">
        <v>1322</v>
      </c>
      <c r="PY48">
        <v>1435</v>
      </c>
      <c r="PZ48">
        <v>1550</v>
      </c>
      <c r="QA48">
        <v>1670</v>
      </c>
      <c r="QB48">
        <v>1812</v>
      </c>
      <c r="QC48">
        <v>1928</v>
      </c>
      <c r="QD48">
        <v>2057</v>
      </c>
      <c r="QE48">
        <v>2190</v>
      </c>
      <c r="QF48">
        <v>2330</v>
      </c>
      <c r="QG48">
        <v>2458</v>
      </c>
      <c r="QH48">
        <v>2639</v>
      </c>
      <c r="QI48">
        <v>0</v>
      </c>
      <c r="QJ48">
        <v>0</v>
      </c>
      <c r="QK48">
        <v>7469</v>
      </c>
      <c r="QL48">
        <v>8225</v>
      </c>
      <c r="QM48">
        <v>8469</v>
      </c>
      <c r="QN48">
        <v>8473</v>
      </c>
      <c r="QO48">
        <v>8479</v>
      </c>
      <c r="QP48">
        <v>8497</v>
      </c>
      <c r="QQ48">
        <v>8335</v>
      </c>
      <c r="QR48">
        <v>8254</v>
      </c>
      <c r="QS48">
        <v>8230</v>
      </c>
      <c r="QT48">
        <v>8164</v>
      </c>
      <c r="QU48">
        <v>8109</v>
      </c>
      <c r="QV48">
        <v>8050</v>
      </c>
      <c r="QW48">
        <v>7922</v>
      </c>
      <c r="QX48">
        <v>7821</v>
      </c>
      <c r="QY48">
        <v>7807</v>
      </c>
      <c r="QZ48">
        <v>7716</v>
      </c>
      <c r="RA48">
        <v>7695</v>
      </c>
      <c r="RB48">
        <v>7656</v>
      </c>
      <c r="RC48">
        <v>7541</v>
      </c>
      <c r="RD48">
        <v>7465</v>
      </c>
      <c r="RE48">
        <v>7439</v>
      </c>
      <c r="RF48">
        <v>7433</v>
      </c>
      <c r="RG48">
        <v>7425</v>
      </c>
      <c r="RH48">
        <v>7424</v>
      </c>
      <c r="RI48">
        <v>7491</v>
      </c>
      <c r="RJ48">
        <v>7451</v>
      </c>
      <c r="RK48">
        <v>0</v>
      </c>
      <c r="RL48">
        <v>0</v>
      </c>
      <c r="RM48">
        <v>8340</v>
      </c>
      <c r="RN48">
        <v>8706</v>
      </c>
      <c r="RO48">
        <v>9171</v>
      </c>
      <c r="RP48">
        <v>9611</v>
      </c>
      <c r="RQ48">
        <v>9976</v>
      </c>
      <c r="RR48">
        <v>10310</v>
      </c>
      <c r="RS48">
        <v>10689</v>
      </c>
      <c r="RT48">
        <v>11054</v>
      </c>
      <c r="RU48">
        <v>11277</v>
      </c>
      <c r="RV48">
        <v>11542</v>
      </c>
      <c r="RW48">
        <v>11750</v>
      </c>
      <c r="RX48">
        <v>11946</v>
      </c>
      <c r="RY48">
        <v>12190</v>
      </c>
      <c r="RZ48">
        <v>12325</v>
      </c>
      <c r="SA48">
        <v>12412</v>
      </c>
      <c r="SB48">
        <v>12614</v>
      </c>
      <c r="SC48">
        <v>12735</v>
      </c>
      <c r="SD48">
        <v>12853</v>
      </c>
      <c r="SE48">
        <v>12953</v>
      </c>
      <c r="SF48">
        <v>13023</v>
      </c>
      <c r="SG48">
        <v>13111</v>
      </c>
      <c r="SH48">
        <v>13144</v>
      </c>
      <c r="SI48">
        <v>13242</v>
      </c>
      <c r="SJ48">
        <v>13217</v>
      </c>
      <c r="SK48">
        <v>13243</v>
      </c>
      <c r="SL48">
        <v>13276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1390000</v>
      </c>
      <c r="SU48">
        <v>1380000</v>
      </c>
      <c r="SV48">
        <v>1360000</v>
      </c>
      <c r="SW48">
        <v>1350000</v>
      </c>
      <c r="SX48">
        <v>1330000</v>
      </c>
      <c r="SY48">
        <v>1300000</v>
      </c>
      <c r="SZ48">
        <v>1280000</v>
      </c>
      <c r="TA48">
        <v>1260000</v>
      </c>
      <c r="TB48">
        <v>1240000</v>
      </c>
      <c r="TC48">
        <v>1210000</v>
      </c>
      <c r="TD48">
        <v>1170000</v>
      </c>
      <c r="TE48">
        <v>1150000</v>
      </c>
      <c r="TF48">
        <v>1120000</v>
      </c>
      <c r="TG48">
        <v>1090000</v>
      </c>
      <c r="TH48">
        <v>1070000</v>
      </c>
      <c r="TI48">
        <v>1040000</v>
      </c>
      <c r="TJ48">
        <v>1020000</v>
      </c>
      <c r="TK48">
        <v>999440.78370000003</v>
      </c>
      <c r="TL48">
        <v>968023.56790000002</v>
      </c>
      <c r="TM48">
        <v>936916.59299999999</v>
      </c>
      <c r="TN48">
        <v>907887.88639999996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357094.49660000001</v>
      </c>
      <c r="TW48">
        <v>383365.53039999999</v>
      </c>
      <c r="TX48">
        <v>403587.04489999998</v>
      </c>
      <c r="TY48">
        <v>418211.95569999999</v>
      </c>
      <c r="TZ48">
        <v>433850.44260000001</v>
      </c>
      <c r="UA48">
        <v>448437.52360000001</v>
      </c>
      <c r="UB48">
        <v>459517.5575</v>
      </c>
      <c r="UC48">
        <v>471794.31229999999</v>
      </c>
      <c r="UD48">
        <v>479238.89520000003</v>
      </c>
      <c r="UE48">
        <v>487944.57299999997</v>
      </c>
      <c r="UF48">
        <v>494257.30940000003</v>
      </c>
      <c r="UG48">
        <v>493864.1569</v>
      </c>
      <c r="UH48">
        <v>493771.78169999999</v>
      </c>
      <c r="UI48">
        <v>496988.58559999999</v>
      </c>
      <c r="UJ48">
        <v>492863.31959999999</v>
      </c>
      <c r="UK48">
        <v>489992.27110000001</v>
      </c>
      <c r="UL48">
        <v>485166.92749999999</v>
      </c>
      <c r="UM48">
        <v>482161.49930000002</v>
      </c>
      <c r="UN48">
        <v>476292.14380000002</v>
      </c>
      <c r="UO48">
        <v>470497.37339999998</v>
      </c>
      <c r="UP48">
        <v>464085.75290000002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317977.74129999999</v>
      </c>
      <c r="UY48">
        <v>314180.25819999998</v>
      </c>
      <c r="UZ48">
        <v>326248.81180000002</v>
      </c>
      <c r="VA48">
        <v>352798.85710000002</v>
      </c>
      <c r="VB48">
        <v>362524.5148</v>
      </c>
      <c r="VC48">
        <v>364102.29139999999</v>
      </c>
      <c r="VD48">
        <v>362923.96679999999</v>
      </c>
      <c r="VE48">
        <v>384385.49</v>
      </c>
      <c r="VF48">
        <v>390960.73879999999</v>
      </c>
      <c r="VG48">
        <v>396826.87520000001</v>
      </c>
      <c r="VH48">
        <v>433427.41230000003</v>
      </c>
      <c r="VI48">
        <v>457394.90529999998</v>
      </c>
      <c r="VJ48">
        <v>461835.63260000001</v>
      </c>
      <c r="VK48">
        <v>471378.16619999998</v>
      </c>
      <c r="VL48">
        <v>483693.75329999998</v>
      </c>
      <c r="VM48">
        <v>512953.79359999998</v>
      </c>
      <c r="VN48">
        <v>526070.48430000001</v>
      </c>
      <c r="VO48">
        <v>532880.45830000006</v>
      </c>
      <c r="VP48">
        <v>535541.63740000001</v>
      </c>
      <c r="VQ48">
        <v>548829.07819999999</v>
      </c>
      <c r="VR48">
        <v>517263.53820000001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290320.5834</v>
      </c>
      <c r="WA48">
        <v>375819.52549999999</v>
      </c>
      <c r="WB48">
        <v>501700.82290000003</v>
      </c>
      <c r="WC48">
        <v>354245.9473</v>
      </c>
      <c r="WD48">
        <v>343928.1042</v>
      </c>
      <c r="WE48">
        <v>500866.17109999998</v>
      </c>
      <c r="WF48">
        <v>243138.91800000001</v>
      </c>
      <c r="WG48">
        <v>196714.33499999999</v>
      </c>
      <c r="WH48">
        <v>229181.74950000001</v>
      </c>
      <c r="WI48">
        <v>296675.40389999998</v>
      </c>
      <c r="WJ48">
        <v>180021.4829</v>
      </c>
      <c r="WK48">
        <v>279645.022</v>
      </c>
      <c r="WL48">
        <v>305437.52399999998</v>
      </c>
      <c r="WM48">
        <v>395388.38059999997</v>
      </c>
      <c r="WN48">
        <v>383872.21419999999</v>
      </c>
      <c r="WO48">
        <v>341633.84759999998</v>
      </c>
      <c r="WP48">
        <v>391989.41029999999</v>
      </c>
      <c r="WQ48">
        <v>380572.24300000002</v>
      </c>
      <c r="WR48">
        <v>369487.61459999997</v>
      </c>
      <c r="WS48">
        <v>413914.4301</v>
      </c>
      <c r="WT48">
        <v>616183.29399999999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14000000</v>
      </c>
      <c r="ZG48">
        <v>14000000</v>
      </c>
      <c r="ZH48">
        <v>14100000</v>
      </c>
      <c r="ZI48">
        <v>13900000</v>
      </c>
      <c r="ZJ48">
        <v>13700000</v>
      </c>
      <c r="ZK48">
        <v>13700000</v>
      </c>
      <c r="ZL48">
        <v>13600000</v>
      </c>
      <c r="ZM48">
        <v>13600000</v>
      </c>
      <c r="ZN48">
        <v>13500000</v>
      </c>
      <c r="ZO48">
        <v>13400000</v>
      </c>
      <c r="ZP48">
        <v>13200000</v>
      </c>
      <c r="ZQ48">
        <v>13100000</v>
      </c>
      <c r="ZR48">
        <v>12900000</v>
      </c>
      <c r="ZS48">
        <v>12400000</v>
      </c>
      <c r="ZT48">
        <v>12100000</v>
      </c>
      <c r="ZU48">
        <v>11800000</v>
      </c>
      <c r="ZV48">
        <v>11500000</v>
      </c>
      <c r="ZW48">
        <v>11300000</v>
      </c>
      <c r="ZX48">
        <v>10900000</v>
      </c>
      <c r="ZY48">
        <v>10600000</v>
      </c>
      <c r="ZZ48">
        <v>10300000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16500000</v>
      </c>
      <c r="ABK48">
        <v>16800000</v>
      </c>
      <c r="ABL48">
        <v>17100000</v>
      </c>
      <c r="ABM48">
        <v>17600000</v>
      </c>
      <c r="ABN48">
        <v>17700000</v>
      </c>
      <c r="ABO48">
        <v>17800000</v>
      </c>
      <c r="ABP48">
        <v>17800000</v>
      </c>
      <c r="ABQ48">
        <v>17700000</v>
      </c>
      <c r="ABR48">
        <v>17900000</v>
      </c>
      <c r="ABS48">
        <v>17800000</v>
      </c>
      <c r="ABT48">
        <v>17800000</v>
      </c>
      <c r="ABU48">
        <v>17700000</v>
      </c>
      <c r="ABV48">
        <v>17700000</v>
      </c>
      <c r="ABW48">
        <v>17400000</v>
      </c>
      <c r="ABX48">
        <v>17200000</v>
      </c>
      <c r="ABY48">
        <v>17100000</v>
      </c>
      <c r="ABZ48">
        <v>16700000</v>
      </c>
      <c r="ACA48">
        <v>16500000</v>
      </c>
      <c r="ACB48">
        <v>16300000</v>
      </c>
      <c r="ACC48">
        <v>16200000</v>
      </c>
      <c r="ACD48">
        <v>15900000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2240000</v>
      </c>
      <c r="ADO48">
        <v>2130000</v>
      </c>
      <c r="ADP48">
        <v>2050000</v>
      </c>
      <c r="ADQ48">
        <v>1990000</v>
      </c>
      <c r="ADR48">
        <v>1910000</v>
      </c>
      <c r="ADS48">
        <v>1840000</v>
      </c>
      <c r="ADT48">
        <v>1780000</v>
      </c>
      <c r="ADU48">
        <v>1700000</v>
      </c>
      <c r="ADV48">
        <v>1630000</v>
      </c>
      <c r="ADW48">
        <v>1580000</v>
      </c>
      <c r="ADX48">
        <v>1510000</v>
      </c>
      <c r="ADY48">
        <v>1470000</v>
      </c>
      <c r="ADZ48">
        <v>1420000</v>
      </c>
      <c r="AEA48">
        <v>1350000</v>
      </c>
      <c r="AEB48">
        <v>1300000</v>
      </c>
      <c r="AEC48">
        <v>1260000</v>
      </c>
      <c r="AED48">
        <v>1220000</v>
      </c>
      <c r="AEE48">
        <v>1180000</v>
      </c>
      <c r="AEF48">
        <v>1150000</v>
      </c>
      <c r="AEG48">
        <v>1130000</v>
      </c>
      <c r="AEH48">
        <v>1090000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9560000</v>
      </c>
      <c r="AEQ48">
        <v>9630000</v>
      </c>
      <c r="AER48">
        <v>9670000</v>
      </c>
      <c r="AES48">
        <v>9570000</v>
      </c>
      <c r="AET48">
        <v>9510000</v>
      </c>
      <c r="AEU48">
        <v>9400000</v>
      </c>
      <c r="AEV48">
        <v>9280000</v>
      </c>
      <c r="AEW48">
        <v>9190000</v>
      </c>
      <c r="AEX48">
        <v>9030000</v>
      </c>
      <c r="AEY48">
        <v>8820000</v>
      </c>
      <c r="AEZ48">
        <v>8710000</v>
      </c>
      <c r="AFA48">
        <v>8530000</v>
      </c>
      <c r="AFB48">
        <v>8360000</v>
      </c>
      <c r="AFC48">
        <v>8180000</v>
      </c>
      <c r="AFD48">
        <v>7990000</v>
      </c>
      <c r="AFE48">
        <v>7810000</v>
      </c>
      <c r="AFF48">
        <v>7600000</v>
      </c>
      <c r="AFG48">
        <v>7430000</v>
      </c>
      <c r="AFH48">
        <v>7200000</v>
      </c>
      <c r="AFI48">
        <v>7010000</v>
      </c>
      <c r="AFJ48">
        <v>6820000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217.02617649999999</v>
      </c>
      <c r="AGU48">
        <v>232.9925441</v>
      </c>
      <c r="AGV48">
        <v>245.2822826</v>
      </c>
      <c r="AGW48">
        <v>254.1706538</v>
      </c>
      <c r="AGX48">
        <v>263.67503169999998</v>
      </c>
      <c r="AGY48">
        <v>272.54041169999999</v>
      </c>
      <c r="AGZ48">
        <v>279.27436419999998</v>
      </c>
      <c r="AHA48">
        <v>286.73563059999998</v>
      </c>
      <c r="AHB48">
        <v>291.26011749999998</v>
      </c>
      <c r="AHC48">
        <v>296.55104180000001</v>
      </c>
      <c r="AHD48">
        <v>300.38764259999999</v>
      </c>
      <c r="AHE48">
        <v>300.14870200000001</v>
      </c>
      <c r="AHF48">
        <v>300.09256049999999</v>
      </c>
      <c r="AHG48">
        <v>302.04759100000001</v>
      </c>
      <c r="AHH48">
        <v>299.5404375</v>
      </c>
      <c r="AHI48">
        <v>297.79554180000002</v>
      </c>
      <c r="AHJ48">
        <v>294.86291219999998</v>
      </c>
      <c r="AHK48">
        <v>293.03634640000001</v>
      </c>
      <c r="AHL48">
        <v>289.46921279999998</v>
      </c>
      <c r="AHM48">
        <v>285.94740869999998</v>
      </c>
      <c r="AHN48">
        <v>282.05071049999998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19.152688789999999</v>
      </c>
      <c r="AHW48">
        <v>18.923955759999998</v>
      </c>
      <c r="AHX48">
        <v>19.650878500000001</v>
      </c>
      <c r="AHY48">
        <v>21.250062</v>
      </c>
      <c r="AHZ48">
        <v>21.835865569999999</v>
      </c>
      <c r="AIA48">
        <v>21.93089947</v>
      </c>
      <c r="AIB48">
        <v>21.85992568</v>
      </c>
      <c r="AIC48">
        <v>23.152613250000002</v>
      </c>
      <c r="AID48">
        <v>23.548658880000001</v>
      </c>
      <c r="AIE48">
        <v>23.90199269</v>
      </c>
      <c r="AIF48">
        <v>26.106545409999999</v>
      </c>
      <c r="AIG48">
        <v>27.550174559999999</v>
      </c>
      <c r="AIH48">
        <v>27.817651980000001</v>
      </c>
      <c r="AII48">
        <v>28.392425469999999</v>
      </c>
      <c r="AIJ48">
        <v>29.134227729999999</v>
      </c>
      <c r="AIK48">
        <v>30.896641800000001</v>
      </c>
      <c r="AIL48">
        <v>31.686696779999998</v>
      </c>
      <c r="AIM48">
        <v>32.096880550000002</v>
      </c>
      <c r="AIN48">
        <v>32.257170819999999</v>
      </c>
      <c r="AIO48">
        <v>33.057510550000003</v>
      </c>
      <c r="AIP48">
        <v>31.15622978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1.630480508</v>
      </c>
      <c r="AIY48">
        <v>2.1106543790000001</v>
      </c>
      <c r="AIZ48">
        <v>2.8176211370000002</v>
      </c>
      <c r="AJA48">
        <v>1.9894941829999999</v>
      </c>
      <c r="AJB48">
        <v>1.9315477510000001</v>
      </c>
      <c r="AJC48">
        <v>2.8129336170000001</v>
      </c>
      <c r="AJD48">
        <v>1.365501756</v>
      </c>
      <c r="AJE48">
        <v>1.104774884</v>
      </c>
      <c r="AJF48">
        <v>1.287116369</v>
      </c>
      <c r="AJG48">
        <v>1.666170057</v>
      </c>
      <c r="AJH48">
        <v>1.01102552</v>
      </c>
      <c r="AJI48">
        <v>1.5705250799999999</v>
      </c>
      <c r="AJJ48">
        <v>1.7153793349999999</v>
      </c>
      <c r="AJK48">
        <v>2.2205557730000001</v>
      </c>
      <c r="AJL48">
        <v>2.155879391</v>
      </c>
      <c r="AJM48">
        <v>1.9186628889999999</v>
      </c>
      <c r="AJN48">
        <v>2.2014666859999998</v>
      </c>
      <c r="AJO48">
        <v>2.1373462970000001</v>
      </c>
      <c r="AJP48">
        <v>2.0750934920000002</v>
      </c>
      <c r="AJQ48">
        <v>2.3246006260000001</v>
      </c>
      <c r="AJR48">
        <v>3.4605705119999999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228.75204439999999</v>
      </c>
      <c r="AKA48">
        <v>131.46638780000001</v>
      </c>
      <c r="AKB48">
        <v>203.84382249999999</v>
      </c>
      <c r="AKC48">
        <v>302.51390179999999</v>
      </c>
      <c r="AKD48">
        <v>363.22358910000003</v>
      </c>
      <c r="AKE48">
        <v>339.90308119999997</v>
      </c>
      <c r="AKF48">
        <v>309.5362025</v>
      </c>
      <c r="AKG48">
        <v>192.4286357</v>
      </c>
      <c r="AKH48">
        <v>254.90855980000001</v>
      </c>
      <c r="AKI48">
        <v>209.05641929999999</v>
      </c>
      <c r="AKJ48">
        <v>163.00461129999999</v>
      </c>
      <c r="AKK48">
        <v>239.94003649999999</v>
      </c>
      <c r="AKL48">
        <v>316.1034282</v>
      </c>
      <c r="AKM48">
        <v>327.87540530000001</v>
      </c>
      <c r="AKN48">
        <v>274.03187350000002</v>
      </c>
      <c r="AKO48">
        <v>233.2673455</v>
      </c>
      <c r="AKP48">
        <v>200.60693620000001</v>
      </c>
      <c r="AKQ48">
        <v>229.53823009999999</v>
      </c>
      <c r="AKR48">
        <v>233.6707888</v>
      </c>
      <c r="AKS48">
        <v>282.3170508</v>
      </c>
      <c r="AKT48">
        <v>352.11722780000002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105.38425429999999</v>
      </c>
      <c r="AME48">
        <v>105.4984923</v>
      </c>
      <c r="AMF48">
        <v>105.5772813</v>
      </c>
      <c r="AMG48">
        <v>104.6205155</v>
      </c>
      <c r="AMH48">
        <v>103.28715149999999</v>
      </c>
      <c r="AMI48">
        <v>102.8301287</v>
      </c>
      <c r="AMJ48">
        <v>102.3121063</v>
      </c>
      <c r="AMK48">
        <v>102.15526610000001</v>
      </c>
      <c r="AML48">
        <v>101.3116789</v>
      </c>
      <c r="AMM48">
        <v>100.8248025</v>
      </c>
      <c r="AMN48">
        <v>99.084249659999998</v>
      </c>
      <c r="AMO48">
        <v>98.520809099999994</v>
      </c>
      <c r="AMP48">
        <v>97.049285780000005</v>
      </c>
      <c r="AMQ48">
        <v>93.346932760000001</v>
      </c>
      <c r="AMR48">
        <v>91.265717330000001</v>
      </c>
      <c r="AMS48">
        <v>88.978925919999995</v>
      </c>
      <c r="AMT48">
        <v>86.667784990000001</v>
      </c>
      <c r="AMU48">
        <v>84.882604999999998</v>
      </c>
      <c r="AMV48">
        <v>81.806004299999998</v>
      </c>
      <c r="AMW48">
        <v>79.459973340000005</v>
      </c>
      <c r="AMX48">
        <v>77.074404810000004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249.56810379999999</v>
      </c>
      <c r="ANG48">
        <v>213.77385799999999</v>
      </c>
      <c r="ANH48">
        <v>209.32894139999999</v>
      </c>
      <c r="ANI48">
        <v>222.6522172</v>
      </c>
      <c r="ANJ48">
        <v>224.93413100000001</v>
      </c>
      <c r="ANK48">
        <v>154.64696739999999</v>
      </c>
      <c r="ANL48">
        <v>185.5921831</v>
      </c>
      <c r="ANM48">
        <v>74.559645470000007</v>
      </c>
      <c r="ANN48">
        <v>151.56923649999999</v>
      </c>
      <c r="ANO48">
        <v>173.88452290000001</v>
      </c>
      <c r="ANP48">
        <v>148.3067964</v>
      </c>
      <c r="ANQ48">
        <v>143.50937669999999</v>
      </c>
      <c r="ANR48">
        <v>98.763237029999999</v>
      </c>
      <c r="ANS48">
        <v>122.7077094</v>
      </c>
      <c r="ANT48">
        <v>99.326876810000002</v>
      </c>
      <c r="ANU48">
        <v>118.9518133</v>
      </c>
      <c r="ANV48">
        <v>84.300522810000004</v>
      </c>
      <c r="ANW48">
        <v>92.604778850000002</v>
      </c>
      <c r="ANX48">
        <v>99.178970879999994</v>
      </c>
      <c r="ANY48">
        <v>57.521862149999997</v>
      </c>
      <c r="ANZ48">
        <v>50.480717740000003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108.14223869999999</v>
      </c>
      <c r="AOI48">
        <v>109.86459120000001</v>
      </c>
      <c r="AOJ48">
        <v>112.26147659999999</v>
      </c>
      <c r="AOK48">
        <v>115.1266724</v>
      </c>
      <c r="AOL48">
        <v>116.1300469</v>
      </c>
      <c r="AOM48">
        <v>116.9773062</v>
      </c>
      <c r="AON48">
        <v>116.778398</v>
      </c>
      <c r="AOO48">
        <v>116.2115125</v>
      </c>
      <c r="AOP48">
        <v>117.1510799</v>
      </c>
      <c r="AOQ48">
        <v>116.73358709999999</v>
      </c>
      <c r="AOR48">
        <v>116.8396235</v>
      </c>
      <c r="AOS48">
        <v>116.0655763</v>
      </c>
      <c r="AOT48">
        <v>116.0704125</v>
      </c>
      <c r="AOU48">
        <v>114.09834240000001</v>
      </c>
      <c r="AOV48">
        <v>113.0037609</v>
      </c>
      <c r="AOW48">
        <v>112.09744120000001</v>
      </c>
      <c r="AOX48">
        <v>109.54862730000001</v>
      </c>
      <c r="AOY48">
        <v>108.2120268</v>
      </c>
      <c r="AOZ48">
        <v>106.79284749999999</v>
      </c>
      <c r="APA48">
        <v>105.8888491</v>
      </c>
      <c r="APB48">
        <v>104.0136759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803.92727160000004</v>
      </c>
      <c r="APK48">
        <v>771.3503359</v>
      </c>
      <c r="APL48">
        <v>824.94746669999995</v>
      </c>
      <c r="APM48">
        <v>656.31065750000005</v>
      </c>
      <c r="APN48">
        <v>793.56632179999997</v>
      </c>
      <c r="APO48">
        <v>903.65405969999995</v>
      </c>
      <c r="APP48">
        <v>827.34119180000005</v>
      </c>
      <c r="APQ48">
        <v>884.05498239999997</v>
      </c>
      <c r="APR48">
        <v>885.73583840000003</v>
      </c>
      <c r="APS48">
        <v>951.26872249999997</v>
      </c>
      <c r="APT48">
        <v>826.37449219999996</v>
      </c>
      <c r="APU48">
        <v>821.85682670000006</v>
      </c>
      <c r="APV48">
        <v>859.13711339999998</v>
      </c>
      <c r="APW48">
        <v>765.47311779999995</v>
      </c>
      <c r="APX48">
        <v>925.18039320000003</v>
      </c>
      <c r="APY48">
        <v>693.69318510000005</v>
      </c>
      <c r="APZ48">
        <v>837.55721310000001</v>
      </c>
      <c r="AQA48">
        <v>744.67574609999997</v>
      </c>
      <c r="AQB48">
        <v>716.9684201</v>
      </c>
      <c r="AQC48">
        <v>638.8709083</v>
      </c>
      <c r="AQD48">
        <v>933.85745789999999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124.8061848</v>
      </c>
      <c r="ARO48">
        <v>125.6253528</v>
      </c>
      <c r="ARP48">
        <v>126.1311783</v>
      </c>
      <c r="ARQ48">
        <v>124.9278738</v>
      </c>
      <c r="ARR48">
        <v>124.1393918</v>
      </c>
      <c r="ARS48">
        <v>122.6956555</v>
      </c>
      <c r="ART48">
        <v>121.1090519</v>
      </c>
      <c r="ARU48">
        <v>119.9832371</v>
      </c>
      <c r="ARV48">
        <v>117.77865009999999</v>
      </c>
      <c r="ARW48">
        <v>115.15536779999999</v>
      </c>
      <c r="ARX48">
        <v>113.6208468</v>
      </c>
      <c r="ARY48">
        <v>111.3696666</v>
      </c>
      <c r="ARZ48">
        <v>109.1277631</v>
      </c>
      <c r="ASA48">
        <v>106.7736002</v>
      </c>
      <c r="ASB48">
        <v>104.223904</v>
      </c>
      <c r="ASC48">
        <v>101.8720132</v>
      </c>
      <c r="ASD48">
        <v>99.153807850000007</v>
      </c>
      <c r="ASE48">
        <v>96.983578719999997</v>
      </c>
      <c r="ASF48">
        <v>93.981048830000006</v>
      </c>
      <c r="ASG48">
        <v>91.423228069999993</v>
      </c>
      <c r="ASH48">
        <v>88.98159613</v>
      </c>
    </row>
    <row r="49" spans="3:1178" x14ac:dyDescent="0.25">
      <c r="C49">
        <v>0</v>
      </c>
      <c r="D49">
        <v>0</v>
      </c>
      <c r="E49">
        <v>0</v>
      </c>
      <c r="F49">
        <v>230</v>
      </c>
      <c r="G49">
        <v>230</v>
      </c>
      <c r="H49">
        <v>239</v>
      </c>
      <c r="I49">
        <v>230</v>
      </c>
      <c r="J49">
        <v>252</v>
      </c>
      <c r="K49">
        <v>223</v>
      </c>
      <c r="L49">
        <v>242</v>
      </c>
      <c r="M49">
        <v>238</v>
      </c>
      <c r="N49">
        <v>274</v>
      </c>
      <c r="O49">
        <v>245</v>
      </c>
      <c r="P49">
        <v>247</v>
      </c>
      <c r="Q49">
        <v>264</v>
      </c>
      <c r="R49">
        <v>256</v>
      </c>
      <c r="S49">
        <v>267</v>
      </c>
      <c r="T49">
        <v>255</v>
      </c>
      <c r="U49">
        <v>285</v>
      </c>
      <c r="V49">
        <v>251</v>
      </c>
      <c r="W49">
        <v>256</v>
      </c>
      <c r="X49">
        <v>279</v>
      </c>
      <c r="Y49">
        <v>291</v>
      </c>
      <c r="Z49">
        <v>276</v>
      </c>
      <c r="AA49">
        <v>268</v>
      </c>
      <c r="AB49">
        <v>262</v>
      </c>
      <c r="AC49">
        <v>254</v>
      </c>
      <c r="AD49">
        <v>245</v>
      </c>
      <c r="AE49">
        <v>0</v>
      </c>
      <c r="AF49">
        <v>0</v>
      </c>
      <c r="AG49">
        <v>0</v>
      </c>
      <c r="AH49">
        <v>69</v>
      </c>
      <c r="AI49">
        <v>83</v>
      </c>
      <c r="AJ49">
        <v>68</v>
      </c>
      <c r="AK49">
        <v>79</v>
      </c>
      <c r="AL49">
        <v>67</v>
      </c>
      <c r="AM49">
        <v>92</v>
      </c>
      <c r="AN49">
        <v>76</v>
      </c>
      <c r="AO49">
        <v>87</v>
      </c>
      <c r="AP49">
        <v>80</v>
      </c>
      <c r="AQ49">
        <v>91</v>
      </c>
      <c r="AR49">
        <v>79</v>
      </c>
      <c r="AS49">
        <v>95</v>
      </c>
      <c r="AT49">
        <v>117</v>
      </c>
      <c r="AU49">
        <v>105</v>
      </c>
      <c r="AV49">
        <v>109</v>
      </c>
      <c r="AW49">
        <v>114</v>
      </c>
      <c r="AX49">
        <v>107</v>
      </c>
      <c r="AY49">
        <v>135</v>
      </c>
      <c r="AZ49">
        <v>132</v>
      </c>
      <c r="BA49">
        <v>137</v>
      </c>
      <c r="BB49">
        <v>132</v>
      </c>
      <c r="BC49">
        <v>137</v>
      </c>
      <c r="BD49">
        <v>138</v>
      </c>
      <c r="BE49">
        <v>137</v>
      </c>
      <c r="BF49">
        <v>149</v>
      </c>
      <c r="BG49">
        <v>0</v>
      </c>
      <c r="BH49">
        <v>0</v>
      </c>
      <c r="BI49">
        <v>0</v>
      </c>
      <c r="BJ49">
        <v>151</v>
      </c>
      <c r="BK49">
        <v>165</v>
      </c>
      <c r="BL49">
        <v>165</v>
      </c>
      <c r="BM49">
        <v>151</v>
      </c>
      <c r="BN49">
        <v>141</v>
      </c>
      <c r="BO49">
        <v>143</v>
      </c>
      <c r="BP49">
        <v>159</v>
      </c>
      <c r="BQ49">
        <v>148</v>
      </c>
      <c r="BR49">
        <v>150</v>
      </c>
      <c r="BS49">
        <v>144</v>
      </c>
      <c r="BT49">
        <v>159</v>
      </c>
      <c r="BU49">
        <v>141</v>
      </c>
      <c r="BV49">
        <v>142</v>
      </c>
      <c r="BW49">
        <v>140</v>
      </c>
      <c r="BX49">
        <v>138</v>
      </c>
      <c r="BY49">
        <v>125</v>
      </c>
      <c r="BZ49">
        <v>142</v>
      </c>
      <c r="CA49">
        <v>159</v>
      </c>
      <c r="CB49">
        <v>138</v>
      </c>
      <c r="CC49">
        <v>131</v>
      </c>
      <c r="CD49">
        <v>148</v>
      </c>
      <c r="CE49">
        <v>150</v>
      </c>
      <c r="CF49">
        <v>136</v>
      </c>
      <c r="CG49">
        <v>138</v>
      </c>
      <c r="CH49">
        <v>141</v>
      </c>
      <c r="CI49">
        <v>0</v>
      </c>
      <c r="CJ49">
        <v>0</v>
      </c>
      <c r="CK49">
        <v>0</v>
      </c>
      <c r="CL49">
        <v>34</v>
      </c>
      <c r="CM49">
        <v>42</v>
      </c>
      <c r="CN49">
        <v>41</v>
      </c>
      <c r="CO49">
        <v>42</v>
      </c>
      <c r="CP49">
        <v>45</v>
      </c>
      <c r="CQ49">
        <v>47</v>
      </c>
      <c r="CR49">
        <v>37</v>
      </c>
      <c r="CS49">
        <v>58</v>
      </c>
      <c r="CT49">
        <v>38</v>
      </c>
      <c r="CU49">
        <v>42</v>
      </c>
      <c r="CV49">
        <v>56</v>
      </c>
      <c r="CW49">
        <v>40</v>
      </c>
      <c r="CX49">
        <v>41</v>
      </c>
      <c r="CY49">
        <v>49</v>
      </c>
      <c r="CZ49">
        <v>41</v>
      </c>
      <c r="DA49">
        <v>43</v>
      </c>
      <c r="DB49">
        <v>54</v>
      </c>
      <c r="DC49">
        <v>43</v>
      </c>
      <c r="DD49">
        <v>49</v>
      </c>
      <c r="DE49">
        <v>37</v>
      </c>
      <c r="DF49">
        <v>46</v>
      </c>
      <c r="DG49">
        <v>60</v>
      </c>
      <c r="DH49">
        <v>49</v>
      </c>
      <c r="DI49">
        <v>39</v>
      </c>
      <c r="DJ49">
        <v>37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0</v>
      </c>
      <c r="DQ49">
        <v>2</v>
      </c>
      <c r="DR49">
        <v>4</v>
      </c>
      <c r="DS49">
        <v>1</v>
      </c>
      <c r="DT49">
        <v>2</v>
      </c>
      <c r="DU49">
        <v>4</v>
      </c>
      <c r="DV49">
        <v>3</v>
      </c>
      <c r="DW49">
        <v>3</v>
      </c>
      <c r="DX49">
        <v>2</v>
      </c>
      <c r="DY49">
        <v>5</v>
      </c>
      <c r="DZ49">
        <v>1</v>
      </c>
      <c r="EA49">
        <v>2</v>
      </c>
      <c r="EB49">
        <v>4</v>
      </c>
      <c r="EC49">
        <v>3</v>
      </c>
      <c r="ED49">
        <v>3</v>
      </c>
      <c r="EE49">
        <v>5</v>
      </c>
      <c r="EF49">
        <v>3</v>
      </c>
      <c r="EG49">
        <v>6</v>
      </c>
      <c r="EH49">
        <v>6</v>
      </c>
      <c r="EI49">
        <v>4</v>
      </c>
      <c r="EJ49">
        <v>8</v>
      </c>
      <c r="EK49">
        <v>7</v>
      </c>
      <c r="EL49">
        <v>7</v>
      </c>
      <c r="EM49">
        <v>0</v>
      </c>
      <c r="EN49">
        <v>0</v>
      </c>
      <c r="EO49">
        <v>0</v>
      </c>
      <c r="EP49">
        <v>5</v>
      </c>
      <c r="EQ49">
        <v>0</v>
      </c>
      <c r="ER49">
        <v>10</v>
      </c>
      <c r="ES49">
        <v>5</v>
      </c>
      <c r="ET49">
        <v>15</v>
      </c>
      <c r="EU49">
        <v>5</v>
      </c>
      <c r="EV49">
        <v>15</v>
      </c>
      <c r="EW49">
        <v>10</v>
      </c>
      <c r="EX49">
        <v>15</v>
      </c>
      <c r="EY49">
        <v>20</v>
      </c>
      <c r="EZ49">
        <v>10</v>
      </c>
      <c r="FA49">
        <v>5</v>
      </c>
      <c r="FB49">
        <v>0</v>
      </c>
      <c r="FC49">
        <v>25</v>
      </c>
      <c r="FD49">
        <v>15</v>
      </c>
      <c r="FE49">
        <v>20</v>
      </c>
      <c r="FF49">
        <v>25</v>
      </c>
      <c r="FG49">
        <v>5</v>
      </c>
      <c r="FH49">
        <v>10</v>
      </c>
      <c r="FI49">
        <v>10</v>
      </c>
      <c r="FJ49">
        <v>20</v>
      </c>
      <c r="FK49">
        <v>15</v>
      </c>
      <c r="FL49">
        <v>30</v>
      </c>
      <c r="FM49">
        <v>20</v>
      </c>
      <c r="FN49">
        <v>40</v>
      </c>
      <c r="FO49">
        <v>0</v>
      </c>
      <c r="FP49">
        <v>0</v>
      </c>
      <c r="FQ49">
        <v>6024</v>
      </c>
      <c r="FR49">
        <v>6355</v>
      </c>
      <c r="FS49">
        <v>6711</v>
      </c>
      <c r="FT49">
        <v>7024</v>
      </c>
      <c r="FU49">
        <v>7264</v>
      </c>
      <c r="FV49">
        <v>7431</v>
      </c>
      <c r="FW49">
        <v>7659</v>
      </c>
      <c r="FX49">
        <v>7854</v>
      </c>
      <c r="FY49">
        <v>7969</v>
      </c>
      <c r="FZ49">
        <v>8078</v>
      </c>
      <c r="GA49">
        <v>8163</v>
      </c>
      <c r="GB49">
        <v>8229</v>
      </c>
      <c r="GC49">
        <v>8311</v>
      </c>
      <c r="GD49">
        <v>8351</v>
      </c>
      <c r="GE49">
        <v>8425</v>
      </c>
      <c r="GF49">
        <v>8488</v>
      </c>
      <c r="GG49">
        <v>8535</v>
      </c>
      <c r="GH49">
        <v>8525</v>
      </c>
      <c r="GI49">
        <v>8544</v>
      </c>
      <c r="GJ49">
        <v>8583</v>
      </c>
      <c r="GK49">
        <v>8616</v>
      </c>
      <c r="GL49">
        <v>8672</v>
      </c>
      <c r="GM49">
        <v>8619</v>
      </c>
      <c r="GN49">
        <v>8625</v>
      </c>
      <c r="GO49">
        <v>8635</v>
      </c>
      <c r="GP49">
        <v>8696</v>
      </c>
      <c r="GQ49">
        <v>0</v>
      </c>
      <c r="GR49">
        <v>0</v>
      </c>
      <c r="GS49">
        <v>727</v>
      </c>
      <c r="GT49">
        <v>868</v>
      </c>
      <c r="GU49">
        <v>952</v>
      </c>
      <c r="GV49">
        <v>1084</v>
      </c>
      <c r="GW49">
        <v>1221</v>
      </c>
      <c r="GX49">
        <v>1363</v>
      </c>
      <c r="GY49">
        <v>1486</v>
      </c>
      <c r="GZ49">
        <v>1619</v>
      </c>
      <c r="HA49">
        <v>1752</v>
      </c>
      <c r="HB49">
        <v>1889</v>
      </c>
      <c r="HC49">
        <v>1991</v>
      </c>
      <c r="HD49">
        <v>2114</v>
      </c>
      <c r="HE49">
        <v>2243</v>
      </c>
      <c r="HF49">
        <v>2341</v>
      </c>
      <c r="HG49">
        <v>2425</v>
      </c>
      <c r="HH49">
        <v>2540</v>
      </c>
      <c r="HI49">
        <v>2621</v>
      </c>
      <c r="HJ49">
        <v>2729</v>
      </c>
      <c r="HK49">
        <v>2811</v>
      </c>
      <c r="HL49">
        <v>2872</v>
      </c>
      <c r="HM49">
        <v>2910</v>
      </c>
      <c r="HN49">
        <v>2976</v>
      </c>
      <c r="HO49">
        <v>3042</v>
      </c>
      <c r="HP49">
        <v>3087</v>
      </c>
      <c r="HQ49">
        <v>3158</v>
      </c>
      <c r="HR49">
        <v>3151</v>
      </c>
      <c r="HS49">
        <v>0</v>
      </c>
      <c r="HT49">
        <v>0</v>
      </c>
      <c r="HU49">
        <v>77</v>
      </c>
      <c r="HV49">
        <v>84</v>
      </c>
      <c r="HW49">
        <v>96</v>
      </c>
      <c r="HX49">
        <v>109</v>
      </c>
      <c r="HY49">
        <v>115</v>
      </c>
      <c r="HZ49">
        <v>134</v>
      </c>
      <c r="IA49">
        <v>139</v>
      </c>
      <c r="IB49">
        <v>142</v>
      </c>
      <c r="IC49">
        <v>156</v>
      </c>
      <c r="ID49">
        <v>160</v>
      </c>
      <c r="IE49">
        <v>192</v>
      </c>
      <c r="IF49">
        <v>210</v>
      </c>
      <c r="IG49">
        <v>218</v>
      </c>
      <c r="IH49">
        <v>229</v>
      </c>
      <c r="II49">
        <v>246</v>
      </c>
      <c r="IJ49">
        <v>250</v>
      </c>
      <c r="IK49">
        <v>257</v>
      </c>
      <c r="IL49">
        <v>274</v>
      </c>
      <c r="IM49">
        <v>288</v>
      </c>
      <c r="IN49">
        <v>299</v>
      </c>
      <c r="IO49">
        <v>308</v>
      </c>
      <c r="IP49">
        <v>320</v>
      </c>
      <c r="IQ49">
        <v>331</v>
      </c>
      <c r="IR49">
        <v>357</v>
      </c>
      <c r="IS49">
        <v>360</v>
      </c>
      <c r="IT49">
        <v>384</v>
      </c>
      <c r="IU49">
        <v>0</v>
      </c>
      <c r="IV49">
        <v>0</v>
      </c>
      <c r="IW49">
        <v>5</v>
      </c>
      <c r="IX49">
        <v>4</v>
      </c>
      <c r="IY49">
        <v>2</v>
      </c>
      <c r="IZ49">
        <v>4</v>
      </c>
      <c r="JA49">
        <v>3</v>
      </c>
      <c r="JB49">
        <v>4</v>
      </c>
      <c r="JC49">
        <v>5</v>
      </c>
      <c r="JD49">
        <v>10</v>
      </c>
      <c r="JE49">
        <v>6</v>
      </c>
      <c r="JF49">
        <v>5</v>
      </c>
      <c r="JG49">
        <v>6</v>
      </c>
      <c r="JH49">
        <v>10</v>
      </c>
      <c r="JI49">
        <v>10</v>
      </c>
      <c r="JJ49">
        <v>12</v>
      </c>
      <c r="JK49">
        <v>7</v>
      </c>
      <c r="JL49">
        <v>8</v>
      </c>
      <c r="JM49">
        <v>11</v>
      </c>
      <c r="JN49">
        <v>13</v>
      </c>
      <c r="JO49">
        <v>17</v>
      </c>
      <c r="JP49">
        <v>17</v>
      </c>
      <c r="JQ49">
        <v>14</v>
      </c>
      <c r="JR49">
        <v>15</v>
      </c>
      <c r="JS49">
        <v>14</v>
      </c>
      <c r="JT49">
        <v>13</v>
      </c>
      <c r="JU49">
        <v>13</v>
      </c>
      <c r="JV49">
        <v>16</v>
      </c>
      <c r="JW49">
        <v>0</v>
      </c>
      <c r="JX49">
        <v>0</v>
      </c>
      <c r="JY49">
        <v>0</v>
      </c>
      <c r="JZ49">
        <v>4</v>
      </c>
      <c r="KA49">
        <v>11</v>
      </c>
      <c r="KB49">
        <v>16</v>
      </c>
      <c r="KC49">
        <v>24</v>
      </c>
      <c r="KD49">
        <v>35</v>
      </c>
      <c r="KE49">
        <v>48</v>
      </c>
      <c r="KF49">
        <v>62</v>
      </c>
      <c r="KG49">
        <v>76</v>
      </c>
      <c r="KH49">
        <v>92</v>
      </c>
      <c r="KI49">
        <v>101</v>
      </c>
      <c r="KJ49">
        <v>113</v>
      </c>
      <c r="KK49">
        <v>127</v>
      </c>
      <c r="KL49">
        <v>145</v>
      </c>
      <c r="KM49">
        <v>168</v>
      </c>
      <c r="KN49">
        <v>194</v>
      </c>
      <c r="KO49">
        <v>210</v>
      </c>
      <c r="KP49">
        <v>227</v>
      </c>
      <c r="KQ49">
        <v>243</v>
      </c>
      <c r="KR49">
        <v>266</v>
      </c>
      <c r="KS49">
        <v>302</v>
      </c>
      <c r="KT49">
        <v>328</v>
      </c>
      <c r="KU49">
        <v>351</v>
      </c>
      <c r="KV49">
        <v>376</v>
      </c>
      <c r="KW49">
        <v>407</v>
      </c>
      <c r="KX49">
        <v>431</v>
      </c>
      <c r="KY49">
        <v>0</v>
      </c>
      <c r="KZ49">
        <v>0</v>
      </c>
      <c r="LA49">
        <v>0</v>
      </c>
      <c r="LB49">
        <v>275</v>
      </c>
      <c r="LC49">
        <v>503</v>
      </c>
      <c r="LD49">
        <v>719</v>
      </c>
      <c r="LE49">
        <v>944</v>
      </c>
      <c r="LF49">
        <v>1145</v>
      </c>
      <c r="LG49">
        <v>1336</v>
      </c>
      <c r="LH49">
        <v>1516</v>
      </c>
      <c r="LI49">
        <v>1718</v>
      </c>
      <c r="LJ49">
        <v>1913</v>
      </c>
      <c r="LK49">
        <v>2091</v>
      </c>
      <c r="LL49">
        <v>2262</v>
      </c>
      <c r="LM49">
        <v>2412</v>
      </c>
      <c r="LN49">
        <v>2574</v>
      </c>
      <c r="LO49">
        <v>2725</v>
      </c>
      <c r="LP49">
        <v>2858</v>
      </c>
      <c r="LQ49">
        <v>3022</v>
      </c>
      <c r="LR49">
        <v>3172</v>
      </c>
      <c r="LS49">
        <v>3309</v>
      </c>
      <c r="LT49">
        <v>3440</v>
      </c>
      <c r="LU49">
        <v>3574</v>
      </c>
      <c r="LV49">
        <v>3733</v>
      </c>
      <c r="LW49">
        <v>3865</v>
      </c>
      <c r="LX49">
        <v>3991</v>
      </c>
      <c r="LY49">
        <v>4098</v>
      </c>
      <c r="LZ49">
        <v>4203</v>
      </c>
      <c r="MA49">
        <v>0</v>
      </c>
      <c r="MB49">
        <v>0</v>
      </c>
      <c r="MC49">
        <v>1511</v>
      </c>
      <c r="MD49">
        <v>1546</v>
      </c>
      <c r="ME49">
        <v>1626</v>
      </c>
      <c r="MF49">
        <v>1687</v>
      </c>
      <c r="MG49">
        <v>1757</v>
      </c>
      <c r="MH49">
        <v>1843</v>
      </c>
      <c r="MI49">
        <v>1902</v>
      </c>
      <c r="MJ49">
        <v>1979</v>
      </c>
      <c r="MK49">
        <v>2031</v>
      </c>
      <c r="ML49">
        <v>2098</v>
      </c>
      <c r="MM49">
        <v>2148</v>
      </c>
      <c r="MN49">
        <v>2230</v>
      </c>
      <c r="MO49">
        <v>2339</v>
      </c>
      <c r="MP49">
        <v>2402</v>
      </c>
      <c r="MQ49">
        <v>2518</v>
      </c>
      <c r="MR49">
        <v>2602</v>
      </c>
      <c r="MS49">
        <v>2658</v>
      </c>
      <c r="MT49">
        <v>2723</v>
      </c>
      <c r="MU49">
        <v>2767</v>
      </c>
      <c r="MV49">
        <v>2847</v>
      </c>
      <c r="MW49">
        <v>2889</v>
      </c>
      <c r="MX49">
        <v>2936</v>
      </c>
      <c r="MY49">
        <v>2995</v>
      </c>
      <c r="MZ49">
        <v>3054</v>
      </c>
      <c r="NA49">
        <v>3099</v>
      </c>
      <c r="NB49">
        <v>3167</v>
      </c>
      <c r="NC49">
        <v>0</v>
      </c>
      <c r="ND49">
        <v>0</v>
      </c>
      <c r="NE49">
        <v>0</v>
      </c>
      <c r="NF49">
        <v>46</v>
      </c>
      <c r="NG49">
        <v>77</v>
      </c>
      <c r="NH49">
        <v>114</v>
      </c>
      <c r="NI49">
        <v>154</v>
      </c>
      <c r="NJ49">
        <v>189</v>
      </c>
      <c r="NK49">
        <v>229</v>
      </c>
      <c r="NL49">
        <v>276</v>
      </c>
      <c r="NM49">
        <v>323</v>
      </c>
      <c r="NN49">
        <v>369</v>
      </c>
      <c r="NO49">
        <v>416</v>
      </c>
      <c r="NP49">
        <v>454</v>
      </c>
      <c r="NQ49">
        <v>486</v>
      </c>
      <c r="NR49">
        <v>538</v>
      </c>
      <c r="NS49">
        <v>571</v>
      </c>
      <c r="NT49">
        <v>625</v>
      </c>
      <c r="NU49">
        <v>674</v>
      </c>
      <c r="NV49">
        <v>719</v>
      </c>
      <c r="NW49">
        <v>774</v>
      </c>
      <c r="NX49">
        <v>835</v>
      </c>
      <c r="NY49">
        <v>896</v>
      </c>
      <c r="NZ49">
        <v>952</v>
      </c>
      <c r="OA49">
        <v>999</v>
      </c>
      <c r="OB49">
        <v>1073</v>
      </c>
      <c r="OC49">
        <v>1132</v>
      </c>
      <c r="OD49">
        <v>1201</v>
      </c>
      <c r="OE49">
        <v>0</v>
      </c>
      <c r="OF49">
        <v>0</v>
      </c>
      <c r="OG49">
        <v>2099</v>
      </c>
      <c r="OH49">
        <v>2293</v>
      </c>
      <c r="OI49">
        <v>2539</v>
      </c>
      <c r="OJ49">
        <v>2789</v>
      </c>
      <c r="OK49">
        <v>3028</v>
      </c>
      <c r="OL49">
        <v>3245</v>
      </c>
      <c r="OM49">
        <v>3476</v>
      </c>
      <c r="ON49">
        <v>3667</v>
      </c>
      <c r="OO49">
        <v>3871</v>
      </c>
      <c r="OP49">
        <v>4101</v>
      </c>
      <c r="OQ49">
        <v>4300</v>
      </c>
      <c r="OR49">
        <v>4485</v>
      </c>
      <c r="OS49">
        <v>4676</v>
      </c>
      <c r="OT49">
        <v>4851</v>
      </c>
      <c r="OU49">
        <v>5017</v>
      </c>
      <c r="OV49">
        <v>5165</v>
      </c>
      <c r="OW49">
        <v>5304</v>
      </c>
      <c r="OX49">
        <v>5432</v>
      </c>
      <c r="OY49">
        <v>5521</v>
      </c>
      <c r="OZ49">
        <v>5613</v>
      </c>
      <c r="PA49">
        <v>5701</v>
      </c>
      <c r="PB49">
        <v>5842</v>
      </c>
      <c r="PC49">
        <v>5969</v>
      </c>
      <c r="PD49">
        <v>6037</v>
      </c>
      <c r="PE49">
        <v>6081</v>
      </c>
      <c r="PF49">
        <v>6160</v>
      </c>
      <c r="PG49">
        <v>0</v>
      </c>
      <c r="PH49">
        <v>0</v>
      </c>
      <c r="PI49">
        <v>0</v>
      </c>
      <c r="PJ49">
        <v>62</v>
      </c>
      <c r="PK49">
        <v>133</v>
      </c>
      <c r="PL49">
        <v>210</v>
      </c>
      <c r="PM49">
        <v>293</v>
      </c>
      <c r="PN49">
        <v>376</v>
      </c>
      <c r="PO49">
        <v>464</v>
      </c>
      <c r="PP49">
        <v>573</v>
      </c>
      <c r="PQ49">
        <v>680</v>
      </c>
      <c r="PR49">
        <v>787</v>
      </c>
      <c r="PS49">
        <v>909</v>
      </c>
      <c r="PT49">
        <v>1030</v>
      </c>
      <c r="PU49">
        <v>1138</v>
      </c>
      <c r="PV49">
        <v>1281</v>
      </c>
      <c r="PW49">
        <v>1409</v>
      </c>
      <c r="PX49">
        <v>1528</v>
      </c>
      <c r="PY49">
        <v>1693</v>
      </c>
      <c r="PZ49">
        <v>1849</v>
      </c>
      <c r="QA49">
        <v>2034</v>
      </c>
      <c r="QB49">
        <v>2192</v>
      </c>
      <c r="QC49">
        <v>2376</v>
      </c>
      <c r="QD49">
        <v>2543</v>
      </c>
      <c r="QE49">
        <v>2728</v>
      </c>
      <c r="QF49">
        <v>2921</v>
      </c>
      <c r="QG49">
        <v>3122</v>
      </c>
      <c r="QH49">
        <v>3317</v>
      </c>
      <c r="QI49">
        <v>0</v>
      </c>
      <c r="QJ49">
        <v>0</v>
      </c>
      <c r="QK49">
        <v>7482</v>
      </c>
      <c r="QL49">
        <v>7976</v>
      </c>
      <c r="QM49">
        <v>8346</v>
      </c>
      <c r="QN49">
        <v>8678</v>
      </c>
      <c r="QO49">
        <v>8933</v>
      </c>
      <c r="QP49">
        <v>9157</v>
      </c>
      <c r="QQ49">
        <v>9353</v>
      </c>
      <c r="QR49">
        <v>9412</v>
      </c>
      <c r="QS49">
        <v>9526</v>
      </c>
      <c r="QT49">
        <v>9604</v>
      </c>
      <c r="QU49">
        <v>9670</v>
      </c>
      <c r="QV49">
        <v>9852</v>
      </c>
      <c r="QW49">
        <v>10012</v>
      </c>
      <c r="QX49">
        <v>10043</v>
      </c>
      <c r="QY49">
        <v>10033</v>
      </c>
      <c r="QZ49">
        <v>10151</v>
      </c>
      <c r="RA49">
        <v>10180</v>
      </c>
      <c r="RB49">
        <v>10236</v>
      </c>
      <c r="RC49">
        <v>10211</v>
      </c>
      <c r="RD49">
        <v>10246</v>
      </c>
      <c r="RE49">
        <v>10273</v>
      </c>
      <c r="RF49">
        <v>10259</v>
      </c>
      <c r="RG49">
        <v>10218</v>
      </c>
      <c r="RH49">
        <v>10208</v>
      </c>
      <c r="RI49">
        <v>10289</v>
      </c>
      <c r="RJ49">
        <v>10261</v>
      </c>
      <c r="RK49">
        <v>0</v>
      </c>
      <c r="RL49">
        <v>0</v>
      </c>
      <c r="RM49">
        <v>8316</v>
      </c>
      <c r="RN49">
        <v>8285</v>
      </c>
      <c r="RO49">
        <v>8268</v>
      </c>
      <c r="RP49">
        <v>8249</v>
      </c>
      <c r="RQ49">
        <v>8269</v>
      </c>
      <c r="RR49">
        <v>8287</v>
      </c>
      <c r="RS49">
        <v>8276</v>
      </c>
      <c r="RT49">
        <v>8343</v>
      </c>
      <c r="RU49">
        <v>8349</v>
      </c>
      <c r="RV49">
        <v>8375</v>
      </c>
      <c r="RW49">
        <v>8396</v>
      </c>
      <c r="RX49">
        <v>8355</v>
      </c>
      <c r="RY49">
        <v>8360</v>
      </c>
      <c r="RZ49">
        <v>8388</v>
      </c>
      <c r="SA49">
        <v>8453</v>
      </c>
      <c r="SB49">
        <v>8428</v>
      </c>
      <c r="SC49">
        <v>8417</v>
      </c>
      <c r="SD49">
        <v>8373</v>
      </c>
      <c r="SE49">
        <v>8353</v>
      </c>
      <c r="SF49">
        <v>8368</v>
      </c>
      <c r="SG49">
        <v>8391</v>
      </c>
      <c r="SH49">
        <v>8413</v>
      </c>
      <c r="SI49">
        <v>8461</v>
      </c>
      <c r="SJ49">
        <v>8509</v>
      </c>
      <c r="SK49">
        <v>8441</v>
      </c>
      <c r="SL49">
        <v>8440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937281.62800000003</v>
      </c>
      <c r="SU49">
        <v>937902.48789999995</v>
      </c>
      <c r="SV49">
        <v>933768.65339999995</v>
      </c>
      <c r="SW49">
        <v>919845.72809999995</v>
      </c>
      <c r="SX49">
        <v>905269.30099999998</v>
      </c>
      <c r="SY49">
        <v>888150.40060000005</v>
      </c>
      <c r="SZ49">
        <v>869253.71840000001</v>
      </c>
      <c r="TA49">
        <v>852345.26410000003</v>
      </c>
      <c r="TB49">
        <v>831502.44220000005</v>
      </c>
      <c r="TC49">
        <v>814437.44019999995</v>
      </c>
      <c r="TD49">
        <v>796628.73360000004</v>
      </c>
      <c r="TE49">
        <v>777708.59160000004</v>
      </c>
      <c r="TF49">
        <v>754172.22549999994</v>
      </c>
      <c r="TG49">
        <v>733837.94039999996</v>
      </c>
      <c r="TH49">
        <v>715716.13780000003</v>
      </c>
      <c r="TI49">
        <v>697541.67960000003</v>
      </c>
      <c r="TJ49">
        <v>681626.57940000005</v>
      </c>
      <c r="TK49">
        <v>657728.86820000003</v>
      </c>
      <c r="TL49">
        <v>639016.24970000004</v>
      </c>
      <c r="TM49">
        <v>621123.4351</v>
      </c>
      <c r="TN49">
        <v>607292.44739999995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358571.9719</v>
      </c>
      <c r="TW49">
        <v>379543.94589999999</v>
      </c>
      <c r="TX49">
        <v>401469.80119999999</v>
      </c>
      <c r="TY49">
        <v>421796.44140000001</v>
      </c>
      <c r="TZ49">
        <v>441533.38089999999</v>
      </c>
      <c r="UA49">
        <v>451820.17570000002</v>
      </c>
      <c r="UB49">
        <v>465759.9253</v>
      </c>
      <c r="UC49">
        <v>479787.78200000001</v>
      </c>
      <c r="UD49">
        <v>486165.45880000002</v>
      </c>
      <c r="UE49">
        <v>488941.8419</v>
      </c>
      <c r="UF49">
        <v>497212.40259999997</v>
      </c>
      <c r="UG49">
        <v>498124.64909999998</v>
      </c>
      <c r="UH49">
        <v>503543.88099999999</v>
      </c>
      <c r="UI49">
        <v>503567.16940000001</v>
      </c>
      <c r="UJ49">
        <v>499509.52419999999</v>
      </c>
      <c r="UK49">
        <v>491377.31410000002</v>
      </c>
      <c r="UL49">
        <v>487885.39240000001</v>
      </c>
      <c r="UM49">
        <v>484180.03039999999</v>
      </c>
      <c r="UN49">
        <v>477031.51160000003</v>
      </c>
      <c r="UO49">
        <v>473789.39980000001</v>
      </c>
      <c r="UP49">
        <v>458970.09869999997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212297.7377</v>
      </c>
      <c r="UY49">
        <v>213805.1409</v>
      </c>
      <c r="UZ49">
        <v>212057.9032</v>
      </c>
      <c r="VA49">
        <v>226179.63149999999</v>
      </c>
      <c r="VB49">
        <v>225222.43609999999</v>
      </c>
      <c r="VC49">
        <v>262395.07120000001</v>
      </c>
      <c r="VD49">
        <v>278635.5428</v>
      </c>
      <c r="VE49">
        <v>280825.46620000002</v>
      </c>
      <c r="VF49">
        <v>286403.45490000001</v>
      </c>
      <c r="VG49">
        <v>298703.73469999997</v>
      </c>
      <c r="VH49">
        <v>294719.13199999998</v>
      </c>
      <c r="VI49">
        <v>294146.86190000002</v>
      </c>
      <c r="VJ49">
        <v>304469.94880000001</v>
      </c>
      <c r="VK49">
        <v>310705.6384</v>
      </c>
      <c r="VL49">
        <v>313177.54139999999</v>
      </c>
      <c r="VM49">
        <v>313208.04869999998</v>
      </c>
      <c r="VN49">
        <v>315932.9705</v>
      </c>
      <c r="VO49">
        <v>317274.91879999998</v>
      </c>
      <c r="VP49">
        <v>332229.91820000001</v>
      </c>
      <c r="VQ49">
        <v>325263.85070000001</v>
      </c>
      <c r="VR49">
        <v>336842.82280000002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228615.24729999999</v>
      </c>
      <c r="WA49">
        <v>277445.68849999999</v>
      </c>
      <c r="WB49">
        <v>538729.49230000004</v>
      </c>
      <c r="WC49">
        <v>313823.00520000001</v>
      </c>
      <c r="WD49">
        <v>253902.1078</v>
      </c>
      <c r="WE49">
        <v>295808.28090000001</v>
      </c>
      <c r="WF49">
        <v>478654.17619999999</v>
      </c>
      <c r="WG49">
        <v>464712.79249999998</v>
      </c>
      <c r="WH49">
        <v>541412.9621</v>
      </c>
      <c r="WI49">
        <v>306625.46399999998</v>
      </c>
      <c r="WJ49">
        <v>340222.42879999999</v>
      </c>
      <c r="WK49">
        <v>454180.42680000002</v>
      </c>
      <c r="WL49">
        <v>521124.93810000003</v>
      </c>
      <c r="WM49">
        <v>661622.40090000001</v>
      </c>
      <c r="WN49">
        <v>642351.84550000005</v>
      </c>
      <c r="WO49">
        <v>513587.9975</v>
      </c>
      <c r="WP49">
        <v>534245.48979999998</v>
      </c>
      <c r="WQ49">
        <v>484105.94549999997</v>
      </c>
      <c r="WR49">
        <v>436433.9314</v>
      </c>
      <c r="WS49">
        <v>423722.2635</v>
      </c>
      <c r="WT49">
        <v>506314.87800000003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27300000</v>
      </c>
      <c r="ZG49">
        <v>27300000</v>
      </c>
      <c r="ZH49">
        <v>27600000</v>
      </c>
      <c r="ZI49">
        <v>27500000</v>
      </c>
      <c r="ZJ49">
        <v>27600000</v>
      </c>
      <c r="ZK49">
        <v>27400000</v>
      </c>
      <c r="ZL49">
        <v>27600000</v>
      </c>
      <c r="ZM49">
        <v>28100000</v>
      </c>
      <c r="ZN49">
        <v>28000000</v>
      </c>
      <c r="ZO49">
        <v>28500000</v>
      </c>
      <c r="ZP49">
        <v>28600000</v>
      </c>
      <c r="ZQ49">
        <v>28400000</v>
      </c>
      <c r="ZR49">
        <v>28300000</v>
      </c>
      <c r="ZS49">
        <v>27900000</v>
      </c>
      <c r="ZT49">
        <v>27800000</v>
      </c>
      <c r="ZU49">
        <v>27400000</v>
      </c>
      <c r="ZV49">
        <v>27100000</v>
      </c>
      <c r="ZW49">
        <v>26800000</v>
      </c>
      <c r="ZX49">
        <v>26500000</v>
      </c>
      <c r="ZY49">
        <v>26100000</v>
      </c>
      <c r="ZZ49">
        <v>25900000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30600000</v>
      </c>
      <c r="ABK49">
        <v>31800000</v>
      </c>
      <c r="ABL49">
        <v>32600000</v>
      </c>
      <c r="ABM49">
        <v>33400000</v>
      </c>
      <c r="ABN49">
        <v>34300000</v>
      </c>
      <c r="ABO49">
        <v>35000000</v>
      </c>
      <c r="ABP49">
        <v>35400000</v>
      </c>
      <c r="ABQ49">
        <v>35800000</v>
      </c>
      <c r="ABR49">
        <v>36100000</v>
      </c>
      <c r="ABS49">
        <v>36200000</v>
      </c>
      <c r="ABT49">
        <v>36200000</v>
      </c>
      <c r="ABU49">
        <v>36100000</v>
      </c>
      <c r="ABV49">
        <v>35900000</v>
      </c>
      <c r="ABW49">
        <v>35400000</v>
      </c>
      <c r="ABX49">
        <v>35000000</v>
      </c>
      <c r="ABY49">
        <v>34500000</v>
      </c>
      <c r="ABZ49">
        <v>34300000</v>
      </c>
      <c r="ACA49">
        <v>34000000</v>
      </c>
      <c r="ACB49">
        <v>33400000</v>
      </c>
      <c r="ACC49">
        <v>32700000</v>
      </c>
      <c r="ACD49">
        <v>32100000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2930000</v>
      </c>
      <c r="ADO49">
        <v>2900000</v>
      </c>
      <c r="ADP49">
        <v>2840000</v>
      </c>
      <c r="ADQ49">
        <v>2790000</v>
      </c>
      <c r="ADR49">
        <v>2730000</v>
      </c>
      <c r="ADS49">
        <v>2670000</v>
      </c>
      <c r="ADT49">
        <v>2640000</v>
      </c>
      <c r="ADU49">
        <v>2600000</v>
      </c>
      <c r="ADV49">
        <v>2530000</v>
      </c>
      <c r="ADW49">
        <v>2460000</v>
      </c>
      <c r="ADX49">
        <v>2410000</v>
      </c>
      <c r="ADY49">
        <v>2350000</v>
      </c>
      <c r="ADZ49">
        <v>2290000</v>
      </c>
      <c r="AEA49">
        <v>2220000</v>
      </c>
      <c r="AEB49">
        <v>2170000</v>
      </c>
      <c r="AEC49">
        <v>2110000</v>
      </c>
      <c r="AED49">
        <v>2040000</v>
      </c>
      <c r="AEE49">
        <v>1980000</v>
      </c>
      <c r="AEF49">
        <v>1920000</v>
      </c>
      <c r="AEG49">
        <v>1880000</v>
      </c>
      <c r="AEH49">
        <v>1820000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10500000</v>
      </c>
      <c r="AEQ49">
        <v>10200000</v>
      </c>
      <c r="AER49">
        <v>9990000</v>
      </c>
      <c r="AES49">
        <v>9700000</v>
      </c>
      <c r="AET49">
        <v>9450000</v>
      </c>
      <c r="AEU49">
        <v>9200000</v>
      </c>
      <c r="AEV49">
        <v>8890000</v>
      </c>
      <c r="AEW49">
        <v>8630000</v>
      </c>
      <c r="AEX49">
        <v>8410000</v>
      </c>
      <c r="AEY49">
        <v>8230000</v>
      </c>
      <c r="AEZ49">
        <v>7960000</v>
      </c>
      <c r="AFA49">
        <v>7720000</v>
      </c>
      <c r="AFB49">
        <v>7460000</v>
      </c>
      <c r="AFC49">
        <v>7220000</v>
      </c>
      <c r="AFD49">
        <v>7030000</v>
      </c>
      <c r="AFE49">
        <v>6840000</v>
      </c>
      <c r="AFF49">
        <v>6660000</v>
      </c>
      <c r="AFG49">
        <v>6500000</v>
      </c>
      <c r="AFH49">
        <v>6350000</v>
      </c>
      <c r="AFI49">
        <v>6110000</v>
      </c>
      <c r="AFJ49">
        <v>5940000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229.2700778</v>
      </c>
      <c r="AGU49">
        <v>242.67950880000001</v>
      </c>
      <c r="AGV49">
        <v>256.69884930000001</v>
      </c>
      <c r="AGW49">
        <v>269.6956553</v>
      </c>
      <c r="AGX49">
        <v>282.31540810000001</v>
      </c>
      <c r="AGY49">
        <v>288.89276059999997</v>
      </c>
      <c r="AGZ49">
        <v>297.80580379999998</v>
      </c>
      <c r="AHA49">
        <v>306.77518250000003</v>
      </c>
      <c r="AHB49">
        <v>310.85305410000001</v>
      </c>
      <c r="AHC49">
        <v>312.62826690000003</v>
      </c>
      <c r="AHD49">
        <v>317.91644400000001</v>
      </c>
      <c r="AHE49">
        <v>318.49973230000001</v>
      </c>
      <c r="AHF49">
        <v>321.96477650000003</v>
      </c>
      <c r="AHG49">
        <v>321.97966700000001</v>
      </c>
      <c r="AHH49">
        <v>319.3852182</v>
      </c>
      <c r="AHI49">
        <v>314.18550210000001</v>
      </c>
      <c r="AHJ49">
        <v>311.9527756</v>
      </c>
      <c r="AHK49">
        <v>309.58357580000001</v>
      </c>
      <c r="AHL49">
        <v>305.01282959999998</v>
      </c>
      <c r="AHM49">
        <v>302.93983100000003</v>
      </c>
      <c r="AHN49">
        <v>293.46440460000002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33.753321020000001</v>
      </c>
      <c r="AHW49">
        <v>33.992983780000003</v>
      </c>
      <c r="AHX49">
        <v>33.715189610000003</v>
      </c>
      <c r="AHY49">
        <v>35.960410090000003</v>
      </c>
      <c r="AHZ49">
        <v>35.808225129999997</v>
      </c>
      <c r="AIA49">
        <v>41.718320540000001</v>
      </c>
      <c r="AIB49">
        <v>44.300401059999999</v>
      </c>
      <c r="AIC49">
        <v>44.648578039999997</v>
      </c>
      <c r="AID49">
        <v>45.535425189999998</v>
      </c>
      <c r="AIE49">
        <v>47.491052680000003</v>
      </c>
      <c r="AIF49">
        <v>46.857538759999997</v>
      </c>
      <c r="AIG49">
        <v>46.766553250000001</v>
      </c>
      <c r="AIH49">
        <v>48.407825889999998</v>
      </c>
      <c r="AII49">
        <v>49.39924121</v>
      </c>
      <c r="AIJ49">
        <v>49.792250279999998</v>
      </c>
      <c r="AIK49">
        <v>49.797100649999997</v>
      </c>
      <c r="AIL49">
        <v>50.230337300000002</v>
      </c>
      <c r="AIM49">
        <v>50.443694319999999</v>
      </c>
      <c r="AIN49">
        <v>52.821396980000003</v>
      </c>
      <c r="AIO49">
        <v>51.713858510000001</v>
      </c>
      <c r="AIP49">
        <v>53.554804930000003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1.176772323</v>
      </c>
      <c r="AIY49">
        <v>1.4281217509999999</v>
      </c>
      <c r="AIZ49">
        <v>2.7730519440000001</v>
      </c>
      <c r="AJA49">
        <v>1.615370065</v>
      </c>
      <c r="AJB49">
        <v>1.3069337089999999</v>
      </c>
      <c r="AJC49">
        <v>1.5226412149999999</v>
      </c>
      <c r="AJD49">
        <v>2.4638207360000002</v>
      </c>
      <c r="AJE49">
        <v>2.3920589670000001</v>
      </c>
      <c r="AJF49">
        <v>2.786864816</v>
      </c>
      <c r="AJG49">
        <v>1.5783214969999999</v>
      </c>
      <c r="AJH49">
        <v>1.75125825</v>
      </c>
      <c r="AJI49">
        <v>2.337844751</v>
      </c>
      <c r="AJJ49">
        <v>2.6824344010000001</v>
      </c>
      <c r="AJK49">
        <v>3.4056299339999998</v>
      </c>
      <c r="AJL49">
        <v>3.3064368289999999</v>
      </c>
      <c r="AJM49">
        <v>2.6436388119999998</v>
      </c>
      <c r="AJN49">
        <v>2.7499710249999998</v>
      </c>
      <c r="AJO49">
        <v>2.4918831300000002</v>
      </c>
      <c r="AJP49">
        <v>2.2464965800000001</v>
      </c>
      <c r="AJQ49">
        <v>2.1810646409999999</v>
      </c>
      <c r="AJR49">
        <v>2.6062012139999999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176.46287359999999</v>
      </c>
      <c r="AKA49">
        <v>213.328599</v>
      </c>
      <c r="AKB49">
        <v>246.65078320000001</v>
      </c>
      <c r="AKC49">
        <v>173.78236089999999</v>
      </c>
      <c r="AKD49">
        <v>193.3638335</v>
      </c>
      <c r="AKE49">
        <v>128.73135579999999</v>
      </c>
      <c r="AKF49">
        <v>187.0501581</v>
      </c>
      <c r="AKG49">
        <v>175.12911059999999</v>
      </c>
      <c r="AKH49">
        <v>197.1738191</v>
      </c>
      <c r="AKI49">
        <v>296.72194839999997</v>
      </c>
      <c r="AKJ49">
        <v>300.56940409999999</v>
      </c>
      <c r="AKK49">
        <v>195.640252</v>
      </c>
      <c r="AKL49">
        <v>204.5511693</v>
      </c>
      <c r="AKM49">
        <v>179.07241579999999</v>
      </c>
      <c r="AKN49">
        <v>200.2275727</v>
      </c>
      <c r="AKO49">
        <v>347.74636450000003</v>
      </c>
      <c r="AKP49">
        <v>238.36399299999999</v>
      </c>
      <c r="AKQ49">
        <v>215.43797810000001</v>
      </c>
      <c r="AKR49">
        <v>208.8251759</v>
      </c>
      <c r="AKS49">
        <v>249.56560690000001</v>
      </c>
      <c r="AKT49">
        <v>190.7840722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124.4493712</v>
      </c>
      <c r="AME49">
        <v>124.69259390000001</v>
      </c>
      <c r="AMF49">
        <v>125.9617588</v>
      </c>
      <c r="AMG49">
        <v>125.5063272</v>
      </c>
      <c r="AMH49">
        <v>125.8704997</v>
      </c>
      <c r="AMI49">
        <v>125.1167702</v>
      </c>
      <c r="AMJ49">
        <v>126.1098143</v>
      </c>
      <c r="AMK49">
        <v>128.42128769999999</v>
      </c>
      <c r="AML49">
        <v>128.03908939999999</v>
      </c>
      <c r="AMM49">
        <v>130.31309959999999</v>
      </c>
      <c r="AMN49">
        <v>130.73817450000001</v>
      </c>
      <c r="AMO49">
        <v>129.66204780000001</v>
      </c>
      <c r="AMP49">
        <v>128.96394699999999</v>
      </c>
      <c r="AMQ49">
        <v>127.230903</v>
      </c>
      <c r="AMR49">
        <v>127.0965297</v>
      </c>
      <c r="AMS49">
        <v>125.21505329999999</v>
      </c>
      <c r="AMT49">
        <v>123.54575490000001</v>
      </c>
      <c r="AMU49">
        <v>122.3577207</v>
      </c>
      <c r="AMV49">
        <v>121.134084</v>
      </c>
      <c r="AMW49">
        <v>119.3388032</v>
      </c>
      <c r="AMX49">
        <v>118.40524499999999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287.5992516</v>
      </c>
      <c r="ANG49">
        <v>315.93727719999998</v>
      </c>
      <c r="ANH49">
        <v>326.6237314</v>
      </c>
      <c r="ANI49">
        <v>330.38641000000001</v>
      </c>
      <c r="ANJ49">
        <v>343.465619</v>
      </c>
      <c r="ANK49">
        <v>274.83794160000002</v>
      </c>
      <c r="ANL49">
        <v>221.56744599999999</v>
      </c>
      <c r="ANM49">
        <v>165.22109069999999</v>
      </c>
      <c r="ANN49">
        <v>280.6830951</v>
      </c>
      <c r="ANO49">
        <v>200.10025859999999</v>
      </c>
      <c r="ANP49">
        <v>281.70701680000002</v>
      </c>
      <c r="ANQ49">
        <v>214.42394669999999</v>
      </c>
      <c r="ANR49">
        <v>200.3412275</v>
      </c>
      <c r="ANS49">
        <v>253.29288220000001</v>
      </c>
      <c r="ANT49">
        <v>292.0356132</v>
      </c>
      <c r="ANU49">
        <v>276.47394609999998</v>
      </c>
      <c r="ANV49">
        <v>249.11301109999999</v>
      </c>
      <c r="ANW49">
        <v>175.0422356</v>
      </c>
      <c r="ANX49">
        <v>243.09036839999999</v>
      </c>
      <c r="ANY49">
        <v>158.9506672</v>
      </c>
      <c r="ANZ49">
        <v>241.31128229999999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104.40566099999999</v>
      </c>
      <c r="AOI49">
        <v>108.580513</v>
      </c>
      <c r="AOJ49">
        <v>111.21050339999999</v>
      </c>
      <c r="AOK49">
        <v>113.97795050000001</v>
      </c>
      <c r="AOL49">
        <v>117.2330912</v>
      </c>
      <c r="AOM49">
        <v>119.3415511</v>
      </c>
      <c r="AON49">
        <v>120.8504983</v>
      </c>
      <c r="AOO49">
        <v>122.3272678</v>
      </c>
      <c r="AOP49">
        <v>123.2091108</v>
      </c>
      <c r="AOQ49">
        <v>123.71387919999999</v>
      </c>
      <c r="AOR49">
        <v>123.65378800000001</v>
      </c>
      <c r="AOS49">
        <v>123.2830556</v>
      </c>
      <c r="AOT49">
        <v>122.58078860000001</v>
      </c>
      <c r="AOU49">
        <v>120.96038830000001</v>
      </c>
      <c r="AOV49">
        <v>119.3942035</v>
      </c>
      <c r="AOW49">
        <v>117.7340318</v>
      </c>
      <c r="AOX49">
        <v>117.1319312</v>
      </c>
      <c r="AOY49">
        <v>116.1925024</v>
      </c>
      <c r="AOZ49">
        <v>114.09338820000001</v>
      </c>
      <c r="APA49">
        <v>111.5776166</v>
      </c>
      <c r="APB49">
        <v>109.7351001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875.23621360000004</v>
      </c>
      <c r="APK49">
        <v>884.78403779999996</v>
      </c>
      <c r="APL49">
        <v>1158.924683</v>
      </c>
      <c r="APM49">
        <v>1016.882443</v>
      </c>
      <c r="APN49">
        <v>946.95594670000003</v>
      </c>
      <c r="APO49">
        <v>1205.8621599999999</v>
      </c>
      <c r="APP49">
        <v>1097.899664</v>
      </c>
      <c r="APQ49">
        <v>923.21552269999995</v>
      </c>
      <c r="APR49">
        <v>1210.1138000000001</v>
      </c>
      <c r="APS49">
        <v>996.78845330000001</v>
      </c>
      <c r="APT49">
        <v>952.71493190000001</v>
      </c>
      <c r="APU49">
        <v>1248.6646330000001</v>
      </c>
      <c r="APV49">
        <v>991.46514019999995</v>
      </c>
      <c r="APW49">
        <v>1316.3860649999999</v>
      </c>
      <c r="APX49">
        <v>1011.251341</v>
      </c>
      <c r="APY49">
        <v>1232.407618</v>
      </c>
      <c r="APZ49">
        <v>1070.26899</v>
      </c>
      <c r="AQA49">
        <v>1090.4624180000001</v>
      </c>
      <c r="AQB49">
        <v>1091.5966960000001</v>
      </c>
      <c r="AQC49">
        <v>1144.9004769999999</v>
      </c>
      <c r="AQD49">
        <v>1078.7847320000001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79.065666919999998</v>
      </c>
      <c r="ARO49">
        <v>76.660890010000003</v>
      </c>
      <c r="ARP49">
        <v>75.030595590000004</v>
      </c>
      <c r="ARQ49">
        <v>72.897626239999994</v>
      </c>
      <c r="ARR49">
        <v>70.994796160000007</v>
      </c>
      <c r="ARS49">
        <v>69.099818409999997</v>
      </c>
      <c r="ART49">
        <v>66.759596900000005</v>
      </c>
      <c r="ARU49">
        <v>64.853930860000006</v>
      </c>
      <c r="ARV49">
        <v>63.175868909999998</v>
      </c>
      <c r="ARW49">
        <v>61.811096290000002</v>
      </c>
      <c r="ARX49">
        <v>59.833289440000001</v>
      </c>
      <c r="ARY49">
        <v>58.014754009999997</v>
      </c>
      <c r="ARZ49">
        <v>56.030564050000002</v>
      </c>
      <c r="ASA49">
        <v>54.268667720000003</v>
      </c>
      <c r="ASB49">
        <v>52.782642070000001</v>
      </c>
      <c r="ASC49">
        <v>51.386134609999999</v>
      </c>
      <c r="ASD49">
        <v>50.02025407</v>
      </c>
      <c r="ASE49">
        <v>48.840429540000002</v>
      </c>
      <c r="ASF49">
        <v>47.686898640000003</v>
      </c>
      <c r="ASG49">
        <v>45.927967930000001</v>
      </c>
      <c r="ASH49">
        <v>44.584977539999997</v>
      </c>
    </row>
    <row r="50" spans="3:1178" x14ac:dyDescent="0.25">
      <c r="C50">
        <v>0</v>
      </c>
      <c r="D50">
        <v>0</v>
      </c>
      <c r="E50">
        <v>0</v>
      </c>
      <c r="F50">
        <v>221</v>
      </c>
      <c r="G50">
        <v>213</v>
      </c>
      <c r="H50">
        <v>225</v>
      </c>
      <c r="I50">
        <v>245</v>
      </c>
      <c r="J50">
        <v>233</v>
      </c>
      <c r="K50">
        <v>237</v>
      </c>
      <c r="L50">
        <v>225</v>
      </c>
      <c r="M50">
        <v>225</v>
      </c>
      <c r="N50">
        <v>208</v>
      </c>
      <c r="O50">
        <v>221</v>
      </c>
      <c r="P50">
        <v>243</v>
      </c>
      <c r="Q50">
        <v>262</v>
      </c>
      <c r="R50">
        <v>237</v>
      </c>
      <c r="S50">
        <v>254</v>
      </c>
      <c r="T50">
        <v>243</v>
      </c>
      <c r="U50">
        <v>239</v>
      </c>
      <c r="V50">
        <v>250</v>
      </c>
      <c r="W50">
        <v>234</v>
      </c>
      <c r="X50">
        <v>238</v>
      </c>
      <c r="Y50">
        <v>252</v>
      </c>
      <c r="Z50">
        <v>280</v>
      </c>
      <c r="AA50">
        <v>249</v>
      </c>
      <c r="AB50">
        <v>260</v>
      </c>
      <c r="AC50">
        <v>242</v>
      </c>
      <c r="AD50">
        <v>255</v>
      </c>
      <c r="AE50">
        <v>0</v>
      </c>
      <c r="AF50">
        <v>0</v>
      </c>
      <c r="AG50">
        <v>0</v>
      </c>
      <c r="AH50">
        <v>75</v>
      </c>
      <c r="AI50">
        <v>80</v>
      </c>
      <c r="AJ50">
        <v>91</v>
      </c>
      <c r="AK50">
        <v>65</v>
      </c>
      <c r="AL50">
        <v>74</v>
      </c>
      <c r="AM50">
        <v>76</v>
      </c>
      <c r="AN50">
        <v>93</v>
      </c>
      <c r="AO50">
        <v>86</v>
      </c>
      <c r="AP50">
        <v>101</v>
      </c>
      <c r="AQ50">
        <v>88</v>
      </c>
      <c r="AR50">
        <v>81</v>
      </c>
      <c r="AS50">
        <v>113</v>
      </c>
      <c r="AT50">
        <v>89</v>
      </c>
      <c r="AU50">
        <v>98</v>
      </c>
      <c r="AV50">
        <v>130</v>
      </c>
      <c r="AW50">
        <v>108</v>
      </c>
      <c r="AX50">
        <v>119</v>
      </c>
      <c r="AY50">
        <v>114</v>
      </c>
      <c r="AZ50">
        <v>129</v>
      </c>
      <c r="BA50">
        <v>135</v>
      </c>
      <c r="BB50">
        <v>134</v>
      </c>
      <c r="BC50">
        <v>145</v>
      </c>
      <c r="BD50">
        <v>132</v>
      </c>
      <c r="BE50">
        <v>138</v>
      </c>
      <c r="BF50">
        <v>143</v>
      </c>
      <c r="BG50">
        <v>0</v>
      </c>
      <c r="BH50">
        <v>0</v>
      </c>
      <c r="BI50">
        <v>0</v>
      </c>
      <c r="BJ50">
        <v>165</v>
      </c>
      <c r="BK50">
        <v>213</v>
      </c>
      <c r="BL50">
        <v>182</v>
      </c>
      <c r="BM50">
        <v>196</v>
      </c>
      <c r="BN50">
        <v>189</v>
      </c>
      <c r="BO50">
        <v>176</v>
      </c>
      <c r="BP50">
        <v>200</v>
      </c>
      <c r="BQ50">
        <v>208</v>
      </c>
      <c r="BR50">
        <v>213</v>
      </c>
      <c r="BS50">
        <v>231</v>
      </c>
      <c r="BT50">
        <v>192</v>
      </c>
      <c r="BU50">
        <v>212</v>
      </c>
      <c r="BV50">
        <v>229</v>
      </c>
      <c r="BW50">
        <v>194</v>
      </c>
      <c r="BX50">
        <v>202</v>
      </c>
      <c r="BY50">
        <v>204</v>
      </c>
      <c r="BZ50">
        <v>214</v>
      </c>
      <c r="CA50">
        <v>237</v>
      </c>
      <c r="CB50">
        <v>214</v>
      </c>
      <c r="CC50">
        <v>207</v>
      </c>
      <c r="CD50">
        <v>256</v>
      </c>
      <c r="CE50">
        <v>239</v>
      </c>
      <c r="CF50">
        <v>229</v>
      </c>
      <c r="CG50">
        <v>256</v>
      </c>
      <c r="CH50">
        <v>267</v>
      </c>
      <c r="CI50">
        <v>0</v>
      </c>
      <c r="CJ50">
        <v>0</v>
      </c>
      <c r="CK50">
        <v>0</v>
      </c>
      <c r="CL50">
        <v>26</v>
      </c>
      <c r="CM50">
        <v>37</v>
      </c>
      <c r="CN50">
        <v>34</v>
      </c>
      <c r="CO50">
        <v>40</v>
      </c>
      <c r="CP50">
        <v>48</v>
      </c>
      <c r="CQ50">
        <v>33</v>
      </c>
      <c r="CR50">
        <v>32</v>
      </c>
      <c r="CS50">
        <v>37</v>
      </c>
      <c r="CT50">
        <v>46</v>
      </c>
      <c r="CU50">
        <v>46</v>
      </c>
      <c r="CV50">
        <v>44</v>
      </c>
      <c r="CW50">
        <v>44</v>
      </c>
      <c r="CX50">
        <v>45</v>
      </c>
      <c r="CY50">
        <v>53</v>
      </c>
      <c r="CZ50">
        <v>43</v>
      </c>
      <c r="DA50">
        <v>35</v>
      </c>
      <c r="DB50">
        <v>46</v>
      </c>
      <c r="DC50">
        <v>48</v>
      </c>
      <c r="DD50">
        <v>53</v>
      </c>
      <c r="DE50">
        <v>43</v>
      </c>
      <c r="DF50">
        <v>46</v>
      </c>
      <c r="DG50">
        <v>55</v>
      </c>
      <c r="DH50">
        <v>46</v>
      </c>
      <c r="DI50">
        <v>52</v>
      </c>
      <c r="DJ50">
        <v>44</v>
      </c>
      <c r="DK50">
        <v>0</v>
      </c>
      <c r="DL50">
        <v>0</v>
      </c>
      <c r="DM50">
        <v>0</v>
      </c>
      <c r="DN50">
        <v>1</v>
      </c>
      <c r="DO50">
        <v>3</v>
      </c>
      <c r="DP50">
        <v>1</v>
      </c>
      <c r="DQ50">
        <v>3</v>
      </c>
      <c r="DR50">
        <v>2</v>
      </c>
      <c r="DS50">
        <v>2</v>
      </c>
      <c r="DT50">
        <v>2</v>
      </c>
      <c r="DU50">
        <v>3</v>
      </c>
      <c r="DV50">
        <v>4</v>
      </c>
      <c r="DW50">
        <v>1</v>
      </c>
      <c r="DX50">
        <v>2</v>
      </c>
      <c r="DY50">
        <v>4</v>
      </c>
      <c r="DZ50">
        <v>2</v>
      </c>
      <c r="EA50">
        <v>5</v>
      </c>
      <c r="EB50">
        <v>4</v>
      </c>
      <c r="EC50">
        <v>2</v>
      </c>
      <c r="ED50">
        <v>5</v>
      </c>
      <c r="EE50">
        <v>6</v>
      </c>
      <c r="EF50">
        <v>8</v>
      </c>
      <c r="EG50">
        <v>7</v>
      </c>
      <c r="EH50">
        <v>7</v>
      </c>
      <c r="EI50">
        <v>5</v>
      </c>
      <c r="EJ50">
        <v>12</v>
      </c>
      <c r="EK50">
        <v>6</v>
      </c>
      <c r="EL50">
        <v>8</v>
      </c>
      <c r="EM50">
        <v>0</v>
      </c>
      <c r="EN50">
        <v>0</v>
      </c>
      <c r="EO50">
        <v>0</v>
      </c>
      <c r="EP50">
        <v>20</v>
      </c>
      <c r="EQ50">
        <v>5</v>
      </c>
      <c r="ER50">
        <v>5</v>
      </c>
      <c r="ES50">
        <v>10</v>
      </c>
      <c r="ET50">
        <v>15</v>
      </c>
      <c r="EU50">
        <v>10</v>
      </c>
      <c r="EV50">
        <v>10</v>
      </c>
      <c r="EW50">
        <v>5</v>
      </c>
      <c r="EX50">
        <v>25</v>
      </c>
      <c r="EY50">
        <v>5</v>
      </c>
      <c r="EZ50">
        <v>25</v>
      </c>
      <c r="FA50">
        <v>5</v>
      </c>
      <c r="FB50">
        <v>15</v>
      </c>
      <c r="FC50">
        <v>15</v>
      </c>
      <c r="FD50">
        <v>20</v>
      </c>
      <c r="FE50">
        <v>15</v>
      </c>
      <c r="FF50">
        <v>15</v>
      </c>
      <c r="FG50">
        <v>10</v>
      </c>
      <c r="FH50">
        <v>20</v>
      </c>
      <c r="FI50">
        <v>45</v>
      </c>
      <c r="FJ50">
        <v>15</v>
      </c>
      <c r="FK50">
        <v>30</v>
      </c>
      <c r="FL50">
        <v>40</v>
      </c>
      <c r="FM50">
        <v>35</v>
      </c>
      <c r="FN50">
        <v>30</v>
      </c>
      <c r="FO50">
        <v>0</v>
      </c>
      <c r="FP50">
        <v>0</v>
      </c>
      <c r="FQ50">
        <v>6343</v>
      </c>
      <c r="FR50">
        <v>6905</v>
      </c>
      <c r="FS50">
        <v>7365</v>
      </c>
      <c r="FT50">
        <v>7797</v>
      </c>
      <c r="FU50">
        <v>8161</v>
      </c>
      <c r="FV50">
        <v>8422</v>
      </c>
      <c r="FW50">
        <v>8700</v>
      </c>
      <c r="FX50">
        <v>8949</v>
      </c>
      <c r="FY50">
        <v>9078</v>
      </c>
      <c r="FZ50">
        <v>9184</v>
      </c>
      <c r="GA50">
        <v>9281</v>
      </c>
      <c r="GB50">
        <v>9449</v>
      </c>
      <c r="GC50">
        <v>9578</v>
      </c>
      <c r="GD50">
        <v>9665</v>
      </c>
      <c r="GE50">
        <v>9686</v>
      </c>
      <c r="GF50">
        <v>9779</v>
      </c>
      <c r="GG50">
        <v>9889</v>
      </c>
      <c r="GH50">
        <v>9867</v>
      </c>
      <c r="GI50">
        <v>9808</v>
      </c>
      <c r="GJ50">
        <v>9901</v>
      </c>
      <c r="GK50">
        <v>9934</v>
      </c>
      <c r="GL50">
        <v>9878</v>
      </c>
      <c r="GM50">
        <v>9843</v>
      </c>
      <c r="GN50">
        <v>9807</v>
      </c>
      <c r="GO50">
        <v>9830</v>
      </c>
      <c r="GP50">
        <v>9829</v>
      </c>
      <c r="GQ50">
        <v>0</v>
      </c>
      <c r="GR50">
        <v>0</v>
      </c>
      <c r="GS50">
        <v>702</v>
      </c>
      <c r="GT50">
        <v>845</v>
      </c>
      <c r="GU50">
        <v>1010</v>
      </c>
      <c r="GV50">
        <v>1183</v>
      </c>
      <c r="GW50">
        <v>1365</v>
      </c>
      <c r="GX50">
        <v>1558</v>
      </c>
      <c r="GY50">
        <v>1728</v>
      </c>
      <c r="GZ50">
        <v>1878</v>
      </c>
      <c r="HA50">
        <v>2030</v>
      </c>
      <c r="HB50">
        <v>2218</v>
      </c>
      <c r="HC50">
        <v>2391</v>
      </c>
      <c r="HD50">
        <v>2533</v>
      </c>
      <c r="HE50">
        <v>2693</v>
      </c>
      <c r="HF50">
        <v>2824</v>
      </c>
      <c r="HG50">
        <v>2974</v>
      </c>
      <c r="HH50">
        <v>3114</v>
      </c>
      <c r="HI50">
        <v>3210</v>
      </c>
      <c r="HJ50">
        <v>3338</v>
      </c>
      <c r="HK50">
        <v>3466</v>
      </c>
      <c r="HL50">
        <v>3559</v>
      </c>
      <c r="HM50">
        <v>3709</v>
      </c>
      <c r="HN50">
        <v>3843</v>
      </c>
      <c r="HO50">
        <v>3955</v>
      </c>
      <c r="HP50">
        <v>4041</v>
      </c>
      <c r="HQ50">
        <v>4096</v>
      </c>
      <c r="HR50">
        <v>4151</v>
      </c>
      <c r="HS50">
        <v>0</v>
      </c>
      <c r="HT50">
        <v>0</v>
      </c>
      <c r="HU50">
        <v>61</v>
      </c>
      <c r="HV50">
        <v>69</v>
      </c>
      <c r="HW50">
        <v>76</v>
      </c>
      <c r="HX50">
        <v>86</v>
      </c>
      <c r="HY50">
        <v>94</v>
      </c>
      <c r="HZ50">
        <v>120</v>
      </c>
      <c r="IA50">
        <v>129</v>
      </c>
      <c r="IB50">
        <v>145</v>
      </c>
      <c r="IC50">
        <v>163</v>
      </c>
      <c r="ID50">
        <v>181</v>
      </c>
      <c r="IE50">
        <v>197</v>
      </c>
      <c r="IF50">
        <v>199</v>
      </c>
      <c r="IG50">
        <v>211</v>
      </c>
      <c r="IH50">
        <v>229</v>
      </c>
      <c r="II50">
        <v>251</v>
      </c>
      <c r="IJ50">
        <v>258</v>
      </c>
      <c r="IK50">
        <v>280</v>
      </c>
      <c r="IL50">
        <v>288</v>
      </c>
      <c r="IM50">
        <v>307</v>
      </c>
      <c r="IN50">
        <v>319</v>
      </c>
      <c r="IO50">
        <v>348</v>
      </c>
      <c r="IP50">
        <v>374</v>
      </c>
      <c r="IQ50">
        <v>380</v>
      </c>
      <c r="IR50">
        <v>398</v>
      </c>
      <c r="IS50">
        <v>423</v>
      </c>
      <c r="IT50">
        <v>436</v>
      </c>
      <c r="IU50">
        <v>0</v>
      </c>
      <c r="IV50">
        <v>0</v>
      </c>
      <c r="IW50">
        <v>3</v>
      </c>
      <c r="IX50">
        <v>2</v>
      </c>
      <c r="IY50">
        <v>2</v>
      </c>
      <c r="IZ50">
        <v>7</v>
      </c>
      <c r="JA50">
        <v>9</v>
      </c>
      <c r="JB50">
        <v>5</v>
      </c>
      <c r="JC50">
        <v>6</v>
      </c>
      <c r="JD50">
        <v>6</v>
      </c>
      <c r="JE50">
        <v>8</v>
      </c>
      <c r="JF50">
        <v>8</v>
      </c>
      <c r="JG50">
        <v>11</v>
      </c>
      <c r="JH50">
        <v>14</v>
      </c>
      <c r="JI50">
        <v>14</v>
      </c>
      <c r="JJ50">
        <v>15</v>
      </c>
      <c r="JK50">
        <v>14</v>
      </c>
      <c r="JL50">
        <v>15</v>
      </c>
      <c r="JM50">
        <v>9</v>
      </c>
      <c r="JN50">
        <v>8</v>
      </c>
      <c r="JO50">
        <v>15</v>
      </c>
      <c r="JP50">
        <v>15</v>
      </c>
      <c r="JQ50">
        <v>15</v>
      </c>
      <c r="JR50">
        <v>14</v>
      </c>
      <c r="JS50">
        <v>18</v>
      </c>
      <c r="JT50">
        <v>18</v>
      </c>
      <c r="JU50">
        <v>18</v>
      </c>
      <c r="JV50">
        <v>24</v>
      </c>
      <c r="JW50">
        <v>0</v>
      </c>
      <c r="JX50">
        <v>0</v>
      </c>
      <c r="JY50">
        <v>0</v>
      </c>
      <c r="JZ50">
        <v>4</v>
      </c>
      <c r="KA50">
        <v>11</v>
      </c>
      <c r="KB50">
        <v>15</v>
      </c>
      <c r="KC50">
        <v>26</v>
      </c>
      <c r="KD50">
        <v>36</v>
      </c>
      <c r="KE50">
        <v>55</v>
      </c>
      <c r="KF50">
        <v>79</v>
      </c>
      <c r="KG50">
        <v>90</v>
      </c>
      <c r="KH50">
        <v>102</v>
      </c>
      <c r="KI50">
        <v>118</v>
      </c>
      <c r="KJ50">
        <v>140</v>
      </c>
      <c r="KK50">
        <v>158</v>
      </c>
      <c r="KL50">
        <v>179</v>
      </c>
      <c r="KM50">
        <v>207</v>
      </c>
      <c r="KN50">
        <v>238</v>
      </c>
      <c r="KO50">
        <v>264</v>
      </c>
      <c r="KP50">
        <v>293</v>
      </c>
      <c r="KQ50">
        <v>322</v>
      </c>
      <c r="KR50">
        <v>354</v>
      </c>
      <c r="KS50">
        <v>379</v>
      </c>
      <c r="KT50">
        <v>414</v>
      </c>
      <c r="KU50">
        <v>441</v>
      </c>
      <c r="KV50">
        <v>489</v>
      </c>
      <c r="KW50">
        <v>530</v>
      </c>
      <c r="KX50">
        <v>577</v>
      </c>
      <c r="KY50">
        <v>0</v>
      </c>
      <c r="KZ50">
        <v>0</v>
      </c>
      <c r="LA50">
        <v>0</v>
      </c>
      <c r="LB50">
        <v>212</v>
      </c>
      <c r="LC50">
        <v>415</v>
      </c>
      <c r="LD50">
        <v>621</v>
      </c>
      <c r="LE50">
        <v>806</v>
      </c>
      <c r="LF50">
        <v>1003</v>
      </c>
      <c r="LG50">
        <v>1204</v>
      </c>
      <c r="LH50">
        <v>1356</v>
      </c>
      <c r="LI50">
        <v>1552</v>
      </c>
      <c r="LJ50">
        <v>1733</v>
      </c>
      <c r="LK50">
        <v>1924</v>
      </c>
      <c r="LL50">
        <v>2113</v>
      </c>
      <c r="LM50">
        <v>2269</v>
      </c>
      <c r="LN50">
        <v>2445</v>
      </c>
      <c r="LO50">
        <v>2625</v>
      </c>
      <c r="LP50">
        <v>2807</v>
      </c>
      <c r="LQ50">
        <v>2995</v>
      </c>
      <c r="LR50">
        <v>3218</v>
      </c>
      <c r="LS50">
        <v>3429</v>
      </c>
      <c r="LT50">
        <v>3603</v>
      </c>
      <c r="LU50">
        <v>3800</v>
      </c>
      <c r="LV50">
        <v>3974</v>
      </c>
      <c r="LW50">
        <v>4148</v>
      </c>
      <c r="LX50">
        <v>4329</v>
      </c>
      <c r="LY50">
        <v>4508</v>
      </c>
      <c r="LZ50">
        <v>4685</v>
      </c>
      <c r="MA50">
        <v>0</v>
      </c>
      <c r="MB50">
        <v>0</v>
      </c>
      <c r="MC50">
        <v>1484</v>
      </c>
      <c r="MD50">
        <v>1487</v>
      </c>
      <c r="ME50">
        <v>1502</v>
      </c>
      <c r="MF50">
        <v>1519</v>
      </c>
      <c r="MG50">
        <v>1551</v>
      </c>
      <c r="MH50">
        <v>1542</v>
      </c>
      <c r="MI50">
        <v>1572</v>
      </c>
      <c r="MJ50">
        <v>1605</v>
      </c>
      <c r="MK50">
        <v>1612</v>
      </c>
      <c r="ML50">
        <v>1656</v>
      </c>
      <c r="MM50">
        <v>1659</v>
      </c>
      <c r="MN50">
        <v>1674</v>
      </c>
      <c r="MO50">
        <v>1725</v>
      </c>
      <c r="MP50">
        <v>1747</v>
      </c>
      <c r="MQ50">
        <v>1767</v>
      </c>
      <c r="MR50">
        <v>1773</v>
      </c>
      <c r="MS50">
        <v>1770</v>
      </c>
      <c r="MT50">
        <v>1769</v>
      </c>
      <c r="MU50">
        <v>1750</v>
      </c>
      <c r="MV50">
        <v>1752</v>
      </c>
      <c r="MW50">
        <v>1735</v>
      </c>
      <c r="MX50">
        <v>1703</v>
      </c>
      <c r="MY50">
        <v>1730</v>
      </c>
      <c r="MZ50">
        <v>1746</v>
      </c>
      <c r="NA50">
        <v>1773</v>
      </c>
      <c r="NB50">
        <v>1767</v>
      </c>
      <c r="NC50">
        <v>0</v>
      </c>
      <c r="ND50">
        <v>0</v>
      </c>
      <c r="NE50">
        <v>0</v>
      </c>
      <c r="NF50">
        <v>47</v>
      </c>
      <c r="NG50">
        <v>89</v>
      </c>
      <c r="NH50">
        <v>130</v>
      </c>
      <c r="NI50">
        <v>165</v>
      </c>
      <c r="NJ50">
        <v>213</v>
      </c>
      <c r="NK50">
        <v>251</v>
      </c>
      <c r="NL50">
        <v>282</v>
      </c>
      <c r="NM50">
        <v>321</v>
      </c>
      <c r="NN50">
        <v>350</v>
      </c>
      <c r="NO50">
        <v>389</v>
      </c>
      <c r="NP50">
        <v>423</v>
      </c>
      <c r="NQ50">
        <v>460</v>
      </c>
      <c r="NR50">
        <v>491</v>
      </c>
      <c r="NS50">
        <v>525</v>
      </c>
      <c r="NT50">
        <v>561</v>
      </c>
      <c r="NU50">
        <v>598</v>
      </c>
      <c r="NV50">
        <v>629</v>
      </c>
      <c r="NW50">
        <v>656</v>
      </c>
      <c r="NX50">
        <v>698</v>
      </c>
      <c r="NY50">
        <v>727</v>
      </c>
      <c r="NZ50">
        <v>757</v>
      </c>
      <c r="OA50">
        <v>798</v>
      </c>
      <c r="OB50">
        <v>823</v>
      </c>
      <c r="OC50">
        <v>854</v>
      </c>
      <c r="OD50">
        <v>884</v>
      </c>
      <c r="OE50">
        <v>0</v>
      </c>
      <c r="OF50">
        <v>0</v>
      </c>
      <c r="OG50">
        <v>2116</v>
      </c>
      <c r="OH50">
        <v>2162</v>
      </c>
      <c r="OI50">
        <v>2229</v>
      </c>
      <c r="OJ50">
        <v>2322</v>
      </c>
      <c r="OK50">
        <v>2429</v>
      </c>
      <c r="OL50">
        <v>2528</v>
      </c>
      <c r="OM50">
        <v>2605</v>
      </c>
      <c r="ON50">
        <v>2722</v>
      </c>
      <c r="OO50">
        <v>2812</v>
      </c>
      <c r="OP50">
        <v>2890</v>
      </c>
      <c r="OQ50">
        <v>2996</v>
      </c>
      <c r="OR50">
        <v>3102</v>
      </c>
      <c r="OS50">
        <v>3183</v>
      </c>
      <c r="OT50">
        <v>3271</v>
      </c>
      <c r="OU50">
        <v>3348</v>
      </c>
      <c r="OV50">
        <v>3438</v>
      </c>
      <c r="OW50">
        <v>3499</v>
      </c>
      <c r="OX50">
        <v>3518</v>
      </c>
      <c r="OY50">
        <v>3570</v>
      </c>
      <c r="OZ50">
        <v>3658</v>
      </c>
      <c r="PA50">
        <v>3712</v>
      </c>
      <c r="PB50">
        <v>3766</v>
      </c>
      <c r="PC50">
        <v>3807</v>
      </c>
      <c r="PD50">
        <v>3831</v>
      </c>
      <c r="PE50">
        <v>3892</v>
      </c>
      <c r="PF50">
        <v>3923</v>
      </c>
      <c r="PG50">
        <v>0</v>
      </c>
      <c r="PH50">
        <v>0</v>
      </c>
      <c r="PI50">
        <v>0</v>
      </c>
      <c r="PJ50">
        <v>72</v>
      </c>
      <c r="PK50">
        <v>139</v>
      </c>
      <c r="PL50">
        <v>196</v>
      </c>
      <c r="PM50">
        <v>265</v>
      </c>
      <c r="PN50">
        <v>335</v>
      </c>
      <c r="PO50">
        <v>414</v>
      </c>
      <c r="PP50">
        <v>484</v>
      </c>
      <c r="PQ50">
        <v>573</v>
      </c>
      <c r="PR50">
        <v>664</v>
      </c>
      <c r="PS50">
        <v>741</v>
      </c>
      <c r="PT50">
        <v>843</v>
      </c>
      <c r="PU50">
        <v>938</v>
      </c>
      <c r="PV50">
        <v>1038</v>
      </c>
      <c r="PW50">
        <v>1123</v>
      </c>
      <c r="PX50">
        <v>1203</v>
      </c>
      <c r="PY50">
        <v>1318</v>
      </c>
      <c r="PZ50">
        <v>1439</v>
      </c>
      <c r="QA50">
        <v>1555</v>
      </c>
      <c r="QB50">
        <v>1651</v>
      </c>
      <c r="QC50">
        <v>1775</v>
      </c>
      <c r="QD50">
        <v>1906</v>
      </c>
      <c r="QE50">
        <v>2043</v>
      </c>
      <c r="QF50">
        <v>2177</v>
      </c>
      <c r="QG50">
        <v>2295</v>
      </c>
      <c r="QH50">
        <v>2430</v>
      </c>
      <c r="QI50">
        <v>0</v>
      </c>
      <c r="QJ50">
        <v>0</v>
      </c>
      <c r="QK50">
        <v>7498</v>
      </c>
      <c r="QL50">
        <v>7815</v>
      </c>
      <c r="QM50">
        <v>8036</v>
      </c>
      <c r="QN50">
        <v>8169</v>
      </c>
      <c r="QO50">
        <v>8264</v>
      </c>
      <c r="QP50">
        <v>8400</v>
      </c>
      <c r="QQ50">
        <v>8477</v>
      </c>
      <c r="QR50">
        <v>8521</v>
      </c>
      <c r="QS50">
        <v>8512</v>
      </c>
      <c r="QT50">
        <v>8536</v>
      </c>
      <c r="QU50">
        <v>8559</v>
      </c>
      <c r="QV50">
        <v>8543</v>
      </c>
      <c r="QW50">
        <v>8495</v>
      </c>
      <c r="QX50">
        <v>8515</v>
      </c>
      <c r="QY50">
        <v>8446</v>
      </c>
      <c r="QZ50">
        <v>8466</v>
      </c>
      <c r="RA50">
        <v>8475</v>
      </c>
      <c r="RB50">
        <v>8455</v>
      </c>
      <c r="RC50">
        <v>8542</v>
      </c>
      <c r="RD50">
        <v>8590</v>
      </c>
      <c r="RE50">
        <v>8521</v>
      </c>
      <c r="RF50">
        <v>8560</v>
      </c>
      <c r="RG50">
        <v>8513</v>
      </c>
      <c r="RH50">
        <v>8630</v>
      </c>
      <c r="RI50">
        <v>8636</v>
      </c>
      <c r="RJ50">
        <v>8637</v>
      </c>
      <c r="RK50">
        <v>0</v>
      </c>
      <c r="RL50">
        <v>0</v>
      </c>
      <c r="RM50">
        <v>8455</v>
      </c>
      <c r="RN50">
        <v>8511</v>
      </c>
      <c r="RO50">
        <v>8596</v>
      </c>
      <c r="RP50">
        <v>8737</v>
      </c>
      <c r="RQ50">
        <v>8851</v>
      </c>
      <c r="RR50">
        <v>8909</v>
      </c>
      <c r="RS50">
        <v>8942</v>
      </c>
      <c r="RT50">
        <v>9061</v>
      </c>
      <c r="RU50">
        <v>9163</v>
      </c>
      <c r="RV50">
        <v>9273</v>
      </c>
      <c r="RW50">
        <v>9362</v>
      </c>
      <c r="RX50">
        <v>9414</v>
      </c>
      <c r="RY50">
        <v>9539</v>
      </c>
      <c r="RZ50">
        <v>9654</v>
      </c>
      <c r="SA50">
        <v>9739</v>
      </c>
      <c r="SB50">
        <v>9812</v>
      </c>
      <c r="SC50">
        <v>9843</v>
      </c>
      <c r="SD50">
        <v>9867</v>
      </c>
      <c r="SE50">
        <v>9866</v>
      </c>
      <c r="SF50">
        <v>9894</v>
      </c>
      <c r="SG50">
        <v>9953</v>
      </c>
      <c r="SH50">
        <v>9885</v>
      </c>
      <c r="SI50">
        <v>9974</v>
      </c>
      <c r="SJ50">
        <v>9962</v>
      </c>
      <c r="SK50">
        <v>9992</v>
      </c>
      <c r="SL50">
        <v>9962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2490000</v>
      </c>
      <c r="SU50">
        <v>2500000</v>
      </c>
      <c r="SV50">
        <v>2500000</v>
      </c>
      <c r="SW50">
        <v>2460000</v>
      </c>
      <c r="SX50">
        <v>2420000</v>
      </c>
      <c r="SY50">
        <v>2370000</v>
      </c>
      <c r="SZ50">
        <v>2340000</v>
      </c>
      <c r="TA50">
        <v>2310000</v>
      </c>
      <c r="TB50">
        <v>2260000</v>
      </c>
      <c r="TC50">
        <v>2200000</v>
      </c>
      <c r="TD50">
        <v>2150000</v>
      </c>
      <c r="TE50">
        <v>2120000</v>
      </c>
      <c r="TF50">
        <v>2050000</v>
      </c>
      <c r="TG50">
        <v>1980000</v>
      </c>
      <c r="TH50">
        <v>1940000</v>
      </c>
      <c r="TI50">
        <v>1890000</v>
      </c>
      <c r="TJ50">
        <v>1820000</v>
      </c>
      <c r="TK50">
        <v>1760000</v>
      </c>
      <c r="TL50">
        <v>1710000</v>
      </c>
      <c r="TM50">
        <v>1660000</v>
      </c>
      <c r="TN50">
        <v>1610000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312064.65779999999</v>
      </c>
      <c r="TW50">
        <v>336034.32870000001</v>
      </c>
      <c r="TX50">
        <v>354566.96629999997</v>
      </c>
      <c r="TY50">
        <v>372101.56520000001</v>
      </c>
      <c r="TZ50">
        <v>394720.58519999997</v>
      </c>
      <c r="UA50">
        <v>413114.6398</v>
      </c>
      <c r="UB50">
        <v>424902.1949</v>
      </c>
      <c r="UC50">
        <v>438584.13059999997</v>
      </c>
      <c r="UD50">
        <v>446523.19929999998</v>
      </c>
      <c r="UE50">
        <v>456544.45760000002</v>
      </c>
      <c r="UF50">
        <v>464112.74440000003</v>
      </c>
      <c r="UG50">
        <v>464486.06959999999</v>
      </c>
      <c r="UH50">
        <v>468939.44910000003</v>
      </c>
      <c r="UI50">
        <v>472739.36790000001</v>
      </c>
      <c r="UJ50">
        <v>471285.38829999999</v>
      </c>
      <c r="UK50">
        <v>476843.20209999999</v>
      </c>
      <c r="UL50">
        <v>479680.34350000002</v>
      </c>
      <c r="UM50">
        <v>479281.64899999998</v>
      </c>
      <c r="UN50">
        <v>475440.24249999999</v>
      </c>
      <c r="UO50">
        <v>467874.96919999999</v>
      </c>
      <c r="UP50">
        <v>460347.05829999998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207985.18710000001</v>
      </c>
      <c r="UY50">
        <v>217071.9186</v>
      </c>
      <c r="UZ50">
        <v>236888.90040000001</v>
      </c>
      <c r="VA50">
        <v>258539.61009999999</v>
      </c>
      <c r="VB50">
        <v>278728.1519</v>
      </c>
      <c r="VC50">
        <v>294531.16950000002</v>
      </c>
      <c r="VD50">
        <v>288855.66369999998</v>
      </c>
      <c r="VE50">
        <v>297353.49099999998</v>
      </c>
      <c r="VF50">
        <v>313320.52380000002</v>
      </c>
      <c r="VG50">
        <v>333418.62670000002</v>
      </c>
      <c r="VH50">
        <v>332735.10110000003</v>
      </c>
      <c r="VI50">
        <v>350590.1569</v>
      </c>
      <c r="VJ50">
        <v>350103.90149999998</v>
      </c>
      <c r="VK50">
        <v>362331.10090000002</v>
      </c>
      <c r="VL50">
        <v>365528.03889999999</v>
      </c>
      <c r="VM50">
        <v>387143.554</v>
      </c>
      <c r="VN50">
        <v>403949.58490000002</v>
      </c>
      <c r="VO50">
        <v>398475.78590000002</v>
      </c>
      <c r="VP50">
        <v>405195.1017</v>
      </c>
      <c r="VQ50">
        <v>418103.93719999999</v>
      </c>
      <c r="VR50">
        <v>418401.42440000002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235636.24770000001</v>
      </c>
      <c r="WA50">
        <v>274527.66729999997</v>
      </c>
      <c r="WB50">
        <v>266531.71580000001</v>
      </c>
      <c r="WC50">
        <v>345024.87479999999</v>
      </c>
      <c r="WD50">
        <v>334975.6066</v>
      </c>
      <c r="WE50">
        <v>447176.17389999999</v>
      </c>
      <c r="WF50">
        <v>552556.61380000005</v>
      </c>
      <c r="WG50">
        <v>536462.73179999995</v>
      </c>
      <c r="WH50">
        <v>558040.28969999996</v>
      </c>
      <c r="WI50">
        <v>505667.57640000002</v>
      </c>
      <c r="WJ50">
        <v>526006.49419999996</v>
      </c>
      <c r="WK50">
        <v>306411.55</v>
      </c>
      <c r="WL50">
        <v>264432.8371</v>
      </c>
      <c r="WM50">
        <v>481370.4559</v>
      </c>
      <c r="WN50">
        <v>467349.9572</v>
      </c>
      <c r="WO50">
        <v>453737.82250000001</v>
      </c>
      <c r="WP50">
        <v>411154.01390000002</v>
      </c>
      <c r="WQ50">
        <v>513229.69839999999</v>
      </c>
      <c r="WR50">
        <v>498281.26059999998</v>
      </c>
      <c r="WS50">
        <v>483768.21419999999</v>
      </c>
      <c r="WT50">
        <v>626237.17039999994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22200000</v>
      </c>
      <c r="ZG50">
        <v>22000000</v>
      </c>
      <c r="ZH50">
        <v>21800000</v>
      </c>
      <c r="ZI50">
        <v>21200000</v>
      </c>
      <c r="ZJ50">
        <v>21200000</v>
      </c>
      <c r="ZK50">
        <v>20600000</v>
      </c>
      <c r="ZL50">
        <v>20200000</v>
      </c>
      <c r="ZM50">
        <v>20200000</v>
      </c>
      <c r="ZN50">
        <v>19800000</v>
      </c>
      <c r="ZO50">
        <v>19500000</v>
      </c>
      <c r="ZP50">
        <v>19000000</v>
      </c>
      <c r="ZQ50">
        <v>18400000</v>
      </c>
      <c r="ZR50">
        <v>17800000</v>
      </c>
      <c r="ZS50">
        <v>17100000</v>
      </c>
      <c r="ZT50">
        <v>16700000</v>
      </c>
      <c r="ZU50">
        <v>16000000</v>
      </c>
      <c r="ZV50">
        <v>15300000</v>
      </c>
      <c r="ZW50">
        <v>15100000</v>
      </c>
      <c r="ZX50">
        <v>14800000</v>
      </c>
      <c r="ZY50">
        <v>14500000</v>
      </c>
      <c r="ZZ50">
        <v>14100000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35600000</v>
      </c>
      <c r="ABK50">
        <v>35700000</v>
      </c>
      <c r="ABL50">
        <v>36200000</v>
      </c>
      <c r="ABM50">
        <v>36300000</v>
      </c>
      <c r="ABN50">
        <v>36200000</v>
      </c>
      <c r="ABO50">
        <v>36400000</v>
      </c>
      <c r="ABP50">
        <v>36600000</v>
      </c>
      <c r="ABQ50">
        <v>36500000</v>
      </c>
      <c r="ABR50">
        <v>36400000</v>
      </c>
      <c r="ABS50">
        <v>36200000</v>
      </c>
      <c r="ABT50">
        <v>36100000</v>
      </c>
      <c r="ABU50">
        <v>35600000</v>
      </c>
      <c r="ABV50">
        <v>34800000</v>
      </c>
      <c r="ABW50">
        <v>34300000</v>
      </c>
      <c r="ABX50">
        <v>34100000</v>
      </c>
      <c r="ABY50">
        <v>33600000</v>
      </c>
      <c r="ABZ50">
        <v>33100000</v>
      </c>
      <c r="ACA50">
        <v>32500000</v>
      </c>
      <c r="ACB50">
        <v>31700000</v>
      </c>
      <c r="ACC50">
        <v>31300000</v>
      </c>
      <c r="ACD50">
        <v>30600000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2550000</v>
      </c>
      <c r="ADO50">
        <v>2500000</v>
      </c>
      <c r="ADP50">
        <v>2440000</v>
      </c>
      <c r="ADQ50">
        <v>2370000</v>
      </c>
      <c r="ADR50">
        <v>2310000</v>
      </c>
      <c r="ADS50">
        <v>2240000</v>
      </c>
      <c r="ADT50">
        <v>2170000</v>
      </c>
      <c r="ADU50">
        <v>2100000</v>
      </c>
      <c r="ADV50">
        <v>2040000</v>
      </c>
      <c r="ADW50">
        <v>1970000</v>
      </c>
      <c r="ADX50">
        <v>1910000</v>
      </c>
      <c r="ADY50">
        <v>1860000</v>
      </c>
      <c r="ADZ50">
        <v>1800000</v>
      </c>
      <c r="AEA50">
        <v>1770000</v>
      </c>
      <c r="AEB50">
        <v>1730000</v>
      </c>
      <c r="AEC50">
        <v>1660000</v>
      </c>
      <c r="AED50">
        <v>1620000</v>
      </c>
      <c r="AEE50">
        <v>1570000</v>
      </c>
      <c r="AEF50">
        <v>1540000</v>
      </c>
      <c r="AEG50">
        <v>1500000</v>
      </c>
      <c r="AEH50">
        <v>1450000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7670000</v>
      </c>
      <c r="AEQ50">
        <v>7470000</v>
      </c>
      <c r="AER50">
        <v>7350000</v>
      </c>
      <c r="AES50">
        <v>7220000</v>
      </c>
      <c r="AET50">
        <v>7090000</v>
      </c>
      <c r="AEU50">
        <v>6950000</v>
      </c>
      <c r="AEV50">
        <v>6790000</v>
      </c>
      <c r="AEW50">
        <v>6680000</v>
      </c>
      <c r="AEX50">
        <v>6560000</v>
      </c>
      <c r="AEY50">
        <v>6430000</v>
      </c>
      <c r="AEZ50">
        <v>6290000</v>
      </c>
      <c r="AFA50">
        <v>6120000</v>
      </c>
      <c r="AFB50">
        <v>5960000</v>
      </c>
      <c r="AFC50">
        <v>5780000</v>
      </c>
      <c r="AFD50">
        <v>5630000</v>
      </c>
      <c r="AFE50">
        <v>5500000</v>
      </c>
      <c r="AFF50">
        <v>5300000</v>
      </c>
      <c r="AFG50">
        <v>5200000</v>
      </c>
      <c r="AFH50">
        <v>5040000</v>
      </c>
      <c r="AFI50">
        <v>4910000</v>
      </c>
      <c r="AFJ50">
        <v>4750000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228.29226460000001</v>
      </c>
      <c r="AGU50">
        <v>245.82738219999999</v>
      </c>
      <c r="AGV50">
        <v>259.3850142</v>
      </c>
      <c r="AGW50">
        <v>272.21252670000001</v>
      </c>
      <c r="AGX50">
        <v>288.75956969999999</v>
      </c>
      <c r="AGY50">
        <v>302.21582069999999</v>
      </c>
      <c r="AGZ50">
        <v>310.83905820000001</v>
      </c>
      <c r="AHA50">
        <v>320.84813810000003</v>
      </c>
      <c r="AHB50">
        <v>326.65599850000001</v>
      </c>
      <c r="AHC50">
        <v>333.98709380000003</v>
      </c>
      <c r="AHD50">
        <v>339.52370710000002</v>
      </c>
      <c r="AHE50">
        <v>339.79681479999999</v>
      </c>
      <c r="AHF50">
        <v>343.05470400000002</v>
      </c>
      <c r="AHG50">
        <v>345.83455129999999</v>
      </c>
      <c r="AHH50">
        <v>344.77088609999998</v>
      </c>
      <c r="AHI50">
        <v>348.83672910000001</v>
      </c>
      <c r="AHJ50">
        <v>350.91225229999998</v>
      </c>
      <c r="AHK50">
        <v>350.62058560000003</v>
      </c>
      <c r="AHL50">
        <v>347.81038790000002</v>
      </c>
      <c r="AHM50">
        <v>342.27597909999997</v>
      </c>
      <c r="AHN50">
        <v>336.76890300000002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22.295751249999999</v>
      </c>
      <c r="AHW50">
        <v>23.269837469999999</v>
      </c>
      <c r="AHX50">
        <v>25.39419307</v>
      </c>
      <c r="AHY50">
        <v>27.715122000000001</v>
      </c>
      <c r="AHZ50">
        <v>29.87930837</v>
      </c>
      <c r="AIA50">
        <v>31.573372030000002</v>
      </c>
      <c r="AIB50">
        <v>30.964964930000001</v>
      </c>
      <c r="AIC50">
        <v>31.87592136</v>
      </c>
      <c r="AID50">
        <v>33.587567249999999</v>
      </c>
      <c r="AIE50">
        <v>35.74205868</v>
      </c>
      <c r="AIF50">
        <v>35.668785589999999</v>
      </c>
      <c r="AIG50">
        <v>37.582825190000001</v>
      </c>
      <c r="AIH50">
        <v>37.530699220000002</v>
      </c>
      <c r="AII50">
        <v>38.841439659999999</v>
      </c>
      <c r="AIJ50">
        <v>39.184147400000001</v>
      </c>
      <c r="AIK50">
        <v>41.50130352</v>
      </c>
      <c r="AIL50">
        <v>43.302888950000003</v>
      </c>
      <c r="AIM50">
        <v>42.716104569999999</v>
      </c>
      <c r="AIN50">
        <v>43.436406789999999</v>
      </c>
      <c r="AIO50">
        <v>44.820217769999999</v>
      </c>
      <c r="AIP50">
        <v>44.852108029999997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1.4612276930000001</v>
      </c>
      <c r="AIY50">
        <v>1.7024011960000001</v>
      </c>
      <c r="AIZ50">
        <v>1.6528166950000001</v>
      </c>
      <c r="AJA50">
        <v>2.1395685370000002</v>
      </c>
      <c r="AJB50">
        <v>2.0772510070000001</v>
      </c>
      <c r="AJC50">
        <v>2.7730292570000001</v>
      </c>
      <c r="AJD50">
        <v>3.4265145279999998</v>
      </c>
      <c r="AJE50">
        <v>3.3267131339999998</v>
      </c>
      <c r="AJF50">
        <v>3.4605199029999998</v>
      </c>
      <c r="AJG50">
        <v>3.135746191</v>
      </c>
      <c r="AJH50">
        <v>3.2618719039999999</v>
      </c>
      <c r="AJI50">
        <v>1.9001195559999999</v>
      </c>
      <c r="AJJ50">
        <v>1.6398011269999999</v>
      </c>
      <c r="AJK50">
        <v>2.9850748669999998</v>
      </c>
      <c r="AJL50">
        <v>2.8981309390000001</v>
      </c>
      <c r="AJM50">
        <v>2.8137193580000002</v>
      </c>
      <c r="AJN50">
        <v>2.5496486090000001</v>
      </c>
      <c r="AJO50">
        <v>3.182640428</v>
      </c>
      <c r="AJP50">
        <v>3.0899421629999999</v>
      </c>
      <c r="AJQ50">
        <v>2.9999438469999999</v>
      </c>
      <c r="AJR50">
        <v>3.8834224559999999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184.80724430000001</v>
      </c>
      <c r="AKA50">
        <v>326.05106819999997</v>
      </c>
      <c r="AKB50">
        <v>391.59846859999999</v>
      </c>
      <c r="AKC50">
        <v>177.10372939999999</v>
      </c>
      <c r="AKD50">
        <v>205.70206970000001</v>
      </c>
      <c r="AKE50">
        <v>217.32197149999999</v>
      </c>
      <c r="AKF50">
        <v>273.69088449999998</v>
      </c>
      <c r="AKG50">
        <v>277.41616979999998</v>
      </c>
      <c r="AKH50">
        <v>274.56170470000001</v>
      </c>
      <c r="AKI50">
        <v>334.07195259999997</v>
      </c>
      <c r="AKJ50">
        <v>364.83548389999999</v>
      </c>
      <c r="AKK50">
        <v>313.11821190000001</v>
      </c>
      <c r="AKL50">
        <v>307.07676930000002</v>
      </c>
      <c r="AKM50">
        <v>298.19018640000002</v>
      </c>
      <c r="AKN50">
        <v>353.58198709999999</v>
      </c>
      <c r="AKO50">
        <v>281.84757200000001</v>
      </c>
      <c r="AKP50">
        <v>332.11375049999998</v>
      </c>
      <c r="AKQ50">
        <v>259.8747214</v>
      </c>
      <c r="AKR50">
        <v>466.49055870000001</v>
      </c>
      <c r="AKS50">
        <v>362.91047830000002</v>
      </c>
      <c r="AKT50">
        <v>369.8458129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85.037549510000005</v>
      </c>
      <c r="AME50">
        <v>84.16696752</v>
      </c>
      <c r="AMF50">
        <v>83.430904220000002</v>
      </c>
      <c r="AMG50">
        <v>81.354152740000004</v>
      </c>
      <c r="AMH50">
        <v>81.140521899999996</v>
      </c>
      <c r="AMI50">
        <v>78.919918050000007</v>
      </c>
      <c r="AMJ50">
        <v>77.31405796</v>
      </c>
      <c r="AMK50">
        <v>77.349033180000006</v>
      </c>
      <c r="AML50">
        <v>76.053896699999996</v>
      </c>
      <c r="AMM50">
        <v>74.684055029999996</v>
      </c>
      <c r="AMN50">
        <v>72.755001109999995</v>
      </c>
      <c r="AMO50">
        <v>70.516404080000001</v>
      </c>
      <c r="AMP50">
        <v>68.423848840000005</v>
      </c>
      <c r="AMQ50">
        <v>65.717417810000001</v>
      </c>
      <c r="AMR50">
        <v>63.876236339999998</v>
      </c>
      <c r="AMS50">
        <v>61.414012309999997</v>
      </c>
      <c r="AMT50">
        <v>58.525538150000003</v>
      </c>
      <c r="AMU50">
        <v>57.721770839999998</v>
      </c>
      <c r="AMV50">
        <v>56.558848349999998</v>
      </c>
      <c r="AMW50">
        <v>55.760650210000001</v>
      </c>
      <c r="AMX50">
        <v>53.953350380000003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284.4106678</v>
      </c>
      <c r="ANG50">
        <v>235.5836444</v>
      </c>
      <c r="ANH50">
        <v>230.09355439999999</v>
      </c>
      <c r="ANI50">
        <v>255.68151950000001</v>
      </c>
      <c r="ANJ50">
        <v>175.81403589999999</v>
      </c>
      <c r="ANK50">
        <v>197.29630689999999</v>
      </c>
      <c r="ANL50">
        <v>156.3400479</v>
      </c>
      <c r="ANM50">
        <v>211.4438609</v>
      </c>
      <c r="ANN50">
        <v>175.36138589999999</v>
      </c>
      <c r="ANO50">
        <v>148.1348476</v>
      </c>
      <c r="ANP50">
        <v>166.2095501</v>
      </c>
      <c r="ANQ50">
        <v>172.9448659</v>
      </c>
      <c r="ANR50">
        <v>124.1948439</v>
      </c>
      <c r="ANS50">
        <v>111.4880679</v>
      </c>
      <c r="ANT50">
        <v>169.65455069999999</v>
      </c>
      <c r="ANU50">
        <v>131.48751519999999</v>
      </c>
      <c r="ANV50">
        <v>132.06002230000001</v>
      </c>
      <c r="ANW50">
        <v>153.5414007</v>
      </c>
      <c r="ANX50">
        <v>86.838844510000001</v>
      </c>
      <c r="ANY50">
        <v>96.912267479999997</v>
      </c>
      <c r="ANZ50">
        <v>122.0702405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113.7136721</v>
      </c>
      <c r="AOI50">
        <v>113.76433110000001</v>
      </c>
      <c r="AOJ50">
        <v>115.41155329999999</v>
      </c>
      <c r="AOK50">
        <v>115.7548661</v>
      </c>
      <c r="AOL50">
        <v>115.5006846</v>
      </c>
      <c r="AOM50">
        <v>116.2495553</v>
      </c>
      <c r="AON50">
        <v>116.85681889999999</v>
      </c>
      <c r="AOO50">
        <v>116.41573390000001</v>
      </c>
      <c r="AOP50">
        <v>116.1497718</v>
      </c>
      <c r="AOQ50">
        <v>115.4213213</v>
      </c>
      <c r="AOR50">
        <v>115.0718883</v>
      </c>
      <c r="AOS50">
        <v>113.7025187</v>
      </c>
      <c r="AOT50">
        <v>110.9902305</v>
      </c>
      <c r="AOU50">
        <v>109.35028250000001</v>
      </c>
      <c r="AOV50">
        <v>108.78228319999999</v>
      </c>
      <c r="AOW50">
        <v>107.1729565</v>
      </c>
      <c r="AOX50">
        <v>105.5650931</v>
      </c>
      <c r="AOY50">
        <v>103.60618239999999</v>
      </c>
      <c r="AOZ50">
        <v>101.2226544</v>
      </c>
      <c r="APA50">
        <v>99.839219389999997</v>
      </c>
      <c r="APB50">
        <v>97.703344090000002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573.31746150000004</v>
      </c>
      <c r="APK50">
        <v>749.93866270000001</v>
      </c>
      <c r="APL50">
        <v>677.58827489999999</v>
      </c>
      <c r="APM50">
        <v>868.68979999999999</v>
      </c>
      <c r="APN50">
        <v>816.88980419999996</v>
      </c>
      <c r="APO50">
        <v>685.1138052</v>
      </c>
      <c r="APP50">
        <v>908.11025170000005</v>
      </c>
      <c r="APQ50">
        <v>788.21232039999995</v>
      </c>
      <c r="APR50">
        <v>801.85372470000004</v>
      </c>
      <c r="APS50">
        <v>652.11326129999998</v>
      </c>
      <c r="APT50">
        <v>626.29218379999998</v>
      </c>
      <c r="APU50">
        <v>762.34354040000005</v>
      </c>
      <c r="APV50">
        <v>790.95043429999998</v>
      </c>
      <c r="APW50">
        <v>751.88403719999997</v>
      </c>
      <c r="APX50">
        <v>633.39601530000004</v>
      </c>
      <c r="APY50">
        <v>774.74857169999996</v>
      </c>
      <c r="APZ50">
        <v>759.7912834</v>
      </c>
      <c r="AQA50">
        <v>824.30024300000002</v>
      </c>
      <c r="AQB50">
        <v>727.87855769999999</v>
      </c>
      <c r="AQC50">
        <v>694.85344580000003</v>
      </c>
      <c r="AQD50">
        <v>679.38706769999999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88.197866090000005</v>
      </c>
      <c r="ARO50">
        <v>85.946176230000006</v>
      </c>
      <c r="ARP50">
        <v>84.553346250000004</v>
      </c>
      <c r="ARQ50">
        <v>83.014724540000003</v>
      </c>
      <c r="ARR50">
        <v>81.564368810000005</v>
      </c>
      <c r="ARS50">
        <v>79.94874154</v>
      </c>
      <c r="ART50">
        <v>78.051268289999996</v>
      </c>
      <c r="ARU50">
        <v>76.784117039999998</v>
      </c>
      <c r="ARV50">
        <v>75.446416290000002</v>
      </c>
      <c r="ARW50">
        <v>73.893878509999993</v>
      </c>
      <c r="ARX50">
        <v>72.279378769999994</v>
      </c>
      <c r="ARY50">
        <v>70.395862140000006</v>
      </c>
      <c r="ARZ50">
        <v>68.512142749999995</v>
      </c>
      <c r="ASA50">
        <v>66.509902120000007</v>
      </c>
      <c r="ASB50">
        <v>64.755979800000006</v>
      </c>
      <c r="ASC50">
        <v>63.244789619999999</v>
      </c>
      <c r="ASD50">
        <v>60.983198250000001</v>
      </c>
      <c r="ASE50">
        <v>59.740061130000001</v>
      </c>
      <c r="ASF50">
        <v>57.930277840000002</v>
      </c>
      <c r="ASG50">
        <v>56.41236078</v>
      </c>
      <c r="ASH50">
        <v>54.604842910000002</v>
      </c>
    </row>
    <row r="51" spans="3:1178" x14ac:dyDescent="0.25">
      <c r="C51">
        <v>0</v>
      </c>
      <c r="D51">
        <v>0</v>
      </c>
      <c r="E51">
        <v>0</v>
      </c>
      <c r="F51">
        <v>221</v>
      </c>
      <c r="G51">
        <v>213</v>
      </c>
      <c r="H51">
        <v>225</v>
      </c>
      <c r="I51">
        <v>243</v>
      </c>
      <c r="J51">
        <v>231</v>
      </c>
      <c r="K51">
        <v>234</v>
      </c>
      <c r="L51">
        <v>220</v>
      </c>
      <c r="M51">
        <v>221</v>
      </c>
      <c r="N51">
        <v>206</v>
      </c>
      <c r="O51">
        <v>220</v>
      </c>
      <c r="P51">
        <v>243</v>
      </c>
      <c r="Q51">
        <v>261</v>
      </c>
      <c r="R51">
        <v>233</v>
      </c>
      <c r="S51">
        <v>248</v>
      </c>
      <c r="T51">
        <v>238</v>
      </c>
      <c r="U51">
        <v>235</v>
      </c>
      <c r="V51">
        <v>246</v>
      </c>
      <c r="W51">
        <v>234</v>
      </c>
      <c r="X51">
        <v>235</v>
      </c>
      <c r="Y51">
        <v>252</v>
      </c>
      <c r="Z51">
        <v>274</v>
      </c>
      <c r="AA51">
        <v>246</v>
      </c>
      <c r="AB51">
        <v>254</v>
      </c>
      <c r="AC51">
        <v>236</v>
      </c>
      <c r="AD51">
        <v>248</v>
      </c>
      <c r="AE51">
        <v>0</v>
      </c>
      <c r="AF51">
        <v>0</v>
      </c>
      <c r="AG51">
        <v>0</v>
      </c>
      <c r="AH51">
        <v>75</v>
      </c>
      <c r="AI51">
        <v>80</v>
      </c>
      <c r="AJ51">
        <v>91</v>
      </c>
      <c r="AK51">
        <v>65</v>
      </c>
      <c r="AL51">
        <v>74</v>
      </c>
      <c r="AM51">
        <v>76</v>
      </c>
      <c r="AN51">
        <v>93</v>
      </c>
      <c r="AO51">
        <v>85</v>
      </c>
      <c r="AP51">
        <v>101</v>
      </c>
      <c r="AQ51">
        <v>88</v>
      </c>
      <c r="AR51">
        <v>78</v>
      </c>
      <c r="AS51">
        <v>113</v>
      </c>
      <c r="AT51">
        <v>88</v>
      </c>
      <c r="AU51">
        <v>97</v>
      </c>
      <c r="AV51">
        <v>129</v>
      </c>
      <c r="AW51">
        <v>108</v>
      </c>
      <c r="AX51">
        <v>120</v>
      </c>
      <c r="AY51">
        <v>113</v>
      </c>
      <c r="AZ51">
        <v>127</v>
      </c>
      <c r="BA51">
        <v>134</v>
      </c>
      <c r="BB51">
        <v>135</v>
      </c>
      <c r="BC51">
        <v>145</v>
      </c>
      <c r="BD51">
        <v>129</v>
      </c>
      <c r="BE51">
        <v>137</v>
      </c>
      <c r="BF51">
        <v>141</v>
      </c>
      <c r="BG51">
        <v>0</v>
      </c>
      <c r="BH51">
        <v>0</v>
      </c>
      <c r="BI51">
        <v>0</v>
      </c>
      <c r="BJ51">
        <v>165</v>
      </c>
      <c r="BK51">
        <v>213</v>
      </c>
      <c r="BL51">
        <v>182</v>
      </c>
      <c r="BM51">
        <v>196</v>
      </c>
      <c r="BN51">
        <v>186</v>
      </c>
      <c r="BO51">
        <v>171</v>
      </c>
      <c r="BP51">
        <v>196</v>
      </c>
      <c r="BQ51">
        <v>207</v>
      </c>
      <c r="BR51">
        <v>211</v>
      </c>
      <c r="BS51">
        <v>225</v>
      </c>
      <c r="BT51">
        <v>190</v>
      </c>
      <c r="BU51">
        <v>210</v>
      </c>
      <c r="BV51">
        <v>224</v>
      </c>
      <c r="BW51">
        <v>193</v>
      </c>
      <c r="BX51">
        <v>201</v>
      </c>
      <c r="BY51">
        <v>204</v>
      </c>
      <c r="BZ51">
        <v>210</v>
      </c>
      <c r="CA51">
        <v>232</v>
      </c>
      <c r="CB51">
        <v>212</v>
      </c>
      <c r="CC51">
        <v>202</v>
      </c>
      <c r="CD51">
        <v>251</v>
      </c>
      <c r="CE51">
        <v>234</v>
      </c>
      <c r="CF51">
        <v>227</v>
      </c>
      <c r="CG51">
        <v>243</v>
      </c>
      <c r="CH51">
        <v>262</v>
      </c>
      <c r="CI51">
        <v>0</v>
      </c>
      <c r="CJ51">
        <v>0</v>
      </c>
      <c r="CK51">
        <v>0</v>
      </c>
      <c r="CL51">
        <v>26</v>
      </c>
      <c r="CM51">
        <v>37</v>
      </c>
      <c r="CN51">
        <v>34</v>
      </c>
      <c r="CO51">
        <v>40</v>
      </c>
      <c r="CP51">
        <v>48</v>
      </c>
      <c r="CQ51">
        <v>33</v>
      </c>
      <c r="CR51">
        <v>32</v>
      </c>
      <c r="CS51">
        <v>37</v>
      </c>
      <c r="CT51">
        <v>45</v>
      </c>
      <c r="CU51">
        <v>46</v>
      </c>
      <c r="CV51">
        <v>44</v>
      </c>
      <c r="CW51">
        <v>42</v>
      </c>
      <c r="CX51">
        <v>43</v>
      </c>
      <c r="CY51">
        <v>53</v>
      </c>
      <c r="CZ51">
        <v>43</v>
      </c>
      <c r="DA51">
        <v>35</v>
      </c>
      <c r="DB51">
        <v>46</v>
      </c>
      <c r="DC51">
        <v>48</v>
      </c>
      <c r="DD51">
        <v>52</v>
      </c>
      <c r="DE51">
        <v>43</v>
      </c>
      <c r="DF51">
        <v>45</v>
      </c>
      <c r="DG51">
        <v>52</v>
      </c>
      <c r="DH51">
        <v>44</v>
      </c>
      <c r="DI51">
        <v>52</v>
      </c>
      <c r="DJ51">
        <v>44</v>
      </c>
      <c r="DK51">
        <v>0</v>
      </c>
      <c r="DL51">
        <v>0</v>
      </c>
      <c r="DM51">
        <v>0</v>
      </c>
      <c r="DN51">
        <v>1</v>
      </c>
      <c r="DO51">
        <v>3</v>
      </c>
      <c r="DP51">
        <v>1</v>
      </c>
      <c r="DQ51">
        <v>3</v>
      </c>
      <c r="DR51">
        <v>2</v>
      </c>
      <c r="DS51">
        <v>2</v>
      </c>
      <c r="DT51">
        <v>2</v>
      </c>
      <c r="DU51">
        <v>2</v>
      </c>
      <c r="DV51">
        <v>4</v>
      </c>
      <c r="DW51">
        <v>1</v>
      </c>
      <c r="DX51">
        <v>2</v>
      </c>
      <c r="DY51">
        <v>4</v>
      </c>
      <c r="DZ51">
        <v>2</v>
      </c>
      <c r="EA51">
        <v>5</v>
      </c>
      <c r="EB51">
        <v>1</v>
      </c>
      <c r="EC51">
        <v>2</v>
      </c>
      <c r="ED51">
        <v>5</v>
      </c>
      <c r="EE51">
        <v>6</v>
      </c>
      <c r="EF51">
        <v>6</v>
      </c>
      <c r="EG51">
        <v>7</v>
      </c>
      <c r="EH51">
        <v>6</v>
      </c>
      <c r="EI51">
        <v>5</v>
      </c>
      <c r="EJ51">
        <v>9</v>
      </c>
      <c r="EK51">
        <v>6</v>
      </c>
      <c r="EL51">
        <v>8</v>
      </c>
      <c r="EM51">
        <v>0</v>
      </c>
      <c r="EN51">
        <v>0</v>
      </c>
      <c r="EO51">
        <v>0</v>
      </c>
      <c r="EP51">
        <v>20</v>
      </c>
      <c r="EQ51">
        <v>5</v>
      </c>
      <c r="ER51">
        <v>5</v>
      </c>
      <c r="ES51">
        <v>10</v>
      </c>
      <c r="ET51">
        <v>15</v>
      </c>
      <c r="EU51">
        <v>10</v>
      </c>
      <c r="EV51">
        <v>10</v>
      </c>
      <c r="EW51">
        <v>5</v>
      </c>
      <c r="EX51">
        <v>20</v>
      </c>
      <c r="EY51">
        <v>5</v>
      </c>
      <c r="EZ51">
        <v>25</v>
      </c>
      <c r="FA51">
        <v>5</v>
      </c>
      <c r="FB51">
        <v>15</v>
      </c>
      <c r="FC51">
        <v>15</v>
      </c>
      <c r="FD51">
        <v>20</v>
      </c>
      <c r="FE51">
        <v>5</v>
      </c>
      <c r="FF51">
        <v>15</v>
      </c>
      <c r="FG51">
        <v>10</v>
      </c>
      <c r="FH51">
        <v>15</v>
      </c>
      <c r="FI51">
        <v>40</v>
      </c>
      <c r="FJ51">
        <v>15</v>
      </c>
      <c r="FK51">
        <v>25</v>
      </c>
      <c r="FL51">
        <v>35</v>
      </c>
      <c r="FM51">
        <v>35</v>
      </c>
      <c r="FN51">
        <v>20</v>
      </c>
      <c r="FO51">
        <v>0</v>
      </c>
      <c r="FP51">
        <v>0</v>
      </c>
      <c r="FQ51">
        <v>5872</v>
      </c>
      <c r="FR51">
        <v>6289</v>
      </c>
      <c r="FS51">
        <v>6668</v>
      </c>
      <c r="FT51">
        <v>6960</v>
      </c>
      <c r="FU51">
        <v>7188</v>
      </c>
      <c r="FV51">
        <v>7353</v>
      </c>
      <c r="FW51">
        <v>7532</v>
      </c>
      <c r="FX51">
        <v>7656</v>
      </c>
      <c r="FY51">
        <v>7755</v>
      </c>
      <c r="FZ51">
        <v>7850</v>
      </c>
      <c r="GA51">
        <v>7920</v>
      </c>
      <c r="GB51">
        <v>7990</v>
      </c>
      <c r="GC51">
        <v>8049</v>
      </c>
      <c r="GD51">
        <v>8090</v>
      </c>
      <c r="GE51">
        <v>8102</v>
      </c>
      <c r="GF51">
        <v>8150</v>
      </c>
      <c r="GG51">
        <v>8203</v>
      </c>
      <c r="GH51">
        <v>8221</v>
      </c>
      <c r="GI51">
        <v>8306</v>
      </c>
      <c r="GJ51">
        <v>8294</v>
      </c>
      <c r="GK51">
        <v>8307</v>
      </c>
      <c r="GL51">
        <v>8273</v>
      </c>
      <c r="GM51">
        <v>8264</v>
      </c>
      <c r="GN51">
        <v>8300</v>
      </c>
      <c r="GO51">
        <v>8263</v>
      </c>
      <c r="GP51">
        <v>8274</v>
      </c>
      <c r="GQ51">
        <v>0</v>
      </c>
      <c r="GR51">
        <v>0</v>
      </c>
      <c r="GS51">
        <v>768</v>
      </c>
      <c r="GT51">
        <v>969</v>
      </c>
      <c r="GU51">
        <v>1170</v>
      </c>
      <c r="GV51">
        <v>1370</v>
      </c>
      <c r="GW51">
        <v>1574</v>
      </c>
      <c r="GX51">
        <v>1745</v>
      </c>
      <c r="GY51">
        <v>1939</v>
      </c>
      <c r="GZ51">
        <v>2129</v>
      </c>
      <c r="HA51">
        <v>2332</v>
      </c>
      <c r="HB51">
        <v>2523</v>
      </c>
      <c r="HC51">
        <v>2684</v>
      </c>
      <c r="HD51">
        <v>2845</v>
      </c>
      <c r="HE51">
        <v>2970</v>
      </c>
      <c r="HF51">
        <v>3101</v>
      </c>
      <c r="HG51">
        <v>3204</v>
      </c>
      <c r="HH51">
        <v>3325</v>
      </c>
      <c r="HI51">
        <v>3409</v>
      </c>
      <c r="HJ51">
        <v>3486</v>
      </c>
      <c r="HK51">
        <v>3539</v>
      </c>
      <c r="HL51">
        <v>3644</v>
      </c>
      <c r="HM51">
        <v>3722</v>
      </c>
      <c r="HN51">
        <v>3783</v>
      </c>
      <c r="HO51">
        <v>3834</v>
      </c>
      <c r="HP51">
        <v>3880</v>
      </c>
      <c r="HQ51">
        <v>3950</v>
      </c>
      <c r="HR51">
        <v>3960</v>
      </c>
      <c r="HS51">
        <v>0</v>
      </c>
      <c r="HT51">
        <v>0</v>
      </c>
      <c r="HU51">
        <v>70</v>
      </c>
      <c r="HV51">
        <v>72</v>
      </c>
      <c r="HW51">
        <v>81</v>
      </c>
      <c r="HX51">
        <v>106</v>
      </c>
      <c r="HY51">
        <v>126</v>
      </c>
      <c r="HZ51">
        <v>155</v>
      </c>
      <c r="IA51">
        <v>171</v>
      </c>
      <c r="IB51">
        <v>200</v>
      </c>
      <c r="IC51">
        <v>235</v>
      </c>
      <c r="ID51">
        <v>270</v>
      </c>
      <c r="IE51">
        <v>295</v>
      </c>
      <c r="IF51">
        <v>326</v>
      </c>
      <c r="IG51">
        <v>351</v>
      </c>
      <c r="IH51">
        <v>378</v>
      </c>
      <c r="II51">
        <v>414</v>
      </c>
      <c r="IJ51">
        <v>449</v>
      </c>
      <c r="IK51">
        <v>491</v>
      </c>
      <c r="IL51">
        <v>513</v>
      </c>
      <c r="IM51">
        <v>527</v>
      </c>
      <c r="IN51">
        <v>558</v>
      </c>
      <c r="IO51">
        <v>604</v>
      </c>
      <c r="IP51">
        <v>606</v>
      </c>
      <c r="IQ51">
        <v>612</v>
      </c>
      <c r="IR51">
        <v>639</v>
      </c>
      <c r="IS51">
        <v>661</v>
      </c>
      <c r="IT51">
        <v>691</v>
      </c>
      <c r="IU51">
        <v>0</v>
      </c>
      <c r="IV51">
        <v>0</v>
      </c>
      <c r="IW51">
        <v>6</v>
      </c>
      <c r="IX51">
        <v>8</v>
      </c>
      <c r="IY51">
        <v>5</v>
      </c>
      <c r="IZ51">
        <v>5</v>
      </c>
      <c r="JA51">
        <v>5</v>
      </c>
      <c r="JB51">
        <v>4</v>
      </c>
      <c r="JC51">
        <v>6</v>
      </c>
      <c r="JD51">
        <v>2</v>
      </c>
      <c r="JE51">
        <v>6</v>
      </c>
      <c r="JF51">
        <v>6</v>
      </c>
      <c r="JG51">
        <v>15</v>
      </c>
      <c r="JH51">
        <v>9</v>
      </c>
      <c r="JI51">
        <v>17</v>
      </c>
      <c r="JJ51">
        <v>15</v>
      </c>
      <c r="JK51">
        <v>13</v>
      </c>
      <c r="JL51">
        <v>9</v>
      </c>
      <c r="JM51">
        <v>17</v>
      </c>
      <c r="JN51">
        <v>14</v>
      </c>
      <c r="JO51">
        <v>17</v>
      </c>
      <c r="JP51">
        <v>14</v>
      </c>
      <c r="JQ51">
        <v>17</v>
      </c>
      <c r="JR51">
        <v>35</v>
      </c>
      <c r="JS51">
        <v>36</v>
      </c>
      <c r="JT51">
        <v>32</v>
      </c>
      <c r="JU51">
        <v>24</v>
      </c>
      <c r="JV51">
        <v>26</v>
      </c>
      <c r="JW51">
        <v>0</v>
      </c>
      <c r="JX51">
        <v>0</v>
      </c>
      <c r="JY51">
        <v>0</v>
      </c>
      <c r="JZ51">
        <v>9</v>
      </c>
      <c r="KA51">
        <v>23</v>
      </c>
      <c r="KB51">
        <v>35</v>
      </c>
      <c r="KC51">
        <v>41</v>
      </c>
      <c r="KD51">
        <v>57</v>
      </c>
      <c r="KE51">
        <v>70</v>
      </c>
      <c r="KF51">
        <v>93</v>
      </c>
      <c r="KG51">
        <v>101</v>
      </c>
      <c r="KH51">
        <v>112</v>
      </c>
      <c r="KI51">
        <v>131</v>
      </c>
      <c r="KJ51">
        <v>163</v>
      </c>
      <c r="KK51">
        <v>192</v>
      </c>
      <c r="KL51">
        <v>234</v>
      </c>
      <c r="KM51">
        <v>263</v>
      </c>
      <c r="KN51">
        <v>294</v>
      </c>
      <c r="KO51">
        <v>324</v>
      </c>
      <c r="KP51">
        <v>372</v>
      </c>
      <c r="KQ51">
        <v>412</v>
      </c>
      <c r="KR51">
        <v>449</v>
      </c>
      <c r="KS51">
        <v>482</v>
      </c>
      <c r="KT51">
        <v>527</v>
      </c>
      <c r="KU51">
        <v>583</v>
      </c>
      <c r="KV51">
        <v>636</v>
      </c>
      <c r="KW51">
        <v>689</v>
      </c>
      <c r="KX51">
        <v>738</v>
      </c>
      <c r="KY51">
        <v>0</v>
      </c>
      <c r="KZ51">
        <v>0</v>
      </c>
      <c r="LA51">
        <v>0</v>
      </c>
      <c r="LB51">
        <v>247</v>
      </c>
      <c r="LC51">
        <v>445</v>
      </c>
      <c r="LD51">
        <v>662</v>
      </c>
      <c r="LE51">
        <v>875</v>
      </c>
      <c r="LF51">
        <v>1069</v>
      </c>
      <c r="LG51">
        <v>1257</v>
      </c>
      <c r="LH51">
        <v>1446</v>
      </c>
      <c r="LI51">
        <v>1625</v>
      </c>
      <c r="LJ51">
        <v>1799</v>
      </c>
      <c r="LK51">
        <v>1975</v>
      </c>
      <c r="LL51">
        <v>2133</v>
      </c>
      <c r="LM51">
        <v>2291</v>
      </c>
      <c r="LN51">
        <v>2444</v>
      </c>
      <c r="LO51">
        <v>2623</v>
      </c>
      <c r="LP51">
        <v>2772</v>
      </c>
      <c r="LQ51">
        <v>2923</v>
      </c>
      <c r="LR51">
        <v>3074</v>
      </c>
      <c r="LS51">
        <v>3242</v>
      </c>
      <c r="LT51">
        <v>3379</v>
      </c>
      <c r="LU51">
        <v>3519</v>
      </c>
      <c r="LV51">
        <v>3654</v>
      </c>
      <c r="LW51">
        <v>3802</v>
      </c>
      <c r="LX51">
        <v>3954</v>
      </c>
      <c r="LY51">
        <v>4083</v>
      </c>
      <c r="LZ51">
        <v>4215</v>
      </c>
      <c r="MA51">
        <v>0</v>
      </c>
      <c r="MB51">
        <v>0</v>
      </c>
      <c r="MC51">
        <v>1469</v>
      </c>
      <c r="MD51">
        <v>1513</v>
      </c>
      <c r="ME51">
        <v>1578</v>
      </c>
      <c r="MF51">
        <v>1651</v>
      </c>
      <c r="MG51">
        <v>1734</v>
      </c>
      <c r="MH51">
        <v>1804</v>
      </c>
      <c r="MI51">
        <v>1876</v>
      </c>
      <c r="MJ51">
        <v>1918</v>
      </c>
      <c r="MK51">
        <v>1960</v>
      </c>
      <c r="ML51">
        <v>1999</v>
      </c>
      <c r="MM51">
        <v>2060</v>
      </c>
      <c r="MN51">
        <v>2125</v>
      </c>
      <c r="MO51">
        <v>2189</v>
      </c>
      <c r="MP51">
        <v>2260</v>
      </c>
      <c r="MQ51">
        <v>2298</v>
      </c>
      <c r="MR51">
        <v>2361</v>
      </c>
      <c r="MS51">
        <v>2404</v>
      </c>
      <c r="MT51">
        <v>2458</v>
      </c>
      <c r="MU51">
        <v>2508</v>
      </c>
      <c r="MV51">
        <v>2587</v>
      </c>
      <c r="MW51">
        <v>2643</v>
      </c>
      <c r="MX51">
        <v>2682</v>
      </c>
      <c r="MY51">
        <v>2748</v>
      </c>
      <c r="MZ51">
        <v>2788</v>
      </c>
      <c r="NA51">
        <v>2843</v>
      </c>
      <c r="NB51">
        <v>2856</v>
      </c>
      <c r="NC51">
        <v>0</v>
      </c>
      <c r="ND51">
        <v>0</v>
      </c>
      <c r="NE51">
        <v>0</v>
      </c>
      <c r="NF51">
        <v>60</v>
      </c>
      <c r="NG51">
        <v>121</v>
      </c>
      <c r="NH51">
        <v>161</v>
      </c>
      <c r="NI51">
        <v>209</v>
      </c>
      <c r="NJ51">
        <v>268</v>
      </c>
      <c r="NK51">
        <v>321</v>
      </c>
      <c r="NL51">
        <v>387</v>
      </c>
      <c r="NM51">
        <v>443</v>
      </c>
      <c r="NN51">
        <v>498</v>
      </c>
      <c r="NO51">
        <v>549</v>
      </c>
      <c r="NP51">
        <v>598</v>
      </c>
      <c r="NQ51">
        <v>660</v>
      </c>
      <c r="NR51">
        <v>714</v>
      </c>
      <c r="NS51">
        <v>770</v>
      </c>
      <c r="NT51">
        <v>818</v>
      </c>
      <c r="NU51">
        <v>876</v>
      </c>
      <c r="NV51">
        <v>935</v>
      </c>
      <c r="NW51">
        <v>990</v>
      </c>
      <c r="NX51">
        <v>1043</v>
      </c>
      <c r="NY51">
        <v>1110</v>
      </c>
      <c r="NZ51">
        <v>1176</v>
      </c>
      <c r="OA51">
        <v>1236</v>
      </c>
      <c r="OB51">
        <v>1289</v>
      </c>
      <c r="OC51">
        <v>1360</v>
      </c>
      <c r="OD51">
        <v>1433</v>
      </c>
      <c r="OE51">
        <v>0</v>
      </c>
      <c r="OF51">
        <v>0</v>
      </c>
      <c r="OG51">
        <v>2193</v>
      </c>
      <c r="OH51">
        <v>2329</v>
      </c>
      <c r="OI51">
        <v>2462</v>
      </c>
      <c r="OJ51">
        <v>2590</v>
      </c>
      <c r="OK51">
        <v>2757</v>
      </c>
      <c r="OL51">
        <v>2864</v>
      </c>
      <c r="OM51">
        <v>3000</v>
      </c>
      <c r="ON51">
        <v>3153</v>
      </c>
      <c r="OO51">
        <v>3261</v>
      </c>
      <c r="OP51">
        <v>3424</v>
      </c>
      <c r="OQ51">
        <v>3527</v>
      </c>
      <c r="OR51">
        <v>3668</v>
      </c>
      <c r="OS51">
        <v>3782</v>
      </c>
      <c r="OT51">
        <v>3916</v>
      </c>
      <c r="OU51">
        <v>4002</v>
      </c>
      <c r="OV51">
        <v>4119</v>
      </c>
      <c r="OW51">
        <v>4249</v>
      </c>
      <c r="OX51">
        <v>4321</v>
      </c>
      <c r="OY51">
        <v>4371</v>
      </c>
      <c r="OZ51">
        <v>4460</v>
      </c>
      <c r="PA51">
        <v>4568</v>
      </c>
      <c r="PB51">
        <v>4620</v>
      </c>
      <c r="PC51">
        <v>4653</v>
      </c>
      <c r="PD51">
        <v>4708</v>
      </c>
      <c r="PE51">
        <v>4790</v>
      </c>
      <c r="PF51">
        <v>4804</v>
      </c>
      <c r="PG51">
        <v>0</v>
      </c>
      <c r="PH51">
        <v>0</v>
      </c>
      <c r="PI51">
        <v>0</v>
      </c>
      <c r="PJ51">
        <v>69</v>
      </c>
      <c r="PK51">
        <v>153</v>
      </c>
      <c r="PL51">
        <v>226</v>
      </c>
      <c r="PM51">
        <v>296</v>
      </c>
      <c r="PN51">
        <v>388</v>
      </c>
      <c r="PO51">
        <v>482</v>
      </c>
      <c r="PP51">
        <v>564</v>
      </c>
      <c r="PQ51">
        <v>676</v>
      </c>
      <c r="PR51">
        <v>754</v>
      </c>
      <c r="PS51">
        <v>853</v>
      </c>
      <c r="PT51">
        <v>961</v>
      </c>
      <c r="PU51">
        <v>1096</v>
      </c>
      <c r="PV51">
        <v>1204</v>
      </c>
      <c r="PW51">
        <v>1339</v>
      </c>
      <c r="PX51">
        <v>1463</v>
      </c>
      <c r="PY51">
        <v>1589</v>
      </c>
      <c r="PZ51">
        <v>1738</v>
      </c>
      <c r="QA51">
        <v>1871</v>
      </c>
      <c r="QB51">
        <v>1998</v>
      </c>
      <c r="QC51">
        <v>2117</v>
      </c>
      <c r="QD51">
        <v>2285</v>
      </c>
      <c r="QE51">
        <v>2442</v>
      </c>
      <c r="QF51">
        <v>2571</v>
      </c>
      <c r="QG51">
        <v>2719</v>
      </c>
      <c r="QH51">
        <v>2917</v>
      </c>
      <c r="QI51">
        <v>0</v>
      </c>
      <c r="QJ51">
        <v>0</v>
      </c>
      <c r="QK51">
        <v>7572</v>
      </c>
      <c r="QL51">
        <v>7630</v>
      </c>
      <c r="QM51">
        <v>7675</v>
      </c>
      <c r="QN51">
        <v>7704</v>
      </c>
      <c r="QO51">
        <v>7719</v>
      </c>
      <c r="QP51">
        <v>7732</v>
      </c>
      <c r="QQ51">
        <v>7752</v>
      </c>
      <c r="QR51">
        <v>7708</v>
      </c>
      <c r="QS51">
        <v>7794</v>
      </c>
      <c r="QT51">
        <v>7892</v>
      </c>
      <c r="QU51">
        <v>7967</v>
      </c>
      <c r="QV51">
        <v>7992</v>
      </c>
      <c r="QW51">
        <v>7923</v>
      </c>
      <c r="QX51">
        <v>7891</v>
      </c>
      <c r="QY51">
        <v>7890</v>
      </c>
      <c r="QZ51">
        <v>7920</v>
      </c>
      <c r="RA51">
        <v>7919</v>
      </c>
      <c r="RB51">
        <v>7924</v>
      </c>
      <c r="RC51">
        <v>7943</v>
      </c>
      <c r="RD51">
        <v>8066</v>
      </c>
      <c r="RE51">
        <v>8059</v>
      </c>
      <c r="RF51">
        <v>8039</v>
      </c>
      <c r="RG51">
        <v>8068</v>
      </c>
      <c r="RH51">
        <v>8077</v>
      </c>
      <c r="RI51">
        <v>8040</v>
      </c>
      <c r="RJ51">
        <v>7956</v>
      </c>
      <c r="RK51">
        <v>0</v>
      </c>
      <c r="RL51">
        <v>0</v>
      </c>
      <c r="RM51">
        <v>8458</v>
      </c>
      <c r="RN51">
        <v>8414</v>
      </c>
      <c r="RO51">
        <v>8360</v>
      </c>
      <c r="RP51">
        <v>8372</v>
      </c>
      <c r="RQ51">
        <v>8368</v>
      </c>
      <c r="RR51">
        <v>8344</v>
      </c>
      <c r="RS51">
        <v>8344</v>
      </c>
      <c r="RT51">
        <v>8404</v>
      </c>
      <c r="RU51">
        <v>8366</v>
      </c>
      <c r="RV51">
        <v>8373</v>
      </c>
      <c r="RW51">
        <v>8401</v>
      </c>
      <c r="RX51">
        <v>8383</v>
      </c>
      <c r="RY51">
        <v>8406</v>
      </c>
      <c r="RZ51">
        <v>8440</v>
      </c>
      <c r="SA51">
        <v>8408</v>
      </c>
      <c r="SB51">
        <v>8455</v>
      </c>
      <c r="SC51">
        <v>8489</v>
      </c>
      <c r="SD51">
        <v>8470</v>
      </c>
      <c r="SE51">
        <v>8452</v>
      </c>
      <c r="SF51">
        <v>8407</v>
      </c>
      <c r="SG51">
        <v>8419</v>
      </c>
      <c r="SH51">
        <v>8428</v>
      </c>
      <c r="SI51">
        <v>8393</v>
      </c>
      <c r="SJ51">
        <v>8384</v>
      </c>
      <c r="SK51">
        <v>8354</v>
      </c>
      <c r="SL51">
        <v>8358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779190.34889999998</v>
      </c>
      <c r="SU51">
        <v>774911.4632</v>
      </c>
      <c r="SV51">
        <v>764727.08829999994</v>
      </c>
      <c r="SW51">
        <v>752054.17539999995</v>
      </c>
      <c r="SX51">
        <v>739094.13619999995</v>
      </c>
      <c r="SY51">
        <v>723965.81019999995</v>
      </c>
      <c r="SZ51">
        <v>709091.74560000002</v>
      </c>
      <c r="TA51">
        <v>693522.17700000003</v>
      </c>
      <c r="TB51">
        <v>676752.27240000002</v>
      </c>
      <c r="TC51">
        <v>658015.6385</v>
      </c>
      <c r="TD51">
        <v>642634.97849999997</v>
      </c>
      <c r="TE51">
        <v>627974.83219999995</v>
      </c>
      <c r="TF51">
        <v>611022.14509999997</v>
      </c>
      <c r="TG51">
        <v>599358.96310000005</v>
      </c>
      <c r="TH51">
        <v>581061.20970000001</v>
      </c>
      <c r="TI51">
        <v>565021.32420000003</v>
      </c>
      <c r="TJ51">
        <v>546319.15480000002</v>
      </c>
      <c r="TK51">
        <v>529829.92929999996</v>
      </c>
      <c r="TL51">
        <v>516638.83270000003</v>
      </c>
      <c r="TM51">
        <v>499355.09120000002</v>
      </c>
      <c r="TN51">
        <v>485456.1655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410366.1447</v>
      </c>
      <c r="TW51">
        <v>442707.29389999999</v>
      </c>
      <c r="TX51">
        <v>471929.6948</v>
      </c>
      <c r="TY51">
        <v>501871.99800000002</v>
      </c>
      <c r="TZ51">
        <v>527162.42200000002</v>
      </c>
      <c r="UA51">
        <v>544468.15150000004</v>
      </c>
      <c r="UB51">
        <v>560318.56920000003</v>
      </c>
      <c r="UC51">
        <v>567900.13159999996</v>
      </c>
      <c r="UD51">
        <v>575678.56819999998</v>
      </c>
      <c r="UE51">
        <v>577475.51919999998</v>
      </c>
      <c r="UF51">
        <v>581829.17630000005</v>
      </c>
      <c r="UG51">
        <v>579153.41619999998</v>
      </c>
      <c r="UH51">
        <v>574985.34970000002</v>
      </c>
      <c r="UI51">
        <v>566725.47400000005</v>
      </c>
      <c r="UJ51">
        <v>566543.57059999998</v>
      </c>
      <c r="UK51">
        <v>561815.98419999995</v>
      </c>
      <c r="UL51">
        <v>554391.85219999996</v>
      </c>
      <c r="UM51">
        <v>545500.78700000001</v>
      </c>
      <c r="UN51">
        <v>535966.65839999996</v>
      </c>
      <c r="UO51">
        <v>529743.84470000002</v>
      </c>
      <c r="UP51">
        <v>515616.47409999999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291603.9474</v>
      </c>
      <c r="UY51">
        <v>312334.95150000002</v>
      </c>
      <c r="UZ51">
        <v>354664.11349999998</v>
      </c>
      <c r="VA51">
        <v>404592.55660000001</v>
      </c>
      <c r="VB51">
        <v>451311.67229999998</v>
      </c>
      <c r="VC51">
        <v>478737.66029999999</v>
      </c>
      <c r="VD51">
        <v>513636.58799999999</v>
      </c>
      <c r="VE51">
        <v>536918.34649999999</v>
      </c>
      <c r="VF51">
        <v>561378.40560000006</v>
      </c>
      <c r="VG51">
        <v>596934.96669999999</v>
      </c>
      <c r="VH51">
        <v>628544.15839999996</v>
      </c>
      <c r="VI51">
        <v>667319.35430000001</v>
      </c>
      <c r="VJ51">
        <v>676912.24320000003</v>
      </c>
      <c r="VK51">
        <v>675131.53570000001</v>
      </c>
      <c r="VL51">
        <v>694024.42279999994</v>
      </c>
      <c r="VM51">
        <v>729357.19</v>
      </c>
      <c r="VN51">
        <v>710458.52430000005</v>
      </c>
      <c r="VO51">
        <v>696594.91949999996</v>
      </c>
      <c r="VP51">
        <v>706142.76540000003</v>
      </c>
      <c r="VQ51">
        <v>709179.03870000003</v>
      </c>
      <c r="VR51">
        <v>719772.50670000003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111044.7567</v>
      </c>
      <c r="WA51">
        <v>161715.66510000001</v>
      </c>
      <c r="WB51">
        <v>52335.166689999998</v>
      </c>
      <c r="WC51">
        <v>152432.52429999999</v>
      </c>
      <c r="WD51">
        <v>147992.7421</v>
      </c>
      <c r="WE51">
        <v>359205.68459999998</v>
      </c>
      <c r="WF51">
        <v>209246.02989999999</v>
      </c>
      <c r="WG51">
        <v>383730.5834</v>
      </c>
      <c r="WH51">
        <v>328724.08630000002</v>
      </c>
      <c r="WI51">
        <v>276596.31849999999</v>
      </c>
      <c r="WJ51">
        <v>185912.38740000001</v>
      </c>
      <c r="WK51">
        <v>340939.6532</v>
      </c>
      <c r="WL51">
        <v>272595.9535</v>
      </c>
      <c r="WM51">
        <v>321368.3224</v>
      </c>
      <c r="WN51">
        <v>256947.83059999999</v>
      </c>
      <c r="WO51">
        <v>302920.46600000001</v>
      </c>
      <c r="WP51">
        <v>605494.93489999999</v>
      </c>
      <c r="WQ51">
        <v>604655.1361</v>
      </c>
      <c r="WR51">
        <v>521816.73019999999</v>
      </c>
      <c r="WS51">
        <v>379963.6385</v>
      </c>
      <c r="WT51">
        <v>399638.1311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30200000</v>
      </c>
      <c r="ZG51">
        <v>30500000</v>
      </c>
      <c r="ZH51">
        <v>30300000</v>
      </c>
      <c r="ZI51">
        <v>30000000</v>
      </c>
      <c r="ZJ51">
        <v>29700000</v>
      </c>
      <c r="ZK51">
        <v>29800000</v>
      </c>
      <c r="ZL51">
        <v>29800000</v>
      </c>
      <c r="ZM51">
        <v>29800000</v>
      </c>
      <c r="ZN51">
        <v>29900000</v>
      </c>
      <c r="ZO51">
        <v>29500000</v>
      </c>
      <c r="ZP51">
        <v>29400000</v>
      </c>
      <c r="ZQ51">
        <v>29100000</v>
      </c>
      <c r="ZR51">
        <v>28900000</v>
      </c>
      <c r="ZS51">
        <v>28600000</v>
      </c>
      <c r="ZT51">
        <v>28600000</v>
      </c>
      <c r="ZU51">
        <v>28400000</v>
      </c>
      <c r="ZV51">
        <v>28000000</v>
      </c>
      <c r="ZW51">
        <v>27800000</v>
      </c>
      <c r="ZX51">
        <v>27400000</v>
      </c>
      <c r="ZY51">
        <v>27100000</v>
      </c>
      <c r="ZZ51">
        <v>26500000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28200000</v>
      </c>
      <c r="ABK51">
        <v>28700000</v>
      </c>
      <c r="ABL51">
        <v>29300000</v>
      </c>
      <c r="ABM51">
        <v>29400000</v>
      </c>
      <c r="ABN51">
        <v>30000000</v>
      </c>
      <c r="ABO51">
        <v>30000000</v>
      </c>
      <c r="ABP51">
        <v>30300000</v>
      </c>
      <c r="ABQ51">
        <v>30300000</v>
      </c>
      <c r="ABR51">
        <v>30500000</v>
      </c>
      <c r="ABS51">
        <v>30200000</v>
      </c>
      <c r="ABT51">
        <v>30200000</v>
      </c>
      <c r="ABU51">
        <v>30300000</v>
      </c>
      <c r="ABV51">
        <v>29900000</v>
      </c>
      <c r="ABW51">
        <v>29300000</v>
      </c>
      <c r="ABX51">
        <v>29100000</v>
      </c>
      <c r="ABY51">
        <v>28900000</v>
      </c>
      <c r="ABZ51">
        <v>28400000</v>
      </c>
      <c r="ACA51">
        <v>27800000</v>
      </c>
      <c r="ACB51">
        <v>27300000</v>
      </c>
      <c r="ACC51">
        <v>26900000</v>
      </c>
      <c r="ACD51">
        <v>26200000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2380000</v>
      </c>
      <c r="ADO51">
        <v>2320000</v>
      </c>
      <c r="ADP51">
        <v>2240000</v>
      </c>
      <c r="ADQ51">
        <v>2200000</v>
      </c>
      <c r="ADR51">
        <v>2160000</v>
      </c>
      <c r="ADS51">
        <v>2120000</v>
      </c>
      <c r="ADT51">
        <v>2060000</v>
      </c>
      <c r="ADU51">
        <v>1980000</v>
      </c>
      <c r="ADV51">
        <v>1920000</v>
      </c>
      <c r="ADW51">
        <v>1860000</v>
      </c>
      <c r="ADX51">
        <v>1820000</v>
      </c>
      <c r="ADY51">
        <v>1760000</v>
      </c>
      <c r="ADZ51">
        <v>1710000</v>
      </c>
      <c r="AEA51">
        <v>1670000</v>
      </c>
      <c r="AEB51">
        <v>1640000</v>
      </c>
      <c r="AEC51">
        <v>1590000</v>
      </c>
      <c r="AED51">
        <v>1540000</v>
      </c>
      <c r="AEE51">
        <v>1500000</v>
      </c>
      <c r="AEF51">
        <v>1460000</v>
      </c>
      <c r="AEG51">
        <v>1410000</v>
      </c>
      <c r="AEH51">
        <v>1360000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10200000</v>
      </c>
      <c r="AEQ51">
        <v>9900000</v>
      </c>
      <c r="AER51">
        <v>9680000</v>
      </c>
      <c r="AES51">
        <v>9360000</v>
      </c>
      <c r="AET51">
        <v>9090000</v>
      </c>
      <c r="AEU51">
        <v>8860000</v>
      </c>
      <c r="AEV51">
        <v>8580000</v>
      </c>
      <c r="AEW51">
        <v>8350000</v>
      </c>
      <c r="AEX51">
        <v>8140000</v>
      </c>
      <c r="AEY51">
        <v>7880000</v>
      </c>
      <c r="AEZ51">
        <v>7690000</v>
      </c>
      <c r="AFA51">
        <v>7500000</v>
      </c>
      <c r="AFB51">
        <v>7260000</v>
      </c>
      <c r="AFC51">
        <v>7040000</v>
      </c>
      <c r="AFD51">
        <v>6790000</v>
      </c>
      <c r="AFE51">
        <v>6610000</v>
      </c>
      <c r="AFF51">
        <v>6420000</v>
      </c>
      <c r="AFG51">
        <v>6210000</v>
      </c>
      <c r="AFH51">
        <v>6020000</v>
      </c>
      <c r="AFI51">
        <v>5820000</v>
      </c>
      <c r="AFJ51">
        <v>5660000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225.29536730000001</v>
      </c>
      <c r="AGU51">
        <v>243.0510013</v>
      </c>
      <c r="AGV51">
        <v>259.09440949999998</v>
      </c>
      <c r="AGW51">
        <v>275.53305169999999</v>
      </c>
      <c r="AGX51">
        <v>289.41776270000003</v>
      </c>
      <c r="AGY51">
        <v>298.91879180000001</v>
      </c>
      <c r="AGZ51">
        <v>307.6208393</v>
      </c>
      <c r="AHA51">
        <v>311.78319750000003</v>
      </c>
      <c r="AHB51">
        <v>316.05364179999998</v>
      </c>
      <c r="AHC51">
        <v>317.04018689999998</v>
      </c>
      <c r="AHD51">
        <v>319.43039090000002</v>
      </c>
      <c r="AHE51">
        <v>317.96137019999998</v>
      </c>
      <c r="AHF51">
        <v>315.6730574</v>
      </c>
      <c r="AHG51">
        <v>311.13829809999999</v>
      </c>
      <c r="AHH51">
        <v>311.03843119999999</v>
      </c>
      <c r="AHI51">
        <v>308.4429361</v>
      </c>
      <c r="AHJ51">
        <v>304.36700880000001</v>
      </c>
      <c r="AHK51">
        <v>299.4857197</v>
      </c>
      <c r="AHL51">
        <v>294.25138199999998</v>
      </c>
      <c r="AHM51">
        <v>290.83499119999999</v>
      </c>
      <c r="AHN51">
        <v>283.07891480000001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37.781029269999998</v>
      </c>
      <c r="AHW51">
        <v>40.466996590000001</v>
      </c>
      <c r="AHX51">
        <v>45.951282110000001</v>
      </c>
      <c r="AHY51">
        <v>52.420151920000002</v>
      </c>
      <c r="AHZ51">
        <v>58.473212230000001</v>
      </c>
      <c r="AIA51">
        <v>62.026600530000003</v>
      </c>
      <c r="AIB51">
        <v>66.548203950000001</v>
      </c>
      <c r="AIC51">
        <v>69.564654200000007</v>
      </c>
      <c r="AID51">
        <v>72.733768400000002</v>
      </c>
      <c r="AIE51">
        <v>77.340576659999996</v>
      </c>
      <c r="AIF51">
        <v>81.435952630000003</v>
      </c>
      <c r="AIG51">
        <v>86.459776289999994</v>
      </c>
      <c r="AIH51">
        <v>87.702658009999993</v>
      </c>
      <c r="AII51">
        <v>87.471944530000002</v>
      </c>
      <c r="AIJ51">
        <v>89.919760229999994</v>
      </c>
      <c r="AIK51">
        <v>94.497573130000006</v>
      </c>
      <c r="AIL51">
        <v>92.049008740000005</v>
      </c>
      <c r="AIM51">
        <v>90.252801030000001</v>
      </c>
      <c r="AIN51">
        <v>91.489846839999998</v>
      </c>
      <c r="AIO51">
        <v>91.883234979999997</v>
      </c>
      <c r="AIP51">
        <v>93.255754550000006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1.176880787</v>
      </c>
      <c r="AIY51">
        <v>1.713904058</v>
      </c>
      <c r="AIZ51">
        <v>0.55466150800000003</v>
      </c>
      <c r="AJA51">
        <v>1.6155189539999999</v>
      </c>
      <c r="AJB51">
        <v>1.5684650040000001</v>
      </c>
      <c r="AJC51">
        <v>3.8069538930000002</v>
      </c>
      <c r="AJD51">
        <v>2.2176430439999999</v>
      </c>
      <c r="AJE51">
        <v>4.0668750539999996</v>
      </c>
      <c r="AJF51">
        <v>3.4839021030000001</v>
      </c>
      <c r="AJG51">
        <v>2.9314386620000001</v>
      </c>
      <c r="AJH51">
        <v>1.970347122</v>
      </c>
      <c r="AJI51">
        <v>3.613365811</v>
      </c>
      <c r="AJJ51">
        <v>2.8890417679999998</v>
      </c>
      <c r="AJK51">
        <v>3.4059438320000002</v>
      </c>
      <c r="AJL51">
        <v>2.7231989520000002</v>
      </c>
      <c r="AJM51">
        <v>3.2104287230000002</v>
      </c>
      <c r="AJN51">
        <v>6.4171904800000004</v>
      </c>
      <c r="AJO51">
        <v>6.4082900770000002</v>
      </c>
      <c r="AJP51">
        <v>5.5303474230000003</v>
      </c>
      <c r="AJQ51">
        <v>4.0269520070000002</v>
      </c>
      <c r="AJR51">
        <v>4.2354673219999999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279.85834219999998</v>
      </c>
      <c r="AKA51">
        <v>216.28797510000001</v>
      </c>
      <c r="AKB51">
        <v>366.83754820000001</v>
      </c>
      <c r="AKC51">
        <v>152.9188436</v>
      </c>
      <c r="AKD51">
        <v>156.1181101</v>
      </c>
      <c r="AKE51">
        <v>283.8956475</v>
      </c>
      <c r="AKF51">
        <v>416.61301609999998</v>
      </c>
      <c r="AKG51">
        <v>429.55439280000002</v>
      </c>
      <c r="AKH51">
        <v>530.21039110000004</v>
      </c>
      <c r="AKI51">
        <v>361.04825090000003</v>
      </c>
      <c r="AKJ51">
        <v>303.80968239999999</v>
      </c>
      <c r="AKK51">
        <v>329.78898349999997</v>
      </c>
      <c r="AKL51">
        <v>532.85400549999997</v>
      </c>
      <c r="AKM51">
        <v>387.55286280000001</v>
      </c>
      <c r="AKN51">
        <v>369.91783559999999</v>
      </c>
      <c r="AKO51">
        <v>269.93624290000002</v>
      </c>
      <c r="AKP51">
        <v>424.94400780000001</v>
      </c>
      <c r="AKQ51">
        <v>489.26914219999998</v>
      </c>
      <c r="AKR51">
        <v>404.77337890000001</v>
      </c>
      <c r="AKS51">
        <v>425.07749910000001</v>
      </c>
      <c r="AKT51">
        <v>422.38773830000002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112.9280808</v>
      </c>
      <c r="AME51">
        <v>114.0147458</v>
      </c>
      <c r="AMF51">
        <v>113.1721502</v>
      </c>
      <c r="AMG51">
        <v>112.28191510000001</v>
      </c>
      <c r="AMH51">
        <v>111.18067569999999</v>
      </c>
      <c r="AMI51">
        <v>111.23629390000001</v>
      </c>
      <c r="AMJ51">
        <v>111.4040553</v>
      </c>
      <c r="AMK51">
        <v>111.41677989999999</v>
      </c>
      <c r="AML51">
        <v>111.6801672</v>
      </c>
      <c r="AMM51">
        <v>110.2504615</v>
      </c>
      <c r="AMN51">
        <v>109.9737803</v>
      </c>
      <c r="AMO51">
        <v>108.7152342</v>
      </c>
      <c r="AMP51">
        <v>107.9196669</v>
      </c>
      <c r="AMQ51">
        <v>106.9077095</v>
      </c>
      <c r="AMR51">
        <v>107.0633176</v>
      </c>
      <c r="AMS51">
        <v>106.1950336</v>
      </c>
      <c r="AMT51">
        <v>104.6233429</v>
      </c>
      <c r="AMU51">
        <v>104.0756957</v>
      </c>
      <c r="AMV51">
        <v>102.5151706</v>
      </c>
      <c r="AMW51">
        <v>101.49274629999999</v>
      </c>
      <c r="AMX51">
        <v>98.987218979999994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515.33822510000005</v>
      </c>
      <c r="ANG51">
        <v>300.32333670000003</v>
      </c>
      <c r="ANH51">
        <v>489.82329140000002</v>
      </c>
      <c r="ANI51">
        <v>297.03272470000002</v>
      </c>
      <c r="ANJ51">
        <v>352.53668299999998</v>
      </c>
      <c r="ANK51">
        <v>362.91981929999997</v>
      </c>
      <c r="ANL51">
        <v>262.49034039999998</v>
      </c>
      <c r="ANM51">
        <v>354.65940590000002</v>
      </c>
      <c r="ANN51">
        <v>240.04957300000001</v>
      </c>
      <c r="ANO51">
        <v>314.06630030000002</v>
      </c>
      <c r="ANP51">
        <v>190.8844977</v>
      </c>
      <c r="ANQ51">
        <v>279.48225930000001</v>
      </c>
      <c r="ANR51">
        <v>292.41736470000001</v>
      </c>
      <c r="ANS51">
        <v>219.54934589999999</v>
      </c>
      <c r="ANT51">
        <v>248.45383179999999</v>
      </c>
      <c r="ANU51">
        <v>303.55753909999999</v>
      </c>
      <c r="ANV51">
        <v>221.29742089999999</v>
      </c>
      <c r="ANW51">
        <v>243.8111577</v>
      </c>
      <c r="ANX51">
        <v>148.3336645</v>
      </c>
      <c r="ANY51">
        <v>226.23207360000001</v>
      </c>
      <c r="ANZ51">
        <v>282.58607960000001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88.785287490000002</v>
      </c>
      <c r="AOI51">
        <v>90.292571480000007</v>
      </c>
      <c r="AOJ51">
        <v>92.133487990000006</v>
      </c>
      <c r="AOK51">
        <v>92.513927039999999</v>
      </c>
      <c r="AOL51">
        <v>94.308936799999998</v>
      </c>
      <c r="AOM51">
        <v>94.316424350000005</v>
      </c>
      <c r="AON51">
        <v>95.230040799999998</v>
      </c>
      <c r="AOO51">
        <v>95.329857360000005</v>
      </c>
      <c r="AOP51">
        <v>95.832513090000006</v>
      </c>
      <c r="AOQ51">
        <v>95.084571479999994</v>
      </c>
      <c r="AOR51">
        <v>95.01398571</v>
      </c>
      <c r="AOS51">
        <v>95.157988029999999</v>
      </c>
      <c r="AOT51">
        <v>93.951898740000004</v>
      </c>
      <c r="AOU51">
        <v>92.270925550000001</v>
      </c>
      <c r="AOV51">
        <v>91.407473339999996</v>
      </c>
      <c r="AOW51">
        <v>90.894104709999993</v>
      </c>
      <c r="AOX51">
        <v>89.251263280000003</v>
      </c>
      <c r="AOY51">
        <v>87.270652720000001</v>
      </c>
      <c r="AOZ51">
        <v>85.730311380000003</v>
      </c>
      <c r="APA51">
        <v>84.683000120000003</v>
      </c>
      <c r="APB51">
        <v>82.456803730000004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969.2143135</v>
      </c>
      <c r="APK51">
        <v>976.8804705</v>
      </c>
      <c r="APL51">
        <v>806.76255849999995</v>
      </c>
      <c r="APM51">
        <v>1086.3313410000001</v>
      </c>
      <c r="APN51">
        <v>721.23733370000002</v>
      </c>
      <c r="APO51">
        <v>895.00833050000006</v>
      </c>
      <c r="APP51">
        <v>999.76046010000005</v>
      </c>
      <c r="APQ51">
        <v>1204.690754</v>
      </c>
      <c r="APR51">
        <v>915.32965939999997</v>
      </c>
      <c r="APS51">
        <v>1052.2345310000001</v>
      </c>
      <c r="APT51">
        <v>996.4776779</v>
      </c>
      <c r="APU51">
        <v>878.71745529999998</v>
      </c>
      <c r="APV51">
        <v>1028.1383519999999</v>
      </c>
      <c r="APW51">
        <v>964.42435169999999</v>
      </c>
      <c r="APX51">
        <v>861.27450610000005</v>
      </c>
      <c r="APY51">
        <v>759.94298240000001</v>
      </c>
      <c r="APZ51">
        <v>1067.1782740000001</v>
      </c>
      <c r="AQA51">
        <v>915.7901372</v>
      </c>
      <c r="AQB51">
        <v>718.07052859999999</v>
      </c>
      <c r="AQC51">
        <v>816.0346184</v>
      </c>
      <c r="AQD51">
        <v>1016.7597490000001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85.535248379999999</v>
      </c>
      <c r="ARO51">
        <v>83.043930459999999</v>
      </c>
      <c r="ARP51">
        <v>81.204934379999997</v>
      </c>
      <c r="ARQ51">
        <v>78.483255889999995</v>
      </c>
      <c r="ARR51">
        <v>76.261091660000005</v>
      </c>
      <c r="ARS51">
        <v>74.287490300000002</v>
      </c>
      <c r="ART51">
        <v>71.969244439999997</v>
      </c>
      <c r="ARU51">
        <v>70.064759910000006</v>
      </c>
      <c r="ARV51">
        <v>68.299177610000001</v>
      </c>
      <c r="ARW51">
        <v>66.058469299999999</v>
      </c>
      <c r="ARX51">
        <v>64.492942220000003</v>
      </c>
      <c r="ARY51">
        <v>62.866298049999997</v>
      </c>
      <c r="ARZ51">
        <v>60.898632329999998</v>
      </c>
      <c r="ASA51">
        <v>58.99923665</v>
      </c>
      <c r="ASB51">
        <v>56.975838709999998</v>
      </c>
      <c r="ASC51">
        <v>55.395305819999997</v>
      </c>
      <c r="ASD51">
        <v>53.839343679999999</v>
      </c>
      <c r="ASE51">
        <v>52.054134339999997</v>
      </c>
      <c r="ASF51">
        <v>50.483801489999998</v>
      </c>
      <c r="ASG51">
        <v>48.83801759</v>
      </c>
      <c r="ASH51">
        <v>47.438254219999997</v>
      </c>
    </row>
    <row r="52" spans="3:1178" x14ac:dyDescent="0.25">
      <c r="C52">
        <v>0</v>
      </c>
      <c r="D52">
        <v>0</v>
      </c>
      <c r="E52">
        <v>0</v>
      </c>
      <c r="F52">
        <v>221</v>
      </c>
      <c r="G52">
        <v>212</v>
      </c>
      <c r="H52">
        <v>224</v>
      </c>
      <c r="I52">
        <v>238</v>
      </c>
      <c r="J52">
        <v>226</v>
      </c>
      <c r="K52">
        <v>231</v>
      </c>
      <c r="L52">
        <v>217</v>
      </c>
      <c r="M52">
        <v>216</v>
      </c>
      <c r="N52">
        <v>200</v>
      </c>
      <c r="O52">
        <v>212</v>
      </c>
      <c r="P52">
        <v>233</v>
      </c>
      <c r="Q52">
        <v>257</v>
      </c>
      <c r="R52">
        <v>226</v>
      </c>
      <c r="S52">
        <v>244</v>
      </c>
      <c r="T52">
        <v>233</v>
      </c>
      <c r="U52">
        <v>230</v>
      </c>
      <c r="V52">
        <v>240</v>
      </c>
      <c r="W52">
        <v>228</v>
      </c>
      <c r="X52">
        <v>226</v>
      </c>
      <c r="Y52">
        <v>246</v>
      </c>
      <c r="Z52">
        <v>259</v>
      </c>
      <c r="AA52">
        <v>243</v>
      </c>
      <c r="AB52">
        <v>240</v>
      </c>
      <c r="AC52">
        <v>230</v>
      </c>
      <c r="AD52">
        <v>234</v>
      </c>
      <c r="AE52">
        <v>0</v>
      </c>
      <c r="AF52">
        <v>0</v>
      </c>
      <c r="AG52">
        <v>0</v>
      </c>
      <c r="AH52">
        <v>75</v>
      </c>
      <c r="AI52">
        <v>80</v>
      </c>
      <c r="AJ52">
        <v>91</v>
      </c>
      <c r="AK52">
        <v>65</v>
      </c>
      <c r="AL52">
        <v>74</v>
      </c>
      <c r="AM52">
        <v>76</v>
      </c>
      <c r="AN52">
        <v>92</v>
      </c>
      <c r="AO52">
        <v>85</v>
      </c>
      <c r="AP52">
        <v>100</v>
      </c>
      <c r="AQ52">
        <v>88</v>
      </c>
      <c r="AR52">
        <v>76</v>
      </c>
      <c r="AS52">
        <v>112</v>
      </c>
      <c r="AT52">
        <v>88</v>
      </c>
      <c r="AU52">
        <v>96</v>
      </c>
      <c r="AV52">
        <v>128</v>
      </c>
      <c r="AW52">
        <v>107</v>
      </c>
      <c r="AX52">
        <v>119</v>
      </c>
      <c r="AY52">
        <v>109</v>
      </c>
      <c r="AZ52">
        <v>125</v>
      </c>
      <c r="BA52">
        <v>132</v>
      </c>
      <c r="BB52">
        <v>133</v>
      </c>
      <c r="BC52">
        <v>144</v>
      </c>
      <c r="BD52">
        <v>127</v>
      </c>
      <c r="BE52">
        <v>135</v>
      </c>
      <c r="BF52">
        <v>140</v>
      </c>
      <c r="BG52">
        <v>0</v>
      </c>
      <c r="BH52">
        <v>0</v>
      </c>
      <c r="BI52">
        <v>0</v>
      </c>
      <c r="BJ52">
        <v>165</v>
      </c>
      <c r="BK52">
        <v>212</v>
      </c>
      <c r="BL52">
        <v>180</v>
      </c>
      <c r="BM52">
        <v>193</v>
      </c>
      <c r="BN52">
        <v>184</v>
      </c>
      <c r="BO52">
        <v>167</v>
      </c>
      <c r="BP52">
        <v>191</v>
      </c>
      <c r="BQ52">
        <v>200</v>
      </c>
      <c r="BR52">
        <v>202</v>
      </c>
      <c r="BS52">
        <v>216</v>
      </c>
      <c r="BT52">
        <v>179</v>
      </c>
      <c r="BU52">
        <v>200</v>
      </c>
      <c r="BV52">
        <v>219</v>
      </c>
      <c r="BW52">
        <v>187</v>
      </c>
      <c r="BX52">
        <v>185</v>
      </c>
      <c r="BY52">
        <v>199</v>
      </c>
      <c r="BZ52">
        <v>202</v>
      </c>
      <c r="CA52">
        <v>225</v>
      </c>
      <c r="CB52">
        <v>210</v>
      </c>
      <c r="CC52">
        <v>193</v>
      </c>
      <c r="CD52">
        <v>241</v>
      </c>
      <c r="CE52">
        <v>224</v>
      </c>
      <c r="CF52">
        <v>221</v>
      </c>
      <c r="CG52">
        <v>225</v>
      </c>
      <c r="CH52">
        <v>253</v>
      </c>
      <c r="CI52">
        <v>0</v>
      </c>
      <c r="CJ52">
        <v>0</v>
      </c>
      <c r="CK52">
        <v>0</v>
      </c>
      <c r="CL52">
        <v>26</v>
      </c>
      <c r="CM52">
        <v>37</v>
      </c>
      <c r="CN52">
        <v>34</v>
      </c>
      <c r="CO52">
        <v>40</v>
      </c>
      <c r="CP52">
        <v>47</v>
      </c>
      <c r="CQ52">
        <v>33</v>
      </c>
      <c r="CR52">
        <v>32</v>
      </c>
      <c r="CS52">
        <v>37</v>
      </c>
      <c r="CT52">
        <v>45</v>
      </c>
      <c r="CU52">
        <v>46</v>
      </c>
      <c r="CV52">
        <v>44</v>
      </c>
      <c r="CW52">
        <v>41</v>
      </c>
      <c r="CX52">
        <v>43</v>
      </c>
      <c r="CY52">
        <v>53</v>
      </c>
      <c r="CZ52">
        <v>41</v>
      </c>
      <c r="DA52">
        <v>32</v>
      </c>
      <c r="DB52">
        <v>45</v>
      </c>
      <c r="DC52">
        <v>49</v>
      </c>
      <c r="DD52">
        <v>49</v>
      </c>
      <c r="DE52">
        <v>42</v>
      </c>
      <c r="DF52">
        <v>44</v>
      </c>
      <c r="DG52">
        <v>51</v>
      </c>
      <c r="DH52">
        <v>44</v>
      </c>
      <c r="DI52">
        <v>50</v>
      </c>
      <c r="DJ52">
        <v>44</v>
      </c>
      <c r="DK52">
        <v>0</v>
      </c>
      <c r="DL52">
        <v>0</v>
      </c>
      <c r="DM52">
        <v>0</v>
      </c>
      <c r="DN52">
        <v>1</v>
      </c>
      <c r="DO52">
        <v>3</v>
      </c>
      <c r="DP52">
        <v>1</v>
      </c>
      <c r="DQ52">
        <v>3</v>
      </c>
      <c r="DR52">
        <v>2</v>
      </c>
      <c r="DS52">
        <v>2</v>
      </c>
      <c r="DT52">
        <v>2</v>
      </c>
      <c r="DU52">
        <v>2</v>
      </c>
      <c r="DV52">
        <v>4</v>
      </c>
      <c r="DW52">
        <v>1</v>
      </c>
      <c r="DX52">
        <v>1</v>
      </c>
      <c r="DY52">
        <v>1</v>
      </c>
      <c r="DZ52">
        <v>1</v>
      </c>
      <c r="EA52">
        <v>3</v>
      </c>
      <c r="EB52">
        <v>1</v>
      </c>
      <c r="EC52">
        <v>2</v>
      </c>
      <c r="ED52">
        <v>5</v>
      </c>
      <c r="EE52">
        <v>3</v>
      </c>
      <c r="EF52">
        <v>3</v>
      </c>
      <c r="EG52">
        <v>5</v>
      </c>
      <c r="EH52">
        <v>5</v>
      </c>
      <c r="EI52">
        <v>3</v>
      </c>
      <c r="EJ52">
        <v>7</v>
      </c>
      <c r="EK52">
        <v>6</v>
      </c>
      <c r="EL52">
        <v>6</v>
      </c>
      <c r="EM52">
        <v>0</v>
      </c>
      <c r="EN52">
        <v>0</v>
      </c>
      <c r="EO52">
        <v>0</v>
      </c>
      <c r="EP52">
        <v>20</v>
      </c>
      <c r="EQ52">
        <v>5</v>
      </c>
      <c r="ER52">
        <v>5</v>
      </c>
      <c r="ES52">
        <v>10</v>
      </c>
      <c r="ET52">
        <v>15</v>
      </c>
      <c r="EU52">
        <v>10</v>
      </c>
      <c r="EV52">
        <v>10</v>
      </c>
      <c r="EW52">
        <v>5</v>
      </c>
      <c r="EX52">
        <v>20</v>
      </c>
      <c r="EY52">
        <v>5</v>
      </c>
      <c r="EZ52">
        <v>25</v>
      </c>
      <c r="FA52">
        <v>0</v>
      </c>
      <c r="FB52">
        <v>5</v>
      </c>
      <c r="FC52">
        <v>10</v>
      </c>
      <c r="FD52">
        <v>5</v>
      </c>
      <c r="FE52">
        <v>5</v>
      </c>
      <c r="FF52">
        <v>15</v>
      </c>
      <c r="FG52">
        <v>10</v>
      </c>
      <c r="FH52">
        <v>10</v>
      </c>
      <c r="FI52">
        <v>25</v>
      </c>
      <c r="FJ52">
        <v>10</v>
      </c>
      <c r="FK52">
        <v>20</v>
      </c>
      <c r="FL52">
        <v>25</v>
      </c>
      <c r="FM52">
        <v>20</v>
      </c>
      <c r="FN52">
        <v>15</v>
      </c>
      <c r="FO52">
        <v>0</v>
      </c>
      <c r="FP52">
        <v>0</v>
      </c>
      <c r="FQ52">
        <v>4652</v>
      </c>
      <c r="FR52">
        <v>5103</v>
      </c>
      <c r="FS52">
        <v>5517</v>
      </c>
      <c r="FT52">
        <v>5857</v>
      </c>
      <c r="FU52">
        <v>6193</v>
      </c>
      <c r="FV52">
        <v>6494</v>
      </c>
      <c r="FW52">
        <v>6708</v>
      </c>
      <c r="FX52">
        <v>6940</v>
      </c>
      <c r="FY52">
        <v>7155</v>
      </c>
      <c r="FZ52">
        <v>7396</v>
      </c>
      <c r="GA52">
        <v>7546</v>
      </c>
      <c r="GB52">
        <v>7634</v>
      </c>
      <c r="GC52">
        <v>7729</v>
      </c>
      <c r="GD52">
        <v>7832</v>
      </c>
      <c r="GE52">
        <v>7902</v>
      </c>
      <c r="GF52">
        <v>8032</v>
      </c>
      <c r="GG52">
        <v>8156</v>
      </c>
      <c r="GH52">
        <v>8204</v>
      </c>
      <c r="GI52">
        <v>8287</v>
      </c>
      <c r="GJ52">
        <v>8350</v>
      </c>
      <c r="GK52">
        <v>8371</v>
      </c>
      <c r="GL52">
        <v>8381</v>
      </c>
      <c r="GM52">
        <v>8481</v>
      </c>
      <c r="GN52">
        <v>8512</v>
      </c>
      <c r="GO52">
        <v>8505</v>
      </c>
      <c r="GP52">
        <v>8547</v>
      </c>
      <c r="GQ52">
        <v>0</v>
      </c>
      <c r="GR52">
        <v>0</v>
      </c>
      <c r="GS52">
        <v>694</v>
      </c>
      <c r="GT52">
        <v>800</v>
      </c>
      <c r="GU52">
        <v>880</v>
      </c>
      <c r="GV52">
        <v>1010</v>
      </c>
      <c r="GW52">
        <v>1152</v>
      </c>
      <c r="GX52">
        <v>1278</v>
      </c>
      <c r="GY52">
        <v>1425</v>
      </c>
      <c r="GZ52">
        <v>1551</v>
      </c>
      <c r="HA52">
        <v>1683</v>
      </c>
      <c r="HB52">
        <v>1822</v>
      </c>
      <c r="HC52">
        <v>1952</v>
      </c>
      <c r="HD52">
        <v>2086</v>
      </c>
      <c r="HE52">
        <v>2252</v>
      </c>
      <c r="HF52">
        <v>2388</v>
      </c>
      <c r="HG52">
        <v>2542</v>
      </c>
      <c r="HH52">
        <v>2674</v>
      </c>
      <c r="HI52">
        <v>2755</v>
      </c>
      <c r="HJ52">
        <v>2864</v>
      </c>
      <c r="HK52">
        <v>2918</v>
      </c>
      <c r="HL52">
        <v>2988</v>
      </c>
      <c r="HM52">
        <v>3065</v>
      </c>
      <c r="HN52">
        <v>3157</v>
      </c>
      <c r="HO52">
        <v>3244</v>
      </c>
      <c r="HP52">
        <v>3303</v>
      </c>
      <c r="HQ52">
        <v>3369</v>
      </c>
      <c r="HR52">
        <v>3433</v>
      </c>
      <c r="HS52">
        <v>0</v>
      </c>
      <c r="HT52">
        <v>0</v>
      </c>
      <c r="HU52">
        <v>70</v>
      </c>
      <c r="HV52">
        <v>75</v>
      </c>
      <c r="HW52">
        <v>86</v>
      </c>
      <c r="HX52">
        <v>104</v>
      </c>
      <c r="HY52">
        <v>113</v>
      </c>
      <c r="HZ52">
        <v>128</v>
      </c>
      <c r="IA52">
        <v>136</v>
      </c>
      <c r="IB52">
        <v>155</v>
      </c>
      <c r="IC52">
        <v>172</v>
      </c>
      <c r="ID52">
        <v>192</v>
      </c>
      <c r="IE52">
        <v>206</v>
      </c>
      <c r="IF52">
        <v>219</v>
      </c>
      <c r="IG52">
        <v>220</v>
      </c>
      <c r="IH52">
        <v>244</v>
      </c>
      <c r="II52">
        <v>255</v>
      </c>
      <c r="IJ52">
        <v>264</v>
      </c>
      <c r="IK52">
        <v>276</v>
      </c>
      <c r="IL52">
        <v>288</v>
      </c>
      <c r="IM52">
        <v>307</v>
      </c>
      <c r="IN52">
        <v>316</v>
      </c>
      <c r="IO52">
        <v>337</v>
      </c>
      <c r="IP52">
        <v>353</v>
      </c>
      <c r="IQ52">
        <v>367</v>
      </c>
      <c r="IR52">
        <v>376</v>
      </c>
      <c r="IS52">
        <v>393</v>
      </c>
      <c r="IT52">
        <v>406</v>
      </c>
      <c r="IU52">
        <v>0</v>
      </c>
      <c r="IV52">
        <v>0</v>
      </c>
      <c r="IW52">
        <v>2</v>
      </c>
      <c r="IX52">
        <v>4</v>
      </c>
      <c r="IY52">
        <v>3</v>
      </c>
      <c r="IZ52">
        <v>1</v>
      </c>
      <c r="JA52">
        <v>1</v>
      </c>
      <c r="JB52">
        <v>3</v>
      </c>
      <c r="JC52">
        <v>2</v>
      </c>
      <c r="JD52">
        <v>2</v>
      </c>
      <c r="JE52">
        <v>3</v>
      </c>
      <c r="JF52">
        <v>6</v>
      </c>
      <c r="JG52">
        <v>12</v>
      </c>
      <c r="JH52">
        <v>8</v>
      </c>
      <c r="JI52">
        <v>6</v>
      </c>
      <c r="JJ52">
        <v>7</v>
      </c>
      <c r="JK52">
        <v>6</v>
      </c>
      <c r="JL52">
        <v>14</v>
      </c>
      <c r="JM52">
        <v>15</v>
      </c>
      <c r="JN52">
        <v>9</v>
      </c>
      <c r="JO52">
        <v>8</v>
      </c>
      <c r="JP52">
        <v>12</v>
      </c>
      <c r="JQ52">
        <v>9</v>
      </c>
      <c r="JR52">
        <v>11</v>
      </c>
      <c r="JS52">
        <v>16</v>
      </c>
      <c r="JT52">
        <v>21</v>
      </c>
      <c r="JU52">
        <v>22</v>
      </c>
      <c r="JV52">
        <v>26</v>
      </c>
      <c r="JW52">
        <v>0</v>
      </c>
      <c r="JX52">
        <v>0</v>
      </c>
      <c r="JY52">
        <v>0</v>
      </c>
      <c r="JZ52">
        <v>5</v>
      </c>
      <c r="KA52">
        <v>14</v>
      </c>
      <c r="KB52">
        <v>21</v>
      </c>
      <c r="KC52">
        <v>26</v>
      </c>
      <c r="KD52">
        <v>36</v>
      </c>
      <c r="KE52">
        <v>46</v>
      </c>
      <c r="KF52">
        <v>60</v>
      </c>
      <c r="KG52">
        <v>74</v>
      </c>
      <c r="KH52">
        <v>85</v>
      </c>
      <c r="KI52">
        <v>104</v>
      </c>
      <c r="KJ52">
        <v>127</v>
      </c>
      <c r="KK52">
        <v>152</v>
      </c>
      <c r="KL52">
        <v>167</v>
      </c>
      <c r="KM52">
        <v>190</v>
      </c>
      <c r="KN52">
        <v>208</v>
      </c>
      <c r="KO52">
        <v>230</v>
      </c>
      <c r="KP52">
        <v>268</v>
      </c>
      <c r="KQ52">
        <v>302</v>
      </c>
      <c r="KR52">
        <v>326</v>
      </c>
      <c r="KS52">
        <v>365</v>
      </c>
      <c r="KT52">
        <v>402</v>
      </c>
      <c r="KU52">
        <v>426</v>
      </c>
      <c r="KV52">
        <v>461</v>
      </c>
      <c r="KW52">
        <v>491</v>
      </c>
      <c r="KX52">
        <v>527</v>
      </c>
      <c r="KY52">
        <v>0</v>
      </c>
      <c r="KZ52">
        <v>0</v>
      </c>
      <c r="LA52">
        <v>0</v>
      </c>
      <c r="LB52">
        <v>257</v>
      </c>
      <c r="LC52">
        <v>503</v>
      </c>
      <c r="LD52">
        <v>724</v>
      </c>
      <c r="LE52">
        <v>967</v>
      </c>
      <c r="LF52">
        <v>1190</v>
      </c>
      <c r="LG52">
        <v>1381</v>
      </c>
      <c r="LH52">
        <v>1627</v>
      </c>
      <c r="LI52">
        <v>1820</v>
      </c>
      <c r="LJ52">
        <v>2043</v>
      </c>
      <c r="LK52">
        <v>2263</v>
      </c>
      <c r="LL52">
        <v>2454</v>
      </c>
      <c r="LM52">
        <v>2660</v>
      </c>
      <c r="LN52">
        <v>2871</v>
      </c>
      <c r="LO52">
        <v>3088</v>
      </c>
      <c r="LP52">
        <v>3317</v>
      </c>
      <c r="LQ52">
        <v>3523</v>
      </c>
      <c r="LR52">
        <v>3744</v>
      </c>
      <c r="LS52">
        <v>3969</v>
      </c>
      <c r="LT52">
        <v>4188</v>
      </c>
      <c r="LU52">
        <v>4396</v>
      </c>
      <c r="LV52">
        <v>4636</v>
      </c>
      <c r="LW52">
        <v>4835</v>
      </c>
      <c r="LX52">
        <v>5057</v>
      </c>
      <c r="LY52">
        <v>5274</v>
      </c>
      <c r="LZ52">
        <v>5520</v>
      </c>
      <c r="MA52">
        <v>0</v>
      </c>
      <c r="MB52">
        <v>0</v>
      </c>
      <c r="MC52">
        <v>1456</v>
      </c>
      <c r="MD52">
        <v>1477</v>
      </c>
      <c r="ME52">
        <v>1487</v>
      </c>
      <c r="MF52">
        <v>1525</v>
      </c>
      <c r="MG52">
        <v>1553</v>
      </c>
      <c r="MH52">
        <v>1556</v>
      </c>
      <c r="MI52">
        <v>1610</v>
      </c>
      <c r="MJ52">
        <v>1623</v>
      </c>
      <c r="MK52">
        <v>1638</v>
      </c>
      <c r="ML52">
        <v>1661</v>
      </c>
      <c r="MM52">
        <v>1695</v>
      </c>
      <c r="MN52">
        <v>1697</v>
      </c>
      <c r="MO52">
        <v>1707</v>
      </c>
      <c r="MP52">
        <v>1743</v>
      </c>
      <c r="MQ52">
        <v>1770</v>
      </c>
      <c r="MR52">
        <v>1776</v>
      </c>
      <c r="MS52">
        <v>1810</v>
      </c>
      <c r="MT52">
        <v>1820</v>
      </c>
      <c r="MU52">
        <v>1829</v>
      </c>
      <c r="MV52">
        <v>1853</v>
      </c>
      <c r="MW52">
        <v>1858</v>
      </c>
      <c r="MX52">
        <v>1879</v>
      </c>
      <c r="MY52">
        <v>1881</v>
      </c>
      <c r="MZ52">
        <v>1893</v>
      </c>
      <c r="NA52">
        <v>1923</v>
      </c>
      <c r="NB52">
        <v>1883</v>
      </c>
      <c r="NC52">
        <v>0</v>
      </c>
      <c r="ND52">
        <v>0</v>
      </c>
      <c r="NE52">
        <v>0</v>
      </c>
      <c r="NF52">
        <v>36</v>
      </c>
      <c r="NG52">
        <v>78</v>
      </c>
      <c r="NH52">
        <v>111</v>
      </c>
      <c r="NI52">
        <v>152</v>
      </c>
      <c r="NJ52">
        <v>192</v>
      </c>
      <c r="NK52">
        <v>225</v>
      </c>
      <c r="NL52">
        <v>261</v>
      </c>
      <c r="NM52">
        <v>304</v>
      </c>
      <c r="NN52">
        <v>345</v>
      </c>
      <c r="NO52">
        <v>372</v>
      </c>
      <c r="NP52">
        <v>413</v>
      </c>
      <c r="NQ52">
        <v>444</v>
      </c>
      <c r="NR52">
        <v>482</v>
      </c>
      <c r="NS52">
        <v>523</v>
      </c>
      <c r="NT52">
        <v>565</v>
      </c>
      <c r="NU52">
        <v>601</v>
      </c>
      <c r="NV52">
        <v>640</v>
      </c>
      <c r="NW52">
        <v>681</v>
      </c>
      <c r="NX52">
        <v>723</v>
      </c>
      <c r="NY52">
        <v>763</v>
      </c>
      <c r="NZ52">
        <v>807</v>
      </c>
      <c r="OA52">
        <v>853</v>
      </c>
      <c r="OB52">
        <v>901</v>
      </c>
      <c r="OC52">
        <v>946</v>
      </c>
      <c r="OD52">
        <v>1006</v>
      </c>
      <c r="OE52">
        <v>0</v>
      </c>
      <c r="OF52">
        <v>0</v>
      </c>
      <c r="OG52">
        <v>2141</v>
      </c>
      <c r="OH52">
        <v>2217</v>
      </c>
      <c r="OI52">
        <v>2272</v>
      </c>
      <c r="OJ52">
        <v>2354</v>
      </c>
      <c r="OK52">
        <v>2438</v>
      </c>
      <c r="OL52">
        <v>2529</v>
      </c>
      <c r="OM52">
        <v>2632</v>
      </c>
      <c r="ON52">
        <v>2727</v>
      </c>
      <c r="OO52">
        <v>2802</v>
      </c>
      <c r="OP52">
        <v>2892</v>
      </c>
      <c r="OQ52">
        <v>2988</v>
      </c>
      <c r="OR52">
        <v>3073</v>
      </c>
      <c r="OS52">
        <v>3154</v>
      </c>
      <c r="OT52">
        <v>3250</v>
      </c>
      <c r="OU52">
        <v>3329</v>
      </c>
      <c r="OV52">
        <v>3414</v>
      </c>
      <c r="OW52">
        <v>3501</v>
      </c>
      <c r="OX52">
        <v>3574</v>
      </c>
      <c r="OY52">
        <v>3620</v>
      </c>
      <c r="OZ52">
        <v>3688</v>
      </c>
      <c r="PA52">
        <v>3733</v>
      </c>
      <c r="PB52">
        <v>3810</v>
      </c>
      <c r="PC52">
        <v>3909</v>
      </c>
      <c r="PD52">
        <v>3981</v>
      </c>
      <c r="PE52">
        <v>4063</v>
      </c>
      <c r="PF52">
        <v>4098</v>
      </c>
      <c r="PG52">
        <v>0</v>
      </c>
      <c r="PH52">
        <v>0</v>
      </c>
      <c r="PI52">
        <v>0</v>
      </c>
      <c r="PJ52">
        <v>45</v>
      </c>
      <c r="PK52">
        <v>86</v>
      </c>
      <c r="PL52">
        <v>122</v>
      </c>
      <c r="PM52">
        <v>166</v>
      </c>
      <c r="PN52">
        <v>206</v>
      </c>
      <c r="PO52">
        <v>257</v>
      </c>
      <c r="PP52">
        <v>309</v>
      </c>
      <c r="PQ52">
        <v>358</v>
      </c>
      <c r="PR52">
        <v>409</v>
      </c>
      <c r="PS52">
        <v>463</v>
      </c>
      <c r="PT52">
        <v>519</v>
      </c>
      <c r="PU52">
        <v>582</v>
      </c>
      <c r="PV52">
        <v>650</v>
      </c>
      <c r="PW52">
        <v>710</v>
      </c>
      <c r="PX52">
        <v>763</v>
      </c>
      <c r="PY52">
        <v>831</v>
      </c>
      <c r="PZ52">
        <v>899</v>
      </c>
      <c r="QA52">
        <v>974</v>
      </c>
      <c r="QB52">
        <v>1039</v>
      </c>
      <c r="QC52">
        <v>1121</v>
      </c>
      <c r="QD52">
        <v>1181</v>
      </c>
      <c r="QE52">
        <v>1250</v>
      </c>
      <c r="QF52">
        <v>1327</v>
      </c>
      <c r="QG52">
        <v>1399</v>
      </c>
      <c r="QH52">
        <v>1477</v>
      </c>
      <c r="QI52">
        <v>0</v>
      </c>
      <c r="QJ52">
        <v>0</v>
      </c>
      <c r="QK52">
        <v>7453</v>
      </c>
      <c r="QL52">
        <v>8098</v>
      </c>
      <c r="QM52">
        <v>8465</v>
      </c>
      <c r="QN52">
        <v>8729</v>
      </c>
      <c r="QO52">
        <v>8959</v>
      </c>
      <c r="QP52">
        <v>9085</v>
      </c>
      <c r="QQ52">
        <v>9182</v>
      </c>
      <c r="QR52">
        <v>9191</v>
      </c>
      <c r="QS52">
        <v>9207</v>
      </c>
      <c r="QT52">
        <v>9214</v>
      </c>
      <c r="QU52">
        <v>9269</v>
      </c>
      <c r="QV52">
        <v>9305</v>
      </c>
      <c r="QW52">
        <v>9312</v>
      </c>
      <c r="QX52">
        <v>9357</v>
      </c>
      <c r="QY52">
        <v>9322</v>
      </c>
      <c r="QZ52">
        <v>9313</v>
      </c>
      <c r="RA52">
        <v>9335</v>
      </c>
      <c r="RB52">
        <v>9253</v>
      </c>
      <c r="RC52">
        <v>9210</v>
      </c>
      <c r="RD52">
        <v>9184</v>
      </c>
      <c r="RE52">
        <v>9156</v>
      </c>
      <c r="RF52">
        <v>9128</v>
      </c>
      <c r="RG52">
        <v>9103</v>
      </c>
      <c r="RH52">
        <v>9094</v>
      </c>
      <c r="RI52">
        <v>9111</v>
      </c>
      <c r="RJ52">
        <v>9011</v>
      </c>
      <c r="RK52">
        <v>0</v>
      </c>
      <c r="RL52">
        <v>0</v>
      </c>
      <c r="RM52">
        <v>8414</v>
      </c>
      <c r="RN52">
        <v>8550</v>
      </c>
      <c r="RO52">
        <v>8697</v>
      </c>
      <c r="RP52">
        <v>8867</v>
      </c>
      <c r="RQ52">
        <v>8994</v>
      </c>
      <c r="RR52">
        <v>9149</v>
      </c>
      <c r="RS52">
        <v>9315</v>
      </c>
      <c r="RT52">
        <v>9418</v>
      </c>
      <c r="RU52">
        <v>9632</v>
      </c>
      <c r="RV52">
        <v>9750</v>
      </c>
      <c r="RW52">
        <v>9872</v>
      </c>
      <c r="RX52">
        <v>9993</v>
      </c>
      <c r="RY52">
        <v>10102</v>
      </c>
      <c r="RZ52">
        <v>10213</v>
      </c>
      <c r="SA52">
        <v>10339</v>
      </c>
      <c r="SB52">
        <v>10470</v>
      </c>
      <c r="SC52">
        <v>10528</v>
      </c>
      <c r="SD52">
        <v>10674</v>
      </c>
      <c r="SE52">
        <v>10773</v>
      </c>
      <c r="SF52">
        <v>10831</v>
      </c>
      <c r="SG52">
        <v>10925</v>
      </c>
      <c r="SH52">
        <v>10997</v>
      </c>
      <c r="SI52">
        <v>11104</v>
      </c>
      <c r="SJ52">
        <v>11104</v>
      </c>
      <c r="SK52">
        <v>11192</v>
      </c>
      <c r="SL52">
        <v>11278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1220000</v>
      </c>
      <c r="SU52">
        <v>1220000</v>
      </c>
      <c r="SV52">
        <v>1230000</v>
      </c>
      <c r="SW52">
        <v>1230000</v>
      </c>
      <c r="SX52">
        <v>1240000</v>
      </c>
      <c r="SY52">
        <v>1220000</v>
      </c>
      <c r="SZ52">
        <v>1200000</v>
      </c>
      <c r="TA52">
        <v>1180000</v>
      </c>
      <c r="TB52">
        <v>1160000</v>
      </c>
      <c r="TC52">
        <v>1140000</v>
      </c>
      <c r="TD52">
        <v>1120000</v>
      </c>
      <c r="TE52">
        <v>1110000</v>
      </c>
      <c r="TF52">
        <v>1080000</v>
      </c>
      <c r="TG52">
        <v>1060000</v>
      </c>
      <c r="TH52">
        <v>1040000</v>
      </c>
      <c r="TI52">
        <v>1010000</v>
      </c>
      <c r="TJ52">
        <v>981995.80799999996</v>
      </c>
      <c r="TK52">
        <v>964769.64740000002</v>
      </c>
      <c r="TL52">
        <v>940093.3027</v>
      </c>
      <c r="TM52">
        <v>911961.35880000005</v>
      </c>
      <c r="TN52">
        <v>889771.72010000004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320106.69199999998</v>
      </c>
      <c r="TW52">
        <v>346530.55900000001</v>
      </c>
      <c r="TX52">
        <v>366185.5882</v>
      </c>
      <c r="TY52">
        <v>385777.00880000001</v>
      </c>
      <c r="TZ52">
        <v>405474.33799999999</v>
      </c>
      <c r="UA52">
        <v>421752.42599999998</v>
      </c>
      <c r="UB52">
        <v>437577.37180000002</v>
      </c>
      <c r="UC52">
        <v>458639.77189999999</v>
      </c>
      <c r="UD52">
        <v>472172.21169999999</v>
      </c>
      <c r="UE52">
        <v>487982.69750000001</v>
      </c>
      <c r="UF52">
        <v>498371.33559999999</v>
      </c>
      <c r="UG52">
        <v>498512.47529999999</v>
      </c>
      <c r="UH52">
        <v>503141.58870000002</v>
      </c>
      <c r="UI52">
        <v>497697.27850000001</v>
      </c>
      <c r="UJ52">
        <v>494792.7721</v>
      </c>
      <c r="UK52">
        <v>492760.63689999998</v>
      </c>
      <c r="UL52">
        <v>492768.4412</v>
      </c>
      <c r="UM52">
        <v>491600.0576</v>
      </c>
      <c r="UN52">
        <v>485962.13179999997</v>
      </c>
      <c r="UO52">
        <v>481235.48229999997</v>
      </c>
      <c r="UP52">
        <v>476094.54879999999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337489.34279999998</v>
      </c>
      <c r="UY52">
        <v>348138.27840000001</v>
      </c>
      <c r="UZ52">
        <v>385218.68320000003</v>
      </c>
      <c r="VA52">
        <v>415017.9362</v>
      </c>
      <c r="VB52">
        <v>449782.36479999998</v>
      </c>
      <c r="VC52">
        <v>468523.29670000001</v>
      </c>
      <c r="VD52">
        <v>483582.81630000001</v>
      </c>
      <c r="VE52">
        <v>471641.7059</v>
      </c>
      <c r="VF52">
        <v>507857.79450000002</v>
      </c>
      <c r="VG52">
        <v>515294.19699999999</v>
      </c>
      <c r="VH52">
        <v>517942.76799999998</v>
      </c>
      <c r="VI52">
        <v>525714.19519999996</v>
      </c>
      <c r="VJ52">
        <v>532593.52830000001</v>
      </c>
      <c r="VK52">
        <v>551194.08440000005</v>
      </c>
      <c r="VL52">
        <v>550828.02780000004</v>
      </c>
      <c r="VM52">
        <v>570323.96880000003</v>
      </c>
      <c r="VN52">
        <v>580001.61620000005</v>
      </c>
      <c r="VO52">
        <v>585441.27489999996</v>
      </c>
      <c r="VP52">
        <v>582328.29650000005</v>
      </c>
      <c r="VQ52">
        <v>590929.09660000005</v>
      </c>
      <c r="VR52">
        <v>592695.50430000003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89374.697450000007</v>
      </c>
      <c r="WA52">
        <v>57847.700620000003</v>
      </c>
      <c r="WB52">
        <v>56162.816129999999</v>
      </c>
      <c r="WC52">
        <v>81790.508929999996</v>
      </c>
      <c r="WD52">
        <v>158816.52220000001</v>
      </c>
      <c r="WE52">
        <v>308381.59649999999</v>
      </c>
      <c r="WF52">
        <v>199599.73879999999</v>
      </c>
      <c r="WG52">
        <v>145339.61569999999</v>
      </c>
      <c r="WH52">
        <v>164624.16010000001</v>
      </c>
      <c r="WI52">
        <v>136996.52720000001</v>
      </c>
      <c r="WJ52">
        <v>310348.11979999999</v>
      </c>
      <c r="WK52">
        <v>322830.91509999998</v>
      </c>
      <c r="WL52">
        <v>188056.8438</v>
      </c>
      <c r="WM52">
        <v>162292.85329999999</v>
      </c>
      <c r="WN52">
        <v>236348.8155</v>
      </c>
      <c r="WO52">
        <v>172098.65210000001</v>
      </c>
      <c r="WP52">
        <v>204216.3077</v>
      </c>
      <c r="WQ52">
        <v>288390.19630000001</v>
      </c>
      <c r="WR52">
        <v>367487.5074</v>
      </c>
      <c r="WS52">
        <v>373773.70150000002</v>
      </c>
      <c r="WT52">
        <v>428866.55949999997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20000000</v>
      </c>
      <c r="ZG52">
        <v>20100000</v>
      </c>
      <c r="ZH52">
        <v>19600000</v>
      </c>
      <c r="ZI52">
        <v>19200000</v>
      </c>
      <c r="ZJ52">
        <v>18900000</v>
      </c>
      <c r="ZK52">
        <v>18800000</v>
      </c>
      <c r="ZL52">
        <v>18200000</v>
      </c>
      <c r="ZM52">
        <v>17800000</v>
      </c>
      <c r="ZN52">
        <v>17700000</v>
      </c>
      <c r="ZO52">
        <v>17400000</v>
      </c>
      <c r="ZP52">
        <v>17000000</v>
      </c>
      <c r="ZQ52">
        <v>16800000</v>
      </c>
      <c r="ZR52">
        <v>16400000</v>
      </c>
      <c r="ZS52">
        <v>16000000</v>
      </c>
      <c r="ZT52">
        <v>15700000</v>
      </c>
      <c r="ZU52">
        <v>15300000</v>
      </c>
      <c r="ZV52">
        <v>15000000</v>
      </c>
      <c r="ZW52">
        <v>14600000</v>
      </c>
      <c r="ZX52">
        <v>14300000</v>
      </c>
      <c r="ZY52">
        <v>14100000</v>
      </c>
      <c r="ZZ52">
        <v>13400000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12200000</v>
      </c>
      <c r="ABK52">
        <v>12300000</v>
      </c>
      <c r="ABL52">
        <v>12400000</v>
      </c>
      <c r="ABM52">
        <v>12300000</v>
      </c>
      <c r="ABN52">
        <v>12400000</v>
      </c>
      <c r="ABO52">
        <v>12400000</v>
      </c>
      <c r="ABP52">
        <v>12400000</v>
      </c>
      <c r="ABQ52">
        <v>12300000</v>
      </c>
      <c r="ABR52">
        <v>12300000</v>
      </c>
      <c r="ABS52">
        <v>12300000</v>
      </c>
      <c r="ABT52">
        <v>12200000</v>
      </c>
      <c r="ABU52">
        <v>12200000</v>
      </c>
      <c r="ABV52">
        <v>12100000</v>
      </c>
      <c r="ABW52">
        <v>11900000</v>
      </c>
      <c r="ABX52">
        <v>11700000</v>
      </c>
      <c r="ABY52">
        <v>11500000</v>
      </c>
      <c r="ABZ52">
        <v>11400000</v>
      </c>
      <c r="ACA52">
        <v>11400000</v>
      </c>
      <c r="ACB52">
        <v>11200000</v>
      </c>
      <c r="ACC52">
        <v>11100000</v>
      </c>
      <c r="ACD52">
        <v>10900000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4500000</v>
      </c>
      <c r="ADO52">
        <v>4410000</v>
      </c>
      <c r="ADP52">
        <v>4290000</v>
      </c>
      <c r="ADQ52">
        <v>4170000</v>
      </c>
      <c r="ADR52">
        <v>4050000</v>
      </c>
      <c r="ADS52">
        <v>3960000</v>
      </c>
      <c r="ADT52">
        <v>3860000</v>
      </c>
      <c r="ADU52">
        <v>3750000</v>
      </c>
      <c r="ADV52">
        <v>3660000</v>
      </c>
      <c r="ADW52">
        <v>3540000</v>
      </c>
      <c r="ADX52">
        <v>3430000</v>
      </c>
      <c r="ADY52">
        <v>3340000</v>
      </c>
      <c r="ADZ52">
        <v>3210000</v>
      </c>
      <c r="AEA52">
        <v>3110000</v>
      </c>
      <c r="AEB52">
        <v>3010000</v>
      </c>
      <c r="AEC52">
        <v>2910000</v>
      </c>
      <c r="AED52">
        <v>2820000</v>
      </c>
      <c r="AEE52">
        <v>2730000</v>
      </c>
      <c r="AEF52">
        <v>2650000</v>
      </c>
      <c r="AEG52">
        <v>2570000</v>
      </c>
      <c r="AEH52">
        <v>2470000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9680000</v>
      </c>
      <c r="AEQ52">
        <v>9570000</v>
      </c>
      <c r="AER52">
        <v>9390000</v>
      </c>
      <c r="AES52">
        <v>9320000</v>
      </c>
      <c r="AET52">
        <v>9160000</v>
      </c>
      <c r="AEU52">
        <v>9010000</v>
      </c>
      <c r="AEV52">
        <v>8850000</v>
      </c>
      <c r="AEW52">
        <v>8690000</v>
      </c>
      <c r="AEX52">
        <v>8530000</v>
      </c>
      <c r="AEY52">
        <v>8380000</v>
      </c>
      <c r="AEZ52">
        <v>8240000</v>
      </c>
      <c r="AFA52">
        <v>8050000</v>
      </c>
      <c r="AFB52">
        <v>7920000</v>
      </c>
      <c r="AFC52">
        <v>7760000</v>
      </c>
      <c r="AFD52">
        <v>7570000</v>
      </c>
      <c r="AFE52">
        <v>7420000</v>
      </c>
      <c r="AFF52">
        <v>7250000</v>
      </c>
      <c r="AFG52">
        <v>7110000</v>
      </c>
      <c r="AFH52">
        <v>6900000</v>
      </c>
      <c r="AFI52">
        <v>6750000</v>
      </c>
      <c r="AFJ52">
        <v>6610000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205.40785450000001</v>
      </c>
      <c r="AGU52">
        <v>222.36366949999999</v>
      </c>
      <c r="AGV52">
        <v>234.9760186</v>
      </c>
      <c r="AGW52">
        <v>247.54755109999999</v>
      </c>
      <c r="AGX52">
        <v>260.18704359999998</v>
      </c>
      <c r="AGY52">
        <v>270.63245819999997</v>
      </c>
      <c r="AGZ52">
        <v>280.78709800000001</v>
      </c>
      <c r="AHA52">
        <v>294.30253690000001</v>
      </c>
      <c r="AHB52">
        <v>302.98610860000002</v>
      </c>
      <c r="AHC52">
        <v>313.13146970000003</v>
      </c>
      <c r="AHD52">
        <v>319.79770919999999</v>
      </c>
      <c r="AHE52">
        <v>319.88827650000002</v>
      </c>
      <c r="AHF52">
        <v>322.8587119</v>
      </c>
      <c r="AHG52">
        <v>319.3651764</v>
      </c>
      <c r="AHH52">
        <v>317.5013965</v>
      </c>
      <c r="AHI52">
        <v>316.19740460000003</v>
      </c>
      <c r="AHJ52">
        <v>316.20241249999998</v>
      </c>
      <c r="AHK52">
        <v>315.45267760000002</v>
      </c>
      <c r="AHL52">
        <v>311.83490180000001</v>
      </c>
      <c r="AHM52">
        <v>308.80187890000002</v>
      </c>
      <c r="AHN52">
        <v>305.50301589999998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22.846054169999999</v>
      </c>
      <c r="AHW52">
        <v>23.56692481</v>
      </c>
      <c r="AHX52">
        <v>26.077051300000001</v>
      </c>
      <c r="AHY52">
        <v>28.094286400000001</v>
      </c>
      <c r="AHZ52">
        <v>30.447634839999999</v>
      </c>
      <c r="AIA52">
        <v>31.716286289999999</v>
      </c>
      <c r="AIB52">
        <v>32.735727670000003</v>
      </c>
      <c r="AIC52">
        <v>31.927384350000001</v>
      </c>
      <c r="AID52">
        <v>34.379001690000003</v>
      </c>
      <c r="AIE52">
        <v>34.882402630000001</v>
      </c>
      <c r="AIF52">
        <v>35.061695389999997</v>
      </c>
      <c r="AIG52">
        <v>35.587775550000003</v>
      </c>
      <c r="AIH52">
        <v>36.053466159999999</v>
      </c>
      <c r="AII52">
        <v>37.31261499</v>
      </c>
      <c r="AIJ52">
        <v>37.287835100000002</v>
      </c>
      <c r="AIK52">
        <v>38.60759625</v>
      </c>
      <c r="AIL52">
        <v>39.26271637</v>
      </c>
      <c r="AIM52">
        <v>39.630949440000002</v>
      </c>
      <c r="AIN52">
        <v>39.420219009999997</v>
      </c>
      <c r="AIO52">
        <v>40.002442860000002</v>
      </c>
      <c r="AIP52">
        <v>40.122018339999997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0.77145573099999998</v>
      </c>
      <c r="AIY52">
        <v>0.49932409799999999</v>
      </c>
      <c r="AIZ52">
        <v>0.48478067699999999</v>
      </c>
      <c r="AJA52">
        <v>0.70599127800000006</v>
      </c>
      <c r="AJB52">
        <v>1.37085685</v>
      </c>
      <c r="AJC52">
        <v>2.6618579599999999</v>
      </c>
      <c r="AJD52">
        <v>1.722885411</v>
      </c>
      <c r="AJE52">
        <v>1.2545282120000001</v>
      </c>
      <c r="AJF52">
        <v>1.420986648</v>
      </c>
      <c r="AJG52">
        <v>1.1825131609999999</v>
      </c>
      <c r="AJH52">
        <v>2.6788324019999998</v>
      </c>
      <c r="AJI52">
        <v>2.7865801690000001</v>
      </c>
      <c r="AJJ52">
        <v>1.623250584</v>
      </c>
      <c r="AJK52">
        <v>1.4008635030000001</v>
      </c>
      <c r="AJL52">
        <v>2.0400924800000002</v>
      </c>
      <c r="AJM52">
        <v>1.4855042329999999</v>
      </c>
      <c r="AJN52">
        <v>1.762734257</v>
      </c>
      <c r="AJO52">
        <v>2.4892981559999998</v>
      </c>
      <c r="AJP52">
        <v>3.1720425539999999</v>
      </c>
      <c r="AJQ52">
        <v>3.226303106</v>
      </c>
      <c r="AJR52">
        <v>3.7018482239999999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137.37735749999999</v>
      </c>
      <c r="AKA52">
        <v>164.8016729</v>
      </c>
      <c r="AKB52">
        <v>237.60497430000001</v>
      </c>
      <c r="AKC52">
        <v>211.22820179999999</v>
      </c>
      <c r="AKD52">
        <v>179.77333390000001</v>
      </c>
      <c r="AKE52">
        <v>257.08545500000002</v>
      </c>
      <c r="AKF52">
        <v>261.89976489999998</v>
      </c>
      <c r="AKG52">
        <v>349.86996049999999</v>
      </c>
      <c r="AKH52">
        <v>177.2738386</v>
      </c>
      <c r="AKI52">
        <v>277.0892303</v>
      </c>
      <c r="AKJ52">
        <v>237.81376979999999</v>
      </c>
      <c r="AKK52">
        <v>222.60357490000001</v>
      </c>
      <c r="AKL52">
        <v>423.5071112</v>
      </c>
      <c r="AKM52">
        <v>302.73989260000002</v>
      </c>
      <c r="AKN52">
        <v>255.27820019999999</v>
      </c>
      <c r="AKO52">
        <v>388.79514660000001</v>
      </c>
      <c r="AKP52">
        <v>338.25215059999999</v>
      </c>
      <c r="AKQ52">
        <v>249.144566</v>
      </c>
      <c r="AKR52">
        <v>309.15534300000002</v>
      </c>
      <c r="AKS52">
        <v>211.86564250000001</v>
      </c>
      <c r="AKT52">
        <v>279.78102419999999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101.17998679999999</v>
      </c>
      <c r="AME52">
        <v>101.6421112</v>
      </c>
      <c r="AMF52">
        <v>99.478469810000007</v>
      </c>
      <c r="AMG52">
        <v>97.473654530000005</v>
      </c>
      <c r="AMH52">
        <v>95.963429340000005</v>
      </c>
      <c r="AMI52">
        <v>95.075497119999994</v>
      </c>
      <c r="AMJ52">
        <v>92.415223879999999</v>
      </c>
      <c r="AMK52">
        <v>90.252236760000002</v>
      </c>
      <c r="AML52">
        <v>89.471478759999997</v>
      </c>
      <c r="AMM52">
        <v>88.211106509999993</v>
      </c>
      <c r="AMN52">
        <v>85.932162340000005</v>
      </c>
      <c r="AMO52">
        <v>85.026466060000004</v>
      </c>
      <c r="AMP52">
        <v>83.006044220000007</v>
      </c>
      <c r="AMQ52">
        <v>80.986906469999994</v>
      </c>
      <c r="AMR52">
        <v>79.659816070000005</v>
      </c>
      <c r="AMS52">
        <v>77.548314860000005</v>
      </c>
      <c r="AMT52">
        <v>76.140585250000001</v>
      </c>
      <c r="AMU52">
        <v>74.001581529999996</v>
      </c>
      <c r="AMV52">
        <v>72.3045446</v>
      </c>
      <c r="AMW52">
        <v>71.311084410000007</v>
      </c>
      <c r="AMX52">
        <v>67.793936430000002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258.33529170000003</v>
      </c>
      <c r="ANG52">
        <v>186.64016229999999</v>
      </c>
      <c r="ANH52">
        <v>227.4480542</v>
      </c>
      <c r="ANI52">
        <v>238.09190000000001</v>
      </c>
      <c r="ANJ52">
        <v>176.7076611</v>
      </c>
      <c r="ANK52">
        <v>157.78275479999999</v>
      </c>
      <c r="ANL52">
        <v>219.3327534</v>
      </c>
      <c r="ANM52">
        <v>182.93239940000001</v>
      </c>
      <c r="ANN52">
        <v>158.31290050000001</v>
      </c>
      <c r="ANO52">
        <v>233.0951929</v>
      </c>
      <c r="ANP52">
        <v>233.59524210000001</v>
      </c>
      <c r="ANQ52">
        <v>142.14696319999999</v>
      </c>
      <c r="ANR52">
        <v>193.72229519999999</v>
      </c>
      <c r="ANS52">
        <v>166.5627734</v>
      </c>
      <c r="ANT52">
        <v>175.39146969999999</v>
      </c>
      <c r="ANU52">
        <v>141.60454469999999</v>
      </c>
      <c r="ANV52">
        <v>157.87652650000001</v>
      </c>
      <c r="ANW52">
        <v>151.9709507</v>
      </c>
      <c r="ANX52">
        <v>138.893528</v>
      </c>
      <c r="ANY52">
        <v>146.87715439999999</v>
      </c>
      <c r="ANZ52">
        <v>174.2477859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101.54027240000001</v>
      </c>
      <c r="AOI52">
        <v>102.5978252</v>
      </c>
      <c r="AOJ52">
        <v>103.2048681</v>
      </c>
      <c r="AOK52">
        <v>102.9546465</v>
      </c>
      <c r="AOL52">
        <v>103.16654459999999</v>
      </c>
      <c r="AOM52">
        <v>103.48656320000001</v>
      </c>
      <c r="AON52">
        <v>103.3305419</v>
      </c>
      <c r="AOO52">
        <v>102.965234</v>
      </c>
      <c r="AOP52">
        <v>103.0089732</v>
      </c>
      <c r="AOQ52">
        <v>102.4396928</v>
      </c>
      <c r="AOR52">
        <v>101.995442</v>
      </c>
      <c r="AOS52">
        <v>101.5481776</v>
      </c>
      <c r="AOT52">
        <v>100.6461917</v>
      </c>
      <c r="AOU52">
        <v>98.972409679999998</v>
      </c>
      <c r="AOV52">
        <v>97.894718370000007</v>
      </c>
      <c r="AOW52">
        <v>96.203110499999994</v>
      </c>
      <c r="AOX52">
        <v>95.327647409999997</v>
      </c>
      <c r="AOY52">
        <v>94.95598545</v>
      </c>
      <c r="AOZ52">
        <v>93.888332899999995</v>
      </c>
      <c r="APA52">
        <v>93.031290999999996</v>
      </c>
      <c r="APB52">
        <v>91.099701670000002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369.73815280000002</v>
      </c>
      <c r="APK52">
        <v>428.11174510000001</v>
      </c>
      <c r="APL52">
        <v>517.69041140000002</v>
      </c>
      <c r="APM52">
        <v>357.75499589999998</v>
      </c>
      <c r="APN52">
        <v>461.34139640000001</v>
      </c>
      <c r="APO52">
        <v>417.57888509999998</v>
      </c>
      <c r="APP52">
        <v>462.26827500000002</v>
      </c>
      <c r="APQ52">
        <v>525.46921469999995</v>
      </c>
      <c r="APR52">
        <v>536.90288009999995</v>
      </c>
      <c r="APS52">
        <v>456.71647689999998</v>
      </c>
      <c r="APT52">
        <v>377.02559559999997</v>
      </c>
      <c r="APU52">
        <v>531.04219069999999</v>
      </c>
      <c r="APV52">
        <v>430.2561197</v>
      </c>
      <c r="APW52">
        <v>471.32488669999998</v>
      </c>
      <c r="APX52">
        <v>408.95052879999997</v>
      </c>
      <c r="APY52">
        <v>495.9230518</v>
      </c>
      <c r="APZ52">
        <v>351.82764409999999</v>
      </c>
      <c r="AQA52">
        <v>400.61126780000001</v>
      </c>
      <c r="AQB52">
        <v>436.47190810000001</v>
      </c>
      <c r="AQC52">
        <v>368.66640699999999</v>
      </c>
      <c r="AQD52">
        <v>369.34099120000002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104.5853312</v>
      </c>
      <c r="ARO52">
        <v>103.381489</v>
      </c>
      <c r="ARP52">
        <v>101.48021660000001</v>
      </c>
      <c r="ARQ52">
        <v>100.7631994</v>
      </c>
      <c r="ARR52">
        <v>99.026827420000004</v>
      </c>
      <c r="ARS52">
        <v>97.345565370000003</v>
      </c>
      <c r="ART52">
        <v>95.668659300000002</v>
      </c>
      <c r="ARU52">
        <v>93.895318590000002</v>
      </c>
      <c r="ARV52">
        <v>92.162168100000002</v>
      </c>
      <c r="ARW52">
        <v>90.581740569999994</v>
      </c>
      <c r="ARX52">
        <v>89.057722229999996</v>
      </c>
      <c r="ARY52">
        <v>86.942786100000006</v>
      </c>
      <c r="ARZ52">
        <v>85.581057889999997</v>
      </c>
      <c r="ASA52">
        <v>83.859040179999994</v>
      </c>
      <c r="ASB52">
        <v>81.854876689999998</v>
      </c>
      <c r="ASC52">
        <v>80.160464239999996</v>
      </c>
      <c r="ASD52">
        <v>78.338595029999993</v>
      </c>
      <c r="ASE52">
        <v>76.796916300000007</v>
      </c>
      <c r="ASF52">
        <v>74.560112910000001</v>
      </c>
      <c r="ASG52">
        <v>72.962142889999996</v>
      </c>
      <c r="ASH52">
        <v>71.381347939999998</v>
      </c>
    </row>
    <row r="53" spans="3:1178" x14ac:dyDescent="0.25">
      <c r="C53">
        <v>0</v>
      </c>
      <c r="D53">
        <v>0</v>
      </c>
      <c r="E53">
        <v>0</v>
      </c>
      <c r="F53">
        <v>233</v>
      </c>
      <c r="G53">
        <v>245</v>
      </c>
      <c r="H53">
        <v>297</v>
      </c>
      <c r="I53">
        <v>281</v>
      </c>
      <c r="J53">
        <v>263</v>
      </c>
      <c r="K53">
        <v>280</v>
      </c>
      <c r="L53">
        <v>268</v>
      </c>
      <c r="M53">
        <v>296</v>
      </c>
      <c r="N53">
        <v>271</v>
      </c>
      <c r="O53">
        <v>315</v>
      </c>
      <c r="P53">
        <v>284</v>
      </c>
      <c r="Q53">
        <v>320</v>
      </c>
      <c r="R53">
        <v>258</v>
      </c>
      <c r="S53">
        <v>275</v>
      </c>
      <c r="T53">
        <v>294</v>
      </c>
      <c r="U53">
        <v>279</v>
      </c>
      <c r="V53">
        <v>283</v>
      </c>
      <c r="W53">
        <v>316</v>
      </c>
      <c r="X53">
        <v>281</v>
      </c>
      <c r="Y53">
        <v>299</v>
      </c>
      <c r="Z53">
        <v>303</v>
      </c>
      <c r="AA53">
        <v>260</v>
      </c>
      <c r="AB53">
        <v>266</v>
      </c>
      <c r="AC53">
        <v>270</v>
      </c>
      <c r="AD53">
        <v>279</v>
      </c>
      <c r="AE53">
        <v>0</v>
      </c>
      <c r="AF53">
        <v>0</v>
      </c>
      <c r="AG53">
        <v>0</v>
      </c>
      <c r="AH53">
        <v>49</v>
      </c>
      <c r="AI53">
        <v>63</v>
      </c>
      <c r="AJ53">
        <v>52</v>
      </c>
      <c r="AK53">
        <v>65</v>
      </c>
      <c r="AL53">
        <v>66</v>
      </c>
      <c r="AM53">
        <v>62</v>
      </c>
      <c r="AN53">
        <v>62</v>
      </c>
      <c r="AO53">
        <v>68</v>
      </c>
      <c r="AP53">
        <v>80</v>
      </c>
      <c r="AQ53">
        <v>107</v>
      </c>
      <c r="AR53">
        <v>93</v>
      </c>
      <c r="AS53">
        <v>99</v>
      </c>
      <c r="AT53">
        <v>82</v>
      </c>
      <c r="AU53">
        <v>97</v>
      </c>
      <c r="AV53">
        <v>106</v>
      </c>
      <c r="AW53">
        <v>121</v>
      </c>
      <c r="AX53">
        <v>111</v>
      </c>
      <c r="AY53">
        <v>128</v>
      </c>
      <c r="AZ53">
        <v>123</v>
      </c>
      <c r="BA53">
        <v>122</v>
      </c>
      <c r="BB53">
        <v>135</v>
      </c>
      <c r="BC53">
        <v>151</v>
      </c>
      <c r="BD53">
        <v>128</v>
      </c>
      <c r="BE53">
        <v>154</v>
      </c>
      <c r="BF53">
        <v>139</v>
      </c>
      <c r="BG53">
        <v>0</v>
      </c>
      <c r="BH53">
        <v>0</v>
      </c>
      <c r="BI53">
        <v>0</v>
      </c>
      <c r="BJ53">
        <v>147</v>
      </c>
      <c r="BK53">
        <v>158</v>
      </c>
      <c r="BL53">
        <v>183</v>
      </c>
      <c r="BM53">
        <v>158</v>
      </c>
      <c r="BN53">
        <v>167</v>
      </c>
      <c r="BO53">
        <v>148</v>
      </c>
      <c r="BP53">
        <v>172</v>
      </c>
      <c r="BQ53">
        <v>167</v>
      </c>
      <c r="BR53">
        <v>179</v>
      </c>
      <c r="BS53">
        <v>165</v>
      </c>
      <c r="BT53">
        <v>185</v>
      </c>
      <c r="BU53">
        <v>176</v>
      </c>
      <c r="BV53">
        <v>205</v>
      </c>
      <c r="BW53">
        <v>155</v>
      </c>
      <c r="BX53">
        <v>193</v>
      </c>
      <c r="BY53">
        <v>215</v>
      </c>
      <c r="BZ53">
        <v>195</v>
      </c>
      <c r="CA53">
        <v>197</v>
      </c>
      <c r="CB53">
        <v>181</v>
      </c>
      <c r="CC53">
        <v>214</v>
      </c>
      <c r="CD53">
        <v>217</v>
      </c>
      <c r="CE53">
        <v>210</v>
      </c>
      <c r="CF53">
        <v>182</v>
      </c>
      <c r="CG53">
        <v>201</v>
      </c>
      <c r="CH53">
        <v>195</v>
      </c>
      <c r="CI53">
        <v>0</v>
      </c>
      <c r="CJ53">
        <v>0</v>
      </c>
      <c r="CK53">
        <v>0</v>
      </c>
      <c r="CL53">
        <v>35</v>
      </c>
      <c r="CM53">
        <v>36</v>
      </c>
      <c r="CN53">
        <v>38</v>
      </c>
      <c r="CO53">
        <v>43</v>
      </c>
      <c r="CP53">
        <v>45</v>
      </c>
      <c r="CQ53">
        <v>37</v>
      </c>
      <c r="CR53">
        <v>52</v>
      </c>
      <c r="CS53">
        <v>41</v>
      </c>
      <c r="CT53">
        <v>41</v>
      </c>
      <c r="CU53">
        <v>35</v>
      </c>
      <c r="CV53">
        <v>48</v>
      </c>
      <c r="CW53">
        <v>49</v>
      </c>
      <c r="CX53">
        <v>44</v>
      </c>
      <c r="CY53">
        <v>50</v>
      </c>
      <c r="CZ53">
        <v>47</v>
      </c>
      <c r="DA53">
        <v>55</v>
      </c>
      <c r="DB53">
        <v>57</v>
      </c>
      <c r="DC53">
        <v>53</v>
      </c>
      <c r="DD53">
        <v>57</v>
      </c>
      <c r="DE53">
        <v>62</v>
      </c>
      <c r="DF53">
        <v>58</v>
      </c>
      <c r="DG53">
        <v>63</v>
      </c>
      <c r="DH53">
        <v>59</v>
      </c>
      <c r="DI53">
        <v>64</v>
      </c>
      <c r="DJ53">
        <v>59</v>
      </c>
      <c r="DK53">
        <v>0</v>
      </c>
      <c r="DL53">
        <v>0</v>
      </c>
      <c r="DM53">
        <v>0</v>
      </c>
      <c r="DN53">
        <v>3</v>
      </c>
      <c r="DO53">
        <v>4</v>
      </c>
      <c r="DP53">
        <v>1</v>
      </c>
      <c r="DQ53">
        <v>5</v>
      </c>
      <c r="DR53">
        <v>6</v>
      </c>
      <c r="DS53">
        <v>3</v>
      </c>
      <c r="DT53">
        <v>6</v>
      </c>
      <c r="DU53">
        <v>6</v>
      </c>
      <c r="DV53">
        <v>4</v>
      </c>
      <c r="DW53">
        <v>7</v>
      </c>
      <c r="DX53">
        <v>6</v>
      </c>
      <c r="DY53">
        <v>6</v>
      </c>
      <c r="DZ53">
        <v>14</v>
      </c>
      <c r="EA53">
        <v>9</v>
      </c>
      <c r="EB53">
        <v>15</v>
      </c>
      <c r="EC53">
        <v>16</v>
      </c>
      <c r="ED53">
        <v>15</v>
      </c>
      <c r="EE53">
        <v>14</v>
      </c>
      <c r="EF53">
        <v>16</v>
      </c>
      <c r="EG53">
        <v>20</v>
      </c>
      <c r="EH53">
        <v>19</v>
      </c>
      <c r="EI53">
        <v>16</v>
      </c>
      <c r="EJ53">
        <v>23</v>
      </c>
      <c r="EK53">
        <v>24</v>
      </c>
      <c r="EL53">
        <v>31</v>
      </c>
      <c r="EM53">
        <v>0</v>
      </c>
      <c r="EN53">
        <v>0</v>
      </c>
      <c r="EO53">
        <v>0</v>
      </c>
      <c r="EP53">
        <v>15</v>
      </c>
      <c r="EQ53">
        <v>10</v>
      </c>
      <c r="ER53">
        <v>15</v>
      </c>
      <c r="ES53">
        <v>10</v>
      </c>
      <c r="ET53">
        <v>20</v>
      </c>
      <c r="EU53">
        <v>15</v>
      </c>
      <c r="EV53">
        <v>10</v>
      </c>
      <c r="EW53">
        <v>25</v>
      </c>
      <c r="EX53">
        <v>45</v>
      </c>
      <c r="EY53">
        <v>40</v>
      </c>
      <c r="EZ53">
        <v>20</v>
      </c>
      <c r="FA53">
        <v>20</v>
      </c>
      <c r="FB53">
        <v>25</v>
      </c>
      <c r="FC53">
        <v>60</v>
      </c>
      <c r="FD53">
        <v>30</v>
      </c>
      <c r="FE53">
        <v>40</v>
      </c>
      <c r="FF53">
        <v>55</v>
      </c>
      <c r="FG53">
        <v>85</v>
      </c>
      <c r="FH53">
        <v>95</v>
      </c>
      <c r="FI53">
        <v>55</v>
      </c>
      <c r="FJ53">
        <v>70</v>
      </c>
      <c r="FK53">
        <v>105</v>
      </c>
      <c r="FL53">
        <v>80</v>
      </c>
      <c r="FM53">
        <v>100</v>
      </c>
      <c r="FN53">
        <v>85</v>
      </c>
      <c r="FO53">
        <v>0</v>
      </c>
      <c r="FP53">
        <v>0</v>
      </c>
      <c r="FQ53">
        <v>5489</v>
      </c>
      <c r="FR53">
        <v>5699</v>
      </c>
      <c r="FS53">
        <v>5858</v>
      </c>
      <c r="FT53">
        <v>6049</v>
      </c>
      <c r="FU53">
        <v>6214</v>
      </c>
      <c r="FV53">
        <v>6344</v>
      </c>
      <c r="FW53">
        <v>6449</v>
      </c>
      <c r="FX53">
        <v>6576</v>
      </c>
      <c r="FY53">
        <v>6699</v>
      </c>
      <c r="FZ53">
        <v>6841</v>
      </c>
      <c r="GA53">
        <v>6954</v>
      </c>
      <c r="GB53">
        <v>7042</v>
      </c>
      <c r="GC53">
        <v>7121</v>
      </c>
      <c r="GD53">
        <v>7191</v>
      </c>
      <c r="GE53">
        <v>7223</v>
      </c>
      <c r="GF53">
        <v>7254</v>
      </c>
      <c r="GG53">
        <v>7314</v>
      </c>
      <c r="GH53">
        <v>7395</v>
      </c>
      <c r="GI53">
        <v>7405</v>
      </c>
      <c r="GJ53">
        <v>7458</v>
      </c>
      <c r="GK53">
        <v>7469</v>
      </c>
      <c r="GL53">
        <v>7485</v>
      </c>
      <c r="GM53">
        <v>7527</v>
      </c>
      <c r="GN53">
        <v>7585</v>
      </c>
      <c r="GO53">
        <v>7626</v>
      </c>
      <c r="GP53">
        <v>7632</v>
      </c>
      <c r="GQ53">
        <v>0</v>
      </c>
      <c r="GR53">
        <v>0</v>
      </c>
      <c r="GS53">
        <v>684</v>
      </c>
      <c r="GT53">
        <v>780</v>
      </c>
      <c r="GU53">
        <v>887</v>
      </c>
      <c r="GV53">
        <v>984</v>
      </c>
      <c r="GW53">
        <v>1094</v>
      </c>
      <c r="GX53">
        <v>1194</v>
      </c>
      <c r="GY53">
        <v>1313</v>
      </c>
      <c r="GZ53">
        <v>1407</v>
      </c>
      <c r="HA53">
        <v>1524</v>
      </c>
      <c r="HB53">
        <v>1593</v>
      </c>
      <c r="HC53">
        <v>1670</v>
      </c>
      <c r="HD53">
        <v>1783</v>
      </c>
      <c r="HE53">
        <v>1853</v>
      </c>
      <c r="HF53">
        <v>1970</v>
      </c>
      <c r="HG53">
        <v>2059</v>
      </c>
      <c r="HH53">
        <v>2138</v>
      </c>
      <c r="HI53">
        <v>2199</v>
      </c>
      <c r="HJ53">
        <v>2214</v>
      </c>
      <c r="HK53">
        <v>2303</v>
      </c>
      <c r="HL53">
        <v>2370</v>
      </c>
      <c r="HM53">
        <v>2434</v>
      </c>
      <c r="HN53">
        <v>2486</v>
      </c>
      <c r="HO53">
        <v>2512</v>
      </c>
      <c r="HP53">
        <v>2601</v>
      </c>
      <c r="HQ53">
        <v>2675</v>
      </c>
      <c r="HR53">
        <v>2737</v>
      </c>
      <c r="HS53">
        <v>0</v>
      </c>
      <c r="HT53">
        <v>0</v>
      </c>
      <c r="HU53">
        <v>65</v>
      </c>
      <c r="HV53">
        <v>70</v>
      </c>
      <c r="HW53">
        <v>65</v>
      </c>
      <c r="HX53">
        <v>70</v>
      </c>
      <c r="HY53">
        <v>67</v>
      </c>
      <c r="HZ53">
        <v>76</v>
      </c>
      <c r="IA53">
        <v>83</v>
      </c>
      <c r="IB53">
        <v>93</v>
      </c>
      <c r="IC53">
        <v>100</v>
      </c>
      <c r="ID53">
        <v>101</v>
      </c>
      <c r="IE53">
        <v>111</v>
      </c>
      <c r="IF53">
        <v>116</v>
      </c>
      <c r="IG53">
        <v>120</v>
      </c>
      <c r="IH53">
        <v>122</v>
      </c>
      <c r="II53">
        <v>134</v>
      </c>
      <c r="IJ53">
        <v>138</v>
      </c>
      <c r="IK53">
        <v>147</v>
      </c>
      <c r="IL53">
        <v>154</v>
      </c>
      <c r="IM53">
        <v>163</v>
      </c>
      <c r="IN53">
        <v>166</v>
      </c>
      <c r="IO53">
        <v>169</v>
      </c>
      <c r="IP53">
        <v>187</v>
      </c>
      <c r="IQ53">
        <v>197</v>
      </c>
      <c r="IR53">
        <v>209</v>
      </c>
      <c r="IS53">
        <v>220</v>
      </c>
      <c r="IT53">
        <v>218</v>
      </c>
      <c r="IU53">
        <v>0</v>
      </c>
      <c r="IV53">
        <v>0</v>
      </c>
      <c r="IW53">
        <v>5</v>
      </c>
      <c r="IX53">
        <v>6</v>
      </c>
      <c r="IY53">
        <v>2</v>
      </c>
      <c r="IZ53">
        <v>2</v>
      </c>
      <c r="JA53">
        <v>7</v>
      </c>
      <c r="JB53">
        <v>5</v>
      </c>
      <c r="JC53">
        <v>4</v>
      </c>
      <c r="JD53">
        <v>6</v>
      </c>
      <c r="JE53">
        <v>6</v>
      </c>
      <c r="JF53">
        <v>6</v>
      </c>
      <c r="JG53">
        <v>4</v>
      </c>
      <c r="JH53">
        <v>4</v>
      </c>
      <c r="JI53">
        <v>7</v>
      </c>
      <c r="JJ53">
        <v>5</v>
      </c>
      <c r="JK53">
        <v>6</v>
      </c>
      <c r="JL53">
        <v>6</v>
      </c>
      <c r="JM53">
        <v>9</v>
      </c>
      <c r="JN53">
        <v>7</v>
      </c>
      <c r="JO53">
        <v>7</v>
      </c>
      <c r="JP53">
        <v>8</v>
      </c>
      <c r="JQ53">
        <v>9</v>
      </c>
      <c r="JR53">
        <v>5</v>
      </c>
      <c r="JS53">
        <v>8</v>
      </c>
      <c r="JT53">
        <v>11</v>
      </c>
      <c r="JU53">
        <v>20</v>
      </c>
      <c r="JV53">
        <v>20</v>
      </c>
      <c r="JW53">
        <v>0</v>
      </c>
      <c r="JX53">
        <v>0</v>
      </c>
      <c r="JY53">
        <v>0</v>
      </c>
      <c r="JZ53">
        <v>7</v>
      </c>
      <c r="KA53">
        <v>22</v>
      </c>
      <c r="KB53">
        <v>28</v>
      </c>
      <c r="KC53">
        <v>40</v>
      </c>
      <c r="KD53">
        <v>49</v>
      </c>
      <c r="KE53">
        <v>61</v>
      </c>
      <c r="KF53">
        <v>74</v>
      </c>
      <c r="KG53">
        <v>84</v>
      </c>
      <c r="KH53">
        <v>94</v>
      </c>
      <c r="KI53">
        <v>106</v>
      </c>
      <c r="KJ53">
        <v>122</v>
      </c>
      <c r="KK53">
        <v>132</v>
      </c>
      <c r="KL53">
        <v>147</v>
      </c>
      <c r="KM53">
        <v>156</v>
      </c>
      <c r="KN53">
        <v>171</v>
      </c>
      <c r="KO53">
        <v>191</v>
      </c>
      <c r="KP53">
        <v>207</v>
      </c>
      <c r="KQ53">
        <v>222</v>
      </c>
      <c r="KR53">
        <v>238</v>
      </c>
      <c r="KS53">
        <v>256</v>
      </c>
      <c r="KT53">
        <v>270</v>
      </c>
      <c r="KU53">
        <v>280</v>
      </c>
      <c r="KV53">
        <v>295</v>
      </c>
      <c r="KW53">
        <v>319</v>
      </c>
      <c r="KX53">
        <v>345</v>
      </c>
      <c r="KY53">
        <v>0</v>
      </c>
      <c r="KZ53">
        <v>0</v>
      </c>
      <c r="LA53">
        <v>0</v>
      </c>
      <c r="LB53">
        <v>177</v>
      </c>
      <c r="LC53">
        <v>355</v>
      </c>
      <c r="LD53">
        <v>527</v>
      </c>
      <c r="LE53">
        <v>669</v>
      </c>
      <c r="LF53">
        <v>836</v>
      </c>
      <c r="LG53">
        <v>998</v>
      </c>
      <c r="LH53">
        <v>1164</v>
      </c>
      <c r="LI53">
        <v>1354</v>
      </c>
      <c r="LJ53">
        <v>1528</v>
      </c>
      <c r="LK53">
        <v>1660</v>
      </c>
      <c r="LL53">
        <v>1830</v>
      </c>
      <c r="LM53">
        <v>2007</v>
      </c>
      <c r="LN53">
        <v>2158</v>
      </c>
      <c r="LO53">
        <v>2335</v>
      </c>
      <c r="LP53">
        <v>2520</v>
      </c>
      <c r="LQ53">
        <v>2683</v>
      </c>
      <c r="LR53">
        <v>2858</v>
      </c>
      <c r="LS53">
        <v>3051</v>
      </c>
      <c r="LT53">
        <v>3206</v>
      </c>
      <c r="LU53">
        <v>3384</v>
      </c>
      <c r="LV53">
        <v>3549</v>
      </c>
      <c r="LW53">
        <v>3715</v>
      </c>
      <c r="LX53">
        <v>3889</v>
      </c>
      <c r="LY53">
        <v>4076</v>
      </c>
      <c r="LZ53">
        <v>4232</v>
      </c>
      <c r="MA53">
        <v>0</v>
      </c>
      <c r="MB53">
        <v>0</v>
      </c>
      <c r="MC53">
        <v>1438</v>
      </c>
      <c r="MD53">
        <v>1440</v>
      </c>
      <c r="ME53">
        <v>1454</v>
      </c>
      <c r="MF53">
        <v>1450</v>
      </c>
      <c r="MG53">
        <v>1470</v>
      </c>
      <c r="MH53">
        <v>1475</v>
      </c>
      <c r="MI53">
        <v>1467</v>
      </c>
      <c r="MJ53">
        <v>1497</v>
      </c>
      <c r="MK53">
        <v>1486</v>
      </c>
      <c r="ML53">
        <v>1536</v>
      </c>
      <c r="MM53">
        <v>1533</v>
      </c>
      <c r="MN53">
        <v>1565</v>
      </c>
      <c r="MO53">
        <v>1565</v>
      </c>
      <c r="MP53">
        <v>1562</v>
      </c>
      <c r="MQ53">
        <v>1561</v>
      </c>
      <c r="MR53">
        <v>1555</v>
      </c>
      <c r="MS53">
        <v>1570</v>
      </c>
      <c r="MT53">
        <v>1580</v>
      </c>
      <c r="MU53">
        <v>1573</v>
      </c>
      <c r="MV53">
        <v>1618</v>
      </c>
      <c r="MW53">
        <v>1635</v>
      </c>
      <c r="MX53">
        <v>1641</v>
      </c>
      <c r="MY53">
        <v>1664</v>
      </c>
      <c r="MZ53">
        <v>1688</v>
      </c>
      <c r="NA53">
        <v>1683</v>
      </c>
      <c r="NB53">
        <v>1680</v>
      </c>
      <c r="NC53">
        <v>0</v>
      </c>
      <c r="ND53">
        <v>0</v>
      </c>
      <c r="NE53">
        <v>0</v>
      </c>
      <c r="NF53">
        <v>45</v>
      </c>
      <c r="NG53">
        <v>97</v>
      </c>
      <c r="NH53">
        <v>145</v>
      </c>
      <c r="NI53">
        <v>191</v>
      </c>
      <c r="NJ53">
        <v>241</v>
      </c>
      <c r="NK53">
        <v>309</v>
      </c>
      <c r="NL53">
        <v>349</v>
      </c>
      <c r="NM53">
        <v>400</v>
      </c>
      <c r="NN53">
        <v>437</v>
      </c>
      <c r="NO53">
        <v>479</v>
      </c>
      <c r="NP53">
        <v>516</v>
      </c>
      <c r="NQ53">
        <v>568</v>
      </c>
      <c r="NR53">
        <v>630</v>
      </c>
      <c r="NS53">
        <v>686</v>
      </c>
      <c r="NT53">
        <v>732</v>
      </c>
      <c r="NU53">
        <v>787</v>
      </c>
      <c r="NV53">
        <v>835</v>
      </c>
      <c r="NW53">
        <v>890</v>
      </c>
      <c r="NX53">
        <v>932</v>
      </c>
      <c r="NY53">
        <v>984</v>
      </c>
      <c r="NZ53">
        <v>1033</v>
      </c>
      <c r="OA53">
        <v>1078</v>
      </c>
      <c r="OB53">
        <v>1137</v>
      </c>
      <c r="OC53">
        <v>1192</v>
      </c>
      <c r="OD53">
        <v>1256</v>
      </c>
      <c r="OE53">
        <v>0</v>
      </c>
      <c r="OF53">
        <v>0</v>
      </c>
      <c r="OG53">
        <v>2001</v>
      </c>
      <c r="OH53">
        <v>2052</v>
      </c>
      <c r="OI53">
        <v>2083</v>
      </c>
      <c r="OJ53">
        <v>2174</v>
      </c>
      <c r="OK53">
        <v>2251</v>
      </c>
      <c r="OL53">
        <v>2326</v>
      </c>
      <c r="OM53">
        <v>2377</v>
      </c>
      <c r="ON53">
        <v>2448</v>
      </c>
      <c r="OO53">
        <v>2542</v>
      </c>
      <c r="OP53">
        <v>2626</v>
      </c>
      <c r="OQ53">
        <v>2696</v>
      </c>
      <c r="OR53">
        <v>2762</v>
      </c>
      <c r="OS53">
        <v>2806</v>
      </c>
      <c r="OT53">
        <v>2873</v>
      </c>
      <c r="OU53">
        <v>2936</v>
      </c>
      <c r="OV53">
        <v>2955</v>
      </c>
      <c r="OW53">
        <v>2979</v>
      </c>
      <c r="OX53">
        <v>3026</v>
      </c>
      <c r="OY53">
        <v>3041</v>
      </c>
      <c r="OZ53">
        <v>3073</v>
      </c>
      <c r="PA53">
        <v>3133</v>
      </c>
      <c r="PB53">
        <v>3159</v>
      </c>
      <c r="PC53">
        <v>3230</v>
      </c>
      <c r="PD53">
        <v>3285</v>
      </c>
      <c r="PE53">
        <v>3312</v>
      </c>
      <c r="PF53">
        <v>3319</v>
      </c>
      <c r="PG53">
        <v>0</v>
      </c>
      <c r="PH53">
        <v>0</v>
      </c>
      <c r="PI53">
        <v>0</v>
      </c>
      <c r="PJ53">
        <v>89</v>
      </c>
      <c r="PK53">
        <v>171</v>
      </c>
      <c r="PL53">
        <v>230</v>
      </c>
      <c r="PM53">
        <v>309</v>
      </c>
      <c r="PN53">
        <v>384</v>
      </c>
      <c r="PO53">
        <v>478</v>
      </c>
      <c r="PP53">
        <v>546</v>
      </c>
      <c r="PQ53">
        <v>616</v>
      </c>
      <c r="PR53">
        <v>691</v>
      </c>
      <c r="PS53">
        <v>788</v>
      </c>
      <c r="PT53">
        <v>870</v>
      </c>
      <c r="PU53">
        <v>980</v>
      </c>
      <c r="PV53">
        <v>1077</v>
      </c>
      <c r="PW53">
        <v>1194</v>
      </c>
      <c r="PX53">
        <v>1298</v>
      </c>
      <c r="PY53">
        <v>1420</v>
      </c>
      <c r="PZ53">
        <v>1521</v>
      </c>
      <c r="QA53">
        <v>1641</v>
      </c>
      <c r="QB53">
        <v>1751</v>
      </c>
      <c r="QC53">
        <v>1866</v>
      </c>
      <c r="QD53">
        <v>1986</v>
      </c>
      <c r="QE53">
        <v>2101</v>
      </c>
      <c r="QF53">
        <v>2199</v>
      </c>
      <c r="QG53">
        <v>2326</v>
      </c>
      <c r="QH53">
        <v>2452</v>
      </c>
      <c r="QI53">
        <v>0</v>
      </c>
      <c r="QJ53">
        <v>0</v>
      </c>
      <c r="QK53">
        <v>7549</v>
      </c>
      <c r="QL53">
        <v>7693</v>
      </c>
      <c r="QM53">
        <v>7836</v>
      </c>
      <c r="QN53">
        <v>7956</v>
      </c>
      <c r="QO53">
        <v>7982</v>
      </c>
      <c r="QP53">
        <v>8085</v>
      </c>
      <c r="QQ53">
        <v>8070</v>
      </c>
      <c r="QR53">
        <v>8131</v>
      </c>
      <c r="QS53">
        <v>8077</v>
      </c>
      <c r="QT53">
        <v>8115</v>
      </c>
      <c r="QU53">
        <v>8108</v>
      </c>
      <c r="QV53">
        <v>8070</v>
      </c>
      <c r="QW53">
        <v>8101</v>
      </c>
      <c r="QX53">
        <v>8165</v>
      </c>
      <c r="QY53">
        <v>8141</v>
      </c>
      <c r="QZ53">
        <v>8113</v>
      </c>
      <c r="RA53">
        <v>8134</v>
      </c>
      <c r="RB53">
        <v>8091</v>
      </c>
      <c r="RC53">
        <v>8063</v>
      </c>
      <c r="RD53">
        <v>8052</v>
      </c>
      <c r="RE53">
        <v>8016</v>
      </c>
      <c r="RF53">
        <v>8093</v>
      </c>
      <c r="RG53">
        <v>8181</v>
      </c>
      <c r="RH53">
        <v>8166</v>
      </c>
      <c r="RI53">
        <v>8255</v>
      </c>
      <c r="RJ53">
        <v>8241</v>
      </c>
      <c r="RK53">
        <v>0</v>
      </c>
      <c r="RL53">
        <v>0</v>
      </c>
      <c r="RM53">
        <v>8428</v>
      </c>
      <c r="RN53">
        <v>8477</v>
      </c>
      <c r="RO53">
        <v>8552</v>
      </c>
      <c r="RP53">
        <v>8681</v>
      </c>
      <c r="RQ53">
        <v>8811</v>
      </c>
      <c r="RR53">
        <v>8893</v>
      </c>
      <c r="RS53">
        <v>8964</v>
      </c>
      <c r="RT53">
        <v>9064</v>
      </c>
      <c r="RU53">
        <v>9197</v>
      </c>
      <c r="RV53">
        <v>9299</v>
      </c>
      <c r="RW53">
        <v>9384</v>
      </c>
      <c r="RX53">
        <v>9508</v>
      </c>
      <c r="RY53">
        <v>9574</v>
      </c>
      <c r="RZ53">
        <v>9580</v>
      </c>
      <c r="SA53">
        <v>9599</v>
      </c>
      <c r="SB53">
        <v>9644</v>
      </c>
      <c r="SC53">
        <v>9704</v>
      </c>
      <c r="SD53">
        <v>9773</v>
      </c>
      <c r="SE53">
        <v>9818</v>
      </c>
      <c r="SF53">
        <v>9904</v>
      </c>
      <c r="SG53">
        <v>9975</v>
      </c>
      <c r="SH53">
        <v>9995</v>
      </c>
      <c r="SI53">
        <v>10017</v>
      </c>
      <c r="SJ53">
        <v>10049</v>
      </c>
      <c r="SK53">
        <v>10003</v>
      </c>
      <c r="SL53">
        <v>9993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590102.56680000003</v>
      </c>
      <c r="SU53">
        <v>582397.47259999998</v>
      </c>
      <c r="SV53">
        <v>576569.52610000002</v>
      </c>
      <c r="SW53">
        <v>570246.50619999995</v>
      </c>
      <c r="SX53">
        <v>565372.94350000005</v>
      </c>
      <c r="SY53">
        <v>557972.62490000005</v>
      </c>
      <c r="SZ53">
        <v>548576.25069999998</v>
      </c>
      <c r="TA53">
        <v>538573.20449999999</v>
      </c>
      <c r="TB53">
        <v>528026.62349999999</v>
      </c>
      <c r="TC53">
        <v>514928.49089999998</v>
      </c>
      <c r="TD53">
        <v>502076.1985</v>
      </c>
      <c r="TE53">
        <v>491484.48609999998</v>
      </c>
      <c r="TF53">
        <v>482453.88870000001</v>
      </c>
      <c r="TG53">
        <v>469035.23710000003</v>
      </c>
      <c r="TH53">
        <v>458633.277</v>
      </c>
      <c r="TI53">
        <v>445931.77399999998</v>
      </c>
      <c r="TJ53">
        <v>433870.91609999997</v>
      </c>
      <c r="TK53">
        <v>423597.53619999997</v>
      </c>
      <c r="TL53">
        <v>414428.74420000002</v>
      </c>
      <c r="TM53">
        <v>404532.91220000002</v>
      </c>
      <c r="TN53">
        <v>393059.40919999999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365420.23969999998</v>
      </c>
      <c r="TW53">
        <v>390135.77169999998</v>
      </c>
      <c r="TX53">
        <v>405889.59600000002</v>
      </c>
      <c r="TY53">
        <v>426836.51390000002</v>
      </c>
      <c r="TZ53">
        <v>433166.7856</v>
      </c>
      <c r="UA53">
        <v>440878.19400000002</v>
      </c>
      <c r="UB53">
        <v>457000.06969999999</v>
      </c>
      <c r="UC53">
        <v>461108.48910000001</v>
      </c>
      <c r="UD53">
        <v>475944.92450000002</v>
      </c>
      <c r="UE53">
        <v>482958.25719999999</v>
      </c>
      <c r="UF53">
        <v>486882.00689999998</v>
      </c>
      <c r="UG53">
        <v>486187.76880000002</v>
      </c>
      <c r="UH53">
        <v>475246.7892</v>
      </c>
      <c r="UI53">
        <v>479952.5331</v>
      </c>
      <c r="UJ53">
        <v>479529.65669999999</v>
      </c>
      <c r="UK53">
        <v>478134.93280000001</v>
      </c>
      <c r="UL53">
        <v>474126.03129999997</v>
      </c>
      <c r="UM53">
        <v>465130.78700000001</v>
      </c>
      <c r="UN53">
        <v>467582.85550000001</v>
      </c>
      <c r="UO53">
        <v>466879.48190000001</v>
      </c>
      <c r="UP53">
        <v>463787.0037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145826.43150000001</v>
      </c>
      <c r="UY53">
        <v>154619.23629999999</v>
      </c>
      <c r="UZ53">
        <v>168201.9999</v>
      </c>
      <c r="VA53">
        <v>175594.52960000001</v>
      </c>
      <c r="VB53">
        <v>172184.9271</v>
      </c>
      <c r="VC53">
        <v>183721.30069999999</v>
      </c>
      <c r="VD53">
        <v>186404.88829999999</v>
      </c>
      <c r="VE53">
        <v>187216.15830000001</v>
      </c>
      <c r="VF53">
        <v>184792.6482</v>
      </c>
      <c r="VG53">
        <v>197057.25649999999</v>
      </c>
      <c r="VH53">
        <v>197028.70170000001</v>
      </c>
      <c r="VI53">
        <v>203765.43650000001</v>
      </c>
      <c r="VJ53">
        <v>207251.02189999999</v>
      </c>
      <c r="VK53">
        <v>212973.87820000001</v>
      </c>
      <c r="VL53">
        <v>210576.3523</v>
      </c>
      <c r="VM53">
        <v>208137.81460000001</v>
      </c>
      <c r="VN53">
        <v>223598.38759999999</v>
      </c>
      <c r="VO53">
        <v>228694.6802</v>
      </c>
      <c r="VP53">
        <v>235558.5637</v>
      </c>
      <c r="VQ53">
        <v>240734.3523</v>
      </c>
      <c r="VR53">
        <v>231597.92050000001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319631.2709</v>
      </c>
      <c r="WA53">
        <v>248257.2978</v>
      </c>
      <c r="WB53">
        <v>361539.75400000002</v>
      </c>
      <c r="WC53">
        <v>351009.46990000003</v>
      </c>
      <c r="WD53">
        <v>340785.89309999999</v>
      </c>
      <c r="WE53">
        <v>220573.39360000001</v>
      </c>
      <c r="WF53">
        <v>214148.9258</v>
      </c>
      <c r="WG53">
        <v>363845.2623</v>
      </c>
      <c r="WH53">
        <v>252319.8768</v>
      </c>
      <c r="WI53">
        <v>293964.90500000003</v>
      </c>
      <c r="WJ53">
        <v>285402.82040000003</v>
      </c>
      <c r="WK53">
        <v>415635.1753</v>
      </c>
      <c r="WL53">
        <v>313856.11940000003</v>
      </c>
      <c r="WM53">
        <v>304714.67910000001</v>
      </c>
      <c r="WN53">
        <v>338102.27909999999</v>
      </c>
      <c r="WO53">
        <v>369286.46990000003</v>
      </c>
      <c r="WP53">
        <v>199183.64069999999</v>
      </c>
      <c r="WQ53">
        <v>309411.48080000002</v>
      </c>
      <c r="WR53">
        <v>413049.30680000002</v>
      </c>
      <c r="WS53">
        <v>729124.99</v>
      </c>
      <c r="WT53">
        <v>707888.33979999996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23800000</v>
      </c>
      <c r="ZG53">
        <v>23000000</v>
      </c>
      <c r="ZH53">
        <v>22800000</v>
      </c>
      <c r="ZI53">
        <v>22000000</v>
      </c>
      <c r="ZJ53">
        <v>22100000</v>
      </c>
      <c r="ZK53">
        <v>21400000</v>
      </c>
      <c r="ZL53">
        <v>21200000</v>
      </c>
      <c r="ZM53">
        <v>20600000</v>
      </c>
      <c r="ZN53">
        <v>19900000</v>
      </c>
      <c r="ZO53">
        <v>19300000</v>
      </c>
      <c r="ZP53">
        <v>18700000</v>
      </c>
      <c r="ZQ53">
        <v>18300000</v>
      </c>
      <c r="ZR53">
        <v>17900000</v>
      </c>
      <c r="ZS53">
        <v>17300000</v>
      </c>
      <c r="ZT53">
        <v>17300000</v>
      </c>
      <c r="ZU53">
        <v>17000000</v>
      </c>
      <c r="ZV53">
        <v>16500000</v>
      </c>
      <c r="ZW53">
        <v>16300000</v>
      </c>
      <c r="ZX53">
        <v>16000000</v>
      </c>
      <c r="ZY53">
        <v>15500000</v>
      </c>
      <c r="ZZ53">
        <v>15000000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16400000</v>
      </c>
      <c r="ABK53">
        <v>16300000</v>
      </c>
      <c r="ABL53">
        <v>16300000</v>
      </c>
      <c r="ABM53">
        <v>16400000</v>
      </c>
      <c r="ABN53">
        <v>16500000</v>
      </c>
      <c r="ABO53">
        <v>16400000</v>
      </c>
      <c r="ABP53">
        <v>16300000</v>
      </c>
      <c r="ABQ53">
        <v>16100000</v>
      </c>
      <c r="ABR53">
        <v>16000000</v>
      </c>
      <c r="ABS53">
        <v>15900000</v>
      </c>
      <c r="ABT53">
        <v>15500000</v>
      </c>
      <c r="ABU53">
        <v>15200000</v>
      </c>
      <c r="ABV53">
        <v>15000000</v>
      </c>
      <c r="ABW53">
        <v>14600000</v>
      </c>
      <c r="ABX53">
        <v>14300000</v>
      </c>
      <c r="ABY53">
        <v>14200000</v>
      </c>
      <c r="ABZ53">
        <v>13900000</v>
      </c>
      <c r="ACA53">
        <v>13800000</v>
      </c>
      <c r="ACB53">
        <v>13600000</v>
      </c>
      <c r="ACC53">
        <v>13300000</v>
      </c>
      <c r="ACD53">
        <v>13000000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1370000</v>
      </c>
      <c r="ADO53">
        <v>1330000</v>
      </c>
      <c r="ADP53">
        <v>1300000</v>
      </c>
      <c r="ADQ53">
        <v>1250000</v>
      </c>
      <c r="ADR53">
        <v>1220000</v>
      </c>
      <c r="ADS53">
        <v>1180000</v>
      </c>
      <c r="ADT53">
        <v>1140000</v>
      </c>
      <c r="ADU53">
        <v>1120000</v>
      </c>
      <c r="ADV53">
        <v>1090000</v>
      </c>
      <c r="ADW53">
        <v>1060000</v>
      </c>
      <c r="ADX53">
        <v>1020000</v>
      </c>
      <c r="ADY53">
        <v>994997.36939999997</v>
      </c>
      <c r="ADZ53">
        <v>960910.06180000002</v>
      </c>
      <c r="AEA53">
        <v>929693.88600000006</v>
      </c>
      <c r="AEB53">
        <v>901384.02430000005</v>
      </c>
      <c r="AEC53">
        <v>871217.46739999996</v>
      </c>
      <c r="AED53">
        <v>853967.18259999994</v>
      </c>
      <c r="AEE53">
        <v>838109.58779999998</v>
      </c>
      <c r="AEF53">
        <v>812206.69889999996</v>
      </c>
      <c r="AEG53">
        <v>797144.48250000004</v>
      </c>
      <c r="AEH53">
        <v>772614.14740000002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6340000</v>
      </c>
      <c r="AEQ53">
        <v>6200000</v>
      </c>
      <c r="AER53">
        <v>6090000</v>
      </c>
      <c r="AES53">
        <v>6000000</v>
      </c>
      <c r="AET53">
        <v>5890000</v>
      </c>
      <c r="AEU53">
        <v>5770000</v>
      </c>
      <c r="AEV53">
        <v>5670000</v>
      </c>
      <c r="AEW53">
        <v>5550000</v>
      </c>
      <c r="AEX53">
        <v>5390000</v>
      </c>
      <c r="AEY53">
        <v>5240000</v>
      </c>
      <c r="AEZ53">
        <v>5110000</v>
      </c>
      <c r="AFA53">
        <v>4990000</v>
      </c>
      <c r="AFB53">
        <v>4880000</v>
      </c>
      <c r="AFC53">
        <v>4760000</v>
      </c>
      <c r="AFD53">
        <v>4670000</v>
      </c>
      <c r="AFE53">
        <v>4560000</v>
      </c>
      <c r="AFF53">
        <v>4440000</v>
      </c>
      <c r="AFG53">
        <v>4320000</v>
      </c>
      <c r="AFH53">
        <v>4210000</v>
      </c>
      <c r="AFI53">
        <v>4060000</v>
      </c>
      <c r="AFJ53">
        <v>3940000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210.1927306</v>
      </c>
      <c r="AGU53">
        <v>224.4093081</v>
      </c>
      <c r="AGV53">
        <v>233.47103759999999</v>
      </c>
      <c r="AGW53">
        <v>245.5198772</v>
      </c>
      <c r="AGX53">
        <v>249.16110159999999</v>
      </c>
      <c r="AGY53">
        <v>253.59676719999999</v>
      </c>
      <c r="AGZ53">
        <v>262.87020289999998</v>
      </c>
      <c r="AHA53">
        <v>265.23339950000002</v>
      </c>
      <c r="AHB53">
        <v>273.7674394</v>
      </c>
      <c r="AHC53">
        <v>277.80156599999998</v>
      </c>
      <c r="AHD53">
        <v>280.05853919999998</v>
      </c>
      <c r="AHE53">
        <v>279.65920770000002</v>
      </c>
      <c r="AHF53">
        <v>273.36586620000003</v>
      </c>
      <c r="AHG53">
        <v>276.07264880000002</v>
      </c>
      <c r="AHH53">
        <v>275.82940680000002</v>
      </c>
      <c r="AHI53">
        <v>275.02715019999999</v>
      </c>
      <c r="AHJ53">
        <v>272.72119700000002</v>
      </c>
      <c r="AHK53">
        <v>267.54705840000003</v>
      </c>
      <c r="AHL53">
        <v>268.95750839999999</v>
      </c>
      <c r="AHM53">
        <v>268.55292209999999</v>
      </c>
      <c r="AHN53">
        <v>266.77410320000001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16.714284979999999</v>
      </c>
      <c r="AHW53">
        <v>17.722095729999999</v>
      </c>
      <c r="AHX53">
        <v>19.278920370000002</v>
      </c>
      <c r="AHY53">
        <v>20.12623486</v>
      </c>
      <c r="AHZ53">
        <v>19.735434179999999</v>
      </c>
      <c r="AIA53">
        <v>21.057706369999998</v>
      </c>
      <c r="AIB53">
        <v>21.365292920000002</v>
      </c>
      <c r="AIC53">
        <v>21.458278790000001</v>
      </c>
      <c r="AID53">
        <v>21.180501719999999</v>
      </c>
      <c r="AIE53">
        <v>22.58624249</v>
      </c>
      <c r="AIF53">
        <v>22.582969590000001</v>
      </c>
      <c r="AIG53">
        <v>23.355118399999999</v>
      </c>
      <c r="AIH53">
        <v>23.754628060000002</v>
      </c>
      <c r="AII53">
        <v>24.410568489999999</v>
      </c>
      <c r="AIJ53">
        <v>24.135769660000001</v>
      </c>
      <c r="AIK53">
        <v>23.856270169999998</v>
      </c>
      <c r="AIL53">
        <v>25.628324930000002</v>
      </c>
      <c r="AIM53">
        <v>26.212450090000001</v>
      </c>
      <c r="AIN53">
        <v>26.999172389999998</v>
      </c>
      <c r="AIO53">
        <v>27.592409180000001</v>
      </c>
      <c r="AIP53">
        <v>26.545212719999999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1.2845425859999999</v>
      </c>
      <c r="AIY53">
        <v>0.99770298000000002</v>
      </c>
      <c r="AIZ53">
        <v>1.452965504</v>
      </c>
      <c r="AJA53">
        <v>1.4106461210000001</v>
      </c>
      <c r="AJB53">
        <v>1.3695593399999999</v>
      </c>
      <c r="AJC53">
        <v>0.886446175</v>
      </c>
      <c r="AJD53">
        <v>0.86062735400000001</v>
      </c>
      <c r="AJE53">
        <v>1.4622309419999999</v>
      </c>
      <c r="AJF53">
        <v>1.0140297789999999</v>
      </c>
      <c r="AJG53">
        <v>1.1813939179999999</v>
      </c>
      <c r="AJH53">
        <v>1.146984386</v>
      </c>
      <c r="AJI53">
        <v>1.670365611</v>
      </c>
      <c r="AJJ53">
        <v>1.261333255</v>
      </c>
      <c r="AJK53">
        <v>1.224595393</v>
      </c>
      <c r="AJL53">
        <v>1.3587743619999999</v>
      </c>
      <c r="AJM53">
        <v>1.4840982110000001</v>
      </c>
      <c r="AJN53">
        <v>0.80048447199999995</v>
      </c>
      <c r="AJO53">
        <v>1.243471024</v>
      </c>
      <c r="AJP53">
        <v>1.659973454</v>
      </c>
      <c r="AJQ53">
        <v>2.9302267510000002</v>
      </c>
      <c r="AJR53">
        <v>2.8448803410000001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113.05723399999999</v>
      </c>
      <c r="AKA53">
        <v>209.59634500000001</v>
      </c>
      <c r="AKB53">
        <v>188.65019530000001</v>
      </c>
      <c r="AKC53">
        <v>146.45563630000001</v>
      </c>
      <c r="AKD53">
        <v>166.0192476</v>
      </c>
      <c r="AKE53">
        <v>162.06616460000001</v>
      </c>
      <c r="AKF53">
        <v>231.60590010000001</v>
      </c>
      <c r="AKG53">
        <v>164.52990729999999</v>
      </c>
      <c r="AKH53">
        <v>186.67614459999999</v>
      </c>
      <c r="AKI53">
        <v>77.913136350000002</v>
      </c>
      <c r="AKJ53">
        <v>181.3437922</v>
      </c>
      <c r="AKK53">
        <v>226.6142131</v>
      </c>
      <c r="AKL53">
        <v>183.1899708</v>
      </c>
      <c r="AKM53">
        <v>168.64040610000001</v>
      </c>
      <c r="AKN53">
        <v>169.7882774</v>
      </c>
      <c r="AKO53">
        <v>183.97004820000001</v>
      </c>
      <c r="AKP53">
        <v>140.65905710000001</v>
      </c>
      <c r="AKQ53">
        <v>89.809889249999998</v>
      </c>
      <c r="AKR53">
        <v>127.64797110000001</v>
      </c>
      <c r="AKS53">
        <v>201.95888729999999</v>
      </c>
      <c r="AKT53">
        <v>221.56095809999999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100.18114509999999</v>
      </c>
      <c r="AME53">
        <v>96.735718210000002</v>
      </c>
      <c r="AMF53">
        <v>95.83879005</v>
      </c>
      <c r="AMG53">
        <v>92.363654179999997</v>
      </c>
      <c r="AMH53">
        <v>92.690726929999997</v>
      </c>
      <c r="AMI53">
        <v>89.81523335</v>
      </c>
      <c r="AMJ53">
        <v>89.019461930000006</v>
      </c>
      <c r="AMK53">
        <v>86.426662070000006</v>
      </c>
      <c r="AML53">
        <v>83.748531999999997</v>
      </c>
      <c r="AMM53">
        <v>81.257199790000001</v>
      </c>
      <c r="AMN53">
        <v>78.587254669999993</v>
      </c>
      <c r="AMO53">
        <v>77.034302019999998</v>
      </c>
      <c r="AMP53">
        <v>75.266957629999993</v>
      </c>
      <c r="AMQ53">
        <v>72.750967399999993</v>
      </c>
      <c r="AMR53">
        <v>72.65263041</v>
      </c>
      <c r="AMS53">
        <v>71.277647529999996</v>
      </c>
      <c r="AMT53">
        <v>69.455550369999997</v>
      </c>
      <c r="AMU53">
        <v>68.377697600000005</v>
      </c>
      <c r="AMV53">
        <v>67.343606210000004</v>
      </c>
      <c r="AMW53">
        <v>65.188474470000003</v>
      </c>
      <c r="AMX53">
        <v>63.176965029999998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390.42390999999998</v>
      </c>
      <c r="ANG53">
        <v>442.6510614</v>
      </c>
      <c r="ANH53">
        <v>249.09736150000001</v>
      </c>
      <c r="ANI53">
        <v>290.34666659999999</v>
      </c>
      <c r="ANJ53">
        <v>229.70329820000001</v>
      </c>
      <c r="ANK53">
        <v>199.5118962</v>
      </c>
      <c r="ANL53">
        <v>208.64108640000001</v>
      </c>
      <c r="ANM53">
        <v>265.85375199999999</v>
      </c>
      <c r="ANN53">
        <v>292.68133769999997</v>
      </c>
      <c r="ANO53">
        <v>250.9425732</v>
      </c>
      <c r="ANP53">
        <v>214.79712430000001</v>
      </c>
      <c r="ANQ53">
        <v>221.78567000000001</v>
      </c>
      <c r="ANR53">
        <v>220.61365459999999</v>
      </c>
      <c r="ANS53">
        <v>214.46891220000001</v>
      </c>
      <c r="ANT53">
        <v>159.71917490000001</v>
      </c>
      <c r="ANU53">
        <v>199.44582389999999</v>
      </c>
      <c r="ANV53">
        <v>189.67875960000001</v>
      </c>
      <c r="ANW53">
        <v>177.8703218</v>
      </c>
      <c r="ANX53">
        <v>222.02043689999999</v>
      </c>
      <c r="ANY53">
        <v>165.2996991</v>
      </c>
      <c r="ANZ53">
        <v>191.1843068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63.662122480000001</v>
      </c>
      <c r="AOI53">
        <v>63.163088899999998</v>
      </c>
      <c r="AOJ53">
        <v>63.155091319999997</v>
      </c>
      <c r="AOK53">
        <v>63.670062399999999</v>
      </c>
      <c r="AOL53">
        <v>63.858281400000003</v>
      </c>
      <c r="AOM53">
        <v>63.650990710000002</v>
      </c>
      <c r="AON53">
        <v>63.309914849999998</v>
      </c>
      <c r="AOO53">
        <v>62.44511894</v>
      </c>
      <c r="AOP53">
        <v>62.073928520000003</v>
      </c>
      <c r="AOQ53">
        <v>61.587479719999997</v>
      </c>
      <c r="AOR53">
        <v>60.180617769999998</v>
      </c>
      <c r="AOS53">
        <v>58.902324620000002</v>
      </c>
      <c r="AOT53">
        <v>58.08896395</v>
      </c>
      <c r="AOU53">
        <v>56.67661476</v>
      </c>
      <c r="AOV53">
        <v>55.60486847</v>
      </c>
      <c r="AOW53">
        <v>55.039366649999998</v>
      </c>
      <c r="AOX53">
        <v>53.87973289</v>
      </c>
      <c r="AOY53">
        <v>53.486121400000002</v>
      </c>
      <c r="AOZ53">
        <v>52.81250077</v>
      </c>
      <c r="APA53">
        <v>51.695704970000001</v>
      </c>
      <c r="APB53">
        <v>50.296082730000002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808.05793140000003</v>
      </c>
      <c r="APK53">
        <v>973.32191479999994</v>
      </c>
      <c r="APL53">
        <v>641.59444629999996</v>
      </c>
      <c r="APM53">
        <v>627.42550410000001</v>
      </c>
      <c r="APN53">
        <v>649.29429400000004</v>
      </c>
      <c r="APO53">
        <v>791.50632059999998</v>
      </c>
      <c r="APP53">
        <v>729.71812490000002</v>
      </c>
      <c r="APQ53">
        <v>1023.854737</v>
      </c>
      <c r="APR53">
        <v>756.42442879999999</v>
      </c>
      <c r="APS53">
        <v>879.91393070000004</v>
      </c>
      <c r="APT53">
        <v>785.55015049999997</v>
      </c>
      <c r="APU53">
        <v>884.48552289999998</v>
      </c>
      <c r="APV53">
        <v>702.27445880000005</v>
      </c>
      <c r="APW53">
        <v>864.27912089999995</v>
      </c>
      <c r="APX53">
        <v>722.96501169999999</v>
      </c>
      <c r="APY53">
        <v>749.73487420000004</v>
      </c>
      <c r="APZ53">
        <v>768.69410679999999</v>
      </c>
      <c r="AQA53">
        <v>670.52228509999998</v>
      </c>
      <c r="AQB53">
        <v>575.46846489999996</v>
      </c>
      <c r="AQC53">
        <v>722.84507959999996</v>
      </c>
      <c r="AQD53">
        <v>678.76112350000005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92.143107749999999</v>
      </c>
      <c r="ARO53">
        <v>90.17355397</v>
      </c>
      <c r="ARP53">
        <v>88.523792380000003</v>
      </c>
      <c r="ARQ53">
        <v>87.206544030000003</v>
      </c>
      <c r="ARR53">
        <v>85.605548130000003</v>
      </c>
      <c r="ARS53">
        <v>83.871891809999994</v>
      </c>
      <c r="ART53">
        <v>82.505022740000001</v>
      </c>
      <c r="ARU53">
        <v>80.657993439999998</v>
      </c>
      <c r="ARV53">
        <v>78.357807370000003</v>
      </c>
      <c r="ARW53">
        <v>76.226421639999998</v>
      </c>
      <c r="ARX53">
        <v>74.353174969999998</v>
      </c>
      <c r="ARY53">
        <v>72.636662250000001</v>
      </c>
      <c r="ARZ53">
        <v>71.022468989999993</v>
      </c>
      <c r="ASA53">
        <v>69.271352969999995</v>
      </c>
      <c r="ASB53">
        <v>67.842844600000006</v>
      </c>
      <c r="ASC53">
        <v>66.33902698</v>
      </c>
      <c r="ASD53">
        <v>64.535958800000003</v>
      </c>
      <c r="ASE53">
        <v>62.794183429999997</v>
      </c>
      <c r="ASF53">
        <v>61.159984270000002</v>
      </c>
      <c r="ASG53">
        <v>59.106815689999998</v>
      </c>
      <c r="ASH53">
        <v>57.327889910000003</v>
      </c>
    </row>
    <row r="54" spans="3:1178" x14ac:dyDescent="0.25">
      <c r="C54">
        <v>0</v>
      </c>
      <c r="D54">
        <v>0</v>
      </c>
      <c r="E54">
        <v>0</v>
      </c>
      <c r="F54">
        <v>233</v>
      </c>
      <c r="G54">
        <v>245</v>
      </c>
      <c r="H54">
        <v>293</v>
      </c>
      <c r="I54">
        <v>272</v>
      </c>
      <c r="J54">
        <v>260</v>
      </c>
      <c r="K54">
        <v>278</v>
      </c>
      <c r="L54">
        <v>264</v>
      </c>
      <c r="M54">
        <v>290</v>
      </c>
      <c r="N54">
        <v>263</v>
      </c>
      <c r="O54">
        <v>308</v>
      </c>
      <c r="P54">
        <v>280</v>
      </c>
      <c r="Q54">
        <v>310</v>
      </c>
      <c r="R54">
        <v>249</v>
      </c>
      <c r="S54">
        <v>260</v>
      </c>
      <c r="T54">
        <v>291</v>
      </c>
      <c r="U54">
        <v>271</v>
      </c>
      <c r="V54">
        <v>273</v>
      </c>
      <c r="W54">
        <v>307</v>
      </c>
      <c r="X54">
        <v>273</v>
      </c>
      <c r="Y54">
        <v>295</v>
      </c>
      <c r="Z54">
        <v>297</v>
      </c>
      <c r="AA54">
        <v>247</v>
      </c>
      <c r="AB54">
        <v>264</v>
      </c>
      <c r="AC54">
        <v>264</v>
      </c>
      <c r="AD54">
        <v>272</v>
      </c>
      <c r="AE54">
        <v>0</v>
      </c>
      <c r="AF54">
        <v>0</v>
      </c>
      <c r="AG54">
        <v>0</v>
      </c>
      <c r="AH54">
        <v>49</v>
      </c>
      <c r="AI54">
        <v>63</v>
      </c>
      <c r="AJ54">
        <v>52</v>
      </c>
      <c r="AK54">
        <v>65</v>
      </c>
      <c r="AL54">
        <v>65</v>
      </c>
      <c r="AM54">
        <v>62</v>
      </c>
      <c r="AN54">
        <v>61</v>
      </c>
      <c r="AO54">
        <v>68</v>
      </c>
      <c r="AP54">
        <v>80</v>
      </c>
      <c r="AQ54">
        <v>107</v>
      </c>
      <c r="AR54">
        <v>91</v>
      </c>
      <c r="AS54">
        <v>99</v>
      </c>
      <c r="AT54">
        <v>81</v>
      </c>
      <c r="AU54">
        <v>96</v>
      </c>
      <c r="AV54">
        <v>104</v>
      </c>
      <c r="AW54">
        <v>119</v>
      </c>
      <c r="AX54">
        <v>110</v>
      </c>
      <c r="AY54">
        <v>127</v>
      </c>
      <c r="AZ54">
        <v>121</v>
      </c>
      <c r="BA54">
        <v>119</v>
      </c>
      <c r="BB54">
        <v>133</v>
      </c>
      <c r="BC54">
        <v>151</v>
      </c>
      <c r="BD54">
        <v>126</v>
      </c>
      <c r="BE54">
        <v>152</v>
      </c>
      <c r="BF54">
        <v>135</v>
      </c>
      <c r="BG54">
        <v>0</v>
      </c>
      <c r="BH54">
        <v>0</v>
      </c>
      <c r="BI54">
        <v>0</v>
      </c>
      <c r="BJ54">
        <v>147</v>
      </c>
      <c r="BK54">
        <v>157</v>
      </c>
      <c r="BL54">
        <v>182</v>
      </c>
      <c r="BM54">
        <v>158</v>
      </c>
      <c r="BN54">
        <v>160</v>
      </c>
      <c r="BO54">
        <v>146</v>
      </c>
      <c r="BP54">
        <v>169</v>
      </c>
      <c r="BQ54">
        <v>161</v>
      </c>
      <c r="BR54">
        <v>175</v>
      </c>
      <c r="BS54">
        <v>163</v>
      </c>
      <c r="BT54">
        <v>179</v>
      </c>
      <c r="BU54">
        <v>170</v>
      </c>
      <c r="BV54">
        <v>201</v>
      </c>
      <c r="BW54">
        <v>153</v>
      </c>
      <c r="BX54">
        <v>189</v>
      </c>
      <c r="BY54">
        <v>212</v>
      </c>
      <c r="BZ54">
        <v>189</v>
      </c>
      <c r="CA54">
        <v>193</v>
      </c>
      <c r="CB54">
        <v>177</v>
      </c>
      <c r="CC54">
        <v>208</v>
      </c>
      <c r="CD54">
        <v>216</v>
      </c>
      <c r="CE54">
        <v>201</v>
      </c>
      <c r="CF54">
        <v>185</v>
      </c>
      <c r="CG54">
        <v>194</v>
      </c>
      <c r="CH54">
        <v>191</v>
      </c>
      <c r="CI54">
        <v>0</v>
      </c>
      <c r="CJ54">
        <v>0</v>
      </c>
      <c r="CK54">
        <v>0</v>
      </c>
      <c r="CL54">
        <v>35</v>
      </c>
      <c r="CM54">
        <v>36</v>
      </c>
      <c r="CN54">
        <v>38</v>
      </c>
      <c r="CO54">
        <v>43</v>
      </c>
      <c r="CP54">
        <v>45</v>
      </c>
      <c r="CQ54">
        <v>37</v>
      </c>
      <c r="CR54">
        <v>51</v>
      </c>
      <c r="CS54">
        <v>41</v>
      </c>
      <c r="CT54">
        <v>40</v>
      </c>
      <c r="CU54">
        <v>34</v>
      </c>
      <c r="CV54">
        <v>47</v>
      </c>
      <c r="CW54">
        <v>49</v>
      </c>
      <c r="CX54">
        <v>44</v>
      </c>
      <c r="CY54">
        <v>50</v>
      </c>
      <c r="CZ54">
        <v>45</v>
      </c>
      <c r="DA54">
        <v>55</v>
      </c>
      <c r="DB54">
        <v>55</v>
      </c>
      <c r="DC54">
        <v>51</v>
      </c>
      <c r="DD54">
        <v>56</v>
      </c>
      <c r="DE54">
        <v>62</v>
      </c>
      <c r="DF54">
        <v>56</v>
      </c>
      <c r="DG54">
        <v>64</v>
      </c>
      <c r="DH54">
        <v>58</v>
      </c>
      <c r="DI54">
        <v>64</v>
      </c>
      <c r="DJ54">
        <v>60</v>
      </c>
      <c r="DK54">
        <v>0</v>
      </c>
      <c r="DL54">
        <v>0</v>
      </c>
      <c r="DM54">
        <v>0</v>
      </c>
      <c r="DN54">
        <v>3</v>
      </c>
      <c r="DO54">
        <v>4</v>
      </c>
      <c r="DP54">
        <v>0</v>
      </c>
      <c r="DQ54">
        <v>5</v>
      </c>
      <c r="DR54">
        <v>6</v>
      </c>
      <c r="DS54">
        <v>3</v>
      </c>
      <c r="DT54">
        <v>6</v>
      </c>
      <c r="DU54">
        <v>6</v>
      </c>
      <c r="DV54">
        <v>2</v>
      </c>
      <c r="DW54">
        <v>7</v>
      </c>
      <c r="DX54">
        <v>6</v>
      </c>
      <c r="DY54">
        <v>6</v>
      </c>
      <c r="DZ54">
        <v>13</v>
      </c>
      <c r="EA54">
        <v>7</v>
      </c>
      <c r="EB54">
        <v>13</v>
      </c>
      <c r="EC54">
        <v>16</v>
      </c>
      <c r="ED54">
        <v>13</v>
      </c>
      <c r="EE54">
        <v>12</v>
      </c>
      <c r="EF54">
        <v>13</v>
      </c>
      <c r="EG54">
        <v>15</v>
      </c>
      <c r="EH54">
        <v>18</v>
      </c>
      <c r="EI54">
        <v>13</v>
      </c>
      <c r="EJ54">
        <v>22</v>
      </c>
      <c r="EK54">
        <v>22</v>
      </c>
      <c r="EL54">
        <v>29</v>
      </c>
      <c r="EM54">
        <v>0</v>
      </c>
      <c r="EN54">
        <v>0</v>
      </c>
      <c r="EO54">
        <v>0</v>
      </c>
      <c r="EP54">
        <v>15</v>
      </c>
      <c r="EQ54">
        <v>10</v>
      </c>
      <c r="ER54">
        <v>15</v>
      </c>
      <c r="ES54">
        <v>5</v>
      </c>
      <c r="ET54">
        <v>20</v>
      </c>
      <c r="EU54">
        <v>15</v>
      </c>
      <c r="EV54">
        <v>10</v>
      </c>
      <c r="EW54">
        <v>25</v>
      </c>
      <c r="EX54">
        <v>45</v>
      </c>
      <c r="EY54">
        <v>30</v>
      </c>
      <c r="EZ54">
        <v>20</v>
      </c>
      <c r="FA54">
        <v>20</v>
      </c>
      <c r="FB54">
        <v>25</v>
      </c>
      <c r="FC54">
        <v>60</v>
      </c>
      <c r="FD54">
        <v>20</v>
      </c>
      <c r="FE54">
        <v>40</v>
      </c>
      <c r="FF54">
        <v>50</v>
      </c>
      <c r="FG54">
        <v>85</v>
      </c>
      <c r="FH54">
        <v>65</v>
      </c>
      <c r="FI54">
        <v>55</v>
      </c>
      <c r="FJ54">
        <v>65</v>
      </c>
      <c r="FK54">
        <v>85</v>
      </c>
      <c r="FL54">
        <v>60</v>
      </c>
      <c r="FM54">
        <v>95</v>
      </c>
      <c r="FN54">
        <v>80</v>
      </c>
      <c r="FO54">
        <v>0</v>
      </c>
      <c r="FP54">
        <v>0</v>
      </c>
      <c r="FQ54">
        <v>5711</v>
      </c>
      <c r="FR54">
        <v>6071</v>
      </c>
      <c r="FS54">
        <v>6392</v>
      </c>
      <c r="FT54">
        <v>6710</v>
      </c>
      <c r="FU54">
        <v>6959</v>
      </c>
      <c r="FV54">
        <v>7138</v>
      </c>
      <c r="FW54">
        <v>7347</v>
      </c>
      <c r="FX54">
        <v>7441</v>
      </c>
      <c r="FY54">
        <v>7582</v>
      </c>
      <c r="FZ54">
        <v>7745</v>
      </c>
      <c r="GA54">
        <v>7864</v>
      </c>
      <c r="GB54">
        <v>7940</v>
      </c>
      <c r="GC54">
        <v>8008</v>
      </c>
      <c r="GD54">
        <v>8092</v>
      </c>
      <c r="GE54">
        <v>8242</v>
      </c>
      <c r="GF54">
        <v>8292</v>
      </c>
      <c r="GG54">
        <v>8408</v>
      </c>
      <c r="GH54">
        <v>8453</v>
      </c>
      <c r="GI54">
        <v>8538</v>
      </c>
      <c r="GJ54">
        <v>8619</v>
      </c>
      <c r="GK54">
        <v>8656</v>
      </c>
      <c r="GL54">
        <v>8739</v>
      </c>
      <c r="GM54">
        <v>8777</v>
      </c>
      <c r="GN54">
        <v>8811</v>
      </c>
      <c r="GO54">
        <v>8795</v>
      </c>
      <c r="GP54">
        <v>8837</v>
      </c>
      <c r="GQ54">
        <v>0</v>
      </c>
      <c r="GR54">
        <v>0</v>
      </c>
      <c r="GS54">
        <v>730</v>
      </c>
      <c r="GT54">
        <v>872</v>
      </c>
      <c r="GU54">
        <v>987</v>
      </c>
      <c r="GV54">
        <v>1115</v>
      </c>
      <c r="GW54">
        <v>1255</v>
      </c>
      <c r="GX54">
        <v>1387</v>
      </c>
      <c r="GY54">
        <v>1512</v>
      </c>
      <c r="GZ54">
        <v>1649</v>
      </c>
      <c r="HA54">
        <v>1758</v>
      </c>
      <c r="HB54">
        <v>1875</v>
      </c>
      <c r="HC54">
        <v>1968</v>
      </c>
      <c r="HD54">
        <v>2101</v>
      </c>
      <c r="HE54">
        <v>2206</v>
      </c>
      <c r="HF54">
        <v>2310</v>
      </c>
      <c r="HG54">
        <v>2427</v>
      </c>
      <c r="HH54">
        <v>2556</v>
      </c>
      <c r="HI54">
        <v>2634</v>
      </c>
      <c r="HJ54">
        <v>2734</v>
      </c>
      <c r="HK54">
        <v>2808</v>
      </c>
      <c r="HL54">
        <v>2897</v>
      </c>
      <c r="HM54">
        <v>3002</v>
      </c>
      <c r="HN54">
        <v>3079</v>
      </c>
      <c r="HO54">
        <v>3137</v>
      </c>
      <c r="HP54">
        <v>3192</v>
      </c>
      <c r="HQ54">
        <v>3249</v>
      </c>
      <c r="HR54">
        <v>3275</v>
      </c>
      <c r="HS54">
        <v>0</v>
      </c>
      <c r="HT54">
        <v>0</v>
      </c>
      <c r="HU54">
        <v>75</v>
      </c>
      <c r="HV54">
        <v>79</v>
      </c>
      <c r="HW54">
        <v>91</v>
      </c>
      <c r="HX54">
        <v>101</v>
      </c>
      <c r="HY54">
        <v>111</v>
      </c>
      <c r="HZ54">
        <v>132</v>
      </c>
      <c r="IA54">
        <v>156</v>
      </c>
      <c r="IB54">
        <v>175</v>
      </c>
      <c r="IC54">
        <v>196</v>
      </c>
      <c r="ID54">
        <v>198</v>
      </c>
      <c r="IE54">
        <v>204</v>
      </c>
      <c r="IF54">
        <v>227</v>
      </c>
      <c r="IG54">
        <v>243</v>
      </c>
      <c r="IH54">
        <v>269</v>
      </c>
      <c r="II54">
        <v>271</v>
      </c>
      <c r="IJ54">
        <v>269</v>
      </c>
      <c r="IK54">
        <v>291</v>
      </c>
      <c r="IL54">
        <v>300</v>
      </c>
      <c r="IM54">
        <v>323</v>
      </c>
      <c r="IN54">
        <v>338</v>
      </c>
      <c r="IO54">
        <v>349</v>
      </c>
      <c r="IP54">
        <v>365</v>
      </c>
      <c r="IQ54">
        <v>380</v>
      </c>
      <c r="IR54">
        <v>400</v>
      </c>
      <c r="IS54">
        <v>423</v>
      </c>
      <c r="IT54">
        <v>447</v>
      </c>
      <c r="IU54">
        <v>0</v>
      </c>
      <c r="IV54">
        <v>0</v>
      </c>
      <c r="IW54">
        <v>3</v>
      </c>
      <c r="IX54">
        <v>4</v>
      </c>
      <c r="IY54">
        <v>1</v>
      </c>
      <c r="IZ54">
        <v>2</v>
      </c>
      <c r="JA54">
        <v>5</v>
      </c>
      <c r="JB54">
        <v>4</v>
      </c>
      <c r="JC54">
        <v>3</v>
      </c>
      <c r="JD54">
        <v>4</v>
      </c>
      <c r="JE54">
        <v>8</v>
      </c>
      <c r="JF54">
        <v>7</v>
      </c>
      <c r="JG54">
        <v>16</v>
      </c>
      <c r="JH54">
        <v>13</v>
      </c>
      <c r="JI54">
        <v>13</v>
      </c>
      <c r="JJ54">
        <v>15</v>
      </c>
      <c r="JK54">
        <v>10</v>
      </c>
      <c r="JL54">
        <v>14</v>
      </c>
      <c r="JM54">
        <v>11</v>
      </c>
      <c r="JN54">
        <v>20</v>
      </c>
      <c r="JO54">
        <v>13</v>
      </c>
      <c r="JP54">
        <v>10</v>
      </c>
      <c r="JQ54">
        <v>13</v>
      </c>
      <c r="JR54">
        <v>20</v>
      </c>
      <c r="JS54">
        <v>23</v>
      </c>
      <c r="JT54">
        <v>20</v>
      </c>
      <c r="JU54">
        <v>23</v>
      </c>
      <c r="JV54">
        <v>24</v>
      </c>
      <c r="JW54">
        <v>0</v>
      </c>
      <c r="JX54">
        <v>0</v>
      </c>
      <c r="JY54">
        <v>0</v>
      </c>
      <c r="JZ54">
        <v>8</v>
      </c>
      <c r="KA54">
        <v>19</v>
      </c>
      <c r="KB54">
        <v>28</v>
      </c>
      <c r="KC54">
        <v>38</v>
      </c>
      <c r="KD54">
        <v>48</v>
      </c>
      <c r="KE54">
        <v>60</v>
      </c>
      <c r="KF54">
        <v>75</v>
      </c>
      <c r="KG54">
        <v>86</v>
      </c>
      <c r="KH54">
        <v>105</v>
      </c>
      <c r="KI54">
        <v>117</v>
      </c>
      <c r="KJ54">
        <v>136</v>
      </c>
      <c r="KK54">
        <v>160</v>
      </c>
      <c r="KL54">
        <v>178</v>
      </c>
      <c r="KM54">
        <v>216</v>
      </c>
      <c r="KN54">
        <v>239</v>
      </c>
      <c r="KO54">
        <v>268</v>
      </c>
      <c r="KP54">
        <v>285</v>
      </c>
      <c r="KQ54">
        <v>318</v>
      </c>
      <c r="KR54">
        <v>348</v>
      </c>
      <c r="KS54">
        <v>380</v>
      </c>
      <c r="KT54">
        <v>415</v>
      </c>
      <c r="KU54">
        <v>453</v>
      </c>
      <c r="KV54">
        <v>483</v>
      </c>
      <c r="KW54">
        <v>520</v>
      </c>
      <c r="KX54">
        <v>565</v>
      </c>
      <c r="KY54">
        <v>0</v>
      </c>
      <c r="KZ54">
        <v>0</v>
      </c>
      <c r="LA54">
        <v>0</v>
      </c>
      <c r="LB54">
        <v>225</v>
      </c>
      <c r="LC54">
        <v>460</v>
      </c>
      <c r="LD54">
        <v>690</v>
      </c>
      <c r="LE54">
        <v>887</v>
      </c>
      <c r="LF54">
        <v>1077</v>
      </c>
      <c r="LG54">
        <v>1280</v>
      </c>
      <c r="LH54">
        <v>1458</v>
      </c>
      <c r="LI54">
        <v>1615</v>
      </c>
      <c r="LJ54">
        <v>1765</v>
      </c>
      <c r="LK54">
        <v>1921</v>
      </c>
      <c r="LL54">
        <v>2070</v>
      </c>
      <c r="LM54">
        <v>2211</v>
      </c>
      <c r="LN54">
        <v>2355</v>
      </c>
      <c r="LO54">
        <v>2493</v>
      </c>
      <c r="LP54">
        <v>2635</v>
      </c>
      <c r="LQ54">
        <v>2756</v>
      </c>
      <c r="LR54">
        <v>2902</v>
      </c>
      <c r="LS54">
        <v>3038</v>
      </c>
      <c r="LT54">
        <v>3160</v>
      </c>
      <c r="LU54">
        <v>3271</v>
      </c>
      <c r="LV54">
        <v>3378</v>
      </c>
      <c r="LW54">
        <v>3505</v>
      </c>
      <c r="LX54">
        <v>3639</v>
      </c>
      <c r="LY54">
        <v>3762</v>
      </c>
      <c r="LZ54">
        <v>3895</v>
      </c>
      <c r="MA54">
        <v>0</v>
      </c>
      <c r="MB54">
        <v>0</v>
      </c>
      <c r="MC54">
        <v>1507</v>
      </c>
      <c r="MD54">
        <v>1553</v>
      </c>
      <c r="ME54">
        <v>1574</v>
      </c>
      <c r="MF54">
        <v>1582</v>
      </c>
      <c r="MG54">
        <v>1608</v>
      </c>
      <c r="MH54">
        <v>1637</v>
      </c>
      <c r="MI54">
        <v>1649</v>
      </c>
      <c r="MJ54">
        <v>1679</v>
      </c>
      <c r="MK54">
        <v>1691</v>
      </c>
      <c r="ML54">
        <v>1709</v>
      </c>
      <c r="MM54">
        <v>1713</v>
      </c>
      <c r="MN54">
        <v>1716</v>
      </c>
      <c r="MO54">
        <v>1753</v>
      </c>
      <c r="MP54">
        <v>1772</v>
      </c>
      <c r="MQ54">
        <v>1802</v>
      </c>
      <c r="MR54">
        <v>1809</v>
      </c>
      <c r="MS54">
        <v>1816</v>
      </c>
      <c r="MT54">
        <v>1827</v>
      </c>
      <c r="MU54">
        <v>1859</v>
      </c>
      <c r="MV54">
        <v>1899</v>
      </c>
      <c r="MW54">
        <v>1931</v>
      </c>
      <c r="MX54">
        <v>1962</v>
      </c>
      <c r="MY54">
        <v>1961</v>
      </c>
      <c r="MZ54">
        <v>1996</v>
      </c>
      <c r="NA54">
        <v>2013</v>
      </c>
      <c r="NB54">
        <v>2031</v>
      </c>
      <c r="NC54">
        <v>0</v>
      </c>
      <c r="ND54">
        <v>0</v>
      </c>
      <c r="NE54">
        <v>0</v>
      </c>
      <c r="NF54">
        <v>41</v>
      </c>
      <c r="NG54">
        <v>78</v>
      </c>
      <c r="NH54">
        <v>118</v>
      </c>
      <c r="NI54">
        <v>158</v>
      </c>
      <c r="NJ54">
        <v>187</v>
      </c>
      <c r="NK54">
        <v>223</v>
      </c>
      <c r="NL54">
        <v>259</v>
      </c>
      <c r="NM54">
        <v>300</v>
      </c>
      <c r="NN54">
        <v>349</v>
      </c>
      <c r="NO54">
        <v>394</v>
      </c>
      <c r="NP54">
        <v>446</v>
      </c>
      <c r="NQ54">
        <v>494</v>
      </c>
      <c r="NR54">
        <v>548</v>
      </c>
      <c r="NS54">
        <v>580</v>
      </c>
      <c r="NT54">
        <v>623</v>
      </c>
      <c r="NU54">
        <v>670</v>
      </c>
      <c r="NV54">
        <v>724</v>
      </c>
      <c r="NW54">
        <v>759</v>
      </c>
      <c r="NX54">
        <v>799</v>
      </c>
      <c r="NY54">
        <v>839</v>
      </c>
      <c r="NZ54">
        <v>887</v>
      </c>
      <c r="OA54">
        <v>946</v>
      </c>
      <c r="OB54">
        <v>995</v>
      </c>
      <c r="OC54">
        <v>1050</v>
      </c>
      <c r="OD54">
        <v>1107</v>
      </c>
      <c r="OE54">
        <v>0</v>
      </c>
      <c r="OF54">
        <v>0</v>
      </c>
      <c r="OG54">
        <v>2134</v>
      </c>
      <c r="OH54">
        <v>2194</v>
      </c>
      <c r="OI54">
        <v>2260</v>
      </c>
      <c r="OJ54">
        <v>2344</v>
      </c>
      <c r="OK54">
        <v>2466</v>
      </c>
      <c r="OL54">
        <v>2569</v>
      </c>
      <c r="OM54">
        <v>2629</v>
      </c>
      <c r="ON54">
        <v>2735</v>
      </c>
      <c r="OO54">
        <v>2839</v>
      </c>
      <c r="OP54">
        <v>2932</v>
      </c>
      <c r="OQ54">
        <v>2980</v>
      </c>
      <c r="OR54">
        <v>3072</v>
      </c>
      <c r="OS54">
        <v>3153</v>
      </c>
      <c r="OT54">
        <v>3213</v>
      </c>
      <c r="OU54">
        <v>3258</v>
      </c>
      <c r="OV54">
        <v>3350</v>
      </c>
      <c r="OW54">
        <v>3447</v>
      </c>
      <c r="OX54">
        <v>3567</v>
      </c>
      <c r="OY54">
        <v>3616</v>
      </c>
      <c r="OZ54">
        <v>3698</v>
      </c>
      <c r="PA54">
        <v>3754</v>
      </c>
      <c r="PB54">
        <v>3824</v>
      </c>
      <c r="PC54">
        <v>3880</v>
      </c>
      <c r="PD54">
        <v>3906</v>
      </c>
      <c r="PE54">
        <v>3958</v>
      </c>
      <c r="PF54">
        <v>4009</v>
      </c>
      <c r="PG54">
        <v>0</v>
      </c>
      <c r="PH54">
        <v>0</v>
      </c>
      <c r="PI54">
        <v>0</v>
      </c>
      <c r="PJ54">
        <v>64</v>
      </c>
      <c r="PK54">
        <v>145</v>
      </c>
      <c r="PL54">
        <v>216</v>
      </c>
      <c r="PM54">
        <v>276</v>
      </c>
      <c r="PN54">
        <v>351</v>
      </c>
      <c r="PO54">
        <v>419</v>
      </c>
      <c r="PP54">
        <v>485</v>
      </c>
      <c r="PQ54">
        <v>554</v>
      </c>
      <c r="PR54">
        <v>629</v>
      </c>
      <c r="PS54">
        <v>728</v>
      </c>
      <c r="PT54">
        <v>812</v>
      </c>
      <c r="PU54">
        <v>890</v>
      </c>
      <c r="PV54">
        <v>980</v>
      </c>
      <c r="PW54">
        <v>1086</v>
      </c>
      <c r="PX54">
        <v>1185</v>
      </c>
      <c r="PY54">
        <v>1278</v>
      </c>
      <c r="PZ54">
        <v>1385</v>
      </c>
      <c r="QA54">
        <v>1498</v>
      </c>
      <c r="QB54">
        <v>1606</v>
      </c>
      <c r="QC54">
        <v>1723</v>
      </c>
      <c r="QD54">
        <v>1850</v>
      </c>
      <c r="QE54">
        <v>1975</v>
      </c>
      <c r="QF54">
        <v>2117</v>
      </c>
      <c r="QG54">
        <v>2264</v>
      </c>
      <c r="QH54">
        <v>2406</v>
      </c>
      <c r="QI54">
        <v>0</v>
      </c>
      <c r="QJ54">
        <v>0</v>
      </c>
      <c r="QK54">
        <v>7343</v>
      </c>
      <c r="QL54">
        <v>7430</v>
      </c>
      <c r="QM54">
        <v>7584</v>
      </c>
      <c r="QN54">
        <v>7723</v>
      </c>
      <c r="QO54">
        <v>7833</v>
      </c>
      <c r="QP54">
        <v>7942</v>
      </c>
      <c r="QQ54">
        <v>7977</v>
      </c>
      <c r="QR54">
        <v>8075</v>
      </c>
      <c r="QS54">
        <v>8148</v>
      </c>
      <c r="QT54">
        <v>8208</v>
      </c>
      <c r="QU54">
        <v>8283</v>
      </c>
      <c r="QV54">
        <v>8380</v>
      </c>
      <c r="QW54">
        <v>8511</v>
      </c>
      <c r="QX54">
        <v>8621</v>
      </c>
      <c r="QY54">
        <v>8681</v>
      </c>
      <c r="QZ54">
        <v>8771</v>
      </c>
      <c r="RA54">
        <v>8828</v>
      </c>
      <c r="RB54">
        <v>8782</v>
      </c>
      <c r="RC54">
        <v>8781</v>
      </c>
      <c r="RD54">
        <v>8769</v>
      </c>
      <c r="RE54">
        <v>8751</v>
      </c>
      <c r="RF54">
        <v>8724</v>
      </c>
      <c r="RG54">
        <v>8844</v>
      </c>
      <c r="RH54">
        <v>8786</v>
      </c>
      <c r="RI54">
        <v>8804</v>
      </c>
      <c r="RJ54">
        <v>8827</v>
      </c>
      <c r="RK54">
        <v>0</v>
      </c>
      <c r="RL54">
        <v>0</v>
      </c>
      <c r="RM54">
        <v>8507</v>
      </c>
      <c r="RN54">
        <v>8474</v>
      </c>
      <c r="RO54">
        <v>8414</v>
      </c>
      <c r="RP54">
        <v>8329</v>
      </c>
      <c r="RQ54">
        <v>8333</v>
      </c>
      <c r="RR54">
        <v>8316</v>
      </c>
      <c r="RS54">
        <v>8342</v>
      </c>
      <c r="RT54">
        <v>8347</v>
      </c>
      <c r="RU54">
        <v>8399</v>
      </c>
      <c r="RV54">
        <v>8401</v>
      </c>
      <c r="RW54">
        <v>8406</v>
      </c>
      <c r="RX54">
        <v>8401</v>
      </c>
      <c r="RY54">
        <v>8415</v>
      </c>
      <c r="RZ54">
        <v>8396</v>
      </c>
      <c r="SA54">
        <v>8423</v>
      </c>
      <c r="SB54">
        <v>8500</v>
      </c>
      <c r="SC54">
        <v>8532</v>
      </c>
      <c r="SD54">
        <v>8550</v>
      </c>
      <c r="SE54">
        <v>8593</v>
      </c>
      <c r="SF54">
        <v>8672</v>
      </c>
      <c r="SG54">
        <v>8778</v>
      </c>
      <c r="SH54">
        <v>8886</v>
      </c>
      <c r="SI54">
        <v>8872</v>
      </c>
      <c r="SJ54">
        <v>8922</v>
      </c>
      <c r="SK54">
        <v>8943</v>
      </c>
      <c r="SL54">
        <v>8973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1140000</v>
      </c>
      <c r="SU54">
        <v>1140000</v>
      </c>
      <c r="SV54">
        <v>1120000</v>
      </c>
      <c r="SW54">
        <v>1110000</v>
      </c>
      <c r="SX54">
        <v>1100000</v>
      </c>
      <c r="SY54">
        <v>1080000</v>
      </c>
      <c r="SZ54">
        <v>1060000</v>
      </c>
      <c r="TA54">
        <v>1040000</v>
      </c>
      <c r="TB54">
        <v>1020000</v>
      </c>
      <c r="TC54">
        <v>1010000</v>
      </c>
      <c r="TD54">
        <v>984432.56129999994</v>
      </c>
      <c r="TE54">
        <v>969130.26190000004</v>
      </c>
      <c r="TF54">
        <v>945938.92359999998</v>
      </c>
      <c r="TG54">
        <v>927622.24129999999</v>
      </c>
      <c r="TH54">
        <v>909148.14839999995</v>
      </c>
      <c r="TI54">
        <v>886457.25939999998</v>
      </c>
      <c r="TJ54">
        <v>868890.53780000005</v>
      </c>
      <c r="TK54">
        <v>847251.21849999996</v>
      </c>
      <c r="TL54">
        <v>825760.45360000001</v>
      </c>
      <c r="TM54">
        <v>800253.34499999997</v>
      </c>
      <c r="TN54">
        <v>780655.24979999999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260458.72219999999</v>
      </c>
      <c r="TW54">
        <v>275662.0687</v>
      </c>
      <c r="TX54">
        <v>291882.89880000002</v>
      </c>
      <c r="TY54">
        <v>302113.15840000001</v>
      </c>
      <c r="TZ54">
        <v>312834.62670000002</v>
      </c>
      <c r="UA54">
        <v>318787.59629999998</v>
      </c>
      <c r="UB54">
        <v>330419.10369999998</v>
      </c>
      <c r="UC54">
        <v>336827.37420000002</v>
      </c>
      <c r="UD54">
        <v>342433.80119999999</v>
      </c>
      <c r="UE54">
        <v>349298.88439999998</v>
      </c>
      <c r="UF54">
        <v>357150.32280000002</v>
      </c>
      <c r="UG54">
        <v>357329.39449999999</v>
      </c>
      <c r="UH54">
        <v>360092.65120000002</v>
      </c>
      <c r="UI54">
        <v>359067.11050000001</v>
      </c>
      <c r="UJ54">
        <v>359658.05709999998</v>
      </c>
      <c r="UK54">
        <v>361838.48959999997</v>
      </c>
      <c r="UL54">
        <v>360310.18459999998</v>
      </c>
      <c r="UM54">
        <v>356405.29149999999</v>
      </c>
      <c r="UN54">
        <v>352091.29070000001</v>
      </c>
      <c r="UO54">
        <v>347940.42249999999</v>
      </c>
      <c r="UP54">
        <v>340509.5171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211696.41510000001</v>
      </c>
      <c r="UY54">
        <v>242899.6819</v>
      </c>
      <c r="UZ54">
        <v>264547.20150000002</v>
      </c>
      <c r="VA54">
        <v>287662.97629999998</v>
      </c>
      <c r="VB54">
        <v>282134.2843</v>
      </c>
      <c r="VC54">
        <v>282217.28940000001</v>
      </c>
      <c r="VD54">
        <v>304889.22850000003</v>
      </c>
      <c r="VE54">
        <v>316873.02730000002</v>
      </c>
      <c r="VF54">
        <v>340560.32740000001</v>
      </c>
      <c r="VG54">
        <v>333099.39270000003</v>
      </c>
      <c r="VH54">
        <v>321010.77149999997</v>
      </c>
      <c r="VI54">
        <v>337149.94219999999</v>
      </c>
      <c r="VJ54">
        <v>337453.65049999999</v>
      </c>
      <c r="VK54">
        <v>352742.81270000001</v>
      </c>
      <c r="VL54">
        <v>358372.87170000002</v>
      </c>
      <c r="VM54">
        <v>359258.14970000001</v>
      </c>
      <c r="VN54">
        <v>364784.89059999998</v>
      </c>
      <c r="VO54">
        <v>368714.61210000003</v>
      </c>
      <c r="VP54">
        <v>376816.15960000001</v>
      </c>
      <c r="VQ54">
        <v>386876.78519999998</v>
      </c>
      <c r="VR54">
        <v>396919.65149999998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71955.517240000001</v>
      </c>
      <c r="WA54">
        <v>52394.794110000003</v>
      </c>
      <c r="WB54">
        <v>67824.976190000001</v>
      </c>
      <c r="WC54">
        <v>131698.9829</v>
      </c>
      <c r="WD54">
        <v>111880.20389999999</v>
      </c>
      <c r="WE54">
        <v>248277.845</v>
      </c>
      <c r="WF54">
        <v>195850.24179999999</v>
      </c>
      <c r="WG54">
        <v>190145.8659</v>
      </c>
      <c r="WH54">
        <v>213008.81159999999</v>
      </c>
      <c r="WI54">
        <v>137869.78099999999</v>
      </c>
      <c r="WJ54">
        <v>187395.81880000001</v>
      </c>
      <c r="WK54">
        <v>142951.04070000001</v>
      </c>
      <c r="WL54">
        <v>252340.76029999999</v>
      </c>
      <c r="WM54">
        <v>159244.1691</v>
      </c>
      <c r="WN54">
        <v>118927.6842</v>
      </c>
      <c r="WO54">
        <v>150102.90239999999</v>
      </c>
      <c r="WP54">
        <v>224201.49720000001</v>
      </c>
      <c r="WQ54">
        <v>250322.06</v>
      </c>
      <c r="WR54">
        <v>211331.41409999999</v>
      </c>
      <c r="WS54">
        <v>235952.5497</v>
      </c>
      <c r="WT54">
        <v>239040.15169999999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27100000</v>
      </c>
      <c r="ZG54">
        <v>26500000</v>
      </c>
      <c r="ZH54">
        <v>26200000</v>
      </c>
      <c r="ZI54">
        <v>25600000</v>
      </c>
      <c r="ZJ54">
        <v>25100000</v>
      </c>
      <c r="ZK54">
        <v>24500000</v>
      </c>
      <c r="ZL54">
        <v>23800000</v>
      </c>
      <c r="ZM54">
        <v>23600000</v>
      </c>
      <c r="ZN54">
        <v>23200000</v>
      </c>
      <c r="ZO54">
        <v>22900000</v>
      </c>
      <c r="ZP54">
        <v>22300000</v>
      </c>
      <c r="ZQ54">
        <v>21700000</v>
      </c>
      <c r="ZR54">
        <v>21200000</v>
      </c>
      <c r="ZS54">
        <v>21000000</v>
      </c>
      <c r="ZT54">
        <v>20800000</v>
      </c>
      <c r="ZU54">
        <v>20500000</v>
      </c>
      <c r="ZV54">
        <v>20200000</v>
      </c>
      <c r="ZW54">
        <v>19600000</v>
      </c>
      <c r="ZX54">
        <v>19400000</v>
      </c>
      <c r="ZY54">
        <v>19000000</v>
      </c>
      <c r="ZZ54">
        <v>18600000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14300000</v>
      </c>
      <c r="ABK54">
        <v>14200000</v>
      </c>
      <c r="ABL54">
        <v>14300000</v>
      </c>
      <c r="ABM54">
        <v>14500000</v>
      </c>
      <c r="ABN54">
        <v>14500000</v>
      </c>
      <c r="ABO54">
        <v>14300000</v>
      </c>
      <c r="ABP54">
        <v>14300000</v>
      </c>
      <c r="ABQ54">
        <v>14300000</v>
      </c>
      <c r="ABR54">
        <v>14100000</v>
      </c>
      <c r="ABS54">
        <v>13900000</v>
      </c>
      <c r="ABT54">
        <v>13900000</v>
      </c>
      <c r="ABU54">
        <v>13900000</v>
      </c>
      <c r="ABV54">
        <v>13900000</v>
      </c>
      <c r="ABW54">
        <v>13700000</v>
      </c>
      <c r="ABX54">
        <v>13600000</v>
      </c>
      <c r="ABY54">
        <v>13400000</v>
      </c>
      <c r="ABZ54">
        <v>13300000</v>
      </c>
      <c r="ACA54">
        <v>13100000</v>
      </c>
      <c r="ACB54">
        <v>12800000</v>
      </c>
      <c r="ACC54">
        <v>12600000</v>
      </c>
      <c r="ACD54">
        <v>12300000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2690000</v>
      </c>
      <c r="ADO54">
        <v>2630000</v>
      </c>
      <c r="ADP54">
        <v>2580000</v>
      </c>
      <c r="ADQ54">
        <v>2530000</v>
      </c>
      <c r="ADR54">
        <v>2470000</v>
      </c>
      <c r="ADS54">
        <v>2420000</v>
      </c>
      <c r="ADT54">
        <v>2380000</v>
      </c>
      <c r="ADU54">
        <v>2350000</v>
      </c>
      <c r="ADV54">
        <v>2310000</v>
      </c>
      <c r="ADW54">
        <v>2260000</v>
      </c>
      <c r="ADX54">
        <v>2210000</v>
      </c>
      <c r="ADY54">
        <v>2160000</v>
      </c>
      <c r="ADZ54">
        <v>2090000</v>
      </c>
      <c r="AEA54">
        <v>2030000</v>
      </c>
      <c r="AEB54">
        <v>1970000</v>
      </c>
      <c r="AEC54">
        <v>1900000</v>
      </c>
      <c r="AED54">
        <v>1840000</v>
      </c>
      <c r="AEE54">
        <v>1810000</v>
      </c>
      <c r="AEF54">
        <v>1750000</v>
      </c>
      <c r="AEG54">
        <v>1700000</v>
      </c>
      <c r="AEH54">
        <v>1660000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9040000</v>
      </c>
      <c r="AEQ54">
        <v>8800000</v>
      </c>
      <c r="AER54">
        <v>8550000</v>
      </c>
      <c r="AES54">
        <v>8350000</v>
      </c>
      <c r="AET54">
        <v>8110000</v>
      </c>
      <c r="AEU54">
        <v>7880000</v>
      </c>
      <c r="AEV54">
        <v>7650000</v>
      </c>
      <c r="AEW54">
        <v>7440000</v>
      </c>
      <c r="AEX54">
        <v>7200000</v>
      </c>
      <c r="AEY54">
        <v>7020000</v>
      </c>
      <c r="AEZ54">
        <v>6870000</v>
      </c>
      <c r="AFA54">
        <v>6700000</v>
      </c>
      <c r="AFB54">
        <v>6520000</v>
      </c>
      <c r="AFC54">
        <v>6360000</v>
      </c>
      <c r="AFD54">
        <v>6230000</v>
      </c>
      <c r="AFE54">
        <v>6120000</v>
      </c>
      <c r="AFF54">
        <v>6020000</v>
      </c>
      <c r="AFG54">
        <v>5830000</v>
      </c>
      <c r="AFH54">
        <v>5700000</v>
      </c>
      <c r="AFI54">
        <v>5540000</v>
      </c>
      <c r="AFJ54">
        <v>5400000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206.93455280000001</v>
      </c>
      <c r="AGU54">
        <v>219.01361739999999</v>
      </c>
      <c r="AGV54">
        <v>231.901073</v>
      </c>
      <c r="AGW54">
        <v>240.0290181</v>
      </c>
      <c r="AGX54">
        <v>248.54722870000001</v>
      </c>
      <c r="AGY54">
        <v>253.2768653</v>
      </c>
      <c r="AGZ54">
        <v>262.51810219999999</v>
      </c>
      <c r="AHA54">
        <v>267.6094756</v>
      </c>
      <c r="AHB54">
        <v>272.063784</v>
      </c>
      <c r="AHC54">
        <v>277.51809509999998</v>
      </c>
      <c r="AHD54">
        <v>283.75606590000001</v>
      </c>
      <c r="AHE54">
        <v>283.8983384</v>
      </c>
      <c r="AHF54">
        <v>286.09374689999999</v>
      </c>
      <c r="AHG54">
        <v>285.2789545</v>
      </c>
      <c r="AHH54">
        <v>285.74846179999997</v>
      </c>
      <c r="AHI54">
        <v>287.48081619999999</v>
      </c>
      <c r="AHJ54">
        <v>286.26657729999999</v>
      </c>
      <c r="AHK54">
        <v>283.16413820000002</v>
      </c>
      <c r="AHL54">
        <v>279.73666300000002</v>
      </c>
      <c r="AHM54">
        <v>276.43879670000001</v>
      </c>
      <c r="AHN54">
        <v>270.53493950000001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29.256604729999999</v>
      </c>
      <c r="AHW54">
        <v>33.568919809999997</v>
      </c>
      <c r="AHX54">
        <v>36.560623399999997</v>
      </c>
      <c r="AHY54">
        <v>39.755240980000004</v>
      </c>
      <c r="AHZ54">
        <v>38.991171549999997</v>
      </c>
      <c r="AIA54">
        <v>39.00264292</v>
      </c>
      <c r="AIB54">
        <v>42.135922059999999</v>
      </c>
      <c r="AIC54">
        <v>43.79209212</v>
      </c>
      <c r="AID54">
        <v>47.065694919999999</v>
      </c>
      <c r="AIE54">
        <v>46.03458809</v>
      </c>
      <c r="AIF54">
        <v>44.363931489999999</v>
      </c>
      <c r="AIG54">
        <v>46.594377100000003</v>
      </c>
      <c r="AIH54">
        <v>46.63634982</v>
      </c>
      <c r="AII54">
        <v>48.749323599999997</v>
      </c>
      <c r="AIJ54">
        <v>49.527402010000003</v>
      </c>
      <c r="AIK54">
        <v>49.649748099999996</v>
      </c>
      <c r="AIL54">
        <v>50.413547880000003</v>
      </c>
      <c r="AIM54">
        <v>50.95663837</v>
      </c>
      <c r="AIN54">
        <v>52.076278350000003</v>
      </c>
      <c r="AIO54">
        <v>53.466664420000001</v>
      </c>
      <c r="AIP54">
        <v>54.854596149999999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1.0815601889999999</v>
      </c>
      <c r="AIY54">
        <v>0.78754382700000003</v>
      </c>
      <c r="AIZ54">
        <v>1.019474209</v>
      </c>
      <c r="AJA54">
        <v>1.9795615710000001</v>
      </c>
      <c r="AJB54">
        <v>1.681666383</v>
      </c>
      <c r="AJC54">
        <v>3.731853278</v>
      </c>
      <c r="AJD54">
        <v>2.9438162999999999</v>
      </c>
      <c r="AJE54">
        <v>2.8580740769999999</v>
      </c>
      <c r="AJF54">
        <v>3.2017260009999999</v>
      </c>
      <c r="AJG54">
        <v>2.072314564</v>
      </c>
      <c r="AJH54">
        <v>2.816738242</v>
      </c>
      <c r="AJI54">
        <v>2.1486907529999999</v>
      </c>
      <c r="AJJ54">
        <v>3.7929227779999999</v>
      </c>
      <c r="AJK54">
        <v>2.393592044</v>
      </c>
      <c r="AJL54">
        <v>1.787596747</v>
      </c>
      <c r="AJM54">
        <v>2.2561900690000001</v>
      </c>
      <c r="AJN54">
        <v>3.3699627620000001</v>
      </c>
      <c r="AJO54">
        <v>3.762579782</v>
      </c>
      <c r="AJP54">
        <v>3.1765131129999999</v>
      </c>
      <c r="AJQ54">
        <v>3.5465923109999999</v>
      </c>
      <c r="AJR54">
        <v>3.5930019190000002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141.54372129999999</v>
      </c>
      <c r="AKA54">
        <v>188.75736939999999</v>
      </c>
      <c r="AKB54">
        <v>194.142236</v>
      </c>
      <c r="AKC54">
        <v>157.12087969999999</v>
      </c>
      <c r="AKD54">
        <v>311.2602632</v>
      </c>
      <c r="AKE54">
        <v>162.3165224</v>
      </c>
      <c r="AKF54">
        <v>207.2629465</v>
      </c>
      <c r="AKG54">
        <v>331.77520729999998</v>
      </c>
      <c r="AKH54">
        <v>194.14122589999999</v>
      </c>
      <c r="AKI54">
        <v>460.61710340000002</v>
      </c>
      <c r="AKJ54">
        <v>232.57656359999999</v>
      </c>
      <c r="AKK54">
        <v>291.64671950000002</v>
      </c>
      <c r="AKL54">
        <v>185.88691660000001</v>
      </c>
      <c r="AKM54">
        <v>328.19258120000001</v>
      </c>
      <c r="AKN54">
        <v>294.46807849999999</v>
      </c>
      <c r="AKO54">
        <v>293.95939800000002</v>
      </c>
      <c r="AKP54">
        <v>285.52166290000002</v>
      </c>
      <c r="AKQ54">
        <v>312.74534110000002</v>
      </c>
      <c r="AKR54">
        <v>215.46030110000001</v>
      </c>
      <c r="AKS54">
        <v>295.83963349999999</v>
      </c>
      <c r="AKT54">
        <v>359.33601040000002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107.8729807</v>
      </c>
      <c r="AME54">
        <v>105.49877840000001</v>
      </c>
      <c r="AMF54">
        <v>104.2894187</v>
      </c>
      <c r="AMG54">
        <v>101.97552109999999</v>
      </c>
      <c r="AMH54">
        <v>100.0592317</v>
      </c>
      <c r="AMI54">
        <v>97.372257590000004</v>
      </c>
      <c r="AMJ54">
        <v>94.701734900000005</v>
      </c>
      <c r="AMK54">
        <v>93.925895209999993</v>
      </c>
      <c r="AML54">
        <v>92.178560090000005</v>
      </c>
      <c r="AMM54">
        <v>91.00887883</v>
      </c>
      <c r="AMN54">
        <v>88.701368389999999</v>
      </c>
      <c r="AMO54">
        <v>86.451069889999999</v>
      </c>
      <c r="AMP54">
        <v>84.441482769999993</v>
      </c>
      <c r="AMQ54">
        <v>83.417941479999996</v>
      </c>
      <c r="AMR54">
        <v>82.730913310000005</v>
      </c>
      <c r="AMS54">
        <v>81.674766790000007</v>
      </c>
      <c r="AMT54">
        <v>80.568895049999995</v>
      </c>
      <c r="AMU54">
        <v>78.182359590000004</v>
      </c>
      <c r="AMV54">
        <v>77.259962340000001</v>
      </c>
      <c r="AMW54">
        <v>75.648532110000005</v>
      </c>
      <c r="AMX54">
        <v>74.101914600000001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191.0752894</v>
      </c>
      <c r="ANG54">
        <v>261.58019339999998</v>
      </c>
      <c r="ANH54">
        <v>221.8723665</v>
      </c>
      <c r="ANI54">
        <v>271.6065686</v>
      </c>
      <c r="ANJ54">
        <v>251.85561870000001</v>
      </c>
      <c r="ANK54">
        <v>259.4917671</v>
      </c>
      <c r="ANL54">
        <v>289.81582880000002</v>
      </c>
      <c r="ANM54">
        <v>244.6060023</v>
      </c>
      <c r="ANN54">
        <v>236.5436732</v>
      </c>
      <c r="ANO54">
        <v>179.88620700000001</v>
      </c>
      <c r="ANP54">
        <v>198.09153169999999</v>
      </c>
      <c r="ANQ54">
        <v>239.95599569999999</v>
      </c>
      <c r="ANR54">
        <v>248.7637383</v>
      </c>
      <c r="ANS54">
        <v>135.43783099999999</v>
      </c>
      <c r="ANT54">
        <v>142.6740264</v>
      </c>
      <c r="ANU54">
        <v>146.2446114</v>
      </c>
      <c r="ANV54">
        <v>161.89656819999999</v>
      </c>
      <c r="ANW54">
        <v>204.8454639</v>
      </c>
      <c r="ANX54">
        <v>155.3172625</v>
      </c>
      <c r="ANY54">
        <v>144.9903492</v>
      </c>
      <c r="ANZ54">
        <v>146.78292350000001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101.6998423</v>
      </c>
      <c r="AOI54">
        <v>101.0437688</v>
      </c>
      <c r="AOJ54">
        <v>102.0561208</v>
      </c>
      <c r="AOK54">
        <v>102.8513256</v>
      </c>
      <c r="AOL54">
        <v>103.1267289</v>
      </c>
      <c r="AOM54">
        <v>101.76215980000001</v>
      </c>
      <c r="AON54">
        <v>101.8483595</v>
      </c>
      <c r="AOO54">
        <v>101.4891401</v>
      </c>
      <c r="AOP54">
        <v>100.40818179999999</v>
      </c>
      <c r="AOQ54">
        <v>98.848989220000007</v>
      </c>
      <c r="AOR54">
        <v>98.679907819999997</v>
      </c>
      <c r="AOS54">
        <v>98.579812279999999</v>
      </c>
      <c r="AOT54">
        <v>99.04044614</v>
      </c>
      <c r="AOU54">
        <v>97.476668070000002</v>
      </c>
      <c r="AOV54">
        <v>96.783636509999994</v>
      </c>
      <c r="AOW54">
        <v>95.387633170000001</v>
      </c>
      <c r="AOX54">
        <v>94.336218509999995</v>
      </c>
      <c r="AOY54">
        <v>92.929816750000001</v>
      </c>
      <c r="AOZ54">
        <v>90.827710999999994</v>
      </c>
      <c r="APA54">
        <v>89.356200849999993</v>
      </c>
      <c r="APB54">
        <v>87.871438749999996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736.83649890000004</v>
      </c>
      <c r="APK54">
        <v>748.71643070000005</v>
      </c>
      <c r="APL54">
        <v>623.61422389999996</v>
      </c>
      <c r="APM54">
        <v>665.69913440000005</v>
      </c>
      <c r="APN54">
        <v>697.51884819999998</v>
      </c>
      <c r="APO54">
        <v>869.16266740000003</v>
      </c>
      <c r="APP54">
        <v>663.84863929999995</v>
      </c>
      <c r="APQ54">
        <v>613.18548180000005</v>
      </c>
      <c r="APR54">
        <v>690.60859210000001</v>
      </c>
      <c r="APS54">
        <v>809.03010979999999</v>
      </c>
      <c r="APT54">
        <v>708.67621259999999</v>
      </c>
      <c r="APU54">
        <v>705.21978739999997</v>
      </c>
      <c r="APV54">
        <v>694.22103440000001</v>
      </c>
      <c r="APW54">
        <v>770.83680700000002</v>
      </c>
      <c r="APX54">
        <v>641.38196059999996</v>
      </c>
      <c r="APY54">
        <v>688.92196390000004</v>
      </c>
      <c r="APZ54">
        <v>700.09900779999998</v>
      </c>
      <c r="AQA54">
        <v>722.98938480000004</v>
      </c>
      <c r="AQB54">
        <v>741.00528199999997</v>
      </c>
      <c r="AQC54">
        <v>722.18541889999995</v>
      </c>
      <c r="AQD54">
        <v>731.08744709999996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100.7480047</v>
      </c>
      <c r="ARO54">
        <v>98.119411330000005</v>
      </c>
      <c r="ARP54">
        <v>95.318661950000006</v>
      </c>
      <c r="ARQ54">
        <v>93.118909270000003</v>
      </c>
      <c r="ARR54">
        <v>90.428235999999998</v>
      </c>
      <c r="ARS54">
        <v>87.846656240000002</v>
      </c>
      <c r="ART54">
        <v>85.237285319999998</v>
      </c>
      <c r="ARU54">
        <v>82.892553939999999</v>
      </c>
      <c r="ARV54">
        <v>80.296498150000005</v>
      </c>
      <c r="ARW54">
        <v>78.208463100000003</v>
      </c>
      <c r="ARX54">
        <v>76.624676120000004</v>
      </c>
      <c r="ARY54">
        <v>74.672956790000001</v>
      </c>
      <c r="ARZ54">
        <v>72.6509657</v>
      </c>
      <c r="ASA54">
        <v>70.889655169999997</v>
      </c>
      <c r="ASB54">
        <v>69.457651760000005</v>
      </c>
      <c r="ASC54">
        <v>68.258883310000002</v>
      </c>
      <c r="ASD54">
        <v>67.086121869999999</v>
      </c>
      <c r="ASE54">
        <v>65.029540659999995</v>
      </c>
      <c r="ASF54">
        <v>63.491289459999997</v>
      </c>
      <c r="ASG54">
        <v>61.787117440000003</v>
      </c>
      <c r="ASH54">
        <v>60.18872545</v>
      </c>
    </row>
    <row r="55" spans="3:1178" x14ac:dyDescent="0.25">
      <c r="C55">
        <v>0</v>
      </c>
      <c r="D55">
        <v>0</v>
      </c>
      <c r="E55">
        <v>0</v>
      </c>
      <c r="F55">
        <v>233</v>
      </c>
      <c r="G55">
        <v>244</v>
      </c>
      <c r="H55">
        <v>290</v>
      </c>
      <c r="I55">
        <v>267</v>
      </c>
      <c r="J55">
        <v>247</v>
      </c>
      <c r="K55">
        <v>267</v>
      </c>
      <c r="L55">
        <v>251</v>
      </c>
      <c r="M55">
        <v>277</v>
      </c>
      <c r="N55">
        <v>250</v>
      </c>
      <c r="O55">
        <v>296</v>
      </c>
      <c r="P55">
        <v>270</v>
      </c>
      <c r="Q55">
        <v>300</v>
      </c>
      <c r="R55">
        <v>238</v>
      </c>
      <c r="S55">
        <v>245</v>
      </c>
      <c r="T55">
        <v>277</v>
      </c>
      <c r="U55">
        <v>259</v>
      </c>
      <c r="V55">
        <v>252</v>
      </c>
      <c r="W55">
        <v>293</v>
      </c>
      <c r="X55">
        <v>257</v>
      </c>
      <c r="Y55">
        <v>281</v>
      </c>
      <c r="Z55">
        <v>277</v>
      </c>
      <c r="AA55">
        <v>229</v>
      </c>
      <c r="AB55">
        <v>249</v>
      </c>
      <c r="AC55">
        <v>249</v>
      </c>
      <c r="AD55">
        <v>265</v>
      </c>
      <c r="AE55">
        <v>0</v>
      </c>
      <c r="AF55">
        <v>0</v>
      </c>
      <c r="AG55">
        <v>0</v>
      </c>
      <c r="AH55">
        <v>49</v>
      </c>
      <c r="AI55">
        <v>63</v>
      </c>
      <c r="AJ55">
        <v>52</v>
      </c>
      <c r="AK55">
        <v>65</v>
      </c>
      <c r="AL55">
        <v>66</v>
      </c>
      <c r="AM55">
        <v>61</v>
      </c>
      <c r="AN55">
        <v>60</v>
      </c>
      <c r="AO55">
        <v>67</v>
      </c>
      <c r="AP55">
        <v>79</v>
      </c>
      <c r="AQ55">
        <v>106</v>
      </c>
      <c r="AR55">
        <v>90</v>
      </c>
      <c r="AS55">
        <v>99</v>
      </c>
      <c r="AT55">
        <v>80</v>
      </c>
      <c r="AU55">
        <v>92</v>
      </c>
      <c r="AV55">
        <v>99</v>
      </c>
      <c r="AW55">
        <v>116</v>
      </c>
      <c r="AX55">
        <v>108</v>
      </c>
      <c r="AY55">
        <v>125</v>
      </c>
      <c r="AZ55">
        <v>116</v>
      </c>
      <c r="BA55">
        <v>115</v>
      </c>
      <c r="BB55">
        <v>129</v>
      </c>
      <c r="BC55">
        <v>148</v>
      </c>
      <c r="BD55">
        <v>122</v>
      </c>
      <c r="BE55">
        <v>154</v>
      </c>
      <c r="BF55">
        <v>132</v>
      </c>
      <c r="BG55">
        <v>0</v>
      </c>
      <c r="BH55">
        <v>0</v>
      </c>
      <c r="BI55">
        <v>0</v>
      </c>
      <c r="BJ55">
        <v>147</v>
      </c>
      <c r="BK55">
        <v>156</v>
      </c>
      <c r="BL55">
        <v>179</v>
      </c>
      <c r="BM55">
        <v>154</v>
      </c>
      <c r="BN55">
        <v>156</v>
      </c>
      <c r="BO55">
        <v>144</v>
      </c>
      <c r="BP55">
        <v>167</v>
      </c>
      <c r="BQ55">
        <v>161</v>
      </c>
      <c r="BR55">
        <v>166</v>
      </c>
      <c r="BS55">
        <v>157</v>
      </c>
      <c r="BT55">
        <v>175</v>
      </c>
      <c r="BU55">
        <v>164</v>
      </c>
      <c r="BV55">
        <v>194</v>
      </c>
      <c r="BW55">
        <v>146</v>
      </c>
      <c r="BX55">
        <v>180</v>
      </c>
      <c r="BY55">
        <v>201</v>
      </c>
      <c r="BZ55">
        <v>180</v>
      </c>
      <c r="CA55">
        <v>189</v>
      </c>
      <c r="CB55">
        <v>166</v>
      </c>
      <c r="CC55">
        <v>198</v>
      </c>
      <c r="CD55">
        <v>213</v>
      </c>
      <c r="CE55">
        <v>197</v>
      </c>
      <c r="CF55">
        <v>177</v>
      </c>
      <c r="CG55">
        <v>183</v>
      </c>
      <c r="CH55">
        <v>187</v>
      </c>
      <c r="CI55">
        <v>0</v>
      </c>
      <c r="CJ55">
        <v>0</v>
      </c>
      <c r="CK55">
        <v>0</v>
      </c>
      <c r="CL55">
        <v>35</v>
      </c>
      <c r="CM55">
        <v>36</v>
      </c>
      <c r="CN55">
        <v>38</v>
      </c>
      <c r="CO55">
        <v>43</v>
      </c>
      <c r="CP55">
        <v>44</v>
      </c>
      <c r="CQ55">
        <v>36</v>
      </c>
      <c r="CR55">
        <v>51</v>
      </c>
      <c r="CS55">
        <v>40</v>
      </c>
      <c r="CT55">
        <v>42</v>
      </c>
      <c r="CU55">
        <v>33</v>
      </c>
      <c r="CV55">
        <v>45</v>
      </c>
      <c r="CW55">
        <v>49</v>
      </c>
      <c r="CX55">
        <v>42</v>
      </c>
      <c r="CY55">
        <v>50</v>
      </c>
      <c r="CZ55">
        <v>45</v>
      </c>
      <c r="DA55">
        <v>51</v>
      </c>
      <c r="DB55">
        <v>55</v>
      </c>
      <c r="DC55">
        <v>52</v>
      </c>
      <c r="DD55">
        <v>56</v>
      </c>
      <c r="DE55">
        <v>62</v>
      </c>
      <c r="DF55">
        <v>56</v>
      </c>
      <c r="DG55">
        <v>61</v>
      </c>
      <c r="DH55">
        <v>56</v>
      </c>
      <c r="DI55">
        <v>63</v>
      </c>
      <c r="DJ55">
        <v>55</v>
      </c>
      <c r="DK55">
        <v>0</v>
      </c>
      <c r="DL55">
        <v>0</v>
      </c>
      <c r="DM55">
        <v>0</v>
      </c>
      <c r="DN55">
        <v>3</v>
      </c>
      <c r="DO55">
        <v>4</v>
      </c>
      <c r="DP55">
        <v>0</v>
      </c>
      <c r="DQ55">
        <v>5</v>
      </c>
      <c r="DR55">
        <v>6</v>
      </c>
      <c r="DS55">
        <v>3</v>
      </c>
      <c r="DT55">
        <v>4</v>
      </c>
      <c r="DU55">
        <v>6</v>
      </c>
      <c r="DV55">
        <v>0</v>
      </c>
      <c r="DW55">
        <v>6</v>
      </c>
      <c r="DX55">
        <v>7</v>
      </c>
      <c r="DY55">
        <v>4</v>
      </c>
      <c r="DZ55">
        <v>10</v>
      </c>
      <c r="EA55">
        <v>5</v>
      </c>
      <c r="EB55">
        <v>9</v>
      </c>
      <c r="EC55">
        <v>10</v>
      </c>
      <c r="ED55">
        <v>10</v>
      </c>
      <c r="EE55">
        <v>9</v>
      </c>
      <c r="EF55">
        <v>12</v>
      </c>
      <c r="EG55">
        <v>7</v>
      </c>
      <c r="EH55">
        <v>15</v>
      </c>
      <c r="EI55">
        <v>10</v>
      </c>
      <c r="EJ55">
        <v>17</v>
      </c>
      <c r="EK55">
        <v>15</v>
      </c>
      <c r="EL55">
        <v>22</v>
      </c>
      <c r="EM55">
        <v>0</v>
      </c>
      <c r="EN55">
        <v>0</v>
      </c>
      <c r="EO55">
        <v>0</v>
      </c>
      <c r="EP55">
        <v>15</v>
      </c>
      <c r="EQ55">
        <v>10</v>
      </c>
      <c r="ER55">
        <v>15</v>
      </c>
      <c r="ES55">
        <v>5</v>
      </c>
      <c r="ET55">
        <v>20</v>
      </c>
      <c r="EU55">
        <v>15</v>
      </c>
      <c r="EV55">
        <v>10</v>
      </c>
      <c r="EW55">
        <v>20</v>
      </c>
      <c r="EX55">
        <v>45</v>
      </c>
      <c r="EY55">
        <v>20</v>
      </c>
      <c r="EZ55">
        <v>10</v>
      </c>
      <c r="FA55">
        <v>20</v>
      </c>
      <c r="FB55">
        <v>30</v>
      </c>
      <c r="FC55">
        <v>45</v>
      </c>
      <c r="FD55">
        <v>10</v>
      </c>
      <c r="FE55">
        <v>40</v>
      </c>
      <c r="FF55">
        <v>25</v>
      </c>
      <c r="FG55">
        <v>60</v>
      </c>
      <c r="FH55">
        <v>45</v>
      </c>
      <c r="FI55">
        <v>45</v>
      </c>
      <c r="FJ55">
        <v>50</v>
      </c>
      <c r="FK55">
        <v>75</v>
      </c>
      <c r="FL55">
        <v>35</v>
      </c>
      <c r="FM55">
        <v>70</v>
      </c>
      <c r="FN55">
        <v>60</v>
      </c>
      <c r="FO55">
        <v>0</v>
      </c>
      <c r="FP55">
        <v>0</v>
      </c>
      <c r="FQ55">
        <v>6340</v>
      </c>
      <c r="FR55">
        <v>6610</v>
      </c>
      <c r="FS55">
        <v>6866</v>
      </c>
      <c r="FT55">
        <v>7094</v>
      </c>
      <c r="FU55">
        <v>7309</v>
      </c>
      <c r="FV55">
        <v>7539</v>
      </c>
      <c r="FW55">
        <v>7688</v>
      </c>
      <c r="FX55">
        <v>7821</v>
      </c>
      <c r="FY55">
        <v>7948</v>
      </c>
      <c r="FZ55">
        <v>8046</v>
      </c>
      <c r="GA55">
        <v>8160</v>
      </c>
      <c r="GB55">
        <v>8287</v>
      </c>
      <c r="GC55">
        <v>8366</v>
      </c>
      <c r="GD55">
        <v>8420</v>
      </c>
      <c r="GE55">
        <v>8507</v>
      </c>
      <c r="GF55">
        <v>8605</v>
      </c>
      <c r="GG55">
        <v>8689</v>
      </c>
      <c r="GH55">
        <v>8757</v>
      </c>
      <c r="GI55">
        <v>8798</v>
      </c>
      <c r="GJ55">
        <v>8877</v>
      </c>
      <c r="GK55">
        <v>8881</v>
      </c>
      <c r="GL55">
        <v>8909</v>
      </c>
      <c r="GM55">
        <v>8965</v>
      </c>
      <c r="GN55">
        <v>8954</v>
      </c>
      <c r="GO55">
        <v>8925</v>
      </c>
      <c r="GP55">
        <v>8894</v>
      </c>
      <c r="GQ55">
        <v>0</v>
      </c>
      <c r="GR55">
        <v>0</v>
      </c>
      <c r="GS55">
        <v>702</v>
      </c>
      <c r="GT55">
        <v>848</v>
      </c>
      <c r="GU55">
        <v>984</v>
      </c>
      <c r="GV55">
        <v>1111</v>
      </c>
      <c r="GW55">
        <v>1238</v>
      </c>
      <c r="GX55">
        <v>1356</v>
      </c>
      <c r="GY55">
        <v>1501</v>
      </c>
      <c r="GZ55">
        <v>1652</v>
      </c>
      <c r="HA55">
        <v>1764</v>
      </c>
      <c r="HB55">
        <v>1885</v>
      </c>
      <c r="HC55">
        <v>1996</v>
      </c>
      <c r="HD55">
        <v>2079</v>
      </c>
      <c r="HE55">
        <v>2190</v>
      </c>
      <c r="HF55">
        <v>2280</v>
      </c>
      <c r="HG55">
        <v>2347</v>
      </c>
      <c r="HH55">
        <v>2432</v>
      </c>
      <c r="HI55">
        <v>2508</v>
      </c>
      <c r="HJ55">
        <v>2577</v>
      </c>
      <c r="HK55">
        <v>2629</v>
      </c>
      <c r="HL55">
        <v>2684</v>
      </c>
      <c r="HM55">
        <v>2738</v>
      </c>
      <c r="HN55">
        <v>2828</v>
      </c>
      <c r="HO55">
        <v>2859</v>
      </c>
      <c r="HP55">
        <v>2916</v>
      </c>
      <c r="HQ55">
        <v>2990</v>
      </c>
      <c r="HR55">
        <v>3041</v>
      </c>
      <c r="HS55">
        <v>0</v>
      </c>
      <c r="HT55">
        <v>0</v>
      </c>
      <c r="HU55">
        <v>60</v>
      </c>
      <c r="HV55">
        <v>70</v>
      </c>
      <c r="HW55">
        <v>84</v>
      </c>
      <c r="HX55">
        <v>101</v>
      </c>
      <c r="HY55">
        <v>113</v>
      </c>
      <c r="HZ55">
        <v>125</v>
      </c>
      <c r="IA55">
        <v>135</v>
      </c>
      <c r="IB55">
        <v>155</v>
      </c>
      <c r="IC55">
        <v>163</v>
      </c>
      <c r="ID55">
        <v>181</v>
      </c>
      <c r="IE55">
        <v>202</v>
      </c>
      <c r="IF55">
        <v>219</v>
      </c>
      <c r="IG55">
        <v>246</v>
      </c>
      <c r="IH55">
        <v>261</v>
      </c>
      <c r="II55">
        <v>284</v>
      </c>
      <c r="IJ55">
        <v>305</v>
      </c>
      <c r="IK55">
        <v>315</v>
      </c>
      <c r="IL55">
        <v>333</v>
      </c>
      <c r="IM55">
        <v>367</v>
      </c>
      <c r="IN55">
        <v>380</v>
      </c>
      <c r="IO55">
        <v>398</v>
      </c>
      <c r="IP55">
        <v>407</v>
      </c>
      <c r="IQ55">
        <v>432</v>
      </c>
      <c r="IR55">
        <v>439</v>
      </c>
      <c r="IS55">
        <v>455</v>
      </c>
      <c r="IT55">
        <v>480</v>
      </c>
      <c r="IU55">
        <v>0</v>
      </c>
      <c r="IV55">
        <v>0</v>
      </c>
      <c r="IW55">
        <v>13</v>
      </c>
      <c r="IX55">
        <v>8</v>
      </c>
      <c r="IY55">
        <v>4</v>
      </c>
      <c r="IZ55">
        <v>4</v>
      </c>
      <c r="JA55">
        <v>4</v>
      </c>
      <c r="JB55">
        <v>5</v>
      </c>
      <c r="JC55">
        <v>6</v>
      </c>
      <c r="JD55">
        <v>6</v>
      </c>
      <c r="JE55">
        <v>9</v>
      </c>
      <c r="JF55">
        <v>7</v>
      </c>
      <c r="JG55">
        <v>8</v>
      </c>
      <c r="JH55">
        <v>10</v>
      </c>
      <c r="JI55">
        <v>13</v>
      </c>
      <c r="JJ55">
        <v>17</v>
      </c>
      <c r="JK55">
        <v>15</v>
      </c>
      <c r="JL55">
        <v>16</v>
      </c>
      <c r="JM55">
        <v>12</v>
      </c>
      <c r="JN55">
        <v>16</v>
      </c>
      <c r="JO55">
        <v>19</v>
      </c>
      <c r="JP55">
        <v>21</v>
      </c>
      <c r="JQ55">
        <v>19</v>
      </c>
      <c r="JR55">
        <v>17</v>
      </c>
      <c r="JS55">
        <v>12</v>
      </c>
      <c r="JT55">
        <v>24</v>
      </c>
      <c r="JU55">
        <v>28</v>
      </c>
      <c r="JV55">
        <v>22</v>
      </c>
      <c r="JW55">
        <v>0</v>
      </c>
      <c r="JX55">
        <v>0</v>
      </c>
      <c r="JY55">
        <v>0</v>
      </c>
      <c r="JZ55">
        <v>8</v>
      </c>
      <c r="KA55">
        <v>16</v>
      </c>
      <c r="KB55">
        <v>23</v>
      </c>
      <c r="KC55">
        <v>36</v>
      </c>
      <c r="KD55">
        <v>47</v>
      </c>
      <c r="KE55">
        <v>56</v>
      </c>
      <c r="KF55">
        <v>65</v>
      </c>
      <c r="KG55">
        <v>78</v>
      </c>
      <c r="KH55">
        <v>98</v>
      </c>
      <c r="KI55">
        <v>115</v>
      </c>
      <c r="KJ55">
        <v>125</v>
      </c>
      <c r="KK55">
        <v>141</v>
      </c>
      <c r="KL55">
        <v>163</v>
      </c>
      <c r="KM55">
        <v>181</v>
      </c>
      <c r="KN55">
        <v>209</v>
      </c>
      <c r="KO55">
        <v>236</v>
      </c>
      <c r="KP55">
        <v>269</v>
      </c>
      <c r="KQ55">
        <v>294</v>
      </c>
      <c r="KR55">
        <v>329</v>
      </c>
      <c r="KS55">
        <v>364</v>
      </c>
      <c r="KT55">
        <v>390</v>
      </c>
      <c r="KU55">
        <v>429</v>
      </c>
      <c r="KV55">
        <v>459</v>
      </c>
      <c r="KW55">
        <v>493</v>
      </c>
      <c r="KX55">
        <v>527</v>
      </c>
      <c r="KY55">
        <v>0</v>
      </c>
      <c r="KZ55">
        <v>0</v>
      </c>
      <c r="LA55">
        <v>0</v>
      </c>
      <c r="LB55">
        <v>262</v>
      </c>
      <c r="LC55">
        <v>498</v>
      </c>
      <c r="LD55">
        <v>721</v>
      </c>
      <c r="LE55">
        <v>939</v>
      </c>
      <c r="LF55">
        <v>1136</v>
      </c>
      <c r="LG55">
        <v>1358</v>
      </c>
      <c r="LH55">
        <v>1554</v>
      </c>
      <c r="LI55">
        <v>1751</v>
      </c>
      <c r="LJ55">
        <v>1954</v>
      </c>
      <c r="LK55">
        <v>2126</v>
      </c>
      <c r="LL55">
        <v>2297</v>
      </c>
      <c r="LM55">
        <v>2497</v>
      </c>
      <c r="LN55">
        <v>2701</v>
      </c>
      <c r="LO55">
        <v>2851</v>
      </c>
      <c r="LP55">
        <v>3005</v>
      </c>
      <c r="LQ55">
        <v>3205</v>
      </c>
      <c r="LR55">
        <v>3399</v>
      </c>
      <c r="LS55">
        <v>3583</v>
      </c>
      <c r="LT55">
        <v>3768</v>
      </c>
      <c r="LU55">
        <v>3961</v>
      </c>
      <c r="LV55">
        <v>4134</v>
      </c>
      <c r="LW55">
        <v>4311</v>
      </c>
      <c r="LX55">
        <v>4466</v>
      </c>
      <c r="LY55">
        <v>4639</v>
      </c>
      <c r="LZ55">
        <v>4822</v>
      </c>
      <c r="MA55">
        <v>0</v>
      </c>
      <c r="MB55">
        <v>0</v>
      </c>
      <c r="MC55">
        <v>1473</v>
      </c>
      <c r="MD55">
        <v>1518</v>
      </c>
      <c r="ME55">
        <v>1552</v>
      </c>
      <c r="MF55">
        <v>1595</v>
      </c>
      <c r="MG55">
        <v>1643</v>
      </c>
      <c r="MH55">
        <v>1688</v>
      </c>
      <c r="MI55">
        <v>1695</v>
      </c>
      <c r="MJ55">
        <v>1754</v>
      </c>
      <c r="MK55">
        <v>1768</v>
      </c>
      <c r="ML55">
        <v>1827</v>
      </c>
      <c r="MM55">
        <v>1860</v>
      </c>
      <c r="MN55">
        <v>1926</v>
      </c>
      <c r="MO55">
        <v>1940</v>
      </c>
      <c r="MP55">
        <v>1990</v>
      </c>
      <c r="MQ55">
        <v>2046</v>
      </c>
      <c r="MR55">
        <v>2111</v>
      </c>
      <c r="MS55">
        <v>2129</v>
      </c>
      <c r="MT55">
        <v>2165</v>
      </c>
      <c r="MU55">
        <v>2200</v>
      </c>
      <c r="MV55">
        <v>2272</v>
      </c>
      <c r="MW55">
        <v>2292</v>
      </c>
      <c r="MX55">
        <v>2323</v>
      </c>
      <c r="MY55">
        <v>2347</v>
      </c>
      <c r="MZ55">
        <v>2400</v>
      </c>
      <c r="NA55">
        <v>2431</v>
      </c>
      <c r="NB55">
        <v>2446</v>
      </c>
      <c r="NC55">
        <v>0</v>
      </c>
      <c r="ND55">
        <v>0</v>
      </c>
      <c r="NE55">
        <v>0</v>
      </c>
      <c r="NF55">
        <v>31</v>
      </c>
      <c r="NG55">
        <v>75</v>
      </c>
      <c r="NH55">
        <v>118</v>
      </c>
      <c r="NI55">
        <v>153</v>
      </c>
      <c r="NJ55">
        <v>182</v>
      </c>
      <c r="NK55">
        <v>227</v>
      </c>
      <c r="NL55">
        <v>271</v>
      </c>
      <c r="NM55">
        <v>317</v>
      </c>
      <c r="NN55">
        <v>353</v>
      </c>
      <c r="NO55">
        <v>405</v>
      </c>
      <c r="NP55">
        <v>442</v>
      </c>
      <c r="NQ55">
        <v>489</v>
      </c>
      <c r="NR55">
        <v>517</v>
      </c>
      <c r="NS55">
        <v>561</v>
      </c>
      <c r="NT55">
        <v>593</v>
      </c>
      <c r="NU55">
        <v>644</v>
      </c>
      <c r="NV55">
        <v>698</v>
      </c>
      <c r="NW55">
        <v>749</v>
      </c>
      <c r="NX55">
        <v>777</v>
      </c>
      <c r="NY55">
        <v>834</v>
      </c>
      <c r="NZ55">
        <v>872</v>
      </c>
      <c r="OA55">
        <v>930</v>
      </c>
      <c r="OB55">
        <v>984</v>
      </c>
      <c r="OC55">
        <v>1035</v>
      </c>
      <c r="OD55">
        <v>1087</v>
      </c>
      <c r="OE55">
        <v>0</v>
      </c>
      <c r="OF55">
        <v>0</v>
      </c>
      <c r="OG55">
        <v>2104</v>
      </c>
      <c r="OH55">
        <v>2160</v>
      </c>
      <c r="OI55">
        <v>2208</v>
      </c>
      <c r="OJ55">
        <v>2312</v>
      </c>
      <c r="OK55">
        <v>2406</v>
      </c>
      <c r="OL55">
        <v>2503</v>
      </c>
      <c r="OM55">
        <v>2598</v>
      </c>
      <c r="ON55">
        <v>2712</v>
      </c>
      <c r="OO55">
        <v>2792</v>
      </c>
      <c r="OP55">
        <v>2848</v>
      </c>
      <c r="OQ55">
        <v>2898</v>
      </c>
      <c r="OR55">
        <v>2994</v>
      </c>
      <c r="OS55">
        <v>3059</v>
      </c>
      <c r="OT55">
        <v>3148</v>
      </c>
      <c r="OU55">
        <v>3235</v>
      </c>
      <c r="OV55">
        <v>3307</v>
      </c>
      <c r="OW55">
        <v>3401</v>
      </c>
      <c r="OX55">
        <v>3421</v>
      </c>
      <c r="OY55">
        <v>3515</v>
      </c>
      <c r="OZ55">
        <v>3627</v>
      </c>
      <c r="PA55">
        <v>3704</v>
      </c>
      <c r="PB55">
        <v>3784</v>
      </c>
      <c r="PC55">
        <v>3850</v>
      </c>
      <c r="PD55">
        <v>3878</v>
      </c>
      <c r="PE55">
        <v>3939</v>
      </c>
      <c r="PF55">
        <v>3995</v>
      </c>
      <c r="PG55">
        <v>0</v>
      </c>
      <c r="PH55">
        <v>0</v>
      </c>
      <c r="PI55">
        <v>0</v>
      </c>
      <c r="PJ55">
        <v>77</v>
      </c>
      <c r="PK55">
        <v>160</v>
      </c>
      <c r="PL55">
        <v>247</v>
      </c>
      <c r="PM55">
        <v>331</v>
      </c>
      <c r="PN55">
        <v>402</v>
      </c>
      <c r="PO55">
        <v>493</v>
      </c>
      <c r="PP55">
        <v>587</v>
      </c>
      <c r="PQ55">
        <v>683</v>
      </c>
      <c r="PR55">
        <v>793</v>
      </c>
      <c r="PS55">
        <v>907</v>
      </c>
      <c r="PT55">
        <v>1020</v>
      </c>
      <c r="PU55">
        <v>1126</v>
      </c>
      <c r="PV55">
        <v>1217</v>
      </c>
      <c r="PW55">
        <v>1334</v>
      </c>
      <c r="PX55">
        <v>1448</v>
      </c>
      <c r="PY55">
        <v>1547</v>
      </c>
      <c r="PZ55">
        <v>1677</v>
      </c>
      <c r="QA55">
        <v>1807</v>
      </c>
      <c r="QB55">
        <v>1912</v>
      </c>
      <c r="QC55">
        <v>2038</v>
      </c>
      <c r="QD55">
        <v>2156</v>
      </c>
      <c r="QE55">
        <v>2303</v>
      </c>
      <c r="QF55">
        <v>2431</v>
      </c>
      <c r="QG55">
        <v>2579</v>
      </c>
      <c r="QH55">
        <v>2717</v>
      </c>
      <c r="QI55">
        <v>0</v>
      </c>
      <c r="QJ55">
        <v>0</v>
      </c>
      <c r="QK55">
        <v>7483</v>
      </c>
      <c r="QL55">
        <v>7861</v>
      </c>
      <c r="QM55">
        <v>8152</v>
      </c>
      <c r="QN55">
        <v>8355</v>
      </c>
      <c r="QO55">
        <v>8456</v>
      </c>
      <c r="QP55">
        <v>8631</v>
      </c>
      <c r="QQ55">
        <v>8695</v>
      </c>
      <c r="QR55">
        <v>8810</v>
      </c>
      <c r="QS55">
        <v>8832</v>
      </c>
      <c r="QT55">
        <v>8792</v>
      </c>
      <c r="QU55">
        <v>8824</v>
      </c>
      <c r="QV55">
        <v>8903</v>
      </c>
      <c r="QW55">
        <v>8890</v>
      </c>
      <c r="QX55">
        <v>8854</v>
      </c>
      <c r="QY55">
        <v>8956</v>
      </c>
      <c r="QZ55">
        <v>8971</v>
      </c>
      <c r="RA55">
        <v>9037</v>
      </c>
      <c r="RB55">
        <v>9086</v>
      </c>
      <c r="RC55">
        <v>9015</v>
      </c>
      <c r="RD55">
        <v>9007</v>
      </c>
      <c r="RE55">
        <v>8993</v>
      </c>
      <c r="RF55">
        <v>9050</v>
      </c>
      <c r="RG55">
        <v>8933</v>
      </c>
      <c r="RH55">
        <v>8917</v>
      </c>
      <c r="RI55">
        <v>8888</v>
      </c>
      <c r="RJ55">
        <v>8862</v>
      </c>
      <c r="RK55">
        <v>0</v>
      </c>
      <c r="RL55">
        <v>0</v>
      </c>
      <c r="RM55">
        <v>8484</v>
      </c>
      <c r="RN55">
        <v>8445</v>
      </c>
      <c r="RO55">
        <v>8461</v>
      </c>
      <c r="RP55">
        <v>8504</v>
      </c>
      <c r="RQ55">
        <v>8584</v>
      </c>
      <c r="RR55">
        <v>8615</v>
      </c>
      <c r="RS55">
        <v>8631</v>
      </c>
      <c r="RT55">
        <v>8682</v>
      </c>
      <c r="RU55">
        <v>8786</v>
      </c>
      <c r="RV55">
        <v>8882</v>
      </c>
      <c r="RW55">
        <v>8933</v>
      </c>
      <c r="RX55">
        <v>8993</v>
      </c>
      <c r="RY55">
        <v>9081</v>
      </c>
      <c r="RZ55">
        <v>9136</v>
      </c>
      <c r="SA55">
        <v>9190</v>
      </c>
      <c r="SB55">
        <v>9278</v>
      </c>
      <c r="SC55">
        <v>9310</v>
      </c>
      <c r="SD55">
        <v>9297</v>
      </c>
      <c r="SE55">
        <v>9351</v>
      </c>
      <c r="SF55">
        <v>9445</v>
      </c>
      <c r="SG55">
        <v>9390</v>
      </c>
      <c r="SH55">
        <v>9396</v>
      </c>
      <c r="SI55">
        <v>9427</v>
      </c>
      <c r="SJ55">
        <v>9486</v>
      </c>
      <c r="SK55">
        <v>9507</v>
      </c>
      <c r="SL55">
        <v>9503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765111.08239999996</v>
      </c>
      <c r="SU55">
        <v>757507.43400000001</v>
      </c>
      <c r="SV55">
        <v>748167.06420000002</v>
      </c>
      <c r="SW55">
        <v>738170.92229999998</v>
      </c>
      <c r="SX55">
        <v>725507.45389999996</v>
      </c>
      <c r="SY55">
        <v>714356.14430000004</v>
      </c>
      <c r="SZ55">
        <v>704343.87109999999</v>
      </c>
      <c r="TA55">
        <v>690347.94539999997</v>
      </c>
      <c r="TB55">
        <v>674566.92480000004</v>
      </c>
      <c r="TC55">
        <v>661686.32590000005</v>
      </c>
      <c r="TD55">
        <v>649814.46849999996</v>
      </c>
      <c r="TE55">
        <v>637046.41319999995</v>
      </c>
      <c r="TF55">
        <v>623331.97089999996</v>
      </c>
      <c r="TG55">
        <v>608010.08900000004</v>
      </c>
      <c r="TH55">
        <v>595601.55550000002</v>
      </c>
      <c r="TI55">
        <v>578514.50020000001</v>
      </c>
      <c r="TJ55">
        <v>563435.37829999998</v>
      </c>
      <c r="TK55">
        <v>550463.11479999998</v>
      </c>
      <c r="TL55">
        <v>533774.46589999995</v>
      </c>
      <c r="TM55">
        <v>516549.21360000002</v>
      </c>
      <c r="TN55">
        <v>499762.17190000002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865160.7267</v>
      </c>
      <c r="TW55">
        <v>929780.80220000003</v>
      </c>
      <c r="TX55">
        <v>993511.04779999994</v>
      </c>
      <c r="TY55">
        <v>1030000</v>
      </c>
      <c r="TZ55">
        <v>1070000</v>
      </c>
      <c r="UA55">
        <v>1100000</v>
      </c>
      <c r="UB55">
        <v>1110000</v>
      </c>
      <c r="UC55">
        <v>1140000</v>
      </c>
      <c r="UD55">
        <v>1150000</v>
      </c>
      <c r="UE55">
        <v>1150000</v>
      </c>
      <c r="UF55">
        <v>1150000</v>
      </c>
      <c r="UG55">
        <v>1160000</v>
      </c>
      <c r="UH55">
        <v>1150000</v>
      </c>
      <c r="UI55">
        <v>1140000</v>
      </c>
      <c r="UJ55">
        <v>1130000</v>
      </c>
      <c r="UK55">
        <v>1120000</v>
      </c>
      <c r="UL55">
        <v>1120000</v>
      </c>
      <c r="UM55">
        <v>1100000</v>
      </c>
      <c r="UN55">
        <v>1090000</v>
      </c>
      <c r="UO55">
        <v>1090000</v>
      </c>
      <c r="UP55">
        <v>1070000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441545.08039999998</v>
      </c>
      <c r="UY55">
        <v>462979.3076</v>
      </c>
      <c r="UZ55">
        <v>516086.24719999998</v>
      </c>
      <c r="VA55">
        <v>526915.49199999997</v>
      </c>
      <c r="VB55">
        <v>568060.65899999999</v>
      </c>
      <c r="VC55">
        <v>615503.15469999996</v>
      </c>
      <c r="VD55">
        <v>647866.91760000004</v>
      </c>
      <c r="VE55">
        <v>706544.58360000001</v>
      </c>
      <c r="VF55">
        <v>727792.7868</v>
      </c>
      <c r="VG55">
        <v>768861.92559999996</v>
      </c>
      <c r="VH55">
        <v>801664.45819999999</v>
      </c>
      <c r="VI55">
        <v>803833.53280000004</v>
      </c>
      <c r="VJ55">
        <v>825016.38589999999</v>
      </c>
      <c r="VK55">
        <v>882769.21669999999</v>
      </c>
      <c r="VL55">
        <v>887416.4767</v>
      </c>
      <c r="VM55">
        <v>902380.57669999998</v>
      </c>
      <c r="VN55">
        <v>895908.90060000005</v>
      </c>
      <c r="VO55">
        <v>923242.87360000005</v>
      </c>
      <c r="VP55">
        <v>910876.53170000005</v>
      </c>
      <c r="VQ55">
        <v>916577.44189999998</v>
      </c>
      <c r="VR55">
        <v>938775.57259999996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229075.60569999999</v>
      </c>
      <c r="WA55">
        <v>266884.20079999999</v>
      </c>
      <c r="WB55">
        <v>259110.87460000001</v>
      </c>
      <c r="WC55">
        <v>377345.9338</v>
      </c>
      <c r="WD55">
        <v>284942.99209999997</v>
      </c>
      <c r="WE55">
        <v>316164.20760000002</v>
      </c>
      <c r="WF55">
        <v>383694.42670000001</v>
      </c>
      <c r="WG55">
        <v>484274.51909999998</v>
      </c>
      <c r="WH55">
        <v>614836.95490000001</v>
      </c>
      <c r="WI55">
        <v>526702.13150000002</v>
      </c>
      <c r="WJ55">
        <v>545452.04559999995</v>
      </c>
      <c r="WK55">
        <v>397173.81959999999</v>
      </c>
      <c r="WL55">
        <v>514140.86680000002</v>
      </c>
      <c r="WM55">
        <v>592759.49450000003</v>
      </c>
      <c r="WN55">
        <v>636073.03960000002</v>
      </c>
      <c r="WO55">
        <v>558732.67460000003</v>
      </c>
      <c r="WP55">
        <v>485357.96980000002</v>
      </c>
      <c r="WQ55">
        <v>332626.8211</v>
      </c>
      <c r="WR55">
        <v>645877.32250000001</v>
      </c>
      <c r="WS55">
        <v>731576.25520000001</v>
      </c>
      <c r="WT55">
        <v>558067.87849999999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9620000</v>
      </c>
      <c r="ZG55">
        <v>9370000</v>
      </c>
      <c r="ZH55">
        <v>9420000</v>
      </c>
      <c r="ZI55">
        <v>9220000</v>
      </c>
      <c r="ZJ55">
        <v>9250000</v>
      </c>
      <c r="ZK55">
        <v>9140000</v>
      </c>
      <c r="ZL55">
        <v>9190000</v>
      </c>
      <c r="ZM55">
        <v>8990000</v>
      </c>
      <c r="ZN55">
        <v>8950000</v>
      </c>
      <c r="ZO55">
        <v>8930000</v>
      </c>
      <c r="ZP55">
        <v>8950000</v>
      </c>
      <c r="ZQ55">
        <v>8760000</v>
      </c>
      <c r="ZR55">
        <v>8650000</v>
      </c>
      <c r="ZS55">
        <v>8530000</v>
      </c>
      <c r="ZT55">
        <v>8560000</v>
      </c>
      <c r="ZU55">
        <v>8380000</v>
      </c>
      <c r="ZV55">
        <v>8250000</v>
      </c>
      <c r="ZW55">
        <v>8090000</v>
      </c>
      <c r="ZX55">
        <v>8030000</v>
      </c>
      <c r="ZY55">
        <v>7900000</v>
      </c>
      <c r="ZZ55">
        <v>7720000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12600000</v>
      </c>
      <c r="ABK55">
        <v>12700000</v>
      </c>
      <c r="ABL55">
        <v>12900000</v>
      </c>
      <c r="ABM55">
        <v>12900000</v>
      </c>
      <c r="ABN55">
        <v>12800000</v>
      </c>
      <c r="ABO55">
        <v>12600000</v>
      </c>
      <c r="ABP55">
        <v>12700000</v>
      </c>
      <c r="ABQ55">
        <v>12600000</v>
      </c>
      <c r="ABR55">
        <v>12500000</v>
      </c>
      <c r="ABS55">
        <v>12500000</v>
      </c>
      <c r="ABT55">
        <v>12400000</v>
      </c>
      <c r="ABU55">
        <v>12400000</v>
      </c>
      <c r="ABV55">
        <v>12100000</v>
      </c>
      <c r="ABW55">
        <v>12100000</v>
      </c>
      <c r="ABX55">
        <v>12100000</v>
      </c>
      <c r="ABY55">
        <v>12000000</v>
      </c>
      <c r="ABZ55">
        <v>11900000</v>
      </c>
      <c r="ACA55">
        <v>11800000</v>
      </c>
      <c r="ACB55">
        <v>11500000</v>
      </c>
      <c r="ACC55">
        <v>11300000</v>
      </c>
      <c r="ACD55">
        <v>11200000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4830000</v>
      </c>
      <c r="ADO55">
        <v>4730000</v>
      </c>
      <c r="ADP55">
        <v>4650000</v>
      </c>
      <c r="ADQ55">
        <v>4520000</v>
      </c>
      <c r="ADR55">
        <v>4370000</v>
      </c>
      <c r="ADS55">
        <v>4260000</v>
      </c>
      <c r="ADT55">
        <v>4170000</v>
      </c>
      <c r="ADU55">
        <v>4050000</v>
      </c>
      <c r="ADV55">
        <v>3910000</v>
      </c>
      <c r="ADW55">
        <v>3840000</v>
      </c>
      <c r="ADX55">
        <v>3740000</v>
      </c>
      <c r="ADY55">
        <v>3650000</v>
      </c>
      <c r="ADZ55">
        <v>3570000</v>
      </c>
      <c r="AEA55">
        <v>3440000</v>
      </c>
      <c r="AEB55">
        <v>3330000</v>
      </c>
      <c r="AEC55">
        <v>3230000</v>
      </c>
      <c r="AED55">
        <v>3160000</v>
      </c>
      <c r="AEE55">
        <v>3030000</v>
      </c>
      <c r="AEF55">
        <v>2930000</v>
      </c>
      <c r="AEG55">
        <v>2840000</v>
      </c>
      <c r="AEH55">
        <v>2750000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2390000</v>
      </c>
      <c r="AEQ55">
        <v>2330000</v>
      </c>
      <c r="AER55">
        <v>2270000</v>
      </c>
      <c r="AES55">
        <v>2230000</v>
      </c>
      <c r="AET55">
        <v>2190000</v>
      </c>
      <c r="AEU55">
        <v>2140000</v>
      </c>
      <c r="AEV55">
        <v>2090000</v>
      </c>
      <c r="AEW55">
        <v>2050000</v>
      </c>
      <c r="AEX55">
        <v>2000000</v>
      </c>
      <c r="AEY55">
        <v>1960000</v>
      </c>
      <c r="AEZ55">
        <v>1920000</v>
      </c>
      <c r="AFA55">
        <v>1870000</v>
      </c>
      <c r="AFB55">
        <v>1810000</v>
      </c>
      <c r="AFC55">
        <v>1770000</v>
      </c>
      <c r="AFD55">
        <v>1730000</v>
      </c>
      <c r="AFE55">
        <v>1670000</v>
      </c>
      <c r="AFF55">
        <v>1630000</v>
      </c>
      <c r="AFG55">
        <v>1580000</v>
      </c>
      <c r="AFH55">
        <v>1550000</v>
      </c>
      <c r="AFI55">
        <v>1510000</v>
      </c>
      <c r="AFJ55">
        <v>1460000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207.59224610000001</v>
      </c>
      <c r="AGU55">
        <v>223.0976038</v>
      </c>
      <c r="AGV55">
        <v>238.3894501</v>
      </c>
      <c r="AGW55">
        <v>247.13732690000001</v>
      </c>
      <c r="AGX55">
        <v>256.39756360000001</v>
      </c>
      <c r="AGY55">
        <v>263.5881316</v>
      </c>
      <c r="AGZ55">
        <v>266.55238910000003</v>
      </c>
      <c r="AHA55">
        <v>272.60572999999999</v>
      </c>
      <c r="AHB55">
        <v>275.54243220000001</v>
      </c>
      <c r="AHC55">
        <v>275.37816750000002</v>
      </c>
      <c r="AHD55">
        <v>277.04018070000001</v>
      </c>
      <c r="AHE55">
        <v>277.3763945</v>
      </c>
      <c r="AHF55">
        <v>276.70637210000001</v>
      </c>
      <c r="AHG55">
        <v>274.0678565</v>
      </c>
      <c r="AHH55">
        <v>271.6519356</v>
      </c>
      <c r="AHI55">
        <v>269.0459826</v>
      </c>
      <c r="AHJ55">
        <v>269.7958395</v>
      </c>
      <c r="AHK55">
        <v>264.80901970000002</v>
      </c>
      <c r="AHL55">
        <v>262.22187179999997</v>
      </c>
      <c r="AHM55">
        <v>261.0449868</v>
      </c>
      <c r="AHN55">
        <v>257.76465389999998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24.50879222</v>
      </c>
      <c r="AHW55">
        <v>25.698539419999999</v>
      </c>
      <c r="AHX55">
        <v>28.646340240000001</v>
      </c>
      <c r="AHY55">
        <v>29.24743789</v>
      </c>
      <c r="AHZ55">
        <v>31.531277970000001</v>
      </c>
      <c r="AIA55">
        <v>34.164663140000002</v>
      </c>
      <c r="AIB55">
        <v>35.96107482</v>
      </c>
      <c r="AIC55">
        <v>39.218089310000003</v>
      </c>
      <c r="AID55">
        <v>40.39751089</v>
      </c>
      <c r="AIE55">
        <v>42.67713088</v>
      </c>
      <c r="AIF55">
        <v>44.497897299999998</v>
      </c>
      <c r="AIG55">
        <v>44.618295879999998</v>
      </c>
      <c r="AIH55">
        <v>45.794090079999997</v>
      </c>
      <c r="AII55">
        <v>48.99976985</v>
      </c>
      <c r="AIJ55">
        <v>49.257724770000003</v>
      </c>
      <c r="AIK55">
        <v>50.088335360000002</v>
      </c>
      <c r="AIL55">
        <v>49.729112780000001</v>
      </c>
      <c r="AIM55">
        <v>51.246336489999997</v>
      </c>
      <c r="AIN55">
        <v>50.559919360000002</v>
      </c>
      <c r="AIO55">
        <v>50.876359129999997</v>
      </c>
      <c r="AIP55">
        <v>52.108508229999998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1.0785006660000001</v>
      </c>
      <c r="AIY55">
        <v>1.2565056299999999</v>
      </c>
      <c r="AIZ55">
        <v>1.219908379</v>
      </c>
      <c r="AJA55">
        <v>1.7765656000000001</v>
      </c>
      <c r="AJB55">
        <v>1.341527422</v>
      </c>
      <c r="AJC55">
        <v>1.4885186370000001</v>
      </c>
      <c r="AJD55">
        <v>1.806454657</v>
      </c>
      <c r="AJE55">
        <v>2.2799913150000002</v>
      </c>
      <c r="AJF55">
        <v>2.894686509</v>
      </c>
      <c r="AJG55">
        <v>2.4797428689999998</v>
      </c>
      <c r="AJH55">
        <v>2.568018505</v>
      </c>
      <c r="AJI55">
        <v>1.869916387</v>
      </c>
      <c r="AJJ55">
        <v>2.420603737</v>
      </c>
      <c r="AJK55">
        <v>2.7907446</v>
      </c>
      <c r="AJL55">
        <v>2.9946671739999999</v>
      </c>
      <c r="AJM55">
        <v>2.6305444429999998</v>
      </c>
      <c r="AJN55">
        <v>2.2850922599999999</v>
      </c>
      <c r="AJO55">
        <v>1.5660255350000001</v>
      </c>
      <c r="AJP55">
        <v>3.0408262819999998</v>
      </c>
      <c r="AJQ55">
        <v>3.444301614</v>
      </c>
      <c r="AJR55">
        <v>2.6274145459999998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216.54287600000001</v>
      </c>
      <c r="AKA55">
        <v>168.76874530000001</v>
      </c>
      <c r="AKB55">
        <v>169.029156</v>
      </c>
      <c r="AKC55">
        <v>186.25204149999999</v>
      </c>
      <c r="AKD55">
        <v>319.88859930000001</v>
      </c>
      <c r="AKE55">
        <v>251.64915809999999</v>
      </c>
      <c r="AKF55">
        <v>173.4433368</v>
      </c>
      <c r="AKG55">
        <v>236.87268660000001</v>
      </c>
      <c r="AKH55">
        <v>239.51309330000001</v>
      </c>
      <c r="AKI55">
        <v>238.93857399999999</v>
      </c>
      <c r="AKJ55">
        <v>366.61062249999998</v>
      </c>
      <c r="AKK55">
        <v>274.3874136</v>
      </c>
      <c r="AKL55">
        <v>351.56700810000001</v>
      </c>
      <c r="AKM55">
        <v>277.8147803</v>
      </c>
      <c r="AKN55">
        <v>338.07343209999999</v>
      </c>
      <c r="AKO55">
        <v>309.87562229999997</v>
      </c>
      <c r="AKP55">
        <v>263.50023859999999</v>
      </c>
      <c r="AKQ55">
        <v>359.2065546</v>
      </c>
      <c r="AKR55">
        <v>297.50662640000002</v>
      </c>
      <c r="AKS55">
        <v>281.82728969999999</v>
      </c>
      <c r="AKT55">
        <v>222.15763559999999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130.7213328</v>
      </c>
      <c r="AME55">
        <v>127.4402171</v>
      </c>
      <c r="AMF55">
        <v>128.03513520000001</v>
      </c>
      <c r="AMG55">
        <v>125.2981363</v>
      </c>
      <c r="AMH55">
        <v>125.70821890000001</v>
      </c>
      <c r="AMI55">
        <v>124.25127259999999</v>
      </c>
      <c r="AMJ55">
        <v>124.9128046</v>
      </c>
      <c r="AMK55">
        <v>122.1561064</v>
      </c>
      <c r="AML55">
        <v>121.6548152</v>
      </c>
      <c r="AMM55">
        <v>121.435211</v>
      </c>
      <c r="AMN55">
        <v>121.6438091</v>
      </c>
      <c r="AMO55">
        <v>119.1078031</v>
      </c>
      <c r="AMP55">
        <v>117.5940178</v>
      </c>
      <c r="AMQ55">
        <v>116.0146367</v>
      </c>
      <c r="AMR55">
        <v>116.3218246</v>
      </c>
      <c r="AMS55">
        <v>113.92794600000001</v>
      </c>
      <c r="AMT55">
        <v>112.1056857</v>
      </c>
      <c r="AMU55">
        <v>109.9649534</v>
      </c>
      <c r="AMV55">
        <v>109.1729943</v>
      </c>
      <c r="AMW55">
        <v>107.3622771</v>
      </c>
      <c r="AMX55">
        <v>104.87838309999999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215.29492719999999</v>
      </c>
      <c r="ANG55">
        <v>327.43717099999998</v>
      </c>
      <c r="ANH55">
        <v>329.30071070000002</v>
      </c>
      <c r="ANI55">
        <v>280.0052536</v>
      </c>
      <c r="ANJ55">
        <v>221.13713279999999</v>
      </c>
      <c r="ANK55">
        <v>332.44739850000002</v>
      </c>
      <c r="ANL55">
        <v>234.3373986</v>
      </c>
      <c r="ANM55">
        <v>267.31745100000001</v>
      </c>
      <c r="ANN55">
        <v>161.66248340000001</v>
      </c>
      <c r="ANO55">
        <v>221.0279218</v>
      </c>
      <c r="ANP55">
        <v>176.33160459999999</v>
      </c>
      <c r="ANQ55">
        <v>244.27086689999999</v>
      </c>
      <c r="ANR55">
        <v>240.5920414</v>
      </c>
      <c r="ANS55">
        <v>208.3829365</v>
      </c>
      <c r="ANT55">
        <v>116.348658</v>
      </c>
      <c r="ANU55">
        <v>251.25967790000001</v>
      </c>
      <c r="ANV55">
        <v>157.85102639999999</v>
      </c>
      <c r="ANW55">
        <v>195.73396959999999</v>
      </c>
      <c r="ANX55">
        <v>185.6186596</v>
      </c>
      <c r="ANY55">
        <v>154.6823861</v>
      </c>
      <c r="ANZ55">
        <v>187.2871385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74.472928999999993</v>
      </c>
      <c r="AOI55">
        <v>75.048066410000004</v>
      </c>
      <c r="AOJ55">
        <v>76.059387029999996</v>
      </c>
      <c r="AOK55">
        <v>76.022356079999994</v>
      </c>
      <c r="AOL55">
        <v>75.288504639999999</v>
      </c>
      <c r="AOM55">
        <v>74.378915689999999</v>
      </c>
      <c r="AON55">
        <v>74.604673320000003</v>
      </c>
      <c r="AOO55">
        <v>74.00422064</v>
      </c>
      <c r="AOP55">
        <v>73.93915982</v>
      </c>
      <c r="AOQ55">
        <v>73.76950137</v>
      </c>
      <c r="AOR55">
        <v>73.21491005</v>
      </c>
      <c r="AOS55">
        <v>73.102923500000003</v>
      </c>
      <c r="AOT55">
        <v>71.391081810000003</v>
      </c>
      <c r="AOU55">
        <v>71.21623228</v>
      </c>
      <c r="AOV55">
        <v>71.345074359999998</v>
      </c>
      <c r="AOW55">
        <v>70.737579120000007</v>
      </c>
      <c r="AOX55">
        <v>70.16057146</v>
      </c>
      <c r="AOY55">
        <v>69.305147919999996</v>
      </c>
      <c r="AOZ55">
        <v>67.775908110000003</v>
      </c>
      <c r="APA55">
        <v>66.836899729999999</v>
      </c>
      <c r="APB55">
        <v>65.812725229999998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815.42595059999996</v>
      </c>
      <c r="APK55">
        <v>905.09019560000002</v>
      </c>
      <c r="APL55">
        <v>913.17553090000001</v>
      </c>
      <c r="APM55">
        <v>995.67418280000004</v>
      </c>
      <c r="APN55">
        <v>1054.173</v>
      </c>
      <c r="APO55">
        <v>1057.607935</v>
      </c>
      <c r="APP55">
        <v>1006.307667</v>
      </c>
      <c r="APQ55">
        <v>947.2916821</v>
      </c>
      <c r="APR55">
        <v>781.85706909999999</v>
      </c>
      <c r="APS55">
        <v>1007.980676</v>
      </c>
      <c r="APT55">
        <v>838.9340631</v>
      </c>
      <c r="APU55">
        <v>730.68674940000005</v>
      </c>
      <c r="APV55">
        <v>942.71596320000003</v>
      </c>
      <c r="APW55">
        <v>933.1782283</v>
      </c>
      <c r="APX55">
        <v>713.30644010000003</v>
      </c>
      <c r="APY55">
        <v>857.34209299999998</v>
      </c>
      <c r="APZ55">
        <v>716.10165280000001</v>
      </c>
      <c r="AQA55">
        <v>894.86212769999997</v>
      </c>
      <c r="AQB55">
        <v>773.44547120000004</v>
      </c>
      <c r="AQC55">
        <v>779.91189259999999</v>
      </c>
      <c r="AQD55">
        <v>740.79214920000004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144.49642119999999</v>
      </c>
      <c r="ARO55">
        <v>140.54833360000001</v>
      </c>
      <c r="ARP55">
        <v>137.26099450000001</v>
      </c>
      <c r="ARQ55">
        <v>134.8594344</v>
      </c>
      <c r="ARR55">
        <v>132.36210919999999</v>
      </c>
      <c r="ARS55">
        <v>129.2447823</v>
      </c>
      <c r="ART55">
        <v>126.32318119999999</v>
      </c>
      <c r="ARU55">
        <v>123.8439832</v>
      </c>
      <c r="ARV55">
        <v>120.9651037</v>
      </c>
      <c r="ARW55">
        <v>118.1360098</v>
      </c>
      <c r="ARX55">
        <v>115.79343299999999</v>
      </c>
      <c r="ARY55">
        <v>112.80855029999999</v>
      </c>
      <c r="ARZ55">
        <v>109.3699323</v>
      </c>
      <c r="ASA55">
        <v>106.8011539</v>
      </c>
      <c r="ASB55">
        <v>104.73277849999999</v>
      </c>
      <c r="ASC55">
        <v>101.0901942</v>
      </c>
      <c r="ASD55">
        <v>98.208532550000001</v>
      </c>
      <c r="ASE55">
        <v>95.662669550000004</v>
      </c>
      <c r="ASF55">
        <v>93.457656049999997</v>
      </c>
      <c r="ASG55">
        <v>90.936457829999995</v>
      </c>
      <c r="ASH55">
        <v>88.250676679999998</v>
      </c>
    </row>
    <row r="56" spans="3:1178" x14ac:dyDescent="0.25">
      <c r="C56">
        <v>0</v>
      </c>
      <c r="D56">
        <v>0</v>
      </c>
      <c r="E56">
        <v>0</v>
      </c>
      <c r="F56">
        <v>252</v>
      </c>
      <c r="G56">
        <v>256</v>
      </c>
      <c r="H56">
        <v>231</v>
      </c>
      <c r="I56">
        <v>240</v>
      </c>
      <c r="J56">
        <v>214</v>
      </c>
      <c r="K56">
        <v>257</v>
      </c>
      <c r="L56">
        <v>262</v>
      </c>
      <c r="M56">
        <v>252</v>
      </c>
      <c r="N56">
        <v>217</v>
      </c>
      <c r="O56">
        <v>258</v>
      </c>
      <c r="P56">
        <v>250</v>
      </c>
      <c r="Q56">
        <v>283</v>
      </c>
      <c r="R56">
        <v>290</v>
      </c>
      <c r="S56">
        <v>275</v>
      </c>
      <c r="T56">
        <v>253</v>
      </c>
      <c r="U56">
        <v>224</v>
      </c>
      <c r="V56">
        <v>289</v>
      </c>
      <c r="W56">
        <v>261</v>
      </c>
      <c r="X56">
        <v>252</v>
      </c>
      <c r="Y56">
        <v>247</v>
      </c>
      <c r="Z56">
        <v>286</v>
      </c>
      <c r="AA56">
        <v>243</v>
      </c>
      <c r="AB56">
        <v>270</v>
      </c>
      <c r="AC56">
        <v>231</v>
      </c>
      <c r="AD56">
        <v>250</v>
      </c>
      <c r="AE56">
        <v>0</v>
      </c>
      <c r="AF56">
        <v>0</v>
      </c>
      <c r="AG56">
        <v>0</v>
      </c>
      <c r="AH56">
        <v>80</v>
      </c>
      <c r="AI56">
        <v>81</v>
      </c>
      <c r="AJ56">
        <v>87</v>
      </c>
      <c r="AK56">
        <v>79</v>
      </c>
      <c r="AL56">
        <v>90</v>
      </c>
      <c r="AM56">
        <v>96</v>
      </c>
      <c r="AN56">
        <v>92</v>
      </c>
      <c r="AO56">
        <v>92</v>
      </c>
      <c r="AP56">
        <v>100</v>
      </c>
      <c r="AQ56">
        <v>119</v>
      </c>
      <c r="AR56">
        <v>109</v>
      </c>
      <c r="AS56">
        <v>116</v>
      </c>
      <c r="AT56">
        <v>97</v>
      </c>
      <c r="AU56">
        <v>112</v>
      </c>
      <c r="AV56">
        <v>112</v>
      </c>
      <c r="AW56">
        <v>130</v>
      </c>
      <c r="AX56">
        <v>120</v>
      </c>
      <c r="AY56">
        <v>124</v>
      </c>
      <c r="AZ56">
        <v>120</v>
      </c>
      <c r="BA56">
        <v>167</v>
      </c>
      <c r="BB56">
        <v>126</v>
      </c>
      <c r="BC56">
        <v>152</v>
      </c>
      <c r="BD56">
        <v>135</v>
      </c>
      <c r="BE56">
        <v>136</v>
      </c>
      <c r="BF56">
        <v>146</v>
      </c>
      <c r="BG56">
        <v>0</v>
      </c>
      <c r="BH56">
        <v>0</v>
      </c>
      <c r="BI56">
        <v>0</v>
      </c>
      <c r="BJ56">
        <v>200</v>
      </c>
      <c r="BK56">
        <v>182</v>
      </c>
      <c r="BL56">
        <v>202</v>
      </c>
      <c r="BM56">
        <v>208</v>
      </c>
      <c r="BN56">
        <v>182</v>
      </c>
      <c r="BO56">
        <v>168</v>
      </c>
      <c r="BP56">
        <v>179</v>
      </c>
      <c r="BQ56">
        <v>185</v>
      </c>
      <c r="BR56">
        <v>167</v>
      </c>
      <c r="BS56">
        <v>202</v>
      </c>
      <c r="BT56">
        <v>166</v>
      </c>
      <c r="BU56">
        <v>160</v>
      </c>
      <c r="BV56">
        <v>182</v>
      </c>
      <c r="BW56">
        <v>192</v>
      </c>
      <c r="BX56">
        <v>182</v>
      </c>
      <c r="BY56">
        <v>175</v>
      </c>
      <c r="BZ56">
        <v>161</v>
      </c>
      <c r="CA56">
        <v>179</v>
      </c>
      <c r="CB56">
        <v>182</v>
      </c>
      <c r="CC56">
        <v>167</v>
      </c>
      <c r="CD56">
        <v>170</v>
      </c>
      <c r="CE56">
        <v>174</v>
      </c>
      <c r="CF56">
        <v>159</v>
      </c>
      <c r="CG56">
        <v>155</v>
      </c>
      <c r="CH56">
        <v>159</v>
      </c>
      <c r="CI56">
        <v>0</v>
      </c>
      <c r="CJ56">
        <v>0</v>
      </c>
      <c r="CK56">
        <v>0</v>
      </c>
      <c r="CL56">
        <v>36</v>
      </c>
      <c r="CM56">
        <v>48</v>
      </c>
      <c r="CN56">
        <v>36</v>
      </c>
      <c r="CO56">
        <v>45</v>
      </c>
      <c r="CP56">
        <v>37</v>
      </c>
      <c r="CQ56">
        <v>39</v>
      </c>
      <c r="CR56">
        <v>42</v>
      </c>
      <c r="CS56">
        <v>43</v>
      </c>
      <c r="CT56">
        <v>41</v>
      </c>
      <c r="CU56">
        <v>39</v>
      </c>
      <c r="CV56">
        <v>52</v>
      </c>
      <c r="CW56">
        <v>49</v>
      </c>
      <c r="CX56">
        <v>43</v>
      </c>
      <c r="CY56">
        <v>56</v>
      </c>
      <c r="CZ56">
        <v>49</v>
      </c>
      <c r="DA56">
        <v>51</v>
      </c>
      <c r="DB56">
        <v>45</v>
      </c>
      <c r="DC56">
        <v>39</v>
      </c>
      <c r="DD56">
        <v>39</v>
      </c>
      <c r="DE56">
        <v>42</v>
      </c>
      <c r="DF56">
        <v>34</v>
      </c>
      <c r="DG56">
        <v>38</v>
      </c>
      <c r="DH56">
        <v>55</v>
      </c>
      <c r="DI56">
        <v>42</v>
      </c>
      <c r="DJ56">
        <v>53</v>
      </c>
      <c r="DK56">
        <v>0</v>
      </c>
      <c r="DL56">
        <v>0</v>
      </c>
      <c r="DM56">
        <v>0</v>
      </c>
      <c r="DN56">
        <v>1</v>
      </c>
      <c r="DO56">
        <v>4</v>
      </c>
      <c r="DP56">
        <v>4</v>
      </c>
      <c r="DQ56">
        <v>1</v>
      </c>
      <c r="DR56">
        <v>5</v>
      </c>
      <c r="DS56">
        <v>1</v>
      </c>
      <c r="DT56">
        <v>4</v>
      </c>
      <c r="DU56">
        <v>2</v>
      </c>
      <c r="DV56">
        <v>6</v>
      </c>
      <c r="DW56">
        <v>2</v>
      </c>
      <c r="DX56">
        <v>3</v>
      </c>
      <c r="DY56">
        <v>6</v>
      </c>
      <c r="DZ56">
        <v>6</v>
      </c>
      <c r="EA56">
        <v>4</v>
      </c>
      <c r="EB56">
        <v>5</v>
      </c>
      <c r="EC56">
        <v>7</v>
      </c>
      <c r="ED56">
        <v>9</v>
      </c>
      <c r="EE56">
        <v>10</v>
      </c>
      <c r="EF56">
        <v>7</v>
      </c>
      <c r="EG56">
        <v>11</v>
      </c>
      <c r="EH56">
        <v>17</v>
      </c>
      <c r="EI56">
        <v>7</v>
      </c>
      <c r="EJ56">
        <v>12</v>
      </c>
      <c r="EK56">
        <v>7</v>
      </c>
      <c r="EL56">
        <v>9</v>
      </c>
      <c r="EM56">
        <v>0</v>
      </c>
      <c r="EN56">
        <v>0</v>
      </c>
      <c r="EO56">
        <v>0</v>
      </c>
      <c r="EP56">
        <v>10</v>
      </c>
      <c r="EQ56">
        <v>10</v>
      </c>
      <c r="ER56">
        <v>25</v>
      </c>
      <c r="ES56">
        <v>15</v>
      </c>
      <c r="ET56">
        <v>25</v>
      </c>
      <c r="EU56">
        <v>25</v>
      </c>
      <c r="EV56">
        <v>5</v>
      </c>
      <c r="EW56">
        <v>5</v>
      </c>
      <c r="EX56">
        <v>20</v>
      </c>
      <c r="EY56">
        <v>30</v>
      </c>
      <c r="EZ56">
        <v>15</v>
      </c>
      <c r="FA56">
        <v>20</v>
      </c>
      <c r="FB56">
        <v>25</v>
      </c>
      <c r="FC56">
        <v>30</v>
      </c>
      <c r="FD56">
        <v>5</v>
      </c>
      <c r="FE56">
        <v>15</v>
      </c>
      <c r="FF56">
        <v>45</v>
      </c>
      <c r="FG56">
        <v>45</v>
      </c>
      <c r="FH56">
        <v>70</v>
      </c>
      <c r="FI56">
        <v>40</v>
      </c>
      <c r="FJ56">
        <v>40</v>
      </c>
      <c r="FK56">
        <v>60</v>
      </c>
      <c r="FL56">
        <v>50</v>
      </c>
      <c r="FM56">
        <v>55</v>
      </c>
      <c r="FN56">
        <v>50</v>
      </c>
      <c r="FO56">
        <v>0</v>
      </c>
      <c r="FP56">
        <v>0</v>
      </c>
      <c r="FQ56">
        <v>6991</v>
      </c>
      <c r="FR56">
        <v>7370</v>
      </c>
      <c r="FS56">
        <v>7626</v>
      </c>
      <c r="FT56">
        <v>7877</v>
      </c>
      <c r="FU56">
        <v>8012</v>
      </c>
      <c r="FV56">
        <v>8161</v>
      </c>
      <c r="FW56">
        <v>8297</v>
      </c>
      <c r="FX56">
        <v>8400</v>
      </c>
      <c r="FY56">
        <v>8502</v>
      </c>
      <c r="FZ56">
        <v>8621</v>
      </c>
      <c r="GA56">
        <v>8711</v>
      </c>
      <c r="GB56">
        <v>8806</v>
      </c>
      <c r="GC56">
        <v>8913</v>
      </c>
      <c r="GD56">
        <v>8961</v>
      </c>
      <c r="GE56">
        <v>9028</v>
      </c>
      <c r="GF56">
        <v>9089</v>
      </c>
      <c r="GG56">
        <v>9169</v>
      </c>
      <c r="GH56">
        <v>9189</v>
      </c>
      <c r="GI56">
        <v>9185</v>
      </c>
      <c r="GJ56">
        <v>9165</v>
      </c>
      <c r="GK56">
        <v>9187</v>
      </c>
      <c r="GL56">
        <v>9230</v>
      </c>
      <c r="GM56">
        <v>9234</v>
      </c>
      <c r="GN56">
        <v>9240</v>
      </c>
      <c r="GO56">
        <v>9248</v>
      </c>
      <c r="GP56">
        <v>9238</v>
      </c>
      <c r="GQ56">
        <v>0</v>
      </c>
      <c r="GR56">
        <v>0</v>
      </c>
      <c r="GS56">
        <v>746</v>
      </c>
      <c r="GT56">
        <v>885</v>
      </c>
      <c r="GU56">
        <v>1059</v>
      </c>
      <c r="GV56">
        <v>1210</v>
      </c>
      <c r="GW56">
        <v>1398</v>
      </c>
      <c r="GX56">
        <v>1588</v>
      </c>
      <c r="GY56">
        <v>1732</v>
      </c>
      <c r="GZ56">
        <v>1915</v>
      </c>
      <c r="HA56">
        <v>2057</v>
      </c>
      <c r="HB56">
        <v>2213</v>
      </c>
      <c r="HC56">
        <v>2367</v>
      </c>
      <c r="HD56">
        <v>2480</v>
      </c>
      <c r="HE56">
        <v>2623</v>
      </c>
      <c r="HF56">
        <v>2760</v>
      </c>
      <c r="HG56">
        <v>2909</v>
      </c>
      <c r="HH56">
        <v>3052</v>
      </c>
      <c r="HI56">
        <v>3136</v>
      </c>
      <c r="HJ56">
        <v>3248</v>
      </c>
      <c r="HK56">
        <v>3360</v>
      </c>
      <c r="HL56">
        <v>3465</v>
      </c>
      <c r="HM56">
        <v>3558</v>
      </c>
      <c r="HN56">
        <v>3611</v>
      </c>
      <c r="HO56">
        <v>3693</v>
      </c>
      <c r="HP56">
        <v>3764</v>
      </c>
      <c r="HQ56">
        <v>3833</v>
      </c>
      <c r="HR56">
        <v>3878</v>
      </c>
      <c r="HS56">
        <v>0</v>
      </c>
      <c r="HT56">
        <v>0</v>
      </c>
      <c r="HU56">
        <v>48</v>
      </c>
      <c r="HV56">
        <v>53</v>
      </c>
      <c r="HW56">
        <v>61</v>
      </c>
      <c r="HX56">
        <v>70</v>
      </c>
      <c r="HY56">
        <v>79</v>
      </c>
      <c r="HZ56">
        <v>87</v>
      </c>
      <c r="IA56">
        <v>100</v>
      </c>
      <c r="IB56">
        <v>117</v>
      </c>
      <c r="IC56">
        <v>139</v>
      </c>
      <c r="ID56">
        <v>155</v>
      </c>
      <c r="IE56">
        <v>170</v>
      </c>
      <c r="IF56">
        <v>177</v>
      </c>
      <c r="IG56">
        <v>192</v>
      </c>
      <c r="IH56">
        <v>208</v>
      </c>
      <c r="II56">
        <v>228</v>
      </c>
      <c r="IJ56">
        <v>250</v>
      </c>
      <c r="IK56">
        <v>279</v>
      </c>
      <c r="IL56">
        <v>290</v>
      </c>
      <c r="IM56">
        <v>306</v>
      </c>
      <c r="IN56">
        <v>322</v>
      </c>
      <c r="IO56">
        <v>341</v>
      </c>
      <c r="IP56">
        <v>365</v>
      </c>
      <c r="IQ56">
        <v>366</v>
      </c>
      <c r="IR56">
        <v>377</v>
      </c>
      <c r="IS56">
        <v>393</v>
      </c>
      <c r="IT56">
        <v>416</v>
      </c>
      <c r="IU56">
        <v>0</v>
      </c>
      <c r="IV56">
        <v>0</v>
      </c>
      <c r="IW56">
        <v>8</v>
      </c>
      <c r="IX56">
        <v>9</v>
      </c>
      <c r="IY56">
        <v>9</v>
      </c>
      <c r="IZ56">
        <v>9</v>
      </c>
      <c r="JA56">
        <v>9</v>
      </c>
      <c r="JB56">
        <v>5</v>
      </c>
      <c r="JC56">
        <v>6</v>
      </c>
      <c r="JD56">
        <v>7</v>
      </c>
      <c r="JE56">
        <v>5</v>
      </c>
      <c r="JF56">
        <v>10</v>
      </c>
      <c r="JG56">
        <v>8</v>
      </c>
      <c r="JH56">
        <v>10</v>
      </c>
      <c r="JI56">
        <v>11</v>
      </c>
      <c r="JJ56">
        <v>11</v>
      </c>
      <c r="JK56">
        <v>11</v>
      </c>
      <c r="JL56">
        <v>15</v>
      </c>
      <c r="JM56">
        <v>17</v>
      </c>
      <c r="JN56">
        <v>20</v>
      </c>
      <c r="JO56">
        <v>21</v>
      </c>
      <c r="JP56">
        <v>18</v>
      </c>
      <c r="JQ56">
        <v>30</v>
      </c>
      <c r="JR56">
        <v>21</v>
      </c>
      <c r="JS56">
        <v>26</v>
      </c>
      <c r="JT56">
        <v>15</v>
      </c>
      <c r="JU56">
        <v>10</v>
      </c>
      <c r="JV56">
        <v>13</v>
      </c>
      <c r="JW56">
        <v>0</v>
      </c>
      <c r="JX56">
        <v>0</v>
      </c>
      <c r="JY56">
        <v>0</v>
      </c>
      <c r="JZ56">
        <v>7</v>
      </c>
      <c r="KA56">
        <v>17</v>
      </c>
      <c r="KB56">
        <v>26</v>
      </c>
      <c r="KC56">
        <v>39</v>
      </c>
      <c r="KD56">
        <v>53</v>
      </c>
      <c r="KE56">
        <v>63</v>
      </c>
      <c r="KF56">
        <v>72</v>
      </c>
      <c r="KG56">
        <v>84</v>
      </c>
      <c r="KH56">
        <v>94</v>
      </c>
      <c r="KI56">
        <v>112</v>
      </c>
      <c r="KJ56">
        <v>135</v>
      </c>
      <c r="KK56">
        <v>154</v>
      </c>
      <c r="KL56">
        <v>174</v>
      </c>
      <c r="KM56">
        <v>192</v>
      </c>
      <c r="KN56">
        <v>212</v>
      </c>
      <c r="KO56">
        <v>239</v>
      </c>
      <c r="KP56">
        <v>276</v>
      </c>
      <c r="KQ56">
        <v>301</v>
      </c>
      <c r="KR56">
        <v>334</v>
      </c>
      <c r="KS56">
        <v>366</v>
      </c>
      <c r="KT56">
        <v>405</v>
      </c>
      <c r="KU56">
        <v>438</v>
      </c>
      <c r="KV56">
        <v>472</v>
      </c>
      <c r="KW56">
        <v>515</v>
      </c>
      <c r="KX56">
        <v>551</v>
      </c>
      <c r="KY56">
        <v>0</v>
      </c>
      <c r="KZ56">
        <v>0</v>
      </c>
      <c r="LA56">
        <v>0</v>
      </c>
      <c r="LB56">
        <v>198</v>
      </c>
      <c r="LC56">
        <v>389</v>
      </c>
      <c r="LD56">
        <v>587</v>
      </c>
      <c r="LE56">
        <v>767</v>
      </c>
      <c r="LF56">
        <v>957</v>
      </c>
      <c r="LG56">
        <v>1125</v>
      </c>
      <c r="LH56">
        <v>1284</v>
      </c>
      <c r="LI56">
        <v>1445</v>
      </c>
      <c r="LJ56">
        <v>1607</v>
      </c>
      <c r="LK56">
        <v>1770</v>
      </c>
      <c r="LL56">
        <v>1917</v>
      </c>
      <c r="LM56">
        <v>2076</v>
      </c>
      <c r="LN56">
        <v>2234</v>
      </c>
      <c r="LO56">
        <v>2377</v>
      </c>
      <c r="LP56">
        <v>2507</v>
      </c>
      <c r="LQ56">
        <v>2626</v>
      </c>
      <c r="LR56">
        <v>2753</v>
      </c>
      <c r="LS56">
        <v>2897</v>
      </c>
      <c r="LT56">
        <v>3018</v>
      </c>
      <c r="LU56">
        <v>3119</v>
      </c>
      <c r="LV56">
        <v>3233</v>
      </c>
      <c r="LW56">
        <v>3363</v>
      </c>
      <c r="LX56">
        <v>3461</v>
      </c>
      <c r="LY56">
        <v>3567</v>
      </c>
      <c r="LZ56">
        <v>3680</v>
      </c>
      <c r="MA56">
        <v>0</v>
      </c>
      <c r="MB56">
        <v>0</v>
      </c>
      <c r="MC56">
        <v>1504</v>
      </c>
      <c r="MD56">
        <v>1519</v>
      </c>
      <c r="ME56">
        <v>1552</v>
      </c>
      <c r="MF56">
        <v>1561</v>
      </c>
      <c r="MG56">
        <v>1583</v>
      </c>
      <c r="MH56">
        <v>1582</v>
      </c>
      <c r="MI56">
        <v>1588</v>
      </c>
      <c r="MJ56">
        <v>1595</v>
      </c>
      <c r="MK56">
        <v>1607</v>
      </c>
      <c r="ML56">
        <v>1598</v>
      </c>
      <c r="MM56">
        <v>1609</v>
      </c>
      <c r="MN56">
        <v>1635</v>
      </c>
      <c r="MO56">
        <v>1638</v>
      </c>
      <c r="MP56">
        <v>1640</v>
      </c>
      <c r="MQ56">
        <v>1645</v>
      </c>
      <c r="MR56">
        <v>1673</v>
      </c>
      <c r="MS56">
        <v>1696</v>
      </c>
      <c r="MT56">
        <v>1690</v>
      </c>
      <c r="MU56">
        <v>1684</v>
      </c>
      <c r="MV56">
        <v>1681</v>
      </c>
      <c r="MW56">
        <v>1691</v>
      </c>
      <c r="MX56">
        <v>1676</v>
      </c>
      <c r="MY56">
        <v>1667</v>
      </c>
      <c r="MZ56">
        <v>1680</v>
      </c>
      <c r="NA56">
        <v>1704</v>
      </c>
      <c r="NB56">
        <v>1701</v>
      </c>
      <c r="NC56">
        <v>0</v>
      </c>
      <c r="ND56">
        <v>0</v>
      </c>
      <c r="NE56">
        <v>0</v>
      </c>
      <c r="NF56">
        <v>37</v>
      </c>
      <c r="NG56">
        <v>73</v>
      </c>
      <c r="NH56">
        <v>113</v>
      </c>
      <c r="NI56">
        <v>146</v>
      </c>
      <c r="NJ56">
        <v>179</v>
      </c>
      <c r="NK56">
        <v>219</v>
      </c>
      <c r="NL56">
        <v>252</v>
      </c>
      <c r="NM56">
        <v>282</v>
      </c>
      <c r="NN56">
        <v>313</v>
      </c>
      <c r="NO56">
        <v>351</v>
      </c>
      <c r="NP56">
        <v>379</v>
      </c>
      <c r="NQ56">
        <v>416</v>
      </c>
      <c r="NR56">
        <v>455</v>
      </c>
      <c r="NS56">
        <v>484</v>
      </c>
      <c r="NT56">
        <v>518</v>
      </c>
      <c r="NU56">
        <v>551</v>
      </c>
      <c r="NV56">
        <v>594</v>
      </c>
      <c r="NW56">
        <v>625</v>
      </c>
      <c r="NX56">
        <v>666</v>
      </c>
      <c r="NY56">
        <v>701</v>
      </c>
      <c r="NZ56">
        <v>743</v>
      </c>
      <c r="OA56">
        <v>777</v>
      </c>
      <c r="OB56">
        <v>808</v>
      </c>
      <c r="OC56">
        <v>836</v>
      </c>
      <c r="OD56">
        <v>875</v>
      </c>
      <c r="OE56">
        <v>0</v>
      </c>
      <c r="OF56">
        <v>0</v>
      </c>
      <c r="OG56">
        <v>2155</v>
      </c>
      <c r="OH56">
        <v>2289</v>
      </c>
      <c r="OI56">
        <v>2425</v>
      </c>
      <c r="OJ56">
        <v>2594</v>
      </c>
      <c r="OK56">
        <v>2752</v>
      </c>
      <c r="OL56">
        <v>2903</v>
      </c>
      <c r="OM56">
        <v>3043</v>
      </c>
      <c r="ON56">
        <v>3187</v>
      </c>
      <c r="OO56">
        <v>3326</v>
      </c>
      <c r="OP56">
        <v>3456</v>
      </c>
      <c r="OQ56">
        <v>3610</v>
      </c>
      <c r="OR56">
        <v>3713</v>
      </c>
      <c r="OS56">
        <v>3866</v>
      </c>
      <c r="OT56">
        <v>3993</v>
      </c>
      <c r="OU56">
        <v>4110</v>
      </c>
      <c r="OV56">
        <v>4246</v>
      </c>
      <c r="OW56">
        <v>4363</v>
      </c>
      <c r="OX56">
        <v>4427</v>
      </c>
      <c r="OY56">
        <v>4468</v>
      </c>
      <c r="OZ56">
        <v>4541</v>
      </c>
      <c r="PA56">
        <v>4617</v>
      </c>
      <c r="PB56">
        <v>4684</v>
      </c>
      <c r="PC56">
        <v>4708</v>
      </c>
      <c r="PD56">
        <v>4762</v>
      </c>
      <c r="PE56">
        <v>4839</v>
      </c>
      <c r="PF56">
        <v>4903</v>
      </c>
      <c r="PG56">
        <v>0</v>
      </c>
      <c r="PH56">
        <v>0</v>
      </c>
      <c r="PI56">
        <v>0</v>
      </c>
      <c r="PJ56">
        <v>87</v>
      </c>
      <c r="PK56">
        <v>172</v>
      </c>
      <c r="PL56">
        <v>256</v>
      </c>
      <c r="PM56">
        <v>343</v>
      </c>
      <c r="PN56">
        <v>426</v>
      </c>
      <c r="PO56">
        <v>518</v>
      </c>
      <c r="PP56">
        <v>618</v>
      </c>
      <c r="PQ56">
        <v>718</v>
      </c>
      <c r="PR56">
        <v>816</v>
      </c>
      <c r="PS56">
        <v>925</v>
      </c>
      <c r="PT56">
        <v>1051</v>
      </c>
      <c r="PU56">
        <v>1174</v>
      </c>
      <c r="PV56">
        <v>1296</v>
      </c>
      <c r="PW56">
        <v>1424</v>
      </c>
      <c r="PX56">
        <v>1536</v>
      </c>
      <c r="PY56">
        <v>1678</v>
      </c>
      <c r="PZ56">
        <v>1845</v>
      </c>
      <c r="QA56">
        <v>2010</v>
      </c>
      <c r="QB56">
        <v>2169</v>
      </c>
      <c r="QC56">
        <v>2334</v>
      </c>
      <c r="QD56">
        <v>2530</v>
      </c>
      <c r="QE56">
        <v>2735</v>
      </c>
      <c r="QF56">
        <v>2938</v>
      </c>
      <c r="QG56">
        <v>3117</v>
      </c>
      <c r="QH56">
        <v>3304</v>
      </c>
      <c r="QI56">
        <v>0</v>
      </c>
      <c r="QJ56">
        <v>0</v>
      </c>
      <c r="QK56">
        <v>7461</v>
      </c>
      <c r="QL56">
        <v>7814</v>
      </c>
      <c r="QM56">
        <v>8138</v>
      </c>
      <c r="QN56">
        <v>8383</v>
      </c>
      <c r="QO56">
        <v>8571</v>
      </c>
      <c r="QP56">
        <v>8663</v>
      </c>
      <c r="QQ56">
        <v>8796</v>
      </c>
      <c r="QR56">
        <v>8884</v>
      </c>
      <c r="QS56">
        <v>9023</v>
      </c>
      <c r="QT56">
        <v>9098</v>
      </c>
      <c r="QU56">
        <v>9163</v>
      </c>
      <c r="QV56">
        <v>9189</v>
      </c>
      <c r="QW56">
        <v>9226</v>
      </c>
      <c r="QX56">
        <v>9236</v>
      </c>
      <c r="QY56">
        <v>9306</v>
      </c>
      <c r="QZ56">
        <v>9359</v>
      </c>
      <c r="RA56">
        <v>9365</v>
      </c>
      <c r="RB56">
        <v>9353</v>
      </c>
      <c r="RC56">
        <v>9350</v>
      </c>
      <c r="RD56">
        <v>9395</v>
      </c>
      <c r="RE56">
        <v>9465</v>
      </c>
      <c r="RF56">
        <v>9421</v>
      </c>
      <c r="RG56">
        <v>9535</v>
      </c>
      <c r="RH56">
        <v>9541</v>
      </c>
      <c r="RI56">
        <v>9575</v>
      </c>
      <c r="RJ56">
        <v>9596</v>
      </c>
      <c r="RK56">
        <v>0</v>
      </c>
      <c r="RL56">
        <v>0</v>
      </c>
      <c r="RM56">
        <v>8400</v>
      </c>
      <c r="RN56">
        <v>8448</v>
      </c>
      <c r="RO56">
        <v>8452</v>
      </c>
      <c r="RP56">
        <v>8425</v>
      </c>
      <c r="RQ56">
        <v>8408</v>
      </c>
      <c r="RR56">
        <v>8472</v>
      </c>
      <c r="RS56">
        <v>8563</v>
      </c>
      <c r="RT56">
        <v>8627</v>
      </c>
      <c r="RU56">
        <v>8659</v>
      </c>
      <c r="RV56">
        <v>8714</v>
      </c>
      <c r="RW56">
        <v>8738</v>
      </c>
      <c r="RX56">
        <v>8783</v>
      </c>
      <c r="RY56">
        <v>8831</v>
      </c>
      <c r="RZ56">
        <v>8916</v>
      </c>
      <c r="SA56">
        <v>8998</v>
      </c>
      <c r="SB56">
        <v>9106</v>
      </c>
      <c r="SC56">
        <v>9189</v>
      </c>
      <c r="SD56">
        <v>9280</v>
      </c>
      <c r="SE56">
        <v>9351</v>
      </c>
      <c r="SF56">
        <v>9401</v>
      </c>
      <c r="SG56">
        <v>9403</v>
      </c>
      <c r="SH56">
        <v>9422</v>
      </c>
      <c r="SI56">
        <v>9431</v>
      </c>
      <c r="SJ56">
        <v>9466</v>
      </c>
      <c r="SK56">
        <v>9495</v>
      </c>
      <c r="SL56">
        <v>9581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1450000</v>
      </c>
      <c r="SU56">
        <v>1440000</v>
      </c>
      <c r="SV56">
        <v>1410000</v>
      </c>
      <c r="SW56">
        <v>1390000</v>
      </c>
      <c r="SX56">
        <v>1370000</v>
      </c>
      <c r="SY56">
        <v>1340000</v>
      </c>
      <c r="SZ56">
        <v>1310000</v>
      </c>
      <c r="TA56">
        <v>1290000</v>
      </c>
      <c r="TB56">
        <v>1260000</v>
      </c>
      <c r="TC56">
        <v>1230000</v>
      </c>
      <c r="TD56">
        <v>1210000</v>
      </c>
      <c r="TE56">
        <v>1180000</v>
      </c>
      <c r="TF56">
        <v>1150000</v>
      </c>
      <c r="TG56">
        <v>1110000</v>
      </c>
      <c r="TH56">
        <v>1080000</v>
      </c>
      <c r="TI56">
        <v>1050000</v>
      </c>
      <c r="TJ56">
        <v>1030000</v>
      </c>
      <c r="TK56">
        <v>995892.42189999996</v>
      </c>
      <c r="TL56">
        <v>967514.10250000004</v>
      </c>
      <c r="TM56">
        <v>940147.35629999998</v>
      </c>
      <c r="TN56">
        <v>911777.43790000002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561669.95830000006</v>
      </c>
      <c r="TW56">
        <v>594759.46279999998</v>
      </c>
      <c r="TX56">
        <v>638447.2585</v>
      </c>
      <c r="TY56">
        <v>665814.60149999999</v>
      </c>
      <c r="TZ56">
        <v>695445.67830000003</v>
      </c>
      <c r="UA56">
        <v>722175.63500000001</v>
      </c>
      <c r="UB56">
        <v>734613.71149999998</v>
      </c>
      <c r="UC56">
        <v>754342.21939999994</v>
      </c>
      <c r="UD56">
        <v>770623.02690000006</v>
      </c>
      <c r="UE56">
        <v>788568.44839999999</v>
      </c>
      <c r="UF56">
        <v>803235.65789999999</v>
      </c>
      <c r="UG56">
        <v>801303.94299999997</v>
      </c>
      <c r="UH56">
        <v>805749.45719999995</v>
      </c>
      <c r="UI56">
        <v>809256.23430000001</v>
      </c>
      <c r="UJ56">
        <v>810238.34129999997</v>
      </c>
      <c r="UK56">
        <v>807752.42539999995</v>
      </c>
      <c r="UL56">
        <v>795907.48809999996</v>
      </c>
      <c r="UM56">
        <v>790273.07429999998</v>
      </c>
      <c r="UN56">
        <v>782006.3284</v>
      </c>
      <c r="UO56">
        <v>773147.30680000002</v>
      </c>
      <c r="UP56">
        <v>759440.94480000006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206343.47320000001</v>
      </c>
      <c r="UY56">
        <v>230268.3553</v>
      </c>
      <c r="UZ56">
        <v>261566.96669999999</v>
      </c>
      <c r="VA56">
        <v>301699.5135</v>
      </c>
      <c r="VB56">
        <v>326628.65539999999</v>
      </c>
      <c r="VC56">
        <v>347803.7671</v>
      </c>
      <c r="VD56">
        <v>351577.76569999999</v>
      </c>
      <c r="VE56">
        <v>370264.55499999999</v>
      </c>
      <c r="VF56">
        <v>389436.8296</v>
      </c>
      <c r="VG56">
        <v>414449.20260000002</v>
      </c>
      <c r="VH56">
        <v>441203.80109999998</v>
      </c>
      <c r="VI56">
        <v>478042.17670000001</v>
      </c>
      <c r="VJ56">
        <v>482417.20169999998</v>
      </c>
      <c r="VK56">
        <v>494207.10979999998</v>
      </c>
      <c r="VL56">
        <v>504900.97519999999</v>
      </c>
      <c r="VM56">
        <v>519119.67839999998</v>
      </c>
      <c r="VN56">
        <v>539471.80660000001</v>
      </c>
      <c r="VO56">
        <v>525193.99179999996</v>
      </c>
      <c r="VP56">
        <v>525221.85499999998</v>
      </c>
      <c r="VQ56">
        <v>531565.47349999996</v>
      </c>
      <c r="VR56">
        <v>546286.3138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210702.978</v>
      </c>
      <c r="WA56">
        <v>245479.19769999999</v>
      </c>
      <c r="WB56">
        <v>278050.87119999999</v>
      </c>
      <c r="WC56">
        <v>192823.0729</v>
      </c>
      <c r="WD56">
        <v>374413.73389999999</v>
      </c>
      <c r="WE56">
        <v>290806.78360000002</v>
      </c>
      <c r="WF56">
        <v>352920.85389999999</v>
      </c>
      <c r="WG56">
        <v>376905.76630000002</v>
      </c>
      <c r="WH56">
        <v>365927.92839999998</v>
      </c>
      <c r="WI56">
        <v>355269.8334</v>
      </c>
      <c r="WJ56">
        <v>470348.41139999998</v>
      </c>
      <c r="WK56">
        <v>517535.46879999997</v>
      </c>
      <c r="WL56">
        <v>591131.31790000002</v>
      </c>
      <c r="WM56">
        <v>602609.59589999996</v>
      </c>
      <c r="WN56">
        <v>501478.16580000002</v>
      </c>
      <c r="WO56">
        <v>811453.34279999998</v>
      </c>
      <c r="WP56">
        <v>551473.14560000005</v>
      </c>
      <c r="WQ56">
        <v>662889.58779999998</v>
      </c>
      <c r="WR56">
        <v>371297.37929999997</v>
      </c>
      <c r="WS56">
        <v>240321.9283</v>
      </c>
      <c r="WT56">
        <v>303318.9387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28400000</v>
      </c>
      <c r="ZG56">
        <v>27700000</v>
      </c>
      <c r="ZH56">
        <v>27000000</v>
      </c>
      <c r="ZI56">
        <v>26400000</v>
      </c>
      <c r="ZJ56">
        <v>25500000</v>
      </c>
      <c r="ZK56">
        <v>25000000</v>
      </c>
      <c r="ZL56">
        <v>24600000</v>
      </c>
      <c r="ZM56">
        <v>23900000</v>
      </c>
      <c r="ZN56">
        <v>23300000</v>
      </c>
      <c r="ZO56">
        <v>22700000</v>
      </c>
      <c r="ZP56">
        <v>22400000</v>
      </c>
      <c r="ZQ56">
        <v>22000000</v>
      </c>
      <c r="ZR56">
        <v>21300000</v>
      </c>
      <c r="ZS56">
        <v>20600000</v>
      </c>
      <c r="ZT56">
        <v>20000000</v>
      </c>
      <c r="ZU56">
        <v>19500000</v>
      </c>
      <c r="ZV56">
        <v>18800000</v>
      </c>
      <c r="ZW56">
        <v>18100000</v>
      </c>
      <c r="ZX56">
        <v>17700000</v>
      </c>
      <c r="ZY56">
        <v>17500000</v>
      </c>
      <c r="ZZ56">
        <v>16900000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31800000</v>
      </c>
      <c r="ABK56">
        <v>32300000</v>
      </c>
      <c r="ABL56">
        <v>32900000</v>
      </c>
      <c r="ABM56">
        <v>33300000</v>
      </c>
      <c r="ABN56">
        <v>33600000</v>
      </c>
      <c r="ABO56">
        <v>34100000</v>
      </c>
      <c r="ABP56">
        <v>34000000</v>
      </c>
      <c r="ABQ56">
        <v>34400000</v>
      </c>
      <c r="ABR56">
        <v>34500000</v>
      </c>
      <c r="ABS56">
        <v>34500000</v>
      </c>
      <c r="ABT56">
        <v>34600000</v>
      </c>
      <c r="ABU56">
        <v>34500000</v>
      </c>
      <c r="ABV56">
        <v>34000000</v>
      </c>
      <c r="ABW56">
        <v>33300000</v>
      </c>
      <c r="ABX56">
        <v>32900000</v>
      </c>
      <c r="ABY56">
        <v>32400000</v>
      </c>
      <c r="ABZ56">
        <v>31900000</v>
      </c>
      <c r="ACA56">
        <v>31200000</v>
      </c>
      <c r="ACB56">
        <v>30600000</v>
      </c>
      <c r="ACC56">
        <v>30200000</v>
      </c>
      <c r="ACD56">
        <v>29700000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2640000</v>
      </c>
      <c r="ADO56">
        <v>2600000</v>
      </c>
      <c r="ADP56">
        <v>2550000</v>
      </c>
      <c r="ADQ56">
        <v>2520000</v>
      </c>
      <c r="ADR56">
        <v>2460000</v>
      </c>
      <c r="ADS56">
        <v>2410000</v>
      </c>
      <c r="ADT56">
        <v>2350000</v>
      </c>
      <c r="ADU56">
        <v>2290000</v>
      </c>
      <c r="ADV56">
        <v>2220000</v>
      </c>
      <c r="ADW56">
        <v>2170000</v>
      </c>
      <c r="ADX56">
        <v>2120000</v>
      </c>
      <c r="ADY56">
        <v>2060000</v>
      </c>
      <c r="ADZ56">
        <v>2000000</v>
      </c>
      <c r="AEA56">
        <v>1940000</v>
      </c>
      <c r="AEB56">
        <v>1890000</v>
      </c>
      <c r="AEC56">
        <v>1850000</v>
      </c>
      <c r="AED56">
        <v>1790000</v>
      </c>
      <c r="AEE56">
        <v>1760000</v>
      </c>
      <c r="AEF56">
        <v>1710000</v>
      </c>
      <c r="AEG56">
        <v>1660000</v>
      </c>
      <c r="AEH56">
        <v>1620000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7690000</v>
      </c>
      <c r="AEQ56">
        <v>7550000</v>
      </c>
      <c r="AER56">
        <v>7380000</v>
      </c>
      <c r="AES56">
        <v>7190000</v>
      </c>
      <c r="AET56">
        <v>7030000</v>
      </c>
      <c r="AEU56">
        <v>6840000</v>
      </c>
      <c r="AEV56">
        <v>6680000</v>
      </c>
      <c r="AEW56">
        <v>6520000</v>
      </c>
      <c r="AEX56">
        <v>6390000</v>
      </c>
      <c r="AEY56">
        <v>6260000</v>
      </c>
      <c r="AEZ56">
        <v>6150000</v>
      </c>
      <c r="AFA56">
        <v>6030000</v>
      </c>
      <c r="AFB56">
        <v>5910000</v>
      </c>
      <c r="AFC56">
        <v>5780000</v>
      </c>
      <c r="AFD56">
        <v>5640000</v>
      </c>
      <c r="AFE56">
        <v>5480000</v>
      </c>
      <c r="AFF56">
        <v>5330000</v>
      </c>
      <c r="AFG56">
        <v>5180000</v>
      </c>
      <c r="AFH56">
        <v>5050000</v>
      </c>
      <c r="AFI56">
        <v>4910000</v>
      </c>
      <c r="AFJ56">
        <v>4810000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228.17096599999999</v>
      </c>
      <c r="AGU56">
        <v>241.61313809999999</v>
      </c>
      <c r="AGV56">
        <v>259.36072519999999</v>
      </c>
      <c r="AGW56">
        <v>270.47834510000001</v>
      </c>
      <c r="AGX56">
        <v>282.51557680000002</v>
      </c>
      <c r="AGY56">
        <v>293.37426690000001</v>
      </c>
      <c r="AGZ56">
        <v>298.42707039999999</v>
      </c>
      <c r="AHA56">
        <v>306.44151490000002</v>
      </c>
      <c r="AHB56">
        <v>313.0553769</v>
      </c>
      <c r="AHC56">
        <v>320.34546619999998</v>
      </c>
      <c r="AHD56">
        <v>326.30382539999999</v>
      </c>
      <c r="AHE56">
        <v>325.51909189999998</v>
      </c>
      <c r="AHF56">
        <v>327.32502299999999</v>
      </c>
      <c r="AHG56">
        <v>328.74960470000002</v>
      </c>
      <c r="AHH56">
        <v>329.14857260000002</v>
      </c>
      <c r="AHI56">
        <v>328.13870220000001</v>
      </c>
      <c r="AHJ56">
        <v>323.32685370000002</v>
      </c>
      <c r="AHK56">
        <v>321.03794790000001</v>
      </c>
      <c r="AHL56">
        <v>317.67969210000001</v>
      </c>
      <c r="AHM56">
        <v>314.08083210000001</v>
      </c>
      <c r="AHN56">
        <v>308.51280450000002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21.950567599999999</v>
      </c>
      <c r="AHW56">
        <v>24.495667449999999</v>
      </c>
      <c r="AHX56">
        <v>27.825175640000001</v>
      </c>
      <c r="AHY56">
        <v>32.094427140000001</v>
      </c>
      <c r="AHZ56">
        <v>34.746358919999999</v>
      </c>
      <c r="AIA56">
        <v>36.998941530000003</v>
      </c>
      <c r="AIB56">
        <v>37.400414920000003</v>
      </c>
      <c r="AIC56">
        <v>39.388292819999997</v>
      </c>
      <c r="AID56">
        <v>41.427816069999999</v>
      </c>
      <c r="AIE56">
        <v>44.088601869999998</v>
      </c>
      <c r="AIF56">
        <v>46.934723499999997</v>
      </c>
      <c r="AIG56">
        <v>50.853545070000003</v>
      </c>
      <c r="AIH56">
        <v>51.318954910000002</v>
      </c>
      <c r="AII56">
        <v>52.573150990000002</v>
      </c>
      <c r="AIJ56">
        <v>53.710751379999998</v>
      </c>
      <c r="AIK56">
        <v>55.22331973</v>
      </c>
      <c r="AIL56">
        <v>57.38835435</v>
      </c>
      <c r="AIM56">
        <v>55.869497789999997</v>
      </c>
      <c r="AIN56">
        <v>55.872461850000001</v>
      </c>
      <c r="AIO56">
        <v>56.547288260000002</v>
      </c>
      <c r="AIP56">
        <v>58.11327335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1.5240533549999999</v>
      </c>
      <c r="AIY56">
        <v>1.7755961419999999</v>
      </c>
      <c r="AIZ56">
        <v>2.0111930409999998</v>
      </c>
      <c r="AJA56">
        <v>1.3947247169999999</v>
      </c>
      <c r="AJB56">
        <v>2.7082033330000002</v>
      </c>
      <c r="AJC56">
        <v>2.1034589000000001</v>
      </c>
      <c r="AJD56">
        <v>2.5527413829999999</v>
      </c>
      <c r="AJE56">
        <v>2.7262286609999999</v>
      </c>
      <c r="AJF56">
        <v>2.6468239429999998</v>
      </c>
      <c r="AJG56">
        <v>2.5697319840000001</v>
      </c>
      <c r="AJH56">
        <v>3.4021164829999999</v>
      </c>
      <c r="AJI56">
        <v>3.7434291399999999</v>
      </c>
      <c r="AJJ56">
        <v>4.2757614390000001</v>
      </c>
      <c r="AJK56">
        <v>4.3587859330000001</v>
      </c>
      <c r="AJL56">
        <v>3.6272837170000001</v>
      </c>
      <c r="AJM56">
        <v>5.8693911280000002</v>
      </c>
      <c r="AJN56">
        <v>3.9889065920000002</v>
      </c>
      <c r="AJO56">
        <v>4.7948021909999996</v>
      </c>
      <c r="AJP56">
        <v>2.6856621679999999</v>
      </c>
      <c r="AJQ56">
        <v>1.7382926649999999</v>
      </c>
      <c r="AJR56">
        <v>2.1939616160000002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211.43615679999999</v>
      </c>
      <c r="AKA56">
        <v>137.1490967</v>
      </c>
      <c r="AKB56">
        <v>117.4877372</v>
      </c>
      <c r="AKC56">
        <v>211.21614410000001</v>
      </c>
      <c r="AKD56">
        <v>134.5246132</v>
      </c>
      <c r="AKE56">
        <v>266.04800949999998</v>
      </c>
      <c r="AKF56">
        <v>320.72830579999999</v>
      </c>
      <c r="AKG56">
        <v>232.5375094</v>
      </c>
      <c r="AKH56">
        <v>248.41347709999999</v>
      </c>
      <c r="AKI56">
        <v>227.16986879999999</v>
      </c>
      <c r="AKJ56">
        <v>235.62324609999999</v>
      </c>
      <c r="AKK56">
        <v>299.29768319999999</v>
      </c>
      <c r="AKL56">
        <v>402.63084090000001</v>
      </c>
      <c r="AKM56">
        <v>239.32059419999999</v>
      </c>
      <c r="AKN56">
        <v>366.4806853</v>
      </c>
      <c r="AKO56">
        <v>257.47066160000003</v>
      </c>
      <c r="AKP56">
        <v>359.6227786</v>
      </c>
      <c r="AKQ56">
        <v>282.38960589999999</v>
      </c>
      <c r="AKR56">
        <v>273.44137979999999</v>
      </c>
      <c r="AKS56">
        <v>363.8161222</v>
      </c>
      <c r="AKT56">
        <v>258.9322148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111.243951</v>
      </c>
      <c r="AME56">
        <v>108.4134585</v>
      </c>
      <c r="AMF56">
        <v>105.71975879999999</v>
      </c>
      <c r="AMG56">
        <v>103.4127598</v>
      </c>
      <c r="AMH56">
        <v>99.838443560000002</v>
      </c>
      <c r="AMI56">
        <v>97.597759150000002</v>
      </c>
      <c r="AMJ56">
        <v>96.286263680000005</v>
      </c>
      <c r="AMK56">
        <v>93.653335650000002</v>
      </c>
      <c r="AML56">
        <v>91.036588820000006</v>
      </c>
      <c r="AMM56">
        <v>88.654504270000004</v>
      </c>
      <c r="AMN56">
        <v>87.537395250000003</v>
      </c>
      <c r="AMO56">
        <v>86.156153610000004</v>
      </c>
      <c r="AMP56">
        <v>83.350830970000004</v>
      </c>
      <c r="AMQ56">
        <v>80.635835790000002</v>
      </c>
      <c r="AMR56">
        <v>78.147752670000003</v>
      </c>
      <c r="AMS56">
        <v>76.322952569999998</v>
      </c>
      <c r="AMT56">
        <v>73.442650990000004</v>
      </c>
      <c r="AMU56">
        <v>70.92064972</v>
      </c>
      <c r="AMV56">
        <v>69.391961330000001</v>
      </c>
      <c r="AMW56">
        <v>68.333276760000004</v>
      </c>
      <c r="AMX56">
        <v>66.22618611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226.8547064</v>
      </c>
      <c r="ANG56">
        <v>272.34659390000002</v>
      </c>
      <c r="ANH56">
        <v>249.97274609999999</v>
      </c>
      <c r="ANI56">
        <v>231.11163629999999</v>
      </c>
      <c r="ANJ56">
        <v>220.47521219999999</v>
      </c>
      <c r="ANK56">
        <v>228.35672640000001</v>
      </c>
      <c r="ANL56">
        <v>139.3031862</v>
      </c>
      <c r="ANM56">
        <v>201.5433768</v>
      </c>
      <c r="ANN56">
        <v>231.25682470000001</v>
      </c>
      <c r="ANO56">
        <v>163.1780665</v>
      </c>
      <c r="ANP56">
        <v>134.57694789999999</v>
      </c>
      <c r="ANQ56">
        <v>163.6629709</v>
      </c>
      <c r="ANR56">
        <v>155.61538329999999</v>
      </c>
      <c r="ANS56">
        <v>118.94460100000001</v>
      </c>
      <c r="ANT56">
        <v>123.69216849999999</v>
      </c>
      <c r="ANU56">
        <v>114.0307205</v>
      </c>
      <c r="ANV56">
        <v>143.7729406</v>
      </c>
      <c r="ANW56">
        <v>109.6553289</v>
      </c>
      <c r="ANX56">
        <v>97.973098759999999</v>
      </c>
      <c r="ANY56">
        <v>74.274713649999995</v>
      </c>
      <c r="ANZ56">
        <v>85.611306780000007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105.8348122</v>
      </c>
      <c r="AOI56">
        <v>107.7075719</v>
      </c>
      <c r="AOJ56">
        <v>109.5189123</v>
      </c>
      <c r="AOK56">
        <v>110.9665486</v>
      </c>
      <c r="AOL56">
        <v>111.9454233</v>
      </c>
      <c r="AOM56">
        <v>113.5278952</v>
      </c>
      <c r="AON56">
        <v>113.3660745</v>
      </c>
      <c r="AOO56">
        <v>114.5995163</v>
      </c>
      <c r="AOP56">
        <v>114.91666669999999</v>
      </c>
      <c r="AOQ56">
        <v>114.8387105</v>
      </c>
      <c r="AOR56">
        <v>115.18322929999999</v>
      </c>
      <c r="AOS56">
        <v>114.9098477</v>
      </c>
      <c r="AOT56">
        <v>113.1994543</v>
      </c>
      <c r="AOU56">
        <v>110.92022729999999</v>
      </c>
      <c r="AOV56">
        <v>109.44901659999999</v>
      </c>
      <c r="AOW56">
        <v>108.03961099999999</v>
      </c>
      <c r="AOX56">
        <v>106.4149876</v>
      </c>
      <c r="AOY56">
        <v>103.8448927</v>
      </c>
      <c r="AOZ56">
        <v>101.9766766</v>
      </c>
      <c r="APA56">
        <v>100.6073849</v>
      </c>
      <c r="APB56">
        <v>98.968937280000006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861.97513319999996</v>
      </c>
      <c r="APK56">
        <v>923.62782960000004</v>
      </c>
      <c r="APL56">
        <v>931.11616590000006</v>
      </c>
      <c r="APM56">
        <v>933.11594869999999</v>
      </c>
      <c r="APN56">
        <v>954.85435510000002</v>
      </c>
      <c r="APO56">
        <v>940.14101879999998</v>
      </c>
      <c r="APP56">
        <v>1099.0498560000001</v>
      </c>
      <c r="APQ56">
        <v>930.59118049999995</v>
      </c>
      <c r="APR56">
        <v>1000.082144</v>
      </c>
      <c r="APS56">
        <v>932.55503810000005</v>
      </c>
      <c r="APT56">
        <v>888.51769590000004</v>
      </c>
      <c r="APU56">
        <v>1045.064104</v>
      </c>
      <c r="APV56">
        <v>1162.948396</v>
      </c>
      <c r="APW56">
        <v>1069.520409</v>
      </c>
      <c r="APX56">
        <v>990.57796919999998</v>
      </c>
      <c r="APY56">
        <v>1076.394311</v>
      </c>
      <c r="APZ56">
        <v>1083.8807670000001</v>
      </c>
      <c r="AQA56">
        <v>1216.7066930000001</v>
      </c>
      <c r="AQB56">
        <v>1061.108027</v>
      </c>
      <c r="AQC56">
        <v>926.34284509999998</v>
      </c>
      <c r="AQD56">
        <v>968.12381210000001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93.605200600000003</v>
      </c>
      <c r="ARO56">
        <v>91.854989219999993</v>
      </c>
      <c r="ARP56">
        <v>89.846130959999996</v>
      </c>
      <c r="ARQ56">
        <v>87.552811500000004</v>
      </c>
      <c r="ARR56">
        <v>85.542647630000005</v>
      </c>
      <c r="ARS56">
        <v>83.279852640000001</v>
      </c>
      <c r="ART56">
        <v>81.270618650000003</v>
      </c>
      <c r="ARU56">
        <v>79.334729089999996</v>
      </c>
      <c r="ARV56">
        <v>77.765379080000002</v>
      </c>
      <c r="ARW56">
        <v>76.194741100000002</v>
      </c>
      <c r="ARX56">
        <v>74.86337983</v>
      </c>
      <c r="ARY56">
        <v>73.345388110000002</v>
      </c>
      <c r="ARZ56">
        <v>71.914308860000006</v>
      </c>
      <c r="ASA56">
        <v>70.353898369999996</v>
      </c>
      <c r="ASB56">
        <v>68.669982709999999</v>
      </c>
      <c r="ASC56">
        <v>66.684069699999995</v>
      </c>
      <c r="ASD56">
        <v>64.872634599999998</v>
      </c>
      <c r="ASE56">
        <v>63.043302590000003</v>
      </c>
      <c r="ASF56">
        <v>61.434239529999999</v>
      </c>
      <c r="ASG56">
        <v>59.827620600000003</v>
      </c>
      <c r="ASH56">
        <v>58.611168159999998</v>
      </c>
    </row>
    <row r="57" spans="3:1178" x14ac:dyDescent="0.25">
      <c r="C57">
        <v>0</v>
      </c>
      <c r="D57">
        <v>0</v>
      </c>
      <c r="E57">
        <v>0</v>
      </c>
      <c r="F57">
        <v>252</v>
      </c>
      <c r="G57">
        <v>256</v>
      </c>
      <c r="H57">
        <v>228</v>
      </c>
      <c r="I57">
        <v>239</v>
      </c>
      <c r="J57">
        <v>208</v>
      </c>
      <c r="K57">
        <v>251</v>
      </c>
      <c r="L57">
        <v>255</v>
      </c>
      <c r="M57">
        <v>245</v>
      </c>
      <c r="N57">
        <v>216</v>
      </c>
      <c r="O57">
        <v>253</v>
      </c>
      <c r="P57">
        <v>240</v>
      </c>
      <c r="Q57">
        <v>277</v>
      </c>
      <c r="R57">
        <v>284</v>
      </c>
      <c r="S57">
        <v>271</v>
      </c>
      <c r="T57">
        <v>244</v>
      </c>
      <c r="U57">
        <v>208</v>
      </c>
      <c r="V57">
        <v>280</v>
      </c>
      <c r="W57">
        <v>251</v>
      </c>
      <c r="X57">
        <v>249</v>
      </c>
      <c r="Y57">
        <v>243</v>
      </c>
      <c r="Z57">
        <v>277</v>
      </c>
      <c r="AA57">
        <v>232</v>
      </c>
      <c r="AB57">
        <v>265</v>
      </c>
      <c r="AC57">
        <v>220</v>
      </c>
      <c r="AD57">
        <v>247</v>
      </c>
      <c r="AE57">
        <v>0</v>
      </c>
      <c r="AF57">
        <v>0</v>
      </c>
      <c r="AG57">
        <v>0</v>
      </c>
      <c r="AH57">
        <v>80</v>
      </c>
      <c r="AI57">
        <v>81</v>
      </c>
      <c r="AJ57">
        <v>87</v>
      </c>
      <c r="AK57">
        <v>79</v>
      </c>
      <c r="AL57">
        <v>90</v>
      </c>
      <c r="AM57">
        <v>96</v>
      </c>
      <c r="AN57">
        <v>91</v>
      </c>
      <c r="AO57">
        <v>92</v>
      </c>
      <c r="AP57">
        <v>99</v>
      </c>
      <c r="AQ57">
        <v>118</v>
      </c>
      <c r="AR57">
        <v>107</v>
      </c>
      <c r="AS57">
        <v>115</v>
      </c>
      <c r="AT57">
        <v>96</v>
      </c>
      <c r="AU57">
        <v>111</v>
      </c>
      <c r="AV57">
        <v>111</v>
      </c>
      <c r="AW57">
        <v>129</v>
      </c>
      <c r="AX57">
        <v>121</v>
      </c>
      <c r="AY57">
        <v>122</v>
      </c>
      <c r="AZ57">
        <v>119</v>
      </c>
      <c r="BA57">
        <v>166</v>
      </c>
      <c r="BB57">
        <v>125</v>
      </c>
      <c r="BC57">
        <v>147</v>
      </c>
      <c r="BD57">
        <v>134</v>
      </c>
      <c r="BE57">
        <v>137</v>
      </c>
      <c r="BF57">
        <v>143</v>
      </c>
      <c r="BG57">
        <v>0</v>
      </c>
      <c r="BH57">
        <v>0</v>
      </c>
      <c r="BI57">
        <v>0</v>
      </c>
      <c r="BJ57">
        <v>200</v>
      </c>
      <c r="BK57">
        <v>182</v>
      </c>
      <c r="BL57">
        <v>199</v>
      </c>
      <c r="BM57">
        <v>206</v>
      </c>
      <c r="BN57">
        <v>180</v>
      </c>
      <c r="BO57">
        <v>166</v>
      </c>
      <c r="BP57">
        <v>172</v>
      </c>
      <c r="BQ57">
        <v>178</v>
      </c>
      <c r="BR57">
        <v>163</v>
      </c>
      <c r="BS57">
        <v>197</v>
      </c>
      <c r="BT57">
        <v>163</v>
      </c>
      <c r="BU57">
        <v>159</v>
      </c>
      <c r="BV57">
        <v>180</v>
      </c>
      <c r="BW57">
        <v>184</v>
      </c>
      <c r="BX57">
        <v>177</v>
      </c>
      <c r="BY57">
        <v>167</v>
      </c>
      <c r="BZ57">
        <v>153</v>
      </c>
      <c r="CA57">
        <v>175</v>
      </c>
      <c r="CB57">
        <v>177</v>
      </c>
      <c r="CC57">
        <v>158</v>
      </c>
      <c r="CD57">
        <v>161</v>
      </c>
      <c r="CE57">
        <v>164</v>
      </c>
      <c r="CF57">
        <v>151</v>
      </c>
      <c r="CG57">
        <v>153</v>
      </c>
      <c r="CH57">
        <v>155</v>
      </c>
      <c r="CI57">
        <v>0</v>
      </c>
      <c r="CJ57">
        <v>0</v>
      </c>
      <c r="CK57">
        <v>0</v>
      </c>
      <c r="CL57">
        <v>36</v>
      </c>
      <c r="CM57">
        <v>48</v>
      </c>
      <c r="CN57">
        <v>36</v>
      </c>
      <c r="CO57">
        <v>45</v>
      </c>
      <c r="CP57">
        <v>37</v>
      </c>
      <c r="CQ57">
        <v>39</v>
      </c>
      <c r="CR57">
        <v>42</v>
      </c>
      <c r="CS57">
        <v>43</v>
      </c>
      <c r="CT57">
        <v>40</v>
      </c>
      <c r="CU57">
        <v>39</v>
      </c>
      <c r="CV57">
        <v>51</v>
      </c>
      <c r="CW57">
        <v>49</v>
      </c>
      <c r="CX57">
        <v>43</v>
      </c>
      <c r="CY57">
        <v>56</v>
      </c>
      <c r="CZ57">
        <v>48</v>
      </c>
      <c r="DA57">
        <v>51</v>
      </c>
      <c r="DB57">
        <v>45</v>
      </c>
      <c r="DC57">
        <v>39</v>
      </c>
      <c r="DD57">
        <v>38</v>
      </c>
      <c r="DE57">
        <v>41</v>
      </c>
      <c r="DF57">
        <v>33</v>
      </c>
      <c r="DG57">
        <v>38</v>
      </c>
      <c r="DH57">
        <v>54</v>
      </c>
      <c r="DI57">
        <v>42</v>
      </c>
      <c r="DJ57">
        <v>54</v>
      </c>
      <c r="DK57">
        <v>0</v>
      </c>
      <c r="DL57">
        <v>0</v>
      </c>
      <c r="DM57">
        <v>0</v>
      </c>
      <c r="DN57">
        <v>1</v>
      </c>
      <c r="DO57">
        <v>4</v>
      </c>
      <c r="DP57">
        <v>4</v>
      </c>
      <c r="DQ57">
        <v>1</v>
      </c>
      <c r="DR57">
        <v>5</v>
      </c>
      <c r="DS57">
        <v>1</v>
      </c>
      <c r="DT57">
        <v>4</v>
      </c>
      <c r="DU57">
        <v>2</v>
      </c>
      <c r="DV57">
        <v>5</v>
      </c>
      <c r="DW57">
        <v>2</v>
      </c>
      <c r="DX57">
        <v>3</v>
      </c>
      <c r="DY57">
        <v>4</v>
      </c>
      <c r="DZ57">
        <v>3</v>
      </c>
      <c r="EA57">
        <v>3</v>
      </c>
      <c r="EB57">
        <v>3</v>
      </c>
      <c r="EC57">
        <v>7</v>
      </c>
      <c r="ED57">
        <v>8</v>
      </c>
      <c r="EE57">
        <v>9</v>
      </c>
      <c r="EF57">
        <v>7</v>
      </c>
      <c r="EG57">
        <v>10</v>
      </c>
      <c r="EH57">
        <v>16</v>
      </c>
      <c r="EI57">
        <v>5</v>
      </c>
      <c r="EJ57">
        <v>9</v>
      </c>
      <c r="EK57">
        <v>4</v>
      </c>
      <c r="EL57">
        <v>9</v>
      </c>
      <c r="EM57">
        <v>0</v>
      </c>
      <c r="EN57">
        <v>0</v>
      </c>
      <c r="EO57">
        <v>0</v>
      </c>
      <c r="EP57">
        <v>10</v>
      </c>
      <c r="EQ57">
        <v>10</v>
      </c>
      <c r="ER57">
        <v>25</v>
      </c>
      <c r="ES57">
        <v>15</v>
      </c>
      <c r="ET57">
        <v>25</v>
      </c>
      <c r="EU57">
        <v>25</v>
      </c>
      <c r="EV57">
        <v>5</v>
      </c>
      <c r="EW57">
        <v>5</v>
      </c>
      <c r="EX57">
        <v>20</v>
      </c>
      <c r="EY57">
        <v>25</v>
      </c>
      <c r="EZ57">
        <v>15</v>
      </c>
      <c r="FA57">
        <v>20</v>
      </c>
      <c r="FB57">
        <v>20</v>
      </c>
      <c r="FC57">
        <v>20</v>
      </c>
      <c r="FD57">
        <v>5</v>
      </c>
      <c r="FE57">
        <v>15</v>
      </c>
      <c r="FF57">
        <v>25</v>
      </c>
      <c r="FG57">
        <v>40</v>
      </c>
      <c r="FH57">
        <v>60</v>
      </c>
      <c r="FI57">
        <v>40</v>
      </c>
      <c r="FJ57">
        <v>40</v>
      </c>
      <c r="FK57">
        <v>50</v>
      </c>
      <c r="FL57">
        <v>40</v>
      </c>
      <c r="FM57">
        <v>50</v>
      </c>
      <c r="FN57">
        <v>35</v>
      </c>
      <c r="FO57">
        <v>0</v>
      </c>
      <c r="FP57">
        <v>0</v>
      </c>
      <c r="FQ57">
        <v>6372</v>
      </c>
      <c r="FR57">
        <v>6508</v>
      </c>
      <c r="FS57">
        <v>6603</v>
      </c>
      <c r="FT57">
        <v>6705</v>
      </c>
      <c r="FU57">
        <v>6777</v>
      </c>
      <c r="FV57">
        <v>6871</v>
      </c>
      <c r="FW57">
        <v>6975</v>
      </c>
      <c r="FX57">
        <v>7070</v>
      </c>
      <c r="FY57">
        <v>7193</v>
      </c>
      <c r="FZ57">
        <v>7255</v>
      </c>
      <c r="GA57">
        <v>7338</v>
      </c>
      <c r="GB57">
        <v>7436</v>
      </c>
      <c r="GC57">
        <v>7530</v>
      </c>
      <c r="GD57">
        <v>7583</v>
      </c>
      <c r="GE57">
        <v>7632</v>
      </c>
      <c r="GF57">
        <v>7725</v>
      </c>
      <c r="GG57">
        <v>7758</v>
      </c>
      <c r="GH57">
        <v>7778</v>
      </c>
      <c r="GI57">
        <v>7807</v>
      </c>
      <c r="GJ57">
        <v>7840</v>
      </c>
      <c r="GK57">
        <v>7900</v>
      </c>
      <c r="GL57">
        <v>7931</v>
      </c>
      <c r="GM57">
        <v>8021</v>
      </c>
      <c r="GN57">
        <v>8011</v>
      </c>
      <c r="GO57">
        <v>8078</v>
      </c>
      <c r="GP57">
        <v>8067</v>
      </c>
      <c r="GQ57">
        <v>0</v>
      </c>
      <c r="GR57">
        <v>0</v>
      </c>
      <c r="GS57">
        <v>751</v>
      </c>
      <c r="GT57">
        <v>823</v>
      </c>
      <c r="GU57">
        <v>883</v>
      </c>
      <c r="GV57">
        <v>971</v>
      </c>
      <c r="GW57">
        <v>1077</v>
      </c>
      <c r="GX57">
        <v>1152</v>
      </c>
      <c r="GY57">
        <v>1211</v>
      </c>
      <c r="GZ57">
        <v>1278</v>
      </c>
      <c r="HA57">
        <v>1353</v>
      </c>
      <c r="HB57">
        <v>1425</v>
      </c>
      <c r="HC57">
        <v>1481</v>
      </c>
      <c r="HD57">
        <v>1545</v>
      </c>
      <c r="HE57">
        <v>1609</v>
      </c>
      <c r="HF57">
        <v>1661</v>
      </c>
      <c r="HG57">
        <v>1720</v>
      </c>
      <c r="HH57">
        <v>1752</v>
      </c>
      <c r="HI57">
        <v>1799</v>
      </c>
      <c r="HJ57">
        <v>1852</v>
      </c>
      <c r="HK57">
        <v>1912</v>
      </c>
      <c r="HL57">
        <v>1958</v>
      </c>
      <c r="HM57">
        <v>1997</v>
      </c>
      <c r="HN57">
        <v>2035</v>
      </c>
      <c r="HO57">
        <v>2030</v>
      </c>
      <c r="HP57">
        <v>2073</v>
      </c>
      <c r="HQ57">
        <v>2138</v>
      </c>
      <c r="HR57">
        <v>2168</v>
      </c>
      <c r="HS57">
        <v>0</v>
      </c>
      <c r="HT57">
        <v>0</v>
      </c>
      <c r="HU57">
        <v>68</v>
      </c>
      <c r="HV57">
        <v>67</v>
      </c>
      <c r="HW57">
        <v>69</v>
      </c>
      <c r="HX57">
        <v>69</v>
      </c>
      <c r="HY57">
        <v>74</v>
      </c>
      <c r="HZ57">
        <v>76</v>
      </c>
      <c r="IA57">
        <v>75</v>
      </c>
      <c r="IB57">
        <v>78</v>
      </c>
      <c r="IC57">
        <v>83</v>
      </c>
      <c r="ID57">
        <v>81</v>
      </c>
      <c r="IE57">
        <v>82</v>
      </c>
      <c r="IF57">
        <v>87</v>
      </c>
      <c r="IG57">
        <v>93</v>
      </c>
      <c r="IH57">
        <v>90</v>
      </c>
      <c r="II57">
        <v>94</v>
      </c>
      <c r="IJ57">
        <v>98</v>
      </c>
      <c r="IK57">
        <v>108</v>
      </c>
      <c r="IL57">
        <v>120</v>
      </c>
      <c r="IM57">
        <v>121</v>
      </c>
      <c r="IN57">
        <v>127</v>
      </c>
      <c r="IO57">
        <v>126</v>
      </c>
      <c r="IP57">
        <v>127</v>
      </c>
      <c r="IQ57">
        <v>131</v>
      </c>
      <c r="IR57">
        <v>129</v>
      </c>
      <c r="IS57">
        <v>139</v>
      </c>
      <c r="IT57">
        <v>144</v>
      </c>
      <c r="IU57">
        <v>0</v>
      </c>
      <c r="IV57">
        <v>0</v>
      </c>
      <c r="IW57">
        <v>5</v>
      </c>
      <c r="IX57">
        <v>5</v>
      </c>
      <c r="IY57">
        <v>4</v>
      </c>
      <c r="IZ57">
        <v>5</v>
      </c>
      <c r="JA57">
        <v>3</v>
      </c>
      <c r="JB57">
        <v>2</v>
      </c>
      <c r="JC57">
        <v>3</v>
      </c>
      <c r="JD57">
        <v>2</v>
      </c>
      <c r="JE57">
        <v>3</v>
      </c>
      <c r="JF57">
        <v>3</v>
      </c>
      <c r="JG57">
        <v>5</v>
      </c>
      <c r="JH57">
        <v>3</v>
      </c>
      <c r="JI57">
        <v>5</v>
      </c>
      <c r="JJ57">
        <v>3</v>
      </c>
      <c r="JK57">
        <v>4</v>
      </c>
      <c r="JL57">
        <v>9</v>
      </c>
      <c r="JM57">
        <v>8</v>
      </c>
      <c r="JN57">
        <v>7</v>
      </c>
      <c r="JO57">
        <v>7</v>
      </c>
      <c r="JP57">
        <v>8</v>
      </c>
      <c r="JQ57">
        <v>7</v>
      </c>
      <c r="JR57">
        <v>11</v>
      </c>
      <c r="JS57">
        <v>7</v>
      </c>
      <c r="JT57">
        <v>8</v>
      </c>
      <c r="JU57">
        <v>5</v>
      </c>
      <c r="JV57">
        <v>2</v>
      </c>
      <c r="JW57">
        <v>0</v>
      </c>
      <c r="JX57">
        <v>0</v>
      </c>
      <c r="JY57">
        <v>0</v>
      </c>
      <c r="JZ57">
        <v>5</v>
      </c>
      <c r="KA57">
        <v>14</v>
      </c>
      <c r="KB57">
        <v>20</v>
      </c>
      <c r="KC57">
        <v>28</v>
      </c>
      <c r="KD57">
        <v>36</v>
      </c>
      <c r="KE57">
        <v>46</v>
      </c>
      <c r="KF57">
        <v>55</v>
      </c>
      <c r="KG57">
        <v>63</v>
      </c>
      <c r="KH57">
        <v>73</v>
      </c>
      <c r="KI57">
        <v>84</v>
      </c>
      <c r="KJ57">
        <v>93</v>
      </c>
      <c r="KK57">
        <v>105</v>
      </c>
      <c r="KL57">
        <v>117</v>
      </c>
      <c r="KM57">
        <v>128</v>
      </c>
      <c r="KN57">
        <v>140</v>
      </c>
      <c r="KO57">
        <v>150</v>
      </c>
      <c r="KP57">
        <v>160</v>
      </c>
      <c r="KQ57">
        <v>172</v>
      </c>
      <c r="KR57">
        <v>186</v>
      </c>
      <c r="KS57">
        <v>201</v>
      </c>
      <c r="KT57">
        <v>215</v>
      </c>
      <c r="KU57">
        <v>234</v>
      </c>
      <c r="KV57">
        <v>251</v>
      </c>
      <c r="KW57">
        <v>259</v>
      </c>
      <c r="KX57">
        <v>276</v>
      </c>
      <c r="KY57">
        <v>0</v>
      </c>
      <c r="KZ57">
        <v>0</v>
      </c>
      <c r="LA57">
        <v>0</v>
      </c>
      <c r="LB57">
        <v>259</v>
      </c>
      <c r="LC57">
        <v>516</v>
      </c>
      <c r="LD57">
        <v>735</v>
      </c>
      <c r="LE57">
        <v>969</v>
      </c>
      <c r="LF57">
        <v>1171</v>
      </c>
      <c r="LG57">
        <v>1374</v>
      </c>
      <c r="LH57">
        <v>1597</v>
      </c>
      <c r="LI57">
        <v>1815</v>
      </c>
      <c r="LJ57">
        <v>2022</v>
      </c>
      <c r="LK57">
        <v>2230</v>
      </c>
      <c r="LL57">
        <v>2422</v>
      </c>
      <c r="LM57">
        <v>2607</v>
      </c>
      <c r="LN57">
        <v>2796</v>
      </c>
      <c r="LO57">
        <v>2989</v>
      </c>
      <c r="LP57">
        <v>3161</v>
      </c>
      <c r="LQ57">
        <v>3322</v>
      </c>
      <c r="LR57">
        <v>3535</v>
      </c>
      <c r="LS57">
        <v>3732</v>
      </c>
      <c r="LT57">
        <v>3890</v>
      </c>
      <c r="LU57">
        <v>4047</v>
      </c>
      <c r="LV57">
        <v>4229</v>
      </c>
      <c r="LW57">
        <v>4404</v>
      </c>
      <c r="LX57">
        <v>4554</v>
      </c>
      <c r="LY57">
        <v>4713</v>
      </c>
      <c r="LZ57">
        <v>4902</v>
      </c>
      <c r="MA57">
        <v>0</v>
      </c>
      <c r="MB57">
        <v>0</v>
      </c>
      <c r="MC57">
        <v>1407</v>
      </c>
      <c r="MD57">
        <v>1409</v>
      </c>
      <c r="ME57">
        <v>1389</v>
      </c>
      <c r="MF57">
        <v>1412</v>
      </c>
      <c r="MG57">
        <v>1422</v>
      </c>
      <c r="MH57">
        <v>1422</v>
      </c>
      <c r="MI57">
        <v>1405</v>
      </c>
      <c r="MJ57">
        <v>1395</v>
      </c>
      <c r="MK57">
        <v>1397</v>
      </c>
      <c r="ML57">
        <v>1401</v>
      </c>
      <c r="MM57">
        <v>1394</v>
      </c>
      <c r="MN57">
        <v>1424</v>
      </c>
      <c r="MO57">
        <v>1445</v>
      </c>
      <c r="MP57">
        <v>1458</v>
      </c>
      <c r="MQ57">
        <v>1474</v>
      </c>
      <c r="MR57">
        <v>1476</v>
      </c>
      <c r="MS57">
        <v>1478</v>
      </c>
      <c r="MT57">
        <v>1487</v>
      </c>
      <c r="MU57">
        <v>1522</v>
      </c>
      <c r="MV57">
        <v>1528</v>
      </c>
      <c r="MW57">
        <v>1540</v>
      </c>
      <c r="MX57">
        <v>1535</v>
      </c>
      <c r="MY57">
        <v>1554</v>
      </c>
      <c r="MZ57">
        <v>1543</v>
      </c>
      <c r="NA57">
        <v>1546</v>
      </c>
      <c r="NB57">
        <v>1548</v>
      </c>
      <c r="NC57">
        <v>0</v>
      </c>
      <c r="ND57">
        <v>0</v>
      </c>
      <c r="NE57">
        <v>0</v>
      </c>
      <c r="NF57">
        <v>57</v>
      </c>
      <c r="NG57">
        <v>110</v>
      </c>
      <c r="NH57">
        <v>162</v>
      </c>
      <c r="NI57">
        <v>205</v>
      </c>
      <c r="NJ57">
        <v>245</v>
      </c>
      <c r="NK57">
        <v>294</v>
      </c>
      <c r="NL57">
        <v>341</v>
      </c>
      <c r="NM57">
        <v>397</v>
      </c>
      <c r="NN57">
        <v>441</v>
      </c>
      <c r="NO57">
        <v>495</v>
      </c>
      <c r="NP57">
        <v>535</v>
      </c>
      <c r="NQ57">
        <v>585</v>
      </c>
      <c r="NR57">
        <v>642</v>
      </c>
      <c r="NS57">
        <v>686</v>
      </c>
      <c r="NT57">
        <v>740</v>
      </c>
      <c r="NU57">
        <v>797</v>
      </c>
      <c r="NV57">
        <v>847</v>
      </c>
      <c r="NW57">
        <v>895</v>
      </c>
      <c r="NX57">
        <v>953</v>
      </c>
      <c r="NY57">
        <v>1015</v>
      </c>
      <c r="NZ57">
        <v>1083</v>
      </c>
      <c r="OA57">
        <v>1143</v>
      </c>
      <c r="OB57">
        <v>1204</v>
      </c>
      <c r="OC57">
        <v>1256</v>
      </c>
      <c r="OD57">
        <v>1320</v>
      </c>
      <c r="OE57">
        <v>0</v>
      </c>
      <c r="OF57">
        <v>0</v>
      </c>
      <c r="OG57">
        <v>2093</v>
      </c>
      <c r="OH57">
        <v>2174</v>
      </c>
      <c r="OI57">
        <v>2247</v>
      </c>
      <c r="OJ57">
        <v>2309</v>
      </c>
      <c r="OK57">
        <v>2390</v>
      </c>
      <c r="OL57">
        <v>2464</v>
      </c>
      <c r="OM57">
        <v>2533</v>
      </c>
      <c r="ON57">
        <v>2630</v>
      </c>
      <c r="OO57">
        <v>2733</v>
      </c>
      <c r="OP57">
        <v>2831</v>
      </c>
      <c r="OQ57">
        <v>2886</v>
      </c>
      <c r="OR57">
        <v>2995</v>
      </c>
      <c r="OS57">
        <v>3082</v>
      </c>
      <c r="OT57">
        <v>3163</v>
      </c>
      <c r="OU57">
        <v>3258</v>
      </c>
      <c r="OV57">
        <v>3295</v>
      </c>
      <c r="OW57">
        <v>3330</v>
      </c>
      <c r="OX57">
        <v>3375</v>
      </c>
      <c r="OY57">
        <v>3450</v>
      </c>
      <c r="OZ57">
        <v>3482</v>
      </c>
      <c r="PA57">
        <v>3535</v>
      </c>
      <c r="PB57">
        <v>3566</v>
      </c>
      <c r="PC57">
        <v>3644</v>
      </c>
      <c r="PD57">
        <v>3652</v>
      </c>
      <c r="PE57">
        <v>3708</v>
      </c>
      <c r="PF57">
        <v>3737</v>
      </c>
      <c r="PG57">
        <v>0</v>
      </c>
      <c r="PH57">
        <v>0</v>
      </c>
      <c r="PI57">
        <v>0</v>
      </c>
      <c r="PJ57">
        <v>74</v>
      </c>
      <c r="PK57">
        <v>141</v>
      </c>
      <c r="PL57">
        <v>220</v>
      </c>
      <c r="PM57">
        <v>291</v>
      </c>
      <c r="PN57">
        <v>367</v>
      </c>
      <c r="PO57">
        <v>459</v>
      </c>
      <c r="PP57">
        <v>525</v>
      </c>
      <c r="PQ57">
        <v>586</v>
      </c>
      <c r="PR57">
        <v>664</v>
      </c>
      <c r="PS57">
        <v>752</v>
      </c>
      <c r="PT57">
        <v>831</v>
      </c>
      <c r="PU57">
        <v>915</v>
      </c>
      <c r="PV57">
        <v>1002</v>
      </c>
      <c r="PW57">
        <v>1088</v>
      </c>
      <c r="PX57">
        <v>1178</v>
      </c>
      <c r="PY57">
        <v>1289</v>
      </c>
      <c r="PZ57">
        <v>1407</v>
      </c>
      <c r="QA57">
        <v>1485</v>
      </c>
      <c r="QB57">
        <v>1592</v>
      </c>
      <c r="QC57">
        <v>1698</v>
      </c>
      <c r="QD57">
        <v>1809</v>
      </c>
      <c r="QE57">
        <v>1900</v>
      </c>
      <c r="QF57">
        <v>2020</v>
      </c>
      <c r="QG57">
        <v>2135</v>
      </c>
      <c r="QH57">
        <v>2255</v>
      </c>
      <c r="QI57">
        <v>0</v>
      </c>
      <c r="QJ57">
        <v>0</v>
      </c>
      <c r="QK57">
        <v>7464</v>
      </c>
      <c r="QL57">
        <v>7764</v>
      </c>
      <c r="QM57">
        <v>8015</v>
      </c>
      <c r="QN57">
        <v>8247</v>
      </c>
      <c r="QO57">
        <v>8418</v>
      </c>
      <c r="QP57">
        <v>8602</v>
      </c>
      <c r="QQ57">
        <v>8818</v>
      </c>
      <c r="QR57">
        <v>8901</v>
      </c>
      <c r="QS57">
        <v>8968</v>
      </c>
      <c r="QT57">
        <v>9117</v>
      </c>
      <c r="QU57">
        <v>9154</v>
      </c>
      <c r="QV57">
        <v>9255</v>
      </c>
      <c r="QW57">
        <v>9346</v>
      </c>
      <c r="QX57">
        <v>9410</v>
      </c>
      <c r="QY57">
        <v>9524</v>
      </c>
      <c r="QZ57">
        <v>9561</v>
      </c>
      <c r="RA57">
        <v>9622</v>
      </c>
      <c r="RB57">
        <v>9654</v>
      </c>
      <c r="RC57">
        <v>9740</v>
      </c>
      <c r="RD57">
        <v>9755</v>
      </c>
      <c r="RE57">
        <v>9747</v>
      </c>
      <c r="RF57">
        <v>9817</v>
      </c>
      <c r="RG57">
        <v>9780</v>
      </c>
      <c r="RH57">
        <v>9842</v>
      </c>
      <c r="RI57">
        <v>9852</v>
      </c>
      <c r="RJ57">
        <v>9846</v>
      </c>
      <c r="RK57">
        <v>0</v>
      </c>
      <c r="RL57">
        <v>0</v>
      </c>
      <c r="RM57">
        <v>8436</v>
      </c>
      <c r="RN57">
        <v>8167</v>
      </c>
      <c r="RO57">
        <v>7944</v>
      </c>
      <c r="RP57">
        <v>7786</v>
      </c>
      <c r="RQ57">
        <v>7649</v>
      </c>
      <c r="RR57">
        <v>7567</v>
      </c>
      <c r="RS57">
        <v>7417</v>
      </c>
      <c r="RT57">
        <v>7365</v>
      </c>
      <c r="RU57">
        <v>7284</v>
      </c>
      <c r="RV57">
        <v>7160</v>
      </c>
      <c r="RW57">
        <v>7114</v>
      </c>
      <c r="RX57">
        <v>7053</v>
      </c>
      <c r="RY57">
        <v>6977</v>
      </c>
      <c r="RZ57">
        <v>6911</v>
      </c>
      <c r="SA57">
        <v>6843</v>
      </c>
      <c r="SB57">
        <v>6817</v>
      </c>
      <c r="SC57">
        <v>6768</v>
      </c>
      <c r="SD57">
        <v>6713</v>
      </c>
      <c r="SE57">
        <v>6718</v>
      </c>
      <c r="SF57">
        <v>6751</v>
      </c>
      <c r="SG57">
        <v>6764</v>
      </c>
      <c r="SH57">
        <v>6688</v>
      </c>
      <c r="SI57">
        <v>6734</v>
      </c>
      <c r="SJ57">
        <v>6695</v>
      </c>
      <c r="SK57">
        <v>6750</v>
      </c>
      <c r="SL57">
        <v>6740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643443.52280000004</v>
      </c>
      <c r="SU57">
        <v>634157.99509999994</v>
      </c>
      <c r="SV57">
        <v>624073.07999999996</v>
      </c>
      <c r="SW57">
        <v>616437.24540000001</v>
      </c>
      <c r="SX57">
        <v>603641.37939999998</v>
      </c>
      <c r="SY57">
        <v>592764.33959999995</v>
      </c>
      <c r="SZ57">
        <v>583185.23190000001</v>
      </c>
      <c r="TA57">
        <v>573356.69510000001</v>
      </c>
      <c r="TB57">
        <v>560575.02280000004</v>
      </c>
      <c r="TC57">
        <v>547764.42630000005</v>
      </c>
      <c r="TD57">
        <v>538290.51320000004</v>
      </c>
      <c r="TE57">
        <v>524844.66669999994</v>
      </c>
      <c r="TF57">
        <v>510871.56099999999</v>
      </c>
      <c r="TG57">
        <v>497841.09490000003</v>
      </c>
      <c r="TH57">
        <v>485383.93900000001</v>
      </c>
      <c r="TI57">
        <v>474853.02130000002</v>
      </c>
      <c r="TJ57">
        <v>462831.42580000003</v>
      </c>
      <c r="TK57">
        <v>454450.07689999999</v>
      </c>
      <c r="TL57">
        <v>440663.59379999997</v>
      </c>
      <c r="TM57">
        <v>431406.8775</v>
      </c>
      <c r="TN57">
        <v>418271.28230000002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106895.4093</v>
      </c>
      <c r="TW57">
        <v>109097.1722</v>
      </c>
      <c r="TX57">
        <v>111779.71030000001</v>
      </c>
      <c r="TY57">
        <v>114892.7694</v>
      </c>
      <c r="TZ57">
        <v>117482.3272</v>
      </c>
      <c r="UA57">
        <v>118542.8898</v>
      </c>
      <c r="UB57">
        <v>120063.6967</v>
      </c>
      <c r="UC57">
        <v>121395.3486</v>
      </c>
      <c r="UD57">
        <v>121668.57180000001</v>
      </c>
      <c r="UE57">
        <v>122320.7118</v>
      </c>
      <c r="UF57">
        <v>120967.42329999999</v>
      </c>
      <c r="UG57">
        <v>120594.7126</v>
      </c>
      <c r="UH57">
        <v>120531.58319999999</v>
      </c>
      <c r="UI57">
        <v>120812.1302</v>
      </c>
      <c r="UJ57">
        <v>120115.24099999999</v>
      </c>
      <c r="UK57">
        <v>118939.5441</v>
      </c>
      <c r="UL57">
        <v>117672.61199999999</v>
      </c>
      <c r="UM57">
        <v>113964.55349999999</v>
      </c>
      <c r="UN57">
        <v>112988.9135</v>
      </c>
      <c r="UO57">
        <v>113137.61169999999</v>
      </c>
      <c r="UP57">
        <v>111383.6278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86964.554480000006</v>
      </c>
      <c r="UY57">
        <v>83320.664099999995</v>
      </c>
      <c r="UZ57">
        <v>84129.602580000006</v>
      </c>
      <c r="VA57">
        <v>86915.073619999996</v>
      </c>
      <c r="VB57">
        <v>82350.227669999993</v>
      </c>
      <c r="VC57">
        <v>80938.735090000002</v>
      </c>
      <c r="VD57">
        <v>83372.838659999994</v>
      </c>
      <c r="VE57">
        <v>86526.883100000006</v>
      </c>
      <c r="VF57">
        <v>81296.789640000003</v>
      </c>
      <c r="VG57">
        <v>82436.874070000005</v>
      </c>
      <c r="VH57">
        <v>83441.57879</v>
      </c>
      <c r="VI57">
        <v>89277.694759999998</v>
      </c>
      <c r="VJ57">
        <v>96308.192840000003</v>
      </c>
      <c r="VK57">
        <v>94282.29234</v>
      </c>
      <c r="VL57">
        <v>96075.191590000002</v>
      </c>
      <c r="VM57">
        <v>92542.42138</v>
      </c>
      <c r="VN57">
        <v>90560.082559999995</v>
      </c>
      <c r="VO57">
        <v>90691.620020000002</v>
      </c>
      <c r="VP57">
        <v>86705.839940000005</v>
      </c>
      <c r="VQ57">
        <v>90706.041630000007</v>
      </c>
      <c r="VR57">
        <v>91231.892120000004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60007.510549999999</v>
      </c>
      <c r="WA57">
        <v>87389.578479999996</v>
      </c>
      <c r="WB57">
        <v>56562.83397</v>
      </c>
      <c r="WC57">
        <v>82373.059169999993</v>
      </c>
      <c r="WD57">
        <v>79973.843859999994</v>
      </c>
      <c r="WE57">
        <v>129407.5143</v>
      </c>
      <c r="WF57">
        <v>75383.018060000002</v>
      </c>
      <c r="WG57">
        <v>121978.9936</v>
      </c>
      <c r="WH57">
        <v>71055.724440000005</v>
      </c>
      <c r="WI57">
        <v>91981.520310000007</v>
      </c>
      <c r="WJ57">
        <v>200930.5055</v>
      </c>
      <c r="WK57">
        <v>173402.8095</v>
      </c>
      <c r="WL57">
        <v>147308.212</v>
      </c>
      <c r="WM57">
        <v>143017.68150000001</v>
      </c>
      <c r="WN57">
        <v>158688.1348</v>
      </c>
      <c r="WO57">
        <v>134807.88149999999</v>
      </c>
      <c r="WP57">
        <v>205670.83180000001</v>
      </c>
      <c r="WQ57">
        <v>127069.35769999999</v>
      </c>
      <c r="WR57">
        <v>140992.35250000001</v>
      </c>
      <c r="WS57">
        <v>85553.611929999999</v>
      </c>
      <c r="WT57">
        <v>33224.703659999999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13600000</v>
      </c>
      <c r="ZG57">
        <v>13000000</v>
      </c>
      <c r="ZH57">
        <v>12600000</v>
      </c>
      <c r="ZI57">
        <v>12200000</v>
      </c>
      <c r="ZJ57">
        <v>11900000</v>
      </c>
      <c r="ZK57">
        <v>11500000</v>
      </c>
      <c r="ZL57">
        <v>11400000</v>
      </c>
      <c r="ZM57">
        <v>11200000</v>
      </c>
      <c r="ZN57">
        <v>11000000</v>
      </c>
      <c r="ZO57">
        <v>10800000</v>
      </c>
      <c r="ZP57">
        <v>10500000</v>
      </c>
      <c r="ZQ57">
        <v>10200000</v>
      </c>
      <c r="ZR57">
        <v>9970000</v>
      </c>
      <c r="ZS57">
        <v>9900000</v>
      </c>
      <c r="ZT57">
        <v>9650000</v>
      </c>
      <c r="ZU57">
        <v>9450000</v>
      </c>
      <c r="ZV57">
        <v>9140000</v>
      </c>
      <c r="ZW57">
        <v>8980000</v>
      </c>
      <c r="ZX57">
        <v>8660000</v>
      </c>
      <c r="ZY57">
        <v>8430000</v>
      </c>
      <c r="ZZ57">
        <v>8190000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11500000</v>
      </c>
      <c r="ABK57">
        <v>11500000</v>
      </c>
      <c r="ABL57">
        <v>11600000</v>
      </c>
      <c r="ABM57">
        <v>11700000</v>
      </c>
      <c r="ABN57">
        <v>11800000</v>
      </c>
      <c r="ABO57">
        <v>11700000</v>
      </c>
      <c r="ABP57">
        <v>11700000</v>
      </c>
      <c r="ABQ57">
        <v>11700000</v>
      </c>
      <c r="ABR57">
        <v>11700000</v>
      </c>
      <c r="ABS57">
        <v>11700000</v>
      </c>
      <c r="ABT57">
        <v>11500000</v>
      </c>
      <c r="ABU57">
        <v>11300000</v>
      </c>
      <c r="ABV57">
        <v>11100000</v>
      </c>
      <c r="ABW57">
        <v>11000000</v>
      </c>
      <c r="ABX57">
        <v>10800000</v>
      </c>
      <c r="ABY57">
        <v>10600000</v>
      </c>
      <c r="ABZ57">
        <v>10400000</v>
      </c>
      <c r="ACA57">
        <v>10300000</v>
      </c>
      <c r="ACB57">
        <v>10000000</v>
      </c>
      <c r="ACC57">
        <v>9900000</v>
      </c>
      <c r="ACD57">
        <v>9680000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2330000</v>
      </c>
      <c r="ADO57">
        <v>2320000</v>
      </c>
      <c r="ADP57">
        <v>2280000</v>
      </c>
      <c r="ADQ57">
        <v>2230000</v>
      </c>
      <c r="ADR57">
        <v>2200000</v>
      </c>
      <c r="ADS57">
        <v>2140000</v>
      </c>
      <c r="ADT57">
        <v>2100000</v>
      </c>
      <c r="ADU57">
        <v>2060000</v>
      </c>
      <c r="ADV57">
        <v>2020000</v>
      </c>
      <c r="ADW57">
        <v>1980000</v>
      </c>
      <c r="ADX57">
        <v>1930000</v>
      </c>
      <c r="ADY57">
        <v>1890000</v>
      </c>
      <c r="ADZ57">
        <v>1840000</v>
      </c>
      <c r="AEA57">
        <v>1800000</v>
      </c>
      <c r="AEB57">
        <v>1750000</v>
      </c>
      <c r="AEC57">
        <v>1700000</v>
      </c>
      <c r="AED57">
        <v>1660000</v>
      </c>
      <c r="AEE57">
        <v>1610000</v>
      </c>
      <c r="AEF57">
        <v>1570000</v>
      </c>
      <c r="AEG57">
        <v>1520000</v>
      </c>
      <c r="AEH57">
        <v>1480000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7050000</v>
      </c>
      <c r="AEQ57">
        <v>6700000</v>
      </c>
      <c r="AER57">
        <v>6460000</v>
      </c>
      <c r="AES57">
        <v>6210000</v>
      </c>
      <c r="AET57">
        <v>5920000</v>
      </c>
      <c r="AEU57">
        <v>5710000</v>
      </c>
      <c r="AEV57">
        <v>5500000</v>
      </c>
      <c r="AEW57">
        <v>5280000</v>
      </c>
      <c r="AEX57">
        <v>5080000</v>
      </c>
      <c r="AEY57">
        <v>4880000</v>
      </c>
      <c r="AEZ57">
        <v>4720000</v>
      </c>
      <c r="AFA57">
        <v>4550000</v>
      </c>
      <c r="AFB57">
        <v>4380000</v>
      </c>
      <c r="AFC57">
        <v>4260000</v>
      </c>
      <c r="AFD57">
        <v>4160000</v>
      </c>
      <c r="AFE57">
        <v>4040000</v>
      </c>
      <c r="AFF57">
        <v>3880000</v>
      </c>
      <c r="AFG57">
        <v>3790000</v>
      </c>
      <c r="AFH57">
        <v>3660000</v>
      </c>
      <c r="AFI57">
        <v>3580000</v>
      </c>
      <c r="AFJ57">
        <v>3470000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139.92979220000001</v>
      </c>
      <c r="AGU57">
        <v>142.81197610000001</v>
      </c>
      <c r="AGV57">
        <v>146.3235114</v>
      </c>
      <c r="AGW57">
        <v>150.39861350000001</v>
      </c>
      <c r="AGX57">
        <v>153.7884344</v>
      </c>
      <c r="AGY57">
        <v>155.1767476</v>
      </c>
      <c r="AGZ57">
        <v>157.16753639999999</v>
      </c>
      <c r="AHA57">
        <v>158.91071479999999</v>
      </c>
      <c r="AHB57">
        <v>159.2683735</v>
      </c>
      <c r="AHC57">
        <v>160.12204740000001</v>
      </c>
      <c r="AHD57">
        <v>158.35054589999999</v>
      </c>
      <c r="AHE57">
        <v>157.86265460000001</v>
      </c>
      <c r="AHF57">
        <v>157.78001610000001</v>
      </c>
      <c r="AHG57">
        <v>158.1472618</v>
      </c>
      <c r="AHH57">
        <v>157.23500970000001</v>
      </c>
      <c r="AHI57">
        <v>155.6959818</v>
      </c>
      <c r="AHJ57">
        <v>154.03752370000001</v>
      </c>
      <c r="AHK57">
        <v>149.18354669999999</v>
      </c>
      <c r="AHL57">
        <v>147.9064003</v>
      </c>
      <c r="AHM57">
        <v>148.10105139999999</v>
      </c>
      <c r="AHN57">
        <v>145.80502569999999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14.59355888</v>
      </c>
      <c r="AHW57">
        <v>13.982076080000001</v>
      </c>
      <c r="AHX57">
        <v>14.1178244</v>
      </c>
      <c r="AHY57">
        <v>14.58525547</v>
      </c>
      <c r="AHZ57">
        <v>13.81922673</v>
      </c>
      <c r="AIA57">
        <v>13.582363559999999</v>
      </c>
      <c r="AIB57">
        <v>13.99083152</v>
      </c>
      <c r="AIC57">
        <v>14.52011306</v>
      </c>
      <c r="AID57">
        <v>13.642448849999999</v>
      </c>
      <c r="AIE57">
        <v>13.833766900000001</v>
      </c>
      <c r="AIF57">
        <v>14.00236683</v>
      </c>
      <c r="AIG57">
        <v>14.98172793</v>
      </c>
      <c r="AIH57">
        <v>16.16151881</v>
      </c>
      <c r="AII57">
        <v>15.82155158</v>
      </c>
      <c r="AIJ57">
        <v>16.122418769999999</v>
      </c>
      <c r="AIK57">
        <v>15.5295831</v>
      </c>
      <c r="AIL57">
        <v>15.19692598</v>
      </c>
      <c r="AIM57">
        <v>15.218999330000001</v>
      </c>
      <c r="AIN57">
        <v>14.55014388</v>
      </c>
      <c r="AIO57">
        <v>15.221419429999999</v>
      </c>
      <c r="AIP57">
        <v>15.309662619999999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0.56810403899999995</v>
      </c>
      <c r="AIY57">
        <v>0.82733597999999997</v>
      </c>
      <c r="AIZ57">
        <v>0.53549254400000001</v>
      </c>
      <c r="AJA57">
        <v>0.77984350999999996</v>
      </c>
      <c r="AJB57">
        <v>0.75712962100000003</v>
      </c>
      <c r="AJC57">
        <v>1.225128837</v>
      </c>
      <c r="AJD57">
        <v>0.71366728400000001</v>
      </c>
      <c r="AJE57">
        <v>1.15480143</v>
      </c>
      <c r="AJF57">
        <v>0.67269986199999998</v>
      </c>
      <c r="AJG57">
        <v>0.87080888300000003</v>
      </c>
      <c r="AJH57">
        <v>1.902252415</v>
      </c>
      <c r="AJI57">
        <v>1.641641782</v>
      </c>
      <c r="AJJ57">
        <v>1.394598601</v>
      </c>
      <c r="AJK57">
        <v>1.3539792239999999</v>
      </c>
      <c r="AJL57">
        <v>1.5023347840000001</v>
      </c>
      <c r="AJM57">
        <v>1.276255278</v>
      </c>
      <c r="AJN57">
        <v>1.9471301050000001</v>
      </c>
      <c r="AJO57">
        <v>1.2029930040000001</v>
      </c>
      <c r="AJP57">
        <v>1.334804997</v>
      </c>
      <c r="AJQ57">
        <v>0.809954489</v>
      </c>
      <c r="AJR57">
        <v>0.31454543299999999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179.6950903</v>
      </c>
      <c r="AKA57">
        <v>173.5985417</v>
      </c>
      <c r="AKB57">
        <v>130.68414970000001</v>
      </c>
      <c r="AKC57">
        <v>108.6895031</v>
      </c>
      <c r="AKD57">
        <v>154.75985489999999</v>
      </c>
      <c r="AKE57">
        <v>129.4654093</v>
      </c>
      <c r="AKF57">
        <v>123.83216179999999</v>
      </c>
      <c r="AKG57">
        <v>175.60453960000001</v>
      </c>
      <c r="AKH57">
        <v>162.55111479999999</v>
      </c>
      <c r="AKI57">
        <v>139.37662789999999</v>
      </c>
      <c r="AKJ57">
        <v>150.3777369</v>
      </c>
      <c r="AKK57">
        <v>102.9555261</v>
      </c>
      <c r="AKL57">
        <v>111.0544299</v>
      </c>
      <c r="AKM57">
        <v>143.598555</v>
      </c>
      <c r="AKN57">
        <v>147.38404840000001</v>
      </c>
      <c r="AKO57">
        <v>149.5152362</v>
      </c>
      <c r="AKP57">
        <v>147.76849910000001</v>
      </c>
      <c r="AKQ57">
        <v>176.2710586</v>
      </c>
      <c r="AKR57">
        <v>151.70075919999999</v>
      </c>
      <c r="AKS57">
        <v>62.483261429999999</v>
      </c>
      <c r="AKT57">
        <v>153.02850649999999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62.884638850000002</v>
      </c>
      <c r="AME57">
        <v>60.323158679999999</v>
      </c>
      <c r="AMF57">
        <v>58.149332379999997</v>
      </c>
      <c r="AMG57">
        <v>56.536602530000003</v>
      </c>
      <c r="AMH57">
        <v>55.04707045</v>
      </c>
      <c r="AMI57">
        <v>53.176729659999999</v>
      </c>
      <c r="AMJ57">
        <v>52.738966609999999</v>
      </c>
      <c r="AMK57">
        <v>51.957978859999997</v>
      </c>
      <c r="AML57">
        <v>50.898466880000001</v>
      </c>
      <c r="AMM57">
        <v>49.958275190000002</v>
      </c>
      <c r="AMN57">
        <v>48.568991429999997</v>
      </c>
      <c r="AMO57">
        <v>47.218255409999998</v>
      </c>
      <c r="AMP57">
        <v>46.122118450000002</v>
      </c>
      <c r="AMQ57">
        <v>45.832727830000003</v>
      </c>
      <c r="AMR57">
        <v>44.673212390000003</v>
      </c>
      <c r="AMS57">
        <v>43.712669060000003</v>
      </c>
      <c r="AMT57">
        <v>42.301693989999997</v>
      </c>
      <c r="AMU57">
        <v>41.577959239999998</v>
      </c>
      <c r="AMV57">
        <v>40.081212979999997</v>
      </c>
      <c r="AMW57">
        <v>38.989457719999997</v>
      </c>
      <c r="AMX57">
        <v>37.902812490000002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294.87983109999999</v>
      </c>
      <c r="ANG57">
        <v>295.45638350000002</v>
      </c>
      <c r="ANH57">
        <v>316.17178230000002</v>
      </c>
      <c r="ANI57">
        <v>363.61407819999999</v>
      </c>
      <c r="ANJ57">
        <v>316.36085200000002</v>
      </c>
      <c r="ANK57">
        <v>375.38117310000001</v>
      </c>
      <c r="ANL57">
        <v>210.5687629</v>
      </c>
      <c r="ANM57">
        <v>237.20495439999999</v>
      </c>
      <c r="ANN57">
        <v>290.38786720000002</v>
      </c>
      <c r="ANO57">
        <v>228.68757009999999</v>
      </c>
      <c r="ANP57">
        <v>259.50393100000002</v>
      </c>
      <c r="ANQ57">
        <v>278.07198340000002</v>
      </c>
      <c r="ANR57">
        <v>214.4771236</v>
      </c>
      <c r="ANS57">
        <v>212.291448</v>
      </c>
      <c r="ANT57">
        <v>228.4501368</v>
      </c>
      <c r="ANU57">
        <v>278.2030135</v>
      </c>
      <c r="ANV57">
        <v>257.19084939999999</v>
      </c>
      <c r="ANW57">
        <v>224.9015924</v>
      </c>
      <c r="ANX57">
        <v>248.63403460000001</v>
      </c>
      <c r="ANY57">
        <v>190.4353227</v>
      </c>
      <c r="ANZ57">
        <v>216.31969670000001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67.965569090000002</v>
      </c>
      <c r="AOI57">
        <v>67.833811350000005</v>
      </c>
      <c r="AOJ57">
        <v>68.38007193</v>
      </c>
      <c r="AOK57">
        <v>68.988422080000007</v>
      </c>
      <c r="AOL57">
        <v>69.380787470000001</v>
      </c>
      <c r="AOM57">
        <v>68.668641780000002</v>
      </c>
      <c r="AON57">
        <v>69.186559200000005</v>
      </c>
      <c r="AOO57">
        <v>69.122639820000003</v>
      </c>
      <c r="AOP57">
        <v>68.873102750000001</v>
      </c>
      <c r="AOQ57">
        <v>68.875428189999994</v>
      </c>
      <c r="AOR57">
        <v>67.628760240000005</v>
      </c>
      <c r="AOS57">
        <v>66.356430489999994</v>
      </c>
      <c r="AOT57">
        <v>65.294309709999993</v>
      </c>
      <c r="AOU57">
        <v>64.801256670000001</v>
      </c>
      <c r="AOV57">
        <v>63.497390109999998</v>
      </c>
      <c r="AOW57">
        <v>62.586303489999999</v>
      </c>
      <c r="AOX57">
        <v>61.29626296</v>
      </c>
      <c r="AOY57">
        <v>60.812632309999998</v>
      </c>
      <c r="AOZ57">
        <v>59.17100945</v>
      </c>
      <c r="APA57">
        <v>58.328486869999999</v>
      </c>
      <c r="APB57">
        <v>57.072494900000002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703.16399990000002</v>
      </c>
      <c r="APK57">
        <v>936.1516216</v>
      </c>
      <c r="APL57">
        <v>593.3766905</v>
      </c>
      <c r="APM57">
        <v>563.94291740000006</v>
      </c>
      <c r="APN57">
        <v>715.52188330000001</v>
      </c>
      <c r="APO57">
        <v>771.45020939999995</v>
      </c>
      <c r="APP57">
        <v>655.86413660000005</v>
      </c>
      <c r="APQ57">
        <v>787.82078060000003</v>
      </c>
      <c r="APR57">
        <v>662.38275150000004</v>
      </c>
      <c r="APS57">
        <v>635.22476349999999</v>
      </c>
      <c r="APT57">
        <v>705.75191199999995</v>
      </c>
      <c r="APU57">
        <v>797.47920820000002</v>
      </c>
      <c r="APV57">
        <v>874.31088729999999</v>
      </c>
      <c r="APW57">
        <v>605.01245870000002</v>
      </c>
      <c r="APX57">
        <v>711.86065299999996</v>
      </c>
      <c r="APY57">
        <v>702.54513299999996</v>
      </c>
      <c r="APZ57">
        <v>747.37157590000004</v>
      </c>
      <c r="AQA57">
        <v>513.91912869999999</v>
      </c>
      <c r="AQB57">
        <v>666.08932019999997</v>
      </c>
      <c r="AQC57">
        <v>627.14681959999996</v>
      </c>
      <c r="AQD57">
        <v>646.97750199999996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63.358409360000003</v>
      </c>
      <c r="ARO57">
        <v>60.293651439999998</v>
      </c>
      <c r="ARP57">
        <v>58.127123709999999</v>
      </c>
      <c r="ARQ57">
        <v>55.81344051</v>
      </c>
      <c r="ARR57">
        <v>53.265334060000001</v>
      </c>
      <c r="ARS57">
        <v>51.381676319999997</v>
      </c>
      <c r="ART57">
        <v>49.457375589999998</v>
      </c>
      <c r="ARU57">
        <v>47.499461019999998</v>
      </c>
      <c r="ARV57">
        <v>45.679740379999998</v>
      </c>
      <c r="ARW57">
        <v>43.912892970000001</v>
      </c>
      <c r="ARX57">
        <v>42.47188912</v>
      </c>
      <c r="ARY57">
        <v>40.938451350000001</v>
      </c>
      <c r="ARZ57">
        <v>39.42307374</v>
      </c>
      <c r="ASA57">
        <v>38.303336860000002</v>
      </c>
      <c r="ASB57">
        <v>37.370378260000003</v>
      </c>
      <c r="ASC57">
        <v>36.351786580000002</v>
      </c>
      <c r="ASD57">
        <v>34.896446150000003</v>
      </c>
      <c r="ASE57">
        <v>34.113071429999998</v>
      </c>
      <c r="ASF57">
        <v>32.927675129999997</v>
      </c>
      <c r="ASG57">
        <v>32.231241560000001</v>
      </c>
      <c r="ASH57">
        <v>31.246108320000001</v>
      </c>
    </row>
    <row r="58" spans="3:1178" x14ac:dyDescent="0.25">
      <c r="C58">
        <v>0</v>
      </c>
      <c r="D58">
        <v>0</v>
      </c>
      <c r="E58">
        <v>0</v>
      </c>
      <c r="F58">
        <v>252</v>
      </c>
      <c r="G58">
        <v>252</v>
      </c>
      <c r="H58">
        <v>226</v>
      </c>
      <c r="I58">
        <v>233</v>
      </c>
      <c r="J58">
        <v>200</v>
      </c>
      <c r="K58">
        <v>245</v>
      </c>
      <c r="L58">
        <v>250</v>
      </c>
      <c r="M58">
        <v>232</v>
      </c>
      <c r="N58">
        <v>208</v>
      </c>
      <c r="O58">
        <v>241</v>
      </c>
      <c r="P58">
        <v>220</v>
      </c>
      <c r="Q58">
        <v>258</v>
      </c>
      <c r="R58">
        <v>263</v>
      </c>
      <c r="S58">
        <v>251</v>
      </c>
      <c r="T58">
        <v>224</v>
      </c>
      <c r="U58">
        <v>198</v>
      </c>
      <c r="V58">
        <v>253</v>
      </c>
      <c r="W58">
        <v>235</v>
      </c>
      <c r="X58">
        <v>230</v>
      </c>
      <c r="Y58">
        <v>226</v>
      </c>
      <c r="Z58">
        <v>252</v>
      </c>
      <c r="AA58">
        <v>217</v>
      </c>
      <c r="AB58">
        <v>245</v>
      </c>
      <c r="AC58">
        <v>212</v>
      </c>
      <c r="AD58">
        <v>238</v>
      </c>
      <c r="AE58">
        <v>0</v>
      </c>
      <c r="AF58">
        <v>0</v>
      </c>
      <c r="AG58">
        <v>0</v>
      </c>
      <c r="AH58">
        <v>80</v>
      </c>
      <c r="AI58">
        <v>81</v>
      </c>
      <c r="AJ58">
        <v>87</v>
      </c>
      <c r="AK58">
        <v>79</v>
      </c>
      <c r="AL58">
        <v>90</v>
      </c>
      <c r="AM58">
        <v>95</v>
      </c>
      <c r="AN58">
        <v>88</v>
      </c>
      <c r="AO58">
        <v>90</v>
      </c>
      <c r="AP58">
        <v>98</v>
      </c>
      <c r="AQ58">
        <v>115</v>
      </c>
      <c r="AR58">
        <v>107</v>
      </c>
      <c r="AS58">
        <v>111</v>
      </c>
      <c r="AT58">
        <v>94</v>
      </c>
      <c r="AU58">
        <v>109</v>
      </c>
      <c r="AV58">
        <v>109</v>
      </c>
      <c r="AW58">
        <v>124</v>
      </c>
      <c r="AX58">
        <v>118</v>
      </c>
      <c r="AY58">
        <v>116</v>
      </c>
      <c r="AZ58">
        <v>114</v>
      </c>
      <c r="BA58">
        <v>161</v>
      </c>
      <c r="BB58">
        <v>119</v>
      </c>
      <c r="BC58">
        <v>143</v>
      </c>
      <c r="BD58">
        <v>132</v>
      </c>
      <c r="BE58">
        <v>133</v>
      </c>
      <c r="BF58">
        <v>135</v>
      </c>
      <c r="BG58">
        <v>0</v>
      </c>
      <c r="BH58">
        <v>0</v>
      </c>
      <c r="BI58">
        <v>0</v>
      </c>
      <c r="BJ58">
        <v>200</v>
      </c>
      <c r="BK58">
        <v>181</v>
      </c>
      <c r="BL58">
        <v>198</v>
      </c>
      <c r="BM58">
        <v>201</v>
      </c>
      <c r="BN58">
        <v>176</v>
      </c>
      <c r="BO58">
        <v>156</v>
      </c>
      <c r="BP58">
        <v>164</v>
      </c>
      <c r="BQ58">
        <v>170</v>
      </c>
      <c r="BR58">
        <v>159</v>
      </c>
      <c r="BS58">
        <v>191</v>
      </c>
      <c r="BT58">
        <v>151</v>
      </c>
      <c r="BU58">
        <v>157</v>
      </c>
      <c r="BV58">
        <v>162</v>
      </c>
      <c r="BW58">
        <v>166</v>
      </c>
      <c r="BX58">
        <v>165</v>
      </c>
      <c r="BY58">
        <v>159</v>
      </c>
      <c r="BZ58">
        <v>146</v>
      </c>
      <c r="CA58">
        <v>165</v>
      </c>
      <c r="CB58">
        <v>159</v>
      </c>
      <c r="CC58">
        <v>142</v>
      </c>
      <c r="CD58">
        <v>151</v>
      </c>
      <c r="CE58">
        <v>156</v>
      </c>
      <c r="CF58">
        <v>144</v>
      </c>
      <c r="CG58">
        <v>151</v>
      </c>
      <c r="CH58">
        <v>146</v>
      </c>
      <c r="CI58">
        <v>0</v>
      </c>
      <c r="CJ58">
        <v>0</v>
      </c>
      <c r="CK58">
        <v>0</v>
      </c>
      <c r="CL58">
        <v>36</v>
      </c>
      <c r="CM58">
        <v>48</v>
      </c>
      <c r="CN58">
        <v>36</v>
      </c>
      <c r="CO58">
        <v>45</v>
      </c>
      <c r="CP58">
        <v>37</v>
      </c>
      <c r="CQ58">
        <v>40</v>
      </c>
      <c r="CR58">
        <v>42</v>
      </c>
      <c r="CS58">
        <v>43</v>
      </c>
      <c r="CT58">
        <v>39</v>
      </c>
      <c r="CU58">
        <v>39</v>
      </c>
      <c r="CV58">
        <v>47</v>
      </c>
      <c r="CW58">
        <v>47</v>
      </c>
      <c r="CX58">
        <v>45</v>
      </c>
      <c r="CY58">
        <v>54</v>
      </c>
      <c r="CZ58">
        <v>44</v>
      </c>
      <c r="DA58">
        <v>48</v>
      </c>
      <c r="DB58">
        <v>43</v>
      </c>
      <c r="DC58">
        <v>39</v>
      </c>
      <c r="DD58">
        <v>38</v>
      </c>
      <c r="DE58">
        <v>40</v>
      </c>
      <c r="DF58">
        <v>30</v>
      </c>
      <c r="DG58">
        <v>36</v>
      </c>
      <c r="DH58">
        <v>53</v>
      </c>
      <c r="DI58">
        <v>40</v>
      </c>
      <c r="DJ58">
        <v>52</v>
      </c>
      <c r="DK58">
        <v>0</v>
      </c>
      <c r="DL58">
        <v>0</v>
      </c>
      <c r="DM58">
        <v>0</v>
      </c>
      <c r="DN58">
        <v>1</v>
      </c>
      <c r="DO58">
        <v>4</v>
      </c>
      <c r="DP58">
        <v>3</v>
      </c>
      <c r="DQ58">
        <v>1</v>
      </c>
      <c r="DR58">
        <v>5</v>
      </c>
      <c r="DS58">
        <v>1</v>
      </c>
      <c r="DT58">
        <v>2</v>
      </c>
      <c r="DU58">
        <v>2</v>
      </c>
      <c r="DV58">
        <v>4</v>
      </c>
      <c r="DW58">
        <v>1</v>
      </c>
      <c r="DX58">
        <v>2</v>
      </c>
      <c r="DY58">
        <v>4</v>
      </c>
      <c r="DZ58">
        <v>2</v>
      </c>
      <c r="EA58">
        <v>3</v>
      </c>
      <c r="EB58">
        <v>2</v>
      </c>
      <c r="EC58">
        <v>5</v>
      </c>
      <c r="ED58">
        <v>5</v>
      </c>
      <c r="EE58">
        <v>5</v>
      </c>
      <c r="EF58">
        <v>4</v>
      </c>
      <c r="EG58">
        <v>7</v>
      </c>
      <c r="EH58">
        <v>9</v>
      </c>
      <c r="EI58">
        <v>5</v>
      </c>
      <c r="EJ58">
        <v>7</v>
      </c>
      <c r="EK58">
        <v>2</v>
      </c>
      <c r="EL58">
        <v>5</v>
      </c>
      <c r="EM58">
        <v>0</v>
      </c>
      <c r="EN58">
        <v>0</v>
      </c>
      <c r="EO58">
        <v>0</v>
      </c>
      <c r="EP58">
        <v>10</v>
      </c>
      <c r="EQ58">
        <v>10</v>
      </c>
      <c r="ER58">
        <v>25</v>
      </c>
      <c r="ES58">
        <v>10</v>
      </c>
      <c r="ET58">
        <v>25</v>
      </c>
      <c r="EU58">
        <v>25</v>
      </c>
      <c r="EV58">
        <v>5</v>
      </c>
      <c r="EW58">
        <v>0</v>
      </c>
      <c r="EX58">
        <v>20</v>
      </c>
      <c r="EY58">
        <v>15</v>
      </c>
      <c r="EZ58">
        <v>10</v>
      </c>
      <c r="FA58">
        <v>20</v>
      </c>
      <c r="FB58">
        <v>15</v>
      </c>
      <c r="FC58">
        <v>15</v>
      </c>
      <c r="FD58">
        <v>5</v>
      </c>
      <c r="FE58">
        <v>10</v>
      </c>
      <c r="FF58">
        <v>15</v>
      </c>
      <c r="FG58">
        <v>30</v>
      </c>
      <c r="FH58">
        <v>45</v>
      </c>
      <c r="FI58">
        <v>20</v>
      </c>
      <c r="FJ58">
        <v>30</v>
      </c>
      <c r="FK58">
        <v>20</v>
      </c>
      <c r="FL58">
        <v>40</v>
      </c>
      <c r="FM58">
        <v>40</v>
      </c>
      <c r="FN58">
        <v>30</v>
      </c>
      <c r="FO58">
        <v>0</v>
      </c>
      <c r="FP58">
        <v>0</v>
      </c>
      <c r="FQ58">
        <v>6863</v>
      </c>
      <c r="FR58">
        <v>6943</v>
      </c>
      <c r="FS58">
        <v>7058</v>
      </c>
      <c r="FT58">
        <v>7179</v>
      </c>
      <c r="FU58">
        <v>7306</v>
      </c>
      <c r="FV58">
        <v>7401</v>
      </c>
      <c r="FW58">
        <v>7457</v>
      </c>
      <c r="FX58">
        <v>7520</v>
      </c>
      <c r="FY58">
        <v>7551</v>
      </c>
      <c r="FZ58">
        <v>7579</v>
      </c>
      <c r="GA58">
        <v>7649</v>
      </c>
      <c r="GB58">
        <v>7674</v>
      </c>
      <c r="GC58">
        <v>7728</v>
      </c>
      <c r="GD58">
        <v>7734</v>
      </c>
      <c r="GE58">
        <v>7737</v>
      </c>
      <c r="GF58">
        <v>7826</v>
      </c>
      <c r="GG58">
        <v>7877</v>
      </c>
      <c r="GH58">
        <v>7967</v>
      </c>
      <c r="GI58">
        <v>7986</v>
      </c>
      <c r="GJ58">
        <v>7960</v>
      </c>
      <c r="GK58">
        <v>7942</v>
      </c>
      <c r="GL58">
        <v>7933</v>
      </c>
      <c r="GM58">
        <v>7948</v>
      </c>
      <c r="GN58">
        <v>7938</v>
      </c>
      <c r="GO58">
        <v>7917</v>
      </c>
      <c r="GP58">
        <v>7956</v>
      </c>
      <c r="GQ58">
        <v>0</v>
      </c>
      <c r="GR58">
        <v>0</v>
      </c>
      <c r="GS58">
        <v>823</v>
      </c>
      <c r="GT58">
        <v>915</v>
      </c>
      <c r="GU58">
        <v>1009</v>
      </c>
      <c r="GV58">
        <v>1096</v>
      </c>
      <c r="GW58">
        <v>1173</v>
      </c>
      <c r="GX58">
        <v>1237</v>
      </c>
      <c r="GY58">
        <v>1330</v>
      </c>
      <c r="GZ58">
        <v>1412</v>
      </c>
      <c r="HA58">
        <v>1501</v>
      </c>
      <c r="HB58">
        <v>1569</v>
      </c>
      <c r="HC58">
        <v>1635</v>
      </c>
      <c r="HD58">
        <v>1708</v>
      </c>
      <c r="HE58">
        <v>1767</v>
      </c>
      <c r="HF58">
        <v>1851</v>
      </c>
      <c r="HG58">
        <v>1917</v>
      </c>
      <c r="HH58">
        <v>1966</v>
      </c>
      <c r="HI58">
        <v>2020</v>
      </c>
      <c r="HJ58">
        <v>2076</v>
      </c>
      <c r="HK58">
        <v>2125</v>
      </c>
      <c r="HL58">
        <v>2209</v>
      </c>
      <c r="HM58">
        <v>2272</v>
      </c>
      <c r="HN58">
        <v>2291</v>
      </c>
      <c r="HO58">
        <v>2341</v>
      </c>
      <c r="HP58">
        <v>2367</v>
      </c>
      <c r="HQ58">
        <v>2393</v>
      </c>
      <c r="HR58">
        <v>2422</v>
      </c>
      <c r="HS58">
        <v>0</v>
      </c>
      <c r="HT58">
        <v>0</v>
      </c>
      <c r="HU58">
        <v>67</v>
      </c>
      <c r="HV58">
        <v>68</v>
      </c>
      <c r="HW58">
        <v>71</v>
      </c>
      <c r="HX58">
        <v>84</v>
      </c>
      <c r="HY58">
        <v>86</v>
      </c>
      <c r="HZ58">
        <v>89</v>
      </c>
      <c r="IA58">
        <v>93</v>
      </c>
      <c r="IB58">
        <v>96</v>
      </c>
      <c r="IC58">
        <v>102</v>
      </c>
      <c r="ID58">
        <v>105</v>
      </c>
      <c r="IE58">
        <v>107</v>
      </c>
      <c r="IF58">
        <v>114</v>
      </c>
      <c r="IG58">
        <v>123</v>
      </c>
      <c r="IH58">
        <v>127</v>
      </c>
      <c r="II58">
        <v>137</v>
      </c>
      <c r="IJ58">
        <v>135</v>
      </c>
      <c r="IK58">
        <v>142</v>
      </c>
      <c r="IL58">
        <v>139</v>
      </c>
      <c r="IM58">
        <v>145</v>
      </c>
      <c r="IN58">
        <v>146</v>
      </c>
      <c r="IO58">
        <v>153</v>
      </c>
      <c r="IP58">
        <v>160</v>
      </c>
      <c r="IQ58">
        <v>167</v>
      </c>
      <c r="IR58">
        <v>170</v>
      </c>
      <c r="IS58">
        <v>171</v>
      </c>
      <c r="IT58">
        <v>168</v>
      </c>
      <c r="IU58">
        <v>0</v>
      </c>
      <c r="IV58">
        <v>0</v>
      </c>
      <c r="IW58">
        <v>3</v>
      </c>
      <c r="IX58">
        <v>2</v>
      </c>
      <c r="IY58">
        <v>2</v>
      </c>
      <c r="IZ58">
        <v>2</v>
      </c>
      <c r="JA58">
        <v>4</v>
      </c>
      <c r="JB58">
        <v>3</v>
      </c>
      <c r="JC58">
        <v>3</v>
      </c>
      <c r="JD58">
        <v>2</v>
      </c>
      <c r="JE58">
        <v>2</v>
      </c>
      <c r="JF58">
        <v>4</v>
      </c>
      <c r="JG58">
        <v>6</v>
      </c>
      <c r="JH58">
        <v>9</v>
      </c>
      <c r="JI58">
        <v>8</v>
      </c>
      <c r="JJ58">
        <v>7</v>
      </c>
      <c r="JK58">
        <v>5</v>
      </c>
      <c r="JL58">
        <v>9</v>
      </c>
      <c r="JM58">
        <v>8</v>
      </c>
      <c r="JN58">
        <v>12</v>
      </c>
      <c r="JO58">
        <v>12</v>
      </c>
      <c r="JP58">
        <v>12</v>
      </c>
      <c r="JQ58">
        <v>14</v>
      </c>
      <c r="JR58">
        <v>15</v>
      </c>
      <c r="JS58">
        <v>11</v>
      </c>
      <c r="JT58">
        <v>12</v>
      </c>
      <c r="JU58">
        <v>13</v>
      </c>
      <c r="JV58">
        <v>11</v>
      </c>
      <c r="JW58">
        <v>0</v>
      </c>
      <c r="JX58">
        <v>0</v>
      </c>
      <c r="JY58">
        <v>0</v>
      </c>
      <c r="JZ58">
        <v>11</v>
      </c>
      <c r="KA58">
        <v>19</v>
      </c>
      <c r="KB58">
        <v>26</v>
      </c>
      <c r="KC58">
        <v>29</v>
      </c>
      <c r="KD58">
        <v>45</v>
      </c>
      <c r="KE58">
        <v>51</v>
      </c>
      <c r="KF58">
        <v>64</v>
      </c>
      <c r="KG58">
        <v>74</v>
      </c>
      <c r="KH58">
        <v>86</v>
      </c>
      <c r="KI58">
        <v>100</v>
      </c>
      <c r="KJ58">
        <v>115</v>
      </c>
      <c r="KK58">
        <v>130</v>
      </c>
      <c r="KL58">
        <v>143</v>
      </c>
      <c r="KM58">
        <v>160</v>
      </c>
      <c r="KN58">
        <v>170</v>
      </c>
      <c r="KO58">
        <v>197</v>
      </c>
      <c r="KP58">
        <v>211</v>
      </c>
      <c r="KQ58">
        <v>229</v>
      </c>
      <c r="KR58">
        <v>246</v>
      </c>
      <c r="KS58">
        <v>259</v>
      </c>
      <c r="KT58">
        <v>284</v>
      </c>
      <c r="KU58">
        <v>303</v>
      </c>
      <c r="KV58">
        <v>322</v>
      </c>
      <c r="KW58">
        <v>342</v>
      </c>
      <c r="KX58">
        <v>358</v>
      </c>
      <c r="KY58">
        <v>0</v>
      </c>
      <c r="KZ58">
        <v>0</v>
      </c>
      <c r="LA58">
        <v>0</v>
      </c>
      <c r="LB58">
        <v>237</v>
      </c>
      <c r="LC58">
        <v>453</v>
      </c>
      <c r="LD58">
        <v>658</v>
      </c>
      <c r="LE58">
        <v>850</v>
      </c>
      <c r="LF58">
        <v>1011</v>
      </c>
      <c r="LG58">
        <v>1199</v>
      </c>
      <c r="LH58">
        <v>1382</v>
      </c>
      <c r="LI58">
        <v>1558</v>
      </c>
      <c r="LJ58">
        <v>1750</v>
      </c>
      <c r="LK58">
        <v>1934</v>
      </c>
      <c r="LL58">
        <v>2116</v>
      </c>
      <c r="LM58">
        <v>2268</v>
      </c>
      <c r="LN58">
        <v>2438</v>
      </c>
      <c r="LO58">
        <v>2601</v>
      </c>
      <c r="LP58">
        <v>2743</v>
      </c>
      <c r="LQ58">
        <v>2900</v>
      </c>
      <c r="LR58">
        <v>3078</v>
      </c>
      <c r="LS58">
        <v>3249</v>
      </c>
      <c r="LT58">
        <v>3380</v>
      </c>
      <c r="LU58">
        <v>3534</v>
      </c>
      <c r="LV58">
        <v>3703</v>
      </c>
      <c r="LW58">
        <v>3835</v>
      </c>
      <c r="LX58">
        <v>3975</v>
      </c>
      <c r="LY58">
        <v>4124</v>
      </c>
      <c r="LZ58">
        <v>4268</v>
      </c>
      <c r="MA58">
        <v>0</v>
      </c>
      <c r="MB58">
        <v>0</v>
      </c>
      <c r="MC58">
        <v>1449</v>
      </c>
      <c r="MD58">
        <v>1460</v>
      </c>
      <c r="ME58">
        <v>1465</v>
      </c>
      <c r="MF58">
        <v>1465</v>
      </c>
      <c r="MG58">
        <v>1497</v>
      </c>
      <c r="MH58">
        <v>1545</v>
      </c>
      <c r="MI58">
        <v>1539</v>
      </c>
      <c r="MJ58">
        <v>1560</v>
      </c>
      <c r="MK58">
        <v>1596</v>
      </c>
      <c r="ML58">
        <v>1624</v>
      </c>
      <c r="MM58">
        <v>1625</v>
      </c>
      <c r="MN58">
        <v>1620</v>
      </c>
      <c r="MO58">
        <v>1665</v>
      </c>
      <c r="MP58">
        <v>1697</v>
      </c>
      <c r="MQ58">
        <v>1686</v>
      </c>
      <c r="MR58">
        <v>1716</v>
      </c>
      <c r="MS58">
        <v>1765</v>
      </c>
      <c r="MT58">
        <v>1762</v>
      </c>
      <c r="MU58">
        <v>1791</v>
      </c>
      <c r="MV58">
        <v>1840</v>
      </c>
      <c r="MW58">
        <v>1891</v>
      </c>
      <c r="MX58">
        <v>1930</v>
      </c>
      <c r="MY58">
        <v>1937</v>
      </c>
      <c r="MZ58">
        <v>1958</v>
      </c>
      <c r="NA58">
        <v>1972</v>
      </c>
      <c r="NB58">
        <v>1988</v>
      </c>
      <c r="NC58">
        <v>0</v>
      </c>
      <c r="ND58">
        <v>0</v>
      </c>
      <c r="NE58">
        <v>0</v>
      </c>
      <c r="NF58">
        <v>37</v>
      </c>
      <c r="NG58">
        <v>87</v>
      </c>
      <c r="NH58">
        <v>140</v>
      </c>
      <c r="NI58">
        <v>186</v>
      </c>
      <c r="NJ58">
        <v>222</v>
      </c>
      <c r="NK58">
        <v>279</v>
      </c>
      <c r="NL58">
        <v>328</v>
      </c>
      <c r="NM58">
        <v>369</v>
      </c>
      <c r="NN58">
        <v>417</v>
      </c>
      <c r="NO58">
        <v>467</v>
      </c>
      <c r="NP58">
        <v>517</v>
      </c>
      <c r="NQ58">
        <v>555</v>
      </c>
      <c r="NR58">
        <v>599</v>
      </c>
      <c r="NS58">
        <v>660</v>
      </c>
      <c r="NT58">
        <v>713</v>
      </c>
      <c r="NU58">
        <v>768</v>
      </c>
      <c r="NV58">
        <v>815</v>
      </c>
      <c r="NW58">
        <v>884</v>
      </c>
      <c r="NX58">
        <v>957</v>
      </c>
      <c r="NY58">
        <v>1002</v>
      </c>
      <c r="NZ58">
        <v>1054</v>
      </c>
      <c r="OA58">
        <v>1128</v>
      </c>
      <c r="OB58">
        <v>1203</v>
      </c>
      <c r="OC58">
        <v>1284</v>
      </c>
      <c r="OD58">
        <v>1357</v>
      </c>
      <c r="OE58">
        <v>0</v>
      </c>
      <c r="OF58">
        <v>0</v>
      </c>
      <c r="OG58">
        <v>2135</v>
      </c>
      <c r="OH58">
        <v>2250</v>
      </c>
      <c r="OI58">
        <v>2405</v>
      </c>
      <c r="OJ58">
        <v>2510</v>
      </c>
      <c r="OK58">
        <v>2611</v>
      </c>
      <c r="OL58">
        <v>2725</v>
      </c>
      <c r="OM58">
        <v>2837</v>
      </c>
      <c r="ON58">
        <v>2933</v>
      </c>
      <c r="OO58">
        <v>3057</v>
      </c>
      <c r="OP58">
        <v>3142</v>
      </c>
      <c r="OQ58">
        <v>3212</v>
      </c>
      <c r="OR58">
        <v>3314</v>
      </c>
      <c r="OS58">
        <v>3389</v>
      </c>
      <c r="OT58">
        <v>3452</v>
      </c>
      <c r="OU58">
        <v>3535</v>
      </c>
      <c r="OV58">
        <v>3622</v>
      </c>
      <c r="OW58">
        <v>3717</v>
      </c>
      <c r="OX58">
        <v>3805</v>
      </c>
      <c r="OY58">
        <v>3892</v>
      </c>
      <c r="OZ58">
        <v>3936</v>
      </c>
      <c r="PA58">
        <v>3970</v>
      </c>
      <c r="PB58">
        <v>4008</v>
      </c>
      <c r="PC58">
        <v>4015</v>
      </c>
      <c r="PD58">
        <v>4042</v>
      </c>
      <c r="PE58">
        <v>4073</v>
      </c>
      <c r="PF58">
        <v>4117</v>
      </c>
      <c r="PG58">
        <v>0</v>
      </c>
      <c r="PH58">
        <v>0</v>
      </c>
      <c r="PI58">
        <v>0</v>
      </c>
      <c r="PJ58">
        <v>81</v>
      </c>
      <c r="PK58">
        <v>183</v>
      </c>
      <c r="PL58">
        <v>280</v>
      </c>
      <c r="PM58">
        <v>380</v>
      </c>
      <c r="PN58">
        <v>468</v>
      </c>
      <c r="PO58">
        <v>581</v>
      </c>
      <c r="PP58">
        <v>686</v>
      </c>
      <c r="PQ58">
        <v>799</v>
      </c>
      <c r="PR58">
        <v>910</v>
      </c>
      <c r="PS58">
        <v>1038</v>
      </c>
      <c r="PT58">
        <v>1166</v>
      </c>
      <c r="PU58">
        <v>1302</v>
      </c>
      <c r="PV58">
        <v>1428</v>
      </c>
      <c r="PW58">
        <v>1559</v>
      </c>
      <c r="PX58">
        <v>1690</v>
      </c>
      <c r="PY58">
        <v>1823</v>
      </c>
      <c r="PZ58">
        <v>1950</v>
      </c>
      <c r="QA58">
        <v>2086</v>
      </c>
      <c r="QB58">
        <v>2240</v>
      </c>
      <c r="QC58">
        <v>2392</v>
      </c>
      <c r="QD58">
        <v>2543</v>
      </c>
      <c r="QE58">
        <v>2718</v>
      </c>
      <c r="QF58">
        <v>2892</v>
      </c>
      <c r="QG58">
        <v>3056</v>
      </c>
      <c r="QH58">
        <v>3222</v>
      </c>
      <c r="QI58">
        <v>0</v>
      </c>
      <c r="QJ58">
        <v>0</v>
      </c>
      <c r="QK58">
        <v>7527</v>
      </c>
      <c r="QL58">
        <v>8162</v>
      </c>
      <c r="QM58">
        <v>8598</v>
      </c>
      <c r="QN58">
        <v>8918</v>
      </c>
      <c r="QO58">
        <v>9236</v>
      </c>
      <c r="QP58">
        <v>9487</v>
      </c>
      <c r="QQ58">
        <v>9548</v>
      </c>
      <c r="QR58">
        <v>9692</v>
      </c>
      <c r="QS58">
        <v>9828</v>
      </c>
      <c r="QT58">
        <v>9929</v>
      </c>
      <c r="QU58">
        <v>9959</v>
      </c>
      <c r="QV58">
        <v>10013</v>
      </c>
      <c r="QW58">
        <v>10055</v>
      </c>
      <c r="QX58">
        <v>9995</v>
      </c>
      <c r="QY58">
        <v>10064</v>
      </c>
      <c r="QZ58">
        <v>10162</v>
      </c>
      <c r="RA58">
        <v>10184</v>
      </c>
      <c r="RB58">
        <v>10203</v>
      </c>
      <c r="RC58">
        <v>10181</v>
      </c>
      <c r="RD58">
        <v>10188</v>
      </c>
      <c r="RE58">
        <v>10247</v>
      </c>
      <c r="RF58">
        <v>10333</v>
      </c>
      <c r="RG58">
        <v>10326</v>
      </c>
      <c r="RH58">
        <v>10321</v>
      </c>
      <c r="RI58">
        <v>10266</v>
      </c>
      <c r="RJ58">
        <v>10302</v>
      </c>
      <c r="RK58">
        <v>0</v>
      </c>
      <c r="RL58">
        <v>0</v>
      </c>
      <c r="RM58">
        <v>8369</v>
      </c>
      <c r="RN58">
        <v>8337</v>
      </c>
      <c r="RO58">
        <v>8313</v>
      </c>
      <c r="RP58">
        <v>8312</v>
      </c>
      <c r="RQ58">
        <v>8332</v>
      </c>
      <c r="RR58">
        <v>8384</v>
      </c>
      <c r="RS58">
        <v>8452</v>
      </c>
      <c r="RT58">
        <v>8444</v>
      </c>
      <c r="RU58">
        <v>8468</v>
      </c>
      <c r="RV58">
        <v>8504</v>
      </c>
      <c r="RW58">
        <v>8525</v>
      </c>
      <c r="RX58">
        <v>8526</v>
      </c>
      <c r="RY58">
        <v>8580</v>
      </c>
      <c r="RZ58">
        <v>8668</v>
      </c>
      <c r="SA58">
        <v>8673</v>
      </c>
      <c r="SB58">
        <v>8674</v>
      </c>
      <c r="SC58">
        <v>8682</v>
      </c>
      <c r="SD58">
        <v>8731</v>
      </c>
      <c r="SE58">
        <v>8764</v>
      </c>
      <c r="SF58">
        <v>8780</v>
      </c>
      <c r="SG58">
        <v>8801</v>
      </c>
      <c r="SH58">
        <v>8769</v>
      </c>
      <c r="SI58">
        <v>8765</v>
      </c>
      <c r="SJ58">
        <v>8778</v>
      </c>
      <c r="SK58">
        <v>8816</v>
      </c>
      <c r="SL58">
        <v>8830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822834.52040000004</v>
      </c>
      <c r="SU58">
        <v>804913.14069999999</v>
      </c>
      <c r="SV58">
        <v>788071.26139999996</v>
      </c>
      <c r="SW58">
        <v>768271.80519999994</v>
      </c>
      <c r="SX58">
        <v>748660.82310000004</v>
      </c>
      <c r="SY58">
        <v>733568.43660000002</v>
      </c>
      <c r="SZ58">
        <v>714530.12860000005</v>
      </c>
      <c r="TA58">
        <v>698600.09380000003</v>
      </c>
      <c r="TB58">
        <v>678779.11190000002</v>
      </c>
      <c r="TC58">
        <v>659264.47439999995</v>
      </c>
      <c r="TD58">
        <v>647425.3432</v>
      </c>
      <c r="TE58">
        <v>632664.50989999995</v>
      </c>
      <c r="TF58">
        <v>621255.46180000005</v>
      </c>
      <c r="TG58">
        <v>604599.08259999997</v>
      </c>
      <c r="TH58">
        <v>585078.34069999994</v>
      </c>
      <c r="TI58">
        <v>566752.71770000004</v>
      </c>
      <c r="TJ58">
        <v>549621.81019999995</v>
      </c>
      <c r="TK58">
        <v>534622.38329999999</v>
      </c>
      <c r="TL58">
        <v>518397.7991</v>
      </c>
      <c r="TM58">
        <v>501967.35570000001</v>
      </c>
      <c r="TN58">
        <v>489747.67119999998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160973.77679999999</v>
      </c>
      <c r="TW58">
        <v>168035.0387</v>
      </c>
      <c r="TX58">
        <v>173199.1201</v>
      </c>
      <c r="TY58">
        <v>178753.45809999999</v>
      </c>
      <c r="TZ58">
        <v>181409.27129999999</v>
      </c>
      <c r="UA58">
        <v>183534.22719999999</v>
      </c>
      <c r="UB58">
        <v>186144.39</v>
      </c>
      <c r="UC58">
        <v>186965.47210000001</v>
      </c>
      <c r="UD58">
        <v>190149.00409999999</v>
      </c>
      <c r="UE58">
        <v>191193.23629999999</v>
      </c>
      <c r="UF58">
        <v>190369.20680000001</v>
      </c>
      <c r="UG58">
        <v>189901.035</v>
      </c>
      <c r="UH58">
        <v>189481.1827</v>
      </c>
      <c r="UI58">
        <v>188304.391</v>
      </c>
      <c r="UJ58">
        <v>190046.55609999999</v>
      </c>
      <c r="UK58">
        <v>189773.4227</v>
      </c>
      <c r="UL58">
        <v>185786.8314</v>
      </c>
      <c r="UM58">
        <v>184312.1765</v>
      </c>
      <c r="UN58">
        <v>180931.27650000001</v>
      </c>
      <c r="UO58">
        <v>177590.96340000001</v>
      </c>
      <c r="UP58">
        <v>174507.89449999999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228851.14569999999</v>
      </c>
      <c r="UY58">
        <v>232171.44699999999</v>
      </c>
      <c r="UZ58">
        <v>232680.43549999999</v>
      </c>
      <c r="VA58">
        <v>240022.29389999999</v>
      </c>
      <c r="VB58">
        <v>239885.21660000001</v>
      </c>
      <c r="VC58">
        <v>237334.42600000001</v>
      </c>
      <c r="VD58">
        <v>245496.0944</v>
      </c>
      <c r="VE58">
        <v>257162.4903</v>
      </c>
      <c r="VF58">
        <v>257791.7458</v>
      </c>
      <c r="VG58">
        <v>269990.5907</v>
      </c>
      <c r="VH58">
        <v>258300.11869999999</v>
      </c>
      <c r="VI58">
        <v>263780.05650000001</v>
      </c>
      <c r="VJ58">
        <v>250686.63920000001</v>
      </c>
      <c r="VK58">
        <v>253890.91769999999</v>
      </c>
      <c r="VL58">
        <v>248196.0092</v>
      </c>
      <c r="VM58">
        <v>252520.21160000001</v>
      </c>
      <c r="VN58">
        <v>256381.96489999999</v>
      </c>
      <c r="VO58">
        <v>259804.53969999999</v>
      </c>
      <c r="VP58">
        <v>256768.62830000001</v>
      </c>
      <c r="VQ58">
        <v>250756.34169999999</v>
      </c>
      <c r="VR58">
        <v>239181.65789999999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184802.74549999999</v>
      </c>
      <c r="WA58">
        <v>179420.14129999999</v>
      </c>
      <c r="WB58">
        <v>116129.5413</v>
      </c>
      <c r="WC58">
        <v>112747.1275</v>
      </c>
      <c r="WD58">
        <v>218926.46109999999</v>
      </c>
      <c r="WE58">
        <v>318824.94329999998</v>
      </c>
      <c r="WF58">
        <v>464308.16989999998</v>
      </c>
      <c r="WG58">
        <v>400697.4497</v>
      </c>
      <c r="WH58">
        <v>340398.31890000001</v>
      </c>
      <c r="WI58">
        <v>236059.86060000001</v>
      </c>
      <c r="WJ58">
        <v>412531.79519999999</v>
      </c>
      <c r="WK58">
        <v>356014.49420000002</v>
      </c>
      <c r="WL58">
        <v>518467.71</v>
      </c>
      <c r="WM58">
        <v>503366.70880000002</v>
      </c>
      <c r="WN58">
        <v>488705.54249999998</v>
      </c>
      <c r="WO58">
        <v>553549.96719999996</v>
      </c>
      <c r="WP58">
        <v>575814.8064</v>
      </c>
      <c r="WQ58">
        <v>409965.23430000001</v>
      </c>
      <c r="WR58">
        <v>434208.54470000003</v>
      </c>
      <c r="WS58">
        <v>456691.83510000003</v>
      </c>
      <c r="WT58">
        <v>375176.2648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13600000</v>
      </c>
      <c r="ZG58">
        <v>13100000</v>
      </c>
      <c r="ZH58">
        <v>12900000</v>
      </c>
      <c r="ZI58">
        <v>12800000</v>
      </c>
      <c r="ZJ58">
        <v>12700000</v>
      </c>
      <c r="ZK58">
        <v>12300000</v>
      </c>
      <c r="ZL58">
        <v>11900000</v>
      </c>
      <c r="ZM58">
        <v>11900000</v>
      </c>
      <c r="ZN58">
        <v>11800000</v>
      </c>
      <c r="ZO58">
        <v>11300000</v>
      </c>
      <c r="ZP58">
        <v>11200000</v>
      </c>
      <c r="ZQ58">
        <v>11200000</v>
      </c>
      <c r="ZR58">
        <v>10800000</v>
      </c>
      <c r="ZS58">
        <v>10700000</v>
      </c>
      <c r="ZT58">
        <v>10700000</v>
      </c>
      <c r="ZU58">
        <v>10700000</v>
      </c>
      <c r="ZV58">
        <v>10600000</v>
      </c>
      <c r="ZW58">
        <v>10300000</v>
      </c>
      <c r="ZX58">
        <v>10100000</v>
      </c>
      <c r="ZY58">
        <v>9870000</v>
      </c>
      <c r="ZZ58">
        <v>9660000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18700000</v>
      </c>
      <c r="ABK58">
        <v>19000000</v>
      </c>
      <c r="ABL58">
        <v>19000000</v>
      </c>
      <c r="ABM58">
        <v>19200000</v>
      </c>
      <c r="ABN58">
        <v>19200000</v>
      </c>
      <c r="ABO58">
        <v>19100000</v>
      </c>
      <c r="ABP58">
        <v>19100000</v>
      </c>
      <c r="ABQ58">
        <v>19000000</v>
      </c>
      <c r="ABR58">
        <v>18700000</v>
      </c>
      <c r="ABS58">
        <v>18600000</v>
      </c>
      <c r="ABT58">
        <v>18500000</v>
      </c>
      <c r="ABU58">
        <v>18500000</v>
      </c>
      <c r="ABV58">
        <v>18400000</v>
      </c>
      <c r="ABW58">
        <v>18200000</v>
      </c>
      <c r="ABX58">
        <v>17900000</v>
      </c>
      <c r="ABY58">
        <v>17500000</v>
      </c>
      <c r="ABZ58">
        <v>17200000</v>
      </c>
      <c r="ACA58">
        <v>16700000</v>
      </c>
      <c r="ACB58">
        <v>16300000</v>
      </c>
      <c r="ACC58">
        <v>16000000</v>
      </c>
      <c r="ACD58">
        <v>15700000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2690000</v>
      </c>
      <c r="ADO58">
        <v>2630000</v>
      </c>
      <c r="ADP58">
        <v>2590000</v>
      </c>
      <c r="ADQ58">
        <v>2550000</v>
      </c>
      <c r="ADR58">
        <v>2500000</v>
      </c>
      <c r="ADS58">
        <v>2430000</v>
      </c>
      <c r="ADT58">
        <v>2380000</v>
      </c>
      <c r="ADU58">
        <v>2320000</v>
      </c>
      <c r="ADV58">
        <v>2240000</v>
      </c>
      <c r="ADW58">
        <v>2190000</v>
      </c>
      <c r="ADX58">
        <v>2140000</v>
      </c>
      <c r="ADY58">
        <v>2080000</v>
      </c>
      <c r="ADZ58">
        <v>2030000</v>
      </c>
      <c r="AEA58">
        <v>1960000</v>
      </c>
      <c r="AEB58">
        <v>1910000</v>
      </c>
      <c r="AEC58">
        <v>1860000</v>
      </c>
      <c r="AED58">
        <v>1820000</v>
      </c>
      <c r="AEE58">
        <v>1770000</v>
      </c>
      <c r="AEF58">
        <v>1720000</v>
      </c>
      <c r="AEG58">
        <v>1660000</v>
      </c>
      <c r="AEH58">
        <v>1620000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9650000</v>
      </c>
      <c r="AEQ58">
        <v>9440000</v>
      </c>
      <c r="AER58">
        <v>9160000</v>
      </c>
      <c r="AES58">
        <v>8920000</v>
      </c>
      <c r="AET58">
        <v>8690000</v>
      </c>
      <c r="AEU58">
        <v>8460000</v>
      </c>
      <c r="AEV58">
        <v>8220000</v>
      </c>
      <c r="AEW58">
        <v>8030000</v>
      </c>
      <c r="AEX58">
        <v>7870000</v>
      </c>
      <c r="AEY58">
        <v>7650000</v>
      </c>
      <c r="AEZ58">
        <v>7430000</v>
      </c>
      <c r="AFA58">
        <v>7220000</v>
      </c>
      <c r="AFB58">
        <v>7050000</v>
      </c>
      <c r="AFC58">
        <v>6870000</v>
      </c>
      <c r="AFD58">
        <v>6680000</v>
      </c>
      <c r="AFE58">
        <v>6500000</v>
      </c>
      <c r="AFF58">
        <v>6290000</v>
      </c>
      <c r="AFG58">
        <v>6100000</v>
      </c>
      <c r="AFH58">
        <v>5930000</v>
      </c>
      <c r="AFI58">
        <v>5780000</v>
      </c>
      <c r="AFJ58">
        <v>5630000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164.57473519999999</v>
      </c>
      <c r="AGU58">
        <v>171.79395640000001</v>
      </c>
      <c r="AGV58">
        <v>177.07355749999999</v>
      </c>
      <c r="AGW58">
        <v>182.75214510000001</v>
      </c>
      <c r="AGX58">
        <v>185.46736849999999</v>
      </c>
      <c r="AGY58">
        <v>187.63985940000001</v>
      </c>
      <c r="AGZ58">
        <v>190.3084111</v>
      </c>
      <c r="AHA58">
        <v>191.1478607</v>
      </c>
      <c r="AHB58">
        <v>194.4026078</v>
      </c>
      <c r="AHC58">
        <v>195.47019929999999</v>
      </c>
      <c r="AHD58">
        <v>194.6277364</v>
      </c>
      <c r="AHE58">
        <v>194.14909159999999</v>
      </c>
      <c r="AHF58">
        <v>193.7198473</v>
      </c>
      <c r="AHG58">
        <v>192.51673099999999</v>
      </c>
      <c r="AHH58">
        <v>194.29786799999999</v>
      </c>
      <c r="AHI58">
        <v>194.0186247</v>
      </c>
      <c r="AHJ58">
        <v>189.94285400000001</v>
      </c>
      <c r="AHK58">
        <v>188.43521129999999</v>
      </c>
      <c r="AHL58">
        <v>184.97868109999999</v>
      </c>
      <c r="AHM58">
        <v>181.5636457</v>
      </c>
      <c r="AHN58">
        <v>178.411609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20.466940340000001</v>
      </c>
      <c r="AHW58">
        <v>20.763886240000001</v>
      </c>
      <c r="AHX58">
        <v>20.80940682</v>
      </c>
      <c r="AHY58">
        <v>21.466014319999999</v>
      </c>
      <c r="AHZ58">
        <v>21.45375503</v>
      </c>
      <c r="AIA58">
        <v>21.22562911</v>
      </c>
      <c r="AIB58">
        <v>21.955555019999998</v>
      </c>
      <c r="AIC58">
        <v>22.998920689999999</v>
      </c>
      <c r="AID58">
        <v>23.055197150000001</v>
      </c>
      <c r="AIE58">
        <v>24.146181559999999</v>
      </c>
      <c r="AIF58">
        <v>23.100662679999999</v>
      </c>
      <c r="AIG58">
        <v>23.590752250000001</v>
      </c>
      <c r="AIH58">
        <v>22.41976318</v>
      </c>
      <c r="AII58">
        <v>22.706332759999999</v>
      </c>
      <c r="AIJ58">
        <v>22.197017630000001</v>
      </c>
      <c r="AIK58">
        <v>22.583745830000002</v>
      </c>
      <c r="AIL58">
        <v>22.929115629999998</v>
      </c>
      <c r="AIM58">
        <v>23.235208190000002</v>
      </c>
      <c r="AIN58">
        <v>22.963696250000002</v>
      </c>
      <c r="AIO58">
        <v>22.425996909999999</v>
      </c>
      <c r="AIP58">
        <v>21.390833369999999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0.80980057699999997</v>
      </c>
      <c r="AIY58">
        <v>0.786214152</v>
      </c>
      <c r="AIZ58">
        <v>0.50887647400000002</v>
      </c>
      <c r="AJA58">
        <v>0.49405482899999997</v>
      </c>
      <c r="AJB58">
        <v>0.959329765</v>
      </c>
      <c r="AJC58">
        <v>1.3970821819999999</v>
      </c>
      <c r="AJD58">
        <v>2.0345857020000002</v>
      </c>
      <c r="AJE58">
        <v>1.7558452659999999</v>
      </c>
      <c r="AJF58">
        <v>1.4916161240000001</v>
      </c>
      <c r="AJG58">
        <v>1.034407853</v>
      </c>
      <c r="AJH58">
        <v>1.8077030439999999</v>
      </c>
      <c r="AJI58">
        <v>1.560045777</v>
      </c>
      <c r="AJJ58">
        <v>2.2719113260000001</v>
      </c>
      <c r="AJK58">
        <v>2.205739151</v>
      </c>
      <c r="AJL58">
        <v>2.1414943210000001</v>
      </c>
      <c r="AJM58">
        <v>2.4256408170000001</v>
      </c>
      <c r="AJN58">
        <v>2.523204733</v>
      </c>
      <c r="AJO58">
        <v>1.796456445</v>
      </c>
      <c r="AJP58">
        <v>1.902689968</v>
      </c>
      <c r="AJQ58">
        <v>2.0012111309999998</v>
      </c>
      <c r="AJR58">
        <v>1.6440121320000001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298.31936080000003</v>
      </c>
      <c r="AKA58">
        <v>125.1188909</v>
      </c>
      <c r="AKB58">
        <v>226.2609267</v>
      </c>
      <c r="AKC58">
        <v>158.88795150000001</v>
      </c>
      <c r="AKD58">
        <v>192.43522440000001</v>
      </c>
      <c r="AKE58">
        <v>246.82466779999999</v>
      </c>
      <c r="AKF58">
        <v>196.58142029999999</v>
      </c>
      <c r="AKG58">
        <v>187.38724439999999</v>
      </c>
      <c r="AKH58">
        <v>182.25206779999999</v>
      </c>
      <c r="AKI58">
        <v>187.83239399999999</v>
      </c>
      <c r="AKJ58">
        <v>153.5915416</v>
      </c>
      <c r="AKK58">
        <v>351.0697404</v>
      </c>
      <c r="AKL58">
        <v>135.21795169999999</v>
      </c>
      <c r="AKM58">
        <v>200.88209079999999</v>
      </c>
      <c r="AKN58">
        <v>199.48690579999999</v>
      </c>
      <c r="AKO58">
        <v>116.7346641</v>
      </c>
      <c r="AKP58">
        <v>217.02662620000001</v>
      </c>
      <c r="AKQ58">
        <v>187.19029090000001</v>
      </c>
      <c r="AKR58">
        <v>185.52582039999999</v>
      </c>
      <c r="AKS58">
        <v>182.27073179999999</v>
      </c>
      <c r="AKT58">
        <v>119.3003671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93.045265860000001</v>
      </c>
      <c r="AME58">
        <v>89.984393220000001</v>
      </c>
      <c r="AMF58">
        <v>88.555582950000002</v>
      </c>
      <c r="AMG58">
        <v>87.960362450000005</v>
      </c>
      <c r="AMH58">
        <v>86.896627870000003</v>
      </c>
      <c r="AMI58">
        <v>84.417607419999996</v>
      </c>
      <c r="AMJ58">
        <v>81.706661100000005</v>
      </c>
      <c r="AMK58">
        <v>81.530379199999999</v>
      </c>
      <c r="AML58">
        <v>80.677018869999998</v>
      </c>
      <c r="AMM58">
        <v>77.819483730000002</v>
      </c>
      <c r="AMN58">
        <v>76.897254419999996</v>
      </c>
      <c r="AMO58">
        <v>76.789357760000001</v>
      </c>
      <c r="AMP58">
        <v>74.426055930000004</v>
      </c>
      <c r="AMQ58">
        <v>73.447575110000002</v>
      </c>
      <c r="AMR58">
        <v>73.259251059999997</v>
      </c>
      <c r="AMS58">
        <v>73.096899410000006</v>
      </c>
      <c r="AMT58">
        <v>72.431505319999999</v>
      </c>
      <c r="AMU58">
        <v>70.576903160000001</v>
      </c>
      <c r="AMV58">
        <v>69.264139020000002</v>
      </c>
      <c r="AMW58">
        <v>67.727561379999997</v>
      </c>
      <c r="AMX58">
        <v>66.288422389999994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285.31730169999997</v>
      </c>
      <c r="ANG58">
        <v>394.28324170000002</v>
      </c>
      <c r="ANH58">
        <v>291.79545230000002</v>
      </c>
      <c r="ANI58">
        <v>238.4545062</v>
      </c>
      <c r="ANJ58">
        <v>271.1669958</v>
      </c>
      <c r="ANK58">
        <v>295.31985589999999</v>
      </c>
      <c r="ANL58">
        <v>297.8415114</v>
      </c>
      <c r="ANM58">
        <v>195.11339169999999</v>
      </c>
      <c r="ANN58">
        <v>222.382893</v>
      </c>
      <c r="ANO58">
        <v>320.2651348</v>
      </c>
      <c r="ANP58">
        <v>259.13934549999999</v>
      </c>
      <c r="ANQ58">
        <v>257.0090199</v>
      </c>
      <c r="ANR58">
        <v>231.651588</v>
      </c>
      <c r="ANS58">
        <v>309.73158439999997</v>
      </c>
      <c r="ANT58">
        <v>338.79180339999999</v>
      </c>
      <c r="ANU58">
        <v>192.143092</v>
      </c>
      <c r="ANV58">
        <v>226.58937779999999</v>
      </c>
      <c r="ANW58">
        <v>254.62893940000001</v>
      </c>
      <c r="ANX58">
        <v>267.19572099999999</v>
      </c>
      <c r="ANY58">
        <v>292.37407409999997</v>
      </c>
      <c r="ANZ58">
        <v>244.04225439999999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103.872342</v>
      </c>
      <c r="AOI58">
        <v>104.99183549999999</v>
      </c>
      <c r="AOJ58">
        <v>105.3831148</v>
      </c>
      <c r="AOK58">
        <v>106.6392745</v>
      </c>
      <c r="AOL58">
        <v>106.4120229</v>
      </c>
      <c r="AOM58">
        <v>105.6143256</v>
      </c>
      <c r="AON58">
        <v>105.794374</v>
      </c>
      <c r="AOO58">
        <v>105.03750890000001</v>
      </c>
      <c r="AOP58">
        <v>103.8738926</v>
      </c>
      <c r="AOQ58">
        <v>103.27324249999999</v>
      </c>
      <c r="AOR58">
        <v>102.73291620000001</v>
      </c>
      <c r="AOS58">
        <v>102.3567544</v>
      </c>
      <c r="AOT58">
        <v>101.7282051</v>
      </c>
      <c r="AOU58">
        <v>101.02348069999999</v>
      </c>
      <c r="AOV58">
        <v>99.189879149999996</v>
      </c>
      <c r="AOW58">
        <v>97.132720669999998</v>
      </c>
      <c r="AOX58">
        <v>95.206266529999994</v>
      </c>
      <c r="AOY58">
        <v>92.594703820000007</v>
      </c>
      <c r="AOZ58">
        <v>90.502313619999995</v>
      </c>
      <c r="APA58">
        <v>88.540212080000003</v>
      </c>
      <c r="APB58">
        <v>86.889998579999997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842.25333520000004</v>
      </c>
      <c r="APK58">
        <v>1153.159437</v>
      </c>
      <c r="APL58">
        <v>1115.7987559999999</v>
      </c>
      <c r="APM58">
        <v>1053.3201469999999</v>
      </c>
      <c r="APN58">
        <v>1036.086734</v>
      </c>
      <c r="APO58">
        <v>1139.4204629999999</v>
      </c>
      <c r="APP58">
        <v>1080.4887630000001</v>
      </c>
      <c r="APQ58">
        <v>1253.243907</v>
      </c>
      <c r="APR58">
        <v>1064.0754810000001</v>
      </c>
      <c r="APS58">
        <v>1004.504043</v>
      </c>
      <c r="APT58">
        <v>1010.513198</v>
      </c>
      <c r="APU58">
        <v>1046.600203</v>
      </c>
      <c r="APV58">
        <v>915.66770020000001</v>
      </c>
      <c r="APW58">
        <v>982.78280440000003</v>
      </c>
      <c r="APX58">
        <v>1050.2493669999999</v>
      </c>
      <c r="APY58">
        <v>963.37443659999997</v>
      </c>
      <c r="APZ58">
        <v>934.35521510000001</v>
      </c>
      <c r="AQA58">
        <v>1025.903047</v>
      </c>
      <c r="AQB58">
        <v>1029.8905569999999</v>
      </c>
      <c r="AQC58">
        <v>942.23986009999999</v>
      </c>
      <c r="AQD58">
        <v>924.6804611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121.7133891</v>
      </c>
      <c r="ARO58">
        <v>119.1267654</v>
      </c>
      <c r="ARP58">
        <v>115.5475818</v>
      </c>
      <c r="ARQ58">
        <v>112.5009685</v>
      </c>
      <c r="ARR58">
        <v>109.68858609999999</v>
      </c>
      <c r="ARS58">
        <v>106.75675149999999</v>
      </c>
      <c r="ART58">
        <v>103.6594896</v>
      </c>
      <c r="ARU58">
        <v>101.2776932</v>
      </c>
      <c r="ARV58">
        <v>99.336348299999997</v>
      </c>
      <c r="ARW58">
        <v>96.498688270000002</v>
      </c>
      <c r="ARX58">
        <v>93.698849129999999</v>
      </c>
      <c r="ARY58">
        <v>91.053657529999995</v>
      </c>
      <c r="ARZ58">
        <v>88.900535629999993</v>
      </c>
      <c r="ASA58">
        <v>86.637424539999998</v>
      </c>
      <c r="ASB58">
        <v>84.267567170000007</v>
      </c>
      <c r="ASC58">
        <v>82.008852719999993</v>
      </c>
      <c r="ASD58">
        <v>79.330750089999995</v>
      </c>
      <c r="ASE58">
        <v>76.985012800000007</v>
      </c>
      <c r="ASF58">
        <v>74.853587180000005</v>
      </c>
      <c r="ASG58">
        <v>72.987989010000007</v>
      </c>
      <c r="ASH58">
        <v>70.974655850000005</v>
      </c>
    </row>
    <row r="59" spans="3:1178" x14ac:dyDescent="0.25">
      <c r="C59">
        <v>0</v>
      </c>
      <c r="D59">
        <v>0</v>
      </c>
      <c r="E59">
        <v>0</v>
      </c>
      <c r="F59">
        <v>170</v>
      </c>
      <c r="G59">
        <v>159</v>
      </c>
      <c r="H59">
        <v>164</v>
      </c>
      <c r="I59">
        <v>182</v>
      </c>
      <c r="J59">
        <v>188</v>
      </c>
      <c r="K59">
        <v>184</v>
      </c>
      <c r="L59">
        <v>188</v>
      </c>
      <c r="M59">
        <v>211</v>
      </c>
      <c r="N59">
        <v>190</v>
      </c>
      <c r="O59">
        <v>184</v>
      </c>
      <c r="P59">
        <v>184</v>
      </c>
      <c r="Q59">
        <v>197</v>
      </c>
      <c r="R59">
        <v>209</v>
      </c>
      <c r="S59">
        <v>180</v>
      </c>
      <c r="T59">
        <v>200</v>
      </c>
      <c r="U59">
        <v>174</v>
      </c>
      <c r="V59">
        <v>171</v>
      </c>
      <c r="W59">
        <v>180</v>
      </c>
      <c r="X59">
        <v>172</v>
      </c>
      <c r="Y59">
        <v>198</v>
      </c>
      <c r="Z59">
        <v>170</v>
      </c>
      <c r="AA59">
        <v>173</v>
      </c>
      <c r="AB59">
        <v>195</v>
      </c>
      <c r="AC59">
        <v>157</v>
      </c>
      <c r="AD59">
        <v>179</v>
      </c>
      <c r="AE59">
        <v>0</v>
      </c>
      <c r="AF59">
        <v>0</v>
      </c>
      <c r="AG59">
        <v>0</v>
      </c>
      <c r="AH59">
        <v>79</v>
      </c>
      <c r="AI59">
        <v>50</v>
      </c>
      <c r="AJ59">
        <v>70</v>
      </c>
      <c r="AK59">
        <v>60</v>
      </c>
      <c r="AL59">
        <v>59</v>
      </c>
      <c r="AM59">
        <v>73</v>
      </c>
      <c r="AN59">
        <v>77</v>
      </c>
      <c r="AO59">
        <v>69</v>
      </c>
      <c r="AP59">
        <v>86</v>
      </c>
      <c r="AQ59">
        <v>60</v>
      </c>
      <c r="AR59">
        <v>64</v>
      </c>
      <c r="AS59">
        <v>75</v>
      </c>
      <c r="AT59">
        <v>82</v>
      </c>
      <c r="AU59">
        <v>63</v>
      </c>
      <c r="AV59">
        <v>72</v>
      </c>
      <c r="AW59">
        <v>93</v>
      </c>
      <c r="AX59">
        <v>78</v>
      </c>
      <c r="AY59">
        <v>114</v>
      </c>
      <c r="AZ59">
        <v>81</v>
      </c>
      <c r="BA59">
        <v>117</v>
      </c>
      <c r="BB59">
        <v>103</v>
      </c>
      <c r="BC59">
        <v>102</v>
      </c>
      <c r="BD59">
        <v>75</v>
      </c>
      <c r="BE59">
        <v>88</v>
      </c>
      <c r="BF59">
        <v>100</v>
      </c>
      <c r="BG59">
        <v>0</v>
      </c>
      <c r="BH59">
        <v>0</v>
      </c>
      <c r="BI59">
        <v>0</v>
      </c>
      <c r="BJ59">
        <v>117</v>
      </c>
      <c r="BK59">
        <v>117</v>
      </c>
      <c r="BL59">
        <v>121</v>
      </c>
      <c r="BM59">
        <v>114</v>
      </c>
      <c r="BN59">
        <v>103</v>
      </c>
      <c r="BO59">
        <v>112</v>
      </c>
      <c r="BP59">
        <v>122</v>
      </c>
      <c r="BQ59">
        <v>110</v>
      </c>
      <c r="BR59">
        <v>98</v>
      </c>
      <c r="BS59">
        <v>106</v>
      </c>
      <c r="BT59">
        <v>115</v>
      </c>
      <c r="BU59">
        <v>126</v>
      </c>
      <c r="BV59">
        <v>104</v>
      </c>
      <c r="BW59">
        <v>118</v>
      </c>
      <c r="BX59">
        <v>111</v>
      </c>
      <c r="BY59">
        <v>105</v>
      </c>
      <c r="BZ59">
        <v>93</v>
      </c>
      <c r="CA59">
        <v>107</v>
      </c>
      <c r="CB59">
        <v>86</v>
      </c>
      <c r="CC59">
        <v>82</v>
      </c>
      <c r="CD59">
        <v>105</v>
      </c>
      <c r="CE59">
        <v>92</v>
      </c>
      <c r="CF59">
        <v>99</v>
      </c>
      <c r="CG59">
        <v>101</v>
      </c>
      <c r="CH59">
        <v>98</v>
      </c>
      <c r="CI59">
        <v>0</v>
      </c>
      <c r="CJ59">
        <v>0</v>
      </c>
      <c r="CK59">
        <v>0</v>
      </c>
      <c r="CL59">
        <v>24</v>
      </c>
      <c r="CM59">
        <v>23</v>
      </c>
      <c r="CN59">
        <v>29</v>
      </c>
      <c r="CO59">
        <v>29</v>
      </c>
      <c r="CP59">
        <v>25</v>
      </c>
      <c r="CQ59">
        <v>22</v>
      </c>
      <c r="CR59">
        <v>28</v>
      </c>
      <c r="CS59">
        <v>29</v>
      </c>
      <c r="CT59">
        <v>33</v>
      </c>
      <c r="CU59">
        <v>31</v>
      </c>
      <c r="CV59">
        <v>25</v>
      </c>
      <c r="CW59">
        <v>28</v>
      </c>
      <c r="CX59">
        <v>27</v>
      </c>
      <c r="CY59">
        <v>15</v>
      </c>
      <c r="CZ59">
        <v>26</v>
      </c>
      <c r="DA59">
        <v>27</v>
      </c>
      <c r="DB59">
        <v>17</v>
      </c>
      <c r="DC59">
        <v>22</v>
      </c>
      <c r="DD59">
        <v>27</v>
      </c>
      <c r="DE59">
        <v>26</v>
      </c>
      <c r="DF59">
        <v>18</v>
      </c>
      <c r="DG59">
        <v>23</v>
      </c>
      <c r="DH59">
        <v>18</v>
      </c>
      <c r="DI59">
        <v>23</v>
      </c>
      <c r="DJ59">
        <v>24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1</v>
      </c>
      <c r="DQ59">
        <v>0</v>
      </c>
      <c r="DR59">
        <v>1</v>
      </c>
      <c r="DS59">
        <v>2</v>
      </c>
      <c r="DT59">
        <v>2</v>
      </c>
      <c r="DU59">
        <v>7</v>
      </c>
      <c r="DV59">
        <v>2</v>
      </c>
      <c r="DW59">
        <v>4</v>
      </c>
      <c r="DX59">
        <v>4</v>
      </c>
      <c r="DY59">
        <v>2</v>
      </c>
      <c r="DZ59">
        <v>5</v>
      </c>
      <c r="EA59">
        <v>8</v>
      </c>
      <c r="EB59">
        <v>1</v>
      </c>
      <c r="EC59">
        <v>4</v>
      </c>
      <c r="ED59">
        <v>2</v>
      </c>
      <c r="EE59">
        <v>5</v>
      </c>
      <c r="EF59">
        <v>6</v>
      </c>
      <c r="EG59">
        <v>2</v>
      </c>
      <c r="EH59">
        <v>7</v>
      </c>
      <c r="EI59">
        <v>7</v>
      </c>
      <c r="EJ59">
        <v>7</v>
      </c>
      <c r="EK59">
        <v>9</v>
      </c>
      <c r="EL59">
        <v>9</v>
      </c>
      <c r="EM59">
        <v>0</v>
      </c>
      <c r="EN59">
        <v>0</v>
      </c>
      <c r="EO59">
        <v>0</v>
      </c>
      <c r="EP59">
        <v>15</v>
      </c>
      <c r="EQ59">
        <v>10</v>
      </c>
      <c r="ER59">
        <v>5</v>
      </c>
      <c r="ES59">
        <v>5</v>
      </c>
      <c r="ET59">
        <v>10</v>
      </c>
      <c r="EU59">
        <v>5</v>
      </c>
      <c r="EV59">
        <v>0</v>
      </c>
      <c r="EW59">
        <v>5</v>
      </c>
      <c r="EX59">
        <v>35</v>
      </c>
      <c r="EY59">
        <v>5</v>
      </c>
      <c r="EZ59">
        <v>10</v>
      </c>
      <c r="FA59">
        <v>20</v>
      </c>
      <c r="FB59">
        <v>20</v>
      </c>
      <c r="FC59">
        <v>25</v>
      </c>
      <c r="FD59">
        <v>25</v>
      </c>
      <c r="FE59">
        <v>25</v>
      </c>
      <c r="FF59">
        <v>20</v>
      </c>
      <c r="FG59">
        <v>20</v>
      </c>
      <c r="FH59">
        <v>20</v>
      </c>
      <c r="FI59">
        <v>15</v>
      </c>
      <c r="FJ59">
        <v>15</v>
      </c>
      <c r="FK59">
        <v>10</v>
      </c>
      <c r="FL59">
        <v>40</v>
      </c>
      <c r="FM59">
        <v>35</v>
      </c>
      <c r="FN59">
        <v>40</v>
      </c>
      <c r="FO59">
        <v>0</v>
      </c>
      <c r="FP59">
        <v>0</v>
      </c>
      <c r="FQ59">
        <v>7172</v>
      </c>
      <c r="FR59">
        <v>7418</v>
      </c>
      <c r="FS59">
        <v>7684</v>
      </c>
      <c r="FT59">
        <v>7870</v>
      </c>
      <c r="FU59">
        <v>8002</v>
      </c>
      <c r="FV59">
        <v>8176</v>
      </c>
      <c r="FW59">
        <v>8274</v>
      </c>
      <c r="FX59">
        <v>8422</v>
      </c>
      <c r="FY59">
        <v>8502</v>
      </c>
      <c r="FZ59">
        <v>8650</v>
      </c>
      <c r="GA59">
        <v>8744</v>
      </c>
      <c r="GB59">
        <v>8851</v>
      </c>
      <c r="GC59">
        <v>8821</v>
      </c>
      <c r="GD59">
        <v>8887</v>
      </c>
      <c r="GE59">
        <v>8895</v>
      </c>
      <c r="GF59">
        <v>8965</v>
      </c>
      <c r="GG59">
        <v>8934</v>
      </c>
      <c r="GH59">
        <v>8896</v>
      </c>
      <c r="GI59">
        <v>8890</v>
      </c>
      <c r="GJ59">
        <v>8920</v>
      </c>
      <c r="GK59">
        <v>8935</v>
      </c>
      <c r="GL59">
        <v>8967</v>
      </c>
      <c r="GM59">
        <v>8914</v>
      </c>
      <c r="GN59">
        <v>8857</v>
      </c>
      <c r="GO59">
        <v>8878</v>
      </c>
      <c r="GP59">
        <v>8822</v>
      </c>
      <c r="GQ59">
        <v>0</v>
      </c>
      <c r="GR59">
        <v>0</v>
      </c>
      <c r="GS59">
        <v>679</v>
      </c>
      <c r="GT59">
        <v>837</v>
      </c>
      <c r="GU59">
        <v>1008</v>
      </c>
      <c r="GV59">
        <v>1185</v>
      </c>
      <c r="GW59">
        <v>1376</v>
      </c>
      <c r="GX59">
        <v>1517</v>
      </c>
      <c r="GY59">
        <v>1715</v>
      </c>
      <c r="GZ59">
        <v>1911</v>
      </c>
      <c r="HA59">
        <v>2099</v>
      </c>
      <c r="HB59">
        <v>2237</v>
      </c>
      <c r="HC59">
        <v>2403</v>
      </c>
      <c r="HD59">
        <v>2533</v>
      </c>
      <c r="HE59">
        <v>2703</v>
      </c>
      <c r="HF59">
        <v>2855</v>
      </c>
      <c r="HG59">
        <v>2991</v>
      </c>
      <c r="HH59">
        <v>3128</v>
      </c>
      <c r="HI59">
        <v>3294</v>
      </c>
      <c r="HJ59">
        <v>3416</v>
      </c>
      <c r="HK59">
        <v>3495</v>
      </c>
      <c r="HL59">
        <v>3564</v>
      </c>
      <c r="HM59">
        <v>3651</v>
      </c>
      <c r="HN59">
        <v>3731</v>
      </c>
      <c r="HO59">
        <v>3845</v>
      </c>
      <c r="HP59">
        <v>3885</v>
      </c>
      <c r="HQ59">
        <v>3940</v>
      </c>
      <c r="HR59">
        <v>4009</v>
      </c>
      <c r="HS59">
        <v>0</v>
      </c>
      <c r="HT59">
        <v>0</v>
      </c>
      <c r="HU59">
        <v>64</v>
      </c>
      <c r="HV59">
        <v>72</v>
      </c>
      <c r="HW59">
        <v>83</v>
      </c>
      <c r="HX59">
        <v>97</v>
      </c>
      <c r="HY59">
        <v>107</v>
      </c>
      <c r="HZ59">
        <v>145</v>
      </c>
      <c r="IA59">
        <v>160</v>
      </c>
      <c r="IB59">
        <v>168</v>
      </c>
      <c r="IC59">
        <v>193</v>
      </c>
      <c r="ID59">
        <v>211</v>
      </c>
      <c r="IE59">
        <v>226</v>
      </c>
      <c r="IF59">
        <v>259</v>
      </c>
      <c r="IG59">
        <v>289</v>
      </c>
      <c r="IH59">
        <v>301</v>
      </c>
      <c r="II59">
        <v>329</v>
      </c>
      <c r="IJ59">
        <v>352</v>
      </c>
      <c r="IK59">
        <v>389</v>
      </c>
      <c r="IL59">
        <v>403</v>
      </c>
      <c r="IM59">
        <v>423</v>
      </c>
      <c r="IN59">
        <v>448</v>
      </c>
      <c r="IO59">
        <v>473</v>
      </c>
      <c r="IP59">
        <v>495</v>
      </c>
      <c r="IQ59">
        <v>511</v>
      </c>
      <c r="IR59">
        <v>553</v>
      </c>
      <c r="IS59">
        <v>583</v>
      </c>
      <c r="IT59">
        <v>589</v>
      </c>
      <c r="IU59">
        <v>0</v>
      </c>
      <c r="IV59">
        <v>0</v>
      </c>
      <c r="IW59">
        <v>6</v>
      </c>
      <c r="IX59">
        <v>9</v>
      </c>
      <c r="IY59">
        <v>4</v>
      </c>
      <c r="IZ59">
        <v>1</v>
      </c>
      <c r="JA59">
        <v>6</v>
      </c>
      <c r="JB59">
        <v>4</v>
      </c>
      <c r="JC59">
        <v>8</v>
      </c>
      <c r="JD59">
        <v>6</v>
      </c>
      <c r="JE59">
        <v>4</v>
      </c>
      <c r="JF59">
        <v>4</v>
      </c>
      <c r="JG59">
        <v>5</v>
      </c>
      <c r="JH59">
        <v>8</v>
      </c>
      <c r="JI59">
        <v>10</v>
      </c>
      <c r="JJ59">
        <v>11</v>
      </c>
      <c r="JK59">
        <v>9</v>
      </c>
      <c r="JL59">
        <v>8</v>
      </c>
      <c r="JM59">
        <v>7</v>
      </c>
      <c r="JN59">
        <v>17</v>
      </c>
      <c r="JO59">
        <v>23</v>
      </c>
      <c r="JP59">
        <v>24</v>
      </c>
      <c r="JQ59">
        <v>18</v>
      </c>
      <c r="JR59">
        <v>12</v>
      </c>
      <c r="JS59">
        <v>15</v>
      </c>
      <c r="JT59">
        <v>17</v>
      </c>
      <c r="JU59">
        <v>16</v>
      </c>
      <c r="JV59">
        <v>18</v>
      </c>
      <c r="JW59">
        <v>0</v>
      </c>
      <c r="JX59">
        <v>0</v>
      </c>
      <c r="JY59">
        <v>0</v>
      </c>
      <c r="JZ59">
        <v>9</v>
      </c>
      <c r="KA59">
        <v>19</v>
      </c>
      <c r="KB59">
        <v>33</v>
      </c>
      <c r="KC59">
        <v>42</v>
      </c>
      <c r="KD59">
        <v>56</v>
      </c>
      <c r="KE59">
        <v>66</v>
      </c>
      <c r="KF59">
        <v>82</v>
      </c>
      <c r="KG59">
        <v>95</v>
      </c>
      <c r="KH59">
        <v>113</v>
      </c>
      <c r="KI59">
        <v>130</v>
      </c>
      <c r="KJ59">
        <v>151</v>
      </c>
      <c r="KK59">
        <v>170</v>
      </c>
      <c r="KL59">
        <v>201</v>
      </c>
      <c r="KM59">
        <v>230</v>
      </c>
      <c r="KN59">
        <v>259</v>
      </c>
      <c r="KO59">
        <v>288</v>
      </c>
      <c r="KP59">
        <v>328</v>
      </c>
      <c r="KQ59">
        <v>363</v>
      </c>
      <c r="KR59">
        <v>396</v>
      </c>
      <c r="KS59">
        <v>430</v>
      </c>
      <c r="KT59">
        <v>477</v>
      </c>
      <c r="KU59">
        <v>519</v>
      </c>
      <c r="KV59">
        <v>558</v>
      </c>
      <c r="KW59">
        <v>603</v>
      </c>
      <c r="KX59">
        <v>653</v>
      </c>
      <c r="KY59">
        <v>0</v>
      </c>
      <c r="KZ59">
        <v>0</v>
      </c>
      <c r="LA59">
        <v>0</v>
      </c>
      <c r="LB59">
        <v>280</v>
      </c>
      <c r="LC59">
        <v>543</v>
      </c>
      <c r="LD59">
        <v>788</v>
      </c>
      <c r="LE59">
        <v>1070</v>
      </c>
      <c r="LF59">
        <v>1296</v>
      </c>
      <c r="LG59">
        <v>1526</v>
      </c>
      <c r="LH59">
        <v>1761</v>
      </c>
      <c r="LI59">
        <v>1977</v>
      </c>
      <c r="LJ59">
        <v>2213</v>
      </c>
      <c r="LK59">
        <v>2445</v>
      </c>
      <c r="LL59">
        <v>2665</v>
      </c>
      <c r="LM59">
        <v>2886</v>
      </c>
      <c r="LN59">
        <v>3097</v>
      </c>
      <c r="LO59">
        <v>3318</v>
      </c>
      <c r="LP59">
        <v>3526</v>
      </c>
      <c r="LQ59">
        <v>3724</v>
      </c>
      <c r="LR59">
        <v>3970</v>
      </c>
      <c r="LS59">
        <v>4191</v>
      </c>
      <c r="LT59">
        <v>4401</v>
      </c>
      <c r="LU59">
        <v>4619</v>
      </c>
      <c r="LV59">
        <v>4864</v>
      </c>
      <c r="LW59">
        <v>5095</v>
      </c>
      <c r="LX59">
        <v>5341</v>
      </c>
      <c r="LY59">
        <v>5545</v>
      </c>
      <c r="LZ59">
        <v>5763</v>
      </c>
      <c r="MA59">
        <v>0</v>
      </c>
      <c r="MB59">
        <v>0</v>
      </c>
      <c r="MC59">
        <v>1541</v>
      </c>
      <c r="MD59">
        <v>1547</v>
      </c>
      <c r="ME59">
        <v>1597</v>
      </c>
      <c r="MF59">
        <v>1623</v>
      </c>
      <c r="MG59">
        <v>1650</v>
      </c>
      <c r="MH59">
        <v>1694</v>
      </c>
      <c r="MI59">
        <v>1723</v>
      </c>
      <c r="MJ59">
        <v>1754</v>
      </c>
      <c r="MK59">
        <v>1793</v>
      </c>
      <c r="ML59">
        <v>1838</v>
      </c>
      <c r="MM59">
        <v>1864</v>
      </c>
      <c r="MN59">
        <v>1873</v>
      </c>
      <c r="MO59">
        <v>1906</v>
      </c>
      <c r="MP59">
        <v>1952</v>
      </c>
      <c r="MQ59">
        <v>1983</v>
      </c>
      <c r="MR59">
        <v>2026</v>
      </c>
      <c r="MS59">
        <v>2052</v>
      </c>
      <c r="MT59">
        <v>2082</v>
      </c>
      <c r="MU59">
        <v>2130</v>
      </c>
      <c r="MV59">
        <v>2179</v>
      </c>
      <c r="MW59">
        <v>2180</v>
      </c>
      <c r="MX59">
        <v>2209</v>
      </c>
      <c r="MY59">
        <v>2222</v>
      </c>
      <c r="MZ59">
        <v>2215</v>
      </c>
      <c r="NA59">
        <v>2256</v>
      </c>
      <c r="NB59">
        <v>2272</v>
      </c>
      <c r="NC59">
        <v>0</v>
      </c>
      <c r="ND59">
        <v>0</v>
      </c>
      <c r="NE59">
        <v>0</v>
      </c>
      <c r="NF59">
        <v>42</v>
      </c>
      <c r="NG59">
        <v>90</v>
      </c>
      <c r="NH59">
        <v>114</v>
      </c>
      <c r="NI59">
        <v>145</v>
      </c>
      <c r="NJ59">
        <v>183</v>
      </c>
      <c r="NK59">
        <v>223</v>
      </c>
      <c r="NL59">
        <v>257</v>
      </c>
      <c r="NM59">
        <v>291</v>
      </c>
      <c r="NN59">
        <v>323</v>
      </c>
      <c r="NO59">
        <v>369</v>
      </c>
      <c r="NP59">
        <v>407</v>
      </c>
      <c r="NQ59">
        <v>439</v>
      </c>
      <c r="NR59">
        <v>465</v>
      </c>
      <c r="NS59">
        <v>494</v>
      </c>
      <c r="NT59">
        <v>522</v>
      </c>
      <c r="NU59">
        <v>562</v>
      </c>
      <c r="NV59">
        <v>585</v>
      </c>
      <c r="NW59">
        <v>619</v>
      </c>
      <c r="NX59">
        <v>652</v>
      </c>
      <c r="NY59">
        <v>694</v>
      </c>
      <c r="NZ59">
        <v>725</v>
      </c>
      <c r="OA59">
        <v>759</v>
      </c>
      <c r="OB59">
        <v>795</v>
      </c>
      <c r="OC59">
        <v>822</v>
      </c>
      <c r="OD59">
        <v>860</v>
      </c>
      <c r="OE59">
        <v>0</v>
      </c>
      <c r="OF59">
        <v>0</v>
      </c>
      <c r="OG59">
        <v>2088</v>
      </c>
      <c r="OH59">
        <v>2168</v>
      </c>
      <c r="OI59">
        <v>2265</v>
      </c>
      <c r="OJ59">
        <v>2373</v>
      </c>
      <c r="OK59">
        <v>2440</v>
      </c>
      <c r="OL59">
        <v>2523</v>
      </c>
      <c r="OM59">
        <v>2630</v>
      </c>
      <c r="ON59">
        <v>2726</v>
      </c>
      <c r="OO59">
        <v>2833</v>
      </c>
      <c r="OP59">
        <v>2932</v>
      </c>
      <c r="OQ59">
        <v>3049</v>
      </c>
      <c r="OR59">
        <v>3115</v>
      </c>
      <c r="OS59">
        <v>3232</v>
      </c>
      <c r="OT59">
        <v>3324</v>
      </c>
      <c r="OU59">
        <v>3419</v>
      </c>
      <c r="OV59">
        <v>3529</v>
      </c>
      <c r="OW59">
        <v>3636</v>
      </c>
      <c r="OX59">
        <v>3714</v>
      </c>
      <c r="OY59">
        <v>3755</v>
      </c>
      <c r="OZ59">
        <v>3816</v>
      </c>
      <c r="PA59">
        <v>3843</v>
      </c>
      <c r="PB59">
        <v>3880</v>
      </c>
      <c r="PC59">
        <v>3942</v>
      </c>
      <c r="PD59">
        <v>4004</v>
      </c>
      <c r="PE59">
        <v>4064</v>
      </c>
      <c r="PF59">
        <v>4111</v>
      </c>
      <c r="PG59">
        <v>0</v>
      </c>
      <c r="PH59">
        <v>0</v>
      </c>
      <c r="PI59">
        <v>0</v>
      </c>
      <c r="PJ59">
        <v>43</v>
      </c>
      <c r="PK59">
        <v>103</v>
      </c>
      <c r="PL59">
        <v>158</v>
      </c>
      <c r="PM59">
        <v>232</v>
      </c>
      <c r="PN59">
        <v>293</v>
      </c>
      <c r="PO59">
        <v>355</v>
      </c>
      <c r="PP59">
        <v>422</v>
      </c>
      <c r="PQ59">
        <v>491</v>
      </c>
      <c r="PR59">
        <v>540</v>
      </c>
      <c r="PS59">
        <v>609</v>
      </c>
      <c r="PT59">
        <v>684</v>
      </c>
      <c r="PU59">
        <v>762</v>
      </c>
      <c r="PV59">
        <v>851</v>
      </c>
      <c r="PW59">
        <v>931</v>
      </c>
      <c r="PX59">
        <v>1019</v>
      </c>
      <c r="PY59">
        <v>1125</v>
      </c>
      <c r="PZ59">
        <v>1219</v>
      </c>
      <c r="QA59">
        <v>1334</v>
      </c>
      <c r="QB59">
        <v>1433</v>
      </c>
      <c r="QC59">
        <v>1543</v>
      </c>
      <c r="QD59">
        <v>1648</v>
      </c>
      <c r="QE59">
        <v>1750</v>
      </c>
      <c r="QF59">
        <v>1856</v>
      </c>
      <c r="QG59">
        <v>1956</v>
      </c>
      <c r="QH59">
        <v>2074</v>
      </c>
      <c r="QI59">
        <v>0</v>
      </c>
      <c r="QJ59">
        <v>0</v>
      </c>
      <c r="QK59">
        <v>7522</v>
      </c>
      <c r="QL59">
        <v>8031</v>
      </c>
      <c r="QM59">
        <v>8319</v>
      </c>
      <c r="QN59">
        <v>8497</v>
      </c>
      <c r="QO59">
        <v>8555</v>
      </c>
      <c r="QP59">
        <v>8594</v>
      </c>
      <c r="QQ59">
        <v>8482</v>
      </c>
      <c r="QR59">
        <v>8409</v>
      </c>
      <c r="QS59">
        <v>8350</v>
      </c>
      <c r="QT59">
        <v>8375</v>
      </c>
      <c r="QU59">
        <v>8311</v>
      </c>
      <c r="QV59">
        <v>8272</v>
      </c>
      <c r="QW59">
        <v>8207</v>
      </c>
      <c r="QX59">
        <v>8129</v>
      </c>
      <c r="QY59">
        <v>8040</v>
      </c>
      <c r="QZ59">
        <v>8016</v>
      </c>
      <c r="RA59">
        <v>7998</v>
      </c>
      <c r="RB59">
        <v>7945</v>
      </c>
      <c r="RC59">
        <v>7942</v>
      </c>
      <c r="RD59">
        <v>7891</v>
      </c>
      <c r="RE59">
        <v>7777</v>
      </c>
      <c r="RF59">
        <v>7787</v>
      </c>
      <c r="RG59">
        <v>7742</v>
      </c>
      <c r="RH59">
        <v>7714</v>
      </c>
      <c r="RI59">
        <v>7734</v>
      </c>
      <c r="RJ59">
        <v>7764</v>
      </c>
      <c r="RK59">
        <v>0</v>
      </c>
      <c r="RL59">
        <v>0</v>
      </c>
      <c r="RM59">
        <v>8410</v>
      </c>
      <c r="RN59">
        <v>8703</v>
      </c>
      <c r="RO59">
        <v>9040</v>
      </c>
      <c r="RP59">
        <v>9346</v>
      </c>
      <c r="RQ59">
        <v>9570</v>
      </c>
      <c r="RR59">
        <v>9797</v>
      </c>
      <c r="RS59">
        <v>10114</v>
      </c>
      <c r="RT59">
        <v>10340</v>
      </c>
      <c r="RU59">
        <v>10565</v>
      </c>
      <c r="RV59">
        <v>10719</v>
      </c>
      <c r="RW59">
        <v>10853</v>
      </c>
      <c r="RX59">
        <v>11001</v>
      </c>
      <c r="RY59">
        <v>11203</v>
      </c>
      <c r="RZ59">
        <v>11369</v>
      </c>
      <c r="SA59">
        <v>11502</v>
      </c>
      <c r="SB59">
        <v>11616</v>
      </c>
      <c r="SC59">
        <v>11706</v>
      </c>
      <c r="SD59">
        <v>11768</v>
      </c>
      <c r="SE59">
        <v>11826</v>
      </c>
      <c r="SF59">
        <v>11888</v>
      </c>
      <c r="SG59">
        <v>11987</v>
      </c>
      <c r="SH59">
        <v>12002</v>
      </c>
      <c r="SI59">
        <v>12066</v>
      </c>
      <c r="SJ59">
        <v>12080</v>
      </c>
      <c r="SK59">
        <v>12113</v>
      </c>
      <c r="SL59">
        <v>12136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943246.04410000006</v>
      </c>
      <c r="SU59">
        <v>926749.58779999998</v>
      </c>
      <c r="SV59">
        <v>915851.15480000002</v>
      </c>
      <c r="SW59">
        <v>897622.09909999999</v>
      </c>
      <c r="SX59">
        <v>886648.16240000003</v>
      </c>
      <c r="SY59">
        <v>870178.07200000004</v>
      </c>
      <c r="SZ59">
        <v>855171.27029999997</v>
      </c>
      <c r="TA59">
        <v>827449.23510000005</v>
      </c>
      <c r="TB59">
        <v>809359.54379999998</v>
      </c>
      <c r="TC59">
        <v>786493.32259999996</v>
      </c>
      <c r="TD59">
        <v>769594.85660000006</v>
      </c>
      <c r="TE59">
        <v>744595.80669999996</v>
      </c>
      <c r="TF59">
        <v>719833.72089999996</v>
      </c>
      <c r="TG59">
        <v>698396.33160000003</v>
      </c>
      <c r="TH59">
        <v>680342.83940000006</v>
      </c>
      <c r="TI59">
        <v>661637.78029999998</v>
      </c>
      <c r="TJ59">
        <v>644667.36309999996</v>
      </c>
      <c r="TK59">
        <v>622191.27899999998</v>
      </c>
      <c r="TL59">
        <v>600206.52119999996</v>
      </c>
      <c r="TM59">
        <v>584106.42180000001</v>
      </c>
      <c r="TN59">
        <v>563516.54169999994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276376.53009999997</v>
      </c>
      <c r="TW59">
        <v>303348.93800000002</v>
      </c>
      <c r="TX59">
        <v>328172.22139999998</v>
      </c>
      <c r="TY59">
        <v>349958.33669999999</v>
      </c>
      <c r="TZ59">
        <v>362103.45150000002</v>
      </c>
      <c r="UA59">
        <v>377644.55430000002</v>
      </c>
      <c r="UB59">
        <v>386480.35269999999</v>
      </c>
      <c r="UC59">
        <v>400406.43819999998</v>
      </c>
      <c r="UD59">
        <v>410604.67910000001</v>
      </c>
      <c r="UE59">
        <v>417635.07909999997</v>
      </c>
      <c r="UF59">
        <v>424043.174</v>
      </c>
      <c r="UG59">
        <v>433540.5281</v>
      </c>
      <c r="UH59">
        <v>436502.50939999998</v>
      </c>
      <c r="UI59">
        <v>433589.58140000002</v>
      </c>
      <c r="UJ59">
        <v>429271.57189999998</v>
      </c>
      <c r="UK59">
        <v>426942.15870000003</v>
      </c>
      <c r="UL59">
        <v>423589.54560000001</v>
      </c>
      <c r="UM59">
        <v>423817.71279999998</v>
      </c>
      <c r="UN59">
        <v>415754.11619999999</v>
      </c>
      <c r="UO59">
        <v>409359.1778</v>
      </c>
      <c r="UP59">
        <v>404396.27020000003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309450.06140000001</v>
      </c>
      <c r="UY59">
        <v>331516.63760000002</v>
      </c>
      <c r="UZ59">
        <v>337953.85389999999</v>
      </c>
      <c r="VA59">
        <v>376936.51059999998</v>
      </c>
      <c r="VB59">
        <v>400088.55450000003</v>
      </c>
      <c r="VC59">
        <v>416049.3872</v>
      </c>
      <c r="VD59">
        <v>462912.58390000003</v>
      </c>
      <c r="VE59">
        <v>501487.18650000001</v>
      </c>
      <c r="VF59">
        <v>507097.2659</v>
      </c>
      <c r="VG59">
        <v>538125.34420000005</v>
      </c>
      <c r="VH59">
        <v>558975.77590000001</v>
      </c>
      <c r="VI59">
        <v>599739.56530000002</v>
      </c>
      <c r="VJ59">
        <v>603227.20649999997</v>
      </c>
      <c r="VK59">
        <v>614722.36950000003</v>
      </c>
      <c r="VL59">
        <v>632090.7561</v>
      </c>
      <c r="VM59">
        <v>647925.90079999994</v>
      </c>
      <c r="VN59">
        <v>658312.61080000002</v>
      </c>
      <c r="VO59">
        <v>659797.478</v>
      </c>
      <c r="VP59">
        <v>693230.49289999995</v>
      </c>
      <c r="VQ59">
        <v>709551.39199999999</v>
      </c>
      <c r="VR59">
        <v>695974.57050000003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161266.0344</v>
      </c>
      <c r="WA59">
        <v>313137.93079999997</v>
      </c>
      <c r="WB59">
        <v>228013.0564</v>
      </c>
      <c r="WC59">
        <v>147581.26629999999</v>
      </c>
      <c r="WD59">
        <v>143282.78279999999</v>
      </c>
      <c r="WE59">
        <v>173886.87229999999</v>
      </c>
      <c r="WF59">
        <v>270115.52990000002</v>
      </c>
      <c r="WG59">
        <v>327810.109</v>
      </c>
      <c r="WH59">
        <v>350088.46600000001</v>
      </c>
      <c r="WI59">
        <v>278093.22100000002</v>
      </c>
      <c r="WJ59">
        <v>239994.14970000001</v>
      </c>
      <c r="WK59">
        <v>203878.5252</v>
      </c>
      <c r="WL59">
        <v>480712.19540000003</v>
      </c>
      <c r="WM59">
        <v>631432.35270000005</v>
      </c>
      <c r="WN59">
        <v>639695.0808</v>
      </c>
      <c r="WO59">
        <v>465797.38890000002</v>
      </c>
      <c r="WP59">
        <v>301486.98310000001</v>
      </c>
      <c r="WQ59">
        <v>365882.2611</v>
      </c>
      <c r="WR59">
        <v>402588.89569999999</v>
      </c>
      <c r="WS59">
        <v>367871.06400000001</v>
      </c>
      <c r="WT59">
        <v>401800.91940000001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18100000</v>
      </c>
      <c r="ZG59">
        <v>17900000</v>
      </c>
      <c r="ZH59">
        <v>17700000</v>
      </c>
      <c r="ZI59">
        <v>17600000</v>
      </c>
      <c r="ZJ59">
        <v>17500000</v>
      </c>
      <c r="ZK59">
        <v>17200000</v>
      </c>
      <c r="ZL59">
        <v>16800000</v>
      </c>
      <c r="ZM59">
        <v>16600000</v>
      </c>
      <c r="ZN59">
        <v>16500000</v>
      </c>
      <c r="ZO59">
        <v>16300000</v>
      </c>
      <c r="ZP59">
        <v>16100000</v>
      </c>
      <c r="ZQ59">
        <v>15900000</v>
      </c>
      <c r="ZR59">
        <v>15600000</v>
      </c>
      <c r="ZS59">
        <v>15500000</v>
      </c>
      <c r="ZT59">
        <v>15400000</v>
      </c>
      <c r="ZU59">
        <v>15000000</v>
      </c>
      <c r="ZV59">
        <v>14700000</v>
      </c>
      <c r="ZW59">
        <v>14400000</v>
      </c>
      <c r="ZX59">
        <v>13900000</v>
      </c>
      <c r="ZY59">
        <v>13800000</v>
      </c>
      <c r="ZZ59">
        <v>13500000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10800000</v>
      </c>
      <c r="ABK59">
        <v>10900000</v>
      </c>
      <c r="ABL59">
        <v>11000000</v>
      </c>
      <c r="ABM59">
        <v>11000000</v>
      </c>
      <c r="ABN59">
        <v>11100000</v>
      </c>
      <c r="ABO59">
        <v>11200000</v>
      </c>
      <c r="ABP59">
        <v>11100000</v>
      </c>
      <c r="ABQ59">
        <v>11200000</v>
      </c>
      <c r="ABR59">
        <v>11200000</v>
      </c>
      <c r="ABS59">
        <v>11200000</v>
      </c>
      <c r="ABT59">
        <v>11200000</v>
      </c>
      <c r="ABU59">
        <v>11200000</v>
      </c>
      <c r="ABV59">
        <v>11100000</v>
      </c>
      <c r="ABW59">
        <v>10900000</v>
      </c>
      <c r="ABX59">
        <v>10800000</v>
      </c>
      <c r="ABY59">
        <v>10500000</v>
      </c>
      <c r="ABZ59">
        <v>10300000</v>
      </c>
      <c r="ACA59">
        <v>10200000</v>
      </c>
      <c r="ACB59">
        <v>10000000</v>
      </c>
      <c r="ACC59">
        <v>9880000</v>
      </c>
      <c r="ACD59">
        <v>9700000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2150000</v>
      </c>
      <c r="ADO59">
        <v>2060000</v>
      </c>
      <c r="ADP59">
        <v>1980000</v>
      </c>
      <c r="ADQ59">
        <v>1910000</v>
      </c>
      <c r="ADR59">
        <v>1860000</v>
      </c>
      <c r="ADS59">
        <v>1790000</v>
      </c>
      <c r="ADT59">
        <v>1730000</v>
      </c>
      <c r="ADU59">
        <v>1670000</v>
      </c>
      <c r="ADV59">
        <v>1610000</v>
      </c>
      <c r="ADW59">
        <v>1540000</v>
      </c>
      <c r="ADX59">
        <v>1490000</v>
      </c>
      <c r="ADY59">
        <v>1450000</v>
      </c>
      <c r="ADZ59">
        <v>1390000</v>
      </c>
      <c r="AEA59">
        <v>1350000</v>
      </c>
      <c r="AEB59">
        <v>1300000</v>
      </c>
      <c r="AEC59">
        <v>1250000</v>
      </c>
      <c r="AED59">
        <v>1210000</v>
      </c>
      <c r="AEE59">
        <v>1170000</v>
      </c>
      <c r="AEF59">
        <v>1130000</v>
      </c>
      <c r="AEG59">
        <v>1100000</v>
      </c>
      <c r="AEH59">
        <v>1080000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11400000</v>
      </c>
      <c r="AEQ59">
        <v>11500000</v>
      </c>
      <c r="AER59">
        <v>11400000</v>
      </c>
      <c r="AES59">
        <v>11300000</v>
      </c>
      <c r="AET59">
        <v>11100000</v>
      </c>
      <c r="AEU59">
        <v>10900000</v>
      </c>
      <c r="AEV59">
        <v>10800000</v>
      </c>
      <c r="AEW59">
        <v>10600000</v>
      </c>
      <c r="AEX59">
        <v>10500000</v>
      </c>
      <c r="AEY59">
        <v>10300000</v>
      </c>
      <c r="AEZ59">
        <v>10100000</v>
      </c>
      <c r="AFA59">
        <v>9870000</v>
      </c>
      <c r="AFB59">
        <v>9630000</v>
      </c>
      <c r="AFC59">
        <v>9400000</v>
      </c>
      <c r="AFD59">
        <v>9170000</v>
      </c>
      <c r="AFE59">
        <v>8980000</v>
      </c>
      <c r="AFF59">
        <v>8730000</v>
      </c>
      <c r="AFG59">
        <v>8520000</v>
      </c>
      <c r="AFH59">
        <v>8280000</v>
      </c>
      <c r="AFI59">
        <v>8060000</v>
      </c>
      <c r="AFJ59">
        <v>7840000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242.93905000000001</v>
      </c>
      <c r="AGU59">
        <v>266.64819469999998</v>
      </c>
      <c r="AGV59">
        <v>288.46822730000002</v>
      </c>
      <c r="AGW59">
        <v>307.61854419999997</v>
      </c>
      <c r="AGX59">
        <v>318.29427950000002</v>
      </c>
      <c r="AGY59">
        <v>331.95513829999999</v>
      </c>
      <c r="AGZ59">
        <v>339.72193540000001</v>
      </c>
      <c r="AHA59">
        <v>351.96317019999998</v>
      </c>
      <c r="AHB59">
        <v>360.92757460000001</v>
      </c>
      <c r="AHC59">
        <v>367.10739990000002</v>
      </c>
      <c r="AHD59">
        <v>372.74020990000002</v>
      </c>
      <c r="AHE59">
        <v>381.08852439999998</v>
      </c>
      <c r="AHF59">
        <v>383.69214970000002</v>
      </c>
      <c r="AHG59">
        <v>381.131643</v>
      </c>
      <c r="AHH59">
        <v>377.33604889999998</v>
      </c>
      <c r="AHI59">
        <v>375.28846019999997</v>
      </c>
      <c r="AHJ59">
        <v>372.34146390000001</v>
      </c>
      <c r="AHK59">
        <v>372.54202620000001</v>
      </c>
      <c r="AHL59">
        <v>365.45400569999998</v>
      </c>
      <c r="AHM59">
        <v>359.83276050000001</v>
      </c>
      <c r="AHN59">
        <v>355.47029140000001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24.690302450000001</v>
      </c>
      <c r="AHW59">
        <v>26.450943370000001</v>
      </c>
      <c r="AHX59">
        <v>26.96455392</v>
      </c>
      <c r="AHY59">
        <v>30.07488966</v>
      </c>
      <c r="AHZ59">
        <v>31.92213752</v>
      </c>
      <c r="AIA59">
        <v>33.195615330000003</v>
      </c>
      <c r="AIB59">
        <v>36.934721070000002</v>
      </c>
      <c r="AIC59">
        <v>40.01249911</v>
      </c>
      <c r="AID59">
        <v>40.460114330000003</v>
      </c>
      <c r="AIE59">
        <v>42.935772720000003</v>
      </c>
      <c r="AIF59">
        <v>44.599380279999998</v>
      </c>
      <c r="AIG59">
        <v>47.851828470000001</v>
      </c>
      <c r="AIH59">
        <v>48.130099270000002</v>
      </c>
      <c r="AII59">
        <v>49.047271649999999</v>
      </c>
      <c r="AIJ59">
        <v>50.433054919999996</v>
      </c>
      <c r="AIK59">
        <v>51.69650437</v>
      </c>
      <c r="AIL59">
        <v>52.525235870000003</v>
      </c>
      <c r="AIM59">
        <v>52.643709979999997</v>
      </c>
      <c r="AIN59">
        <v>55.311252670000002</v>
      </c>
      <c r="AIO59">
        <v>56.613459339999999</v>
      </c>
      <c r="AIP59">
        <v>55.530196259999997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0.98953460900000001</v>
      </c>
      <c r="AIY59">
        <v>1.9214264249999999</v>
      </c>
      <c r="AIZ59">
        <v>1.399096911</v>
      </c>
      <c r="AJA59">
        <v>0.90556434399999997</v>
      </c>
      <c r="AJB59">
        <v>0.87918868299999997</v>
      </c>
      <c r="AJC59">
        <v>1.066976557</v>
      </c>
      <c r="AJD59">
        <v>1.657439313</v>
      </c>
      <c r="AJE59">
        <v>2.0114554760000001</v>
      </c>
      <c r="AJF59">
        <v>2.1481563339999998</v>
      </c>
      <c r="AJG59">
        <v>1.7063907330000001</v>
      </c>
      <c r="AJH59">
        <v>1.4726133619999999</v>
      </c>
      <c r="AJI59">
        <v>1.2510064970000001</v>
      </c>
      <c r="AJJ59">
        <v>2.9496685779999998</v>
      </c>
      <c r="AJK59">
        <v>3.874493277</v>
      </c>
      <c r="AJL59">
        <v>3.925193696</v>
      </c>
      <c r="AJM59">
        <v>2.8581507500000001</v>
      </c>
      <c r="AJN59">
        <v>1.8499357599999999</v>
      </c>
      <c r="AJO59">
        <v>2.2450676700000001</v>
      </c>
      <c r="AJP59">
        <v>2.4703009960000002</v>
      </c>
      <c r="AJQ59">
        <v>2.2572710420000002</v>
      </c>
      <c r="AJR59">
        <v>2.465465944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203.1657529</v>
      </c>
      <c r="AKA59">
        <v>167.36456010000001</v>
      </c>
      <c r="AKB59">
        <v>249.7923748</v>
      </c>
      <c r="AKC59">
        <v>188.26395099999999</v>
      </c>
      <c r="AKD59">
        <v>241.6879873</v>
      </c>
      <c r="AKE59">
        <v>261.5634872</v>
      </c>
      <c r="AKF59">
        <v>290.17204390000001</v>
      </c>
      <c r="AKG59">
        <v>215.1852317</v>
      </c>
      <c r="AKH59">
        <v>381.40440319999999</v>
      </c>
      <c r="AKI59">
        <v>364.7613442</v>
      </c>
      <c r="AKJ59">
        <v>346.23788769999999</v>
      </c>
      <c r="AKK59">
        <v>333.9708521</v>
      </c>
      <c r="AKL59">
        <v>423.88428620000002</v>
      </c>
      <c r="AKM59">
        <v>398.63203149999998</v>
      </c>
      <c r="AKN59">
        <v>300.32676570000001</v>
      </c>
      <c r="AKO59">
        <v>323.81519759999998</v>
      </c>
      <c r="AKP59">
        <v>454.1096589</v>
      </c>
      <c r="AKQ59">
        <v>375.33612870000002</v>
      </c>
      <c r="AKR59">
        <v>295.04300599999999</v>
      </c>
      <c r="AKS59">
        <v>378.85685130000002</v>
      </c>
      <c r="AKT59">
        <v>376.05629529999999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101.7924398</v>
      </c>
      <c r="AME59">
        <v>100.5194655</v>
      </c>
      <c r="AMF59">
        <v>99.347571919999993</v>
      </c>
      <c r="AMG59">
        <v>98.598596520000001</v>
      </c>
      <c r="AMH59">
        <v>98.129305669999994</v>
      </c>
      <c r="AMI59">
        <v>96.618858489999994</v>
      </c>
      <c r="AMJ59">
        <v>94.257636750000003</v>
      </c>
      <c r="AMK59">
        <v>93.124604439999999</v>
      </c>
      <c r="AML59">
        <v>92.594274530000007</v>
      </c>
      <c r="AMM59">
        <v>91.325027050000003</v>
      </c>
      <c r="AMN59">
        <v>90.587716369999995</v>
      </c>
      <c r="AMO59">
        <v>89.077906630000001</v>
      </c>
      <c r="AMP59">
        <v>87.747781750000001</v>
      </c>
      <c r="AMQ59">
        <v>87.156102300000001</v>
      </c>
      <c r="AMR59">
        <v>86.564176540000005</v>
      </c>
      <c r="AMS59">
        <v>84.081459319999993</v>
      </c>
      <c r="AMT59">
        <v>82.718421500000005</v>
      </c>
      <c r="AMU59">
        <v>80.781767689999995</v>
      </c>
      <c r="AMV59">
        <v>78.181824930000005</v>
      </c>
      <c r="AMW59">
        <v>77.309692100000007</v>
      </c>
      <c r="AMX59">
        <v>75.5902794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331.77921240000001</v>
      </c>
      <c r="ANG59">
        <v>260.04197019999998</v>
      </c>
      <c r="ANH59">
        <v>215.84333430000001</v>
      </c>
      <c r="ANI59">
        <v>222.80320029999999</v>
      </c>
      <c r="ANJ59">
        <v>168.71992700000001</v>
      </c>
      <c r="ANK59">
        <v>250.13644629999999</v>
      </c>
      <c r="ANL59">
        <v>219.0878294</v>
      </c>
      <c r="ANM59">
        <v>166.22032440000001</v>
      </c>
      <c r="ANN59">
        <v>136.91574639999999</v>
      </c>
      <c r="ANO59">
        <v>143.84410349999999</v>
      </c>
      <c r="ANP59">
        <v>122.65321900000001</v>
      </c>
      <c r="ANQ59">
        <v>185.7385802</v>
      </c>
      <c r="ANR59">
        <v>113.9063913</v>
      </c>
      <c r="ANS59">
        <v>163.38850260000001</v>
      </c>
      <c r="ANT59">
        <v>135.9330799</v>
      </c>
      <c r="ANU59">
        <v>169.73408850000001</v>
      </c>
      <c r="ANV59">
        <v>114.9258133</v>
      </c>
      <c r="ANW59">
        <v>119.5848802</v>
      </c>
      <c r="ANX59">
        <v>127.9430354</v>
      </c>
      <c r="ANY59">
        <v>85.754054080000003</v>
      </c>
      <c r="ANZ59">
        <v>106.0727237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79.68241965</v>
      </c>
      <c r="AOI59">
        <v>80.642463579999998</v>
      </c>
      <c r="AOJ59">
        <v>81.151521180000003</v>
      </c>
      <c r="AOK59">
        <v>81.880439170000002</v>
      </c>
      <c r="AOL59">
        <v>82.273567639999996</v>
      </c>
      <c r="AOM59">
        <v>83.064712029999995</v>
      </c>
      <c r="AON59">
        <v>82.391036360000001</v>
      </c>
      <c r="AOO59">
        <v>82.995785979999994</v>
      </c>
      <c r="AOP59">
        <v>82.872126010000002</v>
      </c>
      <c r="AOQ59">
        <v>82.757877050000005</v>
      </c>
      <c r="AOR59">
        <v>82.932484130000006</v>
      </c>
      <c r="AOS59">
        <v>82.958265990000001</v>
      </c>
      <c r="AOT59">
        <v>82.269804620000002</v>
      </c>
      <c r="AOU59">
        <v>80.755346169999996</v>
      </c>
      <c r="AOV59">
        <v>79.676910000000007</v>
      </c>
      <c r="AOW59">
        <v>77.903555069999996</v>
      </c>
      <c r="AOX59">
        <v>76.362720690000003</v>
      </c>
      <c r="AOY59">
        <v>75.323252170000004</v>
      </c>
      <c r="AOZ59">
        <v>74.27955394</v>
      </c>
      <c r="APA59">
        <v>73.1967322</v>
      </c>
      <c r="APB59">
        <v>71.886650029999998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618.43828580000002</v>
      </c>
      <c r="APK59">
        <v>650.99766099999999</v>
      </c>
      <c r="APL59">
        <v>680.62581079999995</v>
      </c>
      <c r="APM59">
        <v>656.70272669999997</v>
      </c>
      <c r="APN59">
        <v>447.9633485</v>
      </c>
      <c r="APO59">
        <v>597.62879350000003</v>
      </c>
      <c r="APP59">
        <v>624.56182320000005</v>
      </c>
      <c r="APQ59">
        <v>674.77087040000004</v>
      </c>
      <c r="APR59">
        <v>724.62142129999995</v>
      </c>
      <c r="APS59">
        <v>652.71492190000004</v>
      </c>
      <c r="APT59">
        <v>676.06270459999996</v>
      </c>
      <c r="APU59">
        <v>776.49465210000005</v>
      </c>
      <c r="APV59">
        <v>694.81693529999995</v>
      </c>
      <c r="APW59">
        <v>838.66583449999996</v>
      </c>
      <c r="APX59">
        <v>670.89864250000005</v>
      </c>
      <c r="APY59">
        <v>790.17983930000003</v>
      </c>
      <c r="APZ59">
        <v>700.55809260000001</v>
      </c>
      <c r="AQA59">
        <v>544.89087730000006</v>
      </c>
      <c r="AQB59">
        <v>616.27406599999995</v>
      </c>
      <c r="AQC59">
        <v>590.07586200000003</v>
      </c>
      <c r="AQD59">
        <v>630.08289230000003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102.1343794</v>
      </c>
      <c r="ARO59">
        <v>102.36808310000001</v>
      </c>
      <c r="ARP59">
        <v>101.60730580000001</v>
      </c>
      <c r="ARQ59">
        <v>100.7944626</v>
      </c>
      <c r="ARR59">
        <v>99.285132219999994</v>
      </c>
      <c r="ARS59">
        <v>97.598361310000001</v>
      </c>
      <c r="ART59">
        <v>96.047853329999995</v>
      </c>
      <c r="ARU59">
        <v>94.962602770000004</v>
      </c>
      <c r="ARV59">
        <v>93.562822629999999</v>
      </c>
      <c r="ARW59">
        <v>91.900354640000003</v>
      </c>
      <c r="ARX59">
        <v>90.107969359999998</v>
      </c>
      <c r="ARY59">
        <v>88.161281500000001</v>
      </c>
      <c r="ARZ59">
        <v>86.046816980000003</v>
      </c>
      <c r="ASA59">
        <v>83.952338870000005</v>
      </c>
      <c r="ASB59">
        <v>81.93444135</v>
      </c>
      <c r="ASC59">
        <v>80.210455229999994</v>
      </c>
      <c r="ASD59">
        <v>77.971676729999999</v>
      </c>
      <c r="ASE59">
        <v>76.104326580000006</v>
      </c>
      <c r="ASF59">
        <v>73.973426500000002</v>
      </c>
      <c r="ASG59">
        <v>72.015054590000005</v>
      </c>
      <c r="ASH59">
        <v>70.050287179999998</v>
      </c>
    </row>
    <row r="60" spans="3:1178" x14ac:dyDescent="0.25">
      <c r="C60">
        <v>0</v>
      </c>
      <c r="D60">
        <v>0</v>
      </c>
      <c r="E60">
        <v>0</v>
      </c>
      <c r="F60">
        <v>170</v>
      </c>
      <c r="G60">
        <v>158</v>
      </c>
      <c r="H60">
        <v>163</v>
      </c>
      <c r="I60">
        <v>180</v>
      </c>
      <c r="J60">
        <v>184</v>
      </c>
      <c r="K60">
        <v>178</v>
      </c>
      <c r="L60">
        <v>187</v>
      </c>
      <c r="M60">
        <v>210</v>
      </c>
      <c r="N60">
        <v>187</v>
      </c>
      <c r="O60">
        <v>184</v>
      </c>
      <c r="P60">
        <v>182</v>
      </c>
      <c r="Q60">
        <v>194</v>
      </c>
      <c r="R60">
        <v>202</v>
      </c>
      <c r="S60">
        <v>179</v>
      </c>
      <c r="T60">
        <v>198</v>
      </c>
      <c r="U60">
        <v>171</v>
      </c>
      <c r="V60">
        <v>165</v>
      </c>
      <c r="W60">
        <v>179</v>
      </c>
      <c r="X60">
        <v>167</v>
      </c>
      <c r="Y60">
        <v>197</v>
      </c>
      <c r="Z60">
        <v>165</v>
      </c>
      <c r="AA60">
        <v>169</v>
      </c>
      <c r="AB60">
        <v>190</v>
      </c>
      <c r="AC60">
        <v>151</v>
      </c>
      <c r="AD60">
        <v>175</v>
      </c>
      <c r="AE60">
        <v>0</v>
      </c>
      <c r="AF60">
        <v>0</v>
      </c>
      <c r="AG60">
        <v>0</v>
      </c>
      <c r="AH60">
        <v>79</v>
      </c>
      <c r="AI60">
        <v>50</v>
      </c>
      <c r="AJ60">
        <v>70</v>
      </c>
      <c r="AK60">
        <v>60</v>
      </c>
      <c r="AL60">
        <v>59</v>
      </c>
      <c r="AM60">
        <v>73</v>
      </c>
      <c r="AN60">
        <v>76</v>
      </c>
      <c r="AO60">
        <v>68</v>
      </c>
      <c r="AP60">
        <v>86</v>
      </c>
      <c r="AQ60">
        <v>60</v>
      </c>
      <c r="AR60">
        <v>64</v>
      </c>
      <c r="AS60">
        <v>75</v>
      </c>
      <c r="AT60">
        <v>82</v>
      </c>
      <c r="AU60">
        <v>62</v>
      </c>
      <c r="AV60">
        <v>72</v>
      </c>
      <c r="AW60">
        <v>94</v>
      </c>
      <c r="AX60">
        <v>76</v>
      </c>
      <c r="AY60">
        <v>113</v>
      </c>
      <c r="AZ60">
        <v>80</v>
      </c>
      <c r="BA60">
        <v>116</v>
      </c>
      <c r="BB60">
        <v>103</v>
      </c>
      <c r="BC60">
        <v>100</v>
      </c>
      <c r="BD60">
        <v>75</v>
      </c>
      <c r="BE60">
        <v>88</v>
      </c>
      <c r="BF60">
        <v>100</v>
      </c>
      <c r="BG60">
        <v>0</v>
      </c>
      <c r="BH60">
        <v>0</v>
      </c>
      <c r="BI60">
        <v>0</v>
      </c>
      <c r="BJ60">
        <v>117</v>
      </c>
      <c r="BK60">
        <v>117</v>
      </c>
      <c r="BL60">
        <v>121</v>
      </c>
      <c r="BM60">
        <v>114</v>
      </c>
      <c r="BN60">
        <v>103</v>
      </c>
      <c r="BO60">
        <v>109</v>
      </c>
      <c r="BP60">
        <v>119</v>
      </c>
      <c r="BQ60">
        <v>109</v>
      </c>
      <c r="BR60">
        <v>97</v>
      </c>
      <c r="BS60">
        <v>106</v>
      </c>
      <c r="BT60">
        <v>113</v>
      </c>
      <c r="BU60">
        <v>124</v>
      </c>
      <c r="BV60">
        <v>105</v>
      </c>
      <c r="BW60">
        <v>119</v>
      </c>
      <c r="BX60">
        <v>108</v>
      </c>
      <c r="BY60">
        <v>105</v>
      </c>
      <c r="BZ60">
        <v>91</v>
      </c>
      <c r="CA60">
        <v>106</v>
      </c>
      <c r="CB60">
        <v>86</v>
      </c>
      <c r="CC60">
        <v>83</v>
      </c>
      <c r="CD60">
        <v>102</v>
      </c>
      <c r="CE60">
        <v>91</v>
      </c>
      <c r="CF60">
        <v>98</v>
      </c>
      <c r="CG60">
        <v>100</v>
      </c>
      <c r="CH60">
        <v>93</v>
      </c>
      <c r="CI60">
        <v>0</v>
      </c>
      <c r="CJ60">
        <v>0</v>
      </c>
      <c r="CK60">
        <v>0</v>
      </c>
      <c r="CL60">
        <v>24</v>
      </c>
      <c r="CM60">
        <v>23</v>
      </c>
      <c r="CN60">
        <v>29</v>
      </c>
      <c r="CO60">
        <v>29</v>
      </c>
      <c r="CP60">
        <v>25</v>
      </c>
      <c r="CQ60">
        <v>22</v>
      </c>
      <c r="CR60">
        <v>28</v>
      </c>
      <c r="CS60">
        <v>29</v>
      </c>
      <c r="CT60">
        <v>32</v>
      </c>
      <c r="CU60">
        <v>31</v>
      </c>
      <c r="CV60">
        <v>25</v>
      </c>
      <c r="CW60">
        <v>28</v>
      </c>
      <c r="CX60">
        <v>27</v>
      </c>
      <c r="CY60">
        <v>15</v>
      </c>
      <c r="CZ60">
        <v>26</v>
      </c>
      <c r="DA60">
        <v>27</v>
      </c>
      <c r="DB60">
        <v>17</v>
      </c>
      <c r="DC60">
        <v>22</v>
      </c>
      <c r="DD60">
        <v>27</v>
      </c>
      <c r="DE60">
        <v>26</v>
      </c>
      <c r="DF60">
        <v>18</v>
      </c>
      <c r="DG60">
        <v>23</v>
      </c>
      <c r="DH60">
        <v>18</v>
      </c>
      <c r="DI60">
        <v>23</v>
      </c>
      <c r="DJ60">
        <v>24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1</v>
      </c>
      <c r="DQ60">
        <v>0</v>
      </c>
      <c r="DR60">
        <v>1</v>
      </c>
      <c r="DS60">
        <v>1</v>
      </c>
      <c r="DT60">
        <v>2</v>
      </c>
      <c r="DU60">
        <v>7</v>
      </c>
      <c r="DV60">
        <v>2</v>
      </c>
      <c r="DW60">
        <v>4</v>
      </c>
      <c r="DX60">
        <v>3</v>
      </c>
      <c r="DY60">
        <v>2</v>
      </c>
      <c r="DZ60">
        <v>5</v>
      </c>
      <c r="EA60">
        <v>8</v>
      </c>
      <c r="EB60">
        <v>1</v>
      </c>
      <c r="EC60">
        <v>3</v>
      </c>
      <c r="ED60">
        <v>2</v>
      </c>
      <c r="EE60">
        <v>5</v>
      </c>
      <c r="EF60">
        <v>6</v>
      </c>
      <c r="EG60">
        <v>2</v>
      </c>
      <c r="EH60">
        <v>5</v>
      </c>
      <c r="EI60">
        <v>6</v>
      </c>
      <c r="EJ60">
        <v>7</v>
      </c>
      <c r="EK60">
        <v>9</v>
      </c>
      <c r="EL60">
        <v>8</v>
      </c>
      <c r="EM60">
        <v>0</v>
      </c>
      <c r="EN60">
        <v>0</v>
      </c>
      <c r="EO60">
        <v>0</v>
      </c>
      <c r="EP60">
        <v>15</v>
      </c>
      <c r="EQ60">
        <v>10</v>
      </c>
      <c r="ER60">
        <v>5</v>
      </c>
      <c r="ES60">
        <v>5</v>
      </c>
      <c r="ET60">
        <v>10</v>
      </c>
      <c r="EU60">
        <v>5</v>
      </c>
      <c r="EV60">
        <v>0</v>
      </c>
      <c r="EW60">
        <v>5</v>
      </c>
      <c r="EX60">
        <v>30</v>
      </c>
      <c r="EY60">
        <v>5</v>
      </c>
      <c r="EZ60">
        <v>10</v>
      </c>
      <c r="FA60">
        <v>15</v>
      </c>
      <c r="FB60">
        <v>20</v>
      </c>
      <c r="FC60">
        <v>25</v>
      </c>
      <c r="FD60">
        <v>25</v>
      </c>
      <c r="FE60">
        <v>25</v>
      </c>
      <c r="FF60">
        <v>20</v>
      </c>
      <c r="FG60">
        <v>15</v>
      </c>
      <c r="FH60">
        <v>20</v>
      </c>
      <c r="FI60">
        <v>15</v>
      </c>
      <c r="FJ60">
        <v>15</v>
      </c>
      <c r="FK60">
        <v>5</v>
      </c>
      <c r="FL60">
        <v>40</v>
      </c>
      <c r="FM60">
        <v>30</v>
      </c>
      <c r="FN60">
        <v>45</v>
      </c>
      <c r="FO60">
        <v>0</v>
      </c>
      <c r="FP60">
        <v>0</v>
      </c>
      <c r="FQ60">
        <v>5983</v>
      </c>
      <c r="FR60">
        <v>6160</v>
      </c>
      <c r="FS60">
        <v>6376</v>
      </c>
      <c r="FT60">
        <v>6515</v>
      </c>
      <c r="FU60">
        <v>6608</v>
      </c>
      <c r="FV60">
        <v>6669</v>
      </c>
      <c r="FW60">
        <v>6772</v>
      </c>
      <c r="FX60">
        <v>6855</v>
      </c>
      <c r="FY60">
        <v>6911</v>
      </c>
      <c r="FZ60">
        <v>7015</v>
      </c>
      <c r="GA60">
        <v>7072</v>
      </c>
      <c r="GB60">
        <v>7075</v>
      </c>
      <c r="GC60">
        <v>7111</v>
      </c>
      <c r="GD60">
        <v>7152</v>
      </c>
      <c r="GE60">
        <v>7172</v>
      </c>
      <c r="GF60">
        <v>7233</v>
      </c>
      <c r="GG60">
        <v>7305</v>
      </c>
      <c r="GH60">
        <v>7333</v>
      </c>
      <c r="GI60">
        <v>7333</v>
      </c>
      <c r="GJ60">
        <v>7402</v>
      </c>
      <c r="GK60">
        <v>7433</v>
      </c>
      <c r="GL60">
        <v>7434</v>
      </c>
      <c r="GM60">
        <v>7453</v>
      </c>
      <c r="GN60">
        <v>7497</v>
      </c>
      <c r="GO60">
        <v>7465</v>
      </c>
      <c r="GP60">
        <v>7463</v>
      </c>
      <c r="GQ60">
        <v>0</v>
      </c>
      <c r="GR60">
        <v>0</v>
      </c>
      <c r="GS60">
        <v>632</v>
      </c>
      <c r="GT60">
        <v>759</v>
      </c>
      <c r="GU60">
        <v>915</v>
      </c>
      <c r="GV60">
        <v>1056</v>
      </c>
      <c r="GW60">
        <v>1197</v>
      </c>
      <c r="GX60">
        <v>1334</v>
      </c>
      <c r="GY60">
        <v>1446</v>
      </c>
      <c r="GZ60">
        <v>1561</v>
      </c>
      <c r="HA60">
        <v>1661</v>
      </c>
      <c r="HB60">
        <v>1750</v>
      </c>
      <c r="HC60">
        <v>1873</v>
      </c>
      <c r="HD60">
        <v>1988</v>
      </c>
      <c r="HE60">
        <v>2076</v>
      </c>
      <c r="HF60">
        <v>2102</v>
      </c>
      <c r="HG60">
        <v>2203</v>
      </c>
      <c r="HH60">
        <v>2291</v>
      </c>
      <c r="HI60">
        <v>2369</v>
      </c>
      <c r="HJ60">
        <v>2407</v>
      </c>
      <c r="HK60">
        <v>2488</v>
      </c>
      <c r="HL60">
        <v>2540</v>
      </c>
      <c r="HM60">
        <v>2607</v>
      </c>
      <c r="HN60">
        <v>2635</v>
      </c>
      <c r="HO60">
        <v>2687</v>
      </c>
      <c r="HP60">
        <v>2720</v>
      </c>
      <c r="HQ60">
        <v>2781</v>
      </c>
      <c r="HR60">
        <v>2792</v>
      </c>
      <c r="HS60">
        <v>0</v>
      </c>
      <c r="HT60">
        <v>0</v>
      </c>
      <c r="HU60">
        <v>51</v>
      </c>
      <c r="HV60">
        <v>56</v>
      </c>
      <c r="HW60">
        <v>66</v>
      </c>
      <c r="HX60">
        <v>71</v>
      </c>
      <c r="HY60">
        <v>86</v>
      </c>
      <c r="HZ60">
        <v>107</v>
      </c>
      <c r="IA60">
        <v>120</v>
      </c>
      <c r="IB60">
        <v>130</v>
      </c>
      <c r="IC60">
        <v>145</v>
      </c>
      <c r="ID60">
        <v>155</v>
      </c>
      <c r="IE60">
        <v>164</v>
      </c>
      <c r="IF60">
        <v>175</v>
      </c>
      <c r="IG60">
        <v>196</v>
      </c>
      <c r="IH60">
        <v>217</v>
      </c>
      <c r="II60">
        <v>223</v>
      </c>
      <c r="IJ60">
        <v>231</v>
      </c>
      <c r="IK60">
        <v>238</v>
      </c>
      <c r="IL60">
        <v>252</v>
      </c>
      <c r="IM60">
        <v>254</v>
      </c>
      <c r="IN60">
        <v>264</v>
      </c>
      <c r="IO60">
        <v>280</v>
      </c>
      <c r="IP60">
        <v>302</v>
      </c>
      <c r="IQ60">
        <v>305</v>
      </c>
      <c r="IR60">
        <v>308</v>
      </c>
      <c r="IS60">
        <v>324</v>
      </c>
      <c r="IT60">
        <v>332</v>
      </c>
      <c r="IU60">
        <v>0</v>
      </c>
      <c r="IV60">
        <v>0</v>
      </c>
      <c r="IW60">
        <v>1</v>
      </c>
      <c r="IX60">
        <v>4</v>
      </c>
      <c r="IY60">
        <v>2</v>
      </c>
      <c r="IZ60">
        <v>3</v>
      </c>
      <c r="JA60">
        <v>4</v>
      </c>
      <c r="JB60">
        <v>3</v>
      </c>
      <c r="JC60">
        <v>4</v>
      </c>
      <c r="JD60">
        <v>8</v>
      </c>
      <c r="JE60">
        <v>7</v>
      </c>
      <c r="JF60">
        <v>7</v>
      </c>
      <c r="JG60">
        <v>9</v>
      </c>
      <c r="JH60">
        <v>6</v>
      </c>
      <c r="JI60">
        <v>6</v>
      </c>
      <c r="JJ60">
        <v>4</v>
      </c>
      <c r="JK60">
        <v>11</v>
      </c>
      <c r="JL60">
        <v>11</v>
      </c>
      <c r="JM60">
        <v>9</v>
      </c>
      <c r="JN60">
        <v>13</v>
      </c>
      <c r="JO60">
        <v>12</v>
      </c>
      <c r="JP60">
        <v>14</v>
      </c>
      <c r="JQ60">
        <v>13</v>
      </c>
      <c r="JR60">
        <v>12</v>
      </c>
      <c r="JS60">
        <v>14</v>
      </c>
      <c r="JT60">
        <v>16</v>
      </c>
      <c r="JU60">
        <v>12</v>
      </c>
      <c r="JV60">
        <v>12</v>
      </c>
      <c r="JW60">
        <v>0</v>
      </c>
      <c r="JX60">
        <v>0</v>
      </c>
      <c r="JY60">
        <v>0</v>
      </c>
      <c r="JZ60">
        <v>3</v>
      </c>
      <c r="KA60">
        <v>13</v>
      </c>
      <c r="KB60">
        <v>20</v>
      </c>
      <c r="KC60">
        <v>28</v>
      </c>
      <c r="KD60">
        <v>37</v>
      </c>
      <c r="KE60">
        <v>46</v>
      </c>
      <c r="KF60">
        <v>55</v>
      </c>
      <c r="KG60">
        <v>65</v>
      </c>
      <c r="KH60">
        <v>73</v>
      </c>
      <c r="KI60">
        <v>91</v>
      </c>
      <c r="KJ60">
        <v>103</v>
      </c>
      <c r="KK60">
        <v>113</v>
      </c>
      <c r="KL60">
        <v>135</v>
      </c>
      <c r="KM60">
        <v>154</v>
      </c>
      <c r="KN60">
        <v>174</v>
      </c>
      <c r="KO60">
        <v>198</v>
      </c>
      <c r="KP60">
        <v>212</v>
      </c>
      <c r="KQ60">
        <v>236</v>
      </c>
      <c r="KR60">
        <v>263</v>
      </c>
      <c r="KS60">
        <v>286</v>
      </c>
      <c r="KT60">
        <v>313</v>
      </c>
      <c r="KU60">
        <v>337</v>
      </c>
      <c r="KV60">
        <v>360</v>
      </c>
      <c r="KW60">
        <v>391</v>
      </c>
      <c r="KX60">
        <v>411</v>
      </c>
      <c r="KY60">
        <v>0</v>
      </c>
      <c r="KZ60">
        <v>0</v>
      </c>
      <c r="LA60">
        <v>0</v>
      </c>
      <c r="LB60">
        <v>251</v>
      </c>
      <c r="LC60">
        <v>466</v>
      </c>
      <c r="LD60">
        <v>680</v>
      </c>
      <c r="LE60">
        <v>923</v>
      </c>
      <c r="LF60">
        <v>1177</v>
      </c>
      <c r="LG60">
        <v>1396</v>
      </c>
      <c r="LH60">
        <v>1617</v>
      </c>
      <c r="LI60">
        <v>1827</v>
      </c>
      <c r="LJ60">
        <v>2035</v>
      </c>
      <c r="LK60">
        <v>2243</v>
      </c>
      <c r="LL60">
        <v>2443</v>
      </c>
      <c r="LM60">
        <v>2653</v>
      </c>
      <c r="LN60">
        <v>2870</v>
      </c>
      <c r="LO60">
        <v>3067</v>
      </c>
      <c r="LP60">
        <v>3254</v>
      </c>
      <c r="LQ60">
        <v>3465</v>
      </c>
      <c r="LR60">
        <v>3682</v>
      </c>
      <c r="LS60">
        <v>3893</v>
      </c>
      <c r="LT60">
        <v>4091</v>
      </c>
      <c r="LU60">
        <v>4292</v>
      </c>
      <c r="LV60">
        <v>4514</v>
      </c>
      <c r="LW60">
        <v>4708</v>
      </c>
      <c r="LX60">
        <v>4918</v>
      </c>
      <c r="LY60">
        <v>5138</v>
      </c>
      <c r="LZ60">
        <v>5353</v>
      </c>
      <c r="MA60">
        <v>0</v>
      </c>
      <c r="MB60">
        <v>0</v>
      </c>
      <c r="MC60">
        <v>1511</v>
      </c>
      <c r="MD60">
        <v>1558</v>
      </c>
      <c r="ME60">
        <v>1586</v>
      </c>
      <c r="MF60">
        <v>1640</v>
      </c>
      <c r="MG60">
        <v>1664</v>
      </c>
      <c r="MH60">
        <v>1684</v>
      </c>
      <c r="MI60">
        <v>1703</v>
      </c>
      <c r="MJ60">
        <v>1697</v>
      </c>
      <c r="MK60">
        <v>1745</v>
      </c>
      <c r="ML60">
        <v>1757</v>
      </c>
      <c r="MM60">
        <v>1783</v>
      </c>
      <c r="MN60">
        <v>1830</v>
      </c>
      <c r="MO60">
        <v>1869</v>
      </c>
      <c r="MP60">
        <v>1873</v>
      </c>
      <c r="MQ60">
        <v>1909</v>
      </c>
      <c r="MR60">
        <v>1956</v>
      </c>
      <c r="MS60">
        <v>1966</v>
      </c>
      <c r="MT60">
        <v>2025</v>
      </c>
      <c r="MU60">
        <v>2027</v>
      </c>
      <c r="MV60">
        <v>2066</v>
      </c>
      <c r="MW60">
        <v>2114</v>
      </c>
      <c r="MX60">
        <v>2118</v>
      </c>
      <c r="MY60">
        <v>2146</v>
      </c>
      <c r="MZ60">
        <v>2140</v>
      </c>
      <c r="NA60">
        <v>2184</v>
      </c>
      <c r="NB60">
        <v>2191</v>
      </c>
      <c r="NC60">
        <v>0</v>
      </c>
      <c r="ND60">
        <v>0</v>
      </c>
      <c r="NE60">
        <v>0</v>
      </c>
      <c r="NF60">
        <v>38</v>
      </c>
      <c r="NG60">
        <v>76</v>
      </c>
      <c r="NH60">
        <v>121</v>
      </c>
      <c r="NI60">
        <v>173</v>
      </c>
      <c r="NJ60">
        <v>215</v>
      </c>
      <c r="NK60">
        <v>261</v>
      </c>
      <c r="NL60">
        <v>314</v>
      </c>
      <c r="NM60">
        <v>353</v>
      </c>
      <c r="NN60">
        <v>402</v>
      </c>
      <c r="NO60">
        <v>441</v>
      </c>
      <c r="NP60">
        <v>481</v>
      </c>
      <c r="NQ60">
        <v>536</v>
      </c>
      <c r="NR60">
        <v>598</v>
      </c>
      <c r="NS60">
        <v>648</v>
      </c>
      <c r="NT60">
        <v>689</v>
      </c>
      <c r="NU60">
        <v>733</v>
      </c>
      <c r="NV60">
        <v>767</v>
      </c>
      <c r="NW60">
        <v>817</v>
      </c>
      <c r="NX60">
        <v>864</v>
      </c>
      <c r="NY60">
        <v>914</v>
      </c>
      <c r="NZ60">
        <v>973</v>
      </c>
      <c r="OA60">
        <v>1020</v>
      </c>
      <c r="OB60">
        <v>1071</v>
      </c>
      <c r="OC60">
        <v>1124</v>
      </c>
      <c r="OD60">
        <v>1179</v>
      </c>
      <c r="OE60">
        <v>0</v>
      </c>
      <c r="OF60">
        <v>0</v>
      </c>
      <c r="OG60">
        <v>2229</v>
      </c>
      <c r="OH60">
        <v>2282</v>
      </c>
      <c r="OI60">
        <v>2347</v>
      </c>
      <c r="OJ60">
        <v>2448</v>
      </c>
      <c r="OK60">
        <v>2487</v>
      </c>
      <c r="OL60">
        <v>2538</v>
      </c>
      <c r="OM60">
        <v>2614</v>
      </c>
      <c r="ON60">
        <v>2692</v>
      </c>
      <c r="OO60">
        <v>2748</v>
      </c>
      <c r="OP60">
        <v>2809</v>
      </c>
      <c r="OQ60">
        <v>2870</v>
      </c>
      <c r="OR60">
        <v>2892</v>
      </c>
      <c r="OS60">
        <v>2933</v>
      </c>
      <c r="OT60">
        <v>2959</v>
      </c>
      <c r="OU60">
        <v>2990</v>
      </c>
      <c r="OV60">
        <v>3039</v>
      </c>
      <c r="OW60">
        <v>3105</v>
      </c>
      <c r="OX60">
        <v>3128</v>
      </c>
      <c r="OY60">
        <v>3191</v>
      </c>
      <c r="OZ60">
        <v>3214</v>
      </c>
      <c r="PA60">
        <v>3274</v>
      </c>
      <c r="PB60">
        <v>3282</v>
      </c>
      <c r="PC60">
        <v>3325</v>
      </c>
      <c r="PD60">
        <v>3345</v>
      </c>
      <c r="PE60">
        <v>3389</v>
      </c>
      <c r="PF60">
        <v>3415</v>
      </c>
      <c r="PG60">
        <v>0</v>
      </c>
      <c r="PH60">
        <v>0</v>
      </c>
      <c r="PI60">
        <v>0</v>
      </c>
      <c r="PJ60">
        <v>101</v>
      </c>
      <c r="PK60">
        <v>193</v>
      </c>
      <c r="PL60">
        <v>261</v>
      </c>
      <c r="PM60">
        <v>367</v>
      </c>
      <c r="PN60">
        <v>464</v>
      </c>
      <c r="PO60">
        <v>550</v>
      </c>
      <c r="PP60">
        <v>648</v>
      </c>
      <c r="PQ60">
        <v>746</v>
      </c>
      <c r="PR60">
        <v>845</v>
      </c>
      <c r="PS60">
        <v>952</v>
      </c>
      <c r="PT60">
        <v>1068</v>
      </c>
      <c r="PU60">
        <v>1175</v>
      </c>
      <c r="PV60">
        <v>1287</v>
      </c>
      <c r="PW60">
        <v>1397</v>
      </c>
      <c r="PX60">
        <v>1504</v>
      </c>
      <c r="PY60">
        <v>1612</v>
      </c>
      <c r="PZ60">
        <v>1734</v>
      </c>
      <c r="QA60">
        <v>1861</v>
      </c>
      <c r="QB60">
        <v>1968</v>
      </c>
      <c r="QC60">
        <v>2095</v>
      </c>
      <c r="QD60">
        <v>2226</v>
      </c>
      <c r="QE60">
        <v>2353</v>
      </c>
      <c r="QF60">
        <v>2507</v>
      </c>
      <c r="QG60">
        <v>2619</v>
      </c>
      <c r="QH60">
        <v>2759</v>
      </c>
      <c r="QI60">
        <v>0</v>
      </c>
      <c r="QJ60">
        <v>0</v>
      </c>
      <c r="QK60">
        <v>7527</v>
      </c>
      <c r="QL60">
        <v>7684</v>
      </c>
      <c r="QM60">
        <v>7839</v>
      </c>
      <c r="QN60">
        <v>8016</v>
      </c>
      <c r="QO60">
        <v>8113</v>
      </c>
      <c r="QP60">
        <v>8173</v>
      </c>
      <c r="QQ60">
        <v>8184</v>
      </c>
      <c r="QR60">
        <v>8169</v>
      </c>
      <c r="QS60">
        <v>8203</v>
      </c>
      <c r="QT60">
        <v>8251</v>
      </c>
      <c r="QU60">
        <v>8241</v>
      </c>
      <c r="QV60">
        <v>8308</v>
      </c>
      <c r="QW60">
        <v>8305</v>
      </c>
      <c r="QX60">
        <v>8317</v>
      </c>
      <c r="QY60">
        <v>8342</v>
      </c>
      <c r="QZ60">
        <v>8435</v>
      </c>
      <c r="RA60">
        <v>8428</v>
      </c>
      <c r="RB60">
        <v>8485</v>
      </c>
      <c r="RC60">
        <v>8549</v>
      </c>
      <c r="RD60">
        <v>8590</v>
      </c>
      <c r="RE60">
        <v>8651</v>
      </c>
      <c r="RF60">
        <v>8583</v>
      </c>
      <c r="RG60">
        <v>8573</v>
      </c>
      <c r="RH60">
        <v>8569</v>
      </c>
      <c r="RI60">
        <v>8636</v>
      </c>
      <c r="RJ60">
        <v>8611</v>
      </c>
      <c r="RK60">
        <v>0</v>
      </c>
      <c r="RL60">
        <v>0</v>
      </c>
      <c r="RM60">
        <v>8440</v>
      </c>
      <c r="RN60">
        <v>8363</v>
      </c>
      <c r="RO60">
        <v>8255</v>
      </c>
      <c r="RP60">
        <v>8167</v>
      </c>
      <c r="RQ60">
        <v>8112</v>
      </c>
      <c r="RR60">
        <v>8073</v>
      </c>
      <c r="RS60">
        <v>8013</v>
      </c>
      <c r="RT60">
        <v>7990</v>
      </c>
      <c r="RU60">
        <v>7985</v>
      </c>
      <c r="RV60">
        <v>7950</v>
      </c>
      <c r="RW60">
        <v>7933</v>
      </c>
      <c r="RX60">
        <v>7883</v>
      </c>
      <c r="RY60">
        <v>7879</v>
      </c>
      <c r="RZ60">
        <v>7840</v>
      </c>
      <c r="SA60">
        <v>7791</v>
      </c>
      <c r="SB60">
        <v>7758</v>
      </c>
      <c r="SC60">
        <v>7793</v>
      </c>
      <c r="SD60">
        <v>7756</v>
      </c>
      <c r="SE60">
        <v>7717</v>
      </c>
      <c r="SF60">
        <v>7705</v>
      </c>
      <c r="SG60">
        <v>7643</v>
      </c>
      <c r="SH60">
        <v>7651</v>
      </c>
      <c r="SI60">
        <v>7647</v>
      </c>
      <c r="SJ60">
        <v>7619</v>
      </c>
      <c r="SK60">
        <v>7583</v>
      </c>
      <c r="SL60">
        <v>7551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772325.95669999998</v>
      </c>
      <c r="SU60">
        <v>761411.86199999996</v>
      </c>
      <c r="SV60">
        <v>748295.13789999997</v>
      </c>
      <c r="SW60">
        <v>732435.07299999997</v>
      </c>
      <c r="SX60">
        <v>721803.01229999994</v>
      </c>
      <c r="SY60">
        <v>706473.77029999997</v>
      </c>
      <c r="SZ60">
        <v>686187.82739999995</v>
      </c>
      <c r="TA60">
        <v>669591.6348</v>
      </c>
      <c r="TB60">
        <v>653837.19350000005</v>
      </c>
      <c r="TC60">
        <v>636568.54110000003</v>
      </c>
      <c r="TD60">
        <v>623284.21990000003</v>
      </c>
      <c r="TE60">
        <v>611154.00509999995</v>
      </c>
      <c r="TF60">
        <v>595627.72129999998</v>
      </c>
      <c r="TG60">
        <v>578279.34109999996</v>
      </c>
      <c r="TH60">
        <v>566719.09829999995</v>
      </c>
      <c r="TI60">
        <v>552517.0392</v>
      </c>
      <c r="TJ60">
        <v>536496.47779999999</v>
      </c>
      <c r="TK60">
        <v>522201.6201</v>
      </c>
      <c r="TL60">
        <v>509984.97330000001</v>
      </c>
      <c r="TM60">
        <v>493017.63760000002</v>
      </c>
      <c r="TN60">
        <v>478529.66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463377.4952</v>
      </c>
      <c r="TW60">
        <v>487652.18709999998</v>
      </c>
      <c r="TX60">
        <v>511101.978</v>
      </c>
      <c r="TY60">
        <v>528003.82220000005</v>
      </c>
      <c r="TZ60">
        <v>540092.63859999995</v>
      </c>
      <c r="UA60">
        <v>561216.92760000005</v>
      </c>
      <c r="UB60">
        <v>578325.23089999997</v>
      </c>
      <c r="UC60">
        <v>586335.08790000004</v>
      </c>
      <c r="UD60">
        <v>576386.79440000001</v>
      </c>
      <c r="UE60">
        <v>586487.26040000003</v>
      </c>
      <c r="UF60">
        <v>592150.2953</v>
      </c>
      <c r="UG60">
        <v>594476.50769999996</v>
      </c>
      <c r="UH60">
        <v>586419.63309999998</v>
      </c>
      <c r="UI60">
        <v>588498.77469999995</v>
      </c>
      <c r="UJ60">
        <v>583299.60030000005</v>
      </c>
      <c r="UK60">
        <v>581248.39760000003</v>
      </c>
      <c r="UL60">
        <v>570379.79440000001</v>
      </c>
      <c r="UM60">
        <v>564695.01580000005</v>
      </c>
      <c r="UN60">
        <v>554980.8112</v>
      </c>
      <c r="UO60">
        <v>550900.06999999995</v>
      </c>
      <c r="UP60">
        <v>536970.00639999995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286366.745</v>
      </c>
      <c r="UY60">
        <v>311804.82169999997</v>
      </c>
      <c r="UZ60">
        <v>327950.0552</v>
      </c>
      <c r="VA60">
        <v>355136.35550000001</v>
      </c>
      <c r="VB60">
        <v>368571.37660000002</v>
      </c>
      <c r="VC60">
        <v>378613.87890000001</v>
      </c>
      <c r="VD60">
        <v>392241.4682</v>
      </c>
      <c r="VE60">
        <v>426514.99449999997</v>
      </c>
      <c r="VF60">
        <v>458459.25209999998</v>
      </c>
      <c r="VG60">
        <v>457413.15029999998</v>
      </c>
      <c r="VH60">
        <v>460021.9327</v>
      </c>
      <c r="VI60">
        <v>460157.27299999999</v>
      </c>
      <c r="VJ60">
        <v>473034.31839999999</v>
      </c>
      <c r="VK60">
        <v>462901.51360000001</v>
      </c>
      <c r="VL60">
        <v>467112.60450000002</v>
      </c>
      <c r="VM60">
        <v>480992.6789</v>
      </c>
      <c r="VN60">
        <v>503674.7193</v>
      </c>
      <c r="VO60">
        <v>493862.24320000003</v>
      </c>
      <c r="VP60">
        <v>484194.0822</v>
      </c>
      <c r="VQ60">
        <v>494511.67139999999</v>
      </c>
      <c r="VR60">
        <v>491962.94770000002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148998.79800000001</v>
      </c>
      <c r="WA60">
        <v>192878.7029</v>
      </c>
      <c r="WB60">
        <v>374521.75319999998</v>
      </c>
      <c r="WC60">
        <v>318161.68349999998</v>
      </c>
      <c r="WD60">
        <v>308894.83840000001</v>
      </c>
      <c r="WE60">
        <v>385583.016</v>
      </c>
      <c r="WF60">
        <v>249568.29509999999</v>
      </c>
      <c r="WG60">
        <v>242299.31570000001</v>
      </c>
      <c r="WH60">
        <v>156828.03599999999</v>
      </c>
      <c r="WI60">
        <v>418715.63020000001</v>
      </c>
      <c r="WJ60">
        <v>406520.02929999999</v>
      </c>
      <c r="WK60">
        <v>322919.70549999998</v>
      </c>
      <c r="WL60">
        <v>452853.95600000001</v>
      </c>
      <c r="WM60">
        <v>405843.72450000001</v>
      </c>
      <c r="WN60">
        <v>459693.53909999999</v>
      </c>
      <c r="WO60">
        <v>414425.52069999999</v>
      </c>
      <c r="WP60">
        <v>371404.49949999998</v>
      </c>
      <c r="WQ60">
        <v>420684.70819999999</v>
      </c>
      <c r="WR60">
        <v>466779.14919999999</v>
      </c>
      <c r="WS60">
        <v>339887.73</v>
      </c>
      <c r="WT60">
        <v>329988.08740000002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20400000</v>
      </c>
      <c r="ZG60">
        <v>20000000</v>
      </c>
      <c r="ZH60">
        <v>19400000</v>
      </c>
      <c r="ZI60">
        <v>19300000</v>
      </c>
      <c r="ZJ60">
        <v>18900000</v>
      </c>
      <c r="ZK60">
        <v>18600000</v>
      </c>
      <c r="ZL60">
        <v>18600000</v>
      </c>
      <c r="ZM60">
        <v>18400000</v>
      </c>
      <c r="ZN60">
        <v>17900000</v>
      </c>
      <c r="ZO60">
        <v>17700000</v>
      </c>
      <c r="ZP60">
        <v>17600000</v>
      </c>
      <c r="ZQ60">
        <v>17200000</v>
      </c>
      <c r="ZR60">
        <v>17200000</v>
      </c>
      <c r="ZS60">
        <v>16700000</v>
      </c>
      <c r="ZT60">
        <v>16500000</v>
      </c>
      <c r="ZU60">
        <v>16400000</v>
      </c>
      <c r="ZV60">
        <v>16000000</v>
      </c>
      <c r="ZW60">
        <v>15700000</v>
      </c>
      <c r="ZX60">
        <v>15200000</v>
      </c>
      <c r="ZY60">
        <v>15100000</v>
      </c>
      <c r="ZZ60">
        <v>14700000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12100000</v>
      </c>
      <c r="ABK60">
        <v>12100000</v>
      </c>
      <c r="ABL60">
        <v>12100000</v>
      </c>
      <c r="ABM60">
        <v>12000000</v>
      </c>
      <c r="ABN60">
        <v>11900000</v>
      </c>
      <c r="ABO60">
        <v>11800000</v>
      </c>
      <c r="ABP60">
        <v>11500000</v>
      </c>
      <c r="ABQ60">
        <v>11400000</v>
      </c>
      <c r="ABR60">
        <v>11100000</v>
      </c>
      <c r="ABS60">
        <v>10900000</v>
      </c>
      <c r="ABT60">
        <v>10800000</v>
      </c>
      <c r="ABU60">
        <v>10700000</v>
      </c>
      <c r="ABV60">
        <v>10500000</v>
      </c>
      <c r="ABW60">
        <v>10400000</v>
      </c>
      <c r="ABX60">
        <v>10100000</v>
      </c>
      <c r="ABY60">
        <v>10000000</v>
      </c>
      <c r="ABZ60">
        <v>9750000</v>
      </c>
      <c r="ACA60">
        <v>9590000</v>
      </c>
      <c r="ACB60">
        <v>9370000</v>
      </c>
      <c r="ACC60">
        <v>9210000</v>
      </c>
      <c r="ACD60">
        <v>9010000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1510000</v>
      </c>
      <c r="ADO60">
        <v>1460000</v>
      </c>
      <c r="ADP60">
        <v>1420000</v>
      </c>
      <c r="ADQ60">
        <v>1380000</v>
      </c>
      <c r="ADR60">
        <v>1350000</v>
      </c>
      <c r="ADS60">
        <v>1310000</v>
      </c>
      <c r="ADT60">
        <v>1280000</v>
      </c>
      <c r="ADU60">
        <v>1240000</v>
      </c>
      <c r="ADV60">
        <v>1210000</v>
      </c>
      <c r="ADW60">
        <v>1180000</v>
      </c>
      <c r="ADX60">
        <v>1160000</v>
      </c>
      <c r="ADY60">
        <v>1120000</v>
      </c>
      <c r="ADZ60">
        <v>1100000</v>
      </c>
      <c r="AEA60">
        <v>1070000</v>
      </c>
      <c r="AEB60">
        <v>1050000</v>
      </c>
      <c r="AEC60">
        <v>1020000</v>
      </c>
      <c r="AED60">
        <v>985992.61309999996</v>
      </c>
      <c r="AEE60">
        <v>956159.0673</v>
      </c>
      <c r="AEF60">
        <v>927876.6422</v>
      </c>
      <c r="AEG60">
        <v>907894.75749999995</v>
      </c>
      <c r="AEH60">
        <v>878899.54410000006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8320000</v>
      </c>
      <c r="AEQ60">
        <v>8020000</v>
      </c>
      <c r="AER60">
        <v>7760000</v>
      </c>
      <c r="AES60">
        <v>7530000</v>
      </c>
      <c r="AET60">
        <v>7280000</v>
      </c>
      <c r="AEU60">
        <v>7050000</v>
      </c>
      <c r="AEV60">
        <v>6810000</v>
      </c>
      <c r="AEW60">
        <v>6600000</v>
      </c>
      <c r="AEX60">
        <v>6380000</v>
      </c>
      <c r="AEY60">
        <v>6160000</v>
      </c>
      <c r="AEZ60">
        <v>5950000</v>
      </c>
      <c r="AFA60">
        <v>5800000</v>
      </c>
      <c r="AFB60">
        <v>5610000</v>
      </c>
      <c r="AFC60">
        <v>5420000</v>
      </c>
      <c r="AFD60">
        <v>5250000</v>
      </c>
      <c r="AFE60">
        <v>5060000</v>
      </c>
      <c r="AFF60">
        <v>4910000</v>
      </c>
      <c r="AFG60">
        <v>4770000</v>
      </c>
      <c r="AFH60">
        <v>4610000</v>
      </c>
      <c r="AFI60">
        <v>4460000</v>
      </c>
      <c r="AFJ60">
        <v>4310000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200.609104</v>
      </c>
      <c r="AGU60">
        <v>211.11829839999999</v>
      </c>
      <c r="AGV60">
        <v>221.27037010000001</v>
      </c>
      <c r="AGW60">
        <v>228.58765210000001</v>
      </c>
      <c r="AGX60">
        <v>233.82123949999999</v>
      </c>
      <c r="AGY60">
        <v>242.9665363</v>
      </c>
      <c r="AGZ60">
        <v>250.37320020000001</v>
      </c>
      <c r="AHA60">
        <v>253.84089180000001</v>
      </c>
      <c r="AHB60">
        <v>249.53399669999999</v>
      </c>
      <c r="AHC60">
        <v>253.90677149999999</v>
      </c>
      <c r="AHD60">
        <v>256.35845810000001</v>
      </c>
      <c r="AHE60">
        <v>257.36554059999997</v>
      </c>
      <c r="AHF60">
        <v>253.8774938</v>
      </c>
      <c r="AHG60">
        <v>254.77761240000001</v>
      </c>
      <c r="AHH60">
        <v>252.5267441</v>
      </c>
      <c r="AHI60">
        <v>251.638721</v>
      </c>
      <c r="AHJ60">
        <v>246.93339810000001</v>
      </c>
      <c r="AHK60">
        <v>244.47229809999999</v>
      </c>
      <c r="AHL60">
        <v>240.2667467</v>
      </c>
      <c r="AHM60">
        <v>238.5000795</v>
      </c>
      <c r="AHN60">
        <v>232.46936450000001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21.551500520000001</v>
      </c>
      <c r="AHW60">
        <v>23.465929249999999</v>
      </c>
      <c r="AHX60">
        <v>24.68099355</v>
      </c>
      <c r="AHY60">
        <v>26.72699077</v>
      </c>
      <c r="AHZ60">
        <v>27.73808885</v>
      </c>
      <c r="AIA60">
        <v>28.493871420000001</v>
      </c>
      <c r="AIB60">
        <v>29.51946186</v>
      </c>
      <c r="AIC60">
        <v>32.09883232</v>
      </c>
      <c r="AID60">
        <v>34.502905749999996</v>
      </c>
      <c r="AIE60">
        <v>34.424177810000003</v>
      </c>
      <c r="AIF60">
        <v>34.620510580000001</v>
      </c>
      <c r="AIG60">
        <v>34.630696069999999</v>
      </c>
      <c r="AIH60">
        <v>35.599801790000001</v>
      </c>
      <c r="AII60">
        <v>34.837223199999997</v>
      </c>
      <c r="AIJ60">
        <v>35.154143130000001</v>
      </c>
      <c r="AIK60">
        <v>36.198735200000002</v>
      </c>
      <c r="AIL60">
        <v>37.905749069999999</v>
      </c>
      <c r="AIM60">
        <v>37.167277910000003</v>
      </c>
      <c r="AIN60">
        <v>36.439667659999998</v>
      </c>
      <c r="AIO60">
        <v>37.216152819999998</v>
      </c>
      <c r="AIP60">
        <v>37.024339980000001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0.68253017400000004</v>
      </c>
      <c r="AIY60">
        <v>0.88353420599999999</v>
      </c>
      <c r="AIZ60">
        <v>1.7156004</v>
      </c>
      <c r="AJA60">
        <v>1.4574275240000001</v>
      </c>
      <c r="AJB60">
        <v>1.414978179</v>
      </c>
      <c r="AJC60">
        <v>1.7662695719999999</v>
      </c>
      <c r="AJD60">
        <v>1.1432165510000001</v>
      </c>
      <c r="AJE60">
        <v>1.1099189819999999</v>
      </c>
      <c r="AJF60">
        <v>0.71839416300000003</v>
      </c>
      <c r="AJG60">
        <v>1.918042668</v>
      </c>
      <c r="AJH60">
        <v>1.8621773479999999</v>
      </c>
      <c r="AJI60">
        <v>1.4792229589999999</v>
      </c>
      <c r="AJJ60">
        <v>2.0744227039999998</v>
      </c>
      <c r="AJK60">
        <v>1.859079347</v>
      </c>
      <c r="AJL60">
        <v>2.1057533049999999</v>
      </c>
      <c r="AJM60">
        <v>1.898390636</v>
      </c>
      <c r="AJN60">
        <v>1.7013209579999999</v>
      </c>
      <c r="AJO60">
        <v>1.927062574</v>
      </c>
      <c r="AJP60">
        <v>2.1382109009999999</v>
      </c>
      <c r="AJQ60">
        <v>1.556949685</v>
      </c>
      <c r="AJR60">
        <v>1.511601636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192.36086610000001</v>
      </c>
      <c r="AKA60">
        <v>163.76731430000001</v>
      </c>
      <c r="AKB60">
        <v>148.4210554</v>
      </c>
      <c r="AKC60">
        <v>164.42983570000001</v>
      </c>
      <c r="AKD60">
        <v>118.81202279999999</v>
      </c>
      <c r="AKE60">
        <v>263.2283122</v>
      </c>
      <c r="AKF60">
        <v>187.74650940000001</v>
      </c>
      <c r="AKG60">
        <v>136.65950029999999</v>
      </c>
      <c r="AKH60">
        <v>293.51597859999998</v>
      </c>
      <c r="AKI60">
        <v>218.166561</v>
      </c>
      <c r="AKJ60">
        <v>261.47551979999997</v>
      </c>
      <c r="AKK60">
        <v>296.82509010000001</v>
      </c>
      <c r="AKL60">
        <v>115.7714355</v>
      </c>
      <c r="AKM60">
        <v>281.02653800000002</v>
      </c>
      <c r="AKN60">
        <v>252.9035825</v>
      </c>
      <c r="AKO60">
        <v>243.17080179999999</v>
      </c>
      <c r="AKP60">
        <v>267.40970440000001</v>
      </c>
      <c r="AKQ60">
        <v>225.5078116</v>
      </c>
      <c r="AKR60">
        <v>206.5346083</v>
      </c>
      <c r="AKS60">
        <v>307.97773549999999</v>
      </c>
      <c r="AKT60">
        <v>167.37185310000001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125.7721738</v>
      </c>
      <c r="AME60">
        <v>123.48662</v>
      </c>
      <c r="AMF60">
        <v>119.4675268</v>
      </c>
      <c r="AMG60">
        <v>119.26863179999999</v>
      </c>
      <c r="AMH60">
        <v>116.5910847</v>
      </c>
      <c r="AMI60">
        <v>114.87028530000001</v>
      </c>
      <c r="AMJ60">
        <v>114.4643435</v>
      </c>
      <c r="AMK60">
        <v>113.498784</v>
      </c>
      <c r="AML60">
        <v>110.4288272</v>
      </c>
      <c r="AMM60">
        <v>109.2731308</v>
      </c>
      <c r="AMN60">
        <v>108.7023877</v>
      </c>
      <c r="AMO60">
        <v>106.0758503</v>
      </c>
      <c r="AMP60">
        <v>106.076898</v>
      </c>
      <c r="AMQ60">
        <v>103.0889954</v>
      </c>
      <c r="AMR60">
        <v>102.0120914</v>
      </c>
      <c r="AMS60">
        <v>101.3419117</v>
      </c>
      <c r="AMT60">
        <v>98.576374329999993</v>
      </c>
      <c r="AMU60">
        <v>96.970442579999997</v>
      </c>
      <c r="AMV60">
        <v>93.882837850000001</v>
      </c>
      <c r="AMW60">
        <v>93.022465229999995</v>
      </c>
      <c r="AMX60">
        <v>90.602538019999997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303.95946249999997</v>
      </c>
      <c r="ANG60">
        <v>354.53961670000001</v>
      </c>
      <c r="ANH60">
        <v>353.44164860000001</v>
      </c>
      <c r="ANI60">
        <v>247.26136700000001</v>
      </c>
      <c r="ANJ60">
        <v>338.41516209999997</v>
      </c>
      <c r="ANK60">
        <v>234.9254115</v>
      </c>
      <c r="ANL60">
        <v>258.72465169999998</v>
      </c>
      <c r="ANM60">
        <v>282.36262340000002</v>
      </c>
      <c r="ANN60">
        <v>330.23044220000003</v>
      </c>
      <c r="ANO60">
        <v>268.30249320000001</v>
      </c>
      <c r="ANP60">
        <v>229.68610949999999</v>
      </c>
      <c r="ANQ60">
        <v>207.29138180000001</v>
      </c>
      <c r="ANR60">
        <v>125.26965850000001</v>
      </c>
      <c r="ANS60">
        <v>209.5166141</v>
      </c>
      <c r="ANT60">
        <v>211.45664880000001</v>
      </c>
      <c r="ANU60">
        <v>193.1329312</v>
      </c>
      <c r="ANV60">
        <v>243.14697240000001</v>
      </c>
      <c r="ANW60">
        <v>176.43044710000001</v>
      </c>
      <c r="ANX60">
        <v>175.997567</v>
      </c>
      <c r="ANY60">
        <v>176.45325170000001</v>
      </c>
      <c r="ANZ60">
        <v>185.44264699999999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81.147062160000004</v>
      </c>
      <c r="AOI60">
        <v>81.142716329999999</v>
      </c>
      <c r="AOJ60">
        <v>81.130058599999998</v>
      </c>
      <c r="AOK60">
        <v>80.405589030000002</v>
      </c>
      <c r="AOL60">
        <v>79.796533249999996</v>
      </c>
      <c r="AOM60">
        <v>79.154745469999995</v>
      </c>
      <c r="AON60">
        <v>77.438355909999999</v>
      </c>
      <c r="AOO60">
        <v>76.248740380000001</v>
      </c>
      <c r="AOP60">
        <v>74.684134270000001</v>
      </c>
      <c r="AOQ60">
        <v>73.268508269999998</v>
      </c>
      <c r="AOR60">
        <v>72.300222959999999</v>
      </c>
      <c r="AOS60">
        <v>71.718849860000006</v>
      </c>
      <c r="AOT60">
        <v>70.145728739999996</v>
      </c>
      <c r="AOU60">
        <v>69.474281899999994</v>
      </c>
      <c r="AOV60">
        <v>67.936928809999998</v>
      </c>
      <c r="AOW60">
        <v>67.189512190000002</v>
      </c>
      <c r="AOX60">
        <v>65.39193143</v>
      </c>
      <c r="AOY60">
        <v>64.319108049999997</v>
      </c>
      <c r="AOZ60">
        <v>62.821349419999997</v>
      </c>
      <c r="APA60">
        <v>61.793882529999998</v>
      </c>
      <c r="APB60">
        <v>60.454327919999997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979.05520120000006</v>
      </c>
      <c r="APK60">
        <v>786.26596810000001</v>
      </c>
      <c r="APL60">
        <v>921.56047980000005</v>
      </c>
      <c r="APM60">
        <v>906.0798039</v>
      </c>
      <c r="APN60">
        <v>922.88217110000005</v>
      </c>
      <c r="APO60">
        <v>1069.577577</v>
      </c>
      <c r="APP60">
        <v>987.1107935</v>
      </c>
      <c r="APQ60">
        <v>884.03673660000004</v>
      </c>
      <c r="APR60">
        <v>951.31010040000001</v>
      </c>
      <c r="APS60">
        <v>920.6296711</v>
      </c>
      <c r="APT60">
        <v>824.86642380000001</v>
      </c>
      <c r="APU60">
        <v>778.92092849999995</v>
      </c>
      <c r="APV60">
        <v>860.43906709999999</v>
      </c>
      <c r="APW60">
        <v>941.82500809999999</v>
      </c>
      <c r="APX60">
        <v>776.41526920000001</v>
      </c>
      <c r="APY60">
        <v>839.0009728</v>
      </c>
      <c r="APZ60">
        <v>858.81251750000001</v>
      </c>
      <c r="AQA60">
        <v>777.74134770000001</v>
      </c>
      <c r="AQB60">
        <v>894.9127029</v>
      </c>
      <c r="AQC60">
        <v>666.4085867</v>
      </c>
      <c r="AQD60">
        <v>814.32752019999998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92.89016479</v>
      </c>
      <c r="ARO60">
        <v>89.514357520000004</v>
      </c>
      <c r="ARP60">
        <v>86.657690549999998</v>
      </c>
      <c r="ARQ60">
        <v>84.081030780000006</v>
      </c>
      <c r="ARR60">
        <v>81.274257520000006</v>
      </c>
      <c r="ARS60">
        <v>78.738314090000003</v>
      </c>
      <c r="ART60">
        <v>75.963148889999999</v>
      </c>
      <c r="ARU60">
        <v>73.713207370000006</v>
      </c>
      <c r="ARV60">
        <v>71.211977489999995</v>
      </c>
      <c r="ARW60">
        <v>68.705730709999997</v>
      </c>
      <c r="ARX60">
        <v>66.422055180000001</v>
      </c>
      <c r="ARY60">
        <v>64.778365460000003</v>
      </c>
      <c r="ARZ60">
        <v>62.593016949999999</v>
      </c>
      <c r="ASA60">
        <v>60.464346020000001</v>
      </c>
      <c r="ASB60">
        <v>58.611964520000001</v>
      </c>
      <c r="ASC60">
        <v>56.446922610000001</v>
      </c>
      <c r="ASD60">
        <v>54.860200130000003</v>
      </c>
      <c r="ASE60">
        <v>53.234484279999997</v>
      </c>
      <c r="ASF60">
        <v>51.494721030000001</v>
      </c>
      <c r="ASG60">
        <v>49.758647529999998</v>
      </c>
      <c r="ASH60">
        <v>48.105502659999999</v>
      </c>
    </row>
    <row r="61" spans="3:1178" x14ac:dyDescent="0.25">
      <c r="C61">
        <v>0</v>
      </c>
      <c r="D61">
        <v>0</v>
      </c>
      <c r="E61">
        <v>0</v>
      </c>
      <c r="F61">
        <v>170</v>
      </c>
      <c r="G61">
        <v>156</v>
      </c>
      <c r="H61">
        <v>160</v>
      </c>
      <c r="I61">
        <v>179</v>
      </c>
      <c r="J61">
        <v>178</v>
      </c>
      <c r="K61">
        <v>174</v>
      </c>
      <c r="L61">
        <v>180</v>
      </c>
      <c r="M61">
        <v>203</v>
      </c>
      <c r="N61">
        <v>181</v>
      </c>
      <c r="O61">
        <v>181</v>
      </c>
      <c r="P61">
        <v>173</v>
      </c>
      <c r="Q61">
        <v>188</v>
      </c>
      <c r="R61">
        <v>193</v>
      </c>
      <c r="S61">
        <v>174</v>
      </c>
      <c r="T61">
        <v>191</v>
      </c>
      <c r="U61">
        <v>163</v>
      </c>
      <c r="V61">
        <v>156</v>
      </c>
      <c r="W61">
        <v>172</v>
      </c>
      <c r="X61">
        <v>157</v>
      </c>
      <c r="Y61">
        <v>189</v>
      </c>
      <c r="Z61">
        <v>155</v>
      </c>
      <c r="AA61">
        <v>162</v>
      </c>
      <c r="AB61">
        <v>186</v>
      </c>
      <c r="AC61">
        <v>142</v>
      </c>
      <c r="AD61">
        <v>165</v>
      </c>
      <c r="AE61">
        <v>0</v>
      </c>
      <c r="AF61">
        <v>0</v>
      </c>
      <c r="AG61">
        <v>0</v>
      </c>
      <c r="AH61">
        <v>79</v>
      </c>
      <c r="AI61">
        <v>50</v>
      </c>
      <c r="AJ61">
        <v>70</v>
      </c>
      <c r="AK61">
        <v>60</v>
      </c>
      <c r="AL61">
        <v>59</v>
      </c>
      <c r="AM61">
        <v>73</v>
      </c>
      <c r="AN61">
        <v>76</v>
      </c>
      <c r="AO61">
        <v>68</v>
      </c>
      <c r="AP61">
        <v>85</v>
      </c>
      <c r="AQ61">
        <v>58</v>
      </c>
      <c r="AR61">
        <v>63</v>
      </c>
      <c r="AS61">
        <v>74</v>
      </c>
      <c r="AT61">
        <v>82</v>
      </c>
      <c r="AU61">
        <v>59</v>
      </c>
      <c r="AV61">
        <v>72</v>
      </c>
      <c r="AW61">
        <v>93</v>
      </c>
      <c r="AX61">
        <v>76</v>
      </c>
      <c r="AY61">
        <v>111</v>
      </c>
      <c r="AZ61">
        <v>78</v>
      </c>
      <c r="BA61">
        <v>113</v>
      </c>
      <c r="BB61">
        <v>102</v>
      </c>
      <c r="BC61">
        <v>99</v>
      </c>
      <c r="BD61">
        <v>75</v>
      </c>
      <c r="BE61">
        <v>84</v>
      </c>
      <c r="BF61">
        <v>99</v>
      </c>
      <c r="BG61">
        <v>0</v>
      </c>
      <c r="BH61">
        <v>0</v>
      </c>
      <c r="BI61">
        <v>0</v>
      </c>
      <c r="BJ61">
        <v>117</v>
      </c>
      <c r="BK61">
        <v>116</v>
      </c>
      <c r="BL61">
        <v>120</v>
      </c>
      <c r="BM61">
        <v>113</v>
      </c>
      <c r="BN61">
        <v>103</v>
      </c>
      <c r="BO61">
        <v>108</v>
      </c>
      <c r="BP61">
        <v>118</v>
      </c>
      <c r="BQ61">
        <v>108</v>
      </c>
      <c r="BR61">
        <v>95</v>
      </c>
      <c r="BS61">
        <v>104</v>
      </c>
      <c r="BT61">
        <v>111</v>
      </c>
      <c r="BU61">
        <v>119</v>
      </c>
      <c r="BV61">
        <v>102</v>
      </c>
      <c r="BW61">
        <v>115</v>
      </c>
      <c r="BX61">
        <v>104</v>
      </c>
      <c r="BY61">
        <v>98</v>
      </c>
      <c r="BZ61">
        <v>90</v>
      </c>
      <c r="CA61">
        <v>105</v>
      </c>
      <c r="CB61">
        <v>85</v>
      </c>
      <c r="CC61">
        <v>79</v>
      </c>
      <c r="CD61">
        <v>98</v>
      </c>
      <c r="CE61">
        <v>89</v>
      </c>
      <c r="CF61">
        <v>93</v>
      </c>
      <c r="CG61">
        <v>97</v>
      </c>
      <c r="CH61">
        <v>90</v>
      </c>
      <c r="CI61">
        <v>0</v>
      </c>
      <c r="CJ61">
        <v>0</v>
      </c>
      <c r="CK61">
        <v>0</v>
      </c>
      <c r="CL61">
        <v>24</v>
      </c>
      <c r="CM61">
        <v>23</v>
      </c>
      <c r="CN61">
        <v>29</v>
      </c>
      <c r="CO61">
        <v>29</v>
      </c>
      <c r="CP61">
        <v>25</v>
      </c>
      <c r="CQ61">
        <v>22</v>
      </c>
      <c r="CR61">
        <v>28</v>
      </c>
      <c r="CS61">
        <v>29</v>
      </c>
      <c r="CT61">
        <v>32</v>
      </c>
      <c r="CU61">
        <v>31</v>
      </c>
      <c r="CV61">
        <v>25</v>
      </c>
      <c r="CW61">
        <v>28</v>
      </c>
      <c r="CX61">
        <v>27</v>
      </c>
      <c r="CY61">
        <v>15</v>
      </c>
      <c r="CZ61">
        <v>25</v>
      </c>
      <c r="DA61">
        <v>26</v>
      </c>
      <c r="DB61">
        <v>17</v>
      </c>
      <c r="DC61">
        <v>22</v>
      </c>
      <c r="DD61">
        <v>27</v>
      </c>
      <c r="DE61">
        <v>26</v>
      </c>
      <c r="DF61">
        <v>18</v>
      </c>
      <c r="DG61">
        <v>23</v>
      </c>
      <c r="DH61">
        <v>18</v>
      </c>
      <c r="DI61">
        <v>23</v>
      </c>
      <c r="DJ61">
        <v>24</v>
      </c>
      <c r="DK61">
        <v>0</v>
      </c>
      <c r="DL61">
        <v>0</v>
      </c>
      <c r="DM61">
        <v>0</v>
      </c>
      <c r="DN61">
        <v>0</v>
      </c>
      <c r="DO61">
        <v>1</v>
      </c>
      <c r="DP61">
        <v>1</v>
      </c>
      <c r="DQ61">
        <v>0</v>
      </c>
      <c r="DR61">
        <v>1</v>
      </c>
      <c r="DS61">
        <v>1</v>
      </c>
      <c r="DT61">
        <v>2</v>
      </c>
      <c r="DU61">
        <v>6</v>
      </c>
      <c r="DV61">
        <v>1</v>
      </c>
      <c r="DW61">
        <v>4</v>
      </c>
      <c r="DX61">
        <v>2</v>
      </c>
      <c r="DY61">
        <v>2</v>
      </c>
      <c r="DZ61">
        <v>4</v>
      </c>
      <c r="EA61">
        <v>5</v>
      </c>
      <c r="EB61">
        <v>1</v>
      </c>
      <c r="EC61">
        <v>2</v>
      </c>
      <c r="ED61">
        <v>1</v>
      </c>
      <c r="EE61">
        <v>5</v>
      </c>
      <c r="EF61">
        <v>5</v>
      </c>
      <c r="EG61">
        <v>2</v>
      </c>
      <c r="EH61">
        <v>3</v>
      </c>
      <c r="EI61">
        <v>3</v>
      </c>
      <c r="EJ61">
        <v>4</v>
      </c>
      <c r="EK61">
        <v>7</v>
      </c>
      <c r="EL61">
        <v>7</v>
      </c>
      <c r="EM61">
        <v>0</v>
      </c>
      <c r="EN61">
        <v>0</v>
      </c>
      <c r="EO61">
        <v>0</v>
      </c>
      <c r="EP61">
        <v>15</v>
      </c>
      <c r="EQ61">
        <v>10</v>
      </c>
      <c r="ER61">
        <v>5</v>
      </c>
      <c r="ES61">
        <v>5</v>
      </c>
      <c r="ET61">
        <v>10</v>
      </c>
      <c r="EU61">
        <v>5</v>
      </c>
      <c r="EV61">
        <v>0</v>
      </c>
      <c r="EW61">
        <v>5</v>
      </c>
      <c r="EX61">
        <v>25</v>
      </c>
      <c r="EY61">
        <v>5</v>
      </c>
      <c r="EZ61">
        <v>5</v>
      </c>
      <c r="FA61">
        <v>10</v>
      </c>
      <c r="FB61">
        <v>20</v>
      </c>
      <c r="FC61">
        <v>20</v>
      </c>
      <c r="FD61">
        <v>15</v>
      </c>
      <c r="FE61">
        <v>20</v>
      </c>
      <c r="FF61">
        <v>15</v>
      </c>
      <c r="FG61">
        <v>10</v>
      </c>
      <c r="FH61">
        <v>20</v>
      </c>
      <c r="FI61">
        <v>15</v>
      </c>
      <c r="FJ61">
        <v>10</v>
      </c>
      <c r="FK61">
        <v>5</v>
      </c>
      <c r="FL61">
        <v>30</v>
      </c>
      <c r="FM61">
        <v>10</v>
      </c>
      <c r="FN61">
        <v>35</v>
      </c>
      <c r="FO61">
        <v>0</v>
      </c>
      <c r="FP61">
        <v>0</v>
      </c>
      <c r="FQ61">
        <v>6306</v>
      </c>
      <c r="FR61">
        <v>6680</v>
      </c>
      <c r="FS61">
        <v>7012</v>
      </c>
      <c r="FT61">
        <v>7248</v>
      </c>
      <c r="FU61">
        <v>7495</v>
      </c>
      <c r="FV61">
        <v>7645</v>
      </c>
      <c r="FW61">
        <v>7783</v>
      </c>
      <c r="FX61">
        <v>7893</v>
      </c>
      <c r="FY61">
        <v>7960</v>
      </c>
      <c r="FZ61">
        <v>7987</v>
      </c>
      <c r="GA61">
        <v>8046</v>
      </c>
      <c r="GB61">
        <v>8088</v>
      </c>
      <c r="GC61">
        <v>8107</v>
      </c>
      <c r="GD61">
        <v>8146</v>
      </c>
      <c r="GE61">
        <v>8162</v>
      </c>
      <c r="GF61">
        <v>8205</v>
      </c>
      <c r="GG61">
        <v>8244</v>
      </c>
      <c r="GH61">
        <v>8253</v>
      </c>
      <c r="GI61">
        <v>8225</v>
      </c>
      <c r="GJ61">
        <v>8229</v>
      </c>
      <c r="GK61">
        <v>8236</v>
      </c>
      <c r="GL61">
        <v>8272</v>
      </c>
      <c r="GM61">
        <v>8261</v>
      </c>
      <c r="GN61">
        <v>8262</v>
      </c>
      <c r="GO61">
        <v>8232</v>
      </c>
      <c r="GP61">
        <v>8186</v>
      </c>
      <c r="GQ61">
        <v>0</v>
      </c>
      <c r="GR61">
        <v>0</v>
      </c>
      <c r="GS61">
        <v>704</v>
      </c>
      <c r="GT61">
        <v>945</v>
      </c>
      <c r="GU61">
        <v>1198</v>
      </c>
      <c r="GV61">
        <v>1452</v>
      </c>
      <c r="GW61">
        <v>1696</v>
      </c>
      <c r="GX61">
        <v>1967</v>
      </c>
      <c r="GY61">
        <v>2219</v>
      </c>
      <c r="GZ61">
        <v>2474</v>
      </c>
      <c r="HA61">
        <v>2710</v>
      </c>
      <c r="HB61">
        <v>2967</v>
      </c>
      <c r="HC61">
        <v>3160</v>
      </c>
      <c r="HD61">
        <v>3400</v>
      </c>
      <c r="HE61">
        <v>3583</v>
      </c>
      <c r="HF61">
        <v>3718</v>
      </c>
      <c r="HG61">
        <v>3880</v>
      </c>
      <c r="HH61">
        <v>4040</v>
      </c>
      <c r="HI61">
        <v>4159</v>
      </c>
      <c r="HJ61">
        <v>4298</v>
      </c>
      <c r="HK61">
        <v>4483</v>
      </c>
      <c r="HL61">
        <v>4607</v>
      </c>
      <c r="HM61">
        <v>4698</v>
      </c>
      <c r="HN61">
        <v>4792</v>
      </c>
      <c r="HO61">
        <v>4901</v>
      </c>
      <c r="HP61">
        <v>4937</v>
      </c>
      <c r="HQ61">
        <v>5026</v>
      </c>
      <c r="HR61">
        <v>5089</v>
      </c>
      <c r="HS61">
        <v>0</v>
      </c>
      <c r="HT61">
        <v>0</v>
      </c>
      <c r="HU61">
        <v>71</v>
      </c>
      <c r="HV61">
        <v>86</v>
      </c>
      <c r="HW61">
        <v>107</v>
      </c>
      <c r="HX61">
        <v>123</v>
      </c>
      <c r="HY61">
        <v>137</v>
      </c>
      <c r="HZ61">
        <v>156</v>
      </c>
      <c r="IA61">
        <v>174</v>
      </c>
      <c r="IB61">
        <v>200</v>
      </c>
      <c r="IC61">
        <v>227</v>
      </c>
      <c r="ID61">
        <v>244</v>
      </c>
      <c r="IE61">
        <v>280</v>
      </c>
      <c r="IF61">
        <v>299</v>
      </c>
      <c r="IG61">
        <v>333</v>
      </c>
      <c r="IH61">
        <v>378</v>
      </c>
      <c r="II61">
        <v>413</v>
      </c>
      <c r="IJ61">
        <v>453</v>
      </c>
      <c r="IK61">
        <v>491</v>
      </c>
      <c r="IL61">
        <v>521</v>
      </c>
      <c r="IM61">
        <v>549</v>
      </c>
      <c r="IN61">
        <v>575</v>
      </c>
      <c r="IO61">
        <v>601</v>
      </c>
      <c r="IP61">
        <v>635</v>
      </c>
      <c r="IQ61">
        <v>655</v>
      </c>
      <c r="IR61">
        <v>688</v>
      </c>
      <c r="IS61">
        <v>703</v>
      </c>
      <c r="IT61">
        <v>708</v>
      </c>
      <c r="IU61">
        <v>0</v>
      </c>
      <c r="IV61">
        <v>0</v>
      </c>
      <c r="IW61">
        <v>9</v>
      </c>
      <c r="IX61">
        <v>5</v>
      </c>
      <c r="IY61">
        <v>5</v>
      </c>
      <c r="IZ61">
        <v>4</v>
      </c>
      <c r="JA61">
        <v>2</v>
      </c>
      <c r="JB61">
        <v>5</v>
      </c>
      <c r="JC61">
        <v>10</v>
      </c>
      <c r="JD61">
        <v>6</v>
      </c>
      <c r="JE61">
        <v>6</v>
      </c>
      <c r="JF61">
        <v>8</v>
      </c>
      <c r="JG61">
        <v>8</v>
      </c>
      <c r="JH61">
        <v>20</v>
      </c>
      <c r="JI61">
        <v>17</v>
      </c>
      <c r="JJ61">
        <v>11</v>
      </c>
      <c r="JK61">
        <v>15</v>
      </c>
      <c r="JL61">
        <v>20</v>
      </c>
      <c r="JM61">
        <v>24</v>
      </c>
      <c r="JN61">
        <v>23</v>
      </c>
      <c r="JO61">
        <v>22</v>
      </c>
      <c r="JP61">
        <v>17</v>
      </c>
      <c r="JQ61">
        <v>28</v>
      </c>
      <c r="JR61">
        <v>33</v>
      </c>
      <c r="JS61">
        <v>28</v>
      </c>
      <c r="JT61">
        <v>19</v>
      </c>
      <c r="JU61">
        <v>28</v>
      </c>
      <c r="JV61">
        <v>38</v>
      </c>
      <c r="JW61">
        <v>0</v>
      </c>
      <c r="JX61">
        <v>0</v>
      </c>
      <c r="JY61">
        <v>0</v>
      </c>
      <c r="JZ61">
        <v>10</v>
      </c>
      <c r="KA61">
        <v>19</v>
      </c>
      <c r="KB61">
        <v>30</v>
      </c>
      <c r="KC61">
        <v>40</v>
      </c>
      <c r="KD61">
        <v>45</v>
      </c>
      <c r="KE61">
        <v>57</v>
      </c>
      <c r="KF61">
        <v>75</v>
      </c>
      <c r="KG61">
        <v>97</v>
      </c>
      <c r="KH61">
        <v>112</v>
      </c>
      <c r="KI61">
        <v>131</v>
      </c>
      <c r="KJ61">
        <v>153</v>
      </c>
      <c r="KK61">
        <v>189</v>
      </c>
      <c r="KL61">
        <v>213</v>
      </c>
      <c r="KM61">
        <v>246</v>
      </c>
      <c r="KN61">
        <v>279</v>
      </c>
      <c r="KO61">
        <v>315</v>
      </c>
      <c r="KP61">
        <v>344</v>
      </c>
      <c r="KQ61">
        <v>385</v>
      </c>
      <c r="KR61">
        <v>427</v>
      </c>
      <c r="KS61">
        <v>470</v>
      </c>
      <c r="KT61">
        <v>505</v>
      </c>
      <c r="KU61">
        <v>553</v>
      </c>
      <c r="KV61">
        <v>605</v>
      </c>
      <c r="KW61">
        <v>656</v>
      </c>
      <c r="KX61">
        <v>712</v>
      </c>
      <c r="KY61">
        <v>0</v>
      </c>
      <c r="KZ61">
        <v>0</v>
      </c>
      <c r="LA61">
        <v>0</v>
      </c>
      <c r="LB61">
        <v>170</v>
      </c>
      <c r="LC61">
        <v>337</v>
      </c>
      <c r="LD61">
        <v>516</v>
      </c>
      <c r="LE61">
        <v>679</v>
      </c>
      <c r="LF61">
        <v>827</v>
      </c>
      <c r="LG61">
        <v>988</v>
      </c>
      <c r="LH61">
        <v>1166</v>
      </c>
      <c r="LI61">
        <v>1338</v>
      </c>
      <c r="LJ61">
        <v>1506</v>
      </c>
      <c r="LK61">
        <v>1628</v>
      </c>
      <c r="LL61">
        <v>1768</v>
      </c>
      <c r="LM61">
        <v>1922</v>
      </c>
      <c r="LN61">
        <v>2087</v>
      </c>
      <c r="LO61">
        <v>2243</v>
      </c>
      <c r="LP61">
        <v>2403</v>
      </c>
      <c r="LQ61">
        <v>2536</v>
      </c>
      <c r="LR61">
        <v>2681</v>
      </c>
      <c r="LS61">
        <v>2802</v>
      </c>
      <c r="LT61">
        <v>2941</v>
      </c>
      <c r="LU61">
        <v>3078</v>
      </c>
      <c r="LV61">
        <v>3201</v>
      </c>
      <c r="LW61">
        <v>3355</v>
      </c>
      <c r="LX61">
        <v>3481</v>
      </c>
      <c r="LY61">
        <v>3620</v>
      </c>
      <c r="LZ61">
        <v>3727</v>
      </c>
      <c r="MA61">
        <v>0</v>
      </c>
      <c r="MB61">
        <v>0</v>
      </c>
      <c r="MC61">
        <v>1399</v>
      </c>
      <c r="MD61">
        <v>1484</v>
      </c>
      <c r="ME61">
        <v>1596</v>
      </c>
      <c r="MF61">
        <v>1687</v>
      </c>
      <c r="MG61">
        <v>1780</v>
      </c>
      <c r="MH61">
        <v>1870</v>
      </c>
      <c r="MI61">
        <v>1914</v>
      </c>
      <c r="MJ61">
        <v>1963</v>
      </c>
      <c r="MK61">
        <v>2028</v>
      </c>
      <c r="ML61">
        <v>2098</v>
      </c>
      <c r="MM61">
        <v>2175</v>
      </c>
      <c r="MN61">
        <v>2258</v>
      </c>
      <c r="MO61">
        <v>2312</v>
      </c>
      <c r="MP61">
        <v>2409</v>
      </c>
      <c r="MQ61">
        <v>2509</v>
      </c>
      <c r="MR61">
        <v>2558</v>
      </c>
      <c r="MS61">
        <v>2643</v>
      </c>
      <c r="MT61">
        <v>2728</v>
      </c>
      <c r="MU61">
        <v>2779</v>
      </c>
      <c r="MV61">
        <v>2815</v>
      </c>
      <c r="MW61">
        <v>2929</v>
      </c>
      <c r="MX61">
        <v>2994</v>
      </c>
      <c r="MY61">
        <v>3024</v>
      </c>
      <c r="MZ61">
        <v>3060</v>
      </c>
      <c r="NA61">
        <v>3126</v>
      </c>
      <c r="NB61">
        <v>3173</v>
      </c>
      <c r="NC61">
        <v>0</v>
      </c>
      <c r="ND61">
        <v>0</v>
      </c>
      <c r="NE61">
        <v>0</v>
      </c>
      <c r="NF61">
        <v>44</v>
      </c>
      <c r="NG61">
        <v>74</v>
      </c>
      <c r="NH61">
        <v>112</v>
      </c>
      <c r="NI61">
        <v>164</v>
      </c>
      <c r="NJ61">
        <v>215</v>
      </c>
      <c r="NK61">
        <v>281</v>
      </c>
      <c r="NL61">
        <v>337</v>
      </c>
      <c r="NM61">
        <v>387</v>
      </c>
      <c r="NN61">
        <v>452</v>
      </c>
      <c r="NO61">
        <v>525</v>
      </c>
      <c r="NP61">
        <v>588</v>
      </c>
      <c r="NQ61">
        <v>651</v>
      </c>
      <c r="NR61">
        <v>723</v>
      </c>
      <c r="NS61">
        <v>784</v>
      </c>
      <c r="NT61">
        <v>852</v>
      </c>
      <c r="NU61">
        <v>927</v>
      </c>
      <c r="NV61">
        <v>993</v>
      </c>
      <c r="NW61">
        <v>1061</v>
      </c>
      <c r="NX61">
        <v>1151</v>
      </c>
      <c r="NY61">
        <v>1210</v>
      </c>
      <c r="NZ61">
        <v>1296</v>
      </c>
      <c r="OA61">
        <v>1401</v>
      </c>
      <c r="OB61">
        <v>1484</v>
      </c>
      <c r="OC61">
        <v>1590</v>
      </c>
      <c r="OD61">
        <v>1690</v>
      </c>
      <c r="OE61">
        <v>0</v>
      </c>
      <c r="OF61">
        <v>0</v>
      </c>
      <c r="OG61">
        <v>2116</v>
      </c>
      <c r="OH61">
        <v>2267</v>
      </c>
      <c r="OI61">
        <v>2414</v>
      </c>
      <c r="OJ61">
        <v>2588</v>
      </c>
      <c r="OK61">
        <v>2744</v>
      </c>
      <c r="OL61">
        <v>2944</v>
      </c>
      <c r="OM61">
        <v>3098</v>
      </c>
      <c r="ON61">
        <v>3264</v>
      </c>
      <c r="OO61">
        <v>3401</v>
      </c>
      <c r="OP61">
        <v>3568</v>
      </c>
      <c r="OQ61">
        <v>3693</v>
      </c>
      <c r="OR61">
        <v>3853</v>
      </c>
      <c r="OS61">
        <v>4014</v>
      </c>
      <c r="OT61">
        <v>4179</v>
      </c>
      <c r="OU61">
        <v>4321</v>
      </c>
      <c r="OV61">
        <v>4409</v>
      </c>
      <c r="OW61">
        <v>4517</v>
      </c>
      <c r="OX61">
        <v>4622</v>
      </c>
      <c r="OY61">
        <v>4716</v>
      </c>
      <c r="OZ61">
        <v>4782</v>
      </c>
      <c r="PA61">
        <v>4894</v>
      </c>
      <c r="PB61">
        <v>4972</v>
      </c>
      <c r="PC61">
        <v>5031</v>
      </c>
      <c r="PD61">
        <v>5130</v>
      </c>
      <c r="PE61">
        <v>5165</v>
      </c>
      <c r="PF61">
        <v>5213</v>
      </c>
      <c r="PG61">
        <v>0</v>
      </c>
      <c r="PH61">
        <v>0</v>
      </c>
      <c r="PI61">
        <v>0</v>
      </c>
      <c r="PJ61">
        <v>53</v>
      </c>
      <c r="PK61">
        <v>114</v>
      </c>
      <c r="PL61">
        <v>179</v>
      </c>
      <c r="PM61">
        <v>230</v>
      </c>
      <c r="PN61">
        <v>291</v>
      </c>
      <c r="PO61">
        <v>352</v>
      </c>
      <c r="PP61">
        <v>419</v>
      </c>
      <c r="PQ61">
        <v>488</v>
      </c>
      <c r="PR61">
        <v>556</v>
      </c>
      <c r="PS61">
        <v>635</v>
      </c>
      <c r="PT61">
        <v>706</v>
      </c>
      <c r="PU61">
        <v>803</v>
      </c>
      <c r="PV61">
        <v>903</v>
      </c>
      <c r="PW61">
        <v>993</v>
      </c>
      <c r="PX61">
        <v>1105</v>
      </c>
      <c r="PY61">
        <v>1208</v>
      </c>
      <c r="PZ61">
        <v>1309</v>
      </c>
      <c r="QA61">
        <v>1424</v>
      </c>
      <c r="QB61">
        <v>1550</v>
      </c>
      <c r="QC61">
        <v>1662</v>
      </c>
      <c r="QD61">
        <v>1783</v>
      </c>
      <c r="QE61">
        <v>1899</v>
      </c>
      <c r="QF61">
        <v>2021</v>
      </c>
      <c r="QG61">
        <v>2140</v>
      </c>
      <c r="QH61">
        <v>2289</v>
      </c>
      <c r="QI61">
        <v>0</v>
      </c>
      <c r="QJ61">
        <v>0</v>
      </c>
      <c r="QK61">
        <v>7506</v>
      </c>
      <c r="QL61">
        <v>7617</v>
      </c>
      <c r="QM61">
        <v>7654</v>
      </c>
      <c r="QN61">
        <v>7665</v>
      </c>
      <c r="QO61">
        <v>7714</v>
      </c>
      <c r="QP61">
        <v>7811</v>
      </c>
      <c r="QQ61">
        <v>7896</v>
      </c>
      <c r="QR61">
        <v>7886</v>
      </c>
      <c r="QS61">
        <v>7941</v>
      </c>
      <c r="QT61">
        <v>7977</v>
      </c>
      <c r="QU61">
        <v>7963</v>
      </c>
      <c r="QV61">
        <v>8094</v>
      </c>
      <c r="QW61">
        <v>8126</v>
      </c>
      <c r="QX61">
        <v>8123</v>
      </c>
      <c r="QY61">
        <v>8169</v>
      </c>
      <c r="QZ61">
        <v>8135</v>
      </c>
      <c r="RA61">
        <v>8107</v>
      </c>
      <c r="RB61">
        <v>8138</v>
      </c>
      <c r="RC61">
        <v>8138</v>
      </c>
      <c r="RD61">
        <v>8110</v>
      </c>
      <c r="RE61">
        <v>8105</v>
      </c>
      <c r="RF61">
        <v>8234</v>
      </c>
      <c r="RG61">
        <v>8176</v>
      </c>
      <c r="RH61">
        <v>8185</v>
      </c>
      <c r="RI61">
        <v>8210</v>
      </c>
      <c r="RJ61">
        <v>8196</v>
      </c>
      <c r="RK61">
        <v>0</v>
      </c>
      <c r="RL61">
        <v>0</v>
      </c>
      <c r="RM61">
        <v>8349</v>
      </c>
      <c r="RN61">
        <v>8366</v>
      </c>
      <c r="RO61">
        <v>8391</v>
      </c>
      <c r="RP61">
        <v>8414</v>
      </c>
      <c r="RQ61">
        <v>8490</v>
      </c>
      <c r="RR61">
        <v>8555</v>
      </c>
      <c r="RS61">
        <v>8573</v>
      </c>
      <c r="RT61">
        <v>8635</v>
      </c>
      <c r="RU61">
        <v>8643</v>
      </c>
      <c r="RV61">
        <v>8665</v>
      </c>
      <c r="RW61">
        <v>8765</v>
      </c>
      <c r="RX61">
        <v>8762</v>
      </c>
      <c r="RY61">
        <v>8767</v>
      </c>
      <c r="RZ61">
        <v>8836</v>
      </c>
      <c r="SA61">
        <v>8853</v>
      </c>
      <c r="SB61">
        <v>8897</v>
      </c>
      <c r="SC61">
        <v>8922</v>
      </c>
      <c r="SD61">
        <v>8950</v>
      </c>
      <c r="SE61">
        <v>9045</v>
      </c>
      <c r="SF61">
        <v>9074</v>
      </c>
      <c r="SG61">
        <v>9105</v>
      </c>
      <c r="SH61">
        <v>9079</v>
      </c>
      <c r="SI61">
        <v>9115</v>
      </c>
      <c r="SJ61">
        <v>9135</v>
      </c>
      <c r="SK61">
        <v>9144</v>
      </c>
      <c r="SL61">
        <v>9179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950064.21629999997</v>
      </c>
      <c r="SU61">
        <v>939042.56169999996</v>
      </c>
      <c r="SV61">
        <v>924577.08290000004</v>
      </c>
      <c r="SW61">
        <v>905267.36609999998</v>
      </c>
      <c r="SX61">
        <v>881881.55009999999</v>
      </c>
      <c r="SY61">
        <v>862520.40049999999</v>
      </c>
      <c r="SZ61">
        <v>841769.65449999995</v>
      </c>
      <c r="TA61">
        <v>819171.94709999999</v>
      </c>
      <c r="TB61">
        <v>799138.54630000005</v>
      </c>
      <c r="TC61">
        <v>777386.58019999997</v>
      </c>
      <c r="TD61">
        <v>758720.48430000001</v>
      </c>
      <c r="TE61">
        <v>740123.1398</v>
      </c>
      <c r="TF61">
        <v>719350.61600000004</v>
      </c>
      <c r="TG61">
        <v>696029.19519999996</v>
      </c>
      <c r="TH61">
        <v>676085.13560000004</v>
      </c>
      <c r="TI61">
        <v>656951.69660000002</v>
      </c>
      <c r="TJ61">
        <v>640605.11439999996</v>
      </c>
      <c r="TK61">
        <v>621119.65630000003</v>
      </c>
      <c r="TL61">
        <v>603101.78949999996</v>
      </c>
      <c r="TM61">
        <v>583409.58979999996</v>
      </c>
      <c r="TN61">
        <v>563251.96739999996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313058.5809</v>
      </c>
      <c r="TW61">
        <v>342879.34960000002</v>
      </c>
      <c r="TX61">
        <v>371147.46470000001</v>
      </c>
      <c r="TY61">
        <v>394710.67229999998</v>
      </c>
      <c r="TZ61">
        <v>419555.96490000002</v>
      </c>
      <c r="UA61">
        <v>433832.62780000002</v>
      </c>
      <c r="UB61">
        <v>453186.35080000001</v>
      </c>
      <c r="UC61">
        <v>463668.38809999998</v>
      </c>
      <c r="UD61">
        <v>467124.70890000003</v>
      </c>
      <c r="UE61">
        <v>473279.78570000001</v>
      </c>
      <c r="UF61">
        <v>478443.18239999999</v>
      </c>
      <c r="UG61">
        <v>478190.23249999998</v>
      </c>
      <c r="UH61">
        <v>479778.70409999997</v>
      </c>
      <c r="UI61">
        <v>485854.32160000002</v>
      </c>
      <c r="UJ61">
        <v>484750.55920000002</v>
      </c>
      <c r="UK61">
        <v>479927.7855</v>
      </c>
      <c r="UL61">
        <v>475272.2597</v>
      </c>
      <c r="UM61">
        <v>471925.16340000002</v>
      </c>
      <c r="UN61">
        <v>461545.30219999998</v>
      </c>
      <c r="UO61">
        <v>456180.2378</v>
      </c>
      <c r="UP61">
        <v>448445.02370000002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532243.95700000005</v>
      </c>
      <c r="UY61">
        <v>576365.74879999994</v>
      </c>
      <c r="UZ61">
        <v>643193.55960000004</v>
      </c>
      <c r="VA61">
        <v>708761.83510000003</v>
      </c>
      <c r="VB61">
        <v>739651.37399999995</v>
      </c>
      <c r="VC61">
        <v>824058.51</v>
      </c>
      <c r="VD61">
        <v>854346.37479999999</v>
      </c>
      <c r="VE61">
        <v>923782.65029999998</v>
      </c>
      <c r="VF61">
        <v>1020000</v>
      </c>
      <c r="VG61">
        <v>1080000</v>
      </c>
      <c r="VH61">
        <v>1150000</v>
      </c>
      <c r="VI61">
        <v>1210000</v>
      </c>
      <c r="VJ61">
        <v>1250000</v>
      </c>
      <c r="VK61">
        <v>1280000</v>
      </c>
      <c r="VL61">
        <v>1300000</v>
      </c>
      <c r="VM61">
        <v>1320000</v>
      </c>
      <c r="VN61">
        <v>1350000</v>
      </c>
      <c r="VO61">
        <v>1350000</v>
      </c>
      <c r="VP61">
        <v>1380000</v>
      </c>
      <c r="VQ61">
        <v>1370000</v>
      </c>
      <c r="VR61">
        <v>1340000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111655.23669999999</v>
      </c>
      <c r="WA61">
        <v>216806.28479999999</v>
      </c>
      <c r="WB61">
        <v>126294.9232</v>
      </c>
      <c r="WC61">
        <v>122616.43030000001</v>
      </c>
      <c r="WD61">
        <v>158726.77059999999</v>
      </c>
      <c r="WE61">
        <v>154103.66080000001</v>
      </c>
      <c r="WF61">
        <v>374038.01160000003</v>
      </c>
      <c r="WG61">
        <v>308672.14549999998</v>
      </c>
      <c r="WH61">
        <v>193911.68479999999</v>
      </c>
      <c r="WI61">
        <v>256723.32490000001</v>
      </c>
      <c r="WJ61">
        <v>332327.92869999999</v>
      </c>
      <c r="WK61">
        <v>387178.16940000001</v>
      </c>
      <c r="WL61">
        <v>360238.58799999999</v>
      </c>
      <c r="WM61">
        <v>334539.84539999999</v>
      </c>
      <c r="WN61">
        <v>250978.70129999999</v>
      </c>
      <c r="WO61">
        <v>401336.58689999999</v>
      </c>
      <c r="WP61">
        <v>459227.02380000002</v>
      </c>
      <c r="WQ61">
        <v>378298.22499999998</v>
      </c>
      <c r="WR61">
        <v>249225.59899999999</v>
      </c>
      <c r="WS61">
        <v>356582.35930000001</v>
      </c>
      <c r="WT61">
        <v>469838.0601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27400000</v>
      </c>
      <c r="ZG61">
        <v>27300000</v>
      </c>
      <c r="ZH61">
        <v>27200000</v>
      </c>
      <c r="ZI61">
        <v>27200000</v>
      </c>
      <c r="ZJ61">
        <v>27400000</v>
      </c>
      <c r="ZK61">
        <v>27500000</v>
      </c>
      <c r="ZL61">
        <v>27800000</v>
      </c>
      <c r="ZM61">
        <v>27600000</v>
      </c>
      <c r="ZN61">
        <v>27900000</v>
      </c>
      <c r="ZO61">
        <v>28200000</v>
      </c>
      <c r="ZP61">
        <v>27900000</v>
      </c>
      <c r="ZQ61">
        <v>28000000</v>
      </c>
      <c r="ZR61">
        <v>28100000</v>
      </c>
      <c r="ZS61">
        <v>27800000</v>
      </c>
      <c r="ZT61">
        <v>27300000</v>
      </c>
      <c r="ZU61">
        <v>27600000</v>
      </c>
      <c r="ZV61">
        <v>27400000</v>
      </c>
      <c r="ZW61">
        <v>26800000</v>
      </c>
      <c r="ZX61">
        <v>26400000</v>
      </c>
      <c r="ZY61">
        <v>26200000</v>
      </c>
      <c r="ZZ61">
        <v>25800000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26200000</v>
      </c>
      <c r="ABK61">
        <v>26800000</v>
      </c>
      <c r="ABL61">
        <v>27400000</v>
      </c>
      <c r="ABM61">
        <v>27700000</v>
      </c>
      <c r="ABN61">
        <v>28200000</v>
      </c>
      <c r="ABO61">
        <v>28400000</v>
      </c>
      <c r="ABP61">
        <v>28700000</v>
      </c>
      <c r="ABQ61">
        <v>29100000</v>
      </c>
      <c r="ABR61">
        <v>29400000</v>
      </c>
      <c r="ABS61">
        <v>29500000</v>
      </c>
      <c r="ABT61">
        <v>29200000</v>
      </c>
      <c r="ABU61">
        <v>29000000</v>
      </c>
      <c r="ABV61">
        <v>28900000</v>
      </c>
      <c r="ABW61">
        <v>28600000</v>
      </c>
      <c r="ABX61">
        <v>28100000</v>
      </c>
      <c r="ABY61">
        <v>28000000</v>
      </c>
      <c r="ABZ61">
        <v>27600000</v>
      </c>
      <c r="ACA61">
        <v>27100000</v>
      </c>
      <c r="ACB61">
        <v>26800000</v>
      </c>
      <c r="ACC61">
        <v>26200000</v>
      </c>
      <c r="ACD61">
        <v>25700000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2150000</v>
      </c>
      <c r="ADO61">
        <v>2110000</v>
      </c>
      <c r="ADP61">
        <v>2050000</v>
      </c>
      <c r="ADQ61">
        <v>2000000</v>
      </c>
      <c r="ADR61">
        <v>1950000</v>
      </c>
      <c r="ADS61">
        <v>1890000</v>
      </c>
      <c r="ADT61">
        <v>1870000</v>
      </c>
      <c r="ADU61">
        <v>1820000</v>
      </c>
      <c r="ADV61">
        <v>1770000</v>
      </c>
      <c r="ADW61">
        <v>1730000</v>
      </c>
      <c r="ADX61">
        <v>1670000</v>
      </c>
      <c r="ADY61">
        <v>1620000</v>
      </c>
      <c r="ADZ61">
        <v>1570000</v>
      </c>
      <c r="AEA61">
        <v>1530000</v>
      </c>
      <c r="AEB61">
        <v>1480000</v>
      </c>
      <c r="AEC61">
        <v>1430000</v>
      </c>
      <c r="AED61">
        <v>1420000</v>
      </c>
      <c r="AEE61">
        <v>1360000</v>
      </c>
      <c r="AEF61">
        <v>1330000</v>
      </c>
      <c r="AEG61">
        <v>1290000</v>
      </c>
      <c r="AEH61">
        <v>1250000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4580000</v>
      </c>
      <c r="AEQ61">
        <v>4460000</v>
      </c>
      <c r="AER61">
        <v>4360000</v>
      </c>
      <c r="AES61">
        <v>4240000</v>
      </c>
      <c r="AET61">
        <v>4130000</v>
      </c>
      <c r="AEU61">
        <v>4050000</v>
      </c>
      <c r="AEV61">
        <v>3930000</v>
      </c>
      <c r="AEW61">
        <v>3820000</v>
      </c>
      <c r="AEX61">
        <v>3740000</v>
      </c>
      <c r="AEY61">
        <v>3640000</v>
      </c>
      <c r="AEZ61">
        <v>3550000</v>
      </c>
      <c r="AFA61">
        <v>3450000</v>
      </c>
      <c r="AFB61">
        <v>3360000</v>
      </c>
      <c r="AFC61">
        <v>3300000</v>
      </c>
      <c r="AFD61">
        <v>3210000</v>
      </c>
      <c r="AFE61">
        <v>3130000</v>
      </c>
      <c r="AFF61">
        <v>3030000</v>
      </c>
      <c r="AFG61">
        <v>2960000</v>
      </c>
      <c r="AFH61">
        <v>2880000</v>
      </c>
      <c r="AFI61">
        <v>2790000</v>
      </c>
      <c r="AFJ61">
        <v>2720000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230.55438799999999</v>
      </c>
      <c r="AGU61">
        <v>252.51612130000001</v>
      </c>
      <c r="AGV61">
        <v>273.3343911</v>
      </c>
      <c r="AGW61">
        <v>290.68769559999998</v>
      </c>
      <c r="AGX61">
        <v>308.98520150000002</v>
      </c>
      <c r="AGY61">
        <v>319.49935920000001</v>
      </c>
      <c r="AGZ61">
        <v>333.75255659999999</v>
      </c>
      <c r="AHA61">
        <v>341.47213319999997</v>
      </c>
      <c r="AHB61">
        <v>344.01756710000001</v>
      </c>
      <c r="AHC61">
        <v>348.5505205</v>
      </c>
      <c r="AHD61">
        <v>352.35314360000001</v>
      </c>
      <c r="AHE61">
        <v>352.16685669999998</v>
      </c>
      <c r="AHF61">
        <v>353.33669880000002</v>
      </c>
      <c r="AHG61">
        <v>357.81113379999999</v>
      </c>
      <c r="AHH61">
        <v>356.99825950000002</v>
      </c>
      <c r="AHI61">
        <v>353.44649090000001</v>
      </c>
      <c r="AHJ61">
        <v>350.01789330000003</v>
      </c>
      <c r="AHK61">
        <v>347.55289859999999</v>
      </c>
      <c r="AHL61">
        <v>339.90857039999997</v>
      </c>
      <c r="AHM61">
        <v>335.95742760000002</v>
      </c>
      <c r="AHN61">
        <v>330.26076999999998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31.696240939999999</v>
      </c>
      <c r="AHW61">
        <v>34.32378593</v>
      </c>
      <c r="AHX61">
        <v>38.303521850000003</v>
      </c>
      <c r="AHY61">
        <v>42.208249809999998</v>
      </c>
      <c r="AHZ61">
        <v>44.047786459999998</v>
      </c>
      <c r="AIA61">
        <v>49.074407960000002</v>
      </c>
      <c r="AIB61">
        <v>50.878113669999998</v>
      </c>
      <c r="AIC61">
        <v>55.013189109999999</v>
      </c>
      <c r="AID61">
        <v>60.628547429999998</v>
      </c>
      <c r="AIE61">
        <v>64.312914390000003</v>
      </c>
      <c r="AIF61">
        <v>68.487153480000003</v>
      </c>
      <c r="AIG61">
        <v>72.070109430000002</v>
      </c>
      <c r="AIH61">
        <v>74.246192660000006</v>
      </c>
      <c r="AII61">
        <v>75.957661279999996</v>
      </c>
      <c r="AIJ61">
        <v>77.237793749999994</v>
      </c>
      <c r="AIK61">
        <v>78.378917759999993</v>
      </c>
      <c r="AIL61">
        <v>80.400970520000001</v>
      </c>
      <c r="AIM61">
        <v>80.517751989999994</v>
      </c>
      <c r="AIN61">
        <v>82.111040349999996</v>
      </c>
      <c r="AIO61">
        <v>81.457526200000004</v>
      </c>
      <c r="AIP61">
        <v>79.647458940000007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1.4461043710000001</v>
      </c>
      <c r="AIY61">
        <v>2.8079696529999998</v>
      </c>
      <c r="AIZ61">
        <v>1.6357104769999999</v>
      </c>
      <c r="AJA61">
        <v>1.588068424</v>
      </c>
      <c r="AJB61">
        <v>2.0557520060000001</v>
      </c>
      <c r="AJC61">
        <v>1.995875734</v>
      </c>
      <c r="AJD61">
        <v>4.8443585770000004</v>
      </c>
      <c r="AJE61">
        <v>3.9977716409999999</v>
      </c>
      <c r="AJF61">
        <v>2.5114499170000002</v>
      </c>
      <c r="AJG61">
        <v>3.3249557599999999</v>
      </c>
      <c r="AJH61">
        <v>4.304149851</v>
      </c>
      <c r="AJI61">
        <v>5.0145435159999998</v>
      </c>
      <c r="AJJ61">
        <v>4.6656351479999998</v>
      </c>
      <c r="AJK61">
        <v>4.3327975209999998</v>
      </c>
      <c r="AJL61">
        <v>3.250554186</v>
      </c>
      <c r="AJM61">
        <v>5.197916459</v>
      </c>
      <c r="AJN61">
        <v>5.9476852689999999</v>
      </c>
      <c r="AJO61">
        <v>4.8995347909999998</v>
      </c>
      <c r="AJP61">
        <v>3.2278488570000001</v>
      </c>
      <c r="AJQ61">
        <v>4.6182814499999996</v>
      </c>
      <c r="AJR61">
        <v>6.0851142549999997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75.982099629999993</v>
      </c>
      <c r="AKA61">
        <v>200.61337549999999</v>
      </c>
      <c r="AKB61">
        <v>269.0516672</v>
      </c>
      <c r="AKC61">
        <v>281.80842360000003</v>
      </c>
      <c r="AKD61">
        <v>205.34679819999999</v>
      </c>
      <c r="AKE61">
        <v>240.5192117</v>
      </c>
      <c r="AKF61">
        <v>303.23664350000001</v>
      </c>
      <c r="AKG61">
        <v>465.96147669999999</v>
      </c>
      <c r="AKH61">
        <v>268.86119129999997</v>
      </c>
      <c r="AKI61">
        <v>413.77844770000002</v>
      </c>
      <c r="AKJ61">
        <v>336.37342039999999</v>
      </c>
      <c r="AKK61">
        <v>420.21772110000001</v>
      </c>
      <c r="AKL61">
        <v>320.5829756</v>
      </c>
      <c r="AKM61">
        <v>390.30272689999998</v>
      </c>
      <c r="AKN61">
        <v>425.47355640000001</v>
      </c>
      <c r="AKO61">
        <v>431.95780780000001</v>
      </c>
      <c r="AKP61">
        <v>355.1889784</v>
      </c>
      <c r="AKQ61">
        <v>433.0172627</v>
      </c>
      <c r="AKR61">
        <v>440.78932150000003</v>
      </c>
      <c r="AKS61">
        <v>388.2370487</v>
      </c>
      <c r="AKT61">
        <v>456.75289029999999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104.50280189999999</v>
      </c>
      <c r="AME61">
        <v>103.8463023</v>
      </c>
      <c r="AMF61">
        <v>103.4027713</v>
      </c>
      <c r="AMG61">
        <v>103.7152468</v>
      </c>
      <c r="AMH61">
        <v>104.1700598</v>
      </c>
      <c r="AMI61">
        <v>104.8478348</v>
      </c>
      <c r="AMJ61">
        <v>105.6785675</v>
      </c>
      <c r="AMK61">
        <v>105.05423999999999</v>
      </c>
      <c r="AML61">
        <v>106.2735849</v>
      </c>
      <c r="AMM61">
        <v>107.46126959999999</v>
      </c>
      <c r="AMN61">
        <v>106.36888860000001</v>
      </c>
      <c r="AMO61">
        <v>106.7023587</v>
      </c>
      <c r="AMP61">
        <v>106.9261668</v>
      </c>
      <c r="AMQ61">
        <v>105.7525758</v>
      </c>
      <c r="AMR61">
        <v>104.0024528</v>
      </c>
      <c r="AMS61">
        <v>105.0624029</v>
      </c>
      <c r="AMT61">
        <v>104.26595589999999</v>
      </c>
      <c r="AMU61">
        <v>102.24340290000001</v>
      </c>
      <c r="AMV61">
        <v>100.44717110000001</v>
      </c>
      <c r="AMW61">
        <v>99.624930800000001</v>
      </c>
      <c r="AMX61">
        <v>98.177485860000004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407.519721</v>
      </c>
      <c r="ANG61">
        <v>430.81718050000001</v>
      </c>
      <c r="ANH61">
        <v>353.9456897</v>
      </c>
      <c r="ANI61">
        <v>320.00276070000001</v>
      </c>
      <c r="ANJ61">
        <v>337.57029940000001</v>
      </c>
      <c r="ANK61">
        <v>405.33252340000001</v>
      </c>
      <c r="ANL61">
        <v>304.374976</v>
      </c>
      <c r="ANM61">
        <v>299.59645560000001</v>
      </c>
      <c r="ANN61">
        <v>366.56887110000002</v>
      </c>
      <c r="ANO61">
        <v>300.31940159999999</v>
      </c>
      <c r="ANP61">
        <v>294.00341839999999</v>
      </c>
      <c r="ANQ61">
        <v>373.43366529999997</v>
      </c>
      <c r="ANR61">
        <v>274.09588980000001</v>
      </c>
      <c r="ANS61">
        <v>274.92394819999998</v>
      </c>
      <c r="ANT61">
        <v>354.71036020000003</v>
      </c>
      <c r="ANU61">
        <v>239.21867080000001</v>
      </c>
      <c r="ANV61">
        <v>293.19568579999998</v>
      </c>
      <c r="ANW61">
        <v>355.4158539</v>
      </c>
      <c r="ANX61">
        <v>267.54676030000002</v>
      </c>
      <c r="ANY61">
        <v>330.76288110000002</v>
      </c>
      <c r="ANZ61">
        <v>283.4930612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95.263941689999996</v>
      </c>
      <c r="AOI61">
        <v>97.327357059999997</v>
      </c>
      <c r="AOJ61">
        <v>99.555771480000004</v>
      </c>
      <c r="AOK61">
        <v>100.7130386</v>
      </c>
      <c r="AOL61">
        <v>102.5809433</v>
      </c>
      <c r="AOM61">
        <v>103.0822586</v>
      </c>
      <c r="AON61">
        <v>104.4158438</v>
      </c>
      <c r="AOO61">
        <v>105.6106065</v>
      </c>
      <c r="AOP61">
        <v>106.7493686</v>
      </c>
      <c r="AOQ61">
        <v>107.1617964</v>
      </c>
      <c r="AOR61">
        <v>106.15943369999999</v>
      </c>
      <c r="AOS61">
        <v>105.5920837</v>
      </c>
      <c r="AOT61">
        <v>104.8996372</v>
      </c>
      <c r="AOU61">
        <v>103.9155682</v>
      </c>
      <c r="AOV61">
        <v>102.3008324</v>
      </c>
      <c r="AOW61">
        <v>101.6474144</v>
      </c>
      <c r="AOX61">
        <v>100.25966889999999</v>
      </c>
      <c r="AOY61">
        <v>98.494558729999994</v>
      </c>
      <c r="AOZ61">
        <v>97.507509029999994</v>
      </c>
      <c r="APA61">
        <v>95.313364019999995</v>
      </c>
      <c r="APB61">
        <v>93.397224899999998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676.01882550000005</v>
      </c>
      <c r="APK61">
        <v>472.1421861</v>
      </c>
      <c r="APL61">
        <v>630.48686510000005</v>
      </c>
      <c r="APM61">
        <v>675.24509139999998</v>
      </c>
      <c r="APN61">
        <v>609.0910609</v>
      </c>
      <c r="APO61">
        <v>724.73964609999996</v>
      </c>
      <c r="APP61">
        <v>626.32209469999998</v>
      </c>
      <c r="APQ61">
        <v>737.40521209999997</v>
      </c>
      <c r="APR61">
        <v>773.01349760000005</v>
      </c>
      <c r="APS61">
        <v>710.65218760000005</v>
      </c>
      <c r="APT61">
        <v>782.88600789999998</v>
      </c>
      <c r="APU61">
        <v>711.0011336</v>
      </c>
      <c r="APV61">
        <v>656.06154830000003</v>
      </c>
      <c r="APW61">
        <v>778.44696910000005</v>
      </c>
      <c r="APX61">
        <v>787.33878419999996</v>
      </c>
      <c r="APY61">
        <v>763.88198850000003</v>
      </c>
      <c r="APZ61">
        <v>620.8162519</v>
      </c>
      <c r="AQA61">
        <v>654.87815869999997</v>
      </c>
      <c r="AQB61">
        <v>645.2604245</v>
      </c>
      <c r="AQC61">
        <v>659.79868699999997</v>
      </c>
      <c r="AQD61">
        <v>741.43639299999995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111.2358425</v>
      </c>
      <c r="ARO61">
        <v>108.2231906</v>
      </c>
      <c r="ARP61">
        <v>105.8309335</v>
      </c>
      <c r="ARQ61">
        <v>102.8436717</v>
      </c>
      <c r="ARR61">
        <v>100.1023799</v>
      </c>
      <c r="ARS61">
        <v>98.308378180000005</v>
      </c>
      <c r="ART61">
        <v>95.412359350000003</v>
      </c>
      <c r="ARU61">
        <v>92.686219449999996</v>
      </c>
      <c r="ARV61">
        <v>90.694853609999996</v>
      </c>
      <c r="ARW61">
        <v>88.222665770000006</v>
      </c>
      <c r="ARX61">
        <v>86.078775050000004</v>
      </c>
      <c r="ARY61">
        <v>83.806457170000002</v>
      </c>
      <c r="ARZ61">
        <v>81.620842519999997</v>
      </c>
      <c r="ASA61">
        <v>80.08466894</v>
      </c>
      <c r="ASB61">
        <v>78.001393890000003</v>
      </c>
      <c r="ASC61">
        <v>75.988227469999998</v>
      </c>
      <c r="ASD61">
        <v>73.564308229999995</v>
      </c>
      <c r="ASE61">
        <v>71.704859240000005</v>
      </c>
      <c r="ASF61">
        <v>69.769119410000002</v>
      </c>
      <c r="ASG61">
        <v>67.803745109999994</v>
      </c>
      <c r="ASH61">
        <v>66.080848419999995</v>
      </c>
    </row>
    <row r="62" spans="3:1178" x14ac:dyDescent="0.25">
      <c r="C62">
        <v>0</v>
      </c>
      <c r="D62">
        <v>0</v>
      </c>
      <c r="E62">
        <v>0</v>
      </c>
      <c r="F62">
        <v>274</v>
      </c>
      <c r="G62">
        <v>268</v>
      </c>
      <c r="H62">
        <v>285</v>
      </c>
      <c r="I62">
        <v>283</v>
      </c>
      <c r="J62">
        <v>297</v>
      </c>
      <c r="K62">
        <v>289</v>
      </c>
      <c r="L62">
        <v>343</v>
      </c>
      <c r="M62">
        <v>327</v>
      </c>
      <c r="N62">
        <v>298</v>
      </c>
      <c r="O62">
        <v>283</v>
      </c>
      <c r="P62">
        <v>342</v>
      </c>
      <c r="Q62">
        <v>309</v>
      </c>
      <c r="R62">
        <v>292</v>
      </c>
      <c r="S62">
        <v>348</v>
      </c>
      <c r="T62">
        <v>321</v>
      </c>
      <c r="U62">
        <v>327</v>
      </c>
      <c r="V62">
        <v>347</v>
      </c>
      <c r="W62">
        <v>361</v>
      </c>
      <c r="X62">
        <v>359</v>
      </c>
      <c r="Y62">
        <v>327</v>
      </c>
      <c r="Z62">
        <v>334</v>
      </c>
      <c r="AA62">
        <v>299</v>
      </c>
      <c r="AB62">
        <v>332</v>
      </c>
      <c r="AC62">
        <v>326</v>
      </c>
      <c r="AD62">
        <v>304</v>
      </c>
      <c r="AE62">
        <v>0</v>
      </c>
      <c r="AF62">
        <v>0</v>
      </c>
      <c r="AG62">
        <v>0</v>
      </c>
      <c r="AH62">
        <v>67</v>
      </c>
      <c r="AI62">
        <v>81</v>
      </c>
      <c r="AJ62">
        <v>69</v>
      </c>
      <c r="AK62">
        <v>92</v>
      </c>
      <c r="AL62">
        <v>76</v>
      </c>
      <c r="AM62">
        <v>77</v>
      </c>
      <c r="AN62">
        <v>103</v>
      </c>
      <c r="AO62">
        <v>107</v>
      </c>
      <c r="AP62">
        <v>120</v>
      </c>
      <c r="AQ62">
        <v>113</v>
      </c>
      <c r="AR62">
        <v>110</v>
      </c>
      <c r="AS62">
        <v>106</v>
      </c>
      <c r="AT62">
        <v>118</v>
      </c>
      <c r="AU62">
        <v>120</v>
      </c>
      <c r="AV62">
        <v>117</v>
      </c>
      <c r="AW62">
        <v>130</v>
      </c>
      <c r="AX62">
        <v>151</v>
      </c>
      <c r="AY62">
        <v>138</v>
      </c>
      <c r="AZ62">
        <v>149</v>
      </c>
      <c r="BA62">
        <v>182</v>
      </c>
      <c r="BB62">
        <v>156</v>
      </c>
      <c r="BC62">
        <v>160</v>
      </c>
      <c r="BD62">
        <v>145</v>
      </c>
      <c r="BE62">
        <v>165</v>
      </c>
      <c r="BF62">
        <v>162</v>
      </c>
      <c r="BG62">
        <v>0</v>
      </c>
      <c r="BH62">
        <v>0</v>
      </c>
      <c r="BI62">
        <v>0</v>
      </c>
      <c r="BJ62">
        <v>155</v>
      </c>
      <c r="BK62">
        <v>120</v>
      </c>
      <c r="BL62">
        <v>139</v>
      </c>
      <c r="BM62">
        <v>146</v>
      </c>
      <c r="BN62">
        <v>130</v>
      </c>
      <c r="BO62">
        <v>145</v>
      </c>
      <c r="BP62">
        <v>170</v>
      </c>
      <c r="BQ62">
        <v>151</v>
      </c>
      <c r="BR62">
        <v>165</v>
      </c>
      <c r="BS62">
        <v>152</v>
      </c>
      <c r="BT62">
        <v>163</v>
      </c>
      <c r="BU62">
        <v>170</v>
      </c>
      <c r="BV62">
        <v>174</v>
      </c>
      <c r="BW62">
        <v>174</v>
      </c>
      <c r="BX62">
        <v>188</v>
      </c>
      <c r="BY62">
        <v>139</v>
      </c>
      <c r="BZ62">
        <v>143</v>
      </c>
      <c r="CA62">
        <v>175</v>
      </c>
      <c r="CB62">
        <v>170</v>
      </c>
      <c r="CC62">
        <v>155</v>
      </c>
      <c r="CD62">
        <v>157</v>
      </c>
      <c r="CE62">
        <v>152</v>
      </c>
      <c r="CF62">
        <v>174</v>
      </c>
      <c r="CG62">
        <v>162</v>
      </c>
      <c r="CH62">
        <v>165</v>
      </c>
      <c r="CI62">
        <v>0</v>
      </c>
      <c r="CJ62">
        <v>0</v>
      </c>
      <c r="CK62">
        <v>0</v>
      </c>
      <c r="CL62">
        <v>39</v>
      </c>
      <c r="CM62">
        <v>42</v>
      </c>
      <c r="CN62">
        <v>41</v>
      </c>
      <c r="CO62">
        <v>62</v>
      </c>
      <c r="CP62">
        <v>54</v>
      </c>
      <c r="CQ62">
        <v>48</v>
      </c>
      <c r="CR62">
        <v>52</v>
      </c>
      <c r="CS62">
        <v>50</v>
      </c>
      <c r="CT62">
        <v>48</v>
      </c>
      <c r="CU62">
        <v>50</v>
      </c>
      <c r="CV62">
        <v>55</v>
      </c>
      <c r="CW62">
        <v>42</v>
      </c>
      <c r="CX62">
        <v>48</v>
      </c>
      <c r="CY62">
        <v>49</v>
      </c>
      <c r="CZ62">
        <v>52</v>
      </c>
      <c r="DA62">
        <v>44</v>
      </c>
      <c r="DB62">
        <v>55</v>
      </c>
      <c r="DC62">
        <v>56</v>
      </c>
      <c r="DD62">
        <v>57</v>
      </c>
      <c r="DE62">
        <v>63</v>
      </c>
      <c r="DF62">
        <v>69</v>
      </c>
      <c r="DG62">
        <v>73</v>
      </c>
      <c r="DH62">
        <v>53</v>
      </c>
      <c r="DI62">
        <v>67</v>
      </c>
      <c r="DJ62">
        <v>62</v>
      </c>
      <c r="DK62">
        <v>0</v>
      </c>
      <c r="DL62">
        <v>0</v>
      </c>
      <c r="DM62">
        <v>0</v>
      </c>
      <c r="DN62">
        <v>2</v>
      </c>
      <c r="DO62">
        <v>1</v>
      </c>
      <c r="DP62">
        <v>2</v>
      </c>
      <c r="DQ62">
        <v>2</v>
      </c>
      <c r="DR62">
        <v>3</v>
      </c>
      <c r="DS62">
        <v>2</v>
      </c>
      <c r="DT62">
        <v>5</v>
      </c>
      <c r="DU62">
        <v>4</v>
      </c>
      <c r="DV62">
        <v>6</v>
      </c>
      <c r="DW62">
        <v>7</v>
      </c>
      <c r="DX62">
        <v>7</v>
      </c>
      <c r="DY62">
        <v>3</v>
      </c>
      <c r="DZ62">
        <v>4</v>
      </c>
      <c r="EA62">
        <v>7</v>
      </c>
      <c r="EB62">
        <v>11</v>
      </c>
      <c r="EC62">
        <v>7</v>
      </c>
      <c r="ED62">
        <v>8</v>
      </c>
      <c r="EE62">
        <v>11</v>
      </c>
      <c r="EF62">
        <v>8</v>
      </c>
      <c r="EG62">
        <v>12</v>
      </c>
      <c r="EH62">
        <v>9</v>
      </c>
      <c r="EI62">
        <v>6</v>
      </c>
      <c r="EJ62">
        <v>6</v>
      </c>
      <c r="EK62">
        <v>12</v>
      </c>
      <c r="EL62">
        <v>11</v>
      </c>
      <c r="EM62">
        <v>0</v>
      </c>
      <c r="EN62">
        <v>0</v>
      </c>
      <c r="EO62">
        <v>0</v>
      </c>
      <c r="EP62">
        <v>15</v>
      </c>
      <c r="EQ62">
        <v>15</v>
      </c>
      <c r="ER62">
        <v>5</v>
      </c>
      <c r="ES62">
        <v>10</v>
      </c>
      <c r="ET62">
        <v>15</v>
      </c>
      <c r="EU62">
        <v>15</v>
      </c>
      <c r="EV62">
        <v>5</v>
      </c>
      <c r="EW62">
        <v>30</v>
      </c>
      <c r="EX62">
        <v>15</v>
      </c>
      <c r="EY62">
        <v>30</v>
      </c>
      <c r="EZ62">
        <v>25</v>
      </c>
      <c r="FA62">
        <v>30</v>
      </c>
      <c r="FB62">
        <v>30</v>
      </c>
      <c r="FC62">
        <v>20</v>
      </c>
      <c r="FD62">
        <v>20</v>
      </c>
      <c r="FE62">
        <v>30</v>
      </c>
      <c r="FF62">
        <v>60</v>
      </c>
      <c r="FG62">
        <v>40</v>
      </c>
      <c r="FH62">
        <v>50</v>
      </c>
      <c r="FI62">
        <v>40</v>
      </c>
      <c r="FJ62">
        <v>45</v>
      </c>
      <c r="FK62">
        <v>50</v>
      </c>
      <c r="FL62">
        <v>25</v>
      </c>
      <c r="FM62">
        <v>25</v>
      </c>
      <c r="FN62">
        <v>65</v>
      </c>
      <c r="FO62">
        <v>0</v>
      </c>
      <c r="FP62">
        <v>0</v>
      </c>
      <c r="FQ62">
        <v>5993</v>
      </c>
      <c r="FR62">
        <v>6364</v>
      </c>
      <c r="FS62">
        <v>6645</v>
      </c>
      <c r="FT62">
        <v>6927</v>
      </c>
      <c r="FU62">
        <v>7231</v>
      </c>
      <c r="FV62">
        <v>7467</v>
      </c>
      <c r="FW62">
        <v>7738</v>
      </c>
      <c r="FX62">
        <v>7932</v>
      </c>
      <c r="FY62">
        <v>8085</v>
      </c>
      <c r="FZ62">
        <v>8234</v>
      </c>
      <c r="GA62">
        <v>8409</v>
      </c>
      <c r="GB62">
        <v>8539</v>
      </c>
      <c r="GC62">
        <v>8640</v>
      </c>
      <c r="GD62">
        <v>8771</v>
      </c>
      <c r="GE62">
        <v>8907</v>
      </c>
      <c r="GF62">
        <v>8970</v>
      </c>
      <c r="GG62">
        <v>9124</v>
      </c>
      <c r="GH62">
        <v>9140</v>
      </c>
      <c r="GI62">
        <v>9203</v>
      </c>
      <c r="GJ62">
        <v>9266</v>
      </c>
      <c r="GK62">
        <v>9319</v>
      </c>
      <c r="GL62">
        <v>9351</v>
      </c>
      <c r="GM62">
        <v>9355</v>
      </c>
      <c r="GN62">
        <v>9395</v>
      </c>
      <c r="GO62">
        <v>9411</v>
      </c>
      <c r="GP62">
        <v>9401</v>
      </c>
      <c r="GQ62">
        <v>0</v>
      </c>
      <c r="GR62">
        <v>0</v>
      </c>
      <c r="GS62">
        <v>789</v>
      </c>
      <c r="GT62">
        <v>910</v>
      </c>
      <c r="GU62">
        <v>1023</v>
      </c>
      <c r="GV62">
        <v>1106</v>
      </c>
      <c r="GW62">
        <v>1220</v>
      </c>
      <c r="GX62">
        <v>1360</v>
      </c>
      <c r="GY62">
        <v>1468</v>
      </c>
      <c r="GZ62">
        <v>1575</v>
      </c>
      <c r="HA62">
        <v>1717</v>
      </c>
      <c r="HB62">
        <v>1808</v>
      </c>
      <c r="HC62">
        <v>1902</v>
      </c>
      <c r="HD62">
        <v>2008</v>
      </c>
      <c r="HE62">
        <v>2101</v>
      </c>
      <c r="HF62">
        <v>2191</v>
      </c>
      <c r="HG62">
        <v>2246</v>
      </c>
      <c r="HH62">
        <v>2380</v>
      </c>
      <c r="HI62">
        <v>2451</v>
      </c>
      <c r="HJ62">
        <v>2535</v>
      </c>
      <c r="HK62">
        <v>2625</v>
      </c>
      <c r="HL62">
        <v>2704</v>
      </c>
      <c r="HM62">
        <v>2807</v>
      </c>
      <c r="HN62">
        <v>2865</v>
      </c>
      <c r="HO62">
        <v>2968</v>
      </c>
      <c r="HP62">
        <v>3003</v>
      </c>
      <c r="HQ62">
        <v>3062</v>
      </c>
      <c r="HR62">
        <v>3111</v>
      </c>
      <c r="HS62">
        <v>0</v>
      </c>
      <c r="HT62">
        <v>0</v>
      </c>
      <c r="HU62">
        <v>71</v>
      </c>
      <c r="HV62">
        <v>82</v>
      </c>
      <c r="HW62">
        <v>84</v>
      </c>
      <c r="HX62">
        <v>96</v>
      </c>
      <c r="HY62">
        <v>110</v>
      </c>
      <c r="HZ62">
        <v>120</v>
      </c>
      <c r="IA62">
        <v>137</v>
      </c>
      <c r="IB62">
        <v>151</v>
      </c>
      <c r="IC62">
        <v>149</v>
      </c>
      <c r="ID62">
        <v>176</v>
      </c>
      <c r="IE62">
        <v>198</v>
      </c>
      <c r="IF62">
        <v>213</v>
      </c>
      <c r="IG62">
        <v>240</v>
      </c>
      <c r="IH62">
        <v>255</v>
      </c>
      <c r="II62">
        <v>271</v>
      </c>
      <c r="IJ62">
        <v>284</v>
      </c>
      <c r="IK62">
        <v>288</v>
      </c>
      <c r="IL62">
        <v>299</v>
      </c>
      <c r="IM62">
        <v>311</v>
      </c>
      <c r="IN62">
        <v>320</v>
      </c>
      <c r="IO62">
        <v>332</v>
      </c>
      <c r="IP62">
        <v>343</v>
      </c>
      <c r="IQ62">
        <v>354</v>
      </c>
      <c r="IR62">
        <v>365</v>
      </c>
      <c r="IS62">
        <v>364</v>
      </c>
      <c r="IT62">
        <v>374</v>
      </c>
      <c r="IU62">
        <v>0</v>
      </c>
      <c r="IV62">
        <v>0</v>
      </c>
      <c r="IW62">
        <v>8</v>
      </c>
      <c r="IX62">
        <v>7</v>
      </c>
      <c r="IY62">
        <v>7</v>
      </c>
      <c r="IZ62">
        <v>5</v>
      </c>
      <c r="JA62">
        <v>5</v>
      </c>
      <c r="JB62">
        <v>3</v>
      </c>
      <c r="JC62">
        <v>4</v>
      </c>
      <c r="JD62">
        <v>4</v>
      </c>
      <c r="JE62">
        <v>5</v>
      </c>
      <c r="JF62">
        <v>8</v>
      </c>
      <c r="JG62">
        <v>8</v>
      </c>
      <c r="JH62">
        <v>6</v>
      </c>
      <c r="JI62">
        <v>5</v>
      </c>
      <c r="JJ62">
        <v>6</v>
      </c>
      <c r="JK62">
        <v>6</v>
      </c>
      <c r="JL62">
        <v>8</v>
      </c>
      <c r="JM62">
        <v>12</v>
      </c>
      <c r="JN62">
        <v>15</v>
      </c>
      <c r="JO62">
        <v>16</v>
      </c>
      <c r="JP62">
        <v>16</v>
      </c>
      <c r="JQ62">
        <v>14</v>
      </c>
      <c r="JR62">
        <v>15</v>
      </c>
      <c r="JS62">
        <v>12</v>
      </c>
      <c r="JT62">
        <v>19</v>
      </c>
      <c r="JU62">
        <v>19</v>
      </c>
      <c r="JV62">
        <v>13</v>
      </c>
      <c r="JW62">
        <v>0</v>
      </c>
      <c r="JX62">
        <v>0</v>
      </c>
      <c r="JY62">
        <v>0</v>
      </c>
      <c r="JZ62">
        <v>6</v>
      </c>
      <c r="KA62">
        <v>15</v>
      </c>
      <c r="KB62">
        <v>24</v>
      </c>
      <c r="KC62">
        <v>32</v>
      </c>
      <c r="KD62">
        <v>42</v>
      </c>
      <c r="KE62">
        <v>55</v>
      </c>
      <c r="KF62">
        <v>70</v>
      </c>
      <c r="KG62">
        <v>86</v>
      </c>
      <c r="KH62">
        <v>94</v>
      </c>
      <c r="KI62">
        <v>109</v>
      </c>
      <c r="KJ62">
        <v>130</v>
      </c>
      <c r="KK62">
        <v>147</v>
      </c>
      <c r="KL62">
        <v>169</v>
      </c>
      <c r="KM62">
        <v>189</v>
      </c>
      <c r="KN62">
        <v>205</v>
      </c>
      <c r="KO62">
        <v>228</v>
      </c>
      <c r="KP62">
        <v>252</v>
      </c>
      <c r="KQ62">
        <v>281</v>
      </c>
      <c r="KR62">
        <v>316</v>
      </c>
      <c r="KS62">
        <v>348</v>
      </c>
      <c r="KT62">
        <v>380</v>
      </c>
      <c r="KU62">
        <v>408</v>
      </c>
      <c r="KV62">
        <v>435</v>
      </c>
      <c r="KW62">
        <v>475</v>
      </c>
      <c r="KX62">
        <v>515</v>
      </c>
      <c r="KY62">
        <v>0</v>
      </c>
      <c r="KZ62">
        <v>0</v>
      </c>
      <c r="LA62">
        <v>0</v>
      </c>
      <c r="LB62">
        <v>223</v>
      </c>
      <c r="LC62">
        <v>446</v>
      </c>
      <c r="LD62">
        <v>665</v>
      </c>
      <c r="LE62">
        <v>855</v>
      </c>
      <c r="LF62">
        <v>1068</v>
      </c>
      <c r="LG62">
        <v>1283</v>
      </c>
      <c r="LH62">
        <v>1531</v>
      </c>
      <c r="LI62">
        <v>1733</v>
      </c>
      <c r="LJ62">
        <v>1935</v>
      </c>
      <c r="LK62">
        <v>2133</v>
      </c>
      <c r="LL62">
        <v>2308</v>
      </c>
      <c r="LM62">
        <v>2518</v>
      </c>
      <c r="LN62">
        <v>2705</v>
      </c>
      <c r="LO62">
        <v>2886</v>
      </c>
      <c r="LP62">
        <v>3084</v>
      </c>
      <c r="LQ62">
        <v>3258</v>
      </c>
      <c r="LR62">
        <v>3470</v>
      </c>
      <c r="LS62">
        <v>3692</v>
      </c>
      <c r="LT62">
        <v>3885</v>
      </c>
      <c r="LU62">
        <v>4069</v>
      </c>
      <c r="LV62">
        <v>4264</v>
      </c>
      <c r="LW62">
        <v>4466</v>
      </c>
      <c r="LX62">
        <v>4681</v>
      </c>
      <c r="LY62">
        <v>4890</v>
      </c>
      <c r="LZ62">
        <v>5078</v>
      </c>
      <c r="MA62">
        <v>0</v>
      </c>
      <c r="MB62">
        <v>0</v>
      </c>
      <c r="MC62">
        <v>1505</v>
      </c>
      <c r="MD62">
        <v>1570</v>
      </c>
      <c r="ME62">
        <v>1594</v>
      </c>
      <c r="MF62">
        <v>1671</v>
      </c>
      <c r="MG62">
        <v>1735</v>
      </c>
      <c r="MH62">
        <v>1788</v>
      </c>
      <c r="MI62">
        <v>1820</v>
      </c>
      <c r="MJ62">
        <v>1840</v>
      </c>
      <c r="MK62">
        <v>1880</v>
      </c>
      <c r="ML62">
        <v>1911</v>
      </c>
      <c r="MM62">
        <v>1936</v>
      </c>
      <c r="MN62">
        <v>1985</v>
      </c>
      <c r="MO62">
        <v>2016</v>
      </c>
      <c r="MP62">
        <v>2065</v>
      </c>
      <c r="MQ62">
        <v>2126</v>
      </c>
      <c r="MR62">
        <v>2156</v>
      </c>
      <c r="MS62">
        <v>2207</v>
      </c>
      <c r="MT62">
        <v>2217</v>
      </c>
      <c r="MU62">
        <v>2213</v>
      </c>
      <c r="MV62">
        <v>2220</v>
      </c>
      <c r="MW62">
        <v>2264</v>
      </c>
      <c r="MX62">
        <v>2273</v>
      </c>
      <c r="MY62">
        <v>2262</v>
      </c>
      <c r="MZ62">
        <v>2260</v>
      </c>
      <c r="NA62">
        <v>2231</v>
      </c>
      <c r="NB62">
        <v>2202</v>
      </c>
      <c r="NC62">
        <v>0</v>
      </c>
      <c r="ND62">
        <v>0</v>
      </c>
      <c r="NE62">
        <v>0</v>
      </c>
      <c r="NF62">
        <v>40</v>
      </c>
      <c r="NG62">
        <v>91</v>
      </c>
      <c r="NH62">
        <v>135</v>
      </c>
      <c r="NI62">
        <v>166</v>
      </c>
      <c r="NJ62">
        <v>217</v>
      </c>
      <c r="NK62">
        <v>266</v>
      </c>
      <c r="NL62">
        <v>312</v>
      </c>
      <c r="NM62">
        <v>371</v>
      </c>
      <c r="NN62">
        <v>407</v>
      </c>
      <c r="NO62">
        <v>458</v>
      </c>
      <c r="NP62">
        <v>503</v>
      </c>
      <c r="NQ62">
        <v>554</v>
      </c>
      <c r="NR62">
        <v>602</v>
      </c>
      <c r="NS62">
        <v>642</v>
      </c>
      <c r="NT62">
        <v>687</v>
      </c>
      <c r="NU62">
        <v>731</v>
      </c>
      <c r="NV62">
        <v>778</v>
      </c>
      <c r="NW62">
        <v>823</v>
      </c>
      <c r="NX62">
        <v>865</v>
      </c>
      <c r="NY62">
        <v>910</v>
      </c>
      <c r="NZ62">
        <v>958</v>
      </c>
      <c r="OA62">
        <v>1011</v>
      </c>
      <c r="OB62">
        <v>1052</v>
      </c>
      <c r="OC62">
        <v>1114</v>
      </c>
      <c r="OD62">
        <v>1182</v>
      </c>
      <c r="OE62">
        <v>0</v>
      </c>
      <c r="OF62">
        <v>0</v>
      </c>
      <c r="OG62">
        <v>2095</v>
      </c>
      <c r="OH62">
        <v>2243</v>
      </c>
      <c r="OI62">
        <v>2426</v>
      </c>
      <c r="OJ62">
        <v>2574</v>
      </c>
      <c r="OK62">
        <v>2752</v>
      </c>
      <c r="OL62">
        <v>2867</v>
      </c>
      <c r="OM62">
        <v>3032</v>
      </c>
      <c r="ON62">
        <v>3203</v>
      </c>
      <c r="OO62">
        <v>3356</v>
      </c>
      <c r="OP62">
        <v>3557</v>
      </c>
      <c r="OQ62">
        <v>3722</v>
      </c>
      <c r="OR62">
        <v>3872</v>
      </c>
      <c r="OS62">
        <v>3986</v>
      </c>
      <c r="OT62">
        <v>4122</v>
      </c>
      <c r="OU62">
        <v>4234</v>
      </c>
      <c r="OV62">
        <v>4376</v>
      </c>
      <c r="OW62">
        <v>4476</v>
      </c>
      <c r="OX62">
        <v>4592</v>
      </c>
      <c r="OY62">
        <v>4668</v>
      </c>
      <c r="OZ62">
        <v>4762</v>
      </c>
      <c r="PA62">
        <v>4863</v>
      </c>
      <c r="PB62">
        <v>4969</v>
      </c>
      <c r="PC62">
        <v>5058</v>
      </c>
      <c r="PD62">
        <v>5125</v>
      </c>
      <c r="PE62">
        <v>5208</v>
      </c>
      <c r="PF62">
        <v>5248</v>
      </c>
      <c r="PG62">
        <v>0</v>
      </c>
      <c r="PH62">
        <v>0</v>
      </c>
      <c r="PI62">
        <v>0</v>
      </c>
      <c r="PJ62">
        <v>54</v>
      </c>
      <c r="PK62">
        <v>118</v>
      </c>
      <c r="PL62">
        <v>188</v>
      </c>
      <c r="PM62">
        <v>246</v>
      </c>
      <c r="PN62">
        <v>316</v>
      </c>
      <c r="PO62">
        <v>369</v>
      </c>
      <c r="PP62">
        <v>430</v>
      </c>
      <c r="PQ62">
        <v>520</v>
      </c>
      <c r="PR62">
        <v>601</v>
      </c>
      <c r="PS62">
        <v>683</v>
      </c>
      <c r="PT62">
        <v>777</v>
      </c>
      <c r="PU62">
        <v>875</v>
      </c>
      <c r="PV62">
        <v>957</v>
      </c>
      <c r="PW62">
        <v>1047</v>
      </c>
      <c r="PX62">
        <v>1147</v>
      </c>
      <c r="PY62">
        <v>1258</v>
      </c>
      <c r="PZ62">
        <v>1361</v>
      </c>
      <c r="QA62">
        <v>1471</v>
      </c>
      <c r="QB62">
        <v>1583</v>
      </c>
      <c r="QC62">
        <v>1678</v>
      </c>
      <c r="QD62">
        <v>1799</v>
      </c>
      <c r="QE62">
        <v>1926</v>
      </c>
      <c r="QF62">
        <v>2057</v>
      </c>
      <c r="QG62">
        <v>2200</v>
      </c>
      <c r="QH62">
        <v>2323</v>
      </c>
      <c r="QI62">
        <v>0</v>
      </c>
      <c r="QJ62">
        <v>0</v>
      </c>
      <c r="QK62">
        <v>7644</v>
      </c>
      <c r="QL62">
        <v>8002</v>
      </c>
      <c r="QM62">
        <v>7919</v>
      </c>
      <c r="QN62">
        <v>7849</v>
      </c>
      <c r="QO62">
        <v>7717</v>
      </c>
      <c r="QP62">
        <v>7591</v>
      </c>
      <c r="QQ62">
        <v>7417</v>
      </c>
      <c r="QR62">
        <v>7303</v>
      </c>
      <c r="QS62">
        <v>7074</v>
      </c>
      <c r="QT62">
        <v>6926</v>
      </c>
      <c r="QU62">
        <v>6883</v>
      </c>
      <c r="QV62">
        <v>6804</v>
      </c>
      <c r="QW62">
        <v>6691</v>
      </c>
      <c r="QX62">
        <v>6629</v>
      </c>
      <c r="QY62">
        <v>6561</v>
      </c>
      <c r="QZ62">
        <v>6473</v>
      </c>
      <c r="RA62">
        <v>6460</v>
      </c>
      <c r="RB62">
        <v>6444</v>
      </c>
      <c r="RC62">
        <v>6320</v>
      </c>
      <c r="RD62">
        <v>6222</v>
      </c>
      <c r="RE62">
        <v>6250</v>
      </c>
      <c r="RF62">
        <v>6258</v>
      </c>
      <c r="RG62">
        <v>6222</v>
      </c>
      <c r="RH62">
        <v>6179</v>
      </c>
      <c r="RI62">
        <v>6214</v>
      </c>
      <c r="RJ62">
        <v>6225</v>
      </c>
      <c r="RK62">
        <v>0</v>
      </c>
      <c r="RL62">
        <v>0</v>
      </c>
      <c r="RM62">
        <v>8332</v>
      </c>
      <c r="RN62">
        <v>8853</v>
      </c>
      <c r="RO62">
        <v>9341</v>
      </c>
      <c r="RP62">
        <v>9803</v>
      </c>
      <c r="RQ62">
        <v>10299</v>
      </c>
      <c r="RR62">
        <v>10669</v>
      </c>
      <c r="RS62">
        <v>11086</v>
      </c>
      <c r="RT62">
        <v>11378</v>
      </c>
      <c r="RU62">
        <v>11693</v>
      </c>
      <c r="RV62">
        <v>11964</v>
      </c>
      <c r="RW62">
        <v>12137</v>
      </c>
      <c r="RX62">
        <v>12344</v>
      </c>
      <c r="RY62">
        <v>12538</v>
      </c>
      <c r="RZ62">
        <v>12708</v>
      </c>
      <c r="SA62">
        <v>12880</v>
      </c>
      <c r="SB62">
        <v>13050</v>
      </c>
      <c r="SC62">
        <v>13180</v>
      </c>
      <c r="SD62">
        <v>13276</v>
      </c>
      <c r="SE62">
        <v>13385</v>
      </c>
      <c r="SF62">
        <v>13448</v>
      </c>
      <c r="SG62">
        <v>13531</v>
      </c>
      <c r="SH62">
        <v>13563</v>
      </c>
      <c r="SI62">
        <v>13625</v>
      </c>
      <c r="SJ62">
        <v>13663</v>
      </c>
      <c r="SK62">
        <v>13638</v>
      </c>
      <c r="SL62">
        <v>13639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1380000</v>
      </c>
      <c r="SU62">
        <v>1390000</v>
      </c>
      <c r="SV62">
        <v>1380000</v>
      </c>
      <c r="SW62">
        <v>1370000</v>
      </c>
      <c r="SX62">
        <v>1350000</v>
      </c>
      <c r="SY62">
        <v>1340000</v>
      </c>
      <c r="SZ62">
        <v>1320000</v>
      </c>
      <c r="TA62">
        <v>1300000</v>
      </c>
      <c r="TB62">
        <v>1280000</v>
      </c>
      <c r="TC62">
        <v>1260000</v>
      </c>
      <c r="TD62">
        <v>1230000</v>
      </c>
      <c r="TE62">
        <v>1220000</v>
      </c>
      <c r="TF62">
        <v>1180000</v>
      </c>
      <c r="TG62">
        <v>1160000</v>
      </c>
      <c r="TH62">
        <v>1130000</v>
      </c>
      <c r="TI62">
        <v>1100000</v>
      </c>
      <c r="TJ62">
        <v>1080000</v>
      </c>
      <c r="TK62">
        <v>1040000</v>
      </c>
      <c r="TL62">
        <v>1020000</v>
      </c>
      <c r="TM62">
        <v>990554.33479999995</v>
      </c>
      <c r="TN62">
        <v>960681.34490000003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376607.31929999997</v>
      </c>
      <c r="TW62">
        <v>394674.14669999998</v>
      </c>
      <c r="TX62">
        <v>411108.0269</v>
      </c>
      <c r="TY62">
        <v>435119.42200000002</v>
      </c>
      <c r="TZ62">
        <v>444835.43489999999</v>
      </c>
      <c r="UA62">
        <v>454332.9523</v>
      </c>
      <c r="UB62">
        <v>465682.8113</v>
      </c>
      <c r="UC62">
        <v>473059.01949999999</v>
      </c>
      <c r="UD62">
        <v>478954.68719999999</v>
      </c>
      <c r="UE62">
        <v>476677.41710000002</v>
      </c>
      <c r="UF62">
        <v>490404.62550000002</v>
      </c>
      <c r="UG62">
        <v>490324.60519999999</v>
      </c>
      <c r="UH62">
        <v>492358.13170000003</v>
      </c>
      <c r="UI62">
        <v>494988.64270000003</v>
      </c>
      <c r="UJ62">
        <v>495034.41149999999</v>
      </c>
      <c r="UK62">
        <v>498923.4191</v>
      </c>
      <c r="UL62">
        <v>494400.47440000001</v>
      </c>
      <c r="UM62">
        <v>497257.02169999998</v>
      </c>
      <c r="UN62">
        <v>488466.89480000001</v>
      </c>
      <c r="UO62">
        <v>483557.1005</v>
      </c>
      <c r="UP62">
        <v>476985.70630000002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266246.68400000001</v>
      </c>
      <c r="UY62">
        <v>295111.61580000003</v>
      </c>
      <c r="UZ62">
        <v>315795.15259999997</v>
      </c>
      <c r="VA62">
        <v>302536.34499999997</v>
      </c>
      <c r="VB62">
        <v>346949.87109999999</v>
      </c>
      <c r="VC62">
        <v>378950.10200000001</v>
      </c>
      <c r="VD62">
        <v>395784.89610000001</v>
      </c>
      <c r="VE62">
        <v>432965.83740000002</v>
      </c>
      <c r="VF62">
        <v>446627.38079999998</v>
      </c>
      <c r="VG62">
        <v>460826.27149999997</v>
      </c>
      <c r="VH62">
        <v>468866.33860000002</v>
      </c>
      <c r="VI62">
        <v>461621.44650000002</v>
      </c>
      <c r="VJ62">
        <v>465294.00109999999</v>
      </c>
      <c r="VK62">
        <v>469871.85230000003</v>
      </c>
      <c r="VL62">
        <v>469387.79609999998</v>
      </c>
      <c r="VM62">
        <v>472805.66840000002</v>
      </c>
      <c r="VN62">
        <v>474243.60820000002</v>
      </c>
      <c r="VO62">
        <v>475196.6863</v>
      </c>
      <c r="VP62">
        <v>475691.92729999998</v>
      </c>
      <c r="VQ62">
        <v>460571.51620000001</v>
      </c>
      <c r="VR62">
        <v>459441.33970000001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124054.9289</v>
      </c>
      <c r="WA62">
        <v>160588.90470000001</v>
      </c>
      <c r="WB62">
        <v>155911.55790000001</v>
      </c>
      <c r="WC62">
        <v>189213.0557</v>
      </c>
      <c r="WD62">
        <v>293923.19339999999</v>
      </c>
      <c r="WE62">
        <v>285362.32370000001</v>
      </c>
      <c r="WF62">
        <v>207788.0998</v>
      </c>
      <c r="WG62">
        <v>168113.3493</v>
      </c>
      <c r="WH62">
        <v>195860.21280000001</v>
      </c>
      <c r="WI62">
        <v>190155.54639999999</v>
      </c>
      <c r="WJ62">
        <v>246156.0471</v>
      </c>
      <c r="WK62">
        <v>358479.68030000001</v>
      </c>
      <c r="WL62">
        <v>435048.1557</v>
      </c>
      <c r="WM62">
        <v>450535.30690000003</v>
      </c>
      <c r="WN62">
        <v>437412.91930000001</v>
      </c>
      <c r="WO62">
        <v>371588.64500000002</v>
      </c>
      <c r="WP62">
        <v>386534.65159999998</v>
      </c>
      <c r="WQ62">
        <v>300221.08860000002</v>
      </c>
      <c r="WR62">
        <v>461504.90960000001</v>
      </c>
      <c r="WS62">
        <v>448063.01909999998</v>
      </c>
      <c r="WT62">
        <v>297640.22730000003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26100000</v>
      </c>
      <c r="ZG62">
        <v>25800000</v>
      </c>
      <c r="ZH62">
        <v>25400000</v>
      </c>
      <c r="ZI62">
        <v>25200000</v>
      </c>
      <c r="ZJ62">
        <v>24800000</v>
      </c>
      <c r="ZK62">
        <v>24400000</v>
      </c>
      <c r="ZL62">
        <v>24300000</v>
      </c>
      <c r="ZM62">
        <v>24000000</v>
      </c>
      <c r="ZN62">
        <v>23800000</v>
      </c>
      <c r="ZO62">
        <v>23800000</v>
      </c>
      <c r="ZP62">
        <v>23500000</v>
      </c>
      <c r="ZQ62">
        <v>23300000</v>
      </c>
      <c r="ZR62">
        <v>22700000</v>
      </c>
      <c r="ZS62">
        <v>22000000</v>
      </c>
      <c r="ZT62">
        <v>21500000</v>
      </c>
      <c r="ZU62">
        <v>21200000</v>
      </c>
      <c r="ZV62">
        <v>20700000</v>
      </c>
      <c r="ZW62">
        <v>20000000</v>
      </c>
      <c r="ZX62">
        <v>19400000</v>
      </c>
      <c r="ZY62">
        <v>18600000</v>
      </c>
      <c r="ZZ62">
        <v>17800000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22800000</v>
      </c>
      <c r="ABK62">
        <v>23500000</v>
      </c>
      <c r="ABL62">
        <v>24100000</v>
      </c>
      <c r="ABM62">
        <v>24500000</v>
      </c>
      <c r="ABN62">
        <v>25200000</v>
      </c>
      <c r="ABO62">
        <v>25600000</v>
      </c>
      <c r="ABP62">
        <v>25800000</v>
      </c>
      <c r="ABQ62">
        <v>25800000</v>
      </c>
      <c r="ABR62">
        <v>25900000</v>
      </c>
      <c r="ABS62">
        <v>25900000</v>
      </c>
      <c r="ABT62">
        <v>25900000</v>
      </c>
      <c r="ABU62">
        <v>25800000</v>
      </c>
      <c r="ABV62">
        <v>25700000</v>
      </c>
      <c r="ABW62">
        <v>25300000</v>
      </c>
      <c r="ABX62">
        <v>25100000</v>
      </c>
      <c r="ABY62">
        <v>24900000</v>
      </c>
      <c r="ABZ62">
        <v>24700000</v>
      </c>
      <c r="ACA62">
        <v>24400000</v>
      </c>
      <c r="ACB62">
        <v>24000000</v>
      </c>
      <c r="ACC62">
        <v>23700000</v>
      </c>
      <c r="ACD62">
        <v>23200000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2050000</v>
      </c>
      <c r="ADO62">
        <v>1940000</v>
      </c>
      <c r="ADP62">
        <v>1860000</v>
      </c>
      <c r="ADQ62">
        <v>1750000</v>
      </c>
      <c r="ADR62">
        <v>1660000</v>
      </c>
      <c r="ADS62">
        <v>1600000</v>
      </c>
      <c r="ADT62">
        <v>1540000</v>
      </c>
      <c r="ADU62">
        <v>1470000</v>
      </c>
      <c r="ADV62">
        <v>1410000</v>
      </c>
      <c r="ADW62">
        <v>1360000</v>
      </c>
      <c r="ADX62">
        <v>1300000</v>
      </c>
      <c r="ADY62">
        <v>1260000</v>
      </c>
      <c r="ADZ62">
        <v>1220000</v>
      </c>
      <c r="AEA62">
        <v>1160000</v>
      </c>
      <c r="AEB62">
        <v>1110000</v>
      </c>
      <c r="AEC62">
        <v>1080000</v>
      </c>
      <c r="AED62">
        <v>1050000</v>
      </c>
      <c r="AEE62">
        <v>1020000</v>
      </c>
      <c r="AEF62">
        <v>979396.01560000004</v>
      </c>
      <c r="AEG62">
        <v>956255.97519999999</v>
      </c>
      <c r="AEH62">
        <v>930047.31649999996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11900000</v>
      </c>
      <c r="AEQ62">
        <v>12000000</v>
      </c>
      <c r="AER62">
        <v>11900000</v>
      </c>
      <c r="AES62">
        <v>11900000</v>
      </c>
      <c r="AET62">
        <v>11800000</v>
      </c>
      <c r="AEU62">
        <v>11600000</v>
      </c>
      <c r="AEV62">
        <v>11500000</v>
      </c>
      <c r="AEW62">
        <v>11300000</v>
      </c>
      <c r="AEX62">
        <v>11200000</v>
      </c>
      <c r="AEY62">
        <v>11000000</v>
      </c>
      <c r="AEZ62">
        <v>10800000</v>
      </c>
      <c r="AFA62">
        <v>10600000</v>
      </c>
      <c r="AFB62">
        <v>10400000</v>
      </c>
      <c r="AFC62">
        <v>10100000</v>
      </c>
      <c r="AFD62">
        <v>9880000</v>
      </c>
      <c r="AFE62">
        <v>9650000</v>
      </c>
      <c r="AFF62">
        <v>9390000</v>
      </c>
      <c r="AFG62">
        <v>9160000</v>
      </c>
      <c r="AFH62">
        <v>8920000</v>
      </c>
      <c r="AFI62">
        <v>8650000</v>
      </c>
      <c r="AFJ62">
        <v>8390000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210.4283662</v>
      </c>
      <c r="AGU62">
        <v>220.5231593</v>
      </c>
      <c r="AGV62">
        <v>229.7055474</v>
      </c>
      <c r="AGW62">
        <v>243.1218523</v>
      </c>
      <c r="AGX62">
        <v>248.5506494</v>
      </c>
      <c r="AGY62">
        <v>253.85736270000001</v>
      </c>
      <c r="AGZ62">
        <v>260.19906709999998</v>
      </c>
      <c r="AHA62">
        <v>264.3205044</v>
      </c>
      <c r="AHB62">
        <v>267.61469349999999</v>
      </c>
      <c r="AHC62">
        <v>266.34227470000002</v>
      </c>
      <c r="AHD62">
        <v>274.01231689999997</v>
      </c>
      <c r="AHE62">
        <v>273.9676058</v>
      </c>
      <c r="AHF62">
        <v>275.10383339999998</v>
      </c>
      <c r="AHG62">
        <v>276.57362469999998</v>
      </c>
      <c r="AHH62">
        <v>276.59919780000001</v>
      </c>
      <c r="AHI62">
        <v>278.77217080000003</v>
      </c>
      <c r="AHJ62">
        <v>276.24498720000003</v>
      </c>
      <c r="AHK62">
        <v>277.84107560000001</v>
      </c>
      <c r="AHL62">
        <v>272.92961489999999</v>
      </c>
      <c r="AHM62">
        <v>270.18628000000001</v>
      </c>
      <c r="AHN62">
        <v>266.51453049999998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32.587050159999997</v>
      </c>
      <c r="AHW62">
        <v>36.119950430000003</v>
      </c>
      <c r="AHX62">
        <v>38.651495390000001</v>
      </c>
      <c r="AHY62">
        <v>37.028694229999999</v>
      </c>
      <c r="AHZ62">
        <v>42.464652270000002</v>
      </c>
      <c r="AIA62">
        <v>46.381294949999997</v>
      </c>
      <c r="AIB62">
        <v>48.441776140000002</v>
      </c>
      <c r="AIC62">
        <v>52.992507740000001</v>
      </c>
      <c r="AID62">
        <v>54.664601429999998</v>
      </c>
      <c r="AIE62">
        <v>56.402463310000002</v>
      </c>
      <c r="AIF62">
        <v>57.386520900000001</v>
      </c>
      <c r="AIG62">
        <v>56.499788109999997</v>
      </c>
      <c r="AIH62">
        <v>56.949287509999998</v>
      </c>
      <c r="AII62">
        <v>57.509589939999998</v>
      </c>
      <c r="AIJ62">
        <v>57.450344280000003</v>
      </c>
      <c r="AIK62">
        <v>57.868672019999998</v>
      </c>
      <c r="AIL62">
        <v>58.044667519999997</v>
      </c>
      <c r="AIM62">
        <v>58.16131875</v>
      </c>
      <c r="AIN62">
        <v>58.221933370000002</v>
      </c>
      <c r="AIO62">
        <v>56.371282739999998</v>
      </c>
      <c r="AIP62">
        <v>56.232955680000003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0.83092276799999998</v>
      </c>
      <c r="AIY62">
        <v>1.0756281780000001</v>
      </c>
      <c r="AIZ62">
        <v>1.0442992019999999</v>
      </c>
      <c r="AJA62">
        <v>1.267353401</v>
      </c>
      <c r="AJB62">
        <v>1.9687043120000001</v>
      </c>
      <c r="AJC62">
        <v>1.9113634100000001</v>
      </c>
      <c r="AJD62">
        <v>1.3917694730000001</v>
      </c>
      <c r="AJE62">
        <v>1.126027082</v>
      </c>
      <c r="AJF62">
        <v>1.311876212</v>
      </c>
      <c r="AJG62">
        <v>1.2736662249999999</v>
      </c>
      <c r="AJH62">
        <v>1.648758867</v>
      </c>
      <c r="AJI62">
        <v>2.401105147</v>
      </c>
      <c r="AJJ62">
        <v>2.9139625570000001</v>
      </c>
      <c r="AJK62">
        <v>3.0176958520000001</v>
      </c>
      <c r="AJL62">
        <v>2.9298017980000002</v>
      </c>
      <c r="AJM62">
        <v>2.4889092939999999</v>
      </c>
      <c r="AJN62">
        <v>2.5890179899999999</v>
      </c>
      <c r="AJO62">
        <v>2.0108877590000001</v>
      </c>
      <c r="AJP62">
        <v>3.0911705029999998</v>
      </c>
      <c r="AJQ62">
        <v>3.0011364110000001</v>
      </c>
      <c r="AJR62">
        <v>1.9936010909999999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185.95391119999999</v>
      </c>
      <c r="AKA62">
        <v>192.57265570000001</v>
      </c>
      <c r="AKB62">
        <v>221.6591172</v>
      </c>
      <c r="AKC62">
        <v>218.14990330000001</v>
      </c>
      <c r="AKD62">
        <v>125.47094079999999</v>
      </c>
      <c r="AKE62">
        <v>253.10949880000001</v>
      </c>
      <c r="AKF62">
        <v>318.66633760000002</v>
      </c>
      <c r="AKG62">
        <v>234.45899209999999</v>
      </c>
      <c r="AKH62">
        <v>289.56215559999998</v>
      </c>
      <c r="AKI62">
        <v>217.12002810000001</v>
      </c>
      <c r="AKJ62">
        <v>165.063816</v>
      </c>
      <c r="AKK62">
        <v>250.5399209</v>
      </c>
      <c r="AKL62">
        <v>236.0208136</v>
      </c>
      <c r="AKM62">
        <v>291.0909868</v>
      </c>
      <c r="AKN62">
        <v>370.55351189999999</v>
      </c>
      <c r="AKO62">
        <v>348.73389550000002</v>
      </c>
      <c r="AKP62">
        <v>304.00727970000003</v>
      </c>
      <c r="AKQ62">
        <v>223.73966390000001</v>
      </c>
      <c r="AKR62">
        <v>247.8175133</v>
      </c>
      <c r="AKS62">
        <v>313.77523000000002</v>
      </c>
      <c r="AKT62">
        <v>341.93625700000001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123.88362100000001</v>
      </c>
      <c r="AME62">
        <v>122.4279394</v>
      </c>
      <c r="AMF62">
        <v>120.16825369999999</v>
      </c>
      <c r="AMG62">
        <v>119.2044729</v>
      </c>
      <c r="AMH62">
        <v>117.64085300000001</v>
      </c>
      <c r="AMI62">
        <v>115.7085912</v>
      </c>
      <c r="AMJ62">
        <v>115.18171460000001</v>
      </c>
      <c r="AMK62">
        <v>113.5733226</v>
      </c>
      <c r="AML62">
        <v>112.9454226</v>
      </c>
      <c r="AMM62">
        <v>112.8949757</v>
      </c>
      <c r="AMN62">
        <v>111.15343439999999</v>
      </c>
      <c r="AMO62">
        <v>110.4686986</v>
      </c>
      <c r="AMP62">
        <v>107.73712279999999</v>
      </c>
      <c r="AMQ62">
        <v>104.41042640000001</v>
      </c>
      <c r="AMR62">
        <v>101.6899901</v>
      </c>
      <c r="AMS62">
        <v>100.6849198</v>
      </c>
      <c r="AMT62">
        <v>98.140940799999996</v>
      </c>
      <c r="AMU62">
        <v>94.821354990000003</v>
      </c>
      <c r="AMV62">
        <v>91.978171340000003</v>
      </c>
      <c r="AMW62">
        <v>88.15332085</v>
      </c>
      <c r="AMX62">
        <v>84.473248749999996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360.58668119999999</v>
      </c>
      <c r="ANG62">
        <v>310.47263809999998</v>
      </c>
      <c r="ANH62">
        <v>227.18554</v>
      </c>
      <c r="ANI62">
        <v>314.707582</v>
      </c>
      <c r="ANJ62">
        <v>246.42290890000001</v>
      </c>
      <c r="ANK62">
        <v>293.34510139999998</v>
      </c>
      <c r="ANL62">
        <v>238.67314909999999</v>
      </c>
      <c r="ANM62">
        <v>293.38289950000001</v>
      </c>
      <c r="ANN62">
        <v>224.95579739999999</v>
      </c>
      <c r="ANO62">
        <v>184.5539737</v>
      </c>
      <c r="ANP62">
        <v>215.40396000000001</v>
      </c>
      <c r="ANQ62">
        <v>223.2400044</v>
      </c>
      <c r="ANR62">
        <v>218.9779355</v>
      </c>
      <c r="ANS62">
        <v>180.7071387</v>
      </c>
      <c r="ANT62">
        <v>190.05113180000001</v>
      </c>
      <c r="ANU62">
        <v>208.33756539999999</v>
      </c>
      <c r="ANV62">
        <v>181.4379486</v>
      </c>
      <c r="ANW62">
        <v>196.89043280000001</v>
      </c>
      <c r="ANX62">
        <v>165.75545210000001</v>
      </c>
      <c r="ANY62">
        <v>212.74968430000001</v>
      </c>
      <c r="ANZ62">
        <v>245.067994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106.0819516</v>
      </c>
      <c r="AOI62">
        <v>108.9195354</v>
      </c>
      <c r="AOJ62">
        <v>111.71109199999999</v>
      </c>
      <c r="AOK62">
        <v>113.638132</v>
      </c>
      <c r="AOL62">
        <v>116.93614549999999</v>
      </c>
      <c r="AOM62">
        <v>118.7966115</v>
      </c>
      <c r="AON62">
        <v>119.984683</v>
      </c>
      <c r="AOO62">
        <v>119.9196989</v>
      </c>
      <c r="AOP62">
        <v>120.39931</v>
      </c>
      <c r="AOQ62">
        <v>120.06865329999999</v>
      </c>
      <c r="AOR62">
        <v>120.48108619999999</v>
      </c>
      <c r="AOS62">
        <v>119.64496149999999</v>
      </c>
      <c r="AOT62">
        <v>119.170563</v>
      </c>
      <c r="AOU62">
        <v>117.6144642</v>
      </c>
      <c r="AOV62">
        <v>116.4882319</v>
      </c>
      <c r="AOW62">
        <v>115.4940756</v>
      </c>
      <c r="AOX62">
        <v>114.5742992</v>
      </c>
      <c r="AOY62">
        <v>113.22955829999999</v>
      </c>
      <c r="AOZ62">
        <v>111.3878017</v>
      </c>
      <c r="APA62">
        <v>109.8948939</v>
      </c>
      <c r="APB62">
        <v>107.51353469999999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788.96732010000005</v>
      </c>
      <c r="APK62">
        <v>538.70251800000005</v>
      </c>
      <c r="APL62">
        <v>573.19141439999999</v>
      </c>
      <c r="APM62">
        <v>923.23780209999995</v>
      </c>
      <c r="APN62">
        <v>744.21606770000005</v>
      </c>
      <c r="APO62">
        <v>678.27875349999999</v>
      </c>
      <c r="APP62">
        <v>870.63537010000005</v>
      </c>
      <c r="APQ62">
        <v>764.2640093</v>
      </c>
      <c r="APR62">
        <v>698.17880579999996</v>
      </c>
      <c r="APS62">
        <v>725.57048020000002</v>
      </c>
      <c r="APT62">
        <v>766.84917080000002</v>
      </c>
      <c r="APU62">
        <v>882.55287380000004</v>
      </c>
      <c r="APV62">
        <v>737.1784811</v>
      </c>
      <c r="APW62">
        <v>733.8522246</v>
      </c>
      <c r="APX62">
        <v>756.98095969999997</v>
      </c>
      <c r="APY62">
        <v>597.84038829999997</v>
      </c>
      <c r="APZ62">
        <v>725.7602832</v>
      </c>
      <c r="AQA62">
        <v>744.7919359</v>
      </c>
      <c r="AQB62">
        <v>748.4868659</v>
      </c>
      <c r="AQC62">
        <v>816.34127709999996</v>
      </c>
      <c r="AQD62">
        <v>625.58492630000001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117.6994526</v>
      </c>
      <c r="ARO62">
        <v>118.7376304</v>
      </c>
      <c r="ARP62">
        <v>118.31565380000001</v>
      </c>
      <c r="ARQ62">
        <v>118.04973149999999</v>
      </c>
      <c r="ARR62">
        <v>117.2676531</v>
      </c>
      <c r="ARS62">
        <v>115.4983969</v>
      </c>
      <c r="ART62">
        <v>114.04684949999999</v>
      </c>
      <c r="ARU62">
        <v>112.4652675</v>
      </c>
      <c r="ARV62">
        <v>110.6700577</v>
      </c>
      <c r="ARW62">
        <v>108.900925</v>
      </c>
      <c r="ARX62">
        <v>107.1245455</v>
      </c>
      <c r="ARY62">
        <v>105.0404724</v>
      </c>
      <c r="ARZ62">
        <v>102.72384700000001</v>
      </c>
      <c r="ASA62">
        <v>100.55071940000001</v>
      </c>
      <c r="ASB62">
        <v>98.081541419999994</v>
      </c>
      <c r="ASC62">
        <v>95.812517470000003</v>
      </c>
      <c r="ASD62">
        <v>93.241852719999997</v>
      </c>
      <c r="ASE62">
        <v>90.939888809999999</v>
      </c>
      <c r="ASF62">
        <v>88.537397409999997</v>
      </c>
      <c r="ASG62">
        <v>85.801354649999993</v>
      </c>
      <c r="ASH62">
        <v>83.30839417</v>
      </c>
    </row>
    <row r="63" spans="3:1178" x14ac:dyDescent="0.25">
      <c r="C63">
        <v>0</v>
      </c>
      <c r="D63">
        <v>0</v>
      </c>
      <c r="E63">
        <v>0</v>
      </c>
      <c r="F63">
        <v>274</v>
      </c>
      <c r="G63">
        <v>266</v>
      </c>
      <c r="H63">
        <v>282</v>
      </c>
      <c r="I63">
        <v>278</v>
      </c>
      <c r="J63">
        <v>292</v>
      </c>
      <c r="K63">
        <v>284</v>
      </c>
      <c r="L63">
        <v>332</v>
      </c>
      <c r="M63">
        <v>316</v>
      </c>
      <c r="N63">
        <v>292</v>
      </c>
      <c r="O63">
        <v>268</v>
      </c>
      <c r="P63">
        <v>329</v>
      </c>
      <c r="Q63">
        <v>292</v>
      </c>
      <c r="R63">
        <v>279</v>
      </c>
      <c r="S63">
        <v>330</v>
      </c>
      <c r="T63">
        <v>307</v>
      </c>
      <c r="U63">
        <v>310</v>
      </c>
      <c r="V63">
        <v>337</v>
      </c>
      <c r="W63">
        <v>348</v>
      </c>
      <c r="X63">
        <v>340</v>
      </c>
      <c r="Y63">
        <v>314</v>
      </c>
      <c r="Z63">
        <v>324</v>
      </c>
      <c r="AA63">
        <v>291</v>
      </c>
      <c r="AB63">
        <v>322</v>
      </c>
      <c r="AC63">
        <v>314</v>
      </c>
      <c r="AD63">
        <v>292</v>
      </c>
      <c r="AE63">
        <v>0</v>
      </c>
      <c r="AF63">
        <v>0</v>
      </c>
      <c r="AG63">
        <v>0</v>
      </c>
      <c r="AH63">
        <v>67</v>
      </c>
      <c r="AI63">
        <v>81</v>
      </c>
      <c r="AJ63">
        <v>69</v>
      </c>
      <c r="AK63">
        <v>92</v>
      </c>
      <c r="AL63">
        <v>76</v>
      </c>
      <c r="AM63">
        <v>77</v>
      </c>
      <c r="AN63">
        <v>102</v>
      </c>
      <c r="AO63">
        <v>106</v>
      </c>
      <c r="AP63">
        <v>120</v>
      </c>
      <c r="AQ63">
        <v>111</v>
      </c>
      <c r="AR63">
        <v>109</v>
      </c>
      <c r="AS63">
        <v>104</v>
      </c>
      <c r="AT63">
        <v>118</v>
      </c>
      <c r="AU63">
        <v>116</v>
      </c>
      <c r="AV63">
        <v>114</v>
      </c>
      <c r="AW63">
        <v>125</v>
      </c>
      <c r="AX63">
        <v>148</v>
      </c>
      <c r="AY63">
        <v>137</v>
      </c>
      <c r="AZ63">
        <v>146</v>
      </c>
      <c r="BA63">
        <v>179</v>
      </c>
      <c r="BB63">
        <v>151</v>
      </c>
      <c r="BC63">
        <v>155</v>
      </c>
      <c r="BD63">
        <v>139</v>
      </c>
      <c r="BE63">
        <v>162</v>
      </c>
      <c r="BF63">
        <v>158</v>
      </c>
      <c r="BG63">
        <v>0</v>
      </c>
      <c r="BH63">
        <v>0</v>
      </c>
      <c r="BI63">
        <v>0</v>
      </c>
      <c r="BJ63">
        <v>155</v>
      </c>
      <c r="BK63">
        <v>119</v>
      </c>
      <c r="BL63">
        <v>137</v>
      </c>
      <c r="BM63">
        <v>143</v>
      </c>
      <c r="BN63">
        <v>128</v>
      </c>
      <c r="BO63">
        <v>145</v>
      </c>
      <c r="BP63">
        <v>163</v>
      </c>
      <c r="BQ63">
        <v>149</v>
      </c>
      <c r="BR63">
        <v>159</v>
      </c>
      <c r="BS63">
        <v>150</v>
      </c>
      <c r="BT63">
        <v>161</v>
      </c>
      <c r="BU63">
        <v>161</v>
      </c>
      <c r="BV63">
        <v>170</v>
      </c>
      <c r="BW63">
        <v>171</v>
      </c>
      <c r="BX63">
        <v>182</v>
      </c>
      <c r="BY63">
        <v>136</v>
      </c>
      <c r="BZ63">
        <v>138</v>
      </c>
      <c r="CA63">
        <v>165</v>
      </c>
      <c r="CB63">
        <v>166</v>
      </c>
      <c r="CC63">
        <v>152</v>
      </c>
      <c r="CD63">
        <v>149</v>
      </c>
      <c r="CE63">
        <v>146</v>
      </c>
      <c r="CF63">
        <v>165</v>
      </c>
      <c r="CG63">
        <v>156</v>
      </c>
      <c r="CH63">
        <v>161</v>
      </c>
      <c r="CI63">
        <v>0</v>
      </c>
      <c r="CJ63">
        <v>0</v>
      </c>
      <c r="CK63">
        <v>0</v>
      </c>
      <c r="CL63">
        <v>39</v>
      </c>
      <c r="CM63">
        <v>42</v>
      </c>
      <c r="CN63">
        <v>41</v>
      </c>
      <c r="CO63">
        <v>62</v>
      </c>
      <c r="CP63">
        <v>54</v>
      </c>
      <c r="CQ63">
        <v>47</v>
      </c>
      <c r="CR63">
        <v>52</v>
      </c>
      <c r="CS63">
        <v>50</v>
      </c>
      <c r="CT63">
        <v>47</v>
      </c>
      <c r="CU63">
        <v>50</v>
      </c>
      <c r="CV63">
        <v>53</v>
      </c>
      <c r="CW63">
        <v>41</v>
      </c>
      <c r="CX63">
        <v>48</v>
      </c>
      <c r="CY63">
        <v>48</v>
      </c>
      <c r="CZ63">
        <v>52</v>
      </c>
      <c r="DA63">
        <v>43</v>
      </c>
      <c r="DB63">
        <v>54</v>
      </c>
      <c r="DC63">
        <v>54</v>
      </c>
      <c r="DD63">
        <v>57</v>
      </c>
      <c r="DE63">
        <v>62</v>
      </c>
      <c r="DF63">
        <v>70</v>
      </c>
      <c r="DG63">
        <v>74</v>
      </c>
      <c r="DH63">
        <v>53</v>
      </c>
      <c r="DI63">
        <v>66</v>
      </c>
      <c r="DJ63">
        <v>59</v>
      </c>
      <c r="DK63">
        <v>0</v>
      </c>
      <c r="DL63">
        <v>0</v>
      </c>
      <c r="DM63">
        <v>0</v>
      </c>
      <c r="DN63">
        <v>2</v>
      </c>
      <c r="DO63">
        <v>1</v>
      </c>
      <c r="DP63">
        <v>2</v>
      </c>
      <c r="DQ63">
        <v>2</v>
      </c>
      <c r="DR63">
        <v>3</v>
      </c>
      <c r="DS63">
        <v>1</v>
      </c>
      <c r="DT63">
        <v>4</v>
      </c>
      <c r="DU63">
        <v>4</v>
      </c>
      <c r="DV63">
        <v>6</v>
      </c>
      <c r="DW63">
        <v>7</v>
      </c>
      <c r="DX63">
        <v>7</v>
      </c>
      <c r="DY63">
        <v>3</v>
      </c>
      <c r="DZ63">
        <v>4</v>
      </c>
      <c r="EA63">
        <v>7</v>
      </c>
      <c r="EB63">
        <v>11</v>
      </c>
      <c r="EC63">
        <v>6</v>
      </c>
      <c r="ED63">
        <v>6</v>
      </c>
      <c r="EE63">
        <v>11</v>
      </c>
      <c r="EF63">
        <v>8</v>
      </c>
      <c r="EG63">
        <v>12</v>
      </c>
      <c r="EH63">
        <v>9</v>
      </c>
      <c r="EI63">
        <v>6</v>
      </c>
      <c r="EJ63">
        <v>4</v>
      </c>
      <c r="EK63">
        <v>11</v>
      </c>
      <c r="EL63">
        <v>10</v>
      </c>
      <c r="EM63">
        <v>0</v>
      </c>
      <c r="EN63">
        <v>0</v>
      </c>
      <c r="EO63">
        <v>0</v>
      </c>
      <c r="EP63">
        <v>15</v>
      </c>
      <c r="EQ63">
        <v>15</v>
      </c>
      <c r="ER63">
        <v>5</v>
      </c>
      <c r="ES63">
        <v>10</v>
      </c>
      <c r="ET63">
        <v>15</v>
      </c>
      <c r="EU63">
        <v>15</v>
      </c>
      <c r="EV63">
        <v>5</v>
      </c>
      <c r="EW63">
        <v>20</v>
      </c>
      <c r="EX63">
        <v>15</v>
      </c>
      <c r="EY63">
        <v>30</v>
      </c>
      <c r="EZ63">
        <v>25</v>
      </c>
      <c r="FA63">
        <v>30</v>
      </c>
      <c r="FB63">
        <v>30</v>
      </c>
      <c r="FC63">
        <v>20</v>
      </c>
      <c r="FD63">
        <v>20</v>
      </c>
      <c r="FE63">
        <v>30</v>
      </c>
      <c r="FF63">
        <v>55</v>
      </c>
      <c r="FG63">
        <v>40</v>
      </c>
      <c r="FH63">
        <v>45</v>
      </c>
      <c r="FI63">
        <v>40</v>
      </c>
      <c r="FJ63">
        <v>45</v>
      </c>
      <c r="FK63">
        <v>45</v>
      </c>
      <c r="FL63">
        <v>25</v>
      </c>
      <c r="FM63">
        <v>20</v>
      </c>
      <c r="FN63">
        <v>60</v>
      </c>
      <c r="FO63">
        <v>0</v>
      </c>
      <c r="FP63">
        <v>0</v>
      </c>
      <c r="FQ63">
        <v>7967</v>
      </c>
      <c r="FR63">
        <v>8032</v>
      </c>
      <c r="FS63">
        <v>8091</v>
      </c>
      <c r="FT63">
        <v>8094</v>
      </c>
      <c r="FU63">
        <v>8111</v>
      </c>
      <c r="FV63">
        <v>8115</v>
      </c>
      <c r="FW63">
        <v>8139</v>
      </c>
      <c r="FX63">
        <v>8142</v>
      </c>
      <c r="FY63">
        <v>8106</v>
      </c>
      <c r="FZ63">
        <v>8090</v>
      </c>
      <c r="GA63">
        <v>8035</v>
      </c>
      <c r="GB63">
        <v>8051</v>
      </c>
      <c r="GC63">
        <v>8076</v>
      </c>
      <c r="GD63">
        <v>8035</v>
      </c>
      <c r="GE63">
        <v>8037</v>
      </c>
      <c r="GF63">
        <v>7994</v>
      </c>
      <c r="GG63">
        <v>7986</v>
      </c>
      <c r="GH63">
        <v>8000</v>
      </c>
      <c r="GI63">
        <v>8011</v>
      </c>
      <c r="GJ63">
        <v>8009</v>
      </c>
      <c r="GK63">
        <v>7993</v>
      </c>
      <c r="GL63">
        <v>7965</v>
      </c>
      <c r="GM63">
        <v>7968</v>
      </c>
      <c r="GN63">
        <v>7902</v>
      </c>
      <c r="GO63">
        <v>7898</v>
      </c>
      <c r="GP63">
        <v>7864</v>
      </c>
      <c r="GQ63">
        <v>0</v>
      </c>
      <c r="GR63">
        <v>0</v>
      </c>
      <c r="GS63">
        <v>678</v>
      </c>
      <c r="GT63">
        <v>811</v>
      </c>
      <c r="GU63">
        <v>936</v>
      </c>
      <c r="GV63">
        <v>1065</v>
      </c>
      <c r="GW63">
        <v>1209</v>
      </c>
      <c r="GX63">
        <v>1316</v>
      </c>
      <c r="GY63">
        <v>1423</v>
      </c>
      <c r="GZ63">
        <v>1515</v>
      </c>
      <c r="HA63">
        <v>1630</v>
      </c>
      <c r="HB63">
        <v>1699</v>
      </c>
      <c r="HC63">
        <v>1795</v>
      </c>
      <c r="HD63">
        <v>1856</v>
      </c>
      <c r="HE63">
        <v>1940</v>
      </c>
      <c r="HF63">
        <v>2037</v>
      </c>
      <c r="HG63">
        <v>2097</v>
      </c>
      <c r="HH63">
        <v>2184</v>
      </c>
      <c r="HI63">
        <v>2223</v>
      </c>
      <c r="HJ63">
        <v>2240</v>
      </c>
      <c r="HK63">
        <v>2280</v>
      </c>
      <c r="HL63">
        <v>2357</v>
      </c>
      <c r="HM63">
        <v>2397</v>
      </c>
      <c r="HN63">
        <v>2393</v>
      </c>
      <c r="HO63">
        <v>2457</v>
      </c>
      <c r="HP63">
        <v>2504</v>
      </c>
      <c r="HQ63">
        <v>2518</v>
      </c>
      <c r="HR63">
        <v>2529</v>
      </c>
      <c r="HS63">
        <v>0</v>
      </c>
      <c r="HT63">
        <v>0</v>
      </c>
      <c r="HU63">
        <v>85</v>
      </c>
      <c r="HV63">
        <v>82</v>
      </c>
      <c r="HW63">
        <v>87</v>
      </c>
      <c r="HX63">
        <v>96</v>
      </c>
      <c r="HY63">
        <v>104</v>
      </c>
      <c r="HZ63">
        <v>120</v>
      </c>
      <c r="IA63">
        <v>134</v>
      </c>
      <c r="IB63">
        <v>136</v>
      </c>
      <c r="IC63">
        <v>152</v>
      </c>
      <c r="ID63">
        <v>155</v>
      </c>
      <c r="IE63">
        <v>166</v>
      </c>
      <c r="IF63">
        <v>170</v>
      </c>
      <c r="IG63">
        <v>177</v>
      </c>
      <c r="IH63">
        <v>169</v>
      </c>
      <c r="II63">
        <v>185</v>
      </c>
      <c r="IJ63">
        <v>184</v>
      </c>
      <c r="IK63">
        <v>196</v>
      </c>
      <c r="IL63">
        <v>207</v>
      </c>
      <c r="IM63">
        <v>207</v>
      </c>
      <c r="IN63">
        <v>215</v>
      </c>
      <c r="IO63">
        <v>230</v>
      </c>
      <c r="IP63">
        <v>241</v>
      </c>
      <c r="IQ63">
        <v>242</v>
      </c>
      <c r="IR63">
        <v>238</v>
      </c>
      <c r="IS63">
        <v>239</v>
      </c>
      <c r="IT63">
        <v>244</v>
      </c>
      <c r="IU63">
        <v>0</v>
      </c>
      <c r="IV63">
        <v>0</v>
      </c>
      <c r="IW63">
        <v>1</v>
      </c>
      <c r="IX63">
        <v>5</v>
      </c>
      <c r="IY63">
        <v>3</v>
      </c>
      <c r="IZ63">
        <v>4</v>
      </c>
      <c r="JA63">
        <v>5</v>
      </c>
      <c r="JB63">
        <v>5</v>
      </c>
      <c r="JC63">
        <v>9</v>
      </c>
      <c r="JD63">
        <v>9</v>
      </c>
      <c r="JE63">
        <v>7</v>
      </c>
      <c r="JF63">
        <v>9</v>
      </c>
      <c r="JG63">
        <v>7</v>
      </c>
      <c r="JH63">
        <v>8</v>
      </c>
      <c r="JI63">
        <v>8</v>
      </c>
      <c r="JJ63">
        <v>18</v>
      </c>
      <c r="JK63">
        <v>12</v>
      </c>
      <c r="JL63">
        <v>17</v>
      </c>
      <c r="JM63">
        <v>19</v>
      </c>
      <c r="JN63">
        <v>20</v>
      </c>
      <c r="JO63">
        <v>18</v>
      </c>
      <c r="JP63">
        <v>16</v>
      </c>
      <c r="JQ63">
        <v>18</v>
      </c>
      <c r="JR63">
        <v>16</v>
      </c>
      <c r="JS63">
        <v>22</v>
      </c>
      <c r="JT63">
        <v>18</v>
      </c>
      <c r="JU63">
        <v>19</v>
      </c>
      <c r="JV63">
        <v>13</v>
      </c>
      <c r="JW63">
        <v>0</v>
      </c>
      <c r="JX63">
        <v>0</v>
      </c>
      <c r="JY63">
        <v>0</v>
      </c>
      <c r="JZ63">
        <v>10</v>
      </c>
      <c r="KA63">
        <v>19</v>
      </c>
      <c r="KB63">
        <v>28</v>
      </c>
      <c r="KC63">
        <v>36</v>
      </c>
      <c r="KD63">
        <v>45</v>
      </c>
      <c r="KE63">
        <v>55</v>
      </c>
      <c r="KF63">
        <v>71</v>
      </c>
      <c r="KG63">
        <v>80</v>
      </c>
      <c r="KH63">
        <v>98</v>
      </c>
      <c r="KI63">
        <v>110</v>
      </c>
      <c r="KJ63">
        <v>124</v>
      </c>
      <c r="KK63">
        <v>133</v>
      </c>
      <c r="KL63">
        <v>156</v>
      </c>
      <c r="KM63">
        <v>181</v>
      </c>
      <c r="KN63">
        <v>196</v>
      </c>
      <c r="KO63">
        <v>212</v>
      </c>
      <c r="KP63">
        <v>235</v>
      </c>
      <c r="KQ63">
        <v>257</v>
      </c>
      <c r="KR63">
        <v>278</v>
      </c>
      <c r="KS63">
        <v>300</v>
      </c>
      <c r="KT63">
        <v>323</v>
      </c>
      <c r="KU63">
        <v>344</v>
      </c>
      <c r="KV63">
        <v>377</v>
      </c>
      <c r="KW63">
        <v>405</v>
      </c>
      <c r="KX63">
        <v>433</v>
      </c>
      <c r="KY63">
        <v>0</v>
      </c>
      <c r="KZ63">
        <v>0</v>
      </c>
      <c r="LA63">
        <v>0</v>
      </c>
      <c r="LB63">
        <v>198</v>
      </c>
      <c r="LC63">
        <v>397</v>
      </c>
      <c r="LD63">
        <v>581</v>
      </c>
      <c r="LE63">
        <v>756</v>
      </c>
      <c r="LF63">
        <v>942</v>
      </c>
      <c r="LG63">
        <v>1161</v>
      </c>
      <c r="LH63">
        <v>1368</v>
      </c>
      <c r="LI63">
        <v>1554</v>
      </c>
      <c r="LJ63">
        <v>1733</v>
      </c>
      <c r="LK63">
        <v>1946</v>
      </c>
      <c r="LL63">
        <v>2135</v>
      </c>
      <c r="LM63">
        <v>2304</v>
      </c>
      <c r="LN63">
        <v>2523</v>
      </c>
      <c r="LO63">
        <v>2722</v>
      </c>
      <c r="LP63">
        <v>2915</v>
      </c>
      <c r="LQ63">
        <v>3137</v>
      </c>
      <c r="LR63">
        <v>3353</v>
      </c>
      <c r="LS63">
        <v>3577</v>
      </c>
      <c r="LT63">
        <v>3778</v>
      </c>
      <c r="LU63">
        <v>3989</v>
      </c>
      <c r="LV63">
        <v>4246</v>
      </c>
      <c r="LW63">
        <v>4455</v>
      </c>
      <c r="LX63">
        <v>4709</v>
      </c>
      <c r="LY63">
        <v>4930</v>
      </c>
      <c r="LZ63">
        <v>5172</v>
      </c>
      <c r="MA63">
        <v>0</v>
      </c>
      <c r="MB63">
        <v>0</v>
      </c>
      <c r="MC63">
        <v>1481</v>
      </c>
      <c r="MD63">
        <v>1503</v>
      </c>
      <c r="ME63">
        <v>1544</v>
      </c>
      <c r="MF63">
        <v>1548</v>
      </c>
      <c r="MG63">
        <v>1603</v>
      </c>
      <c r="MH63">
        <v>1645</v>
      </c>
      <c r="MI63">
        <v>1647</v>
      </c>
      <c r="MJ63">
        <v>1650</v>
      </c>
      <c r="MK63">
        <v>1664</v>
      </c>
      <c r="ML63">
        <v>1680</v>
      </c>
      <c r="MM63">
        <v>1680</v>
      </c>
      <c r="MN63">
        <v>1737</v>
      </c>
      <c r="MO63">
        <v>1716</v>
      </c>
      <c r="MP63">
        <v>1755</v>
      </c>
      <c r="MQ63">
        <v>1740</v>
      </c>
      <c r="MR63">
        <v>1745</v>
      </c>
      <c r="MS63">
        <v>1732</v>
      </c>
      <c r="MT63">
        <v>1748</v>
      </c>
      <c r="MU63">
        <v>1730</v>
      </c>
      <c r="MV63">
        <v>1736</v>
      </c>
      <c r="MW63">
        <v>1757</v>
      </c>
      <c r="MX63">
        <v>1718</v>
      </c>
      <c r="MY63">
        <v>1711</v>
      </c>
      <c r="MZ63">
        <v>1676</v>
      </c>
      <c r="NA63">
        <v>1685</v>
      </c>
      <c r="NB63">
        <v>1661</v>
      </c>
      <c r="NC63">
        <v>0</v>
      </c>
      <c r="ND63">
        <v>0</v>
      </c>
      <c r="NE63">
        <v>0</v>
      </c>
      <c r="NF63">
        <v>36</v>
      </c>
      <c r="NG63">
        <v>72</v>
      </c>
      <c r="NH63">
        <v>123</v>
      </c>
      <c r="NI63">
        <v>164</v>
      </c>
      <c r="NJ63">
        <v>210</v>
      </c>
      <c r="NK63">
        <v>262</v>
      </c>
      <c r="NL63">
        <v>328</v>
      </c>
      <c r="NM63">
        <v>379</v>
      </c>
      <c r="NN63">
        <v>427</v>
      </c>
      <c r="NO63">
        <v>467</v>
      </c>
      <c r="NP63">
        <v>508</v>
      </c>
      <c r="NQ63">
        <v>556</v>
      </c>
      <c r="NR63">
        <v>603</v>
      </c>
      <c r="NS63">
        <v>658</v>
      </c>
      <c r="NT63">
        <v>703</v>
      </c>
      <c r="NU63">
        <v>754</v>
      </c>
      <c r="NV63">
        <v>805</v>
      </c>
      <c r="NW63">
        <v>853</v>
      </c>
      <c r="NX63">
        <v>893</v>
      </c>
      <c r="NY63">
        <v>931</v>
      </c>
      <c r="NZ63">
        <v>973</v>
      </c>
      <c r="OA63">
        <v>1013</v>
      </c>
      <c r="OB63">
        <v>1055</v>
      </c>
      <c r="OC63">
        <v>1100</v>
      </c>
      <c r="OD63">
        <v>1139</v>
      </c>
      <c r="OE63">
        <v>0</v>
      </c>
      <c r="OF63">
        <v>0</v>
      </c>
      <c r="OG63">
        <v>2113</v>
      </c>
      <c r="OH63">
        <v>2318</v>
      </c>
      <c r="OI63">
        <v>2521</v>
      </c>
      <c r="OJ63">
        <v>2749</v>
      </c>
      <c r="OK63">
        <v>2955</v>
      </c>
      <c r="OL63">
        <v>3158</v>
      </c>
      <c r="OM63">
        <v>3344</v>
      </c>
      <c r="ON63">
        <v>3510</v>
      </c>
      <c r="OO63">
        <v>3670</v>
      </c>
      <c r="OP63">
        <v>3788</v>
      </c>
      <c r="OQ63">
        <v>3927</v>
      </c>
      <c r="OR63">
        <v>4054</v>
      </c>
      <c r="OS63">
        <v>4198</v>
      </c>
      <c r="OT63">
        <v>4340</v>
      </c>
      <c r="OU63">
        <v>4447</v>
      </c>
      <c r="OV63">
        <v>4563</v>
      </c>
      <c r="OW63">
        <v>4661</v>
      </c>
      <c r="OX63">
        <v>4733</v>
      </c>
      <c r="OY63">
        <v>4792</v>
      </c>
      <c r="OZ63">
        <v>4875</v>
      </c>
      <c r="PA63">
        <v>4933</v>
      </c>
      <c r="PB63">
        <v>4967</v>
      </c>
      <c r="PC63">
        <v>5032</v>
      </c>
      <c r="PD63">
        <v>5066</v>
      </c>
      <c r="PE63">
        <v>5119</v>
      </c>
      <c r="PF63">
        <v>5137</v>
      </c>
      <c r="PG63">
        <v>0</v>
      </c>
      <c r="PH63">
        <v>0</v>
      </c>
      <c r="PI63">
        <v>0</v>
      </c>
      <c r="PJ63">
        <v>58</v>
      </c>
      <c r="PK63">
        <v>126</v>
      </c>
      <c r="PL63">
        <v>192</v>
      </c>
      <c r="PM63">
        <v>268</v>
      </c>
      <c r="PN63">
        <v>345</v>
      </c>
      <c r="PO63">
        <v>409</v>
      </c>
      <c r="PP63">
        <v>483</v>
      </c>
      <c r="PQ63">
        <v>572</v>
      </c>
      <c r="PR63">
        <v>689</v>
      </c>
      <c r="PS63">
        <v>792</v>
      </c>
      <c r="PT63">
        <v>901</v>
      </c>
      <c r="PU63">
        <v>989</v>
      </c>
      <c r="PV63">
        <v>1084</v>
      </c>
      <c r="PW63">
        <v>1204</v>
      </c>
      <c r="PX63">
        <v>1321</v>
      </c>
      <c r="PY63">
        <v>1441</v>
      </c>
      <c r="PZ63">
        <v>1560</v>
      </c>
      <c r="QA63">
        <v>1676</v>
      </c>
      <c r="QB63">
        <v>1801</v>
      </c>
      <c r="QC63">
        <v>1937</v>
      </c>
      <c r="QD63">
        <v>2072</v>
      </c>
      <c r="QE63">
        <v>2206</v>
      </c>
      <c r="QF63">
        <v>2334</v>
      </c>
      <c r="QG63">
        <v>2464</v>
      </c>
      <c r="QH63">
        <v>2603</v>
      </c>
      <c r="QI63">
        <v>0</v>
      </c>
      <c r="QJ63">
        <v>0</v>
      </c>
      <c r="QK63">
        <v>7531</v>
      </c>
      <c r="QL63">
        <v>7792</v>
      </c>
      <c r="QM63">
        <v>7991</v>
      </c>
      <c r="QN63">
        <v>8186</v>
      </c>
      <c r="QO63">
        <v>8374</v>
      </c>
      <c r="QP63">
        <v>8479</v>
      </c>
      <c r="QQ63">
        <v>8551</v>
      </c>
      <c r="QR63">
        <v>8625</v>
      </c>
      <c r="QS63">
        <v>8670</v>
      </c>
      <c r="QT63">
        <v>8679</v>
      </c>
      <c r="QU63">
        <v>8693</v>
      </c>
      <c r="QV63">
        <v>8750</v>
      </c>
      <c r="QW63">
        <v>8761</v>
      </c>
      <c r="QX63">
        <v>8816</v>
      </c>
      <c r="QY63">
        <v>8868</v>
      </c>
      <c r="QZ63">
        <v>8910</v>
      </c>
      <c r="RA63">
        <v>8893</v>
      </c>
      <c r="RB63">
        <v>8865</v>
      </c>
      <c r="RC63">
        <v>8861</v>
      </c>
      <c r="RD63">
        <v>8865</v>
      </c>
      <c r="RE63">
        <v>8935</v>
      </c>
      <c r="RF63">
        <v>8963</v>
      </c>
      <c r="RG63">
        <v>8927</v>
      </c>
      <c r="RH63">
        <v>8926</v>
      </c>
      <c r="RI63">
        <v>8929</v>
      </c>
      <c r="RJ63">
        <v>8923</v>
      </c>
      <c r="RK63">
        <v>0</v>
      </c>
      <c r="RL63">
        <v>0</v>
      </c>
      <c r="RM63">
        <v>8397</v>
      </c>
      <c r="RN63">
        <v>8354</v>
      </c>
      <c r="RO63">
        <v>8320</v>
      </c>
      <c r="RP63">
        <v>8302</v>
      </c>
      <c r="RQ63">
        <v>8274</v>
      </c>
      <c r="RR63">
        <v>8267</v>
      </c>
      <c r="RS63">
        <v>8280</v>
      </c>
      <c r="RT63">
        <v>8244</v>
      </c>
      <c r="RU63">
        <v>8276</v>
      </c>
      <c r="RV63">
        <v>8288</v>
      </c>
      <c r="RW63">
        <v>8274</v>
      </c>
      <c r="RX63">
        <v>8265</v>
      </c>
      <c r="RY63">
        <v>8320</v>
      </c>
      <c r="RZ63">
        <v>8307</v>
      </c>
      <c r="SA63">
        <v>8250</v>
      </c>
      <c r="SB63">
        <v>8190</v>
      </c>
      <c r="SC63">
        <v>8231</v>
      </c>
      <c r="SD63">
        <v>8219</v>
      </c>
      <c r="SE63">
        <v>8222</v>
      </c>
      <c r="SF63">
        <v>8231</v>
      </c>
      <c r="SG63">
        <v>8186</v>
      </c>
      <c r="SH63">
        <v>8149</v>
      </c>
      <c r="SI63">
        <v>8182</v>
      </c>
      <c r="SJ63">
        <v>8108</v>
      </c>
      <c r="SK63">
        <v>8084</v>
      </c>
      <c r="SL63">
        <v>8086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825891.27240000002</v>
      </c>
      <c r="SU63">
        <v>804207.60620000004</v>
      </c>
      <c r="SV63">
        <v>781071.87730000005</v>
      </c>
      <c r="SW63">
        <v>754969.27560000005</v>
      </c>
      <c r="SX63">
        <v>731533.0895</v>
      </c>
      <c r="SY63">
        <v>705397.81510000001</v>
      </c>
      <c r="SZ63">
        <v>686215.98580000002</v>
      </c>
      <c r="TA63">
        <v>668297.89</v>
      </c>
      <c r="TB63">
        <v>645538.92700000003</v>
      </c>
      <c r="TC63">
        <v>626892.82400000002</v>
      </c>
      <c r="TD63">
        <v>605377.46360000002</v>
      </c>
      <c r="TE63">
        <v>587156.92409999995</v>
      </c>
      <c r="TF63">
        <v>571054.61159999995</v>
      </c>
      <c r="TG63">
        <v>555184.28319999995</v>
      </c>
      <c r="TH63">
        <v>538879.29879999999</v>
      </c>
      <c r="TI63">
        <v>522138.59350000002</v>
      </c>
      <c r="TJ63">
        <v>505154.86210000003</v>
      </c>
      <c r="TK63">
        <v>490626.33750000002</v>
      </c>
      <c r="TL63">
        <v>472390.6937</v>
      </c>
      <c r="TM63">
        <v>458399.58159999998</v>
      </c>
      <c r="TN63">
        <v>443132.25540000002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304689.33</v>
      </c>
      <c r="TW63">
        <v>319866.70159999997</v>
      </c>
      <c r="TX63">
        <v>330627.93150000001</v>
      </c>
      <c r="TY63">
        <v>345364.17589999997</v>
      </c>
      <c r="TZ63">
        <v>349498.91889999999</v>
      </c>
      <c r="UA63">
        <v>358492.17950000003</v>
      </c>
      <c r="UB63">
        <v>359878.56510000001</v>
      </c>
      <c r="UC63">
        <v>365209.8763</v>
      </c>
      <c r="UD63">
        <v>372301.33020000003</v>
      </c>
      <c r="UE63">
        <v>372104.3651</v>
      </c>
      <c r="UF63">
        <v>376254.53529999999</v>
      </c>
      <c r="UG63">
        <v>371818.80219999998</v>
      </c>
      <c r="UH63">
        <v>363749.72899999999</v>
      </c>
      <c r="UI63">
        <v>359461.41739999998</v>
      </c>
      <c r="UJ63">
        <v>360777.78950000001</v>
      </c>
      <c r="UK63">
        <v>356214.0294</v>
      </c>
      <c r="UL63">
        <v>345261.74400000001</v>
      </c>
      <c r="UM63">
        <v>344170.53989999997</v>
      </c>
      <c r="UN63">
        <v>340538.04340000002</v>
      </c>
      <c r="UO63">
        <v>332467.97100000002</v>
      </c>
      <c r="UP63">
        <v>324194.5367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315377.70730000001</v>
      </c>
      <c r="UY63">
        <v>341914.34289999999</v>
      </c>
      <c r="UZ63">
        <v>336910.23499999999</v>
      </c>
      <c r="VA63">
        <v>365579.35259999998</v>
      </c>
      <c r="VB63">
        <v>361936.63549999997</v>
      </c>
      <c r="VC63">
        <v>376332.48670000001</v>
      </c>
      <c r="VD63">
        <v>374175.47509999998</v>
      </c>
      <c r="VE63">
        <v>378235.63160000002</v>
      </c>
      <c r="VF63">
        <v>350621.5882</v>
      </c>
      <c r="VG63">
        <v>372637.40919999999</v>
      </c>
      <c r="VH63">
        <v>359828.30379999999</v>
      </c>
      <c r="VI63">
        <v>372131.42440000002</v>
      </c>
      <c r="VJ63">
        <v>381569.27299999999</v>
      </c>
      <c r="VK63">
        <v>370455.60489999998</v>
      </c>
      <c r="VL63">
        <v>373565.75699999998</v>
      </c>
      <c r="VM63">
        <v>387988.81969999999</v>
      </c>
      <c r="VN63">
        <v>394703.69579999999</v>
      </c>
      <c r="VO63">
        <v>384797.5442</v>
      </c>
      <c r="VP63">
        <v>367414.80989999999</v>
      </c>
      <c r="VQ63">
        <v>358212.2035</v>
      </c>
      <c r="VR63">
        <v>355054.54619999998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272449.31449999998</v>
      </c>
      <c r="WA63">
        <v>476125.01569999999</v>
      </c>
      <c r="WB63">
        <v>462257.29680000001</v>
      </c>
      <c r="WC63">
        <v>349061.60489999998</v>
      </c>
      <c r="WD63">
        <v>435721.83689999999</v>
      </c>
      <c r="WE63">
        <v>329024.04080000002</v>
      </c>
      <c r="WF63">
        <v>365075.21870000003</v>
      </c>
      <c r="WG63">
        <v>354441.95990000002</v>
      </c>
      <c r="WH63">
        <v>774266.41720000003</v>
      </c>
      <c r="WI63">
        <v>501143.31209999998</v>
      </c>
      <c r="WJ63">
        <v>689274.78200000001</v>
      </c>
      <c r="WK63">
        <v>747928.09010000003</v>
      </c>
      <c r="WL63">
        <v>764361.87040000001</v>
      </c>
      <c r="WM63">
        <v>667889.01289999997</v>
      </c>
      <c r="WN63">
        <v>576387.49769999995</v>
      </c>
      <c r="WO63">
        <v>629549.45140000002</v>
      </c>
      <c r="WP63">
        <v>543300.49739999999</v>
      </c>
      <c r="WQ63">
        <v>725279.79020000005</v>
      </c>
      <c r="WR63">
        <v>576126.92960000003</v>
      </c>
      <c r="WS63">
        <v>590421.34100000001</v>
      </c>
      <c r="WT63">
        <v>392206.30719999998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20800000</v>
      </c>
      <c r="ZG63">
        <v>20200000</v>
      </c>
      <c r="ZH63">
        <v>19700000</v>
      </c>
      <c r="ZI63">
        <v>19300000</v>
      </c>
      <c r="ZJ63">
        <v>18900000</v>
      </c>
      <c r="ZK63">
        <v>18300000</v>
      </c>
      <c r="ZL63">
        <v>18400000</v>
      </c>
      <c r="ZM63">
        <v>17600000</v>
      </c>
      <c r="ZN63">
        <v>17500000</v>
      </c>
      <c r="ZO63">
        <v>16900000</v>
      </c>
      <c r="ZP63">
        <v>16400000</v>
      </c>
      <c r="ZQ63">
        <v>15800000</v>
      </c>
      <c r="ZR63">
        <v>15500000</v>
      </c>
      <c r="ZS63">
        <v>14900000</v>
      </c>
      <c r="ZT63">
        <v>14500000</v>
      </c>
      <c r="ZU63">
        <v>14300000</v>
      </c>
      <c r="ZV63">
        <v>13500000</v>
      </c>
      <c r="ZW63">
        <v>13100000</v>
      </c>
      <c r="ZX63">
        <v>12400000</v>
      </c>
      <c r="ZY63">
        <v>12200000</v>
      </c>
      <c r="ZZ63">
        <v>11600000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15300000</v>
      </c>
      <c r="ABK63">
        <v>15800000</v>
      </c>
      <c r="ABL63">
        <v>16100000</v>
      </c>
      <c r="ABM63">
        <v>16300000</v>
      </c>
      <c r="ABN63">
        <v>16300000</v>
      </c>
      <c r="ABO63">
        <v>16400000</v>
      </c>
      <c r="ABP63">
        <v>16500000</v>
      </c>
      <c r="ABQ63">
        <v>16600000</v>
      </c>
      <c r="ABR63">
        <v>16600000</v>
      </c>
      <c r="ABS63">
        <v>16500000</v>
      </c>
      <c r="ABT63">
        <v>16500000</v>
      </c>
      <c r="ABU63">
        <v>16300000</v>
      </c>
      <c r="ABV63">
        <v>16100000</v>
      </c>
      <c r="ABW63">
        <v>15800000</v>
      </c>
      <c r="ABX63">
        <v>15600000</v>
      </c>
      <c r="ABY63">
        <v>15400000</v>
      </c>
      <c r="ABZ63">
        <v>15000000</v>
      </c>
      <c r="ACA63">
        <v>14800000</v>
      </c>
      <c r="ACB63">
        <v>14400000</v>
      </c>
      <c r="ACC63">
        <v>14200000</v>
      </c>
      <c r="ACD63">
        <v>13800000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1240000</v>
      </c>
      <c r="ADO63">
        <v>1210000</v>
      </c>
      <c r="ADP63">
        <v>1190000</v>
      </c>
      <c r="ADQ63">
        <v>1160000</v>
      </c>
      <c r="ADR63">
        <v>1130000</v>
      </c>
      <c r="ADS63">
        <v>1100000</v>
      </c>
      <c r="ADT63">
        <v>1070000</v>
      </c>
      <c r="ADU63">
        <v>1040000</v>
      </c>
      <c r="ADV63">
        <v>1020000</v>
      </c>
      <c r="ADW63">
        <v>994384.38870000001</v>
      </c>
      <c r="ADX63">
        <v>969994.09939999995</v>
      </c>
      <c r="ADY63">
        <v>939945.03020000004</v>
      </c>
      <c r="ADZ63">
        <v>909694.73019999999</v>
      </c>
      <c r="AEA63">
        <v>882800.25679999997</v>
      </c>
      <c r="AEB63">
        <v>857474.53130000003</v>
      </c>
      <c r="AEC63">
        <v>839073.14540000004</v>
      </c>
      <c r="AED63">
        <v>817186.97629999998</v>
      </c>
      <c r="AEE63">
        <v>790198.77159999998</v>
      </c>
      <c r="AEF63">
        <v>767097.33369999996</v>
      </c>
      <c r="AEG63">
        <v>745005.00260000001</v>
      </c>
      <c r="AEH63">
        <v>722819.78960000002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6350000</v>
      </c>
      <c r="AEQ63">
        <v>6180000</v>
      </c>
      <c r="AER63">
        <v>5970000</v>
      </c>
      <c r="AES63">
        <v>5820000</v>
      </c>
      <c r="AET63">
        <v>5660000</v>
      </c>
      <c r="AEU63">
        <v>5490000</v>
      </c>
      <c r="AEV63">
        <v>5320000</v>
      </c>
      <c r="AEW63">
        <v>5200000</v>
      </c>
      <c r="AEX63">
        <v>5040000</v>
      </c>
      <c r="AEY63">
        <v>4860000</v>
      </c>
      <c r="AEZ63">
        <v>4680000</v>
      </c>
      <c r="AFA63">
        <v>4570000</v>
      </c>
      <c r="AFB63">
        <v>4430000</v>
      </c>
      <c r="AFC63">
        <v>4300000</v>
      </c>
      <c r="AFD63">
        <v>4180000</v>
      </c>
      <c r="AFE63">
        <v>4040000</v>
      </c>
      <c r="AFF63">
        <v>3900000</v>
      </c>
      <c r="AFG63">
        <v>3800000</v>
      </c>
      <c r="AFH63">
        <v>3660000</v>
      </c>
      <c r="AFI63">
        <v>3540000</v>
      </c>
      <c r="AFJ63">
        <v>3440000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203.46626670000001</v>
      </c>
      <c r="AGU63">
        <v>213.60145299999999</v>
      </c>
      <c r="AGV63">
        <v>220.7876162</v>
      </c>
      <c r="AGW63">
        <v>230.62822550000001</v>
      </c>
      <c r="AGX63">
        <v>233.38933539999999</v>
      </c>
      <c r="AGY63">
        <v>239.39487930000001</v>
      </c>
      <c r="AGZ63">
        <v>240.32068369999999</v>
      </c>
      <c r="AHA63">
        <v>243.8808411</v>
      </c>
      <c r="AHB63">
        <v>248.6163914</v>
      </c>
      <c r="AHC63">
        <v>248.48486149999999</v>
      </c>
      <c r="AHD63">
        <v>251.2562734</v>
      </c>
      <c r="AHE63">
        <v>248.29416760000001</v>
      </c>
      <c r="AHF63">
        <v>242.90577999999999</v>
      </c>
      <c r="AHG63">
        <v>240.04211960000001</v>
      </c>
      <c r="AHH63">
        <v>240.92117010000001</v>
      </c>
      <c r="AHI63">
        <v>237.87357009999999</v>
      </c>
      <c r="AHJ63">
        <v>230.55982320000001</v>
      </c>
      <c r="AHK63">
        <v>229.83113599999999</v>
      </c>
      <c r="AHL63">
        <v>227.40541769999999</v>
      </c>
      <c r="AHM63">
        <v>222.0163628</v>
      </c>
      <c r="AHN63">
        <v>216.49150639999999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23.912246119999999</v>
      </c>
      <c r="AHW63">
        <v>25.924279769999998</v>
      </c>
      <c r="AHX63">
        <v>25.544863419999999</v>
      </c>
      <c r="AHY63">
        <v>27.718583949999999</v>
      </c>
      <c r="AHZ63">
        <v>27.44238958</v>
      </c>
      <c r="AIA63">
        <v>28.53389709</v>
      </c>
      <c r="AIB63">
        <v>28.37035036</v>
      </c>
      <c r="AIC63">
        <v>28.6781954</v>
      </c>
      <c r="AID63">
        <v>26.584471629999999</v>
      </c>
      <c r="AIE63">
        <v>28.2537327</v>
      </c>
      <c r="AIF63">
        <v>27.2825338</v>
      </c>
      <c r="AIG63">
        <v>28.215368430000002</v>
      </c>
      <c r="AIH63">
        <v>28.930955350000001</v>
      </c>
      <c r="AII63">
        <v>28.088306159999998</v>
      </c>
      <c r="AIJ63">
        <v>28.32412094</v>
      </c>
      <c r="AIK63">
        <v>29.417691649999998</v>
      </c>
      <c r="AIL63">
        <v>29.926820119999999</v>
      </c>
      <c r="AIM63">
        <v>29.175726019999999</v>
      </c>
      <c r="AIN63">
        <v>27.857750110000001</v>
      </c>
      <c r="AIO63">
        <v>27.159999500000001</v>
      </c>
      <c r="AIP63">
        <v>26.920582840000002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1.070424322</v>
      </c>
      <c r="AIY63">
        <v>1.870644446</v>
      </c>
      <c r="AIZ63">
        <v>1.816159656</v>
      </c>
      <c r="AJA63">
        <v>1.3714258459999999</v>
      </c>
      <c r="AJB63">
        <v>1.711904662</v>
      </c>
      <c r="AJC63">
        <v>1.292700392</v>
      </c>
      <c r="AJD63">
        <v>1.4343416280000001</v>
      </c>
      <c r="AJE63">
        <v>1.3925646869999999</v>
      </c>
      <c r="AJF63">
        <v>3.0420102390000001</v>
      </c>
      <c r="AJG63">
        <v>1.9689386659999999</v>
      </c>
      <c r="AJH63">
        <v>2.708087162</v>
      </c>
      <c r="AJI63">
        <v>2.9385297590000001</v>
      </c>
      <c r="AJJ63">
        <v>3.00309633</v>
      </c>
      <c r="AJK63">
        <v>2.624064755</v>
      </c>
      <c r="AJL63">
        <v>2.2645650530000001</v>
      </c>
      <c r="AJM63">
        <v>2.4734327029999998</v>
      </c>
      <c r="AJN63">
        <v>2.1345697549999998</v>
      </c>
      <c r="AJO63">
        <v>2.849547002</v>
      </c>
      <c r="AJP63">
        <v>2.2635413080000002</v>
      </c>
      <c r="AJQ63">
        <v>2.319702527</v>
      </c>
      <c r="AJR63">
        <v>1.5409367839999999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152.1835988</v>
      </c>
      <c r="AKA63">
        <v>170.4682847</v>
      </c>
      <c r="AKB63">
        <v>249.329444</v>
      </c>
      <c r="AKC63">
        <v>136.9751693</v>
      </c>
      <c r="AKD63">
        <v>251.88128610000001</v>
      </c>
      <c r="AKE63">
        <v>192.3730228</v>
      </c>
      <c r="AKF63">
        <v>175.8526435</v>
      </c>
      <c r="AKG63">
        <v>116.2901526</v>
      </c>
      <c r="AKH63">
        <v>325.5839143</v>
      </c>
      <c r="AKI63">
        <v>290.61476420000002</v>
      </c>
      <c r="AKJ63">
        <v>175.0411077</v>
      </c>
      <c r="AKK63">
        <v>156.82752289999999</v>
      </c>
      <c r="AKL63">
        <v>287.5792897</v>
      </c>
      <c r="AKM63">
        <v>241.90718559999999</v>
      </c>
      <c r="AKN63">
        <v>188.84872920000001</v>
      </c>
      <c r="AKO63">
        <v>187.12055710000001</v>
      </c>
      <c r="AKP63">
        <v>215.92472090000001</v>
      </c>
      <c r="AKQ63">
        <v>182.11360869999999</v>
      </c>
      <c r="AKR63">
        <v>284.31769850000001</v>
      </c>
      <c r="AKS63">
        <v>258.74103680000002</v>
      </c>
      <c r="AKT63">
        <v>242.9812282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96.560550710000001</v>
      </c>
      <c r="AME63">
        <v>93.862086939999998</v>
      </c>
      <c r="AMF63">
        <v>91.294229259999994</v>
      </c>
      <c r="AMG63">
        <v>89.387230059999993</v>
      </c>
      <c r="AMH63">
        <v>87.618177340000003</v>
      </c>
      <c r="AMI63">
        <v>85.066191590000003</v>
      </c>
      <c r="AMJ63">
        <v>85.39064655</v>
      </c>
      <c r="AMK63">
        <v>81.901252290000002</v>
      </c>
      <c r="AML63">
        <v>81.322955710000002</v>
      </c>
      <c r="AMM63">
        <v>78.279502640000004</v>
      </c>
      <c r="AMN63">
        <v>76.217906540000001</v>
      </c>
      <c r="AMO63">
        <v>73.446693260000004</v>
      </c>
      <c r="AMP63">
        <v>71.966198689999999</v>
      </c>
      <c r="AMQ63">
        <v>69.150609700000004</v>
      </c>
      <c r="AMR63">
        <v>67.369357679999993</v>
      </c>
      <c r="AMS63">
        <v>66.198358819999996</v>
      </c>
      <c r="AMT63">
        <v>62.843649229999997</v>
      </c>
      <c r="AMU63">
        <v>60.764652869999999</v>
      </c>
      <c r="AMV63">
        <v>57.78801825</v>
      </c>
      <c r="AMW63">
        <v>56.40615124</v>
      </c>
      <c r="AMX63">
        <v>53.98324289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300.73524209999999</v>
      </c>
      <c r="ANG63">
        <v>306.75199609999999</v>
      </c>
      <c r="ANH63">
        <v>397.46429319999999</v>
      </c>
      <c r="ANI63">
        <v>265.21367190000001</v>
      </c>
      <c r="ANJ63">
        <v>327.14195280000001</v>
      </c>
      <c r="ANK63">
        <v>247.6788468</v>
      </c>
      <c r="ANL63">
        <v>158.0511698</v>
      </c>
      <c r="ANM63">
        <v>250.6827629</v>
      </c>
      <c r="ANN63">
        <v>222.20479639999999</v>
      </c>
      <c r="ANO63">
        <v>295.4171278</v>
      </c>
      <c r="ANP63">
        <v>225.620394</v>
      </c>
      <c r="ANQ63">
        <v>219.06684720000001</v>
      </c>
      <c r="ANR63">
        <v>225.7437979</v>
      </c>
      <c r="ANS63">
        <v>206.05081749999999</v>
      </c>
      <c r="ANT63">
        <v>184.4493003</v>
      </c>
      <c r="ANU63">
        <v>126.2703846</v>
      </c>
      <c r="ANV63">
        <v>141.99721650000001</v>
      </c>
      <c r="ANW63">
        <v>167.88502940000001</v>
      </c>
      <c r="ANX63">
        <v>163.81924810000001</v>
      </c>
      <c r="ANY63">
        <v>148.0585112</v>
      </c>
      <c r="ANZ63">
        <v>139.04376790000001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96.604205919999998</v>
      </c>
      <c r="AOI63">
        <v>99.314566979999995</v>
      </c>
      <c r="AOJ63">
        <v>101.208404</v>
      </c>
      <c r="AOK63">
        <v>102.7397015</v>
      </c>
      <c r="AOL63">
        <v>102.95441630000001</v>
      </c>
      <c r="AOM63">
        <v>103.6236026</v>
      </c>
      <c r="AON63">
        <v>103.8590404</v>
      </c>
      <c r="AOO63">
        <v>104.4156919</v>
      </c>
      <c r="AOP63">
        <v>104.8035132</v>
      </c>
      <c r="AOQ63">
        <v>104.25959090000001</v>
      </c>
      <c r="AOR63">
        <v>103.8633033</v>
      </c>
      <c r="AOS63">
        <v>103.0038696</v>
      </c>
      <c r="AOT63">
        <v>101.54854779999999</v>
      </c>
      <c r="AOU63">
        <v>99.819823479999997</v>
      </c>
      <c r="AOV63">
        <v>98.591025389999999</v>
      </c>
      <c r="AOW63">
        <v>96.858258050000003</v>
      </c>
      <c r="AOX63">
        <v>94.685281360000005</v>
      </c>
      <c r="AOY63">
        <v>93.130454360000002</v>
      </c>
      <c r="AOZ63">
        <v>91.028848719999999</v>
      </c>
      <c r="APA63">
        <v>89.302120090000003</v>
      </c>
      <c r="APB63">
        <v>87.005955529999994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819.28610509999999</v>
      </c>
      <c r="APK63">
        <v>540.0294778</v>
      </c>
      <c r="APL63">
        <v>666.7520293</v>
      </c>
      <c r="APM63">
        <v>887.73039259999996</v>
      </c>
      <c r="APN63">
        <v>990.33154790000003</v>
      </c>
      <c r="APO63">
        <v>920.23915620000002</v>
      </c>
      <c r="APP63">
        <v>903.52986299999998</v>
      </c>
      <c r="APQ63">
        <v>749.60306249999996</v>
      </c>
      <c r="APR63">
        <v>794.72802109999998</v>
      </c>
      <c r="APS63">
        <v>907.72748339999998</v>
      </c>
      <c r="APT63">
        <v>907.63047649999999</v>
      </c>
      <c r="APU63">
        <v>894.02450550000003</v>
      </c>
      <c r="APV63">
        <v>906.15562339999997</v>
      </c>
      <c r="APW63">
        <v>794.90482659999998</v>
      </c>
      <c r="APX63">
        <v>843.92003969999996</v>
      </c>
      <c r="APY63">
        <v>921.70925220000004</v>
      </c>
      <c r="APZ63">
        <v>794.34202330000005</v>
      </c>
      <c r="AQA63">
        <v>851.29705969999998</v>
      </c>
      <c r="AQB63">
        <v>720.16543869999998</v>
      </c>
      <c r="AQC63">
        <v>711.2902014</v>
      </c>
      <c r="AQD63">
        <v>723.648505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98.196771339999998</v>
      </c>
      <c r="ARO63">
        <v>95.486589760000001</v>
      </c>
      <c r="ARP63">
        <v>92.302359879999997</v>
      </c>
      <c r="ARQ63">
        <v>89.961788080000005</v>
      </c>
      <c r="ARR63">
        <v>87.468184949999994</v>
      </c>
      <c r="ARS63">
        <v>84.777121010000002</v>
      </c>
      <c r="ART63">
        <v>82.218354509999998</v>
      </c>
      <c r="ARU63">
        <v>80.354836980000002</v>
      </c>
      <c r="ARV63">
        <v>77.892507330000001</v>
      </c>
      <c r="ARW63">
        <v>75.10488703</v>
      </c>
      <c r="ARX63">
        <v>72.387057929999997</v>
      </c>
      <c r="ARY63">
        <v>70.630519559999996</v>
      </c>
      <c r="ARZ63">
        <v>68.473346710000001</v>
      </c>
      <c r="ASA63">
        <v>66.503242740000005</v>
      </c>
      <c r="ASB63">
        <v>64.63693087</v>
      </c>
      <c r="ASC63">
        <v>62.411215489999996</v>
      </c>
      <c r="ASD63">
        <v>60.319536200000002</v>
      </c>
      <c r="ASE63">
        <v>58.799810469999997</v>
      </c>
      <c r="ASF63">
        <v>56.570884139999997</v>
      </c>
      <c r="ASG63">
        <v>54.760613679999999</v>
      </c>
      <c r="ASH63">
        <v>53.17879765</v>
      </c>
    </row>
    <row r="64" spans="3:1178" x14ac:dyDescent="0.25">
      <c r="C64">
        <v>0</v>
      </c>
      <c r="D64">
        <v>0</v>
      </c>
      <c r="E64">
        <v>0</v>
      </c>
      <c r="F64">
        <v>274</v>
      </c>
      <c r="G64">
        <v>261</v>
      </c>
      <c r="H64">
        <v>275</v>
      </c>
      <c r="I64">
        <v>262</v>
      </c>
      <c r="J64">
        <v>278</v>
      </c>
      <c r="K64">
        <v>260</v>
      </c>
      <c r="L64">
        <v>319</v>
      </c>
      <c r="M64">
        <v>294</v>
      </c>
      <c r="N64">
        <v>277</v>
      </c>
      <c r="O64">
        <v>251</v>
      </c>
      <c r="P64">
        <v>301</v>
      </c>
      <c r="Q64">
        <v>277</v>
      </c>
      <c r="R64">
        <v>261</v>
      </c>
      <c r="S64">
        <v>295</v>
      </c>
      <c r="T64">
        <v>274</v>
      </c>
      <c r="U64">
        <v>298</v>
      </c>
      <c r="V64">
        <v>317</v>
      </c>
      <c r="W64">
        <v>315</v>
      </c>
      <c r="X64">
        <v>306</v>
      </c>
      <c r="Y64">
        <v>282</v>
      </c>
      <c r="Z64">
        <v>302</v>
      </c>
      <c r="AA64">
        <v>262</v>
      </c>
      <c r="AB64">
        <v>300</v>
      </c>
      <c r="AC64">
        <v>290</v>
      </c>
      <c r="AD64">
        <v>274</v>
      </c>
      <c r="AE64">
        <v>0</v>
      </c>
      <c r="AF64">
        <v>0</v>
      </c>
      <c r="AG64">
        <v>0</v>
      </c>
      <c r="AH64">
        <v>67</v>
      </c>
      <c r="AI64">
        <v>81</v>
      </c>
      <c r="AJ64">
        <v>69</v>
      </c>
      <c r="AK64">
        <v>92</v>
      </c>
      <c r="AL64">
        <v>74</v>
      </c>
      <c r="AM64">
        <v>77</v>
      </c>
      <c r="AN64">
        <v>97</v>
      </c>
      <c r="AO64">
        <v>105</v>
      </c>
      <c r="AP64">
        <v>119</v>
      </c>
      <c r="AQ64">
        <v>108</v>
      </c>
      <c r="AR64">
        <v>99</v>
      </c>
      <c r="AS64">
        <v>97</v>
      </c>
      <c r="AT64">
        <v>112</v>
      </c>
      <c r="AU64">
        <v>117</v>
      </c>
      <c r="AV64">
        <v>109</v>
      </c>
      <c r="AW64">
        <v>117</v>
      </c>
      <c r="AX64">
        <v>139</v>
      </c>
      <c r="AY64">
        <v>129</v>
      </c>
      <c r="AZ64">
        <v>138</v>
      </c>
      <c r="BA64">
        <v>173</v>
      </c>
      <c r="BB64">
        <v>141</v>
      </c>
      <c r="BC64">
        <v>150</v>
      </c>
      <c r="BD64">
        <v>127</v>
      </c>
      <c r="BE64">
        <v>153</v>
      </c>
      <c r="BF64">
        <v>147</v>
      </c>
      <c r="BG64">
        <v>0</v>
      </c>
      <c r="BH64">
        <v>0</v>
      </c>
      <c r="BI64">
        <v>0</v>
      </c>
      <c r="BJ64">
        <v>155</v>
      </c>
      <c r="BK64">
        <v>116</v>
      </c>
      <c r="BL64">
        <v>135</v>
      </c>
      <c r="BM64">
        <v>138</v>
      </c>
      <c r="BN64">
        <v>123</v>
      </c>
      <c r="BO64">
        <v>141</v>
      </c>
      <c r="BP64">
        <v>157</v>
      </c>
      <c r="BQ64">
        <v>133</v>
      </c>
      <c r="BR64">
        <v>148</v>
      </c>
      <c r="BS64">
        <v>146</v>
      </c>
      <c r="BT64">
        <v>152</v>
      </c>
      <c r="BU64">
        <v>151</v>
      </c>
      <c r="BV64">
        <v>159</v>
      </c>
      <c r="BW64">
        <v>163</v>
      </c>
      <c r="BX64">
        <v>173</v>
      </c>
      <c r="BY64">
        <v>129</v>
      </c>
      <c r="BZ64">
        <v>130</v>
      </c>
      <c r="CA64">
        <v>152</v>
      </c>
      <c r="CB64">
        <v>154</v>
      </c>
      <c r="CC64">
        <v>135</v>
      </c>
      <c r="CD64">
        <v>139</v>
      </c>
      <c r="CE64">
        <v>125</v>
      </c>
      <c r="CF64">
        <v>147</v>
      </c>
      <c r="CG64">
        <v>138</v>
      </c>
      <c r="CH64">
        <v>157</v>
      </c>
      <c r="CI64">
        <v>0</v>
      </c>
      <c r="CJ64">
        <v>0</v>
      </c>
      <c r="CK64">
        <v>0</v>
      </c>
      <c r="CL64">
        <v>39</v>
      </c>
      <c r="CM64">
        <v>42</v>
      </c>
      <c r="CN64">
        <v>41</v>
      </c>
      <c r="CO64">
        <v>62</v>
      </c>
      <c r="CP64">
        <v>54</v>
      </c>
      <c r="CQ64">
        <v>47</v>
      </c>
      <c r="CR64">
        <v>52</v>
      </c>
      <c r="CS64">
        <v>50</v>
      </c>
      <c r="CT64">
        <v>47</v>
      </c>
      <c r="CU64">
        <v>50</v>
      </c>
      <c r="CV64">
        <v>52</v>
      </c>
      <c r="CW64">
        <v>38</v>
      </c>
      <c r="CX64">
        <v>45</v>
      </c>
      <c r="CY64">
        <v>44</v>
      </c>
      <c r="CZ64">
        <v>52</v>
      </c>
      <c r="DA64">
        <v>45</v>
      </c>
      <c r="DB64">
        <v>51</v>
      </c>
      <c r="DC64">
        <v>53</v>
      </c>
      <c r="DD64">
        <v>56</v>
      </c>
      <c r="DE64">
        <v>60</v>
      </c>
      <c r="DF64">
        <v>69</v>
      </c>
      <c r="DG64">
        <v>73</v>
      </c>
      <c r="DH64">
        <v>49</v>
      </c>
      <c r="DI64">
        <v>63</v>
      </c>
      <c r="DJ64">
        <v>57</v>
      </c>
      <c r="DK64">
        <v>0</v>
      </c>
      <c r="DL64">
        <v>0</v>
      </c>
      <c r="DM64">
        <v>0</v>
      </c>
      <c r="DN64">
        <v>2</v>
      </c>
      <c r="DO64">
        <v>1</v>
      </c>
      <c r="DP64">
        <v>2</v>
      </c>
      <c r="DQ64">
        <v>1</v>
      </c>
      <c r="DR64">
        <v>3</v>
      </c>
      <c r="DS64">
        <v>1</v>
      </c>
      <c r="DT64">
        <v>3</v>
      </c>
      <c r="DU64">
        <v>4</v>
      </c>
      <c r="DV64">
        <v>5</v>
      </c>
      <c r="DW64">
        <v>6</v>
      </c>
      <c r="DX64">
        <v>6</v>
      </c>
      <c r="DY64">
        <v>2</v>
      </c>
      <c r="DZ64">
        <v>4</v>
      </c>
      <c r="EA64">
        <v>4</v>
      </c>
      <c r="EB64">
        <v>9</v>
      </c>
      <c r="EC64">
        <v>5</v>
      </c>
      <c r="ED64">
        <v>5</v>
      </c>
      <c r="EE64">
        <v>9</v>
      </c>
      <c r="EF64">
        <v>8</v>
      </c>
      <c r="EG64">
        <v>10</v>
      </c>
      <c r="EH64">
        <v>6</v>
      </c>
      <c r="EI64">
        <v>6</v>
      </c>
      <c r="EJ64">
        <v>3</v>
      </c>
      <c r="EK64">
        <v>7</v>
      </c>
      <c r="EL64">
        <v>8</v>
      </c>
      <c r="EM64">
        <v>0</v>
      </c>
      <c r="EN64">
        <v>0</v>
      </c>
      <c r="EO64">
        <v>0</v>
      </c>
      <c r="EP64">
        <v>15</v>
      </c>
      <c r="EQ64">
        <v>15</v>
      </c>
      <c r="ER64">
        <v>5</v>
      </c>
      <c r="ES64">
        <v>10</v>
      </c>
      <c r="ET64">
        <v>10</v>
      </c>
      <c r="EU64">
        <v>15</v>
      </c>
      <c r="EV64">
        <v>5</v>
      </c>
      <c r="EW64">
        <v>15</v>
      </c>
      <c r="EX64">
        <v>15</v>
      </c>
      <c r="EY64">
        <v>25</v>
      </c>
      <c r="EZ64">
        <v>25</v>
      </c>
      <c r="FA64">
        <v>25</v>
      </c>
      <c r="FB64">
        <v>20</v>
      </c>
      <c r="FC64">
        <v>20</v>
      </c>
      <c r="FD64">
        <v>10</v>
      </c>
      <c r="FE64">
        <v>20</v>
      </c>
      <c r="FF64">
        <v>50</v>
      </c>
      <c r="FG64">
        <v>30</v>
      </c>
      <c r="FH64">
        <v>40</v>
      </c>
      <c r="FI64">
        <v>40</v>
      </c>
      <c r="FJ64">
        <v>35</v>
      </c>
      <c r="FK64">
        <v>35</v>
      </c>
      <c r="FL64">
        <v>25</v>
      </c>
      <c r="FM64">
        <v>15</v>
      </c>
      <c r="FN64">
        <v>45</v>
      </c>
      <c r="FO64">
        <v>0</v>
      </c>
      <c r="FP64">
        <v>0</v>
      </c>
      <c r="FQ64">
        <v>5031</v>
      </c>
      <c r="FR64">
        <v>5368</v>
      </c>
      <c r="FS64">
        <v>5646</v>
      </c>
      <c r="FT64">
        <v>5876</v>
      </c>
      <c r="FU64">
        <v>6079</v>
      </c>
      <c r="FV64">
        <v>6304</v>
      </c>
      <c r="FW64">
        <v>6478</v>
      </c>
      <c r="FX64">
        <v>6623</v>
      </c>
      <c r="FY64">
        <v>6790</v>
      </c>
      <c r="FZ64">
        <v>6973</v>
      </c>
      <c r="GA64">
        <v>7097</v>
      </c>
      <c r="GB64">
        <v>7216</v>
      </c>
      <c r="GC64">
        <v>7314</v>
      </c>
      <c r="GD64">
        <v>7345</v>
      </c>
      <c r="GE64">
        <v>7453</v>
      </c>
      <c r="GF64">
        <v>7516</v>
      </c>
      <c r="GG64">
        <v>7559</v>
      </c>
      <c r="GH64">
        <v>7676</v>
      </c>
      <c r="GI64">
        <v>7717</v>
      </c>
      <c r="GJ64">
        <v>7786</v>
      </c>
      <c r="GK64">
        <v>7823</v>
      </c>
      <c r="GL64">
        <v>7884</v>
      </c>
      <c r="GM64">
        <v>7924</v>
      </c>
      <c r="GN64">
        <v>7960</v>
      </c>
      <c r="GO64">
        <v>8055</v>
      </c>
      <c r="GP64">
        <v>8067</v>
      </c>
      <c r="GQ64">
        <v>0</v>
      </c>
      <c r="GR64">
        <v>0</v>
      </c>
      <c r="GS64">
        <v>701</v>
      </c>
      <c r="GT64">
        <v>760</v>
      </c>
      <c r="GU64">
        <v>841</v>
      </c>
      <c r="GV64">
        <v>918</v>
      </c>
      <c r="GW64">
        <v>1002</v>
      </c>
      <c r="GX64">
        <v>1080</v>
      </c>
      <c r="GY64">
        <v>1167</v>
      </c>
      <c r="GZ64">
        <v>1239</v>
      </c>
      <c r="HA64">
        <v>1299</v>
      </c>
      <c r="HB64">
        <v>1377</v>
      </c>
      <c r="HC64">
        <v>1414</v>
      </c>
      <c r="HD64">
        <v>1467</v>
      </c>
      <c r="HE64">
        <v>1540</v>
      </c>
      <c r="HF64">
        <v>1602</v>
      </c>
      <c r="HG64">
        <v>1668</v>
      </c>
      <c r="HH64">
        <v>1744</v>
      </c>
      <c r="HI64">
        <v>1790</v>
      </c>
      <c r="HJ64">
        <v>1827</v>
      </c>
      <c r="HK64">
        <v>1876</v>
      </c>
      <c r="HL64">
        <v>1932</v>
      </c>
      <c r="HM64">
        <v>1969</v>
      </c>
      <c r="HN64">
        <v>2029</v>
      </c>
      <c r="HO64">
        <v>2030</v>
      </c>
      <c r="HP64">
        <v>2061</v>
      </c>
      <c r="HQ64">
        <v>2075</v>
      </c>
      <c r="HR64">
        <v>2127</v>
      </c>
      <c r="HS64">
        <v>0</v>
      </c>
      <c r="HT64">
        <v>0</v>
      </c>
      <c r="HU64">
        <v>84</v>
      </c>
      <c r="HV64">
        <v>91</v>
      </c>
      <c r="HW64">
        <v>93</v>
      </c>
      <c r="HX64">
        <v>99</v>
      </c>
      <c r="HY64">
        <v>101</v>
      </c>
      <c r="HZ64">
        <v>110</v>
      </c>
      <c r="IA64">
        <v>113</v>
      </c>
      <c r="IB64">
        <v>122</v>
      </c>
      <c r="IC64">
        <v>139</v>
      </c>
      <c r="ID64">
        <v>144</v>
      </c>
      <c r="IE64">
        <v>151</v>
      </c>
      <c r="IF64">
        <v>151</v>
      </c>
      <c r="IG64">
        <v>169</v>
      </c>
      <c r="IH64">
        <v>167</v>
      </c>
      <c r="II64">
        <v>172</v>
      </c>
      <c r="IJ64">
        <v>185</v>
      </c>
      <c r="IK64">
        <v>202</v>
      </c>
      <c r="IL64">
        <v>220</v>
      </c>
      <c r="IM64">
        <v>229</v>
      </c>
      <c r="IN64">
        <v>229</v>
      </c>
      <c r="IO64">
        <v>248</v>
      </c>
      <c r="IP64">
        <v>258</v>
      </c>
      <c r="IQ64">
        <v>285</v>
      </c>
      <c r="IR64">
        <v>292</v>
      </c>
      <c r="IS64">
        <v>301</v>
      </c>
      <c r="IT64">
        <v>321</v>
      </c>
      <c r="IU64">
        <v>0</v>
      </c>
      <c r="IV64">
        <v>0</v>
      </c>
      <c r="IW64">
        <v>7</v>
      </c>
      <c r="IX64">
        <v>4</v>
      </c>
      <c r="IY64">
        <v>4</v>
      </c>
      <c r="IZ64">
        <v>2</v>
      </c>
      <c r="JA64">
        <v>3</v>
      </c>
      <c r="JB64">
        <v>1</v>
      </c>
      <c r="JC64">
        <v>4</v>
      </c>
      <c r="JD64">
        <v>4</v>
      </c>
      <c r="JE64">
        <v>7</v>
      </c>
      <c r="JF64">
        <v>7</v>
      </c>
      <c r="JG64">
        <v>10</v>
      </c>
      <c r="JH64">
        <v>10</v>
      </c>
      <c r="JI64">
        <v>9</v>
      </c>
      <c r="JJ64">
        <v>12</v>
      </c>
      <c r="JK64">
        <v>10</v>
      </c>
      <c r="JL64">
        <v>12</v>
      </c>
      <c r="JM64">
        <v>8</v>
      </c>
      <c r="JN64">
        <v>10</v>
      </c>
      <c r="JO64">
        <v>12</v>
      </c>
      <c r="JP64">
        <v>13</v>
      </c>
      <c r="JQ64">
        <v>8</v>
      </c>
      <c r="JR64">
        <v>16</v>
      </c>
      <c r="JS64">
        <v>12</v>
      </c>
      <c r="JT64">
        <v>14</v>
      </c>
      <c r="JU64">
        <v>13</v>
      </c>
      <c r="JV64">
        <v>13</v>
      </c>
      <c r="JW64">
        <v>0</v>
      </c>
      <c r="JX64">
        <v>0</v>
      </c>
      <c r="JY64">
        <v>0</v>
      </c>
      <c r="JZ64">
        <v>8</v>
      </c>
      <c r="KA64">
        <v>17</v>
      </c>
      <c r="KB64">
        <v>29</v>
      </c>
      <c r="KC64">
        <v>33</v>
      </c>
      <c r="KD64">
        <v>39</v>
      </c>
      <c r="KE64">
        <v>49</v>
      </c>
      <c r="KF64">
        <v>57</v>
      </c>
      <c r="KG64">
        <v>67</v>
      </c>
      <c r="KH64">
        <v>74</v>
      </c>
      <c r="KI64">
        <v>88</v>
      </c>
      <c r="KJ64">
        <v>99</v>
      </c>
      <c r="KK64">
        <v>110</v>
      </c>
      <c r="KL64">
        <v>124</v>
      </c>
      <c r="KM64">
        <v>140</v>
      </c>
      <c r="KN64">
        <v>155</v>
      </c>
      <c r="KO64">
        <v>178</v>
      </c>
      <c r="KP64">
        <v>197</v>
      </c>
      <c r="KQ64">
        <v>215</v>
      </c>
      <c r="KR64">
        <v>239</v>
      </c>
      <c r="KS64">
        <v>255</v>
      </c>
      <c r="KT64">
        <v>267</v>
      </c>
      <c r="KU64">
        <v>294</v>
      </c>
      <c r="KV64">
        <v>316</v>
      </c>
      <c r="KW64">
        <v>343</v>
      </c>
      <c r="KX64">
        <v>360</v>
      </c>
      <c r="KY64">
        <v>0</v>
      </c>
      <c r="KZ64">
        <v>0</v>
      </c>
      <c r="LA64">
        <v>0</v>
      </c>
      <c r="LB64">
        <v>238</v>
      </c>
      <c r="LC64">
        <v>473</v>
      </c>
      <c r="LD64">
        <v>706</v>
      </c>
      <c r="LE64">
        <v>911</v>
      </c>
      <c r="LF64">
        <v>1132</v>
      </c>
      <c r="LG64">
        <v>1352</v>
      </c>
      <c r="LH64">
        <v>1570</v>
      </c>
      <c r="LI64">
        <v>1769</v>
      </c>
      <c r="LJ64">
        <v>1960</v>
      </c>
      <c r="LK64">
        <v>2153</v>
      </c>
      <c r="LL64">
        <v>2379</v>
      </c>
      <c r="LM64">
        <v>2597</v>
      </c>
      <c r="LN64">
        <v>2796</v>
      </c>
      <c r="LO64">
        <v>3003</v>
      </c>
      <c r="LP64">
        <v>3183</v>
      </c>
      <c r="LQ64">
        <v>3405</v>
      </c>
      <c r="LR64">
        <v>3601</v>
      </c>
      <c r="LS64">
        <v>3795</v>
      </c>
      <c r="LT64">
        <v>3986</v>
      </c>
      <c r="LU64">
        <v>4187</v>
      </c>
      <c r="LV64">
        <v>4365</v>
      </c>
      <c r="LW64">
        <v>4552</v>
      </c>
      <c r="LX64">
        <v>4742</v>
      </c>
      <c r="LY64">
        <v>4934</v>
      </c>
      <c r="LZ64">
        <v>5115</v>
      </c>
      <c r="MA64">
        <v>0</v>
      </c>
      <c r="MB64">
        <v>0</v>
      </c>
      <c r="MC64">
        <v>1442</v>
      </c>
      <c r="MD64">
        <v>1498</v>
      </c>
      <c r="ME64">
        <v>1549</v>
      </c>
      <c r="MF64">
        <v>1594</v>
      </c>
      <c r="MG64">
        <v>1633</v>
      </c>
      <c r="MH64">
        <v>1665</v>
      </c>
      <c r="MI64">
        <v>1721</v>
      </c>
      <c r="MJ64">
        <v>1747</v>
      </c>
      <c r="MK64">
        <v>1772</v>
      </c>
      <c r="ML64">
        <v>1807</v>
      </c>
      <c r="MM64">
        <v>1855</v>
      </c>
      <c r="MN64">
        <v>1921</v>
      </c>
      <c r="MO64">
        <v>1967</v>
      </c>
      <c r="MP64">
        <v>2011</v>
      </c>
      <c r="MQ64">
        <v>2036</v>
      </c>
      <c r="MR64">
        <v>2092</v>
      </c>
      <c r="MS64">
        <v>2128</v>
      </c>
      <c r="MT64">
        <v>2149</v>
      </c>
      <c r="MU64">
        <v>2169</v>
      </c>
      <c r="MV64">
        <v>2203</v>
      </c>
      <c r="MW64">
        <v>2207</v>
      </c>
      <c r="MX64">
        <v>2225</v>
      </c>
      <c r="MY64">
        <v>2249</v>
      </c>
      <c r="MZ64">
        <v>2279</v>
      </c>
      <c r="NA64">
        <v>2293</v>
      </c>
      <c r="NB64">
        <v>2307</v>
      </c>
      <c r="NC64">
        <v>0</v>
      </c>
      <c r="ND64">
        <v>0</v>
      </c>
      <c r="NE64">
        <v>0</v>
      </c>
      <c r="NF64">
        <v>32</v>
      </c>
      <c r="NG64">
        <v>65</v>
      </c>
      <c r="NH64">
        <v>104</v>
      </c>
      <c r="NI64">
        <v>134</v>
      </c>
      <c r="NJ64">
        <v>157</v>
      </c>
      <c r="NK64">
        <v>185</v>
      </c>
      <c r="NL64">
        <v>221</v>
      </c>
      <c r="NM64">
        <v>255</v>
      </c>
      <c r="NN64">
        <v>289</v>
      </c>
      <c r="NO64">
        <v>314</v>
      </c>
      <c r="NP64">
        <v>343</v>
      </c>
      <c r="NQ64">
        <v>374</v>
      </c>
      <c r="NR64">
        <v>411</v>
      </c>
      <c r="NS64">
        <v>441</v>
      </c>
      <c r="NT64">
        <v>473</v>
      </c>
      <c r="NU64">
        <v>503</v>
      </c>
      <c r="NV64">
        <v>550</v>
      </c>
      <c r="NW64">
        <v>582</v>
      </c>
      <c r="NX64">
        <v>613</v>
      </c>
      <c r="NY64">
        <v>651</v>
      </c>
      <c r="NZ64">
        <v>693</v>
      </c>
      <c r="OA64">
        <v>737</v>
      </c>
      <c r="OB64">
        <v>768</v>
      </c>
      <c r="OC64">
        <v>809</v>
      </c>
      <c r="OD64">
        <v>851</v>
      </c>
      <c r="OE64">
        <v>0</v>
      </c>
      <c r="OF64">
        <v>0</v>
      </c>
      <c r="OG64">
        <v>2113</v>
      </c>
      <c r="OH64">
        <v>2192</v>
      </c>
      <c r="OI64">
        <v>2338</v>
      </c>
      <c r="OJ64">
        <v>2432</v>
      </c>
      <c r="OK64">
        <v>2544</v>
      </c>
      <c r="OL64">
        <v>2671</v>
      </c>
      <c r="OM64">
        <v>2778</v>
      </c>
      <c r="ON64">
        <v>2873</v>
      </c>
      <c r="OO64">
        <v>2971</v>
      </c>
      <c r="OP64">
        <v>3092</v>
      </c>
      <c r="OQ64">
        <v>3202</v>
      </c>
      <c r="OR64">
        <v>3253</v>
      </c>
      <c r="OS64">
        <v>3308</v>
      </c>
      <c r="OT64">
        <v>3379</v>
      </c>
      <c r="OU64">
        <v>3457</v>
      </c>
      <c r="OV64">
        <v>3549</v>
      </c>
      <c r="OW64">
        <v>3646</v>
      </c>
      <c r="OX64">
        <v>3699</v>
      </c>
      <c r="OY64">
        <v>3757</v>
      </c>
      <c r="OZ64">
        <v>3851</v>
      </c>
      <c r="PA64">
        <v>3896</v>
      </c>
      <c r="PB64">
        <v>3954</v>
      </c>
      <c r="PC64">
        <v>4000</v>
      </c>
      <c r="PD64">
        <v>4091</v>
      </c>
      <c r="PE64">
        <v>4167</v>
      </c>
      <c r="PF64">
        <v>4190</v>
      </c>
      <c r="PG64">
        <v>0</v>
      </c>
      <c r="PH64">
        <v>0</v>
      </c>
      <c r="PI64">
        <v>0</v>
      </c>
      <c r="PJ64">
        <v>84</v>
      </c>
      <c r="PK64">
        <v>163</v>
      </c>
      <c r="PL64">
        <v>243</v>
      </c>
      <c r="PM64">
        <v>342</v>
      </c>
      <c r="PN64">
        <v>430</v>
      </c>
      <c r="PO64">
        <v>509</v>
      </c>
      <c r="PP64">
        <v>602</v>
      </c>
      <c r="PQ64">
        <v>687</v>
      </c>
      <c r="PR64">
        <v>762</v>
      </c>
      <c r="PS64">
        <v>864</v>
      </c>
      <c r="PT64">
        <v>973</v>
      </c>
      <c r="PU64">
        <v>1070</v>
      </c>
      <c r="PV64">
        <v>1177</v>
      </c>
      <c r="PW64">
        <v>1286</v>
      </c>
      <c r="PX64">
        <v>1395</v>
      </c>
      <c r="PY64">
        <v>1497</v>
      </c>
      <c r="PZ64">
        <v>1611</v>
      </c>
      <c r="QA64">
        <v>1740</v>
      </c>
      <c r="QB64">
        <v>1857</v>
      </c>
      <c r="QC64">
        <v>1999</v>
      </c>
      <c r="QD64">
        <v>2139</v>
      </c>
      <c r="QE64">
        <v>2259</v>
      </c>
      <c r="QF64">
        <v>2383</v>
      </c>
      <c r="QG64">
        <v>2531</v>
      </c>
      <c r="QH64">
        <v>2667</v>
      </c>
      <c r="QI64">
        <v>0</v>
      </c>
      <c r="QJ64">
        <v>0</v>
      </c>
      <c r="QK64">
        <v>7425</v>
      </c>
      <c r="QL64">
        <v>7981</v>
      </c>
      <c r="QM64">
        <v>8386</v>
      </c>
      <c r="QN64">
        <v>8686</v>
      </c>
      <c r="QO64">
        <v>8934</v>
      </c>
      <c r="QP64">
        <v>9100</v>
      </c>
      <c r="QQ64">
        <v>9284</v>
      </c>
      <c r="QR64">
        <v>9395</v>
      </c>
      <c r="QS64">
        <v>9387</v>
      </c>
      <c r="QT64">
        <v>9513</v>
      </c>
      <c r="QU64">
        <v>9646</v>
      </c>
      <c r="QV64">
        <v>9723</v>
      </c>
      <c r="QW64">
        <v>9744</v>
      </c>
      <c r="QX64">
        <v>9846</v>
      </c>
      <c r="QY64">
        <v>9891</v>
      </c>
      <c r="QZ64">
        <v>9885</v>
      </c>
      <c r="RA64">
        <v>9916</v>
      </c>
      <c r="RB64">
        <v>9971</v>
      </c>
      <c r="RC64">
        <v>10085</v>
      </c>
      <c r="RD64">
        <v>10090</v>
      </c>
      <c r="RE64">
        <v>10114</v>
      </c>
      <c r="RF64">
        <v>10074</v>
      </c>
      <c r="RG64">
        <v>10090</v>
      </c>
      <c r="RH64">
        <v>10070</v>
      </c>
      <c r="RI64">
        <v>10069</v>
      </c>
      <c r="RJ64">
        <v>10072</v>
      </c>
      <c r="RK64">
        <v>0</v>
      </c>
      <c r="RL64">
        <v>0</v>
      </c>
      <c r="RM64">
        <v>8376</v>
      </c>
      <c r="RN64">
        <v>8223</v>
      </c>
      <c r="RO64">
        <v>8090</v>
      </c>
      <c r="RP64">
        <v>7963</v>
      </c>
      <c r="RQ64">
        <v>7918</v>
      </c>
      <c r="RR64">
        <v>7852</v>
      </c>
      <c r="RS64">
        <v>7809</v>
      </c>
      <c r="RT64">
        <v>7795</v>
      </c>
      <c r="RU64">
        <v>7859</v>
      </c>
      <c r="RV64">
        <v>7852</v>
      </c>
      <c r="RW64">
        <v>7826</v>
      </c>
      <c r="RX64">
        <v>7818</v>
      </c>
      <c r="RY64">
        <v>7833</v>
      </c>
      <c r="RZ64">
        <v>7829</v>
      </c>
      <c r="SA64">
        <v>7854</v>
      </c>
      <c r="SB64">
        <v>7902</v>
      </c>
      <c r="SC64">
        <v>7897</v>
      </c>
      <c r="SD64">
        <v>7883</v>
      </c>
      <c r="SE64">
        <v>7827</v>
      </c>
      <c r="SF64">
        <v>7844</v>
      </c>
      <c r="SG64">
        <v>7836</v>
      </c>
      <c r="SH64">
        <v>7877</v>
      </c>
      <c r="SI64">
        <v>7856</v>
      </c>
      <c r="SJ64">
        <v>7892</v>
      </c>
      <c r="SK64">
        <v>7920</v>
      </c>
      <c r="SL64">
        <v>7986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395747.48550000001</v>
      </c>
      <c r="SU64">
        <v>394825.94050000003</v>
      </c>
      <c r="SV64">
        <v>391906.31829999998</v>
      </c>
      <c r="SW64">
        <v>390085.7268</v>
      </c>
      <c r="SX64">
        <v>388931.14840000001</v>
      </c>
      <c r="SY64">
        <v>384317.92540000001</v>
      </c>
      <c r="SZ64">
        <v>379380.61469999998</v>
      </c>
      <c r="TA64">
        <v>373332.96769999998</v>
      </c>
      <c r="TB64">
        <v>363995.45600000001</v>
      </c>
      <c r="TC64">
        <v>358589.9044</v>
      </c>
      <c r="TD64">
        <v>351088.40279999998</v>
      </c>
      <c r="TE64">
        <v>342812.64520000003</v>
      </c>
      <c r="TF64">
        <v>337979.39889999997</v>
      </c>
      <c r="TG64">
        <v>329888.01579999999</v>
      </c>
      <c r="TH64">
        <v>323143.34269999998</v>
      </c>
      <c r="TI64">
        <v>315222.28970000002</v>
      </c>
      <c r="TJ64">
        <v>308427.4192</v>
      </c>
      <c r="TK64">
        <v>300963.34590000001</v>
      </c>
      <c r="TL64">
        <v>293524.92290000001</v>
      </c>
      <c r="TM64">
        <v>288376.74459999998</v>
      </c>
      <c r="TN64">
        <v>280394.52059999999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290066.07630000002</v>
      </c>
      <c r="TW64">
        <v>304303.40789999999</v>
      </c>
      <c r="TX64">
        <v>313667.875</v>
      </c>
      <c r="TY64">
        <v>319279.22580000001</v>
      </c>
      <c r="TZ64">
        <v>328592.93849999999</v>
      </c>
      <c r="UA64">
        <v>327594.40110000002</v>
      </c>
      <c r="UB64">
        <v>329974.174</v>
      </c>
      <c r="UC64">
        <v>336305.00650000002</v>
      </c>
      <c r="UD64">
        <v>339654.91139999998</v>
      </c>
      <c r="UE64">
        <v>343347.7524</v>
      </c>
      <c r="UF64">
        <v>348535.8199</v>
      </c>
      <c r="UG64">
        <v>347309.5649</v>
      </c>
      <c r="UH64">
        <v>344163.67910000001</v>
      </c>
      <c r="UI64">
        <v>343101.08990000002</v>
      </c>
      <c r="UJ64">
        <v>343051.37229999999</v>
      </c>
      <c r="UK64">
        <v>339438.0551</v>
      </c>
      <c r="UL64">
        <v>339593.70919999998</v>
      </c>
      <c r="UM64">
        <v>329865.12540000002</v>
      </c>
      <c r="UN64">
        <v>325148.03360000002</v>
      </c>
      <c r="UO64">
        <v>317822.04399999999</v>
      </c>
      <c r="UP64">
        <v>316297.80680000002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309259.30499999999</v>
      </c>
      <c r="UY64">
        <v>308440.43660000002</v>
      </c>
      <c r="UZ64">
        <v>323307.27100000001</v>
      </c>
      <c r="VA64">
        <v>357629.40210000001</v>
      </c>
      <c r="VB64">
        <v>359702.68839999998</v>
      </c>
      <c r="VC64">
        <v>366202.17060000001</v>
      </c>
      <c r="VD64">
        <v>355536.08799999999</v>
      </c>
      <c r="VE64">
        <v>386328.03240000003</v>
      </c>
      <c r="VF64">
        <v>370636.99320000003</v>
      </c>
      <c r="VG64">
        <v>370615.44579999999</v>
      </c>
      <c r="VH64">
        <v>387016.5809</v>
      </c>
      <c r="VI64">
        <v>410272.10359999997</v>
      </c>
      <c r="VJ64">
        <v>433816.5086</v>
      </c>
      <c r="VK64">
        <v>438411.21130000002</v>
      </c>
      <c r="VL64">
        <v>425641.95270000002</v>
      </c>
      <c r="VM64">
        <v>447531.28529999999</v>
      </c>
      <c r="VN64">
        <v>452016.4094</v>
      </c>
      <c r="VO64">
        <v>484777.13809999998</v>
      </c>
      <c r="VP64">
        <v>482217.42229999998</v>
      </c>
      <c r="VQ64">
        <v>482602.22139999998</v>
      </c>
      <c r="VR64">
        <v>499678.46039999998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26073.94569</v>
      </c>
      <c r="WA64">
        <v>101258.04150000001</v>
      </c>
      <c r="WB64">
        <v>98308.778170000005</v>
      </c>
      <c r="WC64">
        <v>167029.47750000001</v>
      </c>
      <c r="WD64">
        <v>162164.54120000001</v>
      </c>
      <c r="WE64">
        <v>224916.14600000001</v>
      </c>
      <c r="WF64">
        <v>218365.19029999999</v>
      </c>
      <c r="WG64">
        <v>190804.53520000001</v>
      </c>
      <c r="WH64">
        <v>246996.16200000001</v>
      </c>
      <c r="WI64">
        <v>199835.08259999999</v>
      </c>
      <c r="WJ64">
        <v>232817.57190000001</v>
      </c>
      <c r="WK64">
        <v>150690.98509999999</v>
      </c>
      <c r="WL64">
        <v>182877.40909999999</v>
      </c>
      <c r="WM64">
        <v>213061.05910000001</v>
      </c>
      <c r="WN64">
        <v>224093.3469</v>
      </c>
      <c r="WO64">
        <v>133886.98850000001</v>
      </c>
      <c r="WP64">
        <v>259974.73490000001</v>
      </c>
      <c r="WQ64">
        <v>189301.9914</v>
      </c>
      <c r="WR64">
        <v>214419.73139999999</v>
      </c>
      <c r="WS64">
        <v>193304.88959999999</v>
      </c>
      <c r="WT64">
        <v>187674.6501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16600000</v>
      </c>
      <c r="ZG64">
        <v>16700000</v>
      </c>
      <c r="ZH64">
        <v>16400000</v>
      </c>
      <c r="ZI64">
        <v>16200000</v>
      </c>
      <c r="ZJ64">
        <v>16000000</v>
      </c>
      <c r="ZK64">
        <v>16000000</v>
      </c>
      <c r="ZL64">
        <v>16100000</v>
      </c>
      <c r="ZM64">
        <v>16000000</v>
      </c>
      <c r="ZN64">
        <v>15800000</v>
      </c>
      <c r="ZO64">
        <v>15600000</v>
      </c>
      <c r="ZP64">
        <v>15500000</v>
      </c>
      <c r="ZQ64">
        <v>15300000</v>
      </c>
      <c r="ZR64">
        <v>15000000</v>
      </c>
      <c r="ZS64">
        <v>14700000</v>
      </c>
      <c r="ZT64">
        <v>14500000</v>
      </c>
      <c r="ZU64">
        <v>14100000</v>
      </c>
      <c r="ZV64">
        <v>13800000</v>
      </c>
      <c r="ZW64">
        <v>13600000</v>
      </c>
      <c r="ZX64">
        <v>13400000</v>
      </c>
      <c r="ZY64">
        <v>13100000</v>
      </c>
      <c r="ZZ64">
        <v>12700000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13200000</v>
      </c>
      <c r="ABK64">
        <v>13400000</v>
      </c>
      <c r="ABL64">
        <v>13400000</v>
      </c>
      <c r="ABM64">
        <v>13500000</v>
      </c>
      <c r="ABN64">
        <v>13600000</v>
      </c>
      <c r="ABO64">
        <v>13700000</v>
      </c>
      <c r="ABP64">
        <v>13500000</v>
      </c>
      <c r="ABQ64">
        <v>13300000</v>
      </c>
      <c r="ABR64">
        <v>13200000</v>
      </c>
      <c r="ABS64">
        <v>13100000</v>
      </c>
      <c r="ABT64">
        <v>13100000</v>
      </c>
      <c r="ABU64">
        <v>13100000</v>
      </c>
      <c r="ABV64">
        <v>12900000</v>
      </c>
      <c r="ABW64">
        <v>12700000</v>
      </c>
      <c r="ABX64">
        <v>12600000</v>
      </c>
      <c r="ABY64">
        <v>12400000</v>
      </c>
      <c r="ABZ64">
        <v>12200000</v>
      </c>
      <c r="ACA64">
        <v>12000000</v>
      </c>
      <c r="ACB64">
        <v>11900000</v>
      </c>
      <c r="ACC64">
        <v>11800000</v>
      </c>
      <c r="ACD64">
        <v>11500000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2450000</v>
      </c>
      <c r="ADO64">
        <v>2420000</v>
      </c>
      <c r="ADP64">
        <v>2380000</v>
      </c>
      <c r="ADQ64">
        <v>2310000</v>
      </c>
      <c r="ADR64">
        <v>2270000</v>
      </c>
      <c r="ADS64">
        <v>2240000</v>
      </c>
      <c r="ADT64">
        <v>2190000</v>
      </c>
      <c r="ADU64">
        <v>2130000</v>
      </c>
      <c r="ADV64">
        <v>2090000</v>
      </c>
      <c r="ADW64">
        <v>2040000</v>
      </c>
      <c r="ADX64">
        <v>1980000</v>
      </c>
      <c r="ADY64">
        <v>1930000</v>
      </c>
      <c r="ADZ64">
        <v>1880000</v>
      </c>
      <c r="AEA64">
        <v>1850000</v>
      </c>
      <c r="AEB64">
        <v>1790000</v>
      </c>
      <c r="AEC64">
        <v>1750000</v>
      </c>
      <c r="AED64">
        <v>1690000</v>
      </c>
      <c r="AEE64">
        <v>1640000</v>
      </c>
      <c r="AEF64">
        <v>1590000</v>
      </c>
      <c r="AEG64">
        <v>1540000</v>
      </c>
      <c r="AEH64">
        <v>1500000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11200000</v>
      </c>
      <c r="AEQ64">
        <v>10800000</v>
      </c>
      <c r="AER64">
        <v>10500000</v>
      </c>
      <c r="AES64">
        <v>10300000</v>
      </c>
      <c r="AET64">
        <v>9970000</v>
      </c>
      <c r="AEU64">
        <v>9650000</v>
      </c>
      <c r="AEV64">
        <v>9360000</v>
      </c>
      <c r="AEW64">
        <v>9100000</v>
      </c>
      <c r="AEX64">
        <v>8830000</v>
      </c>
      <c r="AEY64">
        <v>8600000</v>
      </c>
      <c r="AEZ64">
        <v>8400000</v>
      </c>
      <c r="AFA64">
        <v>8150000</v>
      </c>
      <c r="AFB64">
        <v>7900000</v>
      </c>
      <c r="AFC64">
        <v>7620000</v>
      </c>
      <c r="AFD64">
        <v>7410000</v>
      </c>
      <c r="AFE64">
        <v>7190000</v>
      </c>
      <c r="AFF64">
        <v>7010000</v>
      </c>
      <c r="AFG64">
        <v>6790000</v>
      </c>
      <c r="AFH64">
        <v>6620000</v>
      </c>
      <c r="AFI64">
        <v>6450000</v>
      </c>
      <c r="AFJ64">
        <v>6320000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132.2600845</v>
      </c>
      <c r="AGU64">
        <v>138.75181459999999</v>
      </c>
      <c r="AGV64">
        <v>143.0216873</v>
      </c>
      <c r="AGW64">
        <v>145.58026889999999</v>
      </c>
      <c r="AGX64">
        <v>149.82699930000001</v>
      </c>
      <c r="AGY64">
        <v>149.37170080000001</v>
      </c>
      <c r="AGZ64">
        <v>150.45679480000001</v>
      </c>
      <c r="AHA64">
        <v>153.34343519999999</v>
      </c>
      <c r="AHB64">
        <v>154.87087579999999</v>
      </c>
      <c r="AHC64">
        <v>156.55468339999999</v>
      </c>
      <c r="AHD64">
        <v>158.92026250000001</v>
      </c>
      <c r="AHE64">
        <v>158.36113270000001</v>
      </c>
      <c r="AHF64">
        <v>156.92671770000001</v>
      </c>
      <c r="AHG64">
        <v>156.44221379999999</v>
      </c>
      <c r="AHH64">
        <v>156.41954430000001</v>
      </c>
      <c r="AHI64">
        <v>154.77199680000001</v>
      </c>
      <c r="AHJ64">
        <v>154.8429697</v>
      </c>
      <c r="AHK64">
        <v>150.4070725</v>
      </c>
      <c r="AHL64">
        <v>148.25624199999999</v>
      </c>
      <c r="AHM64">
        <v>144.91584449999999</v>
      </c>
      <c r="AHN64">
        <v>144.22084509999999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20.53610179</v>
      </c>
      <c r="AHW64">
        <v>20.481725529999999</v>
      </c>
      <c r="AHX64">
        <v>21.468945049999999</v>
      </c>
      <c r="AHY64">
        <v>23.748077049999999</v>
      </c>
      <c r="AHZ64">
        <v>23.88575187</v>
      </c>
      <c r="AIA64">
        <v>24.317344479999999</v>
      </c>
      <c r="AIB64">
        <v>23.609072309999998</v>
      </c>
      <c r="AIC64">
        <v>25.653785249999999</v>
      </c>
      <c r="AID64">
        <v>24.6118351</v>
      </c>
      <c r="AIE64">
        <v>24.61040427</v>
      </c>
      <c r="AIF64">
        <v>25.699507730000001</v>
      </c>
      <c r="AIG64">
        <v>27.243770990000002</v>
      </c>
      <c r="AIH64">
        <v>28.807217229999999</v>
      </c>
      <c r="AII64">
        <v>29.112324560000001</v>
      </c>
      <c r="AIJ64">
        <v>28.264392780000001</v>
      </c>
      <c r="AIK64">
        <v>29.71793534</v>
      </c>
      <c r="AIL64">
        <v>30.015766200000002</v>
      </c>
      <c r="AIM64">
        <v>32.191214600000002</v>
      </c>
      <c r="AIN64">
        <v>32.021238840000002</v>
      </c>
      <c r="AIO64">
        <v>32.0467911</v>
      </c>
      <c r="AIP64">
        <v>33.180724259999998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0.230893187</v>
      </c>
      <c r="AIY64">
        <v>0.89667257099999997</v>
      </c>
      <c r="AIZ64">
        <v>0.87055589499999997</v>
      </c>
      <c r="AJA64">
        <v>1.4790998209999999</v>
      </c>
      <c r="AJB64">
        <v>1.4360192439999999</v>
      </c>
      <c r="AJC64">
        <v>1.9917049149999999</v>
      </c>
      <c r="AJD64">
        <v>1.9336940920000001</v>
      </c>
      <c r="AJE64">
        <v>1.689635615</v>
      </c>
      <c r="AJF64">
        <v>2.187230569</v>
      </c>
      <c r="AJG64">
        <v>1.7696040200000001</v>
      </c>
      <c r="AJH64">
        <v>2.0616745870000002</v>
      </c>
      <c r="AJI64">
        <v>1.3344172080000001</v>
      </c>
      <c r="AJJ64">
        <v>1.6194383590000001</v>
      </c>
      <c r="AJK64">
        <v>1.886724302</v>
      </c>
      <c r="AJL64">
        <v>1.9844187639999999</v>
      </c>
      <c r="AJM64">
        <v>1.185612406</v>
      </c>
      <c r="AJN64">
        <v>2.3021600119999999</v>
      </c>
      <c r="AJO64">
        <v>1.676330106</v>
      </c>
      <c r="AJP64">
        <v>1.8987557829999999</v>
      </c>
      <c r="AJQ64">
        <v>1.711777058</v>
      </c>
      <c r="AJR64">
        <v>1.6619194740000001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105.48743330000001</v>
      </c>
      <c r="AKA64">
        <v>188.3326352</v>
      </c>
      <c r="AKB64">
        <v>128.92072580000001</v>
      </c>
      <c r="AKC64">
        <v>162.0737417</v>
      </c>
      <c r="AKD64">
        <v>97.06610311</v>
      </c>
      <c r="AKE64">
        <v>180.56542229999999</v>
      </c>
      <c r="AKF64">
        <v>139.4806897</v>
      </c>
      <c r="AKG64">
        <v>146.81596339999999</v>
      </c>
      <c r="AKH64">
        <v>153.84196299999999</v>
      </c>
      <c r="AKI64">
        <v>223.56193250000001</v>
      </c>
      <c r="AKJ64">
        <v>153.13904869999999</v>
      </c>
      <c r="AKK64">
        <v>220.1127185</v>
      </c>
      <c r="AKL64">
        <v>217.0644599</v>
      </c>
      <c r="AKM64">
        <v>190.40275650000001</v>
      </c>
      <c r="AKN64">
        <v>240.2484063</v>
      </c>
      <c r="AKO64">
        <v>155.0438959</v>
      </c>
      <c r="AKP64">
        <v>116.249925</v>
      </c>
      <c r="AKQ64">
        <v>242.78212099999999</v>
      </c>
      <c r="AKR64">
        <v>214.01256409999999</v>
      </c>
      <c r="AKS64">
        <v>231.66795389999999</v>
      </c>
      <c r="AKT64">
        <v>131.16760310000001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106.3798587</v>
      </c>
      <c r="AME64">
        <v>106.75514560000001</v>
      </c>
      <c r="AMF64">
        <v>105.21160039999999</v>
      </c>
      <c r="AMG64">
        <v>103.6089363</v>
      </c>
      <c r="AMH64">
        <v>102.5780468</v>
      </c>
      <c r="AMI64">
        <v>102.2357911</v>
      </c>
      <c r="AMJ64">
        <v>102.7896028</v>
      </c>
      <c r="AMK64">
        <v>102.1854257</v>
      </c>
      <c r="AML64">
        <v>101.4283696</v>
      </c>
      <c r="AMM64">
        <v>99.698338960000001</v>
      </c>
      <c r="AMN64">
        <v>99.456828110000004</v>
      </c>
      <c r="AMO64">
        <v>98.221672130000002</v>
      </c>
      <c r="AMP64">
        <v>96.301907709999995</v>
      </c>
      <c r="AMQ64">
        <v>94.367142009999995</v>
      </c>
      <c r="AMR64">
        <v>93.05474486</v>
      </c>
      <c r="AMS64">
        <v>90.508451359999995</v>
      </c>
      <c r="AMT64">
        <v>88.588957590000007</v>
      </c>
      <c r="AMU64">
        <v>86.936430950000002</v>
      </c>
      <c r="AMV64">
        <v>85.530192979999995</v>
      </c>
      <c r="AMW64">
        <v>83.549134780000003</v>
      </c>
      <c r="AMX64">
        <v>81.61091965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178.2679607</v>
      </c>
      <c r="ANG64">
        <v>175.8238757</v>
      </c>
      <c r="ANH64">
        <v>246.15558609999999</v>
      </c>
      <c r="ANI64">
        <v>210.25312210000001</v>
      </c>
      <c r="ANJ64">
        <v>221.21341820000001</v>
      </c>
      <c r="ANK64">
        <v>135.6863558</v>
      </c>
      <c r="ANL64">
        <v>134.17915110000001</v>
      </c>
      <c r="ANM64">
        <v>148.56485660000001</v>
      </c>
      <c r="ANN64">
        <v>191.05091899999999</v>
      </c>
      <c r="ANO64">
        <v>119.1008255</v>
      </c>
      <c r="ANP64">
        <v>139.16181209999999</v>
      </c>
      <c r="ANQ64">
        <v>122.68282720000001</v>
      </c>
      <c r="ANR64">
        <v>216.99174690000001</v>
      </c>
      <c r="ANS64">
        <v>149.7886632</v>
      </c>
      <c r="ANT64">
        <v>141.45449980000001</v>
      </c>
      <c r="ANU64">
        <v>155.42879730000001</v>
      </c>
      <c r="ANV64">
        <v>156.120102</v>
      </c>
      <c r="ANW64">
        <v>162.33828819999999</v>
      </c>
      <c r="ANX64">
        <v>95.699591560000002</v>
      </c>
      <c r="ANY64">
        <v>146.95571380000001</v>
      </c>
      <c r="ANZ64">
        <v>144.77671749999999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64.548682760000005</v>
      </c>
      <c r="AOI64">
        <v>65.179123009999998</v>
      </c>
      <c r="AOJ64">
        <v>65.444728839999996</v>
      </c>
      <c r="AOK64">
        <v>65.705915939999997</v>
      </c>
      <c r="AOL64">
        <v>66.390216129999999</v>
      </c>
      <c r="AOM64">
        <v>66.749605009999996</v>
      </c>
      <c r="AON64">
        <v>65.837633359999998</v>
      </c>
      <c r="AOO64">
        <v>65.000758419999997</v>
      </c>
      <c r="AOP64">
        <v>64.462016969999993</v>
      </c>
      <c r="AOQ64">
        <v>64.029167209999997</v>
      </c>
      <c r="AOR64">
        <v>63.818596409999998</v>
      </c>
      <c r="AOS64">
        <v>63.653265519999998</v>
      </c>
      <c r="AOT64">
        <v>62.697630910000001</v>
      </c>
      <c r="AOU64">
        <v>61.825945959999999</v>
      </c>
      <c r="AOV64">
        <v>61.527018269999999</v>
      </c>
      <c r="AOW64">
        <v>60.432988829999999</v>
      </c>
      <c r="AOX64">
        <v>59.546270470000003</v>
      </c>
      <c r="AOY64">
        <v>58.484484649999999</v>
      </c>
      <c r="AOZ64">
        <v>58.072822019999997</v>
      </c>
      <c r="APA64">
        <v>57.42879808</v>
      </c>
      <c r="APB64">
        <v>56.063863769999998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809.9504101</v>
      </c>
      <c r="APK64">
        <v>780.9285089</v>
      </c>
      <c r="APL64">
        <v>921.46438139999998</v>
      </c>
      <c r="APM64">
        <v>759.15805250000005</v>
      </c>
      <c r="APN64">
        <v>693.49807980000003</v>
      </c>
      <c r="APO64">
        <v>958.54587590000006</v>
      </c>
      <c r="APP64">
        <v>980.80209130000003</v>
      </c>
      <c r="APQ64">
        <v>825.72609920000002</v>
      </c>
      <c r="APR64">
        <v>892.52590299999997</v>
      </c>
      <c r="APS64">
        <v>901.26242639999998</v>
      </c>
      <c r="APT64">
        <v>828.17404999999997</v>
      </c>
      <c r="APU64">
        <v>734.28835079999999</v>
      </c>
      <c r="APV64">
        <v>728.81902419999994</v>
      </c>
      <c r="APW64">
        <v>886.14188909999996</v>
      </c>
      <c r="APX64">
        <v>751.82470149999995</v>
      </c>
      <c r="APY64">
        <v>935.96229370000003</v>
      </c>
      <c r="APZ64">
        <v>836.32866439999998</v>
      </c>
      <c r="AQA64">
        <v>685.92040320000001</v>
      </c>
      <c r="AQB64">
        <v>717.59843720000003</v>
      </c>
      <c r="AQC64">
        <v>794.56370870000001</v>
      </c>
      <c r="AQD64">
        <v>706.74256969999999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92.410686699999999</v>
      </c>
      <c r="ARO64">
        <v>89.227783470000006</v>
      </c>
      <c r="ARP64">
        <v>86.473607389999998</v>
      </c>
      <c r="ARQ64">
        <v>84.644261689999993</v>
      </c>
      <c r="ARR64">
        <v>82.105698230000002</v>
      </c>
      <c r="ARS64">
        <v>79.450315590000002</v>
      </c>
      <c r="ART64">
        <v>77.05737748</v>
      </c>
      <c r="ARU64">
        <v>74.956527730000005</v>
      </c>
      <c r="ARV64">
        <v>72.736165459999995</v>
      </c>
      <c r="ARW64">
        <v>70.843136549999997</v>
      </c>
      <c r="ARX64">
        <v>69.20009408</v>
      </c>
      <c r="ARY64">
        <v>67.142046239999999</v>
      </c>
      <c r="ARZ64">
        <v>65.070888479999994</v>
      </c>
      <c r="ASA64">
        <v>62.726826950000003</v>
      </c>
      <c r="ASB64">
        <v>61.032104529999998</v>
      </c>
      <c r="ASC64">
        <v>59.1940375</v>
      </c>
      <c r="ASD64">
        <v>57.770637069999999</v>
      </c>
      <c r="ASE64">
        <v>55.93846714</v>
      </c>
      <c r="ASF64">
        <v>54.55806243</v>
      </c>
      <c r="ASG64">
        <v>53.156921160000003</v>
      </c>
      <c r="ASH64">
        <v>52.038733499999999</v>
      </c>
    </row>
    <row r="65" spans="3:1178" x14ac:dyDescent="0.25">
      <c r="C65">
        <v>0</v>
      </c>
      <c r="D65">
        <v>0</v>
      </c>
      <c r="E65">
        <v>0</v>
      </c>
      <c r="F65">
        <v>316</v>
      </c>
      <c r="G65">
        <v>356</v>
      </c>
      <c r="H65">
        <v>307</v>
      </c>
      <c r="I65">
        <v>333</v>
      </c>
      <c r="J65">
        <v>312</v>
      </c>
      <c r="K65">
        <v>312</v>
      </c>
      <c r="L65">
        <v>343</v>
      </c>
      <c r="M65">
        <v>305</v>
      </c>
      <c r="N65">
        <v>295</v>
      </c>
      <c r="O65">
        <v>326</v>
      </c>
      <c r="P65">
        <v>320</v>
      </c>
      <c r="Q65">
        <v>310</v>
      </c>
      <c r="R65">
        <v>304</v>
      </c>
      <c r="S65">
        <v>335</v>
      </c>
      <c r="T65">
        <v>295</v>
      </c>
      <c r="U65">
        <v>312</v>
      </c>
      <c r="V65">
        <v>315</v>
      </c>
      <c r="W65">
        <v>287</v>
      </c>
      <c r="X65">
        <v>326</v>
      </c>
      <c r="Y65">
        <v>294</v>
      </c>
      <c r="Z65">
        <v>322</v>
      </c>
      <c r="AA65">
        <v>308</v>
      </c>
      <c r="AB65">
        <v>307</v>
      </c>
      <c r="AC65">
        <v>328</v>
      </c>
      <c r="AD65">
        <v>302</v>
      </c>
      <c r="AE65">
        <v>0</v>
      </c>
      <c r="AF65">
        <v>0</v>
      </c>
      <c r="AG65">
        <v>0</v>
      </c>
      <c r="AH65">
        <v>82</v>
      </c>
      <c r="AI65">
        <v>77</v>
      </c>
      <c r="AJ65">
        <v>95</v>
      </c>
      <c r="AK65">
        <v>95</v>
      </c>
      <c r="AL65">
        <v>87</v>
      </c>
      <c r="AM65">
        <v>83</v>
      </c>
      <c r="AN65">
        <v>94</v>
      </c>
      <c r="AO65">
        <v>104</v>
      </c>
      <c r="AP65">
        <v>105</v>
      </c>
      <c r="AQ65">
        <v>110</v>
      </c>
      <c r="AR65">
        <v>135</v>
      </c>
      <c r="AS65">
        <v>142</v>
      </c>
      <c r="AT65">
        <v>159</v>
      </c>
      <c r="AU65">
        <v>131</v>
      </c>
      <c r="AV65">
        <v>156</v>
      </c>
      <c r="AW65">
        <v>143</v>
      </c>
      <c r="AX65">
        <v>123</v>
      </c>
      <c r="AY65">
        <v>164</v>
      </c>
      <c r="AZ65">
        <v>176</v>
      </c>
      <c r="BA65">
        <v>181</v>
      </c>
      <c r="BB65">
        <v>191</v>
      </c>
      <c r="BC65">
        <v>183</v>
      </c>
      <c r="BD65">
        <v>201</v>
      </c>
      <c r="BE65">
        <v>198</v>
      </c>
      <c r="BF65">
        <v>197</v>
      </c>
      <c r="BG65">
        <v>0</v>
      </c>
      <c r="BH65">
        <v>0</v>
      </c>
      <c r="BI65">
        <v>0</v>
      </c>
      <c r="BJ65">
        <v>130</v>
      </c>
      <c r="BK65">
        <v>122</v>
      </c>
      <c r="BL65">
        <v>147</v>
      </c>
      <c r="BM65">
        <v>116</v>
      </c>
      <c r="BN65">
        <v>123</v>
      </c>
      <c r="BO65">
        <v>114</v>
      </c>
      <c r="BP65">
        <v>125</v>
      </c>
      <c r="BQ65">
        <v>123</v>
      </c>
      <c r="BR65">
        <v>115</v>
      </c>
      <c r="BS65">
        <v>92</v>
      </c>
      <c r="BT65">
        <v>131</v>
      </c>
      <c r="BU65">
        <v>125</v>
      </c>
      <c r="BV65">
        <v>127</v>
      </c>
      <c r="BW65">
        <v>132</v>
      </c>
      <c r="BX65">
        <v>129</v>
      </c>
      <c r="BY65">
        <v>133</v>
      </c>
      <c r="BZ65">
        <v>128</v>
      </c>
      <c r="CA65">
        <v>154</v>
      </c>
      <c r="CB65">
        <v>131</v>
      </c>
      <c r="CC65">
        <v>138</v>
      </c>
      <c r="CD65">
        <v>127</v>
      </c>
      <c r="CE65">
        <v>117</v>
      </c>
      <c r="CF65">
        <v>142</v>
      </c>
      <c r="CG65">
        <v>124</v>
      </c>
      <c r="CH65">
        <v>143</v>
      </c>
      <c r="CI65">
        <v>0</v>
      </c>
      <c r="CJ65">
        <v>0</v>
      </c>
      <c r="CK65">
        <v>0</v>
      </c>
      <c r="CL65">
        <v>43</v>
      </c>
      <c r="CM65">
        <v>41</v>
      </c>
      <c r="CN65">
        <v>50</v>
      </c>
      <c r="CO65">
        <v>55</v>
      </c>
      <c r="CP65">
        <v>50</v>
      </c>
      <c r="CQ65">
        <v>35</v>
      </c>
      <c r="CR65">
        <v>55</v>
      </c>
      <c r="CS65">
        <v>51</v>
      </c>
      <c r="CT65">
        <v>38</v>
      </c>
      <c r="CU65">
        <v>55</v>
      </c>
      <c r="CV65">
        <v>66</v>
      </c>
      <c r="CW65">
        <v>47</v>
      </c>
      <c r="CX65">
        <v>41</v>
      </c>
      <c r="CY65">
        <v>53</v>
      </c>
      <c r="CZ65">
        <v>69</v>
      </c>
      <c r="DA65">
        <v>45</v>
      </c>
      <c r="DB65">
        <v>45</v>
      </c>
      <c r="DC65">
        <v>57</v>
      </c>
      <c r="DD65">
        <v>51</v>
      </c>
      <c r="DE65">
        <v>55</v>
      </c>
      <c r="DF65">
        <v>57</v>
      </c>
      <c r="DG65">
        <v>68</v>
      </c>
      <c r="DH65">
        <v>56</v>
      </c>
      <c r="DI65">
        <v>56</v>
      </c>
      <c r="DJ65">
        <v>61</v>
      </c>
      <c r="DK65">
        <v>0</v>
      </c>
      <c r="DL65">
        <v>0</v>
      </c>
      <c r="DM65">
        <v>0</v>
      </c>
      <c r="DN65">
        <v>1</v>
      </c>
      <c r="DO65">
        <v>0</v>
      </c>
      <c r="DP65">
        <v>0</v>
      </c>
      <c r="DQ65">
        <v>2</v>
      </c>
      <c r="DR65">
        <v>1</v>
      </c>
      <c r="DS65">
        <v>1</v>
      </c>
      <c r="DT65">
        <v>2</v>
      </c>
      <c r="DU65">
        <v>2</v>
      </c>
      <c r="DV65">
        <v>2</v>
      </c>
      <c r="DW65">
        <v>3</v>
      </c>
      <c r="DX65">
        <v>4</v>
      </c>
      <c r="DY65">
        <v>3</v>
      </c>
      <c r="DZ65">
        <v>6</v>
      </c>
      <c r="EA65">
        <v>3</v>
      </c>
      <c r="EB65">
        <v>3</v>
      </c>
      <c r="EC65">
        <v>6</v>
      </c>
      <c r="ED65">
        <v>5</v>
      </c>
      <c r="EE65">
        <v>5</v>
      </c>
      <c r="EF65">
        <v>3</v>
      </c>
      <c r="EG65">
        <v>5</v>
      </c>
      <c r="EH65">
        <v>3</v>
      </c>
      <c r="EI65">
        <v>3</v>
      </c>
      <c r="EJ65">
        <v>3</v>
      </c>
      <c r="EK65">
        <v>2</v>
      </c>
      <c r="EL65">
        <v>1</v>
      </c>
      <c r="EM65">
        <v>0</v>
      </c>
      <c r="EN65">
        <v>0</v>
      </c>
      <c r="EO65">
        <v>0</v>
      </c>
      <c r="EP65">
        <v>15</v>
      </c>
      <c r="EQ65">
        <v>10</v>
      </c>
      <c r="ER65">
        <v>5</v>
      </c>
      <c r="ES65">
        <v>0</v>
      </c>
      <c r="ET65">
        <v>10</v>
      </c>
      <c r="EU65">
        <v>0</v>
      </c>
      <c r="EV65">
        <v>0</v>
      </c>
      <c r="EW65">
        <v>15</v>
      </c>
      <c r="EX65">
        <v>10</v>
      </c>
      <c r="EY65">
        <v>10</v>
      </c>
      <c r="EZ65">
        <v>15</v>
      </c>
      <c r="FA65">
        <v>15</v>
      </c>
      <c r="FB65">
        <v>15</v>
      </c>
      <c r="FC65">
        <v>20</v>
      </c>
      <c r="FD65">
        <v>25</v>
      </c>
      <c r="FE65">
        <v>15</v>
      </c>
      <c r="FF65">
        <v>30</v>
      </c>
      <c r="FG65">
        <v>15</v>
      </c>
      <c r="FH65">
        <v>35</v>
      </c>
      <c r="FI65">
        <v>20</v>
      </c>
      <c r="FJ65">
        <v>20</v>
      </c>
      <c r="FK65">
        <v>30</v>
      </c>
      <c r="FL65">
        <v>15</v>
      </c>
      <c r="FM65">
        <v>10</v>
      </c>
      <c r="FN65">
        <v>20</v>
      </c>
      <c r="FO65">
        <v>0</v>
      </c>
      <c r="FP65">
        <v>0</v>
      </c>
      <c r="FQ65">
        <v>6100</v>
      </c>
      <c r="FR65">
        <v>6291</v>
      </c>
      <c r="FS65">
        <v>6534</v>
      </c>
      <c r="FT65">
        <v>6767</v>
      </c>
      <c r="FU65">
        <v>6942</v>
      </c>
      <c r="FV65">
        <v>7095</v>
      </c>
      <c r="FW65">
        <v>7236</v>
      </c>
      <c r="FX65">
        <v>7358</v>
      </c>
      <c r="FY65">
        <v>7489</v>
      </c>
      <c r="FZ65">
        <v>7617</v>
      </c>
      <c r="GA65">
        <v>7716</v>
      </c>
      <c r="GB65">
        <v>7790</v>
      </c>
      <c r="GC65">
        <v>7881</v>
      </c>
      <c r="GD65">
        <v>7946</v>
      </c>
      <c r="GE65">
        <v>7997</v>
      </c>
      <c r="GF65">
        <v>8068</v>
      </c>
      <c r="GG65">
        <v>8133</v>
      </c>
      <c r="GH65">
        <v>8196</v>
      </c>
      <c r="GI65">
        <v>8185</v>
      </c>
      <c r="GJ65">
        <v>8180</v>
      </c>
      <c r="GK65">
        <v>8119</v>
      </c>
      <c r="GL65">
        <v>8114</v>
      </c>
      <c r="GM65">
        <v>8096</v>
      </c>
      <c r="GN65">
        <v>8085</v>
      </c>
      <c r="GO65">
        <v>8153</v>
      </c>
      <c r="GP65">
        <v>8114</v>
      </c>
      <c r="GQ65">
        <v>0</v>
      </c>
      <c r="GR65">
        <v>0</v>
      </c>
      <c r="GS65">
        <v>661</v>
      </c>
      <c r="GT65">
        <v>846</v>
      </c>
      <c r="GU65">
        <v>1013</v>
      </c>
      <c r="GV65">
        <v>1178</v>
      </c>
      <c r="GW65">
        <v>1358</v>
      </c>
      <c r="GX65">
        <v>1546</v>
      </c>
      <c r="GY65">
        <v>1729</v>
      </c>
      <c r="GZ65">
        <v>1917</v>
      </c>
      <c r="HA65">
        <v>2090</v>
      </c>
      <c r="HB65">
        <v>2249</v>
      </c>
      <c r="HC65">
        <v>2405</v>
      </c>
      <c r="HD65">
        <v>2584</v>
      </c>
      <c r="HE65">
        <v>2684</v>
      </c>
      <c r="HF65">
        <v>2827</v>
      </c>
      <c r="HG65">
        <v>2948</v>
      </c>
      <c r="HH65">
        <v>3068</v>
      </c>
      <c r="HI65">
        <v>3186</v>
      </c>
      <c r="HJ65">
        <v>3282</v>
      </c>
      <c r="HK65">
        <v>3381</v>
      </c>
      <c r="HL65">
        <v>3472</v>
      </c>
      <c r="HM65">
        <v>3558</v>
      </c>
      <c r="HN65">
        <v>3622</v>
      </c>
      <c r="HO65">
        <v>3721</v>
      </c>
      <c r="HP65">
        <v>3798</v>
      </c>
      <c r="HQ65">
        <v>3877</v>
      </c>
      <c r="HR65">
        <v>3914</v>
      </c>
      <c r="HS65">
        <v>0</v>
      </c>
      <c r="HT65">
        <v>0</v>
      </c>
      <c r="HU65">
        <v>87</v>
      </c>
      <c r="HV65">
        <v>96</v>
      </c>
      <c r="HW65">
        <v>114</v>
      </c>
      <c r="HX65">
        <v>130</v>
      </c>
      <c r="HY65">
        <v>144</v>
      </c>
      <c r="HZ65">
        <v>174</v>
      </c>
      <c r="IA65">
        <v>187</v>
      </c>
      <c r="IB65">
        <v>208</v>
      </c>
      <c r="IC65">
        <v>230</v>
      </c>
      <c r="ID65">
        <v>233</v>
      </c>
      <c r="IE65">
        <v>256</v>
      </c>
      <c r="IF65">
        <v>261</v>
      </c>
      <c r="IG65">
        <v>284</v>
      </c>
      <c r="IH65">
        <v>327</v>
      </c>
      <c r="II65">
        <v>356</v>
      </c>
      <c r="IJ65">
        <v>390</v>
      </c>
      <c r="IK65">
        <v>416</v>
      </c>
      <c r="IL65">
        <v>417</v>
      </c>
      <c r="IM65">
        <v>430</v>
      </c>
      <c r="IN65">
        <v>450</v>
      </c>
      <c r="IO65">
        <v>477</v>
      </c>
      <c r="IP65">
        <v>496</v>
      </c>
      <c r="IQ65">
        <v>478</v>
      </c>
      <c r="IR65">
        <v>491</v>
      </c>
      <c r="IS65">
        <v>501</v>
      </c>
      <c r="IT65">
        <v>545</v>
      </c>
      <c r="IU65">
        <v>0</v>
      </c>
      <c r="IV65">
        <v>0</v>
      </c>
      <c r="IW65">
        <v>11</v>
      </c>
      <c r="IX65">
        <v>6</v>
      </c>
      <c r="IY65">
        <v>6</v>
      </c>
      <c r="IZ65">
        <v>6</v>
      </c>
      <c r="JA65">
        <v>7</v>
      </c>
      <c r="JB65">
        <v>9</v>
      </c>
      <c r="JC65">
        <v>8</v>
      </c>
      <c r="JD65">
        <v>5</v>
      </c>
      <c r="JE65">
        <v>13</v>
      </c>
      <c r="JF65">
        <v>11</v>
      </c>
      <c r="JG65">
        <v>17</v>
      </c>
      <c r="JH65">
        <v>27</v>
      </c>
      <c r="JI65">
        <v>18</v>
      </c>
      <c r="JJ65">
        <v>18</v>
      </c>
      <c r="JK65">
        <v>20</v>
      </c>
      <c r="JL65">
        <v>15</v>
      </c>
      <c r="JM65">
        <v>22</v>
      </c>
      <c r="JN65">
        <v>26</v>
      </c>
      <c r="JO65">
        <v>24</v>
      </c>
      <c r="JP65">
        <v>30</v>
      </c>
      <c r="JQ65">
        <v>33</v>
      </c>
      <c r="JR65">
        <v>31</v>
      </c>
      <c r="JS65">
        <v>32</v>
      </c>
      <c r="JT65">
        <v>29</v>
      </c>
      <c r="JU65">
        <v>32</v>
      </c>
      <c r="JV65">
        <v>26</v>
      </c>
      <c r="JW65">
        <v>0</v>
      </c>
      <c r="JX65">
        <v>0</v>
      </c>
      <c r="JY65">
        <v>0</v>
      </c>
      <c r="JZ65">
        <v>13</v>
      </c>
      <c r="KA65">
        <v>19</v>
      </c>
      <c r="KB65">
        <v>25</v>
      </c>
      <c r="KC65">
        <v>36</v>
      </c>
      <c r="KD65">
        <v>46</v>
      </c>
      <c r="KE65">
        <v>59</v>
      </c>
      <c r="KF65">
        <v>79</v>
      </c>
      <c r="KG65">
        <v>96</v>
      </c>
      <c r="KH65">
        <v>119</v>
      </c>
      <c r="KI65">
        <v>140</v>
      </c>
      <c r="KJ65">
        <v>168</v>
      </c>
      <c r="KK65">
        <v>204</v>
      </c>
      <c r="KL65">
        <v>233</v>
      </c>
      <c r="KM65">
        <v>265</v>
      </c>
      <c r="KN65">
        <v>301</v>
      </c>
      <c r="KO65">
        <v>335</v>
      </c>
      <c r="KP65">
        <v>376</v>
      </c>
      <c r="KQ65">
        <v>422</v>
      </c>
      <c r="KR65">
        <v>461</v>
      </c>
      <c r="KS65">
        <v>505</v>
      </c>
      <c r="KT65">
        <v>551</v>
      </c>
      <c r="KU65">
        <v>609</v>
      </c>
      <c r="KV65">
        <v>657</v>
      </c>
      <c r="KW65">
        <v>707</v>
      </c>
      <c r="KX65">
        <v>765</v>
      </c>
      <c r="KY65">
        <v>0</v>
      </c>
      <c r="KZ65">
        <v>0</v>
      </c>
      <c r="LA65">
        <v>0</v>
      </c>
      <c r="LB65">
        <v>194</v>
      </c>
      <c r="LC65">
        <v>389</v>
      </c>
      <c r="LD65">
        <v>604</v>
      </c>
      <c r="LE65">
        <v>802</v>
      </c>
      <c r="LF65">
        <v>982</v>
      </c>
      <c r="LG65">
        <v>1157</v>
      </c>
      <c r="LH65">
        <v>1331</v>
      </c>
      <c r="LI65">
        <v>1506</v>
      </c>
      <c r="LJ65">
        <v>1656</v>
      </c>
      <c r="LK65">
        <v>1812</v>
      </c>
      <c r="LL65">
        <v>1952</v>
      </c>
      <c r="LM65">
        <v>2119</v>
      </c>
      <c r="LN65">
        <v>2303</v>
      </c>
      <c r="LO65">
        <v>2452</v>
      </c>
      <c r="LP65">
        <v>2629</v>
      </c>
      <c r="LQ65">
        <v>2786</v>
      </c>
      <c r="LR65">
        <v>2950</v>
      </c>
      <c r="LS65">
        <v>3107</v>
      </c>
      <c r="LT65">
        <v>3262</v>
      </c>
      <c r="LU65">
        <v>3421</v>
      </c>
      <c r="LV65">
        <v>3572</v>
      </c>
      <c r="LW65">
        <v>3714</v>
      </c>
      <c r="LX65">
        <v>3862</v>
      </c>
      <c r="LY65">
        <v>4002</v>
      </c>
      <c r="LZ65">
        <v>4138</v>
      </c>
      <c r="MA65">
        <v>0</v>
      </c>
      <c r="MB65">
        <v>0</v>
      </c>
      <c r="MC65">
        <v>1515</v>
      </c>
      <c r="MD65">
        <v>1527</v>
      </c>
      <c r="ME65">
        <v>1522</v>
      </c>
      <c r="MF65">
        <v>1553</v>
      </c>
      <c r="MG65">
        <v>1574</v>
      </c>
      <c r="MH65">
        <v>1592</v>
      </c>
      <c r="MI65">
        <v>1626</v>
      </c>
      <c r="MJ65">
        <v>1669</v>
      </c>
      <c r="MK65">
        <v>1708</v>
      </c>
      <c r="ML65">
        <v>1748</v>
      </c>
      <c r="MM65">
        <v>1772</v>
      </c>
      <c r="MN65">
        <v>1810</v>
      </c>
      <c r="MO65">
        <v>1836</v>
      </c>
      <c r="MP65">
        <v>1880</v>
      </c>
      <c r="MQ65">
        <v>1910</v>
      </c>
      <c r="MR65">
        <v>1963</v>
      </c>
      <c r="MS65">
        <v>2015</v>
      </c>
      <c r="MT65">
        <v>2045</v>
      </c>
      <c r="MU65">
        <v>2073</v>
      </c>
      <c r="MV65">
        <v>2138</v>
      </c>
      <c r="MW65">
        <v>2157</v>
      </c>
      <c r="MX65">
        <v>2199</v>
      </c>
      <c r="MY65">
        <v>2215</v>
      </c>
      <c r="MZ65">
        <v>2244</v>
      </c>
      <c r="NA65">
        <v>2297</v>
      </c>
      <c r="NB65">
        <v>2323</v>
      </c>
      <c r="NC65">
        <v>0</v>
      </c>
      <c r="ND65">
        <v>0</v>
      </c>
      <c r="NE65">
        <v>0</v>
      </c>
      <c r="NF65">
        <v>37</v>
      </c>
      <c r="NG65">
        <v>73</v>
      </c>
      <c r="NH65">
        <v>108</v>
      </c>
      <c r="NI65">
        <v>142</v>
      </c>
      <c r="NJ65">
        <v>171</v>
      </c>
      <c r="NK65">
        <v>199</v>
      </c>
      <c r="NL65">
        <v>239</v>
      </c>
      <c r="NM65">
        <v>269</v>
      </c>
      <c r="NN65">
        <v>307</v>
      </c>
      <c r="NO65">
        <v>340</v>
      </c>
      <c r="NP65">
        <v>383</v>
      </c>
      <c r="NQ65">
        <v>427</v>
      </c>
      <c r="NR65">
        <v>461</v>
      </c>
      <c r="NS65">
        <v>499</v>
      </c>
      <c r="NT65">
        <v>528</v>
      </c>
      <c r="NU65">
        <v>562</v>
      </c>
      <c r="NV65">
        <v>602</v>
      </c>
      <c r="NW65">
        <v>637</v>
      </c>
      <c r="NX65">
        <v>668</v>
      </c>
      <c r="NY65">
        <v>718</v>
      </c>
      <c r="NZ65">
        <v>758</v>
      </c>
      <c r="OA65">
        <v>784</v>
      </c>
      <c r="OB65">
        <v>814</v>
      </c>
      <c r="OC65">
        <v>854</v>
      </c>
      <c r="OD65">
        <v>899</v>
      </c>
      <c r="OE65">
        <v>0</v>
      </c>
      <c r="OF65">
        <v>0</v>
      </c>
      <c r="OG65">
        <v>2107</v>
      </c>
      <c r="OH65">
        <v>2266</v>
      </c>
      <c r="OI65">
        <v>2433</v>
      </c>
      <c r="OJ65">
        <v>2654</v>
      </c>
      <c r="OK65">
        <v>2840</v>
      </c>
      <c r="OL65">
        <v>2999</v>
      </c>
      <c r="OM65">
        <v>3237</v>
      </c>
      <c r="ON65">
        <v>3406</v>
      </c>
      <c r="OO65">
        <v>3575</v>
      </c>
      <c r="OP65">
        <v>3737</v>
      </c>
      <c r="OQ65">
        <v>3922</v>
      </c>
      <c r="OR65">
        <v>4112</v>
      </c>
      <c r="OS65">
        <v>4235</v>
      </c>
      <c r="OT65">
        <v>4380</v>
      </c>
      <c r="OU65">
        <v>4516</v>
      </c>
      <c r="OV65">
        <v>4640</v>
      </c>
      <c r="OW65">
        <v>4796</v>
      </c>
      <c r="OX65">
        <v>4881</v>
      </c>
      <c r="OY65">
        <v>5021</v>
      </c>
      <c r="OZ65">
        <v>5142</v>
      </c>
      <c r="PA65">
        <v>5245</v>
      </c>
      <c r="PB65">
        <v>5369</v>
      </c>
      <c r="PC65">
        <v>5437</v>
      </c>
      <c r="PD65">
        <v>5514</v>
      </c>
      <c r="PE65">
        <v>5584</v>
      </c>
      <c r="PF65">
        <v>5640</v>
      </c>
      <c r="PG65">
        <v>0</v>
      </c>
      <c r="PH65">
        <v>0</v>
      </c>
      <c r="PI65">
        <v>0</v>
      </c>
      <c r="PJ65">
        <v>76</v>
      </c>
      <c r="PK65">
        <v>144</v>
      </c>
      <c r="PL65">
        <v>212</v>
      </c>
      <c r="PM65">
        <v>273</v>
      </c>
      <c r="PN65">
        <v>356</v>
      </c>
      <c r="PO65">
        <v>435</v>
      </c>
      <c r="PP65">
        <v>527</v>
      </c>
      <c r="PQ65">
        <v>614</v>
      </c>
      <c r="PR65">
        <v>700</v>
      </c>
      <c r="PS65">
        <v>792</v>
      </c>
      <c r="PT65">
        <v>901</v>
      </c>
      <c r="PU65">
        <v>1018</v>
      </c>
      <c r="PV65">
        <v>1127</v>
      </c>
      <c r="PW65">
        <v>1263</v>
      </c>
      <c r="PX65">
        <v>1390</v>
      </c>
      <c r="PY65">
        <v>1502</v>
      </c>
      <c r="PZ65">
        <v>1655</v>
      </c>
      <c r="QA65">
        <v>1784</v>
      </c>
      <c r="QB65">
        <v>1911</v>
      </c>
      <c r="QC65">
        <v>2063</v>
      </c>
      <c r="QD65">
        <v>2224</v>
      </c>
      <c r="QE65">
        <v>2409</v>
      </c>
      <c r="QF65">
        <v>2585</v>
      </c>
      <c r="QG65">
        <v>2750</v>
      </c>
      <c r="QH65">
        <v>2927</v>
      </c>
      <c r="QI65">
        <v>0</v>
      </c>
      <c r="QJ65">
        <v>0</v>
      </c>
      <c r="QK65">
        <v>7505</v>
      </c>
      <c r="QL65">
        <v>8265</v>
      </c>
      <c r="QM65">
        <v>8101</v>
      </c>
      <c r="QN65">
        <v>7806</v>
      </c>
      <c r="QO65">
        <v>7599</v>
      </c>
      <c r="QP65">
        <v>7322</v>
      </c>
      <c r="QQ65">
        <v>7133</v>
      </c>
      <c r="QR65">
        <v>6947</v>
      </c>
      <c r="QS65">
        <v>6859</v>
      </c>
      <c r="QT65">
        <v>6752</v>
      </c>
      <c r="QU65">
        <v>6593</v>
      </c>
      <c r="QV65">
        <v>6527</v>
      </c>
      <c r="QW65">
        <v>6414</v>
      </c>
      <c r="QX65">
        <v>6362</v>
      </c>
      <c r="QY65">
        <v>6371</v>
      </c>
      <c r="QZ65">
        <v>6349</v>
      </c>
      <c r="RA65">
        <v>6357</v>
      </c>
      <c r="RB65">
        <v>6284</v>
      </c>
      <c r="RC65">
        <v>6245</v>
      </c>
      <c r="RD65">
        <v>6246</v>
      </c>
      <c r="RE65">
        <v>6179</v>
      </c>
      <c r="RF65">
        <v>6092</v>
      </c>
      <c r="RG65">
        <v>6097</v>
      </c>
      <c r="RH65">
        <v>6102</v>
      </c>
      <c r="RI65">
        <v>6111</v>
      </c>
      <c r="RJ65">
        <v>6136</v>
      </c>
      <c r="RK65">
        <v>0</v>
      </c>
      <c r="RL65">
        <v>0</v>
      </c>
      <c r="RM65">
        <v>8500</v>
      </c>
      <c r="RN65">
        <v>9282</v>
      </c>
      <c r="RO65">
        <v>9992</v>
      </c>
      <c r="RP65">
        <v>10690</v>
      </c>
      <c r="RQ65">
        <v>11259</v>
      </c>
      <c r="RR65">
        <v>11769</v>
      </c>
      <c r="RS65">
        <v>12126</v>
      </c>
      <c r="RT65">
        <v>12429</v>
      </c>
      <c r="RU65">
        <v>12719</v>
      </c>
      <c r="RV65">
        <v>13001</v>
      </c>
      <c r="RW65">
        <v>13239</v>
      </c>
      <c r="RX65">
        <v>13466</v>
      </c>
      <c r="RY65">
        <v>13668</v>
      </c>
      <c r="RZ65">
        <v>13789</v>
      </c>
      <c r="SA65">
        <v>13823</v>
      </c>
      <c r="SB65">
        <v>13972</v>
      </c>
      <c r="SC65">
        <v>14060</v>
      </c>
      <c r="SD65">
        <v>14176</v>
      </c>
      <c r="SE65">
        <v>14226</v>
      </c>
      <c r="SF65">
        <v>14256</v>
      </c>
      <c r="SG65">
        <v>14309</v>
      </c>
      <c r="SH65">
        <v>14339</v>
      </c>
      <c r="SI65">
        <v>14369</v>
      </c>
      <c r="SJ65">
        <v>14406</v>
      </c>
      <c r="SK65">
        <v>14419</v>
      </c>
      <c r="SL65">
        <v>14401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650479.56339999998</v>
      </c>
      <c r="SU65">
        <v>644084.11789999995</v>
      </c>
      <c r="SV65">
        <v>635867.44530000002</v>
      </c>
      <c r="SW65">
        <v>628338.12719999999</v>
      </c>
      <c r="SX65">
        <v>620463.60750000004</v>
      </c>
      <c r="SY65">
        <v>610221.28520000004</v>
      </c>
      <c r="SZ65">
        <v>598129.69790000003</v>
      </c>
      <c r="TA65">
        <v>587492.07339999999</v>
      </c>
      <c r="TB65">
        <v>575084.97329999995</v>
      </c>
      <c r="TC65">
        <v>561918.49990000005</v>
      </c>
      <c r="TD65">
        <v>550395.53139999998</v>
      </c>
      <c r="TE65">
        <v>538669.71239999996</v>
      </c>
      <c r="TF65">
        <v>527031.42339999997</v>
      </c>
      <c r="TG65">
        <v>510994.25719999999</v>
      </c>
      <c r="TH65">
        <v>495807.86829999997</v>
      </c>
      <c r="TI65">
        <v>477777.20730000001</v>
      </c>
      <c r="TJ65">
        <v>463575.7023</v>
      </c>
      <c r="TK65">
        <v>449075.05969999998</v>
      </c>
      <c r="TL65">
        <v>435402.81880000001</v>
      </c>
      <c r="TM65">
        <v>426276.53769999999</v>
      </c>
      <c r="TN65">
        <v>411881.00719999999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395139.70059999998</v>
      </c>
      <c r="TW65">
        <v>429041.14740000002</v>
      </c>
      <c r="TX65">
        <v>461837.12430000002</v>
      </c>
      <c r="TY65">
        <v>488850.19059999997</v>
      </c>
      <c r="TZ65">
        <v>510718.66899999999</v>
      </c>
      <c r="UA65">
        <v>530237.12760000001</v>
      </c>
      <c r="UB65">
        <v>553108.50679999997</v>
      </c>
      <c r="UC65">
        <v>557780.22790000006</v>
      </c>
      <c r="UD65">
        <v>570386.43389999995</v>
      </c>
      <c r="UE65">
        <v>577475.59329999995</v>
      </c>
      <c r="UF65">
        <v>583477.73060000001</v>
      </c>
      <c r="UG65">
        <v>588271.05020000006</v>
      </c>
      <c r="UH65">
        <v>588346.34140000003</v>
      </c>
      <c r="UI65">
        <v>588440.3247</v>
      </c>
      <c r="UJ65">
        <v>586677.9253</v>
      </c>
      <c r="UK65">
        <v>583698.73219999997</v>
      </c>
      <c r="UL65">
        <v>576891.35060000001</v>
      </c>
      <c r="UM65">
        <v>575397.57460000005</v>
      </c>
      <c r="UN65">
        <v>570198.52899999998</v>
      </c>
      <c r="UO65">
        <v>565105.72679999995</v>
      </c>
      <c r="UP65">
        <v>553882.32189999998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630083.37760000001</v>
      </c>
      <c r="UY65">
        <v>657435.50730000006</v>
      </c>
      <c r="UZ65">
        <v>709966.17779999995</v>
      </c>
      <c r="VA65">
        <v>762192.96539999999</v>
      </c>
      <c r="VB65">
        <v>749645.25509999995</v>
      </c>
      <c r="VC65">
        <v>799654.92440000002</v>
      </c>
      <c r="VD65">
        <v>791527.36369999999</v>
      </c>
      <c r="VE65">
        <v>836193.02639999997</v>
      </c>
      <c r="VF65">
        <v>934757.00690000004</v>
      </c>
      <c r="VG65">
        <v>988015.48190000001</v>
      </c>
      <c r="VH65">
        <v>1050000</v>
      </c>
      <c r="VI65">
        <v>1090000</v>
      </c>
      <c r="VJ65">
        <v>1060000</v>
      </c>
      <c r="VK65">
        <v>1060000</v>
      </c>
      <c r="VL65">
        <v>1080000</v>
      </c>
      <c r="VM65">
        <v>1110000</v>
      </c>
      <c r="VN65">
        <v>1120000</v>
      </c>
      <c r="VO65">
        <v>1050000</v>
      </c>
      <c r="VP65">
        <v>1040000</v>
      </c>
      <c r="VQ65">
        <v>1030000</v>
      </c>
      <c r="VR65">
        <v>1090000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412770.30579999997</v>
      </c>
      <c r="WA65">
        <v>356220.32860000001</v>
      </c>
      <c r="WB65">
        <v>216153.11199999999</v>
      </c>
      <c r="WC65">
        <v>545629.21479999996</v>
      </c>
      <c r="WD65">
        <v>448239.08610000001</v>
      </c>
      <c r="WE65">
        <v>672556.4399</v>
      </c>
      <c r="WF65">
        <v>1040000</v>
      </c>
      <c r="WG65">
        <v>671240.06350000005</v>
      </c>
      <c r="WH65">
        <v>651689.38210000005</v>
      </c>
      <c r="WI65">
        <v>703009.04209999996</v>
      </c>
      <c r="WJ65">
        <v>511899.788</v>
      </c>
      <c r="WK65">
        <v>728918.79189999995</v>
      </c>
      <c r="WL65">
        <v>836358.71979999996</v>
      </c>
      <c r="WM65">
        <v>749537.31420000002</v>
      </c>
      <c r="WN65">
        <v>909632.6629</v>
      </c>
      <c r="WO65">
        <v>971452.35840000003</v>
      </c>
      <c r="WP65">
        <v>885996.56110000005</v>
      </c>
      <c r="WQ65">
        <v>887938.92749999999</v>
      </c>
      <c r="WR65">
        <v>781256.94469999999</v>
      </c>
      <c r="WS65">
        <v>836967.60060000001</v>
      </c>
      <c r="WT65">
        <v>660229.2966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23800000</v>
      </c>
      <c r="ZG65">
        <v>23600000</v>
      </c>
      <c r="ZH65">
        <v>23500000</v>
      </c>
      <c r="ZI65">
        <v>23400000</v>
      </c>
      <c r="ZJ65">
        <v>23200000</v>
      </c>
      <c r="ZK65">
        <v>22800000</v>
      </c>
      <c r="ZL65">
        <v>22700000</v>
      </c>
      <c r="ZM65">
        <v>22300000</v>
      </c>
      <c r="ZN65">
        <v>22200000</v>
      </c>
      <c r="ZO65">
        <v>21900000</v>
      </c>
      <c r="ZP65">
        <v>21800000</v>
      </c>
      <c r="ZQ65">
        <v>21800000</v>
      </c>
      <c r="ZR65">
        <v>21400000</v>
      </c>
      <c r="ZS65">
        <v>21100000</v>
      </c>
      <c r="ZT65">
        <v>21100000</v>
      </c>
      <c r="ZU65">
        <v>20700000</v>
      </c>
      <c r="ZV65">
        <v>20500000</v>
      </c>
      <c r="ZW65">
        <v>20000000</v>
      </c>
      <c r="ZX65">
        <v>19700000</v>
      </c>
      <c r="ZY65">
        <v>19600000</v>
      </c>
      <c r="ZZ65">
        <v>19200000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16900000</v>
      </c>
      <c r="ABK65">
        <v>17800000</v>
      </c>
      <c r="ABL65">
        <v>18100000</v>
      </c>
      <c r="ABM65">
        <v>18500000</v>
      </c>
      <c r="ABN65">
        <v>18800000</v>
      </c>
      <c r="ABO65">
        <v>19100000</v>
      </c>
      <c r="ABP65">
        <v>19500000</v>
      </c>
      <c r="ABQ65">
        <v>19500000</v>
      </c>
      <c r="ABR65">
        <v>19500000</v>
      </c>
      <c r="ABS65">
        <v>19600000</v>
      </c>
      <c r="ABT65">
        <v>19500000</v>
      </c>
      <c r="ABU65">
        <v>19600000</v>
      </c>
      <c r="ABV65">
        <v>19300000</v>
      </c>
      <c r="ABW65">
        <v>19300000</v>
      </c>
      <c r="ABX65">
        <v>19200000</v>
      </c>
      <c r="ABY65">
        <v>19000000</v>
      </c>
      <c r="ABZ65">
        <v>18900000</v>
      </c>
      <c r="ACA65">
        <v>18600000</v>
      </c>
      <c r="ACB65">
        <v>18300000</v>
      </c>
      <c r="ACC65">
        <v>18000000</v>
      </c>
      <c r="ACD65">
        <v>17600000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1440000</v>
      </c>
      <c r="ADO65">
        <v>1360000</v>
      </c>
      <c r="ADP65">
        <v>1280000</v>
      </c>
      <c r="ADQ65">
        <v>1230000</v>
      </c>
      <c r="ADR65">
        <v>1180000</v>
      </c>
      <c r="ADS65">
        <v>1110000</v>
      </c>
      <c r="ADT65">
        <v>1070000</v>
      </c>
      <c r="ADU65">
        <v>1020000</v>
      </c>
      <c r="ADV65">
        <v>984346.34779999999</v>
      </c>
      <c r="ADW65">
        <v>957028.01249999995</v>
      </c>
      <c r="ADX65">
        <v>925944.9068</v>
      </c>
      <c r="ADY65">
        <v>900108.38379999995</v>
      </c>
      <c r="ADZ65">
        <v>863856.38399999996</v>
      </c>
      <c r="AEA65">
        <v>833490.37439999997</v>
      </c>
      <c r="AEB65">
        <v>809343.53359999997</v>
      </c>
      <c r="AEC65">
        <v>777341.56759999995</v>
      </c>
      <c r="AED65">
        <v>744074.40639999998</v>
      </c>
      <c r="AEE65">
        <v>722995.24690000003</v>
      </c>
      <c r="AEF65">
        <v>702512.77439999999</v>
      </c>
      <c r="AEG65">
        <v>683057.21250000002</v>
      </c>
      <c r="AEH65">
        <v>665875.3284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11200000</v>
      </c>
      <c r="AEQ65">
        <v>11200000</v>
      </c>
      <c r="AER65">
        <v>11100000</v>
      </c>
      <c r="AES65">
        <v>11000000</v>
      </c>
      <c r="AET65">
        <v>11000000</v>
      </c>
      <c r="AEU65">
        <v>10800000</v>
      </c>
      <c r="AEV65">
        <v>10700000</v>
      </c>
      <c r="AEW65">
        <v>10600000</v>
      </c>
      <c r="AEX65">
        <v>10300000</v>
      </c>
      <c r="AEY65">
        <v>10100000</v>
      </c>
      <c r="AEZ65">
        <v>9870000</v>
      </c>
      <c r="AFA65">
        <v>9640000</v>
      </c>
      <c r="AFB65">
        <v>9440000</v>
      </c>
      <c r="AFC65">
        <v>9200000</v>
      </c>
      <c r="AFD65">
        <v>8950000</v>
      </c>
      <c r="AFE65">
        <v>8720000</v>
      </c>
      <c r="AFF65">
        <v>8480000</v>
      </c>
      <c r="AFG65">
        <v>8250000</v>
      </c>
      <c r="AFH65">
        <v>8030000</v>
      </c>
      <c r="AFI65">
        <v>7810000</v>
      </c>
      <c r="AFJ65">
        <v>7570000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276.54614099999998</v>
      </c>
      <c r="AGU65">
        <v>300.27272240000002</v>
      </c>
      <c r="AGV65">
        <v>323.22561940000003</v>
      </c>
      <c r="AGW65">
        <v>342.13123489999998</v>
      </c>
      <c r="AGX65">
        <v>357.4363113</v>
      </c>
      <c r="AGY65">
        <v>371.09668099999999</v>
      </c>
      <c r="AGZ65">
        <v>387.10365689999998</v>
      </c>
      <c r="AHA65">
        <v>390.3732511</v>
      </c>
      <c r="AHB65">
        <v>399.19594749999999</v>
      </c>
      <c r="AHC65">
        <v>404.1574324</v>
      </c>
      <c r="AHD65">
        <v>408.35814390000002</v>
      </c>
      <c r="AHE65">
        <v>411.71284109999999</v>
      </c>
      <c r="AHF65">
        <v>411.76553510000002</v>
      </c>
      <c r="AHG65">
        <v>411.83131120000002</v>
      </c>
      <c r="AHH65">
        <v>410.5978619</v>
      </c>
      <c r="AHI65">
        <v>408.51281619999997</v>
      </c>
      <c r="AHJ65">
        <v>403.74853890000003</v>
      </c>
      <c r="AHK65">
        <v>402.70309090000001</v>
      </c>
      <c r="AHL65">
        <v>399.06443860000002</v>
      </c>
      <c r="AHM65">
        <v>395.50014270000003</v>
      </c>
      <c r="AHN65">
        <v>387.64522629999999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39.69420186</v>
      </c>
      <c r="AHW65">
        <v>41.417340410000001</v>
      </c>
      <c r="AHX65">
        <v>44.726685029999999</v>
      </c>
      <c r="AHY65">
        <v>48.016885539999997</v>
      </c>
      <c r="AHZ65">
        <v>47.226400720000001</v>
      </c>
      <c r="AIA65">
        <v>50.376926470000001</v>
      </c>
      <c r="AIB65">
        <v>49.86490371</v>
      </c>
      <c r="AIC65">
        <v>52.67876596</v>
      </c>
      <c r="AID65">
        <v>58.888132329999998</v>
      </c>
      <c r="AIE65">
        <v>62.24332742</v>
      </c>
      <c r="AIF65">
        <v>66.201859099999993</v>
      </c>
      <c r="AIG65">
        <v>68.558559590000002</v>
      </c>
      <c r="AIH65">
        <v>66.721712440000005</v>
      </c>
      <c r="AII65">
        <v>66.797830899999994</v>
      </c>
      <c r="AIJ65">
        <v>67.868647339999995</v>
      </c>
      <c r="AIK65">
        <v>69.845404049999999</v>
      </c>
      <c r="AIL65">
        <v>70.512141850000006</v>
      </c>
      <c r="AIM65">
        <v>65.974013080000006</v>
      </c>
      <c r="AIN65">
        <v>65.794451850000002</v>
      </c>
      <c r="AIO65">
        <v>65.179088399999998</v>
      </c>
      <c r="AIP65">
        <v>68.838251999999997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2.2141562979999998</v>
      </c>
      <c r="AIY65">
        <v>1.910814496</v>
      </c>
      <c r="AIZ65">
        <v>1.1594748159999999</v>
      </c>
      <c r="AJA65">
        <v>2.926829632</v>
      </c>
      <c r="AJB65">
        <v>2.4044156800000001</v>
      </c>
      <c r="AJC65">
        <v>3.607684603</v>
      </c>
      <c r="AJD65">
        <v>5.5629631230000003</v>
      </c>
      <c r="AJE65">
        <v>3.6006233810000001</v>
      </c>
      <c r="AJF65">
        <v>3.4957508549999998</v>
      </c>
      <c r="AJG65">
        <v>3.7710365210000001</v>
      </c>
      <c r="AJH65">
        <v>2.7459003800000001</v>
      </c>
      <c r="AJI65">
        <v>3.9100199579999999</v>
      </c>
      <c r="AJJ65">
        <v>4.4863424050000003</v>
      </c>
      <c r="AJK65">
        <v>4.0206205280000002</v>
      </c>
      <c r="AJL65">
        <v>4.879393844</v>
      </c>
      <c r="AJM65">
        <v>5.2110031350000003</v>
      </c>
      <c r="AJN65">
        <v>4.7526065659999999</v>
      </c>
      <c r="AJO65">
        <v>4.7630256849999997</v>
      </c>
      <c r="AJP65">
        <v>4.1907689579999996</v>
      </c>
      <c r="AJQ65">
        <v>4.4896085250000004</v>
      </c>
      <c r="AJR65">
        <v>3.541560123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168.6903456</v>
      </c>
      <c r="AKA65">
        <v>177.89093270000001</v>
      </c>
      <c r="AKB65">
        <v>338.1153582</v>
      </c>
      <c r="AKC65">
        <v>248.86309130000001</v>
      </c>
      <c r="AKD65">
        <v>367.07225319999998</v>
      </c>
      <c r="AKE65">
        <v>296.6848061</v>
      </c>
      <c r="AKF65">
        <v>407.38194540000001</v>
      </c>
      <c r="AKG65">
        <v>448.38576810000001</v>
      </c>
      <c r="AKH65">
        <v>349.83652389999997</v>
      </c>
      <c r="AKI65">
        <v>409.14577329999997</v>
      </c>
      <c r="AKJ65">
        <v>432.0741486</v>
      </c>
      <c r="AKK65">
        <v>368.62908340000001</v>
      </c>
      <c r="AKL65">
        <v>416.6418448</v>
      </c>
      <c r="AKM65">
        <v>457.68113720000002</v>
      </c>
      <c r="AKN65">
        <v>396.78717399999999</v>
      </c>
      <c r="AKO65">
        <v>449.6064581</v>
      </c>
      <c r="AKP65">
        <v>400.15737150000001</v>
      </c>
      <c r="AKQ65">
        <v>516.55526480000003</v>
      </c>
      <c r="AKR65">
        <v>414.24822189999998</v>
      </c>
      <c r="AKS65">
        <v>422.34253990000002</v>
      </c>
      <c r="AKT65">
        <v>436.10709359999998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100.4006321</v>
      </c>
      <c r="AME65">
        <v>99.55812306</v>
      </c>
      <c r="AMF65">
        <v>99.214528099999995</v>
      </c>
      <c r="AMG65">
        <v>98.575633339999996</v>
      </c>
      <c r="AMH65">
        <v>97.945821530000003</v>
      </c>
      <c r="AMI65">
        <v>96.398655750000003</v>
      </c>
      <c r="AMJ65">
        <v>95.597956839999995</v>
      </c>
      <c r="AMK65">
        <v>94.146783650000003</v>
      </c>
      <c r="AML65">
        <v>93.595169569999996</v>
      </c>
      <c r="AMM65">
        <v>92.319135439999997</v>
      </c>
      <c r="AMN65">
        <v>92.117350110000004</v>
      </c>
      <c r="AMO65">
        <v>91.803441570000004</v>
      </c>
      <c r="AMP65">
        <v>90.456545809999994</v>
      </c>
      <c r="AMQ65">
        <v>89.024340429999995</v>
      </c>
      <c r="AMR65">
        <v>89.141500219999998</v>
      </c>
      <c r="AMS65">
        <v>87.314256119999996</v>
      </c>
      <c r="AMT65">
        <v>86.421742350000002</v>
      </c>
      <c r="AMU65">
        <v>84.515097030000007</v>
      </c>
      <c r="AMV65">
        <v>83.127781769999999</v>
      </c>
      <c r="AMW65">
        <v>82.612755800000002</v>
      </c>
      <c r="AMX65">
        <v>81.114426039999998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205.52699490000001</v>
      </c>
      <c r="ANG65">
        <v>195.5976316</v>
      </c>
      <c r="ANH65">
        <v>267.05035909999998</v>
      </c>
      <c r="ANI65">
        <v>157.29625089999999</v>
      </c>
      <c r="ANJ65">
        <v>207.97773230000001</v>
      </c>
      <c r="ANK65">
        <v>177.89640120000001</v>
      </c>
      <c r="ANL65">
        <v>213.75445790000001</v>
      </c>
      <c r="ANM65">
        <v>211.20991240000001</v>
      </c>
      <c r="ANN65">
        <v>189.22211179999999</v>
      </c>
      <c r="ANO65">
        <v>178.37862419999999</v>
      </c>
      <c r="ANP65">
        <v>134.9501052</v>
      </c>
      <c r="ANQ65">
        <v>169.04999100000001</v>
      </c>
      <c r="ANR65">
        <v>177.45264359999999</v>
      </c>
      <c r="ANS65">
        <v>115.5632344</v>
      </c>
      <c r="ANT65">
        <v>132.7688722</v>
      </c>
      <c r="ANU65">
        <v>187.55649210000001</v>
      </c>
      <c r="ANV65">
        <v>151.12809390000001</v>
      </c>
      <c r="ANW65">
        <v>68.738578099999998</v>
      </c>
      <c r="ANX65">
        <v>75.252513210000004</v>
      </c>
      <c r="ANY65">
        <v>116.4490417</v>
      </c>
      <c r="ANZ65">
        <v>137.0372983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82.246378759999999</v>
      </c>
      <c r="AOI65">
        <v>86.187799830000003</v>
      </c>
      <c r="AOJ65">
        <v>88.046179109999997</v>
      </c>
      <c r="AOK65">
        <v>89.723187039999999</v>
      </c>
      <c r="AOL65">
        <v>91.057247599999997</v>
      </c>
      <c r="AOM65">
        <v>92.781584600000002</v>
      </c>
      <c r="AON65">
        <v>94.443065970000006</v>
      </c>
      <c r="AOO65">
        <v>94.435038430000006</v>
      </c>
      <c r="AOP65">
        <v>94.823642169999999</v>
      </c>
      <c r="AOQ65">
        <v>94.920328069999997</v>
      </c>
      <c r="AOR65">
        <v>94.686061690000002</v>
      </c>
      <c r="AOS65">
        <v>95.018905230000001</v>
      </c>
      <c r="AOT65">
        <v>93.886344690000001</v>
      </c>
      <c r="AOU65">
        <v>93.766265610000005</v>
      </c>
      <c r="AOV65">
        <v>93.229047269999995</v>
      </c>
      <c r="AOW65">
        <v>92.326727340000005</v>
      </c>
      <c r="AOX65">
        <v>91.756772350000006</v>
      </c>
      <c r="AOY65">
        <v>90.212523759999996</v>
      </c>
      <c r="AOZ65">
        <v>88.825372360000003</v>
      </c>
      <c r="APA65">
        <v>87.333016270000002</v>
      </c>
      <c r="APB65">
        <v>85.639659039999998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890.67526869999995</v>
      </c>
      <c r="APK65">
        <v>774.70037830000001</v>
      </c>
      <c r="APL65">
        <v>921.76415310000004</v>
      </c>
      <c r="APM65">
        <v>895.20355210000002</v>
      </c>
      <c r="APN65">
        <v>888.66637800000001</v>
      </c>
      <c r="APO65">
        <v>799.81830649999995</v>
      </c>
      <c r="APP65">
        <v>866.40456589999997</v>
      </c>
      <c r="APQ65">
        <v>1076.3487680000001</v>
      </c>
      <c r="APR65">
        <v>936.58607700000005</v>
      </c>
      <c r="APS65">
        <v>1061.10877</v>
      </c>
      <c r="APT65">
        <v>940.71683629999995</v>
      </c>
      <c r="APU65">
        <v>815.85934039999995</v>
      </c>
      <c r="APV65">
        <v>1051.952333</v>
      </c>
      <c r="APW65">
        <v>830.76754779999999</v>
      </c>
      <c r="APX65">
        <v>909.30117949999999</v>
      </c>
      <c r="APY65">
        <v>950.53298070000005</v>
      </c>
      <c r="APZ65">
        <v>933.82551439999997</v>
      </c>
      <c r="AQA65">
        <v>1054.150367</v>
      </c>
      <c r="AQB65">
        <v>933.06483820000005</v>
      </c>
      <c r="AQC65">
        <v>849.54871189999994</v>
      </c>
      <c r="AQD65">
        <v>920.71113019999996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156.1343608</v>
      </c>
      <c r="ARO65">
        <v>156.18497980000001</v>
      </c>
      <c r="ARP65">
        <v>155.4249246</v>
      </c>
      <c r="ARQ65">
        <v>154.41881660000001</v>
      </c>
      <c r="ARR65">
        <v>153.24516679999999</v>
      </c>
      <c r="ARS65">
        <v>151.5053557</v>
      </c>
      <c r="ART65">
        <v>149.61467329999999</v>
      </c>
      <c r="ARU65">
        <v>147.43592670000001</v>
      </c>
      <c r="ARV65">
        <v>144.40888029999999</v>
      </c>
      <c r="ARW65">
        <v>140.54849920000001</v>
      </c>
      <c r="ARX65">
        <v>137.92571899999999</v>
      </c>
      <c r="ARY65">
        <v>134.75186220000001</v>
      </c>
      <c r="ARZ65">
        <v>131.9064204</v>
      </c>
      <c r="ASA65">
        <v>128.51618049999999</v>
      </c>
      <c r="ASB65">
        <v>125.0361139</v>
      </c>
      <c r="ASC65">
        <v>121.8455969</v>
      </c>
      <c r="ASD65">
        <v>118.54471479999999</v>
      </c>
      <c r="ASE65">
        <v>115.3327511</v>
      </c>
      <c r="ASF65">
        <v>112.26187520000001</v>
      </c>
      <c r="ASG65">
        <v>109.09046650000001</v>
      </c>
      <c r="ASH65">
        <v>105.7808574</v>
      </c>
    </row>
    <row r="66" spans="3:1178" x14ac:dyDescent="0.25">
      <c r="C66">
        <v>0</v>
      </c>
      <c r="D66">
        <v>0</v>
      </c>
      <c r="E66">
        <v>0</v>
      </c>
      <c r="F66">
        <v>316</v>
      </c>
      <c r="G66">
        <v>356</v>
      </c>
      <c r="H66">
        <v>307</v>
      </c>
      <c r="I66">
        <v>332</v>
      </c>
      <c r="J66">
        <v>309</v>
      </c>
      <c r="K66">
        <v>311</v>
      </c>
      <c r="L66">
        <v>341</v>
      </c>
      <c r="M66">
        <v>302</v>
      </c>
      <c r="N66">
        <v>294</v>
      </c>
      <c r="O66">
        <v>323</v>
      </c>
      <c r="P66">
        <v>316</v>
      </c>
      <c r="Q66">
        <v>307</v>
      </c>
      <c r="R66">
        <v>303</v>
      </c>
      <c r="S66">
        <v>329</v>
      </c>
      <c r="T66">
        <v>291</v>
      </c>
      <c r="U66">
        <v>309</v>
      </c>
      <c r="V66">
        <v>311</v>
      </c>
      <c r="W66">
        <v>284</v>
      </c>
      <c r="X66">
        <v>325</v>
      </c>
      <c r="Y66">
        <v>290</v>
      </c>
      <c r="Z66">
        <v>315</v>
      </c>
      <c r="AA66">
        <v>303</v>
      </c>
      <c r="AB66">
        <v>308</v>
      </c>
      <c r="AC66">
        <v>320</v>
      </c>
      <c r="AD66">
        <v>299</v>
      </c>
      <c r="AE66">
        <v>0</v>
      </c>
      <c r="AF66">
        <v>0</v>
      </c>
      <c r="AG66">
        <v>0</v>
      </c>
      <c r="AH66">
        <v>82</v>
      </c>
      <c r="AI66">
        <v>77</v>
      </c>
      <c r="AJ66">
        <v>95</v>
      </c>
      <c r="AK66">
        <v>95</v>
      </c>
      <c r="AL66">
        <v>87</v>
      </c>
      <c r="AM66">
        <v>83</v>
      </c>
      <c r="AN66">
        <v>94</v>
      </c>
      <c r="AO66">
        <v>104</v>
      </c>
      <c r="AP66">
        <v>105</v>
      </c>
      <c r="AQ66">
        <v>110</v>
      </c>
      <c r="AR66">
        <v>135</v>
      </c>
      <c r="AS66">
        <v>142</v>
      </c>
      <c r="AT66">
        <v>158</v>
      </c>
      <c r="AU66">
        <v>131</v>
      </c>
      <c r="AV66">
        <v>156</v>
      </c>
      <c r="AW66">
        <v>143</v>
      </c>
      <c r="AX66">
        <v>121</v>
      </c>
      <c r="AY66">
        <v>161</v>
      </c>
      <c r="AZ66">
        <v>173</v>
      </c>
      <c r="BA66">
        <v>180</v>
      </c>
      <c r="BB66">
        <v>186</v>
      </c>
      <c r="BC66">
        <v>185</v>
      </c>
      <c r="BD66">
        <v>201</v>
      </c>
      <c r="BE66">
        <v>197</v>
      </c>
      <c r="BF66">
        <v>194</v>
      </c>
      <c r="BG66">
        <v>0</v>
      </c>
      <c r="BH66">
        <v>0</v>
      </c>
      <c r="BI66">
        <v>0</v>
      </c>
      <c r="BJ66">
        <v>130</v>
      </c>
      <c r="BK66">
        <v>122</v>
      </c>
      <c r="BL66">
        <v>147</v>
      </c>
      <c r="BM66">
        <v>115</v>
      </c>
      <c r="BN66">
        <v>122</v>
      </c>
      <c r="BO66">
        <v>114</v>
      </c>
      <c r="BP66">
        <v>123</v>
      </c>
      <c r="BQ66">
        <v>123</v>
      </c>
      <c r="BR66">
        <v>115</v>
      </c>
      <c r="BS66">
        <v>91</v>
      </c>
      <c r="BT66">
        <v>130</v>
      </c>
      <c r="BU66">
        <v>125</v>
      </c>
      <c r="BV66">
        <v>125</v>
      </c>
      <c r="BW66">
        <v>132</v>
      </c>
      <c r="BX66">
        <v>128</v>
      </c>
      <c r="BY66">
        <v>130</v>
      </c>
      <c r="BZ66">
        <v>128</v>
      </c>
      <c r="CA66">
        <v>154</v>
      </c>
      <c r="CB66">
        <v>130</v>
      </c>
      <c r="CC66">
        <v>138</v>
      </c>
      <c r="CD66">
        <v>128</v>
      </c>
      <c r="CE66">
        <v>116</v>
      </c>
      <c r="CF66">
        <v>141</v>
      </c>
      <c r="CG66">
        <v>121</v>
      </c>
      <c r="CH66">
        <v>142</v>
      </c>
      <c r="CI66">
        <v>0</v>
      </c>
      <c r="CJ66">
        <v>0</v>
      </c>
      <c r="CK66">
        <v>0</v>
      </c>
      <c r="CL66">
        <v>43</v>
      </c>
      <c r="CM66">
        <v>41</v>
      </c>
      <c r="CN66">
        <v>50</v>
      </c>
      <c r="CO66">
        <v>55</v>
      </c>
      <c r="CP66">
        <v>50</v>
      </c>
      <c r="CQ66">
        <v>35</v>
      </c>
      <c r="CR66">
        <v>55</v>
      </c>
      <c r="CS66">
        <v>51</v>
      </c>
      <c r="CT66">
        <v>38</v>
      </c>
      <c r="CU66">
        <v>55</v>
      </c>
      <c r="CV66">
        <v>66</v>
      </c>
      <c r="CW66">
        <v>47</v>
      </c>
      <c r="CX66">
        <v>41</v>
      </c>
      <c r="CY66">
        <v>52</v>
      </c>
      <c r="CZ66">
        <v>69</v>
      </c>
      <c r="DA66">
        <v>45</v>
      </c>
      <c r="DB66">
        <v>44</v>
      </c>
      <c r="DC66">
        <v>57</v>
      </c>
      <c r="DD66">
        <v>51</v>
      </c>
      <c r="DE66">
        <v>55</v>
      </c>
      <c r="DF66">
        <v>57</v>
      </c>
      <c r="DG66">
        <v>68</v>
      </c>
      <c r="DH66">
        <v>55</v>
      </c>
      <c r="DI66">
        <v>56</v>
      </c>
      <c r="DJ66">
        <v>60</v>
      </c>
      <c r="DK66">
        <v>0</v>
      </c>
      <c r="DL66">
        <v>0</v>
      </c>
      <c r="DM66">
        <v>0</v>
      </c>
      <c r="DN66">
        <v>1</v>
      </c>
      <c r="DO66">
        <v>0</v>
      </c>
      <c r="DP66">
        <v>0</v>
      </c>
      <c r="DQ66">
        <v>2</v>
      </c>
      <c r="DR66">
        <v>1</v>
      </c>
      <c r="DS66">
        <v>1</v>
      </c>
      <c r="DT66">
        <v>2</v>
      </c>
      <c r="DU66">
        <v>2</v>
      </c>
      <c r="DV66">
        <v>2</v>
      </c>
      <c r="DW66">
        <v>3</v>
      </c>
      <c r="DX66">
        <v>4</v>
      </c>
      <c r="DY66">
        <v>3</v>
      </c>
      <c r="DZ66">
        <v>6</v>
      </c>
      <c r="EA66">
        <v>3</v>
      </c>
      <c r="EB66">
        <v>3</v>
      </c>
      <c r="EC66">
        <v>6</v>
      </c>
      <c r="ED66">
        <v>5</v>
      </c>
      <c r="EE66">
        <v>4</v>
      </c>
      <c r="EF66">
        <v>3</v>
      </c>
      <c r="EG66">
        <v>5</v>
      </c>
      <c r="EH66">
        <v>2</v>
      </c>
      <c r="EI66">
        <v>3</v>
      </c>
      <c r="EJ66">
        <v>3</v>
      </c>
      <c r="EK66">
        <v>2</v>
      </c>
      <c r="EL66">
        <v>1</v>
      </c>
      <c r="EM66">
        <v>0</v>
      </c>
      <c r="EN66">
        <v>0</v>
      </c>
      <c r="EO66">
        <v>0</v>
      </c>
      <c r="EP66">
        <v>15</v>
      </c>
      <c r="EQ66">
        <v>10</v>
      </c>
      <c r="ER66">
        <v>5</v>
      </c>
      <c r="ES66">
        <v>0</v>
      </c>
      <c r="ET66">
        <v>10</v>
      </c>
      <c r="EU66">
        <v>0</v>
      </c>
      <c r="EV66">
        <v>0</v>
      </c>
      <c r="EW66">
        <v>15</v>
      </c>
      <c r="EX66">
        <v>10</v>
      </c>
      <c r="EY66">
        <v>10</v>
      </c>
      <c r="EZ66">
        <v>15</v>
      </c>
      <c r="FA66">
        <v>15</v>
      </c>
      <c r="FB66">
        <v>15</v>
      </c>
      <c r="FC66">
        <v>20</v>
      </c>
      <c r="FD66">
        <v>25</v>
      </c>
      <c r="FE66">
        <v>15</v>
      </c>
      <c r="FF66">
        <v>30</v>
      </c>
      <c r="FG66">
        <v>15</v>
      </c>
      <c r="FH66">
        <v>30</v>
      </c>
      <c r="FI66">
        <v>20</v>
      </c>
      <c r="FJ66">
        <v>20</v>
      </c>
      <c r="FK66">
        <v>25</v>
      </c>
      <c r="FL66">
        <v>10</v>
      </c>
      <c r="FM66">
        <v>15</v>
      </c>
      <c r="FN66">
        <v>20</v>
      </c>
      <c r="FO66">
        <v>0</v>
      </c>
      <c r="FP66">
        <v>0</v>
      </c>
      <c r="FQ66">
        <v>6317</v>
      </c>
      <c r="FR66">
        <v>6521</v>
      </c>
      <c r="FS66">
        <v>6646</v>
      </c>
      <c r="FT66">
        <v>6847</v>
      </c>
      <c r="FU66">
        <v>7022</v>
      </c>
      <c r="FV66">
        <v>7141</v>
      </c>
      <c r="FW66">
        <v>7308</v>
      </c>
      <c r="FX66">
        <v>7365</v>
      </c>
      <c r="FY66">
        <v>7444</v>
      </c>
      <c r="FZ66">
        <v>7478</v>
      </c>
      <c r="GA66">
        <v>7510</v>
      </c>
      <c r="GB66">
        <v>7605</v>
      </c>
      <c r="GC66">
        <v>7632</v>
      </c>
      <c r="GD66">
        <v>7660</v>
      </c>
      <c r="GE66">
        <v>7658</v>
      </c>
      <c r="GF66">
        <v>7744</v>
      </c>
      <c r="GG66">
        <v>7755</v>
      </c>
      <c r="GH66">
        <v>7738</v>
      </c>
      <c r="GI66">
        <v>7813</v>
      </c>
      <c r="GJ66">
        <v>7874</v>
      </c>
      <c r="GK66">
        <v>7960</v>
      </c>
      <c r="GL66">
        <v>8006</v>
      </c>
      <c r="GM66">
        <v>7995</v>
      </c>
      <c r="GN66">
        <v>7993</v>
      </c>
      <c r="GO66">
        <v>7940</v>
      </c>
      <c r="GP66">
        <v>7861</v>
      </c>
      <c r="GQ66">
        <v>0</v>
      </c>
      <c r="GR66">
        <v>0</v>
      </c>
      <c r="GS66">
        <v>918</v>
      </c>
      <c r="GT66">
        <v>1073</v>
      </c>
      <c r="GU66">
        <v>1236</v>
      </c>
      <c r="GV66">
        <v>1370</v>
      </c>
      <c r="GW66">
        <v>1496</v>
      </c>
      <c r="GX66">
        <v>1645</v>
      </c>
      <c r="GY66">
        <v>1776</v>
      </c>
      <c r="GZ66">
        <v>1915</v>
      </c>
      <c r="HA66">
        <v>2085</v>
      </c>
      <c r="HB66">
        <v>2224</v>
      </c>
      <c r="HC66">
        <v>2398</v>
      </c>
      <c r="HD66">
        <v>2489</v>
      </c>
      <c r="HE66">
        <v>2643</v>
      </c>
      <c r="HF66">
        <v>2737</v>
      </c>
      <c r="HG66">
        <v>2836</v>
      </c>
      <c r="HH66">
        <v>2935</v>
      </c>
      <c r="HI66">
        <v>2986</v>
      </c>
      <c r="HJ66">
        <v>3115</v>
      </c>
      <c r="HK66">
        <v>3219</v>
      </c>
      <c r="HL66">
        <v>3279</v>
      </c>
      <c r="HM66">
        <v>3351</v>
      </c>
      <c r="HN66">
        <v>3406</v>
      </c>
      <c r="HO66">
        <v>3475</v>
      </c>
      <c r="HP66">
        <v>3526</v>
      </c>
      <c r="HQ66">
        <v>3615</v>
      </c>
      <c r="HR66">
        <v>3708</v>
      </c>
      <c r="HS66">
        <v>0</v>
      </c>
      <c r="HT66">
        <v>0</v>
      </c>
      <c r="HU66">
        <v>67</v>
      </c>
      <c r="HV66">
        <v>76</v>
      </c>
      <c r="HW66">
        <v>87</v>
      </c>
      <c r="HX66">
        <v>101</v>
      </c>
      <c r="HY66">
        <v>111</v>
      </c>
      <c r="HZ66">
        <v>122</v>
      </c>
      <c r="IA66">
        <v>132</v>
      </c>
      <c r="IB66">
        <v>148</v>
      </c>
      <c r="IC66">
        <v>157</v>
      </c>
      <c r="ID66">
        <v>175</v>
      </c>
      <c r="IE66">
        <v>182</v>
      </c>
      <c r="IF66">
        <v>213</v>
      </c>
      <c r="IG66">
        <v>229</v>
      </c>
      <c r="IH66">
        <v>237</v>
      </c>
      <c r="II66">
        <v>265</v>
      </c>
      <c r="IJ66">
        <v>269</v>
      </c>
      <c r="IK66">
        <v>290</v>
      </c>
      <c r="IL66">
        <v>310</v>
      </c>
      <c r="IM66">
        <v>322</v>
      </c>
      <c r="IN66">
        <v>334</v>
      </c>
      <c r="IO66">
        <v>345</v>
      </c>
      <c r="IP66">
        <v>355</v>
      </c>
      <c r="IQ66">
        <v>372</v>
      </c>
      <c r="IR66">
        <v>381</v>
      </c>
      <c r="IS66">
        <v>396</v>
      </c>
      <c r="IT66">
        <v>424</v>
      </c>
      <c r="IU66">
        <v>0</v>
      </c>
      <c r="IV66">
        <v>0</v>
      </c>
      <c r="IW66">
        <v>4</v>
      </c>
      <c r="IX66">
        <v>6</v>
      </c>
      <c r="IY66">
        <v>5</v>
      </c>
      <c r="IZ66">
        <v>5</v>
      </c>
      <c r="JA66">
        <v>4</v>
      </c>
      <c r="JB66">
        <v>4</v>
      </c>
      <c r="JC66">
        <v>4</v>
      </c>
      <c r="JD66">
        <v>5</v>
      </c>
      <c r="JE66">
        <v>4</v>
      </c>
      <c r="JF66">
        <v>4</v>
      </c>
      <c r="JG66">
        <v>8</v>
      </c>
      <c r="JH66">
        <v>6</v>
      </c>
      <c r="JI66">
        <v>9</v>
      </c>
      <c r="JJ66">
        <v>6</v>
      </c>
      <c r="JK66">
        <v>10</v>
      </c>
      <c r="JL66">
        <v>13</v>
      </c>
      <c r="JM66">
        <v>12</v>
      </c>
      <c r="JN66">
        <v>7</v>
      </c>
      <c r="JO66">
        <v>16</v>
      </c>
      <c r="JP66">
        <v>13</v>
      </c>
      <c r="JQ66">
        <v>16</v>
      </c>
      <c r="JR66">
        <v>15</v>
      </c>
      <c r="JS66">
        <v>16</v>
      </c>
      <c r="JT66">
        <v>16</v>
      </c>
      <c r="JU66">
        <v>19</v>
      </c>
      <c r="JV66">
        <v>21</v>
      </c>
      <c r="JW66">
        <v>0</v>
      </c>
      <c r="JX66">
        <v>0</v>
      </c>
      <c r="JY66">
        <v>0</v>
      </c>
      <c r="JZ66">
        <v>7</v>
      </c>
      <c r="KA66">
        <v>16</v>
      </c>
      <c r="KB66">
        <v>28</v>
      </c>
      <c r="KC66">
        <v>38</v>
      </c>
      <c r="KD66">
        <v>51</v>
      </c>
      <c r="KE66">
        <v>64</v>
      </c>
      <c r="KF66">
        <v>78</v>
      </c>
      <c r="KG66">
        <v>98</v>
      </c>
      <c r="KH66">
        <v>115</v>
      </c>
      <c r="KI66">
        <v>134</v>
      </c>
      <c r="KJ66">
        <v>155</v>
      </c>
      <c r="KK66">
        <v>176</v>
      </c>
      <c r="KL66">
        <v>200</v>
      </c>
      <c r="KM66">
        <v>214</v>
      </c>
      <c r="KN66">
        <v>241</v>
      </c>
      <c r="KO66">
        <v>269</v>
      </c>
      <c r="KP66">
        <v>297</v>
      </c>
      <c r="KQ66">
        <v>317</v>
      </c>
      <c r="KR66">
        <v>352</v>
      </c>
      <c r="KS66">
        <v>380</v>
      </c>
      <c r="KT66">
        <v>408</v>
      </c>
      <c r="KU66">
        <v>436</v>
      </c>
      <c r="KV66">
        <v>480</v>
      </c>
      <c r="KW66">
        <v>506</v>
      </c>
      <c r="KX66">
        <v>530</v>
      </c>
      <c r="KY66">
        <v>0</v>
      </c>
      <c r="KZ66">
        <v>0</v>
      </c>
      <c r="LA66">
        <v>0</v>
      </c>
      <c r="LB66">
        <v>283</v>
      </c>
      <c r="LC66">
        <v>529</v>
      </c>
      <c r="LD66">
        <v>780</v>
      </c>
      <c r="LE66">
        <v>1022</v>
      </c>
      <c r="LF66">
        <v>1254</v>
      </c>
      <c r="LG66">
        <v>1486</v>
      </c>
      <c r="LH66">
        <v>1715</v>
      </c>
      <c r="LI66">
        <v>1952</v>
      </c>
      <c r="LJ66">
        <v>2151</v>
      </c>
      <c r="LK66">
        <v>2370</v>
      </c>
      <c r="LL66">
        <v>2582</v>
      </c>
      <c r="LM66">
        <v>2800</v>
      </c>
      <c r="LN66">
        <v>2996</v>
      </c>
      <c r="LO66">
        <v>3225</v>
      </c>
      <c r="LP66">
        <v>3410</v>
      </c>
      <c r="LQ66">
        <v>3634</v>
      </c>
      <c r="LR66">
        <v>3830</v>
      </c>
      <c r="LS66">
        <v>4036</v>
      </c>
      <c r="LT66">
        <v>4236</v>
      </c>
      <c r="LU66">
        <v>4432</v>
      </c>
      <c r="LV66">
        <v>4634</v>
      </c>
      <c r="LW66">
        <v>4864</v>
      </c>
      <c r="LX66">
        <v>5076</v>
      </c>
      <c r="LY66">
        <v>5299</v>
      </c>
      <c r="LZ66">
        <v>5483</v>
      </c>
      <c r="MA66">
        <v>0</v>
      </c>
      <c r="MB66">
        <v>0</v>
      </c>
      <c r="MC66">
        <v>1457</v>
      </c>
      <c r="MD66">
        <v>1480</v>
      </c>
      <c r="ME66">
        <v>1510</v>
      </c>
      <c r="MF66">
        <v>1550</v>
      </c>
      <c r="MG66">
        <v>1559</v>
      </c>
      <c r="MH66">
        <v>1601</v>
      </c>
      <c r="MI66">
        <v>1638</v>
      </c>
      <c r="MJ66">
        <v>1666</v>
      </c>
      <c r="MK66">
        <v>1674</v>
      </c>
      <c r="ML66">
        <v>1704</v>
      </c>
      <c r="MM66">
        <v>1736</v>
      </c>
      <c r="MN66">
        <v>1779</v>
      </c>
      <c r="MO66">
        <v>1831</v>
      </c>
      <c r="MP66">
        <v>1848</v>
      </c>
      <c r="MQ66">
        <v>1893</v>
      </c>
      <c r="MR66">
        <v>1927</v>
      </c>
      <c r="MS66">
        <v>1924</v>
      </c>
      <c r="MT66">
        <v>1941</v>
      </c>
      <c r="MU66">
        <v>1957</v>
      </c>
      <c r="MV66">
        <v>1982</v>
      </c>
      <c r="MW66">
        <v>2004</v>
      </c>
      <c r="MX66">
        <v>2020</v>
      </c>
      <c r="MY66">
        <v>2032</v>
      </c>
      <c r="MZ66">
        <v>2016</v>
      </c>
      <c r="NA66">
        <v>2044</v>
      </c>
      <c r="NB66">
        <v>2052</v>
      </c>
      <c r="NC66">
        <v>0</v>
      </c>
      <c r="ND66">
        <v>0</v>
      </c>
      <c r="NE66">
        <v>0</v>
      </c>
      <c r="NF66">
        <v>38</v>
      </c>
      <c r="NG66">
        <v>70</v>
      </c>
      <c r="NH66">
        <v>94</v>
      </c>
      <c r="NI66">
        <v>133</v>
      </c>
      <c r="NJ66">
        <v>171</v>
      </c>
      <c r="NK66">
        <v>201</v>
      </c>
      <c r="NL66">
        <v>230</v>
      </c>
      <c r="NM66">
        <v>270</v>
      </c>
      <c r="NN66">
        <v>301</v>
      </c>
      <c r="NO66">
        <v>326</v>
      </c>
      <c r="NP66">
        <v>354</v>
      </c>
      <c r="NQ66">
        <v>383</v>
      </c>
      <c r="NR66">
        <v>429</v>
      </c>
      <c r="NS66">
        <v>446</v>
      </c>
      <c r="NT66">
        <v>473</v>
      </c>
      <c r="NU66">
        <v>507</v>
      </c>
      <c r="NV66">
        <v>537</v>
      </c>
      <c r="NW66">
        <v>572</v>
      </c>
      <c r="NX66">
        <v>604</v>
      </c>
      <c r="NY66">
        <v>628</v>
      </c>
      <c r="NZ66">
        <v>662</v>
      </c>
      <c r="OA66">
        <v>691</v>
      </c>
      <c r="OB66">
        <v>733</v>
      </c>
      <c r="OC66">
        <v>759</v>
      </c>
      <c r="OD66">
        <v>784</v>
      </c>
      <c r="OE66">
        <v>0</v>
      </c>
      <c r="OF66">
        <v>0</v>
      </c>
      <c r="OG66">
        <v>2099</v>
      </c>
      <c r="OH66">
        <v>2241</v>
      </c>
      <c r="OI66">
        <v>2342</v>
      </c>
      <c r="OJ66">
        <v>2503</v>
      </c>
      <c r="OK66">
        <v>2643</v>
      </c>
      <c r="OL66">
        <v>2811</v>
      </c>
      <c r="OM66">
        <v>2946</v>
      </c>
      <c r="ON66">
        <v>3099</v>
      </c>
      <c r="OO66">
        <v>3216</v>
      </c>
      <c r="OP66">
        <v>3327</v>
      </c>
      <c r="OQ66">
        <v>3445</v>
      </c>
      <c r="OR66">
        <v>3558</v>
      </c>
      <c r="OS66">
        <v>3651</v>
      </c>
      <c r="OT66">
        <v>3753</v>
      </c>
      <c r="OU66">
        <v>3875</v>
      </c>
      <c r="OV66">
        <v>4001</v>
      </c>
      <c r="OW66">
        <v>4116</v>
      </c>
      <c r="OX66">
        <v>4240</v>
      </c>
      <c r="OY66">
        <v>4341</v>
      </c>
      <c r="OZ66">
        <v>4464</v>
      </c>
      <c r="PA66">
        <v>4572</v>
      </c>
      <c r="PB66">
        <v>4646</v>
      </c>
      <c r="PC66">
        <v>4695</v>
      </c>
      <c r="PD66">
        <v>4696</v>
      </c>
      <c r="PE66">
        <v>4742</v>
      </c>
      <c r="PF66">
        <v>4793</v>
      </c>
      <c r="PG66">
        <v>0</v>
      </c>
      <c r="PH66">
        <v>0</v>
      </c>
      <c r="PI66">
        <v>0</v>
      </c>
      <c r="PJ66">
        <v>62</v>
      </c>
      <c r="PK66">
        <v>139</v>
      </c>
      <c r="PL66">
        <v>200</v>
      </c>
      <c r="PM66">
        <v>259</v>
      </c>
      <c r="PN66">
        <v>326</v>
      </c>
      <c r="PO66">
        <v>407</v>
      </c>
      <c r="PP66">
        <v>487</v>
      </c>
      <c r="PQ66">
        <v>577</v>
      </c>
      <c r="PR66">
        <v>682</v>
      </c>
      <c r="PS66">
        <v>768</v>
      </c>
      <c r="PT66">
        <v>876</v>
      </c>
      <c r="PU66">
        <v>977</v>
      </c>
      <c r="PV66">
        <v>1075</v>
      </c>
      <c r="PW66">
        <v>1186</v>
      </c>
      <c r="PX66">
        <v>1287</v>
      </c>
      <c r="PY66">
        <v>1409</v>
      </c>
      <c r="PZ66">
        <v>1524</v>
      </c>
      <c r="QA66">
        <v>1634</v>
      </c>
      <c r="QB66">
        <v>1745</v>
      </c>
      <c r="QC66">
        <v>1856</v>
      </c>
      <c r="QD66">
        <v>1991</v>
      </c>
      <c r="QE66">
        <v>2155</v>
      </c>
      <c r="QF66">
        <v>2307</v>
      </c>
      <c r="QG66">
        <v>2449</v>
      </c>
      <c r="QH66">
        <v>2616</v>
      </c>
      <c r="QI66">
        <v>0</v>
      </c>
      <c r="QJ66">
        <v>0</v>
      </c>
      <c r="QK66">
        <v>7414</v>
      </c>
      <c r="QL66">
        <v>7687</v>
      </c>
      <c r="QM66">
        <v>7865</v>
      </c>
      <c r="QN66">
        <v>8034</v>
      </c>
      <c r="QO66">
        <v>8236</v>
      </c>
      <c r="QP66">
        <v>8372</v>
      </c>
      <c r="QQ66">
        <v>8397</v>
      </c>
      <c r="QR66">
        <v>8464</v>
      </c>
      <c r="QS66">
        <v>8585</v>
      </c>
      <c r="QT66">
        <v>8624</v>
      </c>
      <c r="QU66">
        <v>8597</v>
      </c>
      <c r="QV66">
        <v>8576</v>
      </c>
      <c r="QW66">
        <v>8530</v>
      </c>
      <c r="QX66">
        <v>8529</v>
      </c>
      <c r="QY66">
        <v>8515</v>
      </c>
      <c r="QZ66">
        <v>8496</v>
      </c>
      <c r="RA66">
        <v>8513</v>
      </c>
      <c r="RB66">
        <v>8558</v>
      </c>
      <c r="RC66">
        <v>8570</v>
      </c>
      <c r="RD66">
        <v>8512</v>
      </c>
      <c r="RE66">
        <v>8482</v>
      </c>
      <c r="RF66">
        <v>8443</v>
      </c>
      <c r="RG66">
        <v>8455</v>
      </c>
      <c r="RH66">
        <v>8434</v>
      </c>
      <c r="RI66">
        <v>8397</v>
      </c>
      <c r="RJ66">
        <v>8349</v>
      </c>
      <c r="RK66">
        <v>0</v>
      </c>
      <c r="RL66">
        <v>0</v>
      </c>
      <c r="RM66">
        <v>8399</v>
      </c>
      <c r="RN66">
        <v>8501</v>
      </c>
      <c r="RO66">
        <v>8603</v>
      </c>
      <c r="RP66">
        <v>8743</v>
      </c>
      <c r="RQ66">
        <v>8847</v>
      </c>
      <c r="RR66">
        <v>8925</v>
      </c>
      <c r="RS66">
        <v>9010</v>
      </c>
      <c r="RT66">
        <v>9131</v>
      </c>
      <c r="RU66">
        <v>9169</v>
      </c>
      <c r="RV66">
        <v>9233</v>
      </c>
      <c r="RW66">
        <v>9383</v>
      </c>
      <c r="RX66">
        <v>9507</v>
      </c>
      <c r="RY66">
        <v>9586</v>
      </c>
      <c r="RZ66">
        <v>9586</v>
      </c>
      <c r="SA66">
        <v>9645</v>
      </c>
      <c r="SB66">
        <v>9742</v>
      </c>
      <c r="SC66">
        <v>9765</v>
      </c>
      <c r="SD66">
        <v>9804</v>
      </c>
      <c r="SE66">
        <v>9865</v>
      </c>
      <c r="SF66">
        <v>9963</v>
      </c>
      <c r="SG66">
        <v>10029</v>
      </c>
      <c r="SH66">
        <v>10072</v>
      </c>
      <c r="SI66">
        <v>10089</v>
      </c>
      <c r="SJ66">
        <v>10128</v>
      </c>
      <c r="SK66">
        <v>10159</v>
      </c>
      <c r="SL66">
        <v>10213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1870000</v>
      </c>
      <c r="SU66">
        <v>1860000</v>
      </c>
      <c r="SV66">
        <v>1820000</v>
      </c>
      <c r="SW66">
        <v>1780000</v>
      </c>
      <c r="SX66">
        <v>1740000</v>
      </c>
      <c r="SY66">
        <v>1700000</v>
      </c>
      <c r="SZ66">
        <v>1670000</v>
      </c>
      <c r="TA66">
        <v>1620000</v>
      </c>
      <c r="TB66">
        <v>1580000</v>
      </c>
      <c r="TC66">
        <v>1540000</v>
      </c>
      <c r="TD66">
        <v>1510000</v>
      </c>
      <c r="TE66">
        <v>1470000</v>
      </c>
      <c r="TF66">
        <v>1420000</v>
      </c>
      <c r="TG66">
        <v>1390000</v>
      </c>
      <c r="TH66">
        <v>1360000</v>
      </c>
      <c r="TI66">
        <v>1340000</v>
      </c>
      <c r="TJ66">
        <v>1310000</v>
      </c>
      <c r="TK66">
        <v>1270000</v>
      </c>
      <c r="TL66">
        <v>1230000</v>
      </c>
      <c r="TM66">
        <v>1190000</v>
      </c>
      <c r="TN66">
        <v>1140000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358110.07799999998</v>
      </c>
      <c r="TW66">
        <v>375367.24910000002</v>
      </c>
      <c r="TX66">
        <v>392956.94589999999</v>
      </c>
      <c r="TY66">
        <v>415379.46830000001</v>
      </c>
      <c r="TZ66">
        <v>430166.43959999998</v>
      </c>
      <c r="UA66">
        <v>450312.18229999999</v>
      </c>
      <c r="UB66">
        <v>453787.14529999997</v>
      </c>
      <c r="UC66">
        <v>467829.09850000002</v>
      </c>
      <c r="UD66">
        <v>470357.03129999997</v>
      </c>
      <c r="UE66">
        <v>473175.05910000001</v>
      </c>
      <c r="UF66">
        <v>475429.90889999998</v>
      </c>
      <c r="UG66">
        <v>469603.11869999999</v>
      </c>
      <c r="UH66">
        <v>475622.06630000001</v>
      </c>
      <c r="UI66">
        <v>477186.00309999997</v>
      </c>
      <c r="UJ66">
        <v>471922.7475</v>
      </c>
      <c r="UK66">
        <v>468238.0453</v>
      </c>
      <c r="UL66">
        <v>462061.3995</v>
      </c>
      <c r="UM66">
        <v>457691.27110000001</v>
      </c>
      <c r="UN66">
        <v>450882.00650000002</v>
      </c>
      <c r="UO66">
        <v>448798.7856</v>
      </c>
      <c r="UP66">
        <v>446936.55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217704.58180000001</v>
      </c>
      <c r="UY66">
        <v>228688.56270000001</v>
      </c>
      <c r="UZ66">
        <v>248940.18299999999</v>
      </c>
      <c r="VA66">
        <v>256386.83240000001</v>
      </c>
      <c r="VB66">
        <v>277457.76809999999</v>
      </c>
      <c r="VC66">
        <v>280151.53279999999</v>
      </c>
      <c r="VD66">
        <v>318320.04960000003</v>
      </c>
      <c r="VE66">
        <v>332263.50949999999</v>
      </c>
      <c r="VF66">
        <v>333855.30910000001</v>
      </c>
      <c r="VG66">
        <v>362425.36930000002</v>
      </c>
      <c r="VH66">
        <v>357180.52519999997</v>
      </c>
      <c r="VI66">
        <v>373849.0356</v>
      </c>
      <c r="VJ66">
        <v>387991.96870000003</v>
      </c>
      <c r="VK66">
        <v>391272.82780000003</v>
      </c>
      <c r="VL66">
        <v>394033.42119999998</v>
      </c>
      <c r="VM66">
        <v>395155.89299999998</v>
      </c>
      <c r="VN66">
        <v>394766.68640000001</v>
      </c>
      <c r="VO66">
        <v>401622.33649999998</v>
      </c>
      <c r="VP66">
        <v>399358.25819999998</v>
      </c>
      <c r="VQ66">
        <v>402991.28570000001</v>
      </c>
      <c r="VR66">
        <v>418918.07679999998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93253.582020000002</v>
      </c>
      <c r="WA66">
        <v>90537.458270000003</v>
      </c>
      <c r="WB66">
        <v>109875.55620000001</v>
      </c>
      <c r="WC66">
        <v>85340.237789999999</v>
      </c>
      <c r="WD66">
        <v>82854.599799999996</v>
      </c>
      <c r="WE66">
        <v>160882.7181</v>
      </c>
      <c r="WF66">
        <v>117147.6102</v>
      </c>
      <c r="WG66">
        <v>170603.31589999999</v>
      </c>
      <c r="WH66">
        <v>110422.8582</v>
      </c>
      <c r="WI66">
        <v>178677.764</v>
      </c>
      <c r="WJ66">
        <v>225515.62450000001</v>
      </c>
      <c r="WK66">
        <v>202105.1153</v>
      </c>
      <c r="WL66">
        <v>114460.82580000001</v>
      </c>
      <c r="WM66">
        <v>254004.60649999999</v>
      </c>
      <c r="WN66">
        <v>200367.7115</v>
      </c>
      <c r="WO66">
        <v>239423.70300000001</v>
      </c>
      <c r="WP66">
        <v>217922.05979999999</v>
      </c>
      <c r="WQ66">
        <v>225679.80300000001</v>
      </c>
      <c r="WR66">
        <v>219106.60490000001</v>
      </c>
      <c r="WS66">
        <v>252610.7702</v>
      </c>
      <c r="WT66">
        <v>271069.29859999998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19600000</v>
      </c>
      <c r="ZG66">
        <v>19500000</v>
      </c>
      <c r="ZH66">
        <v>19200000</v>
      </c>
      <c r="ZI66">
        <v>18800000</v>
      </c>
      <c r="ZJ66">
        <v>18500000</v>
      </c>
      <c r="ZK66">
        <v>18300000</v>
      </c>
      <c r="ZL66">
        <v>18300000</v>
      </c>
      <c r="ZM66">
        <v>18200000</v>
      </c>
      <c r="ZN66">
        <v>17900000</v>
      </c>
      <c r="ZO66">
        <v>17800000</v>
      </c>
      <c r="ZP66">
        <v>17600000</v>
      </c>
      <c r="ZQ66">
        <v>17000000</v>
      </c>
      <c r="ZR66">
        <v>16700000</v>
      </c>
      <c r="ZS66">
        <v>16300000</v>
      </c>
      <c r="ZT66">
        <v>16100000</v>
      </c>
      <c r="ZU66">
        <v>15800000</v>
      </c>
      <c r="ZV66">
        <v>15400000</v>
      </c>
      <c r="ZW66">
        <v>15100000</v>
      </c>
      <c r="ZX66">
        <v>14500000</v>
      </c>
      <c r="ZY66">
        <v>14300000</v>
      </c>
      <c r="ZZ66">
        <v>13900000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25900000</v>
      </c>
      <c r="ABK66">
        <v>26300000</v>
      </c>
      <c r="ABL66">
        <v>26900000</v>
      </c>
      <c r="ABM66">
        <v>27100000</v>
      </c>
      <c r="ABN66">
        <v>27200000</v>
      </c>
      <c r="ABO66">
        <v>27400000</v>
      </c>
      <c r="ABP66">
        <v>27500000</v>
      </c>
      <c r="ABQ66">
        <v>27300000</v>
      </c>
      <c r="ABR66">
        <v>27300000</v>
      </c>
      <c r="ABS66">
        <v>27400000</v>
      </c>
      <c r="ABT66">
        <v>27400000</v>
      </c>
      <c r="ABU66">
        <v>27400000</v>
      </c>
      <c r="ABV66">
        <v>27400000</v>
      </c>
      <c r="ABW66">
        <v>27200000</v>
      </c>
      <c r="ABX66">
        <v>27200000</v>
      </c>
      <c r="ABY66">
        <v>27000000</v>
      </c>
      <c r="ABZ66">
        <v>26700000</v>
      </c>
      <c r="ACA66">
        <v>26200000</v>
      </c>
      <c r="ACB66">
        <v>25400000</v>
      </c>
      <c r="ACC66">
        <v>24900000</v>
      </c>
      <c r="ACD66">
        <v>24400000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1230000</v>
      </c>
      <c r="ADO66">
        <v>1190000</v>
      </c>
      <c r="ADP66">
        <v>1170000</v>
      </c>
      <c r="ADQ66">
        <v>1150000</v>
      </c>
      <c r="ADR66">
        <v>1120000</v>
      </c>
      <c r="ADS66">
        <v>1090000</v>
      </c>
      <c r="ADT66">
        <v>1050000</v>
      </c>
      <c r="ADU66">
        <v>1020000</v>
      </c>
      <c r="ADV66">
        <v>986456.69059999997</v>
      </c>
      <c r="ADW66">
        <v>956152.87659999996</v>
      </c>
      <c r="ADX66">
        <v>926232.38710000005</v>
      </c>
      <c r="ADY66">
        <v>901054.10100000002</v>
      </c>
      <c r="ADZ66">
        <v>879434.08039999998</v>
      </c>
      <c r="AEA66">
        <v>855016.71849999996</v>
      </c>
      <c r="AEB66">
        <v>824495.28240000003</v>
      </c>
      <c r="AEC66">
        <v>797659.61309999996</v>
      </c>
      <c r="AED66">
        <v>770866.0159</v>
      </c>
      <c r="AEE66">
        <v>749477.32479999994</v>
      </c>
      <c r="AEF66">
        <v>725840.60179999995</v>
      </c>
      <c r="AEG66">
        <v>701608.09270000004</v>
      </c>
      <c r="AEH66">
        <v>677279.09829999995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11300000</v>
      </c>
      <c r="AEQ66">
        <v>11100000</v>
      </c>
      <c r="AER66">
        <v>10900000</v>
      </c>
      <c r="AES66">
        <v>10600000</v>
      </c>
      <c r="AET66">
        <v>10400000</v>
      </c>
      <c r="AEU66">
        <v>10200000</v>
      </c>
      <c r="AEV66">
        <v>10100000</v>
      </c>
      <c r="AEW66">
        <v>9870000</v>
      </c>
      <c r="AEX66">
        <v>9580000</v>
      </c>
      <c r="AEY66">
        <v>9360000</v>
      </c>
      <c r="AEZ66">
        <v>9180000</v>
      </c>
      <c r="AFA66">
        <v>8930000</v>
      </c>
      <c r="AFB66">
        <v>8710000</v>
      </c>
      <c r="AFC66">
        <v>8510000</v>
      </c>
      <c r="AFD66">
        <v>8340000</v>
      </c>
      <c r="AFE66">
        <v>8150000</v>
      </c>
      <c r="AFF66">
        <v>7950000</v>
      </c>
      <c r="AFG66">
        <v>7730000</v>
      </c>
      <c r="AFH66">
        <v>7530000</v>
      </c>
      <c r="AFI66">
        <v>7340000</v>
      </c>
      <c r="AFJ66">
        <v>7160000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256.17052180000002</v>
      </c>
      <c r="AGU66">
        <v>268.51526940000002</v>
      </c>
      <c r="AGV66">
        <v>281.09788600000002</v>
      </c>
      <c r="AGW66">
        <v>297.13761679999999</v>
      </c>
      <c r="AGX66">
        <v>307.7153313</v>
      </c>
      <c r="AGY66">
        <v>322.1263902</v>
      </c>
      <c r="AGZ66">
        <v>324.6121708</v>
      </c>
      <c r="AHA66">
        <v>334.65694389999999</v>
      </c>
      <c r="AHB66">
        <v>336.46527579999997</v>
      </c>
      <c r="AHC66">
        <v>338.48112420000001</v>
      </c>
      <c r="AHD66">
        <v>340.09410889999998</v>
      </c>
      <c r="AHE66">
        <v>335.92597180000001</v>
      </c>
      <c r="AHF66">
        <v>340.2315668</v>
      </c>
      <c r="AHG66">
        <v>341.35031359999999</v>
      </c>
      <c r="AHH66">
        <v>337.58529549999997</v>
      </c>
      <c r="AHI66">
        <v>334.94947999999999</v>
      </c>
      <c r="AHJ66">
        <v>330.53107720000003</v>
      </c>
      <c r="AHK66">
        <v>327.4049488</v>
      </c>
      <c r="AHL66">
        <v>322.53400829999998</v>
      </c>
      <c r="AHM66">
        <v>321.04379669999997</v>
      </c>
      <c r="AHN66">
        <v>319.71166479999999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24.9964777</v>
      </c>
      <c r="AHW66">
        <v>26.257640110000001</v>
      </c>
      <c r="AHX66">
        <v>28.58289744</v>
      </c>
      <c r="AHY66">
        <v>29.43790933</v>
      </c>
      <c r="AHZ66">
        <v>31.857239079999999</v>
      </c>
      <c r="AIA66">
        <v>32.166532670000002</v>
      </c>
      <c r="AIB66">
        <v>36.548978230000003</v>
      </c>
      <c r="AIC66">
        <v>38.149943090000001</v>
      </c>
      <c r="AID66">
        <v>38.332710859999999</v>
      </c>
      <c r="AIE66">
        <v>41.613077619999999</v>
      </c>
      <c r="AIF66">
        <v>41.010873349999997</v>
      </c>
      <c r="AIG66">
        <v>42.924723970000002</v>
      </c>
      <c r="AIH66">
        <v>44.54859201</v>
      </c>
      <c r="AII66">
        <v>44.925294790000002</v>
      </c>
      <c r="AIJ66">
        <v>45.24226153</v>
      </c>
      <c r="AIK66">
        <v>45.371141880000003</v>
      </c>
      <c r="AIL66">
        <v>45.326453819999998</v>
      </c>
      <c r="AIM66">
        <v>46.113608159999998</v>
      </c>
      <c r="AIN66">
        <v>45.853650450000004</v>
      </c>
      <c r="AIO66">
        <v>46.270788619999998</v>
      </c>
      <c r="AIP66">
        <v>48.099476260000003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1.529296953</v>
      </c>
      <c r="AIY66">
        <v>1.484754323</v>
      </c>
      <c r="AIZ66">
        <v>1.8018863140000001</v>
      </c>
      <c r="AJA66">
        <v>1.399523351</v>
      </c>
      <c r="AJB66">
        <v>1.358760535</v>
      </c>
      <c r="AJC66">
        <v>2.6383699699999998</v>
      </c>
      <c r="AJD66">
        <v>1.921143182</v>
      </c>
      <c r="AJE66">
        <v>2.7977813340000002</v>
      </c>
      <c r="AJF66">
        <v>1.810861705</v>
      </c>
      <c r="AJG66">
        <v>2.9301969329999999</v>
      </c>
      <c r="AJH66">
        <v>3.698306809</v>
      </c>
      <c r="AJI66">
        <v>3.3143899700000001</v>
      </c>
      <c r="AJJ66">
        <v>1.877081698</v>
      </c>
      <c r="AJK66">
        <v>4.1655072359999998</v>
      </c>
      <c r="AJL66">
        <v>3.2858976989999999</v>
      </c>
      <c r="AJM66">
        <v>3.9263900810000001</v>
      </c>
      <c r="AJN66">
        <v>3.573777379</v>
      </c>
      <c r="AJO66">
        <v>3.7009992280000001</v>
      </c>
      <c r="AJP66">
        <v>3.5932031339999999</v>
      </c>
      <c r="AJQ66">
        <v>4.1426492440000002</v>
      </c>
      <c r="AJR66">
        <v>4.4453568790000002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225.0286141</v>
      </c>
      <c r="AKA66">
        <v>214.94285300000001</v>
      </c>
      <c r="AKB66">
        <v>234.32017479999999</v>
      </c>
      <c r="AKC66">
        <v>301.80055759999999</v>
      </c>
      <c r="AKD66">
        <v>280.94477540000003</v>
      </c>
      <c r="AKE66">
        <v>283.75520490000002</v>
      </c>
      <c r="AKF66">
        <v>272.43221979999998</v>
      </c>
      <c r="AKG66">
        <v>309.15392830000002</v>
      </c>
      <c r="AKH66">
        <v>295.93355059999999</v>
      </c>
      <c r="AKI66">
        <v>168.60939569999999</v>
      </c>
      <c r="AKJ66">
        <v>320.90607469999998</v>
      </c>
      <c r="AKK66">
        <v>316.90312030000001</v>
      </c>
      <c r="AKL66">
        <v>298.6565726</v>
      </c>
      <c r="AKM66">
        <v>231.82761210000001</v>
      </c>
      <c r="AKN66">
        <v>387.21856910000002</v>
      </c>
      <c r="AKO66">
        <v>270.3021407</v>
      </c>
      <c r="AKP66">
        <v>258.34764810000001</v>
      </c>
      <c r="AKQ66">
        <v>257.91122150000001</v>
      </c>
      <c r="AKR66">
        <v>342.57093739999999</v>
      </c>
      <c r="AKS66">
        <v>235.59502670000001</v>
      </c>
      <c r="AKT66">
        <v>193.44773129999999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95.860595119999999</v>
      </c>
      <c r="AME66">
        <v>95.219404620000006</v>
      </c>
      <c r="AMF66">
        <v>94.026297819999996</v>
      </c>
      <c r="AMG66">
        <v>91.726023929999997</v>
      </c>
      <c r="AMH66">
        <v>90.650349019999993</v>
      </c>
      <c r="AMI66">
        <v>89.662818439999995</v>
      </c>
      <c r="AMJ66">
        <v>89.207504139999998</v>
      </c>
      <c r="AMK66">
        <v>89.140806760000004</v>
      </c>
      <c r="AML66">
        <v>87.347998540000006</v>
      </c>
      <c r="AMM66">
        <v>86.868911670000003</v>
      </c>
      <c r="AMN66">
        <v>85.853549760000007</v>
      </c>
      <c r="AMO66">
        <v>83.223195039999993</v>
      </c>
      <c r="AMP66">
        <v>81.513140890000003</v>
      </c>
      <c r="AMQ66">
        <v>79.791328019999995</v>
      </c>
      <c r="AMR66">
        <v>78.456926910000007</v>
      </c>
      <c r="AMS66">
        <v>77.017272700000007</v>
      </c>
      <c r="AMT66">
        <v>75.371049580000005</v>
      </c>
      <c r="AMU66">
        <v>73.610483869999996</v>
      </c>
      <c r="AMV66">
        <v>70.903760939999998</v>
      </c>
      <c r="AMW66">
        <v>69.794694559999996</v>
      </c>
      <c r="AMX66">
        <v>68.027052049999995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314.64529820000001</v>
      </c>
      <c r="ANG66">
        <v>224.32677860000001</v>
      </c>
      <c r="ANH66">
        <v>209.42732419999999</v>
      </c>
      <c r="ANI66">
        <v>283.72992529999999</v>
      </c>
      <c r="ANJ66">
        <v>177.23286039999999</v>
      </c>
      <c r="ANK66">
        <v>162.51368389999999</v>
      </c>
      <c r="ANL66">
        <v>171.21608570000001</v>
      </c>
      <c r="ANM66">
        <v>176.08330230000001</v>
      </c>
      <c r="ANN66">
        <v>243.277919</v>
      </c>
      <c r="ANO66">
        <v>101.94449109999999</v>
      </c>
      <c r="ANP66">
        <v>147.1384553</v>
      </c>
      <c r="ANQ66">
        <v>172.40094970000001</v>
      </c>
      <c r="ANR66">
        <v>127.4217737</v>
      </c>
      <c r="ANS66">
        <v>131.1222784</v>
      </c>
      <c r="ANT66">
        <v>135.0016128</v>
      </c>
      <c r="ANU66">
        <v>86.070309890000004</v>
      </c>
      <c r="ANV66">
        <v>130.77225780000001</v>
      </c>
      <c r="ANW66">
        <v>92.763310680000004</v>
      </c>
      <c r="ANX66">
        <v>131.48059720000001</v>
      </c>
      <c r="ANY66">
        <v>85.14965196</v>
      </c>
      <c r="ANZ66">
        <v>79.862143130000007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120.9534014</v>
      </c>
      <c r="AOI66">
        <v>123.07015800000001</v>
      </c>
      <c r="AOJ66">
        <v>125.6910537</v>
      </c>
      <c r="AOK66">
        <v>126.63728949999999</v>
      </c>
      <c r="AOL66">
        <v>127.1923942</v>
      </c>
      <c r="AOM66">
        <v>127.8675497</v>
      </c>
      <c r="AON66">
        <v>128.215295</v>
      </c>
      <c r="AOO66">
        <v>127.7345847</v>
      </c>
      <c r="AOP66">
        <v>127.4788119</v>
      </c>
      <c r="AOQ66">
        <v>127.7891334</v>
      </c>
      <c r="AOR66">
        <v>128.10130229999999</v>
      </c>
      <c r="AOS66">
        <v>127.9449458</v>
      </c>
      <c r="AOT66">
        <v>127.96063909999999</v>
      </c>
      <c r="AOU66">
        <v>127.19296900000001</v>
      </c>
      <c r="AOV66">
        <v>126.9872974</v>
      </c>
      <c r="AOW66">
        <v>126.27142790000001</v>
      </c>
      <c r="AOX66">
        <v>124.5778555</v>
      </c>
      <c r="AOY66">
        <v>122.22499190000001</v>
      </c>
      <c r="AOZ66">
        <v>118.6903154</v>
      </c>
      <c r="APA66">
        <v>116.362092</v>
      </c>
      <c r="APB66">
        <v>114.1879235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740.31894910000005</v>
      </c>
      <c r="APK66">
        <v>823.33989210000004</v>
      </c>
      <c r="APL66">
        <v>763.25142989999995</v>
      </c>
      <c r="APM66">
        <v>838.11821629999997</v>
      </c>
      <c r="APN66">
        <v>1022.010849</v>
      </c>
      <c r="APO66">
        <v>790.97757569999999</v>
      </c>
      <c r="APP66">
        <v>972.65148729999999</v>
      </c>
      <c r="APQ66">
        <v>811.29372620000004</v>
      </c>
      <c r="APR66">
        <v>769.25600359999999</v>
      </c>
      <c r="APS66">
        <v>904.44358629999999</v>
      </c>
      <c r="APT66">
        <v>778.65387139999996</v>
      </c>
      <c r="APU66">
        <v>958.11789510000006</v>
      </c>
      <c r="APV66">
        <v>855.24720850000006</v>
      </c>
      <c r="APW66">
        <v>788.13776150000001</v>
      </c>
      <c r="APX66">
        <v>784.97332329999995</v>
      </c>
      <c r="APY66">
        <v>694.59481019999998</v>
      </c>
      <c r="APZ66">
        <v>843.82362309999996</v>
      </c>
      <c r="AQA66">
        <v>1044.883812</v>
      </c>
      <c r="AQB66">
        <v>864.06159390000005</v>
      </c>
      <c r="AQC66">
        <v>830.67477029999998</v>
      </c>
      <c r="AQD66">
        <v>950.79736019999996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88.388072859999994</v>
      </c>
      <c r="ARO66">
        <v>86.630935949999994</v>
      </c>
      <c r="ARP66">
        <v>85.237231140000006</v>
      </c>
      <c r="ARQ66">
        <v>83.098988759999997</v>
      </c>
      <c r="ARR66">
        <v>81.241770040000006</v>
      </c>
      <c r="ARS66">
        <v>80.156922170000001</v>
      </c>
      <c r="ART66">
        <v>78.850705950000005</v>
      </c>
      <c r="ARU66">
        <v>77.190222349999999</v>
      </c>
      <c r="ARV66">
        <v>74.941963450000003</v>
      </c>
      <c r="ARW66">
        <v>73.207006719999995</v>
      </c>
      <c r="ARX66">
        <v>71.789564440000007</v>
      </c>
      <c r="ARY66">
        <v>69.863158499999997</v>
      </c>
      <c r="ARZ66">
        <v>68.099205690000005</v>
      </c>
      <c r="ASA66">
        <v>66.527102490000004</v>
      </c>
      <c r="ASB66">
        <v>65.231058320000002</v>
      </c>
      <c r="ASC66">
        <v>63.750662300000002</v>
      </c>
      <c r="ASD66">
        <v>62.159220849999997</v>
      </c>
      <c r="ASE66">
        <v>60.450617600000001</v>
      </c>
      <c r="ASF66">
        <v>58.916791539999998</v>
      </c>
      <c r="ASG66">
        <v>57.375849819999999</v>
      </c>
      <c r="ASH66">
        <v>56.000806040000001</v>
      </c>
    </row>
    <row r="67" spans="3:1178" x14ac:dyDescent="0.25">
      <c r="C67">
        <v>0</v>
      </c>
      <c r="D67">
        <v>0</v>
      </c>
      <c r="E67">
        <v>0</v>
      </c>
      <c r="F67">
        <v>316</v>
      </c>
      <c r="G67">
        <v>354</v>
      </c>
      <c r="H67">
        <v>303</v>
      </c>
      <c r="I67">
        <v>330</v>
      </c>
      <c r="J67">
        <v>304</v>
      </c>
      <c r="K67">
        <v>303</v>
      </c>
      <c r="L67">
        <v>333</v>
      </c>
      <c r="M67">
        <v>296</v>
      </c>
      <c r="N67">
        <v>282</v>
      </c>
      <c r="O67">
        <v>305</v>
      </c>
      <c r="P67">
        <v>309</v>
      </c>
      <c r="Q67">
        <v>297</v>
      </c>
      <c r="R67">
        <v>294</v>
      </c>
      <c r="S67">
        <v>318</v>
      </c>
      <c r="T67">
        <v>285</v>
      </c>
      <c r="U67">
        <v>300</v>
      </c>
      <c r="V67">
        <v>301</v>
      </c>
      <c r="W67">
        <v>276</v>
      </c>
      <c r="X67">
        <v>317</v>
      </c>
      <c r="Y67">
        <v>290</v>
      </c>
      <c r="Z67">
        <v>302</v>
      </c>
      <c r="AA67">
        <v>293</v>
      </c>
      <c r="AB67">
        <v>299</v>
      </c>
      <c r="AC67">
        <v>315</v>
      </c>
      <c r="AD67">
        <v>292</v>
      </c>
      <c r="AE67">
        <v>0</v>
      </c>
      <c r="AF67">
        <v>0</v>
      </c>
      <c r="AG67">
        <v>0</v>
      </c>
      <c r="AH67">
        <v>82</v>
      </c>
      <c r="AI67">
        <v>77</v>
      </c>
      <c r="AJ67">
        <v>95</v>
      </c>
      <c r="AK67">
        <v>94</v>
      </c>
      <c r="AL67">
        <v>87</v>
      </c>
      <c r="AM67">
        <v>83</v>
      </c>
      <c r="AN67">
        <v>94</v>
      </c>
      <c r="AO67">
        <v>104</v>
      </c>
      <c r="AP67">
        <v>103</v>
      </c>
      <c r="AQ67">
        <v>109</v>
      </c>
      <c r="AR67">
        <v>133</v>
      </c>
      <c r="AS67">
        <v>138</v>
      </c>
      <c r="AT67">
        <v>156</v>
      </c>
      <c r="AU67">
        <v>130</v>
      </c>
      <c r="AV67">
        <v>154</v>
      </c>
      <c r="AW67">
        <v>140</v>
      </c>
      <c r="AX67">
        <v>119</v>
      </c>
      <c r="AY67">
        <v>159</v>
      </c>
      <c r="AZ67">
        <v>168</v>
      </c>
      <c r="BA67">
        <v>174</v>
      </c>
      <c r="BB67">
        <v>182</v>
      </c>
      <c r="BC67">
        <v>182</v>
      </c>
      <c r="BD67">
        <v>197</v>
      </c>
      <c r="BE67">
        <v>194</v>
      </c>
      <c r="BF67">
        <v>192</v>
      </c>
      <c r="BG67">
        <v>0</v>
      </c>
      <c r="BH67">
        <v>0</v>
      </c>
      <c r="BI67">
        <v>0</v>
      </c>
      <c r="BJ67">
        <v>130</v>
      </c>
      <c r="BK67">
        <v>121</v>
      </c>
      <c r="BL67">
        <v>147</v>
      </c>
      <c r="BM67">
        <v>115</v>
      </c>
      <c r="BN67">
        <v>120</v>
      </c>
      <c r="BO67">
        <v>113</v>
      </c>
      <c r="BP67">
        <v>123</v>
      </c>
      <c r="BQ67">
        <v>122</v>
      </c>
      <c r="BR67">
        <v>115</v>
      </c>
      <c r="BS67">
        <v>91</v>
      </c>
      <c r="BT67">
        <v>128</v>
      </c>
      <c r="BU67">
        <v>123</v>
      </c>
      <c r="BV67">
        <v>124</v>
      </c>
      <c r="BW67">
        <v>133</v>
      </c>
      <c r="BX67">
        <v>126</v>
      </c>
      <c r="BY67">
        <v>130</v>
      </c>
      <c r="BZ67">
        <v>128</v>
      </c>
      <c r="CA67">
        <v>151</v>
      </c>
      <c r="CB67">
        <v>131</v>
      </c>
      <c r="CC67">
        <v>134</v>
      </c>
      <c r="CD67">
        <v>128</v>
      </c>
      <c r="CE67">
        <v>114</v>
      </c>
      <c r="CF67">
        <v>136</v>
      </c>
      <c r="CG67">
        <v>122</v>
      </c>
      <c r="CH67">
        <v>142</v>
      </c>
      <c r="CI67">
        <v>0</v>
      </c>
      <c r="CJ67">
        <v>0</v>
      </c>
      <c r="CK67">
        <v>0</v>
      </c>
      <c r="CL67">
        <v>43</v>
      </c>
      <c r="CM67">
        <v>41</v>
      </c>
      <c r="CN67">
        <v>50</v>
      </c>
      <c r="CO67">
        <v>55</v>
      </c>
      <c r="CP67">
        <v>50</v>
      </c>
      <c r="CQ67">
        <v>35</v>
      </c>
      <c r="CR67">
        <v>55</v>
      </c>
      <c r="CS67">
        <v>51</v>
      </c>
      <c r="CT67">
        <v>38</v>
      </c>
      <c r="CU67">
        <v>55</v>
      </c>
      <c r="CV67">
        <v>66</v>
      </c>
      <c r="CW67">
        <v>47</v>
      </c>
      <c r="CX67">
        <v>41</v>
      </c>
      <c r="CY67">
        <v>51</v>
      </c>
      <c r="CZ67">
        <v>69</v>
      </c>
      <c r="DA67">
        <v>45</v>
      </c>
      <c r="DB67">
        <v>44</v>
      </c>
      <c r="DC67">
        <v>57</v>
      </c>
      <c r="DD67">
        <v>51</v>
      </c>
      <c r="DE67">
        <v>55</v>
      </c>
      <c r="DF67">
        <v>59</v>
      </c>
      <c r="DG67">
        <v>68</v>
      </c>
      <c r="DH67">
        <v>55</v>
      </c>
      <c r="DI67">
        <v>56</v>
      </c>
      <c r="DJ67">
        <v>61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2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1</v>
      </c>
      <c r="DX67">
        <v>3</v>
      </c>
      <c r="DY67">
        <v>3</v>
      </c>
      <c r="DZ67">
        <v>5</v>
      </c>
      <c r="EA67">
        <v>2</v>
      </c>
      <c r="EB67">
        <v>2</v>
      </c>
      <c r="EC67">
        <v>4</v>
      </c>
      <c r="ED67">
        <v>5</v>
      </c>
      <c r="EE67">
        <v>2</v>
      </c>
      <c r="EF67">
        <v>2</v>
      </c>
      <c r="EG67">
        <v>4</v>
      </c>
      <c r="EH67">
        <v>2</v>
      </c>
      <c r="EI67">
        <v>3</v>
      </c>
      <c r="EJ67">
        <v>1</v>
      </c>
      <c r="EK67">
        <v>2</v>
      </c>
      <c r="EL67">
        <v>1</v>
      </c>
      <c r="EM67">
        <v>0</v>
      </c>
      <c r="EN67">
        <v>0</v>
      </c>
      <c r="EO67">
        <v>0</v>
      </c>
      <c r="EP67">
        <v>15</v>
      </c>
      <c r="EQ67">
        <v>10</v>
      </c>
      <c r="ER67">
        <v>5</v>
      </c>
      <c r="ES67">
        <v>0</v>
      </c>
      <c r="ET67">
        <v>10</v>
      </c>
      <c r="EU67">
        <v>0</v>
      </c>
      <c r="EV67">
        <v>0</v>
      </c>
      <c r="EW67">
        <v>15</v>
      </c>
      <c r="EX67">
        <v>10</v>
      </c>
      <c r="EY67">
        <v>10</v>
      </c>
      <c r="EZ67">
        <v>10</v>
      </c>
      <c r="FA67">
        <v>10</v>
      </c>
      <c r="FB67">
        <v>10</v>
      </c>
      <c r="FC67">
        <v>20</v>
      </c>
      <c r="FD67">
        <v>25</v>
      </c>
      <c r="FE67">
        <v>5</v>
      </c>
      <c r="FF67">
        <v>15</v>
      </c>
      <c r="FG67">
        <v>15</v>
      </c>
      <c r="FH67">
        <v>20</v>
      </c>
      <c r="FI67">
        <v>15</v>
      </c>
      <c r="FJ67">
        <v>15</v>
      </c>
      <c r="FK67">
        <v>25</v>
      </c>
      <c r="FL67">
        <v>10</v>
      </c>
      <c r="FM67">
        <v>15</v>
      </c>
      <c r="FN67">
        <v>15</v>
      </c>
      <c r="FO67">
        <v>0</v>
      </c>
      <c r="FP67">
        <v>0</v>
      </c>
      <c r="FQ67">
        <v>6441</v>
      </c>
      <c r="FR67">
        <v>6712</v>
      </c>
      <c r="FS67">
        <v>6929</v>
      </c>
      <c r="FT67">
        <v>7141</v>
      </c>
      <c r="FU67">
        <v>7339</v>
      </c>
      <c r="FV67">
        <v>7522</v>
      </c>
      <c r="FW67">
        <v>7680</v>
      </c>
      <c r="FX67">
        <v>7818</v>
      </c>
      <c r="FY67">
        <v>7938</v>
      </c>
      <c r="FZ67">
        <v>8014</v>
      </c>
      <c r="GA67">
        <v>8122</v>
      </c>
      <c r="GB67">
        <v>8178</v>
      </c>
      <c r="GC67">
        <v>8249</v>
      </c>
      <c r="GD67">
        <v>8360</v>
      </c>
      <c r="GE67">
        <v>8379</v>
      </c>
      <c r="GF67">
        <v>8352</v>
      </c>
      <c r="GG67">
        <v>8297</v>
      </c>
      <c r="GH67">
        <v>8332</v>
      </c>
      <c r="GI67">
        <v>8379</v>
      </c>
      <c r="GJ67">
        <v>8439</v>
      </c>
      <c r="GK67">
        <v>8508</v>
      </c>
      <c r="GL67">
        <v>8557</v>
      </c>
      <c r="GM67">
        <v>8594</v>
      </c>
      <c r="GN67">
        <v>8585</v>
      </c>
      <c r="GO67">
        <v>8649</v>
      </c>
      <c r="GP67">
        <v>8709</v>
      </c>
      <c r="GQ67">
        <v>0</v>
      </c>
      <c r="GR67">
        <v>0</v>
      </c>
      <c r="GS67">
        <v>734</v>
      </c>
      <c r="GT67">
        <v>879</v>
      </c>
      <c r="GU67">
        <v>1011</v>
      </c>
      <c r="GV67">
        <v>1152</v>
      </c>
      <c r="GW67">
        <v>1294</v>
      </c>
      <c r="GX67">
        <v>1451</v>
      </c>
      <c r="GY67">
        <v>1566</v>
      </c>
      <c r="GZ67">
        <v>1709</v>
      </c>
      <c r="HA67">
        <v>1842</v>
      </c>
      <c r="HB67">
        <v>1991</v>
      </c>
      <c r="HC67">
        <v>2136</v>
      </c>
      <c r="HD67">
        <v>2255</v>
      </c>
      <c r="HE67">
        <v>2361</v>
      </c>
      <c r="HF67">
        <v>2469</v>
      </c>
      <c r="HG67">
        <v>2586</v>
      </c>
      <c r="HH67">
        <v>2731</v>
      </c>
      <c r="HI67">
        <v>2867</v>
      </c>
      <c r="HJ67">
        <v>2961</v>
      </c>
      <c r="HK67">
        <v>3061</v>
      </c>
      <c r="HL67">
        <v>3145</v>
      </c>
      <c r="HM67">
        <v>3227</v>
      </c>
      <c r="HN67">
        <v>3310</v>
      </c>
      <c r="HO67">
        <v>3375</v>
      </c>
      <c r="HP67">
        <v>3453</v>
      </c>
      <c r="HQ67">
        <v>3462</v>
      </c>
      <c r="HR67">
        <v>3521</v>
      </c>
      <c r="HS67">
        <v>0</v>
      </c>
      <c r="HT67">
        <v>0</v>
      </c>
      <c r="HU67">
        <v>59</v>
      </c>
      <c r="HV67">
        <v>65</v>
      </c>
      <c r="HW67">
        <v>71</v>
      </c>
      <c r="HX67">
        <v>75</v>
      </c>
      <c r="HY67">
        <v>84</v>
      </c>
      <c r="HZ67">
        <v>96</v>
      </c>
      <c r="IA67">
        <v>111</v>
      </c>
      <c r="IB67">
        <v>124</v>
      </c>
      <c r="IC67">
        <v>138</v>
      </c>
      <c r="ID67">
        <v>149</v>
      </c>
      <c r="IE67">
        <v>157</v>
      </c>
      <c r="IF67">
        <v>176</v>
      </c>
      <c r="IG67">
        <v>200</v>
      </c>
      <c r="IH67">
        <v>210</v>
      </c>
      <c r="II67">
        <v>224</v>
      </c>
      <c r="IJ67">
        <v>229</v>
      </c>
      <c r="IK67">
        <v>246</v>
      </c>
      <c r="IL67">
        <v>257</v>
      </c>
      <c r="IM67">
        <v>273</v>
      </c>
      <c r="IN67">
        <v>290</v>
      </c>
      <c r="IO67">
        <v>294</v>
      </c>
      <c r="IP67">
        <v>287</v>
      </c>
      <c r="IQ67">
        <v>303</v>
      </c>
      <c r="IR67">
        <v>318</v>
      </c>
      <c r="IS67">
        <v>337</v>
      </c>
      <c r="IT67">
        <v>325</v>
      </c>
      <c r="IU67">
        <v>0</v>
      </c>
      <c r="IV67">
        <v>0</v>
      </c>
      <c r="IW67">
        <v>2</v>
      </c>
      <c r="IX67">
        <v>1</v>
      </c>
      <c r="IY67">
        <v>2</v>
      </c>
      <c r="IZ67">
        <v>4</v>
      </c>
      <c r="JA67">
        <v>5</v>
      </c>
      <c r="JB67">
        <v>2</v>
      </c>
      <c r="JC67">
        <v>3</v>
      </c>
      <c r="JD67">
        <v>6</v>
      </c>
      <c r="JE67">
        <v>6</v>
      </c>
      <c r="JF67">
        <v>4</v>
      </c>
      <c r="JG67">
        <v>10</v>
      </c>
      <c r="JH67">
        <v>10</v>
      </c>
      <c r="JI67">
        <v>12</v>
      </c>
      <c r="JJ67">
        <v>15</v>
      </c>
      <c r="JK67">
        <v>17</v>
      </c>
      <c r="JL67">
        <v>14</v>
      </c>
      <c r="JM67">
        <v>15</v>
      </c>
      <c r="JN67">
        <v>13</v>
      </c>
      <c r="JO67">
        <v>21</v>
      </c>
      <c r="JP67">
        <v>11</v>
      </c>
      <c r="JQ67">
        <v>14</v>
      </c>
      <c r="JR67">
        <v>20</v>
      </c>
      <c r="JS67">
        <v>15</v>
      </c>
      <c r="JT67">
        <v>17</v>
      </c>
      <c r="JU67">
        <v>20</v>
      </c>
      <c r="JV67">
        <v>16</v>
      </c>
      <c r="JW67">
        <v>0</v>
      </c>
      <c r="JX67">
        <v>0</v>
      </c>
      <c r="JY67">
        <v>0</v>
      </c>
      <c r="JZ67">
        <v>8</v>
      </c>
      <c r="KA67">
        <v>11</v>
      </c>
      <c r="KB67">
        <v>18</v>
      </c>
      <c r="KC67">
        <v>26</v>
      </c>
      <c r="KD67">
        <v>38</v>
      </c>
      <c r="KE67">
        <v>47</v>
      </c>
      <c r="KF67">
        <v>59</v>
      </c>
      <c r="KG67">
        <v>72</v>
      </c>
      <c r="KH67">
        <v>88</v>
      </c>
      <c r="KI67">
        <v>101</v>
      </c>
      <c r="KJ67">
        <v>122</v>
      </c>
      <c r="KK67">
        <v>135</v>
      </c>
      <c r="KL67">
        <v>156</v>
      </c>
      <c r="KM67">
        <v>188</v>
      </c>
      <c r="KN67">
        <v>217</v>
      </c>
      <c r="KO67">
        <v>238</v>
      </c>
      <c r="KP67">
        <v>269</v>
      </c>
      <c r="KQ67">
        <v>284</v>
      </c>
      <c r="KR67">
        <v>320</v>
      </c>
      <c r="KS67">
        <v>361</v>
      </c>
      <c r="KT67">
        <v>398</v>
      </c>
      <c r="KU67">
        <v>431</v>
      </c>
      <c r="KV67">
        <v>458</v>
      </c>
      <c r="KW67">
        <v>487</v>
      </c>
      <c r="KX67">
        <v>539</v>
      </c>
      <c r="KY67">
        <v>0</v>
      </c>
      <c r="KZ67">
        <v>0</v>
      </c>
      <c r="LA67">
        <v>0</v>
      </c>
      <c r="LB67">
        <v>232</v>
      </c>
      <c r="LC67">
        <v>437</v>
      </c>
      <c r="LD67">
        <v>650</v>
      </c>
      <c r="LE67">
        <v>856</v>
      </c>
      <c r="LF67">
        <v>1020</v>
      </c>
      <c r="LG67">
        <v>1201</v>
      </c>
      <c r="LH67">
        <v>1397</v>
      </c>
      <c r="LI67">
        <v>1590</v>
      </c>
      <c r="LJ67">
        <v>1757</v>
      </c>
      <c r="LK67">
        <v>1898</v>
      </c>
      <c r="LL67">
        <v>2024</v>
      </c>
      <c r="LM67">
        <v>2191</v>
      </c>
      <c r="LN67">
        <v>2333</v>
      </c>
      <c r="LO67">
        <v>2462</v>
      </c>
      <c r="LP67">
        <v>2626</v>
      </c>
      <c r="LQ67">
        <v>2776</v>
      </c>
      <c r="LR67">
        <v>2927</v>
      </c>
      <c r="LS67">
        <v>3071</v>
      </c>
      <c r="LT67">
        <v>3212</v>
      </c>
      <c r="LU67">
        <v>3343</v>
      </c>
      <c r="LV67">
        <v>3489</v>
      </c>
      <c r="LW67">
        <v>3603</v>
      </c>
      <c r="LX67">
        <v>3730</v>
      </c>
      <c r="LY67">
        <v>3843</v>
      </c>
      <c r="LZ67">
        <v>3962</v>
      </c>
      <c r="MA67">
        <v>0</v>
      </c>
      <c r="MB67">
        <v>0</v>
      </c>
      <c r="MC67">
        <v>1512</v>
      </c>
      <c r="MD67">
        <v>1523</v>
      </c>
      <c r="ME67">
        <v>1515</v>
      </c>
      <c r="MF67">
        <v>1506</v>
      </c>
      <c r="MG67">
        <v>1494</v>
      </c>
      <c r="MH67">
        <v>1526</v>
      </c>
      <c r="MI67">
        <v>1553</v>
      </c>
      <c r="MJ67">
        <v>1554</v>
      </c>
      <c r="MK67">
        <v>1578</v>
      </c>
      <c r="ML67">
        <v>1586</v>
      </c>
      <c r="MM67">
        <v>1602</v>
      </c>
      <c r="MN67">
        <v>1616</v>
      </c>
      <c r="MO67">
        <v>1622</v>
      </c>
      <c r="MP67">
        <v>1656</v>
      </c>
      <c r="MQ67">
        <v>1705</v>
      </c>
      <c r="MR67">
        <v>1734</v>
      </c>
      <c r="MS67">
        <v>1738</v>
      </c>
      <c r="MT67">
        <v>1752</v>
      </c>
      <c r="MU67">
        <v>1781</v>
      </c>
      <c r="MV67">
        <v>1796</v>
      </c>
      <c r="MW67">
        <v>1849</v>
      </c>
      <c r="MX67">
        <v>1836</v>
      </c>
      <c r="MY67">
        <v>1850</v>
      </c>
      <c r="MZ67">
        <v>1876</v>
      </c>
      <c r="NA67">
        <v>1928</v>
      </c>
      <c r="NB67">
        <v>1956</v>
      </c>
      <c r="NC67">
        <v>0</v>
      </c>
      <c r="ND67">
        <v>0</v>
      </c>
      <c r="NE67">
        <v>0</v>
      </c>
      <c r="NF67">
        <v>39</v>
      </c>
      <c r="NG67">
        <v>74</v>
      </c>
      <c r="NH67">
        <v>124</v>
      </c>
      <c r="NI67">
        <v>174</v>
      </c>
      <c r="NJ67">
        <v>209</v>
      </c>
      <c r="NK67">
        <v>253</v>
      </c>
      <c r="NL67">
        <v>299</v>
      </c>
      <c r="NM67">
        <v>336</v>
      </c>
      <c r="NN67">
        <v>374</v>
      </c>
      <c r="NO67">
        <v>420</v>
      </c>
      <c r="NP67">
        <v>459</v>
      </c>
      <c r="NQ67">
        <v>505</v>
      </c>
      <c r="NR67">
        <v>545</v>
      </c>
      <c r="NS67">
        <v>601</v>
      </c>
      <c r="NT67">
        <v>658</v>
      </c>
      <c r="NU67">
        <v>707</v>
      </c>
      <c r="NV67">
        <v>757</v>
      </c>
      <c r="NW67">
        <v>811</v>
      </c>
      <c r="NX67">
        <v>854</v>
      </c>
      <c r="NY67">
        <v>905</v>
      </c>
      <c r="NZ67">
        <v>974</v>
      </c>
      <c r="OA67">
        <v>1040</v>
      </c>
      <c r="OB67">
        <v>1103</v>
      </c>
      <c r="OC67">
        <v>1155</v>
      </c>
      <c r="OD67">
        <v>1214</v>
      </c>
      <c r="OE67">
        <v>0</v>
      </c>
      <c r="OF67">
        <v>0</v>
      </c>
      <c r="OG67">
        <v>2172</v>
      </c>
      <c r="OH67">
        <v>2244</v>
      </c>
      <c r="OI67">
        <v>2348</v>
      </c>
      <c r="OJ67">
        <v>2455</v>
      </c>
      <c r="OK67">
        <v>2551</v>
      </c>
      <c r="OL67">
        <v>2624</v>
      </c>
      <c r="OM67">
        <v>2715</v>
      </c>
      <c r="ON67">
        <v>2755</v>
      </c>
      <c r="OO67">
        <v>2848</v>
      </c>
      <c r="OP67">
        <v>2931</v>
      </c>
      <c r="OQ67">
        <v>3026</v>
      </c>
      <c r="OR67">
        <v>3130</v>
      </c>
      <c r="OS67">
        <v>3234</v>
      </c>
      <c r="OT67">
        <v>3333</v>
      </c>
      <c r="OU67">
        <v>3440</v>
      </c>
      <c r="OV67">
        <v>3486</v>
      </c>
      <c r="OW67">
        <v>3535</v>
      </c>
      <c r="OX67">
        <v>3593</v>
      </c>
      <c r="OY67">
        <v>3636</v>
      </c>
      <c r="OZ67">
        <v>3700</v>
      </c>
      <c r="PA67">
        <v>3767</v>
      </c>
      <c r="PB67">
        <v>3839</v>
      </c>
      <c r="PC67">
        <v>3909</v>
      </c>
      <c r="PD67">
        <v>3963</v>
      </c>
      <c r="PE67">
        <v>4019</v>
      </c>
      <c r="PF67">
        <v>4060</v>
      </c>
      <c r="PG67">
        <v>0</v>
      </c>
      <c r="PH67">
        <v>0</v>
      </c>
      <c r="PI67">
        <v>0</v>
      </c>
      <c r="PJ67">
        <v>58</v>
      </c>
      <c r="PK67">
        <v>113</v>
      </c>
      <c r="PL67">
        <v>173</v>
      </c>
      <c r="PM67">
        <v>235</v>
      </c>
      <c r="PN67">
        <v>308</v>
      </c>
      <c r="PO67">
        <v>371</v>
      </c>
      <c r="PP67">
        <v>439</v>
      </c>
      <c r="PQ67">
        <v>509</v>
      </c>
      <c r="PR67">
        <v>584</v>
      </c>
      <c r="PS67">
        <v>653</v>
      </c>
      <c r="PT67">
        <v>728</v>
      </c>
      <c r="PU67">
        <v>802</v>
      </c>
      <c r="PV67">
        <v>882</v>
      </c>
      <c r="PW67">
        <v>958</v>
      </c>
      <c r="PX67">
        <v>1057</v>
      </c>
      <c r="PY67">
        <v>1146</v>
      </c>
      <c r="PZ67">
        <v>1249</v>
      </c>
      <c r="QA67">
        <v>1350</v>
      </c>
      <c r="QB67">
        <v>1450</v>
      </c>
      <c r="QC67">
        <v>1566</v>
      </c>
      <c r="QD67">
        <v>1662</v>
      </c>
      <c r="QE67">
        <v>1769</v>
      </c>
      <c r="QF67">
        <v>1878</v>
      </c>
      <c r="QG67">
        <v>1996</v>
      </c>
      <c r="QH67">
        <v>2134</v>
      </c>
      <c r="QI67">
        <v>0</v>
      </c>
      <c r="QJ67">
        <v>0</v>
      </c>
      <c r="QK67">
        <v>7406</v>
      </c>
      <c r="QL67">
        <v>7814</v>
      </c>
      <c r="QM67">
        <v>8004</v>
      </c>
      <c r="QN67">
        <v>8048</v>
      </c>
      <c r="QO67">
        <v>8172</v>
      </c>
      <c r="QP67">
        <v>8267</v>
      </c>
      <c r="QQ67">
        <v>8280</v>
      </c>
      <c r="QR67">
        <v>8246</v>
      </c>
      <c r="QS67">
        <v>8209</v>
      </c>
      <c r="QT67">
        <v>8213</v>
      </c>
      <c r="QU67">
        <v>8181</v>
      </c>
      <c r="QV67">
        <v>8136</v>
      </c>
      <c r="QW67">
        <v>8264</v>
      </c>
      <c r="QX67">
        <v>8290</v>
      </c>
      <c r="QY67">
        <v>8299</v>
      </c>
      <c r="QZ67">
        <v>8290</v>
      </c>
      <c r="RA67">
        <v>8397</v>
      </c>
      <c r="RB67">
        <v>8363</v>
      </c>
      <c r="RC67">
        <v>8336</v>
      </c>
      <c r="RD67">
        <v>8317</v>
      </c>
      <c r="RE67">
        <v>8293</v>
      </c>
      <c r="RF67">
        <v>8248</v>
      </c>
      <c r="RG67">
        <v>8315</v>
      </c>
      <c r="RH67">
        <v>8329</v>
      </c>
      <c r="RI67">
        <v>8326</v>
      </c>
      <c r="RJ67">
        <v>8348</v>
      </c>
      <c r="RK67">
        <v>0</v>
      </c>
      <c r="RL67">
        <v>0</v>
      </c>
      <c r="RM67">
        <v>8367</v>
      </c>
      <c r="RN67">
        <v>8498</v>
      </c>
      <c r="RO67">
        <v>8738</v>
      </c>
      <c r="RP67">
        <v>8930</v>
      </c>
      <c r="RQ67">
        <v>9092</v>
      </c>
      <c r="RR67">
        <v>9206</v>
      </c>
      <c r="RS67">
        <v>9337</v>
      </c>
      <c r="RT67">
        <v>9479</v>
      </c>
      <c r="RU67">
        <v>9584</v>
      </c>
      <c r="RV67">
        <v>9677</v>
      </c>
      <c r="RW67">
        <v>9822</v>
      </c>
      <c r="RX67">
        <v>9980</v>
      </c>
      <c r="RY67">
        <v>10018</v>
      </c>
      <c r="RZ67">
        <v>10112</v>
      </c>
      <c r="SA67">
        <v>10194</v>
      </c>
      <c r="SB67">
        <v>10223</v>
      </c>
      <c r="SC67">
        <v>10245</v>
      </c>
      <c r="SD67">
        <v>10295</v>
      </c>
      <c r="SE67">
        <v>10361</v>
      </c>
      <c r="SF67">
        <v>10392</v>
      </c>
      <c r="SG67">
        <v>10490</v>
      </c>
      <c r="SH67">
        <v>10582</v>
      </c>
      <c r="SI67">
        <v>10647</v>
      </c>
      <c r="SJ67">
        <v>10695</v>
      </c>
      <c r="SK67">
        <v>10778</v>
      </c>
      <c r="SL67">
        <v>10777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602921.76049999997</v>
      </c>
      <c r="SU67">
        <v>597656.4693</v>
      </c>
      <c r="SV67">
        <v>590675.34849999996</v>
      </c>
      <c r="SW67">
        <v>582273.5331</v>
      </c>
      <c r="SX67">
        <v>570726.54020000005</v>
      </c>
      <c r="SY67">
        <v>561570.76560000004</v>
      </c>
      <c r="SZ67">
        <v>548973.5085</v>
      </c>
      <c r="TA67">
        <v>537611.26489999995</v>
      </c>
      <c r="TB67">
        <v>528976.17180000001</v>
      </c>
      <c r="TC67">
        <v>514736.30129999999</v>
      </c>
      <c r="TD67">
        <v>498133.6361</v>
      </c>
      <c r="TE67">
        <v>480440.09909999999</v>
      </c>
      <c r="TF67">
        <v>468414.35320000001</v>
      </c>
      <c r="TG67">
        <v>457336.5368</v>
      </c>
      <c r="TH67">
        <v>447195.54719999997</v>
      </c>
      <c r="TI67">
        <v>437720.35239999997</v>
      </c>
      <c r="TJ67">
        <v>427418.7464</v>
      </c>
      <c r="TK67">
        <v>416763.96279999998</v>
      </c>
      <c r="TL67">
        <v>404201.46600000001</v>
      </c>
      <c r="TM67">
        <v>395354.10930000001</v>
      </c>
      <c r="TN67">
        <v>386501.7156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256988.38560000001</v>
      </c>
      <c r="TW67">
        <v>269277.84100000001</v>
      </c>
      <c r="TX67">
        <v>285307.83419999998</v>
      </c>
      <c r="TY67">
        <v>298554.78450000001</v>
      </c>
      <c r="TZ67">
        <v>313305.80729999999</v>
      </c>
      <c r="UA67">
        <v>326333.16159999999</v>
      </c>
      <c r="UB67">
        <v>334479.32770000002</v>
      </c>
      <c r="UC67">
        <v>340002.02039999998</v>
      </c>
      <c r="UD67">
        <v>345198.87839999999</v>
      </c>
      <c r="UE67">
        <v>351026.23969999998</v>
      </c>
      <c r="UF67">
        <v>359911.34519999998</v>
      </c>
      <c r="UG67">
        <v>366829.54310000001</v>
      </c>
      <c r="UH67">
        <v>367822.07880000002</v>
      </c>
      <c r="UI67">
        <v>369169.22690000001</v>
      </c>
      <c r="UJ67">
        <v>368252.40139999997</v>
      </c>
      <c r="UK67">
        <v>366848.44160000002</v>
      </c>
      <c r="UL67">
        <v>365324.23379999999</v>
      </c>
      <c r="UM67">
        <v>361648.81040000002</v>
      </c>
      <c r="UN67">
        <v>359230.01569999999</v>
      </c>
      <c r="UO67">
        <v>349676.04210000002</v>
      </c>
      <c r="UP67">
        <v>345276.97220000002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131543.33249999999</v>
      </c>
      <c r="UY67">
        <v>147666.96909999999</v>
      </c>
      <c r="UZ67">
        <v>160156.60079999999</v>
      </c>
      <c r="VA67">
        <v>173047.37640000001</v>
      </c>
      <c r="VB67">
        <v>181399.0368</v>
      </c>
      <c r="VC67">
        <v>185571.43919999999</v>
      </c>
      <c r="VD67">
        <v>201970.02840000001</v>
      </c>
      <c r="VE67">
        <v>222826.598</v>
      </c>
      <c r="VF67">
        <v>227153.32800000001</v>
      </c>
      <c r="VG67">
        <v>235239.6925</v>
      </c>
      <c r="VH67">
        <v>233485.99849999999</v>
      </c>
      <c r="VI67">
        <v>243513.61189999999</v>
      </c>
      <c r="VJ67">
        <v>246992.65229999999</v>
      </c>
      <c r="VK67">
        <v>254727.79300000001</v>
      </c>
      <c r="VL67">
        <v>262708.7022</v>
      </c>
      <c r="VM67">
        <v>258575.01990000001</v>
      </c>
      <c r="VN67">
        <v>245066.47750000001</v>
      </c>
      <c r="VO67">
        <v>251192.93220000001</v>
      </c>
      <c r="VP67">
        <v>255949.73379999999</v>
      </c>
      <c r="VQ67">
        <v>263342.06599999999</v>
      </c>
      <c r="VR67">
        <v>246567.8645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86526.647349999999</v>
      </c>
      <c r="WA67">
        <v>126009.68060000001</v>
      </c>
      <c r="WB67">
        <v>244678.9915</v>
      </c>
      <c r="WC67">
        <v>237552.41889999999</v>
      </c>
      <c r="WD67">
        <v>153755.6109</v>
      </c>
      <c r="WE67">
        <v>373193.2304</v>
      </c>
      <c r="WF67">
        <v>362323.52470000001</v>
      </c>
      <c r="WG67">
        <v>422124.49479999999</v>
      </c>
      <c r="WH67">
        <v>512287.00819999998</v>
      </c>
      <c r="WI67">
        <v>563681.49769999995</v>
      </c>
      <c r="WJ67">
        <v>450687.66239999997</v>
      </c>
      <c r="WK67">
        <v>468815.18280000001</v>
      </c>
      <c r="WL67">
        <v>394472.32209999999</v>
      </c>
      <c r="WM67">
        <v>618664.58279999997</v>
      </c>
      <c r="WN67">
        <v>314623.68979999999</v>
      </c>
      <c r="WO67">
        <v>388767.13660000003</v>
      </c>
      <c r="WP67">
        <v>539205.45990000002</v>
      </c>
      <c r="WQ67">
        <v>392625.33490000002</v>
      </c>
      <c r="WR67">
        <v>432014.93160000001</v>
      </c>
      <c r="WS67">
        <v>493449.37929999997</v>
      </c>
      <c r="WT67">
        <v>383261.65379999997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26200000</v>
      </c>
      <c r="ZG67">
        <v>25900000</v>
      </c>
      <c r="ZH67">
        <v>25200000</v>
      </c>
      <c r="ZI67">
        <v>24800000</v>
      </c>
      <c r="ZJ67">
        <v>24200000</v>
      </c>
      <c r="ZK67">
        <v>23800000</v>
      </c>
      <c r="ZL67">
        <v>23300000</v>
      </c>
      <c r="ZM67">
        <v>22700000</v>
      </c>
      <c r="ZN67">
        <v>22500000</v>
      </c>
      <c r="ZO67">
        <v>22500000</v>
      </c>
      <c r="ZP67">
        <v>22200000</v>
      </c>
      <c r="ZQ67">
        <v>21600000</v>
      </c>
      <c r="ZR67">
        <v>21100000</v>
      </c>
      <c r="ZS67">
        <v>20800000</v>
      </c>
      <c r="ZT67">
        <v>20400000</v>
      </c>
      <c r="ZU67">
        <v>20400000</v>
      </c>
      <c r="ZV67">
        <v>19700000</v>
      </c>
      <c r="ZW67">
        <v>19200000</v>
      </c>
      <c r="ZX67">
        <v>18900000</v>
      </c>
      <c r="ZY67">
        <v>18900000</v>
      </c>
      <c r="ZZ67">
        <v>18600000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17800000</v>
      </c>
      <c r="ABK67">
        <v>17900000</v>
      </c>
      <c r="ABL67">
        <v>17600000</v>
      </c>
      <c r="ABM67">
        <v>17700000</v>
      </c>
      <c r="ABN67">
        <v>17700000</v>
      </c>
      <c r="ABO67">
        <v>17700000</v>
      </c>
      <c r="ABP67">
        <v>17800000</v>
      </c>
      <c r="ABQ67">
        <v>17800000</v>
      </c>
      <c r="ABR67">
        <v>17900000</v>
      </c>
      <c r="ABS67">
        <v>17900000</v>
      </c>
      <c r="ABT67">
        <v>17600000</v>
      </c>
      <c r="ABU67">
        <v>17300000</v>
      </c>
      <c r="ABV67">
        <v>17100000</v>
      </c>
      <c r="ABW67">
        <v>16800000</v>
      </c>
      <c r="ABX67">
        <v>16600000</v>
      </c>
      <c r="ABY67">
        <v>16400000</v>
      </c>
      <c r="ABZ67">
        <v>16200000</v>
      </c>
      <c r="ACA67">
        <v>16100000</v>
      </c>
      <c r="ACB67">
        <v>15800000</v>
      </c>
      <c r="ACC67">
        <v>15600000</v>
      </c>
      <c r="ACD67">
        <v>15300000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3450000</v>
      </c>
      <c r="ADO67">
        <v>3350000</v>
      </c>
      <c r="ADP67">
        <v>3240000</v>
      </c>
      <c r="ADQ67">
        <v>3130000</v>
      </c>
      <c r="ADR67">
        <v>3040000</v>
      </c>
      <c r="ADS67">
        <v>2940000</v>
      </c>
      <c r="ADT67">
        <v>2840000</v>
      </c>
      <c r="ADU67">
        <v>2800000</v>
      </c>
      <c r="ADV67">
        <v>2730000</v>
      </c>
      <c r="ADW67">
        <v>2650000</v>
      </c>
      <c r="ADX67">
        <v>2570000</v>
      </c>
      <c r="ADY67">
        <v>2530000</v>
      </c>
      <c r="ADZ67">
        <v>2450000</v>
      </c>
      <c r="AEA67">
        <v>2370000</v>
      </c>
      <c r="AEB67">
        <v>2290000</v>
      </c>
      <c r="AEC67">
        <v>2220000</v>
      </c>
      <c r="AED67">
        <v>2140000</v>
      </c>
      <c r="AEE67">
        <v>2100000</v>
      </c>
      <c r="AEF67">
        <v>2040000</v>
      </c>
      <c r="AEG67">
        <v>1980000</v>
      </c>
      <c r="AEH67">
        <v>1930000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9660000</v>
      </c>
      <c r="AEQ67">
        <v>9520000</v>
      </c>
      <c r="AER67">
        <v>9380000</v>
      </c>
      <c r="AES67">
        <v>9210000</v>
      </c>
      <c r="AET67">
        <v>9020000</v>
      </c>
      <c r="AEU67">
        <v>8890000</v>
      </c>
      <c r="AEV67">
        <v>8770000</v>
      </c>
      <c r="AEW67">
        <v>8550000</v>
      </c>
      <c r="AEX67">
        <v>8380000</v>
      </c>
      <c r="AEY67">
        <v>8200000</v>
      </c>
      <c r="AEZ67">
        <v>7980000</v>
      </c>
      <c r="AFA67">
        <v>7770000</v>
      </c>
      <c r="AFB67">
        <v>7580000</v>
      </c>
      <c r="AFC67">
        <v>7410000</v>
      </c>
      <c r="AFD67">
        <v>7210000</v>
      </c>
      <c r="AFE67">
        <v>7070000</v>
      </c>
      <c r="AFF67">
        <v>6920000</v>
      </c>
      <c r="AFG67">
        <v>6760000</v>
      </c>
      <c r="AFH67">
        <v>6590000</v>
      </c>
      <c r="AFI67">
        <v>6450000</v>
      </c>
      <c r="AFJ67">
        <v>6260000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217.6166729</v>
      </c>
      <c r="AGU67">
        <v>228.02333160000001</v>
      </c>
      <c r="AGV67">
        <v>241.5974617</v>
      </c>
      <c r="AGW67">
        <v>252.81492299999999</v>
      </c>
      <c r="AGX67">
        <v>265.30602640000001</v>
      </c>
      <c r="AGY67">
        <v>276.33753460000003</v>
      </c>
      <c r="AGZ67">
        <v>283.23567350000002</v>
      </c>
      <c r="AHA67">
        <v>287.91226619999998</v>
      </c>
      <c r="AHB67">
        <v>292.31294350000002</v>
      </c>
      <c r="AHC67">
        <v>297.2475283</v>
      </c>
      <c r="AHD67">
        <v>304.77139779999999</v>
      </c>
      <c r="AHE67">
        <v>310.6296984</v>
      </c>
      <c r="AHF67">
        <v>311.47017349999999</v>
      </c>
      <c r="AHG67">
        <v>312.61093269999998</v>
      </c>
      <c r="AHH67">
        <v>311.8345688</v>
      </c>
      <c r="AHI67">
        <v>310.6457016</v>
      </c>
      <c r="AHJ67">
        <v>309.35500889999997</v>
      </c>
      <c r="AHK67">
        <v>306.24267600000002</v>
      </c>
      <c r="AHL67">
        <v>304.19445100000002</v>
      </c>
      <c r="AHM67">
        <v>296.10418659999999</v>
      </c>
      <c r="AHN67">
        <v>292.37907300000001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21.240390940000001</v>
      </c>
      <c r="AHW67">
        <v>23.843885459999999</v>
      </c>
      <c r="AHX67">
        <v>25.860594750000001</v>
      </c>
      <c r="AHY67">
        <v>27.942077000000001</v>
      </c>
      <c r="AHZ67">
        <v>29.290625250000002</v>
      </c>
      <c r="AIA67">
        <v>29.964345900000001</v>
      </c>
      <c r="AIB67">
        <v>32.612237200000003</v>
      </c>
      <c r="AIC67">
        <v>35.979961609999997</v>
      </c>
      <c r="AID67">
        <v>36.678601639999997</v>
      </c>
      <c r="AIE67">
        <v>37.984312379999999</v>
      </c>
      <c r="AIF67">
        <v>37.701142230000002</v>
      </c>
      <c r="AIG67">
        <v>39.320307739999997</v>
      </c>
      <c r="AIH67">
        <v>39.882070759999998</v>
      </c>
      <c r="AII67">
        <v>41.131069160000003</v>
      </c>
      <c r="AIJ67">
        <v>42.41975197</v>
      </c>
      <c r="AIK67">
        <v>41.752283499999997</v>
      </c>
      <c r="AIL67">
        <v>39.57105001</v>
      </c>
      <c r="AIM67">
        <v>40.560292789999998</v>
      </c>
      <c r="AIN67">
        <v>41.328376779999999</v>
      </c>
      <c r="AIO67">
        <v>42.52202166</v>
      </c>
      <c r="AIP67">
        <v>39.813479989999998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0.69516291799999996</v>
      </c>
      <c r="AIY67">
        <v>1.0123731810000001</v>
      </c>
      <c r="AIZ67">
        <v>1.965773167</v>
      </c>
      <c r="AJA67">
        <v>1.908517638</v>
      </c>
      <c r="AJB67">
        <v>1.2352864969999999</v>
      </c>
      <c r="AJC67">
        <v>2.9982681969999998</v>
      </c>
      <c r="AJD67">
        <v>2.9109399969999998</v>
      </c>
      <c r="AJE67">
        <v>3.391386405</v>
      </c>
      <c r="AJF67">
        <v>4.1157602000000004</v>
      </c>
      <c r="AJG67">
        <v>4.5286681809999996</v>
      </c>
      <c r="AJH67">
        <v>3.6208654789999999</v>
      </c>
      <c r="AJI67">
        <v>3.7665036189999999</v>
      </c>
      <c r="AJJ67">
        <v>3.1692263459999999</v>
      </c>
      <c r="AJK67">
        <v>4.9704072640000003</v>
      </c>
      <c r="AJL67">
        <v>2.5277152059999999</v>
      </c>
      <c r="AJM67">
        <v>3.123390369</v>
      </c>
      <c r="AJN67">
        <v>4.3320254770000002</v>
      </c>
      <c r="AJO67">
        <v>3.1543874829999998</v>
      </c>
      <c r="AJP67">
        <v>3.470847069</v>
      </c>
      <c r="AJQ67">
        <v>3.9644169840000001</v>
      </c>
      <c r="AJR67">
        <v>3.0791588220000001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212.6916191</v>
      </c>
      <c r="AKA67">
        <v>170.3203772</v>
      </c>
      <c r="AKB67">
        <v>248.83334619999999</v>
      </c>
      <c r="AKC67">
        <v>177.04055460000001</v>
      </c>
      <c r="AKD67">
        <v>243.54004309999999</v>
      </c>
      <c r="AKE67">
        <v>200.29764359999999</v>
      </c>
      <c r="AKF67">
        <v>333.65377719999998</v>
      </c>
      <c r="AKG67">
        <v>179.97824410000001</v>
      </c>
      <c r="AKH67">
        <v>277.3654477</v>
      </c>
      <c r="AKI67">
        <v>392.9080452</v>
      </c>
      <c r="AKJ67">
        <v>324.96316159999998</v>
      </c>
      <c r="AKK67">
        <v>221.7996905</v>
      </c>
      <c r="AKL67">
        <v>334.43008759999998</v>
      </c>
      <c r="AKM67">
        <v>145.83178770000001</v>
      </c>
      <c r="AKN67">
        <v>357.13374679999998</v>
      </c>
      <c r="AKO67">
        <v>424.80119509999997</v>
      </c>
      <c r="AKP67">
        <v>321.37304210000002</v>
      </c>
      <c r="AKQ67">
        <v>277.48498890000002</v>
      </c>
      <c r="AKR67">
        <v>241.88348869999999</v>
      </c>
      <c r="AKS67">
        <v>257.97393920000002</v>
      </c>
      <c r="AKT67">
        <v>375.78064879999999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86.799344629999993</v>
      </c>
      <c r="AME67">
        <v>85.762245480000004</v>
      </c>
      <c r="AMF67">
        <v>83.317931150000007</v>
      </c>
      <c r="AMG67">
        <v>82.140480159999996</v>
      </c>
      <c r="AMH67">
        <v>80.152338299999997</v>
      </c>
      <c r="AMI67">
        <v>78.602851380000004</v>
      </c>
      <c r="AMJ67">
        <v>76.980356970000003</v>
      </c>
      <c r="AMK67">
        <v>75.015704009999993</v>
      </c>
      <c r="AML67">
        <v>74.357443070000002</v>
      </c>
      <c r="AMM67">
        <v>74.327799139999996</v>
      </c>
      <c r="AMN67">
        <v>73.390316150000004</v>
      </c>
      <c r="AMO67">
        <v>71.417100289999993</v>
      </c>
      <c r="AMP67">
        <v>69.895516389999997</v>
      </c>
      <c r="AMQ67">
        <v>68.982973520000002</v>
      </c>
      <c r="AMR67">
        <v>67.537829430000002</v>
      </c>
      <c r="AMS67">
        <v>67.505701239999993</v>
      </c>
      <c r="AMT67">
        <v>65.078718739999999</v>
      </c>
      <c r="AMU67">
        <v>63.665011360000001</v>
      </c>
      <c r="AMV67">
        <v>62.679381419999999</v>
      </c>
      <c r="AMW67">
        <v>62.540546599999999</v>
      </c>
      <c r="AMX67">
        <v>61.60078815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262.01390140000001</v>
      </c>
      <c r="ANG67">
        <v>273.20277620000002</v>
      </c>
      <c r="ANH67">
        <v>259.32937229999999</v>
      </c>
      <c r="ANI67">
        <v>278.79978610000001</v>
      </c>
      <c r="ANJ67">
        <v>244.0954921</v>
      </c>
      <c r="ANK67">
        <v>259.9641575</v>
      </c>
      <c r="ANL67">
        <v>213.1818413</v>
      </c>
      <c r="ANM67">
        <v>236.2410893</v>
      </c>
      <c r="ANN67">
        <v>196.35213540000001</v>
      </c>
      <c r="ANO67">
        <v>266.96807769999998</v>
      </c>
      <c r="ANP67">
        <v>239.19030660000001</v>
      </c>
      <c r="ANQ67">
        <v>229.34661059999999</v>
      </c>
      <c r="ANR67">
        <v>192.6356084</v>
      </c>
      <c r="ANS67">
        <v>226.2230539</v>
      </c>
      <c r="ANT67">
        <v>163.38899119999999</v>
      </c>
      <c r="ANU67">
        <v>177.61487339999999</v>
      </c>
      <c r="ANV67">
        <v>228.68910030000001</v>
      </c>
      <c r="ANW67">
        <v>185.59608489999999</v>
      </c>
      <c r="ANX67">
        <v>194.60148140000001</v>
      </c>
      <c r="ANY67">
        <v>134.55673279999999</v>
      </c>
      <c r="ANZ67">
        <v>174.1080082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68.536038199999993</v>
      </c>
      <c r="AOI67">
        <v>68.847436549999998</v>
      </c>
      <c r="AOJ67">
        <v>67.826954779999994</v>
      </c>
      <c r="AOK67">
        <v>68.074345750000006</v>
      </c>
      <c r="AOL67">
        <v>68.017722329999998</v>
      </c>
      <c r="AOM67">
        <v>68.177012309999995</v>
      </c>
      <c r="AON67">
        <v>68.466188990000006</v>
      </c>
      <c r="AOO67">
        <v>68.680683400000007</v>
      </c>
      <c r="AOP67">
        <v>68.721508049999997</v>
      </c>
      <c r="AOQ67">
        <v>68.861834060000007</v>
      </c>
      <c r="AOR67">
        <v>67.750156219999994</v>
      </c>
      <c r="AOS67">
        <v>66.70142491</v>
      </c>
      <c r="AOT67">
        <v>65.82118337</v>
      </c>
      <c r="AOU67">
        <v>64.668847119999995</v>
      </c>
      <c r="AOV67">
        <v>63.890420050000003</v>
      </c>
      <c r="AOW67">
        <v>63.152771540000003</v>
      </c>
      <c r="AOX67">
        <v>62.485274510000004</v>
      </c>
      <c r="AOY67">
        <v>61.771481260000002</v>
      </c>
      <c r="AOZ67">
        <v>60.800785900000001</v>
      </c>
      <c r="APA67">
        <v>59.864023410000001</v>
      </c>
      <c r="APB67">
        <v>58.713328930000003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764.32826480000006</v>
      </c>
      <c r="APK67">
        <v>697.58605920000002</v>
      </c>
      <c r="APL67">
        <v>604.01476769999999</v>
      </c>
      <c r="APM67">
        <v>594.24463890000004</v>
      </c>
      <c r="APN67">
        <v>712.47910190000005</v>
      </c>
      <c r="APO67">
        <v>621.82641479999995</v>
      </c>
      <c r="APP67">
        <v>544.12741319999998</v>
      </c>
      <c r="APQ67">
        <v>636.37941939999996</v>
      </c>
      <c r="APR67">
        <v>643.2904767</v>
      </c>
      <c r="APS67">
        <v>599.33363080000004</v>
      </c>
      <c r="APT67">
        <v>743.07323980000001</v>
      </c>
      <c r="APU67">
        <v>563.91596259999994</v>
      </c>
      <c r="APV67">
        <v>622.76046229999997</v>
      </c>
      <c r="APW67">
        <v>708.5646716</v>
      </c>
      <c r="APX67">
        <v>570.26714809999999</v>
      </c>
      <c r="APY67">
        <v>747.59541200000001</v>
      </c>
      <c r="APZ67">
        <v>596.07801670000003</v>
      </c>
      <c r="AQA67">
        <v>556.34607270000004</v>
      </c>
      <c r="AQB67">
        <v>562.78432250000003</v>
      </c>
      <c r="AQC67">
        <v>650.59587980000003</v>
      </c>
      <c r="AQD67">
        <v>665.83033460000001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82.767945470000001</v>
      </c>
      <c r="ARO67">
        <v>81.500699929999996</v>
      </c>
      <c r="ARP67">
        <v>80.330279540000006</v>
      </c>
      <c r="ARQ67">
        <v>78.854473310000003</v>
      </c>
      <c r="ARR67">
        <v>77.300632350000001</v>
      </c>
      <c r="ARS67">
        <v>76.173692889999998</v>
      </c>
      <c r="ART67">
        <v>75.144707350000004</v>
      </c>
      <c r="ARU67">
        <v>73.233815030000002</v>
      </c>
      <c r="ARV67">
        <v>71.767937869999997</v>
      </c>
      <c r="ARW67">
        <v>70.242637669999993</v>
      </c>
      <c r="ARX67">
        <v>68.390742399999993</v>
      </c>
      <c r="ARY67">
        <v>66.541669880000001</v>
      </c>
      <c r="ARZ67">
        <v>64.918856120000001</v>
      </c>
      <c r="ASA67">
        <v>63.432080640000002</v>
      </c>
      <c r="ASB67">
        <v>61.768804600000003</v>
      </c>
      <c r="ASC67">
        <v>60.53524745</v>
      </c>
      <c r="ASD67">
        <v>59.287531209999997</v>
      </c>
      <c r="ASE67">
        <v>57.91427693</v>
      </c>
      <c r="ASF67">
        <v>56.480944239999999</v>
      </c>
      <c r="ASG67">
        <v>55.261429399999997</v>
      </c>
      <c r="ASH67">
        <v>53.646895299999997</v>
      </c>
    </row>
    <row r="68" spans="3:1178" x14ac:dyDescent="0.25">
      <c r="C68">
        <v>0</v>
      </c>
      <c r="D68">
        <v>0</v>
      </c>
      <c r="E68">
        <v>0</v>
      </c>
      <c r="F68">
        <v>233</v>
      </c>
      <c r="G68">
        <v>280</v>
      </c>
      <c r="H68">
        <v>272</v>
      </c>
      <c r="I68">
        <v>266</v>
      </c>
      <c r="J68">
        <v>237</v>
      </c>
      <c r="K68">
        <v>304</v>
      </c>
      <c r="L68">
        <v>283</v>
      </c>
      <c r="M68">
        <v>264</v>
      </c>
      <c r="N68">
        <v>269</v>
      </c>
      <c r="O68">
        <v>289</v>
      </c>
      <c r="P68">
        <v>269</v>
      </c>
      <c r="Q68">
        <v>286</v>
      </c>
      <c r="R68">
        <v>255</v>
      </c>
      <c r="S68">
        <v>269</v>
      </c>
      <c r="T68">
        <v>283</v>
      </c>
      <c r="U68">
        <v>297</v>
      </c>
      <c r="V68">
        <v>278</v>
      </c>
      <c r="W68">
        <v>267</v>
      </c>
      <c r="X68">
        <v>283</v>
      </c>
      <c r="Y68">
        <v>266</v>
      </c>
      <c r="Z68">
        <v>275</v>
      </c>
      <c r="AA68">
        <v>289</v>
      </c>
      <c r="AB68">
        <v>282</v>
      </c>
      <c r="AC68">
        <v>245</v>
      </c>
      <c r="AD68">
        <v>248</v>
      </c>
      <c r="AE68">
        <v>0</v>
      </c>
      <c r="AF68">
        <v>0</v>
      </c>
      <c r="AG68">
        <v>0</v>
      </c>
      <c r="AH68">
        <v>62</v>
      </c>
      <c r="AI68">
        <v>55</v>
      </c>
      <c r="AJ68">
        <v>64</v>
      </c>
      <c r="AK68">
        <v>79</v>
      </c>
      <c r="AL68">
        <v>63</v>
      </c>
      <c r="AM68">
        <v>96</v>
      </c>
      <c r="AN68">
        <v>98</v>
      </c>
      <c r="AO68">
        <v>81</v>
      </c>
      <c r="AP68">
        <v>87</v>
      </c>
      <c r="AQ68">
        <v>99</v>
      </c>
      <c r="AR68">
        <v>109</v>
      </c>
      <c r="AS68">
        <v>110</v>
      </c>
      <c r="AT68">
        <v>117</v>
      </c>
      <c r="AU68">
        <v>120</v>
      </c>
      <c r="AV68">
        <v>116</v>
      </c>
      <c r="AW68">
        <v>122</v>
      </c>
      <c r="AX68">
        <v>145</v>
      </c>
      <c r="AY68">
        <v>132</v>
      </c>
      <c r="AZ68">
        <v>146</v>
      </c>
      <c r="BA68">
        <v>146</v>
      </c>
      <c r="BB68">
        <v>149</v>
      </c>
      <c r="BC68">
        <v>157</v>
      </c>
      <c r="BD68">
        <v>143</v>
      </c>
      <c r="BE68">
        <v>161</v>
      </c>
      <c r="BF68">
        <v>185</v>
      </c>
      <c r="BG68">
        <v>0</v>
      </c>
      <c r="BH68">
        <v>0</v>
      </c>
      <c r="BI68">
        <v>0</v>
      </c>
      <c r="BJ68">
        <v>156</v>
      </c>
      <c r="BK68">
        <v>156</v>
      </c>
      <c r="BL68">
        <v>151</v>
      </c>
      <c r="BM68">
        <v>176</v>
      </c>
      <c r="BN68">
        <v>149</v>
      </c>
      <c r="BO68">
        <v>177</v>
      </c>
      <c r="BP68">
        <v>162</v>
      </c>
      <c r="BQ68">
        <v>178</v>
      </c>
      <c r="BR68">
        <v>192</v>
      </c>
      <c r="BS68">
        <v>185</v>
      </c>
      <c r="BT68">
        <v>180</v>
      </c>
      <c r="BU68">
        <v>185</v>
      </c>
      <c r="BV68">
        <v>217</v>
      </c>
      <c r="BW68">
        <v>184</v>
      </c>
      <c r="BX68">
        <v>208</v>
      </c>
      <c r="BY68">
        <v>197</v>
      </c>
      <c r="BZ68">
        <v>223</v>
      </c>
      <c r="CA68">
        <v>223</v>
      </c>
      <c r="CB68">
        <v>215</v>
      </c>
      <c r="CC68">
        <v>240</v>
      </c>
      <c r="CD68">
        <v>225</v>
      </c>
      <c r="CE68">
        <v>252</v>
      </c>
      <c r="CF68">
        <v>243</v>
      </c>
      <c r="CG68">
        <v>225</v>
      </c>
      <c r="CH68">
        <v>218</v>
      </c>
      <c r="CI68">
        <v>0</v>
      </c>
      <c r="CJ68">
        <v>0</v>
      </c>
      <c r="CK68">
        <v>0</v>
      </c>
      <c r="CL68">
        <v>41</v>
      </c>
      <c r="CM68">
        <v>44</v>
      </c>
      <c r="CN68">
        <v>34</v>
      </c>
      <c r="CO68">
        <v>45</v>
      </c>
      <c r="CP68">
        <v>42</v>
      </c>
      <c r="CQ68">
        <v>44</v>
      </c>
      <c r="CR68">
        <v>52</v>
      </c>
      <c r="CS68">
        <v>52</v>
      </c>
      <c r="CT68">
        <v>45</v>
      </c>
      <c r="CU68">
        <v>45</v>
      </c>
      <c r="CV68">
        <v>46</v>
      </c>
      <c r="CW68">
        <v>54</v>
      </c>
      <c r="CX68">
        <v>59</v>
      </c>
      <c r="CY68">
        <v>58</v>
      </c>
      <c r="CZ68">
        <v>39</v>
      </c>
      <c r="DA68">
        <v>62</v>
      </c>
      <c r="DB68">
        <v>70</v>
      </c>
      <c r="DC68">
        <v>71</v>
      </c>
      <c r="DD68">
        <v>60</v>
      </c>
      <c r="DE68">
        <v>75</v>
      </c>
      <c r="DF68">
        <v>79</v>
      </c>
      <c r="DG68">
        <v>75</v>
      </c>
      <c r="DH68">
        <v>79</v>
      </c>
      <c r="DI68">
        <v>82</v>
      </c>
      <c r="DJ68">
        <v>79</v>
      </c>
      <c r="DK68">
        <v>0</v>
      </c>
      <c r="DL68">
        <v>0</v>
      </c>
      <c r="DM68">
        <v>0</v>
      </c>
      <c r="DN68">
        <v>0</v>
      </c>
      <c r="DO68">
        <v>3</v>
      </c>
      <c r="DP68">
        <v>1</v>
      </c>
      <c r="DQ68">
        <v>1</v>
      </c>
      <c r="DR68">
        <v>1</v>
      </c>
      <c r="DS68">
        <v>0</v>
      </c>
      <c r="DT68">
        <v>3</v>
      </c>
      <c r="DU68">
        <v>5</v>
      </c>
      <c r="DV68">
        <v>3</v>
      </c>
      <c r="DW68">
        <v>3</v>
      </c>
      <c r="DX68">
        <v>2</v>
      </c>
      <c r="DY68">
        <v>4</v>
      </c>
      <c r="DZ68">
        <v>6</v>
      </c>
      <c r="EA68">
        <v>5</v>
      </c>
      <c r="EB68">
        <v>1</v>
      </c>
      <c r="EC68">
        <v>6</v>
      </c>
      <c r="ED68">
        <v>2</v>
      </c>
      <c r="EE68">
        <v>4</v>
      </c>
      <c r="EF68">
        <v>4</v>
      </c>
      <c r="EG68">
        <v>4</v>
      </c>
      <c r="EH68">
        <v>2</v>
      </c>
      <c r="EI68">
        <v>2</v>
      </c>
      <c r="EJ68">
        <v>7</v>
      </c>
      <c r="EK68">
        <v>8</v>
      </c>
      <c r="EL68">
        <v>7</v>
      </c>
      <c r="EM68">
        <v>0</v>
      </c>
      <c r="EN68">
        <v>0</v>
      </c>
      <c r="EO68">
        <v>0</v>
      </c>
      <c r="EP68">
        <v>20</v>
      </c>
      <c r="EQ68">
        <v>5</v>
      </c>
      <c r="ER68">
        <v>15</v>
      </c>
      <c r="ES68">
        <v>20</v>
      </c>
      <c r="ET68">
        <v>5</v>
      </c>
      <c r="EU68">
        <v>10</v>
      </c>
      <c r="EV68">
        <v>0</v>
      </c>
      <c r="EW68">
        <v>5</v>
      </c>
      <c r="EX68">
        <v>15</v>
      </c>
      <c r="EY68">
        <v>20</v>
      </c>
      <c r="EZ68">
        <v>20</v>
      </c>
      <c r="FA68">
        <v>20</v>
      </c>
      <c r="FB68">
        <v>10</v>
      </c>
      <c r="FC68">
        <v>35</v>
      </c>
      <c r="FD68">
        <v>15</v>
      </c>
      <c r="FE68">
        <v>20</v>
      </c>
      <c r="FF68">
        <v>25</v>
      </c>
      <c r="FG68">
        <v>15</v>
      </c>
      <c r="FH68">
        <v>20</v>
      </c>
      <c r="FI68">
        <v>15</v>
      </c>
      <c r="FJ68">
        <v>5</v>
      </c>
      <c r="FK68">
        <v>15</v>
      </c>
      <c r="FL68">
        <v>10</v>
      </c>
      <c r="FM68">
        <v>40</v>
      </c>
      <c r="FN68">
        <v>25</v>
      </c>
      <c r="FO68">
        <v>0</v>
      </c>
      <c r="FP68">
        <v>0</v>
      </c>
      <c r="FQ68">
        <v>6500</v>
      </c>
      <c r="FR68">
        <v>6821</v>
      </c>
      <c r="FS68">
        <v>7141</v>
      </c>
      <c r="FT68">
        <v>7393</v>
      </c>
      <c r="FU68">
        <v>7627</v>
      </c>
      <c r="FV68">
        <v>7797</v>
      </c>
      <c r="FW68">
        <v>7969</v>
      </c>
      <c r="FX68">
        <v>8093</v>
      </c>
      <c r="FY68">
        <v>8272</v>
      </c>
      <c r="FZ68">
        <v>8404</v>
      </c>
      <c r="GA68">
        <v>8506</v>
      </c>
      <c r="GB68">
        <v>8581</v>
      </c>
      <c r="GC68">
        <v>8650</v>
      </c>
      <c r="GD68">
        <v>8767</v>
      </c>
      <c r="GE68">
        <v>8800</v>
      </c>
      <c r="GF68">
        <v>8861</v>
      </c>
      <c r="GG68">
        <v>8915</v>
      </c>
      <c r="GH68">
        <v>8968</v>
      </c>
      <c r="GI68">
        <v>9038</v>
      </c>
      <c r="GJ68">
        <v>9115</v>
      </c>
      <c r="GK68">
        <v>9179</v>
      </c>
      <c r="GL68">
        <v>9199</v>
      </c>
      <c r="GM68">
        <v>9216</v>
      </c>
      <c r="GN68">
        <v>9290</v>
      </c>
      <c r="GO68">
        <v>9327</v>
      </c>
      <c r="GP68">
        <v>9315</v>
      </c>
      <c r="GQ68">
        <v>0</v>
      </c>
      <c r="GR68">
        <v>0</v>
      </c>
      <c r="GS68">
        <v>685</v>
      </c>
      <c r="GT68">
        <v>780</v>
      </c>
      <c r="GU68">
        <v>908</v>
      </c>
      <c r="GV68">
        <v>1027</v>
      </c>
      <c r="GW68">
        <v>1154</v>
      </c>
      <c r="GX68">
        <v>1254</v>
      </c>
      <c r="GY68">
        <v>1389</v>
      </c>
      <c r="GZ68">
        <v>1520</v>
      </c>
      <c r="HA68">
        <v>1627</v>
      </c>
      <c r="HB68">
        <v>1757</v>
      </c>
      <c r="HC68">
        <v>1909</v>
      </c>
      <c r="HD68">
        <v>2015</v>
      </c>
      <c r="HE68">
        <v>2141</v>
      </c>
      <c r="HF68">
        <v>2258</v>
      </c>
      <c r="HG68">
        <v>2387</v>
      </c>
      <c r="HH68">
        <v>2454</v>
      </c>
      <c r="HI68">
        <v>2532</v>
      </c>
      <c r="HJ68">
        <v>2633</v>
      </c>
      <c r="HK68">
        <v>2712</v>
      </c>
      <c r="HL68">
        <v>2784</v>
      </c>
      <c r="HM68">
        <v>2832</v>
      </c>
      <c r="HN68">
        <v>2942</v>
      </c>
      <c r="HO68">
        <v>3020</v>
      </c>
      <c r="HP68">
        <v>3071</v>
      </c>
      <c r="HQ68">
        <v>3123</v>
      </c>
      <c r="HR68">
        <v>3174</v>
      </c>
      <c r="HS68">
        <v>0</v>
      </c>
      <c r="HT68">
        <v>0</v>
      </c>
      <c r="HU68">
        <v>77</v>
      </c>
      <c r="HV68">
        <v>81</v>
      </c>
      <c r="HW68">
        <v>90</v>
      </c>
      <c r="HX68">
        <v>101</v>
      </c>
      <c r="HY68">
        <v>112</v>
      </c>
      <c r="HZ68">
        <v>123</v>
      </c>
      <c r="IA68">
        <v>129</v>
      </c>
      <c r="IB68">
        <v>140</v>
      </c>
      <c r="IC68">
        <v>140</v>
      </c>
      <c r="ID68">
        <v>138</v>
      </c>
      <c r="IE68">
        <v>143</v>
      </c>
      <c r="IF68">
        <v>153</v>
      </c>
      <c r="IG68">
        <v>163</v>
      </c>
      <c r="IH68">
        <v>166</v>
      </c>
      <c r="II68">
        <v>185</v>
      </c>
      <c r="IJ68">
        <v>206</v>
      </c>
      <c r="IK68">
        <v>223</v>
      </c>
      <c r="IL68">
        <v>235</v>
      </c>
      <c r="IM68">
        <v>253</v>
      </c>
      <c r="IN68">
        <v>277</v>
      </c>
      <c r="IO68">
        <v>296</v>
      </c>
      <c r="IP68">
        <v>294</v>
      </c>
      <c r="IQ68">
        <v>308</v>
      </c>
      <c r="IR68">
        <v>311</v>
      </c>
      <c r="IS68">
        <v>329</v>
      </c>
      <c r="IT68">
        <v>324</v>
      </c>
      <c r="IU68">
        <v>0</v>
      </c>
      <c r="IV68">
        <v>0</v>
      </c>
      <c r="IW68">
        <v>6</v>
      </c>
      <c r="IX68">
        <v>5</v>
      </c>
      <c r="IY68">
        <v>6</v>
      </c>
      <c r="IZ68">
        <v>3</v>
      </c>
      <c r="JA68">
        <v>2</v>
      </c>
      <c r="JB68">
        <v>4</v>
      </c>
      <c r="JC68">
        <v>3</v>
      </c>
      <c r="JD68">
        <v>4</v>
      </c>
      <c r="JE68">
        <v>6</v>
      </c>
      <c r="JF68">
        <v>8</v>
      </c>
      <c r="JG68">
        <v>11</v>
      </c>
      <c r="JH68">
        <v>8</v>
      </c>
      <c r="JI68">
        <v>6</v>
      </c>
      <c r="JJ68">
        <v>10</v>
      </c>
      <c r="JK68">
        <v>11</v>
      </c>
      <c r="JL68">
        <v>10</v>
      </c>
      <c r="JM68">
        <v>12</v>
      </c>
      <c r="JN68">
        <v>16</v>
      </c>
      <c r="JO68">
        <v>17</v>
      </c>
      <c r="JP68">
        <v>16</v>
      </c>
      <c r="JQ68">
        <v>16</v>
      </c>
      <c r="JR68">
        <v>18</v>
      </c>
      <c r="JS68">
        <v>14</v>
      </c>
      <c r="JT68">
        <v>16</v>
      </c>
      <c r="JU68">
        <v>13</v>
      </c>
      <c r="JV68">
        <v>15</v>
      </c>
      <c r="JW68">
        <v>0</v>
      </c>
      <c r="JX68">
        <v>0</v>
      </c>
      <c r="JY68">
        <v>0</v>
      </c>
      <c r="JZ68">
        <v>10</v>
      </c>
      <c r="KA68">
        <v>20</v>
      </c>
      <c r="KB68">
        <v>32</v>
      </c>
      <c r="KC68">
        <v>42</v>
      </c>
      <c r="KD68">
        <v>53</v>
      </c>
      <c r="KE68">
        <v>64</v>
      </c>
      <c r="KF68">
        <v>68</v>
      </c>
      <c r="KG68">
        <v>80</v>
      </c>
      <c r="KH68">
        <v>94</v>
      </c>
      <c r="KI68">
        <v>110</v>
      </c>
      <c r="KJ68">
        <v>133</v>
      </c>
      <c r="KK68">
        <v>155</v>
      </c>
      <c r="KL68">
        <v>172</v>
      </c>
      <c r="KM68">
        <v>186</v>
      </c>
      <c r="KN68">
        <v>203</v>
      </c>
      <c r="KO68">
        <v>220</v>
      </c>
      <c r="KP68">
        <v>243</v>
      </c>
      <c r="KQ68">
        <v>266</v>
      </c>
      <c r="KR68">
        <v>290</v>
      </c>
      <c r="KS68">
        <v>320</v>
      </c>
      <c r="KT68">
        <v>357</v>
      </c>
      <c r="KU68">
        <v>397</v>
      </c>
      <c r="KV68">
        <v>424</v>
      </c>
      <c r="KW68">
        <v>445</v>
      </c>
      <c r="KX68">
        <v>478</v>
      </c>
      <c r="KY68">
        <v>0</v>
      </c>
      <c r="KZ68">
        <v>0</v>
      </c>
      <c r="LA68">
        <v>0</v>
      </c>
      <c r="LB68">
        <v>205</v>
      </c>
      <c r="LC68">
        <v>407</v>
      </c>
      <c r="LD68">
        <v>595</v>
      </c>
      <c r="LE68">
        <v>757</v>
      </c>
      <c r="LF68">
        <v>926</v>
      </c>
      <c r="LG68">
        <v>1069</v>
      </c>
      <c r="LH68">
        <v>1220</v>
      </c>
      <c r="LI68">
        <v>1360</v>
      </c>
      <c r="LJ68">
        <v>1513</v>
      </c>
      <c r="LK68">
        <v>1635</v>
      </c>
      <c r="LL68">
        <v>1750</v>
      </c>
      <c r="LM68">
        <v>1868</v>
      </c>
      <c r="LN68">
        <v>1972</v>
      </c>
      <c r="LO68">
        <v>2081</v>
      </c>
      <c r="LP68">
        <v>2225</v>
      </c>
      <c r="LQ68">
        <v>2307</v>
      </c>
      <c r="LR68">
        <v>2411</v>
      </c>
      <c r="LS68">
        <v>2522</v>
      </c>
      <c r="LT68">
        <v>2610</v>
      </c>
      <c r="LU68">
        <v>2697</v>
      </c>
      <c r="LV68">
        <v>2782</v>
      </c>
      <c r="LW68">
        <v>2872</v>
      </c>
      <c r="LX68">
        <v>2958</v>
      </c>
      <c r="LY68">
        <v>3045</v>
      </c>
      <c r="LZ68">
        <v>3119</v>
      </c>
      <c r="MA68">
        <v>0</v>
      </c>
      <c r="MB68">
        <v>0</v>
      </c>
      <c r="MC68">
        <v>1497</v>
      </c>
      <c r="MD68">
        <v>1556</v>
      </c>
      <c r="ME68">
        <v>1601</v>
      </c>
      <c r="MF68">
        <v>1646</v>
      </c>
      <c r="MG68">
        <v>1714</v>
      </c>
      <c r="MH68">
        <v>1794</v>
      </c>
      <c r="MI68">
        <v>1884</v>
      </c>
      <c r="MJ68">
        <v>1911</v>
      </c>
      <c r="MK68">
        <v>1977</v>
      </c>
      <c r="ML68">
        <v>2008</v>
      </c>
      <c r="MM68">
        <v>2059</v>
      </c>
      <c r="MN68">
        <v>2104</v>
      </c>
      <c r="MO68">
        <v>2159</v>
      </c>
      <c r="MP68">
        <v>2251</v>
      </c>
      <c r="MQ68">
        <v>2308</v>
      </c>
      <c r="MR68">
        <v>2343</v>
      </c>
      <c r="MS68">
        <v>2383</v>
      </c>
      <c r="MT68">
        <v>2463</v>
      </c>
      <c r="MU68">
        <v>2497</v>
      </c>
      <c r="MV68">
        <v>2581</v>
      </c>
      <c r="MW68">
        <v>2658</v>
      </c>
      <c r="MX68">
        <v>2707</v>
      </c>
      <c r="MY68">
        <v>2771</v>
      </c>
      <c r="MZ68">
        <v>2857</v>
      </c>
      <c r="NA68">
        <v>2934</v>
      </c>
      <c r="NB68">
        <v>2979</v>
      </c>
      <c r="NC68">
        <v>0</v>
      </c>
      <c r="ND68">
        <v>0</v>
      </c>
      <c r="NE68">
        <v>0</v>
      </c>
      <c r="NF68">
        <v>60</v>
      </c>
      <c r="NG68">
        <v>122</v>
      </c>
      <c r="NH68">
        <v>165</v>
      </c>
      <c r="NI68">
        <v>228</v>
      </c>
      <c r="NJ68">
        <v>274</v>
      </c>
      <c r="NK68">
        <v>324</v>
      </c>
      <c r="NL68">
        <v>406</v>
      </c>
      <c r="NM68">
        <v>467</v>
      </c>
      <c r="NN68">
        <v>547</v>
      </c>
      <c r="NO68">
        <v>629</v>
      </c>
      <c r="NP68">
        <v>701</v>
      </c>
      <c r="NQ68">
        <v>784</v>
      </c>
      <c r="NR68">
        <v>867</v>
      </c>
      <c r="NS68">
        <v>948</v>
      </c>
      <c r="NT68">
        <v>1035</v>
      </c>
      <c r="NU68">
        <v>1119</v>
      </c>
      <c r="NV68">
        <v>1200</v>
      </c>
      <c r="NW68">
        <v>1285</v>
      </c>
      <c r="NX68">
        <v>1374</v>
      </c>
      <c r="NY68">
        <v>1461</v>
      </c>
      <c r="NZ68">
        <v>1573</v>
      </c>
      <c r="OA68">
        <v>1665</v>
      </c>
      <c r="OB68">
        <v>1739</v>
      </c>
      <c r="OC68">
        <v>1835</v>
      </c>
      <c r="OD68">
        <v>1945</v>
      </c>
      <c r="OE68">
        <v>0</v>
      </c>
      <c r="OF68">
        <v>0</v>
      </c>
      <c r="OG68">
        <v>2119</v>
      </c>
      <c r="OH68">
        <v>2277</v>
      </c>
      <c r="OI68">
        <v>2422</v>
      </c>
      <c r="OJ68">
        <v>2580</v>
      </c>
      <c r="OK68">
        <v>2772</v>
      </c>
      <c r="OL68">
        <v>2948</v>
      </c>
      <c r="OM68">
        <v>3094</v>
      </c>
      <c r="ON68">
        <v>3290</v>
      </c>
      <c r="OO68">
        <v>3461</v>
      </c>
      <c r="OP68">
        <v>3589</v>
      </c>
      <c r="OQ68">
        <v>3729</v>
      </c>
      <c r="OR68">
        <v>3868</v>
      </c>
      <c r="OS68">
        <v>4006</v>
      </c>
      <c r="OT68">
        <v>4122</v>
      </c>
      <c r="OU68">
        <v>4235</v>
      </c>
      <c r="OV68">
        <v>4316</v>
      </c>
      <c r="OW68">
        <v>4409</v>
      </c>
      <c r="OX68">
        <v>4511</v>
      </c>
      <c r="OY68">
        <v>4586</v>
      </c>
      <c r="OZ68">
        <v>4721</v>
      </c>
      <c r="PA68">
        <v>4817</v>
      </c>
      <c r="PB68">
        <v>4907</v>
      </c>
      <c r="PC68">
        <v>5003</v>
      </c>
      <c r="PD68">
        <v>5135</v>
      </c>
      <c r="PE68">
        <v>5189</v>
      </c>
      <c r="PF68">
        <v>5245</v>
      </c>
      <c r="PG68">
        <v>0</v>
      </c>
      <c r="PH68">
        <v>0</v>
      </c>
      <c r="PI68">
        <v>0</v>
      </c>
      <c r="PJ68">
        <v>49</v>
      </c>
      <c r="PK68">
        <v>97</v>
      </c>
      <c r="PL68">
        <v>152</v>
      </c>
      <c r="PM68">
        <v>193</v>
      </c>
      <c r="PN68">
        <v>250</v>
      </c>
      <c r="PO68">
        <v>310</v>
      </c>
      <c r="PP68">
        <v>376</v>
      </c>
      <c r="PQ68">
        <v>446</v>
      </c>
      <c r="PR68">
        <v>531</v>
      </c>
      <c r="PS68">
        <v>611</v>
      </c>
      <c r="PT68">
        <v>689</v>
      </c>
      <c r="PU68">
        <v>790</v>
      </c>
      <c r="PV68">
        <v>873</v>
      </c>
      <c r="PW68">
        <v>949</v>
      </c>
      <c r="PX68">
        <v>1055</v>
      </c>
      <c r="PY68">
        <v>1168</v>
      </c>
      <c r="PZ68">
        <v>1277</v>
      </c>
      <c r="QA68">
        <v>1405</v>
      </c>
      <c r="QB68">
        <v>1522</v>
      </c>
      <c r="QC68">
        <v>1642</v>
      </c>
      <c r="QD68">
        <v>1764</v>
      </c>
      <c r="QE68">
        <v>1889</v>
      </c>
      <c r="QF68">
        <v>2015</v>
      </c>
      <c r="QG68">
        <v>2148</v>
      </c>
      <c r="QH68">
        <v>2296</v>
      </c>
      <c r="QI68">
        <v>0</v>
      </c>
      <c r="QJ68">
        <v>0</v>
      </c>
      <c r="QK68">
        <v>7438</v>
      </c>
      <c r="QL68">
        <v>7884</v>
      </c>
      <c r="QM68">
        <v>8166</v>
      </c>
      <c r="QN68">
        <v>8491</v>
      </c>
      <c r="QO68">
        <v>8710</v>
      </c>
      <c r="QP68">
        <v>8864</v>
      </c>
      <c r="QQ68">
        <v>8989</v>
      </c>
      <c r="QR68">
        <v>9164</v>
      </c>
      <c r="QS68">
        <v>9379</v>
      </c>
      <c r="QT68">
        <v>9535</v>
      </c>
      <c r="QU68">
        <v>9670</v>
      </c>
      <c r="QV68">
        <v>9685</v>
      </c>
      <c r="QW68">
        <v>9693</v>
      </c>
      <c r="QX68">
        <v>9701</v>
      </c>
      <c r="QY68">
        <v>9770</v>
      </c>
      <c r="QZ68">
        <v>9863</v>
      </c>
      <c r="RA68">
        <v>9892</v>
      </c>
      <c r="RB68">
        <v>10044</v>
      </c>
      <c r="RC68">
        <v>10041</v>
      </c>
      <c r="RD68">
        <v>10106</v>
      </c>
      <c r="RE68">
        <v>10087</v>
      </c>
      <c r="RF68">
        <v>10105</v>
      </c>
      <c r="RG68">
        <v>10122</v>
      </c>
      <c r="RH68">
        <v>10187</v>
      </c>
      <c r="RI68">
        <v>10213</v>
      </c>
      <c r="RJ68">
        <v>10281</v>
      </c>
      <c r="RK68">
        <v>0</v>
      </c>
      <c r="RL68">
        <v>0</v>
      </c>
      <c r="RM68">
        <v>8402</v>
      </c>
      <c r="RN68">
        <v>8305</v>
      </c>
      <c r="RO68">
        <v>8241</v>
      </c>
      <c r="RP68">
        <v>8197</v>
      </c>
      <c r="RQ68">
        <v>8172</v>
      </c>
      <c r="RR68">
        <v>8159</v>
      </c>
      <c r="RS68">
        <v>8144</v>
      </c>
      <c r="RT68">
        <v>8111</v>
      </c>
      <c r="RU68">
        <v>8040</v>
      </c>
      <c r="RV68">
        <v>7974</v>
      </c>
      <c r="RW68">
        <v>7966</v>
      </c>
      <c r="RX68">
        <v>7977</v>
      </c>
      <c r="RY68">
        <v>8059</v>
      </c>
      <c r="RZ68">
        <v>8061</v>
      </c>
      <c r="SA68">
        <v>8084</v>
      </c>
      <c r="SB68">
        <v>8077</v>
      </c>
      <c r="SC68">
        <v>8100</v>
      </c>
      <c r="SD68">
        <v>8094</v>
      </c>
      <c r="SE68">
        <v>8091</v>
      </c>
      <c r="SF68">
        <v>8105</v>
      </c>
      <c r="SG68">
        <v>8193</v>
      </c>
      <c r="SH68">
        <v>8205</v>
      </c>
      <c r="SI68">
        <v>8223</v>
      </c>
      <c r="SJ68">
        <v>8281</v>
      </c>
      <c r="SK68">
        <v>8312</v>
      </c>
      <c r="SL68">
        <v>8291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1030000</v>
      </c>
      <c r="SU68">
        <v>1020000</v>
      </c>
      <c r="SV68">
        <v>1010000</v>
      </c>
      <c r="SW68">
        <v>1000000</v>
      </c>
      <c r="SX68">
        <v>988001.20180000004</v>
      </c>
      <c r="SY68">
        <v>970866.64950000006</v>
      </c>
      <c r="SZ68">
        <v>950900.07510000002</v>
      </c>
      <c r="TA68">
        <v>930627.45860000001</v>
      </c>
      <c r="TB68">
        <v>915742.85089999996</v>
      </c>
      <c r="TC68">
        <v>892417.29390000005</v>
      </c>
      <c r="TD68">
        <v>872430.45460000006</v>
      </c>
      <c r="TE68">
        <v>852181.69979999994</v>
      </c>
      <c r="TF68">
        <v>832279.56409999996</v>
      </c>
      <c r="TG68">
        <v>814345.58050000004</v>
      </c>
      <c r="TH68">
        <v>797362.58840000001</v>
      </c>
      <c r="TI68">
        <v>779573.96580000001</v>
      </c>
      <c r="TJ68">
        <v>758517.05729999999</v>
      </c>
      <c r="TK68">
        <v>737785.25950000004</v>
      </c>
      <c r="TL68">
        <v>722047.88009999995</v>
      </c>
      <c r="TM68">
        <v>703809.35519999999</v>
      </c>
      <c r="TN68">
        <v>682430.91559999995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336029.78049999999</v>
      </c>
      <c r="TW68">
        <v>361364.30609999999</v>
      </c>
      <c r="TX68">
        <v>383927.63199999998</v>
      </c>
      <c r="TY68">
        <v>398984.57919999998</v>
      </c>
      <c r="TZ68">
        <v>418314.6692</v>
      </c>
      <c r="UA68">
        <v>441265.5638</v>
      </c>
      <c r="UB68">
        <v>452201.4327</v>
      </c>
      <c r="UC68">
        <v>466483.54210000002</v>
      </c>
      <c r="UD68">
        <v>477646.24910000002</v>
      </c>
      <c r="UE68">
        <v>490227.45309999998</v>
      </c>
      <c r="UF68">
        <v>489308.25540000002</v>
      </c>
      <c r="UG68">
        <v>490156.15590000001</v>
      </c>
      <c r="UH68">
        <v>494862.3285</v>
      </c>
      <c r="UI68">
        <v>494864.15330000001</v>
      </c>
      <c r="UJ68">
        <v>493205.9608</v>
      </c>
      <c r="UK68">
        <v>487096.61349999998</v>
      </c>
      <c r="UL68">
        <v>491277.98690000002</v>
      </c>
      <c r="UM68">
        <v>489614.5943</v>
      </c>
      <c r="UN68">
        <v>483381.47600000002</v>
      </c>
      <c r="UO68">
        <v>477248.91149999999</v>
      </c>
      <c r="UP68">
        <v>470915.14730000001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233376.24220000001</v>
      </c>
      <c r="UY68">
        <v>237631.50399999999</v>
      </c>
      <c r="UZ68">
        <v>250383.16070000001</v>
      </c>
      <c r="VA68">
        <v>243090.4473</v>
      </c>
      <c r="VB68">
        <v>232638.56950000001</v>
      </c>
      <c r="VC68">
        <v>234046.11960000001</v>
      </c>
      <c r="VD68">
        <v>243119.39920000001</v>
      </c>
      <c r="VE68">
        <v>251465.5883</v>
      </c>
      <c r="VF68">
        <v>248634.7469</v>
      </c>
      <c r="VG68">
        <v>269022.27269999997</v>
      </c>
      <c r="VH68">
        <v>290834.88939999999</v>
      </c>
      <c r="VI68">
        <v>305665.85129999998</v>
      </c>
      <c r="VJ68">
        <v>312732.26980000001</v>
      </c>
      <c r="VK68">
        <v>326879.83590000001</v>
      </c>
      <c r="VL68">
        <v>347464.27159999998</v>
      </c>
      <c r="VM68">
        <v>360483.06890000001</v>
      </c>
      <c r="VN68">
        <v>347618.80820000003</v>
      </c>
      <c r="VO68">
        <v>353565.13089999999</v>
      </c>
      <c r="VP68">
        <v>346610.62829999998</v>
      </c>
      <c r="VQ68">
        <v>355991.93550000002</v>
      </c>
      <c r="VR68">
        <v>340370.60550000001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178813.33809999999</v>
      </c>
      <c r="WA68">
        <v>130203.887</v>
      </c>
      <c r="WB68">
        <v>168548.72099999999</v>
      </c>
      <c r="WC68">
        <v>245459.30249999999</v>
      </c>
      <c r="WD68">
        <v>317746.66989999998</v>
      </c>
      <c r="WE68">
        <v>424176.37969999999</v>
      </c>
      <c r="WF68">
        <v>299506.71120000002</v>
      </c>
      <c r="WG68">
        <v>218087.41099999999</v>
      </c>
      <c r="WH68">
        <v>352892.25089999998</v>
      </c>
      <c r="WI68">
        <v>376875.2194</v>
      </c>
      <c r="WJ68">
        <v>332634.79200000002</v>
      </c>
      <c r="WK68">
        <v>387535.6801</v>
      </c>
      <c r="WL68">
        <v>501664.31069999997</v>
      </c>
      <c r="WM68">
        <v>517493.52439999999</v>
      </c>
      <c r="WN68">
        <v>472866.72710000002</v>
      </c>
      <c r="WO68">
        <v>459093.90980000002</v>
      </c>
      <c r="WP68">
        <v>501437.52279999998</v>
      </c>
      <c r="WQ68">
        <v>378647.53610000003</v>
      </c>
      <c r="WR68">
        <v>420135.96240000002</v>
      </c>
      <c r="WS68">
        <v>331417.93150000001</v>
      </c>
      <c r="WT68">
        <v>371267.28700000001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12700000</v>
      </c>
      <c r="ZG68">
        <v>12900000</v>
      </c>
      <c r="ZH68">
        <v>12700000</v>
      </c>
      <c r="ZI68">
        <v>12800000</v>
      </c>
      <c r="ZJ68">
        <v>12600000</v>
      </c>
      <c r="ZK68">
        <v>12500000</v>
      </c>
      <c r="ZL68">
        <v>12400000</v>
      </c>
      <c r="ZM68">
        <v>12400000</v>
      </c>
      <c r="ZN68">
        <v>12500000</v>
      </c>
      <c r="ZO68">
        <v>12500000</v>
      </c>
      <c r="ZP68">
        <v>12300000</v>
      </c>
      <c r="ZQ68">
        <v>12100000</v>
      </c>
      <c r="ZR68">
        <v>12200000</v>
      </c>
      <c r="ZS68">
        <v>12000000</v>
      </c>
      <c r="ZT68">
        <v>12000000</v>
      </c>
      <c r="ZU68">
        <v>12000000</v>
      </c>
      <c r="ZV68">
        <v>11900000</v>
      </c>
      <c r="ZW68">
        <v>11800000</v>
      </c>
      <c r="ZX68">
        <v>11800000</v>
      </c>
      <c r="ZY68">
        <v>11800000</v>
      </c>
      <c r="ZZ68">
        <v>11600000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33900000</v>
      </c>
      <c r="ABK68">
        <v>34600000</v>
      </c>
      <c r="ABL68">
        <v>35700000</v>
      </c>
      <c r="ABM68">
        <v>36400000</v>
      </c>
      <c r="ABN68">
        <v>36700000</v>
      </c>
      <c r="ABO68">
        <v>37000000</v>
      </c>
      <c r="ABP68">
        <v>37300000</v>
      </c>
      <c r="ABQ68">
        <v>37500000</v>
      </c>
      <c r="ABR68">
        <v>37400000</v>
      </c>
      <c r="ABS68">
        <v>37400000</v>
      </c>
      <c r="ABT68">
        <v>37000000</v>
      </c>
      <c r="ABU68">
        <v>36700000</v>
      </c>
      <c r="ABV68">
        <v>36400000</v>
      </c>
      <c r="ABW68">
        <v>35900000</v>
      </c>
      <c r="ABX68">
        <v>35900000</v>
      </c>
      <c r="ABY68">
        <v>35600000</v>
      </c>
      <c r="ABZ68">
        <v>35200000</v>
      </c>
      <c r="ACA68">
        <v>34800000</v>
      </c>
      <c r="ACB68">
        <v>34700000</v>
      </c>
      <c r="ACC68">
        <v>34100000</v>
      </c>
      <c r="ACD68">
        <v>33400000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1970000</v>
      </c>
      <c r="ADO68">
        <v>1940000</v>
      </c>
      <c r="ADP68">
        <v>1920000</v>
      </c>
      <c r="ADQ68">
        <v>1910000</v>
      </c>
      <c r="ADR68">
        <v>1880000</v>
      </c>
      <c r="ADS68">
        <v>1850000</v>
      </c>
      <c r="ADT68">
        <v>1800000</v>
      </c>
      <c r="ADU68">
        <v>1750000</v>
      </c>
      <c r="ADV68">
        <v>1700000</v>
      </c>
      <c r="ADW68">
        <v>1660000</v>
      </c>
      <c r="ADX68">
        <v>1630000</v>
      </c>
      <c r="ADY68">
        <v>1590000</v>
      </c>
      <c r="ADZ68">
        <v>1560000</v>
      </c>
      <c r="AEA68">
        <v>1520000</v>
      </c>
      <c r="AEB68">
        <v>1480000</v>
      </c>
      <c r="AEC68">
        <v>1440000</v>
      </c>
      <c r="AED68">
        <v>1400000</v>
      </c>
      <c r="AEE68">
        <v>1360000</v>
      </c>
      <c r="AEF68">
        <v>1330000</v>
      </c>
      <c r="AEG68">
        <v>1290000</v>
      </c>
      <c r="AEH68">
        <v>1260000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7270000</v>
      </c>
      <c r="AEQ68">
        <v>7050000</v>
      </c>
      <c r="AER68">
        <v>6810000</v>
      </c>
      <c r="AES68">
        <v>6560000</v>
      </c>
      <c r="AET68">
        <v>6310000</v>
      </c>
      <c r="AEU68">
        <v>6120000</v>
      </c>
      <c r="AEV68">
        <v>5950000</v>
      </c>
      <c r="AEW68">
        <v>5840000</v>
      </c>
      <c r="AEX68">
        <v>5670000</v>
      </c>
      <c r="AEY68">
        <v>5520000</v>
      </c>
      <c r="AEZ68">
        <v>5360000</v>
      </c>
      <c r="AFA68">
        <v>5210000</v>
      </c>
      <c r="AFB68">
        <v>5060000</v>
      </c>
      <c r="AFC68">
        <v>4910000</v>
      </c>
      <c r="AFD68">
        <v>4770000</v>
      </c>
      <c r="AFE68">
        <v>4690000</v>
      </c>
      <c r="AFF68">
        <v>4560000</v>
      </c>
      <c r="AFG68">
        <v>4430000</v>
      </c>
      <c r="AFH68">
        <v>4330000</v>
      </c>
      <c r="AFI68">
        <v>4220000</v>
      </c>
      <c r="AFJ68">
        <v>4090000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181.09070890000001</v>
      </c>
      <c r="AGU68">
        <v>194.74380600000001</v>
      </c>
      <c r="AGV68">
        <v>206.90346840000001</v>
      </c>
      <c r="AGW68">
        <v>215.0178482</v>
      </c>
      <c r="AGX68">
        <v>225.43507869999999</v>
      </c>
      <c r="AGY68">
        <v>237.80360680000001</v>
      </c>
      <c r="AGZ68">
        <v>243.6970852</v>
      </c>
      <c r="AHA68">
        <v>251.39389499999999</v>
      </c>
      <c r="AHB68">
        <v>257.4096194</v>
      </c>
      <c r="AHC68">
        <v>264.18978970000001</v>
      </c>
      <c r="AHD68">
        <v>263.69442240000001</v>
      </c>
      <c r="AHE68">
        <v>264.15136669999998</v>
      </c>
      <c r="AHF68">
        <v>266.68758279999997</v>
      </c>
      <c r="AHG68">
        <v>266.68856620000003</v>
      </c>
      <c r="AHH68">
        <v>265.79494529999999</v>
      </c>
      <c r="AHI68">
        <v>262.50254050000001</v>
      </c>
      <c r="AHJ68">
        <v>264.75593570000001</v>
      </c>
      <c r="AHK68">
        <v>263.85951230000001</v>
      </c>
      <c r="AHL68">
        <v>260.50040580000001</v>
      </c>
      <c r="AHM68">
        <v>257.19548909999997</v>
      </c>
      <c r="AHN68">
        <v>253.78214320000001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29.950568189999998</v>
      </c>
      <c r="AHW68">
        <v>30.496671379999999</v>
      </c>
      <c r="AHX68">
        <v>32.133167700000001</v>
      </c>
      <c r="AHY68">
        <v>31.197250199999999</v>
      </c>
      <c r="AHZ68">
        <v>29.855898249999999</v>
      </c>
      <c r="AIA68">
        <v>30.036537559999999</v>
      </c>
      <c r="AIB68">
        <v>31.200965759999999</v>
      </c>
      <c r="AIC68">
        <v>32.272082109999999</v>
      </c>
      <c r="AID68">
        <v>31.90878331</v>
      </c>
      <c r="AIE68">
        <v>34.525236360000001</v>
      </c>
      <c r="AIF68">
        <v>37.324579839999998</v>
      </c>
      <c r="AIG68">
        <v>39.227925839999997</v>
      </c>
      <c r="AIH68">
        <v>40.13480157</v>
      </c>
      <c r="AII68">
        <v>41.950443290000003</v>
      </c>
      <c r="AIJ68">
        <v>44.592166970000001</v>
      </c>
      <c r="AIK68">
        <v>46.262947050000001</v>
      </c>
      <c r="AIL68">
        <v>44.611999580000003</v>
      </c>
      <c r="AIM68">
        <v>45.375126710000004</v>
      </c>
      <c r="AIN68">
        <v>44.482613819999997</v>
      </c>
      <c r="AIO68">
        <v>45.68657305</v>
      </c>
      <c r="AIP68">
        <v>43.681794400000001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0.97644910600000001</v>
      </c>
      <c r="AIY68">
        <v>0.71100662999999997</v>
      </c>
      <c r="AIZ68">
        <v>0.92039693199999995</v>
      </c>
      <c r="AJA68">
        <v>1.340383882</v>
      </c>
      <c r="AJB68">
        <v>1.735124766</v>
      </c>
      <c r="AJC68">
        <v>2.3163073340000002</v>
      </c>
      <c r="AJD68">
        <v>1.635521507</v>
      </c>
      <c r="AJE68">
        <v>1.190913718</v>
      </c>
      <c r="AJF68">
        <v>1.9270448520000001</v>
      </c>
      <c r="AJG68">
        <v>2.0580090649999998</v>
      </c>
      <c r="AJH68">
        <v>1.8164245939999999</v>
      </c>
      <c r="AJI68">
        <v>2.1162228280000002</v>
      </c>
      <c r="AJJ68">
        <v>2.7394470270000002</v>
      </c>
      <c r="AJK68">
        <v>2.8258858889999998</v>
      </c>
      <c r="AJL68">
        <v>2.5821915610000001</v>
      </c>
      <c r="AJM68">
        <v>2.5069820979999999</v>
      </c>
      <c r="AJN68">
        <v>2.7382086019999998</v>
      </c>
      <c r="AJO68">
        <v>2.0676871860000001</v>
      </c>
      <c r="AJP68">
        <v>2.2942437569999998</v>
      </c>
      <c r="AJQ68">
        <v>1.809779663</v>
      </c>
      <c r="AJR68">
        <v>2.0273857309999999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163.17791159999999</v>
      </c>
      <c r="AKA68">
        <v>184.51309470000001</v>
      </c>
      <c r="AKB68">
        <v>68.462172100000004</v>
      </c>
      <c r="AKC68">
        <v>185.7505879</v>
      </c>
      <c r="AKD68">
        <v>254.19856820000001</v>
      </c>
      <c r="AKE68">
        <v>214.2949457</v>
      </c>
      <c r="AKF68">
        <v>283.04611399999999</v>
      </c>
      <c r="AKG68">
        <v>257.77456610000002</v>
      </c>
      <c r="AKH68">
        <v>220.97517160000001</v>
      </c>
      <c r="AKI68">
        <v>139.6816025</v>
      </c>
      <c r="AKJ68">
        <v>205.82149369999999</v>
      </c>
      <c r="AKK68">
        <v>198.095957</v>
      </c>
      <c r="AKL68">
        <v>288.74121239999999</v>
      </c>
      <c r="AKM68">
        <v>197.09379630000001</v>
      </c>
      <c r="AKN68">
        <v>241.9457841</v>
      </c>
      <c r="AKO68">
        <v>310.11939059999997</v>
      </c>
      <c r="AKP68">
        <v>333.21824340000001</v>
      </c>
      <c r="AKQ68">
        <v>356.31470209999998</v>
      </c>
      <c r="AKR68">
        <v>228.3748238</v>
      </c>
      <c r="AKS68">
        <v>175.5156126</v>
      </c>
      <c r="AKT68">
        <v>256.0556421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116.73209919999999</v>
      </c>
      <c r="AME68">
        <v>119.0176937</v>
      </c>
      <c r="AMF68">
        <v>117.2071469</v>
      </c>
      <c r="AMG68">
        <v>117.723415</v>
      </c>
      <c r="AMH68">
        <v>116.08675359999999</v>
      </c>
      <c r="AMI68">
        <v>115.5681283</v>
      </c>
      <c r="AMJ68">
        <v>114.6542728</v>
      </c>
      <c r="AMK68">
        <v>114.2246737</v>
      </c>
      <c r="AML68">
        <v>115.62335160000001</v>
      </c>
      <c r="AMM68">
        <v>115.0982284</v>
      </c>
      <c r="AMN68">
        <v>113.4404389</v>
      </c>
      <c r="AMO68">
        <v>112.0166105</v>
      </c>
      <c r="AMP68">
        <v>112.404985</v>
      </c>
      <c r="AMQ68">
        <v>110.6375316</v>
      </c>
      <c r="AMR68">
        <v>111.0285621</v>
      </c>
      <c r="AMS68">
        <v>111.0106033</v>
      </c>
      <c r="AMT68">
        <v>109.7641496</v>
      </c>
      <c r="AMU68">
        <v>109.0866393</v>
      </c>
      <c r="AMV68">
        <v>109.1963325</v>
      </c>
      <c r="AMW68">
        <v>108.873127</v>
      </c>
      <c r="AMX68">
        <v>107.3232624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353.75240680000002</v>
      </c>
      <c r="ANG68">
        <v>376.94944500000003</v>
      </c>
      <c r="ANH68">
        <v>551.36384659999999</v>
      </c>
      <c r="ANI68">
        <v>339.67379920000002</v>
      </c>
      <c r="ANJ68">
        <v>444.5639698</v>
      </c>
      <c r="ANK68">
        <v>493.27418110000002</v>
      </c>
      <c r="ANL68">
        <v>389.8435518</v>
      </c>
      <c r="ANM68">
        <v>422.56902050000002</v>
      </c>
      <c r="ANN68">
        <v>392.4853172</v>
      </c>
      <c r="ANO68">
        <v>366.3769274</v>
      </c>
      <c r="ANP68">
        <v>436.72473939999998</v>
      </c>
      <c r="ANQ68">
        <v>352.82899650000002</v>
      </c>
      <c r="ANR68">
        <v>344.51721809999998</v>
      </c>
      <c r="ANS68">
        <v>359.88898399999999</v>
      </c>
      <c r="ANT68">
        <v>322.3899955</v>
      </c>
      <c r="ANU68">
        <v>282.23454379999998</v>
      </c>
      <c r="ANV68">
        <v>400.79508340000001</v>
      </c>
      <c r="ANW68">
        <v>307.37880050000001</v>
      </c>
      <c r="ANX68">
        <v>252.910718</v>
      </c>
      <c r="ANY68">
        <v>290.66974440000001</v>
      </c>
      <c r="ANZ68">
        <v>315.82039709999998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97.089199390000005</v>
      </c>
      <c r="AOI68">
        <v>98.929662010000001</v>
      </c>
      <c r="AOJ68">
        <v>102.1327179</v>
      </c>
      <c r="AOK68">
        <v>104.3117823</v>
      </c>
      <c r="AOL68">
        <v>105.01902939999999</v>
      </c>
      <c r="AOM68">
        <v>105.93749529999999</v>
      </c>
      <c r="AON68">
        <v>106.6857852</v>
      </c>
      <c r="AOO68">
        <v>107.2738365</v>
      </c>
      <c r="AOP68">
        <v>107.1651634</v>
      </c>
      <c r="AOQ68">
        <v>106.8960932</v>
      </c>
      <c r="AOR68">
        <v>105.76759509999999</v>
      </c>
      <c r="AOS68">
        <v>104.8996569</v>
      </c>
      <c r="AOT68">
        <v>104.20044439999999</v>
      </c>
      <c r="AOU68">
        <v>102.8474599</v>
      </c>
      <c r="AOV68">
        <v>102.791285</v>
      </c>
      <c r="AOW68">
        <v>101.826711</v>
      </c>
      <c r="AOX68">
        <v>100.70798430000001</v>
      </c>
      <c r="AOY68">
        <v>99.687596130000003</v>
      </c>
      <c r="AOZ68">
        <v>99.337641329999997</v>
      </c>
      <c r="APA68">
        <v>97.458526739999996</v>
      </c>
      <c r="APB68">
        <v>95.641072840000007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573.75229139999999</v>
      </c>
      <c r="APK68">
        <v>632.15022139999996</v>
      </c>
      <c r="APL68">
        <v>665.16742780000004</v>
      </c>
      <c r="APM68">
        <v>648.24616070000002</v>
      </c>
      <c r="APN68">
        <v>713.58144670000001</v>
      </c>
      <c r="APO68">
        <v>696.03796169999998</v>
      </c>
      <c r="APP68">
        <v>715.92605119999996</v>
      </c>
      <c r="APQ68">
        <v>840.2954909</v>
      </c>
      <c r="APR68">
        <v>677.13980270000002</v>
      </c>
      <c r="APS68">
        <v>559.69703879999997</v>
      </c>
      <c r="APT68">
        <v>778.61552489999997</v>
      </c>
      <c r="APU68">
        <v>831.93075920000001</v>
      </c>
      <c r="APV68">
        <v>741.94327650000002</v>
      </c>
      <c r="APW68">
        <v>795.36961310000004</v>
      </c>
      <c r="APX68">
        <v>721.3363726</v>
      </c>
      <c r="APY68">
        <v>766.72405549999996</v>
      </c>
      <c r="APZ68">
        <v>743.69121270000005</v>
      </c>
      <c r="AQA68">
        <v>700.43999450000001</v>
      </c>
      <c r="AQB68">
        <v>712.8581815</v>
      </c>
      <c r="AQC68">
        <v>658.03290849999996</v>
      </c>
      <c r="AQD68">
        <v>718.02733790000002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83.979927020000005</v>
      </c>
      <c r="ARO68">
        <v>81.384012850000005</v>
      </c>
      <c r="ARP68">
        <v>78.693436610000006</v>
      </c>
      <c r="ARQ68">
        <v>75.732611759999998</v>
      </c>
      <c r="ARR68">
        <v>72.923229259999999</v>
      </c>
      <c r="ARS68">
        <v>70.728221610000006</v>
      </c>
      <c r="ART68">
        <v>68.762998049999993</v>
      </c>
      <c r="ARU68">
        <v>67.446457269999996</v>
      </c>
      <c r="ARV68">
        <v>65.498248000000004</v>
      </c>
      <c r="ARW68">
        <v>63.77197134</v>
      </c>
      <c r="ARX68">
        <v>61.860922989999999</v>
      </c>
      <c r="ARY68">
        <v>60.23017248</v>
      </c>
      <c r="ARZ68">
        <v>58.432580139999999</v>
      </c>
      <c r="ASA68">
        <v>56.709633400000001</v>
      </c>
      <c r="ASB68">
        <v>55.153164150000002</v>
      </c>
      <c r="ASC68">
        <v>54.128145019999998</v>
      </c>
      <c r="ASD68">
        <v>52.628567590000003</v>
      </c>
      <c r="ASE68">
        <v>51.207789630000001</v>
      </c>
      <c r="ASF68">
        <v>50.06696891</v>
      </c>
      <c r="ASG68">
        <v>48.79067483</v>
      </c>
      <c r="ASH68">
        <v>47.249909479999999</v>
      </c>
    </row>
    <row r="69" spans="3:1178" x14ac:dyDescent="0.25">
      <c r="C69">
        <v>0</v>
      </c>
      <c r="D69">
        <v>0</v>
      </c>
      <c r="E69">
        <v>0</v>
      </c>
      <c r="F69">
        <v>233</v>
      </c>
      <c r="G69">
        <v>278</v>
      </c>
      <c r="H69">
        <v>269</v>
      </c>
      <c r="I69">
        <v>263</v>
      </c>
      <c r="J69">
        <v>230</v>
      </c>
      <c r="K69">
        <v>301</v>
      </c>
      <c r="L69">
        <v>280</v>
      </c>
      <c r="M69">
        <v>257</v>
      </c>
      <c r="N69">
        <v>267</v>
      </c>
      <c r="O69">
        <v>288</v>
      </c>
      <c r="P69">
        <v>261</v>
      </c>
      <c r="Q69">
        <v>278</v>
      </c>
      <c r="R69">
        <v>246</v>
      </c>
      <c r="S69">
        <v>264</v>
      </c>
      <c r="T69">
        <v>278</v>
      </c>
      <c r="U69">
        <v>290</v>
      </c>
      <c r="V69">
        <v>268</v>
      </c>
      <c r="W69">
        <v>265</v>
      </c>
      <c r="X69">
        <v>278</v>
      </c>
      <c r="Y69">
        <v>261</v>
      </c>
      <c r="Z69">
        <v>268</v>
      </c>
      <c r="AA69">
        <v>281</v>
      </c>
      <c r="AB69">
        <v>276</v>
      </c>
      <c r="AC69">
        <v>238</v>
      </c>
      <c r="AD69">
        <v>244</v>
      </c>
      <c r="AE69">
        <v>0</v>
      </c>
      <c r="AF69">
        <v>0</v>
      </c>
      <c r="AG69">
        <v>0</v>
      </c>
      <c r="AH69">
        <v>62</v>
      </c>
      <c r="AI69">
        <v>55</v>
      </c>
      <c r="AJ69">
        <v>64</v>
      </c>
      <c r="AK69">
        <v>79</v>
      </c>
      <c r="AL69">
        <v>63</v>
      </c>
      <c r="AM69">
        <v>94</v>
      </c>
      <c r="AN69">
        <v>96</v>
      </c>
      <c r="AO69">
        <v>81</v>
      </c>
      <c r="AP69">
        <v>85</v>
      </c>
      <c r="AQ69">
        <v>97</v>
      </c>
      <c r="AR69">
        <v>109</v>
      </c>
      <c r="AS69">
        <v>110</v>
      </c>
      <c r="AT69">
        <v>117</v>
      </c>
      <c r="AU69">
        <v>119</v>
      </c>
      <c r="AV69">
        <v>115</v>
      </c>
      <c r="AW69">
        <v>120</v>
      </c>
      <c r="AX69">
        <v>144</v>
      </c>
      <c r="AY69">
        <v>130</v>
      </c>
      <c r="AZ69">
        <v>144</v>
      </c>
      <c r="BA69">
        <v>146</v>
      </c>
      <c r="BB69">
        <v>147</v>
      </c>
      <c r="BC69">
        <v>157</v>
      </c>
      <c r="BD69">
        <v>140</v>
      </c>
      <c r="BE69">
        <v>159</v>
      </c>
      <c r="BF69">
        <v>181</v>
      </c>
      <c r="BG69">
        <v>0</v>
      </c>
      <c r="BH69">
        <v>0</v>
      </c>
      <c r="BI69">
        <v>0</v>
      </c>
      <c r="BJ69">
        <v>156</v>
      </c>
      <c r="BK69">
        <v>155</v>
      </c>
      <c r="BL69">
        <v>148</v>
      </c>
      <c r="BM69">
        <v>173</v>
      </c>
      <c r="BN69">
        <v>149</v>
      </c>
      <c r="BO69">
        <v>174</v>
      </c>
      <c r="BP69">
        <v>158</v>
      </c>
      <c r="BQ69">
        <v>177</v>
      </c>
      <c r="BR69">
        <v>188</v>
      </c>
      <c r="BS69">
        <v>185</v>
      </c>
      <c r="BT69">
        <v>179</v>
      </c>
      <c r="BU69">
        <v>180</v>
      </c>
      <c r="BV69">
        <v>216</v>
      </c>
      <c r="BW69">
        <v>178</v>
      </c>
      <c r="BX69">
        <v>203</v>
      </c>
      <c r="BY69">
        <v>193</v>
      </c>
      <c r="BZ69">
        <v>217</v>
      </c>
      <c r="CA69">
        <v>218</v>
      </c>
      <c r="CB69">
        <v>209</v>
      </c>
      <c r="CC69">
        <v>237</v>
      </c>
      <c r="CD69">
        <v>218</v>
      </c>
      <c r="CE69">
        <v>248</v>
      </c>
      <c r="CF69">
        <v>242</v>
      </c>
      <c r="CG69">
        <v>222</v>
      </c>
      <c r="CH69">
        <v>214</v>
      </c>
      <c r="CI69">
        <v>0</v>
      </c>
      <c r="CJ69">
        <v>0</v>
      </c>
      <c r="CK69">
        <v>0</v>
      </c>
      <c r="CL69">
        <v>41</v>
      </c>
      <c r="CM69">
        <v>44</v>
      </c>
      <c r="CN69">
        <v>34</v>
      </c>
      <c r="CO69">
        <v>44</v>
      </c>
      <c r="CP69">
        <v>42</v>
      </c>
      <c r="CQ69">
        <v>44</v>
      </c>
      <c r="CR69">
        <v>52</v>
      </c>
      <c r="CS69">
        <v>51</v>
      </c>
      <c r="CT69">
        <v>45</v>
      </c>
      <c r="CU69">
        <v>44</v>
      </c>
      <c r="CV69">
        <v>46</v>
      </c>
      <c r="CW69">
        <v>53</v>
      </c>
      <c r="CX69">
        <v>58</v>
      </c>
      <c r="CY69">
        <v>58</v>
      </c>
      <c r="CZ69">
        <v>39</v>
      </c>
      <c r="DA69">
        <v>62</v>
      </c>
      <c r="DB69">
        <v>68</v>
      </c>
      <c r="DC69">
        <v>71</v>
      </c>
      <c r="DD69">
        <v>59</v>
      </c>
      <c r="DE69">
        <v>76</v>
      </c>
      <c r="DF69">
        <v>79</v>
      </c>
      <c r="DG69">
        <v>73</v>
      </c>
      <c r="DH69">
        <v>79</v>
      </c>
      <c r="DI69">
        <v>78</v>
      </c>
      <c r="DJ69">
        <v>79</v>
      </c>
      <c r="DK69">
        <v>0</v>
      </c>
      <c r="DL69">
        <v>0</v>
      </c>
      <c r="DM69">
        <v>0</v>
      </c>
      <c r="DN69">
        <v>0</v>
      </c>
      <c r="DO69">
        <v>3</v>
      </c>
      <c r="DP69">
        <v>1</v>
      </c>
      <c r="DQ69">
        <v>1</v>
      </c>
      <c r="DR69">
        <v>1</v>
      </c>
      <c r="DS69">
        <v>0</v>
      </c>
      <c r="DT69">
        <v>3</v>
      </c>
      <c r="DU69">
        <v>5</v>
      </c>
      <c r="DV69">
        <v>3</v>
      </c>
      <c r="DW69">
        <v>3</v>
      </c>
      <c r="DX69">
        <v>1</v>
      </c>
      <c r="DY69">
        <v>4</v>
      </c>
      <c r="DZ69">
        <v>6</v>
      </c>
      <c r="EA69">
        <v>5</v>
      </c>
      <c r="EB69">
        <v>1</v>
      </c>
      <c r="EC69">
        <v>6</v>
      </c>
      <c r="ED69">
        <v>1</v>
      </c>
      <c r="EE69">
        <v>4</v>
      </c>
      <c r="EF69">
        <v>4</v>
      </c>
      <c r="EG69">
        <v>4</v>
      </c>
      <c r="EH69">
        <v>2</v>
      </c>
      <c r="EI69">
        <v>2</v>
      </c>
      <c r="EJ69">
        <v>7</v>
      </c>
      <c r="EK69">
        <v>8</v>
      </c>
      <c r="EL69">
        <v>5</v>
      </c>
      <c r="EM69">
        <v>0</v>
      </c>
      <c r="EN69">
        <v>0</v>
      </c>
      <c r="EO69">
        <v>0</v>
      </c>
      <c r="EP69">
        <v>20</v>
      </c>
      <c r="EQ69">
        <v>5</v>
      </c>
      <c r="ER69">
        <v>15</v>
      </c>
      <c r="ES69">
        <v>20</v>
      </c>
      <c r="ET69">
        <v>5</v>
      </c>
      <c r="EU69">
        <v>10</v>
      </c>
      <c r="EV69">
        <v>0</v>
      </c>
      <c r="EW69">
        <v>5</v>
      </c>
      <c r="EX69">
        <v>15</v>
      </c>
      <c r="EY69">
        <v>20</v>
      </c>
      <c r="EZ69">
        <v>20</v>
      </c>
      <c r="FA69">
        <v>15</v>
      </c>
      <c r="FB69">
        <v>10</v>
      </c>
      <c r="FC69">
        <v>35</v>
      </c>
      <c r="FD69">
        <v>15</v>
      </c>
      <c r="FE69">
        <v>20</v>
      </c>
      <c r="FF69">
        <v>25</v>
      </c>
      <c r="FG69">
        <v>15</v>
      </c>
      <c r="FH69">
        <v>15</v>
      </c>
      <c r="FI69">
        <v>15</v>
      </c>
      <c r="FJ69">
        <v>5</v>
      </c>
      <c r="FK69">
        <v>15</v>
      </c>
      <c r="FL69">
        <v>10</v>
      </c>
      <c r="FM69">
        <v>40</v>
      </c>
      <c r="FN69">
        <v>25</v>
      </c>
      <c r="FO69">
        <v>0</v>
      </c>
      <c r="FP69">
        <v>0</v>
      </c>
      <c r="FQ69">
        <v>6800</v>
      </c>
      <c r="FR69">
        <v>7062</v>
      </c>
      <c r="FS69">
        <v>7324</v>
      </c>
      <c r="FT69">
        <v>7427</v>
      </c>
      <c r="FU69">
        <v>7510</v>
      </c>
      <c r="FV69">
        <v>7614</v>
      </c>
      <c r="FW69">
        <v>7738</v>
      </c>
      <c r="FX69">
        <v>7806</v>
      </c>
      <c r="FY69">
        <v>7899</v>
      </c>
      <c r="FZ69">
        <v>7918</v>
      </c>
      <c r="GA69">
        <v>7954</v>
      </c>
      <c r="GB69">
        <v>7984</v>
      </c>
      <c r="GC69">
        <v>8068</v>
      </c>
      <c r="GD69">
        <v>8149</v>
      </c>
      <c r="GE69">
        <v>8186</v>
      </c>
      <c r="GF69">
        <v>8121</v>
      </c>
      <c r="GG69">
        <v>8093</v>
      </c>
      <c r="GH69">
        <v>8070</v>
      </c>
      <c r="GI69">
        <v>8091</v>
      </c>
      <c r="GJ69">
        <v>8035</v>
      </c>
      <c r="GK69">
        <v>8036</v>
      </c>
      <c r="GL69">
        <v>8036</v>
      </c>
      <c r="GM69">
        <v>8001</v>
      </c>
      <c r="GN69">
        <v>7993</v>
      </c>
      <c r="GO69">
        <v>7959</v>
      </c>
      <c r="GP69">
        <v>7934</v>
      </c>
      <c r="GQ69">
        <v>0</v>
      </c>
      <c r="GR69">
        <v>0</v>
      </c>
      <c r="GS69">
        <v>925</v>
      </c>
      <c r="GT69">
        <v>1140</v>
      </c>
      <c r="GU69">
        <v>1334</v>
      </c>
      <c r="GV69">
        <v>1548</v>
      </c>
      <c r="GW69">
        <v>1776</v>
      </c>
      <c r="GX69">
        <v>1985</v>
      </c>
      <c r="GY69">
        <v>2186</v>
      </c>
      <c r="GZ69">
        <v>2372</v>
      </c>
      <c r="HA69">
        <v>2562</v>
      </c>
      <c r="HB69">
        <v>2769</v>
      </c>
      <c r="HC69">
        <v>2948</v>
      </c>
      <c r="HD69">
        <v>3115</v>
      </c>
      <c r="HE69">
        <v>3279</v>
      </c>
      <c r="HF69">
        <v>3412</v>
      </c>
      <c r="HG69">
        <v>3564</v>
      </c>
      <c r="HH69">
        <v>3728</v>
      </c>
      <c r="HI69">
        <v>3875</v>
      </c>
      <c r="HJ69">
        <v>3984</v>
      </c>
      <c r="HK69">
        <v>4063</v>
      </c>
      <c r="HL69">
        <v>4181</v>
      </c>
      <c r="HM69">
        <v>4267</v>
      </c>
      <c r="HN69">
        <v>4354</v>
      </c>
      <c r="HO69">
        <v>4473</v>
      </c>
      <c r="HP69">
        <v>4544</v>
      </c>
      <c r="HQ69">
        <v>4612</v>
      </c>
      <c r="HR69">
        <v>4670</v>
      </c>
      <c r="HS69">
        <v>0</v>
      </c>
      <c r="HT69">
        <v>0</v>
      </c>
      <c r="HU69">
        <v>68</v>
      </c>
      <c r="HV69">
        <v>83</v>
      </c>
      <c r="HW69">
        <v>92</v>
      </c>
      <c r="HX69">
        <v>111</v>
      </c>
      <c r="HY69">
        <v>127</v>
      </c>
      <c r="HZ69">
        <v>156</v>
      </c>
      <c r="IA69">
        <v>168</v>
      </c>
      <c r="IB69">
        <v>204</v>
      </c>
      <c r="IC69">
        <v>231</v>
      </c>
      <c r="ID69">
        <v>248</v>
      </c>
      <c r="IE69">
        <v>272</v>
      </c>
      <c r="IF69">
        <v>280</v>
      </c>
      <c r="IG69">
        <v>306</v>
      </c>
      <c r="IH69">
        <v>349</v>
      </c>
      <c r="II69">
        <v>346</v>
      </c>
      <c r="IJ69">
        <v>382</v>
      </c>
      <c r="IK69">
        <v>418</v>
      </c>
      <c r="IL69">
        <v>454</v>
      </c>
      <c r="IM69">
        <v>481</v>
      </c>
      <c r="IN69">
        <v>501</v>
      </c>
      <c r="IO69">
        <v>513</v>
      </c>
      <c r="IP69">
        <v>529</v>
      </c>
      <c r="IQ69">
        <v>552</v>
      </c>
      <c r="IR69">
        <v>563</v>
      </c>
      <c r="IS69">
        <v>564</v>
      </c>
      <c r="IT69">
        <v>605</v>
      </c>
      <c r="IU69">
        <v>0</v>
      </c>
      <c r="IV69">
        <v>0</v>
      </c>
      <c r="IW69">
        <v>10</v>
      </c>
      <c r="IX69">
        <v>7</v>
      </c>
      <c r="IY69">
        <v>6</v>
      </c>
      <c r="IZ69">
        <v>4</v>
      </c>
      <c r="JA69">
        <v>3</v>
      </c>
      <c r="JB69">
        <v>2</v>
      </c>
      <c r="JC69">
        <v>3</v>
      </c>
      <c r="JD69">
        <v>10</v>
      </c>
      <c r="JE69">
        <v>8</v>
      </c>
      <c r="JF69">
        <v>16</v>
      </c>
      <c r="JG69">
        <v>21</v>
      </c>
      <c r="JH69">
        <v>18</v>
      </c>
      <c r="JI69">
        <v>17</v>
      </c>
      <c r="JJ69">
        <v>15</v>
      </c>
      <c r="JK69">
        <v>20</v>
      </c>
      <c r="JL69">
        <v>15</v>
      </c>
      <c r="JM69">
        <v>11</v>
      </c>
      <c r="JN69">
        <v>13</v>
      </c>
      <c r="JO69">
        <v>14</v>
      </c>
      <c r="JP69">
        <v>23</v>
      </c>
      <c r="JQ69">
        <v>20</v>
      </c>
      <c r="JR69">
        <v>18</v>
      </c>
      <c r="JS69">
        <v>17</v>
      </c>
      <c r="JT69">
        <v>20</v>
      </c>
      <c r="JU69">
        <v>26</v>
      </c>
      <c r="JV69">
        <v>24</v>
      </c>
      <c r="JW69">
        <v>0</v>
      </c>
      <c r="JX69">
        <v>0</v>
      </c>
      <c r="JY69">
        <v>0</v>
      </c>
      <c r="JZ69">
        <v>8</v>
      </c>
      <c r="KA69">
        <v>16</v>
      </c>
      <c r="KB69">
        <v>29</v>
      </c>
      <c r="KC69">
        <v>37</v>
      </c>
      <c r="KD69">
        <v>48</v>
      </c>
      <c r="KE69">
        <v>59</v>
      </c>
      <c r="KF69">
        <v>78</v>
      </c>
      <c r="KG69">
        <v>99</v>
      </c>
      <c r="KH69">
        <v>114</v>
      </c>
      <c r="KI69">
        <v>140</v>
      </c>
      <c r="KJ69">
        <v>176</v>
      </c>
      <c r="KK69">
        <v>210</v>
      </c>
      <c r="KL69">
        <v>240</v>
      </c>
      <c r="KM69">
        <v>286</v>
      </c>
      <c r="KN69">
        <v>331</v>
      </c>
      <c r="KO69">
        <v>367</v>
      </c>
      <c r="KP69">
        <v>405</v>
      </c>
      <c r="KQ69">
        <v>445</v>
      </c>
      <c r="KR69">
        <v>478</v>
      </c>
      <c r="KS69">
        <v>520</v>
      </c>
      <c r="KT69">
        <v>574</v>
      </c>
      <c r="KU69">
        <v>620</v>
      </c>
      <c r="KV69">
        <v>666</v>
      </c>
      <c r="KW69">
        <v>705</v>
      </c>
      <c r="KX69">
        <v>760</v>
      </c>
      <c r="KY69">
        <v>0</v>
      </c>
      <c r="KZ69">
        <v>0</v>
      </c>
      <c r="LA69">
        <v>0</v>
      </c>
      <c r="LB69">
        <v>214</v>
      </c>
      <c r="LC69">
        <v>439</v>
      </c>
      <c r="LD69">
        <v>641</v>
      </c>
      <c r="LE69">
        <v>856</v>
      </c>
      <c r="LF69">
        <v>1061</v>
      </c>
      <c r="LG69">
        <v>1255</v>
      </c>
      <c r="LH69">
        <v>1481</v>
      </c>
      <c r="LI69">
        <v>1665</v>
      </c>
      <c r="LJ69">
        <v>1887</v>
      </c>
      <c r="LK69">
        <v>2057</v>
      </c>
      <c r="LL69">
        <v>2241</v>
      </c>
      <c r="LM69">
        <v>2416</v>
      </c>
      <c r="LN69">
        <v>2608</v>
      </c>
      <c r="LO69">
        <v>2805</v>
      </c>
      <c r="LP69">
        <v>3016</v>
      </c>
      <c r="LQ69">
        <v>3207</v>
      </c>
      <c r="LR69">
        <v>3412</v>
      </c>
      <c r="LS69">
        <v>3594</v>
      </c>
      <c r="LT69">
        <v>3765</v>
      </c>
      <c r="LU69">
        <v>3940</v>
      </c>
      <c r="LV69">
        <v>4116</v>
      </c>
      <c r="LW69">
        <v>4276</v>
      </c>
      <c r="LX69">
        <v>4467</v>
      </c>
      <c r="LY69">
        <v>4647</v>
      </c>
      <c r="LZ69">
        <v>4818</v>
      </c>
      <c r="MA69">
        <v>0</v>
      </c>
      <c r="MB69">
        <v>0</v>
      </c>
      <c r="MC69">
        <v>1443</v>
      </c>
      <c r="MD69">
        <v>1497</v>
      </c>
      <c r="ME69">
        <v>1524</v>
      </c>
      <c r="MF69">
        <v>1575</v>
      </c>
      <c r="MG69">
        <v>1589</v>
      </c>
      <c r="MH69">
        <v>1621</v>
      </c>
      <c r="MI69">
        <v>1632</v>
      </c>
      <c r="MJ69">
        <v>1634</v>
      </c>
      <c r="MK69">
        <v>1669</v>
      </c>
      <c r="ML69">
        <v>1667</v>
      </c>
      <c r="MM69">
        <v>1697</v>
      </c>
      <c r="MN69">
        <v>1728</v>
      </c>
      <c r="MO69">
        <v>1761</v>
      </c>
      <c r="MP69">
        <v>1811</v>
      </c>
      <c r="MQ69">
        <v>1828</v>
      </c>
      <c r="MR69">
        <v>1836</v>
      </c>
      <c r="MS69">
        <v>1883</v>
      </c>
      <c r="MT69">
        <v>1918</v>
      </c>
      <c r="MU69">
        <v>1927</v>
      </c>
      <c r="MV69">
        <v>1938</v>
      </c>
      <c r="MW69">
        <v>1944</v>
      </c>
      <c r="MX69">
        <v>1965</v>
      </c>
      <c r="MY69">
        <v>1998</v>
      </c>
      <c r="MZ69">
        <v>2005</v>
      </c>
      <c r="NA69">
        <v>2035</v>
      </c>
      <c r="NB69">
        <v>2049</v>
      </c>
      <c r="NC69">
        <v>0</v>
      </c>
      <c r="ND69">
        <v>0</v>
      </c>
      <c r="NE69">
        <v>0</v>
      </c>
      <c r="NF69">
        <v>33</v>
      </c>
      <c r="NG69">
        <v>64</v>
      </c>
      <c r="NH69">
        <v>105</v>
      </c>
      <c r="NI69">
        <v>142</v>
      </c>
      <c r="NJ69">
        <v>177</v>
      </c>
      <c r="NK69">
        <v>220</v>
      </c>
      <c r="NL69">
        <v>253</v>
      </c>
      <c r="NM69">
        <v>281</v>
      </c>
      <c r="NN69">
        <v>309</v>
      </c>
      <c r="NO69">
        <v>330</v>
      </c>
      <c r="NP69">
        <v>364</v>
      </c>
      <c r="NQ69">
        <v>389</v>
      </c>
      <c r="NR69">
        <v>416</v>
      </c>
      <c r="NS69">
        <v>442</v>
      </c>
      <c r="NT69">
        <v>469</v>
      </c>
      <c r="NU69">
        <v>489</v>
      </c>
      <c r="NV69">
        <v>517</v>
      </c>
      <c r="NW69">
        <v>546</v>
      </c>
      <c r="NX69">
        <v>578</v>
      </c>
      <c r="NY69">
        <v>616</v>
      </c>
      <c r="NZ69">
        <v>645</v>
      </c>
      <c r="OA69">
        <v>668</v>
      </c>
      <c r="OB69">
        <v>698</v>
      </c>
      <c r="OC69">
        <v>730</v>
      </c>
      <c r="OD69">
        <v>756</v>
      </c>
      <c r="OE69">
        <v>0</v>
      </c>
      <c r="OF69">
        <v>0</v>
      </c>
      <c r="OG69">
        <v>2154</v>
      </c>
      <c r="OH69">
        <v>2387</v>
      </c>
      <c r="OI69">
        <v>2569</v>
      </c>
      <c r="OJ69">
        <v>2761</v>
      </c>
      <c r="OK69">
        <v>2985</v>
      </c>
      <c r="OL69">
        <v>3205</v>
      </c>
      <c r="OM69">
        <v>3425</v>
      </c>
      <c r="ON69">
        <v>3650</v>
      </c>
      <c r="OO69">
        <v>3880</v>
      </c>
      <c r="OP69">
        <v>4073</v>
      </c>
      <c r="OQ69">
        <v>4249</v>
      </c>
      <c r="OR69">
        <v>4432</v>
      </c>
      <c r="OS69">
        <v>4596</v>
      </c>
      <c r="OT69">
        <v>4725</v>
      </c>
      <c r="OU69">
        <v>4870</v>
      </c>
      <c r="OV69">
        <v>5011</v>
      </c>
      <c r="OW69">
        <v>5139</v>
      </c>
      <c r="OX69">
        <v>5268</v>
      </c>
      <c r="OY69">
        <v>5379</v>
      </c>
      <c r="OZ69">
        <v>5444</v>
      </c>
      <c r="PA69">
        <v>5575</v>
      </c>
      <c r="PB69">
        <v>5728</v>
      </c>
      <c r="PC69">
        <v>5823</v>
      </c>
      <c r="PD69">
        <v>5874</v>
      </c>
      <c r="PE69">
        <v>5969</v>
      </c>
      <c r="PF69">
        <v>6099</v>
      </c>
      <c r="PG69">
        <v>0</v>
      </c>
      <c r="PH69">
        <v>0</v>
      </c>
      <c r="PI69">
        <v>0</v>
      </c>
      <c r="PJ69">
        <v>62</v>
      </c>
      <c r="PK69">
        <v>127</v>
      </c>
      <c r="PL69">
        <v>184</v>
      </c>
      <c r="PM69">
        <v>262</v>
      </c>
      <c r="PN69">
        <v>324</v>
      </c>
      <c r="PO69">
        <v>399</v>
      </c>
      <c r="PP69">
        <v>482</v>
      </c>
      <c r="PQ69">
        <v>558</v>
      </c>
      <c r="PR69">
        <v>648</v>
      </c>
      <c r="PS69">
        <v>762</v>
      </c>
      <c r="PT69">
        <v>861</v>
      </c>
      <c r="PU69">
        <v>959</v>
      </c>
      <c r="PV69">
        <v>1082</v>
      </c>
      <c r="PW69">
        <v>1202</v>
      </c>
      <c r="PX69">
        <v>1313</v>
      </c>
      <c r="PY69">
        <v>1424</v>
      </c>
      <c r="PZ69">
        <v>1549</v>
      </c>
      <c r="QA69">
        <v>1698</v>
      </c>
      <c r="QB69">
        <v>1868</v>
      </c>
      <c r="QC69">
        <v>2014</v>
      </c>
      <c r="QD69">
        <v>2142</v>
      </c>
      <c r="QE69">
        <v>2282</v>
      </c>
      <c r="QF69">
        <v>2452</v>
      </c>
      <c r="QG69">
        <v>2609</v>
      </c>
      <c r="QH69">
        <v>2757</v>
      </c>
      <c r="QI69">
        <v>0</v>
      </c>
      <c r="QJ69">
        <v>0</v>
      </c>
      <c r="QK69">
        <v>7422</v>
      </c>
      <c r="QL69">
        <v>7705</v>
      </c>
      <c r="QM69">
        <v>7815</v>
      </c>
      <c r="QN69">
        <v>7814</v>
      </c>
      <c r="QO69">
        <v>7742</v>
      </c>
      <c r="QP69">
        <v>7741</v>
      </c>
      <c r="QQ69">
        <v>7685</v>
      </c>
      <c r="QR69">
        <v>7575</v>
      </c>
      <c r="QS69">
        <v>7437</v>
      </c>
      <c r="QT69">
        <v>7454</v>
      </c>
      <c r="QU69">
        <v>7419</v>
      </c>
      <c r="QV69">
        <v>7374</v>
      </c>
      <c r="QW69">
        <v>7383</v>
      </c>
      <c r="QX69">
        <v>7236</v>
      </c>
      <c r="QY69">
        <v>7254</v>
      </c>
      <c r="QZ69">
        <v>7202</v>
      </c>
      <c r="RA69">
        <v>7170</v>
      </c>
      <c r="RB69">
        <v>7125</v>
      </c>
      <c r="RC69">
        <v>7067</v>
      </c>
      <c r="RD69">
        <v>7003</v>
      </c>
      <c r="RE69">
        <v>6988</v>
      </c>
      <c r="RF69">
        <v>6942</v>
      </c>
      <c r="RG69">
        <v>6901</v>
      </c>
      <c r="RH69">
        <v>6872</v>
      </c>
      <c r="RI69">
        <v>6919</v>
      </c>
      <c r="RJ69">
        <v>6939</v>
      </c>
      <c r="RK69">
        <v>0</v>
      </c>
      <c r="RL69">
        <v>0</v>
      </c>
      <c r="RM69">
        <v>8424</v>
      </c>
      <c r="RN69">
        <v>8773</v>
      </c>
      <c r="RO69">
        <v>9076</v>
      </c>
      <c r="RP69">
        <v>9451</v>
      </c>
      <c r="RQ69">
        <v>9746</v>
      </c>
      <c r="RR69">
        <v>10049</v>
      </c>
      <c r="RS69">
        <v>10305</v>
      </c>
      <c r="RT69">
        <v>10525</v>
      </c>
      <c r="RU69">
        <v>10779</v>
      </c>
      <c r="RV69">
        <v>10929</v>
      </c>
      <c r="RW69">
        <v>11095</v>
      </c>
      <c r="RX69">
        <v>11303</v>
      </c>
      <c r="RY69">
        <v>11402</v>
      </c>
      <c r="RZ69">
        <v>11564</v>
      </c>
      <c r="SA69">
        <v>11644</v>
      </c>
      <c r="SB69">
        <v>11716</v>
      </c>
      <c r="SC69">
        <v>11817</v>
      </c>
      <c r="SD69">
        <v>11904</v>
      </c>
      <c r="SE69">
        <v>11996</v>
      </c>
      <c r="SF69">
        <v>12066</v>
      </c>
      <c r="SG69">
        <v>12108</v>
      </c>
      <c r="SH69">
        <v>12165</v>
      </c>
      <c r="SI69">
        <v>12267</v>
      </c>
      <c r="SJ69">
        <v>12328</v>
      </c>
      <c r="SK69">
        <v>12325</v>
      </c>
      <c r="SL69">
        <v>12357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1800000</v>
      </c>
      <c r="SU69">
        <v>1780000</v>
      </c>
      <c r="SV69">
        <v>1740000</v>
      </c>
      <c r="SW69">
        <v>1710000</v>
      </c>
      <c r="SX69">
        <v>1670000</v>
      </c>
      <c r="SY69">
        <v>1620000</v>
      </c>
      <c r="SZ69">
        <v>1580000</v>
      </c>
      <c r="TA69">
        <v>1550000</v>
      </c>
      <c r="TB69">
        <v>1520000</v>
      </c>
      <c r="TC69">
        <v>1490000</v>
      </c>
      <c r="TD69">
        <v>1430000</v>
      </c>
      <c r="TE69">
        <v>1380000</v>
      </c>
      <c r="TF69">
        <v>1340000</v>
      </c>
      <c r="TG69">
        <v>1300000</v>
      </c>
      <c r="TH69">
        <v>1260000</v>
      </c>
      <c r="TI69">
        <v>1220000</v>
      </c>
      <c r="TJ69">
        <v>1190000</v>
      </c>
      <c r="TK69">
        <v>1150000</v>
      </c>
      <c r="TL69">
        <v>1110000</v>
      </c>
      <c r="TM69">
        <v>1070000</v>
      </c>
      <c r="TN69">
        <v>1040000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522138.35340000002</v>
      </c>
      <c r="TW69">
        <v>558261.93570000003</v>
      </c>
      <c r="TX69">
        <v>588119.14809999999</v>
      </c>
      <c r="TY69">
        <v>616726.39419999998</v>
      </c>
      <c r="TZ69">
        <v>647141.33589999995</v>
      </c>
      <c r="UA69">
        <v>668908.07669999998</v>
      </c>
      <c r="UB69">
        <v>686214.33609999996</v>
      </c>
      <c r="UC69">
        <v>701303.37329999998</v>
      </c>
      <c r="UD69">
        <v>708494.21589999995</v>
      </c>
      <c r="UE69">
        <v>718501.62910000002</v>
      </c>
      <c r="UF69">
        <v>729673.78020000004</v>
      </c>
      <c r="UG69">
        <v>736355.13419999997</v>
      </c>
      <c r="UH69">
        <v>735017.56460000004</v>
      </c>
      <c r="UI69">
        <v>727759.67090000003</v>
      </c>
      <c r="UJ69">
        <v>727083.19310000003</v>
      </c>
      <c r="UK69">
        <v>720425.96420000005</v>
      </c>
      <c r="UL69">
        <v>713703.64309999999</v>
      </c>
      <c r="UM69">
        <v>711854.38130000001</v>
      </c>
      <c r="UN69">
        <v>702090.92929999996</v>
      </c>
      <c r="UO69">
        <v>691842.30260000005</v>
      </c>
      <c r="UP69">
        <v>680138.67440000002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240063.4999</v>
      </c>
      <c r="UY69">
        <v>250999.9252</v>
      </c>
      <c r="UZ69">
        <v>295908.37229999999</v>
      </c>
      <c r="VA69">
        <v>325313.3162</v>
      </c>
      <c r="VB69">
        <v>339081.67290000001</v>
      </c>
      <c r="VC69">
        <v>361064.10519999999</v>
      </c>
      <c r="VD69">
        <v>360857.9007</v>
      </c>
      <c r="VE69">
        <v>382879.74200000003</v>
      </c>
      <c r="VF69">
        <v>423964.17910000001</v>
      </c>
      <c r="VG69">
        <v>408077.46389999997</v>
      </c>
      <c r="VH69">
        <v>437413.97169999999</v>
      </c>
      <c r="VI69">
        <v>464695.36969999998</v>
      </c>
      <c r="VJ69">
        <v>490016.48590000003</v>
      </c>
      <c r="VK69">
        <v>504037.31599999999</v>
      </c>
      <c r="VL69">
        <v>509704.08600000001</v>
      </c>
      <c r="VM69">
        <v>506711.23019999999</v>
      </c>
      <c r="VN69">
        <v>507296.20309999998</v>
      </c>
      <c r="VO69">
        <v>513934.52409999998</v>
      </c>
      <c r="VP69">
        <v>508908.71159999998</v>
      </c>
      <c r="VQ69">
        <v>494963.723</v>
      </c>
      <c r="VR69">
        <v>515480.7072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91050.911940000005</v>
      </c>
      <c r="WA69">
        <v>132598.4154</v>
      </c>
      <c r="WB69">
        <v>429121.08559999999</v>
      </c>
      <c r="WC69">
        <v>333297.93060000002</v>
      </c>
      <c r="WD69">
        <v>647180.44770000002</v>
      </c>
      <c r="WE69">
        <v>824683.82290000003</v>
      </c>
      <c r="WF69">
        <v>686283.34779999999</v>
      </c>
      <c r="WG69">
        <v>629278.15060000005</v>
      </c>
      <c r="WH69">
        <v>539073.23010000004</v>
      </c>
      <c r="WI69">
        <v>697829.42409999995</v>
      </c>
      <c r="WJ69">
        <v>508128.22139999998</v>
      </c>
      <c r="WK69">
        <v>361774.13819999999</v>
      </c>
      <c r="WL69">
        <v>415098.3051</v>
      </c>
      <c r="WM69">
        <v>434008.68349999998</v>
      </c>
      <c r="WN69">
        <v>692246.85990000004</v>
      </c>
      <c r="WO69">
        <v>584421.15650000004</v>
      </c>
      <c r="WP69">
        <v>510659.26299999998</v>
      </c>
      <c r="WQ69">
        <v>468242.04259999999</v>
      </c>
      <c r="WR69">
        <v>534828.14690000005</v>
      </c>
      <c r="WS69">
        <v>675025.81649999996</v>
      </c>
      <c r="WT69">
        <v>604952.18810000003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9310000</v>
      </c>
      <c r="ZG69">
        <v>9100000</v>
      </c>
      <c r="ZH69">
        <v>8850000</v>
      </c>
      <c r="ZI69">
        <v>8780000</v>
      </c>
      <c r="ZJ69">
        <v>8510000</v>
      </c>
      <c r="ZK69">
        <v>8410000</v>
      </c>
      <c r="ZL69">
        <v>8310000</v>
      </c>
      <c r="ZM69">
        <v>8230000</v>
      </c>
      <c r="ZN69">
        <v>8210000</v>
      </c>
      <c r="ZO69">
        <v>8050000</v>
      </c>
      <c r="ZP69">
        <v>7850000</v>
      </c>
      <c r="ZQ69">
        <v>7820000</v>
      </c>
      <c r="ZR69">
        <v>7730000</v>
      </c>
      <c r="ZS69">
        <v>7540000</v>
      </c>
      <c r="ZT69">
        <v>7360000</v>
      </c>
      <c r="ZU69">
        <v>7170000</v>
      </c>
      <c r="ZV69">
        <v>7040000</v>
      </c>
      <c r="ZW69">
        <v>6940000</v>
      </c>
      <c r="ZX69">
        <v>6770000</v>
      </c>
      <c r="ZY69">
        <v>6670000</v>
      </c>
      <c r="ZZ69">
        <v>6520000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34200000</v>
      </c>
      <c r="ABK69">
        <v>35500000</v>
      </c>
      <c r="ABL69">
        <v>36700000</v>
      </c>
      <c r="ABM69">
        <v>37900000</v>
      </c>
      <c r="ABN69">
        <v>38600000</v>
      </c>
      <c r="ABO69">
        <v>39100000</v>
      </c>
      <c r="ABP69">
        <v>39600000</v>
      </c>
      <c r="ABQ69">
        <v>39900000</v>
      </c>
      <c r="ABR69">
        <v>39800000</v>
      </c>
      <c r="ABS69">
        <v>39800000</v>
      </c>
      <c r="ABT69">
        <v>39800000</v>
      </c>
      <c r="ABU69">
        <v>39600000</v>
      </c>
      <c r="ABV69">
        <v>39400000</v>
      </c>
      <c r="ABW69">
        <v>39100000</v>
      </c>
      <c r="ABX69">
        <v>38400000</v>
      </c>
      <c r="ABY69">
        <v>38200000</v>
      </c>
      <c r="ABZ69">
        <v>38100000</v>
      </c>
      <c r="ACA69">
        <v>37600000</v>
      </c>
      <c r="ACB69">
        <v>36800000</v>
      </c>
      <c r="ACC69">
        <v>36300000</v>
      </c>
      <c r="ACD69">
        <v>36000000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2140000</v>
      </c>
      <c r="ADO69">
        <v>2070000</v>
      </c>
      <c r="ADP69">
        <v>1980000</v>
      </c>
      <c r="ADQ69">
        <v>1880000</v>
      </c>
      <c r="ADR69">
        <v>1830000</v>
      </c>
      <c r="ADS69">
        <v>1770000</v>
      </c>
      <c r="ADT69">
        <v>1710000</v>
      </c>
      <c r="ADU69">
        <v>1660000</v>
      </c>
      <c r="ADV69">
        <v>1580000</v>
      </c>
      <c r="ADW69">
        <v>1540000</v>
      </c>
      <c r="ADX69">
        <v>1480000</v>
      </c>
      <c r="ADY69">
        <v>1430000</v>
      </c>
      <c r="ADZ69">
        <v>1380000</v>
      </c>
      <c r="AEA69">
        <v>1330000</v>
      </c>
      <c r="AEB69">
        <v>1280000</v>
      </c>
      <c r="AEC69">
        <v>1240000</v>
      </c>
      <c r="AED69">
        <v>1200000</v>
      </c>
      <c r="AEE69">
        <v>1160000</v>
      </c>
      <c r="AEF69">
        <v>1120000</v>
      </c>
      <c r="AEG69">
        <v>1090000</v>
      </c>
      <c r="AEH69">
        <v>1060000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6360000</v>
      </c>
      <c r="AEQ69">
        <v>6340000</v>
      </c>
      <c r="AER69">
        <v>6280000</v>
      </c>
      <c r="AES69">
        <v>6250000</v>
      </c>
      <c r="AET69">
        <v>6150000</v>
      </c>
      <c r="AEU69">
        <v>6060000</v>
      </c>
      <c r="AEV69">
        <v>6000000</v>
      </c>
      <c r="AEW69">
        <v>5870000</v>
      </c>
      <c r="AEX69">
        <v>5780000</v>
      </c>
      <c r="AEY69">
        <v>5650000</v>
      </c>
      <c r="AEZ69">
        <v>5520000</v>
      </c>
      <c r="AFA69">
        <v>5410000</v>
      </c>
      <c r="AFB69">
        <v>5290000</v>
      </c>
      <c r="AFC69">
        <v>5170000</v>
      </c>
      <c r="AFD69">
        <v>5050000</v>
      </c>
      <c r="AFE69">
        <v>4920000</v>
      </c>
      <c r="AFF69">
        <v>4800000</v>
      </c>
      <c r="AFG69">
        <v>4700000</v>
      </c>
      <c r="AFH69">
        <v>4590000</v>
      </c>
      <c r="AFI69">
        <v>4450000</v>
      </c>
      <c r="AFJ69">
        <v>4330000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297.9792008</v>
      </c>
      <c r="AGU69">
        <v>318.5945724</v>
      </c>
      <c r="AGV69">
        <v>335.6337886</v>
      </c>
      <c r="AGW69">
        <v>351.95966140000002</v>
      </c>
      <c r="AGX69">
        <v>369.3171681</v>
      </c>
      <c r="AGY69">
        <v>381.73923209999998</v>
      </c>
      <c r="AGZ69">
        <v>391.61574339999999</v>
      </c>
      <c r="AHA69">
        <v>400.22690790000001</v>
      </c>
      <c r="AHB69">
        <v>404.33065069999998</v>
      </c>
      <c r="AHC69">
        <v>410.04178259999998</v>
      </c>
      <c r="AHD69">
        <v>416.41761889999998</v>
      </c>
      <c r="AHE69">
        <v>420.2306016</v>
      </c>
      <c r="AHF69">
        <v>419.46726380000001</v>
      </c>
      <c r="AHG69">
        <v>415.32525559999999</v>
      </c>
      <c r="AHH69">
        <v>414.93919640000001</v>
      </c>
      <c r="AHI69">
        <v>411.13998170000002</v>
      </c>
      <c r="AHJ69">
        <v>407.3036194</v>
      </c>
      <c r="AHK69">
        <v>406.24826389999998</v>
      </c>
      <c r="AHL69">
        <v>400.6763583</v>
      </c>
      <c r="AHM69">
        <v>394.8275683</v>
      </c>
      <c r="AHN69">
        <v>388.14842329999999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28.339530660000001</v>
      </c>
      <c r="AHW69">
        <v>29.630577240000001</v>
      </c>
      <c r="AHX69">
        <v>34.932025869999997</v>
      </c>
      <c r="AHY69">
        <v>38.403283719999997</v>
      </c>
      <c r="AHZ69">
        <v>40.028640199999998</v>
      </c>
      <c r="AIA69">
        <v>42.623669489999997</v>
      </c>
      <c r="AIB69">
        <v>42.599327019999997</v>
      </c>
      <c r="AIC69">
        <v>45.199008550000002</v>
      </c>
      <c r="AID69">
        <v>50.049032250000003</v>
      </c>
      <c r="AIE69">
        <v>48.173603249999999</v>
      </c>
      <c r="AIF69">
        <v>51.636782199999999</v>
      </c>
      <c r="AIG69">
        <v>54.857355159999997</v>
      </c>
      <c r="AIH69">
        <v>57.846516559999998</v>
      </c>
      <c r="AII69">
        <v>59.501677569999998</v>
      </c>
      <c r="AIJ69">
        <v>60.170640579999997</v>
      </c>
      <c r="AIK69">
        <v>59.817333519999998</v>
      </c>
      <c r="AIL69">
        <v>59.886389659999999</v>
      </c>
      <c r="AIM69">
        <v>60.670044400000002</v>
      </c>
      <c r="AIN69">
        <v>60.07674652</v>
      </c>
      <c r="AIO69">
        <v>58.430538609999999</v>
      </c>
      <c r="AIP69">
        <v>60.85257154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0.44602576700000002</v>
      </c>
      <c r="AIY69">
        <v>0.649552087</v>
      </c>
      <c r="AIZ69">
        <v>2.102110315</v>
      </c>
      <c r="AJA69">
        <v>1.632707041</v>
      </c>
      <c r="AJB69">
        <v>3.1703049339999998</v>
      </c>
      <c r="AJC69">
        <v>4.0398303169999998</v>
      </c>
      <c r="AJD69">
        <v>3.3618560190000002</v>
      </c>
      <c r="AJE69">
        <v>3.082608</v>
      </c>
      <c r="AJF69">
        <v>2.6407264420000001</v>
      </c>
      <c r="AJG69">
        <v>3.4184161070000001</v>
      </c>
      <c r="AJH69">
        <v>2.4891379420000002</v>
      </c>
      <c r="AJI69">
        <v>1.772201771</v>
      </c>
      <c r="AJJ69">
        <v>2.0334177420000001</v>
      </c>
      <c r="AJK69">
        <v>2.1260529049999999</v>
      </c>
      <c r="AJL69">
        <v>3.3910691270000002</v>
      </c>
      <c r="AJM69">
        <v>2.862869672</v>
      </c>
      <c r="AJN69">
        <v>2.5015366069999998</v>
      </c>
      <c r="AJO69">
        <v>2.2937498550000002</v>
      </c>
      <c r="AJP69">
        <v>2.6199313019999999</v>
      </c>
      <c r="AJQ69">
        <v>3.3067094109999999</v>
      </c>
      <c r="AJR69">
        <v>2.9634438329999999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207.87423670000001</v>
      </c>
      <c r="AKA69">
        <v>191.0814929</v>
      </c>
      <c r="AKB69">
        <v>302.7655302</v>
      </c>
      <c r="AKC69">
        <v>283.88418419999999</v>
      </c>
      <c r="AKD69">
        <v>230.78284300000001</v>
      </c>
      <c r="AKE69">
        <v>416.42907389999999</v>
      </c>
      <c r="AKF69">
        <v>468.67666329999997</v>
      </c>
      <c r="AKG69">
        <v>465.93525260000001</v>
      </c>
      <c r="AKH69">
        <v>374.23253190000003</v>
      </c>
      <c r="AKI69">
        <v>555.90790400000003</v>
      </c>
      <c r="AKJ69">
        <v>525.73200940000004</v>
      </c>
      <c r="AKK69">
        <v>388.8472074</v>
      </c>
      <c r="AKL69">
        <v>428.27650619999997</v>
      </c>
      <c r="AKM69">
        <v>443.19790870000003</v>
      </c>
      <c r="AKN69">
        <v>318.71489630000002</v>
      </c>
      <c r="AKO69">
        <v>415.63868289999999</v>
      </c>
      <c r="AKP69">
        <v>488.20101399999999</v>
      </c>
      <c r="AKQ69">
        <v>387.40348210000002</v>
      </c>
      <c r="AKR69">
        <v>392.35609849999997</v>
      </c>
      <c r="AKS69">
        <v>330.39717769999999</v>
      </c>
      <c r="AKT69">
        <v>423.06523809999999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107.4296744</v>
      </c>
      <c r="AME69">
        <v>105.0084322</v>
      </c>
      <c r="AMF69">
        <v>102.07487279999999</v>
      </c>
      <c r="AMG69">
        <v>101.22456219999999</v>
      </c>
      <c r="AMH69">
        <v>98.158507360000002</v>
      </c>
      <c r="AMI69">
        <v>97.014570090000007</v>
      </c>
      <c r="AMJ69">
        <v>95.909501700000007</v>
      </c>
      <c r="AMK69">
        <v>94.894278420000006</v>
      </c>
      <c r="AML69">
        <v>94.7462211</v>
      </c>
      <c r="AMM69">
        <v>92.850108109999994</v>
      </c>
      <c r="AMN69">
        <v>90.540246909999993</v>
      </c>
      <c r="AMO69">
        <v>90.153396439999995</v>
      </c>
      <c r="AMP69">
        <v>89.154475849999997</v>
      </c>
      <c r="AMQ69">
        <v>86.963906050000006</v>
      </c>
      <c r="AMR69">
        <v>84.912938729999993</v>
      </c>
      <c r="AMS69">
        <v>82.69497776</v>
      </c>
      <c r="AMT69">
        <v>81.153677380000005</v>
      </c>
      <c r="AMU69">
        <v>80.113168509999994</v>
      </c>
      <c r="AMV69">
        <v>78.052276969999994</v>
      </c>
      <c r="AMW69">
        <v>76.912758699999998</v>
      </c>
      <c r="AMX69">
        <v>75.186299259999998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302.71573599999999</v>
      </c>
      <c r="ANG69">
        <v>234.12451379999999</v>
      </c>
      <c r="ANH69">
        <v>241.32147130000001</v>
      </c>
      <c r="ANI69">
        <v>146.632609</v>
      </c>
      <c r="ANJ69">
        <v>171.21422609999999</v>
      </c>
      <c r="ANK69">
        <v>133.7706178</v>
      </c>
      <c r="ANL69">
        <v>196.40088280000001</v>
      </c>
      <c r="ANM69">
        <v>119.35006079999999</v>
      </c>
      <c r="ANN69">
        <v>139.51081260000001</v>
      </c>
      <c r="ANO69">
        <v>121.8926828</v>
      </c>
      <c r="ANP69">
        <v>146.06400210000001</v>
      </c>
      <c r="ANQ69">
        <v>83.317864099999994</v>
      </c>
      <c r="ANR69">
        <v>108.4294664</v>
      </c>
      <c r="ANS69">
        <v>117.65453599999999</v>
      </c>
      <c r="ANT69">
        <v>109.16650850000001</v>
      </c>
      <c r="ANU69">
        <v>123.2464123</v>
      </c>
      <c r="ANV69">
        <v>114.49183789999999</v>
      </c>
      <c r="ANW69">
        <v>79.785291979999997</v>
      </c>
      <c r="ANX69">
        <v>95.325118219999993</v>
      </c>
      <c r="ANY69">
        <v>83.333913440000003</v>
      </c>
      <c r="ANZ69">
        <v>96.17205568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134.09467620000001</v>
      </c>
      <c r="AOI69">
        <v>139.12553679999999</v>
      </c>
      <c r="AOJ69">
        <v>143.94676759999999</v>
      </c>
      <c r="AOK69">
        <v>148.5605688</v>
      </c>
      <c r="AOL69">
        <v>151.4080664</v>
      </c>
      <c r="AOM69">
        <v>153.3501163</v>
      </c>
      <c r="AON69">
        <v>155.29586979999999</v>
      </c>
      <c r="AOO69">
        <v>156.3518229</v>
      </c>
      <c r="AOP69">
        <v>156.05853200000001</v>
      </c>
      <c r="AOQ69">
        <v>156.1627474</v>
      </c>
      <c r="AOR69">
        <v>156.0039726</v>
      </c>
      <c r="AOS69">
        <v>155.32903640000001</v>
      </c>
      <c r="AOT69">
        <v>154.59041809999999</v>
      </c>
      <c r="AOU69">
        <v>153.2502265</v>
      </c>
      <c r="AOV69">
        <v>150.5845698</v>
      </c>
      <c r="AOW69">
        <v>149.7166163</v>
      </c>
      <c r="AOX69">
        <v>149.34507869999999</v>
      </c>
      <c r="AOY69">
        <v>147.39999610000001</v>
      </c>
      <c r="AOZ69">
        <v>144.3601749</v>
      </c>
      <c r="APA69">
        <v>142.4222398</v>
      </c>
      <c r="APB69">
        <v>141.28551569999999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629.70212179999999</v>
      </c>
      <c r="APK69">
        <v>794.28450039999996</v>
      </c>
      <c r="APL69">
        <v>748.57964849999996</v>
      </c>
      <c r="APM69">
        <v>816.60661870000001</v>
      </c>
      <c r="APN69">
        <v>865.9649369</v>
      </c>
      <c r="APO69">
        <v>971.8253674</v>
      </c>
      <c r="APP69">
        <v>897.9779638</v>
      </c>
      <c r="APQ69">
        <v>885.77517599999999</v>
      </c>
      <c r="APR69">
        <v>959.56443009999998</v>
      </c>
      <c r="APS69">
        <v>950.60226490000002</v>
      </c>
      <c r="APT69">
        <v>838.82595070000002</v>
      </c>
      <c r="APU69">
        <v>764.94927310000003</v>
      </c>
      <c r="APV69">
        <v>826.32279430000006</v>
      </c>
      <c r="APW69">
        <v>987.25508539999998</v>
      </c>
      <c r="APX69">
        <v>1112.187647</v>
      </c>
      <c r="APY69">
        <v>869.24790229999996</v>
      </c>
      <c r="APZ69">
        <v>743.08512020000001</v>
      </c>
      <c r="AQA69">
        <v>837.44807660000004</v>
      </c>
      <c r="AQB69">
        <v>940.11515429999997</v>
      </c>
      <c r="AQC69">
        <v>807.16053710000006</v>
      </c>
      <c r="AQD69">
        <v>759.34506269999997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94.538440949999995</v>
      </c>
      <c r="ARO69">
        <v>94.123130059999994</v>
      </c>
      <c r="ARP69">
        <v>93.332574339999994</v>
      </c>
      <c r="ARQ69">
        <v>92.800942629999994</v>
      </c>
      <c r="ARR69">
        <v>91.351801640000005</v>
      </c>
      <c r="ARS69">
        <v>90.038193500000006</v>
      </c>
      <c r="ART69">
        <v>89.054520409999995</v>
      </c>
      <c r="ARU69">
        <v>87.217985920000004</v>
      </c>
      <c r="ARV69">
        <v>85.880759229999995</v>
      </c>
      <c r="ARW69">
        <v>83.956198209999997</v>
      </c>
      <c r="ARX69">
        <v>82.01488981</v>
      </c>
      <c r="ARY69">
        <v>80.312538570000001</v>
      </c>
      <c r="ARZ69">
        <v>78.547399549999994</v>
      </c>
      <c r="ASA69">
        <v>76.84898321</v>
      </c>
      <c r="ASB69">
        <v>75.046037299999995</v>
      </c>
      <c r="ASC69">
        <v>73.11384631</v>
      </c>
      <c r="ASD69">
        <v>71.318484799999993</v>
      </c>
      <c r="ASE69">
        <v>69.821815169999994</v>
      </c>
      <c r="ASF69">
        <v>68.125259689999993</v>
      </c>
      <c r="ASG69">
        <v>66.124933510000005</v>
      </c>
      <c r="ASH69">
        <v>64.365647480000007</v>
      </c>
    </row>
    <row r="70" spans="3:1178" x14ac:dyDescent="0.25">
      <c r="C70">
        <v>0</v>
      </c>
      <c r="D70">
        <v>0</v>
      </c>
      <c r="E70">
        <v>0</v>
      </c>
      <c r="F70">
        <v>233</v>
      </c>
      <c r="G70">
        <v>277</v>
      </c>
      <c r="H70">
        <v>266</v>
      </c>
      <c r="I70">
        <v>258</v>
      </c>
      <c r="J70">
        <v>226</v>
      </c>
      <c r="K70">
        <v>292</v>
      </c>
      <c r="L70">
        <v>272</v>
      </c>
      <c r="M70">
        <v>244</v>
      </c>
      <c r="N70">
        <v>255</v>
      </c>
      <c r="O70">
        <v>272</v>
      </c>
      <c r="P70">
        <v>254</v>
      </c>
      <c r="Q70">
        <v>269</v>
      </c>
      <c r="R70">
        <v>229</v>
      </c>
      <c r="S70">
        <v>237</v>
      </c>
      <c r="T70">
        <v>263</v>
      </c>
      <c r="U70">
        <v>279</v>
      </c>
      <c r="V70">
        <v>243</v>
      </c>
      <c r="W70">
        <v>252</v>
      </c>
      <c r="X70">
        <v>251</v>
      </c>
      <c r="Y70">
        <v>243</v>
      </c>
      <c r="Z70">
        <v>243</v>
      </c>
      <c r="AA70">
        <v>256</v>
      </c>
      <c r="AB70">
        <v>252</v>
      </c>
      <c r="AC70">
        <v>216</v>
      </c>
      <c r="AD70">
        <v>239</v>
      </c>
      <c r="AE70">
        <v>0</v>
      </c>
      <c r="AF70">
        <v>0</v>
      </c>
      <c r="AG70">
        <v>0</v>
      </c>
      <c r="AH70">
        <v>62</v>
      </c>
      <c r="AI70">
        <v>55</v>
      </c>
      <c r="AJ70">
        <v>64</v>
      </c>
      <c r="AK70">
        <v>79</v>
      </c>
      <c r="AL70">
        <v>63</v>
      </c>
      <c r="AM70">
        <v>94</v>
      </c>
      <c r="AN70">
        <v>96</v>
      </c>
      <c r="AO70">
        <v>78</v>
      </c>
      <c r="AP70">
        <v>84</v>
      </c>
      <c r="AQ70">
        <v>96</v>
      </c>
      <c r="AR70">
        <v>106</v>
      </c>
      <c r="AS70">
        <v>106</v>
      </c>
      <c r="AT70">
        <v>114</v>
      </c>
      <c r="AU70">
        <v>119</v>
      </c>
      <c r="AV70">
        <v>114</v>
      </c>
      <c r="AW70">
        <v>115</v>
      </c>
      <c r="AX70">
        <v>141</v>
      </c>
      <c r="AY70">
        <v>126</v>
      </c>
      <c r="AZ70">
        <v>140</v>
      </c>
      <c r="BA70">
        <v>142</v>
      </c>
      <c r="BB70">
        <v>147</v>
      </c>
      <c r="BC70">
        <v>153</v>
      </c>
      <c r="BD70">
        <v>135</v>
      </c>
      <c r="BE70">
        <v>155</v>
      </c>
      <c r="BF70">
        <v>163</v>
      </c>
      <c r="BG70">
        <v>0</v>
      </c>
      <c r="BH70">
        <v>0</v>
      </c>
      <c r="BI70">
        <v>0</v>
      </c>
      <c r="BJ70">
        <v>156</v>
      </c>
      <c r="BK70">
        <v>152</v>
      </c>
      <c r="BL70">
        <v>144</v>
      </c>
      <c r="BM70">
        <v>172</v>
      </c>
      <c r="BN70">
        <v>144</v>
      </c>
      <c r="BO70">
        <v>172</v>
      </c>
      <c r="BP70">
        <v>152</v>
      </c>
      <c r="BQ70">
        <v>173</v>
      </c>
      <c r="BR70">
        <v>181</v>
      </c>
      <c r="BS70">
        <v>179</v>
      </c>
      <c r="BT70">
        <v>173</v>
      </c>
      <c r="BU70">
        <v>172</v>
      </c>
      <c r="BV70">
        <v>201</v>
      </c>
      <c r="BW70">
        <v>167</v>
      </c>
      <c r="BX70">
        <v>195</v>
      </c>
      <c r="BY70">
        <v>188</v>
      </c>
      <c r="BZ70">
        <v>211</v>
      </c>
      <c r="CA70">
        <v>199</v>
      </c>
      <c r="CB70">
        <v>209</v>
      </c>
      <c r="CC70">
        <v>224</v>
      </c>
      <c r="CD70">
        <v>204</v>
      </c>
      <c r="CE70">
        <v>232</v>
      </c>
      <c r="CF70">
        <v>229</v>
      </c>
      <c r="CG70">
        <v>206</v>
      </c>
      <c r="CH70">
        <v>207</v>
      </c>
      <c r="CI70">
        <v>0</v>
      </c>
      <c r="CJ70">
        <v>0</v>
      </c>
      <c r="CK70">
        <v>0</v>
      </c>
      <c r="CL70">
        <v>41</v>
      </c>
      <c r="CM70">
        <v>44</v>
      </c>
      <c r="CN70">
        <v>34</v>
      </c>
      <c r="CO70">
        <v>44</v>
      </c>
      <c r="CP70">
        <v>41</v>
      </c>
      <c r="CQ70">
        <v>44</v>
      </c>
      <c r="CR70">
        <v>51</v>
      </c>
      <c r="CS70">
        <v>51</v>
      </c>
      <c r="CT70">
        <v>44</v>
      </c>
      <c r="CU70">
        <v>44</v>
      </c>
      <c r="CV70">
        <v>46</v>
      </c>
      <c r="CW70">
        <v>51</v>
      </c>
      <c r="CX70">
        <v>58</v>
      </c>
      <c r="CY70">
        <v>57</v>
      </c>
      <c r="CZ70">
        <v>36</v>
      </c>
      <c r="DA70">
        <v>60</v>
      </c>
      <c r="DB70">
        <v>65</v>
      </c>
      <c r="DC70">
        <v>70</v>
      </c>
      <c r="DD70">
        <v>57</v>
      </c>
      <c r="DE70">
        <v>73</v>
      </c>
      <c r="DF70">
        <v>80</v>
      </c>
      <c r="DG70">
        <v>70</v>
      </c>
      <c r="DH70">
        <v>76</v>
      </c>
      <c r="DI70">
        <v>76</v>
      </c>
      <c r="DJ70">
        <v>78</v>
      </c>
      <c r="DK70">
        <v>0</v>
      </c>
      <c r="DL70">
        <v>0</v>
      </c>
      <c r="DM70">
        <v>0</v>
      </c>
      <c r="DN70">
        <v>0</v>
      </c>
      <c r="DO70">
        <v>3</v>
      </c>
      <c r="DP70">
        <v>1</v>
      </c>
      <c r="DQ70">
        <v>1</v>
      </c>
      <c r="DR70">
        <v>1</v>
      </c>
      <c r="DS70">
        <v>0</v>
      </c>
      <c r="DT70">
        <v>3</v>
      </c>
      <c r="DU70">
        <v>5</v>
      </c>
      <c r="DV70">
        <v>2</v>
      </c>
      <c r="DW70">
        <v>2</v>
      </c>
      <c r="DX70">
        <v>1</v>
      </c>
      <c r="DY70">
        <v>3</v>
      </c>
      <c r="DZ70">
        <v>4</v>
      </c>
      <c r="EA70">
        <v>3</v>
      </c>
      <c r="EB70">
        <v>1</v>
      </c>
      <c r="EC70">
        <v>4</v>
      </c>
      <c r="ED70">
        <v>1</v>
      </c>
      <c r="EE70">
        <v>3</v>
      </c>
      <c r="EF70">
        <v>4</v>
      </c>
      <c r="EG70">
        <v>3</v>
      </c>
      <c r="EH70">
        <v>1</v>
      </c>
      <c r="EI70">
        <v>2</v>
      </c>
      <c r="EJ70">
        <v>7</v>
      </c>
      <c r="EK70">
        <v>4</v>
      </c>
      <c r="EL70">
        <v>5</v>
      </c>
      <c r="EM70">
        <v>0</v>
      </c>
      <c r="EN70">
        <v>0</v>
      </c>
      <c r="EO70">
        <v>0</v>
      </c>
      <c r="EP70">
        <v>20</v>
      </c>
      <c r="EQ70">
        <v>5</v>
      </c>
      <c r="ER70">
        <v>15</v>
      </c>
      <c r="ES70">
        <v>20</v>
      </c>
      <c r="ET70">
        <v>5</v>
      </c>
      <c r="EU70">
        <v>10</v>
      </c>
      <c r="EV70">
        <v>0</v>
      </c>
      <c r="EW70">
        <v>5</v>
      </c>
      <c r="EX70">
        <v>15</v>
      </c>
      <c r="EY70">
        <v>15</v>
      </c>
      <c r="EZ70">
        <v>15</v>
      </c>
      <c r="FA70">
        <v>15</v>
      </c>
      <c r="FB70">
        <v>5</v>
      </c>
      <c r="FC70">
        <v>30</v>
      </c>
      <c r="FD70">
        <v>15</v>
      </c>
      <c r="FE70">
        <v>10</v>
      </c>
      <c r="FF70">
        <v>20</v>
      </c>
      <c r="FG70">
        <v>5</v>
      </c>
      <c r="FH70">
        <v>10</v>
      </c>
      <c r="FI70">
        <v>15</v>
      </c>
      <c r="FJ70">
        <v>5</v>
      </c>
      <c r="FK70">
        <v>10</v>
      </c>
      <c r="FL70">
        <v>10</v>
      </c>
      <c r="FM70">
        <v>35</v>
      </c>
      <c r="FN70">
        <v>15</v>
      </c>
      <c r="FO70">
        <v>0</v>
      </c>
      <c r="FP70">
        <v>0</v>
      </c>
      <c r="FQ70">
        <v>6872</v>
      </c>
      <c r="FR70">
        <v>7052</v>
      </c>
      <c r="FS70">
        <v>7244</v>
      </c>
      <c r="FT70">
        <v>7377</v>
      </c>
      <c r="FU70">
        <v>7516</v>
      </c>
      <c r="FV70">
        <v>7622</v>
      </c>
      <c r="FW70">
        <v>7744</v>
      </c>
      <c r="FX70">
        <v>7818</v>
      </c>
      <c r="FY70">
        <v>7885</v>
      </c>
      <c r="FZ70">
        <v>7980</v>
      </c>
      <c r="GA70">
        <v>7999</v>
      </c>
      <c r="GB70">
        <v>8069</v>
      </c>
      <c r="GC70">
        <v>8181</v>
      </c>
      <c r="GD70">
        <v>8254</v>
      </c>
      <c r="GE70">
        <v>8299</v>
      </c>
      <c r="GF70">
        <v>8360</v>
      </c>
      <c r="GG70">
        <v>8428</v>
      </c>
      <c r="GH70">
        <v>8430</v>
      </c>
      <c r="GI70">
        <v>8401</v>
      </c>
      <c r="GJ70">
        <v>8460</v>
      </c>
      <c r="GK70">
        <v>8464</v>
      </c>
      <c r="GL70">
        <v>8459</v>
      </c>
      <c r="GM70">
        <v>8465</v>
      </c>
      <c r="GN70">
        <v>8489</v>
      </c>
      <c r="GO70">
        <v>8495</v>
      </c>
      <c r="GP70">
        <v>8570</v>
      </c>
      <c r="GQ70">
        <v>0</v>
      </c>
      <c r="GR70">
        <v>0</v>
      </c>
      <c r="GS70">
        <v>694</v>
      </c>
      <c r="GT70">
        <v>806</v>
      </c>
      <c r="GU70">
        <v>918</v>
      </c>
      <c r="GV70">
        <v>1029</v>
      </c>
      <c r="GW70">
        <v>1131</v>
      </c>
      <c r="GX70">
        <v>1247</v>
      </c>
      <c r="GY70">
        <v>1368</v>
      </c>
      <c r="GZ70">
        <v>1492</v>
      </c>
      <c r="HA70">
        <v>1605</v>
      </c>
      <c r="HB70">
        <v>1696</v>
      </c>
      <c r="HC70">
        <v>1813</v>
      </c>
      <c r="HD70">
        <v>1929</v>
      </c>
      <c r="HE70">
        <v>2015</v>
      </c>
      <c r="HF70">
        <v>2126</v>
      </c>
      <c r="HG70">
        <v>2204</v>
      </c>
      <c r="HH70">
        <v>2289</v>
      </c>
      <c r="HI70">
        <v>2333</v>
      </c>
      <c r="HJ70">
        <v>2423</v>
      </c>
      <c r="HK70">
        <v>2515</v>
      </c>
      <c r="HL70">
        <v>2587</v>
      </c>
      <c r="HM70">
        <v>2683</v>
      </c>
      <c r="HN70">
        <v>2742</v>
      </c>
      <c r="HO70">
        <v>2816</v>
      </c>
      <c r="HP70">
        <v>2878</v>
      </c>
      <c r="HQ70">
        <v>2958</v>
      </c>
      <c r="HR70">
        <v>2986</v>
      </c>
      <c r="HS70">
        <v>0</v>
      </c>
      <c r="HT70">
        <v>0</v>
      </c>
      <c r="HU70">
        <v>75</v>
      </c>
      <c r="HV70">
        <v>82</v>
      </c>
      <c r="HW70">
        <v>91</v>
      </c>
      <c r="HX70">
        <v>86</v>
      </c>
      <c r="HY70">
        <v>96</v>
      </c>
      <c r="HZ70">
        <v>104</v>
      </c>
      <c r="IA70">
        <v>111</v>
      </c>
      <c r="IB70">
        <v>124</v>
      </c>
      <c r="IC70">
        <v>135</v>
      </c>
      <c r="ID70">
        <v>149</v>
      </c>
      <c r="IE70">
        <v>152</v>
      </c>
      <c r="IF70">
        <v>163</v>
      </c>
      <c r="IG70">
        <v>181</v>
      </c>
      <c r="IH70">
        <v>193</v>
      </c>
      <c r="II70">
        <v>214</v>
      </c>
      <c r="IJ70">
        <v>237</v>
      </c>
      <c r="IK70">
        <v>255</v>
      </c>
      <c r="IL70">
        <v>269</v>
      </c>
      <c r="IM70">
        <v>287</v>
      </c>
      <c r="IN70">
        <v>289</v>
      </c>
      <c r="IO70">
        <v>304</v>
      </c>
      <c r="IP70">
        <v>308</v>
      </c>
      <c r="IQ70">
        <v>332</v>
      </c>
      <c r="IR70">
        <v>335</v>
      </c>
      <c r="IS70">
        <v>343</v>
      </c>
      <c r="IT70">
        <v>357</v>
      </c>
      <c r="IU70">
        <v>0</v>
      </c>
      <c r="IV70">
        <v>0</v>
      </c>
      <c r="IW70">
        <v>4</v>
      </c>
      <c r="IX70">
        <v>5</v>
      </c>
      <c r="IY70">
        <v>3</v>
      </c>
      <c r="IZ70">
        <v>1</v>
      </c>
      <c r="JA70">
        <v>0</v>
      </c>
      <c r="JB70">
        <v>1</v>
      </c>
      <c r="JC70">
        <v>1</v>
      </c>
      <c r="JD70">
        <v>4</v>
      </c>
      <c r="JE70">
        <v>3</v>
      </c>
      <c r="JF70">
        <v>4</v>
      </c>
      <c r="JG70">
        <v>9</v>
      </c>
      <c r="JH70">
        <v>9</v>
      </c>
      <c r="JI70">
        <v>8</v>
      </c>
      <c r="JJ70">
        <v>11</v>
      </c>
      <c r="JK70">
        <v>7</v>
      </c>
      <c r="JL70">
        <v>6</v>
      </c>
      <c r="JM70">
        <v>6</v>
      </c>
      <c r="JN70">
        <v>5</v>
      </c>
      <c r="JO70">
        <v>7</v>
      </c>
      <c r="JP70">
        <v>10</v>
      </c>
      <c r="JQ70">
        <v>13</v>
      </c>
      <c r="JR70">
        <v>13</v>
      </c>
      <c r="JS70">
        <v>11</v>
      </c>
      <c r="JT70">
        <v>20</v>
      </c>
      <c r="JU70">
        <v>19</v>
      </c>
      <c r="JV70">
        <v>20</v>
      </c>
      <c r="JW70">
        <v>0</v>
      </c>
      <c r="JX70">
        <v>0</v>
      </c>
      <c r="JY70">
        <v>0</v>
      </c>
      <c r="JZ70">
        <v>7</v>
      </c>
      <c r="KA70">
        <v>12</v>
      </c>
      <c r="KB70">
        <v>22</v>
      </c>
      <c r="KC70">
        <v>27</v>
      </c>
      <c r="KD70">
        <v>36</v>
      </c>
      <c r="KE70">
        <v>48</v>
      </c>
      <c r="KF70">
        <v>58</v>
      </c>
      <c r="KG70">
        <v>69</v>
      </c>
      <c r="KH70">
        <v>78</v>
      </c>
      <c r="KI70">
        <v>98</v>
      </c>
      <c r="KJ70">
        <v>111</v>
      </c>
      <c r="KK70">
        <v>120</v>
      </c>
      <c r="KL70">
        <v>131</v>
      </c>
      <c r="KM70">
        <v>156</v>
      </c>
      <c r="KN70">
        <v>172</v>
      </c>
      <c r="KO70">
        <v>190</v>
      </c>
      <c r="KP70">
        <v>212</v>
      </c>
      <c r="KQ70">
        <v>225</v>
      </c>
      <c r="KR70">
        <v>251</v>
      </c>
      <c r="KS70">
        <v>269</v>
      </c>
      <c r="KT70">
        <v>296</v>
      </c>
      <c r="KU70">
        <v>323</v>
      </c>
      <c r="KV70">
        <v>353</v>
      </c>
      <c r="KW70">
        <v>382</v>
      </c>
      <c r="KX70">
        <v>408</v>
      </c>
      <c r="KY70">
        <v>0</v>
      </c>
      <c r="KZ70">
        <v>0</v>
      </c>
      <c r="LA70">
        <v>0</v>
      </c>
      <c r="LB70">
        <v>152</v>
      </c>
      <c r="LC70">
        <v>312</v>
      </c>
      <c r="LD70">
        <v>452</v>
      </c>
      <c r="LE70">
        <v>593</v>
      </c>
      <c r="LF70">
        <v>737</v>
      </c>
      <c r="LG70">
        <v>888</v>
      </c>
      <c r="LH70">
        <v>1032</v>
      </c>
      <c r="LI70">
        <v>1177</v>
      </c>
      <c r="LJ70">
        <v>1309</v>
      </c>
      <c r="LK70">
        <v>1428</v>
      </c>
      <c r="LL70">
        <v>1547</v>
      </c>
      <c r="LM70">
        <v>1642</v>
      </c>
      <c r="LN70">
        <v>1758</v>
      </c>
      <c r="LO70">
        <v>1882</v>
      </c>
      <c r="LP70">
        <v>1996</v>
      </c>
      <c r="LQ70">
        <v>2102</v>
      </c>
      <c r="LR70">
        <v>2205</v>
      </c>
      <c r="LS70">
        <v>2326</v>
      </c>
      <c r="LT70">
        <v>2440</v>
      </c>
      <c r="LU70">
        <v>2570</v>
      </c>
      <c r="LV70">
        <v>2682</v>
      </c>
      <c r="LW70">
        <v>2794</v>
      </c>
      <c r="LX70">
        <v>2910</v>
      </c>
      <c r="LY70">
        <v>3017</v>
      </c>
      <c r="LZ70">
        <v>3129</v>
      </c>
      <c r="MA70">
        <v>0</v>
      </c>
      <c r="MB70">
        <v>0</v>
      </c>
      <c r="MC70">
        <v>1462</v>
      </c>
      <c r="MD70">
        <v>1515</v>
      </c>
      <c r="ME70">
        <v>1611</v>
      </c>
      <c r="MF70">
        <v>1639</v>
      </c>
      <c r="MG70">
        <v>1670</v>
      </c>
      <c r="MH70">
        <v>1728</v>
      </c>
      <c r="MI70">
        <v>1747</v>
      </c>
      <c r="MJ70">
        <v>1785</v>
      </c>
      <c r="MK70">
        <v>1821</v>
      </c>
      <c r="ML70">
        <v>1843</v>
      </c>
      <c r="MM70">
        <v>1863</v>
      </c>
      <c r="MN70">
        <v>1895</v>
      </c>
      <c r="MO70">
        <v>1932</v>
      </c>
      <c r="MP70">
        <v>1967</v>
      </c>
      <c r="MQ70">
        <v>2027</v>
      </c>
      <c r="MR70">
        <v>2057</v>
      </c>
      <c r="MS70">
        <v>2086</v>
      </c>
      <c r="MT70">
        <v>2137</v>
      </c>
      <c r="MU70">
        <v>2167</v>
      </c>
      <c r="MV70">
        <v>2186</v>
      </c>
      <c r="MW70">
        <v>2215</v>
      </c>
      <c r="MX70">
        <v>2235</v>
      </c>
      <c r="MY70">
        <v>2281</v>
      </c>
      <c r="MZ70">
        <v>2274</v>
      </c>
      <c r="NA70">
        <v>2280</v>
      </c>
      <c r="NB70">
        <v>2292</v>
      </c>
      <c r="NC70">
        <v>0</v>
      </c>
      <c r="ND70">
        <v>0</v>
      </c>
      <c r="NE70">
        <v>0</v>
      </c>
      <c r="NF70">
        <v>35</v>
      </c>
      <c r="NG70">
        <v>66</v>
      </c>
      <c r="NH70">
        <v>111</v>
      </c>
      <c r="NI70">
        <v>157</v>
      </c>
      <c r="NJ70">
        <v>193</v>
      </c>
      <c r="NK70">
        <v>238</v>
      </c>
      <c r="NL70">
        <v>280</v>
      </c>
      <c r="NM70">
        <v>338</v>
      </c>
      <c r="NN70">
        <v>380</v>
      </c>
      <c r="NO70">
        <v>427</v>
      </c>
      <c r="NP70">
        <v>479</v>
      </c>
      <c r="NQ70">
        <v>533</v>
      </c>
      <c r="NR70">
        <v>585</v>
      </c>
      <c r="NS70">
        <v>617</v>
      </c>
      <c r="NT70">
        <v>667</v>
      </c>
      <c r="NU70">
        <v>722</v>
      </c>
      <c r="NV70">
        <v>772</v>
      </c>
      <c r="NW70">
        <v>822</v>
      </c>
      <c r="NX70">
        <v>878</v>
      </c>
      <c r="NY70">
        <v>930</v>
      </c>
      <c r="NZ70">
        <v>995</v>
      </c>
      <c r="OA70">
        <v>1049</v>
      </c>
      <c r="OB70">
        <v>1103</v>
      </c>
      <c r="OC70">
        <v>1150</v>
      </c>
      <c r="OD70">
        <v>1203</v>
      </c>
      <c r="OE70">
        <v>0</v>
      </c>
      <c r="OF70">
        <v>0</v>
      </c>
      <c r="OG70">
        <v>2073</v>
      </c>
      <c r="OH70">
        <v>2209</v>
      </c>
      <c r="OI70">
        <v>2349</v>
      </c>
      <c r="OJ70">
        <v>2457</v>
      </c>
      <c r="OK70">
        <v>2600</v>
      </c>
      <c r="OL70">
        <v>2714</v>
      </c>
      <c r="OM70">
        <v>2828</v>
      </c>
      <c r="ON70">
        <v>2967</v>
      </c>
      <c r="OO70">
        <v>3128</v>
      </c>
      <c r="OP70">
        <v>3217</v>
      </c>
      <c r="OQ70">
        <v>3323</v>
      </c>
      <c r="OR70">
        <v>3420</v>
      </c>
      <c r="OS70">
        <v>3521</v>
      </c>
      <c r="OT70">
        <v>3633</v>
      </c>
      <c r="OU70">
        <v>3739</v>
      </c>
      <c r="OV70">
        <v>3855</v>
      </c>
      <c r="OW70">
        <v>3916</v>
      </c>
      <c r="OX70">
        <v>4007</v>
      </c>
      <c r="OY70">
        <v>4087</v>
      </c>
      <c r="OZ70">
        <v>4095</v>
      </c>
      <c r="PA70">
        <v>4148</v>
      </c>
      <c r="PB70">
        <v>4234</v>
      </c>
      <c r="PC70">
        <v>4318</v>
      </c>
      <c r="PD70">
        <v>4411</v>
      </c>
      <c r="PE70">
        <v>4451</v>
      </c>
      <c r="PF70">
        <v>4498</v>
      </c>
      <c r="PG70">
        <v>0</v>
      </c>
      <c r="PH70">
        <v>0</v>
      </c>
      <c r="PI70">
        <v>0</v>
      </c>
      <c r="PJ70">
        <v>76</v>
      </c>
      <c r="PK70">
        <v>156</v>
      </c>
      <c r="PL70">
        <v>223</v>
      </c>
      <c r="PM70">
        <v>299</v>
      </c>
      <c r="PN70">
        <v>386</v>
      </c>
      <c r="PO70">
        <v>466</v>
      </c>
      <c r="PP70">
        <v>548</v>
      </c>
      <c r="PQ70">
        <v>622</v>
      </c>
      <c r="PR70">
        <v>725</v>
      </c>
      <c r="PS70">
        <v>831</v>
      </c>
      <c r="PT70">
        <v>937</v>
      </c>
      <c r="PU70">
        <v>1044</v>
      </c>
      <c r="PV70">
        <v>1175</v>
      </c>
      <c r="PW70">
        <v>1287</v>
      </c>
      <c r="PX70">
        <v>1418</v>
      </c>
      <c r="PY70">
        <v>1567</v>
      </c>
      <c r="PZ70">
        <v>1706</v>
      </c>
      <c r="QA70">
        <v>1858</v>
      </c>
      <c r="QB70">
        <v>2003</v>
      </c>
      <c r="QC70">
        <v>2166</v>
      </c>
      <c r="QD70">
        <v>2322</v>
      </c>
      <c r="QE70">
        <v>2459</v>
      </c>
      <c r="QF70">
        <v>2614</v>
      </c>
      <c r="QG70">
        <v>2771</v>
      </c>
      <c r="QH70">
        <v>2952</v>
      </c>
      <c r="QI70">
        <v>0</v>
      </c>
      <c r="QJ70">
        <v>0</v>
      </c>
      <c r="QK70">
        <v>7539</v>
      </c>
      <c r="QL70">
        <v>7900</v>
      </c>
      <c r="QM70">
        <v>8064</v>
      </c>
      <c r="QN70">
        <v>8183</v>
      </c>
      <c r="QO70">
        <v>8236</v>
      </c>
      <c r="QP70">
        <v>8282</v>
      </c>
      <c r="QQ70">
        <v>8303</v>
      </c>
      <c r="QR70">
        <v>8361</v>
      </c>
      <c r="QS70">
        <v>8360</v>
      </c>
      <c r="QT70">
        <v>8341</v>
      </c>
      <c r="QU70">
        <v>8288</v>
      </c>
      <c r="QV70">
        <v>8296</v>
      </c>
      <c r="QW70">
        <v>8360</v>
      </c>
      <c r="QX70">
        <v>8414</v>
      </c>
      <c r="QY70">
        <v>8403</v>
      </c>
      <c r="QZ70">
        <v>8423</v>
      </c>
      <c r="RA70">
        <v>8442</v>
      </c>
      <c r="RB70">
        <v>8425</v>
      </c>
      <c r="RC70">
        <v>8404</v>
      </c>
      <c r="RD70">
        <v>8409</v>
      </c>
      <c r="RE70">
        <v>8420</v>
      </c>
      <c r="RF70">
        <v>8399</v>
      </c>
      <c r="RG70">
        <v>8472</v>
      </c>
      <c r="RH70">
        <v>8469</v>
      </c>
      <c r="RI70">
        <v>8450</v>
      </c>
      <c r="RJ70">
        <v>8468</v>
      </c>
      <c r="RK70">
        <v>0</v>
      </c>
      <c r="RL70">
        <v>0</v>
      </c>
      <c r="RM70">
        <v>8279</v>
      </c>
      <c r="RN70">
        <v>8467</v>
      </c>
      <c r="RO70">
        <v>8666</v>
      </c>
      <c r="RP70">
        <v>8856</v>
      </c>
      <c r="RQ70">
        <v>9063</v>
      </c>
      <c r="RR70">
        <v>9257</v>
      </c>
      <c r="RS70">
        <v>9389</v>
      </c>
      <c r="RT70">
        <v>9555</v>
      </c>
      <c r="RU70">
        <v>9739</v>
      </c>
      <c r="RV70">
        <v>9925</v>
      </c>
      <c r="RW70">
        <v>10075</v>
      </c>
      <c r="RX70">
        <v>10193</v>
      </c>
      <c r="RY70">
        <v>10313</v>
      </c>
      <c r="RZ70">
        <v>10392</v>
      </c>
      <c r="SA70">
        <v>10482</v>
      </c>
      <c r="SB70">
        <v>10570</v>
      </c>
      <c r="SC70">
        <v>10653</v>
      </c>
      <c r="SD70">
        <v>10730</v>
      </c>
      <c r="SE70">
        <v>10818</v>
      </c>
      <c r="SF70">
        <v>10852</v>
      </c>
      <c r="SG70">
        <v>10937</v>
      </c>
      <c r="SH70">
        <v>10971</v>
      </c>
      <c r="SI70">
        <v>10991</v>
      </c>
      <c r="SJ70">
        <v>11031</v>
      </c>
      <c r="SK70">
        <v>11048</v>
      </c>
      <c r="SL70">
        <v>11121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1390000</v>
      </c>
      <c r="SU70">
        <v>1370000</v>
      </c>
      <c r="SV70">
        <v>1350000</v>
      </c>
      <c r="SW70">
        <v>1320000</v>
      </c>
      <c r="SX70">
        <v>1300000</v>
      </c>
      <c r="SY70">
        <v>1260000</v>
      </c>
      <c r="SZ70">
        <v>1230000</v>
      </c>
      <c r="TA70">
        <v>1220000</v>
      </c>
      <c r="TB70">
        <v>1190000</v>
      </c>
      <c r="TC70">
        <v>1160000</v>
      </c>
      <c r="TD70">
        <v>1140000</v>
      </c>
      <c r="TE70">
        <v>1110000</v>
      </c>
      <c r="TF70">
        <v>1080000</v>
      </c>
      <c r="TG70">
        <v>1050000</v>
      </c>
      <c r="TH70">
        <v>1020000</v>
      </c>
      <c r="TI70">
        <v>992515.66399999999</v>
      </c>
      <c r="TJ70">
        <v>963038.20200000005</v>
      </c>
      <c r="TK70">
        <v>935651.73640000005</v>
      </c>
      <c r="TL70">
        <v>910975.24250000005</v>
      </c>
      <c r="TM70">
        <v>885067.10400000005</v>
      </c>
      <c r="TN70">
        <v>866874.87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485115.38799999998</v>
      </c>
      <c r="TW70">
        <v>516686.92300000001</v>
      </c>
      <c r="TX70">
        <v>547107.88139999995</v>
      </c>
      <c r="TY70">
        <v>571402.26809999999</v>
      </c>
      <c r="TZ70">
        <v>586213.13659999997</v>
      </c>
      <c r="UA70">
        <v>608401.50249999994</v>
      </c>
      <c r="UB70">
        <v>628474.23320000002</v>
      </c>
      <c r="UC70">
        <v>637372.13800000004</v>
      </c>
      <c r="UD70">
        <v>652896.07819999999</v>
      </c>
      <c r="UE70">
        <v>657135.8567</v>
      </c>
      <c r="UF70">
        <v>662601.08539999998</v>
      </c>
      <c r="UG70">
        <v>655667.81279999996</v>
      </c>
      <c r="UH70">
        <v>661127.64110000001</v>
      </c>
      <c r="UI70">
        <v>666243.00989999995</v>
      </c>
      <c r="UJ70">
        <v>665355.69759999996</v>
      </c>
      <c r="UK70">
        <v>669947.69839999999</v>
      </c>
      <c r="UL70">
        <v>664737.91799999995</v>
      </c>
      <c r="UM70">
        <v>662793.78559999994</v>
      </c>
      <c r="UN70">
        <v>657656.84129999997</v>
      </c>
      <c r="UO70">
        <v>656250.27379999997</v>
      </c>
      <c r="UP70">
        <v>643167.22710000002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184551.36960000001</v>
      </c>
      <c r="UY70">
        <v>191236.0159</v>
      </c>
      <c r="UZ70">
        <v>207410.70559999999</v>
      </c>
      <c r="VA70">
        <v>219233.0508</v>
      </c>
      <c r="VB70">
        <v>234920.7089</v>
      </c>
      <c r="VC70">
        <v>232670.5399</v>
      </c>
      <c r="VD70">
        <v>242241.30050000001</v>
      </c>
      <c r="VE70">
        <v>261157.1587</v>
      </c>
      <c r="VF70">
        <v>270360.62670000002</v>
      </c>
      <c r="VG70">
        <v>291046.70309999998</v>
      </c>
      <c r="VH70">
        <v>312939.24619999999</v>
      </c>
      <c r="VI70">
        <v>326899.79019999999</v>
      </c>
      <c r="VJ70">
        <v>334803.13559999998</v>
      </c>
      <c r="VK70">
        <v>346802.25180000003</v>
      </c>
      <c r="VL70">
        <v>339047.56530000002</v>
      </c>
      <c r="VM70">
        <v>346257.46580000001</v>
      </c>
      <c r="VN70">
        <v>340595.61660000001</v>
      </c>
      <c r="VO70">
        <v>356442.26679999998</v>
      </c>
      <c r="VP70">
        <v>349187.50540000002</v>
      </c>
      <c r="VQ70">
        <v>347112.92379999999</v>
      </c>
      <c r="VR70">
        <v>350758.05660000001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72210.086729999995</v>
      </c>
      <c r="WA70">
        <v>70106.880319999997</v>
      </c>
      <c r="WB70">
        <v>272259.72940000001</v>
      </c>
      <c r="WC70">
        <v>198247.37580000001</v>
      </c>
      <c r="WD70">
        <v>256630.90719999999</v>
      </c>
      <c r="WE70">
        <v>560601.49620000005</v>
      </c>
      <c r="WF70">
        <v>544273.29729999998</v>
      </c>
      <c r="WG70">
        <v>469707.26850000001</v>
      </c>
      <c r="WH70">
        <v>627036.40209999995</v>
      </c>
      <c r="WI70">
        <v>387401.13099999999</v>
      </c>
      <c r="WJ70">
        <v>322386.51679999998</v>
      </c>
      <c r="WK70">
        <v>312996.61829999997</v>
      </c>
      <c r="WL70">
        <v>253233.5099</v>
      </c>
      <c r="WM70">
        <v>344200.8873</v>
      </c>
      <c r="WN70">
        <v>477393.74099999998</v>
      </c>
      <c r="WO70">
        <v>602535.78960000002</v>
      </c>
      <c r="WP70">
        <v>584986.20349999995</v>
      </c>
      <c r="WQ70">
        <v>480571.19030000002</v>
      </c>
      <c r="WR70">
        <v>848316.31129999994</v>
      </c>
      <c r="WS70">
        <v>782427.66570000001</v>
      </c>
      <c r="WT70">
        <v>799619.48459999997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10400000</v>
      </c>
      <c r="ZG70">
        <v>10200000</v>
      </c>
      <c r="ZH70">
        <v>10200000</v>
      </c>
      <c r="ZI70">
        <v>10100000</v>
      </c>
      <c r="ZJ70">
        <v>9890000</v>
      </c>
      <c r="ZK70">
        <v>9710000</v>
      </c>
      <c r="ZL70">
        <v>9590000</v>
      </c>
      <c r="ZM70">
        <v>9490000</v>
      </c>
      <c r="ZN70">
        <v>9380000</v>
      </c>
      <c r="ZO70">
        <v>9390000</v>
      </c>
      <c r="ZP70">
        <v>9250000</v>
      </c>
      <c r="ZQ70">
        <v>9100000</v>
      </c>
      <c r="ZR70">
        <v>9060000</v>
      </c>
      <c r="ZS70">
        <v>8920000</v>
      </c>
      <c r="ZT70">
        <v>8730000</v>
      </c>
      <c r="ZU70">
        <v>8590000</v>
      </c>
      <c r="ZV70">
        <v>8410000</v>
      </c>
      <c r="ZW70">
        <v>8340000</v>
      </c>
      <c r="ZX70">
        <v>8070000</v>
      </c>
      <c r="ZY70">
        <v>7860000</v>
      </c>
      <c r="ZZ70">
        <v>7670000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18300000</v>
      </c>
      <c r="ABK70">
        <v>18500000</v>
      </c>
      <c r="ABL70">
        <v>18900000</v>
      </c>
      <c r="ABM70">
        <v>19300000</v>
      </c>
      <c r="ABN70">
        <v>19300000</v>
      </c>
      <c r="ABO70">
        <v>19400000</v>
      </c>
      <c r="ABP70">
        <v>19400000</v>
      </c>
      <c r="ABQ70">
        <v>19300000</v>
      </c>
      <c r="ABR70">
        <v>19400000</v>
      </c>
      <c r="ABS70">
        <v>19400000</v>
      </c>
      <c r="ABT70">
        <v>19400000</v>
      </c>
      <c r="ABU70">
        <v>19100000</v>
      </c>
      <c r="ABV70">
        <v>19000000</v>
      </c>
      <c r="ABW70">
        <v>18800000</v>
      </c>
      <c r="ABX70">
        <v>18300000</v>
      </c>
      <c r="ABY70">
        <v>18000000</v>
      </c>
      <c r="ABZ70">
        <v>17800000</v>
      </c>
      <c r="ACA70">
        <v>17600000</v>
      </c>
      <c r="ACB70">
        <v>17500000</v>
      </c>
      <c r="ACC70">
        <v>17100000</v>
      </c>
      <c r="ACD70">
        <v>16800000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4480000</v>
      </c>
      <c r="ADO70">
        <v>4360000</v>
      </c>
      <c r="ADP70">
        <v>4260000</v>
      </c>
      <c r="ADQ70">
        <v>4140000</v>
      </c>
      <c r="ADR70">
        <v>4010000</v>
      </c>
      <c r="ADS70">
        <v>3870000</v>
      </c>
      <c r="ADT70">
        <v>3760000</v>
      </c>
      <c r="ADU70">
        <v>3680000</v>
      </c>
      <c r="ADV70">
        <v>3590000</v>
      </c>
      <c r="ADW70">
        <v>3480000</v>
      </c>
      <c r="ADX70">
        <v>3390000</v>
      </c>
      <c r="ADY70">
        <v>3300000</v>
      </c>
      <c r="ADZ70">
        <v>3200000</v>
      </c>
      <c r="AEA70">
        <v>3090000</v>
      </c>
      <c r="AEB70">
        <v>3010000</v>
      </c>
      <c r="AEC70">
        <v>2920000</v>
      </c>
      <c r="AED70">
        <v>2830000</v>
      </c>
      <c r="AEE70">
        <v>2770000</v>
      </c>
      <c r="AEF70">
        <v>2690000</v>
      </c>
      <c r="AEG70">
        <v>2610000</v>
      </c>
      <c r="AEH70">
        <v>2540000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3840000</v>
      </c>
      <c r="AEQ70">
        <v>3780000</v>
      </c>
      <c r="AER70">
        <v>3740000</v>
      </c>
      <c r="AES70">
        <v>3700000</v>
      </c>
      <c r="AET70">
        <v>3660000</v>
      </c>
      <c r="AEU70">
        <v>3600000</v>
      </c>
      <c r="AEV70">
        <v>3540000</v>
      </c>
      <c r="AEW70">
        <v>3480000</v>
      </c>
      <c r="AEX70">
        <v>3400000</v>
      </c>
      <c r="AEY70">
        <v>3330000</v>
      </c>
      <c r="AEZ70">
        <v>3260000</v>
      </c>
      <c r="AFA70">
        <v>3190000</v>
      </c>
      <c r="AFB70">
        <v>3120000</v>
      </c>
      <c r="AFC70">
        <v>3060000</v>
      </c>
      <c r="AFD70">
        <v>2980000</v>
      </c>
      <c r="AFE70">
        <v>2910000</v>
      </c>
      <c r="AFF70">
        <v>2840000</v>
      </c>
      <c r="AFG70">
        <v>2760000</v>
      </c>
      <c r="AFH70">
        <v>2690000</v>
      </c>
      <c r="AFI70">
        <v>2610000</v>
      </c>
      <c r="AFJ70">
        <v>2550000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160.80984849999999</v>
      </c>
      <c r="AGU70">
        <v>171.27542819999999</v>
      </c>
      <c r="AGV70">
        <v>181.3596058</v>
      </c>
      <c r="AGW70">
        <v>189.41289939999999</v>
      </c>
      <c r="AGX70">
        <v>194.32252209999999</v>
      </c>
      <c r="AGY70">
        <v>201.6776954</v>
      </c>
      <c r="AGZ70">
        <v>208.3315614</v>
      </c>
      <c r="AHA70">
        <v>211.28110860000001</v>
      </c>
      <c r="AHB70">
        <v>216.42710579999999</v>
      </c>
      <c r="AHC70">
        <v>217.8325408</v>
      </c>
      <c r="AHD70">
        <v>219.64419770000001</v>
      </c>
      <c r="AHE70">
        <v>217.34590220000001</v>
      </c>
      <c r="AHF70">
        <v>219.1557688</v>
      </c>
      <c r="AHG70">
        <v>220.85145130000001</v>
      </c>
      <c r="AHH70">
        <v>220.5573181</v>
      </c>
      <c r="AHI70">
        <v>222.0795105</v>
      </c>
      <c r="AHJ70">
        <v>220.35253169999999</v>
      </c>
      <c r="AHK70">
        <v>219.70807540000001</v>
      </c>
      <c r="AHL70">
        <v>218.00524089999999</v>
      </c>
      <c r="AHM70">
        <v>217.53898090000001</v>
      </c>
      <c r="AHN70">
        <v>213.2021101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24.11207374</v>
      </c>
      <c r="AHW70">
        <v>24.98543862</v>
      </c>
      <c r="AHX70">
        <v>27.09870016</v>
      </c>
      <c r="AHY70">
        <v>28.643317580000001</v>
      </c>
      <c r="AHZ70">
        <v>30.692947279999998</v>
      </c>
      <c r="AIA70">
        <v>30.398957370000002</v>
      </c>
      <c r="AIB70">
        <v>31.64939991</v>
      </c>
      <c r="AIC70">
        <v>34.120801620000002</v>
      </c>
      <c r="AID70">
        <v>35.323256520000001</v>
      </c>
      <c r="AIE70">
        <v>38.025941420000002</v>
      </c>
      <c r="AIF70">
        <v>40.886254049999998</v>
      </c>
      <c r="AIG70">
        <v>42.7102322</v>
      </c>
      <c r="AIH70">
        <v>43.742823000000001</v>
      </c>
      <c r="AII70">
        <v>45.310535969999997</v>
      </c>
      <c r="AIJ70">
        <v>44.297367800000004</v>
      </c>
      <c r="AIK70">
        <v>45.23935839</v>
      </c>
      <c r="AIL70">
        <v>44.499624369999999</v>
      </c>
      <c r="AIM70">
        <v>46.570026769999998</v>
      </c>
      <c r="AIN70">
        <v>45.622175009999999</v>
      </c>
      <c r="AIO70">
        <v>45.351126010000002</v>
      </c>
      <c r="AIP70">
        <v>45.827371239999998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0.22001711800000001</v>
      </c>
      <c r="AIY70">
        <v>0.21360885299999999</v>
      </c>
      <c r="AIZ70">
        <v>0.82954894199999996</v>
      </c>
      <c r="AJA70">
        <v>0.60404049199999998</v>
      </c>
      <c r="AJB70">
        <v>0.781929439</v>
      </c>
      <c r="AJC70">
        <v>1.7080982899999999</v>
      </c>
      <c r="AJD70">
        <v>1.6583478540000001</v>
      </c>
      <c r="AJE70">
        <v>1.4311524090000001</v>
      </c>
      <c r="AJF70">
        <v>1.9105189929999999</v>
      </c>
      <c r="AJG70">
        <v>1.1803736060000001</v>
      </c>
      <c r="AJH70">
        <v>0.98228039300000003</v>
      </c>
      <c r="AJI70">
        <v>0.95367028499999995</v>
      </c>
      <c r="AJJ70">
        <v>0.77157790000000004</v>
      </c>
      <c r="AJK70">
        <v>1.0487466599999999</v>
      </c>
      <c r="AJL70">
        <v>1.454572344</v>
      </c>
      <c r="AJM70">
        <v>1.835868007</v>
      </c>
      <c r="AJN70">
        <v>1.7823961239999999</v>
      </c>
      <c r="AJO70">
        <v>1.464253724</v>
      </c>
      <c r="AJP70">
        <v>2.5847373770000002</v>
      </c>
      <c r="AJQ70">
        <v>2.3839810749999999</v>
      </c>
      <c r="AJR70">
        <v>2.4363628770000001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165.3004492</v>
      </c>
      <c r="AKA70">
        <v>237.1867732</v>
      </c>
      <c r="AKB70">
        <v>183.06847350000001</v>
      </c>
      <c r="AKC70">
        <v>158.98323149999999</v>
      </c>
      <c r="AKD70">
        <v>134.0612059</v>
      </c>
      <c r="AKE70">
        <v>256.28483519999997</v>
      </c>
      <c r="AKF70">
        <v>148.83542249999999</v>
      </c>
      <c r="AKG70">
        <v>120.8435137</v>
      </c>
      <c r="AKH70">
        <v>107.33956689999999</v>
      </c>
      <c r="AKI70">
        <v>275.36407129999998</v>
      </c>
      <c r="AKJ70">
        <v>189.96250079999999</v>
      </c>
      <c r="AKK70">
        <v>229.78096110000001</v>
      </c>
      <c r="AKL70">
        <v>241.61326299999999</v>
      </c>
      <c r="AKM70">
        <v>134.9418483</v>
      </c>
      <c r="AKN70">
        <v>279.04609620000002</v>
      </c>
      <c r="AKO70">
        <v>187.6731857</v>
      </c>
      <c r="AKP70">
        <v>234.29907170000001</v>
      </c>
      <c r="AKQ70">
        <v>274.51015799999999</v>
      </c>
      <c r="AKR70">
        <v>248.03104769999999</v>
      </c>
      <c r="AKS70">
        <v>227.46261569999999</v>
      </c>
      <c r="AKT70">
        <v>211.44946909999999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133.3182128</v>
      </c>
      <c r="AME70">
        <v>130.85834560000001</v>
      </c>
      <c r="AMF70">
        <v>129.81040830000001</v>
      </c>
      <c r="AMG70">
        <v>128.57129449999999</v>
      </c>
      <c r="AMH70">
        <v>126.33456270000001</v>
      </c>
      <c r="AMI70">
        <v>123.9859507</v>
      </c>
      <c r="AMJ70">
        <v>122.44233730000001</v>
      </c>
      <c r="AMK70">
        <v>121.19711839999999</v>
      </c>
      <c r="AML70">
        <v>119.7987557</v>
      </c>
      <c r="AMM70">
        <v>119.85729480000001</v>
      </c>
      <c r="AMN70">
        <v>118.0885499</v>
      </c>
      <c r="AMO70">
        <v>116.2654234</v>
      </c>
      <c r="AMP70">
        <v>115.63879849999999</v>
      </c>
      <c r="AMQ70">
        <v>113.84677569999999</v>
      </c>
      <c r="AMR70">
        <v>111.49997159999999</v>
      </c>
      <c r="AMS70">
        <v>109.68850190000001</v>
      </c>
      <c r="AMT70">
        <v>107.4552595</v>
      </c>
      <c r="AMU70">
        <v>106.472686</v>
      </c>
      <c r="AMV70">
        <v>103.0543102</v>
      </c>
      <c r="AMW70">
        <v>100.31671969999999</v>
      </c>
      <c r="AMX70">
        <v>97.90747811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241.25660379999999</v>
      </c>
      <c r="ANG70">
        <v>274.8371095</v>
      </c>
      <c r="ANH70">
        <v>279.94826189999998</v>
      </c>
      <c r="ANI70">
        <v>352.73298970000002</v>
      </c>
      <c r="ANJ70">
        <v>247.82086240000001</v>
      </c>
      <c r="ANK70">
        <v>256.63599520000002</v>
      </c>
      <c r="ANL70">
        <v>269.44450819999997</v>
      </c>
      <c r="ANM70">
        <v>266.2560704</v>
      </c>
      <c r="ANN70">
        <v>226.33569220000001</v>
      </c>
      <c r="ANO70">
        <v>137.02826400000001</v>
      </c>
      <c r="ANP70">
        <v>242.45771730000001</v>
      </c>
      <c r="ANQ70">
        <v>195.05098430000001</v>
      </c>
      <c r="ANR70">
        <v>189.72685720000001</v>
      </c>
      <c r="ANS70">
        <v>184.8458862</v>
      </c>
      <c r="ANT70">
        <v>203.64394010000001</v>
      </c>
      <c r="ANU70">
        <v>159.21457319999999</v>
      </c>
      <c r="ANV70">
        <v>213.7674964</v>
      </c>
      <c r="ANW70">
        <v>167.55026119999999</v>
      </c>
      <c r="ANX70">
        <v>143.59965080000001</v>
      </c>
      <c r="ANY70">
        <v>120.65806019999999</v>
      </c>
      <c r="ANZ70">
        <v>126.9549725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122.3445555</v>
      </c>
      <c r="AOI70">
        <v>123.7704542</v>
      </c>
      <c r="AOJ70">
        <v>126.0717848</v>
      </c>
      <c r="AOK70">
        <v>129.0416401</v>
      </c>
      <c r="AOL70">
        <v>128.8477877</v>
      </c>
      <c r="AOM70">
        <v>129.21681190000001</v>
      </c>
      <c r="AON70">
        <v>129.11525639999999</v>
      </c>
      <c r="AOO70">
        <v>129.05661090000001</v>
      </c>
      <c r="AOP70">
        <v>129.28329260000001</v>
      </c>
      <c r="AOQ70">
        <v>129.1799901</v>
      </c>
      <c r="AOR70">
        <v>129.30846</v>
      </c>
      <c r="AOS70">
        <v>127.52872429999999</v>
      </c>
      <c r="AOT70">
        <v>126.69149179999999</v>
      </c>
      <c r="AOU70">
        <v>125.45717980000001</v>
      </c>
      <c r="AOV70">
        <v>122.0415077</v>
      </c>
      <c r="AOW70">
        <v>120.0204308</v>
      </c>
      <c r="AOX70">
        <v>118.9405829</v>
      </c>
      <c r="AOY70">
        <v>117.76727390000001</v>
      </c>
      <c r="AOZ70">
        <v>116.7997242</v>
      </c>
      <c r="APA70">
        <v>114.4261087</v>
      </c>
      <c r="APB70">
        <v>112.2663908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857.82015160000003</v>
      </c>
      <c r="APK70">
        <v>884.9035523</v>
      </c>
      <c r="APL70">
        <v>826.28411600000004</v>
      </c>
      <c r="APM70">
        <v>686.72050339999998</v>
      </c>
      <c r="APN70">
        <v>923.56292910000002</v>
      </c>
      <c r="APO70">
        <v>884.805386</v>
      </c>
      <c r="APP70">
        <v>903.55232479999995</v>
      </c>
      <c r="APQ70">
        <v>887.30821370000001</v>
      </c>
      <c r="APR70">
        <v>1075.8471480000001</v>
      </c>
      <c r="APS70">
        <v>843.45628810000005</v>
      </c>
      <c r="APT70">
        <v>982.99944070000004</v>
      </c>
      <c r="APU70">
        <v>1173.8343769999999</v>
      </c>
      <c r="APV70">
        <v>987.32481840000003</v>
      </c>
      <c r="APW70">
        <v>1004.27372</v>
      </c>
      <c r="APX70">
        <v>894.56372829999998</v>
      </c>
      <c r="APY70">
        <v>1045.11555</v>
      </c>
      <c r="APZ70">
        <v>917.51127250000002</v>
      </c>
      <c r="AQA70">
        <v>733.63014959999998</v>
      </c>
      <c r="AQB70">
        <v>777.30191190000005</v>
      </c>
      <c r="AQC70">
        <v>802.70100170000001</v>
      </c>
      <c r="AQD70">
        <v>830.18234970000003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129.15690910000001</v>
      </c>
      <c r="ARO70">
        <v>127.1831256</v>
      </c>
      <c r="ARP70">
        <v>125.6618998</v>
      </c>
      <c r="ARQ70">
        <v>124.3512259</v>
      </c>
      <c r="ARR70">
        <v>123.0350914</v>
      </c>
      <c r="ARS70">
        <v>121.25685799999999</v>
      </c>
      <c r="ART70">
        <v>119.10392</v>
      </c>
      <c r="ARU70">
        <v>116.9962183</v>
      </c>
      <c r="ARV70">
        <v>114.4586765</v>
      </c>
      <c r="ARW70">
        <v>112.087327</v>
      </c>
      <c r="ARX70">
        <v>109.7362512</v>
      </c>
      <c r="ARY70">
        <v>107.3766461</v>
      </c>
      <c r="ARZ70">
        <v>105.00268509999999</v>
      </c>
      <c r="ASA70">
        <v>102.7804312</v>
      </c>
      <c r="ASB70">
        <v>100.10044739999999</v>
      </c>
      <c r="ASC70">
        <v>97.946116450000005</v>
      </c>
      <c r="ASD70">
        <v>95.388934829999997</v>
      </c>
      <c r="ASE70">
        <v>92.779444369999993</v>
      </c>
      <c r="ASF70">
        <v>90.404951870000005</v>
      </c>
      <c r="ASG70">
        <v>87.907064050000002</v>
      </c>
      <c r="ASH70">
        <v>85.910594840000002</v>
      </c>
    </row>
    <row r="71" spans="3:1178" x14ac:dyDescent="0.25">
      <c r="C71">
        <v>0</v>
      </c>
      <c r="D71">
        <v>0</v>
      </c>
      <c r="E71">
        <v>0</v>
      </c>
      <c r="F71">
        <v>224</v>
      </c>
      <c r="G71">
        <v>236</v>
      </c>
      <c r="H71">
        <v>225</v>
      </c>
      <c r="I71">
        <v>197</v>
      </c>
      <c r="J71">
        <v>250</v>
      </c>
      <c r="K71">
        <v>221</v>
      </c>
      <c r="L71">
        <v>219</v>
      </c>
      <c r="M71">
        <v>212</v>
      </c>
      <c r="N71">
        <v>253</v>
      </c>
      <c r="O71">
        <v>228</v>
      </c>
      <c r="P71">
        <v>259</v>
      </c>
      <c r="Q71">
        <v>225</v>
      </c>
      <c r="R71">
        <v>246</v>
      </c>
      <c r="S71">
        <v>220</v>
      </c>
      <c r="T71">
        <v>260</v>
      </c>
      <c r="U71">
        <v>239</v>
      </c>
      <c r="V71">
        <v>252</v>
      </c>
      <c r="W71">
        <v>274</v>
      </c>
      <c r="X71">
        <v>233</v>
      </c>
      <c r="Y71">
        <v>255</v>
      </c>
      <c r="Z71">
        <v>209</v>
      </c>
      <c r="AA71">
        <v>227</v>
      </c>
      <c r="AB71">
        <v>238</v>
      </c>
      <c r="AC71">
        <v>250</v>
      </c>
      <c r="AD71">
        <v>267</v>
      </c>
      <c r="AE71">
        <v>0</v>
      </c>
      <c r="AF71">
        <v>0</v>
      </c>
      <c r="AG71">
        <v>0</v>
      </c>
      <c r="AH71">
        <v>62</v>
      </c>
      <c r="AI71">
        <v>84</v>
      </c>
      <c r="AJ71">
        <v>85</v>
      </c>
      <c r="AK71">
        <v>73</v>
      </c>
      <c r="AL71">
        <v>92</v>
      </c>
      <c r="AM71">
        <v>72</v>
      </c>
      <c r="AN71">
        <v>77</v>
      </c>
      <c r="AO71">
        <v>100</v>
      </c>
      <c r="AP71">
        <v>95</v>
      </c>
      <c r="AQ71">
        <v>104</v>
      </c>
      <c r="AR71">
        <v>110</v>
      </c>
      <c r="AS71">
        <v>104</v>
      </c>
      <c r="AT71">
        <v>109</v>
      </c>
      <c r="AU71">
        <v>102</v>
      </c>
      <c r="AV71">
        <v>112</v>
      </c>
      <c r="AW71">
        <v>107</v>
      </c>
      <c r="AX71">
        <v>110</v>
      </c>
      <c r="AY71">
        <v>137</v>
      </c>
      <c r="AZ71">
        <v>128</v>
      </c>
      <c r="BA71">
        <v>130</v>
      </c>
      <c r="BB71">
        <v>153</v>
      </c>
      <c r="BC71">
        <v>149</v>
      </c>
      <c r="BD71">
        <v>148</v>
      </c>
      <c r="BE71">
        <v>150</v>
      </c>
      <c r="BF71">
        <v>150</v>
      </c>
      <c r="BG71">
        <v>0</v>
      </c>
      <c r="BH71">
        <v>0</v>
      </c>
      <c r="BI71">
        <v>0</v>
      </c>
      <c r="BJ71">
        <v>127</v>
      </c>
      <c r="BK71">
        <v>148</v>
      </c>
      <c r="BL71">
        <v>128</v>
      </c>
      <c r="BM71">
        <v>133</v>
      </c>
      <c r="BN71">
        <v>156</v>
      </c>
      <c r="BO71">
        <v>156</v>
      </c>
      <c r="BP71">
        <v>176</v>
      </c>
      <c r="BQ71">
        <v>190</v>
      </c>
      <c r="BR71">
        <v>178</v>
      </c>
      <c r="BS71">
        <v>189</v>
      </c>
      <c r="BT71">
        <v>180</v>
      </c>
      <c r="BU71">
        <v>172</v>
      </c>
      <c r="BV71">
        <v>193</v>
      </c>
      <c r="BW71">
        <v>193</v>
      </c>
      <c r="BX71">
        <v>181</v>
      </c>
      <c r="BY71">
        <v>186</v>
      </c>
      <c r="BZ71">
        <v>198</v>
      </c>
      <c r="CA71">
        <v>194</v>
      </c>
      <c r="CB71">
        <v>206</v>
      </c>
      <c r="CC71">
        <v>219</v>
      </c>
      <c r="CD71">
        <v>215</v>
      </c>
      <c r="CE71">
        <v>230</v>
      </c>
      <c r="CF71">
        <v>215</v>
      </c>
      <c r="CG71">
        <v>213</v>
      </c>
      <c r="CH71">
        <v>212</v>
      </c>
      <c r="CI71">
        <v>0</v>
      </c>
      <c r="CJ71">
        <v>0</v>
      </c>
      <c r="CK71">
        <v>0</v>
      </c>
      <c r="CL71">
        <v>56</v>
      </c>
      <c r="CM71">
        <v>41</v>
      </c>
      <c r="CN71">
        <v>50</v>
      </c>
      <c r="CO71">
        <v>39</v>
      </c>
      <c r="CP71">
        <v>48</v>
      </c>
      <c r="CQ71">
        <v>55</v>
      </c>
      <c r="CR71">
        <v>61</v>
      </c>
      <c r="CS71">
        <v>52</v>
      </c>
      <c r="CT71">
        <v>61</v>
      </c>
      <c r="CU71">
        <v>61</v>
      </c>
      <c r="CV71">
        <v>65</v>
      </c>
      <c r="CW71">
        <v>53</v>
      </c>
      <c r="CX71">
        <v>62</v>
      </c>
      <c r="CY71">
        <v>56</v>
      </c>
      <c r="CZ71">
        <v>62</v>
      </c>
      <c r="DA71">
        <v>75</v>
      </c>
      <c r="DB71">
        <v>70</v>
      </c>
      <c r="DC71">
        <v>55</v>
      </c>
      <c r="DD71">
        <v>76</v>
      </c>
      <c r="DE71">
        <v>80</v>
      </c>
      <c r="DF71">
        <v>95</v>
      </c>
      <c r="DG71">
        <v>99</v>
      </c>
      <c r="DH71">
        <v>80</v>
      </c>
      <c r="DI71">
        <v>79</v>
      </c>
      <c r="DJ71">
        <v>78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2</v>
      </c>
      <c r="DR71">
        <v>4</v>
      </c>
      <c r="DS71">
        <v>2</v>
      </c>
      <c r="DT71">
        <v>1</v>
      </c>
      <c r="DU71">
        <v>3</v>
      </c>
      <c r="DV71">
        <v>5</v>
      </c>
      <c r="DW71">
        <v>1</v>
      </c>
      <c r="DX71">
        <v>5</v>
      </c>
      <c r="DY71">
        <v>2</v>
      </c>
      <c r="DZ71">
        <v>9</v>
      </c>
      <c r="EA71">
        <v>10</v>
      </c>
      <c r="EB71">
        <v>7</v>
      </c>
      <c r="EC71">
        <v>11</v>
      </c>
      <c r="ED71">
        <v>4</v>
      </c>
      <c r="EE71">
        <v>7</v>
      </c>
      <c r="EF71">
        <v>9</v>
      </c>
      <c r="EG71">
        <v>4</v>
      </c>
      <c r="EH71">
        <v>11</v>
      </c>
      <c r="EI71">
        <v>6</v>
      </c>
      <c r="EJ71">
        <v>8</v>
      </c>
      <c r="EK71">
        <v>6</v>
      </c>
      <c r="EL71">
        <v>9</v>
      </c>
      <c r="EM71">
        <v>0</v>
      </c>
      <c r="EN71">
        <v>0</v>
      </c>
      <c r="EO71">
        <v>0</v>
      </c>
      <c r="EP71">
        <v>15</v>
      </c>
      <c r="EQ71">
        <v>10</v>
      </c>
      <c r="ER71">
        <v>10</v>
      </c>
      <c r="ES71">
        <v>5</v>
      </c>
      <c r="ET71">
        <v>5</v>
      </c>
      <c r="EU71">
        <v>15</v>
      </c>
      <c r="EV71">
        <v>5</v>
      </c>
      <c r="EW71">
        <v>5</v>
      </c>
      <c r="EX71">
        <v>15</v>
      </c>
      <c r="EY71">
        <v>20</v>
      </c>
      <c r="EZ71">
        <v>5</v>
      </c>
      <c r="FA71">
        <v>25</v>
      </c>
      <c r="FB71">
        <v>0</v>
      </c>
      <c r="FC71">
        <v>50</v>
      </c>
      <c r="FD71">
        <v>35</v>
      </c>
      <c r="FE71">
        <v>30</v>
      </c>
      <c r="FF71">
        <v>30</v>
      </c>
      <c r="FG71">
        <v>35</v>
      </c>
      <c r="FH71">
        <v>40</v>
      </c>
      <c r="FI71">
        <v>25</v>
      </c>
      <c r="FJ71">
        <v>35</v>
      </c>
      <c r="FK71">
        <v>50</v>
      </c>
      <c r="FL71">
        <v>15</v>
      </c>
      <c r="FM71">
        <v>40</v>
      </c>
      <c r="FN71">
        <v>45</v>
      </c>
      <c r="FO71">
        <v>0</v>
      </c>
      <c r="FP71">
        <v>0</v>
      </c>
      <c r="FQ71">
        <v>6340</v>
      </c>
      <c r="FR71">
        <v>6744</v>
      </c>
      <c r="FS71">
        <v>7089</v>
      </c>
      <c r="FT71">
        <v>7447</v>
      </c>
      <c r="FU71">
        <v>7838</v>
      </c>
      <c r="FV71">
        <v>8112</v>
      </c>
      <c r="FW71">
        <v>8308</v>
      </c>
      <c r="FX71">
        <v>8534</v>
      </c>
      <c r="FY71">
        <v>8766</v>
      </c>
      <c r="FZ71">
        <v>8899</v>
      </c>
      <c r="GA71">
        <v>9082</v>
      </c>
      <c r="GB71">
        <v>9151</v>
      </c>
      <c r="GC71">
        <v>9236</v>
      </c>
      <c r="GD71">
        <v>9362</v>
      </c>
      <c r="GE71">
        <v>9465</v>
      </c>
      <c r="GF71">
        <v>9481</v>
      </c>
      <c r="GG71">
        <v>9549</v>
      </c>
      <c r="GH71">
        <v>9649</v>
      </c>
      <c r="GI71">
        <v>9685</v>
      </c>
      <c r="GJ71">
        <v>9671</v>
      </c>
      <c r="GK71">
        <v>9671</v>
      </c>
      <c r="GL71">
        <v>9686</v>
      </c>
      <c r="GM71">
        <v>9704</v>
      </c>
      <c r="GN71">
        <v>9730</v>
      </c>
      <c r="GO71">
        <v>9704</v>
      </c>
      <c r="GP71">
        <v>9730</v>
      </c>
      <c r="GQ71">
        <v>0</v>
      </c>
      <c r="GR71">
        <v>0</v>
      </c>
      <c r="GS71">
        <v>633</v>
      </c>
      <c r="GT71">
        <v>773</v>
      </c>
      <c r="GU71">
        <v>894</v>
      </c>
      <c r="GV71">
        <v>1019</v>
      </c>
      <c r="GW71">
        <v>1112</v>
      </c>
      <c r="GX71">
        <v>1250</v>
      </c>
      <c r="GY71">
        <v>1398</v>
      </c>
      <c r="GZ71">
        <v>1521</v>
      </c>
      <c r="HA71">
        <v>1658</v>
      </c>
      <c r="HB71">
        <v>1797</v>
      </c>
      <c r="HC71">
        <v>1916</v>
      </c>
      <c r="HD71">
        <v>2058</v>
      </c>
      <c r="HE71">
        <v>2195</v>
      </c>
      <c r="HF71">
        <v>2295</v>
      </c>
      <c r="HG71">
        <v>2389</v>
      </c>
      <c r="HH71">
        <v>2481</v>
      </c>
      <c r="HI71">
        <v>2570</v>
      </c>
      <c r="HJ71">
        <v>2662</v>
      </c>
      <c r="HK71">
        <v>2780</v>
      </c>
      <c r="HL71">
        <v>2869</v>
      </c>
      <c r="HM71">
        <v>2958</v>
      </c>
      <c r="HN71">
        <v>3025</v>
      </c>
      <c r="HO71">
        <v>3116</v>
      </c>
      <c r="HP71">
        <v>3156</v>
      </c>
      <c r="HQ71">
        <v>3239</v>
      </c>
      <c r="HR71">
        <v>3352</v>
      </c>
      <c r="HS71">
        <v>0</v>
      </c>
      <c r="HT71">
        <v>0</v>
      </c>
      <c r="HU71">
        <v>65</v>
      </c>
      <c r="HV71">
        <v>84</v>
      </c>
      <c r="HW71">
        <v>94</v>
      </c>
      <c r="HX71">
        <v>106</v>
      </c>
      <c r="HY71">
        <v>118</v>
      </c>
      <c r="HZ71">
        <v>131</v>
      </c>
      <c r="IA71">
        <v>146</v>
      </c>
      <c r="IB71">
        <v>164</v>
      </c>
      <c r="IC71">
        <v>168</v>
      </c>
      <c r="ID71">
        <v>180</v>
      </c>
      <c r="IE71">
        <v>194</v>
      </c>
      <c r="IF71">
        <v>206</v>
      </c>
      <c r="IG71">
        <v>220</v>
      </c>
      <c r="IH71">
        <v>241</v>
      </c>
      <c r="II71">
        <v>269</v>
      </c>
      <c r="IJ71">
        <v>293</v>
      </c>
      <c r="IK71">
        <v>325</v>
      </c>
      <c r="IL71">
        <v>340</v>
      </c>
      <c r="IM71">
        <v>354</v>
      </c>
      <c r="IN71">
        <v>365</v>
      </c>
      <c r="IO71">
        <v>394</v>
      </c>
      <c r="IP71">
        <v>417</v>
      </c>
      <c r="IQ71">
        <v>442</v>
      </c>
      <c r="IR71">
        <v>470</v>
      </c>
      <c r="IS71">
        <v>486</v>
      </c>
      <c r="IT71">
        <v>502</v>
      </c>
      <c r="IU71">
        <v>0</v>
      </c>
      <c r="IV71">
        <v>0</v>
      </c>
      <c r="IW71">
        <v>6</v>
      </c>
      <c r="IX71">
        <v>3</v>
      </c>
      <c r="IY71">
        <v>2</v>
      </c>
      <c r="IZ71">
        <v>4</v>
      </c>
      <c r="JA71">
        <v>4</v>
      </c>
      <c r="JB71">
        <v>6</v>
      </c>
      <c r="JC71">
        <v>4</v>
      </c>
      <c r="JD71">
        <v>8</v>
      </c>
      <c r="JE71">
        <v>11</v>
      </c>
      <c r="JF71">
        <v>6</v>
      </c>
      <c r="JG71">
        <v>5</v>
      </c>
      <c r="JH71">
        <v>9</v>
      </c>
      <c r="JI71">
        <v>17</v>
      </c>
      <c r="JJ71">
        <v>10</v>
      </c>
      <c r="JK71">
        <v>8</v>
      </c>
      <c r="JL71">
        <v>10</v>
      </c>
      <c r="JM71">
        <v>11</v>
      </c>
      <c r="JN71">
        <v>12</v>
      </c>
      <c r="JO71">
        <v>14</v>
      </c>
      <c r="JP71">
        <v>13</v>
      </c>
      <c r="JQ71">
        <v>20</v>
      </c>
      <c r="JR71">
        <v>19</v>
      </c>
      <c r="JS71">
        <v>11</v>
      </c>
      <c r="JT71">
        <v>15</v>
      </c>
      <c r="JU71">
        <v>12</v>
      </c>
      <c r="JV71">
        <v>15</v>
      </c>
      <c r="JW71">
        <v>0</v>
      </c>
      <c r="JX71">
        <v>0</v>
      </c>
      <c r="JY71">
        <v>0</v>
      </c>
      <c r="JZ71">
        <v>7</v>
      </c>
      <c r="KA71">
        <v>18</v>
      </c>
      <c r="KB71">
        <v>24</v>
      </c>
      <c r="KC71">
        <v>40</v>
      </c>
      <c r="KD71">
        <v>49</v>
      </c>
      <c r="KE71">
        <v>63</v>
      </c>
      <c r="KF71">
        <v>75</v>
      </c>
      <c r="KG71">
        <v>90</v>
      </c>
      <c r="KH71">
        <v>106</v>
      </c>
      <c r="KI71">
        <v>120</v>
      </c>
      <c r="KJ71">
        <v>138</v>
      </c>
      <c r="KK71">
        <v>155</v>
      </c>
      <c r="KL71">
        <v>180</v>
      </c>
      <c r="KM71">
        <v>204</v>
      </c>
      <c r="KN71">
        <v>222</v>
      </c>
      <c r="KO71">
        <v>234</v>
      </c>
      <c r="KP71">
        <v>259</v>
      </c>
      <c r="KQ71">
        <v>291</v>
      </c>
      <c r="KR71">
        <v>316</v>
      </c>
      <c r="KS71">
        <v>345</v>
      </c>
      <c r="KT71">
        <v>365</v>
      </c>
      <c r="KU71">
        <v>405</v>
      </c>
      <c r="KV71">
        <v>437</v>
      </c>
      <c r="KW71">
        <v>470</v>
      </c>
      <c r="KX71">
        <v>498</v>
      </c>
      <c r="KY71">
        <v>0</v>
      </c>
      <c r="KZ71">
        <v>0</v>
      </c>
      <c r="LA71">
        <v>0</v>
      </c>
      <c r="LB71">
        <v>241</v>
      </c>
      <c r="LC71">
        <v>482</v>
      </c>
      <c r="LD71">
        <v>719</v>
      </c>
      <c r="LE71">
        <v>932</v>
      </c>
      <c r="LF71">
        <v>1165</v>
      </c>
      <c r="LG71">
        <v>1405</v>
      </c>
      <c r="LH71">
        <v>1658</v>
      </c>
      <c r="LI71">
        <v>1871</v>
      </c>
      <c r="LJ71">
        <v>2098</v>
      </c>
      <c r="LK71">
        <v>2318</v>
      </c>
      <c r="LL71">
        <v>2540</v>
      </c>
      <c r="LM71">
        <v>2753</v>
      </c>
      <c r="LN71">
        <v>2983</v>
      </c>
      <c r="LO71">
        <v>3207</v>
      </c>
      <c r="LP71">
        <v>3423</v>
      </c>
      <c r="LQ71">
        <v>3640</v>
      </c>
      <c r="LR71">
        <v>3849</v>
      </c>
      <c r="LS71">
        <v>4032</v>
      </c>
      <c r="LT71">
        <v>4279</v>
      </c>
      <c r="LU71">
        <v>4500</v>
      </c>
      <c r="LV71">
        <v>4731</v>
      </c>
      <c r="LW71">
        <v>4952</v>
      </c>
      <c r="LX71">
        <v>5163</v>
      </c>
      <c r="LY71">
        <v>5374</v>
      </c>
      <c r="LZ71">
        <v>5561</v>
      </c>
      <c r="MA71">
        <v>0</v>
      </c>
      <c r="MB71">
        <v>0</v>
      </c>
      <c r="MC71">
        <v>1497</v>
      </c>
      <c r="MD71">
        <v>1475</v>
      </c>
      <c r="ME71">
        <v>1471</v>
      </c>
      <c r="MF71">
        <v>1436</v>
      </c>
      <c r="MG71">
        <v>1429</v>
      </c>
      <c r="MH71">
        <v>1428</v>
      </c>
      <c r="MI71">
        <v>1438</v>
      </c>
      <c r="MJ71">
        <v>1439</v>
      </c>
      <c r="MK71">
        <v>1436</v>
      </c>
      <c r="ML71">
        <v>1451</v>
      </c>
      <c r="MM71">
        <v>1433</v>
      </c>
      <c r="MN71">
        <v>1432</v>
      </c>
      <c r="MO71">
        <v>1434</v>
      </c>
      <c r="MP71">
        <v>1437</v>
      </c>
      <c r="MQ71">
        <v>1457</v>
      </c>
      <c r="MR71">
        <v>1468</v>
      </c>
      <c r="MS71">
        <v>1466</v>
      </c>
      <c r="MT71">
        <v>1466</v>
      </c>
      <c r="MU71">
        <v>1464</v>
      </c>
      <c r="MV71">
        <v>1442</v>
      </c>
      <c r="MW71">
        <v>1443</v>
      </c>
      <c r="MX71">
        <v>1432</v>
      </c>
      <c r="MY71">
        <v>1469</v>
      </c>
      <c r="MZ71">
        <v>1479</v>
      </c>
      <c r="NA71">
        <v>1472</v>
      </c>
      <c r="NB71">
        <v>1498</v>
      </c>
      <c r="NC71">
        <v>0</v>
      </c>
      <c r="ND71">
        <v>0</v>
      </c>
      <c r="NE71">
        <v>0</v>
      </c>
      <c r="NF71">
        <v>40</v>
      </c>
      <c r="NG71">
        <v>82</v>
      </c>
      <c r="NH71">
        <v>120</v>
      </c>
      <c r="NI71">
        <v>165</v>
      </c>
      <c r="NJ71">
        <v>199</v>
      </c>
      <c r="NK71">
        <v>231</v>
      </c>
      <c r="NL71">
        <v>267</v>
      </c>
      <c r="NM71">
        <v>300</v>
      </c>
      <c r="NN71">
        <v>333</v>
      </c>
      <c r="NO71">
        <v>379</v>
      </c>
      <c r="NP71">
        <v>412</v>
      </c>
      <c r="NQ71">
        <v>441</v>
      </c>
      <c r="NR71">
        <v>471</v>
      </c>
      <c r="NS71">
        <v>493</v>
      </c>
      <c r="NT71">
        <v>513</v>
      </c>
      <c r="NU71">
        <v>550</v>
      </c>
      <c r="NV71">
        <v>578</v>
      </c>
      <c r="NW71">
        <v>618</v>
      </c>
      <c r="NX71">
        <v>654</v>
      </c>
      <c r="NY71">
        <v>687</v>
      </c>
      <c r="NZ71">
        <v>718</v>
      </c>
      <c r="OA71">
        <v>742</v>
      </c>
      <c r="OB71">
        <v>770</v>
      </c>
      <c r="OC71">
        <v>796</v>
      </c>
      <c r="OD71">
        <v>818</v>
      </c>
      <c r="OE71">
        <v>0</v>
      </c>
      <c r="OF71">
        <v>0</v>
      </c>
      <c r="OG71">
        <v>2119</v>
      </c>
      <c r="OH71">
        <v>2230</v>
      </c>
      <c r="OI71">
        <v>2317</v>
      </c>
      <c r="OJ71">
        <v>2403</v>
      </c>
      <c r="OK71">
        <v>2497</v>
      </c>
      <c r="OL71">
        <v>2636</v>
      </c>
      <c r="OM71">
        <v>2771</v>
      </c>
      <c r="ON71">
        <v>2863</v>
      </c>
      <c r="OO71">
        <v>2997</v>
      </c>
      <c r="OP71">
        <v>3110</v>
      </c>
      <c r="OQ71">
        <v>3225</v>
      </c>
      <c r="OR71">
        <v>3339</v>
      </c>
      <c r="OS71">
        <v>3446</v>
      </c>
      <c r="OT71">
        <v>3533</v>
      </c>
      <c r="OU71">
        <v>3624</v>
      </c>
      <c r="OV71">
        <v>3740</v>
      </c>
      <c r="OW71">
        <v>3809</v>
      </c>
      <c r="OX71">
        <v>3892</v>
      </c>
      <c r="OY71">
        <v>3980</v>
      </c>
      <c r="OZ71">
        <v>4057</v>
      </c>
      <c r="PA71">
        <v>4130</v>
      </c>
      <c r="PB71">
        <v>4181</v>
      </c>
      <c r="PC71">
        <v>4268</v>
      </c>
      <c r="PD71">
        <v>4327</v>
      </c>
      <c r="PE71">
        <v>4370</v>
      </c>
      <c r="PF71">
        <v>4437</v>
      </c>
      <c r="PG71">
        <v>0</v>
      </c>
      <c r="PH71">
        <v>0</v>
      </c>
      <c r="PI71">
        <v>0</v>
      </c>
      <c r="PJ71">
        <v>46</v>
      </c>
      <c r="PK71">
        <v>107</v>
      </c>
      <c r="PL71">
        <v>162</v>
      </c>
      <c r="PM71">
        <v>214</v>
      </c>
      <c r="PN71">
        <v>264</v>
      </c>
      <c r="PO71">
        <v>326</v>
      </c>
      <c r="PP71">
        <v>387</v>
      </c>
      <c r="PQ71">
        <v>445</v>
      </c>
      <c r="PR71">
        <v>497</v>
      </c>
      <c r="PS71">
        <v>572</v>
      </c>
      <c r="PT71">
        <v>641</v>
      </c>
      <c r="PU71">
        <v>702</v>
      </c>
      <c r="PV71">
        <v>781</v>
      </c>
      <c r="PW71">
        <v>865</v>
      </c>
      <c r="PX71">
        <v>946</v>
      </c>
      <c r="PY71">
        <v>1051</v>
      </c>
      <c r="PZ71">
        <v>1139</v>
      </c>
      <c r="QA71">
        <v>1223</v>
      </c>
      <c r="QB71">
        <v>1325</v>
      </c>
      <c r="QC71">
        <v>1415</v>
      </c>
      <c r="QD71">
        <v>1522</v>
      </c>
      <c r="QE71">
        <v>1617</v>
      </c>
      <c r="QF71">
        <v>1720</v>
      </c>
      <c r="QG71">
        <v>1841</v>
      </c>
      <c r="QH71">
        <v>1954</v>
      </c>
      <c r="QI71">
        <v>0</v>
      </c>
      <c r="QJ71">
        <v>0</v>
      </c>
      <c r="QK71">
        <v>7449</v>
      </c>
      <c r="QL71">
        <v>7842</v>
      </c>
      <c r="QM71">
        <v>8209</v>
      </c>
      <c r="QN71">
        <v>8455</v>
      </c>
      <c r="QO71">
        <v>8550</v>
      </c>
      <c r="QP71">
        <v>8675</v>
      </c>
      <c r="QQ71">
        <v>8665</v>
      </c>
      <c r="QR71">
        <v>8733</v>
      </c>
      <c r="QS71">
        <v>8798</v>
      </c>
      <c r="QT71">
        <v>8904</v>
      </c>
      <c r="QU71">
        <v>8882</v>
      </c>
      <c r="QV71">
        <v>8859</v>
      </c>
      <c r="QW71">
        <v>8864</v>
      </c>
      <c r="QX71">
        <v>8912</v>
      </c>
      <c r="QY71">
        <v>8819</v>
      </c>
      <c r="QZ71">
        <v>8851</v>
      </c>
      <c r="RA71">
        <v>8840</v>
      </c>
      <c r="RB71">
        <v>8827</v>
      </c>
      <c r="RC71">
        <v>8854</v>
      </c>
      <c r="RD71">
        <v>8788</v>
      </c>
      <c r="RE71">
        <v>8756</v>
      </c>
      <c r="RF71">
        <v>8780</v>
      </c>
      <c r="RG71">
        <v>8850</v>
      </c>
      <c r="RH71">
        <v>8855</v>
      </c>
      <c r="RI71">
        <v>8798</v>
      </c>
      <c r="RJ71">
        <v>8905</v>
      </c>
      <c r="RK71">
        <v>0</v>
      </c>
      <c r="RL71">
        <v>0</v>
      </c>
      <c r="RM71">
        <v>8444</v>
      </c>
      <c r="RN71">
        <v>8555</v>
      </c>
      <c r="RO71">
        <v>8616</v>
      </c>
      <c r="RP71">
        <v>8739</v>
      </c>
      <c r="RQ71">
        <v>8866</v>
      </c>
      <c r="RR71">
        <v>8982</v>
      </c>
      <c r="RS71">
        <v>9110</v>
      </c>
      <c r="RT71">
        <v>9169</v>
      </c>
      <c r="RU71">
        <v>9286</v>
      </c>
      <c r="RV71">
        <v>9327</v>
      </c>
      <c r="RW71">
        <v>9441</v>
      </c>
      <c r="RX71">
        <v>9544</v>
      </c>
      <c r="RY71">
        <v>9684</v>
      </c>
      <c r="RZ71">
        <v>9717</v>
      </c>
      <c r="SA71">
        <v>9820</v>
      </c>
      <c r="SB71">
        <v>9891</v>
      </c>
      <c r="SC71">
        <v>9963</v>
      </c>
      <c r="SD71">
        <v>10026</v>
      </c>
      <c r="SE71">
        <v>10074</v>
      </c>
      <c r="SF71">
        <v>10117</v>
      </c>
      <c r="SG71">
        <v>10185</v>
      </c>
      <c r="SH71">
        <v>10221</v>
      </c>
      <c r="SI71">
        <v>10252</v>
      </c>
      <c r="SJ71">
        <v>10319</v>
      </c>
      <c r="SK71">
        <v>10402</v>
      </c>
      <c r="SL71">
        <v>10451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392110.8665</v>
      </c>
      <c r="SU71">
        <v>389888.29670000001</v>
      </c>
      <c r="SV71">
        <v>388829.42680000002</v>
      </c>
      <c r="SW71">
        <v>387766.89419999998</v>
      </c>
      <c r="SX71">
        <v>382184.65340000001</v>
      </c>
      <c r="SY71">
        <v>378683.43689999997</v>
      </c>
      <c r="SZ71">
        <v>370447.05209999997</v>
      </c>
      <c r="TA71">
        <v>362998.04609999998</v>
      </c>
      <c r="TB71">
        <v>357233.16810000001</v>
      </c>
      <c r="TC71">
        <v>350644.0969</v>
      </c>
      <c r="TD71">
        <v>341006.64</v>
      </c>
      <c r="TE71">
        <v>333448.95260000002</v>
      </c>
      <c r="TF71">
        <v>327127.11680000002</v>
      </c>
      <c r="TG71">
        <v>318784.09120000002</v>
      </c>
      <c r="TH71">
        <v>309051.72600000002</v>
      </c>
      <c r="TI71">
        <v>300050.21950000001</v>
      </c>
      <c r="TJ71">
        <v>291762.7243</v>
      </c>
      <c r="TK71">
        <v>283791.18660000002</v>
      </c>
      <c r="TL71">
        <v>276263.64120000001</v>
      </c>
      <c r="TM71">
        <v>267500.41149999999</v>
      </c>
      <c r="TN71">
        <v>260404.978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265665.08230000001</v>
      </c>
      <c r="TW71">
        <v>288465.85249999998</v>
      </c>
      <c r="TX71">
        <v>304704.75270000001</v>
      </c>
      <c r="TY71">
        <v>322475.9388</v>
      </c>
      <c r="TZ71">
        <v>339331.08199999999</v>
      </c>
      <c r="UA71">
        <v>351264.16369999998</v>
      </c>
      <c r="UB71">
        <v>366308.06939999998</v>
      </c>
      <c r="UC71">
        <v>379313.60090000002</v>
      </c>
      <c r="UD71">
        <v>385043.10950000002</v>
      </c>
      <c r="UE71">
        <v>389139.74599999998</v>
      </c>
      <c r="UF71">
        <v>392354.80979999999</v>
      </c>
      <c r="UG71">
        <v>394591.85389999999</v>
      </c>
      <c r="UH71">
        <v>396812.93300000002</v>
      </c>
      <c r="UI71">
        <v>402332.70620000002</v>
      </c>
      <c r="UJ71">
        <v>403119.5551</v>
      </c>
      <c r="UK71">
        <v>403519.25469999999</v>
      </c>
      <c r="UL71">
        <v>400639.9448</v>
      </c>
      <c r="UM71">
        <v>400672.09120000002</v>
      </c>
      <c r="UN71">
        <v>393995.63780000003</v>
      </c>
      <c r="UO71">
        <v>392579.9743</v>
      </c>
      <c r="UP71">
        <v>394442.75140000001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546769.55909999995</v>
      </c>
      <c r="UY71">
        <v>591627.92290000001</v>
      </c>
      <c r="UZ71">
        <v>645211.99199999997</v>
      </c>
      <c r="VA71">
        <v>641697.93189999997</v>
      </c>
      <c r="VB71">
        <v>667508.25089999998</v>
      </c>
      <c r="VC71">
        <v>698471.41680000001</v>
      </c>
      <c r="VD71">
        <v>720073.62560000003</v>
      </c>
      <c r="VE71">
        <v>746612.29909999995</v>
      </c>
      <c r="VF71">
        <v>794058.09389999998</v>
      </c>
      <c r="VG71">
        <v>860498.84080000001</v>
      </c>
      <c r="VH71">
        <v>909972.78799999994</v>
      </c>
      <c r="VI71">
        <v>979956.77819999994</v>
      </c>
      <c r="VJ71">
        <v>995325.77919999999</v>
      </c>
      <c r="VK71">
        <v>1010000</v>
      </c>
      <c r="VL71">
        <v>1010000</v>
      </c>
      <c r="VM71">
        <v>1060000</v>
      </c>
      <c r="VN71">
        <v>1080000</v>
      </c>
      <c r="VO71">
        <v>1120000</v>
      </c>
      <c r="VP71">
        <v>1150000</v>
      </c>
      <c r="VQ71">
        <v>1160000</v>
      </c>
      <c r="VR71">
        <v>1160000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241910.62049999999</v>
      </c>
      <c r="WA71">
        <v>156576.4534</v>
      </c>
      <c r="WB71">
        <v>304031.94829999999</v>
      </c>
      <c r="WC71">
        <v>405867.8922</v>
      </c>
      <c r="WD71">
        <v>214934.45300000001</v>
      </c>
      <c r="WE71">
        <v>173895.18849999999</v>
      </c>
      <c r="WF71">
        <v>303894.50420000002</v>
      </c>
      <c r="WG71">
        <v>557303.83730000001</v>
      </c>
      <c r="WH71">
        <v>318277.46279999998</v>
      </c>
      <c r="WI71">
        <v>247205.79629999999</v>
      </c>
      <c r="WJ71">
        <v>300007.0344</v>
      </c>
      <c r="WK71">
        <v>320395.86200000002</v>
      </c>
      <c r="WL71">
        <v>339342.484</v>
      </c>
      <c r="WM71">
        <v>384368.50939999998</v>
      </c>
      <c r="WN71">
        <v>346518.0736</v>
      </c>
      <c r="WO71">
        <v>517577.40649999998</v>
      </c>
      <c r="WP71">
        <v>477377.21960000001</v>
      </c>
      <c r="WQ71">
        <v>268326.4903</v>
      </c>
      <c r="WR71">
        <v>355242.48499999999</v>
      </c>
      <c r="WS71">
        <v>275916.49320000003</v>
      </c>
      <c r="WT71">
        <v>334850.11310000002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14700000</v>
      </c>
      <c r="ZG71">
        <v>14400000</v>
      </c>
      <c r="ZH71">
        <v>14000000</v>
      </c>
      <c r="ZI71">
        <v>13600000</v>
      </c>
      <c r="ZJ71">
        <v>13300000</v>
      </c>
      <c r="ZK71">
        <v>12700000</v>
      </c>
      <c r="ZL71">
        <v>12400000</v>
      </c>
      <c r="ZM71">
        <v>12000000</v>
      </c>
      <c r="ZN71">
        <v>11700000</v>
      </c>
      <c r="ZO71">
        <v>11500000</v>
      </c>
      <c r="ZP71">
        <v>11300000</v>
      </c>
      <c r="ZQ71">
        <v>10900000</v>
      </c>
      <c r="ZR71">
        <v>10600000</v>
      </c>
      <c r="ZS71">
        <v>10300000</v>
      </c>
      <c r="ZT71">
        <v>9830000</v>
      </c>
      <c r="ZU71">
        <v>9550000</v>
      </c>
      <c r="ZV71">
        <v>9200000</v>
      </c>
      <c r="ZW71">
        <v>9170000</v>
      </c>
      <c r="ZX71">
        <v>8960000</v>
      </c>
      <c r="ZY71">
        <v>8660000</v>
      </c>
      <c r="ZZ71">
        <v>8550000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28200000</v>
      </c>
      <c r="ABK71">
        <v>28800000</v>
      </c>
      <c r="ABL71">
        <v>28900000</v>
      </c>
      <c r="ABM71">
        <v>29300000</v>
      </c>
      <c r="ABN71">
        <v>29500000</v>
      </c>
      <c r="ABO71">
        <v>29700000</v>
      </c>
      <c r="ABP71">
        <v>29900000</v>
      </c>
      <c r="ABQ71">
        <v>30000000</v>
      </c>
      <c r="ABR71">
        <v>29800000</v>
      </c>
      <c r="ABS71">
        <v>29700000</v>
      </c>
      <c r="ABT71">
        <v>29800000</v>
      </c>
      <c r="ABU71">
        <v>29400000</v>
      </c>
      <c r="ABV71">
        <v>29200000</v>
      </c>
      <c r="ABW71">
        <v>29000000</v>
      </c>
      <c r="ABX71">
        <v>28700000</v>
      </c>
      <c r="ABY71">
        <v>28300000</v>
      </c>
      <c r="ABZ71">
        <v>27900000</v>
      </c>
      <c r="ACA71">
        <v>27600000</v>
      </c>
      <c r="ACB71">
        <v>27200000</v>
      </c>
      <c r="ACC71">
        <v>26600000</v>
      </c>
      <c r="ACD71">
        <v>26300000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3280000</v>
      </c>
      <c r="ADO71">
        <v>3180000</v>
      </c>
      <c r="ADP71">
        <v>3110000</v>
      </c>
      <c r="ADQ71">
        <v>3040000</v>
      </c>
      <c r="ADR71">
        <v>2990000</v>
      </c>
      <c r="ADS71">
        <v>2900000</v>
      </c>
      <c r="ADT71">
        <v>2800000</v>
      </c>
      <c r="ADU71">
        <v>2720000</v>
      </c>
      <c r="ADV71">
        <v>2660000</v>
      </c>
      <c r="ADW71">
        <v>2550000</v>
      </c>
      <c r="ADX71">
        <v>2490000</v>
      </c>
      <c r="ADY71">
        <v>2410000</v>
      </c>
      <c r="ADZ71">
        <v>2340000</v>
      </c>
      <c r="AEA71">
        <v>2280000</v>
      </c>
      <c r="AEB71">
        <v>2200000</v>
      </c>
      <c r="AEC71">
        <v>2120000</v>
      </c>
      <c r="AED71">
        <v>2070000</v>
      </c>
      <c r="AEE71">
        <v>2020000</v>
      </c>
      <c r="AEF71">
        <v>1970000</v>
      </c>
      <c r="AEG71">
        <v>1900000</v>
      </c>
      <c r="AEH71">
        <v>1860000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14900000</v>
      </c>
      <c r="AEQ71">
        <v>14700000</v>
      </c>
      <c r="AER71">
        <v>14300000</v>
      </c>
      <c r="AES71">
        <v>14100000</v>
      </c>
      <c r="AET71">
        <v>13700000</v>
      </c>
      <c r="AEU71">
        <v>13500000</v>
      </c>
      <c r="AEV71">
        <v>13300000</v>
      </c>
      <c r="AEW71">
        <v>13100000</v>
      </c>
      <c r="AEX71">
        <v>12700000</v>
      </c>
      <c r="AEY71">
        <v>12500000</v>
      </c>
      <c r="AEZ71">
        <v>12200000</v>
      </c>
      <c r="AFA71">
        <v>11900000</v>
      </c>
      <c r="AFB71">
        <v>11700000</v>
      </c>
      <c r="AFC71">
        <v>11400000</v>
      </c>
      <c r="AFD71">
        <v>11100000</v>
      </c>
      <c r="AFE71">
        <v>10800000</v>
      </c>
      <c r="AFF71">
        <v>10600000</v>
      </c>
      <c r="AFG71">
        <v>10300000</v>
      </c>
      <c r="AFH71">
        <v>10100000</v>
      </c>
      <c r="AFI71">
        <v>9840000</v>
      </c>
      <c r="AFJ71">
        <v>9600000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174.7111366</v>
      </c>
      <c r="AGU71">
        <v>189.7057623</v>
      </c>
      <c r="AGV71">
        <v>200.38506079999999</v>
      </c>
      <c r="AGW71">
        <v>212.0720469</v>
      </c>
      <c r="AGX71">
        <v>223.1566095</v>
      </c>
      <c r="AGY71">
        <v>231.00424319999999</v>
      </c>
      <c r="AGZ71">
        <v>240.89766929999999</v>
      </c>
      <c r="AHA71">
        <v>249.45058560000001</v>
      </c>
      <c r="AHB71">
        <v>253.21852129999999</v>
      </c>
      <c r="AHC71">
        <v>255.91262019999999</v>
      </c>
      <c r="AHD71">
        <v>258.02696450000002</v>
      </c>
      <c r="AHE71">
        <v>259.49812709999998</v>
      </c>
      <c r="AHF71">
        <v>260.95879050000002</v>
      </c>
      <c r="AHG71">
        <v>264.5887965</v>
      </c>
      <c r="AHH71">
        <v>265.10625729999998</v>
      </c>
      <c r="AHI71">
        <v>265.3691144</v>
      </c>
      <c r="AHJ71">
        <v>263.47557430000001</v>
      </c>
      <c r="AHK71">
        <v>263.49671489999997</v>
      </c>
      <c r="AHL71">
        <v>259.1060334</v>
      </c>
      <c r="AHM71">
        <v>258.17504100000002</v>
      </c>
      <c r="AHN71">
        <v>259.40007179999998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25.001959899999999</v>
      </c>
      <c r="AHW71">
        <v>27.053184210000001</v>
      </c>
      <c r="AHX71">
        <v>29.50340611</v>
      </c>
      <c r="AHY71">
        <v>29.34271979</v>
      </c>
      <c r="AHZ71">
        <v>30.522940139999999</v>
      </c>
      <c r="AIA71">
        <v>31.938783099999998</v>
      </c>
      <c r="AIB71">
        <v>32.926580520000002</v>
      </c>
      <c r="AIC71">
        <v>34.140106109999998</v>
      </c>
      <c r="AID71">
        <v>36.309645070000002</v>
      </c>
      <c r="AIE71">
        <v>39.347760229999999</v>
      </c>
      <c r="AIF71">
        <v>41.610039870000001</v>
      </c>
      <c r="AIG71">
        <v>44.810175819999998</v>
      </c>
      <c r="AIH71">
        <v>45.512949300000002</v>
      </c>
      <c r="AII71">
        <v>46.006807680000001</v>
      </c>
      <c r="AIJ71">
        <v>46.054755100000001</v>
      </c>
      <c r="AIK71">
        <v>48.265922359999998</v>
      </c>
      <c r="AIL71">
        <v>49.595607960000002</v>
      </c>
      <c r="AIM71">
        <v>51.037830829999997</v>
      </c>
      <c r="AIN71">
        <v>52.690287939999997</v>
      </c>
      <c r="AIO71">
        <v>52.897087249999998</v>
      </c>
      <c r="AIP71">
        <v>53.047140919999997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1.9771195189999999</v>
      </c>
      <c r="AIY71">
        <v>1.2796890089999999</v>
      </c>
      <c r="AIZ71">
        <v>2.4848330270000001</v>
      </c>
      <c r="AJA71">
        <v>3.317131469</v>
      </c>
      <c r="AJB71">
        <v>1.7566450849999999</v>
      </c>
      <c r="AJC71">
        <v>1.4212338870000001</v>
      </c>
      <c r="AJD71">
        <v>2.483709706</v>
      </c>
      <c r="AJE71">
        <v>4.5548074439999997</v>
      </c>
      <c r="AJF71">
        <v>2.6012606759999999</v>
      </c>
      <c r="AJG71">
        <v>2.0203966420000001</v>
      </c>
      <c r="AJH71">
        <v>2.4519376720000001</v>
      </c>
      <c r="AJI71">
        <v>2.618574213</v>
      </c>
      <c r="AJJ71">
        <v>2.7734237030000002</v>
      </c>
      <c r="AJK71">
        <v>3.1414184340000002</v>
      </c>
      <c r="AJL71">
        <v>2.8320693229999998</v>
      </c>
      <c r="AJM71">
        <v>4.2301259489999996</v>
      </c>
      <c r="AJN71">
        <v>3.9015724770000002</v>
      </c>
      <c r="AJO71">
        <v>2.1930146779999999</v>
      </c>
      <c r="AJP71">
        <v>2.9033733599999998</v>
      </c>
      <c r="AJQ71">
        <v>2.2550472699999999</v>
      </c>
      <c r="AJR71">
        <v>2.7367078519999999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168.8291969</v>
      </c>
      <c r="AKA71">
        <v>200.93582369999999</v>
      </c>
      <c r="AKB71">
        <v>184.130369</v>
      </c>
      <c r="AKC71">
        <v>183.1673064</v>
      </c>
      <c r="AKD71">
        <v>251.6192581</v>
      </c>
      <c r="AKE71">
        <v>238.8047388</v>
      </c>
      <c r="AKF71">
        <v>217.8203723</v>
      </c>
      <c r="AKG71">
        <v>192.5418674</v>
      </c>
      <c r="AKH71">
        <v>303.85494</v>
      </c>
      <c r="AKI71">
        <v>287.30694249999999</v>
      </c>
      <c r="AKJ71">
        <v>187.11013489999999</v>
      </c>
      <c r="AKK71">
        <v>129.7820955</v>
      </c>
      <c r="AKL71">
        <v>242.92915640000001</v>
      </c>
      <c r="AKM71">
        <v>381.64237209999999</v>
      </c>
      <c r="AKN71">
        <v>230.09970469999999</v>
      </c>
      <c r="AKO71">
        <v>310.3717426</v>
      </c>
      <c r="AKP71">
        <v>203.08525990000001</v>
      </c>
      <c r="AKQ71">
        <v>352.54544800000002</v>
      </c>
      <c r="AKR71">
        <v>264.40088100000003</v>
      </c>
      <c r="AKS71">
        <v>296.20746509999998</v>
      </c>
      <c r="AKT71">
        <v>207.62464869999999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92.164498750000007</v>
      </c>
      <c r="AME71">
        <v>90.106707189999995</v>
      </c>
      <c r="AMF71">
        <v>87.543076040000003</v>
      </c>
      <c r="AMG71">
        <v>84.816085330000007</v>
      </c>
      <c r="AMH71">
        <v>83.205871090000002</v>
      </c>
      <c r="AMI71">
        <v>79.780274250000005</v>
      </c>
      <c r="AMJ71">
        <v>77.402524900000003</v>
      </c>
      <c r="AMK71">
        <v>75.253037849999998</v>
      </c>
      <c r="AML71">
        <v>73.214049500000002</v>
      </c>
      <c r="AMM71">
        <v>72.070906969999996</v>
      </c>
      <c r="AMN71">
        <v>70.500024280000005</v>
      </c>
      <c r="AMO71">
        <v>68.353373980000001</v>
      </c>
      <c r="AMP71">
        <v>66.362499009999993</v>
      </c>
      <c r="AMQ71">
        <v>64.341712180000002</v>
      </c>
      <c r="AMR71">
        <v>61.528959729999997</v>
      </c>
      <c r="AMS71">
        <v>59.778280500000001</v>
      </c>
      <c r="AMT71">
        <v>57.594747779999999</v>
      </c>
      <c r="AMU71">
        <v>57.36201964</v>
      </c>
      <c r="AMV71">
        <v>56.070391350000001</v>
      </c>
      <c r="AMW71">
        <v>54.179625479999999</v>
      </c>
      <c r="AMX71">
        <v>53.5306821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220.89194259999999</v>
      </c>
      <c r="ANG71">
        <v>209.71076780000001</v>
      </c>
      <c r="ANH71">
        <v>225.3163868</v>
      </c>
      <c r="ANI71">
        <v>228.47857110000001</v>
      </c>
      <c r="ANJ71">
        <v>261.24789320000002</v>
      </c>
      <c r="ANK71">
        <v>237.5794823</v>
      </c>
      <c r="ANL71">
        <v>205.4983028</v>
      </c>
      <c r="ANM71">
        <v>136.913656</v>
      </c>
      <c r="ANN71">
        <v>130.13240870000001</v>
      </c>
      <c r="ANO71">
        <v>135.9465156</v>
      </c>
      <c r="ANP71">
        <v>72.550030739999997</v>
      </c>
      <c r="ANQ71">
        <v>191.49996959999999</v>
      </c>
      <c r="ANR71">
        <v>112.0196838</v>
      </c>
      <c r="ANS71">
        <v>159.8403946</v>
      </c>
      <c r="ANT71">
        <v>120.159075</v>
      </c>
      <c r="ANU71">
        <v>134.52716219999999</v>
      </c>
      <c r="ANV71">
        <v>141.46632579999999</v>
      </c>
      <c r="ANW71">
        <v>108.473772</v>
      </c>
      <c r="ANX71">
        <v>102.50217139999999</v>
      </c>
      <c r="ANY71">
        <v>89.491562599999995</v>
      </c>
      <c r="ANZ71">
        <v>80.912209340000004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97.389619960000005</v>
      </c>
      <c r="AOI71">
        <v>99.395464189999998</v>
      </c>
      <c r="AOJ71">
        <v>99.704363150000006</v>
      </c>
      <c r="AOK71">
        <v>101.3310013</v>
      </c>
      <c r="AOL71">
        <v>102.0889543</v>
      </c>
      <c r="AOM71">
        <v>102.78053180000001</v>
      </c>
      <c r="AON71">
        <v>103.3142759</v>
      </c>
      <c r="AOO71">
        <v>103.5194523</v>
      </c>
      <c r="AOP71">
        <v>103.04172130000001</v>
      </c>
      <c r="AOQ71">
        <v>102.6172641</v>
      </c>
      <c r="AOR71">
        <v>102.81740069999999</v>
      </c>
      <c r="AOS71">
        <v>101.6643682</v>
      </c>
      <c r="AOT71">
        <v>100.85406330000001</v>
      </c>
      <c r="AOU71">
        <v>100.1305072</v>
      </c>
      <c r="AOV71">
        <v>99.094859679999999</v>
      </c>
      <c r="AOW71">
        <v>97.939739889999998</v>
      </c>
      <c r="AOX71">
        <v>96.261325490000004</v>
      </c>
      <c r="AOY71">
        <v>95.402302410000004</v>
      </c>
      <c r="AOZ71">
        <v>93.904005089999998</v>
      </c>
      <c r="APA71">
        <v>92.074937509999998</v>
      </c>
      <c r="APB71">
        <v>90.763701699999999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498.36379629999999</v>
      </c>
      <c r="APK71">
        <v>649.69513619999998</v>
      </c>
      <c r="APL71">
        <v>659.88839870000004</v>
      </c>
      <c r="APM71">
        <v>605.23813189999998</v>
      </c>
      <c r="APN71">
        <v>550.67611260000001</v>
      </c>
      <c r="APO71">
        <v>575.54959780000002</v>
      </c>
      <c r="APP71">
        <v>651.62218970000004</v>
      </c>
      <c r="APQ71">
        <v>475.91600019999998</v>
      </c>
      <c r="APR71">
        <v>648.60766469999999</v>
      </c>
      <c r="APS71">
        <v>620.82728950000001</v>
      </c>
      <c r="APT71">
        <v>544.09744909999995</v>
      </c>
      <c r="APU71">
        <v>822.53989209999997</v>
      </c>
      <c r="APV71">
        <v>664.99614199999996</v>
      </c>
      <c r="APW71">
        <v>554.1421967</v>
      </c>
      <c r="APX71">
        <v>680.51731629999995</v>
      </c>
      <c r="APY71">
        <v>533.3484181</v>
      </c>
      <c r="APZ71">
        <v>633.21725530000003</v>
      </c>
      <c r="AQA71">
        <v>557.78818969999998</v>
      </c>
      <c r="AQB71">
        <v>578.92377629999999</v>
      </c>
      <c r="AQC71">
        <v>634.67757440000003</v>
      </c>
      <c r="AQD71">
        <v>591.50221439999996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100.2932843</v>
      </c>
      <c r="ARO71">
        <v>98.759743819999997</v>
      </c>
      <c r="ARP71">
        <v>96.504224649999998</v>
      </c>
      <c r="ARQ71">
        <v>94.888986430000003</v>
      </c>
      <c r="ARR71">
        <v>92.531985349999999</v>
      </c>
      <c r="ARS71">
        <v>90.934917380000002</v>
      </c>
      <c r="ART71">
        <v>89.249519140000004</v>
      </c>
      <c r="ARU71">
        <v>87.921079210000002</v>
      </c>
      <c r="ARV71">
        <v>85.651151799999994</v>
      </c>
      <c r="ARW71">
        <v>84.037914799999996</v>
      </c>
      <c r="ARX71">
        <v>82.180117390000007</v>
      </c>
      <c r="ARY71">
        <v>80.367315340000005</v>
      </c>
      <c r="ARZ71">
        <v>78.519912379999994</v>
      </c>
      <c r="ASA71">
        <v>76.597893760000005</v>
      </c>
      <c r="ASB71">
        <v>74.684315780000006</v>
      </c>
      <c r="ASC71">
        <v>72.996403849999993</v>
      </c>
      <c r="ASD71">
        <v>71.120793829999997</v>
      </c>
      <c r="ASE71">
        <v>69.258738989999998</v>
      </c>
      <c r="ASF71">
        <v>67.680938190000006</v>
      </c>
      <c r="ASG71">
        <v>66.238178700000006</v>
      </c>
      <c r="ASH71">
        <v>64.611847010000005</v>
      </c>
    </row>
    <row r="72" spans="3:1178" x14ac:dyDescent="0.25">
      <c r="C72">
        <v>0</v>
      </c>
      <c r="D72">
        <v>0</v>
      </c>
      <c r="E72">
        <v>0</v>
      </c>
      <c r="F72">
        <v>224</v>
      </c>
      <c r="G72">
        <v>235</v>
      </c>
      <c r="H72">
        <v>224</v>
      </c>
      <c r="I72">
        <v>196</v>
      </c>
      <c r="J72">
        <v>247</v>
      </c>
      <c r="K72">
        <v>220</v>
      </c>
      <c r="L72">
        <v>215</v>
      </c>
      <c r="M72">
        <v>208</v>
      </c>
      <c r="N72">
        <v>244</v>
      </c>
      <c r="O72">
        <v>219</v>
      </c>
      <c r="P72">
        <v>255</v>
      </c>
      <c r="Q72">
        <v>219</v>
      </c>
      <c r="R72">
        <v>240</v>
      </c>
      <c r="S72">
        <v>218</v>
      </c>
      <c r="T72">
        <v>251</v>
      </c>
      <c r="U72">
        <v>234</v>
      </c>
      <c r="V72">
        <v>237</v>
      </c>
      <c r="W72">
        <v>265</v>
      </c>
      <c r="X72">
        <v>227</v>
      </c>
      <c r="Y72">
        <v>246</v>
      </c>
      <c r="Z72">
        <v>202</v>
      </c>
      <c r="AA72">
        <v>219</v>
      </c>
      <c r="AB72">
        <v>229</v>
      </c>
      <c r="AC72">
        <v>242</v>
      </c>
      <c r="AD72">
        <v>253</v>
      </c>
      <c r="AE72">
        <v>0</v>
      </c>
      <c r="AF72">
        <v>0</v>
      </c>
      <c r="AG72">
        <v>0</v>
      </c>
      <c r="AH72">
        <v>62</v>
      </c>
      <c r="AI72">
        <v>84</v>
      </c>
      <c r="AJ72">
        <v>84</v>
      </c>
      <c r="AK72">
        <v>73</v>
      </c>
      <c r="AL72">
        <v>92</v>
      </c>
      <c r="AM72">
        <v>72</v>
      </c>
      <c r="AN72">
        <v>77</v>
      </c>
      <c r="AO72">
        <v>100</v>
      </c>
      <c r="AP72">
        <v>95</v>
      </c>
      <c r="AQ72">
        <v>104</v>
      </c>
      <c r="AR72">
        <v>110</v>
      </c>
      <c r="AS72">
        <v>103</v>
      </c>
      <c r="AT72">
        <v>107</v>
      </c>
      <c r="AU72">
        <v>101</v>
      </c>
      <c r="AV72">
        <v>111</v>
      </c>
      <c r="AW72">
        <v>106</v>
      </c>
      <c r="AX72">
        <v>109</v>
      </c>
      <c r="AY72">
        <v>136</v>
      </c>
      <c r="AZ72">
        <v>127</v>
      </c>
      <c r="BA72">
        <v>126</v>
      </c>
      <c r="BB72">
        <v>153</v>
      </c>
      <c r="BC72">
        <v>146</v>
      </c>
      <c r="BD72">
        <v>147</v>
      </c>
      <c r="BE72">
        <v>148</v>
      </c>
      <c r="BF72">
        <v>147</v>
      </c>
      <c r="BG72">
        <v>0</v>
      </c>
      <c r="BH72">
        <v>0</v>
      </c>
      <c r="BI72">
        <v>0</v>
      </c>
      <c r="BJ72">
        <v>127</v>
      </c>
      <c r="BK72">
        <v>148</v>
      </c>
      <c r="BL72">
        <v>128</v>
      </c>
      <c r="BM72">
        <v>132</v>
      </c>
      <c r="BN72">
        <v>154</v>
      </c>
      <c r="BO72">
        <v>154</v>
      </c>
      <c r="BP72">
        <v>174</v>
      </c>
      <c r="BQ72">
        <v>188</v>
      </c>
      <c r="BR72">
        <v>176</v>
      </c>
      <c r="BS72">
        <v>184</v>
      </c>
      <c r="BT72">
        <v>177</v>
      </c>
      <c r="BU72">
        <v>170</v>
      </c>
      <c r="BV72">
        <v>189</v>
      </c>
      <c r="BW72">
        <v>191</v>
      </c>
      <c r="BX72">
        <v>178</v>
      </c>
      <c r="BY72">
        <v>182</v>
      </c>
      <c r="BZ72">
        <v>195</v>
      </c>
      <c r="CA72">
        <v>193</v>
      </c>
      <c r="CB72">
        <v>203</v>
      </c>
      <c r="CC72">
        <v>214</v>
      </c>
      <c r="CD72">
        <v>212</v>
      </c>
      <c r="CE72">
        <v>226</v>
      </c>
      <c r="CF72">
        <v>209</v>
      </c>
      <c r="CG72">
        <v>213</v>
      </c>
      <c r="CH72">
        <v>205</v>
      </c>
      <c r="CI72">
        <v>0</v>
      </c>
      <c r="CJ72">
        <v>0</v>
      </c>
      <c r="CK72">
        <v>0</v>
      </c>
      <c r="CL72">
        <v>56</v>
      </c>
      <c r="CM72">
        <v>41</v>
      </c>
      <c r="CN72">
        <v>50</v>
      </c>
      <c r="CO72">
        <v>39</v>
      </c>
      <c r="CP72">
        <v>48</v>
      </c>
      <c r="CQ72">
        <v>54</v>
      </c>
      <c r="CR72">
        <v>61</v>
      </c>
      <c r="CS72">
        <v>52</v>
      </c>
      <c r="CT72">
        <v>61</v>
      </c>
      <c r="CU72">
        <v>61</v>
      </c>
      <c r="CV72">
        <v>65</v>
      </c>
      <c r="CW72">
        <v>53</v>
      </c>
      <c r="CX72">
        <v>62</v>
      </c>
      <c r="CY72">
        <v>55</v>
      </c>
      <c r="CZ72">
        <v>62</v>
      </c>
      <c r="DA72">
        <v>75</v>
      </c>
      <c r="DB72">
        <v>69</v>
      </c>
      <c r="DC72">
        <v>53</v>
      </c>
      <c r="DD72">
        <v>76</v>
      </c>
      <c r="DE72">
        <v>81</v>
      </c>
      <c r="DF72">
        <v>94</v>
      </c>
      <c r="DG72">
        <v>99</v>
      </c>
      <c r="DH72">
        <v>80</v>
      </c>
      <c r="DI72">
        <v>78</v>
      </c>
      <c r="DJ72">
        <v>77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1</v>
      </c>
      <c r="DQ72">
        <v>2</v>
      </c>
      <c r="DR72">
        <v>3</v>
      </c>
      <c r="DS72">
        <v>2</v>
      </c>
      <c r="DT72">
        <v>1</v>
      </c>
      <c r="DU72">
        <v>3</v>
      </c>
      <c r="DV72">
        <v>5</v>
      </c>
      <c r="DW72">
        <v>1</v>
      </c>
      <c r="DX72">
        <v>5</v>
      </c>
      <c r="DY72">
        <v>1</v>
      </c>
      <c r="DZ72">
        <v>9</v>
      </c>
      <c r="EA72">
        <v>9</v>
      </c>
      <c r="EB72">
        <v>6</v>
      </c>
      <c r="EC72">
        <v>8</v>
      </c>
      <c r="ED72">
        <v>3</v>
      </c>
      <c r="EE72">
        <v>5</v>
      </c>
      <c r="EF72">
        <v>8</v>
      </c>
      <c r="EG72">
        <v>5</v>
      </c>
      <c r="EH72">
        <v>9</v>
      </c>
      <c r="EI72">
        <v>6</v>
      </c>
      <c r="EJ72">
        <v>7</v>
      </c>
      <c r="EK72">
        <v>6</v>
      </c>
      <c r="EL72">
        <v>9</v>
      </c>
      <c r="EM72">
        <v>0</v>
      </c>
      <c r="EN72">
        <v>0</v>
      </c>
      <c r="EO72">
        <v>0</v>
      </c>
      <c r="EP72">
        <v>15</v>
      </c>
      <c r="EQ72">
        <v>10</v>
      </c>
      <c r="ER72">
        <v>10</v>
      </c>
      <c r="ES72">
        <v>5</v>
      </c>
      <c r="ET72">
        <v>5</v>
      </c>
      <c r="EU72">
        <v>15</v>
      </c>
      <c r="EV72">
        <v>5</v>
      </c>
      <c r="EW72">
        <v>5</v>
      </c>
      <c r="EX72">
        <v>15</v>
      </c>
      <c r="EY72">
        <v>15</v>
      </c>
      <c r="EZ72">
        <v>5</v>
      </c>
      <c r="FA72">
        <v>25</v>
      </c>
      <c r="FB72">
        <v>0</v>
      </c>
      <c r="FC72">
        <v>45</v>
      </c>
      <c r="FD72">
        <v>35</v>
      </c>
      <c r="FE72">
        <v>25</v>
      </c>
      <c r="FF72">
        <v>15</v>
      </c>
      <c r="FG72">
        <v>35</v>
      </c>
      <c r="FH72">
        <v>35</v>
      </c>
      <c r="FI72">
        <v>20</v>
      </c>
      <c r="FJ72">
        <v>25</v>
      </c>
      <c r="FK72">
        <v>40</v>
      </c>
      <c r="FL72">
        <v>15</v>
      </c>
      <c r="FM72">
        <v>35</v>
      </c>
      <c r="FN72">
        <v>45</v>
      </c>
      <c r="FO72">
        <v>0</v>
      </c>
      <c r="FP72">
        <v>0</v>
      </c>
      <c r="FQ72">
        <v>6523</v>
      </c>
      <c r="FR72">
        <v>6816</v>
      </c>
      <c r="FS72">
        <v>7058</v>
      </c>
      <c r="FT72">
        <v>7219</v>
      </c>
      <c r="FU72">
        <v>7393</v>
      </c>
      <c r="FV72">
        <v>7540</v>
      </c>
      <c r="FW72">
        <v>7670</v>
      </c>
      <c r="FX72">
        <v>7773</v>
      </c>
      <c r="FY72">
        <v>7877</v>
      </c>
      <c r="FZ72">
        <v>8008</v>
      </c>
      <c r="GA72">
        <v>8134</v>
      </c>
      <c r="GB72">
        <v>8251</v>
      </c>
      <c r="GC72">
        <v>8342</v>
      </c>
      <c r="GD72">
        <v>8487</v>
      </c>
      <c r="GE72">
        <v>8585</v>
      </c>
      <c r="GF72">
        <v>8708</v>
      </c>
      <c r="GG72">
        <v>8760</v>
      </c>
      <c r="GH72">
        <v>8866</v>
      </c>
      <c r="GI72">
        <v>8971</v>
      </c>
      <c r="GJ72">
        <v>9033</v>
      </c>
      <c r="GK72">
        <v>9105</v>
      </c>
      <c r="GL72">
        <v>9126</v>
      </c>
      <c r="GM72">
        <v>9194</v>
      </c>
      <c r="GN72">
        <v>9233</v>
      </c>
      <c r="GO72">
        <v>9278</v>
      </c>
      <c r="GP72">
        <v>9313</v>
      </c>
      <c r="GQ72">
        <v>0</v>
      </c>
      <c r="GR72">
        <v>0</v>
      </c>
      <c r="GS72">
        <v>560</v>
      </c>
      <c r="GT72">
        <v>635</v>
      </c>
      <c r="GU72">
        <v>730</v>
      </c>
      <c r="GV72">
        <v>830</v>
      </c>
      <c r="GW72">
        <v>900</v>
      </c>
      <c r="GX72">
        <v>972</v>
      </c>
      <c r="GY72">
        <v>1078</v>
      </c>
      <c r="GZ72">
        <v>1164</v>
      </c>
      <c r="HA72">
        <v>1235</v>
      </c>
      <c r="HB72">
        <v>1308</v>
      </c>
      <c r="HC72">
        <v>1398</v>
      </c>
      <c r="HD72">
        <v>1490</v>
      </c>
      <c r="HE72">
        <v>1548</v>
      </c>
      <c r="HF72">
        <v>1629</v>
      </c>
      <c r="HG72">
        <v>1713</v>
      </c>
      <c r="HH72">
        <v>1785</v>
      </c>
      <c r="HI72">
        <v>1845</v>
      </c>
      <c r="HJ72">
        <v>1897</v>
      </c>
      <c r="HK72">
        <v>1908</v>
      </c>
      <c r="HL72">
        <v>1978</v>
      </c>
      <c r="HM72">
        <v>2026</v>
      </c>
      <c r="HN72">
        <v>2107</v>
      </c>
      <c r="HO72">
        <v>2167</v>
      </c>
      <c r="HP72">
        <v>2250</v>
      </c>
      <c r="HQ72">
        <v>2316</v>
      </c>
      <c r="HR72">
        <v>2380</v>
      </c>
      <c r="HS72">
        <v>0</v>
      </c>
      <c r="HT72">
        <v>0</v>
      </c>
      <c r="HU72">
        <v>65</v>
      </c>
      <c r="HV72">
        <v>66</v>
      </c>
      <c r="HW72">
        <v>71</v>
      </c>
      <c r="HX72">
        <v>70</v>
      </c>
      <c r="HY72">
        <v>76</v>
      </c>
      <c r="HZ72">
        <v>84</v>
      </c>
      <c r="IA72">
        <v>90</v>
      </c>
      <c r="IB72">
        <v>97</v>
      </c>
      <c r="IC72">
        <v>94</v>
      </c>
      <c r="ID72">
        <v>97</v>
      </c>
      <c r="IE72">
        <v>104</v>
      </c>
      <c r="IF72">
        <v>106</v>
      </c>
      <c r="IG72">
        <v>111</v>
      </c>
      <c r="IH72">
        <v>119</v>
      </c>
      <c r="II72">
        <v>127</v>
      </c>
      <c r="IJ72">
        <v>126</v>
      </c>
      <c r="IK72">
        <v>129</v>
      </c>
      <c r="IL72">
        <v>130</v>
      </c>
      <c r="IM72">
        <v>136</v>
      </c>
      <c r="IN72">
        <v>141</v>
      </c>
      <c r="IO72">
        <v>144</v>
      </c>
      <c r="IP72">
        <v>150</v>
      </c>
      <c r="IQ72">
        <v>150</v>
      </c>
      <c r="IR72">
        <v>151</v>
      </c>
      <c r="IS72">
        <v>154</v>
      </c>
      <c r="IT72">
        <v>148</v>
      </c>
      <c r="IU72">
        <v>0</v>
      </c>
      <c r="IV72">
        <v>0</v>
      </c>
      <c r="IW72">
        <v>6</v>
      </c>
      <c r="IX72">
        <v>6</v>
      </c>
      <c r="IY72">
        <v>10</v>
      </c>
      <c r="IZ72">
        <v>8</v>
      </c>
      <c r="JA72">
        <v>4</v>
      </c>
      <c r="JB72">
        <v>4</v>
      </c>
      <c r="JC72">
        <v>6</v>
      </c>
      <c r="JD72">
        <v>6</v>
      </c>
      <c r="JE72">
        <v>8</v>
      </c>
      <c r="JF72">
        <v>8</v>
      </c>
      <c r="JG72">
        <v>7</v>
      </c>
      <c r="JH72">
        <v>10</v>
      </c>
      <c r="JI72">
        <v>8</v>
      </c>
      <c r="JJ72">
        <v>6</v>
      </c>
      <c r="JK72">
        <v>3</v>
      </c>
      <c r="JL72">
        <v>5</v>
      </c>
      <c r="JM72">
        <v>10</v>
      </c>
      <c r="JN72">
        <v>10</v>
      </c>
      <c r="JO72">
        <v>15</v>
      </c>
      <c r="JP72">
        <v>11</v>
      </c>
      <c r="JQ72">
        <v>11</v>
      </c>
      <c r="JR72">
        <v>9</v>
      </c>
      <c r="JS72">
        <v>6</v>
      </c>
      <c r="JT72">
        <v>12</v>
      </c>
      <c r="JU72">
        <v>15</v>
      </c>
      <c r="JV72">
        <v>11</v>
      </c>
      <c r="JW72">
        <v>0</v>
      </c>
      <c r="JX72">
        <v>0</v>
      </c>
      <c r="JY72">
        <v>0</v>
      </c>
      <c r="JZ72">
        <v>7</v>
      </c>
      <c r="KA72">
        <v>11</v>
      </c>
      <c r="KB72">
        <v>19</v>
      </c>
      <c r="KC72">
        <v>30</v>
      </c>
      <c r="KD72">
        <v>37</v>
      </c>
      <c r="KE72">
        <v>44</v>
      </c>
      <c r="KF72">
        <v>51</v>
      </c>
      <c r="KG72">
        <v>64</v>
      </c>
      <c r="KH72">
        <v>75</v>
      </c>
      <c r="KI72">
        <v>84</v>
      </c>
      <c r="KJ72">
        <v>96</v>
      </c>
      <c r="KK72">
        <v>106</v>
      </c>
      <c r="KL72">
        <v>115</v>
      </c>
      <c r="KM72">
        <v>126</v>
      </c>
      <c r="KN72">
        <v>136</v>
      </c>
      <c r="KO72">
        <v>149</v>
      </c>
      <c r="KP72">
        <v>163</v>
      </c>
      <c r="KQ72">
        <v>185</v>
      </c>
      <c r="KR72">
        <v>200</v>
      </c>
      <c r="KS72">
        <v>216</v>
      </c>
      <c r="KT72">
        <v>232</v>
      </c>
      <c r="KU72">
        <v>257</v>
      </c>
      <c r="KV72">
        <v>271</v>
      </c>
      <c r="KW72">
        <v>287</v>
      </c>
      <c r="KX72">
        <v>310</v>
      </c>
      <c r="KY72">
        <v>0</v>
      </c>
      <c r="KZ72">
        <v>0</v>
      </c>
      <c r="LA72">
        <v>0</v>
      </c>
      <c r="LB72">
        <v>271</v>
      </c>
      <c r="LC72">
        <v>525</v>
      </c>
      <c r="LD72">
        <v>788</v>
      </c>
      <c r="LE72">
        <v>1048</v>
      </c>
      <c r="LF72">
        <v>1274</v>
      </c>
      <c r="LG72">
        <v>1498</v>
      </c>
      <c r="LH72">
        <v>1724</v>
      </c>
      <c r="LI72">
        <v>1977</v>
      </c>
      <c r="LJ72">
        <v>2177</v>
      </c>
      <c r="LK72">
        <v>2376</v>
      </c>
      <c r="LL72">
        <v>2603</v>
      </c>
      <c r="LM72">
        <v>2814</v>
      </c>
      <c r="LN72">
        <v>3021</v>
      </c>
      <c r="LO72">
        <v>3231</v>
      </c>
      <c r="LP72">
        <v>3412</v>
      </c>
      <c r="LQ72">
        <v>3617</v>
      </c>
      <c r="LR72">
        <v>3832</v>
      </c>
      <c r="LS72">
        <v>3985</v>
      </c>
      <c r="LT72">
        <v>4196</v>
      </c>
      <c r="LU72">
        <v>4367</v>
      </c>
      <c r="LV72">
        <v>4546</v>
      </c>
      <c r="LW72">
        <v>4728</v>
      </c>
      <c r="LX72">
        <v>4907</v>
      </c>
      <c r="LY72">
        <v>5076</v>
      </c>
      <c r="LZ72">
        <v>5251</v>
      </c>
      <c r="MA72">
        <v>0</v>
      </c>
      <c r="MB72">
        <v>0</v>
      </c>
      <c r="MC72">
        <v>1511</v>
      </c>
      <c r="MD72">
        <v>1531</v>
      </c>
      <c r="ME72">
        <v>1555</v>
      </c>
      <c r="MF72">
        <v>1590</v>
      </c>
      <c r="MG72">
        <v>1618</v>
      </c>
      <c r="MH72">
        <v>1659</v>
      </c>
      <c r="MI72">
        <v>1657</v>
      </c>
      <c r="MJ72">
        <v>1675</v>
      </c>
      <c r="MK72">
        <v>1686</v>
      </c>
      <c r="ML72">
        <v>1684</v>
      </c>
      <c r="MM72">
        <v>1734</v>
      </c>
      <c r="MN72">
        <v>1775</v>
      </c>
      <c r="MO72">
        <v>1788</v>
      </c>
      <c r="MP72">
        <v>1800</v>
      </c>
      <c r="MQ72">
        <v>1845</v>
      </c>
      <c r="MR72">
        <v>1877</v>
      </c>
      <c r="MS72">
        <v>1888</v>
      </c>
      <c r="MT72">
        <v>1906</v>
      </c>
      <c r="MU72">
        <v>1924</v>
      </c>
      <c r="MV72">
        <v>1915</v>
      </c>
      <c r="MW72">
        <v>1937</v>
      </c>
      <c r="MX72">
        <v>1978</v>
      </c>
      <c r="MY72">
        <v>2023</v>
      </c>
      <c r="MZ72">
        <v>2054</v>
      </c>
      <c r="NA72">
        <v>2104</v>
      </c>
      <c r="NB72">
        <v>2147</v>
      </c>
      <c r="NC72">
        <v>0</v>
      </c>
      <c r="ND72">
        <v>0</v>
      </c>
      <c r="NE72">
        <v>0</v>
      </c>
      <c r="NF72">
        <v>41</v>
      </c>
      <c r="NG72">
        <v>89</v>
      </c>
      <c r="NH72">
        <v>138</v>
      </c>
      <c r="NI72">
        <v>185</v>
      </c>
      <c r="NJ72">
        <v>227</v>
      </c>
      <c r="NK72">
        <v>287</v>
      </c>
      <c r="NL72">
        <v>343</v>
      </c>
      <c r="NM72">
        <v>389</v>
      </c>
      <c r="NN72">
        <v>451</v>
      </c>
      <c r="NO72">
        <v>496</v>
      </c>
      <c r="NP72">
        <v>551</v>
      </c>
      <c r="NQ72">
        <v>606</v>
      </c>
      <c r="NR72">
        <v>671</v>
      </c>
      <c r="NS72">
        <v>732</v>
      </c>
      <c r="NT72">
        <v>793</v>
      </c>
      <c r="NU72">
        <v>852</v>
      </c>
      <c r="NV72">
        <v>918</v>
      </c>
      <c r="NW72">
        <v>989</v>
      </c>
      <c r="NX72">
        <v>1064</v>
      </c>
      <c r="NY72">
        <v>1158</v>
      </c>
      <c r="NZ72">
        <v>1236</v>
      </c>
      <c r="OA72">
        <v>1307</v>
      </c>
      <c r="OB72">
        <v>1379</v>
      </c>
      <c r="OC72">
        <v>1451</v>
      </c>
      <c r="OD72">
        <v>1526</v>
      </c>
      <c r="OE72">
        <v>0</v>
      </c>
      <c r="OF72">
        <v>0</v>
      </c>
      <c r="OG72">
        <v>2113</v>
      </c>
      <c r="OH72">
        <v>2139</v>
      </c>
      <c r="OI72">
        <v>2185</v>
      </c>
      <c r="OJ72">
        <v>2251</v>
      </c>
      <c r="OK72">
        <v>2296</v>
      </c>
      <c r="OL72">
        <v>2329</v>
      </c>
      <c r="OM72">
        <v>2376</v>
      </c>
      <c r="ON72">
        <v>2433</v>
      </c>
      <c r="OO72">
        <v>2487</v>
      </c>
      <c r="OP72">
        <v>2498</v>
      </c>
      <c r="OQ72">
        <v>2579</v>
      </c>
      <c r="OR72">
        <v>2623</v>
      </c>
      <c r="OS72">
        <v>2642</v>
      </c>
      <c r="OT72">
        <v>2706</v>
      </c>
      <c r="OU72">
        <v>2760</v>
      </c>
      <c r="OV72">
        <v>2803</v>
      </c>
      <c r="OW72">
        <v>2848</v>
      </c>
      <c r="OX72">
        <v>2896</v>
      </c>
      <c r="OY72">
        <v>2950</v>
      </c>
      <c r="OZ72">
        <v>3009</v>
      </c>
      <c r="PA72">
        <v>3064</v>
      </c>
      <c r="PB72">
        <v>3110</v>
      </c>
      <c r="PC72">
        <v>3183</v>
      </c>
      <c r="PD72">
        <v>3204</v>
      </c>
      <c r="PE72">
        <v>3264</v>
      </c>
      <c r="PF72">
        <v>3293</v>
      </c>
      <c r="PG72">
        <v>0</v>
      </c>
      <c r="PH72">
        <v>0</v>
      </c>
      <c r="PI72">
        <v>0</v>
      </c>
      <c r="PJ72">
        <v>53</v>
      </c>
      <c r="PK72">
        <v>108</v>
      </c>
      <c r="PL72">
        <v>159</v>
      </c>
      <c r="PM72">
        <v>210</v>
      </c>
      <c r="PN72">
        <v>278</v>
      </c>
      <c r="PO72">
        <v>332</v>
      </c>
      <c r="PP72">
        <v>401</v>
      </c>
      <c r="PQ72">
        <v>472</v>
      </c>
      <c r="PR72">
        <v>547</v>
      </c>
      <c r="PS72">
        <v>610</v>
      </c>
      <c r="PT72">
        <v>678</v>
      </c>
      <c r="PU72">
        <v>762</v>
      </c>
      <c r="PV72">
        <v>819</v>
      </c>
      <c r="PW72">
        <v>877</v>
      </c>
      <c r="PX72">
        <v>945</v>
      </c>
      <c r="PY72">
        <v>1013</v>
      </c>
      <c r="PZ72">
        <v>1086</v>
      </c>
      <c r="QA72">
        <v>1167</v>
      </c>
      <c r="QB72">
        <v>1233</v>
      </c>
      <c r="QC72">
        <v>1299</v>
      </c>
      <c r="QD72">
        <v>1369</v>
      </c>
      <c r="QE72">
        <v>1456</v>
      </c>
      <c r="QF72">
        <v>1556</v>
      </c>
      <c r="QG72">
        <v>1619</v>
      </c>
      <c r="QH72">
        <v>1716</v>
      </c>
      <c r="QI72">
        <v>0</v>
      </c>
      <c r="QJ72">
        <v>0</v>
      </c>
      <c r="QK72">
        <v>7497</v>
      </c>
      <c r="QL72">
        <v>8149</v>
      </c>
      <c r="QM72">
        <v>8520</v>
      </c>
      <c r="QN72">
        <v>8798</v>
      </c>
      <c r="QO72">
        <v>9026</v>
      </c>
      <c r="QP72">
        <v>9168</v>
      </c>
      <c r="QQ72">
        <v>9249</v>
      </c>
      <c r="QR72">
        <v>9336</v>
      </c>
      <c r="QS72">
        <v>9361</v>
      </c>
      <c r="QT72">
        <v>9405</v>
      </c>
      <c r="QU72">
        <v>9383</v>
      </c>
      <c r="QV72">
        <v>9402</v>
      </c>
      <c r="QW72">
        <v>9403</v>
      </c>
      <c r="QX72">
        <v>9449</v>
      </c>
      <c r="QY72">
        <v>9507</v>
      </c>
      <c r="QZ72">
        <v>9511</v>
      </c>
      <c r="RA72">
        <v>9494</v>
      </c>
      <c r="RB72">
        <v>9554</v>
      </c>
      <c r="RC72">
        <v>9657</v>
      </c>
      <c r="RD72">
        <v>9686</v>
      </c>
      <c r="RE72">
        <v>9674</v>
      </c>
      <c r="RF72">
        <v>9675</v>
      </c>
      <c r="RG72">
        <v>9717</v>
      </c>
      <c r="RH72">
        <v>9715</v>
      </c>
      <c r="RI72">
        <v>9738</v>
      </c>
      <c r="RJ72">
        <v>9724</v>
      </c>
      <c r="RK72">
        <v>0</v>
      </c>
      <c r="RL72">
        <v>0</v>
      </c>
      <c r="RM72">
        <v>8368</v>
      </c>
      <c r="RN72">
        <v>8480</v>
      </c>
      <c r="RO72">
        <v>8572</v>
      </c>
      <c r="RP72">
        <v>8643</v>
      </c>
      <c r="RQ72">
        <v>8734</v>
      </c>
      <c r="RR72">
        <v>8866</v>
      </c>
      <c r="RS72">
        <v>8988</v>
      </c>
      <c r="RT72">
        <v>9074</v>
      </c>
      <c r="RU72">
        <v>9157</v>
      </c>
      <c r="RV72">
        <v>9271</v>
      </c>
      <c r="RW72">
        <v>9402</v>
      </c>
      <c r="RX72">
        <v>9477</v>
      </c>
      <c r="RY72">
        <v>9545</v>
      </c>
      <c r="RZ72">
        <v>9609</v>
      </c>
      <c r="SA72">
        <v>9663</v>
      </c>
      <c r="SB72">
        <v>9746</v>
      </c>
      <c r="SC72">
        <v>9838</v>
      </c>
      <c r="SD72">
        <v>9845</v>
      </c>
      <c r="SE72">
        <v>9850</v>
      </c>
      <c r="SF72">
        <v>9883</v>
      </c>
      <c r="SG72">
        <v>9959</v>
      </c>
      <c r="SH72">
        <v>10028</v>
      </c>
      <c r="SI72">
        <v>10103</v>
      </c>
      <c r="SJ72">
        <v>10169</v>
      </c>
      <c r="SK72">
        <v>10259</v>
      </c>
      <c r="SL72">
        <v>10306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771251.38430000003</v>
      </c>
      <c r="SU72">
        <v>761697.88540000003</v>
      </c>
      <c r="SV72">
        <v>749443.38210000005</v>
      </c>
      <c r="SW72">
        <v>737350.16540000006</v>
      </c>
      <c r="SX72">
        <v>727779.42969999998</v>
      </c>
      <c r="SY72">
        <v>717699.51899999997</v>
      </c>
      <c r="SZ72">
        <v>706818.40480000002</v>
      </c>
      <c r="TA72">
        <v>693799.88450000004</v>
      </c>
      <c r="TB72">
        <v>685300.44709999999</v>
      </c>
      <c r="TC72">
        <v>673022.97160000005</v>
      </c>
      <c r="TD72">
        <v>662782.1202</v>
      </c>
      <c r="TE72">
        <v>647320.3273</v>
      </c>
      <c r="TF72">
        <v>636071.06689999998</v>
      </c>
      <c r="TG72">
        <v>624858.30460000003</v>
      </c>
      <c r="TH72">
        <v>610851.26139999996</v>
      </c>
      <c r="TI72">
        <v>597786.62</v>
      </c>
      <c r="TJ72">
        <v>581713.95149999997</v>
      </c>
      <c r="TK72">
        <v>568979.06869999995</v>
      </c>
      <c r="TL72">
        <v>554750.11569999997</v>
      </c>
      <c r="TM72">
        <v>541217.34869999997</v>
      </c>
      <c r="TN72">
        <v>527435.93969999999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552144.34160000004</v>
      </c>
      <c r="TW72">
        <v>594521.9547</v>
      </c>
      <c r="TX72">
        <v>623253.73789999995</v>
      </c>
      <c r="TY72">
        <v>642009.7807</v>
      </c>
      <c r="TZ72">
        <v>660153.91940000001</v>
      </c>
      <c r="UA72">
        <v>685026.5575</v>
      </c>
      <c r="UB72">
        <v>708841.73690000002</v>
      </c>
      <c r="UC72">
        <v>714984.69330000004</v>
      </c>
      <c r="UD72">
        <v>730482.21649999998</v>
      </c>
      <c r="UE72">
        <v>745776.51240000001</v>
      </c>
      <c r="UF72">
        <v>754487.99569999997</v>
      </c>
      <c r="UG72">
        <v>757134.89</v>
      </c>
      <c r="UH72">
        <v>755800.1875</v>
      </c>
      <c r="UI72">
        <v>738041.54630000005</v>
      </c>
      <c r="UJ72">
        <v>742833.53619999997</v>
      </c>
      <c r="UK72">
        <v>738698.86430000002</v>
      </c>
      <c r="UL72">
        <v>745856.53839999996</v>
      </c>
      <c r="UM72">
        <v>744753.32739999995</v>
      </c>
      <c r="UN72">
        <v>750756.03899999999</v>
      </c>
      <c r="UO72">
        <v>750270.1128</v>
      </c>
      <c r="UP72">
        <v>748546.5686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166623.07010000001</v>
      </c>
      <c r="UY72">
        <v>173324.96890000001</v>
      </c>
      <c r="UZ72">
        <v>181364.8542</v>
      </c>
      <c r="VA72">
        <v>170636.53580000001</v>
      </c>
      <c r="VB72">
        <v>170953.7696</v>
      </c>
      <c r="VC72">
        <v>177952.0773</v>
      </c>
      <c r="VD72">
        <v>176091.48800000001</v>
      </c>
      <c r="VE72">
        <v>179026.88370000001</v>
      </c>
      <c r="VF72">
        <v>186339.5361</v>
      </c>
      <c r="VG72">
        <v>193074.33369999999</v>
      </c>
      <c r="VH72">
        <v>185974.81880000001</v>
      </c>
      <c r="VI72">
        <v>184857.07829999999</v>
      </c>
      <c r="VJ72">
        <v>180864.15429999999</v>
      </c>
      <c r="VK72">
        <v>183700.70939999999</v>
      </c>
      <c r="VL72">
        <v>184907.1961</v>
      </c>
      <c r="VM72">
        <v>183341.15700000001</v>
      </c>
      <c r="VN72">
        <v>185417.83679999999</v>
      </c>
      <c r="VO72">
        <v>180017.3173</v>
      </c>
      <c r="VP72">
        <v>175939.25510000001</v>
      </c>
      <c r="VQ72">
        <v>174208.48250000001</v>
      </c>
      <c r="VR72">
        <v>162544.79509999999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183991.2703</v>
      </c>
      <c r="WA72">
        <v>267948.45189999999</v>
      </c>
      <c r="WB72">
        <v>260144.1281</v>
      </c>
      <c r="WC72">
        <v>336756.15279999998</v>
      </c>
      <c r="WD72">
        <v>326947.72120000003</v>
      </c>
      <c r="WE72">
        <v>277746.8505</v>
      </c>
      <c r="WF72">
        <v>385224.48060000001</v>
      </c>
      <c r="WG72">
        <v>299203.48009999999</v>
      </c>
      <c r="WH72">
        <v>217866.61170000001</v>
      </c>
      <c r="WI72">
        <v>105760.4911</v>
      </c>
      <c r="WJ72">
        <v>171133.48079999999</v>
      </c>
      <c r="WK72">
        <v>332298.02100000001</v>
      </c>
      <c r="WL72">
        <v>322619.43780000001</v>
      </c>
      <c r="WM72">
        <v>469834.13280000002</v>
      </c>
      <c r="WN72">
        <v>334509.73849999998</v>
      </c>
      <c r="WO72">
        <v>324766.73639999999</v>
      </c>
      <c r="WP72">
        <v>257978.87270000001</v>
      </c>
      <c r="WQ72">
        <v>166976.61670000001</v>
      </c>
      <c r="WR72">
        <v>324226.44010000001</v>
      </c>
      <c r="WS72">
        <v>393478.68939999997</v>
      </c>
      <c r="WT72">
        <v>280146.6397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24200000</v>
      </c>
      <c r="ZG72">
        <v>23400000</v>
      </c>
      <c r="ZH72">
        <v>23000000</v>
      </c>
      <c r="ZI72">
        <v>22500000</v>
      </c>
      <c r="ZJ72">
        <v>21800000</v>
      </c>
      <c r="ZK72">
        <v>21800000</v>
      </c>
      <c r="ZL72">
        <v>21700000</v>
      </c>
      <c r="ZM72">
        <v>21200000</v>
      </c>
      <c r="ZN72">
        <v>20700000</v>
      </c>
      <c r="ZO72">
        <v>20600000</v>
      </c>
      <c r="ZP72">
        <v>20400000</v>
      </c>
      <c r="ZQ72">
        <v>19900000</v>
      </c>
      <c r="ZR72">
        <v>19500000</v>
      </c>
      <c r="ZS72">
        <v>19100000</v>
      </c>
      <c r="ZT72">
        <v>18500000</v>
      </c>
      <c r="ZU72">
        <v>18100000</v>
      </c>
      <c r="ZV72">
        <v>18000000</v>
      </c>
      <c r="ZW72">
        <v>17800000</v>
      </c>
      <c r="ZX72">
        <v>17600000</v>
      </c>
      <c r="ZY72">
        <v>17500000</v>
      </c>
      <c r="ZZ72">
        <v>17300000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27400000</v>
      </c>
      <c r="ABK72">
        <v>27100000</v>
      </c>
      <c r="ABL72">
        <v>27000000</v>
      </c>
      <c r="ABM72">
        <v>26700000</v>
      </c>
      <c r="ABN72">
        <v>26100000</v>
      </c>
      <c r="ABO72">
        <v>26100000</v>
      </c>
      <c r="ABP72">
        <v>25800000</v>
      </c>
      <c r="ABQ72">
        <v>25200000</v>
      </c>
      <c r="ABR72">
        <v>25100000</v>
      </c>
      <c r="ABS72">
        <v>24900000</v>
      </c>
      <c r="ABT72">
        <v>24500000</v>
      </c>
      <c r="ABU72">
        <v>24200000</v>
      </c>
      <c r="ABV72">
        <v>23900000</v>
      </c>
      <c r="ABW72">
        <v>23600000</v>
      </c>
      <c r="ABX72">
        <v>23400000</v>
      </c>
      <c r="ABY72">
        <v>23100000</v>
      </c>
      <c r="ABZ72">
        <v>22800000</v>
      </c>
      <c r="ACA72">
        <v>22600000</v>
      </c>
      <c r="ACB72">
        <v>22100000</v>
      </c>
      <c r="ACC72">
        <v>21900000</v>
      </c>
      <c r="ACD72">
        <v>21400000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3680000</v>
      </c>
      <c r="ADO72">
        <v>3610000</v>
      </c>
      <c r="ADP72">
        <v>3530000</v>
      </c>
      <c r="ADQ72">
        <v>3440000</v>
      </c>
      <c r="ADR72">
        <v>3360000</v>
      </c>
      <c r="ADS72">
        <v>3250000</v>
      </c>
      <c r="ADT72">
        <v>3160000</v>
      </c>
      <c r="ADU72">
        <v>3070000</v>
      </c>
      <c r="ADV72">
        <v>3000000</v>
      </c>
      <c r="ADW72">
        <v>2930000</v>
      </c>
      <c r="ADX72">
        <v>2840000</v>
      </c>
      <c r="ADY72">
        <v>2750000</v>
      </c>
      <c r="ADZ72">
        <v>2690000</v>
      </c>
      <c r="AEA72">
        <v>2640000</v>
      </c>
      <c r="AEB72">
        <v>2570000</v>
      </c>
      <c r="AEC72">
        <v>2490000</v>
      </c>
      <c r="AED72">
        <v>2420000</v>
      </c>
      <c r="AEE72">
        <v>2360000</v>
      </c>
      <c r="AEF72">
        <v>2290000</v>
      </c>
      <c r="AEG72">
        <v>2230000</v>
      </c>
      <c r="AEH72">
        <v>2160000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8540000</v>
      </c>
      <c r="AEQ72">
        <v>8400000</v>
      </c>
      <c r="AER72">
        <v>8230000</v>
      </c>
      <c r="AES72">
        <v>8070000</v>
      </c>
      <c r="AET72">
        <v>7930000</v>
      </c>
      <c r="AEU72">
        <v>7810000</v>
      </c>
      <c r="AEV72">
        <v>7640000</v>
      </c>
      <c r="AEW72">
        <v>7470000</v>
      </c>
      <c r="AEX72">
        <v>7300000</v>
      </c>
      <c r="AEY72">
        <v>7130000</v>
      </c>
      <c r="AEZ72">
        <v>6980000</v>
      </c>
      <c r="AFA72">
        <v>6840000</v>
      </c>
      <c r="AFB72">
        <v>6650000</v>
      </c>
      <c r="AFC72">
        <v>6460000</v>
      </c>
      <c r="AFD72">
        <v>6290000</v>
      </c>
      <c r="AFE72">
        <v>6150000</v>
      </c>
      <c r="AFF72">
        <v>6020000</v>
      </c>
      <c r="AFG72">
        <v>5890000</v>
      </c>
      <c r="AFH72">
        <v>5750000</v>
      </c>
      <c r="AFI72">
        <v>5630000</v>
      </c>
      <c r="AFJ72">
        <v>5490000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155.66181929999999</v>
      </c>
      <c r="AGU72">
        <v>167.60901480000001</v>
      </c>
      <c r="AGV72">
        <v>175.709146</v>
      </c>
      <c r="AGW72">
        <v>180.99689330000001</v>
      </c>
      <c r="AGX72">
        <v>186.11213119999999</v>
      </c>
      <c r="AGY72">
        <v>193.1242833</v>
      </c>
      <c r="AGZ72">
        <v>199.83831409999999</v>
      </c>
      <c r="AHA72">
        <v>201.5701507</v>
      </c>
      <c r="AHB72">
        <v>205.93924860000001</v>
      </c>
      <c r="AHC72">
        <v>210.25105210000001</v>
      </c>
      <c r="AHD72">
        <v>212.7070138</v>
      </c>
      <c r="AHE72">
        <v>213.45323239999999</v>
      </c>
      <c r="AHF72">
        <v>213.07695000000001</v>
      </c>
      <c r="AHG72">
        <v>208.0703925</v>
      </c>
      <c r="AHH72">
        <v>209.4213614</v>
      </c>
      <c r="AHI72">
        <v>208.2557051</v>
      </c>
      <c r="AHJ72">
        <v>210.2736132</v>
      </c>
      <c r="AHK72">
        <v>209.9625934</v>
      </c>
      <c r="AHL72">
        <v>211.6548919</v>
      </c>
      <c r="AHM72">
        <v>211.51789840000001</v>
      </c>
      <c r="AHN72">
        <v>211.03199280000001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17.12741364</v>
      </c>
      <c r="AHW72">
        <v>17.816310999999999</v>
      </c>
      <c r="AHX72">
        <v>18.642741820000001</v>
      </c>
      <c r="AHY72">
        <v>17.539963279999998</v>
      </c>
      <c r="AHZ72">
        <v>17.572572170000001</v>
      </c>
      <c r="AIA72">
        <v>18.29193781</v>
      </c>
      <c r="AIB72">
        <v>18.10068528</v>
      </c>
      <c r="AIC72">
        <v>18.40241863</v>
      </c>
      <c r="AID72">
        <v>19.154096190000001</v>
      </c>
      <c r="AIE72">
        <v>19.846375259999999</v>
      </c>
      <c r="AIF72">
        <v>19.116606399999998</v>
      </c>
      <c r="AIG72">
        <v>19.001712319999999</v>
      </c>
      <c r="AIH72">
        <v>18.59127419</v>
      </c>
      <c r="AII72">
        <v>18.88284758</v>
      </c>
      <c r="AIJ72">
        <v>19.006863989999999</v>
      </c>
      <c r="AIK72">
        <v>18.845888689999999</v>
      </c>
      <c r="AIL72">
        <v>19.05935345</v>
      </c>
      <c r="AIM72">
        <v>18.50422665</v>
      </c>
      <c r="AIN72">
        <v>18.08503705</v>
      </c>
      <c r="AIO72">
        <v>17.907128570000001</v>
      </c>
      <c r="AIP72">
        <v>16.70820217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1.461813163</v>
      </c>
      <c r="AIY72">
        <v>2.1288541209999998</v>
      </c>
      <c r="AIZ72">
        <v>2.0668486609999999</v>
      </c>
      <c r="AJA72">
        <v>2.6755322480000001</v>
      </c>
      <c r="AJB72">
        <v>2.5976041240000001</v>
      </c>
      <c r="AJC72">
        <v>2.206702532</v>
      </c>
      <c r="AJD72">
        <v>3.0606137759999998</v>
      </c>
      <c r="AJE72">
        <v>2.377175748</v>
      </c>
      <c r="AJF72">
        <v>1.730953215</v>
      </c>
      <c r="AJG72">
        <v>0.84026855099999997</v>
      </c>
      <c r="AJH72">
        <v>1.359657849</v>
      </c>
      <c r="AJI72">
        <v>2.6401123289999999</v>
      </c>
      <c r="AJJ72">
        <v>2.563215853</v>
      </c>
      <c r="AJK72">
        <v>3.732838621</v>
      </c>
      <c r="AJL72">
        <v>2.6576844550000001</v>
      </c>
      <c r="AJM72">
        <v>2.5802761699999999</v>
      </c>
      <c r="AJN72">
        <v>2.0496456780000001</v>
      </c>
      <c r="AJO72">
        <v>1.3266315070000001</v>
      </c>
      <c r="AJP72">
        <v>2.5759835080000002</v>
      </c>
      <c r="AJQ72">
        <v>3.1261935780000001</v>
      </c>
      <c r="AJR72">
        <v>2.2257688899999999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128.8918578</v>
      </c>
      <c r="AKA72">
        <v>119.70617540000001</v>
      </c>
      <c r="AKB72">
        <v>123.0174093</v>
      </c>
      <c r="AKC72">
        <v>221.3538915</v>
      </c>
      <c r="AKD72">
        <v>148.6055562</v>
      </c>
      <c r="AKE72">
        <v>162.0366094</v>
      </c>
      <c r="AKF72">
        <v>153.36787570000001</v>
      </c>
      <c r="AKG72">
        <v>139.5057109</v>
      </c>
      <c r="AKH72">
        <v>93.327122869999997</v>
      </c>
      <c r="AKI72">
        <v>113.39273230000001</v>
      </c>
      <c r="AKJ72">
        <v>133.0032076</v>
      </c>
      <c r="AKK72">
        <v>164.9912736</v>
      </c>
      <c r="AKL72">
        <v>145.678539</v>
      </c>
      <c r="AKM72">
        <v>235.24348209999999</v>
      </c>
      <c r="AKN72">
        <v>156.3311061</v>
      </c>
      <c r="AKO72">
        <v>191.9297383</v>
      </c>
      <c r="AKP72">
        <v>161.4036973</v>
      </c>
      <c r="AKQ72">
        <v>254.3752356</v>
      </c>
      <c r="AKR72">
        <v>130.97030150000001</v>
      </c>
      <c r="AKS72">
        <v>113.0154057</v>
      </c>
      <c r="AKT72">
        <v>170.22136610000001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143.4724679</v>
      </c>
      <c r="AME72">
        <v>139.12573330000001</v>
      </c>
      <c r="AMF72">
        <v>136.54083199999999</v>
      </c>
      <c r="AMG72">
        <v>133.4344835</v>
      </c>
      <c r="AMH72">
        <v>129.3943672</v>
      </c>
      <c r="AMI72">
        <v>129.35557549999999</v>
      </c>
      <c r="AMJ72">
        <v>128.557433</v>
      </c>
      <c r="AMK72">
        <v>125.7271654</v>
      </c>
      <c r="AML72">
        <v>122.8844387</v>
      </c>
      <c r="AMM72">
        <v>122.2879123</v>
      </c>
      <c r="AMN72">
        <v>120.7853351</v>
      </c>
      <c r="AMO72">
        <v>117.95455080000001</v>
      </c>
      <c r="AMP72">
        <v>115.6107937</v>
      </c>
      <c r="AMQ72">
        <v>113.303501</v>
      </c>
      <c r="AMR72">
        <v>109.4888301</v>
      </c>
      <c r="AMS72">
        <v>107.5210342</v>
      </c>
      <c r="AMT72">
        <v>106.59893719999999</v>
      </c>
      <c r="AMU72">
        <v>105.848631</v>
      </c>
      <c r="AMV72">
        <v>104.3404192</v>
      </c>
      <c r="AMW72">
        <v>103.76733160000001</v>
      </c>
      <c r="AMX72">
        <v>102.8039338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309.19921920000002</v>
      </c>
      <c r="ANG72">
        <v>408.79145490000002</v>
      </c>
      <c r="ANH72">
        <v>439.24924590000001</v>
      </c>
      <c r="ANI72">
        <v>295.08059800000001</v>
      </c>
      <c r="ANJ72">
        <v>385.5948684</v>
      </c>
      <c r="ANK72">
        <v>225.74960849999999</v>
      </c>
      <c r="ANL72">
        <v>317.64869779999998</v>
      </c>
      <c r="ANM72">
        <v>303.5092363</v>
      </c>
      <c r="ANN72">
        <v>338.24800199999999</v>
      </c>
      <c r="ANO72">
        <v>313.60748039999999</v>
      </c>
      <c r="ANP72">
        <v>291.43582950000001</v>
      </c>
      <c r="ANQ72">
        <v>302.6679479</v>
      </c>
      <c r="ANR72">
        <v>294.57244020000002</v>
      </c>
      <c r="ANS72">
        <v>304.82181159999999</v>
      </c>
      <c r="ANT72">
        <v>302.34004529999999</v>
      </c>
      <c r="ANU72">
        <v>371.10344070000002</v>
      </c>
      <c r="ANV72">
        <v>274.64601110000001</v>
      </c>
      <c r="ANW72">
        <v>261.06855890000003</v>
      </c>
      <c r="ANX72">
        <v>268.33824370000002</v>
      </c>
      <c r="ANY72">
        <v>278.1392616</v>
      </c>
      <c r="ANZ72">
        <v>243.22114189999999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74.603498430000002</v>
      </c>
      <c r="AOI72">
        <v>73.892254379999997</v>
      </c>
      <c r="AOJ72">
        <v>73.461089419999993</v>
      </c>
      <c r="AOK72">
        <v>72.904412780000001</v>
      </c>
      <c r="AOL72">
        <v>71.094047540000005</v>
      </c>
      <c r="AOM72">
        <v>71.261494089999999</v>
      </c>
      <c r="AON72">
        <v>70.366288960000006</v>
      </c>
      <c r="AOO72">
        <v>68.811645830000003</v>
      </c>
      <c r="AOP72">
        <v>68.425771010000005</v>
      </c>
      <c r="AOQ72">
        <v>67.758497120000001</v>
      </c>
      <c r="AOR72">
        <v>66.809859090000003</v>
      </c>
      <c r="AOS72">
        <v>65.905281340000002</v>
      </c>
      <c r="AOT72">
        <v>65.064120880000004</v>
      </c>
      <c r="AOU72">
        <v>64.346925319999997</v>
      </c>
      <c r="AOV72">
        <v>63.722197889999997</v>
      </c>
      <c r="AOW72">
        <v>62.997032949999998</v>
      </c>
      <c r="AOX72">
        <v>62.080398899999999</v>
      </c>
      <c r="AOY72">
        <v>61.68698208</v>
      </c>
      <c r="AOZ72">
        <v>60.285402910000002</v>
      </c>
      <c r="APA72">
        <v>59.625575759999997</v>
      </c>
      <c r="APB72">
        <v>58.403240109999999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658.49838629999999</v>
      </c>
      <c r="APK72">
        <v>585.89767730000005</v>
      </c>
      <c r="APL72">
        <v>654.45332619999999</v>
      </c>
      <c r="APM72">
        <v>609.7490593</v>
      </c>
      <c r="APN72">
        <v>634.04434140000001</v>
      </c>
      <c r="APO72">
        <v>522.69088690000001</v>
      </c>
      <c r="APP72">
        <v>544.01640010000006</v>
      </c>
      <c r="APQ72">
        <v>708.57173049999994</v>
      </c>
      <c r="APR72">
        <v>453.83922230000002</v>
      </c>
      <c r="APS72">
        <v>436.85106109999998</v>
      </c>
      <c r="APT72">
        <v>530.6405896</v>
      </c>
      <c r="APU72">
        <v>475.85259409999998</v>
      </c>
      <c r="APV72">
        <v>452.20986570000002</v>
      </c>
      <c r="APW72">
        <v>567.56601720000003</v>
      </c>
      <c r="APX72">
        <v>498.16292829999998</v>
      </c>
      <c r="APY72">
        <v>453.83959420000002</v>
      </c>
      <c r="APZ72">
        <v>420.52506740000001</v>
      </c>
      <c r="AQA72">
        <v>577.20639640000002</v>
      </c>
      <c r="AQB72">
        <v>557.47769310000001</v>
      </c>
      <c r="AQC72">
        <v>362.13961949999998</v>
      </c>
      <c r="AQD72">
        <v>484.80724040000001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93.494557830000005</v>
      </c>
      <c r="ARO72">
        <v>92.020469360000007</v>
      </c>
      <c r="ARP72">
        <v>90.195097129999994</v>
      </c>
      <c r="ARQ72">
        <v>88.36904165</v>
      </c>
      <c r="ARR72">
        <v>86.863292569999999</v>
      </c>
      <c r="ARS72">
        <v>85.5249302</v>
      </c>
      <c r="ART72">
        <v>83.696276510000004</v>
      </c>
      <c r="ARU72">
        <v>81.841572420000006</v>
      </c>
      <c r="ARV72">
        <v>79.990608550000005</v>
      </c>
      <c r="ARW72">
        <v>78.097217760000007</v>
      </c>
      <c r="ARX72">
        <v>76.473816580000005</v>
      </c>
      <c r="ARY72">
        <v>74.947293040000005</v>
      </c>
      <c r="ARZ72">
        <v>72.816135959999997</v>
      </c>
      <c r="ASA72">
        <v>70.731181789999994</v>
      </c>
      <c r="ASB72">
        <v>68.901115730000001</v>
      </c>
      <c r="ASC72">
        <v>67.408702349999999</v>
      </c>
      <c r="ASD72">
        <v>65.898774020000005</v>
      </c>
      <c r="ASE72">
        <v>64.457897880000004</v>
      </c>
      <c r="ASF72">
        <v>62.989303720000002</v>
      </c>
      <c r="ASG72">
        <v>61.69590874</v>
      </c>
      <c r="ASH72">
        <v>60.173358129999997</v>
      </c>
    </row>
    <row r="73" spans="3:1178" x14ac:dyDescent="0.25">
      <c r="C73">
        <v>0</v>
      </c>
      <c r="D73">
        <v>0</v>
      </c>
      <c r="E73">
        <v>0</v>
      </c>
      <c r="F73">
        <v>224</v>
      </c>
      <c r="G73">
        <v>232</v>
      </c>
      <c r="H73">
        <v>221</v>
      </c>
      <c r="I73">
        <v>191</v>
      </c>
      <c r="J73">
        <v>237</v>
      </c>
      <c r="K73">
        <v>214</v>
      </c>
      <c r="L73">
        <v>203</v>
      </c>
      <c r="M73">
        <v>200</v>
      </c>
      <c r="N73">
        <v>228</v>
      </c>
      <c r="O73">
        <v>201</v>
      </c>
      <c r="P73">
        <v>238</v>
      </c>
      <c r="Q73">
        <v>195</v>
      </c>
      <c r="R73">
        <v>224</v>
      </c>
      <c r="S73">
        <v>209</v>
      </c>
      <c r="T73">
        <v>240</v>
      </c>
      <c r="U73">
        <v>213</v>
      </c>
      <c r="V73">
        <v>218</v>
      </c>
      <c r="W73">
        <v>244</v>
      </c>
      <c r="X73">
        <v>208</v>
      </c>
      <c r="Y73">
        <v>221</v>
      </c>
      <c r="Z73">
        <v>185</v>
      </c>
      <c r="AA73">
        <v>199</v>
      </c>
      <c r="AB73">
        <v>210</v>
      </c>
      <c r="AC73">
        <v>224</v>
      </c>
      <c r="AD73">
        <v>233</v>
      </c>
      <c r="AE73">
        <v>0</v>
      </c>
      <c r="AF73">
        <v>0</v>
      </c>
      <c r="AG73">
        <v>0</v>
      </c>
      <c r="AH73">
        <v>62</v>
      </c>
      <c r="AI73">
        <v>84</v>
      </c>
      <c r="AJ73">
        <v>84</v>
      </c>
      <c r="AK73">
        <v>72</v>
      </c>
      <c r="AL73">
        <v>92</v>
      </c>
      <c r="AM73">
        <v>71</v>
      </c>
      <c r="AN73">
        <v>77</v>
      </c>
      <c r="AO73">
        <v>99</v>
      </c>
      <c r="AP73">
        <v>92</v>
      </c>
      <c r="AQ73">
        <v>103</v>
      </c>
      <c r="AR73">
        <v>110</v>
      </c>
      <c r="AS73">
        <v>100</v>
      </c>
      <c r="AT73">
        <v>104</v>
      </c>
      <c r="AU73">
        <v>97</v>
      </c>
      <c r="AV73">
        <v>107</v>
      </c>
      <c r="AW73">
        <v>102</v>
      </c>
      <c r="AX73">
        <v>108</v>
      </c>
      <c r="AY73">
        <v>131</v>
      </c>
      <c r="AZ73">
        <v>122</v>
      </c>
      <c r="BA73">
        <v>121</v>
      </c>
      <c r="BB73">
        <v>149</v>
      </c>
      <c r="BC73">
        <v>139</v>
      </c>
      <c r="BD73">
        <v>140</v>
      </c>
      <c r="BE73">
        <v>144</v>
      </c>
      <c r="BF73">
        <v>141</v>
      </c>
      <c r="BG73">
        <v>0</v>
      </c>
      <c r="BH73">
        <v>0</v>
      </c>
      <c r="BI73">
        <v>0</v>
      </c>
      <c r="BJ73">
        <v>127</v>
      </c>
      <c r="BK73">
        <v>147</v>
      </c>
      <c r="BL73">
        <v>125</v>
      </c>
      <c r="BM73">
        <v>129</v>
      </c>
      <c r="BN73">
        <v>147</v>
      </c>
      <c r="BO73">
        <v>150</v>
      </c>
      <c r="BP73">
        <v>169</v>
      </c>
      <c r="BQ73">
        <v>183</v>
      </c>
      <c r="BR73">
        <v>170</v>
      </c>
      <c r="BS73">
        <v>181</v>
      </c>
      <c r="BT73">
        <v>163</v>
      </c>
      <c r="BU73">
        <v>158</v>
      </c>
      <c r="BV73">
        <v>179</v>
      </c>
      <c r="BW73">
        <v>184</v>
      </c>
      <c r="BX73">
        <v>166</v>
      </c>
      <c r="BY73">
        <v>174</v>
      </c>
      <c r="BZ73">
        <v>190</v>
      </c>
      <c r="CA73">
        <v>181</v>
      </c>
      <c r="CB73">
        <v>190</v>
      </c>
      <c r="CC73">
        <v>207</v>
      </c>
      <c r="CD73">
        <v>201</v>
      </c>
      <c r="CE73">
        <v>211</v>
      </c>
      <c r="CF73">
        <v>201</v>
      </c>
      <c r="CG73">
        <v>206</v>
      </c>
      <c r="CH73">
        <v>193</v>
      </c>
      <c r="CI73">
        <v>0</v>
      </c>
      <c r="CJ73">
        <v>0</v>
      </c>
      <c r="CK73">
        <v>0</v>
      </c>
      <c r="CL73">
        <v>56</v>
      </c>
      <c r="CM73">
        <v>41</v>
      </c>
      <c r="CN73">
        <v>49</v>
      </c>
      <c r="CO73">
        <v>39</v>
      </c>
      <c r="CP73">
        <v>48</v>
      </c>
      <c r="CQ73">
        <v>54</v>
      </c>
      <c r="CR73">
        <v>60</v>
      </c>
      <c r="CS73">
        <v>52</v>
      </c>
      <c r="CT73">
        <v>59</v>
      </c>
      <c r="CU73">
        <v>60</v>
      </c>
      <c r="CV73">
        <v>65</v>
      </c>
      <c r="CW73">
        <v>53</v>
      </c>
      <c r="CX73">
        <v>61</v>
      </c>
      <c r="CY73">
        <v>55</v>
      </c>
      <c r="CZ73">
        <v>63</v>
      </c>
      <c r="DA73">
        <v>73</v>
      </c>
      <c r="DB73">
        <v>67</v>
      </c>
      <c r="DC73">
        <v>51</v>
      </c>
      <c r="DD73">
        <v>75</v>
      </c>
      <c r="DE73">
        <v>75</v>
      </c>
      <c r="DF73">
        <v>90</v>
      </c>
      <c r="DG73">
        <v>99</v>
      </c>
      <c r="DH73">
        <v>79</v>
      </c>
      <c r="DI73">
        <v>78</v>
      </c>
      <c r="DJ73">
        <v>75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1</v>
      </c>
      <c r="DQ73">
        <v>2</v>
      </c>
      <c r="DR73">
        <v>3</v>
      </c>
      <c r="DS73">
        <v>2</v>
      </c>
      <c r="DT73">
        <v>1</v>
      </c>
      <c r="DU73">
        <v>2</v>
      </c>
      <c r="DV73">
        <v>5</v>
      </c>
      <c r="DW73">
        <v>1</v>
      </c>
      <c r="DX73">
        <v>3</v>
      </c>
      <c r="DY73">
        <v>1</v>
      </c>
      <c r="DZ73">
        <v>5</v>
      </c>
      <c r="EA73">
        <v>6</v>
      </c>
      <c r="EB73">
        <v>6</v>
      </c>
      <c r="EC73">
        <v>5</v>
      </c>
      <c r="ED73">
        <v>1</v>
      </c>
      <c r="EE73">
        <v>3</v>
      </c>
      <c r="EF73">
        <v>6</v>
      </c>
      <c r="EG73">
        <v>4</v>
      </c>
      <c r="EH73">
        <v>5</v>
      </c>
      <c r="EI73">
        <v>5</v>
      </c>
      <c r="EJ73">
        <v>6</v>
      </c>
      <c r="EK73">
        <v>5</v>
      </c>
      <c r="EL73">
        <v>7</v>
      </c>
      <c r="EM73">
        <v>0</v>
      </c>
      <c r="EN73">
        <v>0</v>
      </c>
      <c r="EO73">
        <v>0</v>
      </c>
      <c r="EP73">
        <v>15</v>
      </c>
      <c r="EQ73">
        <v>10</v>
      </c>
      <c r="ER73">
        <v>10</v>
      </c>
      <c r="ES73">
        <v>5</v>
      </c>
      <c r="ET73">
        <v>5</v>
      </c>
      <c r="EU73">
        <v>15</v>
      </c>
      <c r="EV73">
        <v>5</v>
      </c>
      <c r="EW73">
        <v>5</v>
      </c>
      <c r="EX73">
        <v>15</v>
      </c>
      <c r="EY73">
        <v>15</v>
      </c>
      <c r="EZ73">
        <v>5</v>
      </c>
      <c r="FA73">
        <v>15</v>
      </c>
      <c r="FB73">
        <v>0</v>
      </c>
      <c r="FC73">
        <v>30</v>
      </c>
      <c r="FD73">
        <v>15</v>
      </c>
      <c r="FE73">
        <v>25</v>
      </c>
      <c r="FF73">
        <v>15</v>
      </c>
      <c r="FG73">
        <v>20</v>
      </c>
      <c r="FH73">
        <v>20</v>
      </c>
      <c r="FI73">
        <v>20</v>
      </c>
      <c r="FJ73">
        <v>20</v>
      </c>
      <c r="FK73">
        <v>15</v>
      </c>
      <c r="FL73">
        <v>10</v>
      </c>
      <c r="FM73">
        <v>30</v>
      </c>
      <c r="FN73">
        <v>40</v>
      </c>
      <c r="FO73">
        <v>0</v>
      </c>
      <c r="FP73">
        <v>0</v>
      </c>
      <c r="FQ73">
        <v>6224</v>
      </c>
      <c r="FR73">
        <v>6373</v>
      </c>
      <c r="FS73">
        <v>6525</v>
      </c>
      <c r="FT73">
        <v>6659</v>
      </c>
      <c r="FU73">
        <v>6722</v>
      </c>
      <c r="FV73">
        <v>6783</v>
      </c>
      <c r="FW73">
        <v>6860</v>
      </c>
      <c r="FX73">
        <v>6957</v>
      </c>
      <c r="FY73">
        <v>6988</v>
      </c>
      <c r="FZ73">
        <v>7060</v>
      </c>
      <c r="GA73">
        <v>7096</v>
      </c>
      <c r="GB73">
        <v>7096</v>
      </c>
      <c r="GC73">
        <v>7090</v>
      </c>
      <c r="GD73">
        <v>7113</v>
      </c>
      <c r="GE73">
        <v>7139</v>
      </c>
      <c r="GF73">
        <v>7158</v>
      </c>
      <c r="GG73">
        <v>7193</v>
      </c>
      <c r="GH73">
        <v>7113</v>
      </c>
      <c r="GI73">
        <v>7080</v>
      </c>
      <c r="GJ73">
        <v>7035</v>
      </c>
      <c r="GK73">
        <v>7007</v>
      </c>
      <c r="GL73">
        <v>6993</v>
      </c>
      <c r="GM73">
        <v>6954</v>
      </c>
      <c r="GN73">
        <v>6928</v>
      </c>
      <c r="GO73">
        <v>6926</v>
      </c>
      <c r="GP73">
        <v>6919</v>
      </c>
      <c r="GQ73">
        <v>0</v>
      </c>
      <c r="GR73">
        <v>0</v>
      </c>
      <c r="GS73">
        <v>705</v>
      </c>
      <c r="GT73">
        <v>907</v>
      </c>
      <c r="GU73">
        <v>1101</v>
      </c>
      <c r="GV73">
        <v>1272</v>
      </c>
      <c r="GW73">
        <v>1429</v>
      </c>
      <c r="GX73">
        <v>1634</v>
      </c>
      <c r="GY73">
        <v>1799</v>
      </c>
      <c r="GZ73">
        <v>1968</v>
      </c>
      <c r="HA73">
        <v>2152</v>
      </c>
      <c r="HB73">
        <v>2264</v>
      </c>
      <c r="HC73">
        <v>2421</v>
      </c>
      <c r="HD73">
        <v>2595</v>
      </c>
      <c r="HE73">
        <v>2711</v>
      </c>
      <c r="HF73">
        <v>2814</v>
      </c>
      <c r="HG73">
        <v>2919</v>
      </c>
      <c r="HH73">
        <v>3017</v>
      </c>
      <c r="HI73">
        <v>3121</v>
      </c>
      <c r="HJ73">
        <v>3199</v>
      </c>
      <c r="HK73">
        <v>3282</v>
      </c>
      <c r="HL73">
        <v>3337</v>
      </c>
      <c r="HM73">
        <v>3364</v>
      </c>
      <c r="HN73">
        <v>3388</v>
      </c>
      <c r="HO73">
        <v>3474</v>
      </c>
      <c r="HP73">
        <v>3529</v>
      </c>
      <c r="HQ73">
        <v>3527</v>
      </c>
      <c r="HR73">
        <v>3529</v>
      </c>
      <c r="HS73">
        <v>0</v>
      </c>
      <c r="HT73">
        <v>0</v>
      </c>
      <c r="HU73">
        <v>87</v>
      </c>
      <c r="HV73">
        <v>97</v>
      </c>
      <c r="HW73">
        <v>106</v>
      </c>
      <c r="HX73">
        <v>121</v>
      </c>
      <c r="HY73">
        <v>138</v>
      </c>
      <c r="HZ73">
        <v>154</v>
      </c>
      <c r="IA73">
        <v>161</v>
      </c>
      <c r="IB73">
        <v>181</v>
      </c>
      <c r="IC73">
        <v>192</v>
      </c>
      <c r="ID73">
        <v>215</v>
      </c>
      <c r="IE73">
        <v>236</v>
      </c>
      <c r="IF73">
        <v>261</v>
      </c>
      <c r="IG73">
        <v>273</v>
      </c>
      <c r="IH73">
        <v>301</v>
      </c>
      <c r="II73">
        <v>313</v>
      </c>
      <c r="IJ73">
        <v>325</v>
      </c>
      <c r="IK73">
        <v>331</v>
      </c>
      <c r="IL73">
        <v>352</v>
      </c>
      <c r="IM73">
        <v>371</v>
      </c>
      <c r="IN73">
        <v>394</v>
      </c>
      <c r="IO73">
        <v>403</v>
      </c>
      <c r="IP73">
        <v>421</v>
      </c>
      <c r="IQ73">
        <v>413</v>
      </c>
      <c r="IR73">
        <v>431</v>
      </c>
      <c r="IS73">
        <v>451</v>
      </c>
      <c r="IT73">
        <v>467</v>
      </c>
      <c r="IU73">
        <v>0</v>
      </c>
      <c r="IV73">
        <v>0</v>
      </c>
      <c r="IW73">
        <v>10</v>
      </c>
      <c r="IX73">
        <v>11</v>
      </c>
      <c r="IY73">
        <v>5</v>
      </c>
      <c r="IZ73">
        <v>4</v>
      </c>
      <c r="JA73">
        <v>6</v>
      </c>
      <c r="JB73">
        <v>6</v>
      </c>
      <c r="JC73">
        <v>9</v>
      </c>
      <c r="JD73">
        <v>8</v>
      </c>
      <c r="JE73">
        <v>9</v>
      </c>
      <c r="JF73">
        <v>6</v>
      </c>
      <c r="JG73">
        <v>3</v>
      </c>
      <c r="JH73">
        <v>7</v>
      </c>
      <c r="JI73">
        <v>12</v>
      </c>
      <c r="JJ73">
        <v>14</v>
      </c>
      <c r="JK73">
        <v>10</v>
      </c>
      <c r="JL73">
        <v>12</v>
      </c>
      <c r="JM73">
        <v>15</v>
      </c>
      <c r="JN73">
        <v>15</v>
      </c>
      <c r="JO73">
        <v>15</v>
      </c>
      <c r="JP73">
        <v>8</v>
      </c>
      <c r="JQ73">
        <v>24</v>
      </c>
      <c r="JR73">
        <v>27</v>
      </c>
      <c r="JS73">
        <v>26</v>
      </c>
      <c r="JT73">
        <v>25</v>
      </c>
      <c r="JU73">
        <v>16</v>
      </c>
      <c r="JV73">
        <v>15</v>
      </c>
      <c r="JW73">
        <v>0</v>
      </c>
      <c r="JX73">
        <v>0</v>
      </c>
      <c r="JY73">
        <v>0</v>
      </c>
      <c r="JZ73">
        <v>7</v>
      </c>
      <c r="KA73">
        <v>23</v>
      </c>
      <c r="KB73">
        <v>28</v>
      </c>
      <c r="KC73">
        <v>35</v>
      </c>
      <c r="KD73">
        <v>48</v>
      </c>
      <c r="KE73">
        <v>62</v>
      </c>
      <c r="KF73">
        <v>69</v>
      </c>
      <c r="KG73">
        <v>82</v>
      </c>
      <c r="KH73">
        <v>102</v>
      </c>
      <c r="KI73">
        <v>118</v>
      </c>
      <c r="KJ73">
        <v>123</v>
      </c>
      <c r="KK73">
        <v>141</v>
      </c>
      <c r="KL73">
        <v>164</v>
      </c>
      <c r="KM73">
        <v>190</v>
      </c>
      <c r="KN73">
        <v>218</v>
      </c>
      <c r="KO73">
        <v>247</v>
      </c>
      <c r="KP73">
        <v>275</v>
      </c>
      <c r="KQ73">
        <v>299</v>
      </c>
      <c r="KR73">
        <v>330</v>
      </c>
      <c r="KS73">
        <v>362</v>
      </c>
      <c r="KT73">
        <v>400</v>
      </c>
      <c r="KU73">
        <v>429</v>
      </c>
      <c r="KV73">
        <v>464</v>
      </c>
      <c r="KW73">
        <v>505</v>
      </c>
      <c r="KX73">
        <v>545</v>
      </c>
      <c r="KY73">
        <v>0</v>
      </c>
      <c r="KZ73">
        <v>0</v>
      </c>
      <c r="LA73">
        <v>0</v>
      </c>
      <c r="LB73">
        <v>248</v>
      </c>
      <c r="LC73">
        <v>513</v>
      </c>
      <c r="LD73">
        <v>778</v>
      </c>
      <c r="LE73">
        <v>1050</v>
      </c>
      <c r="LF73">
        <v>1280</v>
      </c>
      <c r="LG73">
        <v>1541</v>
      </c>
      <c r="LH73">
        <v>1805</v>
      </c>
      <c r="LI73">
        <v>2090</v>
      </c>
      <c r="LJ73">
        <v>2351</v>
      </c>
      <c r="LK73">
        <v>2652</v>
      </c>
      <c r="LL73">
        <v>2955</v>
      </c>
      <c r="LM73">
        <v>3226</v>
      </c>
      <c r="LN73">
        <v>3487</v>
      </c>
      <c r="LO73">
        <v>3783</v>
      </c>
      <c r="LP73">
        <v>4078</v>
      </c>
      <c r="LQ73">
        <v>4372</v>
      </c>
      <c r="LR73">
        <v>4666</v>
      </c>
      <c r="LS73">
        <v>4994</v>
      </c>
      <c r="LT73">
        <v>5311</v>
      </c>
      <c r="LU73">
        <v>5653</v>
      </c>
      <c r="LV73">
        <v>5955</v>
      </c>
      <c r="LW73">
        <v>6290</v>
      </c>
      <c r="LX73">
        <v>6617</v>
      </c>
      <c r="LY73">
        <v>6957</v>
      </c>
      <c r="LZ73">
        <v>7281</v>
      </c>
      <c r="MA73">
        <v>0</v>
      </c>
      <c r="MB73">
        <v>0</v>
      </c>
      <c r="MC73">
        <v>1512</v>
      </c>
      <c r="MD73">
        <v>1508</v>
      </c>
      <c r="ME73">
        <v>1529</v>
      </c>
      <c r="MF73">
        <v>1548</v>
      </c>
      <c r="MG73">
        <v>1544</v>
      </c>
      <c r="MH73">
        <v>1547</v>
      </c>
      <c r="MI73">
        <v>1563</v>
      </c>
      <c r="MJ73">
        <v>1558</v>
      </c>
      <c r="MK73">
        <v>1562</v>
      </c>
      <c r="ML73">
        <v>1553</v>
      </c>
      <c r="MM73">
        <v>1553</v>
      </c>
      <c r="MN73">
        <v>1557</v>
      </c>
      <c r="MO73">
        <v>1560</v>
      </c>
      <c r="MP73">
        <v>1570</v>
      </c>
      <c r="MQ73">
        <v>1562</v>
      </c>
      <c r="MR73">
        <v>1549</v>
      </c>
      <c r="MS73">
        <v>1534</v>
      </c>
      <c r="MT73">
        <v>1520</v>
      </c>
      <c r="MU73">
        <v>1511</v>
      </c>
      <c r="MV73">
        <v>1491</v>
      </c>
      <c r="MW73">
        <v>1481</v>
      </c>
      <c r="MX73">
        <v>1451</v>
      </c>
      <c r="MY73">
        <v>1458</v>
      </c>
      <c r="MZ73">
        <v>1446</v>
      </c>
      <c r="NA73">
        <v>1435</v>
      </c>
      <c r="NB73">
        <v>1406</v>
      </c>
      <c r="NC73">
        <v>0</v>
      </c>
      <c r="ND73">
        <v>0</v>
      </c>
      <c r="NE73">
        <v>0</v>
      </c>
      <c r="NF73">
        <v>50</v>
      </c>
      <c r="NG73">
        <v>94</v>
      </c>
      <c r="NH73">
        <v>130</v>
      </c>
      <c r="NI73">
        <v>173</v>
      </c>
      <c r="NJ73">
        <v>210</v>
      </c>
      <c r="NK73">
        <v>251</v>
      </c>
      <c r="NL73">
        <v>276</v>
      </c>
      <c r="NM73">
        <v>304</v>
      </c>
      <c r="NN73">
        <v>340</v>
      </c>
      <c r="NO73">
        <v>368</v>
      </c>
      <c r="NP73">
        <v>400</v>
      </c>
      <c r="NQ73">
        <v>429</v>
      </c>
      <c r="NR73">
        <v>457</v>
      </c>
      <c r="NS73">
        <v>485</v>
      </c>
      <c r="NT73">
        <v>513</v>
      </c>
      <c r="NU73">
        <v>539</v>
      </c>
      <c r="NV73">
        <v>560</v>
      </c>
      <c r="NW73">
        <v>590</v>
      </c>
      <c r="NX73">
        <v>605</v>
      </c>
      <c r="NY73">
        <v>620</v>
      </c>
      <c r="NZ73">
        <v>641</v>
      </c>
      <c r="OA73">
        <v>662</v>
      </c>
      <c r="OB73">
        <v>679</v>
      </c>
      <c r="OC73">
        <v>691</v>
      </c>
      <c r="OD73">
        <v>706</v>
      </c>
      <c r="OE73">
        <v>0</v>
      </c>
      <c r="OF73">
        <v>0</v>
      </c>
      <c r="OG73">
        <v>2170</v>
      </c>
      <c r="OH73">
        <v>2372</v>
      </c>
      <c r="OI73">
        <v>2551</v>
      </c>
      <c r="OJ73">
        <v>2712</v>
      </c>
      <c r="OK73">
        <v>2873</v>
      </c>
      <c r="OL73">
        <v>3045</v>
      </c>
      <c r="OM73">
        <v>3200</v>
      </c>
      <c r="ON73">
        <v>3348</v>
      </c>
      <c r="OO73">
        <v>3475</v>
      </c>
      <c r="OP73">
        <v>3628</v>
      </c>
      <c r="OQ73">
        <v>3758</v>
      </c>
      <c r="OR73">
        <v>3877</v>
      </c>
      <c r="OS73">
        <v>4011</v>
      </c>
      <c r="OT73">
        <v>4155</v>
      </c>
      <c r="OU73">
        <v>4264</v>
      </c>
      <c r="OV73">
        <v>4333</v>
      </c>
      <c r="OW73">
        <v>4393</v>
      </c>
      <c r="OX73">
        <v>4462</v>
      </c>
      <c r="OY73">
        <v>4540</v>
      </c>
      <c r="OZ73">
        <v>4567</v>
      </c>
      <c r="PA73">
        <v>4613</v>
      </c>
      <c r="PB73">
        <v>4666</v>
      </c>
      <c r="PC73">
        <v>4688</v>
      </c>
      <c r="PD73">
        <v>4695</v>
      </c>
      <c r="PE73">
        <v>4717</v>
      </c>
      <c r="PF73">
        <v>4719</v>
      </c>
      <c r="PG73">
        <v>0</v>
      </c>
      <c r="PH73">
        <v>0</v>
      </c>
      <c r="PI73">
        <v>0</v>
      </c>
      <c r="PJ73">
        <v>70</v>
      </c>
      <c r="PK73">
        <v>155</v>
      </c>
      <c r="PL73">
        <v>225</v>
      </c>
      <c r="PM73">
        <v>297</v>
      </c>
      <c r="PN73">
        <v>372</v>
      </c>
      <c r="PO73">
        <v>458</v>
      </c>
      <c r="PP73">
        <v>547</v>
      </c>
      <c r="PQ73">
        <v>645</v>
      </c>
      <c r="PR73">
        <v>748</v>
      </c>
      <c r="PS73">
        <v>829</v>
      </c>
      <c r="PT73">
        <v>921</v>
      </c>
      <c r="PU73">
        <v>1022</v>
      </c>
      <c r="PV73">
        <v>1135</v>
      </c>
      <c r="PW73">
        <v>1229</v>
      </c>
      <c r="PX73">
        <v>1349</v>
      </c>
      <c r="PY73">
        <v>1480</v>
      </c>
      <c r="PZ73">
        <v>1591</v>
      </c>
      <c r="QA73">
        <v>1706</v>
      </c>
      <c r="QB73">
        <v>1833</v>
      </c>
      <c r="QC73">
        <v>1961</v>
      </c>
      <c r="QD73">
        <v>2074</v>
      </c>
      <c r="QE73">
        <v>2206</v>
      </c>
      <c r="QF73">
        <v>2340</v>
      </c>
      <c r="QG73">
        <v>2468</v>
      </c>
      <c r="QH73">
        <v>2610</v>
      </c>
      <c r="QI73">
        <v>0</v>
      </c>
      <c r="QJ73">
        <v>0</v>
      </c>
      <c r="QK73">
        <v>7603</v>
      </c>
      <c r="QL73">
        <v>7892</v>
      </c>
      <c r="QM73">
        <v>8143</v>
      </c>
      <c r="QN73">
        <v>8315</v>
      </c>
      <c r="QO73">
        <v>8460</v>
      </c>
      <c r="QP73">
        <v>8625</v>
      </c>
      <c r="QQ73">
        <v>8751</v>
      </c>
      <c r="QR73">
        <v>8930</v>
      </c>
      <c r="QS73">
        <v>8975</v>
      </c>
      <c r="QT73">
        <v>9043</v>
      </c>
      <c r="QU73">
        <v>9140</v>
      </c>
      <c r="QV73">
        <v>9153</v>
      </c>
      <c r="QW73">
        <v>9209</v>
      </c>
      <c r="QX73">
        <v>9200</v>
      </c>
      <c r="QY73">
        <v>9208</v>
      </c>
      <c r="QZ73">
        <v>9311</v>
      </c>
      <c r="RA73">
        <v>9276</v>
      </c>
      <c r="RB73">
        <v>9240</v>
      </c>
      <c r="RC73">
        <v>9248</v>
      </c>
      <c r="RD73">
        <v>9252</v>
      </c>
      <c r="RE73">
        <v>9222</v>
      </c>
      <c r="RF73">
        <v>9202</v>
      </c>
      <c r="RG73">
        <v>9130</v>
      </c>
      <c r="RH73">
        <v>9085</v>
      </c>
      <c r="RI73">
        <v>9073</v>
      </c>
      <c r="RJ73">
        <v>8971</v>
      </c>
      <c r="RK73">
        <v>0</v>
      </c>
      <c r="RL73">
        <v>0</v>
      </c>
      <c r="RM73">
        <v>8267</v>
      </c>
      <c r="RN73">
        <v>8204</v>
      </c>
      <c r="RO73">
        <v>8158</v>
      </c>
      <c r="RP73">
        <v>8087</v>
      </c>
      <c r="RQ73">
        <v>8008</v>
      </c>
      <c r="RR73">
        <v>7977</v>
      </c>
      <c r="RS73">
        <v>7937</v>
      </c>
      <c r="RT73">
        <v>7890</v>
      </c>
      <c r="RU73">
        <v>7885</v>
      </c>
      <c r="RV73">
        <v>7836</v>
      </c>
      <c r="RW73">
        <v>7822</v>
      </c>
      <c r="RX73">
        <v>7782</v>
      </c>
      <c r="RY73">
        <v>7785</v>
      </c>
      <c r="RZ73">
        <v>7803</v>
      </c>
      <c r="SA73">
        <v>7782</v>
      </c>
      <c r="SB73">
        <v>7681</v>
      </c>
      <c r="SC73">
        <v>7652</v>
      </c>
      <c r="SD73">
        <v>7628</v>
      </c>
      <c r="SE73">
        <v>7594</v>
      </c>
      <c r="SF73">
        <v>7514</v>
      </c>
      <c r="SG73">
        <v>7420</v>
      </c>
      <c r="SH73">
        <v>7417</v>
      </c>
      <c r="SI73">
        <v>7404</v>
      </c>
      <c r="SJ73">
        <v>7363</v>
      </c>
      <c r="SK73">
        <v>7321</v>
      </c>
      <c r="SL73">
        <v>7298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373030.0797</v>
      </c>
      <c r="SU73">
        <v>366276.39150000003</v>
      </c>
      <c r="SV73">
        <v>360636.42560000002</v>
      </c>
      <c r="SW73">
        <v>351692.6225</v>
      </c>
      <c r="SX73">
        <v>344967.22739999997</v>
      </c>
      <c r="SY73">
        <v>336627.44380000001</v>
      </c>
      <c r="SZ73">
        <v>326822.761</v>
      </c>
      <c r="TA73">
        <v>317035.35639999999</v>
      </c>
      <c r="TB73">
        <v>308799.82610000001</v>
      </c>
      <c r="TC73">
        <v>300901.52970000001</v>
      </c>
      <c r="TD73">
        <v>292914.91279999999</v>
      </c>
      <c r="TE73">
        <v>285773.94130000001</v>
      </c>
      <c r="TF73">
        <v>274364.6459</v>
      </c>
      <c r="TG73">
        <v>265137.63160000002</v>
      </c>
      <c r="TH73">
        <v>255779.06289999999</v>
      </c>
      <c r="TI73">
        <v>247340.8124</v>
      </c>
      <c r="TJ73">
        <v>239656.91740000001</v>
      </c>
      <c r="TK73">
        <v>231378.98009999999</v>
      </c>
      <c r="TL73">
        <v>223799.89079999999</v>
      </c>
      <c r="TM73">
        <v>217218.7218</v>
      </c>
      <c r="TN73">
        <v>210678.81770000001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428976.7794</v>
      </c>
      <c r="TW73">
        <v>458538.35729999997</v>
      </c>
      <c r="TX73">
        <v>487003.83020000003</v>
      </c>
      <c r="TY73">
        <v>517025.93070000003</v>
      </c>
      <c r="TZ73">
        <v>528091.5956</v>
      </c>
      <c r="UA73">
        <v>548264.84310000006</v>
      </c>
      <c r="UB73">
        <v>570552.6753</v>
      </c>
      <c r="UC73">
        <v>578696.26159999997</v>
      </c>
      <c r="UD73">
        <v>583187.25939999998</v>
      </c>
      <c r="UE73">
        <v>587328.13399999996</v>
      </c>
      <c r="UF73">
        <v>589365.61609999998</v>
      </c>
      <c r="UG73">
        <v>591924.10900000005</v>
      </c>
      <c r="UH73">
        <v>589046.08759999997</v>
      </c>
      <c r="UI73">
        <v>586727.42379999999</v>
      </c>
      <c r="UJ73">
        <v>579184.31610000005</v>
      </c>
      <c r="UK73">
        <v>566864.61569999997</v>
      </c>
      <c r="UL73">
        <v>554280.42150000005</v>
      </c>
      <c r="UM73">
        <v>551796.22660000005</v>
      </c>
      <c r="UN73">
        <v>544206.02529999998</v>
      </c>
      <c r="UO73">
        <v>528055.92799999996</v>
      </c>
      <c r="UP73">
        <v>512966.37310000003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547684.27009999997</v>
      </c>
      <c r="UY73">
        <v>555901.95109999995</v>
      </c>
      <c r="UZ73">
        <v>606755.43119999999</v>
      </c>
      <c r="VA73">
        <v>624883.56370000006</v>
      </c>
      <c r="VB73">
        <v>679358.64789999998</v>
      </c>
      <c r="VC73">
        <v>723994.7659</v>
      </c>
      <c r="VD73">
        <v>777368.08409999998</v>
      </c>
      <c r="VE73">
        <v>789426.35479999997</v>
      </c>
      <c r="VF73">
        <v>845041.90330000001</v>
      </c>
      <c r="VG73">
        <v>853137.1666</v>
      </c>
      <c r="VH73">
        <v>860043.98129999998</v>
      </c>
      <c r="VI73">
        <v>850409.43330000003</v>
      </c>
      <c r="VJ73">
        <v>878022.23490000004</v>
      </c>
      <c r="VK73">
        <v>898461.63159999996</v>
      </c>
      <c r="VL73">
        <v>926370.30020000006</v>
      </c>
      <c r="VM73">
        <v>919933.05160000001</v>
      </c>
      <c r="VN73">
        <v>933030.94440000004</v>
      </c>
      <c r="VO73">
        <v>888641.88370000001</v>
      </c>
      <c r="VP73">
        <v>900361.20239999995</v>
      </c>
      <c r="VQ73">
        <v>914700.29570000002</v>
      </c>
      <c r="VR73">
        <v>919563.9423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251053.6508</v>
      </c>
      <c r="WA73">
        <v>365612.1128</v>
      </c>
      <c r="WB73">
        <v>315522.859</v>
      </c>
      <c r="WC73">
        <v>344624.48190000001</v>
      </c>
      <c r="WD73">
        <v>223057.91709999999</v>
      </c>
      <c r="WE73">
        <v>108280.5423</v>
      </c>
      <c r="WF73">
        <v>245295.7268</v>
      </c>
      <c r="WG73">
        <v>408259.18469999998</v>
      </c>
      <c r="WH73">
        <v>462429.49719999998</v>
      </c>
      <c r="WI73">
        <v>320686.19780000002</v>
      </c>
      <c r="WJ73">
        <v>373614.9877</v>
      </c>
      <c r="WK73">
        <v>453416.24729999999</v>
      </c>
      <c r="WL73">
        <v>440209.94880000001</v>
      </c>
      <c r="WM73">
        <v>427388.29979999998</v>
      </c>
      <c r="WN73">
        <v>221301.38500000001</v>
      </c>
      <c r="WO73">
        <v>644567.14080000005</v>
      </c>
      <c r="WP73">
        <v>704017.50820000004</v>
      </c>
      <c r="WQ73">
        <v>658196.87930000003</v>
      </c>
      <c r="WR73">
        <v>614448.16960000002</v>
      </c>
      <c r="WS73">
        <v>381793.03739999997</v>
      </c>
      <c r="WT73">
        <v>347505.79859999998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24700000</v>
      </c>
      <c r="ZG73">
        <v>24300000</v>
      </c>
      <c r="ZH73">
        <v>23500000</v>
      </c>
      <c r="ZI73">
        <v>22800000</v>
      </c>
      <c r="ZJ73">
        <v>22100000</v>
      </c>
      <c r="ZK73">
        <v>21400000</v>
      </c>
      <c r="ZL73">
        <v>20800000</v>
      </c>
      <c r="ZM73">
        <v>20300000</v>
      </c>
      <c r="ZN73">
        <v>19800000</v>
      </c>
      <c r="ZO73">
        <v>19100000</v>
      </c>
      <c r="ZP73">
        <v>18400000</v>
      </c>
      <c r="ZQ73">
        <v>17700000</v>
      </c>
      <c r="ZR73">
        <v>17000000</v>
      </c>
      <c r="ZS73">
        <v>16400000</v>
      </c>
      <c r="ZT73">
        <v>15800000</v>
      </c>
      <c r="ZU73">
        <v>15200000</v>
      </c>
      <c r="ZV73">
        <v>14500000</v>
      </c>
      <c r="ZW73">
        <v>14100000</v>
      </c>
      <c r="ZX73">
        <v>13600000</v>
      </c>
      <c r="ZY73">
        <v>13100000</v>
      </c>
      <c r="ZZ73">
        <v>12400000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33800000</v>
      </c>
      <c r="ABK73">
        <v>34500000</v>
      </c>
      <c r="ABL73">
        <v>35000000</v>
      </c>
      <c r="ABM73">
        <v>35300000</v>
      </c>
      <c r="ABN73">
        <v>35800000</v>
      </c>
      <c r="ABO73">
        <v>36000000</v>
      </c>
      <c r="ABP73">
        <v>36000000</v>
      </c>
      <c r="ABQ73">
        <v>36200000</v>
      </c>
      <c r="ABR73">
        <v>36400000</v>
      </c>
      <c r="ABS73">
        <v>36300000</v>
      </c>
      <c r="ABT73">
        <v>35800000</v>
      </c>
      <c r="ABU73">
        <v>35200000</v>
      </c>
      <c r="ABV73">
        <v>34700000</v>
      </c>
      <c r="ABW73">
        <v>34300000</v>
      </c>
      <c r="ABX73">
        <v>33500000</v>
      </c>
      <c r="ABY73">
        <v>32900000</v>
      </c>
      <c r="ABZ73">
        <v>32300000</v>
      </c>
      <c r="ACA73">
        <v>31500000</v>
      </c>
      <c r="ACB73">
        <v>30600000</v>
      </c>
      <c r="ACC73">
        <v>29900000</v>
      </c>
      <c r="ACD73">
        <v>29000000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1430000</v>
      </c>
      <c r="ADO73">
        <v>1410000</v>
      </c>
      <c r="ADP73">
        <v>1400000</v>
      </c>
      <c r="ADQ73">
        <v>1360000</v>
      </c>
      <c r="ADR73">
        <v>1330000</v>
      </c>
      <c r="ADS73">
        <v>1310000</v>
      </c>
      <c r="ADT73">
        <v>1270000</v>
      </c>
      <c r="ADU73">
        <v>1240000</v>
      </c>
      <c r="ADV73">
        <v>1210000</v>
      </c>
      <c r="ADW73">
        <v>1170000</v>
      </c>
      <c r="ADX73">
        <v>1150000</v>
      </c>
      <c r="ADY73">
        <v>1110000</v>
      </c>
      <c r="ADZ73">
        <v>1080000</v>
      </c>
      <c r="AEA73">
        <v>1050000</v>
      </c>
      <c r="AEB73">
        <v>1020000</v>
      </c>
      <c r="AEC73">
        <v>982741.07050000003</v>
      </c>
      <c r="AED73">
        <v>952048.32369999995</v>
      </c>
      <c r="AEE73">
        <v>917086.53410000005</v>
      </c>
      <c r="AEF73">
        <v>885986.78870000003</v>
      </c>
      <c r="AEG73">
        <v>859045.17039999994</v>
      </c>
      <c r="AEH73">
        <v>824648.21189999999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6690000</v>
      </c>
      <c r="AEQ73">
        <v>6470000</v>
      </c>
      <c r="AER73">
        <v>6240000</v>
      </c>
      <c r="AES73">
        <v>6060000</v>
      </c>
      <c r="AET73">
        <v>5840000</v>
      </c>
      <c r="AEU73">
        <v>5660000</v>
      </c>
      <c r="AEV73">
        <v>5470000</v>
      </c>
      <c r="AEW73">
        <v>5310000</v>
      </c>
      <c r="AEX73">
        <v>5170000</v>
      </c>
      <c r="AEY73">
        <v>5000000</v>
      </c>
      <c r="AEZ73">
        <v>4800000</v>
      </c>
      <c r="AFA73">
        <v>4640000</v>
      </c>
      <c r="AFB73">
        <v>4490000</v>
      </c>
      <c r="AFC73">
        <v>4340000</v>
      </c>
      <c r="AFD73">
        <v>4170000</v>
      </c>
      <c r="AFE73">
        <v>4000000</v>
      </c>
      <c r="AFF73">
        <v>3880000</v>
      </c>
      <c r="AFG73">
        <v>3760000</v>
      </c>
      <c r="AFH73">
        <v>3630000</v>
      </c>
      <c r="AFI73">
        <v>3500000</v>
      </c>
      <c r="AFJ73">
        <v>3390000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245.99529000000001</v>
      </c>
      <c r="AGU73">
        <v>262.9472773</v>
      </c>
      <c r="AGV73">
        <v>279.27070689999999</v>
      </c>
      <c r="AGW73">
        <v>296.48677930000002</v>
      </c>
      <c r="AGX73">
        <v>302.83234759999999</v>
      </c>
      <c r="AGY73">
        <v>314.40062849999998</v>
      </c>
      <c r="AGZ73">
        <v>327.18151089999998</v>
      </c>
      <c r="AHA73">
        <v>331.85142300000001</v>
      </c>
      <c r="AHB73">
        <v>334.4267706</v>
      </c>
      <c r="AHC73">
        <v>336.80134120000002</v>
      </c>
      <c r="AHD73">
        <v>337.96972840000001</v>
      </c>
      <c r="AHE73">
        <v>339.43688750000001</v>
      </c>
      <c r="AHF73">
        <v>337.78649589999998</v>
      </c>
      <c r="AHG73">
        <v>336.45686590000003</v>
      </c>
      <c r="AHH73">
        <v>332.13129620000001</v>
      </c>
      <c r="AHI73">
        <v>325.06660549999998</v>
      </c>
      <c r="AHJ73">
        <v>317.85024170000003</v>
      </c>
      <c r="AHK73">
        <v>316.42568849999998</v>
      </c>
      <c r="AHL73">
        <v>312.0731131</v>
      </c>
      <c r="AHM73">
        <v>302.81189419999998</v>
      </c>
      <c r="AHN73">
        <v>294.15883969999999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31.716769660000001</v>
      </c>
      <c r="AHW73">
        <v>32.192661170000001</v>
      </c>
      <c r="AHX73">
        <v>35.137620890000001</v>
      </c>
      <c r="AHY73">
        <v>36.187433409999997</v>
      </c>
      <c r="AHZ73">
        <v>39.342122689999997</v>
      </c>
      <c r="AIA73">
        <v>41.927030729999998</v>
      </c>
      <c r="AIB73">
        <v>45.017915989999999</v>
      </c>
      <c r="AIC73">
        <v>45.716218670000003</v>
      </c>
      <c r="AID73">
        <v>48.936953019999997</v>
      </c>
      <c r="AIE73">
        <v>49.405755239999998</v>
      </c>
      <c r="AIF73">
        <v>49.805733590000003</v>
      </c>
      <c r="AIG73">
        <v>49.247790350000002</v>
      </c>
      <c r="AIH73">
        <v>50.846866519999999</v>
      </c>
      <c r="AII73">
        <v>52.030525920000002</v>
      </c>
      <c r="AIJ73">
        <v>53.646735960000001</v>
      </c>
      <c r="AIK73">
        <v>53.273950499999998</v>
      </c>
      <c r="AIL73">
        <v>54.032458409999997</v>
      </c>
      <c r="AIM73">
        <v>51.461857629999997</v>
      </c>
      <c r="AIN73">
        <v>52.140531369999998</v>
      </c>
      <c r="AIO73">
        <v>52.970918040000001</v>
      </c>
      <c r="AIP73">
        <v>53.252575129999997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2.1388032670000001</v>
      </c>
      <c r="AIY73">
        <v>3.1147620389999999</v>
      </c>
      <c r="AIZ73">
        <v>2.6880362789999999</v>
      </c>
      <c r="AJA73">
        <v>2.9359619559999999</v>
      </c>
      <c r="AJB73">
        <v>1.900299</v>
      </c>
      <c r="AJC73">
        <v>0.92247524299999994</v>
      </c>
      <c r="AJD73">
        <v>2.0897497409999999</v>
      </c>
      <c r="AJE73">
        <v>3.4780855609999999</v>
      </c>
      <c r="AJF73">
        <v>3.9395791139999998</v>
      </c>
      <c r="AJG73">
        <v>2.7320243510000002</v>
      </c>
      <c r="AJH73">
        <v>3.1829409919999998</v>
      </c>
      <c r="AJI73">
        <v>3.8627924660000001</v>
      </c>
      <c r="AJJ73">
        <v>3.7502839469999998</v>
      </c>
      <c r="AJK73">
        <v>3.6410523760000002</v>
      </c>
      <c r="AJL73">
        <v>1.8853345640000001</v>
      </c>
      <c r="AJM73">
        <v>5.4912657190000003</v>
      </c>
      <c r="AJN73">
        <v>5.9977416840000002</v>
      </c>
      <c r="AJO73">
        <v>5.607381653</v>
      </c>
      <c r="AJP73">
        <v>5.2346729400000003</v>
      </c>
      <c r="AJQ73">
        <v>3.2526123120000001</v>
      </c>
      <c r="AJR73">
        <v>2.960508779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183.67624330000001</v>
      </c>
      <c r="AKA73">
        <v>228.66279270000001</v>
      </c>
      <c r="AKB73">
        <v>121.0041647</v>
      </c>
      <c r="AKC73">
        <v>203.39092919999999</v>
      </c>
      <c r="AKD73">
        <v>272.24186479999997</v>
      </c>
      <c r="AKE73">
        <v>247.1916296</v>
      </c>
      <c r="AKF73">
        <v>70.533573619999999</v>
      </c>
      <c r="AKG73">
        <v>216.62872429999999</v>
      </c>
      <c r="AKH73">
        <v>292.88917980000002</v>
      </c>
      <c r="AKI73">
        <v>334.9511511</v>
      </c>
      <c r="AKJ73">
        <v>359.04819420000001</v>
      </c>
      <c r="AKK73">
        <v>356.21444489999999</v>
      </c>
      <c r="AKL73">
        <v>268.00237809999999</v>
      </c>
      <c r="AKM73">
        <v>259.39285039999999</v>
      </c>
      <c r="AKN73">
        <v>277.79230200000001</v>
      </c>
      <c r="AKO73">
        <v>324.44078889999997</v>
      </c>
      <c r="AKP73">
        <v>393.7093777</v>
      </c>
      <c r="AKQ73">
        <v>296.76693590000002</v>
      </c>
      <c r="AKR73">
        <v>317.17609190000002</v>
      </c>
      <c r="AKS73">
        <v>353.1961976</v>
      </c>
      <c r="AKT73">
        <v>333.89891210000002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99.946558629999998</v>
      </c>
      <c r="AME73">
        <v>98.039092969999999</v>
      </c>
      <c r="AMF73">
        <v>94.879095370000002</v>
      </c>
      <c r="AMG73">
        <v>92.352123689999999</v>
      </c>
      <c r="AMH73">
        <v>89.145636100000004</v>
      </c>
      <c r="AMI73">
        <v>86.549161260000005</v>
      </c>
      <c r="AMJ73">
        <v>84.244740269999994</v>
      </c>
      <c r="AMK73">
        <v>81.948603439999999</v>
      </c>
      <c r="AML73">
        <v>80.071762129999996</v>
      </c>
      <c r="AMM73">
        <v>77.343449660000005</v>
      </c>
      <c r="AMN73">
        <v>74.465772990000005</v>
      </c>
      <c r="AMO73">
        <v>71.5967682</v>
      </c>
      <c r="AMP73">
        <v>68.877031720000005</v>
      </c>
      <c r="AMQ73">
        <v>66.474958439999995</v>
      </c>
      <c r="AMR73">
        <v>63.684541860000003</v>
      </c>
      <c r="AMS73">
        <v>61.414966499999998</v>
      </c>
      <c r="AMT73">
        <v>58.418358359999999</v>
      </c>
      <c r="AMU73">
        <v>56.990469570000002</v>
      </c>
      <c r="AMV73">
        <v>54.875157479999999</v>
      </c>
      <c r="AMW73">
        <v>52.871564669999998</v>
      </c>
      <c r="AMX73">
        <v>50.29425251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330.1106752</v>
      </c>
      <c r="ANG73">
        <v>340.86231029999999</v>
      </c>
      <c r="ANH73">
        <v>181.43317049999999</v>
      </c>
      <c r="ANI73">
        <v>167.00129509999999</v>
      </c>
      <c r="ANJ73">
        <v>253.1727539</v>
      </c>
      <c r="ANK73">
        <v>141.2801983</v>
      </c>
      <c r="ANL73">
        <v>173.44159210000001</v>
      </c>
      <c r="ANM73">
        <v>159.9904942</v>
      </c>
      <c r="ANN73">
        <v>219.4651609</v>
      </c>
      <c r="ANO73">
        <v>191.62480780000001</v>
      </c>
      <c r="ANP73">
        <v>191.39877870000001</v>
      </c>
      <c r="ANQ73">
        <v>133.2435649</v>
      </c>
      <c r="ANR73">
        <v>113.54205589999999</v>
      </c>
      <c r="ANS73">
        <v>150.69857970000001</v>
      </c>
      <c r="ANT73">
        <v>56.95976933</v>
      </c>
      <c r="ANU73">
        <v>81.458161399999995</v>
      </c>
      <c r="ANV73">
        <v>110.51292239999999</v>
      </c>
      <c r="ANW73">
        <v>105.57733349999999</v>
      </c>
      <c r="ANX73">
        <v>66.568632289999996</v>
      </c>
      <c r="ANY73">
        <v>51.692750109999999</v>
      </c>
      <c r="ANZ73">
        <v>52.175548550000002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70.121020529999996</v>
      </c>
      <c r="AOI73">
        <v>71.544076930000003</v>
      </c>
      <c r="AOJ73">
        <v>72.672806300000005</v>
      </c>
      <c r="AOK73">
        <v>73.232534680000001</v>
      </c>
      <c r="AOL73">
        <v>74.229974389999995</v>
      </c>
      <c r="AOM73">
        <v>74.650304469999995</v>
      </c>
      <c r="AON73">
        <v>74.771033549999999</v>
      </c>
      <c r="AOO73">
        <v>75.102262429999996</v>
      </c>
      <c r="AOP73">
        <v>75.532552570000007</v>
      </c>
      <c r="AOQ73">
        <v>75.256342020000005</v>
      </c>
      <c r="AOR73">
        <v>74.246737190000005</v>
      </c>
      <c r="AOS73">
        <v>73.082376719999999</v>
      </c>
      <c r="AOT73">
        <v>72.068220830000001</v>
      </c>
      <c r="AOU73">
        <v>71.192273599999993</v>
      </c>
      <c r="AOV73">
        <v>69.529770650000003</v>
      </c>
      <c r="AOW73">
        <v>68.184555739999993</v>
      </c>
      <c r="AOX73">
        <v>66.959171330000004</v>
      </c>
      <c r="AOY73">
        <v>65.315418539999996</v>
      </c>
      <c r="AOZ73">
        <v>63.507714399999998</v>
      </c>
      <c r="APA73">
        <v>61.946894299999997</v>
      </c>
      <c r="APB73">
        <v>60.168116189999999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768.06761719999997</v>
      </c>
      <c r="APK73">
        <v>884.29817869999999</v>
      </c>
      <c r="APL73">
        <v>938.609647</v>
      </c>
      <c r="APM73">
        <v>875.20584020000001</v>
      </c>
      <c r="APN73">
        <v>1034.7771720000001</v>
      </c>
      <c r="APO73">
        <v>795.02258440000003</v>
      </c>
      <c r="APP73">
        <v>857.23517330000004</v>
      </c>
      <c r="APQ73">
        <v>834.08142199999998</v>
      </c>
      <c r="APR73">
        <v>1040.9658489999999</v>
      </c>
      <c r="APS73">
        <v>831.44358220000004</v>
      </c>
      <c r="APT73">
        <v>1003.2641159999999</v>
      </c>
      <c r="APU73">
        <v>1002.508944</v>
      </c>
      <c r="APV73">
        <v>830.35742540000001</v>
      </c>
      <c r="APW73">
        <v>838.54985929999998</v>
      </c>
      <c r="APX73">
        <v>926.46963029999995</v>
      </c>
      <c r="APY73">
        <v>838.55894090000004</v>
      </c>
      <c r="APZ73">
        <v>749.21776729999999</v>
      </c>
      <c r="AQA73">
        <v>959.3966011</v>
      </c>
      <c r="AQB73">
        <v>924.47170489999996</v>
      </c>
      <c r="AQC73">
        <v>824.05443890000004</v>
      </c>
      <c r="AQD73">
        <v>862.25946799999997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102.5586344</v>
      </c>
      <c r="ARO73">
        <v>99.072196759999997</v>
      </c>
      <c r="ARP73">
        <v>95.617017070000003</v>
      </c>
      <c r="ARQ73">
        <v>92.773226469999997</v>
      </c>
      <c r="ARR73">
        <v>89.511362070000004</v>
      </c>
      <c r="ARS73">
        <v>86.748969669999994</v>
      </c>
      <c r="ART73">
        <v>83.791606200000004</v>
      </c>
      <c r="ARU73">
        <v>81.382435220000005</v>
      </c>
      <c r="ARV73">
        <v>79.194759910000002</v>
      </c>
      <c r="ARW73">
        <v>76.681189529999997</v>
      </c>
      <c r="ARX73">
        <v>73.481524059999998</v>
      </c>
      <c r="ARY73">
        <v>71.071932899999993</v>
      </c>
      <c r="ARZ73">
        <v>68.785456699999997</v>
      </c>
      <c r="ASA73">
        <v>66.484331900000001</v>
      </c>
      <c r="ASB73">
        <v>63.867906679999997</v>
      </c>
      <c r="ASC73">
        <v>61.231961519999999</v>
      </c>
      <c r="ASD73">
        <v>59.424470540000002</v>
      </c>
      <c r="ASE73">
        <v>57.592539299999999</v>
      </c>
      <c r="ASF73">
        <v>55.605454260000002</v>
      </c>
      <c r="ASG73">
        <v>53.677931860000001</v>
      </c>
      <c r="ASH73">
        <v>51.950771580000001</v>
      </c>
    </row>
    <row r="74" spans="3:1178" x14ac:dyDescent="0.25">
      <c r="C74">
        <v>0</v>
      </c>
      <c r="D74">
        <v>0</v>
      </c>
      <c r="E74">
        <v>0</v>
      </c>
      <c r="F74">
        <v>249</v>
      </c>
      <c r="G74">
        <v>215</v>
      </c>
      <c r="H74">
        <v>220</v>
      </c>
      <c r="I74">
        <v>249</v>
      </c>
      <c r="J74">
        <v>249</v>
      </c>
      <c r="K74">
        <v>273</v>
      </c>
      <c r="L74">
        <v>248</v>
      </c>
      <c r="M74">
        <v>264</v>
      </c>
      <c r="N74">
        <v>274</v>
      </c>
      <c r="O74">
        <v>284</v>
      </c>
      <c r="P74">
        <v>265</v>
      </c>
      <c r="Q74">
        <v>291</v>
      </c>
      <c r="R74">
        <v>296</v>
      </c>
      <c r="S74">
        <v>291</v>
      </c>
      <c r="T74">
        <v>275</v>
      </c>
      <c r="U74">
        <v>288</v>
      </c>
      <c r="V74">
        <v>295</v>
      </c>
      <c r="W74">
        <v>308</v>
      </c>
      <c r="X74">
        <v>287</v>
      </c>
      <c r="Y74">
        <v>293</v>
      </c>
      <c r="Z74">
        <v>289</v>
      </c>
      <c r="AA74">
        <v>288</v>
      </c>
      <c r="AB74">
        <v>282</v>
      </c>
      <c r="AC74">
        <v>259</v>
      </c>
      <c r="AD74">
        <v>285</v>
      </c>
      <c r="AE74">
        <v>0</v>
      </c>
      <c r="AF74">
        <v>0</v>
      </c>
      <c r="AG74">
        <v>0</v>
      </c>
      <c r="AH74">
        <v>55</v>
      </c>
      <c r="AI74">
        <v>71</v>
      </c>
      <c r="AJ74">
        <v>42</v>
      </c>
      <c r="AK74">
        <v>60</v>
      </c>
      <c r="AL74">
        <v>72</v>
      </c>
      <c r="AM74">
        <v>96</v>
      </c>
      <c r="AN74">
        <v>87</v>
      </c>
      <c r="AO74">
        <v>76</v>
      </c>
      <c r="AP74">
        <v>78</v>
      </c>
      <c r="AQ74">
        <v>95</v>
      </c>
      <c r="AR74">
        <v>93</v>
      </c>
      <c r="AS74">
        <v>111</v>
      </c>
      <c r="AT74">
        <v>110</v>
      </c>
      <c r="AU74">
        <v>93</v>
      </c>
      <c r="AV74">
        <v>113</v>
      </c>
      <c r="AW74">
        <v>121</v>
      </c>
      <c r="AX74">
        <v>119</v>
      </c>
      <c r="AY74">
        <v>132</v>
      </c>
      <c r="AZ74">
        <v>124</v>
      </c>
      <c r="BA74">
        <v>124</v>
      </c>
      <c r="BB74">
        <v>124</v>
      </c>
      <c r="BC74">
        <v>149</v>
      </c>
      <c r="BD74">
        <v>138</v>
      </c>
      <c r="BE74">
        <v>133</v>
      </c>
      <c r="BF74">
        <v>139</v>
      </c>
      <c r="BG74">
        <v>0</v>
      </c>
      <c r="BH74">
        <v>0</v>
      </c>
      <c r="BI74">
        <v>0</v>
      </c>
      <c r="BJ74">
        <v>71</v>
      </c>
      <c r="BK74">
        <v>75</v>
      </c>
      <c r="BL74">
        <v>99</v>
      </c>
      <c r="BM74">
        <v>72</v>
      </c>
      <c r="BN74">
        <v>75</v>
      </c>
      <c r="BO74">
        <v>96</v>
      </c>
      <c r="BP74">
        <v>102</v>
      </c>
      <c r="BQ74">
        <v>84</v>
      </c>
      <c r="BR74">
        <v>95</v>
      </c>
      <c r="BS74">
        <v>87</v>
      </c>
      <c r="BT74">
        <v>73</v>
      </c>
      <c r="BU74">
        <v>80</v>
      </c>
      <c r="BV74">
        <v>103</v>
      </c>
      <c r="BW74">
        <v>108</v>
      </c>
      <c r="BX74">
        <v>95</v>
      </c>
      <c r="BY74">
        <v>89</v>
      </c>
      <c r="BZ74">
        <v>109</v>
      </c>
      <c r="CA74">
        <v>97</v>
      </c>
      <c r="CB74">
        <v>103</v>
      </c>
      <c r="CC74">
        <v>107</v>
      </c>
      <c r="CD74">
        <v>107</v>
      </c>
      <c r="CE74">
        <v>92</v>
      </c>
      <c r="CF74">
        <v>73</v>
      </c>
      <c r="CG74">
        <v>100</v>
      </c>
      <c r="CH74">
        <v>109</v>
      </c>
      <c r="CI74">
        <v>0</v>
      </c>
      <c r="CJ74">
        <v>0</v>
      </c>
      <c r="CK74">
        <v>0</v>
      </c>
      <c r="CL74">
        <v>39</v>
      </c>
      <c r="CM74">
        <v>35</v>
      </c>
      <c r="CN74">
        <v>43</v>
      </c>
      <c r="CO74">
        <v>49</v>
      </c>
      <c r="CP74">
        <v>24</v>
      </c>
      <c r="CQ74">
        <v>37</v>
      </c>
      <c r="CR74">
        <v>45</v>
      </c>
      <c r="CS74">
        <v>47</v>
      </c>
      <c r="CT74">
        <v>48</v>
      </c>
      <c r="CU74">
        <v>46</v>
      </c>
      <c r="CV74">
        <v>28</v>
      </c>
      <c r="CW74">
        <v>49</v>
      </c>
      <c r="CX74">
        <v>37</v>
      </c>
      <c r="CY74">
        <v>30</v>
      </c>
      <c r="CZ74">
        <v>38</v>
      </c>
      <c r="DA74">
        <v>35</v>
      </c>
      <c r="DB74">
        <v>34</v>
      </c>
      <c r="DC74">
        <v>45</v>
      </c>
      <c r="DD74">
        <v>47</v>
      </c>
      <c r="DE74">
        <v>31</v>
      </c>
      <c r="DF74">
        <v>40</v>
      </c>
      <c r="DG74">
        <v>44</v>
      </c>
      <c r="DH74">
        <v>44</v>
      </c>
      <c r="DI74">
        <v>49</v>
      </c>
      <c r="DJ74">
        <v>45</v>
      </c>
      <c r="DK74">
        <v>0</v>
      </c>
      <c r="DL74">
        <v>0</v>
      </c>
      <c r="DM74">
        <v>0</v>
      </c>
      <c r="DN74">
        <v>2</v>
      </c>
      <c r="DO74">
        <v>4</v>
      </c>
      <c r="DP74">
        <v>2</v>
      </c>
      <c r="DQ74">
        <v>3</v>
      </c>
      <c r="DR74">
        <v>3</v>
      </c>
      <c r="DS74">
        <v>6</v>
      </c>
      <c r="DT74">
        <v>3</v>
      </c>
      <c r="DU74">
        <v>1</v>
      </c>
      <c r="DV74">
        <v>8</v>
      </c>
      <c r="DW74">
        <v>4</v>
      </c>
      <c r="DX74">
        <v>5</v>
      </c>
      <c r="DY74">
        <v>6</v>
      </c>
      <c r="DZ74">
        <v>2</v>
      </c>
      <c r="EA74">
        <v>10</v>
      </c>
      <c r="EB74">
        <v>6</v>
      </c>
      <c r="EC74">
        <v>5</v>
      </c>
      <c r="ED74">
        <v>4</v>
      </c>
      <c r="EE74">
        <v>10</v>
      </c>
      <c r="EF74">
        <v>10</v>
      </c>
      <c r="EG74">
        <v>5</v>
      </c>
      <c r="EH74">
        <v>14</v>
      </c>
      <c r="EI74">
        <v>9</v>
      </c>
      <c r="EJ74">
        <v>12</v>
      </c>
      <c r="EK74">
        <v>11</v>
      </c>
      <c r="EL74">
        <v>11</v>
      </c>
      <c r="EM74">
        <v>0</v>
      </c>
      <c r="EN74">
        <v>0</v>
      </c>
      <c r="EO74">
        <v>0</v>
      </c>
      <c r="EP74">
        <v>5</v>
      </c>
      <c r="EQ74">
        <v>20</v>
      </c>
      <c r="ER74">
        <v>10</v>
      </c>
      <c r="ES74">
        <v>5</v>
      </c>
      <c r="ET74">
        <v>20</v>
      </c>
      <c r="EU74">
        <v>10</v>
      </c>
      <c r="EV74">
        <v>20</v>
      </c>
      <c r="EW74">
        <v>20</v>
      </c>
      <c r="EX74">
        <v>15</v>
      </c>
      <c r="EY74">
        <v>20</v>
      </c>
      <c r="EZ74">
        <v>20</v>
      </c>
      <c r="FA74">
        <v>30</v>
      </c>
      <c r="FB74">
        <v>5</v>
      </c>
      <c r="FC74">
        <v>35</v>
      </c>
      <c r="FD74">
        <v>35</v>
      </c>
      <c r="FE74">
        <v>40</v>
      </c>
      <c r="FF74">
        <v>20</v>
      </c>
      <c r="FG74">
        <v>10</v>
      </c>
      <c r="FH74">
        <v>35</v>
      </c>
      <c r="FI74">
        <v>40</v>
      </c>
      <c r="FJ74">
        <v>45</v>
      </c>
      <c r="FK74">
        <v>45</v>
      </c>
      <c r="FL74">
        <v>70</v>
      </c>
      <c r="FM74">
        <v>35</v>
      </c>
      <c r="FN74">
        <v>70</v>
      </c>
      <c r="FO74">
        <v>0</v>
      </c>
      <c r="FP74">
        <v>0</v>
      </c>
      <c r="FQ74">
        <v>6754</v>
      </c>
      <c r="FR74">
        <v>7103</v>
      </c>
      <c r="FS74">
        <v>7475</v>
      </c>
      <c r="FT74">
        <v>7739</v>
      </c>
      <c r="FU74">
        <v>7986</v>
      </c>
      <c r="FV74">
        <v>8246</v>
      </c>
      <c r="FW74">
        <v>8455</v>
      </c>
      <c r="FX74">
        <v>8607</v>
      </c>
      <c r="FY74">
        <v>8758</v>
      </c>
      <c r="FZ74">
        <v>8959</v>
      </c>
      <c r="GA74">
        <v>9099</v>
      </c>
      <c r="GB74">
        <v>9157</v>
      </c>
      <c r="GC74">
        <v>9271</v>
      </c>
      <c r="GD74">
        <v>9358</v>
      </c>
      <c r="GE74">
        <v>9474</v>
      </c>
      <c r="GF74">
        <v>9552</v>
      </c>
      <c r="GG74">
        <v>9615</v>
      </c>
      <c r="GH74">
        <v>9656</v>
      </c>
      <c r="GI74">
        <v>9738</v>
      </c>
      <c r="GJ74">
        <v>9708</v>
      </c>
      <c r="GK74">
        <v>9724</v>
      </c>
      <c r="GL74">
        <v>9808</v>
      </c>
      <c r="GM74">
        <v>9770</v>
      </c>
      <c r="GN74">
        <v>9796</v>
      </c>
      <c r="GO74">
        <v>9741</v>
      </c>
      <c r="GP74">
        <v>9776</v>
      </c>
      <c r="GQ74">
        <v>0</v>
      </c>
      <c r="GR74">
        <v>0</v>
      </c>
      <c r="GS74">
        <v>624</v>
      </c>
      <c r="GT74">
        <v>777</v>
      </c>
      <c r="GU74">
        <v>927</v>
      </c>
      <c r="GV74">
        <v>1055</v>
      </c>
      <c r="GW74">
        <v>1201</v>
      </c>
      <c r="GX74">
        <v>1333</v>
      </c>
      <c r="GY74">
        <v>1450</v>
      </c>
      <c r="GZ74">
        <v>1627</v>
      </c>
      <c r="HA74">
        <v>1772</v>
      </c>
      <c r="HB74">
        <v>1927</v>
      </c>
      <c r="HC74">
        <v>2065</v>
      </c>
      <c r="HD74">
        <v>2210</v>
      </c>
      <c r="HE74">
        <v>2327</v>
      </c>
      <c r="HF74">
        <v>2452</v>
      </c>
      <c r="HG74">
        <v>2591</v>
      </c>
      <c r="HH74">
        <v>2721</v>
      </c>
      <c r="HI74">
        <v>2824</v>
      </c>
      <c r="HJ74">
        <v>2939</v>
      </c>
      <c r="HK74">
        <v>3039</v>
      </c>
      <c r="HL74">
        <v>3145</v>
      </c>
      <c r="HM74">
        <v>3223</v>
      </c>
      <c r="HN74">
        <v>3295</v>
      </c>
      <c r="HO74">
        <v>3402</v>
      </c>
      <c r="HP74">
        <v>3476</v>
      </c>
      <c r="HQ74">
        <v>3573</v>
      </c>
      <c r="HR74">
        <v>3654</v>
      </c>
      <c r="HS74">
        <v>0</v>
      </c>
      <c r="HT74">
        <v>0</v>
      </c>
      <c r="HU74">
        <v>75</v>
      </c>
      <c r="HV74">
        <v>71</v>
      </c>
      <c r="HW74">
        <v>72</v>
      </c>
      <c r="HX74">
        <v>79</v>
      </c>
      <c r="HY74">
        <v>84</v>
      </c>
      <c r="HZ74">
        <v>102</v>
      </c>
      <c r="IA74">
        <v>110</v>
      </c>
      <c r="IB74">
        <v>115</v>
      </c>
      <c r="IC74">
        <v>134</v>
      </c>
      <c r="ID74">
        <v>149</v>
      </c>
      <c r="IE74">
        <v>162</v>
      </c>
      <c r="IF74">
        <v>187</v>
      </c>
      <c r="IG74">
        <v>205</v>
      </c>
      <c r="IH74">
        <v>233</v>
      </c>
      <c r="II74">
        <v>249</v>
      </c>
      <c r="IJ74">
        <v>270</v>
      </c>
      <c r="IK74">
        <v>290</v>
      </c>
      <c r="IL74">
        <v>303</v>
      </c>
      <c r="IM74">
        <v>326</v>
      </c>
      <c r="IN74">
        <v>343</v>
      </c>
      <c r="IO74">
        <v>355</v>
      </c>
      <c r="IP74">
        <v>370</v>
      </c>
      <c r="IQ74">
        <v>397</v>
      </c>
      <c r="IR74">
        <v>406</v>
      </c>
      <c r="IS74">
        <v>412</v>
      </c>
      <c r="IT74">
        <v>429</v>
      </c>
      <c r="IU74">
        <v>0</v>
      </c>
      <c r="IV74">
        <v>0</v>
      </c>
      <c r="IW74">
        <v>4</v>
      </c>
      <c r="IX74">
        <v>5</v>
      </c>
      <c r="IY74">
        <v>6</v>
      </c>
      <c r="IZ74">
        <v>5</v>
      </c>
      <c r="JA74">
        <v>7</v>
      </c>
      <c r="JB74">
        <v>8</v>
      </c>
      <c r="JC74">
        <v>6</v>
      </c>
      <c r="JD74">
        <v>12</v>
      </c>
      <c r="JE74">
        <v>7</v>
      </c>
      <c r="JF74">
        <v>7</v>
      </c>
      <c r="JG74">
        <v>11</v>
      </c>
      <c r="JH74">
        <v>9</v>
      </c>
      <c r="JI74">
        <v>9</v>
      </c>
      <c r="JJ74">
        <v>10</v>
      </c>
      <c r="JK74">
        <v>12</v>
      </c>
      <c r="JL74">
        <v>13</v>
      </c>
      <c r="JM74">
        <v>15</v>
      </c>
      <c r="JN74">
        <v>15</v>
      </c>
      <c r="JO74">
        <v>15</v>
      </c>
      <c r="JP74">
        <v>16</v>
      </c>
      <c r="JQ74">
        <v>16</v>
      </c>
      <c r="JR74">
        <v>16</v>
      </c>
      <c r="JS74">
        <v>17</v>
      </c>
      <c r="JT74">
        <v>22</v>
      </c>
      <c r="JU74">
        <v>28</v>
      </c>
      <c r="JV74">
        <v>23</v>
      </c>
      <c r="JW74">
        <v>0</v>
      </c>
      <c r="JX74">
        <v>0</v>
      </c>
      <c r="JY74">
        <v>0</v>
      </c>
      <c r="JZ74">
        <v>8</v>
      </c>
      <c r="KA74">
        <v>15</v>
      </c>
      <c r="KB74">
        <v>27</v>
      </c>
      <c r="KC74">
        <v>37</v>
      </c>
      <c r="KD74">
        <v>44</v>
      </c>
      <c r="KE74">
        <v>61</v>
      </c>
      <c r="KF74">
        <v>72</v>
      </c>
      <c r="KG74">
        <v>90</v>
      </c>
      <c r="KH74">
        <v>101</v>
      </c>
      <c r="KI74">
        <v>121</v>
      </c>
      <c r="KJ74">
        <v>149</v>
      </c>
      <c r="KK74">
        <v>169</v>
      </c>
      <c r="KL74">
        <v>188</v>
      </c>
      <c r="KM74">
        <v>209</v>
      </c>
      <c r="KN74">
        <v>234</v>
      </c>
      <c r="KO74">
        <v>262</v>
      </c>
      <c r="KP74">
        <v>290</v>
      </c>
      <c r="KQ74">
        <v>319</v>
      </c>
      <c r="KR74">
        <v>357</v>
      </c>
      <c r="KS74">
        <v>391</v>
      </c>
      <c r="KT74">
        <v>423</v>
      </c>
      <c r="KU74">
        <v>458</v>
      </c>
      <c r="KV74">
        <v>503</v>
      </c>
      <c r="KW74">
        <v>544</v>
      </c>
      <c r="KX74">
        <v>586</v>
      </c>
      <c r="KY74">
        <v>0</v>
      </c>
      <c r="KZ74">
        <v>0</v>
      </c>
      <c r="LA74">
        <v>0</v>
      </c>
      <c r="LB74">
        <v>173</v>
      </c>
      <c r="LC74">
        <v>339</v>
      </c>
      <c r="LD74">
        <v>522</v>
      </c>
      <c r="LE74">
        <v>671</v>
      </c>
      <c r="LF74">
        <v>843</v>
      </c>
      <c r="LG74">
        <v>1010</v>
      </c>
      <c r="LH74">
        <v>1169</v>
      </c>
      <c r="LI74">
        <v>1313</v>
      </c>
      <c r="LJ74">
        <v>1456</v>
      </c>
      <c r="LK74">
        <v>1605</v>
      </c>
      <c r="LL74">
        <v>1760</v>
      </c>
      <c r="LM74">
        <v>1912</v>
      </c>
      <c r="LN74">
        <v>2046</v>
      </c>
      <c r="LO74">
        <v>2197</v>
      </c>
      <c r="LP74">
        <v>2330</v>
      </c>
      <c r="LQ74">
        <v>2447</v>
      </c>
      <c r="LR74">
        <v>2586</v>
      </c>
      <c r="LS74">
        <v>2695</v>
      </c>
      <c r="LT74">
        <v>2830</v>
      </c>
      <c r="LU74">
        <v>2958</v>
      </c>
      <c r="LV74">
        <v>3077</v>
      </c>
      <c r="LW74">
        <v>3195</v>
      </c>
      <c r="LX74">
        <v>3326</v>
      </c>
      <c r="LY74">
        <v>3422</v>
      </c>
      <c r="LZ74">
        <v>3549</v>
      </c>
      <c r="MA74">
        <v>0</v>
      </c>
      <c r="MB74">
        <v>0</v>
      </c>
      <c r="MC74">
        <v>1439</v>
      </c>
      <c r="MD74">
        <v>1507</v>
      </c>
      <c r="ME74">
        <v>1580</v>
      </c>
      <c r="MF74">
        <v>1636</v>
      </c>
      <c r="MG74">
        <v>1711</v>
      </c>
      <c r="MH74">
        <v>1745</v>
      </c>
      <c r="MI74">
        <v>1806</v>
      </c>
      <c r="MJ74">
        <v>1879</v>
      </c>
      <c r="MK74">
        <v>1925</v>
      </c>
      <c r="ML74">
        <v>1987</v>
      </c>
      <c r="MM74">
        <v>2056</v>
      </c>
      <c r="MN74">
        <v>2086</v>
      </c>
      <c r="MO74">
        <v>2111</v>
      </c>
      <c r="MP74">
        <v>2168</v>
      </c>
      <c r="MQ74">
        <v>2204</v>
      </c>
      <c r="MR74">
        <v>2224</v>
      </c>
      <c r="MS74">
        <v>2233</v>
      </c>
      <c r="MT74">
        <v>2255</v>
      </c>
      <c r="MU74">
        <v>2300</v>
      </c>
      <c r="MV74">
        <v>2341</v>
      </c>
      <c r="MW74">
        <v>2360</v>
      </c>
      <c r="MX74">
        <v>2371</v>
      </c>
      <c r="MY74">
        <v>2377</v>
      </c>
      <c r="MZ74">
        <v>2359</v>
      </c>
      <c r="NA74">
        <v>2382</v>
      </c>
      <c r="NB74">
        <v>2383</v>
      </c>
      <c r="NC74">
        <v>0</v>
      </c>
      <c r="ND74">
        <v>0</v>
      </c>
      <c r="NE74">
        <v>0</v>
      </c>
      <c r="NF74">
        <v>43</v>
      </c>
      <c r="NG74">
        <v>89</v>
      </c>
      <c r="NH74">
        <v>124</v>
      </c>
      <c r="NI74">
        <v>163</v>
      </c>
      <c r="NJ74">
        <v>210</v>
      </c>
      <c r="NK74">
        <v>245</v>
      </c>
      <c r="NL74">
        <v>281</v>
      </c>
      <c r="NM74">
        <v>335</v>
      </c>
      <c r="NN74">
        <v>379</v>
      </c>
      <c r="NO74">
        <v>422</v>
      </c>
      <c r="NP74">
        <v>470</v>
      </c>
      <c r="NQ74">
        <v>522</v>
      </c>
      <c r="NR74">
        <v>575</v>
      </c>
      <c r="NS74">
        <v>642</v>
      </c>
      <c r="NT74">
        <v>694</v>
      </c>
      <c r="NU74">
        <v>771</v>
      </c>
      <c r="NV74">
        <v>836</v>
      </c>
      <c r="NW74">
        <v>888</v>
      </c>
      <c r="NX74">
        <v>954</v>
      </c>
      <c r="NY74">
        <v>1017</v>
      </c>
      <c r="NZ74">
        <v>1085</v>
      </c>
      <c r="OA74">
        <v>1157</v>
      </c>
      <c r="OB74">
        <v>1228</v>
      </c>
      <c r="OC74">
        <v>1283</v>
      </c>
      <c r="OD74">
        <v>1356</v>
      </c>
      <c r="OE74">
        <v>0</v>
      </c>
      <c r="OF74">
        <v>0</v>
      </c>
      <c r="OG74">
        <v>2135</v>
      </c>
      <c r="OH74">
        <v>2267</v>
      </c>
      <c r="OI74">
        <v>2437</v>
      </c>
      <c r="OJ74">
        <v>2592</v>
      </c>
      <c r="OK74">
        <v>2752</v>
      </c>
      <c r="OL74">
        <v>2931</v>
      </c>
      <c r="OM74">
        <v>3120</v>
      </c>
      <c r="ON74">
        <v>3295</v>
      </c>
      <c r="OO74">
        <v>3498</v>
      </c>
      <c r="OP74">
        <v>3679</v>
      </c>
      <c r="OQ74">
        <v>3836</v>
      </c>
      <c r="OR74">
        <v>4027</v>
      </c>
      <c r="OS74">
        <v>4169</v>
      </c>
      <c r="OT74">
        <v>4343</v>
      </c>
      <c r="OU74">
        <v>4496</v>
      </c>
      <c r="OV74">
        <v>4620</v>
      </c>
      <c r="OW74">
        <v>4770</v>
      </c>
      <c r="OX74">
        <v>4882</v>
      </c>
      <c r="OY74">
        <v>4996</v>
      </c>
      <c r="OZ74">
        <v>5102</v>
      </c>
      <c r="PA74">
        <v>5233</v>
      </c>
      <c r="PB74">
        <v>5344</v>
      </c>
      <c r="PC74">
        <v>5381</v>
      </c>
      <c r="PD74">
        <v>5479</v>
      </c>
      <c r="PE74">
        <v>5535</v>
      </c>
      <c r="PF74">
        <v>5614</v>
      </c>
      <c r="PG74">
        <v>0</v>
      </c>
      <c r="PH74">
        <v>0</v>
      </c>
      <c r="PI74">
        <v>0</v>
      </c>
      <c r="PJ74">
        <v>66</v>
      </c>
      <c r="PK74">
        <v>153</v>
      </c>
      <c r="PL74">
        <v>218</v>
      </c>
      <c r="PM74">
        <v>290</v>
      </c>
      <c r="PN74">
        <v>365</v>
      </c>
      <c r="PO74">
        <v>431</v>
      </c>
      <c r="PP74">
        <v>529</v>
      </c>
      <c r="PQ74">
        <v>598</v>
      </c>
      <c r="PR74">
        <v>672</v>
      </c>
      <c r="PS74">
        <v>763</v>
      </c>
      <c r="PT74">
        <v>868</v>
      </c>
      <c r="PU74">
        <v>990</v>
      </c>
      <c r="PV74">
        <v>1096</v>
      </c>
      <c r="PW74">
        <v>1204</v>
      </c>
      <c r="PX74">
        <v>1324</v>
      </c>
      <c r="PY74">
        <v>1452</v>
      </c>
      <c r="PZ74">
        <v>1568</v>
      </c>
      <c r="QA74">
        <v>1704</v>
      </c>
      <c r="QB74">
        <v>1852</v>
      </c>
      <c r="QC74">
        <v>1996</v>
      </c>
      <c r="QD74">
        <v>2139</v>
      </c>
      <c r="QE74">
        <v>2314</v>
      </c>
      <c r="QF74">
        <v>2479</v>
      </c>
      <c r="QG74">
        <v>2666</v>
      </c>
      <c r="QH74">
        <v>2831</v>
      </c>
      <c r="QI74">
        <v>0</v>
      </c>
      <c r="QJ74">
        <v>0</v>
      </c>
      <c r="QK74">
        <v>7553</v>
      </c>
      <c r="QL74">
        <v>8339</v>
      </c>
      <c r="QM74">
        <v>8640</v>
      </c>
      <c r="QN74">
        <v>8731</v>
      </c>
      <c r="QO74">
        <v>8657</v>
      </c>
      <c r="QP74">
        <v>8581</v>
      </c>
      <c r="QQ74">
        <v>8478</v>
      </c>
      <c r="QR74">
        <v>8255</v>
      </c>
      <c r="QS74">
        <v>8191</v>
      </c>
      <c r="QT74">
        <v>8073</v>
      </c>
      <c r="QU74">
        <v>7977</v>
      </c>
      <c r="QV74">
        <v>7878</v>
      </c>
      <c r="QW74">
        <v>7760</v>
      </c>
      <c r="QX74">
        <v>7733</v>
      </c>
      <c r="QY74">
        <v>7622</v>
      </c>
      <c r="QZ74">
        <v>7592</v>
      </c>
      <c r="RA74">
        <v>7617</v>
      </c>
      <c r="RB74">
        <v>7513</v>
      </c>
      <c r="RC74">
        <v>7450</v>
      </c>
      <c r="RD74">
        <v>7415</v>
      </c>
      <c r="RE74">
        <v>7441</v>
      </c>
      <c r="RF74">
        <v>7346</v>
      </c>
      <c r="RG74">
        <v>7305</v>
      </c>
      <c r="RH74">
        <v>7261</v>
      </c>
      <c r="RI74">
        <v>7271</v>
      </c>
      <c r="RJ74">
        <v>7212</v>
      </c>
      <c r="RK74">
        <v>0</v>
      </c>
      <c r="RL74">
        <v>0</v>
      </c>
      <c r="RM74">
        <v>8245</v>
      </c>
      <c r="RN74">
        <v>8739</v>
      </c>
      <c r="RO74">
        <v>9241</v>
      </c>
      <c r="RP74">
        <v>9744</v>
      </c>
      <c r="RQ74">
        <v>10267</v>
      </c>
      <c r="RR74">
        <v>10724</v>
      </c>
      <c r="RS74">
        <v>11114</v>
      </c>
      <c r="RT74">
        <v>11551</v>
      </c>
      <c r="RU74">
        <v>11858</v>
      </c>
      <c r="RV74">
        <v>12171</v>
      </c>
      <c r="RW74">
        <v>12410</v>
      </c>
      <c r="RX74">
        <v>12656</v>
      </c>
      <c r="RY74">
        <v>12821</v>
      </c>
      <c r="RZ74">
        <v>13006</v>
      </c>
      <c r="SA74">
        <v>13228</v>
      </c>
      <c r="SB74">
        <v>13331</v>
      </c>
      <c r="SC74">
        <v>13428</v>
      </c>
      <c r="SD74">
        <v>13633</v>
      </c>
      <c r="SE74">
        <v>13762</v>
      </c>
      <c r="SF74">
        <v>13842</v>
      </c>
      <c r="SG74">
        <v>13913</v>
      </c>
      <c r="SH74">
        <v>14044</v>
      </c>
      <c r="SI74">
        <v>14083</v>
      </c>
      <c r="SJ74">
        <v>14129</v>
      </c>
      <c r="SK74">
        <v>14144</v>
      </c>
      <c r="SL74">
        <v>14183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1210000</v>
      </c>
      <c r="SU74">
        <v>1200000</v>
      </c>
      <c r="SV74">
        <v>1190000</v>
      </c>
      <c r="SW74">
        <v>1170000</v>
      </c>
      <c r="SX74">
        <v>1170000</v>
      </c>
      <c r="SY74">
        <v>1150000</v>
      </c>
      <c r="SZ74">
        <v>1120000</v>
      </c>
      <c r="TA74">
        <v>1100000</v>
      </c>
      <c r="TB74">
        <v>1080000</v>
      </c>
      <c r="TC74">
        <v>1060000</v>
      </c>
      <c r="TD74">
        <v>1040000</v>
      </c>
      <c r="TE74">
        <v>1020000</v>
      </c>
      <c r="TF74">
        <v>992604.56389999995</v>
      </c>
      <c r="TG74">
        <v>971877.56319999998</v>
      </c>
      <c r="TH74">
        <v>940663.57830000005</v>
      </c>
      <c r="TI74">
        <v>914770.78619999997</v>
      </c>
      <c r="TJ74">
        <v>895798.99100000004</v>
      </c>
      <c r="TK74">
        <v>866338.17279999994</v>
      </c>
      <c r="TL74">
        <v>843343.37730000005</v>
      </c>
      <c r="TM74">
        <v>814182.90789999999</v>
      </c>
      <c r="TN74">
        <v>793309.04480000003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379020.58110000001</v>
      </c>
      <c r="TW74">
        <v>400279.56689999998</v>
      </c>
      <c r="TX74">
        <v>436059.49469999998</v>
      </c>
      <c r="TY74">
        <v>461088.92099999997</v>
      </c>
      <c r="TZ74">
        <v>486816.69040000002</v>
      </c>
      <c r="UA74">
        <v>506484.98639999999</v>
      </c>
      <c r="UB74">
        <v>526261.46349999995</v>
      </c>
      <c r="UC74">
        <v>537982.87820000004</v>
      </c>
      <c r="UD74">
        <v>550370.70830000006</v>
      </c>
      <c r="UE74">
        <v>564631.4105</v>
      </c>
      <c r="UF74">
        <v>575690.33510000003</v>
      </c>
      <c r="UG74">
        <v>580079.96290000004</v>
      </c>
      <c r="UH74">
        <v>586118.64009999996</v>
      </c>
      <c r="UI74">
        <v>588409.15689999994</v>
      </c>
      <c r="UJ74">
        <v>591196.89930000005</v>
      </c>
      <c r="UK74">
        <v>588212.946</v>
      </c>
      <c r="UL74">
        <v>583838.14659999998</v>
      </c>
      <c r="UM74">
        <v>585240.17700000003</v>
      </c>
      <c r="UN74">
        <v>580553.65930000006</v>
      </c>
      <c r="UO74">
        <v>579373.18440000003</v>
      </c>
      <c r="UP74">
        <v>575250.08649999998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299537.68609999999</v>
      </c>
      <c r="UY74">
        <v>313622.1727</v>
      </c>
      <c r="UZ74">
        <v>318327.88939999999</v>
      </c>
      <c r="VA74">
        <v>360117.6629</v>
      </c>
      <c r="VB74">
        <v>388766.35110000003</v>
      </c>
      <c r="VC74">
        <v>410374.33289999998</v>
      </c>
      <c r="VD74">
        <v>459906.51</v>
      </c>
      <c r="VE74">
        <v>489490.86</v>
      </c>
      <c r="VF74">
        <v>540143.83319999999</v>
      </c>
      <c r="VG74">
        <v>560422.57790000003</v>
      </c>
      <c r="VH74">
        <v>589987.50749999995</v>
      </c>
      <c r="VI74">
        <v>615233.28720000002</v>
      </c>
      <c r="VJ74">
        <v>624090.01009999996</v>
      </c>
      <c r="VK74">
        <v>651905.99919999996</v>
      </c>
      <c r="VL74">
        <v>665923.39549999998</v>
      </c>
      <c r="VM74">
        <v>669146.60869999998</v>
      </c>
      <c r="VN74">
        <v>677107.19330000004</v>
      </c>
      <c r="VO74">
        <v>705357.00789999997</v>
      </c>
      <c r="VP74">
        <v>700337.34860000003</v>
      </c>
      <c r="VQ74">
        <v>689987.53559999994</v>
      </c>
      <c r="VR74">
        <v>697531.93700000003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231016.40830000001</v>
      </c>
      <c r="WA74">
        <v>168215.83129999999</v>
      </c>
      <c r="WB74">
        <v>326632.68219999998</v>
      </c>
      <c r="WC74">
        <v>184986.14689999999</v>
      </c>
      <c r="WD74">
        <v>179598.20079999999</v>
      </c>
      <c r="WE74">
        <v>274005.57689999999</v>
      </c>
      <c r="WF74">
        <v>217656.68059999999</v>
      </c>
      <c r="WG74">
        <v>211317.16570000001</v>
      </c>
      <c r="WH74">
        <v>227958.10750000001</v>
      </c>
      <c r="WI74">
        <v>265582.26120000001</v>
      </c>
      <c r="WJ74">
        <v>279334.09350000002</v>
      </c>
      <c r="WK74">
        <v>312920.9412</v>
      </c>
      <c r="WL74">
        <v>303806.739</v>
      </c>
      <c r="WM74">
        <v>294957.99900000001</v>
      </c>
      <c r="WN74">
        <v>305458.12199999997</v>
      </c>
      <c r="WO74">
        <v>296561.28350000002</v>
      </c>
      <c r="WP74">
        <v>287923.57620000001</v>
      </c>
      <c r="WQ74">
        <v>297008.54340000002</v>
      </c>
      <c r="WR74">
        <v>373168.92940000002</v>
      </c>
      <c r="WS74">
        <v>461109.0037</v>
      </c>
      <c r="WT74">
        <v>367736.02929999999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41500000</v>
      </c>
      <c r="ZG74">
        <v>41700000</v>
      </c>
      <c r="ZH74">
        <v>42100000</v>
      </c>
      <c r="ZI74">
        <v>41900000</v>
      </c>
      <c r="ZJ74">
        <v>42000000</v>
      </c>
      <c r="ZK74">
        <v>42200000</v>
      </c>
      <c r="ZL74">
        <v>41600000</v>
      </c>
      <c r="ZM74">
        <v>40800000</v>
      </c>
      <c r="ZN74">
        <v>40700000</v>
      </c>
      <c r="ZO74">
        <v>40200000</v>
      </c>
      <c r="ZP74">
        <v>39400000</v>
      </c>
      <c r="ZQ74">
        <v>38400000</v>
      </c>
      <c r="ZR74">
        <v>37600000</v>
      </c>
      <c r="ZS74">
        <v>37300000</v>
      </c>
      <c r="ZT74">
        <v>36800000</v>
      </c>
      <c r="ZU74">
        <v>36000000</v>
      </c>
      <c r="ZV74">
        <v>35200000</v>
      </c>
      <c r="ZW74">
        <v>34200000</v>
      </c>
      <c r="ZX74">
        <v>33000000</v>
      </c>
      <c r="ZY74">
        <v>32300000</v>
      </c>
      <c r="ZZ74">
        <v>31400000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14100000</v>
      </c>
      <c r="ABK74">
        <v>14600000</v>
      </c>
      <c r="ABL74">
        <v>15000000</v>
      </c>
      <c r="ABM74">
        <v>15400000</v>
      </c>
      <c r="ABN74">
        <v>15800000</v>
      </c>
      <c r="ABO74">
        <v>15900000</v>
      </c>
      <c r="ABP74">
        <v>16300000</v>
      </c>
      <c r="ABQ74">
        <v>16300000</v>
      </c>
      <c r="ABR74">
        <v>16500000</v>
      </c>
      <c r="ABS74">
        <v>16600000</v>
      </c>
      <c r="ABT74">
        <v>16600000</v>
      </c>
      <c r="ABU74">
        <v>16600000</v>
      </c>
      <c r="ABV74">
        <v>16500000</v>
      </c>
      <c r="ABW74">
        <v>16400000</v>
      </c>
      <c r="ABX74">
        <v>16300000</v>
      </c>
      <c r="ABY74">
        <v>16200000</v>
      </c>
      <c r="ABZ74">
        <v>16000000</v>
      </c>
      <c r="ACA74">
        <v>15700000</v>
      </c>
      <c r="ACB74">
        <v>15500000</v>
      </c>
      <c r="ACC74">
        <v>15200000</v>
      </c>
      <c r="ACD74">
        <v>15000000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3520000</v>
      </c>
      <c r="ADO74">
        <v>3370000</v>
      </c>
      <c r="ADP74">
        <v>3190000</v>
      </c>
      <c r="ADQ74">
        <v>3070000</v>
      </c>
      <c r="ADR74">
        <v>2940000</v>
      </c>
      <c r="ADS74">
        <v>2820000</v>
      </c>
      <c r="ADT74">
        <v>2700000</v>
      </c>
      <c r="ADU74">
        <v>2590000</v>
      </c>
      <c r="ADV74">
        <v>2500000</v>
      </c>
      <c r="ADW74">
        <v>2390000</v>
      </c>
      <c r="ADX74">
        <v>2320000</v>
      </c>
      <c r="ADY74">
        <v>2260000</v>
      </c>
      <c r="ADZ74">
        <v>2160000</v>
      </c>
      <c r="AEA74">
        <v>2080000</v>
      </c>
      <c r="AEB74">
        <v>2010000</v>
      </c>
      <c r="AEC74">
        <v>1960000</v>
      </c>
      <c r="AED74">
        <v>1880000</v>
      </c>
      <c r="AEE74">
        <v>1810000</v>
      </c>
      <c r="AEF74">
        <v>1750000</v>
      </c>
      <c r="AEG74">
        <v>1700000</v>
      </c>
      <c r="AEH74">
        <v>1640000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22200000</v>
      </c>
      <c r="AEQ74">
        <v>22300000</v>
      </c>
      <c r="AER74">
        <v>22500000</v>
      </c>
      <c r="AES74">
        <v>22500000</v>
      </c>
      <c r="AET74">
        <v>22400000</v>
      </c>
      <c r="AEU74">
        <v>22200000</v>
      </c>
      <c r="AEV74">
        <v>21900000</v>
      </c>
      <c r="AEW74">
        <v>21600000</v>
      </c>
      <c r="AEX74">
        <v>21300000</v>
      </c>
      <c r="AEY74">
        <v>21000000</v>
      </c>
      <c r="AEZ74">
        <v>20500000</v>
      </c>
      <c r="AFA74">
        <v>20100000</v>
      </c>
      <c r="AFB74">
        <v>19800000</v>
      </c>
      <c r="AFC74">
        <v>19400000</v>
      </c>
      <c r="AFD74">
        <v>18900000</v>
      </c>
      <c r="AFE74">
        <v>18500000</v>
      </c>
      <c r="AFF74">
        <v>18100000</v>
      </c>
      <c r="AFG74">
        <v>17600000</v>
      </c>
      <c r="AFH74">
        <v>17200000</v>
      </c>
      <c r="AFI74">
        <v>16700000</v>
      </c>
      <c r="AFJ74">
        <v>16300000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185.5716242</v>
      </c>
      <c r="AGU74">
        <v>195.98020020000001</v>
      </c>
      <c r="AGV74">
        <v>213.49834999999999</v>
      </c>
      <c r="AGW74">
        <v>225.75296499999999</v>
      </c>
      <c r="AGX74">
        <v>238.34949460000001</v>
      </c>
      <c r="AGY74">
        <v>247.97925559999999</v>
      </c>
      <c r="AGZ74">
        <v>257.66198300000002</v>
      </c>
      <c r="AHA74">
        <v>263.40088500000002</v>
      </c>
      <c r="AHB74">
        <v>269.4660695</v>
      </c>
      <c r="AHC74">
        <v>276.44822779999998</v>
      </c>
      <c r="AHD74">
        <v>281.86276909999998</v>
      </c>
      <c r="AHE74">
        <v>284.01196729999998</v>
      </c>
      <c r="AHF74">
        <v>286.9685538</v>
      </c>
      <c r="AHG74">
        <v>288.09000980000002</v>
      </c>
      <c r="AHH74">
        <v>289.45491170000003</v>
      </c>
      <c r="AHI74">
        <v>287.99394330000001</v>
      </c>
      <c r="AHJ74">
        <v>285.85200520000001</v>
      </c>
      <c r="AHK74">
        <v>286.53845100000001</v>
      </c>
      <c r="AHL74">
        <v>284.24389300000001</v>
      </c>
      <c r="AHM74">
        <v>283.66592270000001</v>
      </c>
      <c r="AHN74">
        <v>281.64721969999999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25.93773805</v>
      </c>
      <c r="AHW74">
        <v>27.15734995</v>
      </c>
      <c r="AHX74">
        <v>27.564830050000001</v>
      </c>
      <c r="AHY74">
        <v>31.183513940000001</v>
      </c>
      <c r="AHZ74">
        <v>33.664277480000003</v>
      </c>
      <c r="AIA74">
        <v>35.535368159999997</v>
      </c>
      <c r="AIB74">
        <v>39.824486669999999</v>
      </c>
      <c r="AIC74">
        <v>42.386271569999998</v>
      </c>
      <c r="AID74">
        <v>46.772442699999999</v>
      </c>
      <c r="AIE74">
        <v>48.528431320000003</v>
      </c>
      <c r="AIF74">
        <v>51.088534549999999</v>
      </c>
      <c r="AIG74">
        <v>53.274631499999998</v>
      </c>
      <c r="AIH74">
        <v>54.041557900000001</v>
      </c>
      <c r="AII74">
        <v>56.450215880000002</v>
      </c>
      <c r="AIJ74">
        <v>57.664018249999998</v>
      </c>
      <c r="AIK74">
        <v>57.943124570000002</v>
      </c>
      <c r="AIL74">
        <v>58.632452039999997</v>
      </c>
      <c r="AIM74">
        <v>61.078676100000003</v>
      </c>
      <c r="AIN74">
        <v>60.644010899999998</v>
      </c>
      <c r="AIO74">
        <v>59.747793989999998</v>
      </c>
      <c r="AIP74">
        <v>60.40108309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1.954684326</v>
      </c>
      <c r="AIY74">
        <v>1.423313829</v>
      </c>
      <c r="AIZ74">
        <v>2.7637161739999998</v>
      </c>
      <c r="AJA74">
        <v>1.565211425</v>
      </c>
      <c r="AJB74">
        <v>1.519622743</v>
      </c>
      <c r="AJC74">
        <v>2.3184258209999999</v>
      </c>
      <c r="AJD74">
        <v>1.8416445180000001</v>
      </c>
      <c r="AJE74">
        <v>1.788004387</v>
      </c>
      <c r="AJF74">
        <v>1.9288073210000001</v>
      </c>
      <c r="AJG74">
        <v>2.24715416</v>
      </c>
      <c r="AJH74">
        <v>2.3635116570000001</v>
      </c>
      <c r="AJI74">
        <v>2.6476978990000002</v>
      </c>
      <c r="AJJ74">
        <v>2.5705804840000002</v>
      </c>
      <c r="AJK74">
        <v>2.4957092080000001</v>
      </c>
      <c r="AJL74">
        <v>2.5845532250000001</v>
      </c>
      <c r="AJM74">
        <v>2.5092749759999999</v>
      </c>
      <c r="AJN74">
        <v>2.4361892969999999</v>
      </c>
      <c r="AJO74">
        <v>2.513059347</v>
      </c>
      <c r="AJP74">
        <v>3.1574703390000001</v>
      </c>
      <c r="AJQ74">
        <v>3.901552052</v>
      </c>
      <c r="AJR74">
        <v>3.1115012900000001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129.8126772</v>
      </c>
      <c r="AKA74">
        <v>228.71676590000001</v>
      </c>
      <c r="AKB74">
        <v>185.37371049999999</v>
      </c>
      <c r="AKC74">
        <v>281.1243604</v>
      </c>
      <c r="AKD74">
        <v>198.30277359999999</v>
      </c>
      <c r="AKE74">
        <v>307.77184640000002</v>
      </c>
      <c r="AKF74">
        <v>343.33374950000001</v>
      </c>
      <c r="AKG74">
        <v>262.43978959999998</v>
      </c>
      <c r="AKH74">
        <v>250.61432500000001</v>
      </c>
      <c r="AKI74">
        <v>252.55362489999999</v>
      </c>
      <c r="AKJ74">
        <v>335.08200140000002</v>
      </c>
      <c r="AKK74">
        <v>316.62493330000001</v>
      </c>
      <c r="AKL74">
        <v>292.1806727</v>
      </c>
      <c r="AKM74">
        <v>330.26876850000002</v>
      </c>
      <c r="AKN74">
        <v>403.80964920000002</v>
      </c>
      <c r="AKO74">
        <v>282.9790759</v>
      </c>
      <c r="AKP74">
        <v>285.93484740000002</v>
      </c>
      <c r="AKQ74">
        <v>298.56357170000001</v>
      </c>
      <c r="AKR74">
        <v>399.63737739999999</v>
      </c>
      <c r="AKS74">
        <v>302.08653729999997</v>
      </c>
      <c r="AKT74">
        <v>292.74002539999998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112.8815633</v>
      </c>
      <c r="AME74">
        <v>113.4248217</v>
      </c>
      <c r="AMF74">
        <v>114.5723747</v>
      </c>
      <c r="AMG74">
        <v>113.9584789</v>
      </c>
      <c r="AMH74">
        <v>114.2027475</v>
      </c>
      <c r="AMI74">
        <v>114.72671819999999</v>
      </c>
      <c r="AMJ74">
        <v>113.01043319999999</v>
      </c>
      <c r="AMK74">
        <v>111.0338105</v>
      </c>
      <c r="AML74">
        <v>110.71056419999999</v>
      </c>
      <c r="AMM74">
        <v>109.2708073</v>
      </c>
      <c r="AMN74">
        <v>107.0508499</v>
      </c>
      <c r="AMO74">
        <v>104.3534556</v>
      </c>
      <c r="AMP74">
        <v>102.3122024</v>
      </c>
      <c r="AMQ74">
        <v>101.3144751</v>
      </c>
      <c r="AMR74">
        <v>100.1170056</v>
      </c>
      <c r="AMS74">
        <v>97.989877849999999</v>
      </c>
      <c r="AMT74">
        <v>95.579233329999994</v>
      </c>
      <c r="AMU74">
        <v>93.030198080000005</v>
      </c>
      <c r="AMV74">
        <v>89.636621700000006</v>
      </c>
      <c r="AMW74">
        <v>87.874339090000007</v>
      </c>
      <c r="AMX74">
        <v>85.35070881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275.31050909999999</v>
      </c>
      <c r="ANG74">
        <v>231.71791469999999</v>
      </c>
      <c r="ANH74">
        <v>264.56593400000003</v>
      </c>
      <c r="ANI74">
        <v>366.55000749999999</v>
      </c>
      <c r="ANJ74">
        <v>254.98950930000001</v>
      </c>
      <c r="ANK74">
        <v>258.63877070000001</v>
      </c>
      <c r="ANL74">
        <v>255.45721879999999</v>
      </c>
      <c r="ANM74">
        <v>302.59667139999999</v>
      </c>
      <c r="ANN74">
        <v>295.46159790000002</v>
      </c>
      <c r="ANO74">
        <v>322.49756580000002</v>
      </c>
      <c r="ANP74">
        <v>255.6402593</v>
      </c>
      <c r="ANQ74">
        <v>411.3848433</v>
      </c>
      <c r="ANR74">
        <v>223.58781429999999</v>
      </c>
      <c r="ANS74">
        <v>207.5831905</v>
      </c>
      <c r="ANT74">
        <v>226.57714480000001</v>
      </c>
      <c r="ANU74">
        <v>205.1378306</v>
      </c>
      <c r="ANV74">
        <v>259.30321359999999</v>
      </c>
      <c r="ANW74">
        <v>229.8105845</v>
      </c>
      <c r="ANX74">
        <v>215.8364201</v>
      </c>
      <c r="ANY74">
        <v>130.21608599999999</v>
      </c>
      <c r="ANZ74">
        <v>200.8960313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98.866864820000004</v>
      </c>
      <c r="AOI74">
        <v>102.1768038</v>
      </c>
      <c r="AOJ74">
        <v>104.7649267</v>
      </c>
      <c r="AOK74">
        <v>107.9799383</v>
      </c>
      <c r="AOL74">
        <v>110.25945280000001</v>
      </c>
      <c r="AOM74">
        <v>111.6162478</v>
      </c>
      <c r="AON74">
        <v>113.760954</v>
      </c>
      <c r="AOO74">
        <v>114.3421268</v>
      </c>
      <c r="AOP74">
        <v>115.64503070000001</v>
      </c>
      <c r="AOQ74">
        <v>116.2321374</v>
      </c>
      <c r="AOR74">
        <v>115.9590563</v>
      </c>
      <c r="AOS74">
        <v>116.2368551</v>
      </c>
      <c r="AOT74">
        <v>115.501074</v>
      </c>
      <c r="AOU74">
        <v>114.7554849</v>
      </c>
      <c r="AOV74">
        <v>113.77694080000001</v>
      </c>
      <c r="AOW74">
        <v>113.29932119999999</v>
      </c>
      <c r="AOX74">
        <v>112.3325967</v>
      </c>
      <c r="AOY74">
        <v>109.8158724</v>
      </c>
      <c r="AOZ74">
        <v>108.5590914</v>
      </c>
      <c r="APA74">
        <v>106.47442409999999</v>
      </c>
      <c r="APB74">
        <v>104.8486537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757.21441110000001</v>
      </c>
      <c r="APK74">
        <v>670.40746669999999</v>
      </c>
      <c r="APL74">
        <v>919.10615129999996</v>
      </c>
      <c r="APM74">
        <v>707.35685809999995</v>
      </c>
      <c r="APN74">
        <v>638.75754180000001</v>
      </c>
      <c r="APO74">
        <v>768.80707580000001</v>
      </c>
      <c r="APP74">
        <v>931.1613036</v>
      </c>
      <c r="APQ74">
        <v>1030.637747</v>
      </c>
      <c r="APR74">
        <v>954.24610859999996</v>
      </c>
      <c r="APS74">
        <v>883.57903550000003</v>
      </c>
      <c r="APT74">
        <v>933.17047630000002</v>
      </c>
      <c r="APU74">
        <v>936.66900989999999</v>
      </c>
      <c r="APV74">
        <v>715.27503539999998</v>
      </c>
      <c r="APW74">
        <v>870.85464549999995</v>
      </c>
      <c r="APX74">
        <v>1012.899081</v>
      </c>
      <c r="APY74">
        <v>812.21090119999997</v>
      </c>
      <c r="APZ74">
        <v>826.31687160000001</v>
      </c>
      <c r="AQA74">
        <v>929.30957260000002</v>
      </c>
      <c r="AQB74">
        <v>909.52486759999999</v>
      </c>
      <c r="AQC74">
        <v>976.5899071</v>
      </c>
      <c r="AQD74">
        <v>735.50442350000003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128.62675630000001</v>
      </c>
      <c r="ARO74">
        <v>129.42187290000001</v>
      </c>
      <c r="ARP74">
        <v>130.59292429999999</v>
      </c>
      <c r="ARQ74">
        <v>130.1590243</v>
      </c>
      <c r="ARR74">
        <v>129.7035539</v>
      </c>
      <c r="ARS74">
        <v>128.39856510000001</v>
      </c>
      <c r="ART74">
        <v>127.12987800000001</v>
      </c>
      <c r="ARU74">
        <v>125.03622110000001</v>
      </c>
      <c r="ARV74">
        <v>123.1460439</v>
      </c>
      <c r="ARW74">
        <v>121.6000284</v>
      </c>
      <c r="ARX74">
        <v>118.9775424</v>
      </c>
      <c r="ARY74">
        <v>116.35267519999999</v>
      </c>
      <c r="ARZ74">
        <v>114.6883357</v>
      </c>
      <c r="ASA74">
        <v>112.4015098</v>
      </c>
      <c r="ASB74">
        <v>109.7620505</v>
      </c>
      <c r="ASC74">
        <v>107.11170370000001</v>
      </c>
      <c r="ASD74">
        <v>104.9710975</v>
      </c>
      <c r="ASE74">
        <v>102.1966999</v>
      </c>
      <c r="ASF74">
        <v>99.544184459999997</v>
      </c>
      <c r="ASG74">
        <v>96.747441910000006</v>
      </c>
      <c r="ASH74">
        <v>94.188552189999996</v>
      </c>
    </row>
    <row r="75" spans="3:1178" x14ac:dyDescent="0.25">
      <c r="C75">
        <v>0</v>
      </c>
      <c r="D75">
        <v>0</v>
      </c>
      <c r="E75">
        <v>0</v>
      </c>
      <c r="F75">
        <v>249</v>
      </c>
      <c r="G75">
        <v>214</v>
      </c>
      <c r="H75">
        <v>216</v>
      </c>
      <c r="I75">
        <v>245</v>
      </c>
      <c r="J75">
        <v>243</v>
      </c>
      <c r="K75">
        <v>264</v>
      </c>
      <c r="L75">
        <v>241</v>
      </c>
      <c r="M75">
        <v>263</v>
      </c>
      <c r="N75">
        <v>264</v>
      </c>
      <c r="O75">
        <v>273</v>
      </c>
      <c r="P75">
        <v>253</v>
      </c>
      <c r="Q75">
        <v>281</v>
      </c>
      <c r="R75">
        <v>286</v>
      </c>
      <c r="S75">
        <v>274</v>
      </c>
      <c r="T75">
        <v>266</v>
      </c>
      <c r="U75">
        <v>280</v>
      </c>
      <c r="V75">
        <v>286</v>
      </c>
      <c r="W75">
        <v>298</v>
      </c>
      <c r="X75">
        <v>273</v>
      </c>
      <c r="Y75">
        <v>289</v>
      </c>
      <c r="Z75">
        <v>284</v>
      </c>
      <c r="AA75">
        <v>274</v>
      </c>
      <c r="AB75">
        <v>267</v>
      </c>
      <c r="AC75">
        <v>248</v>
      </c>
      <c r="AD75">
        <v>279</v>
      </c>
      <c r="AE75">
        <v>0</v>
      </c>
      <c r="AF75">
        <v>0</v>
      </c>
      <c r="AG75">
        <v>0</v>
      </c>
      <c r="AH75">
        <v>55</v>
      </c>
      <c r="AI75">
        <v>71</v>
      </c>
      <c r="AJ75">
        <v>42</v>
      </c>
      <c r="AK75">
        <v>59</v>
      </c>
      <c r="AL75">
        <v>72</v>
      </c>
      <c r="AM75">
        <v>96</v>
      </c>
      <c r="AN75">
        <v>87</v>
      </c>
      <c r="AO75">
        <v>76</v>
      </c>
      <c r="AP75">
        <v>77</v>
      </c>
      <c r="AQ75">
        <v>95</v>
      </c>
      <c r="AR75">
        <v>93</v>
      </c>
      <c r="AS75">
        <v>109</v>
      </c>
      <c r="AT75">
        <v>110</v>
      </c>
      <c r="AU75">
        <v>93</v>
      </c>
      <c r="AV75">
        <v>110</v>
      </c>
      <c r="AW75">
        <v>116</v>
      </c>
      <c r="AX75">
        <v>116</v>
      </c>
      <c r="AY75">
        <v>125</v>
      </c>
      <c r="AZ75">
        <v>123</v>
      </c>
      <c r="BA75">
        <v>124</v>
      </c>
      <c r="BB75">
        <v>122</v>
      </c>
      <c r="BC75">
        <v>145</v>
      </c>
      <c r="BD75">
        <v>136</v>
      </c>
      <c r="BE75">
        <v>133</v>
      </c>
      <c r="BF75">
        <v>136</v>
      </c>
      <c r="BG75">
        <v>0</v>
      </c>
      <c r="BH75">
        <v>0</v>
      </c>
      <c r="BI75">
        <v>0</v>
      </c>
      <c r="BJ75">
        <v>71</v>
      </c>
      <c r="BK75">
        <v>75</v>
      </c>
      <c r="BL75">
        <v>99</v>
      </c>
      <c r="BM75">
        <v>72</v>
      </c>
      <c r="BN75">
        <v>73</v>
      </c>
      <c r="BO75">
        <v>96</v>
      </c>
      <c r="BP75">
        <v>100</v>
      </c>
      <c r="BQ75">
        <v>82</v>
      </c>
      <c r="BR75">
        <v>90</v>
      </c>
      <c r="BS75">
        <v>87</v>
      </c>
      <c r="BT75">
        <v>72</v>
      </c>
      <c r="BU75">
        <v>77</v>
      </c>
      <c r="BV75">
        <v>99</v>
      </c>
      <c r="BW75">
        <v>104</v>
      </c>
      <c r="BX75">
        <v>93</v>
      </c>
      <c r="BY75">
        <v>89</v>
      </c>
      <c r="BZ75">
        <v>104</v>
      </c>
      <c r="CA75">
        <v>97</v>
      </c>
      <c r="CB75">
        <v>101</v>
      </c>
      <c r="CC75">
        <v>103</v>
      </c>
      <c r="CD75">
        <v>104</v>
      </c>
      <c r="CE75">
        <v>90</v>
      </c>
      <c r="CF75">
        <v>75</v>
      </c>
      <c r="CG75">
        <v>100</v>
      </c>
      <c r="CH75">
        <v>108</v>
      </c>
      <c r="CI75">
        <v>0</v>
      </c>
      <c r="CJ75">
        <v>0</v>
      </c>
      <c r="CK75">
        <v>0</v>
      </c>
      <c r="CL75">
        <v>39</v>
      </c>
      <c r="CM75">
        <v>35</v>
      </c>
      <c r="CN75">
        <v>43</v>
      </c>
      <c r="CO75">
        <v>49</v>
      </c>
      <c r="CP75">
        <v>24</v>
      </c>
      <c r="CQ75">
        <v>37</v>
      </c>
      <c r="CR75">
        <v>45</v>
      </c>
      <c r="CS75">
        <v>47</v>
      </c>
      <c r="CT75">
        <v>48</v>
      </c>
      <c r="CU75">
        <v>46</v>
      </c>
      <c r="CV75">
        <v>28</v>
      </c>
      <c r="CW75">
        <v>49</v>
      </c>
      <c r="CX75">
        <v>37</v>
      </c>
      <c r="CY75">
        <v>29</v>
      </c>
      <c r="CZ75">
        <v>38</v>
      </c>
      <c r="DA75">
        <v>34</v>
      </c>
      <c r="DB75">
        <v>34</v>
      </c>
      <c r="DC75">
        <v>45</v>
      </c>
      <c r="DD75">
        <v>47</v>
      </c>
      <c r="DE75">
        <v>31</v>
      </c>
      <c r="DF75">
        <v>41</v>
      </c>
      <c r="DG75">
        <v>43</v>
      </c>
      <c r="DH75">
        <v>42</v>
      </c>
      <c r="DI75">
        <v>49</v>
      </c>
      <c r="DJ75">
        <v>45</v>
      </c>
      <c r="DK75">
        <v>0</v>
      </c>
      <c r="DL75">
        <v>0</v>
      </c>
      <c r="DM75">
        <v>0</v>
      </c>
      <c r="DN75">
        <v>2</v>
      </c>
      <c r="DO75">
        <v>4</v>
      </c>
      <c r="DP75">
        <v>2</v>
      </c>
      <c r="DQ75">
        <v>3</v>
      </c>
      <c r="DR75">
        <v>3</v>
      </c>
      <c r="DS75">
        <v>6</v>
      </c>
      <c r="DT75">
        <v>3</v>
      </c>
      <c r="DU75">
        <v>1</v>
      </c>
      <c r="DV75">
        <v>8</v>
      </c>
      <c r="DW75">
        <v>4</v>
      </c>
      <c r="DX75">
        <v>5</v>
      </c>
      <c r="DY75">
        <v>6</v>
      </c>
      <c r="DZ75">
        <v>2</v>
      </c>
      <c r="EA75">
        <v>8</v>
      </c>
      <c r="EB75">
        <v>5</v>
      </c>
      <c r="EC75">
        <v>4</v>
      </c>
      <c r="ED75">
        <v>3</v>
      </c>
      <c r="EE75">
        <v>8</v>
      </c>
      <c r="EF75">
        <v>9</v>
      </c>
      <c r="EG75">
        <v>5</v>
      </c>
      <c r="EH75">
        <v>12</v>
      </c>
      <c r="EI75">
        <v>8</v>
      </c>
      <c r="EJ75">
        <v>12</v>
      </c>
      <c r="EK75">
        <v>9</v>
      </c>
      <c r="EL75">
        <v>8</v>
      </c>
      <c r="EM75">
        <v>0</v>
      </c>
      <c r="EN75">
        <v>0</v>
      </c>
      <c r="EO75">
        <v>0</v>
      </c>
      <c r="EP75">
        <v>5</v>
      </c>
      <c r="EQ75">
        <v>20</v>
      </c>
      <c r="ER75">
        <v>10</v>
      </c>
      <c r="ES75">
        <v>5</v>
      </c>
      <c r="ET75">
        <v>20</v>
      </c>
      <c r="EU75">
        <v>10</v>
      </c>
      <c r="EV75">
        <v>20</v>
      </c>
      <c r="EW75">
        <v>20</v>
      </c>
      <c r="EX75">
        <v>15</v>
      </c>
      <c r="EY75">
        <v>20</v>
      </c>
      <c r="EZ75">
        <v>20</v>
      </c>
      <c r="FA75">
        <v>30</v>
      </c>
      <c r="FB75">
        <v>5</v>
      </c>
      <c r="FC75">
        <v>35</v>
      </c>
      <c r="FD75">
        <v>30</v>
      </c>
      <c r="FE75">
        <v>40</v>
      </c>
      <c r="FF75">
        <v>20</v>
      </c>
      <c r="FG75">
        <v>10</v>
      </c>
      <c r="FH75">
        <v>15</v>
      </c>
      <c r="FI75">
        <v>35</v>
      </c>
      <c r="FJ75">
        <v>40</v>
      </c>
      <c r="FK75">
        <v>35</v>
      </c>
      <c r="FL75">
        <v>60</v>
      </c>
      <c r="FM75">
        <v>35</v>
      </c>
      <c r="FN75">
        <v>60</v>
      </c>
      <c r="FO75">
        <v>0</v>
      </c>
      <c r="FP75">
        <v>0</v>
      </c>
      <c r="FQ75">
        <v>5507</v>
      </c>
      <c r="FR75">
        <v>5717</v>
      </c>
      <c r="FS75">
        <v>5875</v>
      </c>
      <c r="FT75">
        <v>6032</v>
      </c>
      <c r="FU75">
        <v>6173</v>
      </c>
      <c r="FV75">
        <v>6304</v>
      </c>
      <c r="FW75">
        <v>6430</v>
      </c>
      <c r="FX75">
        <v>6536</v>
      </c>
      <c r="FY75">
        <v>6667</v>
      </c>
      <c r="FZ75">
        <v>6767</v>
      </c>
      <c r="GA75">
        <v>6923</v>
      </c>
      <c r="GB75">
        <v>6992</v>
      </c>
      <c r="GC75">
        <v>7092</v>
      </c>
      <c r="GD75">
        <v>7118</v>
      </c>
      <c r="GE75">
        <v>7143</v>
      </c>
      <c r="GF75">
        <v>7236</v>
      </c>
      <c r="GG75">
        <v>7312</v>
      </c>
      <c r="GH75">
        <v>7374</v>
      </c>
      <c r="GI75">
        <v>7426</v>
      </c>
      <c r="GJ75">
        <v>7481</v>
      </c>
      <c r="GK75">
        <v>7546</v>
      </c>
      <c r="GL75">
        <v>7547</v>
      </c>
      <c r="GM75">
        <v>7626</v>
      </c>
      <c r="GN75">
        <v>7672</v>
      </c>
      <c r="GO75">
        <v>7752</v>
      </c>
      <c r="GP75">
        <v>7820</v>
      </c>
      <c r="GQ75">
        <v>0</v>
      </c>
      <c r="GR75">
        <v>0</v>
      </c>
      <c r="GS75">
        <v>744</v>
      </c>
      <c r="GT75">
        <v>846</v>
      </c>
      <c r="GU75">
        <v>962</v>
      </c>
      <c r="GV75">
        <v>1083</v>
      </c>
      <c r="GW75">
        <v>1202</v>
      </c>
      <c r="GX75">
        <v>1319</v>
      </c>
      <c r="GY75">
        <v>1429</v>
      </c>
      <c r="GZ75">
        <v>1508</v>
      </c>
      <c r="HA75">
        <v>1609</v>
      </c>
      <c r="HB75">
        <v>1714</v>
      </c>
      <c r="HC75">
        <v>1794</v>
      </c>
      <c r="HD75">
        <v>1887</v>
      </c>
      <c r="HE75">
        <v>1968</v>
      </c>
      <c r="HF75">
        <v>2056</v>
      </c>
      <c r="HG75">
        <v>2148</v>
      </c>
      <c r="HH75">
        <v>2256</v>
      </c>
      <c r="HI75">
        <v>2281</v>
      </c>
      <c r="HJ75">
        <v>2344</v>
      </c>
      <c r="HK75">
        <v>2420</v>
      </c>
      <c r="HL75">
        <v>2503</v>
      </c>
      <c r="HM75">
        <v>2603</v>
      </c>
      <c r="HN75">
        <v>2665</v>
      </c>
      <c r="HO75">
        <v>2738</v>
      </c>
      <c r="HP75">
        <v>2796</v>
      </c>
      <c r="HQ75">
        <v>2818</v>
      </c>
      <c r="HR75">
        <v>2858</v>
      </c>
      <c r="HS75">
        <v>0</v>
      </c>
      <c r="HT75">
        <v>0</v>
      </c>
      <c r="HU75">
        <v>68</v>
      </c>
      <c r="HV75">
        <v>80</v>
      </c>
      <c r="HW75">
        <v>84</v>
      </c>
      <c r="HX75">
        <v>92</v>
      </c>
      <c r="HY75">
        <v>101</v>
      </c>
      <c r="HZ75">
        <v>127</v>
      </c>
      <c r="IA75">
        <v>137</v>
      </c>
      <c r="IB75">
        <v>151</v>
      </c>
      <c r="IC75">
        <v>161</v>
      </c>
      <c r="ID75">
        <v>172</v>
      </c>
      <c r="IE75">
        <v>181</v>
      </c>
      <c r="IF75">
        <v>193</v>
      </c>
      <c r="IG75">
        <v>204</v>
      </c>
      <c r="IH75">
        <v>230</v>
      </c>
      <c r="II75">
        <v>243</v>
      </c>
      <c r="IJ75">
        <v>244</v>
      </c>
      <c r="IK75">
        <v>258</v>
      </c>
      <c r="IL75">
        <v>258</v>
      </c>
      <c r="IM75">
        <v>269</v>
      </c>
      <c r="IN75">
        <v>283</v>
      </c>
      <c r="IO75">
        <v>284</v>
      </c>
      <c r="IP75">
        <v>286</v>
      </c>
      <c r="IQ75">
        <v>295</v>
      </c>
      <c r="IR75">
        <v>311</v>
      </c>
      <c r="IS75">
        <v>324</v>
      </c>
      <c r="IT75">
        <v>333</v>
      </c>
      <c r="IU75">
        <v>0</v>
      </c>
      <c r="IV75">
        <v>0</v>
      </c>
      <c r="IW75">
        <v>4</v>
      </c>
      <c r="IX75">
        <v>1</v>
      </c>
      <c r="IY75">
        <v>2</v>
      </c>
      <c r="IZ75">
        <v>0</v>
      </c>
      <c r="JA75">
        <v>1</v>
      </c>
      <c r="JB75">
        <v>2</v>
      </c>
      <c r="JC75">
        <v>1</v>
      </c>
      <c r="JD75">
        <v>4</v>
      </c>
      <c r="JE75">
        <v>6</v>
      </c>
      <c r="JF75">
        <v>5</v>
      </c>
      <c r="JG75">
        <v>4</v>
      </c>
      <c r="JH75">
        <v>10</v>
      </c>
      <c r="JI75">
        <v>8</v>
      </c>
      <c r="JJ75">
        <v>9</v>
      </c>
      <c r="JK75">
        <v>7</v>
      </c>
      <c r="JL75">
        <v>9</v>
      </c>
      <c r="JM75">
        <v>16</v>
      </c>
      <c r="JN75">
        <v>17</v>
      </c>
      <c r="JO75">
        <v>21</v>
      </c>
      <c r="JP75">
        <v>19</v>
      </c>
      <c r="JQ75">
        <v>13</v>
      </c>
      <c r="JR75">
        <v>14</v>
      </c>
      <c r="JS75">
        <v>16</v>
      </c>
      <c r="JT75">
        <v>13</v>
      </c>
      <c r="JU75">
        <v>14</v>
      </c>
      <c r="JV75">
        <v>20</v>
      </c>
      <c r="JW75">
        <v>0</v>
      </c>
      <c r="JX75">
        <v>0</v>
      </c>
      <c r="JY75">
        <v>0</v>
      </c>
      <c r="JZ75">
        <v>10</v>
      </c>
      <c r="KA75">
        <v>14</v>
      </c>
      <c r="KB75">
        <v>24</v>
      </c>
      <c r="KC75">
        <v>32</v>
      </c>
      <c r="KD75">
        <v>39</v>
      </c>
      <c r="KE75">
        <v>52</v>
      </c>
      <c r="KF75">
        <v>64</v>
      </c>
      <c r="KG75">
        <v>78</v>
      </c>
      <c r="KH75">
        <v>99</v>
      </c>
      <c r="KI75">
        <v>110</v>
      </c>
      <c r="KJ75">
        <v>116</v>
      </c>
      <c r="KK75">
        <v>136</v>
      </c>
      <c r="KL75">
        <v>147</v>
      </c>
      <c r="KM75">
        <v>166</v>
      </c>
      <c r="KN75">
        <v>181</v>
      </c>
      <c r="KO75">
        <v>198</v>
      </c>
      <c r="KP75">
        <v>223</v>
      </c>
      <c r="KQ75">
        <v>247</v>
      </c>
      <c r="KR75">
        <v>271</v>
      </c>
      <c r="KS75">
        <v>301</v>
      </c>
      <c r="KT75">
        <v>323</v>
      </c>
      <c r="KU75">
        <v>343</v>
      </c>
      <c r="KV75">
        <v>365</v>
      </c>
      <c r="KW75">
        <v>387</v>
      </c>
      <c r="KX75">
        <v>416</v>
      </c>
      <c r="KY75">
        <v>0</v>
      </c>
      <c r="KZ75">
        <v>0</v>
      </c>
      <c r="LA75">
        <v>0</v>
      </c>
      <c r="LB75">
        <v>261</v>
      </c>
      <c r="LC75">
        <v>500</v>
      </c>
      <c r="LD75">
        <v>755</v>
      </c>
      <c r="LE75">
        <v>976</v>
      </c>
      <c r="LF75">
        <v>1184</v>
      </c>
      <c r="LG75">
        <v>1386</v>
      </c>
      <c r="LH75">
        <v>1580</v>
      </c>
      <c r="LI75">
        <v>1777</v>
      </c>
      <c r="LJ75">
        <v>1960</v>
      </c>
      <c r="LK75">
        <v>2137</v>
      </c>
      <c r="LL75">
        <v>2317</v>
      </c>
      <c r="LM75">
        <v>2499</v>
      </c>
      <c r="LN75">
        <v>2666</v>
      </c>
      <c r="LO75">
        <v>2811</v>
      </c>
      <c r="LP75">
        <v>2974</v>
      </c>
      <c r="LQ75">
        <v>3155</v>
      </c>
      <c r="LR75">
        <v>3302</v>
      </c>
      <c r="LS75">
        <v>3466</v>
      </c>
      <c r="LT75">
        <v>3634</v>
      </c>
      <c r="LU75">
        <v>3769</v>
      </c>
      <c r="LV75">
        <v>3915</v>
      </c>
      <c r="LW75">
        <v>4088</v>
      </c>
      <c r="LX75">
        <v>4231</v>
      </c>
      <c r="LY75">
        <v>4370</v>
      </c>
      <c r="LZ75">
        <v>4515</v>
      </c>
      <c r="MA75">
        <v>0</v>
      </c>
      <c r="MB75">
        <v>0</v>
      </c>
      <c r="MC75">
        <v>1407</v>
      </c>
      <c r="MD75">
        <v>1455</v>
      </c>
      <c r="ME75">
        <v>1480</v>
      </c>
      <c r="MF75">
        <v>1501</v>
      </c>
      <c r="MG75">
        <v>1539</v>
      </c>
      <c r="MH75">
        <v>1564</v>
      </c>
      <c r="MI75">
        <v>1574</v>
      </c>
      <c r="MJ75">
        <v>1581</v>
      </c>
      <c r="MK75">
        <v>1578</v>
      </c>
      <c r="ML75">
        <v>1604</v>
      </c>
      <c r="MM75">
        <v>1630</v>
      </c>
      <c r="MN75">
        <v>1669</v>
      </c>
      <c r="MO75">
        <v>1696</v>
      </c>
      <c r="MP75">
        <v>1725</v>
      </c>
      <c r="MQ75">
        <v>1738</v>
      </c>
      <c r="MR75">
        <v>1781</v>
      </c>
      <c r="MS75">
        <v>1758</v>
      </c>
      <c r="MT75">
        <v>1781</v>
      </c>
      <c r="MU75">
        <v>1820</v>
      </c>
      <c r="MV75">
        <v>1847</v>
      </c>
      <c r="MW75">
        <v>1880</v>
      </c>
      <c r="MX75">
        <v>1918</v>
      </c>
      <c r="MY75">
        <v>1969</v>
      </c>
      <c r="MZ75">
        <v>1991</v>
      </c>
      <c r="NA75">
        <v>2036</v>
      </c>
      <c r="NB75">
        <v>2065</v>
      </c>
      <c r="NC75">
        <v>0</v>
      </c>
      <c r="ND75">
        <v>0</v>
      </c>
      <c r="NE75">
        <v>0</v>
      </c>
      <c r="NF75">
        <v>22</v>
      </c>
      <c r="NG75">
        <v>51</v>
      </c>
      <c r="NH75">
        <v>85</v>
      </c>
      <c r="NI75">
        <v>102</v>
      </c>
      <c r="NJ75">
        <v>133</v>
      </c>
      <c r="NK75">
        <v>172</v>
      </c>
      <c r="NL75">
        <v>204</v>
      </c>
      <c r="NM75">
        <v>237</v>
      </c>
      <c r="NN75">
        <v>268</v>
      </c>
      <c r="NO75">
        <v>299</v>
      </c>
      <c r="NP75">
        <v>330</v>
      </c>
      <c r="NQ75">
        <v>365</v>
      </c>
      <c r="NR75">
        <v>387</v>
      </c>
      <c r="NS75">
        <v>416</v>
      </c>
      <c r="NT75">
        <v>446</v>
      </c>
      <c r="NU75">
        <v>492</v>
      </c>
      <c r="NV75">
        <v>528</v>
      </c>
      <c r="NW75">
        <v>557</v>
      </c>
      <c r="NX75">
        <v>589</v>
      </c>
      <c r="NY75">
        <v>634</v>
      </c>
      <c r="NZ75">
        <v>665</v>
      </c>
      <c r="OA75">
        <v>698</v>
      </c>
      <c r="OB75">
        <v>726</v>
      </c>
      <c r="OC75">
        <v>763</v>
      </c>
      <c r="OD75">
        <v>800</v>
      </c>
      <c r="OE75">
        <v>0</v>
      </c>
      <c r="OF75">
        <v>0</v>
      </c>
      <c r="OG75">
        <v>2152</v>
      </c>
      <c r="OH75">
        <v>2183</v>
      </c>
      <c r="OI75">
        <v>2211</v>
      </c>
      <c r="OJ75">
        <v>2269</v>
      </c>
      <c r="OK75">
        <v>2300</v>
      </c>
      <c r="OL75">
        <v>2375</v>
      </c>
      <c r="OM75">
        <v>2434</v>
      </c>
      <c r="ON75">
        <v>2456</v>
      </c>
      <c r="OO75">
        <v>2516</v>
      </c>
      <c r="OP75">
        <v>2583</v>
      </c>
      <c r="OQ75">
        <v>2635</v>
      </c>
      <c r="OR75">
        <v>2689</v>
      </c>
      <c r="OS75">
        <v>2712</v>
      </c>
      <c r="OT75">
        <v>2780</v>
      </c>
      <c r="OU75">
        <v>2833</v>
      </c>
      <c r="OV75">
        <v>2897</v>
      </c>
      <c r="OW75">
        <v>2932</v>
      </c>
      <c r="OX75">
        <v>2975</v>
      </c>
      <c r="OY75">
        <v>3015</v>
      </c>
      <c r="OZ75">
        <v>3064</v>
      </c>
      <c r="PA75">
        <v>3126</v>
      </c>
      <c r="PB75">
        <v>3143</v>
      </c>
      <c r="PC75">
        <v>3208</v>
      </c>
      <c r="PD75">
        <v>3227</v>
      </c>
      <c r="PE75">
        <v>3263</v>
      </c>
      <c r="PF75">
        <v>3303</v>
      </c>
      <c r="PG75">
        <v>0</v>
      </c>
      <c r="PH75">
        <v>0</v>
      </c>
      <c r="PI75">
        <v>0</v>
      </c>
      <c r="PJ75">
        <v>64</v>
      </c>
      <c r="PK75">
        <v>127</v>
      </c>
      <c r="PL75">
        <v>182</v>
      </c>
      <c r="PM75">
        <v>253</v>
      </c>
      <c r="PN75">
        <v>307</v>
      </c>
      <c r="PO75">
        <v>374</v>
      </c>
      <c r="PP75">
        <v>445</v>
      </c>
      <c r="PQ75">
        <v>518</v>
      </c>
      <c r="PR75">
        <v>587</v>
      </c>
      <c r="PS75">
        <v>661</v>
      </c>
      <c r="PT75">
        <v>732</v>
      </c>
      <c r="PU75">
        <v>809</v>
      </c>
      <c r="PV75">
        <v>884</v>
      </c>
      <c r="PW75">
        <v>954</v>
      </c>
      <c r="PX75">
        <v>1025</v>
      </c>
      <c r="PY75">
        <v>1105</v>
      </c>
      <c r="PZ75">
        <v>1193</v>
      </c>
      <c r="QA75">
        <v>1275</v>
      </c>
      <c r="QB75">
        <v>1364</v>
      </c>
      <c r="QC75">
        <v>1456</v>
      </c>
      <c r="QD75">
        <v>1584</v>
      </c>
      <c r="QE75">
        <v>1678</v>
      </c>
      <c r="QF75">
        <v>1794</v>
      </c>
      <c r="QG75">
        <v>1904</v>
      </c>
      <c r="QH75">
        <v>2008</v>
      </c>
      <c r="QI75">
        <v>0</v>
      </c>
      <c r="QJ75">
        <v>0</v>
      </c>
      <c r="QK75">
        <v>7506</v>
      </c>
      <c r="QL75">
        <v>7803</v>
      </c>
      <c r="QM75">
        <v>8109</v>
      </c>
      <c r="QN75">
        <v>8338</v>
      </c>
      <c r="QO75">
        <v>8577</v>
      </c>
      <c r="QP75">
        <v>8752</v>
      </c>
      <c r="QQ75">
        <v>8860</v>
      </c>
      <c r="QR75">
        <v>8997</v>
      </c>
      <c r="QS75">
        <v>9130</v>
      </c>
      <c r="QT75">
        <v>9161</v>
      </c>
      <c r="QU75">
        <v>9395</v>
      </c>
      <c r="QV75">
        <v>9501</v>
      </c>
      <c r="QW75">
        <v>9598</v>
      </c>
      <c r="QX75">
        <v>9663</v>
      </c>
      <c r="QY75">
        <v>9737</v>
      </c>
      <c r="QZ75">
        <v>9871</v>
      </c>
      <c r="RA75">
        <v>9960</v>
      </c>
      <c r="RB75">
        <v>10008</v>
      </c>
      <c r="RC75">
        <v>10077</v>
      </c>
      <c r="RD75">
        <v>10139</v>
      </c>
      <c r="RE75">
        <v>10283</v>
      </c>
      <c r="RF75">
        <v>10311</v>
      </c>
      <c r="RG75">
        <v>10231</v>
      </c>
      <c r="RH75">
        <v>10399</v>
      </c>
      <c r="RI75">
        <v>10472</v>
      </c>
      <c r="RJ75">
        <v>10560</v>
      </c>
      <c r="RK75">
        <v>0</v>
      </c>
      <c r="RL75">
        <v>0</v>
      </c>
      <c r="RM75">
        <v>8326</v>
      </c>
      <c r="RN75">
        <v>8227</v>
      </c>
      <c r="RO75">
        <v>8167</v>
      </c>
      <c r="RP75">
        <v>8134</v>
      </c>
      <c r="RQ75">
        <v>8114</v>
      </c>
      <c r="RR75">
        <v>8099</v>
      </c>
      <c r="RS75">
        <v>8106</v>
      </c>
      <c r="RT75">
        <v>8111</v>
      </c>
      <c r="RU75">
        <v>8102</v>
      </c>
      <c r="RV75">
        <v>8207</v>
      </c>
      <c r="RW75">
        <v>8158</v>
      </c>
      <c r="RX75">
        <v>8145</v>
      </c>
      <c r="RY75">
        <v>8183</v>
      </c>
      <c r="RZ75">
        <v>8174</v>
      </c>
      <c r="SA75">
        <v>8242</v>
      </c>
      <c r="SB75">
        <v>8265</v>
      </c>
      <c r="SC75">
        <v>8250</v>
      </c>
      <c r="SD75">
        <v>8287</v>
      </c>
      <c r="SE75">
        <v>8333</v>
      </c>
      <c r="SF75">
        <v>8320</v>
      </c>
      <c r="SG75">
        <v>8329</v>
      </c>
      <c r="SH75">
        <v>8343</v>
      </c>
      <c r="SI75">
        <v>8388</v>
      </c>
      <c r="SJ75">
        <v>8407</v>
      </c>
      <c r="SK75">
        <v>8411</v>
      </c>
      <c r="SL75">
        <v>8482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998759.31290000002</v>
      </c>
      <c r="SU75">
        <v>989050.31510000001</v>
      </c>
      <c r="SV75">
        <v>976072.84719999996</v>
      </c>
      <c r="SW75">
        <v>966637.0085</v>
      </c>
      <c r="SX75">
        <v>952559.06669999997</v>
      </c>
      <c r="SY75">
        <v>946134.42709999997</v>
      </c>
      <c r="SZ75">
        <v>927732.36730000004</v>
      </c>
      <c r="TA75">
        <v>913593.05909999995</v>
      </c>
      <c r="TB75">
        <v>890235.32530000003</v>
      </c>
      <c r="TC75">
        <v>867341.77650000004</v>
      </c>
      <c r="TD75">
        <v>853043.04909999995</v>
      </c>
      <c r="TE75">
        <v>836895.723</v>
      </c>
      <c r="TF75">
        <v>819409.65</v>
      </c>
      <c r="TG75">
        <v>801153.36499999999</v>
      </c>
      <c r="TH75">
        <v>783579.64580000006</v>
      </c>
      <c r="TI75">
        <v>767366.90980000002</v>
      </c>
      <c r="TJ75">
        <v>745115.14720000001</v>
      </c>
      <c r="TK75">
        <v>730985.25780000002</v>
      </c>
      <c r="TL75">
        <v>713975.29879999999</v>
      </c>
      <c r="TM75">
        <v>700408.0551</v>
      </c>
      <c r="TN75">
        <v>685972.80130000005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155239.88339999999</v>
      </c>
      <c r="TW75">
        <v>163287.71679999999</v>
      </c>
      <c r="TX75">
        <v>167295.9412</v>
      </c>
      <c r="TY75">
        <v>173301.7237</v>
      </c>
      <c r="TZ75">
        <v>179234.014</v>
      </c>
      <c r="UA75">
        <v>182135.59450000001</v>
      </c>
      <c r="UB75">
        <v>185997.48180000001</v>
      </c>
      <c r="UC75">
        <v>188331.5295</v>
      </c>
      <c r="UD75">
        <v>191022.1923</v>
      </c>
      <c r="UE75">
        <v>193757.16310000001</v>
      </c>
      <c r="UF75">
        <v>197571.98379999999</v>
      </c>
      <c r="UG75">
        <v>193943.0968</v>
      </c>
      <c r="UH75">
        <v>193494.85569999999</v>
      </c>
      <c r="UI75">
        <v>193950.07740000001</v>
      </c>
      <c r="UJ75">
        <v>194759.30499999999</v>
      </c>
      <c r="UK75">
        <v>196641.10680000001</v>
      </c>
      <c r="UL75">
        <v>195461.00640000001</v>
      </c>
      <c r="UM75">
        <v>194966.11429999999</v>
      </c>
      <c r="UN75">
        <v>193297.23190000001</v>
      </c>
      <c r="UO75">
        <v>189143.853</v>
      </c>
      <c r="UP75">
        <v>186241.40650000001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422024.8995</v>
      </c>
      <c r="UY75">
        <v>441995.34610000002</v>
      </c>
      <c r="UZ75">
        <v>472973.54729999998</v>
      </c>
      <c r="VA75">
        <v>489608.05709999998</v>
      </c>
      <c r="VB75">
        <v>507824.7954</v>
      </c>
      <c r="VC75">
        <v>518832.0612</v>
      </c>
      <c r="VD75">
        <v>537116.27859999996</v>
      </c>
      <c r="VE75">
        <v>551193.32380000001</v>
      </c>
      <c r="VF75">
        <v>603343.15850000002</v>
      </c>
      <c r="VG75">
        <v>618878.79920000001</v>
      </c>
      <c r="VH75">
        <v>603325.85</v>
      </c>
      <c r="VI75">
        <v>619362.04559999995</v>
      </c>
      <c r="VJ75">
        <v>601322.37439999997</v>
      </c>
      <c r="VK75">
        <v>608699.17480000004</v>
      </c>
      <c r="VL75">
        <v>621726.87939999998</v>
      </c>
      <c r="VM75">
        <v>605751.25639999995</v>
      </c>
      <c r="VN75">
        <v>592249.62170000002</v>
      </c>
      <c r="VO75">
        <v>593094.02679999999</v>
      </c>
      <c r="VP75">
        <v>607050.32849999995</v>
      </c>
      <c r="VQ75">
        <v>614005.26470000006</v>
      </c>
      <c r="VR75">
        <v>612680.55000000005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77164.447740000003</v>
      </c>
      <c r="WA75">
        <v>37458.469770000003</v>
      </c>
      <c r="WB75">
        <v>145469.7855</v>
      </c>
      <c r="WC75">
        <v>211849.2022</v>
      </c>
      <c r="WD75">
        <v>171399.03090000001</v>
      </c>
      <c r="WE75">
        <v>133125.46090000001</v>
      </c>
      <c r="WF75">
        <v>323120.05080000003</v>
      </c>
      <c r="WG75">
        <v>250967.02970000001</v>
      </c>
      <c r="WH75">
        <v>274114.4742</v>
      </c>
      <c r="WI75">
        <v>206990.43359999999</v>
      </c>
      <c r="WJ75">
        <v>258379.182</v>
      </c>
      <c r="WK75">
        <v>445961.91070000001</v>
      </c>
      <c r="WL75">
        <v>460033.52439999999</v>
      </c>
      <c r="WM75">
        <v>551724.95790000004</v>
      </c>
      <c r="WN75">
        <v>484640.5086</v>
      </c>
      <c r="WO75">
        <v>321937.9975</v>
      </c>
      <c r="WP75">
        <v>336604.32900000003</v>
      </c>
      <c r="WQ75">
        <v>373486.07929999998</v>
      </c>
      <c r="WR75">
        <v>294618.87329999998</v>
      </c>
      <c r="WS75">
        <v>308040.64419999998</v>
      </c>
      <c r="WT75">
        <v>427240.83799999999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9300000</v>
      </c>
      <c r="ZG75">
        <v>9090000</v>
      </c>
      <c r="ZH75">
        <v>8860000</v>
      </c>
      <c r="ZI75">
        <v>8590000</v>
      </c>
      <c r="ZJ75">
        <v>8470000</v>
      </c>
      <c r="ZK75">
        <v>8360000</v>
      </c>
      <c r="ZL75">
        <v>8310000</v>
      </c>
      <c r="ZM75">
        <v>8200000</v>
      </c>
      <c r="ZN75">
        <v>8100000</v>
      </c>
      <c r="ZO75">
        <v>7920000</v>
      </c>
      <c r="ZP75">
        <v>7880000</v>
      </c>
      <c r="ZQ75">
        <v>7550000</v>
      </c>
      <c r="ZR75">
        <v>7430000</v>
      </c>
      <c r="ZS75">
        <v>7370000</v>
      </c>
      <c r="ZT75">
        <v>7260000</v>
      </c>
      <c r="ZU75">
        <v>7180000</v>
      </c>
      <c r="ZV75">
        <v>7110000</v>
      </c>
      <c r="ZW75">
        <v>7080000</v>
      </c>
      <c r="ZX75">
        <v>6950000</v>
      </c>
      <c r="ZY75">
        <v>6900000</v>
      </c>
      <c r="ZZ75">
        <v>6800000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9430000</v>
      </c>
      <c r="ABK75">
        <v>9380000</v>
      </c>
      <c r="ABL75">
        <v>9190000</v>
      </c>
      <c r="ABM75">
        <v>9140000</v>
      </c>
      <c r="ABN75">
        <v>9110000</v>
      </c>
      <c r="ABO75">
        <v>9030000</v>
      </c>
      <c r="ABP75">
        <v>8940000</v>
      </c>
      <c r="ABQ75">
        <v>8760000</v>
      </c>
      <c r="ABR75">
        <v>8720000</v>
      </c>
      <c r="ABS75">
        <v>8620000</v>
      </c>
      <c r="ABT75">
        <v>8560000</v>
      </c>
      <c r="ABU75">
        <v>8410000</v>
      </c>
      <c r="ABV75">
        <v>8290000</v>
      </c>
      <c r="ABW75">
        <v>8150000</v>
      </c>
      <c r="ABX75">
        <v>8040000</v>
      </c>
      <c r="ABY75">
        <v>7970000</v>
      </c>
      <c r="ABZ75">
        <v>7780000</v>
      </c>
      <c r="ACA75">
        <v>7710000</v>
      </c>
      <c r="ACB75">
        <v>7530000</v>
      </c>
      <c r="ACC75">
        <v>7390000</v>
      </c>
      <c r="ACD75">
        <v>7260000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3890000</v>
      </c>
      <c r="ADO75">
        <v>3820000</v>
      </c>
      <c r="ADP75">
        <v>3770000</v>
      </c>
      <c r="ADQ75">
        <v>3710000</v>
      </c>
      <c r="ADR75">
        <v>3620000</v>
      </c>
      <c r="ADS75">
        <v>3600000</v>
      </c>
      <c r="ADT75">
        <v>3530000</v>
      </c>
      <c r="ADU75">
        <v>3470000</v>
      </c>
      <c r="ADV75">
        <v>3390000</v>
      </c>
      <c r="ADW75">
        <v>3320000</v>
      </c>
      <c r="ADX75">
        <v>3260000</v>
      </c>
      <c r="ADY75">
        <v>3200000</v>
      </c>
      <c r="ADZ75">
        <v>3120000</v>
      </c>
      <c r="AEA75">
        <v>3050000</v>
      </c>
      <c r="AEB75">
        <v>2980000</v>
      </c>
      <c r="AEC75">
        <v>2930000</v>
      </c>
      <c r="AED75">
        <v>2850000</v>
      </c>
      <c r="AEE75">
        <v>2750000</v>
      </c>
      <c r="AEF75">
        <v>2710000</v>
      </c>
      <c r="AEG75">
        <v>2650000</v>
      </c>
      <c r="AEH75">
        <v>2600000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4960000</v>
      </c>
      <c r="AEQ75">
        <v>4820000</v>
      </c>
      <c r="AER75">
        <v>4680000</v>
      </c>
      <c r="AES75">
        <v>4540000</v>
      </c>
      <c r="AET75">
        <v>4470000</v>
      </c>
      <c r="AEU75">
        <v>4310000</v>
      </c>
      <c r="AEV75">
        <v>4180000</v>
      </c>
      <c r="AEW75">
        <v>4080000</v>
      </c>
      <c r="AEX75">
        <v>3950000</v>
      </c>
      <c r="AEY75">
        <v>3870000</v>
      </c>
      <c r="AEZ75">
        <v>3770000</v>
      </c>
      <c r="AFA75">
        <v>3650000</v>
      </c>
      <c r="AFB75">
        <v>3560000</v>
      </c>
      <c r="AFC75">
        <v>3480000</v>
      </c>
      <c r="AFD75">
        <v>3370000</v>
      </c>
      <c r="AFE75">
        <v>3280000</v>
      </c>
      <c r="AFF75">
        <v>3190000</v>
      </c>
      <c r="AFG75">
        <v>3110000</v>
      </c>
      <c r="AFH75">
        <v>3030000</v>
      </c>
      <c r="AFI75">
        <v>2940000</v>
      </c>
      <c r="AFJ75">
        <v>2880000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214.37248070000001</v>
      </c>
      <c r="AGU75">
        <v>225.4858232</v>
      </c>
      <c r="AGV75">
        <v>231.02082480000001</v>
      </c>
      <c r="AGW75">
        <v>239.31427669999999</v>
      </c>
      <c r="AGX75">
        <v>247.5062423</v>
      </c>
      <c r="AGY75">
        <v>251.51306700000001</v>
      </c>
      <c r="AGZ75">
        <v>256.84599009999999</v>
      </c>
      <c r="AHA75">
        <v>260.06910260000001</v>
      </c>
      <c r="AHB75">
        <v>263.78466880000002</v>
      </c>
      <c r="AHC75">
        <v>267.56142030000001</v>
      </c>
      <c r="AHD75">
        <v>272.82934870000003</v>
      </c>
      <c r="AHE75">
        <v>267.81817819999998</v>
      </c>
      <c r="AHF75">
        <v>267.19919709999999</v>
      </c>
      <c r="AHG75">
        <v>267.82781779999999</v>
      </c>
      <c r="AHH75">
        <v>268.94528919999999</v>
      </c>
      <c r="AHI75">
        <v>271.54389020000002</v>
      </c>
      <c r="AHJ75">
        <v>269.91427640000001</v>
      </c>
      <c r="AHK75">
        <v>269.23087450000003</v>
      </c>
      <c r="AHL75">
        <v>266.92629620000002</v>
      </c>
      <c r="AHM75">
        <v>261.1908492</v>
      </c>
      <c r="AHN75">
        <v>257.18282850000003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18.860470599999999</v>
      </c>
      <c r="AHW75">
        <v>19.752958280000001</v>
      </c>
      <c r="AHX75">
        <v>21.137387149999999</v>
      </c>
      <c r="AHY75">
        <v>21.880790399999999</v>
      </c>
      <c r="AHZ75">
        <v>22.69490411</v>
      </c>
      <c r="AIA75">
        <v>23.186823459999999</v>
      </c>
      <c r="AIB75">
        <v>24.00395284</v>
      </c>
      <c r="AIC75">
        <v>24.633061919999999</v>
      </c>
      <c r="AID75">
        <v>26.963660010000002</v>
      </c>
      <c r="AIE75">
        <v>27.65795434</v>
      </c>
      <c r="AIF75">
        <v>26.962886480000002</v>
      </c>
      <c r="AIG75">
        <v>27.679550819999999</v>
      </c>
      <c r="AIH75">
        <v>26.873350309999999</v>
      </c>
      <c r="AII75">
        <v>27.20302263</v>
      </c>
      <c r="AIJ75">
        <v>27.78523624</v>
      </c>
      <c r="AIK75">
        <v>27.071278920000001</v>
      </c>
      <c r="AIL75">
        <v>26.467885169999999</v>
      </c>
      <c r="AIM75">
        <v>26.505621990000002</v>
      </c>
      <c r="AIN75">
        <v>27.129335000000001</v>
      </c>
      <c r="AIO75">
        <v>27.440154029999999</v>
      </c>
      <c r="AIP75">
        <v>27.380951970000002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0.59628230299999996</v>
      </c>
      <c r="AIY75">
        <v>0.28945742899999999</v>
      </c>
      <c r="AIZ75">
        <v>1.12410652</v>
      </c>
      <c r="AJA75">
        <v>1.6370483300000001</v>
      </c>
      <c r="AJB75">
        <v>1.3244727590000001</v>
      </c>
      <c r="AJC75">
        <v>1.028716706</v>
      </c>
      <c r="AJD75">
        <v>2.4968852080000001</v>
      </c>
      <c r="AJE75">
        <v>1.939328317</v>
      </c>
      <c r="AJF75">
        <v>2.1181984040000001</v>
      </c>
      <c r="AJG75">
        <v>1.5995025709999999</v>
      </c>
      <c r="AJH75">
        <v>1.996605151</v>
      </c>
      <c r="AJI75">
        <v>3.446136182</v>
      </c>
      <c r="AJJ75">
        <v>3.5548734890000002</v>
      </c>
      <c r="AJK75">
        <v>4.2634119520000002</v>
      </c>
      <c r="AJL75">
        <v>3.7450220559999998</v>
      </c>
      <c r="AJM75">
        <v>2.4877509830000002</v>
      </c>
      <c r="AJN75">
        <v>2.6010839250000002</v>
      </c>
      <c r="AJO75">
        <v>2.8860847989999998</v>
      </c>
      <c r="AJP75">
        <v>2.276644562</v>
      </c>
      <c r="AJQ75">
        <v>2.3803602590000001</v>
      </c>
      <c r="AJR75">
        <v>3.30147054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126.8348022</v>
      </c>
      <c r="AKA75">
        <v>239.01947509999999</v>
      </c>
      <c r="AKB75">
        <v>176.65443819999999</v>
      </c>
      <c r="AKC75">
        <v>225.07709539999999</v>
      </c>
      <c r="AKD75">
        <v>323.0584819</v>
      </c>
      <c r="AKE75">
        <v>184.1194313</v>
      </c>
      <c r="AKF75">
        <v>68.862647449999997</v>
      </c>
      <c r="AKG75">
        <v>242.0537684</v>
      </c>
      <c r="AKH75">
        <v>114.2285615</v>
      </c>
      <c r="AKI75">
        <v>225.75465779999999</v>
      </c>
      <c r="AKJ75">
        <v>206.24564950000001</v>
      </c>
      <c r="AKK75">
        <v>183.71763250000001</v>
      </c>
      <c r="AKL75">
        <v>252.3347225</v>
      </c>
      <c r="AKM75">
        <v>257.43770810000001</v>
      </c>
      <c r="AKN75">
        <v>215.82136779999999</v>
      </c>
      <c r="AKO75">
        <v>308.73088150000001</v>
      </c>
      <c r="AKP75">
        <v>241.54205899999999</v>
      </c>
      <c r="AKQ75">
        <v>186.70387940000001</v>
      </c>
      <c r="AKR75">
        <v>186.6481197</v>
      </c>
      <c r="AKS75">
        <v>172.41551039999999</v>
      </c>
      <c r="AKT75">
        <v>204.7927803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74.709587400000004</v>
      </c>
      <c r="AME75">
        <v>72.997349700000001</v>
      </c>
      <c r="AMF75">
        <v>71.186396579999993</v>
      </c>
      <c r="AMG75">
        <v>68.981862169999999</v>
      </c>
      <c r="AMH75">
        <v>68.076160630000004</v>
      </c>
      <c r="AMI75">
        <v>67.164698580000007</v>
      </c>
      <c r="AMJ75">
        <v>66.768647290000004</v>
      </c>
      <c r="AMK75">
        <v>65.872608909999997</v>
      </c>
      <c r="AML75">
        <v>65.047542120000003</v>
      </c>
      <c r="AMM75">
        <v>63.62888882</v>
      </c>
      <c r="AMN75">
        <v>63.304015880000001</v>
      </c>
      <c r="AMO75">
        <v>60.66650671</v>
      </c>
      <c r="AMP75">
        <v>59.670106400000002</v>
      </c>
      <c r="AMQ75">
        <v>59.200729189999997</v>
      </c>
      <c r="AMR75">
        <v>58.329108509999998</v>
      </c>
      <c r="AMS75">
        <v>57.642003559999999</v>
      </c>
      <c r="AMT75">
        <v>57.094279499999999</v>
      </c>
      <c r="AMU75">
        <v>56.905269619999999</v>
      </c>
      <c r="AMV75">
        <v>55.865128820000002</v>
      </c>
      <c r="AMW75">
        <v>55.463860320000002</v>
      </c>
      <c r="AMX75">
        <v>54.615404069999997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194.55332060000001</v>
      </c>
      <c r="ANG75">
        <v>279.61115910000001</v>
      </c>
      <c r="ANH75">
        <v>220.4269252</v>
      </c>
      <c r="ANI75">
        <v>226.13035360000001</v>
      </c>
      <c r="ANJ75">
        <v>161.8681416</v>
      </c>
      <c r="ANK75">
        <v>205.68936239999999</v>
      </c>
      <c r="ANL75">
        <v>162.2741718</v>
      </c>
      <c r="ANM75">
        <v>191.8188371</v>
      </c>
      <c r="ANN75">
        <v>108.0348832</v>
      </c>
      <c r="ANO75">
        <v>104.5540431</v>
      </c>
      <c r="ANP75">
        <v>149.28106149999999</v>
      </c>
      <c r="ANQ75">
        <v>212.1994909</v>
      </c>
      <c r="ANR75">
        <v>139.2251947</v>
      </c>
      <c r="ANS75">
        <v>128.54915800000001</v>
      </c>
      <c r="ANT75">
        <v>127.8203948</v>
      </c>
      <c r="ANU75">
        <v>158.77462170000001</v>
      </c>
      <c r="ANV75">
        <v>121.1248635</v>
      </c>
      <c r="ANW75">
        <v>112.2765003</v>
      </c>
      <c r="ANX75">
        <v>113.2482778</v>
      </c>
      <c r="ANY75">
        <v>104.00223389999999</v>
      </c>
      <c r="ANZ75">
        <v>92.388880360000002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83.483475920000004</v>
      </c>
      <c r="AOI75">
        <v>83.065418660000006</v>
      </c>
      <c r="AOJ75">
        <v>81.374966380000004</v>
      </c>
      <c r="AOK75">
        <v>80.934906949999998</v>
      </c>
      <c r="AOL75">
        <v>80.670066779999999</v>
      </c>
      <c r="AOM75">
        <v>79.897171560000004</v>
      </c>
      <c r="AON75">
        <v>79.159740729999996</v>
      </c>
      <c r="AOO75">
        <v>77.511478569999994</v>
      </c>
      <c r="AOP75">
        <v>77.140758950000006</v>
      </c>
      <c r="AOQ75">
        <v>76.321774849999997</v>
      </c>
      <c r="AOR75">
        <v>75.772768839999998</v>
      </c>
      <c r="AOS75">
        <v>74.454577459999996</v>
      </c>
      <c r="AOT75">
        <v>73.346126420000004</v>
      </c>
      <c r="AOU75">
        <v>72.167274590000005</v>
      </c>
      <c r="AOV75">
        <v>71.204021749999995</v>
      </c>
      <c r="AOW75">
        <v>70.528965249999999</v>
      </c>
      <c r="AOX75">
        <v>68.847106870000005</v>
      </c>
      <c r="AOY75">
        <v>68.224199510000005</v>
      </c>
      <c r="AOZ75">
        <v>66.629388860000006</v>
      </c>
      <c r="APA75">
        <v>65.410386220000007</v>
      </c>
      <c r="APB75">
        <v>64.283718210000004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482.6874287</v>
      </c>
      <c r="APK75">
        <v>711.82017229999997</v>
      </c>
      <c r="APL75">
        <v>641.76831849999996</v>
      </c>
      <c r="APM75">
        <v>671.8668179</v>
      </c>
      <c r="APN75">
        <v>596.73055269999998</v>
      </c>
      <c r="APO75">
        <v>623.59679270000004</v>
      </c>
      <c r="APP75">
        <v>588.44248000000005</v>
      </c>
      <c r="APQ75">
        <v>641.05224329999999</v>
      </c>
      <c r="APR75">
        <v>595.28905239999995</v>
      </c>
      <c r="APS75">
        <v>498.01118359999998</v>
      </c>
      <c r="APT75">
        <v>556.09770960000003</v>
      </c>
      <c r="APU75">
        <v>571.46862090000002</v>
      </c>
      <c r="APV75">
        <v>568.57300780000003</v>
      </c>
      <c r="APW75">
        <v>520.60875590000001</v>
      </c>
      <c r="APX75">
        <v>568.02464050000003</v>
      </c>
      <c r="APY75">
        <v>532.48881710000001</v>
      </c>
      <c r="APZ75">
        <v>751.26718489999996</v>
      </c>
      <c r="AQA75">
        <v>600.52606319999995</v>
      </c>
      <c r="AQB75">
        <v>629.18347589999996</v>
      </c>
      <c r="AQC75">
        <v>479.30678219999999</v>
      </c>
      <c r="AQD75">
        <v>493.3428217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102.09948230000001</v>
      </c>
      <c r="ARO75">
        <v>99.211385710000002</v>
      </c>
      <c r="ARP75">
        <v>96.381147549999994</v>
      </c>
      <c r="ARQ75">
        <v>93.470099630000007</v>
      </c>
      <c r="ARR75">
        <v>91.923737840000001</v>
      </c>
      <c r="ARS75">
        <v>88.713500940000003</v>
      </c>
      <c r="ART75">
        <v>85.992362630000002</v>
      </c>
      <c r="ARU75">
        <v>83.877237609999995</v>
      </c>
      <c r="ARV75">
        <v>81.344646580000003</v>
      </c>
      <c r="ARW75">
        <v>79.632386030000006</v>
      </c>
      <c r="ARX75">
        <v>77.528744619999998</v>
      </c>
      <c r="ARY75">
        <v>75.13401854</v>
      </c>
      <c r="ARZ75">
        <v>73.272799250000006</v>
      </c>
      <c r="ASA75">
        <v>71.533520879999998</v>
      </c>
      <c r="ASB75">
        <v>69.341673900000004</v>
      </c>
      <c r="ASC75">
        <v>67.394837789999997</v>
      </c>
      <c r="ASD75">
        <v>65.541864099999998</v>
      </c>
      <c r="ASE75">
        <v>63.976097179999996</v>
      </c>
      <c r="ASF75">
        <v>62.253409740000002</v>
      </c>
      <c r="ASG75">
        <v>60.468960719999998</v>
      </c>
      <c r="ASH75">
        <v>59.203299979999997</v>
      </c>
    </row>
    <row r="76" spans="3:1178" x14ac:dyDescent="0.25">
      <c r="C76">
        <v>0</v>
      </c>
      <c r="D76">
        <v>0</v>
      </c>
      <c r="E76">
        <v>0</v>
      </c>
      <c r="F76">
        <v>249</v>
      </c>
      <c r="G76">
        <v>208</v>
      </c>
      <c r="H76">
        <v>209</v>
      </c>
      <c r="I76">
        <v>235</v>
      </c>
      <c r="J76">
        <v>226</v>
      </c>
      <c r="K76">
        <v>253</v>
      </c>
      <c r="L76">
        <v>229</v>
      </c>
      <c r="M76">
        <v>243</v>
      </c>
      <c r="N76">
        <v>238</v>
      </c>
      <c r="O76">
        <v>255</v>
      </c>
      <c r="P76">
        <v>230</v>
      </c>
      <c r="Q76">
        <v>258</v>
      </c>
      <c r="R76">
        <v>263</v>
      </c>
      <c r="S76">
        <v>253</v>
      </c>
      <c r="T76">
        <v>241</v>
      </c>
      <c r="U76">
        <v>258</v>
      </c>
      <c r="V76">
        <v>262</v>
      </c>
      <c r="W76">
        <v>284</v>
      </c>
      <c r="X76">
        <v>253</v>
      </c>
      <c r="Y76">
        <v>270</v>
      </c>
      <c r="Z76">
        <v>252</v>
      </c>
      <c r="AA76">
        <v>253</v>
      </c>
      <c r="AB76">
        <v>235</v>
      </c>
      <c r="AC76">
        <v>231</v>
      </c>
      <c r="AD76">
        <v>265</v>
      </c>
      <c r="AE76">
        <v>0</v>
      </c>
      <c r="AF76">
        <v>0</v>
      </c>
      <c r="AG76">
        <v>0</v>
      </c>
      <c r="AH76">
        <v>55</v>
      </c>
      <c r="AI76">
        <v>71</v>
      </c>
      <c r="AJ76">
        <v>42</v>
      </c>
      <c r="AK76">
        <v>58</v>
      </c>
      <c r="AL76">
        <v>72</v>
      </c>
      <c r="AM76">
        <v>94</v>
      </c>
      <c r="AN76">
        <v>86</v>
      </c>
      <c r="AO76">
        <v>77</v>
      </c>
      <c r="AP76">
        <v>77</v>
      </c>
      <c r="AQ76">
        <v>90</v>
      </c>
      <c r="AR76">
        <v>92</v>
      </c>
      <c r="AS76">
        <v>103</v>
      </c>
      <c r="AT76">
        <v>109</v>
      </c>
      <c r="AU76">
        <v>89</v>
      </c>
      <c r="AV76">
        <v>101</v>
      </c>
      <c r="AW76">
        <v>109</v>
      </c>
      <c r="AX76">
        <v>113</v>
      </c>
      <c r="AY76">
        <v>118</v>
      </c>
      <c r="AZ76">
        <v>118</v>
      </c>
      <c r="BA76">
        <v>119</v>
      </c>
      <c r="BB76">
        <v>111</v>
      </c>
      <c r="BC76">
        <v>135</v>
      </c>
      <c r="BD76">
        <v>131</v>
      </c>
      <c r="BE76">
        <v>125</v>
      </c>
      <c r="BF76">
        <v>127</v>
      </c>
      <c r="BG76">
        <v>0</v>
      </c>
      <c r="BH76">
        <v>0</v>
      </c>
      <c r="BI76">
        <v>0</v>
      </c>
      <c r="BJ76">
        <v>71</v>
      </c>
      <c r="BK76">
        <v>75</v>
      </c>
      <c r="BL76">
        <v>98</v>
      </c>
      <c r="BM76">
        <v>70</v>
      </c>
      <c r="BN76">
        <v>72</v>
      </c>
      <c r="BO76">
        <v>95</v>
      </c>
      <c r="BP76">
        <v>97</v>
      </c>
      <c r="BQ76">
        <v>76</v>
      </c>
      <c r="BR76">
        <v>85</v>
      </c>
      <c r="BS76">
        <v>85</v>
      </c>
      <c r="BT76">
        <v>69</v>
      </c>
      <c r="BU76">
        <v>75</v>
      </c>
      <c r="BV76">
        <v>91</v>
      </c>
      <c r="BW76">
        <v>99</v>
      </c>
      <c r="BX76">
        <v>90</v>
      </c>
      <c r="BY76">
        <v>84</v>
      </c>
      <c r="BZ76">
        <v>101</v>
      </c>
      <c r="CA76">
        <v>87</v>
      </c>
      <c r="CB76">
        <v>94</v>
      </c>
      <c r="CC76">
        <v>100</v>
      </c>
      <c r="CD76">
        <v>99</v>
      </c>
      <c r="CE76">
        <v>85</v>
      </c>
      <c r="CF76">
        <v>72</v>
      </c>
      <c r="CG76">
        <v>97</v>
      </c>
      <c r="CH76">
        <v>98</v>
      </c>
      <c r="CI76">
        <v>0</v>
      </c>
      <c r="CJ76">
        <v>0</v>
      </c>
      <c r="CK76">
        <v>0</v>
      </c>
      <c r="CL76">
        <v>39</v>
      </c>
      <c r="CM76">
        <v>35</v>
      </c>
      <c r="CN76">
        <v>43</v>
      </c>
      <c r="CO76">
        <v>49</v>
      </c>
      <c r="CP76">
        <v>24</v>
      </c>
      <c r="CQ76">
        <v>36</v>
      </c>
      <c r="CR76">
        <v>45</v>
      </c>
      <c r="CS76">
        <v>47</v>
      </c>
      <c r="CT76">
        <v>48</v>
      </c>
      <c r="CU76">
        <v>46</v>
      </c>
      <c r="CV76">
        <v>28</v>
      </c>
      <c r="CW76">
        <v>48</v>
      </c>
      <c r="CX76">
        <v>36</v>
      </c>
      <c r="CY76">
        <v>29</v>
      </c>
      <c r="CZ76">
        <v>36</v>
      </c>
      <c r="DA76">
        <v>33</v>
      </c>
      <c r="DB76">
        <v>33</v>
      </c>
      <c r="DC76">
        <v>45</v>
      </c>
      <c r="DD76">
        <v>44</v>
      </c>
      <c r="DE76">
        <v>32</v>
      </c>
      <c r="DF76">
        <v>39</v>
      </c>
      <c r="DG76">
        <v>43</v>
      </c>
      <c r="DH76">
        <v>42</v>
      </c>
      <c r="DI76">
        <v>49</v>
      </c>
      <c r="DJ76">
        <v>45</v>
      </c>
      <c r="DK76">
        <v>0</v>
      </c>
      <c r="DL76">
        <v>0</v>
      </c>
      <c r="DM76">
        <v>0</v>
      </c>
      <c r="DN76">
        <v>2</v>
      </c>
      <c r="DO76">
        <v>4</v>
      </c>
      <c r="DP76">
        <v>2</v>
      </c>
      <c r="DQ76">
        <v>3</v>
      </c>
      <c r="DR76">
        <v>2</v>
      </c>
      <c r="DS76">
        <v>6</v>
      </c>
      <c r="DT76">
        <v>3</v>
      </c>
      <c r="DU76">
        <v>1</v>
      </c>
      <c r="DV76">
        <v>6</v>
      </c>
      <c r="DW76">
        <v>3</v>
      </c>
      <c r="DX76">
        <v>3</v>
      </c>
      <c r="DY76">
        <v>4</v>
      </c>
      <c r="DZ76">
        <v>2</v>
      </c>
      <c r="EA76">
        <v>5</v>
      </c>
      <c r="EB76">
        <v>3</v>
      </c>
      <c r="EC76">
        <v>4</v>
      </c>
      <c r="ED76">
        <v>2</v>
      </c>
      <c r="EE76">
        <v>7</v>
      </c>
      <c r="EF76">
        <v>7</v>
      </c>
      <c r="EG76">
        <v>5</v>
      </c>
      <c r="EH76">
        <v>10</v>
      </c>
      <c r="EI76">
        <v>6</v>
      </c>
      <c r="EJ76">
        <v>8</v>
      </c>
      <c r="EK76">
        <v>5</v>
      </c>
      <c r="EL76">
        <v>8</v>
      </c>
      <c r="EM76">
        <v>0</v>
      </c>
      <c r="EN76">
        <v>0</v>
      </c>
      <c r="EO76">
        <v>0</v>
      </c>
      <c r="EP76">
        <v>5</v>
      </c>
      <c r="EQ76">
        <v>20</v>
      </c>
      <c r="ER76">
        <v>10</v>
      </c>
      <c r="ES76">
        <v>5</v>
      </c>
      <c r="ET76">
        <v>20</v>
      </c>
      <c r="EU76">
        <v>10</v>
      </c>
      <c r="EV76">
        <v>15</v>
      </c>
      <c r="EW76">
        <v>20</v>
      </c>
      <c r="EX76">
        <v>15</v>
      </c>
      <c r="EY76">
        <v>20</v>
      </c>
      <c r="EZ76">
        <v>10</v>
      </c>
      <c r="FA76">
        <v>20</v>
      </c>
      <c r="FB76">
        <v>5</v>
      </c>
      <c r="FC76">
        <v>25</v>
      </c>
      <c r="FD76">
        <v>25</v>
      </c>
      <c r="FE76">
        <v>20</v>
      </c>
      <c r="FF76">
        <v>20</v>
      </c>
      <c r="FG76">
        <v>5</v>
      </c>
      <c r="FH76">
        <v>10</v>
      </c>
      <c r="FI76">
        <v>30</v>
      </c>
      <c r="FJ76">
        <v>35</v>
      </c>
      <c r="FK76">
        <v>25</v>
      </c>
      <c r="FL76">
        <v>45</v>
      </c>
      <c r="FM76">
        <v>35</v>
      </c>
      <c r="FN76">
        <v>45</v>
      </c>
      <c r="FO76">
        <v>0</v>
      </c>
      <c r="FP76">
        <v>0</v>
      </c>
      <c r="FQ76">
        <v>7257</v>
      </c>
      <c r="FR76">
        <v>7516</v>
      </c>
      <c r="FS76">
        <v>7759</v>
      </c>
      <c r="FT76">
        <v>7975</v>
      </c>
      <c r="FU76">
        <v>8204</v>
      </c>
      <c r="FV76">
        <v>8404</v>
      </c>
      <c r="FW76">
        <v>8549</v>
      </c>
      <c r="FX76">
        <v>8656</v>
      </c>
      <c r="FY76">
        <v>8764</v>
      </c>
      <c r="FZ76">
        <v>8811</v>
      </c>
      <c r="GA76">
        <v>8903</v>
      </c>
      <c r="GB76">
        <v>8978</v>
      </c>
      <c r="GC76">
        <v>8978</v>
      </c>
      <c r="GD76">
        <v>9064</v>
      </c>
      <c r="GE76">
        <v>9115</v>
      </c>
      <c r="GF76">
        <v>9195</v>
      </c>
      <c r="GG76">
        <v>9199</v>
      </c>
      <c r="GH76">
        <v>9196</v>
      </c>
      <c r="GI76">
        <v>9180</v>
      </c>
      <c r="GJ76">
        <v>9235</v>
      </c>
      <c r="GK76">
        <v>9225</v>
      </c>
      <c r="GL76">
        <v>9261</v>
      </c>
      <c r="GM76">
        <v>9246</v>
      </c>
      <c r="GN76">
        <v>9195</v>
      </c>
      <c r="GO76">
        <v>9202</v>
      </c>
      <c r="GP76">
        <v>9213</v>
      </c>
      <c r="GQ76">
        <v>0</v>
      </c>
      <c r="GR76">
        <v>0</v>
      </c>
      <c r="GS76">
        <v>630</v>
      </c>
      <c r="GT76">
        <v>800</v>
      </c>
      <c r="GU76">
        <v>976</v>
      </c>
      <c r="GV76">
        <v>1116</v>
      </c>
      <c r="GW76">
        <v>1252</v>
      </c>
      <c r="GX76">
        <v>1393</v>
      </c>
      <c r="GY76">
        <v>1546</v>
      </c>
      <c r="GZ76">
        <v>1724</v>
      </c>
      <c r="HA76">
        <v>1870</v>
      </c>
      <c r="HB76">
        <v>2033</v>
      </c>
      <c r="HC76">
        <v>2170</v>
      </c>
      <c r="HD76">
        <v>2320</v>
      </c>
      <c r="HE76">
        <v>2456</v>
      </c>
      <c r="HF76">
        <v>2586</v>
      </c>
      <c r="HG76">
        <v>2689</v>
      </c>
      <c r="HH76">
        <v>2789</v>
      </c>
      <c r="HI76">
        <v>2885</v>
      </c>
      <c r="HJ76">
        <v>3003</v>
      </c>
      <c r="HK76">
        <v>3111</v>
      </c>
      <c r="HL76">
        <v>3192</v>
      </c>
      <c r="HM76">
        <v>3242</v>
      </c>
      <c r="HN76">
        <v>3319</v>
      </c>
      <c r="HO76">
        <v>3402</v>
      </c>
      <c r="HP76">
        <v>3486</v>
      </c>
      <c r="HQ76">
        <v>3553</v>
      </c>
      <c r="HR76">
        <v>3622</v>
      </c>
      <c r="HS76">
        <v>0</v>
      </c>
      <c r="HT76">
        <v>0</v>
      </c>
      <c r="HU76">
        <v>68</v>
      </c>
      <c r="HV76">
        <v>73</v>
      </c>
      <c r="HW76">
        <v>78</v>
      </c>
      <c r="HX76">
        <v>89</v>
      </c>
      <c r="HY76">
        <v>104</v>
      </c>
      <c r="HZ76">
        <v>122</v>
      </c>
      <c r="IA76">
        <v>138</v>
      </c>
      <c r="IB76">
        <v>144</v>
      </c>
      <c r="IC76">
        <v>155</v>
      </c>
      <c r="ID76">
        <v>167</v>
      </c>
      <c r="IE76">
        <v>183</v>
      </c>
      <c r="IF76">
        <v>201</v>
      </c>
      <c r="IG76">
        <v>225</v>
      </c>
      <c r="IH76">
        <v>243</v>
      </c>
      <c r="II76">
        <v>249</v>
      </c>
      <c r="IJ76">
        <v>262</v>
      </c>
      <c r="IK76">
        <v>270</v>
      </c>
      <c r="IL76">
        <v>285</v>
      </c>
      <c r="IM76">
        <v>310</v>
      </c>
      <c r="IN76">
        <v>328</v>
      </c>
      <c r="IO76">
        <v>335</v>
      </c>
      <c r="IP76">
        <v>348</v>
      </c>
      <c r="IQ76">
        <v>357</v>
      </c>
      <c r="IR76">
        <v>369</v>
      </c>
      <c r="IS76">
        <v>382</v>
      </c>
      <c r="IT76">
        <v>401</v>
      </c>
      <c r="IU76">
        <v>0</v>
      </c>
      <c r="IV76">
        <v>0</v>
      </c>
      <c r="IW76">
        <v>4</v>
      </c>
      <c r="IX76">
        <v>5</v>
      </c>
      <c r="IY76">
        <v>6</v>
      </c>
      <c r="IZ76">
        <v>4</v>
      </c>
      <c r="JA76">
        <v>2</v>
      </c>
      <c r="JB76">
        <v>4</v>
      </c>
      <c r="JC76">
        <v>5</v>
      </c>
      <c r="JD76">
        <v>4</v>
      </c>
      <c r="JE76">
        <v>6</v>
      </c>
      <c r="JF76">
        <v>5</v>
      </c>
      <c r="JG76">
        <v>5</v>
      </c>
      <c r="JH76">
        <v>5</v>
      </c>
      <c r="JI76">
        <v>5</v>
      </c>
      <c r="JJ76">
        <v>8</v>
      </c>
      <c r="JK76">
        <v>9</v>
      </c>
      <c r="JL76">
        <v>15</v>
      </c>
      <c r="JM76">
        <v>13</v>
      </c>
      <c r="JN76">
        <v>12</v>
      </c>
      <c r="JO76">
        <v>6</v>
      </c>
      <c r="JP76">
        <v>8</v>
      </c>
      <c r="JQ76">
        <v>15</v>
      </c>
      <c r="JR76">
        <v>13</v>
      </c>
      <c r="JS76">
        <v>9</v>
      </c>
      <c r="JT76">
        <v>13</v>
      </c>
      <c r="JU76">
        <v>17</v>
      </c>
      <c r="JV76">
        <v>21</v>
      </c>
      <c r="JW76">
        <v>0</v>
      </c>
      <c r="JX76">
        <v>0</v>
      </c>
      <c r="JY76">
        <v>0</v>
      </c>
      <c r="JZ76">
        <v>5</v>
      </c>
      <c r="KA76">
        <v>8</v>
      </c>
      <c r="KB76">
        <v>19</v>
      </c>
      <c r="KC76">
        <v>28</v>
      </c>
      <c r="KD76">
        <v>36</v>
      </c>
      <c r="KE76">
        <v>40</v>
      </c>
      <c r="KF76">
        <v>53</v>
      </c>
      <c r="KG76">
        <v>67</v>
      </c>
      <c r="KH76">
        <v>84</v>
      </c>
      <c r="KI76">
        <v>97</v>
      </c>
      <c r="KJ76">
        <v>108</v>
      </c>
      <c r="KK76">
        <v>124</v>
      </c>
      <c r="KL76">
        <v>138</v>
      </c>
      <c r="KM76">
        <v>166</v>
      </c>
      <c r="KN76">
        <v>185</v>
      </c>
      <c r="KO76">
        <v>214</v>
      </c>
      <c r="KP76">
        <v>233</v>
      </c>
      <c r="KQ76">
        <v>262</v>
      </c>
      <c r="KR76">
        <v>286</v>
      </c>
      <c r="KS76">
        <v>316</v>
      </c>
      <c r="KT76">
        <v>340</v>
      </c>
      <c r="KU76">
        <v>365</v>
      </c>
      <c r="KV76">
        <v>389</v>
      </c>
      <c r="KW76">
        <v>408</v>
      </c>
      <c r="KX76">
        <v>436</v>
      </c>
      <c r="KY76">
        <v>0</v>
      </c>
      <c r="KZ76">
        <v>0</v>
      </c>
      <c r="LA76">
        <v>0</v>
      </c>
      <c r="LB76">
        <v>184</v>
      </c>
      <c r="LC76">
        <v>374</v>
      </c>
      <c r="LD76">
        <v>564</v>
      </c>
      <c r="LE76">
        <v>734</v>
      </c>
      <c r="LF76">
        <v>905</v>
      </c>
      <c r="LG76">
        <v>1095</v>
      </c>
      <c r="LH76">
        <v>1285</v>
      </c>
      <c r="LI76">
        <v>1474</v>
      </c>
      <c r="LJ76">
        <v>1654</v>
      </c>
      <c r="LK76">
        <v>1810</v>
      </c>
      <c r="LL76">
        <v>1966</v>
      </c>
      <c r="LM76">
        <v>2126</v>
      </c>
      <c r="LN76">
        <v>2272</v>
      </c>
      <c r="LO76">
        <v>2447</v>
      </c>
      <c r="LP76">
        <v>2613</v>
      </c>
      <c r="LQ76">
        <v>2764</v>
      </c>
      <c r="LR76">
        <v>2926</v>
      </c>
      <c r="LS76">
        <v>3077</v>
      </c>
      <c r="LT76">
        <v>3228</v>
      </c>
      <c r="LU76">
        <v>3407</v>
      </c>
      <c r="LV76">
        <v>3574</v>
      </c>
      <c r="LW76">
        <v>3726</v>
      </c>
      <c r="LX76">
        <v>3872</v>
      </c>
      <c r="LY76">
        <v>4040</v>
      </c>
      <c r="LZ76">
        <v>4184</v>
      </c>
      <c r="MA76">
        <v>0</v>
      </c>
      <c r="MB76">
        <v>0</v>
      </c>
      <c r="MC76">
        <v>1397</v>
      </c>
      <c r="MD76">
        <v>1475</v>
      </c>
      <c r="ME76">
        <v>1517</v>
      </c>
      <c r="MF76">
        <v>1548</v>
      </c>
      <c r="MG76">
        <v>1587</v>
      </c>
      <c r="MH76">
        <v>1632</v>
      </c>
      <c r="MI76">
        <v>1630</v>
      </c>
      <c r="MJ76">
        <v>1647</v>
      </c>
      <c r="MK76">
        <v>1659</v>
      </c>
      <c r="ML76">
        <v>1684</v>
      </c>
      <c r="MM76">
        <v>1704</v>
      </c>
      <c r="MN76">
        <v>1732</v>
      </c>
      <c r="MO76">
        <v>1769</v>
      </c>
      <c r="MP76">
        <v>1783</v>
      </c>
      <c r="MQ76">
        <v>1813</v>
      </c>
      <c r="MR76">
        <v>1828</v>
      </c>
      <c r="MS76">
        <v>1860</v>
      </c>
      <c r="MT76">
        <v>1866</v>
      </c>
      <c r="MU76">
        <v>1890</v>
      </c>
      <c r="MV76">
        <v>1913</v>
      </c>
      <c r="MW76">
        <v>1907</v>
      </c>
      <c r="MX76">
        <v>1881</v>
      </c>
      <c r="MY76">
        <v>1878</v>
      </c>
      <c r="MZ76">
        <v>1889</v>
      </c>
      <c r="NA76">
        <v>1895</v>
      </c>
      <c r="NB76">
        <v>1882</v>
      </c>
      <c r="NC76">
        <v>0</v>
      </c>
      <c r="ND76">
        <v>0</v>
      </c>
      <c r="NE76">
        <v>0</v>
      </c>
      <c r="NF76">
        <v>28</v>
      </c>
      <c r="NG76">
        <v>67</v>
      </c>
      <c r="NH76">
        <v>117</v>
      </c>
      <c r="NI76">
        <v>155</v>
      </c>
      <c r="NJ76">
        <v>188</v>
      </c>
      <c r="NK76">
        <v>232</v>
      </c>
      <c r="NL76">
        <v>279</v>
      </c>
      <c r="NM76">
        <v>313</v>
      </c>
      <c r="NN76">
        <v>350</v>
      </c>
      <c r="NO76">
        <v>387</v>
      </c>
      <c r="NP76">
        <v>427</v>
      </c>
      <c r="NQ76">
        <v>469</v>
      </c>
      <c r="NR76">
        <v>509</v>
      </c>
      <c r="NS76">
        <v>558</v>
      </c>
      <c r="NT76">
        <v>590</v>
      </c>
      <c r="NU76">
        <v>634</v>
      </c>
      <c r="NV76">
        <v>688</v>
      </c>
      <c r="NW76">
        <v>733</v>
      </c>
      <c r="NX76">
        <v>779</v>
      </c>
      <c r="NY76">
        <v>824</v>
      </c>
      <c r="NZ76">
        <v>872</v>
      </c>
      <c r="OA76">
        <v>936</v>
      </c>
      <c r="OB76">
        <v>994</v>
      </c>
      <c r="OC76">
        <v>1048</v>
      </c>
      <c r="OD76">
        <v>1104</v>
      </c>
      <c r="OE76">
        <v>0</v>
      </c>
      <c r="OF76">
        <v>0</v>
      </c>
      <c r="OG76">
        <v>2159</v>
      </c>
      <c r="OH76">
        <v>2239</v>
      </c>
      <c r="OI76">
        <v>2325</v>
      </c>
      <c r="OJ76">
        <v>2441</v>
      </c>
      <c r="OK76">
        <v>2509</v>
      </c>
      <c r="OL76">
        <v>2629</v>
      </c>
      <c r="OM76">
        <v>2715</v>
      </c>
      <c r="ON76">
        <v>2796</v>
      </c>
      <c r="OO76">
        <v>2847</v>
      </c>
      <c r="OP76">
        <v>2922</v>
      </c>
      <c r="OQ76">
        <v>3010</v>
      </c>
      <c r="OR76">
        <v>3090</v>
      </c>
      <c r="OS76">
        <v>3156</v>
      </c>
      <c r="OT76">
        <v>3201</v>
      </c>
      <c r="OU76">
        <v>3287</v>
      </c>
      <c r="OV76">
        <v>3340</v>
      </c>
      <c r="OW76">
        <v>3383</v>
      </c>
      <c r="OX76">
        <v>3469</v>
      </c>
      <c r="OY76">
        <v>3518</v>
      </c>
      <c r="OZ76">
        <v>3556</v>
      </c>
      <c r="PA76">
        <v>3592</v>
      </c>
      <c r="PB76">
        <v>3623</v>
      </c>
      <c r="PC76">
        <v>3656</v>
      </c>
      <c r="PD76">
        <v>3685</v>
      </c>
      <c r="PE76">
        <v>3707</v>
      </c>
      <c r="PF76">
        <v>3773</v>
      </c>
      <c r="PG76">
        <v>0</v>
      </c>
      <c r="PH76">
        <v>0</v>
      </c>
      <c r="PI76">
        <v>0</v>
      </c>
      <c r="PJ76">
        <v>87</v>
      </c>
      <c r="PK76">
        <v>174</v>
      </c>
      <c r="PL76">
        <v>247</v>
      </c>
      <c r="PM76">
        <v>337</v>
      </c>
      <c r="PN76">
        <v>407</v>
      </c>
      <c r="PO76">
        <v>505</v>
      </c>
      <c r="PP76">
        <v>605</v>
      </c>
      <c r="PQ76">
        <v>696</v>
      </c>
      <c r="PR76">
        <v>796</v>
      </c>
      <c r="PS76">
        <v>903</v>
      </c>
      <c r="PT76">
        <v>1011</v>
      </c>
      <c r="PU76">
        <v>1132</v>
      </c>
      <c r="PV76">
        <v>1247</v>
      </c>
      <c r="PW76">
        <v>1358</v>
      </c>
      <c r="PX76">
        <v>1481</v>
      </c>
      <c r="PY76">
        <v>1586</v>
      </c>
      <c r="PZ76">
        <v>1701</v>
      </c>
      <c r="QA76">
        <v>1835</v>
      </c>
      <c r="QB76">
        <v>1962</v>
      </c>
      <c r="QC76">
        <v>2102</v>
      </c>
      <c r="QD76">
        <v>2222</v>
      </c>
      <c r="QE76">
        <v>2368</v>
      </c>
      <c r="QF76">
        <v>2515</v>
      </c>
      <c r="QG76">
        <v>2638</v>
      </c>
      <c r="QH76">
        <v>2775</v>
      </c>
      <c r="QI76">
        <v>0</v>
      </c>
      <c r="QJ76">
        <v>0</v>
      </c>
      <c r="QK76">
        <v>7405</v>
      </c>
      <c r="QL76">
        <v>7533</v>
      </c>
      <c r="QM76">
        <v>7690</v>
      </c>
      <c r="QN76">
        <v>7819</v>
      </c>
      <c r="QO76">
        <v>7954</v>
      </c>
      <c r="QP76">
        <v>8083</v>
      </c>
      <c r="QQ76">
        <v>8122</v>
      </c>
      <c r="QR76">
        <v>8197</v>
      </c>
      <c r="QS76">
        <v>8221</v>
      </c>
      <c r="QT76">
        <v>8291</v>
      </c>
      <c r="QU76">
        <v>8364</v>
      </c>
      <c r="QV76">
        <v>8477</v>
      </c>
      <c r="QW76">
        <v>8510</v>
      </c>
      <c r="QX76">
        <v>8598</v>
      </c>
      <c r="QY76">
        <v>8604</v>
      </c>
      <c r="QZ76">
        <v>8626</v>
      </c>
      <c r="RA76">
        <v>8650</v>
      </c>
      <c r="RB76">
        <v>8680</v>
      </c>
      <c r="RC76">
        <v>8729</v>
      </c>
      <c r="RD76">
        <v>8784</v>
      </c>
      <c r="RE76">
        <v>8800</v>
      </c>
      <c r="RF76">
        <v>8828</v>
      </c>
      <c r="RG76">
        <v>8922</v>
      </c>
      <c r="RH76">
        <v>8924</v>
      </c>
      <c r="RI76">
        <v>8973</v>
      </c>
      <c r="RJ76">
        <v>8967</v>
      </c>
      <c r="RK76">
        <v>0</v>
      </c>
      <c r="RL76">
        <v>0</v>
      </c>
      <c r="RM76">
        <v>8393</v>
      </c>
      <c r="RN76">
        <v>8338</v>
      </c>
      <c r="RO76">
        <v>8287</v>
      </c>
      <c r="RP76">
        <v>8227</v>
      </c>
      <c r="RQ76">
        <v>8174</v>
      </c>
      <c r="RR76">
        <v>8130</v>
      </c>
      <c r="RS76">
        <v>8099</v>
      </c>
      <c r="RT76">
        <v>8072</v>
      </c>
      <c r="RU76">
        <v>8089</v>
      </c>
      <c r="RV76">
        <v>8088</v>
      </c>
      <c r="RW76">
        <v>8059</v>
      </c>
      <c r="RX76">
        <v>8043</v>
      </c>
      <c r="RY76">
        <v>8000</v>
      </c>
      <c r="RZ76">
        <v>8032</v>
      </c>
      <c r="SA76">
        <v>8040</v>
      </c>
      <c r="SB76">
        <v>8030</v>
      </c>
      <c r="SC76">
        <v>8057</v>
      </c>
      <c r="SD76">
        <v>8100</v>
      </c>
      <c r="SE76">
        <v>8060</v>
      </c>
      <c r="SF76">
        <v>8071</v>
      </c>
      <c r="SG76">
        <v>8050</v>
      </c>
      <c r="SH76">
        <v>8063</v>
      </c>
      <c r="SI76">
        <v>8061</v>
      </c>
      <c r="SJ76">
        <v>8103</v>
      </c>
      <c r="SK76">
        <v>8166</v>
      </c>
      <c r="SL76">
        <v>8202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1960000</v>
      </c>
      <c r="SU76">
        <v>1930000</v>
      </c>
      <c r="SV76">
        <v>1900000</v>
      </c>
      <c r="SW76">
        <v>1870000</v>
      </c>
      <c r="SX76">
        <v>1820000</v>
      </c>
      <c r="SY76">
        <v>1790000</v>
      </c>
      <c r="SZ76">
        <v>1750000</v>
      </c>
      <c r="TA76">
        <v>1700000</v>
      </c>
      <c r="TB76">
        <v>1660000</v>
      </c>
      <c r="TC76">
        <v>1630000</v>
      </c>
      <c r="TD76">
        <v>1590000</v>
      </c>
      <c r="TE76">
        <v>1550000</v>
      </c>
      <c r="TF76">
        <v>1500000</v>
      </c>
      <c r="TG76">
        <v>1450000</v>
      </c>
      <c r="TH76">
        <v>1420000</v>
      </c>
      <c r="TI76">
        <v>1380000</v>
      </c>
      <c r="TJ76">
        <v>1340000</v>
      </c>
      <c r="TK76">
        <v>1300000</v>
      </c>
      <c r="TL76">
        <v>1260000</v>
      </c>
      <c r="TM76">
        <v>1220000</v>
      </c>
      <c r="TN76">
        <v>1190000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531121.37990000006</v>
      </c>
      <c r="TW76">
        <v>572288.38600000006</v>
      </c>
      <c r="TX76">
        <v>619591.54070000001</v>
      </c>
      <c r="TY76">
        <v>652488.10679999995</v>
      </c>
      <c r="TZ76">
        <v>688701.68790000002</v>
      </c>
      <c r="UA76">
        <v>713700.95499999996</v>
      </c>
      <c r="UB76">
        <v>740810.79850000003</v>
      </c>
      <c r="UC76">
        <v>761395.76540000003</v>
      </c>
      <c r="UD76">
        <v>778347.24129999999</v>
      </c>
      <c r="UE76">
        <v>785775.43449999997</v>
      </c>
      <c r="UF76">
        <v>791259.49549999996</v>
      </c>
      <c r="UG76">
        <v>794655.71909999999</v>
      </c>
      <c r="UH76">
        <v>803066.11849999998</v>
      </c>
      <c r="UI76">
        <v>807716.13320000004</v>
      </c>
      <c r="UJ76">
        <v>804608.10759999999</v>
      </c>
      <c r="UK76">
        <v>793409.33790000004</v>
      </c>
      <c r="UL76">
        <v>788595.55480000004</v>
      </c>
      <c r="UM76">
        <v>784773.18810000003</v>
      </c>
      <c r="UN76">
        <v>780728.45030000003</v>
      </c>
      <c r="UO76">
        <v>772557.13119999995</v>
      </c>
      <c r="UP76">
        <v>764621.70050000004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161716.2591</v>
      </c>
      <c r="UY76">
        <v>177597.03769999999</v>
      </c>
      <c r="UZ76">
        <v>179921.01749999999</v>
      </c>
      <c r="VA76">
        <v>188024.25640000001</v>
      </c>
      <c r="VB76">
        <v>196680.5563</v>
      </c>
      <c r="VC76">
        <v>209246.7985</v>
      </c>
      <c r="VD76">
        <v>223134.41819999999</v>
      </c>
      <c r="VE76">
        <v>242502.2659</v>
      </c>
      <c r="VF76">
        <v>254274.2205</v>
      </c>
      <c r="VG76">
        <v>252963.68580000001</v>
      </c>
      <c r="VH76">
        <v>258418.0827</v>
      </c>
      <c r="VI76">
        <v>258552.14679999999</v>
      </c>
      <c r="VJ76">
        <v>264967.14069999999</v>
      </c>
      <c r="VK76">
        <v>279815.41009999998</v>
      </c>
      <c r="VL76">
        <v>287439.56939999998</v>
      </c>
      <c r="VM76">
        <v>285023.25280000002</v>
      </c>
      <c r="VN76">
        <v>287460.05499999999</v>
      </c>
      <c r="VO76">
        <v>286305.21049999999</v>
      </c>
      <c r="VP76">
        <v>287309.6263</v>
      </c>
      <c r="VQ76">
        <v>288768.58799999999</v>
      </c>
      <c r="VR76">
        <v>294302.3529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80843.816260000007</v>
      </c>
      <c r="WA76">
        <v>98111.427500000005</v>
      </c>
      <c r="WB76">
        <v>76203.050480000005</v>
      </c>
      <c r="WC76">
        <v>110975.3162</v>
      </c>
      <c r="WD76">
        <v>89785.854560000007</v>
      </c>
      <c r="WE76">
        <v>87170.73259</v>
      </c>
      <c r="WF76">
        <v>84631.779209999993</v>
      </c>
      <c r="WG76">
        <v>82166.775930000003</v>
      </c>
      <c r="WH76">
        <v>127637.7102</v>
      </c>
      <c r="WI76">
        <v>139410.12030000001</v>
      </c>
      <c r="WJ76">
        <v>225582.71900000001</v>
      </c>
      <c r="WK76">
        <v>189810.70209999999</v>
      </c>
      <c r="WL76">
        <v>170106.67850000001</v>
      </c>
      <c r="WM76">
        <v>82576.057520000002</v>
      </c>
      <c r="WN76">
        <v>106894.57279999999</v>
      </c>
      <c r="WO76">
        <v>194589.63500000001</v>
      </c>
      <c r="WP76">
        <v>163732.37899999999</v>
      </c>
      <c r="WQ76">
        <v>110051.6364</v>
      </c>
      <c r="WR76">
        <v>154333.4706</v>
      </c>
      <c r="WS76">
        <v>195942.4198</v>
      </c>
      <c r="WT76">
        <v>234996.61989999999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15500000</v>
      </c>
      <c r="ZG76">
        <v>15000000</v>
      </c>
      <c r="ZH76">
        <v>14700000</v>
      </c>
      <c r="ZI76">
        <v>14400000</v>
      </c>
      <c r="ZJ76">
        <v>14200000</v>
      </c>
      <c r="ZK76">
        <v>13900000</v>
      </c>
      <c r="ZL76">
        <v>13800000</v>
      </c>
      <c r="ZM76">
        <v>13600000</v>
      </c>
      <c r="ZN76">
        <v>13300000</v>
      </c>
      <c r="ZO76">
        <v>13200000</v>
      </c>
      <c r="ZP76">
        <v>12900000</v>
      </c>
      <c r="ZQ76">
        <v>12700000</v>
      </c>
      <c r="ZR76">
        <v>12400000</v>
      </c>
      <c r="ZS76">
        <v>12200000</v>
      </c>
      <c r="ZT76">
        <v>12000000</v>
      </c>
      <c r="ZU76">
        <v>11600000</v>
      </c>
      <c r="ZV76">
        <v>11100000</v>
      </c>
      <c r="ZW76">
        <v>10800000</v>
      </c>
      <c r="ZX76">
        <v>10500000</v>
      </c>
      <c r="ZY76">
        <v>10200000</v>
      </c>
      <c r="ZZ76">
        <v>9880000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6960000</v>
      </c>
      <c r="ABK76">
        <v>6980000</v>
      </c>
      <c r="ABL76">
        <v>6980000</v>
      </c>
      <c r="ABM76">
        <v>6900000</v>
      </c>
      <c r="ABN76">
        <v>6880000</v>
      </c>
      <c r="ABO76">
        <v>6880000</v>
      </c>
      <c r="ABP76">
        <v>6850000</v>
      </c>
      <c r="ABQ76">
        <v>6800000</v>
      </c>
      <c r="ABR76">
        <v>6690000</v>
      </c>
      <c r="ABS76">
        <v>6670000</v>
      </c>
      <c r="ABT76">
        <v>6580000</v>
      </c>
      <c r="ABU76">
        <v>6470000</v>
      </c>
      <c r="ABV76">
        <v>6440000</v>
      </c>
      <c r="ABW76">
        <v>6340000</v>
      </c>
      <c r="ABX76">
        <v>6230000</v>
      </c>
      <c r="ABY76">
        <v>6110000</v>
      </c>
      <c r="ABZ76">
        <v>5980000</v>
      </c>
      <c r="ACA76">
        <v>5860000</v>
      </c>
      <c r="ACB76">
        <v>5730000</v>
      </c>
      <c r="ACC76">
        <v>5600000</v>
      </c>
      <c r="ACD76">
        <v>5530000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952981.04729999998</v>
      </c>
      <c r="ADO76">
        <v>929688.47069999995</v>
      </c>
      <c r="ADP76">
        <v>910945.0294</v>
      </c>
      <c r="ADQ76">
        <v>887002.12210000004</v>
      </c>
      <c r="ADR76">
        <v>868499.75659999996</v>
      </c>
      <c r="ADS76">
        <v>850627.826</v>
      </c>
      <c r="ADT76">
        <v>837009.75529999996</v>
      </c>
      <c r="ADU76">
        <v>815794.3101</v>
      </c>
      <c r="ADV76">
        <v>800223.54940000002</v>
      </c>
      <c r="ADW76">
        <v>777458.228</v>
      </c>
      <c r="ADX76">
        <v>756743.83490000002</v>
      </c>
      <c r="ADY76">
        <v>736746.90560000006</v>
      </c>
      <c r="ADZ76">
        <v>717769.02639999997</v>
      </c>
      <c r="AEA76">
        <v>700797.03720000002</v>
      </c>
      <c r="AEB76">
        <v>684672.47050000005</v>
      </c>
      <c r="AEC76">
        <v>665941.35640000005</v>
      </c>
      <c r="AED76">
        <v>648602.19480000006</v>
      </c>
      <c r="AEE76">
        <v>636415.99129999999</v>
      </c>
      <c r="AEF76">
        <v>618018.1102</v>
      </c>
      <c r="AEG76">
        <v>603312.16599999997</v>
      </c>
      <c r="AEH76">
        <v>585348.29870000004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9220000</v>
      </c>
      <c r="AEQ76">
        <v>8920000</v>
      </c>
      <c r="AER76">
        <v>8630000</v>
      </c>
      <c r="AES76">
        <v>8400000</v>
      </c>
      <c r="AET76">
        <v>8150000</v>
      </c>
      <c r="AEU76">
        <v>7890000</v>
      </c>
      <c r="AEV76">
        <v>7640000</v>
      </c>
      <c r="AEW76">
        <v>7380000</v>
      </c>
      <c r="AEX76">
        <v>7190000</v>
      </c>
      <c r="AEY76">
        <v>6990000</v>
      </c>
      <c r="AEZ76">
        <v>6780000</v>
      </c>
      <c r="AFA76">
        <v>6600000</v>
      </c>
      <c r="AFB76">
        <v>6440000</v>
      </c>
      <c r="AFC76">
        <v>6230000</v>
      </c>
      <c r="AFD76">
        <v>6050000</v>
      </c>
      <c r="AFE76">
        <v>5860000</v>
      </c>
      <c r="AFF76">
        <v>5700000</v>
      </c>
      <c r="AFG76">
        <v>5530000</v>
      </c>
      <c r="AFH76">
        <v>5400000</v>
      </c>
      <c r="AFI76">
        <v>5280000</v>
      </c>
      <c r="AFJ76">
        <v>5150000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164.55054559999999</v>
      </c>
      <c r="AGU76">
        <v>177.30479270000001</v>
      </c>
      <c r="AGV76">
        <v>191.9601242</v>
      </c>
      <c r="AGW76">
        <v>202.1520467</v>
      </c>
      <c r="AGX76">
        <v>213.37163749999999</v>
      </c>
      <c r="AGY76">
        <v>221.11684070000001</v>
      </c>
      <c r="AGZ76">
        <v>229.51593690000001</v>
      </c>
      <c r="AHA76">
        <v>235.89351389999999</v>
      </c>
      <c r="AHB76">
        <v>241.14537300000001</v>
      </c>
      <c r="AHC76">
        <v>243.44675509999999</v>
      </c>
      <c r="AHD76">
        <v>245.1458116</v>
      </c>
      <c r="AHE76">
        <v>246.19802010000001</v>
      </c>
      <c r="AHF76">
        <v>248.8037066</v>
      </c>
      <c r="AHG76">
        <v>250.24436119999999</v>
      </c>
      <c r="AHH76">
        <v>249.28144130000001</v>
      </c>
      <c r="AHI76">
        <v>245.81186969999999</v>
      </c>
      <c r="AHJ76">
        <v>244.32047689999999</v>
      </c>
      <c r="AHK76">
        <v>243.13624189999999</v>
      </c>
      <c r="AHL76">
        <v>241.88311250000001</v>
      </c>
      <c r="AHM76">
        <v>239.35149720000001</v>
      </c>
      <c r="AHN76">
        <v>236.89296419999999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22.70069969</v>
      </c>
      <c r="AHW76">
        <v>24.929942359999998</v>
      </c>
      <c r="AHX76">
        <v>25.256167860000001</v>
      </c>
      <c r="AHY76">
        <v>26.393648989999999</v>
      </c>
      <c r="AHZ76">
        <v>27.608765309999999</v>
      </c>
      <c r="AIA76">
        <v>29.372734439999999</v>
      </c>
      <c r="AIB76">
        <v>31.322190160000002</v>
      </c>
      <c r="AIC76">
        <v>34.040925399999999</v>
      </c>
      <c r="AID76">
        <v>35.693397509999997</v>
      </c>
      <c r="AIE76">
        <v>35.509432969999999</v>
      </c>
      <c r="AIF76">
        <v>36.275086520000002</v>
      </c>
      <c r="AIG76">
        <v>36.293905580000001</v>
      </c>
      <c r="AIH76">
        <v>37.194401620000001</v>
      </c>
      <c r="AII76">
        <v>39.27870721</v>
      </c>
      <c r="AIJ76">
        <v>40.348938189999998</v>
      </c>
      <c r="AIK76">
        <v>40.009751049999998</v>
      </c>
      <c r="AIL76">
        <v>40.351813839999998</v>
      </c>
      <c r="AIM76">
        <v>40.189704110000001</v>
      </c>
      <c r="AIN76">
        <v>40.330697610000001</v>
      </c>
      <c r="AIO76">
        <v>40.535497370000002</v>
      </c>
      <c r="AIP76">
        <v>41.31229209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0.83609650999999996</v>
      </c>
      <c r="AIY76">
        <v>1.014680231</v>
      </c>
      <c r="AIZ76">
        <v>0.78810115000000003</v>
      </c>
      <c r="AJA76">
        <v>1.147720122</v>
      </c>
      <c r="AJB76">
        <v>0.92857615000000004</v>
      </c>
      <c r="AJC76">
        <v>0.90153024299999995</v>
      </c>
      <c r="AJD76">
        <v>0.87527208099999998</v>
      </c>
      <c r="AJE76">
        <v>0.84977871900000002</v>
      </c>
      <c r="AJF76">
        <v>1.320044612</v>
      </c>
      <c r="AJG76">
        <v>1.4417963</v>
      </c>
      <c r="AJH76">
        <v>2.3330037209999999</v>
      </c>
      <c r="AJI76">
        <v>1.963045202</v>
      </c>
      <c r="AJJ76">
        <v>1.7592638110000001</v>
      </c>
      <c r="AJK76">
        <v>0.85401155900000003</v>
      </c>
      <c r="AJL76">
        <v>1.1055165810000001</v>
      </c>
      <c r="AJM76">
        <v>2.0124695039999998</v>
      </c>
      <c r="AJN76">
        <v>1.6933400359999999</v>
      </c>
      <c r="AJO76">
        <v>1.1381673130000001</v>
      </c>
      <c r="AJP76">
        <v>1.5961353899999999</v>
      </c>
      <c r="AJQ76">
        <v>2.0264601670000002</v>
      </c>
      <c r="AJR76">
        <v>2.430363421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142.6121588</v>
      </c>
      <c r="AKA76">
        <v>54.227245449999998</v>
      </c>
      <c r="AKB76">
        <v>228.1479267</v>
      </c>
      <c r="AKC76">
        <v>222.57264660000001</v>
      </c>
      <c r="AKD76">
        <v>243.3968375</v>
      </c>
      <c r="AKE76">
        <v>176.7984836</v>
      </c>
      <c r="AKF76">
        <v>155.45531690000001</v>
      </c>
      <c r="AKG76">
        <v>227.62135230000001</v>
      </c>
      <c r="AKH76">
        <v>181.11964130000001</v>
      </c>
      <c r="AKI76">
        <v>343.41181080000001</v>
      </c>
      <c r="AKJ76">
        <v>194.30882629999999</v>
      </c>
      <c r="AKK76">
        <v>338.49931070000002</v>
      </c>
      <c r="AKL76">
        <v>143.7975702</v>
      </c>
      <c r="AKM76">
        <v>316.32428700000003</v>
      </c>
      <c r="AKN76">
        <v>253.90173669999999</v>
      </c>
      <c r="AKO76">
        <v>298.65327910000002</v>
      </c>
      <c r="AKP76">
        <v>214.29255950000001</v>
      </c>
      <c r="AKQ76">
        <v>243.00190910000001</v>
      </c>
      <c r="AKR76">
        <v>223.39871969999999</v>
      </c>
      <c r="AKS76">
        <v>160.81864640000001</v>
      </c>
      <c r="AKT76">
        <v>202.2146559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120.1761044</v>
      </c>
      <c r="AME76">
        <v>116.5328444</v>
      </c>
      <c r="AMF76">
        <v>114.31865790000001</v>
      </c>
      <c r="AMG76">
        <v>111.7976512</v>
      </c>
      <c r="AMH76">
        <v>110.177054</v>
      </c>
      <c r="AMI76">
        <v>108.23841760000001</v>
      </c>
      <c r="AMJ76">
        <v>106.812605</v>
      </c>
      <c r="AMK76">
        <v>105.91689169999999</v>
      </c>
      <c r="AML76">
        <v>103.6457534</v>
      </c>
      <c r="AMM76">
        <v>102.3200513</v>
      </c>
      <c r="AMN76">
        <v>100.1617518</v>
      </c>
      <c r="AMO76">
        <v>98.946728550000003</v>
      </c>
      <c r="AMP76">
        <v>96.374671399999997</v>
      </c>
      <c r="AMQ76">
        <v>94.771084479999999</v>
      </c>
      <c r="AMR76">
        <v>93.130469309999995</v>
      </c>
      <c r="AMS76">
        <v>90.134341419999998</v>
      </c>
      <c r="AMT76">
        <v>86.315972430000002</v>
      </c>
      <c r="AMU76">
        <v>83.668259610000007</v>
      </c>
      <c r="AMV76">
        <v>81.707115819999999</v>
      </c>
      <c r="AMW76">
        <v>79.579262909999997</v>
      </c>
      <c r="AMX76">
        <v>76.731394730000005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248.02544280000001</v>
      </c>
      <c r="ANG76">
        <v>287.8096754</v>
      </c>
      <c r="ANH76">
        <v>255.18605590000001</v>
      </c>
      <c r="ANI76">
        <v>218.20692700000001</v>
      </c>
      <c r="ANJ76">
        <v>265.86471560000001</v>
      </c>
      <c r="ANK76">
        <v>226.17819420000001</v>
      </c>
      <c r="ANL76">
        <v>194.19752550000001</v>
      </c>
      <c r="ANM76">
        <v>193.42016319999999</v>
      </c>
      <c r="ANN76">
        <v>189.87806749999999</v>
      </c>
      <c r="ANO76">
        <v>241.5069341</v>
      </c>
      <c r="ANP76">
        <v>148.39860609999999</v>
      </c>
      <c r="ANQ76">
        <v>165.89611439999999</v>
      </c>
      <c r="ANR76">
        <v>240.04106849999999</v>
      </c>
      <c r="ANS76">
        <v>180.7385755</v>
      </c>
      <c r="ANT76">
        <v>167.79501740000001</v>
      </c>
      <c r="ANU76">
        <v>165.86895279999999</v>
      </c>
      <c r="ANV76">
        <v>154.94271380000001</v>
      </c>
      <c r="ANW76">
        <v>224.72815700000001</v>
      </c>
      <c r="ANX76">
        <v>193.0126794</v>
      </c>
      <c r="ANY76">
        <v>151.51245359999999</v>
      </c>
      <c r="ANZ76">
        <v>161.0741013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109.01643730000001</v>
      </c>
      <c r="AOI76">
        <v>109.30348480000001</v>
      </c>
      <c r="AOJ76">
        <v>109.28589580000001</v>
      </c>
      <c r="AOK76">
        <v>108.0381632</v>
      </c>
      <c r="AOL76">
        <v>107.6546298</v>
      </c>
      <c r="AOM76">
        <v>107.6667915</v>
      </c>
      <c r="AON76">
        <v>107.3090945</v>
      </c>
      <c r="AOO76">
        <v>106.40886740000001</v>
      </c>
      <c r="AOP76">
        <v>104.78262530000001</v>
      </c>
      <c r="AOQ76">
        <v>104.46386270000001</v>
      </c>
      <c r="AOR76">
        <v>103.0565545</v>
      </c>
      <c r="AOS76">
        <v>101.3430393</v>
      </c>
      <c r="AOT76">
        <v>100.89252759999999</v>
      </c>
      <c r="AOU76">
        <v>99.33751986</v>
      </c>
      <c r="AOV76">
        <v>97.485944860000004</v>
      </c>
      <c r="AOW76">
        <v>95.604724939999997</v>
      </c>
      <c r="AOX76">
        <v>93.621185819999994</v>
      </c>
      <c r="AOY76">
        <v>91.722263999999996</v>
      </c>
      <c r="AOZ76">
        <v>89.757107039999994</v>
      </c>
      <c r="APA76">
        <v>87.663078029999994</v>
      </c>
      <c r="APB76">
        <v>86.625092230000007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773.80978949999997</v>
      </c>
      <c r="APK76">
        <v>1044.350136</v>
      </c>
      <c r="APL76">
        <v>975.62774160000004</v>
      </c>
      <c r="APM76">
        <v>810.97897399999999</v>
      </c>
      <c r="APN76">
        <v>895.75454930000001</v>
      </c>
      <c r="APO76">
        <v>993.21429760000001</v>
      </c>
      <c r="APP76">
        <v>864.10270720000005</v>
      </c>
      <c r="APQ76">
        <v>1024.611412</v>
      </c>
      <c r="APR76">
        <v>931.88283300000001</v>
      </c>
      <c r="APS76">
        <v>882.47375109999996</v>
      </c>
      <c r="APT76">
        <v>930.97947529999999</v>
      </c>
      <c r="APU76">
        <v>752.04731839999999</v>
      </c>
      <c r="APV76">
        <v>778.85677699999997</v>
      </c>
      <c r="APW76">
        <v>890.25927339999998</v>
      </c>
      <c r="APX76">
        <v>848.50402310000004</v>
      </c>
      <c r="APY76">
        <v>882.84922129999995</v>
      </c>
      <c r="APZ76">
        <v>670.55388200000004</v>
      </c>
      <c r="AQA76">
        <v>897.83437549999996</v>
      </c>
      <c r="AQB76">
        <v>845.82821369999999</v>
      </c>
      <c r="AQC76">
        <v>698.67753270000003</v>
      </c>
      <c r="AQD76">
        <v>697.34951460000002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73.160112670000004</v>
      </c>
      <c r="ARO76">
        <v>70.758398420000006</v>
      </c>
      <c r="ARP76">
        <v>68.468454339999994</v>
      </c>
      <c r="ARQ76">
        <v>66.614225270000006</v>
      </c>
      <c r="ARR76">
        <v>64.666009810000006</v>
      </c>
      <c r="ARS76">
        <v>62.557423329999999</v>
      </c>
      <c r="ART76">
        <v>60.614781020000002</v>
      </c>
      <c r="ARU76">
        <v>58.534678059999997</v>
      </c>
      <c r="ARV76">
        <v>57.057103669999996</v>
      </c>
      <c r="ARW76">
        <v>55.450420829999999</v>
      </c>
      <c r="ARX76">
        <v>53.768400620000001</v>
      </c>
      <c r="ARY76">
        <v>52.377855349999997</v>
      </c>
      <c r="ARZ76">
        <v>51.123684079999997</v>
      </c>
      <c r="ASA76">
        <v>49.389535379999998</v>
      </c>
      <c r="ASB76">
        <v>48.016447040000003</v>
      </c>
      <c r="ASC76">
        <v>46.49661424</v>
      </c>
      <c r="ASD76">
        <v>45.215244599999998</v>
      </c>
      <c r="ASE76">
        <v>43.887406900000002</v>
      </c>
      <c r="ASF76">
        <v>42.831138070000002</v>
      </c>
      <c r="ASG76">
        <v>41.906937679999999</v>
      </c>
      <c r="ASH76">
        <v>40.865713970000002</v>
      </c>
    </row>
    <row r="77" spans="3:1178" x14ac:dyDescent="0.25">
      <c r="C77">
        <v>0</v>
      </c>
      <c r="D77">
        <v>0</v>
      </c>
      <c r="E77">
        <v>0</v>
      </c>
      <c r="F77">
        <v>259</v>
      </c>
      <c r="G77">
        <v>220</v>
      </c>
      <c r="H77">
        <v>230</v>
      </c>
      <c r="I77">
        <v>250</v>
      </c>
      <c r="J77">
        <v>252</v>
      </c>
      <c r="K77">
        <v>267</v>
      </c>
      <c r="L77">
        <v>242</v>
      </c>
      <c r="M77">
        <v>240</v>
      </c>
      <c r="N77">
        <v>243</v>
      </c>
      <c r="O77">
        <v>247</v>
      </c>
      <c r="P77">
        <v>267</v>
      </c>
      <c r="Q77">
        <v>266</v>
      </c>
      <c r="R77">
        <v>238</v>
      </c>
      <c r="S77">
        <v>255</v>
      </c>
      <c r="T77">
        <v>268</v>
      </c>
      <c r="U77">
        <v>255</v>
      </c>
      <c r="V77">
        <v>293</v>
      </c>
      <c r="W77">
        <v>273</v>
      </c>
      <c r="X77">
        <v>264</v>
      </c>
      <c r="Y77">
        <v>264</v>
      </c>
      <c r="Z77">
        <v>266</v>
      </c>
      <c r="AA77">
        <v>250</v>
      </c>
      <c r="AB77">
        <v>279</v>
      </c>
      <c r="AC77">
        <v>269</v>
      </c>
      <c r="AD77">
        <v>254</v>
      </c>
      <c r="AE77">
        <v>0</v>
      </c>
      <c r="AF77">
        <v>0</v>
      </c>
      <c r="AG77">
        <v>0</v>
      </c>
      <c r="AH77">
        <v>62</v>
      </c>
      <c r="AI77">
        <v>47</v>
      </c>
      <c r="AJ77">
        <v>61</v>
      </c>
      <c r="AK77">
        <v>51</v>
      </c>
      <c r="AL77">
        <v>60</v>
      </c>
      <c r="AM77">
        <v>72</v>
      </c>
      <c r="AN77">
        <v>68</v>
      </c>
      <c r="AO77">
        <v>84</v>
      </c>
      <c r="AP77">
        <v>95</v>
      </c>
      <c r="AQ77">
        <v>80</v>
      </c>
      <c r="AR77">
        <v>97</v>
      </c>
      <c r="AS77">
        <v>95</v>
      </c>
      <c r="AT77">
        <v>80</v>
      </c>
      <c r="AU77">
        <v>88</v>
      </c>
      <c r="AV77">
        <v>110</v>
      </c>
      <c r="AW77">
        <v>99</v>
      </c>
      <c r="AX77">
        <v>120</v>
      </c>
      <c r="AY77">
        <v>82</v>
      </c>
      <c r="AZ77">
        <v>118</v>
      </c>
      <c r="BA77">
        <v>107</v>
      </c>
      <c r="BB77">
        <v>119</v>
      </c>
      <c r="BC77">
        <v>110</v>
      </c>
      <c r="BD77">
        <v>142</v>
      </c>
      <c r="BE77">
        <v>123</v>
      </c>
      <c r="BF77">
        <v>132</v>
      </c>
      <c r="BG77">
        <v>0</v>
      </c>
      <c r="BH77">
        <v>0</v>
      </c>
      <c r="BI77">
        <v>0</v>
      </c>
      <c r="BJ77">
        <v>114</v>
      </c>
      <c r="BK77">
        <v>120</v>
      </c>
      <c r="BL77">
        <v>135</v>
      </c>
      <c r="BM77">
        <v>130</v>
      </c>
      <c r="BN77">
        <v>97</v>
      </c>
      <c r="BO77">
        <v>125</v>
      </c>
      <c r="BP77">
        <v>131</v>
      </c>
      <c r="BQ77">
        <v>137</v>
      </c>
      <c r="BR77">
        <v>120</v>
      </c>
      <c r="BS77">
        <v>115</v>
      </c>
      <c r="BT77">
        <v>144</v>
      </c>
      <c r="BU77">
        <v>150</v>
      </c>
      <c r="BV77">
        <v>134</v>
      </c>
      <c r="BW77">
        <v>169</v>
      </c>
      <c r="BX77">
        <v>152</v>
      </c>
      <c r="BY77">
        <v>163</v>
      </c>
      <c r="BZ77">
        <v>142</v>
      </c>
      <c r="CA77">
        <v>158</v>
      </c>
      <c r="CB77">
        <v>146</v>
      </c>
      <c r="CC77">
        <v>160</v>
      </c>
      <c r="CD77">
        <v>167</v>
      </c>
      <c r="CE77">
        <v>158</v>
      </c>
      <c r="CF77">
        <v>169</v>
      </c>
      <c r="CG77">
        <v>164</v>
      </c>
      <c r="CH77">
        <v>171</v>
      </c>
      <c r="CI77">
        <v>0</v>
      </c>
      <c r="CJ77">
        <v>0</v>
      </c>
      <c r="CK77">
        <v>0</v>
      </c>
      <c r="CL77">
        <v>46</v>
      </c>
      <c r="CM77">
        <v>51</v>
      </c>
      <c r="CN77">
        <v>36</v>
      </c>
      <c r="CO77">
        <v>46</v>
      </c>
      <c r="CP77">
        <v>44</v>
      </c>
      <c r="CQ77">
        <v>42</v>
      </c>
      <c r="CR77">
        <v>36</v>
      </c>
      <c r="CS77">
        <v>53</v>
      </c>
      <c r="CT77">
        <v>51</v>
      </c>
      <c r="CU77">
        <v>57</v>
      </c>
      <c r="CV77">
        <v>42</v>
      </c>
      <c r="CW77">
        <v>45</v>
      </c>
      <c r="CX77">
        <v>48</v>
      </c>
      <c r="CY77">
        <v>52</v>
      </c>
      <c r="CZ77">
        <v>53</v>
      </c>
      <c r="DA77">
        <v>53</v>
      </c>
      <c r="DB77">
        <v>44</v>
      </c>
      <c r="DC77">
        <v>54</v>
      </c>
      <c r="DD77">
        <v>41</v>
      </c>
      <c r="DE77">
        <v>47</v>
      </c>
      <c r="DF77">
        <v>61</v>
      </c>
      <c r="DG77">
        <v>52</v>
      </c>
      <c r="DH77">
        <v>57</v>
      </c>
      <c r="DI77">
        <v>67</v>
      </c>
      <c r="DJ77">
        <v>74</v>
      </c>
      <c r="DK77">
        <v>0</v>
      </c>
      <c r="DL77">
        <v>0</v>
      </c>
      <c r="DM77">
        <v>0</v>
      </c>
      <c r="DN77">
        <v>1</v>
      </c>
      <c r="DO77">
        <v>1</v>
      </c>
      <c r="DP77">
        <v>1</v>
      </c>
      <c r="DQ77">
        <v>0</v>
      </c>
      <c r="DR77">
        <v>4</v>
      </c>
      <c r="DS77">
        <v>2</v>
      </c>
      <c r="DT77">
        <v>5</v>
      </c>
      <c r="DU77">
        <v>4</v>
      </c>
      <c r="DV77">
        <v>4</v>
      </c>
      <c r="DW77">
        <v>6</v>
      </c>
      <c r="DX77">
        <v>6</v>
      </c>
      <c r="DY77">
        <v>5</v>
      </c>
      <c r="DZ77">
        <v>7</v>
      </c>
      <c r="EA77">
        <v>3</v>
      </c>
      <c r="EB77">
        <v>5</v>
      </c>
      <c r="EC77">
        <v>14</v>
      </c>
      <c r="ED77">
        <v>12</v>
      </c>
      <c r="EE77">
        <v>11</v>
      </c>
      <c r="EF77">
        <v>7</v>
      </c>
      <c r="EG77">
        <v>14</v>
      </c>
      <c r="EH77">
        <v>15</v>
      </c>
      <c r="EI77">
        <v>10</v>
      </c>
      <c r="EJ77">
        <v>18</v>
      </c>
      <c r="EK77">
        <v>10</v>
      </c>
      <c r="EL77">
        <v>16</v>
      </c>
      <c r="EM77">
        <v>0</v>
      </c>
      <c r="EN77">
        <v>0</v>
      </c>
      <c r="EO77">
        <v>0</v>
      </c>
      <c r="EP77">
        <v>30</v>
      </c>
      <c r="EQ77">
        <v>5</v>
      </c>
      <c r="ER77">
        <v>0</v>
      </c>
      <c r="ES77">
        <v>15</v>
      </c>
      <c r="ET77">
        <v>0</v>
      </c>
      <c r="EU77">
        <v>10</v>
      </c>
      <c r="EV77">
        <v>20</v>
      </c>
      <c r="EW77">
        <v>10</v>
      </c>
      <c r="EX77">
        <v>15</v>
      </c>
      <c r="EY77">
        <v>5</v>
      </c>
      <c r="EZ77">
        <v>45</v>
      </c>
      <c r="FA77">
        <v>45</v>
      </c>
      <c r="FB77">
        <v>20</v>
      </c>
      <c r="FC77">
        <v>20</v>
      </c>
      <c r="FD77">
        <v>25</v>
      </c>
      <c r="FE77">
        <v>20</v>
      </c>
      <c r="FF77">
        <v>45</v>
      </c>
      <c r="FG77">
        <v>65</v>
      </c>
      <c r="FH77">
        <v>55</v>
      </c>
      <c r="FI77">
        <v>35</v>
      </c>
      <c r="FJ77">
        <v>55</v>
      </c>
      <c r="FK77">
        <v>55</v>
      </c>
      <c r="FL77">
        <v>75</v>
      </c>
      <c r="FM77">
        <v>75</v>
      </c>
      <c r="FN77">
        <v>55</v>
      </c>
      <c r="FO77">
        <v>0</v>
      </c>
      <c r="FP77">
        <v>0</v>
      </c>
      <c r="FQ77">
        <v>6243</v>
      </c>
      <c r="FR77">
        <v>6490</v>
      </c>
      <c r="FS77">
        <v>6726</v>
      </c>
      <c r="FT77">
        <v>6917</v>
      </c>
      <c r="FU77">
        <v>7114</v>
      </c>
      <c r="FV77">
        <v>7265</v>
      </c>
      <c r="FW77">
        <v>7390</v>
      </c>
      <c r="FX77">
        <v>7446</v>
      </c>
      <c r="FY77">
        <v>7591</v>
      </c>
      <c r="FZ77">
        <v>7685</v>
      </c>
      <c r="GA77">
        <v>7747</v>
      </c>
      <c r="GB77">
        <v>7837</v>
      </c>
      <c r="GC77">
        <v>7881</v>
      </c>
      <c r="GD77">
        <v>7958</v>
      </c>
      <c r="GE77">
        <v>7944</v>
      </c>
      <c r="GF77">
        <v>7994</v>
      </c>
      <c r="GG77">
        <v>8021</v>
      </c>
      <c r="GH77">
        <v>8118</v>
      </c>
      <c r="GI77">
        <v>8146</v>
      </c>
      <c r="GJ77">
        <v>8240</v>
      </c>
      <c r="GK77">
        <v>8282</v>
      </c>
      <c r="GL77">
        <v>8319</v>
      </c>
      <c r="GM77">
        <v>8297</v>
      </c>
      <c r="GN77">
        <v>8288</v>
      </c>
      <c r="GO77">
        <v>8275</v>
      </c>
      <c r="GP77">
        <v>8245</v>
      </c>
      <c r="GQ77">
        <v>0</v>
      </c>
      <c r="GR77">
        <v>0</v>
      </c>
      <c r="GS77">
        <v>751</v>
      </c>
      <c r="GT77">
        <v>929</v>
      </c>
      <c r="GU77">
        <v>1111</v>
      </c>
      <c r="GV77">
        <v>1277</v>
      </c>
      <c r="GW77">
        <v>1451</v>
      </c>
      <c r="GX77">
        <v>1618</v>
      </c>
      <c r="GY77">
        <v>1798</v>
      </c>
      <c r="GZ77">
        <v>2004</v>
      </c>
      <c r="HA77">
        <v>2150</v>
      </c>
      <c r="HB77">
        <v>2319</v>
      </c>
      <c r="HC77">
        <v>2477</v>
      </c>
      <c r="HD77">
        <v>2593</v>
      </c>
      <c r="HE77">
        <v>2743</v>
      </c>
      <c r="HF77">
        <v>2823</v>
      </c>
      <c r="HG77">
        <v>2984</v>
      </c>
      <c r="HH77">
        <v>3105</v>
      </c>
      <c r="HI77">
        <v>3192</v>
      </c>
      <c r="HJ77">
        <v>3252</v>
      </c>
      <c r="HK77">
        <v>3355</v>
      </c>
      <c r="HL77">
        <v>3440</v>
      </c>
      <c r="HM77">
        <v>3505</v>
      </c>
      <c r="HN77">
        <v>3552</v>
      </c>
      <c r="HO77">
        <v>3647</v>
      </c>
      <c r="HP77">
        <v>3726</v>
      </c>
      <c r="HQ77">
        <v>3802</v>
      </c>
      <c r="HR77">
        <v>3852</v>
      </c>
      <c r="HS77">
        <v>0</v>
      </c>
      <c r="HT77">
        <v>0</v>
      </c>
      <c r="HU77">
        <v>73</v>
      </c>
      <c r="HV77">
        <v>79</v>
      </c>
      <c r="HW77">
        <v>84</v>
      </c>
      <c r="HX77">
        <v>92</v>
      </c>
      <c r="HY77">
        <v>105</v>
      </c>
      <c r="HZ77">
        <v>103</v>
      </c>
      <c r="IA77">
        <v>117</v>
      </c>
      <c r="IB77">
        <v>125</v>
      </c>
      <c r="IC77">
        <v>145</v>
      </c>
      <c r="ID77">
        <v>165</v>
      </c>
      <c r="IE77">
        <v>184</v>
      </c>
      <c r="IF77">
        <v>208</v>
      </c>
      <c r="IG77">
        <v>226</v>
      </c>
      <c r="IH77">
        <v>255</v>
      </c>
      <c r="II77">
        <v>277</v>
      </c>
      <c r="IJ77">
        <v>294</v>
      </c>
      <c r="IK77">
        <v>323</v>
      </c>
      <c r="IL77">
        <v>347</v>
      </c>
      <c r="IM77">
        <v>369</v>
      </c>
      <c r="IN77">
        <v>381</v>
      </c>
      <c r="IO77">
        <v>396</v>
      </c>
      <c r="IP77">
        <v>402</v>
      </c>
      <c r="IQ77">
        <v>406</v>
      </c>
      <c r="IR77">
        <v>426</v>
      </c>
      <c r="IS77">
        <v>444</v>
      </c>
      <c r="IT77">
        <v>452</v>
      </c>
      <c r="IU77">
        <v>0</v>
      </c>
      <c r="IV77">
        <v>0</v>
      </c>
      <c r="IW77">
        <v>8</v>
      </c>
      <c r="IX77">
        <v>4</v>
      </c>
      <c r="IY77">
        <v>5</v>
      </c>
      <c r="IZ77">
        <v>3</v>
      </c>
      <c r="JA77">
        <v>2</v>
      </c>
      <c r="JB77">
        <v>6</v>
      </c>
      <c r="JC77">
        <v>8</v>
      </c>
      <c r="JD77">
        <v>8</v>
      </c>
      <c r="JE77">
        <v>9</v>
      </c>
      <c r="JF77">
        <v>6</v>
      </c>
      <c r="JG77">
        <v>5</v>
      </c>
      <c r="JH77">
        <v>7</v>
      </c>
      <c r="JI77">
        <v>10</v>
      </c>
      <c r="JJ77">
        <v>15</v>
      </c>
      <c r="JK77">
        <v>9</v>
      </c>
      <c r="JL77">
        <v>12</v>
      </c>
      <c r="JM77">
        <v>13</v>
      </c>
      <c r="JN77">
        <v>14</v>
      </c>
      <c r="JO77">
        <v>14</v>
      </c>
      <c r="JP77">
        <v>13</v>
      </c>
      <c r="JQ77">
        <v>20</v>
      </c>
      <c r="JR77">
        <v>22</v>
      </c>
      <c r="JS77">
        <v>24</v>
      </c>
      <c r="JT77">
        <v>22</v>
      </c>
      <c r="JU77">
        <v>21</v>
      </c>
      <c r="JV77">
        <v>29</v>
      </c>
      <c r="JW77">
        <v>0</v>
      </c>
      <c r="JX77">
        <v>0</v>
      </c>
      <c r="JY77">
        <v>0</v>
      </c>
      <c r="JZ77">
        <v>10</v>
      </c>
      <c r="KA77">
        <v>18</v>
      </c>
      <c r="KB77">
        <v>24</v>
      </c>
      <c r="KC77">
        <v>37</v>
      </c>
      <c r="KD77">
        <v>51</v>
      </c>
      <c r="KE77">
        <v>61</v>
      </c>
      <c r="KF77">
        <v>76</v>
      </c>
      <c r="KG77">
        <v>95</v>
      </c>
      <c r="KH77">
        <v>114</v>
      </c>
      <c r="KI77">
        <v>132</v>
      </c>
      <c r="KJ77">
        <v>150</v>
      </c>
      <c r="KK77">
        <v>170</v>
      </c>
      <c r="KL77">
        <v>196</v>
      </c>
      <c r="KM77">
        <v>222</v>
      </c>
      <c r="KN77">
        <v>251</v>
      </c>
      <c r="KO77">
        <v>280</v>
      </c>
      <c r="KP77">
        <v>316</v>
      </c>
      <c r="KQ77">
        <v>343</v>
      </c>
      <c r="KR77">
        <v>376</v>
      </c>
      <c r="KS77">
        <v>407</v>
      </c>
      <c r="KT77">
        <v>445</v>
      </c>
      <c r="KU77">
        <v>483</v>
      </c>
      <c r="KV77">
        <v>521</v>
      </c>
      <c r="KW77">
        <v>543</v>
      </c>
      <c r="KX77">
        <v>583</v>
      </c>
      <c r="KY77">
        <v>0</v>
      </c>
      <c r="KZ77">
        <v>0</v>
      </c>
      <c r="LA77">
        <v>0</v>
      </c>
      <c r="LB77">
        <v>186</v>
      </c>
      <c r="LC77">
        <v>379</v>
      </c>
      <c r="LD77">
        <v>563</v>
      </c>
      <c r="LE77">
        <v>735</v>
      </c>
      <c r="LF77">
        <v>915</v>
      </c>
      <c r="LG77">
        <v>1094</v>
      </c>
      <c r="LH77">
        <v>1303</v>
      </c>
      <c r="LI77">
        <v>1480</v>
      </c>
      <c r="LJ77">
        <v>1664</v>
      </c>
      <c r="LK77">
        <v>1844</v>
      </c>
      <c r="LL77">
        <v>2021</v>
      </c>
      <c r="LM77">
        <v>2181</v>
      </c>
      <c r="LN77">
        <v>2345</v>
      </c>
      <c r="LO77">
        <v>2526</v>
      </c>
      <c r="LP77">
        <v>2721</v>
      </c>
      <c r="LQ77">
        <v>2889</v>
      </c>
      <c r="LR77">
        <v>3061</v>
      </c>
      <c r="LS77">
        <v>3235</v>
      </c>
      <c r="LT77">
        <v>3398</v>
      </c>
      <c r="LU77">
        <v>3601</v>
      </c>
      <c r="LV77">
        <v>3781</v>
      </c>
      <c r="LW77">
        <v>3994</v>
      </c>
      <c r="LX77">
        <v>4168</v>
      </c>
      <c r="LY77">
        <v>4378</v>
      </c>
      <c r="LZ77">
        <v>4571</v>
      </c>
      <c r="MA77">
        <v>0</v>
      </c>
      <c r="MB77">
        <v>0</v>
      </c>
      <c r="MC77">
        <v>1406</v>
      </c>
      <c r="MD77">
        <v>1487</v>
      </c>
      <c r="ME77">
        <v>1570</v>
      </c>
      <c r="MF77">
        <v>1633</v>
      </c>
      <c r="MG77">
        <v>1707</v>
      </c>
      <c r="MH77">
        <v>1788</v>
      </c>
      <c r="MI77">
        <v>1866</v>
      </c>
      <c r="MJ77">
        <v>1916</v>
      </c>
      <c r="MK77">
        <v>1995</v>
      </c>
      <c r="ML77">
        <v>2062</v>
      </c>
      <c r="MM77">
        <v>2110</v>
      </c>
      <c r="MN77">
        <v>2163</v>
      </c>
      <c r="MO77">
        <v>2247</v>
      </c>
      <c r="MP77">
        <v>2330</v>
      </c>
      <c r="MQ77">
        <v>2364</v>
      </c>
      <c r="MR77">
        <v>2399</v>
      </c>
      <c r="MS77">
        <v>2449</v>
      </c>
      <c r="MT77">
        <v>2510</v>
      </c>
      <c r="MU77">
        <v>2583</v>
      </c>
      <c r="MV77">
        <v>2628</v>
      </c>
      <c r="MW77">
        <v>2699</v>
      </c>
      <c r="MX77">
        <v>2776</v>
      </c>
      <c r="MY77">
        <v>2809</v>
      </c>
      <c r="MZ77">
        <v>2876</v>
      </c>
      <c r="NA77">
        <v>2930</v>
      </c>
      <c r="NB77">
        <v>2980</v>
      </c>
      <c r="NC77">
        <v>0</v>
      </c>
      <c r="ND77">
        <v>0</v>
      </c>
      <c r="NE77">
        <v>0</v>
      </c>
      <c r="NF77">
        <v>26</v>
      </c>
      <c r="NG77">
        <v>62</v>
      </c>
      <c r="NH77">
        <v>103</v>
      </c>
      <c r="NI77">
        <v>138</v>
      </c>
      <c r="NJ77">
        <v>177</v>
      </c>
      <c r="NK77">
        <v>211</v>
      </c>
      <c r="NL77">
        <v>259</v>
      </c>
      <c r="NM77">
        <v>290</v>
      </c>
      <c r="NN77">
        <v>324</v>
      </c>
      <c r="NO77">
        <v>365</v>
      </c>
      <c r="NP77">
        <v>414</v>
      </c>
      <c r="NQ77">
        <v>450</v>
      </c>
      <c r="NR77">
        <v>488</v>
      </c>
      <c r="NS77">
        <v>536</v>
      </c>
      <c r="NT77">
        <v>593</v>
      </c>
      <c r="NU77">
        <v>643</v>
      </c>
      <c r="NV77">
        <v>699</v>
      </c>
      <c r="NW77">
        <v>743</v>
      </c>
      <c r="NX77">
        <v>778</v>
      </c>
      <c r="NY77">
        <v>826</v>
      </c>
      <c r="NZ77">
        <v>876</v>
      </c>
      <c r="OA77">
        <v>914</v>
      </c>
      <c r="OB77">
        <v>948</v>
      </c>
      <c r="OC77">
        <v>986</v>
      </c>
      <c r="OD77">
        <v>1039</v>
      </c>
      <c r="OE77">
        <v>0</v>
      </c>
      <c r="OF77">
        <v>0</v>
      </c>
      <c r="OG77">
        <v>2136</v>
      </c>
      <c r="OH77">
        <v>2286</v>
      </c>
      <c r="OI77">
        <v>2421</v>
      </c>
      <c r="OJ77">
        <v>2575</v>
      </c>
      <c r="OK77">
        <v>2713</v>
      </c>
      <c r="OL77">
        <v>2886</v>
      </c>
      <c r="OM77">
        <v>3041</v>
      </c>
      <c r="ON77">
        <v>3155</v>
      </c>
      <c r="OO77">
        <v>3274</v>
      </c>
      <c r="OP77">
        <v>3394</v>
      </c>
      <c r="OQ77">
        <v>3567</v>
      </c>
      <c r="OR77">
        <v>3673</v>
      </c>
      <c r="OS77">
        <v>3835</v>
      </c>
      <c r="OT77">
        <v>3954</v>
      </c>
      <c r="OU77">
        <v>4065</v>
      </c>
      <c r="OV77">
        <v>4171</v>
      </c>
      <c r="OW77">
        <v>4284</v>
      </c>
      <c r="OX77">
        <v>4381</v>
      </c>
      <c r="OY77">
        <v>4512</v>
      </c>
      <c r="OZ77">
        <v>4611</v>
      </c>
      <c r="PA77">
        <v>4679</v>
      </c>
      <c r="PB77">
        <v>4768</v>
      </c>
      <c r="PC77">
        <v>4849</v>
      </c>
      <c r="PD77">
        <v>4946</v>
      </c>
      <c r="PE77">
        <v>4990</v>
      </c>
      <c r="PF77">
        <v>5045</v>
      </c>
      <c r="PG77">
        <v>0</v>
      </c>
      <c r="PH77">
        <v>0</v>
      </c>
      <c r="PI77">
        <v>0</v>
      </c>
      <c r="PJ77">
        <v>49</v>
      </c>
      <c r="PK77">
        <v>101</v>
      </c>
      <c r="PL77">
        <v>157</v>
      </c>
      <c r="PM77">
        <v>220</v>
      </c>
      <c r="PN77">
        <v>293</v>
      </c>
      <c r="PO77">
        <v>364</v>
      </c>
      <c r="PP77">
        <v>452</v>
      </c>
      <c r="PQ77">
        <v>543</v>
      </c>
      <c r="PR77">
        <v>622</v>
      </c>
      <c r="PS77">
        <v>716</v>
      </c>
      <c r="PT77">
        <v>814</v>
      </c>
      <c r="PU77">
        <v>894</v>
      </c>
      <c r="PV77">
        <v>995</v>
      </c>
      <c r="PW77">
        <v>1093</v>
      </c>
      <c r="PX77">
        <v>1196</v>
      </c>
      <c r="PY77">
        <v>1309</v>
      </c>
      <c r="PZ77">
        <v>1433</v>
      </c>
      <c r="QA77">
        <v>1549</v>
      </c>
      <c r="QB77">
        <v>1671</v>
      </c>
      <c r="QC77">
        <v>1793</v>
      </c>
      <c r="QD77">
        <v>1917</v>
      </c>
      <c r="QE77">
        <v>2041</v>
      </c>
      <c r="QF77">
        <v>2174</v>
      </c>
      <c r="QG77">
        <v>2330</v>
      </c>
      <c r="QH77">
        <v>2469</v>
      </c>
      <c r="QI77">
        <v>0</v>
      </c>
      <c r="QJ77">
        <v>0</v>
      </c>
      <c r="QK77">
        <v>7551</v>
      </c>
      <c r="QL77">
        <v>8326</v>
      </c>
      <c r="QM77">
        <v>8771</v>
      </c>
      <c r="QN77">
        <v>9073</v>
      </c>
      <c r="QO77">
        <v>9207</v>
      </c>
      <c r="QP77">
        <v>9378</v>
      </c>
      <c r="QQ77">
        <v>9473</v>
      </c>
      <c r="QR77">
        <v>9568</v>
      </c>
      <c r="QS77">
        <v>9561</v>
      </c>
      <c r="QT77">
        <v>9642</v>
      </c>
      <c r="QU77">
        <v>9743</v>
      </c>
      <c r="QV77">
        <v>9754</v>
      </c>
      <c r="QW77">
        <v>9774</v>
      </c>
      <c r="QX77">
        <v>9778</v>
      </c>
      <c r="QY77">
        <v>9813</v>
      </c>
      <c r="QZ77">
        <v>9816</v>
      </c>
      <c r="RA77">
        <v>9827</v>
      </c>
      <c r="RB77">
        <v>9842</v>
      </c>
      <c r="RC77">
        <v>9775</v>
      </c>
      <c r="RD77">
        <v>9850</v>
      </c>
      <c r="RE77">
        <v>9799</v>
      </c>
      <c r="RF77">
        <v>9876</v>
      </c>
      <c r="RG77">
        <v>9926</v>
      </c>
      <c r="RH77">
        <v>9882</v>
      </c>
      <c r="RI77">
        <v>9847</v>
      </c>
      <c r="RJ77">
        <v>9898</v>
      </c>
      <c r="RK77">
        <v>0</v>
      </c>
      <c r="RL77">
        <v>0</v>
      </c>
      <c r="RM77">
        <v>8361</v>
      </c>
      <c r="RN77">
        <v>8423</v>
      </c>
      <c r="RO77">
        <v>8602</v>
      </c>
      <c r="RP77">
        <v>8729</v>
      </c>
      <c r="RQ77">
        <v>8861</v>
      </c>
      <c r="RR77">
        <v>8984</v>
      </c>
      <c r="RS77">
        <v>9071</v>
      </c>
      <c r="RT77">
        <v>9198</v>
      </c>
      <c r="RU77">
        <v>9353</v>
      </c>
      <c r="RV77">
        <v>9453</v>
      </c>
      <c r="RW77">
        <v>9479</v>
      </c>
      <c r="RX77">
        <v>9562</v>
      </c>
      <c r="RY77">
        <v>9682</v>
      </c>
      <c r="RZ77">
        <v>9737</v>
      </c>
      <c r="SA77">
        <v>9802</v>
      </c>
      <c r="SB77">
        <v>9850</v>
      </c>
      <c r="SC77">
        <v>9875</v>
      </c>
      <c r="SD77">
        <v>9946</v>
      </c>
      <c r="SE77">
        <v>10044</v>
      </c>
      <c r="SF77">
        <v>10043</v>
      </c>
      <c r="SG77">
        <v>10142</v>
      </c>
      <c r="SH77">
        <v>10107</v>
      </c>
      <c r="SI77">
        <v>10112</v>
      </c>
      <c r="SJ77">
        <v>10178</v>
      </c>
      <c r="SK77">
        <v>10202</v>
      </c>
      <c r="SL77">
        <v>10126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785237.00040000002</v>
      </c>
      <c r="SU77">
        <v>775483.12269999995</v>
      </c>
      <c r="SV77">
        <v>758601.53859999997</v>
      </c>
      <c r="SW77">
        <v>750848.73609999998</v>
      </c>
      <c r="SX77">
        <v>738006.3689</v>
      </c>
      <c r="SY77">
        <v>722291.60829999996</v>
      </c>
      <c r="SZ77">
        <v>709400.73690000002</v>
      </c>
      <c r="TA77">
        <v>692605.42879999999</v>
      </c>
      <c r="TB77">
        <v>679002.34459999995</v>
      </c>
      <c r="TC77">
        <v>658065.84389999998</v>
      </c>
      <c r="TD77">
        <v>642920.14439999999</v>
      </c>
      <c r="TE77">
        <v>626302.55200000003</v>
      </c>
      <c r="TF77">
        <v>615414.16370000003</v>
      </c>
      <c r="TG77">
        <v>599550.29539999994</v>
      </c>
      <c r="TH77">
        <v>588804.61129999999</v>
      </c>
      <c r="TI77">
        <v>574568.73770000006</v>
      </c>
      <c r="TJ77">
        <v>560325.85919999995</v>
      </c>
      <c r="TK77">
        <v>542567.03899999999</v>
      </c>
      <c r="TL77">
        <v>526192.71900000004</v>
      </c>
      <c r="TM77">
        <v>510065.40629999997</v>
      </c>
      <c r="TN77">
        <v>493413.81219999999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344814.21860000002</v>
      </c>
      <c r="TW77">
        <v>372013.85200000001</v>
      </c>
      <c r="TX77">
        <v>402559.34830000001</v>
      </c>
      <c r="TY77">
        <v>419308.27610000002</v>
      </c>
      <c r="TZ77">
        <v>439095.00670000003</v>
      </c>
      <c r="UA77">
        <v>455351.24839999998</v>
      </c>
      <c r="UB77">
        <v>462791.97240000003</v>
      </c>
      <c r="UC77">
        <v>475304.45309999998</v>
      </c>
      <c r="UD77">
        <v>474919.20169999998</v>
      </c>
      <c r="UE77">
        <v>487383.07650000002</v>
      </c>
      <c r="UF77">
        <v>492375.01380000002</v>
      </c>
      <c r="UG77">
        <v>491428.18320000003</v>
      </c>
      <c r="UH77">
        <v>486083.06319999998</v>
      </c>
      <c r="UI77">
        <v>486872.50770000002</v>
      </c>
      <c r="UJ77">
        <v>484667.55219999998</v>
      </c>
      <c r="UK77">
        <v>479442.24719999998</v>
      </c>
      <c r="UL77">
        <v>471719.69640000002</v>
      </c>
      <c r="UM77">
        <v>470229.19750000001</v>
      </c>
      <c r="UN77">
        <v>466422.45919999998</v>
      </c>
      <c r="UO77">
        <v>462073.95679999999</v>
      </c>
      <c r="UP77">
        <v>454515.22230000002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260565.68700000001</v>
      </c>
      <c r="UY77">
        <v>287361.53619999997</v>
      </c>
      <c r="UZ77">
        <v>298068.14399999997</v>
      </c>
      <c r="VA77">
        <v>335688.39510000002</v>
      </c>
      <c r="VB77">
        <v>370864.31329999998</v>
      </c>
      <c r="VC77">
        <v>401524.17570000002</v>
      </c>
      <c r="VD77">
        <v>440676.59629999998</v>
      </c>
      <c r="VE77">
        <v>464866.08840000001</v>
      </c>
      <c r="VF77">
        <v>509239.85110000003</v>
      </c>
      <c r="VG77">
        <v>537062.39769999997</v>
      </c>
      <c r="VH77">
        <v>553420.29689999996</v>
      </c>
      <c r="VI77">
        <v>590300.36289999995</v>
      </c>
      <c r="VJ77">
        <v>615690.96140000003</v>
      </c>
      <c r="VK77">
        <v>635656.43030000001</v>
      </c>
      <c r="VL77">
        <v>637211.82920000004</v>
      </c>
      <c r="VM77">
        <v>643008.6496</v>
      </c>
      <c r="VN77">
        <v>633739.03390000004</v>
      </c>
      <c r="VO77">
        <v>621402.81059999997</v>
      </c>
      <c r="VP77">
        <v>633023.09369999997</v>
      </c>
      <c r="VQ77">
        <v>640553.93050000002</v>
      </c>
      <c r="VR77">
        <v>633102.37159999995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329829.72889999999</v>
      </c>
      <c r="WA77">
        <v>426964.0503</v>
      </c>
      <c r="WB77">
        <v>414528.20419999998</v>
      </c>
      <c r="WC77">
        <v>452761.38809999998</v>
      </c>
      <c r="WD77">
        <v>293049.44209999999</v>
      </c>
      <c r="WE77">
        <v>237095.01790000001</v>
      </c>
      <c r="WF77">
        <v>322265.07290000003</v>
      </c>
      <c r="WG77">
        <v>446969.58789999998</v>
      </c>
      <c r="WH77">
        <v>650926.58429999999</v>
      </c>
      <c r="WI77">
        <v>379180.53450000001</v>
      </c>
      <c r="WJ77">
        <v>490848.58840000001</v>
      </c>
      <c r="WK77">
        <v>516264.69650000002</v>
      </c>
      <c r="WL77">
        <v>539783.85</v>
      </c>
      <c r="WM77">
        <v>524061.9903</v>
      </c>
      <c r="WN77">
        <v>472455.33110000001</v>
      </c>
      <c r="WO77">
        <v>705683.84030000004</v>
      </c>
      <c r="WP77">
        <v>753642.9362</v>
      </c>
      <c r="WQ77">
        <v>798209.64119999995</v>
      </c>
      <c r="WR77">
        <v>710380.74860000005</v>
      </c>
      <c r="WS77">
        <v>658340.49959999998</v>
      </c>
      <c r="WT77">
        <v>882657.16540000006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21100000</v>
      </c>
      <c r="ZG77">
        <v>21300000</v>
      </c>
      <c r="ZH77">
        <v>21300000</v>
      </c>
      <c r="ZI77">
        <v>21500000</v>
      </c>
      <c r="ZJ77">
        <v>21600000</v>
      </c>
      <c r="ZK77">
        <v>21400000</v>
      </c>
      <c r="ZL77">
        <v>21300000</v>
      </c>
      <c r="ZM77">
        <v>21500000</v>
      </c>
      <c r="ZN77">
        <v>21700000</v>
      </c>
      <c r="ZO77">
        <v>21300000</v>
      </c>
      <c r="ZP77">
        <v>21000000</v>
      </c>
      <c r="ZQ77">
        <v>20800000</v>
      </c>
      <c r="ZR77">
        <v>20700000</v>
      </c>
      <c r="ZS77">
        <v>20700000</v>
      </c>
      <c r="ZT77">
        <v>20500000</v>
      </c>
      <c r="ZU77">
        <v>20400000</v>
      </c>
      <c r="ZV77">
        <v>20400000</v>
      </c>
      <c r="ZW77">
        <v>20000000</v>
      </c>
      <c r="ZX77">
        <v>19900000</v>
      </c>
      <c r="ZY77">
        <v>19700000</v>
      </c>
      <c r="ZZ77">
        <v>19400000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28200000</v>
      </c>
      <c r="ABK77">
        <v>28900000</v>
      </c>
      <c r="ABL77">
        <v>29100000</v>
      </c>
      <c r="ABM77">
        <v>29300000</v>
      </c>
      <c r="ABN77">
        <v>29500000</v>
      </c>
      <c r="ABO77">
        <v>30100000</v>
      </c>
      <c r="ABP77">
        <v>30100000</v>
      </c>
      <c r="ABQ77">
        <v>30500000</v>
      </c>
      <c r="ABR77">
        <v>30500000</v>
      </c>
      <c r="ABS77">
        <v>30500000</v>
      </c>
      <c r="ABT77">
        <v>30400000</v>
      </c>
      <c r="ABU77">
        <v>30300000</v>
      </c>
      <c r="ABV77">
        <v>30100000</v>
      </c>
      <c r="ABW77">
        <v>30100000</v>
      </c>
      <c r="ABX77">
        <v>29800000</v>
      </c>
      <c r="ABY77">
        <v>29400000</v>
      </c>
      <c r="ABZ77">
        <v>29100000</v>
      </c>
      <c r="ACA77">
        <v>28700000</v>
      </c>
      <c r="ACB77">
        <v>28400000</v>
      </c>
      <c r="ACC77">
        <v>27800000</v>
      </c>
      <c r="ACD77">
        <v>27300000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1980000</v>
      </c>
      <c r="ADO77">
        <v>1940000</v>
      </c>
      <c r="ADP77">
        <v>1900000</v>
      </c>
      <c r="ADQ77">
        <v>1840000</v>
      </c>
      <c r="ADR77">
        <v>1810000</v>
      </c>
      <c r="ADS77">
        <v>1770000</v>
      </c>
      <c r="ADT77">
        <v>1720000</v>
      </c>
      <c r="ADU77">
        <v>1680000</v>
      </c>
      <c r="ADV77">
        <v>1630000</v>
      </c>
      <c r="ADW77">
        <v>1590000</v>
      </c>
      <c r="ADX77">
        <v>1540000</v>
      </c>
      <c r="ADY77">
        <v>1500000</v>
      </c>
      <c r="ADZ77">
        <v>1460000</v>
      </c>
      <c r="AEA77">
        <v>1400000</v>
      </c>
      <c r="AEB77">
        <v>1370000</v>
      </c>
      <c r="AEC77">
        <v>1330000</v>
      </c>
      <c r="AED77">
        <v>1300000</v>
      </c>
      <c r="AEE77">
        <v>1270000</v>
      </c>
      <c r="AEF77">
        <v>1220000</v>
      </c>
      <c r="AEG77">
        <v>1180000</v>
      </c>
      <c r="AEH77">
        <v>1160000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10900000</v>
      </c>
      <c r="AEQ77">
        <v>10700000</v>
      </c>
      <c r="AER77">
        <v>10600000</v>
      </c>
      <c r="AES77">
        <v>10400000</v>
      </c>
      <c r="AET77">
        <v>10200000</v>
      </c>
      <c r="AEU77">
        <v>9950000</v>
      </c>
      <c r="AEV77">
        <v>9750000</v>
      </c>
      <c r="AEW77">
        <v>9580000</v>
      </c>
      <c r="AEX77">
        <v>9350000</v>
      </c>
      <c r="AEY77">
        <v>9140000</v>
      </c>
      <c r="AEZ77">
        <v>8920000</v>
      </c>
      <c r="AFA77">
        <v>8680000</v>
      </c>
      <c r="AFB77">
        <v>8490000</v>
      </c>
      <c r="AFC77">
        <v>8320000</v>
      </c>
      <c r="AFD77">
        <v>8080000</v>
      </c>
      <c r="AFE77">
        <v>7920000</v>
      </c>
      <c r="AFF77">
        <v>7670000</v>
      </c>
      <c r="AFG77">
        <v>7450000</v>
      </c>
      <c r="AFH77">
        <v>7280000</v>
      </c>
      <c r="AFI77">
        <v>7080000</v>
      </c>
      <c r="AFJ77">
        <v>6820000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279.52507680000002</v>
      </c>
      <c r="AGU77">
        <v>301.57457249999999</v>
      </c>
      <c r="AGV77">
        <v>326.3364057</v>
      </c>
      <c r="AGW77">
        <v>339.9139935</v>
      </c>
      <c r="AGX77">
        <v>355.9541888</v>
      </c>
      <c r="AGY77">
        <v>369.13237859999998</v>
      </c>
      <c r="AGZ77">
        <v>375.1642324</v>
      </c>
      <c r="AHA77">
        <v>385.30752680000001</v>
      </c>
      <c r="AHB77">
        <v>384.99522100000002</v>
      </c>
      <c r="AHC77">
        <v>395.09911290000002</v>
      </c>
      <c r="AHD77">
        <v>399.14584760000002</v>
      </c>
      <c r="AHE77">
        <v>398.37829540000001</v>
      </c>
      <c r="AHF77">
        <v>394.04525169999999</v>
      </c>
      <c r="AHG77">
        <v>394.68521820000001</v>
      </c>
      <c r="AHH77">
        <v>392.89776180000001</v>
      </c>
      <c r="AHI77">
        <v>388.66184670000001</v>
      </c>
      <c r="AHJ77">
        <v>382.40152890000002</v>
      </c>
      <c r="AHK77">
        <v>381.19324970000002</v>
      </c>
      <c r="AHL77">
        <v>378.10730150000001</v>
      </c>
      <c r="AHM77">
        <v>374.58217000000002</v>
      </c>
      <c r="AHN77">
        <v>368.45465059999998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19.9379791</v>
      </c>
      <c r="AHW77">
        <v>21.988345320000001</v>
      </c>
      <c r="AHX77">
        <v>22.807594099999999</v>
      </c>
      <c r="AHY77">
        <v>25.686222480000001</v>
      </c>
      <c r="AHZ77">
        <v>28.377815259999998</v>
      </c>
      <c r="AIA77">
        <v>30.723848239999999</v>
      </c>
      <c r="AIB77">
        <v>33.71971525</v>
      </c>
      <c r="AIC77">
        <v>35.570648089999999</v>
      </c>
      <c r="AID77">
        <v>38.966042020000003</v>
      </c>
      <c r="AIE77">
        <v>41.094969120000002</v>
      </c>
      <c r="AIF77">
        <v>42.346643729999997</v>
      </c>
      <c r="AIG77">
        <v>45.168634580000003</v>
      </c>
      <c r="AIH77">
        <v>47.111473750000002</v>
      </c>
      <c r="AII77">
        <v>48.639192559999998</v>
      </c>
      <c r="AIJ77">
        <v>48.758208660000001</v>
      </c>
      <c r="AIK77">
        <v>49.201770070000002</v>
      </c>
      <c r="AIL77">
        <v>48.492477119999997</v>
      </c>
      <c r="AIM77">
        <v>47.548533329999998</v>
      </c>
      <c r="AIN77">
        <v>48.43769477</v>
      </c>
      <c r="AIO77">
        <v>49.013939739999998</v>
      </c>
      <c r="AIP77">
        <v>48.443760959999999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1.790579712</v>
      </c>
      <c r="AIY77">
        <v>2.3179025389999999</v>
      </c>
      <c r="AIZ77">
        <v>2.2503908149999998</v>
      </c>
      <c r="AJA77">
        <v>2.4579511329999999</v>
      </c>
      <c r="AJB77">
        <v>1.5909068820000001</v>
      </c>
      <c r="AJC77">
        <v>1.28714149</v>
      </c>
      <c r="AJD77">
        <v>1.7495127049999999</v>
      </c>
      <c r="AJE77">
        <v>2.4265086060000001</v>
      </c>
      <c r="AJF77">
        <v>3.533750398</v>
      </c>
      <c r="AJG77">
        <v>2.0584953769999998</v>
      </c>
      <c r="AJH77">
        <v>2.6647189349999998</v>
      </c>
      <c r="AJI77">
        <v>2.8026979089999999</v>
      </c>
      <c r="AJJ77">
        <v>2.9303786949999999</v>
      </c>
      <c r="AJK77">
        <v>2.845027859</v>
      </c>
      <c r="AJL77">
        <v>2.564865615</v>
      </c>
      <c r="AJM77">
        <v>3.831016602</v>
      </c>
      <c r="AJN77">
        <v>4.0913769540000002</v>
      </c>
      <c r="AJO77">
        <v>4.333320692</v>
      </c>
      <c r="AJP77">
        <v>3.8565151790000001</v>
      </c>
      <c r="AJQ77">
        <v>3.573999063</v>
      </c>
      <c r="AJR77">
        <v>4.7917694319999997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246.8744935</v>
      </c>
      <c r="AKA77">
        <v>173.84370250000001</v>
      </c>
      <c r="AKB77">
        <v>223.6935287</v>
      </c>
      <c r="AKC77">
        <v>286.48827999999997</v>
      </c>
      <c r="AKD77">
        <v>294.53207190000001</v>
      </c>
      <c r="AKE77">
        <v>260.56471749999997</v>
      </c>
      <c r="AKF77">
        <v>220.1213291</v>
      </c>
      <c r="AKG77">
        <v>269.24666000000002</v>
      </c>
      <c r="AKH77">
        <v>368.92564650000003</v>
      </c>
      <c r="AKI77">
        <v>298.8436858</v>
      </c>
      <c r="AKJ77">
        <v>404.90933000000001</v>
      </c>
      <c r="AKK77">
        <v>314.05574919999998</v>
      </c>
      <c r="AKL77">
        <v>393.03018909999997</v>
      </c>
      <c r="AKM77">
        <v>288.47320070000001</v>
      </c>
      <c r="AKN77">
        <v>356.9741836</v>
      </c>
      <c r="AKO77">
        <v>335.15846970000001</v>
      </c>
      <c r="AKP77">
        <v>366.27940230000002</v>
      </c>
      <c r="AKQ77">
        <v>351.38254499999999</v>
      </c>
      <c r="AKR77">
        <v>318.67561060000003</v>
      </c>
      <c r="AKS77">
        <v>207.3452844</v>
      </c>
      <c r="AKT77">
        <v>346.66959020000002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108.7417859</v>
      </c>
      <c r="AME77">
        <v>110.1801505</v>
      </c>
      <c r="AMF77">
        <v>109.8373388</v>
      </c>
      <c r="AMG77">
        <v>111.0350705</v>
      </c>
      <c r="AMH77">
        <v>111.42142509999999</v>
      </c>
      <c r="AMI77">
        <v>110.69430509999999</v>
      </c>
      <c r="AMJ77">
        <v>110.1696876</v>
      </c>
      <c r="AMK77">
        <v>111.1146816</v>
      </c>
      <c r="AML77">
        <v>111.8631565</v>
      </c>
      <c r="AMM77">
        <v>110.1898004</v>
      </c>
      <c r="AMN77">
        <v>108.5642778</v>
      </c>
      <c r="AMO77">
        <v>107.59900620000001</v>
      </c>
      <c r="AMP77">
        <v>107.0670832</v>
      </c>
      <c r="AMQ77">
        <v>106.97183149999999</v>
      </c>
      <c r="AMR77">
        <v>105.66548760000001</v>
      </c>
      <c r="AMS77">
        <v>105.3594417</v>
      </c>
      <c r="AMT77">
        <v>105.2089807</v>
      </c>
      <c r="AMU77">
        <v>103.3588969</v>
      </c>
      <c r="AMV77">
        <v>102.7419451</v>
      </c>
      <c r="AMW77">
        <v>101.622365</v>
      </c>
      <c r="AMX77">
        <v>100.34615049999999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267.10973810000002</v>
      </c>
      <c r="ANG77">
        <v>208.7437272</v>
      </c>
      <c r="ANH77">
        <v>261.6240909</v>
      </c>
      <c r="ANI77">
        <v>192.85524580000001</v>
      </c>
      <c r="ANJ77">
        <v>206.2532142</v>
      </c>
      <c r="ANK77">
        <v>263.02716600000002</v>
      </c>
      <c r="ANL77">
        <v>270.44611659999998</v>
      </c>
      <c r="ANM77">
        <v>195.5339433</v>
      </c>
      <c r="ANN77">
        <v>169.26107920000001</v>
      </c>
      <c r="ANO77">
        <v>238.20344270000001</v>
      </c>
      <c r="ANP77">
        <v>247.87891690000001</v>
      </c>
      <c r="ANQ77">
        <v>210.0669383</v>
      </c>
      <c r="ANR77">
        <v>220.9073525</v>
      </c>
      <c r="ANS77">
        <v>217.9232877</v>
      </c>
      <c r="ANT77">
        <v>136.70971919999999</v>
      </c>
      <c r="ANU77">
        <v>204.1099012</v>
      </c>
      <c r="ANV77">
        <v>179.9900834</v>
      </c>
      <c r="ANW77">
        <v>122.74495949999999</v>
      </c>
      <c r="ANX77">
        <v>104.2862887</v>
      </c>
      <c r="ANY77">
        <v>128.01472530000001</v>
      </c>
      <c r="ANZ77">
        <v>185.07233550000001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90.826899839999996</v>
      </c>
      <c r="AOI77">
        <v>92.917466450000006</v>
      </c>
      <c r="AOJ77">
        <v>93.592937509999999</v>
      </c>
      <c r="AOK77">
        <v>94.294240119999998</v>
      </c>
      <c r="AOL77">
        <v>94.903253930000005</v>
      </c>
      <c r="AOM77">
        <v>96.835622760000007</v>
      </c>
      <c r="AON77">
        <v>96.80900226</v>
      </c>
      <c r="AOO77">
        <v>98.134781410000002</v>
      </c>
      <c r="AOP77">
        <v>98.232914949999994</v>
      </c>
      <c r="AOQ77">
        <v>98.04911808</v>
      </c>
      <c r="AOR77">
        <v>97.675604320000005</v>
      </c>
      <c r="AOS77">
        <v>97.399820050000002</v>
      </c>
      <c r="AOT77">
        <v>96.704062899999997</v>
      </c>
      <c r="AOU77">
        <v>96.69484774</v>
      </c>
      <c r="AOV77">
        <v>95.938326910000001</v>
      </c>
      <c r="AOW77">
        <v>94.517633349999997</v>
      </c>
      <c r="AOX77">
        <v>93.510163329999997</v>
      </c>
      <c r="AOY77">
        <v>92.328871680000006</v>
      </c>
      <c r="AOZ77">
        <v>91.432844590000002</v>
      </c>
      <c r="APA77">
        <v>89.559454630000005</v>
      </c>
      <c r="APB77">
        <v>87.909303780000002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759.90981959999999</v>
      </c>
      <c r="APK77">
        <v>646.73356860000001</v>
      </c>
      <c r="APL77">
        <v>883.84227669999996</v>
      </c>
      <c r="APM77">
        <v>859.47560129999999</v>
      </c>
      <c r="APN77">
        <v>700.6003518</v>
      </c>
      <c r="APO77">
        <v>806.83127809999996</v>
      </c>
      <c r="APP77">
        <v>871.88393570000005</v>
      </c>
      <c r="APQ77">
        <v>624.42875809999998</v>
      </c>
      <c r="APR77">
        <v>856.56882399999995</v>
      </c>
      <c r="APS77">
        <v>827.85091910000006</v>
      </c>
      <c r="APT77">
        <v>778.80116429999998</v>
      </c>
      <c r="APU77">
        <v>766.95342519999997</v>
      </c>
      <c r="APV77">
        <v>833.31212159999995</v>
      </c>
      <c r="APW77">
        <v>797.10002059999999</v>
      </c>
      <c r="APX77">
        <v>765.49063769999998</v>
      </c>
      <c r="APY77">
        <v>710.76490469999999</v>
      </c>
      <c r="APZ77">
        <v>740.41649700000005</v>
      </c>
      <c r="AQA77">
        <v>702.77793640000004</v>
      </c>
      <c r="AQB77">
        <v>690.34143389999997</v>
      </c>
      <c r="AQC77">
        <v>821.18355410000004</v>
      </c>
      <c r="AQD77">
        <v>737.99750670000003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99.736432160000007</v>
      </c>
      <c r="ARO77">
        <v>97.769192270000005</v>
      </c>
      <c r="ARP77">
        <v>96.250510320000004</v>
      </c>
      <c r="ARQ77">
        <v>95.021820180000006</v>
      </c>
      <c r="ARR77">
        <v>93.240553739999996</v>
      </c>
      <c r="ARS77">
        <v>90.773793389999994</v>
      </c>
      <c r="ART77">
        <v>88.901579310000002</v>
      </c>
      <c r="ARU77">
        <v>87.395403209999998</v>
      </c>
      <c r="ARV77">
        <v>85.331908179999999</v>
      </c>
      <c r="ARW77">
        <v>83.399560280000003</v>
      </c>
      <c r="ARX77">
        <v>81.366955899999994</v>
      </c>
      <c r="ARY77">
        <v>79.197544669999999</v>
      </c>
      <c r="ARZ77">
        <v>77.443655329999999</v>
      </c>
      <c r="ASA77">
        <v>75.928857980000004</v>
      </c>
      <c r="ASB77">
        <v>73.709998409999997</v>
      </c>
      <c r="ASC77">
        <v>72.268546599999993</v>
      </c>
      <c r="ASD77">
        <v>69.921503049999998</v>
      </c>
      <c r="ASE77">
        <v>67.918537549999996</v>
      </c>
      <c r="ASF77">
        <v>66.370713559999999</v>
      </c>
      <c r="ASG77">
        <v>64.589531559999998</v>
      </c>
      <c r="ASH77">
        <v>62.241136480000002</v>
      </c>
    </row>
    <row r="78" spans="3:1178" x14ac:dyDescent="0.25">
      <c r="C78">
        <v>0</v>
      </c>
      <c r="D78">
        <v>0</v>
      </c>
      <c r="E78">
        <v>0</v>
      </c>
      <c r="F78">
        <v>259</v>
      </c>
      <c r="G78">
        <v>219</v>
      </c>
      <c r="H78">
        <v>228</v>
      </c>
      <c r="I78">
        <v>246</v>
      </c>
      <c r="J78">
        <v>247</v>
      </c>
      <c r="K78">
        <v>263</v>
      </c>
      <c r="L78">
        <v>237</v>
      </c>
      <c r="M78">
        <v>236</v>
      </c>
      <c r="N78">
        <v>242</v>
      </c>
      <c r="O78">
        <v>242</v>
      </c>
      <c r="P78">
        <v>261</v>
      </c>
      <c r="Q78">
        <v>253</v>
      </c>
      <c r="R78">
        <v>231</v>
      </c>
      <c r="S78">
        <v>251</v>
      </c>
      <c r="T78">
        <v>263</v>
      </c>
      <c r="U78">
        <v>250</v>
      </c>
      <c r="V78">
        <v>286</v>
      </c>
      <c r="W78">
        <v>268</v>
      </c>
      <c r="X78">
        <v>263</v>
      </c>
      <c r="Y78">
        <v>260</v>
      </c>
      <c r="Z78">
        <v>260</v>
      </c>
      <c r="AA78">
        <v>242</v>
      </c>
      <c r="AB78">
        <v>270</v>
      </c>
      <c r="AC78">
        <v>261</v>
      </c>
      <c r="AD78">
        <v>245</v>
      </c>
      <c r="AE78">
        <v>0</v>
      </c>
      <c r="AF78">
        <v>0</v>
      </c>
      <c r="AG78">
        <v>0</v>
      </c>
      <c r="AH78">
        <v>62</v>
      </c>
      <c r="AI78">
        <v>47</v>
      </c>
      <c r="AJ78">
        <v>61</v>
      </c>
      <c r="AK78">
        <v>51</v>
      </c>
      <c r="AL78">
        <v>60</v>
      </c>
      <c r="AM78">
        <v>72</v>
      </c>
      <c r="AN78">
        <v>66</v>
      </c>
      <c r="AO78">
        <v>82</v>
      </c>
      <c r="AP78">
        <v>95</v>
      </c>
      <c r="AQ78">
        <v>80</v>
      </c>
      <c r="AR78">
        <v>97</v>
      </c>
      <c r="AS78">
        <v>94</v>
      </c>
      <c r="AT78">
        <v>80</v>
      </c>
      <c r="AU78">
        <v>88</v>
      </c>
      <c r="AV78">
        <v>112</v>
      </c>
      <c r="AW78">
        <v>97</v>
      </c>
      <c r="AX78">
        <v>120</v>
      </c>
      <c r="AY78">
        <v>81</v>
      </c>
      <c r="AZ78">
        <v>117</v>
      </c>
      <c r="BA78">
        <v>106</v>
      </c>
      <c r="BB78">
        <v>115</v>
      </c>
      <c r="BC78">
        <v>109</v>
      </c>
      <c r="BD78">
        <v>140</v>
      </c>
      <c r="BE78">
        <v>122</v>
      </c>
      <c r="BF78">
        <v>133</v>
      </c>
      <c r="BG78">
        <v>0</v>
      </c>
      <c r="BH78">
        <v>0</v>
      </c>
      <c r="BI78">
        <v>0</v>
      </c>
      <c r="BJ78">
        <v>114</v>
      </c>
      <c r="BK78">
        <v>119</v>
      </c>
      <c r="BL78">
        <v>134</v>
      </c>
      <c r="BM78">
        <v>131</v>
      </c>
      <c r="BN78">
        <v>97</v>
      </c>
      <c r="BO78">
        <v>123</v>
      </c>
      <c r="BP78">
        <v>129</v>
      </c>
      <c r="BQ78">
        <v>134</v>
      </c>
      <c r="BR78">
        <v>116</v>
      </c>
      <c r="BS78">
        <v>112</v>
      </c>
      <c r="BT78">
        <v>142</v>
      </c>
      <c r="BU78">
        <v>143</v>
      </c>
      <c r="BV78">
        <v>127</v>
      </c>
      <c r="BW78">
        <v>167</v>
      </c>
      <c r="BX78">
        <v>148</v>
      </c>
      <c r="BY78">
        <v>155</v>
      </c>
      <c r="BZ78">
        <v>137</v>
      </c>
      <c r="CA78">
        <v>155</v>
      </c>
      <c r="CB78">
        <v>140</v>
      </c>
      <c r="CC78">
        <v>161</v>
      </c>
      <c r="CD78">
        <v>160</v>
      </c>
      <c r="CE78">
        <v>149</v>
      </c>
      <c r="CF78">
        <v>164</v>
      </c>
      <c r="CG78">
        <v>159</v>
      </c>
      <c r="CH78">
        <v>169</v>
      </c>
      <c r="CI78">
        <v>0</v>
      </c>
      <c r="CJ78">
        <v>0</v>
      </c>
      <c r="CK78">
        <v>0</v>
      </c>
      <c r="CL78">
        <v>46</v>
      </c>
      <c r="CM78">
        <v>51</v>
      </c>
      <c r="CN78">
        <v>36</v>
      </c>
      <c r="CO78">
        <v>46</v>
      </c>
      <c r="CP78">
        <v>44</v>
      </c>
      <c r="CQ78">
        <v>42</v>
      </c>
      <c r="CR78">
        <v>36</v>
      </c>
      <c r="CS78">
        <v>53</v>
      </c>
      <c r="CT78">
        <v>51</v>
      </c>
      <c r="CU78">
        <v>57</v>
      </c>
      <c r="CV78">
        <v>41</v>
      </c>
      <c r="CW78">
        <v>45</v>
      </c>
      <c r="CX78">
        <v>48</v>
      </c>
      <c r="CY78">
        <v>51</v>
      </c>
      <c r="CZ78">
        <v>52</v>
      </c>
      <c r="DA78">
        <v>53</v>
      </c>
      <c r="DB78">
        <v>43</v>
      </c>
      <c r="DC78">
        <v>53</v>
      </c>
      <c r="DD78">
        <v>41</v>
      </c>
      <c r="DE78">
        <v>46</v>
      </c>
      <c r="DF78">
        <v>61</v>
      </c>
      <c r="DG78">
        <v>50</v>
      </c>
      <c r="DH78">
        <v>57</v>
      </c>
      <c r="DI78">
        <v>68</v>
      </c>
      <c r="DJ78">
        <v>73</v>
      </c>
      <c r="DK78">
        <v>0</v>
      </c>
      <c r="DL78">
        <v>0</v>
      </c>
      <c r="DM78">
        <v>0</v>
      </c>
      <c r="DN78">
        <v>1</v>
      </c>
      <c r="DO78">
        <v>1</v>
      </c>
      <c r="DP78">
        <v>0</v>
      </c>
      <c r="DQ78">
        <v>0</v>
      </c>
      <c r="DR78">
        <v>4</v>
      </c>
      <c r="DS78">
        <v>2</v>
      </c>
      <c r="DT78">
        <v>5</v>
      </c>
      <c r="DU78">
        <v>3</v>
      </c>
      <c r="DV78">
        <v>4</v>
      </c>
      <c r="DW78">
        <v>5</v>
      </c>
      <c r="DX78">
        <v>5</v>
      </c>
      <c r="DY78">
        <v>4</v>
      </c>
      <c r="DZ78">
        <v>7</v>
      </c>
      <c r="EA78">
        <v>3</v>
      </c>
      <c r="EB78">
        <v>5</v>
      </c>
      <c r="EC78">
        <v>11</v>
      </c>
      <c r="ED78">
        <v>9</v>
      </c>
      <c r="EE78">
        <v>11</v>
      </c>
      <c r="EF78">
        <v>7</v>
      </c>
      <c r="EG78">
        <v>13</v>
      </c>
      <c r="EH78">
        <v>11</v>
      </c>
      <c r="EI78">
        <v>9</v>
      </c>
      <c r="EJ78">
        <v>14</v>
      </c>
      <c r="EK78">
        <v>11</v>
      </c>
      <c r="EL78">
        <v>10</v>
      </c>
      <c r="EM78">
        <v>0</v>
      </c>
      <c r="EN78">
        <v>0</v>
      </c>
      <c r="EO78">
        <v>0</v>
      </c>
      <c r="EP78">
        <v>30</v>
      </c>
      <c r="EQ78">
        <v>5</v>
      </c>
      <c r="ER78">
        <v>0</v>
      </c>
      <c r="ES78">
        <v>10</v>
      </c>
      <c r="ET78">
        <v>0</v>
      </c>
      <c r="EU78">
        <v>10</v>
      </c>
      <c r="EV78">
        <v>20</v>
      </c>
      <c r="EW78">
        <v>10</v>
      </c>
      <c r="EX78">
        <v>10</v>
      </c>
      <c r="EY78">
        <v>5</v>
      </c>
      <c r="EZ78">
        <v>45</v>
      </c>
      <c r="FA78">
        <v>35</v>
      </c>
      <c r="FB78">
        <v>20</v>
      </c>
      <c r="FC78">
        <v>15</v>
      </c>
      <c r="FD78">
        <v>25</v>
      </c>
      <c r="FE78">
        <v>20</v>
      </c>
      <c r="FF78">
        <v>45</v>
      </c>
      <c r="FG78">
        <v>55</v>
      </c>
      <c r="FH78">
        <v>50</v>
      </c>
      <c r="FI78">
        <v>30</v>
      </c>
      <c r="FJ78">
        <v>50</v>
      </c>
      <c r="FK78">
        <v>40</v>
      </c>
      <c r="FL78">
        <v>65</v>
      </c>
      <c r="FM78">
        <v>60</v>
      </c>
      <c r="FN78">
        <v>45</v>
      </c>
      <c r="FO78">
        <v>0</v>
      </c>
      <c r="FP78">
        <v>0</v>
      </c>
      <c r="FQ78">
        <v>6252</v>
      </c>
      <c r="FR78">
        <v>6664</v>
      </c>
      <c r="FS78">
        <v>7010</v>
      </c>
      <c r="FT78">
        <v>7244</v>
      </c>
      <c r="FU78">
        <v>7485</v>
      </c>
      <c r="FV78">
        <v>7648</v>
      </c>
      <c r="FW78">
        <v>7824</v>
      </c>
      <c r="FX78">
        <v>7917</v>
      </c>
      <c r="FY78">
        <v>8061</v>
      </c>
      <c r="FZ78">
        <v>8173</v>
      </c>
      <c r="GA78">
        <v>8266</v>
      </c>
      <c r="GB78">
        <v>8352</v>
      </c>
      <c r="GC78">
        <v>8467</v>
      </c>
      <c r="GD78">
        <v>8604</v>
      </c>
      <c r="GE78">
        <v>8647</v>
      </c>
      <c r="GF78">
        <v>8725</v>
      </c>
      <c r="GG78">
        <v>8805</v>
      </c>
      <c r="GH78">
        <v>8927</v>
      </c>
      <c r="GI78">
        <v>9020</v>
      </c>
      <c r="GJ78">
        <v>8986</v>
      </c>
      <c r="GK78">
        <v>9082</v>
      </c>
      <c r="GL78">
        <v>9132</v>
      </c>
      <c r="GM78">
        <v>9167</v>
      </c>
      <c r="GN78">
        <v>9195</v>
      </c>
      <c r="GO78">
        <v>9215</v>
      </c>
      <c r="GP78">
        <v>9192</v>
      </c>
      <c r="GQ78">
        <v>0</v>
      </c>
      <c r="GR78">
        <v>0</v>
      </c>
      <c r="GS78">
        <v>735</v>
      </c>
      <c r="GT78">
        <v>865</v>
      </c>
      <c r="GU78">
        <v>999</v>
      </c>
      <c r="GV78">
        <v>1178</v>
      </c>
      <c r="GW78">
        <v>1335</v>
      </c>
      <c r="GX78">
        <v>1496</v>
      </c>
      <c r="GY78">
        <v>1668</v>
      </c>
      <c r="GZ78">
        <v>1870</v>
      </c>
      <c r="HA78">
        <v>2026</v>
      </c>
      <c r="HB78">
        <v>2158</v>
      </c>
      <c r="HC78">
        <v>2285</v>
      </c>
      <c r="HD78">
        <v>2415</v>
      </c>
      <c r="HE78">
        <v>2549</v>
      </c>
      <c r="HF78">
        <v>2669</v>
      </c>
      <c r="HG78">
        <v>2809</v>
      </c>
      <c r="HH78">
        <v>2904</v>
      </c>
      <c r="HI78">
        <v>3011</v>
      </c>
      <c r="HJ78">
        <v>3086</v>
      </c>
      <c r="HK78">
        <v>3131</v>
      </c>
      <c r="HL78">
        <v>3254</v>
      </c>
      <c r="HM78">
        <v>3324</v>
      </c>
      <c r="HN78">
        <v>3419</v>
      </c>
      <c r="HO78">
        <v>3504</v>
      </c>
      <c r="HP78">
        <v>3562</v>
      </c>
      <c r="HQ78">
        <v>3630</v>
      </c>
      <c r="HR78">
        <v>3700</v>
      </c>
      <c r="HS78">
        <v>0</v>
      </c>
      <c r="HT78">
        <v>0</v>
      </c>
      <c r="HU78">
        <v>75</v>
      </c>
      <c r="HV78">
        <v>84</v>
      </c>
      <c r="HW78">
        <v>91</v>
      </c>
      <c r="HX78">
        <v>93</v>
      </c>
      <c r="HY78">
        <v>104</v>
      </c>
      <c r="HZ78">
        <v>117</v>
      </c>
      <c r="IA78">
        <v>131</v>
      </c>
      <c r="IB78">
        <v>148</v>
      </c>
      <c r="IC78">
        <v>167</v>
      </c>
      <c r="ID78">
        <v>174</v>
      </c>
      <c r="IE78">
        <v>198</v>
      </c>
      <c r="IF78">
        <v>210</v>
      </c>
      <c r="IG78">
        <v>225</v>
      </c>
      <c r="IH78">
        <v>253</v>
      </c>
      <c r="II78">
        <v>274</v>
      </c>
      <c r="IJ78">
        <v>293</v>
      </c>
      <c r="IK78">
        <v>301</v>
      </c>
      <c r="IL78">
        <v>318</v>
      </c>
      <c r="IM78">
        <v>352</v>
      </c>
      <c r="IN78">
        <v>375</v>
      </c>
      <c r="IO78">
        <v>397</v>
      </c>
      <c r="IP78">
        <v>404</v>
      </c>
      <c r="IQ78">
        <v>414</v>
      </c>
      <c r="IR78">
        <v>414</v>
      </c>
      <c r="IS78">
        <v>435</v>
      </c>
      <c r="IT78">
        <v>453</v>
      </c>
      <c r="IU78">
        <v>0</v>
      </c>
      <c r="IV78">
        <v>0</v>
      </c>
      <c r="IW78">
        <v>6</v>
      </c>
      <c r="IX78">
        <v>6</v>
      </c>
      <c r="IY78">
        <v>8</v>
      </c>
      <c r="IZ78">
        <v>7</v>
      </c>
      <c r="JA78">
        <v>6</v>
      </c>
      <c r="JB78">
        <v>5</v>
      </c>
      <c r="JC78">
        <v>3</v>
      </c>
      <c r="JD78">
        <v>3</v>
      </c>
      <c r="JE78">
        <v>4</v>
      </c>
      <c r="JF78">
        <v>13</v>
      </c>
      <c r="JG78">
        <v>16</v>
      </c>
      <c r="JH78">
        <v>10</v>
      </c>
      <c r="JI78">
        <v>11</v>
      </c>
      <c r="JJ78">
        <v>10</v>
      </c>
      <c r="JK78">
        <v>13</v>
      </c>
      <c r="JL78">
        <v>11</v>
      </c>
      <c r="JM78">
        <v>17</v>
      </c>
      <c r="JN78">
        <v>18</v>
      </c>
      <c r="JO78">
        <v>20</v>
      </c>
      <c r="JP78">
        <v>16</v>
      </c>
      <c r="JQ78">
        <v>13</v>
      </c>
      <c r="JR78">
        <v>19</v>
      </c>
      <c r="JS78">
        <v>12</v>
      </c>
      <c r="JT78">
        <v>16</v>
      </c>
      <c r="JU78">
        <v>20</v>
      </c>
      <c r="JV78">
        <v>18</v>
      </c>
      <c r="JW78">
        <v>0</v>
      </c>
      <c r="JX78">
        <v>0</v>
      </c>
      <c r="JY78">
        <v>0</v>
      </c>
      <c r="JZ78">
        <v>5</v>
      </c>
      <c r="KA78">
        <v>13</v>
      </c>
      <c r="KB78">
        <v>25</v>
      </c>
      <c r="KC78">
        <v>39</v>
      </c>
      <c r="KD78">
        <v>54</v>
      </c>
      <c r="KE78">
        <v>75</v>
      </c>
      <c r="KF78">
        <v>89</v>
      </c>
      <c r="KG78">
        <v>103</v>
      </c>
      <c r="KH78">
        <v>123</v>
      </c>
      <c r="KI78">
        <v>143</v>
      </c>
      <c r="KJ78">
        <v>168</v>
      </c>
      <c r="KK78">
        <v>192</v>
      </c>
      <c r="KL78">
        <v>217</v>
      </c>
      <c r="KM78">
        <v>239</v>
      </c>
      <c r="KN78">
        <v>269</v>
      </c>
      <c r="KO78">
        <v>295</v>
      </c>
      <c r="KP78">
        <v>324</v>
      </c>
      <c r="KQ78">
        <v>351</v>
      </c>
      <c r="KR78">
        <v>386</v>
      </c>
      <c r="KS78">
        <v>424</v>
      </c>
      <c r="KT78">
        <v>457</v>
      </c>
      <c r="KU78">
        <v>492</v>
      </c>
      <c r="KV78">
        <v>533</v>
      </c>
      <c r="KW78">
        <v>567</v>
      </c>
      <c r="KX78">
        <v>613</v>
      </c>
      <c r="KY78">
        <v>0</v>
      </c>
      <c r="KZ78">
        <v>0</v>
      </c>
      <c r="LA78">
        <v>0</v>
      </c>
      <c r="LB78">
        <v>175</v>
      </c>
      <c r="LC78">
        <v>335</v>
      </c>
      <c r="LD78">
        <v>496</v>
      </c>
      <c r="LE78">
        <v>629</v>
      </c>
      <c r="LF78">
        <v>786</v>
      </c>
      <c r="LG78">
        <v>950</v>
      </c>
      <c r="LH78">
        <v>1085</v>
      </c>
      <c r="LI78">
        <v>1233</v>
      </c>
      <c r="LJ78">
        <v>1373</v>
      </c>
      <c r="LK78">
        <v>1521</v>
      </c>
      <c r="LL78">
        <v>1677</v>
      </c>
      <c r="LM78">
        <v>1833</v>
      </c>
      <c r="LN78">
        <v>1960</v>
      </c>
      <c r="LO78">
        <v>2101</v>
      </c>
      <c r="LP78">
        <v>2241</v>
      </c>
      <c r="LQ78">
        <v>2373</v>
      </c>
      <c r="LR78">
        <v>2530</v>
      </c>
      <c r="LS78">
        <v>2666</v>
      </c>
      <c r="LT78">
        <v>2816</v>
      </c>
      <c r="LU78">
        <v>2933</v>
      </c>
      <c r="LV78">
        <v>3067</v>
      </c>
      <c r="LW78">
        <v>3198</v>
      </c>
      <c r="LX78">
        <v>3328</v>
      </c>
      <c r="LY78">
        <v>3451</v>
      </c>
      <c r="LZ78">
        <v>3570</v>
      </c>
      <c r="MA78">
        <v>0</v>
      </c>
      <c r="MB78">
        <v>0</v>
      </c>
      <c r="MC78">
        <v>1430</v>
      </c>
      <c r="MD78">
        <v>1453</v>
      </c>
      <c r="ME78">
        <v>1478</v>
      </c>
      <c r="MF78">
        <v>1490</v>
      </c>
      <c r="MG78">
        <v>1528</v>
      </c>
      <c r="MH78">
        <v>1582</v>
      </c>
      <c r="MI78">
        <v>1621</v>
      </c>
      <c r="MJ78">
        <v>1665</v>
      </c>
      <c r="MK78">
        <v>1715</v>
      </c>
      <c r="ML78">
        <v>1757</v>
      </c>
      <c r="MM78">
        <v>1818</v>
      </c>
      <c r="MN78">
        <v>1863</v>
      </c>
      <c r="MO78">
        <v>1908</v>
      </c>
      <c r="MP78">
        <v>1973</v>
      </c>
      <c r="MQ78">
        <v>2013</v>
      </c>
      <c r="MR78">
        <v>2061</v>
      </c>
      <c r="MS78">
        <v>2113</v>
      </c>
      <c r="MT78">
        <v>2117</v>
      </c>
      <c r="MU78">
        <v>2170</v>
      </c>
      <c r="MV78">
        <v>2175</v>
      </c>
      <c r="MW78">
        <v>2215</v>
      </c>
      <c r="MX78">
        <v>2245</v>
      </c>
      <c r="MY78">
        <v>2294</v>
      </c>
      <c r="MZ78">
        <v>2354</v>
      </c>
      <c r="NA78">
        <v>2404</v>
      </c>
      <c r="NB78">
        <v>2459</v>
      </c>
      <c r="NC78">
        <v>0</v>
      </c>
      <c r="ND78">
        <v>0</v>
      </c>
      <c r="NE78">
        <v>0</v>
      </c>
      <c r="NF78">
        <v>30</v>
      </c>
      <c r="NG78">
        <v>72</v>
      </c>
      <c r="NH78">
        <v>107</v>
      </c>
      <c r="NI78">
        <v>137</v>
      </c>
      <c r="NJ78">
        <v>168</v>
      </c>
      <c r="NK78">
        <v>199</v>
      </c>
      <c r="NL78">
        <v>222</v>
      </c>
      <c r="NM78">
        <v>246</v>
      </c>
      <c r="NN78">
        <v>282</v>
      </c>
      <c r="NO78">
        <v>313</v>
      </c>
      <c r="NP78">
        <v>343</v>
      </c>
      <c r="NQ78">
        <v>374</v>
      </c>
      <c r="NR78">
        <v>407</v>
      </c>
      <c r="NS78">
        <v>442</v>
      </c>
      <c r="NT78">
        <v>478</v>
      </c>
      <c r="NU78">
        <v>515</v>
      </c>
      <c r="NV78">
        <v>546</v>
      </c>
      <c r="NW78">
        <v>583</v>
      </c>
      <c r="NX78">
        <v>624</v>
      </c>
      <c r="NY78">
        <v>664</v>
      </c>
      <c r="NZ78">
        <v>712</v>
      </c>
      <c r="OA78">
        <v>759</v>
      </c>
      <c r="OB78">
        <v>806</v>
      </c>
      <c r="OC78">
        <v>854</v>
      </c>
      <c r="OD78">
        <v>896</v>
      </c>
      <c r="OE78">
        <v>0</v>
      </c>
      <c r="OF78">
        <v>0</v>
      </c>
      <c r="OG78">
        <v>1980</v>
      </c>
      <c r="OH78">
        <v>2050</v>
      </c>
      <c r="OI78">
        <v>2154</v>
      </c>
      <c r="OJ78">
        <v>2290</v>
      </c>
      <c r="OK78">
        <v>2405</v>
      </c>
      <c r="OL78">
        <v>2532</v>
      </c>
      <c r="OM78">
        <v>2651</v>
      </c>
      <c r="ON78">
        <v>2733</v>
      </c>
      <c r="OO78">
        <v>2832</v>
      </c>
      <c r="OP78">
        <v>2905</v>
      </c>
      <c r="OQ78">
        <v>2986</v>
      </c>
      <c r="OR78">
        <v>3103</v>
      </c>
      <c r="OS78">
        <v>3164</v>
      </c>
      <c r="OT78">
        <v>3263</v>
      </c>
      <c r="OU78">
        <v>3340</v>
      </c>
      <c r="OV78">
        <v>3443</v>
      </c>
      <c r="OW78">
        <v>3521</v>
      </c>
      <c r="OX78">
        <v>3592</v>
      </c>
      <c r="OY78">
        <v>3646</v>
      </c>
      <c r="OZ78">
        <v>3661</v>
      </c>
      <c r="PA78">
        <v>3727</v>
      </c>
      <c r="PB78">
        <v>3780</v>
      </c>
      <c r="PC78">
        <v>3865</v>
      </c>
      <c r="PD78">
        <v>3917</v>
      </c>
      <c r="PE78">
        <v>3978</v>
      </c>
      <c r="PF78">
        <v>4010</v>
      </c>
      <c r="PG78">
        <v>0</v>
      </c>
      <c r="PH78">
        <v>0</v>
      </c>
      <c r="PI78">
        <v>0</v>
      </c>
      <c r="PJ78">
        <v>70</v>
      </c>
      <c r="PK78">
        <v>135</v>
      </c>
      <c r="PL78">
        <v>203</v>
      </c>
      <c r="PM78">
        <v>272</v>
      </c>
      <c r="PN78">
        <v>343</v>
      </c>
      <c r="PO78">
        <v>410</v>
      </c>
      <c r="PP78">
        <v>496</v>
      </c>
      <c r="PQ78">
        <v>588</v>
      </c>
      <c r="PR78">
        <v>673</v>
      </c>
      <c r="PS78">
        <v>757</v>
      </c>
      <c r="PT78">
        <v>844</v>
      </c>
      <c r="PU78">
        <v>960</v>
      </c>
      <c r="PV78">
        <v>1038</v>
      </c>
      <c r="PW78">
        <v>1138</v>
      </c>
      <c r="PX78">
        <v>1239</v>
      </c>
      <c r="PY78">
        <v>1340</v>
      </c>
      <c r="PZ78">
        <v>1455</v>
      </c>
      <c r="QA78">
        <v>1571</v>
      </c>
      <c r="QB78">
        <v>1707</v>
      </c>
      <c r="QC78">
        <v>1819</v>
      </c>
      <c r="QD78">
        <v>1950</v>
      </c>
      <c r="QE78">
        <v>2070</v>
      </c>
      <c r="QF78">
        <v>2212</v>
      </c>
      <c r="QG78">
        <v>2346</v>
      </c>
      <c r="QH78">
        <v>2499</v>
      </c>
      <c r="QI78">
        <v>0</v>
      </c>
      <c r="QJ78">
        <v>0</v>
      </c>
      <c r="QK78">
        <v>7544</v>
      </c>
      <c r="QL78">
        <v>7964</v>
      </c>
      <c r="QM78">
        <v>8202</v>
      </c>
      <c r="QN78">
        <v>8401</v>
      </c>
      <c r="QO78">
        <v>8584</v>
      </c>
      <c r="QP78">
        <v>8829</v>
      </c>
      <c r="QQ78">
        <v>8856</v>
      </c>
      <c r="QR78">
        <v>8962</v>
      </c>
      <c r="QS78">
        <v>9002</v>
      </c>
      <c r="QT78">
        <v>9127</v>
      </c>
      <c r="QU78">
        <v>9153</v>
      </c>
      <c r="QV78">
        <v>9190</v>
      </c>
      <c r="QW78">
        <v>9255</v>
      </c>
      <c r="QX78">
        <v>9320</v>
      </c>
      <c r="QY78">
        <v>9377</v>
      </c>
      <c r="QZ78">
        <v>9356</v>
      </c>
      <c r="RA78">
        <v>9380</v>
      </c>
      <c r="RB78">
        <v>9494</v>
      </c>
      <c r="RC78">
        <v>9481</v>
      </c>
      <c r="RD78">
        <v>9447</v>
      </c>
      <c r="RE78">
        <v>9529</v>
      </c>
      <c r="RF78">
        <v>9607</v>
      </c>
      <c r="RG78">
        <v>9578</v>
      </c>
      <c r="RH78">
        <v>9633</v>
      </c>
      <c r="RI78">
        <v>9658</v>
      </c>
      <c r="RJ78">
        <v>9662</v>
      </c>
      <c r="RK78">
        <v>0</v>
      </c>
      <c r="RL78">
        <v>0</v>
      </c>
      <c r="RM78">
        <v>8334</v>
      </c>
      <c r="RN78">
        <v>8336</v>
      </c>
      <c r="RO78">
        <v>8409</v>
      </c>
      <c r="RP78">
        <v>8440</v>
      </c>
      <c r="RQ78">
        <v>8533</v>
      </c>
      <c r="RR78">
        <v>8501</v>
      </c>
      <c r="RS78">
        <v>8631</v>
      </c>
      <c r="RT78">
        <v>8719</v>
      </c>
      <c r="RU78">
        <v>8815</v>
      </c>
      <c r="RV78">
        <v>8870</v>
      </c>
      <c r="RW78">
        <v>8985</v>
      </c>
      <c r="RX78">
        <v>9031</v>
      </c>
      <c r="RY78">
        <v>9078</v>
      </c>
      <c r="RZ78">
        <v>9151</v>
      </c>
      <c r="SA78">
        <v>9204</v>
      </c>
      <c r="SB78">
        <v>9291</v>
      </c>
      <c r="SC78">
        <v>9388</v>
      </c>
      <c r="SD78">
        <v>9392</v>
      </c>
      <c r="SE78">
        <v>9447</v>
      </c>
      <c r="SF78">
        <v>9515</v>
      </c>
      <c r="SG78">
        <v>9549</v>
      </c>
      <c r="SH78">
        <v>9546</v>
      </c>
      <c r="SI78">
        <v>9610</v>
      </c>
      <c r="SJ78">
        <v>9629</v>
      </c>
      <c r="SK78">
        <v>9683</v>
      </c>
      <c r="SL78">
        <v>9725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813048.26560000004</v>
      </c>
      <c r="SU78">
        <v>807532.60320000001</v>
      </c>
      <c r="SV78">
        <v>793331.4</v>
      </c>
      <c r="SW78">
        <v>784234.05149999994</v>
      </c>
      <c r="SX78">
        <v>771971.11140000005</v>
      </c>
      <c r="SY78">
        <v>758014.87100000004</v>
      </c>
      <c r="SZ78">
        <v>743593.50179999997</v>
      </c>
      <c r="TA78">
        <v>731875.8811</v>
      </c>
      <c r="TB78">
        <v>722056.28489999997</v>
      </c>
      <c r="TC78">
        <v>704529.01740000001</v>
      </c>
      <c r="TD78">
        <v>690178.83490000002</v>
      </c>
      <c r="TE78">
        <v>676220.50699999998</v>
      </c>
      <c r="TF78">
        <v>665621.41610000003</v>
      </c>
      <c r="TG78">
        <v>652966.74679999996</v>
      </c>
      <c r="TH78">
        <v>631558.6923</v>
      </c>
      <c r="TI78">
        <v>619714.3824</v>
      </c>
      <c r="TJ78">
        <v>604976.84950000001</v>
      </c>
      <c r="TK78">
        <v>589607.31070000003</v>
      </c>
      <c r="TL78">
        <v>574182.7452</v>
      </c>
      <c r="TM78">
        <v>558671.50219999999</v>
      </c>
      <c r="TN78">
        <v>541045.72519999999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440733.7648</v>
      </c>
      <c r="TW78">
        <v>477093.55680000002</v>
      </c>
      <c r="TX78">
        <v>519292.30469999998</v>
      </c>
      <c r="TY78">
        <v>546226.16130000004</v>
      </c>
      <c r="TZ78">
        <v>564868.38870000001</v>
      </c>
      <c r="UA78">
        <v>580690.61970000004</v>
      </c>
      <c r="UB78">
        <v>595852.1581</v>
      </c>
      <c r="UC78">
        <v>610596.05260000005</v>
      </c>
      <c r="UD78">
        <v>620719.66709999996</v>
      </c>
      <c r="UE78">
        <v>634251.41769999999</v>
      </c>
      <c r="UF78">
        <v>636603.60660000006</v>
      </c>
      <c r="UG78">
        <v>640834.69050000003</v>
      </c>
      <c r="UH78">
        <v>637667.01870000002</v>
      </c>
      <c r="UI78">
        <v>628121.81400000001</v>
      </c>
      <c r="UJ78">
        <v>633783.7977</v>
      </c>
      <c r="UK78">
        <v>628560.9179</v>
      </c>
      <c r="UL78">
        <v>627694.37280000001</v>
      </c>
      <c r="UM78">
        <v>624562.64749999996</v>
      </c>
      <c r="UN78">
        <v>616408.47360000003</v>
      </c>
      <c r="UO78">
        <v>609879.56999999995</v>
      </c>
      <c r="UP78">
        <v>603534.30390000006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568392.47389999998</v>
      </c>
      <c r="UY78">
        <v>617869.17339999997</v>
      </c>
      <c r="UZ78">
        <v>677719.09629999998</v>
      </c>
      <c r="VA78">
        <v>742450.07270000002</v>
      </c>
      <c r="VB78">
        <v>751039.54790000001</v>
      </c>
      <c r="VC78">
        <v>829739.03859999997</v>
      </c>
      <c r="VD78">
        <v>854394.42039999994</v>
      </c>
      <c r="VE78">
        <v>888759.79929999996</v>
      </c>
      <c r="VF78">
        <v>970253.41630000004</v>
      </c>
      <c r="VG78">
        <v>1020000</v>
      </c>
      <c r="VH78">
        <v>1060000</v>
      </c>
      <c r="VI78">
        <v>1060000</v>
      </c>
      <c r="VJ78">
        <v>1080000</v>
      </c>
      <c r="VK78">
        <v>1160000</v>
      </c>
      <c r="VL78">
        <v>1200000</v>
      </c>
      <c r="VM78">
        <v>1240000</v>
      </c>
      <c r="VN78">
        <v>1220000</v>
      </c>
      <c r="VO78">
        <v>1220000</v>
      </c>
      <c r="VP78">
        <v>1180000</v>
      </c>
      <c r="VQ78">
        <v>1210000</v>
      </c>
      <c r="VR78">
        <v>1220000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183336.11290000001</v>
      </c>
      <c r="WA78">
        <v>106797.7356</v>
      </c>
      <c r="WB78">
        <v>103687.122</v>
      </c>
      <c r="WC78">
        <v>134222.81159999999</v>
      </c>
      <c r="WD78">
        <v>423518.58039999998</v>
      </c>
      <c r="WE78">
        <v>506071.4926</v>
      </c>
      <c r="WF78">
        <v>307082.21639999998</v>
      </c>
      <c r="WG78">
        <v>327951.88160000002</v>
      </c>
      <c r="WH78">
        <v>289454.44089999999</v>
      </c>
      <c r="WI78">
        <v>365330.84779999999</v>
      </c>
      <c r="WJ78">
        <v>300122.42910000001</v>
      </c>
      <c r="WK78">
        <v>450316.08960000001</v>
      </c>
      <c r="WL78">
        <v>462917.73910000001</v>
      </c>
      <c r="WM78">
        <v>499371.88689999998</v>
      </c>
      <c r="WN78">
        <v>387861.65970000002</v>
      </c>
      <c r="WO78">
        <v>305958.83350000001</v>
      </c>
      <c r="WP78">
        <v>434146.21629999997</v>
      </c>
      <c r="WQ78">
        <v>266211.2721</v>
      </c>
      <c r="WR78">
        <v>344610.06099999999</v>
      </c>
      <c r="WS78">
        <v>418216.09350000002</v>
      </c>
      <c r="WT78">
        <v>365431.538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25900000</v>
      </c>
      <c r="ZG78">
        <v>25800000</v>
      </c>
      <c r="ZH78">
        <v>25700000</v>
      </c>
      <c r="ZI78">
        <v>25700000</v>
      </c>
      <c r="ZJ78">
        <v>25600000</v>
      </c>
      <c r="ZK78">
        <v>25700000</v>
      </c>
      <c r="ZL78">
        <v>25500000</v>
      </c>
      <c r="ZM78">
        <v>25400000</v>
      </c>
      <c r="ZN78">
        <v>25500000</v>
      </c>
      <c r="ZO78">
        <v>25300000</v>
      </c>
      <c r="ZP78">
        <v>25100000</v>
      </c>
      <c r="ZQ78">
        <v>25000000</v>
      </c>
      <c r="ZR78">
        <v>24300000</v>
      </c>
      <c r="ZS78">
        <v>24200000</v>
      </c>
      <c r="ZT78">
        <v>23500000</v>
      </c>
      <c r="ZU78">
        <v>23300000</v>
      </c>
      <c r="ZV78">
        <v>22900000</v>
      </c>
      <c r="ZW78">
        <v>22700000</v>
      </c>
      <c r="ZX78">
        <v>22600000</v>
      </c>
      <c r="ZY78">
        <v>22400000</v>
      </c>
      <c r="ZZ78">
        <v>22300000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27700000</v>
      </c>
      <c r="ABK78">
        <v>28200000</v>
      </c>
      <c r="ABL78">
        <v>28200000</v>
      </c>
      <c r="ABM78">
        <v>28400000</v>
      </c>
      <c r="ABN78">
        <v>28300000</v>
      </c>
      <c r="ABO78">
        <v>28200000</v>
      </c>
      <c r="ABP78">
        <v>28400000</v>
      </c>
      <c r="ABQ78">
        <v>28200000</v>
      </c>
      <c r="ABR78">
        <v>28200000</v>
      </c>
      <c r="ABS78">
        <v>28000000</v>
      </c>
      <c r="ABT78">
        <v>28000000</v>
      </c>
      <c r="ABU78">
        <v>27800000</v>
      </c>
      <c r="ABV78">
        <v>27600000</v>
      </c>
      <c r="ABW78">
        <v>27200000</v>
      </c>
      <c r="ABX78">
        <v>26500000</v>
      </c>
      <c r="ABY78">
        <v>26200000</v>
      </c>
      <c r="ABZ78">
        <v>25800000</v>
      </c>
      <c r="ACA78">
        <v>25600000</v>
      </c>
      <c r="ACB78">
        <v>25200000</v>
      </c>
      <c r="ACC78">
        <v>24800000</v>
      </c>
      <c r="ACD78">
        <v>24300000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1710000</v>
      </c>
      <c r="ADO78">
        <v>1670000</v>
      </c>
      <c r="ADP78">
        <v>1640000</v>
      </c>
      <c r="ADQ78">
        <v>1600000</v>
      </c>
      <c r="ADR78">
        <v>1570000</v>
      </c>
      <c r="ADS78">
        <v>1530000</v>
      </c>
      <c r="ADT78">
        <v>1490000</v>
      </c>
      <c r="ADU78">
        <v>1460000</v>
      </c>
      <c r="ADV78">
        <v>1430000</v>
      </c>
      <c r="ADW78">
        <v>1390000</v>
      </c>
      <c r="ADX78">
        <v>1350000</v>
      </c>
      <c r="ADY78">
        <v>1310000</v>
      </c>
      <c r="ADZ78">
        <v>1290000</v>
      </c>
      <c r="AEA78">
        <v>1250000</v>
      </c>
      <c r="AEB78">
        <v>1210000</v>
      </c>
      <c r="AEC78">
        <v>1190000</v>
      </c>
      <c r="AED78">
        <v>1160000</v>
      </c>
      <c r="AEE78">
        <v>1120000</v>
      </c>
      <c r="AEF78">
        <v>1100000</v>
      </c>
      <c r="AEG78">
        <v>1070000</v>
      </c>
      <c r="AEH78">
        <v>1040000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5840000</v>
      </c>
      <c r="AEQ78">
        <v>5760000</v>
      </c>
      <c r="AER78">
        <v>5650000</v>
      </c>
      <c r="AES78">
        <v>5540000</v>
      </c>
      <c r="AET78">
        <v>5410000</v>
      </c>
      <c r="AEU78">
        <v>5320000</v>
      </c>
      <c r="AEV78">
        <v>5200000</v>
      </c>
      <c r="AEW78">
        <v>5070000</v>
      </c>
      <c r="AEX78">
        <v>4960000</v>
      </c>
      <c r="AEY78">
        <v>4850000</v>
      </c>
      <c r="AEZ78">
        <v>4750000</v>
      </c>
      <c r="AFA78">
        <v>4660000</v>
      </c>
      <c r="AFB78">
        <v>4530000</v>
      </c>
      <c r="AFC78">
        <v>4420000</v>
      </c>
      <c r="AFD78">
        <v>4320000</v>
      </c>
      <c r="AFE78">
        <v>4210000</v>
      </c>
      <c r="AFF78">
        <v>4090000</v>
      </c>
      <c r="AFG78">
        <v>3990000</v>
      </c>
      <c r="AFH78">
        <v>3890000</v>
      </c>
      <c r="AFI78">
        <v>3790000</v>
      </c>
      <c r="AFJ78">
        <v>3700000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156.56754839999999</v>
      </c>
      <c r="AGU78">
        <v>169.4841069</v>
      </c>
      <c r="AGV78">
        <v>184.4749132</v>
      </c>
      <c r="AGW78">
        <v>194.04297500000001</v>
      </c>
      <c r="AGX78">
        <v>200.66549430000001</v>
      </c>
      <c r="AGY78">
        <v>206.2862298</v>
      </c>
      <c r="AGZ78">
        <v>211.6722589</v>
      </c>
      <c r="AHA78">
        <v>216.90992299999999</v>
      </c>
      <c r="AHB78">
        <v>220.5062653</v>
      </c>
      <c r="AHC78">
        <v>225.3133239</v>
      </c>
      <c r="AHD78">
        <v>226.1489224</v>
      </c>
      <c r="AHE78">
        <v>227.651985</v>
      </c>
      <c r="AHF78">
        <v>226.526692</v>
      </c>
      <c r="AHG78">
        <v>223.1358256</v>
      </c>
      <c r="AHH78">
        <v>225.1472052</v>
      </c>
      <c r="AHI78">
        <v>223.29181410000001</v>
      </c>
      <c r="AHJ78">
        <v>222.98398019999999</v>
      </c>
      <c r="AHK78">
        <v>221.8714569</v>
      </c>
      <c r="AHL78">
        <v>218.97474439999999</v>
      </c>
      <c r="AHM78">
        <v>216.65539759999999</v>
      </c>
      <c r="AHN78">
        <v>214.40128680000001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21.841906890000001</v>
      </c>
      <c r="AHW78">
        <v>23.743173209999998</v>
      </c>
      <c r="AHX78">
        <v>26.043056660000001</v>
      </c>
      <c r="AHY78">
        <v>28.53050683</v>
      </c>
      <c r="AHZ78">
        <v>28.860578969999999</v>
      </c>
      <c r="AIA78">
        <v>31.88480435</v>
      </c>
      <c r="AIB78">
        <v>32.832249259999998</v>
      </c>
      <c r="AIC78">
        <v>34.15282517</v>
      </c>
      <c r="AID78">
        <v>37.284421860000002</v>
      </c>
      <c r="AIE78">
        <v>39.203083739999997</v>
      </c>
      <c r="AIF78">
        <v>40.700529850000002</v>
      </c>
      <c r="AIG78">
        <v>40.593987490000004</v>
      </c>
      <c r="AIH78">
        <v>41.637544830000003</v>
      </c>
      <c r="AII78">
        <v>44.746949319999999</v>
      </c>
      <c r="AIJ78">
        <v>46.282287050000001</v>
      </c>
      <c r="AIK78">
        <v>47.570402479999998</v>
      </c>
      <c r="AIL78">
        <v>46.999199339999997</v>
      </c>
      <c r="AIM78">
        <v>46.759753259999997</v>
      </c>
      <c r="AIN78">
        <v>45.397818700000002</v>
      </c>
      <c r="AIO78">
        <v>46.311268550000001</v>
      </c>
      <c r="AIP78">
        <v>46.822909619999997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1.596779264</v>
      </c>
      <c r="AIY78">
        <v>0.93016267799999997</v>
      </c>
      <c r="AIZ78">
        <v>0.90307056100000005</v>
      </c>
      <c r="AJA78">
        <v>1.1690233800000001</v>
      </c>
      <c r="AJB78">
        <v>3.688666005</v>
      </c>
      <c r="AJC78">
        <v>4.4076666229999999</v>
      </c>
      <c r="AJD78">
        <v>2.6745549890000002</v>
      </c>
      <c r="AJE78">
        <v>2.856320862</v>
      </c>
      <c r="AJF78">
        <v>2.5210245919999998</v>
      </c>
      <c r="AJG78">
        <v>3.1818756979999998</v>
      </c>
      <c r="AJH78">
        <v>2.613938214</v>
      </c>
      <c r="AJI78">
        <v>3.922060868</v>
      </c>
      <c r="AJJ78">
        <v>4.0318158549999996</v>
      </c>
      <c r="AJK78">
        <v>4.3493159170000002</v>
      </c>
      <c r="AJL78">
        <v>3.3781094500000002</v>
      </c>
      <c r="AJM78">
        <v>2.6647708040000002</v>
      </c>
      <c r="AJN78">
        <v>3.7812281759999999</v>
      </c>
      <c r="AJO78">
        <v>2.3185865159999999</v>
      </c>
      <c r="AJP78">
        <v>3.0014064930000002</v>
      </c>
      <c r="AJQ78">
        <v>3.642483608</v>
      </c>
      <c r="AJR78">
        <v>3.1827526669999999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233.5933713</v>
      </c>
      <c r="AKA78">
        <v>402.82305880000001</v>
      </c>
      <c r="AKB78">
        <v>211.0043422</v>
      </c>
      <c r="AKC78">
        <v>241.52894710000001</v>
      </c>
      <c r="AKD78">
        <v>306.52375949999998</v>
      </c>
      <c r="AKE78">
        <v>306.03677879999998</v>
      </c>
      <c r="AKF78">
        <v>361.87706129999998</v>
      </c>
      <c r="AKG78">
        <v>312.91349869999999</v>
      </c>
      <c r="AKH78">
        <v>284.50946920000001</v>
      </c>
      <c r="AKI78">
        <v>260.9302462</v>
      </c>
      <c r="AKJ78">
        <v>396.25258000000002</v>
      </c>
      <c r="AKK78">
        <v>243.58726419999999</v>
      </c>
      <c r="AKL78">
        <v>306.33563229999999</v>
      </c>
      <c r="AKM78">
        <v>269.34678129999998</v>
      </c>
      <c r="AKN78">
        <v>310.70320809999998</v>
      </c>
      <c r="AKO78">
        <v>347.2576861</v>
      </c>
      <c r="AKP78">
        <v>308.04079739999997</v>
      </c>
      <c r="AKQ78">
        <v>300.36984999999999</v>
      </c>
      <c r="AKR78">
        <v>397.24647759999999</v>
      </c>
      <c r="AKS78">
        <v>305.57119290000003</v>
      </c>
      <c r="AKT78">
        <v>329.82401520000002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90.993636739999999</v>
      </c>
      <c r="AME78">
        <v>90.521206509999999</v>
      </c>
      <c r="AMF78">
        <v>90.270184920000005</v>
      </c>
      <c r="AMG78">
        <v>90.272816779999999</v>
      </c>
      <c r="AMH78">
        <v>89.789883140000001</v>
      </c>
      <c r="AMI78">
        <v>90.201196629999998</v>
      </c>
      <c r="AMJ78">
        <v>89.741650010000001</v>
      </c>
      <c r="AMK78">
        <v>89.232352160000005</v>
      </c>
      <c r="AML78">
        <v>89.584697439999999</v>
      </c>
      <c r="AMM78">
        <v>88.738747829999994</v>
      </c>
      <c r="AMN78">
        <v>88.208469840000006</v>
      </c>
      <c r="AMO78">
        <v>87.800010729999997</v>
      </c>
      <c r="AMP78">
        <v>85.404097019999995</v>
      </c>
      <c r="AMQ78">
        <v>84.992451549999998</v>
      </c>
      <c r="AMR78">
        <v>82.707074460000001</v>
      </c>
      <c r="AMS78">
        <v>81.774877770000003</v>
      </c>
      <c r="AMT78">
        <v>80.468386589999994</v>
      </c>
      <c r="AMU78">
        <v>79.829817649999995</v>
      </c>
      <c r="AMV78">
        <v>79.531826690000003</v>
      </c>
      <c r="AMW78">
        <v>78.855454199999997</v>
      </c>
      <c r="AMX78">
        <v>78.310244209999993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203.68430849999999</v>
      </c>
      <c r="ANG78">
        <v>200.2317865</v>
      </c>
      <c r="ANH78">
        <v>159.62961559999999</v>
      </c>
      <c r="ANI78">
        <v>141.1120876</v>
      </c>
      <c r="ANJ78">
        <v>179.9396644</v>
      </c>
      <c r="ANK78">
        <v>162.69662690000001</v>
      </c>
      <c r="ANL78">
        <v>108.5636501</v>
      </c>
      <c r="ANM78">
        <v>127.0745143</v>
      </c>
      <c r="ANN78">
        <v>160.01662490000001</v>
      </c>
      <c r="ANO78">
        <v>185.56375929999999</v>
      </c>
      <c r="ANP78">
        <v>130.20657460000001</v>
      </c>
      <c r="ANQ78">
        <v>155.9296109</v>
      </c>
      <c r="ANR78">
        <v>138.9776851</v>
      </c>
      <c r="ANS78">
        <v>156.7276483</v>
      </c>
      <c r="ANT78">
        <v>141.44779539999999</v>
      </c>
      <c r="ANU78">
        <v>122.98453600000001</v>
      </c>
      <c r="ANV78">
        <v>133.5541595</v>
      </c>
      <c r="ANW78">
        <v>139.5691248</v>
      </c>
      <c r="ANX78">
        <v>116.3406718</v>
      </c>
      <c r="ANY78">
        <v>117.76549799999999</v>
      </c>
      <c r="ANZ78">
        <v>99.376174710000001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79.963936000000004</v>
      </c>
      <c r="AOI78">
        <v>81.283606469999995</v>
      </c>
      <c r="AOJ78">
        <v>81.357134500000001</v>
      </c>
      <c r="AOK78">
        <v>81.848747209999999</v>
      </c>
      <c r="AOL78">
        <v>81.513154330000006</v>
      </c>
      <c r="AOM78">
        <v>81.345613970000002</v>
      </c>
      <c r="AON78">
        <v>82.070841970000004</v>
      </c>
      <c r="AOO78">
        <v>81.246818450000006</v>
      </c>
      <c r="AOP78">
        <v>81.348535279999993</v>
      </c>
      <c r="AOQ78">
        <v>80.842904070000003</v>
      </c>
      <c r="AOR78">
        <v>80.908702599999998</v>
      </c>
      <c r="AOS78">
        <v>80.331710569999998</v>
      </c>
      <c r="AOT78">
        <v>79.564638340000002</v>
      </c>
      <c r="AOU78">
        <v>78.408510660000005</v>
      </c>
      <c r="AOV78">
        <v>76.437952359999997</v>
      </c>
      <c r="AOW78">
        <v>75.549480740000007</v>
      </c>
      <c r="AOX78">
        <v>74.392073890000006</v>
      </c>
      <c r="AOY78">
        <v>73.849428669999995</v>
      </c>
      <c r="AOZ78">
        <v>72.663111090000001</v>
      </c>
      <c r="APA78">
        <v>71.645343780000005</v>
      </c>
      <c r="APB78">
        <v>70.11813239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746.03842740000005</v>
      </c>
      <c r="APK78">
        <v>693.25251179999998</v>
      </c>
      <c r="APL78">
        <v>788.65009410000005</v>
      </c>
      <c r="APM78">
        <v>848.70102069999996</v>
      </c>
      <c r="APN78">
        <v>753.73668050000003</v>
      </c>
      <c r="APO78">
        <v>715.14720750000004</v>
      </c>
      <c r="APP78">
        <v>766.73716630000001</v>
      </c>
      <c r="APQ78">
        <v>955.16917020000005</v>
      </c>
      <c r="APR78">
        <v>632.72557749999999</v>
      </c>
      <c r="APS78">
        <v>723.13060870000004</v>
      </c>
      <c r="APT78">
        <v>698.95671200000004</v>
      </c>
      <c r="APU78">
        <v>695.57273099999998</v>
      </c>
      <c r="APV78">
        <v>777.95230670000001</v>
      </c>
      <c r="APW78">
        <v>805.04808530000003</v>
      </c>
      <c r="APX78">
        <v>826.3673695</v>
      </c>
      <c r="APY78">
        <v>652.77699570000004</v>
      </c>
      <c r="APZ78">
        <v>808.44951730000002</v>
      </c>
      <c r="AQA78">
        <v>602.98533620000001</v>
      </c>
      <c r="AQB78">
        <v>846.78415949999999</v>
      </c>
      <c r="AQC78">
        <v>681.89729820000002</v>
      </c>
      <c r="AQD78">
        <v>744.42764439999996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104.27484370000001</v>
      </c>
      <c r="ARO78">
        <v>102.7858717</v>
      </c>
      <c r="ARP78">
        <v>100.8095694</v>
      </c>
      <c r="ARQ78">
        <v>98.950996880000005</v>
      </c>
      <c r="ARR78">
        <v>96.6683381</v>
      </c>
      <c r="ARS78">
        <v>95.06956117</v>
      </c>
      <c r="ART78">
        <v>92.773090740000001</v>
      </c>
      <c r="ARU78">
        <v>90.539717859999996</v>
      </c>
      <c r="ARV78">
        <v>88.609500629999999</v>
      </c>
      <c r="ARW78">
        <v>86.526894909999996</v>
      </c>
      <c r="ARX78">
        <v>84.800759970000001</v>
      </c>
      <c r="ARY78">
        <v>83.19038621</v>
      </c>
      <c r="ARZ78">
        <v>80.801778279999994</v>
      </c>
      <c r="ASA78">
        <v>78.907725580000005</v>
      </c>
      <c r="ASB78">
        <v>77.160881079999996</v>
      </c>
      <c r="ASC78">
        <v>75.181165500000006</v>
      </c>
      <c r="ASD78">
        <v>72.968491169999993</v>
      </c>
      <c r="ASE78">
        <v>71.318154930000006</v>
      </c>
      <c r="ASF78">
        <v>69.377823849999999</v>
      </c>
      <c r="ASG78">
        <v>67.734853180000002</v>
      </c>
      <c r="ASH78">
        <v>66.047235939999993</v>
      </c>
    </row>
    <row r="79" spans="3:1178" x14ac:dyDescent="0.25">
      <c r="C79">
        <v>0</v>
      </c>
      <c r="D79">
        <v>0</v>
      </c>
      <c r="E79">
        <v>0</v>
      </c>
      <c r="F79">
        <v>259</v>
      </c>
      <c r="G79">
        <v>219</v>
      </c>
      <c r="H79">
        <v>225</v>
      </c>
      <c r="I79">
        <v>243</v>
      </c>
      <c r="J79">
        <v>238</v>
      </c>
      <c r="K79">
        <v>254</v>
      </c>
      <c r="L79">
        <v>226</v>
      </c>
      <c r="M79">
        <v>225</v>
      </c>
      <c r="N79">
        <v>235</v>
      </c>
      <c r="O79">
        <v>236</v>
      </c>
      <c r="P79">
        <v>244</v>
      </c>
      <c r="Q79">
        <v>240</v>
      </c>
      <c r="R79">
        <v>218</v>
      </c>
      <c r="S79">
        <v>240</v>
      </c>
      <c r="T79">
        <v>246</v>
      </c>
      <c r="U79">
        <v>238</v>
      </c>
      <c r="V79">
        <v>273</v>
      </c>
      <c r="W79">
        <v>244</v>
      </c>
      <c r="X79">
        <v>251</v>
      </c>
      <c r="Y79">
        <v>240</v>
      </c>
      <c r="Z79">
        <v>237</v>
      </c>
      <c r="AA79">
        <v>232</v>
      </c>
      <c r="AB79">
        <v>256</v>
      </c>
      <c r="AC79">
        <v>242</v>
      </c>
      <c r="AD79">
        <v>225</v>
      </c>
      <c r="AE79">
        <v>0</v>
      </c>
      <c r="AF79">
        <v>0</v>
      </c>
      <c r="AG79">
        <v>0</v>
      </c>
      <c r="AH79">
        <v>62</v>
      </c>
      <c r="AI79">
        <v>47</v>
      </c>
      <c r="AJ79">
        <v>61</v>
      </c>
      <c r="AK79">
        <v>50</v>
      </c>
      <c r="AL79">
        <v>60</v>
      </c>
      <c r="AM79">
        <v>71</v>
      </c>
      <c r="AN79">
        <v>66</v>
      </c>
      <c r="AO79">
        <v>82</v>
      </c>
      <c r="AP79">
        <v>94</v>
      </c>
      <c r="AQ79">
        <v>79</v>
      </c>
      <c r="AR79">
        <v>96</v>
      </c>
      <c r="AS79">
        <v>93</v>
      </c>
      <c r="AT79">
        <v>79</v>
      </c>
      <c r="AU79">
        <v>83</v>
      </c>
      <c r="AV79">
        <v>111</v>
      </c>
      <c r="AW79">
        <v>96</v>
      </c>
      <c r="AX79">
        <v>115</v>
      </c>
      <c r="AY79">
        <v>78</v>
      </c>
      <c r="AZ79">
        <v>115</v>
      </c>
      <c r="BA79">
        <v>102</v>
      </c>
      <c r="BB79">
        <v>114</v>
      </c>
      <c r="BC79">
        <v>107</v>
      </c>
      <c r="BD79">
        <v>135</v>
      </c>
      <c r="BE79">
        <v>119</v>
      </c>
      <c r="BF79">
        <v>130</v>
      </c>
      <c r="BG79">
        <v>0</v>
      </c>
      <c r="BH79">
        <v>0</v>
      </c>
      <c r="BI79">
        <v>0</v>
      </c>
      <c r="BJ79">
        <v>114</v>
      </c>
      <c r="BK79">
        <v>119</v>
      </c>
      <c r="BL79">
        <v>133</v>
      </c>
      <c r="BM79">
        <v>128</v>
      </c>
      <c r="BN79">
        <v>92</v>
      </c>
      <c r="BO79">
        <v>118</v>
      </c>
      <c r="BP79">
        <v>127</v>
      </c>
      <c r="BQ79">
        <v>127</v>
      </c>
      <c r="BR79">
        <v>111</v>
      </c>
      <c r="BS79">
        <v>110</v>
      </c>
      <c r="BT79">
        <v>135</v>
      </c>
      <c r="BU79">
        <v>138</v>
      </c>
      <c r="BV79">
        <v>120</v>
      </c>
      <c r="BW79">
        <v>165</v>
      </c>
      <c r="BX79">
        <v>142</v>
      </c>
      <c r="BY79">
        <v>149</v>
      </c>
      <c r="BZ79">
        <v>127</v>
      </c>
      <c r="CA79">
        <v>150</v>
      </c>
      <c r="CB79">
        <v>135</v>
      </c>
      <c r="CC79">
        <v>154</v>
      </c>
      <c r="CD79">
        <v>150</v>
      </c>
      <c r="CE79">
        <v>147</v>
      </c>
      <c r="CF79">
        <v>155</v>
      </c>
      <c r="CG79">
        <v>153</v>
      </c>
      <c r="CH79">
        <v>159</v>
      </c>
      <c r="CI79">
        <v>0</v>
      </c>
      <c r="CJ79">
        <v>0</v>
      </c>
      <c r="CK79">
        <v>0</v>
      </c>
      <c r="CL79">
        <v>46</v>
      </c>
      <c r="CM79">
        <v>51</v>
      </c>
      <c r="CN79">
        <v>36</v>
      </c>
      <c r="CO79">
        <v>46</v>
      </c>
      <c r="CP79">
        <v>44</v>
      </c>
      <c r="CQ79">
        <v>41</v>
      </c>
      <c r="CR79">
        <v>36</v>
      </c>
      <c r="CS79">
        <v>53</v>
      </c>
      <c r="CT79">
        <v>48</v>
      </c>
      <c r="CU79">
        <v>56</v>
      </c>
      <c r="CV79">
        <v>42</v>
      </c>
      <c r="CW79">
        <v>45</v>
      </c>
      <c r="CX79">
        <v>49</v>
      </c>
      <c r="CY79">
        <v>50</v>
      </c>
      <c r="CZ79">
        <v>53</v>
      </c>
      <c r="DA79">
        <v>51</v>
      </c>
      <c r="DB79">
        <v>43</v>
      </c>
      <c r="DC79">
        <v>52</v>
      </c>
      <c r="DD79">
        <v>40</v>
      </c>
      <c r="DE79">
        <v>46</v>
      </c>
      <c r="DF79">
        <v>61</v>
      </c>
      <c r="DG79">
        <v>48</v>
      </c>
      <c r="DH79">
        <v>56</v>
      </c>
      <c r="DI79">
        <v>64</v>
      </c>
      <c r="DJ79">
        <v>72</v>
      </c>
      <c r="DK79">
        <v>0</v>
      </c>
      <c r="DL79">
        <v>0</v>
      </c>
      <c r="DM79">
        <v>0</v>
      </c>
      <c r="DN79">
        <v>1</v>
      </c>
      <c r="DO79">
        <v>1</v>
      </c>
      <c r="DP79">
        <v>0</v>
      </c>
      <c r="DQ79">
        <v>0</v>
      </c>
      <c r="DR79">
        <v>4</v>
      </c>
      <c r="DS79">
        <v>2</v>
      </c>
      <c r="DT79">
        <v>4</v>
      </c>
      <c r="DU79">
        <v>2</v>
      </c>
      <c r="DV79">
        <v>3</v>
      </c>
      <c r="DW79">
        <v>6</v>
      </c>
      <c r="DX79">
        <v>3</v>
      </c>
      <c r="DY79">
        <v>3</v>
      </c>
      <c r="DZ79">
        <v>5</v>
      </c>
      <c r="EA79">
        <v>3</v>
      </c>
      <c r="EB79">
        <v>3</v>
      </c>
      <c r="EC79">
        <v>8</v>
      </c>
      <c r="ED79">
        <v>6</v>
      </c>
      <c r="EE79">
        <v>8</v>
      </c>
      <c r="EF79">
        <v>6</v>
      </c>
      <c r="EG79">
        <v>11</v>
      </c>
      <c r="EH79">
        <v>5</v>
      </c>
      <c r="EI79">
        <v>6</v>
      </c>
      <c r="EJ79">
        <v>8</v>
      </c>
      <c r="EK79">
        <v>7</v>
      </c>
      <c r="EL79">
        <v>8</v>
      </c>
      <c r="EM79">
        <v>0</v>
      </c>
      <c r="EN79">
        <v>0</v>
      </c>
      <c r="EO79">
        <v>0</v>
      </c>
      <c r="EP79">
        <v>30</v>
      </c>
      <c r="EQ79">
        <v>5</v>
      </c>
      <c r="ER79">
        <v>0</v>
      </c>
      <c r="ES79">
        <v>10</v>
      </c>
      <c r="ET79">
        <v>0</v>
      </c>
      <c r="EU79">
        <v>10</v>
      </c>
      <c r="EV79">
        <v>20</v>
      </c>
      <c r="EW79">
        <v>10</v>
      </c>
      <c r="EX79">
        <v>10</v>
      </c>
      <c r="EY79">
        <v>0</v>
      </c>
      <c r="EZ79">
        <v>45</v>
      </c>
      <c r="FA79">
        <v>25</v>
      </c>
      <c r="FB79">
        <v>15</v>
      </c>
      <c r="FC79">
        <v>10</v>
      </c>
      <c r="FD79">
        <v>20</v>
      </c>
      <c r="FE79">
        <v>15</v>
      </c>
      <c r="FF79">
        <v>30</v>
      </c>
      <c r="FG79">
        <v>35</v>
      </c>
      <c r="FH79">
        <v>35</v>
      </c>
      <c r="FI79">
        <v>30</v>
      </c>
      <c r="FJ79">
        <v>45</v>
      </c>
      <c r="FK79">
        <v>30</v>
      </c>
      <c r="FL79">
        <v>35</v>
      </c>
      <c r="FM79">
        <v>40</v>
      </c>
      <c r="FN79">
        <v>25</v>
      </c>
      <c r="FO79">
        <v>0</v>
      </c>
      <c r="FP79">
        <v>0</v>
      </c>
      <c r="FQ79">
        <v>6739</v>
      </c>
      <c r="FR79">
        <v>7140</v>
      </c>
      <c r="FS79">
        <v>7408</v>
      </c>
      <c r="FT79">
        <v>7606</v>
      </c>
      <c r="FU79">
        <v>7781</v>
      </c>
      <c r="FV79">
        <v>7979</v>
      </c>
      <c r="FW79">
        <v>8116</v>
      </c>
      <c r="FX79">
        <v>8195</v>
      </c>
      <c r="FY79">
        <v>8248</v>
      </c>
      <c r="FZ79">
        <v>8332</v>
      </c>
      <c r="GA79">
        <v>8420</v>
      </c>
      <c r="GB79">
        <v>8423</v>
      </c>
      <c r="GC79">
        <v>8467</v>
      </c>
      <c r="GD79">
        <v>8539</v>
      </c>
      <c r="GE79">
        <v>8557</v>
      </c>
      <c r="GF79">
        <v>8537</v>
      </c>
      <c r="GG79">
        <v>8495</v>
      </c>
      <c r="GH79">
        <v>8451</v>
      </c>
      <c r="GI79">
        <v>8461</v>
      </c>
      <c r="GJ79">
        <v>8377</v>
      </c>
      <c r="GK79">
        <v>8341</v>
      </c>
      <c r="GL79">
        <v>8289</v>
      </c>
      <c r="GM79">
        <v>8227</v>
      </c>
      <c r="GN79">
        <v>8167</v>
      </c>
      <c r="GO79">
        <v>8143</v>
      </c>
      <c r="GP79">
        <v>8146</v>
      </c>
      <c r="GQ79">
        <v>0</v>
      </c>
      <c r="GR79">
        <v>0</v>
      </c>
      <c r="GS79">
        <v>706</v>
      </c>
      <c r="GT79">
        <v>914</v>
      </c>
      <c r="GU79">
        <v>1192</v>
      </c>
      <c r="GV79">
        <v>1449</v>
      </c>
      <c r="GW79">
        <v>1737</v>
      </c>
      <c r="GX79">
        <v>1983</v>
      </c>
      <c r="GY79">
        <v>2229</v>
      </c>
      <c r="GZ79">
        <v>2442</v>
      </c>
      <c r="HA79">
        <v>2665</v>
      </c>
      <c r="HB79">
        <v>2834</v>
      </c>
      <c r="HC79">
        <v>3041</v>
      </c>
      <c r="HD79">
        <v>3251</v>
      </c>
      <c r="HE79">
        <v>3443</v>
      </c>
      <c r="HF79">
        <v>3592</v>
      </c>
      <c r="HG79">
        <v>3761</v>
      </c>
      <c r="HH79">
        <v>3889</v>
      </c>
      <c r="HI79">
        <v>4025</v>
      </c>
      <c r="HJ79">
        <v>4143</v>
      </c>
      <c r="HK79">
        <v>4263</v>
      </c>
      <c r="HL79">
        <v>4411</v>
      </c>
      <c r="HM79">
        <v>4528</v>
      </c>
      <c r="HN79">
        <v>4672</v>
      </c>
      <c r="HO79">
        <v>4746</v>
      </c>
      <c r="HP79">
        <v>4823</v>
      </c>
      <c r="HQ79">
        <v>4895</v>
      </c>
      <c r="HR79">
        <v>4953</v>
      </c>
      <c r="HS79">
        <v>0</v>
      </c>
      <c r="HT79">
        <v>0</v>
      </c>
      <c r="HU79">
        <v>73</v>
      </c>
      <c r="HV79">
        <v>83</v>
      </c>
      <c r="HW79">
        <v>107</v>
      </c>
      <c r="HX79">
        <v>127</v>
      </c>
      <c r="HY79">
        <v>147</v>
      </c>
      <c r="HZ79">
        <v>180</v>
      </c>
      <c r="IA79">
        <v>199</v>
      </c>
      <c r="IB79">
        <v>235</v>
      </c>
      <c r="IC79">
        <v>280</v>
      </c>
      <c r="ID79">
        <v>323</v>
      </c>
      <c r="IE79">
        <v>331</v>
      </c>
      <c r="IF79">
        <v>371</v>
      </c>
      <c r="IG79">
        <v>404</v>
      </c>
      <c r="IH79">
        <v>432</v>
      </c>
      <c r="II79">
        <v>466</v>
      </c>
      <c r="IJ79">
        <v>489</v>
      </c>
      <c r="IK79">
        <v>525</v>
      </c>
      <c r="IL79">
        <v>549</v>
      </c>
      <c r="IM79">
        <v>574</v>
      </c>
      <c r="IN79">
        <v>585</v>
      </c>
      <c r="IO79">
        <v>616</v>
      </c>
      <c r="IP79">
        <v>620</v>
      </c>
      <c r="IQ79">
        <v>655</v>
      </c>
      <c r="IR79">
        <v>669</v>
      </c>
      <c r="IS79">
        <v>683</v>
      </c>
      <c r="IT79">
        <v>718</v>
      </c>
      <c r="IU79">
        <v>0</v>
      </c>
      <c r="IV79">
        <v>0</v>
      </c>
      <c r="IW79">
        <v>6</v>
      </c>
      <c r="IX79">
        <v>5</v>
      </c>
      <c r="IY79">
        <v>4</v>
      </c>
      <c r="IZ79">
        <v>9</v>
      </c>
      <c r="JA79">
        <v>6</v>
      </c>
      <c r="JB79">
        <v>7</v>
      </c>
      <c r="JC79">
        <v>6</v>
      </c>
      <c r="JD79">
        <v>7</v>
      </c>
      <c r="JE79">
        <v>12</v>
      </c>
      <c r="JF79">
        <v>5</v>
      </c>
      <c r="JG79">
        <v>16</v>
      </c>
      <c r="JH79">
        <v>16</v>
      </c>
      <c r="JI79">
        <v>10</v>
      </c>
      <c r="JJ79">
        <v>18</v>
      </c>
      <c r="JK79">
        <v>22</v>
      </c>
      <c r="JL79">
        <v>25</v>
      </c>
      <c r="JM79">
        <v>29</v>
      </c>
      <c r="JN79">
        <v>35</v>
      </c>
      <c r="JO79">
        <v>33</v>
      </c>
      <c r="JP79">
        <v>31</v>
      </c>
      <c r="JQ79">
        <v>26</v>
      </c>
      <c r="JR79">
        <v>33</v>
      </c>
      <c r="JS79">
        <v>31</v>
      </c>
      <c r="JT79">
        <v>38</v>
      </c>
      <c r="JU79">
        <v>38</v>
      </c>
      <c r="JV79">
        <v>36</v>
      </c>
      <c r="JW79">
        <v>0</v>
      </c>
      <c r="JX79">
        <v>0</v>
      </c>
      <c r="JY79">
        <v>0</v>
      </c>
      <c r="JZ79">
        <v>10</v>
      </c>
      <c r="KA79">
        <v>18</v>
      </c>
      <c r="KB79">
        <v>22</v>
      </c>
      <c r="KC79">
        <v>37</v>
      </c>
      <c r="KD79">
        <v>48</v>
      </c>
      <c r="KE79">
        <v>72</v>
      </c>
      <c r="KF79">
        <v>83</v>
      </c>
      <c r="KG79">
        <v>99</v>
      </c>
      <c r="KH79">
        <v>123</v>
      </c>
      <c r="KI79">
        <v>149</v>
      </c>
      <c r="KJ79">
        <v>182</v>
      </c>
      <c r="KK79">
        <v>210</v>
      </c>
      <c r="KL79">
        <v>242</v>
      </c>
      <c r="KM79">
        <v>284</v>
      </c>
      <c r="KN79">
        <v>319</v>
      </c>
      <c r="KO79">
        <v>356</v>
      </c>
      <c r="KP79">
        <v>401</v>
      </c>
      <c r="KQ79">
        <v>453</v>
      </c>
      <c r="KR79">
        <v>494</v>
      </c>
      <c r="KS79">
        <v>541</v>
      </c>
      <c r="KT79">
        <v>592</v>
      </c>
      <c r="KU79">
        <v>648</v>
      </c>
      <c r="KV79">
        <v>700</v>
      </c>
      <c r="KW79">
        <v>760</v>
      </c>
      <c r="KX79">
        <v>809</v>
      </c>
      <c r="KY79">
        <v>0</v>
      </c>
      <c r="KZ79">
        <v>0</v>
      </c>
      <c r="LA79">
        <v>0</v>
      </c>
      <c r="LB79">
        <v>224</v>
      </c>
      <c r="LC79">
        <v>426</v>
      </c>
      <c r="LD79">
        <v>615</v>
      </c>
      <c r="LE79">
        <v>800</v>
      </c>
      <c r="LF79">
        <v>1003</v>
      </c>
      <c r="LG79">
        <v>1192</v>
      </c>
      <c r="LH79">
        <v>1382</v>
      </c>
      <c r="LI79">
        <v>1570</v>
      </c>
      <c r="LJ79">
        <v>1749</v>
      </c>
      <c r="LK79">
        <v>1923</v>
      </c>
      <c r="LL79">
        <v>2087</v>
      </c>
      <c r="LM79">
        <v>2264</v>
      </c>
      <c r="LN79">
        <v>2449</v>
      </c>
      <c r="LO79">
        <v>2629</v>
      </c>
      <c r="LP79">
        <v>2793</v>
      </c>
      <c r="LQ79">
        <v>2959</v>
      </c>
      <c r="LR79">
        <v>3146</v>
      </c>
      <c r="LS79">
        <v>3325</v>
      </c>
      <c r="LT79">
        <v>3527</v>
      </c>
      <c r="LU79">
        <v>3691</v>
      </c>
      <c r="LV79">
        <v>3871</v>
      </c>
      <c r="LW79">
        <v>4025</v>
      </c>
      <c r="LX79">
        <v>4195</v>
      </c>
      <c r="LY79">
        <v>4361</v>
      </c>
      <c r="LZ79">
        <v>4512</v>
      </c>
      <c r="MA79">
        <v>0</v>
      </c>
      <c r="MB79">
        <v>0</v>
      </c>
      <c r="MC79">
        <v>1445</v>
      </c>
      <c r="MD79">
        <v>1507</v>
      </c>
      <c r="ME79">
        <v>1547</v>
      </c>
      <c r="MF79">
        <v>1560</v>
      </c>
      <c r="MG79">
        <v>1617</v>
      </c>
      <c r="MH79">
        <v>1651</v>
      </c>
      <c r="MI79">
        <v>1687</v>
      </c>
      <c r="MJ79">
        <v>1711</v>
      </c>
      <c r="MK79">
        <v>1735</v>
      </c>
      <c r="ML79">
        <v>1770</v>
      </c>
      <c r="MM79">
        <v>1806</v>
      </c>
      <c r="MN79">
        <v>1832</v>
      </c>
      <c r="MO79">
        <v>1866</v>
      </c>
      <c r="MP79">
        <v>1900</v>
      </c>
      <c r="MQ79">
        <v>1930</v>
      </c>
      <c r="MR79">
        <v>1975</v>
      </c>
      <c r="MS79">
        <v>1989</v>
      </c>
      <c r="MT79">
        <v>2016</v>
      </c>
      <c r="MU79">
        <v>2035</v>
      </c>
      <c r="MV79">
        <v>2050</v>
      </c>
      <c r="MW79">
        <v>2069</v>
      </c>
      <c r="MX79">
        <v>2076</v>
      </c>
      <c r="MY79">
        <v>2095</v>
      </c>
      <c r="MZ79">
        <v>2162</v>
      </c>
      <c r="NA79">
        <v>2152</v>
      </c>
      <c r="NB79">
        <v>2161</v>
      </c>
      <c r="NC79">
        <v>0</v>
      </c>
      <c r="ND79">
        <v>0</v>
      </c>
      <c r="NE79">
        <v>0</v>
      </c>
      <c r="NF79">
        <v>21</v>
      </c>
      <c r="NG79">
        <v>62</v>
      </c>
      <c r="NH79">
        <v>105</v>
      </c>
      <c r="NI79">
        <v>140</v>
      </c>
      <c r="NJ79">
        <v>178</v>
      </c>
      <c r="NK79">
        <v>212</v>
      </c>
      <c r="NL79">
        <v>265</v>
      </c>
      <c r="NM79">
        <v>302</v>
      </c>
      <c r="NN79">
        <v>352</v>
      </c>
      <c r="NO79">
        <v>399</v>
      </c>
      <c r="NP79">
        <v>450</v>
      </c>
      <c r="NQ79">
        <v>504</v>
      </c>
      <c r="NR79">
        <v>558</v>
      </c>
      <c r="NS79">
        <v>609</v>
      </c>
      <c r="NT79">
        <v>673</v>
      </c>
      <c r="NU79">
        <v>736</v>
      </c>
      <c r="NV79">
        <v>800</v>
      </c>
      <c r="NW79">
        <v>857</v>
      </c>
      <c r="NX79">
        <v>916</v>
      </c>
      <c r="NY79">
        <v>979</v>
      </c>
      <c r="NZ79">
        <v>1036</v>
      </c>
      <c r="OA79">
        <v>1107</v>
      </c>
      <c r="OB79">
        <v>1175</v>
      </c>
      <c r="OC79">
        <v>1247</v>
      </c>
      <c r="OD79">
        <v>1326</v>
      </c>
      <c r="OE79">
        <v>0</v>
      </c>
      <c r="OF79">
        <v>0</v>
      </c>
      <c r="OG79">
        <v>2072</v>
      </c>
      <c r="OH79">
        <v>2102</v>
      </c>
      <c r="OI79">
        <v>2185</v>
      </c>
      <c r="OJ79">
        <v>2283</v>
      </c>
      <c r="OK79">
        <v>2355</v>
      </c>
      <c r="OL79">
        <v>2396</v>
      </c>
      <c r="OM79">
        <v>2467</v>
      </c>
      <c r="ON79">
        <v>2564</v>
      </c>
      <c r="OO79">
        <v>2592</v>
      </c>
      <c r="OP79">
        <v>2695</v>
      </c>
      <c r="OQ79">
        <v>2763</v>
      </c>
      <c r="OR79">
        <v>2853</v>
      </c>
      <c r="OS79">
        <v>2904</v>
      </c>
      <c r="OT79">
        <v>2967</v>
      </c>
      <c r="OU79">
        <v>3025</v>
      </c>
      <c r="OV79">
        <v>3077</v>
      </c>
      <c r="OW79">
        <v>3120</v>
      </c>
      <c r="OX79">
        <v>3195</v>
      </c>
      <c r="OY79">
        <v>3264</v>
      </c>
      <c r="OZ79">
        <v>3304</v>
      </c>
      <c r="PA79">
        <v>3353</v>
      </c>
      <c r="PB79">
        <v>3356</v>
      </c>
      <c r="PC79">
        <v>3356</v>
      </c>
      <c r="PD79">
        <v>3369</v>
      </c>
      <c r="PE79">
        <v>3386</v>
      </c>
      <c r="PF79">
        <v>3408</v>
      </c>
      <c r="PG79">
        <v>0</v>
      </c>
      <c r="PH79">
        <v>0</v>
      </c>
      <c r="PI79">
        <v>0</v>
      </c>
      <c r="PJ79">
        <v>78</v>
      </c>
      <c r="PK79">
        <v>149</v>
      </c>
      <c r="PL79">
        <v>210</v>
      </c>
      <c r="PM79">
        <v>288</v>
      </c>
      <c r="PN79">
        <v>375</v>
      </c>
      <c r="PO79">
        <v>459</v>
      </c>
      <c r="PP79">
        <v>538</v>
      </c>
      <c r="PQ79">
        <v>652</v>
      </c>
      <c r="PR79">
        <v>731</v>
      </c>
      <c r="PS79">
        <v>836</v>
      </c>
      <c r="PT79">
        <v>935</v>
      </c>
      <c r="PU79">
        <v>1034</v>
      </c>
      <c r="PV79">
        <v>1128</v>
      </c>
      <c r="PW79">
        <v>1218</v>
      </c>
      <c r="PX79">
        <v>1331</v>
      </c>
      <c r="PY79">
        <v>1437</v>
      </c>
      <c r="PZ79">
        <v>1536</v>
      </c>
      <c r="QA79">
        <v>1646</v>
      </c>
      <c r="QB79">
        <v>1768</v>
      </c>
      <c r="QC79">
        <v>1901</v>
      </c>
      <c r="QD79">
        <v>2026</v>
      </c>
      <c r="QE79">
        <v>2163</v>
      </c>
      <c r="QF79">
        <v>2292</v>
      </c>
      <c r="QG79">
        <v>2429</v>
      </c>
      <c r="QH79">
        <v>2548</v>
      </c>
      <c r="QI79">
        <v>0</v>
      </c>
      <c r="QJ79">
        <v>0</v>
      </c>
      <c r="QK79">
        <v>7512</v>
      </c>
      <c r="QL79">
        <v>8018</v>
      </c>
      <c r="QM79">
        <v>8396</v>
      </c>
      <c r="QN79">
        <v>8627</v>
      </c>
      <c r="QO79">
        <v>8802</v>
      </c>
      <c r="QP79">
        <v>8924</v>
      </c>
      <c r="QQ79">
        <v>8999</v>
      </c>
      <c r="QR79">
        <v>9063</v>
      </c>
      <c r="QS79">
        <v>9128</v>
      </c>
      <c r="QT79">
        <v>9122</v>
      </c>
      <c r="QU79">
        <v>9181</v>
      </c>
      <c r="QV79">
        <v>9242</v>
      </c>
      <c r="QW79">
        <v>9308</v>
      </c>
      <c r="QX79">
        <v>9375</v>
      </c>
      <c r="QY79">
        <v>9324</v>
      </c>
      <c r="QZ79">
        <v>9255</v>
      </c>
      <c r="RA79">
        <v>9343</v>
      </c>
      <c r="RB79">
        <v>9336</v>
      </c>
      <c r="RC79">
        <v>9334</v>
      </c>
      <c r="RD79">
        <v>9316</v>
      </c>
      <c r="RE79">
        <v>9321</v>
      </c>
      <c r="RF79">
        <v>9295</v>
      </c>
      <c r="RG79">
        <v>9273</v>
      </c>
      <c r="RH79">
        <v>9260</v>
      </c>
      <c r="RI79">
        <v>9266</v>
      </c>
      <c r="RJ79">
        <v>9287</v>
      </c>
      <c r="RK79">
        <v>0</v>
      </c>
      <c r="RL79">
        <v>0</v>
      </c>
      <c r="RM79">
        <v>8360</v>
      </c>
      <c r="RN79">
        <v>8309</v>
      </c>
      <c r="RO79">
        <v>8308</v>
      </c>
      <c r="RP79">
        <v>8394</v>
      </c>
      <c r="RQ79">
        <v>8459</v>
      </c>
      <c r="RR79">
        <v>8527</v>
      </c>
      <c r="RS79">
        <v>8594</v>
      </c>
      <c r="RT79">
        <v>8694</v>
      </c>
      <c r="RU79">
        <v>8788</v>
      </c>
      <c r="RV79">
        <v>8873</v>
      </c>
      <c r="RW79">
        <v>8965</v>
      </c>
      <c r="RX79">
        <v>9042</v>
      </c>
      <c r="RY79">
        <v>9056</v>
      </c>
      <c r="RZ79">
        <v>9095</v>
      </c>
      <c r="SA79">
        <v>9163</v>
      </c>
      <c r="SB79">
        <v>9294</v>
      </c>
      <c r="SC79">
        <v>9302</v>
      </c>
      <c r="SD79">
        <v>9334</v>
      </c>
      <c r="SE79">
        <v>9437</v>
      </c>
      <c r="SF79">
        <v>9414</v>
      </c>
      <c r="SG79">
        <v>9380</v>
      </c>
      <c r="SH79">
        <v>9399</v>
      </c>
      <c r="SI79">
        <v>9443</v>
      </c>
      <c r="SJ79">
        <v>9430</v>
      </c>
      <c r="SK79">
        <v>9474</v>
      </c>
      <c r="SL79">
        <v>9568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902339.42409999995</v>
      </c>
      <c r="SU79">
        <v>891099.66650000005</v>
      </c>
      <c r="SV79">
        <v>873566.50970000005</v>
      </c>
      <c r="SW79">
        <v>853607.93900000001</v>
      </c>
      <c r="SX79">
        <v>837185.75470000005</v>
      </c>
      <c r="SY79">
        <v>821386.26309999998</v>
      </c>
      <c r="SZ79">
        <v>797746.52289999998</v>
      </c>
      <c r="TA79">
        <v>778557.07259999996</v>
      </c>
      <c r="TB79">
        <v>762308.36140000005</v>
      </c>
      <c r="TC79">
        <v>741665.32860000001</v>
      </c>
      <c r="TD79">
        <v>718380.4449</v>
      </c>
      <c r="TE79">
        <v>694025.42209999997</v>
      </c>
      <c r="TF79">
        <v>670321.07310000004</v>
      </c>
      <c r="TG79">
        <v>651567.24140000006</v>
      </c>
      <c r="TH79">
        <v>626309.26610000001</v>
      </c>
      <c r="TI79">
        <v>605454.09109999996</v>
      </c>
      <c r="TJ79">
        <v>584154.88359999994</v>
      </c>
      <c r="TK79">
        <v>562898.56920000003</v>
      </c>
      <c r="TL79">
        <v>542517.78300000005</v>
      </c>
      <c r="TM79">
        <v>525168.45640000002</v>
      </c>
      <c r="TN79">
        <v>510060.13219999999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610605.86860000005</v>
      </c>
      <c r="TW79">
        <v>666363.35120000003</v>
      </c>
      <c r="TX79">
        <v>708776.76159999997</v>
      </c>
      <c r="TY79">
        <v>750972.09420000005</v>
      </c>
      <c r="TZ79">
        <v>775334.67460000003</v>
      </c>
      <c r="UA79">
        <v>807734.35789999994</v>
      </c>
      <c r="UB79">
        <v>838362.57160000002</v>
      </c>
      <c r="UC79">
        <v>862014.77480000001</v>
      </c>
      <c r="UD79">
        <v>873125.73730000004</v>
      </c>
      <c r="UE79">
        <v>887578.08559999999</v>
      </c>
      <c r="UF79">
        <v>891053.86010000005</v>
      </c>
      <c r="UG79">
        <v>895353.78280000004</v>
      </c>
      <c r="UH79">
        <v>894759.86780000001</v>
      </c>
      <c r="UI79">
        <v>893860.34620000003</v>
      </c>
      <c r="UJ79">
        <v>897954.1703</v>
      </c>
      <c r="UK79">
        <v>894924.31389999995</v>
      </c>
      <c r="UL79">
        <v>896490.10140000004</v>
      </c>
      <c r="UM79">
        <v>884164.70389999996</v>
      </c>
      <c r="UN79">
        <v>872339.37760000001</v>
      </c>
      <c r="UO79">
        <v>859574.82319999998</v>
      </c>
      <c r="UP79">
        <v>844426.96620000002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255702.35639999999</v>
      </c>
      <c r="UY79">
        <v>274459.37929999997</v>
      </c>
      <c r="UZ79">
        <v>314670.21580000001</v>
      </c>
      <c r="VA79">
        <v>364006.03360000002</v>
      </c>
      <c r="VB79">
        <v>407676.66039999999</v>
      </c>
      <c r="VC79">
        <v>405605.74280000001</v>
      </c>
      <c r="VD79">
        <v>441380.1384</v>
      </c>
      <c r="VE79">
        <v>466641.1324</v>
      </c>
      <c r="VF79">
        <v>484449.12329999998</v>
      </c>
      <c r="VG79">
        <v>507356.37239999999</v>
      </c>
      <c r="VH79">
        <v>516890.84149999998</v>
      </c>
      <c r="VI79">
        <v>538780.73300000001</v>
      </c>
      <c r="VJ79">
        <v>547000.68870000006</v>
      </c>
      <c r="VK79">
        <v>555252.08290000004</v>
      </c>
      <c r="VL79">
        <v>549410.48759999999</v>
      </c>
      <c r="VM79">
        <v>561674.31810000003</v>
      </c>
      <c r="VN79">
        <v>548855.87760000001</v>
      </c>
      <c r="VO79">
        <v>562951.14280000003</v>
      </c>
      <c r="VP79">
        <v>558236.58869999996</v>
      </c>
      <c r="VQ79">
        <v>553319.0969</v>
      </c>
      <c r="VR79">
        <v>564731.71129999997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284996.80680000002</v>
      </c>
      <c r="WA79">
        <v>237167.93909999999</v>
      </c>
      <c r="WB79">
        <v>268636.82419999997</v>
      </c>
      <c r="WC79">
        <v>447107.05839999998</v>
      </c>
      <c r="WD79">
        <v>180868.55110000001</v>
      </c>
      <c r="WE79">
        <v>561921.71219999995</v>
      </c>
      <c r="WF79">
        <v>545555.06039999996</v>
      </c>
      <c r="WG79">
        <v>331040.69199999998</v>
      </c>
      <c r="WH79">
        <v>578517.71420000005</v>
      </c>
      <c r="WI79">
        <v>686482.72450000001</v>
      </c>
      <c r="WJ79">
        <v>757372.82050000003</v>
      </c>
      <c r="WK79">
        <v>852963.56480000005</v>
      </c>
      <c r="WL79">
        <v>999455.13119999995</v>
      </c>
      <c r="WM79">
        <v>914896.51399999997</v>
      </c>
      <c r="WN79">
        <v>834415.76740000001</v>
      </c>
      <c r="WO79">
        <v>679449.10589999997</v>
      </c>
      <c r="WP79">
        <v>837259.91399999999</v>
      </c>
      <c r="WQ79">
        <v>763608.63</v>
      </c>
      <c r="WR79">
        <v>908773.18940000003</v>
      </c>
      <c r="WS79">
        <v>882304.06740000006</v>
      </c>
      <c r="WT79">
        <v>811521.37009999994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33800000</v>
      </c>
      <c r="ZG79">
        <v>33500000</v>
      </c>
      <c r="ZH79">
        <v>33000000</v>
      </c>
      <c r="ZI79">
        <v>32500000</v>
      </c>
      <c r="ZJ79">
        <v>32200000</v>
      </c>
      <c r="ZK79">
        <v>31900000</v>
      </c>
      <c r="ZL79">
        <v>31400000</v>
      </c>
      <c r="ZM79">
        <v>31100000</v>
      </c>
      <c r="ZN79">
        <v>30700000</v>
      </c>
      <c r="ZO79">
        <v>30300000</v>
      </c>
      <c r="ZP79">
        <v>30100000</v>
      </c>
      <c r="ZQ79">
        <v>29400000</v>
      </c>
      <c r="ZR79">
        <v>28900000</v>
      </c>
      <c r="ZS79">
        <v>28400000</v>
      </c>
      <c r="ZT79">
        <v>27700000</v>
      </c>
      <c r="ZU79">
        <v>27200000</v>
      </c>
      <c r="ZV79">
        <v>26500000</v>
      </c>
      <c r="ZW79">
        <v>25900000</v>
      </c>
      <c r="ZX79">
        <v>26000000</v>
      </c>
      <c r="ZY79">
        <v>25100000</v>
      </c>
      <c r="ZZ79">
        <v>24500000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12200000</v>
      </c>
      <c r="ABK79">
        <v>12200000</v>
      </c>
      <c r="ABL79">
        <v>12300000</v>
      </c>
      <c r="ABM79">
        <v>12100000</v>
      </c>
      <c r="ABN79">
        <v>12200000</v>
      </c>
      <c r="ABO79">
        <v>12100000</v>
      </c>
      <c r="ABP79">
        <v>12100000</v>
      </c>
      <c r="ABQ79">
        <v>12000000</v>
      </c>
      <c r="ABR79">
        <v>11900000</v>
      </c>
      <c r="ABS79">
        <v>11800000</v>
      </c>
      <c r="ABT79">
        <v>11600000</v>
      </c>
      <c r="ABU79">
        <v>11500000</v>
      </c>
      <c r="ABV79">
        <v>11400000</v>
      </c>
      <c r="ABW79">
        <v>11300000</v>
      </c>
      <c r="ABX79">
        <v>11100000</v>
      </c>
      <c r="ABY79">
        <v>10900000</v>
      </c>
      <c r="ABZ79">
        <v>10600000</v>
      </c>
      <c r="ACA79">
        <v>10300000</v>
      </c>
      <c r="ACB79">
        <v>10100000</v>
      </c>
      <c r="ACC79">
        <v>9810000</v>
      </c>
      <c r="ACD79">
        <v>9590000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3390000</v>
      </c>
      <c r="ADO79">
        <v>3320000</v>
      </c>
      <c r="ADP79">
        <v>3240000</v>
      </c>
      <c r="ADQ79">
        <v>3170000</v>
      </c>
      <c r="ADR79">
        <v>3080000</v>
      </c>
      <c r="ADS79">
        <v>3010000</v>
      </c>
      <c r="ADT79">
        <v>2940000</v>
      </c>
      <c r="ADU79">
        <v>2870000</v>
      </c>
      <c r="ADV79">
        <v>2810000</v>
      </c>
      <c r="ADW79">
        <v>2710000</v>
      </c>
      <c r="ADX79">
        <v>2620000</v>
      </c>
      <c r="ADY79">
        <v>2560000</v>
      </c>
      <c r="ADZ79">
        <v>2490000</v>
      </c>
      <c r="AEA79">
        <v>2410000</v>
      </c>
      <c r="AEB79">
        <v>2340000</v>
      </c>
      <c r="AEC79">
        <v>2270000</v>
      </c>
      <c r="AED79">
        <v>2200000</v>
      </c>
      <c r="AEE79">
        <v>2130000</v>
      </c>
      <c r="AEF79">
        <v>2070000</v>
      </c>
      <c r="AEG79">
        <v>2010000</v>
      </c>
      <c r="AEH79">
        <v>1950000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10400000</v>
      </c>
      <c r="AEQ79">
        <v>10200000</v>
      </c>
      <c r="AER79">
        <v>10000000</v>
      </c>
      <c r="AES79">
        <v>9820000</v>
      </c>
      <c r="AET79">
        <v>9630000</v>
      </c>
      <c r="AEU79">
        <v>9440000</v>
      </c>
      <c r="AEV79">
        <v>9250000</v>
      </c>
      <c r="AEW79">
        <v>8990000</v>
      </c>
      <c r="AEX79">
        <v>8770000</v>
      </c>
      <c r="AEY79">
        <v>8580000</v>
      </c>
      <c r="AEZ79">
        <v>8440000</v>
      </c>
      <c r="AFA79">
        <v>8210000</v>
      </c>
      <c r="AFB79">
        <v>7990000</v>
      </c>
      <c r="AFC79">
        <v>7850000</v>
      </c>
      <c r="AFD79">
        <v>7600000</v>
      </c>
      <c r="AFE79">
        <v>7350000</v>
      </c>
      <c r="AFF79">
        <v>7150000</v>
      </c>
      <c r="AFG79">
        <v>6980000</v>
      </c>
      <c r="AFH79">
        <v>6760000</v>
      </c>
      <c r="AFI79">
        <v>6600000</v>
      </c>
      <c r="AFJ79">
        <v>6470000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264.11279039999999</v>
      </c>
      <c r="AGU79">
        <v>288.23025319999999</v>
      </c>
      <c r="AGV79">
        <v>306.57584200000002</v>
      </c>
      <c r="AGW79">
        <v>324.8271029</v>
      </c>
      <c r="AGX79">
        <v>335.36494640000001</v>
      </c>
      <c r="AGY79">
        <v>349.37917590000001</v>
      </c>
      <c r="AGZ79">
        <v>362.6271701</v>
      </c>
      <c r="AHA79">
        <v>372.85774550000002</v>
      </c>
      <c r="AHB79">
        <v>377.66370540000003</v>
      </c>
      <c r="AHC79">
        <v>383.91495559999998</v>
      </c>
      <c r="AHD79">
        <v>385.41837459999999</v>
      </c>
      <c r="AHE79">
        <v>387.27827250000001</v>
      </c>
      <c r="AHF79">
        <v>387.02137929999998</v>
      </c>
      <c r="AHG79">
        <v>386.63229819999998</v>
      </c>
      <c r="AHH79">
        <v>388.40304980000002</v>
      </c>
      <c r="AHI79">
        <v>387.09250909999997</v>
      </c>
      <c r="AHJ79">
        <v>387.76977829999998</v>
      </c>
      <c r="AHK79">
        <v>382.43852399999997</v>
      </c>
      <c r="AHL79">
        <v>377.3235717</v>
      </c>
      <c r="AHM79">
        <v>371.80236350000001</v>
      </c>
      <c r="AHN79">
        <v>365.25027649999998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36.240813330000002</v>
      </c>
      <c r="AHW79">
        <v>38.89925487</v>
      </c>
      <c r="AHX79">
        <v>44.598355349999999</v>
      </c>
      <c r="AHY79">
        <v>51.590743629999999</v>
      </c>
      <c r="AHZ79">
        <v>57.780201779999999</v>
      </c>
      <c r="AIA79">
        <v>57.486689679999998</v>
      </c>
      <c r="AIB79">
        <v>62.557011330000002</v>
      </c>
      <c r="AIC79">
        <v>66.137263700000005</v>
      </c>
      <c r="AID79">
        <v>68.661198490000004</v>
      </c>
      <c r="AIE79">
        <v>71.907853509999995</v>
      </c>
      <c r="AIF79">
        <v>73.259178230000003</v>
      </c>
      <c r="AIG79">
        <v>76.361642680000003</v>
      </c>
      <c r="AIH79">
        <v>77.526660809999996</v>
      </c>
      <c r="AII79">
        <v>78.696134729999997</v>
      </c>
      <c r="AIJ79">
        <v>77.868202729999993</v>
      </c>
      <c r="AIK79">
        <v>79.606361100000001</v>
      </c>
      <c r="AIL79">
        <v>77.78959759</v>
      </c>
      <c r="AIM79">
        <v>79.787326059999998</v>
      </c>
      <c r="AIN79">
        <v>79.119130119999994</v>
      </c>
      <c r="AIO79">
        <v>78.422171730000002</v>
      </c>
      <c r="AIP79">
        <v>80.039686849999995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1.706060745</v>
      </c>
      <c r="AIY79">
        <v>1.4197454190000001</v>
      </c>
      <c r="AIZ79">
        <v>1.6081258789999999</v>
      </c>
      <c r="AJA79">
        <v>2.6764924479999999</v>
      </c>
      <c r="AJB79">
        <v>1.082723482</v>
      </c>
      <c r="AJC79">
        <v>3.3638011099999998</v>
      </c>
      <c r="AJD79">
        <v>3.265826321</v>
      </c>
      <c r="AJE79">
        <v>1.981690728</v>
      </c>
      <c r="AJF79">
        <v>3.4631488460000002</v>
      </c>
      <c r="AJG79">
        <v>4.1094538619999996</v>
      </c>
      <c r="AJH79">
        <v>4.5338193540000002</v>
      </c>
      <c r="AJI79">
        <v>5.1060489809999998</v>
      </c>
      <c r="AJJ79">
        <v>5.9829834059999998</v>
      </c>
      <c r="AJK79">
        <v>5.4767947960000001</v>
      </c>
      <c r="AJL79">
        <v>4.9950173189999996</v>
      </c>
      <c r="AJM79">
        <v>4.0673488979999997</v>
      </c>
      <c r="AJN79">
        <v>5.0120430779999996</v>
      </c>
      <c r="AJO79">
        <v>4.5711484379999998</v>
      </c>
      <c r="AJP79">
        <v>5.4401390740000002</v>
      </c>
      <c r="AJQ79">
        <v>5.2816884220000002</v>
      </c>
      <c r="AJR79">
        <v>4.8579658449999998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175.26483809999999</v>
      </c>
      <c r="AKA79">
        <v>407.90215410000002</v>
      </c>
      <c r="AKB79">
        <v>173.1422681</v>
      </c>
      <c r="AKC79">
        <v>264.78259459999998</v>
      </c>
      <c r="AKD79">
        <v>327.97387880000002</v>
      </c>
      <c r="AKE79">
        <v>409.3463868</v>
      </c>
      <c r="AKF79">
        <v>425.91582160000002</v>
      </c>
      <c r="AKG79">
        <v>372.37039479999999</v>
      </c>
      <c r="AKH79">
        <v>436.84921329999997</v>
      </c>
      <c r="AKI79">
        <v>538.24549320000006</v>
      </c>
      <c r="AKJ79">
        <v>402.98427880000003</v>
      </c>
      <c r="AKK79">
        <v>391.31138229999999</v>
      </c>
      <c r="AKL79">
        <v>489.60846880000003</v>
      </c>
      <c r="AKM79">
        <v>578.99906629999998</v>
      </c>
      <c r="AKN79">
        <v>362.28817550000002</v>
      </c>
      <c r="AKO79">
        <v>421.4412706</v>
      </c>
      <c r="AKP79">
        <v>484.69175330000002</v>
      </c>
      <c r="AKQ79">
        <v>440.51604589999999</v>
      </c>
      <c r="AKR79">
        <v>439.05753440000001</v>
      </c>
      <c r="AKS79">
        <v>519.79790739999999</v>
      </c>
      <c r="AKT79">
        <v>358.78747770000001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110.1846683</v>
      </c>
      <c r="AME79">
        <v>109.3080013</v>
      </c>
      <c r="AMF79">
        <v>107.6340434</v>
      </c>
      <c r="AMG79">
        <v>105.96486779999999</v>
      </c>
      <c r="AMH79">
        <v>104.9538714</v>
      </c>
      <c r="AMI79">
        <v>103.96944310000001</v>
      </c>
      <c r="AMJ79">
        <v>102.39440260000001</v>
      </c>
      <c r="AMK79">
        <v>101.2570247</v>
      </c>
      <c r="AML79">
        <v>100.0990369</v>
      </c>
      <c r="AMM79">
        <v>98.718007729999997</v>
      </c>
      <c r="AMN79">
        <v>98.077400909999994</v>
      </c>
      <c r="AMO79">
        <v>95.89576031</v>
      </c>
      <c r="AMP79">
        <v>94.366517200000004</v>
      </c>
      <c r="AMQ79">
        <v>92.481440939999999</v>
      </c>
      <c r="AMR79">
        <v>90.449633329999997</v>
      </c>
      <c r="AMS79">
        <v>88.629074759999995</v>
      </c>
      <c r="AMT79">
        <v>86.33876841</v>
      </c>
      <c r="AMU79">
        <v>84.591222770000002</v>
      </c>
      <c r="AMV79">
        <v>84.75390951</v>
      </c>
      <c r="AMW79">
        <v>81.904750750000005</v>
      </c>
      <c r="AMX79">
        <v>79.85173709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265.48342680000002</v>
      </c>
      <c r="ANG79">
        <v>218.258319</v>
      </c>
      <c r="ANH79">
        <v>352.14659870000003</v>
      </c>
      <c r="ANI79">
        <v>245.3875683</v>
      </c>
      <c r="ANJ79">
        <v>283.43851000000001</v>
      </c>
      <c r="ANK79">
        <v>267.01926520000001</v>
      </c>
      <c r="ANL79">
        <v>293.50928499999998</v>
      </c>
      <c r="ANM79">
        <v>316.95063929999998</v>
      </c>
      <c r="ANN79">
        <v>284.88868459999998</v>
      </c>
      <c r="ANO79">
        <v>241.22313800000001</v>
      </c>
      <c r="ANP79">
        <v>304.36001670000002</v>
      </c>
      <c r="ANQ79">
        <v>261.92882049999997</v>
      </c>
      <c r="ANR79">
        <v>276.8630177</v>
      </c>
      <c r="ANS79">
        <v>205.0836305</v>
      </c>
      <c r="ANT79">
        <v>210.08633459999999</v>
      </c>
      <c r="ANU79">
        <v>206.78321769999999</v>
      </c>
      <c r="ANV79">
        <v>199.57136629999999</v>
      </c>
      <c r="ANW79">
        <v>253.30131280000001</v>
      </c>
      <c r="ANX79">
        <v>239.53559440000001</v>
      </c>
      <c r="ANY79">
        <v>196.7350735</v>
      </c>
      <c r="ANZ79">
        <v>261.44908299999997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76.396017850000007</v>
      </c>
      <c r="AOI79">
        <v>76.368776449999999</v>
      </c>
      <c r="AOJ79">
        <v>77.059729329999996</v>
      </c>
      <c r="AOK79">
        <v>75.632286640000004</v>
      </c>
      <c r="AOL79">
        <v>76.347316800000002</v>
      </c>
      <c r="AOM79">
        <v>75.993888830000003</v>
      </c>
      <c r="AON79">
        <v>76.18374738</v>
      </c>
      <c r="AOO79">
        <v>75.286992190000007</v>
      </c>
      <c r="AOP79">
        <v>74.679887750000006</v>
      </c>
      <c r="AOQ79">
        <v>73.922094639999997</v>
      </c>
      <c r="AOR79">
        <v>73.00273937</v>
      </c>
      <c r="AOS79">
        <v>71.866919559999999</v>
      </c>
      <c r="AOT79">
        <v>71.45096092</v>
      </c>
      <c r="AOU79">
        <v>70.867993510000005</v>
      </c>
      <c r="AOV79">
        <v>69.647061960000002</v>
      </c>
      <c r="AOW79">
        <v>68.621323599999997</v>
      </c>
      <c r="AOX79">
        <v>66.68225296</v>
      </c>
      <c r="AOY79">
        <v>64.74005142</v>
      </c>
      <c r="AOZ79">
        <v>63.097895440000002</v>
      </c>
      <c r="APA79">
        <v>61.569211559999999</v>
      </c>
      <c r="APB79">
        <v>60.16431824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819.53044120000004</v>
      </c>
      <c r="APK79">
        <v>822.69219720000001</v>
      </c>
      <c r="APL79">
        <v>817.44297600000004</v>
      </c>
      <c r="APM79">
        <v>1041.6990149999999</v>
      </c>
      <c r="APN79">
        <v>748.18853850000005</v>
      </c>
      <c r="APO79">
        <v>938.40361849999999</v>
      </c>
      <c r="APP79">
        <v>886.8999566</v>
      </c>
      <c r="APQ79">
        <v>861.92994659999999</v>
      </c>
      <c r="APR79">
        <v>777.23488120000002</v>
      </c>
      <c r="APS79">
        <v>789.53090629999997</v>
      </c>
      <c r="APT79">
        <v>918.76744199999996</v>
      </c>
      <c r="APU79">
        <v>784.98930510000002</v>
      </c>
      <c r="APV79">
        <v>746.61398489999999</v>
      </c>
      <c r="APW79">
        <v>750.51602579999997</v>
      </c>
      <c r="APX79">
        <v>762.62162620000004</v>
      </c>
      <c r="APY79">
        <v>873.44329240000002</v>
      </c>
      <c r="APZ79">
        <v>756.03185150000002</v>
      </c>
      <c r="AQA79">
        <v>796.63721810000004</v>
      </c>
      <c r="AQB79">
        <v>716.62518169999998</v>
      </c>
      <c r="AQC79">
        <v>809.7379803</v>
      </c>
      <c r="AQD79">
        <v>659.0602457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77.406175090000005</v>
      </c>
      <c r="ARO79">
        <v>75.742122249999994</v>
      </c>
      <c r="ARP79">
        <v>74.39170824</v>
      </c>
      <c r="ARQ79">
        <v>73.005859639999997</v>
      </c>
      <c r="ARR79">
        <v>71.565041539999996</v>
      </c>
      <c r="ARS79">
        <v>70.201035039999994</v>
      </c>
      <c r="ART79">
        <v>68.741736619999998</v>
      </c>
      <c r="ARU79">
        <v>66.842884960000006</v>
      </c>
      <c r="ARV79">
        <v>65.175481869999999</v>
      </c>
      <c r="ARW79">
        <v>63.750267180000002</v>
      </c>
      <c r="ARX79">
        <v>62.778331080000001</v>
      </c>
      <c r="ARY79">
        <v>61.002299819999998</v>
      </c>
      <c r="ARZ79">
        <v>59.429276770000001</v>
      </c>
      <c r="ASA79">
        <v>58.335023730000003</v>
      </c>
      <c r="ASB79">
        <v>56.497911379999998</v>
      </c>
      <c r="ASC79">
        <v>54.654234119999998</v>
      </c>
      <c r="ASD79">
        <v>53.169845619999997</v>
      </c>
      <c r="ASE79">
        <v>51.862866240000002</v>
      </c>
      <c r="ASF79">
        <v>50.28297826</v>
      </c>
      <c r="ASG79">
        <v>49.046210299999998</v>
      </c>
      <c r="ASH79">
        <v>48.09013736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"/>
  <dimension ref="A1:ASH79"/>
  <sheetViews>
    <sheetView topLeftCell="C4" workbookViewId="0">
      <selection activeCell="D5" sqref="D5"/>
    </sheetView>
  </sheetViews>
  <sheetFormatPr defaultRowHeight="15" x14ac:dyDescent="0.25"/>
  <cols>
    <col min="1" max="1" width="22.5703125" bestFit="1" customWidth="1"/>
    <col min="2" max="2" width="15.5703125" bestFit="1" customWidth="1"/>
    <col min="13" max="30" width="9.5703125" customWidth="1"/>
    <col min="41" max="58" width="9.7109375" customWidth="1"/>
    <col min="69" max="86" width="10" customWidth="1"/>
    <col min="97" max="114" width="10.140625" customWidth="1"/>
    <col min="125" max="142" width="9.85546875" customWidth="1"/>
    <col min="153" max="170" width="10" customWidth="1"/>
    <col min="181" max="198" width="9.28515625" customWidth="1"/>
    <col min="209" max="226" width="10" customWidth="1"/>
    <col min="265" max="282" width="9.85546875" customWidth="1"/>
    <col min="311" max="320" width="9.28515625" customWidth="1"/>
    <col min="321" max="338" width="10.28515625" customWidth="1"/>
    <col min="349" max="366" width="10" customWidth="1"/>
    <col min="367" max="376" width="10.28515625" customWidth="1"/>
    <col min="377" max="394" width="11.28515625" customWidth="1"/>
    <col min="405" max="422" width="9.5703125" customWidth="1"/>
    <col min="423" max="432" width="9.85546875" customWidth="1"/>
    <col min="433" max="450" width="10.85546875" customWidth="1"/>
    <col min="461" max="478" width="10" customWidth="1"/>
    <col min="489" max="506" width="9.85546875" customWidth="1"/>
    <col min="507" max="516" width="9.42578125" customWidth="1"/>
    <col min="517" max="534" width="10.42578125" customWidth="1"/>
    <col min="535" max="544" width="10.140625" customWidth="1"/>
    <col min="545" max="562" width="11.140625" customWidth="1"/>
    <col min="563" max="572" width="9.28515625" customWidth="1"/>
    <col min="573" max="590" width="10.28515625" customWidth="1"/>
    <col min="591" max="600" width="10" customWidth="1"/>
    <col min="601" max="618" width="11" customWidth="1"/>
    <col min="638" max="638" width="10" customWidth="1"/>
    <col min="639" max="639" width="10.140625" customWidth="1"/>
    <col min="640" max="640" width="10" customWidth="1"/>
    <col min="641" max="641" width="10.140625" customWidth="1"/>
    <col min="642" max="642" width="10" customWidth="1"/>
    <col min="643" max="643" width="10.140625" customWidth="1"/>
    <col min="644" max="644" width="10" customWidth="1"/>
    <col min="645" max="645" width="10.140625" customWidth="1"/>
    <col min="646" max="646" width="10" customWidth="1"/>
    <col min="647" max="656" width="10.42578125" customWidth="1"/>
    <col min="657" max="674" width="11.42578125" customWidth="1"/>
    <col min="675" max="684" width="10.140625" customWidth="1"/>
    <col min="685" max="702" width="11.140625" customWidth="1"/>
    <col min="703" max="712" width="11.42578125" customWidth="1"/>
    <col min="713" max="730" width="12.42578125" customWidth="1"/>
    <col min="731" max="740" width="9.7109375" customWidth="1"/>
    <col min="741" max="758" width="10.7109375" customWidth="1"/>
    <col min="759" max="768" width="11" customWidth="1"/>
    <col min="769" max="786" width="12" customWidth="1"/>
    <col min="787" max="796" width="10" customWidth="1"/>
    <col min="797" max="814" width="11" customWidth="1"/>
    <col min="815" max="824" width="10.140625" customWidth="1"/>
    <col min="825" max="842" width="11.140625" customWidth="1"/>
    <col min="843" max="852" width="9.28515625" customWidth="1"/>
    <col min="853" max="870" width="10.28515625" customWidth="1"/>
    <col min="871" max="880" width="10.140625" customWidth="1"/>
    <col min="881" max="898" width="11.140625" customWidth="1"/>
    <col min="899" max="908" width="9.28515625" customWidth="1"/>
    <col min="909" max="926" width="10.28515625" customWidth="1"/>
    <col min="927" max="936" width="10" customWidth="1"/>
    <col min="937" max="954" width="11" customWidth="1"/>
    <col min="965" max="982" width="10.140625" customWidth="1"/>
    <col min="983" max="992" width="10.42578125" customWidth="1"/>
    <col min="993" max="1010" width="11.42578125" customWidth="1"/>
    <col min="1011" max="1020" width="10.140625" customWidth="1"/>
    <col min="1021" max="1038" width="11.140625" customWidth="1"/>
    <col min="1039" max="1048" width="11.42578125" customWidth="1"/>
    <col min="1049" max="1066" width="12.42578125" customWidth="1"/>
    <col min="1067" max="1076" width="9.7109375" customWidth="1"/>
    <col min="1077" max="1094" width="10.7109375" customWidth="1"/>
    <col min="1095" max="1104" width="11" customWidth="1"/>
    <col min="1105" max="1122" width="12" customWidth="1"/>
    <col min="1123" max="1132" width="10" customWidth="1"/>
    <col min="1133" max="1150" width="11" customWidth="1"/>
    <col min="1151" max="1160" width="10.140625" customWidth="1"/>
    <col min="1161" max="1178" width="11.140625" customWidth="1"/>
  </cols>
  <sheetData>
    <row r="1" spans="1:1178" ht="23.25" x14ac:dyDescent="0.35">
      <c r="C1" s="4" t="s">
        <v>17</v>
      </c>
    </row>
    <row r="2" spans="1:1178" ht="18.75" x14ac:dyDescent="0.3">
      <c r="C2" s="5" t="s">
        <v>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5" t="s">
        <v>6</v>
      </c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SM2" s="5" t="s">
        <v>8</v>
      </c>
      <c r="XR2" s="5"/>
      <c r="AFK2" s="5" t="s">
        <v>7</v>
      </c>
      <c r="AKP2" s="5"/>
    </row>
    <row r="3" spans="1:1178" x14ac:dyDescent="0.25">
      <c r="A3" s="1" t="s">
        <v>0</v>
      </c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0</v>
      </c>
      <c r="AF3">
        <v>1</v>
      </c>
      <c r="AG3">
        <v>2</v>
      </c>
      <c r="AH3">
        <v>3</v>
      </c>
      <c r="AI3">
        <v>4</v>
      </c>
      <c r="AJ3">
        <v>5</v>
      </c>
      <c r="AK3">
        <v>6</v>
      </c>
      <c r="AL3">
        <v>7</v>
      </c>
      <c r="AM3">
        <v>8</v>
      </c>
      <c r="AN3">
        <v>9</v>
      </c>
      <c r="AO3">
        <v>10</v>
      </c>
      <c r="AP3">
        <v>11</v>
      </c>
      <c r="AQ3">
        <v>12</v>
      </c>
      <c r="AR3">
        <v>13</v>
      </c>
      <c r="AS3">
        <v>14</v>
      </c>
      <c r="AT3">
        <v>15</v>
      </c>
      <c r="AU3">
        <v>16</v>
      </c>
      <c r="AV3">
        <v>17</v>
      </c>
      <c r="AW3">
        <v>18</v>
      </c>
      <c r="AX3">
        <v>19</v>
      </c>
      <c r="AY3">
        <v>20</v>
      </c>
      <c r="AZ3">
        <v>21</v>
      </c>
      <c r="BA3">
        <v>22</v>
      </c>
      <c r="BB3">
        <v>23</v>
      </c>
      <c r="BC3">
        <v>24</v>
      </c>
      <c r="BD3">
        <v>25</v>
      </c>
      <c r="BE3">
        <v>26</v>
      </c>
      <c r="BF3">
        <v>27</v>
      </c>
      <c r="BG3">
        <v>0</v>
      </c>
      <c r="BH3">
        <v>1</v>
      </c>
      <c r="BI3">
        <v>2</v>
      </c>
      <c r="BJ3">
        <v>3</v>
      </c>
      <c r="BK3">
        <v>4</v>
      </c>
      <c r="BL3">
        <v>5</v>
      </c>
      <c r="BM3">
        <v>6</v>
      </c>
      <c r="BN3">
        <v>7</v>
      </c>
      <c r="BO3">
        <v>8</v>
      </c>
      <c r="BP3">
        <v>9</v>
      </c>
      <c r="BQ3">
        <v>10</v>
      </c>
      <c r="BR3">
        <v>11</v>
      </c>
      <c r="BS3">
        <v>12</v>
      </c>
      <c r="BT3">
        <v>13</v>
      </c>
      <c r="BU3">
        <v>14</v>
      </c>
      <c r="BV3">
        <v>15</v>
      </c>
      <c r="BW3">
        <v>16</v>
      </c>
      <c r="BX3">
        <v>17</v>
      </c>
      <c r="BY3">
        <v>18</v>
      </c>
      <c r="BZ3">
        <v>19</v>
      </c>
      <c r="CA3">
        <v>20</v>
      </c>
      <c r="CB3">
        <v>21</v>
      </c>
      <c r="CC3">
        <v>22</v>
      </c>
      <c r="CD3">
        <v>23</v>
      </c>
      <c r="CE3">
        <v>24</v>
      </c>
      <c r="CF3">
        <v>25</v>
      </c>
      <c r="CG3">
        <v>26</v>
      </c>
      <c r="CH3">
        <v>27</v>
      </c>
      <c r="CI3">
        <v>0</v>
      </c>
      <c r="CJ3">
        <v>1</v>
      </c>
      <c r="CK3">
        <v>2</v>
      </c>
      <c r="CL3">
        <v>3</v>
      </c>
      <c r="CM3">
        <v>4</v>
      </c>
      <c r="CN3">
        <v>5</v>
      </c>
      <c r="CO3">
        <v>6</v>
      </c>
      <c r="CP3">
        <v>7</v>
      </c>
      <c r="CQ3">
        <v>8</v>
      </c>
      <c r="CR3">
        <v>9</v>
      </c>
      <c r="CS3">
        <v>10</v>
      </c>
      <c r="CT3">
        <v>11</v>
      </c>
      <c r="CU3">
        <v>12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18</v>
      </c>
      <c r="DB3">
        <v>19</v>
      </c>
      <c r="DC3">
        <v>20</v>
      </c>
      <c r="DD3">
        <v>21</v>
      </c>
      <c r="DE3">
        <v>22</v>
      </c>
      <c r="DF3">
        <v>23</v>
      </c>
      <c r="DG3">
        <v>24</v>
      </c>
      <c r="DH3">
        <v>25</v>
      </c>
      <c r="DI3">
        <v>26</v>
      </c>
      <c r="DJ3">
        <v>27</v>
      </c>
      <c r="DK3">
        <v>0</v>
      </c>
      <c r="DL3">
        <v>1</v>
      </c>
      <c r="DM3">
        <v>2</v>
      </c>
      <c r="DN3">
        <v>3</v>
      </c>
      <c r="DO3">
        <v>4</v>
      </c>
      <c r="DP3">
        <v>5</v>
      </c>
      <c r="DQ3">
        <v>6</v>
      </c>
      <c r="DR3">
        <v>7</v>
      </c>
      <c r="DS3">
        <v>8</v>
      </c>
      <c r="DT3">
        <v>9</v>
      </c>
      <c r="DU3">
        <v>10</v>
      </c>
      <c r="DV3">
        <v>11</v>
      </c>
      <c r="DW3">
        <v>12</v>
      </c>
      <c r="DX3">
        <v>13</v>
      </c>
      <c r="DY3">
        <v>14</v>
      </c>
      <c r="DZ3">
        <v>15</v>
      </c>
      <c r="EA3">
        <v>16</v>
      </c>
      <c r="EB3">
        <v>17</v>
      </c>
      <c r="EC3">
        <v>18</v>
      </c>
      <c r="ED3">
        <v>19</v>
      </c>
      <c r="EE3">
        <v>20</v>
      </c>
      <c r="EF3">
        <v>21</v>
      </c>
      <c r="EG3">
        <v>22</v>
      </c>
      <c r="EH3">
        <v>23</v>
      </c>
      <c r="EI3">
        <v>24</v>
      </c>
      <c r="EJ3">
        <v>25</v>
      </c>
      <c r="EK3">
        <v>26</v>
      </c>
      <c r="EL3">
        <v>27</v>
      </c>
      <c r="EM3">
        <v>0</v>
      </c>
      <c r="EN3">
        <v>1</v>
      </c>
      <c r="EO3">
        <v>2</v>
      </c>
      <c r="EP3">
        <v>3</v>
      </c>
      <c r="EQ3">
        <v>4</v>
      </c>
      <c r="ER3">
        <v>5</v>
      </c>
      <c r="ES3">
        <v>6</v>
      </c>
      <c r="ET3">
        <v>7</v>
      </c>
      <c r="EU3">
        <v>8</v>
      </c>
      <c r="EV3">
        <v>9</v>
      </c>
      <c r="EW3">
        <v>10</v>
      </c>
      <c r="EX3">
        <v>11</v>
      </c>
      <c r="EY3">
        <v>12</v>
      </c>
      <c r="EZ3">
        <v>13</v>
      </c>
      <c r="FA3">
        <v>14</v>
      </c>
      <c r="FB3">
        <v>15</v>
      </c>
      <c r="FC3">
        <v>16</v>
      </c>
      <c r="FD3">
        <v>17</v>
      </c>
      <c r="FE3">
        <v>18</v>
      </c>
      <c r="FF3">
        <v>19</v>
      </c>
      <c r="FG3">
        <v>20</v>
      </c>
      <c r="FH3">
        <v>21</v>
      </c>
      <c r="FI3">
        <v>22</v>
      </c>
      <c r="FJ3">
        <v>23</v>
      </c>
      <c r="FK3">
        <v>24</v>
      </c>
      <c r="FL3">
        <v>25</v>
      </c>
      <c r="FM3">
        <v>26</v>
      </c>
      <c r="FN3">
        <v>27</v>
      </c>
      <c r="FO3">
        <v>0</v>
      </c>
      <c r="FP3">
        <v>1</v>
      </c>
      <c r="FQ3">
        <v>2</v>
      </c>
      <c r="FR3">
        <v>3</v>
      </c>
      <c r="FS3">
        <v>4</v>
      </c>
      <c r="FT3">
        <v>5</v>
      </c>
      <c r="FU3">
        <v>6</v>
      </c>
      <c r="FV3">
        <v>7</v>
      </c>
      <c r="FW3">
        <v>8</v>
      </c>
      <c r="FX3">
        <v>9</v>
      </c>
      <c r="FY3">
        <v>10</v>
      </c>
      <c r="FZ3">
        <v>11</v>
      </c>
      <c r="GA3">
        <v>12</v>
      </c>
      <c r="GB3">
        <v>13</v>
      </c>
      <c r="GC3">
        <v>14</v>
      </c>
      <c r="GD3">
        <v>15</v>
      </c>
      <c r="GE3">
        <v>16</v>
      </c>
      <c r="GF3">
        <v>17</v>
      </c>
      <c r="GG3">
        <v>18</v>
      </c>
      <c r="GH3">
        <v>19</v>
      </c>
      <c r="GI3">
        <v>20</v>
      </c>
      <c r="GJ3">
        <v>21</v>
      </c>
      <c r="GK3">
        <v>22</v>
      </c>
      <c r="GL3">
        <v>23</v>
      </c>
      <c r="GM3">
        <v>24</v>
      </c>
      <c r="GN3">
        <v>25</v>
      </c>
      <c r="GO3">
        <v>26</v>
      </c>
      <c r="GP3">
        <v>27</v>
      </c>
      <c r="GQ3">
        <v>0</v>
      </c>
      <c r="GR3">
        <v>1</v>
      </c>
      <c r="GS3">
        <v>2</v>
      </c>
      <c r="GT3">
        <v>3</v>
      </c>
      <c r="GU3">
        <v>4</v>
      </c>
      <c r="GV3">
        <v>5</v>
      </c>
      <c r="GW3">
        <v>6</v>
      </c>
      <c r="GX3">
        <v>7</v>
      </c>
      <c r="GY3">
        <v>8</v>
      </c>
      <c r="GZ3">
        <v>9</v>
      </c>
      <c r="HA3">
        <v>10</v>
      </c>
      <c r="HB3">
        <v>11</v>
      </c>
      <c r="HC3">
        <v>12</v>
      </c>
      <c r="HD3">
        <v>13</v>
      </c>
      <c r="HE3">
        <v>14</v>
      </c>
      <c r="HF3">
        <v>15</v>
      </c>
      <c r="HG3">
        <v>16</v>
      </c>
      <c r="HH3">
        <v>17</v>
      </c>
      <c r="HI3">
        <v>18</v>
      </c>
      <c r="HJ3">
        <v>19</v>
      </c>
      <c r="HK3">
        <v>20</v>
      </c>
      <c r="HL3">
        <v>21</v>
      </c>
      <c r="HM3">
        <v>22</v>
      </c>
      <c r="HN3">
        <v>23</v>
      </c>
      <c r="HO3">
        <v>24</v>
      </c>
      <c r="HP3">
        <v>25</v>
      </c>
      <c r="HQ3">
        <v>26</v>
      </c>
      <c r="HR3">
        <v>27</v>
      </c>
      <c r="HS3">
        <v>0</v>
      </c>
      <c r="HT3">
        <v>1</v>
      </c>
      <c r="HU3">
        <v>2</v>
      </c>
      <c r="HV3">
        <v>3</v>
      </c>
      <c r="HW3">
        <v>4</v>
      </c>
      <c r="HX3">
        <v>5</v>
      </c>
      <c r="HY3">
        <v>6</v>
      </c>
      <c r="HZ3">
        <v>7</v>
      </c>
      <c r="IA3">
        <v>8</v>
      </c>
      <c r="IB3">
        <v>9</v>
      </c>
      <c r="IC3">
        <v>10</v>
      </c>
      <c r="ID3">
        <v>11</v>
      </c>
      <c r="IE3">
        <v>12</v>
      </c>
      <c r="IF3">
        <v>13</v>
      </c>
      <c r="IG3">
        <v>14</v>
      </c>
      <c r="IH3">
        <v>15</v>
      </c>
      <c r="II3">
        <v>16</v>
      </c>
      <c r="IJ3">
        <v>17</v>
      </c>
      <c r="IK3">
        <v>18</v>
      </c>
      <c r="IL3">
        <v>19</v>
      </c>
      <c r="IM3">
        <v>20</v>
      </c>
      <c r="IN3">
        <v>21</v>
      </c>
      <c r="IO3">
        <v>22</v>
      </c>
      <c r="IP3">
        <v>23</v>
      </c>
      <c r="IQ3">
        <v>24</v>
      </c>
      <c r="IR3">
        <v>25</v>
      </c>
      <c r="IS3">
        <v>26</v>
      </c>
      <c r="IT3">
        <v>27</v>
      </c>
      <c r="IU3">
        <v>0</v>
      </c>
      <c r="IV3">
        <v>1</v>
      </c>
      <c r="IW3">
        <v>2</v>
      </c>
      <c r="IX3">
        <v>3</v>
      </c>
      <c r="IY3">
        <v>4</v>
      </c>
      <c r="IZ3">
        <v>5</v>
      </c>
      <c r="JA3">
        <v>6</v>
      </c>
      <c r="JB3">
        <v>7</v>
      </c>
      <c r="JC3">
        <v>8</v>
      </c>
      <c r="JD3">
        <v>9</v>
      </c>
      <c r="JE3">
        <v>10</v>
      </c>
      <c r="JF3">
        <v>11</v>
      </c>
      <c r="JG3">
        <v>12</v>
      </c>
      <c r="JH3">
        <v>13</v>
      </c>
      <c r="JI3">
        <v>14</v>
      </c>
      <c r="JJ3">
        <v>15</v>
      </c>
      <c r="JK3">
        <v>16</v>
      </c>
      <c r="JL3">
        <v>17</v>
      </c>
      <c r="JM3">
        <v>18</v>
      </c>
      <c r="JN3">
        <v>19</v>
      </c>
      <c r="JO3">
        <v>20</v>
      </c>
      <c r="JP3">
        <v>21</v>
      </c>
      <c r="JQ3">
        <v>22</v>
      </c>
      <c r="JR3">
        <v>23</v>
      </c>
      <c r="JS3">
        <v>24</v>
      </c>
      <c r="JT3">
        <v>25</v>
      </c>
      <c r="JU3">
        <v>26</v>
      </c>
      <c r="JV3">
        <v>27</v>
      </c>
      <c r="JW3">
        <v>0</v>
      </c>
      <c r="JX3">
        <v>1</v>
      </c>
      <c r="JY3">
        <v>2</v>
      </c>
      <c r="JZ3">
        <v>3</v>
      </c>
      <c r="KA3">
        <v>4</v>
      </c>
      <c r="KB3">
        <v>5</v>
      </c>
      <c r="KC3">
        <v>6</v>
      </c>
      <c r="KD3">
        <v>7</v>
      </c>
      <c r="KE3">
        <v>8</v>
      </c>
      <c r="KF3">
        <v>9</v>
      </c>
      <c r="KG3">
        <v>10</v>
      </c>
      <c r="KH3">
        <v>11</v>
      </c>
      <c r="KI3">
        <v>12</v>
      </c>
      <c r="KJ3">
        <v>13</v>
      </c>
      <c r="KK3">
        <v>14</v>
      </c>
      <c r="KL3">
        <v>15</v>
      </c>
      <c r="KM3">
        <v>16</v>
      </c>
      <c r="KN3">
        <v>17</v>
      </c>
      <c r="KO3">
        <v>18</v>
      </c>
      <c r="KP3">
        <v>19</v>
      </c>
      <c r="KQ3">
        <v>20</v>
      </c>
      <c r="KR3">
        <v>21</v>
      </c>
      <c r="KS3">
        <v>22</v>
      </c>
      <c r="KT3">
        <v>23</v>
      </c>
      <c r="KU3">
        <v>24</v>
      </c>
      <c r="KV3">
        <v>25</v>
      </c>
      <c r="KW3">
        <v>26</v>
      </c>
      <c r="KX3">
        <v>27</v>
      </c>
      <c r="KY3">
        <v>0</v>
      </c>
      <c r="KZ3">
        <v>1</v>
      </c>
      <c r="LA3">
        <v>2</v>
      </c>
      <c r="LB3">
        <v>3</v>
      </c>
      <c r="LC3">
        <v>4</v>
      </c>
      <c r="LD3">
        <v>5</v>
      </c>
      <c r="LE3">
        <v>6</v>
      </c>
      <c r="LF3">
        <v>7</v>
      </c>
      <c r="LG3">
        <v>8</v>
      </c>
      <c r="LH3">
        <v>9</v>
      </c>
      <c r="LI3">
        <v>10</v>
      </c>
      <c r="LJ3">
        <v>11</v>
      </c>
      <c r="LK3">
        <v>12</v>
      </c>
      <c r="LL3">
        <v>13</v>
      </c>
      <c r="LM3">
        <v>14</v>
      </c>
      <c r="LN3">
        <v>15</v>
      </c>
      <c r="LO3">
        <v>16</v>
      </c>
      <c r="LP3">
        <v>17</v>
      </c>
      <c r="LQ3">
        <v>18</v>
      </c>
      <c r="LR3">
        <v>19</v>
      </c>
      <c r="LS3">
        <v>20</v>
      </c>
      <c r="LT3">
        <v>21</v>
      </c>
      <c r="LU3">
        <v>22</v>
      </c>
      <c r="LV3">
        <v>23</v>
      </c>
      <c r="LW3">
        <v>24</v>
      </c>
      <c r="LX3">
        <v>25</v>
      </c>
      <c r="LY3">
        <v>26</v>
      </c>
      <c r="LZ3">
        <v>27</v>
      </c>
      <c r="MA3">
        <v>0</v>
      </c>
      <c r="MB3">
        <v>1</v>
      </c>
      <c r="MC3">
        <v>2</v>
      </c>
      <c r="MD3">
        <v>3</v>
      </c>
      <c r="ME3">
        <v>4</v>
      </c>
      <c r="MF3">
        <v>5</v>
      </c>
      <c r="MG3">
        <v>6</v>
      </c>
      <c r="MH3">
        <v>7</v>
      </c>
      <c r="MI3">
        <v>8</v>
      </c>
      <c r="MJ3">
        <v>9</v>
      </c>
      <c r="MK3">
        <v>10</v>
      </c>
      <c r="ML3">
        <v>11</v>
      </c>
      <c r="MM3">
        <v>12</v>
      </c>
      <c r="MN3">
        <v>13</v>
      </c>
      <c r="MO3">
        <v>14</v>
      </c>
      <c r="MP3">
        <v>15</v>
      </c>
      <c r="MQ3">
        <v>16</v>
      </c>
      <c r="MR3">
        <v>17</v>
      </c>
      <c r="MS3">
        <v>18</v>
      </c>
      <c r="MT3">
        <v>19</v>
      </c>
      <c r="MU3">
        <v>20</v>
      </c>
      <c r="MV3">
        <v>21</v>
      </c>
      <c r="MW3">
        <v>22</v>
      </c>
      <c r="MX3">
        <v>23</v>
      </c>
      <c r="MY3">
        <v>24</v>
      </c>
      <c r="MZ3">
        <v>25</v>
      </c>
      <c r="NA3">
        <v>26</v>
      </c>
      <c r="NB3">
        <v>27</v>
      </c>
      <c r="NC3">
        <v>0</v>
      </c>
      <c r="ND3">
        <v>1</v>
      </c>
      <c r="NE3">
        <v>2</v>
      </c>
      <c r="NF3">
        <v>3</v>
      </c>
      <c r="NG3">
        <v>4</v>
      </c>
      <c r="NH3">
        <v>5</v>
      </c>
      <c r="NI3">
        <v>6</v>
      </c>
      <c r="NJ3">
        <v>7</v>
      </c>
      <c r="NK3">
        <v>8</v>
      </c>
      <c r="NL3">
        <v>9</v>
      </c>
      <c r="NM3">
        <v>10</v>
      </c>
      <c r="NN3">
        <v>11</v>
      </c>
      <c r="NO3">
        <v>12</v>
      </c>
      <c r="NP3">
        <v>13</v>
      </c>
      <c r="NQ3">
        <v>14</v>
      </c>
      <c r="NR3">
        <v>15</v>
      </c>
      <c r="NS3">
        <v>16</v>
      </c>
      <c r="NT3">
        <v>17</v>
      </c>
      <c r="NU3">
        <v>18</v>
      </c>
      <c r="NV3">
        <v>19</v>
      </c>
      <c r="NW3">
        <v>20</v>
      </c>
      <c r="NX3">
        <v>21</v>
      </c>
      <c r="NY3">
        <v>22</v>
      </c>
      <c r="NZ3">
        <v>23</v>
      </c>
      <c r="OA3">
        <v>24</v>
      </c>
      <c r="OB3">
        <v>25</v>
      </c>
      <c r="OC3">
        <v>26</v>
      </c>
      <c r="OD3">
        <v>27</v>
      </c>
      <c r="OE3">
        <v>0</v>
      </c>
      <c r="OF3">
        <v>1</v>
      </c>
      <c r="OG3">
        <v>2</v>
      </c>
      <c r="OH3">
        <v>3</v>
      </c>
      <c r="OI3">
        <v>4</v>
      </c>
      <c r="OJ3">
        <v>5</v>
      </c>
      <c r="OK3">
        <v>6</v>
      </c>
      <c r="OL3">
        <v>7</v>
      </c>
      <c r="OM3">
        <v>8</v>
      </c>
      <c r="ON3">
        <v>9</v>
      </c>
      <c r="OO3">
        <v>10</v>
      </c>
      <c r="OP3">
        <v>11</v>
      </c>
      <c r="OQ3">
        <v>12</v>
      </c>
      <c r="OR3">
        <v>13</v>
      </c>
      <c r="OS3">
        <v>14</v>
      </c>
      <c r="OT3">
        <v>15</v>
      </c>
      <c r="OU3">
        <v>16</v>
      </c>
      <c r="OV3">
        <v>17</v>
      </c>
      <c r="OW3">
        <v>18</v>
      </c>
      <c r="OX3">
        <v>19</v>
      </c>
      <c r="OY3">
        <v>20</v>
      </c>
      <c r="OZ3">
        <v>21</v>
      </c>
      <c r="PA3">
        <v>22</v>
      </c>
      <c r="PB3">
        <v>23</v>
      </c>
      <c r="PC3">
        <v>24</v>
      </c>
      <c r="PD3">
        <v>25</v>
      </c>
      <c r="PE3">
        <v>26</v>
      </c>
      <c r="PF3">
        <v>27</v>
      </c>
      <c r="PG3">
        <v>0</v>
      </c>
      <c r="PH3">
        <v>1</v>
      </c>
      <c r="PI3">
        <v>2</v>
      </c>
      <c r="PJ3">
        <v>3</v>
      </c>
      <c r="PK3">
        <v>4</v>
      </c>
      <c r="PL3">
        <v>5</v>
      </c>
      <c r="PM3">
        <v>6</v>
      </c>
      <c r="PN3">
        <v>7</v>
      </c>
      <c r="PO3">
        <v>8</v>
      </c>
      <c r="PP3">
        <v>9</v>
      </c>
      <c r="PQ3">
        <v>10</v>
      </c>
      <c r="PR3">
        <v>11</v>
      </c>
      <c r="PS3">
        <v>12</v>
      </c>
      <c r="PT3">
        <v>13</v>
      </c>
      <c r="PU3">
        <v>14</v>
      </c>
      <c r="PV3">
        <v>15</v>
      </c>
      <c r="PW3">
        <v>16</v>
      </c>
      <c r="PX3">
        <v>17</v>
      </c>
      <c r="PY3">
        <v>18</v>
      </c>
      <c r="PZ3">
        <v>19</v>
      </c>
      <c r="QA3">
        <v>20</v>
      </c>
      <c r="QB3">
        <v>21</v>
      </c>
      <c r="QC3">
        <v>22</v>
      </c>
      <c r="QD3">
        <v>23</v>
      </c>
      <c r="QE3">
        <v>24</v>
      </c>
      <c r="QF3">
        <v>25</v>
      </c>
      <c r="QG3">
        <v>26</v>
      </c>
      <c r="QH3">
        <v>27</v>
      </c>
      <c r="QI3">
        <v>0</v>
      </c>
      <c r="QJ3">
        <v>1</v>
      </c>
      <c r="QK3">
        <v>2</v>
      </c>
      <c r="QL3">
        <v>3</v>
      </c>
      <c r="QM3">
        <v>4</v>
      </c>
      <c r="QN3">
        <v>5</v>
      </c>
      <c r="QO3">
        <v>6</v>
      </c>
      <c r="QP3">
        <v>7</v>
      </c>
      <c r="QQ3">
        <v>8</v>
      </c>
      <c r="QR3">
        <v>9</v>
      </c>
      <c r="QS3">
        <v>10</v>
      </c>
      <c r="QT3">
        <v>11</v>
      </c>
      <c r="QU3">
        <v>12</v>
      </c>
      <c r="QV3">
        <v>13</v>
      </c>
      <c r="QW3">
        <v>14</v>
      </c>
      <c r="QX3">
        <v>15</v>
      </c>
      <c r="QY3">
        <v>16</v>
      </c>
      <c r="QZ3">
        <v>17</v>
      </c>
      <c r="RA3">
        <v>18</v>
      </c>
      <c r="RB3">
        <v>19</v>
      </c>
      <c r="RC3">
        <v>20</v>
      </c>
      <c r="RD3">
        <v>21</v>
      </c>
      <c r="RE3">
        <v>22</v>
      </c>
      <c r="RF3">
        <v>23</v>
      </c>
      <c r="RG3">
        <v>24</v>
      </c>
      <c r="RH3">
        <v>25</v>
      </c>
      <c r="RI3">
        <v>26</v>
      </c>
      <c r="RJ3">
        <v>27</v>
      </c>
      <c r="RK3">
        <v>0</v>
      </c>
      <c r="RL3">
        <v>1</v>
      </c>
      <c r="RM3">
        <v>2</v>
      </c>
      <c r="RN3">
        <v>3</v>
      </c>
      <c r="RO3">
        <v>4</v>
      </c>
      <c r="RP3">
        <v>5</v>
      </c>
      <c r="RQ3">
        <v>6</v>
      </c>
      <c r="RR3">
        <v>7</v>
      </c>
      <c r="RS3">
        <v>8</v>
      </c>
      <c r="RT3">
        <v>9</v>
      </c>
      <c r="RU3">
        <v>10</v>
      </c>
      <c r="RV3">
        <v>11</v>
      </c>
      <c r="RW3">
        <v>12</v>
      </c>
      <c r="RX3">
        <v>13</v>
      </c>
      <c r="RY3">
        <v>14</v>
      </c>
      <c r="RZ3">
        <v>15</v>
      </c>
      <c r="SA3">
        <v>16</v>
      </c>
      <c r="SB3">
        <v>17</v>
      </c>
      <c r="SC3">
        <v>18</v>
      </c>
      <c r="SD3">
        <v>19</v>
      </c>
      <c r="SE3">
        <v>20</v>
      </c>
      <c r="SF3">
        <v>21</v>
      </c>
      <c r="SG3">
        <v>22</v>
      </c>
      <c r="SH3">
        <v>23</v>
      </c>
      <c r="SI3">
        <v>24</v>
      </c>
      <c r="SJ3">
        <v>25</v>
      </c>
      <c r="SK3">
        <v>26</v>
      </c>
      <c r="SL3">
        <v>27</v>
      </c>
      <c r="SM3">
        <v>0</v>
      </c>
      <c r="SN3">
        <v>1</v>
      </c>
      <c r="SO3">
        <v>2</v>
      </c>
      <c r="SP3">
        <v>3</v>
      </c>
      <c r="SQ3">
        <v>4</v>
      </c>
      <c r="SR3">
        <v>5</v>
      </c>
      <c r="SS3">
        <v>6</v>
      </c>
      <c r="ST3">
        <v>7</v>
      </c>
      <c r="SU3">
        <v>8</v>
      </c>
      <c r="SV3">
        <v>9</v>
      </c>
      <c r="SW3">
        <v>10</v>
      </c>
      <c r="SX3">
        <v>11</v>
      </c>
      <c r="SY3">
        <v>12</v>
      </c>
      <c r="SZ3">
        <v>13</v>
      </c>
      <c r="TA3">
        <v>14</v>
      </c>
      <c r="TB3">
        <v>15</v>
      </c>
      <c r="TC3">
        <v>16</v>
      </c>
      <c r="TD3">
        <v>17</v>
      </c>
      <c r="TE3">
        <v>18</v>
      </c>
      <c r="TF3">
        <v>19</v>
      </c>
      <c r="TG3">
        <v>20</v>
      </c>
      <c r="TH3">
        <v>21</v>
      </c>
      <c r="TI3">
        <v>22</v>
      </c>
      <c r="TJ3">
        <v>23</v>
      </c>
      <c r="TK3">
        <v>24</v>
      </c>
      <c r="TL3">
        <v>25</v>
      </c>
      <c r="TM3">
        <v>26</v>
      </c>
      <c r="TN3">
        <v>27</v>
      </c>
      <c r="TO3">
        <v>0</v>
      </c>
      <c r="TP3">
        <v>1</v>
      </c>
      <c r="TQ3">
        <v>2</v>
      </c>
      <c r="TR3">
        <v>3</v>
      </c>
      <c r="TS3">
        <v>4</v>
      </c>
      <c r="TT3">
        <v>5</v>
      </c>
      <c r="TU3">
        <v>6</v>
      </c>
      <c r="TV3">
        <v>7</v>
      </c>
      <c r="TW3">
        <v>8</v>
      </c>
      <c r="TX3">
        <v>9</v>
      </c>
      <c r="TY3">
        <v>10</v>
      </c>
      <c r="TZ3">
        <v>11</v>
      </c>
      <c r="UA3">
        <v>12</v>
      </c>
      <c r="UB3">
        <v>13</v>
      </c>
      <c r="UC3">
        <v>14</v>
      </c>
      <c r="UD3">
        <v>15</v>
      </c>
      <c r="UE3">
        <v>16</v>
      </c>
      <c r="UF3">
        <v>17</v>
      </c>
      <c r="UG3">
        <v>18</v>
      </c>
      <c r="UH3">
        <v>19</v>
      </c>
      <c r="UI3">
        <v>20</v>
      </c>
      <c r="UJ3">
        <v>21</v>
      </c>
      <c r="UK3">
        <v>22</v>
      </c>
      <c r="UL3">
        <v>23</v>
      </c>
      <c r="UM3">
        <v>24</v>
      </c>
      <c r="UN3">
        <v>25</v>
      </c>
      <c r="UO3">
        <v>26</v>
      </c>
      <c r="UP3">
        <v>27</v>
      </c>
      <c r="UQ3">
        <v>0</v>
      </c>
      <c r="UR3">
        <v>1</v>
      </c>
      <c r="US3">
        <v>2</v>
      </c>
      <c r="UT3">
        <v>3</v>
      </c>
      <c r="UU3">
        <v>4</v>
      </c>
      <c r="UV3">
        <v>5</v>
      </c>
      <c r="UW3">
        <v>6</v>
      </c>
      <c r="UX3">
        <v>7</v>
      </c>
      <c r="UY3">
        <v>8</v>
      </c>
      <c r="UZ3">
        <v>9</v>
      </c>
      <c r="VA3">
        <v>10</v>
      </c>
      <c r="VB3">
        <v>11</v>
      </c>
      <c r="VC3">
        <v>12</v>
      </c>
      <c r="VD3">
        <v>13</v>
      </c>
      <c r="VE3">
        <v>14</v>
      </c>
      <c r="VF3">
        <v>15</v>
      </c>
      <c r="VG3">
        <v>16</v>
      </c>
      <c r="VH3">
        <v>17</v>
      </c>
      <c r="VI3">
        <v>18</v>
      </c>
      <c r="VJ3">
        <v>19</v>
      </c>
      <c r="VK3">
        <v>20</v>
      </c>
      <c r="VL3">
        <v>21</v>
      </c>
      <c r="VM3">
        <v>22</v>
      </c>
      <c r="VN3">
        <v>23</v>
      </c>
      <c r="VO3">
        <v>24</v>
      </c>
      <c r="VP3">
        <v>25</v>
      </c>
      <c r="VQ3">
        <v>26</v>
      </c>
      <c r="VR3">
        <v>27</v>
      </c>
      <c r="VS3">
        <v>0</v>
      </c>
      <c r="VT3">
        <v>1</v>
      </c>
      <c r="VU3">
        <v>2</v>
      </c>
      <c r="VV3">
        <v>3</v>
      </c>
      <c r="VW3">
        <v>4</v>
      </c>
      <c r="VX3">
        <v>5</v>
      </c>
      <c r="VY3">
        <v>6</v>
      </c>
      <c r="VZ3">
        <v>7</v>
      </c>
      <c r="WA3">
        <v>8</v>
      </c>
      <c r="WB3">
        <v>9</v>
      </c>
      <c r="WC3">
        <v>10</v>
      </c>
      <c r="WD3">
        <v>11</v>
      </c>
      <c r="WE3">
        <v>12</v>
      </c>
      <c r="WF3">
        <v>13</v>
      </c>
      <c r="WG3">
        <v>14</v>
      </c>
      <c r="WH3">
        <v>15</v>
      </c>
      <c r="WI3">
        <v>16</v>
      </c>
      <c r="WJ3">
        <v>17</v>
      </c>
      <c r="WK3">
        <v>18</v>
      </c>
      <c r="WL3">
        <v>19</v>
      </c>
      <c r="WM3">
        <v>20</v>
      </c>
      <c r="WN3">
        <v>21</v>
      </c>
      <c r="WO3">
        <v>22</v>
      </c>
      <c r="WP3">
        <v>23</v>
      </c>
      <c r="WQ3">
        <v>24</v>
      </c>
      <c r="WR3">
        <v>25</v>
      </c>
      <c r="WS3">
        <v>26</v>
      </c>
      <c r="WT3">
        <v>27</v>
      </c>
      <c r="WU3">
        <v>0</v>
      </c>
      <c r="WV3">
        <v>1</v>
      </c>
      <c r="WW3">
        <v>2</v>
      </c>
      <c r="WX3">
        <v>3</v>
      </c>
      <c r="WY3">
        <v>4</v>
      </c>
      <c r="WZ3">
        <v>5</v>
      </c>
      <c r="XA3">
        <v>6</v>
      </c>
      <c r="XB3">
        <v>7</v>
      </c>
      <c r="XC3">
        <v>8</v>
      </c>
      <c r="XD3">
        <v>9</v>
      </c>
      <c r="XE3">
        <v>10</v>
      </c>
      <c r="XF3">
        <v>11</v>
      </c>
      <c r="XG3">
        <v>12</v>
      </c>
      <c r="XH3">
        <v>13</v>
      </c>
      <c r="XI3">
        <v>14</v>
      </c>
      <c r="XJ3">
        <v>15</v>
      </c>
      <c r="XK3">
        <v>16</v>
      </c>
      <c r="XL3">
        <v>17</v>
      </c>
      <c r="XM3">
        <v>18</v>
      </c>
      <c r="XN3">
        <v>19</v>
      </c>
      <c r="XO3">
        <v>20</v>
      </c>
      <c r="XP3">
        <v>21</v>
      </c>
      <c r="XQ3">
        <v>22</v>
      </c>
      <c r="XR3">
        <v>23</v>
      </c>
      <c r="XS3">
        <v>24</v>
      </c>
      <c r="XT3">
        <v>25</v>
      </c>
      <c r="XU3">
        <v>26</v>
      </c>
      <c r="XV3">
        <v>27</v>
      </c>
      <c r="XW3">
        <v>0</v>
      </c>
      <c r="XX3">
        <v>1</v>
      </c>
      <c r="XY3">
        <v>2</v>
      </c>
      <c r="XZ3">
        <v>3</v>
      </c>
      <c r="YA3">
        <v>4</v>
      </c>
      <c r="YB3">
        <v>5</v>
      </c>
      <c r="YC3">
        <v>6</v>
      </c>
      <c r="YD3">
        <v>7</v>
      </c>
      <c r="YE3">
        <v>8</v>
      </c>
      <c r="YF3">
        <v>9</v>
      </c>
      <c r="YG3">
        <v>10</v>
      </c>
      <c r="YH3">
        <v>11</v>
      </c>
      <c r="YI3">
        <v>12</v>
      </c>
      <c r="YJ3">
        <v>13</v>
      </c>
      <c r="YK3">
        <v>14</v>
      </c>
      <c r="YL3">
        <v>15</v>
      </c>
      <c r="YM3">
        <v>16</v>
      </c>
      <c r="YN3">
        <v>17</v>
      </c>
      <c r="YO3">
        <v>18</v>
      </c>
      <c r="YP3">
        <v>19</v>
      </c>
      <c r="YQ3">
        <v>20</v>
      </c>
      <c r="YR3">
        <v>21</v>
      </c>
      <c r="YS3">
        <v>22</v>
      </c>
      <c r="YT3">
        <v>23</v>
      </c>
      <c r="YU3">
        <v>24</v>
      </c>
      <c r="YV3">
        <v>25</v>
      </c>
      <c r="YW3">
        <v>26</v>
      </c>
      <c r="YX3">
        <v>27</v>
      </c>
      <c r="YY3">
        <v>0</v>
      </c>
      <c r="YZ3">
        <v>1</v>
      </c>
      <c r="ZA3">
        <v>2</v>
      </c>
      <c r="ZB3">
        <v>3</v>
      </c>
      <c r="ZC3">
        <v>4</v>
      </c>
      <c r="ZD3">
        <v>5</v>
      </c>
      <c r="ZE3">
        <v>6</v>
      </c>
      <c r="ZF3">
        <v>7</v>
      </c>
      <c r="ZG3">
        <v>8</v>
      </c>
      <c r="ZH3">
        <v>9</v>
      </c>
      <c r="ZI3">
        <v>10</v>
      </c>
      <c r="ZJ3">
        <v>11</v>
      </c>
      <c r="ZK3">
        <v>12</v>
      </c>
      <c r="ZL3">
        <v>13</v>
      </c>
      <c r="ZM3">
        <v>14</v>
      </c>
      <c r="ZN3">
        <v>15</v>
      </c>
      <c r="ZO3">
        <v>16</v>
      </c>
      <c r="ZP3">
        <v>17</v>
      </c>
      <c r="ZQ3">
        <v>18</v>
      </c>
      <c r="ZR3">
        <v>19</v>
      </c>
      <c r="ZS3">
        <v>20</v>
      </c>
      <c r="ZT3">
        <v>21</v>
      </c>
      <c r="ZU3">
        <v>22</v>
      </c>
      <c r="ZV3">
        <v>23</v>
      </c>
      <c r="ZW3">
        <v>24</v>
      </c>
      <c r="ZX3">
        <v>25</v>
      </c>
      <c r="ZY3">
        <v>26</v>
      </c>
      <c r="ZZ3">
        <v>27</v>
      </c>
      <c r="AAA3">
        <v>0</v>
      </c>
      <c r="AAB3">
        <v>1</v>
      </c>
      <c r="AAC3">
        <v>2</v>
      </c>
      <c r="AAD3">
        <v>3</v>
      </c>
      <c r="AAE3">
        <v>4</v>
      </c>
      <c r="AAF3">
        <v>5</v>
      </c>
      <c r="AAG3">
        <v>6</v>
      </c>
      <c r="AAH3">
        <v>7</v>
      </c>
      <c r="AAI3">
        <v>8</v>
      </c>
      <c r="AAJ3">
        <v>9</v>
      </c>
      <c r="AAK3">
        <v>10</v>
      </c>
      <c r="AAL3">
        <v>11</v>
      </c>
      <c r="AAM3">
        <v>12</v>
      </c>
      <c r="AAN3">
        <v>13</v>
      </c>
      <c r="AAO3">
        <v>14</v>
      </c>
      <c r="AAP3">
        <v>15</v>
      </c>
      <c r="AAQ3">
        <v>16</v>
      </c>
      <c r="AAR3">
        <v>17</v>
      </c>
      <c r="AAS3">
        <v>18</v>
      </c>
      <c r="AAT3">
        <v>19</v>
      </c>
      <c r="AAU3">
        <v>20</v>
      </c>
      <c r="AAV3">
        <v>21</v>
      </c>
      <c r="AAW3">
        <v>22</v>
      </c>
      <c r="AAX3">
        <v>23</v>
      </c>
      <c r="AAY3">
        <v>24</v>
      </c>
      <c r="AAZ3">
        <v>25</v>
      </c>
      <c r="ABA3">
        <v>26</v>
      </c>
      <c r="ABB3">
        <v>27</v>
      </c>
      <c r="ABC3">
        <v>0</v>
      </c>
      <c r="ABD3">
        <v>1</v>
      </c>
      <c r="ABE3">
        <v>2</v>
      </c>
      <c r="ABF3">
        <v>3</v>
      </c>
      <c r="ABG3">
        <v>4</v>
      </c>
      <c r="ABH3">
        <v>5</v>
      </c>
      <c r="ABI3">
        <v>6</v>
      </c>
      <c r="ABJ3">
        <v>7</v>
      </c>
      <c r="ABK3">
        <v>8</v>
      </c>
      <c r="ABL3">
        <v>9</v>
      </c>
      <c r="ABM3">
        <v>10</v>
      </c>
      <c r="ABN3">
        <v>11</v>
      </c>
      <c r="ABO3">
        <v>12</v>
      </c>
      <c r="ABP3">
        <v>13</v>
      </c>
      <c r="ABQ3">
        <v>14</v>
      </c>
      <c r="ABR3">
        <v>15</v>
      </c>
      <c r="ABS3">
        <v>16</v>
      </c>
      <c r="ABT3">
        <v>17</v>
      </c>
      <c r="ABU3">
        <v>18</v>
      </c>
      <c r="ABV3">
        <v>19</v>
      </c>
      <c r="ABW3">
        <v>20</v>
      </c>
      <c r="ABX3">
        <v>21</v>
      </c>
      <c r="ABY3">
        <v>22</v>
      </c>
      <c r="ABZ3">
        <v>23</v>
      </c>
      <c r="ACA3">
        <v>24</v>
      </c>
      <c r="ACB3">
        <v>25</v>
      </c>
      <c r="ACC3">
        <v>26</v>
      </c>
      <c r="ACD3">
        <v>27</v>
      </c>
      <c r="ACE3">
        <v>0</v>
      </c>
      <c r="ACF3">
        <v>1</v>
      </c>
      <c r="ACG3">
        <v>2</v>
      </c>
      <c r="ACH3">
        <v>3</v>
      </c>
      <c r="ACI3">
        <v>4</v>
      </c>
      <c r="ACJ3">
        <v>5</v>
      </c>
      <c r="ACK3">
        <v>6</v>
      </c>
      <c r="ACL3">
        <v>7</v>
      </c>
      <c r="ACM3">
        <v>8</v>
      </c>
      <c r="ACN3">
        <v>9</v>
      </c>
      <c r="ACO3">
        <v>10</v>
      </c>
      <c r="ACP3">
        <v>11</v>
      </c>
      <c r="ACQ3">
        <v>12</v>
      </c>
      <c r="ACR3">
        <v>13</v>
      </c>
      <c r="ACS3">
        <v>14</v>
      </c>
      <c r="ACT3">
        <v>15</v>
      </c>
      <c r="ACU3">
        <v>16</v>
      </c>
      <c r="ACV3">
        <v>17</v>
      </c>
      <c r="ACW3">
        <v>18</v>
      </c>
      <c r="ACX3">
        <v>19</v>
      </c>
      <c r="ACY3">
        <v>20</v>
      </c>
      <c r="ACZ3">
        <v>21</v>
      </c>
      <c r="ADA3">
        <v>22</v>
      </c>
      <c r="ADB3">
        <v>23</v>
      </c>
      <c r="ADC3">
        <v>24</v>
      </c>
      <c r="ADD3">
        <v>25</v>
      </c>
      <c r="ADE3">
        <v>26</v>
      </c>
      <c r="ADF3">
        <v>27</v>
      </c>
      <c r="ADG3">
        <v>0</v>
      </c>
      <c r="ADH3">
        <v>1</v>
      </c>
      <c r="ADI3">
        <v>2</v>
      </c>
      <c r="ADJ3">
        <v>3</v>
      </c>
      <c r="ADK3">
        <v>4</v>
      </c>
      <c r="ADL3">
        <v>5</v>
      </c>
      <c r="ADM3">
        <v>6</v>
      </c>
      <c r="ADN3">
        <v>7</v>
      </c>
      <c r="ADO3">
        <v>8</v>
      </c>
      <c r="ADP3">
        <v>9</v>
      </c>
      <c r="ADQ3">
        <v>10</v>
      </c>
      <c r="ADR3">
        <v>11</v>
      </c>
      <c r="ADS3">
        <v>12</v>
      </c>
      <c r="ADT3">
        <v>13</v>
      </c>
      <c r="ADU3">
        <v>14</v>
      </c>
      <c r="ADV3">
        <v>15</v>
      </c>
      <c r="ADW3">
        <v>16</v>
      </c>
      <c r="ADX3">
        <v>17</v>
      </c>
      <c r="ADY3">
        <v>18</v>
      </c>
      <c r="ADZ3">
        <v>19</v>
      </c>
      <c r="AEA3">
        <v>20</v>
      </c>
      <c r="AEB3">
        <v>21</v>
      </c>
      <c r="AEC3">
        <v>22</v>
      </c>
      <c r="AED3">
        <v>23</v>
      </c>
      <c r="AEE3">
        <v>24</v>
      </c>
      <c r="AEF3">
        <v>25</v>
      </c>
      <c r="AEG3">
        <v>26</v>
      </c>
      <c r="AEH3">
        <v>27</v>
      </c>
      <c r="AEI3">
        <v>0</v>
      </c>
      <c r="AEJ3">
        <v>1</v>
      </c>
      <c r="AEK3">
        <v>2</v>
      </c>
      <c r="AEL3">
        <v>3</v>
      </c>
      <c r="AEM3">
        <v>4</v>
      </c>
      <c r="AEN3">
        <v>5</v>
      </c>
      <c r="AEO3">
        <v>6</v>
      </c>
      <c r="AEP3">
        <v>7</v>
      </c>
      <c r="AEQ3">
        <v>8</v>
      </c>
      <c r="AER3">
        <v>9</v>
      </c>
      <c r="AES3">
        <v>10</v>
      </c>
      <c r="AET3">
        <v>11</v>
      </c>
      <c r="AEU3">
        <v>12</v>
      </c>
      <c r="AEV3">
        <v>13</v>
      </c>
      <c r="AEW3">
        <v>14</v>
      </c>
      <c r="AEX3">
        <v>15</v>
      </c>
      <c r="AEY3">
        <v>16</v>
      </c>
      <c r="AEZ3">
        <v>17</v>
      </c>
      <c r="AFA3">
        <v>18</v>
      </c>
      <c r="AFB3">
        <v>19</v>
      </c>
      <c r="AFC3">
        <v>20</v>
      </c>
      <c r="AFD3">
        <v>21</v>
      </c>
      <c r="AFE3">
        <v>22</v>
      </c>
      <c r="AFF3">
        <v>23</v>
      </c>
      <c r="AFG3">
        <v>24</v>
      </c>
      <c r="AFH3">
        <v>25</v>
      </c>
      <c r="AFI3">
        <v>26</v>
      </c>
      <c r="AFJ3">
        <v>27</v>
      </c>
      <c r="AFK3">
        <v>0</v>
      </c>
      <c r="AFL3">
        <v>1</v>
      </c>
      <c r="AFM3">
        <v>2</v>
      </c>
      <c r="AFN3">
        <v>3</v>
      </c>
      <c r="AFO3">
        <v>4</v>
      </c>
      <c r="AFP3">
        <v>5</v>
      </c>
      <c r="AFQ3">
        <v>6</v>
      </c>
      <c r="AFR3">
        <v>7</v>
      </c>
      <c r="AFS3">
        <v>8</v>
      </c>
      <c r="AFT3">
        <v>9</v>
      </c>
      <c r="AFU3">
        <v>10</v>
      </c>
      <c r="AFV3">
        <v>11</v>
      </c>
      <c r="AFW3">
        <v>12</v>
      </c>
      <c r="AFX3">
        <v>13</v>
      </c>
      <c r="AFY3">
        <v>14</v>
      </c>
      <c r="AFZ3">
        <v>15</v>
      </c>
      <c r="AGA3">
        <v>16</v>
      </c>
      <c r="AGB3">
        <v>17</v>
      </c>
      <c r="AGC3">
        <v>18</v>
      </c>
      <c r="AGD3">
        <v>19</v>
      </c>
      <c r="AGE3">
        <v>20</v>
      </c>
      <c r="AGF3">
        <v>21</v>
      </c>
      <c r="AGG3">
        <v>22</v>
      </c>
      <c r="AGH3">
        <v>23</v>
      </c>
      <c r="AGI3">
        <v>24</v>
      </c>
      <c r="AGJ3">
        <v>25</v>
      </c>
      <c r="AGK3">
        <v>26</v>
      </c>
      <c r="AGL3">
        <v>27</v>
      </c>
      <c r="AGM3">
        <v>0</v>
      </c>
      <c r="AGN3">
        <v>1</v>
      </c>
      <c r="AGO3">
        <v>2</v>
      </c>
      <c r="AGP3">
        <v>3</v>
      </c>
      <c r="AGQ3">
        <v>4</v>
      </c>
      <c r="AGR3">
        <v>5</v>
      </c>
      <c r="AGS3">
        <v>6</v>
      </c>
      <c r="AGT3">
        <v>7</v>
      </c>
      <c r="AGU3">
        <v>8</v>
      </c>
      <c r="AGV3">
        <v>9</v>
      </c>
      <c r="AGW3">
        <v>10</v>
      </c>
      <c r="AGX3">
        <v>11</v>
      </c>
      <c r="AGY3">
        <v>12</v>
      </c>
      <c r="AGZ3">
        <v>13</v>
      </c>
      <c r="AHA3">
        <v>14</v>
      </c>
      <c r="AHB3">
        <v>15</v>
      </c>
      <c r="AHC3">
        <v>16</v>
      </c>
      <c r="AHD3">
        <v>17</v>
      </c>
      <c r="AHE3">
        <v>18</v>
      </c>
      <c r="AHF3">
        <v>19</v>
      </c>
      <c r="AHG3">
        <v>20</v>
      </c>
      <c r="AHH3">
        <v>21</v>
      </c>
      <c r="AHI3">
        <v>22</v>
      </c>
      <c r="AHJ3">
        <v>23</v>
      </c>
      <c r="AHK3">
        <v>24</v>
      </c>
      <c r="AHL3">
        <v>25</v>
      </c>
      <c r="AHM3">
        <v>26</v>
      </c>
      <c r="AHN3">
        <v>27</v>
      </c>
      <c r="AHO3">
        <v>0</v>
      </c>
      <c r="AHP3">
        <v>1</v>
      </c>
      <c r="AHQ3">
        <v>2</v>
      </c>
      <c r="AHR3">
        <v>3</v>
      </c>
      <c r="AHS3">
        <v>4</v>
      </c>
      <c r="AHT3">
        <v>5</v>
      </c>
      <c r="AHU3">
        <v>6</v>
      </c>
      <c r="AHV3">
        <v>7</v>
      </c>
      <c r="AHW3">
        <v>8</v>
      </c>
      <c r="AHX3">
        <v>9</v>
      </c>
      <c r="AHY3">
        <v>10</v>
      </c>
      <c r="AHZ3">
        <v>11</v>
      </c>
      <c r="AIA3">
        <v>12</v>
      </c>
      <c r="AIB3">
        <v>13</v>
      </c>
      <c r="AIC3">
        <v>14</v>
      </c>
      <c r="AID3">
        <v>15</v>
      </c>
      <c r="AIE3">
        <v>16</v>
      </c>
      <c r="AIF3">
        <v>17</v>
      </c>
      <c r="AIG3">
        <v>18</v>
      </c>
      <c r="AIH3">
        <v>19</v>
      </c>
      <c r="AII3">
        <v>20</v>
      </c>
      <c r="AIJ3">
        <v>21</v>
      </c>
      <c r="AIK3">
        <v>22</v>
      </c>
      <c r="AIL3">
        <v>23</v>
      </c>
      <c r="AIM3">
        <v>24</v>
      </c>
      <c r="AIN3">
        <v>25</v>
      </c>
      <c r="AIO3">
        <v>26</v>
      </c>
      <c r="AIP3">
        <v>27</v>
      </c>
      <c r="AIQ3">
        <v>0</v>
      </c>
      <c r="AIR3">
        <v>1</v>
      </c>
      <c r="AIS3">
        <v>2</v>
      </c>
      <c r="AIT3">
        <v>3</v>
      </c>
      <c r="AIU3">
        <v>4</v>
      </c>
      <c r="AIV3">
        <v>5</v>
      </c>
      <c r="AIW3">
        <v>6</v>
      </c>
      <c r="AIX3">
        <v>7</v>
      </c>
      <c r="AIY3">
        <v>8</v>
      </c>
      <c r="AIZ3">
        <v>9</v>
      </c>
      <c r="AJA3">
        <v>10</v>
      </c>
      <c r="AJB3">
        <v>11</v>
      </c>
      <c r="AJC3">
        <v>12</v>
      </c>
      <c r="AJD3">
        <v>13</v>
      </c>
      <c r="AJE3">
        <v>14</v>
      </c>
      <c r="AJF3">
        <v>15</v>
      </c>
      <c r="AJG3">
        <v>16</v>
      </c>
      <c r="AJH3">
        <v>17</v>
      </c>
      <c r="AJI3">
        <v>18</v>
      </c>
      <c r="AJJ3">
        <v>19</v>
      </c>
      <c r="AJK3">
        <v>20</v>
      </c>
      <c r="AJL3">
        <v>21</v>
      </c>
      <c r="AJM3">
        <v>22</v>
      </c>
      <c r="AJN3">
        <v>23</v>
      </c>
      <c r="AJO3">
        <v>24</v>
      </c>
      <c r="AJP3">
        <v>25</v>
      </c>
      <c r="AJQ3">
        <v>26</v>
      </c>
      <c r="AJR3">
        <v>27</v>
      </c>
      <c r="AJS3">
        <v>0</v>
      </c>
      <c r="AJT3">
        <v>1</v>
      </c>
      <c r="AJU3">
        <v>2</v>
      </c>
      <c r="AJV3">
        <v>3</v>
      </c>
      <c r="AJW3">
        <v>4</v>
      </c>
      <c r="AJX3">
        <v>5</v>
      </c>
      <c r="AJY3">
        <v>6</v>
      </c>
      <c r="AJZ3">
        <v>7</v>
      </c>
      <c r="AKA3">
        <v>8</v>
      </c>
      <c r="AKB3">
        <v>9</v>
      </c>
      <c r="AKC3">
        <v>10</v>
      </c>
      <c r="AKD3">
        <v>11</v>
      </c>
      <c r="AKE3">
        <v>12</v>
      </c>
      <c r="AKF3">
        <v>13</v>
      </c>
      <c r="AKG3">
        <v>14</v>
      </c>
      <c r="AKH3">
        <v>15</v>
      </c>
      <c r="AKI3">
        <v>16</v>
      </c>
      <c r="AKJ3">
        <v>17</v>
      </c>
      <c r="AKK3">
        <v>18</v>
      </c>
      <c r="AKL3">
        <v>19</v>
      </c>
      <c r="AKM3">
        <v>20</v>
      </c>
      <c r="AKN3">
        <v>21</v>
      </c>
      <c r="AKO3">
        <v>22</v>
      </c>
      <c r="AKP3">
        <v>23</v>
      </c>
      <c r="AKQ3">
        <v>24</v>
      </c>
      <c r="AKR3">
        <v>25</v>
      </c>
      <c r="AKS3">
        <v>26</v>
      </c>
      <c r="AKT3">
        <v>27</v>
      </c>
      <c r="AKU3">
        <v>0</v>
      </c>
      <c r="AKV3">
        <v>1</v>
      </c>
      <c r="AKW3">
        <v>2</v>
      </c>
      <c r="AKX3">
        <v>3</v>
      </c>
      <c r="AKY3">
        <v>4</v>
      </c>
      <c r="AKZ3">
        <v>5</v>
      </c>
      <c r="ALA3">
        <v>6</v>
      </c>
      <c r="ALB3">
        <v>7</v>
      </c>
      <c r="ALC3">
        <v>8</v>
      </c>
      <c r="ALD3">
        <v>9</v>
      </c>
      <c r="ALE3">
        <v>10</v>
      </c>
      <c r="ALF3">
        <v>11</v>
      </c>
      <c r="ALG3">
        <v>12</v>
      </c>
      <c r="ALH3">
        <v>13</v>
      </c>
      <c r="ALI3">
        <v>14</v>
      </c>
      <c r="ALJ3">
        <v>15</v>
      </c>
      <c r="ALK3">
        <v>16</v>
      </c>
      <c r="ALL3">
        <v>17</v>
      </c>
      <c r="ALM3">
        <v>18</v>
      </c>
      <c r="ALN3">
        <v>19</v>
      </c>
      <c r="ALO3">
        <v>20</v>
      </c>
      <c r="ALP3">
        <v>21</v>
      </c>
      <c r="ALQ3">
        <v>22</v>
      </c>
      <c r="ALR3">
        <v>23</v>
      </c>
      <c r="ALS3">
        <v>24</v>
      </c>
      <c r="ALT3">
        <v>25</v>
      </c>
      <c r="ALU3">
        <v>26</v>
      </c>
      <c r="ALV3">
        <v>27</v>
      </c>
      <c r="ALW3">
        <v>0</v>
      </c>
      <c r="ALX3">
        <v>1</v>
      </c>
      <c r="ALY3">
        <v>2</v>
      </c>
      <c r="ALZ3">
        <v>3</v>
      </c>
      <c r="AMA3">
        <v>4</v>
      </c>
      <c r="AMB3">
        <v>5</v>
      </c>
      <c r="AMC3">
        <v>6</v>
      </c>
      <c r="AMD3">
        <v>7</v>
      </c>
      <c r="AME3">
        <v>8</v>
      </c>
      <c r="AMF3">
        <v>9</v>
      </c>
      <c r="AMG3">
        <v>10</v>
      </c>
      <c r="AMH3">
        <v>11</v>
      </c>
      <c r="AMI3">
        <v>12</v>
      </c>
      <c r="AMJ3">
        <v>13</v>
      </c>
      <c r="AMK3">
        <v>14</v>
      </c>
      <c r="AML3">
        <v>15</v>
      </c>
      <c r="AMM3">
        <v>16</v>
      </c>
      <c r="AMN3">
        <v>17</v>
      </c>
      <c r="AMO3">
        <v>18</v>
      </c>
      <c r="AMP3">
        <v>19</v>
      </c>
      <c r="AMQ3">
        <v>20</v>
      </c>
      <c r="AMR3">
        <v>21</v>
      </c>
      <c r="AMS3">
        <v>22</v>
      </c>
      <c r="AMT3">
        <v>23</v>
      </c>
      <c r="AMU3">
        <v>24</v>
      </c>
      <c r="AMV3">
        <v>25</v>
      </c>
      <c r="AMW3">
        <v>26</v>
      </c>
      <c r="AMX3">
        <v>27</v>
      </c>
      <c r="AMY3">
        <v>0</v>
      </c>
      <c r="AMZ3">
        <v>1</v>
      </c>
      <c r="ANA3">
        <v>2</v>
      </c>
      <c r="ANB3">
        <v>3</v>
      </c>
      <c r="ANC3">
        <v>4</v>
      </c>
      <c r="AND3">
        <v>5</v>
      </c>
      <c r="ANE3">
        <v>6</v>
      </c>
      <c r="ANF3">
        <v>7</v>
      </c>
      <c r="ANG3">
        <v>8</v>
      </c>
      <c r="ANH3">
        <v>9</v>
      </c>
      <c r="ANI3">
        <v>10</v>
      </c>
      <c r="ANJ3">
        <v>11</v>
      </c>
      <c r="ANK3">
        <v>12</v>
      </c>
      <c r="ANL3">
        <v>13</v>
      </c>
      <c r="ANM3">
        <v>14</v>
      </c>
      <c r="ANN3">
        <v>15</v>
      </c>
      <c r="ANO3">
        <v>16</v>
      </c>
      <c r="ANP3">
        <v>17</v>
      </c>
      <c r="ANQ3">
        <v>18</v>
      </c>
      <c r="ANR3">
        <v>19</v>
      </c>
      <c r="ANS3">
        <v>20</v>
      </c>
      <c r="ANT3">
        <v>21</v>
      </c>
      <c r="ANU3">
        <v>22</v>
      </c>
      <c r="ANV3">
        <v>23</v>
      </c>
      <c r="ANW3">
        <v>24</v>
      </c>
      <c r="ANX3">
        <v>25</v>
      </c>
      <c r="ANY3">
        <v>26</v>
      </c>
      <c r="ANZ3">
        <v>27</v>
      </c>
      <c r="AOA3">
        <v>0</v>
      </c>
      <c r="AOB3">
        <v>1</v>
      </c>
      <c r="AOC3">
        <v>2</v>
      </c>
      <c r="AOD3">
        <v>3</v>
      </c>
      <c r="AOE3">
        <v>4</v>
      </c>
      <c r="AOF3">
        <v>5</v>
      </c>
      <c r="AOG3">
        <v>6</v>
      </c>
      <c r="AOH3">
        <v>7</v>
      </c>
      <c r="AOI3">
        <v>8</v>
      </c>
      <c r="AOJ3">
        <v>9</v>
      </c>
      <c r="AOK3">
        <v>10</v>
      </c>
      <c r="AOL3">
        <v>11</v>
      </c>
      <c r="AOM3">
        <v>12</v>
      </c>
      <c r="AON3">
        <v>13</v>
      </c>
      <c r="AOO3">
        <v>14</v>
      </c>
      <c r="AOP3">
        <v>15</v>
      </c>
      <c r="AOQ3">
        <v>16</v>
      </c>
      <c r="AOR3">
        <v>17</v>
      </c>
      <c r="AOS3">
        <v>18</v>
      </c>
      <c r="AOT3">
        <v>19</v>
      </c>
      <c r="AOU3">
        <v>20</v>
      </c>
      <c r="AOV3">
        <v>21</v>
      </c>
      <c r="AOW3">
        <v>22</v>
      </c>
      <c r="AOX3">
        <v>23</v>
      </c>
      <c r="AOY3">
        <v>24</v>
      </c>
      <c r="AOZ3">
        <v>25</v>
      </c>
      <c r="APA3">
        <v>26</v>
      </c>
      <c r="APB3">
        <v>27</v>
      </c>
      <c r="APC3">
        <v>0</v>
      </c>
      <c r="APD3">
        <v>1</v>
      </c>
      <c r="APE3">
        <v>2</v>
      </c>
      <c r="APF3">
        <v>3</v>
      </c>
      <c r="APG3">
        <v>4</v>
      </c>
      <c r="APH3">
        <v>5</v>
      </c>
      <c r="API3">
        <v>6</v>
      </c>
      <c r="APJ3">
        <v>7</v>
      </c>
      <c r="APK3">
        <v>8</v>
      </c>
      <c r="APL3">
        <v>9</v>
      </c>
      <c r="APM3">
        <v>10</v>
      </c>
      <c r="APN3">
        <v>11</v>
      </c>
      <c r="APO3">
        <v>12</v>
      </c>
      <c r="APP3">
        <v>13</v>
      </c>
      <c r="APQ3">
        <v>14</v>
      </c>
      <c r="APR3">
        <v>15</v>
      </c>
      <c r="APS3">
        <v>16</v>
      </c>
      <c r="APT3">
        <v>17</v>
      </c>
      <c r="APU3">
        <v>18</v>
      </c>
      <c r="APV3">
        <v>19</v>
      </c>
      <c r="APW3">
        <v>20</v>
      </c>
      <c r="APX3">
        <v>21</v>
      </c>
      <c r="APY3">
        <v>22</v>
      </c>
      <c r="APZ3">
        <v>23</v>
      </c>
      <c r="AQA3">
        <v>24</v>
      </c>
      <c r="AQB3">
        <v>25</v>
      </c>
      <c r="AQC3">
        <v>26</v>
      </c>
      <c r="AQD3">
        <v>27</v>
      </c>
      <c r="AQE3">
        <v>0</v>
      </c>
      <c r="AQF3">
        <v>1</v>
      </c>
      <c r="AQG3">
        <v>2</v>
      </c>
      <c r="AQH3">
        <v>3</v>
      </c>
      <c r="AQI3">
        <v>4</v>
      </c>
      <c r="AQJ3">
        <v>5</v>
      </c>
      <c r="AQK3">
        <v>6</v>
      </c>
      <c r="AQL3">
        <v>7</v>
      </c>
      <c r="AQM3">
        <v>8</v>
      </c>
      <c r="AQN3">
        <v>9</v>
      </c>
      <c r="AQO3">
        <v>10</v>
      </c>
      <c r="AQP3">
        <v>11</v>
      </c>
      <c r="AQQ3">
        <v>12</v>
      </c>
      <c r="AQR3">
        <v>13</v>
      </c>
      <c r="AQS3">
        <v>14</v>
      </c>
      <c r="AQT3">
        <v>15</v>
      </c>
      <c r="AQU3">
        <v>16</v>
      </c>
      <c r="AQV3">
        <v>17</v>
      </c>
      <c r="AQW3">
        <v>18</v>
      </c>
      <c r="AQX3">
        <v>19</v>
      </c>
      <c r="AQY3">
        <v>20</v>
      </c>
      <c r="AQZ3">
        <v>21</v>
      </c>
      <c r="ARA3">
        <v>22</v>
      </c>
      <c r="ARB3">
        <v>23</v>
      </c>
      <c r="ARC3">
        <v>24</v>
      </c>
      <c r="ARD3">
        <v>25</v>
      </c>
      <c r="ARE3">
        <v>26</v>
      </c>
      <c r="ARF3">
        <v>27</v>
      </c>
      <c r="ARG3">
        <v>0</v>
      </c>
      <c r="ARH3">
        <v>1</v>
      </c>
      <c r="ARI3">
        <v>2</v>
      </c>
      <c r="ARJ3">
        <v>3</v>
      </c>
      <c r="ARK3">
        <v>4</v>
      </c>
      <c r="ARL3">
        <v>5</v>
      </c>
      <c r="ARM3">
        <v>6</v>
      </c>
      <c r="ARN3">
        <v>7</v>
      </c>
      <c r="ARO3">
        <v>8</v>
      </c>
      <c r="ARP3">
        <v>9</v>
      </c>
      <c r="ARQ3">
        <v>10</v>
      </c>
      <c r="ARR3">
        <v>11</v>
      </c>
      <c r="ARS3">
        <v>12</v>
      </c>
      <c r="ART3">
        <v>13</v>
      </c>
      <c r="ARU3">
        <v>14</v>
      </c>
      <c r="ARV3">
        <v>15</v>
      </c>
      <c r="ARW3">
        <v>16</v>
      </c>
      <c r="ARX3">
        <v>17</v>
      </c>
      <c r="ARY3">
        <v>18</v>
      </c>
      <c r="ARZ3">
        <v>19</v>
      </c>
      <c r="ASA3">
        <v>20</v>
      </c>
      <c r="ASB3">
        <v>21</v>
      </c>
      <c r="ASC3">
        <v>22</v>
      </c>
      <c r="ASD3">
        <v>23</v>
      </c>
      <c r="ASE3">
        <v>24</v>
      </c>
      <c r="ASF3">
        <v>25</v>
      </c>
      <c r="ASG3">
        <v>26</v>
      </c>
      <c r="ASH3">
        <v>27</v>
      </c>
    </row>
    <row r="4" spans="1:1178" x14ac:dyDescent="0.25">
      <c r="A4" s="2" t="s">
        <v>2</v>
      </c>
      <c r="B4" t="s">
        <v>3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 t="s">
        <v>29</v>
      </c>
      <c r="O4" t="s">
        <v>30</v>
      </c>
      <c r="P4" t="s">
        <v>31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  <c r="V4" t="s">
        <v>37</v>
      </c>
      <c r="W4" t="s">
        <v>38</v>
      </c>
      <c r="X4" t="s">
        <v>39</v>
      </c>
      <c r="Y4" t="s">
        <v>40</v>
      </c>
      <c r="Z4" t="s">
        <v>41</v>
      </c>
      <c r="AA4" t="s">
        <v>42</v>
      </c>
      <c r="AB4" t="s">
        <v>43</v>
      </c>
      <c r="AC4" t="s">
        <v>44</v>
      </c>
      <c r="AD4" t="s">
        <v>45</v>
      </c>
      <c r="AE4" t="s">
        <v>46</v>
      </c>
      <c r="AF4" t="s">
        <v>47</v>
      </c>
      <c r="AG4" t="s">
        <v>48</v>
      </c>
      <c r="AH4" t="s">
        <v>49</v>
      </c>
      <c r="AI4" t="s">
        <v>50</v>
      </c>
      <c r="AJ4" t="s">
        <v>51</v>
      </c>
      <c r="AK4" t="s">
        <v>52</v>
      </c>
      <c r="AL4" t="s">
        <v>53</v>
      </c>
      <c r="AM4" t="s">
        <v>54</v>
      </c>
      <c r="AN4" t="s">
        <v>55</v>
      </c>
      <c r="AO4" t="s">
        <v>56</v>
      </c>
      <c r="AP4" t="s">
        <v>57</v>
      </c>
      <c r="AQ4" t="s">
        <v>58</v>
      </c>
      <c r="AR4" t="s">
        <v>59</v>
      </c>
      <c r="AS4" t="s">
        <v>60</v>
      </c>
      <c r="AT4" t="s">
        <v>61</v>
      </c>
      <c r="AU4" t="s">
        <v>62</v>
      </c>
      <c r="AV4" t="s">
        <v>63</v>
      </c>
      <c r="AW4" t="s">
        <v>64</v>
      </c>
      <c r="AX4" t="s">
        <v>65</v>
      </c>
      <c r="AY4" t="s">
        <v>66</v>
      </c>
      <c r="AZ4" t="s">
        <v>67</v>
      </c>
      <c r="BA4" t="s">
        <v>68</v>
      </c>
      <c r="BB4" t="s">
        <v>69</v>
      </c>
      <c r="BC4" t="s">
        <v>70</v>
      </c>
      <c r="BD4" t="s">
        <v>71</v>
      </c>
      <c r="BE4" t="s">
        <v>72</v>
      </c>
      <c r="BF4" t="s">
        <v>73</v>
      </c>
      <c r="BG4" t="s">
        <v>74</v>
      </c>
      <c r="BH4" t="s">
        <v>75</v>
      </c>
      <c r="BI4" t="s">
        <v>76</v>
      </c>
      <c r="BJ4" t="s">
        <v>77</v>
      </c>
      <c r="BK4" t="s">
        <v>78</v>
      </c>
      <c r="BL4" t="s">
        <v>79</v>
      </c>
      <c r="BM4" t="s">
        <v>80</v>
      </c>
      <c r="BN4" t="s">
        <v>81</v>
      </c>
      <c r="BO4" t="s">
        <v>82</v>
      </c>
      <c r="BP4" t="s">
        <v>83</v>
      </c>
      <c r="BQ4" t="s">
        <v>84</v>
      </c>
      <c r="BR4" t="s">
        <v>85</v>
      </c>
      <c r="BS4" t="s">
        <v>86</v>
      </c>
      <c r="BT4" t="s">
        <v>87</v>
      </c>
      <c r="BU4" t="s">
        <v>88</v>
      </c>
      <c r="BV4" t="s">
        <v>89</v>
      </c>
      <c r="BW4" t="s">
        <v>90</v>
      </c>
      <c r="BX4" t="s">
        <v>91</v>
      </c>
      <c r="BY4" t="s">
        <v>92</v>
      </c>
      <c r="BZ4" t="s">
        <v>93</v>
      </c>
      <c r="CA4" t="s">
        <v>94</v>
      </c>
      <c r="CB4" t="s">
        <v>95</v>
      </c>
      <c r="CC4" t="s">
        <v>96</v>
      </c>
      <c r="CD4" t="s">
        <v>97</v>
      </c>
      <c r="CE4" t="s">
        <v>98</v>
      </c>
      <c r="CF4" t="s">
        <v>99</v>
      </c>
      <c r="CG4" t="s">
        <v>100</v>
      </c>
      <c r="CH4" t="s">
        <v>101</v>
      </c>
      <c r="CI4" t="s">
        <v>102</v>
      </c>
      <c r="CJ4" t="s">
        <v>103</v>
      </c>
      <c r="CK4" t="s">
        <v>104</v>
      </c>
      <c r="CL4" t="s">
        <v>105</v>
      </c>
      <c r="CM4" t="s">
        <v>106</v>
      </c>
      <c r="CN4" t="s">
        <v>107</v>
      </c>
      <c r="CO4" t="s">
        <v>108</v>
      </c>
      <c r="CP4" t="s">
        <v>109</v>
      </c>
      <c r="CQ4" t="s">
        <v>110</v>
      </c>
      <c r="CR4" t="s">
        <v>111</v>
      </c>
      <c r="CS4" t="s">
        <v>112</v>
      </c>
      <c r="CT4" t="s">
        <v>113</v>
      </c>
      <c r="CU4" t="s">
        <v>114</v>
      </c>
      <c r="CV4" t="s">
        <v>115</v>
      </c>
      <c r="CW4" t="s">
        <v>116</v>
      </c>
      <c r="CX4" t="s">
        <v>117</v>
      </c>
      <c r="CY4" t="s">
        <v>118</v>
      </c>
      <c r="CZ4" t="s">
        <v>119</v>
      </c>
      <c r="DA4" t="s">
        <v>120</v>
      </c>
      <c r="DB4" t="s">
        <v>121</v>
      </c>
      <c r="DC4" t="s">
        <v>122</v>
      </c>
      <c r="DD4" t="s">
        <v>123</v>
      </c>
      <c r="DE4" t="s">
        <v>124</v>
      </c>
      <c r="DF4" t="s">
        <v>125</v>
      </c>
      <c r="DG4" t="s">
        <v>126</v>
      </c>
      <c r="DH4" t="s">
        <v>127</v>
      </c>
      <c r="DI4" t="s">
        <v>128</v>
      </c>
      <c r="DJ4" t="s">
        <v>129</v>
      </c>
      <c r="DK4" t="s">
        <v>130</v>
      </c>
      <c r="DL4" t="s">
        <v>131</v>
      </c>
      <c r="DM4" t="s">
        <v>132</v>
      </c>
      <c r="DN4" t="s">
        <v>133</v>
      </c>
      <c r="DO4" t="s">
        <v>134</v>
      </c>
      <c r="DP4" t="s">
        <v>135</v>
      </c>
      <c r="DQ4" t="s">
        <v>136</v>
      </c>
      <c r="DR4" t="s">
        <v>137</v>
      </c>
      <c r="DS4" t="s">
        <v>138</v>
      </c>
      <c r="DT4" t="s">
        <v>139</v>
      </c>
      <c r="DU4" t="s">
        <v>140</v>
      </c>
      <c r="DV4" t="s">
        <v>141</v>
      </c>
      <c r="DW4" t="s">
        <v>142</v>
      </c>
      <c r="DX4" t="s">
        <v>143</v>
      </c>
      <c r="DY4" t="s">
        <v>144</v>
      </c>
      <c r="DZ4" t="s">
        <v>145</v>
      </c>
      <c r="EA4" t="s">
        <v>146</v>
      </c>
      <c r="EB4" t="s">
        <v>147</v>
      </c>
      <c r="EC4" t="s">
        <v>148</v>
      </c>
      <c r="ED4" t="s">
        <v>149</v>
      </c>
      <c r="EE4" t="s">
        <v>150</v>
      </c>
      <c r="EF4" t="s">
        <v>151</v>
      </c>
      <c r="EG4" t="s">
        <v>152</v>
      </c>
      <c r="EH4" t="s">
        <v>153</v>
      </c>
      <c r="EI4" t="s">
        <v>154</v>
      </c>
      <c r="EJ4" t="s">
        <v>155</v>
      </c>
      <c r="EK4" t="s">
        <v>156</v>
      </c>
      <c r="EL4" t="s">
        <v>157</v>
      </c>
      <c r="EM4" t="s">
        <v>158</v>
      </c>
      <c r="EN4" t="s">
        <v>159</v>
      </c>
      <c r="EO4" t="s">
        <v>160</v>
      </c>
      <c r="EP4" t="s">
        <v>161</v>
      </c>
      <c r="EQ4" t="s">
        <v>162</v>
      </c>
      <c r="ER4" t="s">
        <v>163</v>
      </c>
      <c r="ES4" t="s">
        <v>164</v>
      </c>
      <c r="ET4" t="s">
        <v>165</v>
      </c>
      <c r="EU4" t="s">
        <v>166</v>
      </c>
      <c r="EV4" t="s">
        <v>167</v>
      </c>
      <c r="EW4" t="s">
        <v>168</v>
      </c>
      <c r="EX4" t="s">
        <v>169</v>
      </c>
      <c r="EY4" t="s">
        <v>170</v>
      </c>
      <c r="EZ4" t="s">
        <v>171</v>
      </c>
      <c r="FA4" t="s">
        <v>172</v>
      </c>
      <c r="FB4" t="s">
        <v>173</v>
      </c>
      <c r="FC4" t="s">
        <v>174</v>
      </c>
      <c r="FD4" t="s">
        <v>175</v>
      </c>
      <c r="FE4" t="s">
        <v>176</v>
      </c>
      <c r="FF4" t="s">
        <v>177</v>
      </c>
      <c r="FG4" t="s">
        <v>178</v>
      </c>
      <c r="FH4" t="s">
        <v>179</v>
      </c>
      <c r="FI4" t="s">
        <v>180</v>
      </c>
      <c r="FJ4" t="s">
        <v>181</v>
      </c>
      <c r="FK4" t="s">
        <v>182</v>
      </c>
      <c r="FL4" t="s">
        <v>183</v>
      </c>
      <c r="FM4" t="s">
        <v>184</v>
      </c>
      <c r="FN4" t="s">
        <v>185</v>
      </c>
      <c r="FO4" s="6" t="s">
        <v>186</v>
      </c>
      <c r="FP4" t="s">
        <v>187</v>
      </c>
      <c r="FQ4" s="6" t="s">
        <v>188</v>
      </c>
      <c r="FR4" t="s">
        <v>189</v>
      </c>
      <c r="FS4" s="6" t="s">
        <v>190</v>
      </c>
      <c r="FT4" t="s">
        <v>191</v>
      </c>
      <c r="FU4" s="6" t="s">
        <v>192</v>
      </c>
      <c r="FV4" t="s">
        <v>193</v>
      </c>
      <c r="FW4" s="6" t="s">
        <v>194</v>
      </c>
      <c r="FX4" t="s">
        <v>195</v>
      </c>
      <c r="FY4" s="6" t="s">
        <v>196</v>
      </c>
      <c r="FZ4" t="s">
        <v>197</v>
      </c>
      <c r="GA4" s="6" t="s">
        <v>198</v>
      </c>
      <c r="GB4" t="s">
        <v>199</v>
      </c>
      <c r="GC4" s="6" t="s">
        <v>200</v>
      </c>
      <c r="GD4" t="s">
        <v>201</v>
      </c>
      <c r="GE4" s="6" t="s">
        <v>202</v>
      </c>
      <c r="GF4" t="s">
        <v>203</v>
      </c>
      <c r="GG4" s="6" t="s">
        <v>204</v>
      </c>
      <c r="GH4" t="s">
        <v>205</v>
      </c>
      <c r="GI4" s="6" t="s">
        <v>206</v>
      </c>
      <c r="GJ4" t="s">
        <v>207</v>
      </c>
      <c r="GK4" s="6" t="s">
        <v>208</v>
      </c>
      <c r="GL4" t="s">
        <v>209</v>
      </c>
      <c r="GM4" s="6" t="s">
        <v>210</v>
      </c>
      <c r="GN4" t="s">
        <v>211</v>
      </c>
      <c r="GO4" s="6" t="s">
        <v>212</v>
      </c>
      <c r="GP4" t="s">
        <v>213</v>
      </c>
      <c r="GQ4" t="s">
        <v>214</v>
      </c>
      <c r="GR4" t="s">
        <v>215</v>
      </c>
      <c r="GS4" t="s">
        <v>216</v>
      </c>
      <c r="GT4" t="s">
        <v>217</v>
      </c>
      <c r="GU4" t="s">
        <v>218</v>
      </c>
      <c r="GV4" t="s">
        <v>219</v>
      </c>
      <c r="GW4" t="s">
        <v>220</v>
      </c>
      <c r="GX4" t="s">
        <v>221</v>
      </c>
      <c r="GY4" t="s">
        <v>222</v>
      </c>
      <c r="GZ4" t="s">
        <v>223</v>
      </c>
      <c r="HA4" t="s">
        <v>224</v>
      </c>
      <c r="HB4" t="s">
        <v>225</v>
      </c>
      <c r="HC4" t="s">
        <v>226</v>
      </c>
      <c r="HD4" t="s">
        <v>227</v>
      </c>
      <c r="HE4" t="s">
        <v>228</v>
      </c>
      <c r="HF4" t="s">
        <v>229</v>
      </c>
      <c r="HG4" t="s">
        <v>230</v>
      </c>
      <c r="HH4" t="s">
        <v>231</v>
      </c>
      <c r="HI4" t="s">
        <v>232</v>
      </c>
      <c r="HJ4" t="s">
        <v>233</v>
      </c>
      <c r="HK4" t="s">
        <v>234</v>
      </c>
      <c r="HL4" t="s">
        <v>235</v>
      </c>
      <c r="HM4" t="s">
        <v>236</v>
      </c>
      <c r="HN4" t="s">
        <v>237</v>
      </c>
      <c r="HO4" t="s">
        <v>238</v>
      </c>
      <c r="HP4" t="s">
        <v>239</v>
      </c>
      <c r="HQ4" t="s">
        <v>240</v>
      </c>
      <c r="HR4" t="s">
        <v>241</v>
      </c>
      <c r="HS4" t="s">
        <v>242</v>
      </c>
      <c r="HT4" t="s">
        <v>243</v>
      </c>
      <c r="HU4" t="s">
        <v>244</v>
      </c>
      <c r="HV4" t="s">
        <v>245</v>
      </c>
      <c r="HW4" t="s">
        <v>246</v>
      </c>
      <c r="HX4" t="s">
        <v>247</v>
      </c>
      <c r="HY4" t="s">
        <v>248</v>
      </c>
      <c r="HZ4" t="s">
        <v>249</v>
      </c>
      <c r="IA4" t="s">
        <v>250</v>
      </c>
      <c r="IB4" t="s">
        <v>251</v>
      </c>
      <c r="IC4" t="s">
        <v>252</v>
      </c>
      <c r="ID4" t="s">
        <v>253</v>
      </c>
      <c r="IE4" t="s">
        <v>254</v>
      </c>
      <c r="IF4" t="s">
        <v>255</v>
      </c>
      <c r="IG4" t="s">
        <v>256</v>
      </c>
      <c r="IH4" t="s">
        <v>257</v>
      </c>
      <c r="II4" t="s">
        <v>258</v>
      </c>
      <c r="IJ4" t="s">
        <v>259</v>
      </c>
      <c r="IK4" t="s">
        <v>260</v>
      </c>
      <c r="IL4" t="s">
        <v>261</v>
      </c>
      <c r="IM4" t="s">
        <v>262</v>
      </c>
      <c r="IN4" t="s">
        <v>263</v>
      </c>
      <c r="IO4" t="s">
        <v>264</v>
      </c>
      <c r="IP4" t="s">
        <v>265</v>
      </c>
      <c r="IQ4" t="s">
        <v>266</v>
      </c>
      <c r="IR4" t="s">
        <v>267</v>
      </c>
      <c r="IS4" t="s">
        <v>268</v>
      </c>
      <c r="IT4" t="s">
        <v>269</v>
      </c>
      <c r="IU4" t="s">
        <v>270</v>
      </c>
      <c r="IV4" t="s">
        <v>271</v>
      </c>
      <c r="IW4" t="s">
        <v>272</v>
      </c>
      <c r="IX4" t="s">
        <v>273</v>
      </c>
      <c r="IY4" t="s">
        <v>274</v>
      </c>
      <c r="IZ4" t="s">
        <v>275</v>
      </c>
      <c r="JA4" t="s">
        <v>276</v>
      </c>
      <c r="JB4" t="s">
        <v>277</v>
      </c>
      <c r="JC4" t="s">
        <v>278</v>
      </c>
      <c r="JD4" t="s">
        <v>279</v>
      </c>
      <c r="JE4" t="s">
        <v>280</v>
      </c>
      <c r="JF4" t="s">
        <v>281</v>
      </c>
      <c r="JG4" t="s">
        <v>282</v>
      </c>
      <c r="JH4" t="s">
        <v>283</v>
      </c>
      <c r="JI4" t="s">
        <v>284</v>
      </c>
      <c r="JJ4" t="s">
        <v>285</v>
      </c>
      <c r="JK4" t="s">
        <v>286</v>
      </c>
      <c r="JL4" t="s">
        <v>287</v>
      </c>
      <c r="JM4" t="s">
        <v>288</v>
      </c>
      <c r="JN4" t="s">
        <v>289</v>
      </c>
      <c r="JO4" t="s">
        <v>290</v>
      </c>
      <c r="JP4" t="s">
        <v>291</v>
      </c>
      <c r="JQ4" t="s">
        <v>292</v>
      </c>
      <c r="JR4" t="s">
        <v>293</v>
      </c>
      <c r="JS4" t="s">
        <v>294</v>
      </c>
      <c r="JT4" t="s">
        <v>295</v>
      </c>
      <c r="JU4" t="s">
        <v>296</v>
      </c>
      <c r="JV4" t="s">
        <v>297</v>
      </c>
      <c r="JW4" t="s">
        <v>298</v>
      </c>
      <c r="JX4" t="s">
        <v>299</v>
      </c>
      <c r="JY4" t="s">
        <v>300</v>
      </c>
      <c r="JZ4" t="s">
        <v>301</v>
      </c>
      <c r="KA4" t="s">
        <v>302</v>
      </c>
      <c r="KB4" t="s">
        <v>303</v>
      </c>
      <c r="KC4" t="s">
        <v>304</v>
      </c>
      <c r="KD4" t="s">
        <v>305</v>
      </c>
      <c r="KE4" t="s">
        <v>306</v>
      </c>
      <c r="KF4" t="s">
        <v>307</v>
      </c>
      <c r="KG4" t="s">
        <v>308</v>
      </c>
      <c r="KH4" t="s">
        <v>309</v>
      </c>
      <c r="KI4" t="s">
        <v>310</v>
      </c>
      <c r="KJ4" t="s">
        <v>311</v>
      </c>
      <c r="KK4" t="s">
        <v>312</v>
      </c>
      <c r="KL4" t="s">
        <v>313</v>
      </c>
      <c r="KM4" t="s">
        <v>314</v>
      </c>
      <c r="KN4" t="s">
        <v>315</v>
      </c>
      <c r="KO4" t="s">
        <v>316</v>
      </c>
      <c r="KP4" t="s">
        <v>317</v>
      </c>
      <c r="KQ4" t="s">
        <v>318</v>
      </c>
      <c r="KR4" t="s">
        <v>319</v>
      </c>
      <c r="KS4" t="s">
        <v>320</v>
      </c>
      <c r="KT4" t="s">
        <v>321</v>
      </c>
      <c r="KU4" t="s">
        <v>322</v>
      </c>
      <c r="KV4" t="s">
        <v>323</v>
      </c>
      <c r="KW4" t="s">
        <v>324</v>
      </c>
      <c r="KX4" t="s">
        <v>325</v>
      </c>
      <c r="KY4" t="s">
        <v>326</v>
      </c>
      <c r="KZ4" t="s">
        <v>327</v>
      </c>
      <c r="LA4" t="s">
        <v>328</v>
      </c>
      <c r="LB4" t="s">
        <v>329</v>
      </c>
      <c r="LC4" t="s">
        <v>330</v>
      </c>
      <c r="LD4" t="s">
        <v>331</v>
      </c>
      <c r="LE4" t="s">
        <v>332</v>
      </c>
      <c r="LF4" t="s">
        <v>333</v>
      </c>
      <c r="LG4" t="s">
        <v>334</v>
      </c>
      <c r="LH4" t="s">
        <v>335</v>
      </c>
      <c r="LI4" t="s">
        <v>336</v>
      </c>
      <c r="LJ4" t="s">
        <v>337</v>
      </c>
      <c r="LK4" t="s">
        <v>338</v>
      </c>
      <c r="LL4" t="s">
        <v>339</v>
      </c>
      <c r="LM4" t="s">
        <v>340</v>
      </c>
      <c r="LN4" t="s">
        <v>341</v>
      </c>
      <c r="LO4" t="s">
        <v>342</v>
      </c>
      <c r="LP4" t="s">
        <v>343</v>
      </c>
      <c r="LQ4" t="s">
        <v>344</v>
      </c>
      <c r="LR4" t="s">
        <v>345</v>
      </c>
      <c r="LS4" t="s">
        <v>346</v>
      </c>
      <c r="LT4" t="s">
        <v>347</v>
      </c>
      <c r="LU4" t="s">
        <v>348</v>
      </c>
      <c r="LV4" t="s">
        <v>349</v>
      </c>
      <c r="LW4" t="s">
        <v>350</v>
      </c>
      <c r="LX4" t="s">
        <v>351</v>
      </c>
      <c r="LY4" t="s">
        <v>352</v>
      </c>
      <c r="LZ4" t="s">
        <v>353</v>
      </c>
      <c r="MA4" t="s">
        <v>354</v>
      </c>
      <c r="MB4" t="s">
        <v>355</v>
      </c>
      <c r="MC4" t="s">
        <v>356</v>
      </c>
      <c r="MD4" t="s">
        <v>357</v>
      </c>
      <c r="ME4" t="s">
        <v>358</v>
      </c>
      <c r="MF4" t="s">
        <v>359</v>
      </c>
      <c r="MG4" t="s">
        <v>360</v>
      </c>
      <c r="MH4" t="s">
        <v>361</v>
      </c>
      <c r="MI4" t="s">
        <v>362</v>
      </c>
      <c r="MJ4" t="s">
        <v>363</v>
      </c>
      <c r="MK4" t="s">
        <v>364</v>
      </c>
      <c r="ML4" t="s">
        <v>365</v>
      </c>
      <c r="MM4" t="s">
        <v>366</v>
      </c>
      <c r="MN4" t="s">
        <v>367</v>
      </c>
      <c r="MO4" t="s">
        <v>368</v>
      </c>
      <c r="MP4" t="s">
        <v>369</v>
      </c>
      <c r="MQ4" t="s">
        <v>370</v>
      </c>
      <c r="MR4" t="s">
        <v>371</v>
      </c>
      <c r="MS4" t="s">
        <v>372</v>
      </c>
      <c r="MT4" t="s">
        <v>373</v>
      </c>
      <c r="MU4" t="s">
        <v>374</v>
      </c>
      <c r="MV4" t="s">
        <v>375</v>
      </c>
      <c r="MW4" t="s">
        <v>376</v>
      </c>
      <c r="MX4" t="s">
        <v>377</v>
      </c>
      <c r="MY4" t="s">
        <v>378</v>
      </c>
      <c r="MZ4" t="s">
        <v>379</v>
      </c>
      <c r="NA4" t="s">
        <v>380</v>
      </c>
      <c r="NB4" t="s">
        <v>381</v>
      </c>
      <c r="NC4" t="s">
        <v>382</v>
      </c>
      <c r="ND4" t="s">
        <v>383</v>
      </c>
      <c r="NE4" t="s">
        <v>384</v>
      </c>
      <c r="NF4" t="s">
        <v>385</v>
      </c>
      <c r="NG4" t="s">
        <v>386</v>
      </c>
      <c r="NH4" t="s">
        <v>387</v>
      </c>
      <c r="NI4" t="s">
        <v>388</v>
      </c>
      <c r="NJ4" t="s">
        <v>389</v>
      </c>
      <c r="NK4" t="s">
        <v>390</v>
      </c>
      <c r="NL4" t="s">
        <v>391</v>
      </c>
      <c r="NM4" t="s">
        <v>392</v>
      </c>
      <c r="NN4" t="s">
        <v>393</v>
      </c>
      <c r="NO4" t="s">
        <v>394</v>
      </c>
      <c r="NP4" t="s">
        <v>395</v>
      </c>
      <c r="NQ4" t="s">
        <v>396</v>
      </c>
      <c r="NR4" t="s">
        <v>397</v>
      </c>
      <c r="NS4" t="s">
        <v>398</v>
      </c>
      <c r="NT4" t="s">
        <v>399</v>
      </c>
      <c r="NU4" t="s">
        <v>400</v>
      </c>
      <c r="NV4" t="s">
        <v>401</v>
      </c>
      <c r="NW4" t="s">
        <v>402</v>
      </c>
      <c r="NX4" t="s">
        <v>403</v>
      </c>
      <c r="NY4" t="s">
        <v>404</v>
      </c>
      <c r="NZ4" t="s">
        <v>405</v>
      </c>
      <c r="OA4" t="s">
        <v>406</v>
      </c>
      <c r="OB4" t="s">
        <v>407</v>
      </c>
      <c r="OC4" t="s">
        <v>408</v>
      </c>
      <c r="OD4" t="s">
        <v>409</v>
      </c>
      <c r="OE4" t="s">
        <v>410</v>
      </c>
      <c r="OF4" t="s">
        <v>411</v>
      </c>
      <c r="OG4" t="s">
        <v>412</v>
      </c>
      <c r="OH4" t="s">
        <v>413</v>
      </c>
      <c r="OI4" t="s">
        <v>414</v>
      </c>
      <c r="OJ4" t="s">
        <v>415</v>
      </c>
      <c r="OK4" t="s">
        <v>416</v>
      </c>
      <c r="OL4" t="s">
        <v>417</v>
      </c>
      <c r="OM4" t="s">
        <v>418</v>
      </c>
      <c r="ON4" t="s">
        <v>419</v>
      </c>
      <c r="OO4" t="s">
        <v>420</v>
      </c>
      <c r="OP4" t="s">
        <v>421</v>
      </c>
      <c r="OQ4" t="s">
        <v>422</v>
      </c>
      <c r="OR4" t="s">
        <v>423</v>
      </c>
      <c r="OS4" t="s">
        <v>424</v>
      </c>
      <c r="OT4" t="s">
        <v>425</v>
      </c>
      <c r="OU4" t="s">
        <v>426</v>
      </c>
      <c r="OV4" t="s">
        <v>427</v>
      </c>
      <c r="OW4" t="s">
        <v>428</v>
      </c>
      <c r="OX4" t="s">
        <v>429</v>
      </c>
      <c r="OY4" t="s">
        <v>430</v>
      </c>
      <c r="OZ4" t="s">
        <v>431</v>
      </c>
      <c r="PA4" t="s">
        <v>432</v>
      </c>
      <c r="PB4" t="s">
        <v>433</v>
      </c>
      <c r="PC4" t="s">
        <v>434</v>
      </c>
      <c r="PD4" t="s">
        <v>435</v>
      </c>
      <c r="PE4" t="s">
        <v>436</v>
      </c>
      <c r="PF4" t="s">
        <v>437</v>
      </c>
      <c r="PG4" t="s">
        <v>438</v>
      </c>
      <c r="PH4" t="s">
        <v>439</v>
      </c>
      <c r="PI4" t="s">
        <v>440</v>
      </c>
      <c r="PJ4" t="s">
        <v>441</v>
      </c>
      <c r="PK4" t="s">
        <v>442</v>
      </c>
      <c r="PL4" t="s">
        <v>443</v>
      </c>
      <c r="PM4" t="s">
        <v>444</v>
      </c>
      <c r="PN4" t="s">
        <v>445</v>
      </c>
      <c r="PO4" t="s">
        <v>446</v>
      </c>
      <c r="PP4" t="s">
        <v>447</v>
      </c>
      <c r="PQ4" t="s">
        <v>448</v>
      </c>
      <c r="PR4" t="s">
        <v>449</v>
      </c>
      <c r="PS4" t="s">
        <v>450</v>
      </c>
      <c r="PT4" t="s">
        <v>451</v>
      </c>
      <c r="PU4" t="s">
        <v>452</v>
      </c>
      <c r="PV4" t="s">
        <v>453</v>
      </c>
      <c r="PW4" t="s">
        <v>454</v>
      </c>
      <c r="PX4" t="s">
        <v>455</v>
      </c>
      <c r="PY4" t="s">
        <v>456</v>
      </c>
      <c r="PZ4" t="s">
        <v>457</v>
      </c>
      <c r="QA4" t="s">
        <v>458</v>
      </c>
      <c r="QB4" t="s">
        <v>459</v>
      </c>
      <c r="QC4" t="s">
        <v>460</v>
      </c>
      <c r="QD4" t="s">
        <v>461</v>
      </c>
      <c r="QE4" t="s">
        <v>462</v>
      </c>
      <c r="QF4" t="s">
        <v>463</v>
      </c>
      <c r="QG4" t="s">
        <v>464</v>
      </c>
      <c r="QH4" t="s">
        <v>465</v>
      </c>
      <c r="QI4" t="s">
        <v>466</v>
      </c>
      <c r="QJ4" t="s">
        <v>467</v>
      </c>
      <c r="QK4" t="s">
        <v>468</v>
      </c>
      <c r="QL4" t="s">
        <v>469</v>
      </c>
      <c r="QM4" t="s">
        <v>470</v>
      </c>
      <c r="QN4" t="s">
        <v>471</v>
      </c>
      <c r="QO4" t="s">
        <v>472</v>
      </c>
      <c r="QP4" t="s">
        <v>473</v>
      </c>
      <c r="QQ4" t="s">
        <v>474</v>
      </c>
      <c r="QR4" t="s">
        <v>475</v>
      </c>
      <c r="QS4" t="s">
        <v>476</v>
      </c>
      <c r="QT4" t="s">
        <v>477</v>
      </c>
      <c r="QU4" t="s">
        <v>478</v>
      </c>
      <c r="QV4" t="s">
        <v>479</v>
      </c>
      <c r="QW4" t="s">
        <v>480</v>
      </c>
      <c r="QX4" t="s">
        <v>481</v>
      </c>
      <c r="QY4" t="s">
        <v>482</v>
      </c>
      <c r="QZ4" t="s">
        <v>483</v>
      </c>
      <c r="RA4" t="s">
        <v>484</v>
      </c>
      <c r="RB4" t="s">
        <v>485</v>
      </c>
      <c r="RC4" t="s">
        <v>486</v>
      </c>
      <c r="RD4" t="s">
        <v>487</v>
      </c>
      <c r="RE4" t="s">
        <v>488</v>
      </c>
      <c r="RF4" t="s">
        <v>489</v>
      </c>
      <c r="RG4" t="s">
        <v>490</v>
      </c>
      <c r="RH4" t="s">
        <v>491</v>
      </c>
      <c r="RI4" t="s">
        <v>492</v>
      </c>
      <c r="RJ4" t="s">
        <v>493</v>
      </c>
      <c r="RK4" t="s">
        <v>494</v>
      </c>
      <c r="RL4" t="s">
        <v>495</v>
      </c>
      <c r="RM4" t="s">
        <v>496</v>
      </c>
      <c r="RN4" t="s">
        <v>497</v>
      </c>
      <c r="RO4" t="s">
        <v>498</v>
      </c>
      <c r="RP4" t="s">
        <v>499</v>
      </c>
      <c r="RQ4" t="s">
        <v>500</v>
      </c>
      <c r="RR4" t="s">
        <v>501</v>
      </c>
      <c r="RS4" t="s">
        <v>502</v>
      </c>
      <c r="RT4" t="s">
        <v>503</v>
      </c>
      <c r="RU4" t="s">
        <v>504</v>
      </c>
      <c r="RV4" t="s">
        <v>505</v>
      </c>
      <c r="RW4" t="s">
        <v>506</v>
      </c>
      <c r="RX4" t="s">
        <v>507</v>
      </c>
      <c r="RY4" t="s">
        <v>508</v>
      </c>
      <c r="RZ4" t="s">
        <v>509</v>
      </c>
      <c r="SA4" t="s">
        <v>510</v>
      </c>
      <c r="SB4" t="s">
        <v>511</v>
      </c>
      <c r="SC4" t="s">
        <v>512</v>
      </c>
      <c r="SD4" t="s">
        <v>513</v>
      </c>
      <c r="SE4" t="s">
        <v>514</v>
      </c>
      <c r="SF4" t="s">
        <v>515</v>
      </c>
      <c r="SG4" t="s">
        <v>516</v>
      </c>
      <c r="SH4" t="s">
        <v>517</v>
      </c>
      <c r="SI4" t="s">
        <v>518</v>
      </c>
      <c r="SJ4" t="s">
        <v>519</v>
      </c>
      <c r="SK4" t="s">
        <v>520</v>
      </c>
      <c r="SL4" t="s">
        <v>521</v>
      </c>
      <c r="SM4" s="6" t="s">
        <v>522</v>
      </c>
      <c r="SN4" t="s">
        <v>523</v>
      </c>
      <c r="SO4" s="6" t="s">
        <v>524</v>
      </c>
      <c r="SP4" t="s">
        <v>525</v>
      </c>
      <c r="SQ4" s="6" t="s">
        <v>526</v>
      </c>
      <c r="SR4" t="s">
        <v>527</v>
      </c>
      <c r="SS4" s="6" t="s">
        <v>528</v>
      </c>
      <c r="ST4" t="s">
        <v>529</v>
      </c>
      <c r="SU4" s="6" t="s">
        <v>530</v>
      </c>
      <c r="SV4" t="s">
        <v>531</v>
      </c>
      <c r="SW4" s="6" t="s">
        <v>532</v>
      </c>
      <c r="SX4" t="s">
        <v>533</v>
      </c>
      <c r="SY4" s="6" t="s">
        <v>534</v>
      </c>
      <c r="SZ4" t="s">
        <v>535</v>
      </c>
      <c r="TA4" s="6" t="s">
        <v>536</v>
      </c>
      <c r="TB4" t="s">
        <v>537</v>
      </c>
      <c r="TC4" s="6" t="s">
        <v>538</v>
      </c>
      <c r="TD4" t="s">
        <v>539</v>
      </c>
      <c r="TE4" s="6" t="s">
        <v>540</v>
      </c>
      <c r="TF4" t="s">
        <v>541</v>
      </c>
      <c r="TG4" s="6" t="s">
        <v>542</v>
      </c>
      <c r="TH4" t="s">
        <v>543</v>
      </c>
      <c r="TI4" s="6" t="s">
        <v>544</v>
      </c>
      <c r="TJ4" t="s">
        <v>545</v>
      </c>
      <c r="TK4" s="6" t="s">
        <v>546</v>
      </c>
      <c r="TL4" t="s">
        <v>547</v>
      </c>
      <c r="TM4" s="6" t="s">
        <v>548</v>
      </c>
      <c r="TN4" t="s">
        <v>549</v>
      </c>
      <c r="TO4" t="s">
        <v>550</v>
      </c>
      <c r="TP4" t="s">
        <v>551</v>
      </c>
      <c r="TQ4" t="s">
        <v>552</v>
      </c>
      <c r="TR4" t="s">
        <v>553</v>
      </c>
      <c r="TS4" t="s">
        <v>554</v>
      </c>
      <c r="TT4" t="s">
        <v>555</v>
      </c>
      <c r="TU4" t="s">
        <v>556</v>
      </c>
      <c r="TV4" t="s">
        <v>557</v>
      </c>
      <c r="TW4" t="s">
        <v>558</v>
      </c>
      <c r="TX4" t="s">
        <v>559</v>
      </c>
      <c r="TY4" t="s">
        <v>560</v>
      </c>
      <c r="TZ4" t="s">
        <v>561</v>
      </c>
      <c r="UA4" t="s">
        <v>562</v>
      </c>
      <c r="UB4" t="s">
        <v>563</v>
      </c>
      <c r="UC4" t="s">
        <v>564</v>
      </c>
      <c r="UD4" t="s">
        <v>565</v>
      </c>
      <c r="UE4" t="s">
        <v>566</v>
      </c>
      <c r="UF4" t="s">
        <v>567</v>
      </c>
      <c r="UG4" t="s">
        <v>568</v>
      </c>
      <c r="UH4" t="s">
        <v>569</v>
      </c>
      <c r="UI4" t="s">
        <v>570</v>
      </c>
      <c r="UJ4" t="s">
        <v>571</v>
      </c>
      <c r="UK4" t="s">
        <v>572</v>
      </c>
      <c r="UL4" t="s">
        <v>573</v>
      </c>
      <c r="UM4" t="s">
        <v>574</v>
      </c>
      <c r="UN4" t="s">
        <v>575</v>
      </c>
      <c r="UO4" t="s">
        <v>576</v>
      </c>
      <c r="UP4" t="s">
        <v>577</v>
      </c>
      <c r="UQ4" t="s">
        <v>578</v>
      </c>
      <c r="UR4" t="s">
        <v>579</v>
      </c>
      <c r="US4" t="s">
        <v>580</v>
      </c>
      <c r="UT4" t="s">
        <v>581</v>
      </c>
      <c r="UU4" t="s">
        <v>582</v>
      </c>
      <c r="UV4" t="s">
        <v>583</v>
      </c>
      <c r="UW4" t="s">
        <v>584</v>
      </c>
      <c r="UX4" t="s">
        <v>585</v>
      </c>
      <c r="UY4" t="s">
        <v>586</v>
      </c>
      <c r="UZ4" t="s">
        <v>587</v>
      </c>
      <c r="VA4" t="s">
        <v>588</v>
      </c>
      <c r="VB4" t="s">
        <v>589</v>
      </c>
      <c r="VC4" t="s">
        <v>590</v>
      </c>
      <c r="VD4" t="s">
        <v>591</v>
      </c>
      <c r="VE4" t="s">
        <v>592</v>
      </c>
      <c r="VF4" t="s">
        <v>593</v>
      </c>
      <c r="VG4" t="s">
        <v>594</v>
      </c>
      <c r="VH4" t="s">
        <v>595</v>
      </c>
      <c r="VI4" t="s">
        <v>596</v>
      </c>
      <c r="VJ4" t="s">
        <v>597</v>
      </c>
      <c r="VK4" t="s">
        <v>598</v>
      </c>
      <c r="VL4" t="s">
        <v>599</v>
      </c>
      <c r="VM4" t="s">
        <v>600</v>
      </c>
      <c r="VN4" t="s">
        <v>601</v>
      </c>
      <c r="VO4" t="s">
        <v>602</v>
      </c>
      <c r="VP4" t="s">
        <v>603</v>
      </c>
      <c r="VQ4" t="s">
        <v>604</v>
      </c>
      <c r="VR4" t="s">
        <v>605</v>
      </c>
      <c r="VS4" t="s">
        <v>606</v>
      </c>
      <c r="VT4" t="s">
        <v>607</v>
      </c>
      <c r="VU4" t="s">
        <v>608</v>
      </c>
      <c r="VV4" t="s">
        <v>609</v>
      </c>
      <c r="VW4" t="s">
        <v>610</v>
      </c>
      <c r="VX4" t="s">
        <v>611</v>
      </c>
      <c r="VY4" t="s">
        <v>612</v>
      </c>
      <c r="VZ4" t="s">
        <v>613</v>
      </c>
      <c r="WA4" t="s">
        <v>614</v>
      </c>
      <c r="WB4" t="s">
        <v>615</v>
      </c>
      <c r="WC4" t="s">
        <v>616</v>
      </c>
      <c r="WD4" t="s">
        <v>617</v>
      </c>
      <c r="WE4" t="s">
        <v>618</v>
      </c>
      <c r="WF4" t="s">
        <v>619</v>
      </c>
      <c r="WG4" t="s">
        <v>620</v>
      </c>
      <c r="WH4" t="s">
        <v>621</v>
      </c>
      <c r="WI4" t="s">
        <v>622</v>
      </c>
      <c r="WJ4" t="s">
        <v>623</v>
      </c>
      <c r="WK4" t="s">
        <v>624</v>
      </c>
      <c r="WL4" t="s">
        <v>625</v>
      </c>
      <c r="WM4" t="s">
        <v>626</v>
      </c>
      <c r="WN4" t="s">
        <v>627</v>
      </c>
      <c r="WO4" t="s">
        <v>628</v>
      </c>
      <c r="WP4" t="s">
        <v>629</v>
      </c>
      <c r="WQ4" t="s">
        <v>630</v>
      </c>
      <c r="WR4" t="s">
        <v>631</v>
      </c>
      <c r="WS4" t="s">
        <v>632</v>
      </c>
      <c r="WT4" t="s">
        <v>633</v>
      </c>
      <c r="WU4" t="s">
        <v>634</v>
      </c>
      <c r="WV4" t="s">
        <v>635</v>
      </c>
      <c r="WW4" t="s">
        <v>636</v>
      </c>
      <c r="WX4" t="s">
        <v>637</v>
      </c>
      <c r="WY4" t="s">
        <v>638</v>
      </c>
      <c r="WZ4" t="s">
        <v>639</v>
      </c>
      <c r="XA4" t="s">
        <v>640</v>
      </c>
      <c r="XB4" t="s">
        <v>641</v>
      </c>
      <c r="XC4" t="s">
        <v>642</v>
      </c>
      <c r="XD4" t="s">
        <v>643</v>
      </c>
      <c r="XE4" t="s">
        <v>644</v>
      </c>
      <c r="XF4" t="s">
        <v>645</v>
      </c>
      <c r="XG4" t="s">
        <v>646</v>
      </c>
      <c r="XH4" t="s">
        <v>647</v>
      </c>
      <c r="XI4" t="s">
        <v>648</v>
      </c>
      <c r="XJ4" t="s">
        <v>649</v>
      </c>
      <c r="XK4" t="s">
        <v>650</v>
      </c>
      <c r="XL4" t="s">
        <v>651</v>
      </c>
      <c r="XM4" t="s">
        <v>652</v>
      </c>
      <c r="XN4" t="s">
        <v>653</v>
      </c>
      <c r="XO4" t="s">
        <v>654</v>
      </c>
      <c r="XP4" t="s">
        <v>655</v>
      </c>
      <c r="XQ4" t="s">
        <v>656</v>
      </c>
      <c r="XR4" t="s">
        <v>657</v>
      </c>
      <c r="XS4" t="s">
        <v>658</v>
      </c>
      <c r="XT4" t="s">
        <v>659</v>
      </c>
      <c r="XU4" t="s">
        <v>660</v>
      </c>
      <c r="XV4" t="s">
        <v>661</v>
      </c>
      <c r="XW4" t="s">
        <v>662</v>
      </c>
      <c r="XX4" t="s">
        <v>663</v>
      </c>
      <c r="XY4" t="s">
        <v>664</v>
      </c>
      <c r="XZ4" t="s">
        <v>665</v>
      </c>
      <c r="YA4" t="s">
        <v>666</v>
      </c>
      <c r="YB4" t="s">
        <v>667</v>
      </c>
      <c r="YC4" t="s">
        <v>668</v>
      </c>
      <c r="YD4" t="s">
        <v>669</v>
      </c>
      <c r="YE4" t="s">
        <v>670</v>
      </c>
      <c r="YF4" t="s">
        <v>671</v>
      </c>
      <c r="YG4" t="s">
        <v>672</v>
      </c>
      <c r="YH4" t="s">
        <v>673</v>
      </c>
      <c r="YI4" t="s">
        <v>674</v>
      </c>
      <c r="YJ4" t="s">
        <v>675</v>
      </c>
      <c r="YK4" t="s">
        <v>676</v>
      </c>
      <c r="YL4" t="s">
        <v>677</v>
      </c>
      <c r="YM4" t="s">
        <v>678</v>
      </c>
      <c r="YN4" t="s">
        <v>679</v>
      </c>
      <c r="YO4" t="s">
        <v>680</v>
      </c>
      <c r="YP4" t="s">
        <v>681</v>
      </c>
      <c r="YQ4" t="s">
        <v>682</v>
      </c>
      <c r="YR4" t="s">
        <v>683</v>
      </c>
      <c r="YS4" t="s">
        <v>684</v>
      </c>
      <c r="YT4" t="s">
        <v>685</v>
      </c>
      <c r="YU4" t="s">
        <v>686</v>
      </c>
      <c r="YV4" t="s">
        <v>687</v>
      </c>
      <c r="YW4" t="s">
        <v>688</v>
      </c>
      <c r="YX4" t="s">
        <v>689</v>
      </c>
      <c r="YY4" t="s">
        <v>690</v>
      </c>
      <c r="YZ4" t="s">
        <v>691</v>
      </c>
      <c r="ZA4" t="s">
        <v>692</v>
      </c>
      <c r="ZB4" t="s">
        <v>693</v>
      </c>
      <c r="ZC4" t="s">
        <v>694</v>
      </c>
      <c r="ZD4" t="s">
        <v>695</v>
      </c>
      <c r="ZE4" t="s">
        <v>696</v>
      </c>
      <c r="ZF4" t="s">
        <v>697</v>
      </c>
      <c r="ZG4" t="s">
        <v>698</v>
      </c>
      <c r="ZH4" t="s">
        <v>699</v>
      </c>
      <c r="ZI4" t="s">
        <v>700</v>
      </c>
      <c r="ZJ4" t="s">
        <v>701</v>
      </c>
      <c r="ZK4" t="s">
        <v>702</v>
      </c>
      <c r="ZL4" t="s">
        <v>703</v>
      </c>
      <c r="ZM4" t="s">
        <v>704</v>
      </c>
      <c r="ZN4" t="s">
        <v>705</v>
      </c>
      <c r="ZO4" t="s">
        <v>706</v>
      </c>
      <c r="ZP4" t="s">
        <v>707</v>
      </c>
      <c r="ZQ4" t="s">
        <v>708</v>
      </c>
      <c r="ZR4" t="s">
        <v>709</v>
      </c>
      <c r="ZS4" t="s">
        <v>710</v>
      </c>
      <c r="ZT4" t="s">
        <v>711</v>
      </c>
      <c r="ZU4" t="s">
        <v>712</v>
      </c>
      <c r="ZV4" t="s">
        <v>713</v>
      </c>
      <c r="ZW4" t="s">
        <v>714</v>
      </c>
      <c r="ZX4" t="s">
        <v>715</v>
      </c>
      <c r="ZY4" t="s">
        <v>716</v>
      </c>
      <c r="ZZ4" t="s">
        <v>717</v>
      </c>
      <c r="AAA4" t="s">
        <v>718</v>
      </c>
      <c r="AAB4" t="s">
        <v>719</v>
      </c>
      <c r="AAC4" t="s">
        <v>720</v>
      </c>
      <c r="AAD4" t="s">
        <v>721</v>
      </c>
      <c r="AAE4" t="s">
        <v>722</v>
      </c>
      <c r="AAF4" t="s">
        <v>723</v>
      </c>
      <c r="AAG4" t="s">
        <v>724</v>
      </c>
      <c r="AAH4" t="s">
        <v>725</v>
      </c>
      <c r="AAI4" t="s">
        <v>726</v>
      </c>
      <c r="AAJ4" t="s">
        <v>727</v>
      </c>
      <c r="AAK4" t="s">
        <v>728</v>
      </c>
      <c r="AAL4" t="s">
        <v>729</v>
      </c>
      <c r="AAM4" t="s">
        <v>730</v>
      </c>
      <c r="AAN4" t="s">
        <v>731</v>
      </c>
      <c r="AAO4" t="s">
        <v>732</v>
      </c>
      <c r="AAP4" t="s">
        <v>733</v>
      </c>
      <c r="AAQ4" t="s">
        <v>734</v>
      </c>
      <c r="AAR4" t="s">
        <v>735</v>
      </c>
      <c r="AAS4" t="s">
        <v>736</v>
      </c>
      <c r="AAT4" t="s">
        <v>737</v>
      </c>
      <c r="AAU4" t="s">
        <v>738</v>
      </c>
      <c r="AAV4" t="s">
        <v>739</v>
      </c>
      <c r="AAW4" t="s">
        <v>740</v>
      </c>
      <c r="AAX4" t="s">
        <v>741</v>
      </c>
      <c r="AAY4" t="s">
        <v>742</v>
      </c>
      <c r="AAZ4" t="s">
        <v>743</v>
      </c>
      <c r="ABA4" t="s">
        <v>744</v>
      </c>
      <c r="ABB4" t="s">
        <v>745</v>
      </c>
      <c r="ABC4" t="s">
        <v>746</v>
      </c>
      <c r="ABD4" t="s">
        <v>747</v>
      </c>
      <c r="ABE4" t="s">
        <v>748</v>
      </c>
      <c r="ABF4" t="s">
        <v>749</v>
      </c>
      <c r="ABG4" t="s">
        <v>750</v>
      </c>
      <c r="ABH4" t="s">
        <v>751</v>
      </c>
      <c r="ABI4" t="s">
        <v>752</v>
      </c>
      <c r="ABJ4" t="s">
        <v>753</v>
      </c>
      <c r="ABK4" t="s">
        <v>754</v>
      </c>
      <c r="ABL4" t="s">
        <v>755</v>
      </c>
      <c r="ABM4" t="s">
        <v>756</v>
      </c>
      <c r="ABN4" t="s">
        <v>757</v>
      </c>
      <c r="ABO4" t="s">
        <v>758</v>
      </c>
      <c r="ABP4" t="s">
        <v>759</v>
      </c>
      <c r="ABQ4" t="s">
        <v>760</v>
      </c>
      <c r="ABR4" t="s">
        <v>761</v>
      </c>
      <c r="ABS4" t="s">
        <v>762</v>
      </c>
      <c r="ABT4" t="s">
        <v>763</v>
      </c>
      <c r="ABU4" t="s">
        <v>764</v>
      </c>
      <c r="ABV4" t="s">
        <v>765</v>
      </c>
      <c r="ABW4" t="s">
        <v>766</v>
      </c>
      <c r="ABX4" t="s">
        <v>767</v>
      </c>
      <c r="ABY4" t="s">
        <v>768</v>
      </c>
      <c r="ABZ4" t="s">
        <v>769</v>
      </c>
      <c r="ACA4" t="s">
        <v>770</v>
      </c>
      <c r="ACB4" t="s">
        <v>771</v>
      </c>
      <c r="ACC4" t="s">
        <v>772</v>
      </c>
      <c r="ACD4" t="s">
        <v>773</v>
      </c>
      <c r="ACE4" t="s">
        <v>774</v>
      </c>
      <c r="ACF4" t="s">
        <v>775</v>
      </c>
      <c r="ACG4" t="s">
        <v>776</v>
      </c>
      <c r="ACH4" t="s">
        <v>777</v>
      </c>
      <c r="ACI4" t="s">
        <v>778</v>
      </c>
      <c r="ACJ4" t="s">
        <v>779</v>
      </c>
      <c r="ACK4" t="s">
        <v>780</v>
      </c>
      <c r="ACL4" t="s">
        <v>781</v>
      </c>
      <c r="ACM4" t="s">
        <v>782</v>
      </c>
      <c r="ACN4" t="s">
        <v>783</v>
      </c>
      <c r="ACO4" t="s">
        <v>784</v>
      </c>
      <c r="ACP4" t="s">
        <v>785</v>
      </c>
      <c r="ACQ4" t="s">
        <v>786</v>
      </c>
      <c r="ACR4" t="s">
        <v>787</v>
      </c>
      <c r="ACS4" t="s">
        <v>788</v>
      </c>
      <c r="ACT4" t="s">
        <v>789</v>
      </c>
      <c r="ACU4" t="s">
        <v>790</v>
      </c>
      <c r="ACV4" t="s">
        <v>791</v>
      </c>
      <c r="ACW4" t="s">
        <v>792</v>
      </c>
      <c r="ACX4" t="s">
        <v>793</v>
      </c>
      <c r="ACY4" t="s">
        <v>794</v>
      </c>
      <c r="ACZ4" t="s">
        <v>795</v>
      </c>
      <c r="ADA4" t="s">
        <v>796</v>
      </c>
      <c r="ADB4" t="s">
        <v>797</v>
      </c>
      <c r="ADC4" t="s">
        <v>798</v>
      </c>
      <c r="ADD4" t="s">
        <v>799</v>
      </c>
      <c r="ADE4" t="s">
        <v>800</v>
      </c>
      <c r="ADF4" t="s">
        <v>801</v>
      </c>
      <c r="ADG4" t="s">
        <v>802</v>
      </c>
      <c r="ADH4" t="s">
        <v>803</v>
      </c>
      <c r="ADI4" t="s">
        <v>804</v>
      </c>
      <c r="ADJ4" t="s">
        <v>805</v>
      </c>
      <c r="ADK4" t="s">
        <v>806</v>
      </c>
      <c r="ADL4" t="s">
        <v>807</v>
      </c>
      <c r="ADM4" t="s">
        <v>808</v>
      </c>
      <c r="ADN4" t="s">
        <v>809</v>
      </c>
      <c r="ADO4" t="s">
        <v>810</v>
      </c>
      <c r="ADP4" t="s">
        <v>811</v>
      </c>
      <c r="ADQ4" t="s">
        <v>812</v>
      </c>
      <c r="ADR4" t="s">
        <v>813</v>
      </c>
      <c r="ADS4" t="s">
        <v>814</v>
      </c>
      <c r="ADT4" t="s">
        <v>815</v>
      </c>
      <c r="ADU4" t="s">
        <v>816</v>
      </c>
      <c r="ADV4" t="s">
        <v>817</v>
      </c>
      <c r="ADW4" t="s">
        <v>818</v>
      </c>
      <c r="ADX4" t="s">
        <v>819</v>
      </c>
      <c r="ADY4" t="s">
        <v>820</v>
      </c>
      <c r="ADZ4" t="s">
        <v>821</v>
      </c>
      <c r="AEA4" t="s">
        <v>822</v>
      </c>
      <c r="AEB4" t="s">
        <v>823</v>
      </c>
      <c r="AEC4" t="s">
        <v>824</v>
      </c>
      <c r="AED4" t="s">
        <v>825</v>
      </c>
      <c r="AEE4" t="s">
        <v>826</v>
      </c>
      <c r="AEF4" t="s">
        <v>827</v>
      </c>
      <c r="AEG4" t="s">
        <v>828</v>
      </c>
      <c r="AEH4" t="s">
        <v>829</v>
      </c>
      <c r="AEI4" t="s">
        <v>830</v>
      </c>
      <c r="AEJ4" t="s">
        <v>831</v>
      </c>
      <c r="AEK4" t="s">
        <v>832</v>
      </c>
      <c r="AEL4" t="s">
        <v>833</v>
      </c>
      <c r="AEM4" t="s">
        <v>834</v>
      </c>
      <c r="AEN4" t="s">
        <v>835</v>
      </c>
      <c r="AEO4" t="s">
        <v>836</v>
      </c>
      <c r="AEP4" t="s">
        <v>837</v>
      </c>
      <c r="AEQ4" t="s">
        <v>838</v>
      </c>
      <c r="AER4" t="s">
        <v>839</v>
      </c>
      <c r="AES4" t="s">
        <v>840</v>
      </c>
      <c r="AET4" t="s">
        <v>841</v>
      </c>
      <c r="AEU4" t="s">
        <v>842</v>
      </c>
      <c r="AEV4" t="s">
        <v>843</v>
      </c>
      <c r="AEW4" t="s">
        <v>844</v>
      </c>
      <c r="AEX4" t="s">
        <v>845</v>
      </c>
      <c r="AEY4" t="s">
        <v>846</v>
      </c>
      <c r="AEZ4" t="s">
        <v>847</v>
      </c>
      <c r="AFA4" t="s">
        <v>848</v>
      </c>
      <c r="AFB4" t="s">
        <v>849</v>
      </c>
      <c r="AFC4" t="s">
        <v>850</v>
      </c>
      <c r="AFD4" t="s">
        <v>851</v>
      </c>
      <c r="AFE4" t="s">
        <v>852</v>
      </c>
      <c r="AFF4" t="s">
        <v>853</v>
      </c>
      <c r="AFG4" t="s">
        <v>854</v>
      </c>
      <c r="AFH4" t="s">
        <v>855</v>
      </c>
      <c r="AFI4" t="s">
        <v>856</v>
      </c>
      <c r="AFJ4" t="s">
        <v>857</v>
      </c>
      <c r="AFK4" s="6" t="s">
        <v>858</v>
      </c>
      <c r="AFL4" t="s">
        <v>859</v>
      </c>
      <c r="AFM4" s="6" t="s">
        <v>860</v>
      </c>
      <c r="AFN4" t="s">
        <v>861</v>
      </c>
      <c r="AFO4" s="6" t="s">
        <v>862</v>
      </c>
      <c r="AFP4" t="s">
        <v>863</v>
      </c>
      <c r="AFQ4" s="6" t="s">
        <v>864</v>
      </c>
      <c r="AFR4" t="s">
        <v>865</v>
      </c>
      <c r="AFS4" s="6" t="s">
        <v>866</v>
      </c>
      <c r="AFT4" t="s">
        <v>867</v>
      </c>
      <c r="AFU4" s="6" t="s">
        <v>868</v>
      </c>
      <c r="AFV4" t="s">
        <v>869</v>
      </c>
      <c r="AFW4" s="6" t="s">
        <v>870</v>
      </c>
      <c r="AFX4" t="s">
        <v>871</v>
      </c>
      <c r="AFY4" s="6" t="s">
        <v>872</v>
      </c>
      <c r="AFZ4" t="s">
        <v>873</v>
      </c>
      <c r="AGA4" s="6" t="s">
        <v>874</v>
      </c>
      <c r="AGB4" t="s">
        <v>875</v>
      </c>
      <c r="AGC4" s="6" t="s">
        <v>876</v>
      </c>
      <c r="AGD4" t="s">
        <v>877</v>
      </c>
      <c r="AGE4" s="6" t="s">
        <v>878</v>
      </c>
      <c r="AGF4" t="s">
        <v>879</v>
      </c>
      <c r="AGG4" s="6" t="s">
        <v>880</v>
      </c>
      <c r="AGH4" t="s">
        <v>881</v>
      </c>
      <c r="AGI4" s="6" t="s">
        <v>882</v>
      </c>
      <c r="AGJ4" t="s">
        <v>883</v>
      </c>
      <c r="AGK4" s="6" t="s">
        <v>884</v>
      </c>
      <c r="AGL4" t="s">
        <v>885</v>
      </c>
      <c r="AGM4" t="s">
        <v>886</v>
      </c>
      <c r="AGN4" t="s">
        <v>887</v>
      </c>
      <c r="AGO4" t="s">
        <v>888</v>
      </c>
      <c r="AGP4" t="s">
        <v>889</v>
      </c>
      <c r="AGQ4" t="s">
        <v>890</v>
      </c>
      <c r="AGR4" t="s">
        <v>891</v>
      </c>
      <c r="AGS4" t="s">
        <v>892</v>
      </c>
      <c r="AGT4" t="s">
        <v>893</v>
      </c>
      <c r="AGU4" t="s">
        <v>894</v>
      </c>
      <c r="AGV4" t="s">
        <v>895</v>
      </c>
      <c r="AGW4" t="s">
        <v>896</v>
      </c>
      <c r="AGX4" t="s">
        <v>897</v>
      </c>
      <c r="AGY4" t="s">
        <v>898</v>
      </c>
      <c r="AGZ4" t="s">
        <v>899</v>
      </c>
      <c r="AHA4" t="s">
        <v>900</v>
      </c>
      <c r="AHB4" t="s">
        <v>901</v>
      </c>
      <c r="AHC4" t="s">
        <v>902</v>
      </c>
      <c r="AHD4" t="s">
        <v>903</v>
      </c>
      <c r="AHE4" t="s">
        <v>904</v>
      </c>
      <c r="AHF4" t="s">
        <v>905</v>
      </c>
      <c r="AHG4" t="s">
        <v>906</v>
      </c>
      <c r="AHH4" t="s">
        <v>907</v>
      </c>
      <c r="AHI4" t="s">
        <v>908</v>
      </c>
      <c r="AHJ4" t="s">
        <v>909</v>
      </c>
      <c r="AHK4" t="s">
        <v>910</v>
      </c>
      <c r="AHL4" t="s">
        <v>911</v>
      </c>
      <c r="AHM4" t="s">
        <v>912</v>
      </c>
      <c r="AHN4" t="s">
        <v>913</v>
      </c>
      <c r="AHO4" t="s">
        <v>914</v>
      </c>
      <c r="AHP4" t="s">
        <v>915</v>
      </c>
      <c r="AHQ4" t="s">
        <v>916</v>
      </c>
      <c r="AHR4" t="s">
        <v>917</v>
      </c>
      <c r="AHS4" t="s">
        <v>918</v>
      </c>
      <c r="AHT4" t="s">
        <v>919</v>
      </c>
      <c r="AHU4" t="s">
        <v>920</v>
      </c>
      <c r="AHV4" t="s">
        <v>921</v>
      </c>
      <c r="AHW4" t="s">
        <v>922</v>
      </c>
      <c r="AHX4" t="s">
        <v>923</v>
      </c>
      <c r="AHY4" t="s">
        <v>924</v>
      </c>
      <c r="AHZ4" t="s">
        <v>925</v>
      </c>
      <c r="AIA4" t="s">
        <v>926</v>
      </c>
      <c r="AIB4" t="s">
        <v>927</v>
      </c>
      <c r="AIC4" t="s">
        <v>928</v>
      </c>
      <c r="AID4" t="s">
        <v>929</v>
      </c>
      <c r="AIE4" t="s">
        <v>930</v>
      </c>
      <c r="AIF4" t="s">
        <v>931</v>
      </c>
      <c r="AIG4" t="s">
        <v>932</v>
      </c>
      <c r="AIH4" t="s">
        <v>933</v>
      </c>
      <c r="AII4" t="s">
        <v>934</v>
      </c>
      <c r="AIJ4" t="s">
        <v>935</v>
      </c>
      <c r="AIK4" t="s">
        <v>936</v>
      </c>
      <c r="AIL4" t="s">
        <v>937</v>
      </c>
      <c r="AIM4" t="s">
        <v>938</v>
      </c>
      <c r="AIN4" t="s">
        <v>939</v>
      </c>
      <c r="AIO4" t="s">
        <v>940</v>
      </c>
      <c r="AIP4" t="s">
        <v>941</v>
      </c>
      <c r="AIQ4" t="s">
        <v>942</v>
      </c>
      <c r="AIR4" t="s">
        <v>943</v>
      </c>
      <c r="AIS4" t="s">
        <v>944</v>
      </c>
      <c r="AIT4" t="s">
        <v>945</v>
      </c>
      <c r="AIU4" t="s">
        <v>946</v>
      </c>
      <c r="AIV4" t="s">
        <v>947</v>
      </c>
      <c r="AIW4" t="s">
        <v>948</v>
      </c>
      <c r="AIX4" t="s">
        <v>949</v>
      </c>
      <c r="AIY4" t="s">
        <v>950</v>
      </c>
      <c r="AIZ4" t="s">
        <v>951</v>
      </c>
      <c r="AJA4" t="s">
        <v>952</v>
      </c>
      <c r="AJB4" t="s">
        <v>953</v>
      </c>
      <c r="AJC4" t="s">
        <v>954</v>
      </c>
      <c r="AJD4" t="s">
        <v>955</v>
      </c>
      <c r="AJE4" t="s">
        <v>956</v>
      </c>
      <c r="AJF4" t="s">
        <v>957</v>
      </c>
      <c r="AJG4" t="s">
        <v>958</v>
      </c>
      <c r="AJH4" t="s">
        <v>959</v>
      </c>
      <c r="AJI4" t="s">
        <v>960</v>
      </c>
      <c r="AJJ4" t="s">
        <v>961</v>
      </c>
      <c r="AJK4" t="s">
        <v>962</v>
      </c>
      <c r="AJL4" t="s">
        <v>963</v>
      </c>
      <c r="AJM4" t="s">
        <v>964</v>
      </c>
      <c r="AJN4" t="s">
        <v>965</v>
      </c>
      <c r="AJO4" t="s">
        <v>966</v>
      </c>
      <c r="AJP4" t="s">
        <v>967</v>
      </c>
      <c r="AJQ4" t="s">
        <v>968</v>
      </c>
      <c r="AJR4" t="s">
        <v>969</v>
      </c>
      <c r="AJS4" t="s">
        <v>970</v>
      </c>
      <c r="AJT4" t="s">
        <v>971</v>
      </c>
      <c r="AJU4" t="s">
        <v>972</v>
      </c>
      <c r="AJV4" t="s">
        <v>973</v>
      </c>
      <c r="AJW4" t="s">
        <v>974</v>
      </c>
      <c r="AJX4" t="s">
        <v>975</v>
      </c>
      <c r="AJY4" t="s">
        <v>976</v>
      </c>
      <c r="AJZ4" t="s">
        <v>977</v>
      </c>
      <c r="AKA4" t="s">
        <v>978</v>
      </c>
      <c r="AKB4" t="s">
        <v>979</v>
      </c>
      <c r="AKC4" t="s">
        <v>980</v>
      </c>
      <c r="AKD4" t="s">
        <v>981</v>
      </c>
      <c r="AKE4" t="s">
        <v>982</v>
      </c>
      <c r="AKF4" t="s">
        <v>983</v>
      </c>
      <c r="AKG4" t="s">
        <v>984</v>
      </c>
      <c r="AKH4" t="s">
        <v>985</v>
      </c>
      <c r="AKI4" t="s">
        <v>986</v>
      </c>
      <c r="AKJ4" t="s">
        <v>987</v>
      </c>
      <c r="AKK4" t="s">
        <v>988</v>
      </c>
      <c r="AKL4" t="s">
        <v>989</v>
      </c>
      <c r="AKM4" t="s">
        <v>990</v>
      </c>
      <c r="AKN4" t="s">
        <v>991</v>
      </c>
      <c r="AKO4" t="s">
        <v>992</v>
      </c>
      <c r="AKP4" t="s">
        <v>993</v>
      </c>
      <c r="AKQ4" t="s">
        <v>994</v>
      </c>
      <c r="AKR4" t="s">
        <v>995</v>
      </c>
      <c r="AKS4" t="s">
        <v>996</v>
      </c>
      <c r="AKT4" t="s">
        <v>997</v>
      </c>
      <c r="AKU4" t="s">
        <v>998</v>
      </c>
      <c r="AKV4" t="s">
        <v>999</v>
      </c>
      <c r="AKW4" t="s">
        <v>1000</v>
      </c>
      <c r="AKX4" t="s">
        <v>1001</v>
      </c>
      <c r="AKY4" t="s">
        <v>1002</v>
      </c>
      <c r="AKZ4" t="s">
        <v>1003</v>
      </c>
      <c r="ALA4" t="s">
        <v>1004</v>
      </c>
      <c r="ALB4" t="s">
        <v>1005</v>
      </c>
      <c r="ALC4" t="s">
        <v>1006</v>
      </c>
      <c r="ALD4" t="s">
        <v>1007</v>
      </c>
      <c r="ALE4" t="s">
        <v>1008</v>
      </c>
      <c r="ALF4" t="s">
        <v>1009</v>
      </c>
      <c r="ALG4" t="s">
        <v>1010</v>
      </c>
      <c r="ALH4" t="s">
        <v>1011</v>
      </c>
      <c r="ALI4" t="s">
        <v>1012</v>
      </c>
      <c r="ALJ4" t="s">
        <v>1013</v>
      </c>
      <c r="ALK4" t="s">
        <v>1014</v>
      </c>
      <c r="ALL4" t="s">
        <v>1015</v>
      </c>
      <c r="ALM4" t="s">
        <v>1016</v>
      </c>
      <c r="ALN4" t="s">
        <v>1017</v>
      </c>
      <c r="ALO4" t="s">
        <v>1018</v>
      </c>
      <c r="ALP4" t="s">
        <v>1019</v>
      </c>
      <c r="ALQ4" t="s">
        <v>1020</v>
      </c>
      <c r="ALR4" t="s">
        <v>1021</v>
      </c>
      <c r="ALS4" t="s">
        <v>1022</v>
      </c>
      <c r="ALT4" t="s">
        <v>1023</v>
      </c>
      <c r="ALU4" t="s">
        <v>1024</v>
      </c>
      <c r="ALV4" t="s">
        <v>1025</v>
      </c>
      <c r="ALW4" t="s">
        <v>1026</v>
      </c>
      <c r="ALX4" t="s">
        <v>1027</v>
      </c>
      <c r="ALY4" t="s">
        <v>1028</v>
      </c>
      <c r="ALZ4" t="s">
        <v>1029</v>
      </c>
      <c r="AMA4" t="s">
        <v>1030</v>
      </c>
      <c r="AMB4" t="s">
        <v>1031</v>
      </c>
      <c r="AMC4" t="s">
        <v>1032</v>
      </c>
      <c r="AMD4" t="s">
        <v>1033</v>
      </c>
      <c r="AME4" t="s">
        <v>1034</v>
      </c>
      <c r="AMF4" t="s">
        <v>1035</v>
      </c>
      <c r="AMG4" t="s">
        <v>1036</v>
      </c>
      <c r="AMH4" t="s">
        <v>1037</v>
      </c>
      <c r="AMI4" t="s">
        <v>1038</v>
      </c>
      <c r="AMJ4" t="s">
        <v>1039</v>
      </c>
      <c r="AMK4" t="s">
        <v>1040</v>
      </c>
      <c r="AML4" t="s">
        <v>1041</v>
      </c>
      <c r="AMM4" t="s">
        <v>1042</v>
      </c>
      <c r="AMN4" t="s">
        <v>1043</v>
      </c>
      <c r="AMO4" t="s">
        <v>1044</v>
      </c>
      <c r="AMP4" t="s">
        <v>1045</v>
      </c>
      <c r="AMQ4" t="s">
        <v>1046</v>
      </c>
      <c r="AMR4" t="s">
        <v>1047</v>
      </c>
      <c r="AMS4" t="s">
        <v>1048</v>
      </c>
      <c r="AMT4" t="s">
        <v>1049</v>
      </c>
      <c r="AMU4" t="s">
        <v>1050</v>
      </c>
      <c r="AMV4" t="s">
        <v>1051</v>
      </c>
      <c r="AMW4" t="s">
        <v>1052</v>
      </c>
      <c r="AMX4" t="s">
        <v>1053</v>
      </c>
      <c r="AMY4" t="s">
        <v>1054</v>
      </c>
      <c r="AMZ4" t="s">
        <v>1055</v>
      </c>
      <c r="ANA4" t="s">
        <v>1056</v>
      </c>
      <c r="ANB4" t="s">
        <v>1057</v>
      </c>
      <c r="ANC4" t="s">
        <v>1058</v>
      </c>
      <c r="AND4" t="s">
        <v>1059</v>
      </c>
      <c r="ANE4" t="s">
        <v>1060</v>
      </c>
      <c r="ANF4" t="s">
        <v>1061</v>
      </c>
      <c r="ANG4" t="s">
        <v>1062</v>
      </c>
      <c r="ANH4" t="s">
        <v>1063</v>
      </c>
      <c r="ANI4" t="s">
        <v>1064</v>
      </c>
      <c r="ANJ4" t="s">
        <v>1065</v>
      </c>
      <c r="ANK4" t="s">
        <v>1066</v>
      </c>
      <c r="ANL4" t="s">
        <v>1067</v>
      </c>
      <c r="ANM4" t="s">
        <v>1068</v>
      </c>
      <c r="ANN4" t="s">
        <v>1069</v>
      </c>
      <c r="ANO4" t="s">
        <v>1070</v>
      </c>
      <c r="ANP4" t="s">
        <v>1071</v>
      </c>
      <c r="ANQ4" t="s">
        <v>1072</v>
      </c>
      <c r="ANR4" t="s">
        <v>1073</v>
      </c>
      <c r="ANS4" t="s">
        <v>1074</v>
      </c>
      <c r="ANT4" t="s">
        <v>1075</v>
      </c>
      <c r="ANU4" t="s">
        <v>1076</v>
      </c>
      <c r="ANV4" t="s">
        <v>1077</v>
      </c>
      <c r="ANW4" t="s">
        <v>1078</v>
      </c>
      <c r="ANX4" t="s">
        <v>1079</v>
      </c>
      <c r="ANY4" t="s">
        <v>1080</v>
      </c>
      <c r="ANZ4" t="s">
        <v>1081</v>
      </c>
      <c r="AOA4" t="s">
        <v>1082</v>
      </c>
      <c r="AOB4" t="s">
        <v>1083</v>
      </c>
      <c r="AOC4" t="s">
        <v>1084</v>
      </c>
      <c r="AOD4" t="s">
        <v>1085</v>
      </c>
      <c r="AOE4" t="s">
        <v>1086</v>
      </c>
      <c r="AOF4" t="s">
        <v>1087</v>
      </c>
      <c r="AOG4" t="s">
        <v>1088</v>
      </c>
      <c r="AOH4" t="s">
        <v>1089</v>
      </c>
      <c r="AOI4" t="s">
        <v>1090</v>
      </c>
      <c r="AOJ4" t="s">
        <v>1091</v>
      </c>
      <c r="AOK4" t="s">
        <v>1092</v>
      </c>
      <c r="AOL4" t="s">
        <v>1093</v>
      </c>
      <c r="AOM4" t="s">
        <v>1094</v>
      </c>
      <c r="AON4" t="s">
        <v>1095</v>
      </c>
      <c r="AOO4" t="s">
        <v>1096</v>
      </c>
      <c r="AOP4" t="s">
        <v>1097</v>
      </c>
      <c r="AOQ4" t="s">
        <v>1098</v>
      </c>
      <c r="AOR4" t="s">
        <v>1099</v>
      </c>
      <c r="AOS4" t="s">
        <v>1100</v>
      </c>
      <c r="AOT4" t="s">
        <v>1101</v>
      </c>
      <c r="AOU4" t="s">
        <v>1102</v>
      </c>
      <c r="AOV4" t="s">
        <v>1103</v>
      </c>
      <c r="AOW4" t="s">
        <v>1104</v>
      </c>
      <c r="AOX4" t="s">
        <v>1105</v>
      </c>
      <c r="AOY4" t="s">
        <v>1106</v>
      </c>
      <c r="AOZ4" t="s">
        <v>1107</v>
      </c>
      <c r="APA4" t="s">
        <v>1108</v>
      </c>
      <c r="APB4" t="s">
        <v>1109</v>
      </c>
      <c r="APC4" t="s">
        <v>1110</v>
      </c>
      <c r="APD4" t="s">
        <v>1111</v>
      </c>
      <c r="APE4" t="s">
        <v>1112</v>
      </c>
      <c r="APF4" t="s">
        <v>1113</v>
      </c>
      <c r="APG4" t="s">
        <v>1114</v>
      </c>
      <c r="APH4" t="s">
        <v>1115</v>
      </c>
      <c r="API4" t="s">
        <v>1116</v>
      </c>
      <c r="APJ4" t="s">
        <v>1117</v>
      </c>
      <c r="APK4" t="s">
        <v>1118</v>
      </c>
      <c r="APL4" t="s">
        <v>1119</v>
      </c>
      <c r="APM4" t="s">
        <v>1120</v>
      </c>
      <c r="APN4" t="s">
        <v>1121</v>
      </c>
      <c r="APO4" t="s">
        <v>1122</v>
      </c>
      <c r="APP4" t="s">
        <v>1123</v>
      </c>
      <c r="APQ4" t="s">
        <v>1124</v>
      </c>
      <c r="APR4" t="s">
        <v>1125</v>
      </c>
      <c r="APS4" t="s">
        <v>1126</v>
      </c>
      <c r="APT4" t="s">
        <v>1127</v>
      </c>
      <c r="APU4" t="s">
        <v>1128</v>
      </c>
      <c r="APV4" t="s">
        <v>1129</v>
      </c>
      <c r="APW4" t="s">
        <v>1130</v>
      </c>
      <c r="APX4" t="s">
        <v>1131</v>
      </c>
      <c r="APY4" t="s">
        <v>1132</v>
      </c>
      <c r="APZ4" t="s">
        <v>1133</v>
      </c>
      <c r="AQA4" t="s">
        <v>1134</v>
      </c>
      <c r="AQB4" t="s">
        <v>1135</v>
      </c>
      <c r="AQC4" t="s">
        <v>1136</v>
      </c>
      <c r="AQD4" t="s">
        <v>1137</v>
      </c>
      <c r="AQE4" t="s">
        <v>1138</v>
      </c>
      <c r="AQF4" t="s">
        <v>1139</v>
      </c>
      <c r="AQG4" t="s">
        <v>1140</v>
      </c>
      <c r="AQH4" t="s">
        <v>1141</v>
      </c>
      <c r="AQI4" t="s">
        <v>1142</v>
      </c>
      <c r="AQJ4" t="s">
        <v>1143</v>
      </c>
      <c r="AQK4" t="s">
        <v>1144</v>
      </c>
      <c r="AQL4" t="s">
        <v>1145</v>
      </c>
      <c r="AQM4" t="s">
        <v>1146</v>
      </c>
      <c r="AQN4" t="s">
        <v>1147</v>
      </c>
      <c r="AQO4" t="s">
        <v>1148</v>
      </c>
      <c r="AQP4" t="s">
        <v>1149</v>
      </c>
      <c r="AQQ4" t="s">
        <v>1150</v>
      </c>
      <c r="AQR4" t="s">
        <v>1151</v>
      </c>
      <c r="AQS4" t="s">
        <v>1152</v>
      </c>
      <c r="AQT4" t="s">
        <v>1153</v>
      </c>
      <c r="AQU4" t="s">
        <v>1154</v>
      </c>
      <c r="AQV4" t="s">
        <v>1155</v>
      </c>
      <c r="AQW4" t="s">
        <v>1156</v>
      </c>
      <c r="AQX4" t="s">
        <v>1157</v>
      </c>
      <c r="AQY4" t="s">
        <v>1158</v>
      </c>
      <c r="AQZ4" t="s">
        <v>1159</v>
      </c>
      <c r="ARA4" t="s">
        <v>1160</v>
      </c>
      <c r="ARB4" t="s">
        <v>1161</v>
      </c>
      <c r="ARC4" t="s">
        <v>1162</v>
      </c>
      <c r="ARD4" t="s">
        <v>1163</v>
      </c>
      <c r="ARE4" t="s">
        <v>1164</v>
      </c>
      <c r="ARF4" t="s">
        <v>1165</v>
      </c>
      <c r="ARG4" t="s">
        <v>1166</v>
      </c>
      <c r="ARH4" t="s">
        <v>1167</v>
      </c>
      <c r="ARI4" t="s">
        <v>1168</v>
      </c>
      <c r="ARJ4" t="s">
        <v>1169</v>
      </c>
      <c r="ARK4" t="s">
        <v>1170</v>
      </c>
      <c r="ARL4" t="s">
        <v>1171</v>
      </c>
      <c r="ARM4" t="s">
        <v>1172</v>
      </c>
      <c r="ARN4" t="s">
        <v>1173</v>
      </c>
      <c r="ARO4" t="s">
        <v>1174</v>
      </c>
      <c r="ARP4" t="s">
        <v>1175</v>
      </c>
      <c r="ARQ4" t="s">
        <v>1176</v>
      </c>
      <c r="ARR4" t="s">
        <v>1177</v>
      </c>
      <c r="ARS4" t="s">
        <v>1178</v>
      </c>
      <c r="ART4" t="s">
        <v>1179</v>
      </c>
      <c r="ARU4" t="s">
        <v>1180</v>
      </c>
      <c r="ARV4" t="s">
        <v>1181</v>
      </c>
      <c r="ARW4" t="s">
        <v>1182</v>
      </c>
      <c r="ARX4" t="s">
        <v>1183</v>
      </c>
      <c r="ARY4" t="s">
        <v>1184</v>
      </c>
      <c r="ARZ4" t="s">
        <v>1185</v>
      </c>
      <c r="ASA4" t="s">
        <v>1186</v>
      </c>
      <c r="ASB4" t="s">
        <v>1187</v>
      </c>
      <c r="ASC4" t="s">
        <v>1188</v>
      </c>
      <c r="ASD4" t="s">
        <v>1189</v>
      </c>
      <c r="ASE4" t="s">
        <v>1190</v>
      </c>
      <c r="ASF4" t="s">
        <v>1191</v>
      </c>
      <c r="ASG4" t="s">
        <v>1192</v>
      </c>
      <c r="ASH4" t="s">
        <v>1193</v>
      </c>
    </row>
    <row r="5" spans="1:1178" x14ac:dyDescent="0.25">
      <c r="A5">
        <v>1</v>
      </c>
      <c r="B5">
        <v>22400</v>
      </c>
      <c r="C5">
        <v>0</v>
      </c>
      <c r="D5">
        <v>0</v>
      </c>
      <c r="E5">
        <v>0</v>
      </c>
      <c r="F5">
        <v>295</v>
      </c>
      <c r="G5">
        <v>325</v>
      </c>
      <c r="H5">
        <v>339</v>
      </c>
      <c r="I5">
        <v>330</v>
      </c>
      <c r="J5">
        <v>327</v>
      </c>
      <c r="K5">
        <v>353</v>
      </c>
      <c r="L5">
        <v>338</v>
      </c>
      <c r="M5">
        <v>317</v>
      </c>
      <c r="N5">
        <v>298</v>
      </c>
      <c r="O5">
        <v>305</v>
      </c>
      <c r="P5">
        <v>318</v>
      </c>
      <c r="Q5">
        <v>314</v>
      </c>
      <c r="R5">
        <v>347</v>
      </c>
      <c r="S5">
        <v>350</v>
      </c>
      <c r="T5">
        <v>354</v>
      </c>
      <c r="U5">
        <v>305</v>
      </c>
      <c r="V5">
        <v>324</v>
      </c>
      <c r="W5">
        <v>314</v>
      </c>
      <c r="X5">
        <v>272</v>
      </c>
      <c r="Y5">
        <v>311</v>
      </c>
      <c r="Z5">
        <v>303</v>
      </c>
      <c r="AA5">
        <v>312</v>
      </c>
      <c r="AB5">
        <v>307</v>
      </c>
      <c r="AC5">
        <v>319</v>
      </c>
      <c r="AD5">
        <v>279</v>
      </c>
      <c r="AE5">
        <v>0</v>
      </c>
      <c r="AF5">
        <v>0</v>
      </c>
      <c r="AG5">
        <v>0</v>
      </c>
      <c r="AH5">
        <v>50</v>
      </c>
      <c r="AI5">
        <v>52</v>
      </c>
      <c r="AJ5">
        <v>53</v>
      </c>
      <c r="AK5">
        <v>50</v>
      </c>
      <c r="AL5">
        <v>55</v>
      </c>
      <c r="AM5">
        <v>72</v>
      </c>
      <c r="AN5">
        <v>76</v>
      </c>
      <c r="AO5">
        <v>97</v>
      </c>
      <c r="AP5">
        <v>101</v>
      </c>
      <c r="AQ5">
        <v>98</v>
      </c>
      <c r="AR5">
        <v>127</v>
      </c>
      <c r="AS5">
        <v>110</v>
      </c>
      <c r="AT5">
        <v>112</v>
      </c>
      <c r="AU5">
        <v>103</v>
      </c>
      <c r="AV5">
        <v>106</v>
      </c>
      <c r="AW5">
        <v>112</v>
      </c>
      <c r="AX5">
        <v>106</v>
      </c>
      <c r="AY5">
        <v>127</v>
      </c>
      <c r="AZ5">
        <v>130</v>
      </c>
      <c r="BA5">
        <v>128</v>
      </c>
      <c r="BB5">
        <v>118</v>
      </c>
      <c r="BC5">
        <v>150</v>
      </c>
      <c r="BD5">
        <v>136</v>
      </c>
      <c r="BE5">
        <v>137</v>
      </c>
      <c r="BF5">
        <v>161</v>
      </c>
      <c r="BG5">
        <v>0</v>
      </c>
      <c r="BH5">
        <v>0</v>
      </c>
      <c r="BI5">
        <v>0</v>
      </c>
      <c r="BJ5">
        <v>212</v>
      </c>
      <c r="BK5">
        <v>204</v>
      </c>
      <c r="BL5">
        <v>209</v>
      </c>
      <c r="BM5">
        <v>200</v>
      </c>
      <c r="BN5">
        <v>192</v>
      </c>
      <c r="BO5">
        <v>194</v>
      </c>
      <c r="BP5">
        <v>199</v>
      </c>
      <c r="BQ5">
        <v>188</v>
      </c>
      <c r="BR5">
        <v>181</v>
      </c>
      <c r="BS5">
        <v>174</v>
      </c>
      <c r="BT5">
        <v>180</v>
      </c>
      <c r="BU5">
        <v>211</v>
      </c>
      <c r="BV5">
        <v>179</v>
      </c>
      <c r="BW5">
        <v>218</v>
      </c>
      <c r="BX5">
        <v>201</v>
      </c>
      <c r="BY5">
        <v>202</v>
      </c>
      <c r="BZ5">
        <v>215</v>
      </c>
      <c r="CA5">
        <v>202</v>
      </c>
      <c r="CB5">
        <v>192</v>
      </c>
      <c r="CC5">
        <v>210</v>
      </c>
      <c r="CD5">
        <v>226</v>
      </c>
      <c r="CE5">
        <v>216</v>
      </c>
      <c r="CF5">
        <v>183</v>
      </c>
      <c r="CG5">
        <v>241</v>
      </c>
      <c r="CH5">
        <v>162</v>
      </c>
      <c r="CI5">
        <v>0</v>
      </c>
      <c r="CJ5">
        <v>0</v>
      </c>
      <c r="CK5">
        <v>0</v>
      </c>
      <c r="CL5">
        <v>38</v>
      </c>
      <c r="CM5">
        <v>31</v>
      </c>
      <c r="CN5">
        <v>48</v>
      </c>
      <c r="CO5">
        <v>50</v>
      </c>
      <c r="CP5">
        <v>51</v>
      </c>
      <c r="CQ5">
        <v>41</v>
      </c>
      <c r="CR5">
        <v>49</v>
      </c>
      <c r="CS5">
        <v>60</v>
      </c>
      <c r="CT5">
        <v>53</v>
      </c>
      <c r="CU5">
        <v>53</v>
      </c>
      <c r="CV5">
        <v>50</v>
      </c>
      <c r="CW5">
        <v>67</v>
      </c>
      <c r="CX5">
        <v>58</v>
      </c>
      <c r="CY5">
        <v>60</v>
      </c>
      <c r="CZ5">
        <v>60</v>
      </c>
      <c r="DA5">
        <v>51</v>
      </c>
      <c r="DB5">
        <v>48</v>
      </c>
      <c r="DC5">
        <v>58</v>
      </c>
      <c r="DD5">
        <v>49</v>
      </c>
      <c r="DE5">
        <v>45</v>
      </c>
      <c r="DF5">
        <v>63</v>
      </c>
      <c r="DG5">
        <v>53</v>
      </c>
      <c r="DH5">
        <v>48</v>
      </c>
      <c r="DI5">
        <v>42</v>
      </c>
      <c r="DJ5">
        <v>44</v>
      </c>
      <c r="DK5">
        <v>0</v>
      </c>
      <c r="DL5">
        <v>0</v>
      </c>
      <c r="DM5">
        <v>0</v>
      </c>
      <c r="DN5">
        <v>0</v>
      </c>
      <c r="DO5">
        <v>3</v>
      </c>
      <c r="DP5">
        <v>2</v>
      </c>
      <c r="DQ5">
        <v>1</v>
      </c>
      <c r="DR5">
        <v>0</v>
      </c>
      <c r="DS5">
        <v>1</v>
      </c>
      <c r="DT5">
        <v>2</v>
      </c>
      <c r="DU5">
        <v>3</v>
      </c>
      <c r="DV5">
        <v>5</v>
      </c>
      <c r="DW5">
        <v>1</v>
      </c>
      <c r="DX5">
        <v>1</v>
      </c>
      <c r="DY5">
        <v>4</v>
      </c>
      <c r="DZ5">
        <v>2</v>
      </c>
      <c r="EA5">
        <v>6</v>
      </c>
      <c r="EB5">
        <v>8</v>
      </c>
      <c r="EC5">
        <v>9</v>
      </c>
      <c r="ED5">
        <v>4</v>
      </c>
      <c r="EE5">
        <v>6</v>
      </c>
      <c r="EF5">
        <v>5</v>
      </c>
      <c r="EG5">
        <v>9</v>
      </c>
      <c r="EH5">
        <v>8</v>
      </c>
      <c r="EI5">
        <v>2</v>
      </c>
      <c r="EJ5">
        <v>7</v>
      </c>
      <c r="EK5">
        <v>8</v>
      </c>
      <c r="EL5">
        <v>7</v>
      </c>
      <c r="EM5">
        <v>0</v>
      </c>
      <c r="EN5">
        <v>0</v>
      </c>
      <c r="EO5">
        <v>0</v>
      </c>
      <c r="EP5">
        <v>10</v>
      </c>
      <c r="EQ5">
        <v>5</v>
      </c>
      <c r="ER5">
        <v>10</v>
      </c>
      <c r="ES5">
        <v>15</v>
      </c>
      <c r="ET5">
        <v>10</v>
      </c>
      <c r="EU5">
        <v>0</v>
      </c>
      <c r="EV5">
        <v>10</v>
      </c>
      <c r="EW5">
        <v>10</v>
      </c>
      <c r="EX5">
        <v>10</v>
      </c>
      <c r="EY5">
        <v>30</v>
      </c>
      <c r="EZ5">
        <v>5</v>
      </c>
      <c r="FA5">
        <v>10</v>
      </c>
      <c r="FB5">
        <v>5</v>
      </c>
      <c r="FC5">
        <v>15</v>
      </c>
      <c r="FD5">
        <v>25</v>
      </c>
      <c r="FE5">
        <v>35</v>
      </c>
      <c r="FF5">
        <v>25</v>
      </c>
      <c r="FG5">
        <v>30</v>
      </c>
      <c r="FH5">
        <v>45</v>
      </c>
      <c r="FI5">
        <v>10</v>
      </c>
      <c r="FJ5">
        <v>45</v>
      </c>
      <c r="FK5">
        <v>50</v>
      </c>
      <c r="FL5">
        <v>20</v>
      </c>
      <c r="FM5">
        <v>35</v>
      </c>
      <c r="FN5">
        <v>25</v>
      </c>
      <c r="FO5">
        <v>0</v>
      </c>
      <c r="FP5">
        <v>0</v>
      </c>
      <c r="FQ5">
        <v>4508</v>
      </c>
      <c r="FR5">
        <v>5088</v>
      </c>
      <c r="FS5">
        <v>5542</v>
      </c>
      <c r="FT5">
        <v>5865</v>
      </c>
      <c r="FU5">
        <v>6214</v>
      </c>
      <c r="FV5">
        <v>6546</v>
      </c>
      <c r="FW5">
        <v>6764</v>
      </c>
      <c r="FX5">
        <v>6980</v>
      </c>
      <c r="FY5">
        <v>7162</v>
      </c>
      <c r="FZ5">
        <v>7258</v>
      </c>
      <c r="GA5">
        <v>7392</v>
      </c>
      <c r="GB5">
        <v>7524</v>
      </c>
      <c r="GC5">
        <v>7634</v>
      </c>
      <c r="GD5">
        <v>7771</v>
      </c>
      <c r="GE5">
        <v>7911</v>
      </c>
      <c r="GF5">
        <v>7967</v>
      </c>
      <c r="GG5">
        <v>7982</v>
      </c>
      <c r="GH5">
        <v>8005</v>
      </c>
      <c r="GI5">
        <v>8115</v>
      </c>
      <c r="GJ5">
        <v>8128</v>
      </c>
      <c r="GK5">
        <v>8096</v>
      </c>
      <c r="GL5">
        <v>8113</v>
      </c>
      <c r="GM5">
        <v>8151</v>
      </c>
      <c r="GN5">
        <v>8181</v>
      </c>
      <c r="GO5">
        <v>8187</v>
      </c>
      <c r="GP5">
        <v>8216</v>
      </c>
      <c r="GQ5">
        <v>0</v>
      </c>
      <c r="GR5">
        <v>0</v>
      </c>
      <c r="GS5">
        <v>826</v>
      </c>
      <c r="GT5">
        <v>952</v>
      </c>
      <c r="GU5">
        <v>1135</v>
      </c>
      <c r="GV5">
        <v>1329</v>
      </c>
      <c r="GW5">
        <v>1461</v>
      </c>
      <c r="GX5">
        <v>1624</v>
      </c>
      <c r="GY5">
        <v>1838</v>
      </c>
      <c r="GZ5">
        <v>2002</v>
      </c>
      <c r="HA5">
        <v>2172</v>
      </c>
      <c r="HB5">
        <v>2365</v>
      </c>
      <c r="HC5">
        <v>2528</v>
      </c>
      <c r="HD5">
        <v>2669</v>
      </c>
      <c r="HE5">
        <v>2821</v>
      </c>
      <c r="HF5">
        <v>2944</v>
      </c>
      <c r="HG5">
        <v>3057</v>
      </c>
      <c r="HH5">
        <v>3165</v>
      </c>
      <c r="HI5">
        <v>3302</v>
      </c>
      <c r="HJ5">
        <v>3412</v>
      </c>
      <c r="HK5">
        <v>3480</v>
      </c>
      <c r="HL5">
        <v>3583</v>
      </c>
      <c r="HM5">
        <v>3714</v>
      </c>
      <c r="HN5">
        <v>3819</v>
      </c>
      <c r="HO5">
        <v>3890</v>
      </c>
      <c r="HP5">
        <v>3984</v>
      </c>
      <c r="HQ5">
        <v>4060</v>
      </c>
      <c r="HR5">
        <v>4117</v>
      </c>
      <c r="HS5">
        <v>0</v>
      </c>
      <c r="HT5">
        <v>0</v>
      </c>
      <c r="HU5">
        <v>54</v>
      </c>
      <c r="HV5">
        <v>63</v>
      </c>
      <c r="HW5">
        <v>76</v>
      </c>
      <c r="HX5">
        <v>89</v>
      </c>
      <c r="HY5">
        <v>103</v>
      </c>
      <c r="HZ5">
        <v>119</v>
      </c>
      <c r="IA5">
        <v>137</v>
      </c>
      <c r="IB5">
        <v>167</v>
      </c>
      <c r="IC5">
        <v>191</v>
      </c>
      <c r="ID5">
        <v>216</v>
      </c>
      <c r="IE5">
        <v>232</v>
      </c>
      <c r="IF5">
        <v>255</v>
      </c>
      <c r="IG5">
        <v>271</v>
      </c>
      <c r="IH5">
        <v>283</v>
      </c>
      <c r="II5">
        <v>304</v>
      </c>
      <c r="IJ5">
        <v>336</v>
      </c>
      <c r="IK5">
        <v>360</v>
      </c>
      <c r="IL5">
        <v>394</v>
      </c>
      <c r="IM5">
        <v>427</v>
      </c>
      <c r="IN5">
        <v>455</v>
      </c>
      <c r="IO5">
        <v>459</v>
      </c>
      <c r="IP5">
        <v>484</v>
      </c>
      <c r="IQ5">
        <v>517</v>
      </c>
      <c r="IR5">
        <v>532</v>
      </c>
      <c r="IS5">
        <v>560</v>
      </c>
      <c r="IT5">
        <v>594</v>
      </c>
      <c r="IU5">
        <v>0</v>
      </c>
      <c r="IV5">
        <v>0</v>
      </c>
      <c r="IW5">
        <v>6</v>
      </c>
      <c r="IX5">
        <v>5</v>
      </c>
      <c r="IY5">
        <v>5</v>
      </c>
      <c r="IZ5">
        <v>5</v>
      </c>
      <c r="JA5">
        <v>6</v>
      </c>
      <c r="JB5">
        <v>7</v>
      </c>
      <c r="JC5">
        <v>6</v>
      </c>
      <c r="JD5">
        <v>5</v>
      </c>
      <c r="JE5">
        <v>11</v>
      </c>
      <c r="JF5">
        <v>13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14</v>
      </c>
      <c r="JM5">
        <v>16</v>
      </c>
      <c r="JN5">
        <v>15</v>
      </c>
      <c r="JO5">
        <v>17</v>
      </c>
      <c r="JP5">
        <v>17</v>
      </c>
      <c r="JQ5">
        <v>20</v>
      </c>
      <c r="JR5">
        <v>16</v>
      </c>
      <c r="JS5">
        <v>22</v>
      </c>
      <c r="JT5">
        <v>29</v>
      </c>
      <c r="JU5">
        <v>25</v>
      </c>
      <c r="JV5">
        <v>18</v>
      </c>
      <c r="JW5">
        <v>0</v>
      </c>
      <c r="JX5">
        <v>0</v>
      </c>
      <c r="JY5">
        <v>0</v>
      </c>
      <c r="JZ5">
        <v>7</v>
      </c>
      <c r="KA5">
        <v>10</v>
      </c>
      <c r="KB5">
        <v>20</v>
      </c>
      <c r="KC5">
        <v>35</v>
      </c>
      <c r="KD5">
        <v>44</v>
      </c>
      <c r="KE5">
        <v>54</v>
      </c>
      <c r="KF5">
        <v>65</v>
      </c>
      <c r="KG5">
        <v>77</v>
      </c>
      <c r="KH5">
        <v>91</v>
      </c>
      <c r="KI5">
        <v>113</v>
      </c>
      <c r="KJ5">
        <v>129</v>
      </c>
      <c r="KK5">
        <v>157</v>
      </c>
      <c r="KL5">
        <v>186</v>
      </c>
      <c r="KM5">
        <v>221</v>
      </c>
      <c r="KN5">
        <v>255</v>
      </c>
      <c r="KO5">
        <v>286</v>
      </c>
      <c r="KP5">
        <v>318</v>
      </c>
      <c r="KQ5">
        <v>346</v>
      </c>
      <c r="KR5">
        <v>384</v>
      </c>
      <c r="KS5">
        <v>427</v>
      </c>
      <c r="KT5">
        <v>456</v>
      </c>
      <c r="KU5">
        <v>499</v>
      </c>
      <c r="KV5">
        <v>524</v>
      </c>
      <c r="KW5">
        <v>560</v>
      </c>
      <c r="KX5">
        <v>601</v>
      </c>
      <c r="KY5">
        <v>0</v>
      </c>
      <c r="KZ5">
        <v>0</v>
      </c>
      <c r="LA5">
        <v>0</v>
      </c>
      <c r="LB5">
        <v>258</v>
      </c>
      <c r="LC5">
        <v>489</v>
      </c>
      <c r="LD5">
        <v>705</v>
      </c>
      <c r="LE5">
        <v>920</v>
      </c>
      <c r="LF5">
        <v>1105</v>
      </c>
      <c r="LG5">
        <v>1300</v>
      </c>
      <c r="LH5">
        <v>1487</v>
      </c>
      <c r="LI5">
        <v>1687</v>
      </c>
      <c r="LJ5">
        <v>1883</v>
      </c>
      <c r="LK5">
        <v>2040</v>
      </c>
      <c r="LL5">
        <v>2212</v>
      </c>
      <c r="LM5">
        <v>2373</v>
      </c>
      <c r="LN5">
        <v>2507</v>
      </c>
      <c r="LO5">
        <v>2648</v>
      </c>
      <c r="LP5">
        <v>2787</v>
      </c>
      <c r="LQ5">
        <v>2907</v>
      </c>
      <c r="LR5">
        <v>3038</v>
      </c>
      <c r="LS5">
        <v>3164</v>
      </c>
      <c r="LT5">
        <v>3315</v>
      </c>
      <c r="LU5">
        <v>3428</v>
      </c>
      <c r="LV5">
        <v>3555</v>
      </c>
      <c r="LW5">
        <v>3667</v>
      </c>
      <c r="LX5">
        <v>3792</v>
      </c>
      <c r="LY5">
        <v>3905</v>
      </c>
      <c r="LZ5">
        <v>4030</v>
      </c>
      <c r="MA5">
        <v>0</v>
      </c>
      <c r="MB5">
        <v>0</v>
      </c>
      <c r="MC5">
        <v>1469</v>
      </c>
      <c r="MD5">
        <v>1488</v>
      </c>
      <c r="ME5">
        <v>1508</v>
      </c>
      <c r="MF5">
        <v>1524</v>
      </c>
      <c r="MG5">
        <v>1545</v>
      </c>
      <c r="MH5">
        <v>1573</v>
      </c>
      <c r="MI5">
        <v>1590</v>
      </c>
      <c r="MJ5">
        <v>1583</v>
      </c>
      <c r="MK5">
        <v>1576</v>
      </c>
      <c r="ML5">
        <v>1575</v>
      </c>
      <c r="MM5">
        <v>1554</v>
      </c>
      <c r="MN5">
        <v>1572</v>
      </c>
      <c r="MO5">
        <v>1583</v>
      </c>
      <c r="MP5">
        <v>1606</v>
      </c>
      <c r="MQ5">
        <v>1573</v>
      </c>
      <c r="MR5">
        <v>1584</v>
      </c>
      <c r="MS5">
        <v>1584</v>
      </c>
      <c r="MT5">
        <v>1579</v>
      </c>
      <c r="MU5">
        <v>1613</v>
      </c>
      <c r="MV5">
        <v>1611</v>
      </c>
      <c r="MW5">
        <v>1626</v>
      </c>
      <c r="MX5">
        <v>1632</v>
      </c>
      <c r="MY5">
        <v>1632</v>
      </c>
      <c r="MZ5">
        <v>1649</v>
      </c>
      <c r="NA5">
        <v>1608</v>
      </c>
      <c r="NB5">
        <v>1595</v>
      </c>
      <c r="NC5">
        <v>0</v>
      </c>
      <c r="ND5">
        <v>0</v>
      </c>
      <c r="NE5">
        <v>0</v>
      </c>
      <c r="NF5">
        <v>54</v>
      </c>
      <c r="NG5">
        <v>100</v>
      </c>
      <c r="NH5">
        <v>152</v>
      </c>
      <c r="NI5">
        <v>206</v>
      </c>
      <c r="NJ5">
        <v>252</v>
      </c>
      <c r="NK5">
        <v>302</v>
      </c>
      <c r="NL5">
        <v>356</v>
      </c>
      <c r="NM5">
        <v>409</v>
      </c>
      <c r="NN5">
        <v>466</v>
      </c>
      <c r="NO5">
        <v>532</v>
      </c>
      <c r="NP5">
        <v>586</v>
      </c>
      <c r="NQ5">
        <v>637</v>
      </c>
      <c r="NR5">
        <v>711</v>
      </c>
      <c r="NS5">
        <v>778</v>
      </c>
      <c r="NT5">
        <v>853</v>
      </c>
      <c r="NU5">
        <v>904</v>
      </c>
      <c r="NV5">
        <v>973</v>
      </c>
      <c r="NW5">
        <v>1039</v>
      </c>
      <c r="NX5">
        <v>1112</v>
      </c>
      <c r="NY5">
        <v>1193</v>
      </c>
      <c r="NZ5">
        <v>1263</v>
      </c>
      <c r="OA5">
        <v>1345</v>
      </c>
      <c r="OB5">
        <v>1425</v>
      </c>
      <c r="OC5">
        <v>1509</v>
      </c>
      <c r="OD5">
        <v>1588</v>
      </c>
      <c r="OE5">
        <v>0</v>
      </c>
      <c r="OF5">
        <v>0</v>
      </c>
      <c r="OG5">
        <v>2218</v>
      </c>
      <c r="OH5">
        <v>2313</v>
      </c>
      <c r="OI5">
        <v>2430</v>
      </c>
      <c r="OJ5">
        <v>2539</v>
      </c>
      <c r="OK5">
        <v>2648</v>
      </c>
      <c r="OL5">
        <v>2756</v>
      </c>
      <c r="OM5">
        <v>2851</v>
      </c>
      <c r="ON5">
        <v>2987</v>
      </c>
      <c r="OO5">
        <v>3076</v>
      </c>
      <c r="OP5">
        <v>3199</v>
      </c>
      <c r="OQ5">
        <v>3309</v>
      </c>
      <c r="OR5">
        <v>3412</v>
      </c>
      <c r="OS5">
        <v>3481</v>
      </c>
      <c r="OT5">
        <v>3576</v>
      </c>
      <c r="OU5">
        <v>3665</v>
      </c>
      <c r="OV5">
        <v>3736</v>
      </c>
      <c r="OW5">
        <v>3821</v>
      </c>
      <c r="OX5">
        <v>3880</v>
      </c>
      <c r="OY5">
        <v>3968</v>
      </c>
      <c r="OZ5">
        <v>4069</v>
      </c>
      <c r="PA5">
        <v>4135</v>
      </c>
      <c r="PB5">
        <v>4190</v>
      </c>
      <c r="PC5">
        <v>4242</v>
      </c>
      <c r="PD5">
        <v>4297</v>
      </c>
      <c r="PE5">
        <v>4333</v>
      </c>
      <c r="PF5">
        <v>4359</v>
      </c>
      <c r="PG5">
        <v>0</v>
      </c>
      <c r="PH5">
        <v>0</v>
      </c>
      <c r="PI5">
        <v>0</v>
      </c>
      <c r="PJ5">
        <v>57</v>
      </c>
      <c r="PK5">
        <v>121</v>
      </c>
      <c r="PL5">
        <v>177</v>
      </c>
      <c r="PM5">
        <v>235</v>
      </c>
      <c r="PN5">
        <v>295</v>
      </c>
      <c r="PO5">
        <v>378</v>
      </c>
      <c r="PP5">
        <v>446</v>
      </c>
      <c r="PQ5">
        <v>531</v>
      </c>
      <c r="PR5">
        <v>601</v>
      </c>
      <c r="PS5">
        <v>668</v>
      </c>
      <c r="PT5">
        <v>754</v>
      </c>
      <c r="PU5">
        <v>844</v>
      </c>
      <c r="PV5">
        <v>934</v>
      </c>
      <c r="PW5">
        <v>1038</v>
      </c>
      <c r="PX5">
        <v>1155</v>
      </c>
      <c r="PY5">
        <v>1261</v>
      </c>
      <c r="PZ5">
        <v>1376</v>
      </c>
      <c r="QA5">
        <v>1487</v>
      </c>
      <c r="QB5">
        <v>1590</v>
      </c>
      <c r="QC5">
        <v>1708</v>
      </c>
      <c r="QD5">
        <v>1841</v>
      </c>
      <c r="QE5">
        <v>1967</v>
      </c>
      <c r="QF5">
        <v>2104</v>
      </c>
      <c r="QG5">
        <v>2244</v>
      </c>
      <c r="QH5">
        <v>2370</v>
      </c>
      <c r="QI5">
        <v>0</v>
      </c>
      <c r="QJ5">
        <v>0</v>
      </c>
      <c r="QK5">
        <v>7587</v>
      </c>
      <c r="QL5">
        <v>7878</v>
      </c>
      <c r="QM5">
        <v>8112</v>
      </c>
      <c r="QN5">
        <v>8304</v>
      </c>
      <c r="QO5">
        <v>8457</v>
      </c>
      <c r="QP5">
        <v>8576</v>
      </c>
      <c r="QQ5">
        <v>8750</v>
      </c>
      <c r="QR5">
        <v>8833</v>
      </c>
      <c r="QS5">
        <v>8909</v>
      </c>
      <c r="QT5">
        <v>8994</v>
      </c>
      <c r="QU5">
        <v>9141</v>
      </c>
      <c r="QV5">
        <v>9199</v>
      </c>
      <c r="QW5">
        <v>9286</v>
      </c>
      <c r="QX5">
        <v>9315</v>
      </c>
      <c r="QY5">
        <v>9396</v>
      </c>
      <c r="QZ5">
        <v>9461</v>
      </c>
      <c r="RA5">
        <v>9454</v>
      </c>
      <c r="RB5">
        <v>9522</v>
      </c>
      <c r="RC5">
        <v>9593</v>
      </c>
      <c r="RD5">
        <v>9651</v>
      </c>
      <c r="RE5">
        <v>9693</v>
      </c>
      <c r="RF5">
        <v>9673</v>
      </c>
      <c r="RG5">
        <v>9663</v>
      </c>
      <c r="RH5">
        <v>9693</v>
      </c>
      <c r="RI5">
        <v>9694</v>
      </c>
      <c r="RJ5">
        <v>9741</v>
      </c>
      <c r="RK5">
        <v>0</v>
      </c>
      <c r="RL5">
        <v>0</v>
      </c>
      <c r="RM5">
        <v>8302</v>
      </c>
      <c r="RN5">
        <v>8169</v>
      </c>
      <c r="RO5">
        <v>8137</v>
      </c>
      <c r="RP5">
        <v>8110</v>
      </c>
      <c r="RQ5">
        <v>8085</v>
      </c>
      <c r="RR5">
        <v>8092</v>
      </c>
      <c r="RS5">
        <v>8052</v>
      </c>
      <c r="RT5">
        <v>8072</v>
      </c>
      <c r="RU5">
        <v>8038</v>
      </c>
      <c r="RV5">
        <v>8068</v>
      </c>
      <c r="RW5">
        <v>8064</v>
      </c>
      <c r="RX5">
        <v>8094</v>
      </c>
      <c r="RY5">
        <v>8128</v>
      </c>
      <c r="RZ5">
        <v>8169</v>
      </c>
      <c r="SA5">
        <v>8210</v>
      </c>
      <c r="SB5">
        <v>8213</v>
      </c>
      <c r="SC5">
        <v>8297</v>
      </c>
      <c r="SD5">
        <v>8298</v>
      </c>
      <c r="SE5">
        <v>8340</v>
      </c>
      <c r="SF5">
        <v>8342</v>
      </c>
      <c r="SG5">
        <v>8378</v>
      </c>
      <c r="SH5">
        <v>8426</v>
      </c>
      <c r="SI5">
        <v>8447</v>
      </c>
      <c r="SJ5">
        <v>8447</v>
      </c>
      <c r="SK5">
        <v>8444</v>
      </c>
      <c r="SL5">
        <v>8498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1020000</v>
      </c>
      <c r="SU5">
        <v>1020000</v>
      </c>
      <c r="SV5">
        <v>1020000</v>
      </c>
      <c r="SW5">
        <v>1020000</v>
      </c>
      <c r="SX5">
        <v>1000000</v>
      </c>
      <c r="SY5">
        <v>992351.0196</v>
      </c>
      <c r="SZ5">
        <v>980652.01320000004</v>
      </c>
      <c r="TA5">
        <v>966008.76789999998</v>
      </c>
      <c r="TB5">
        <v>954703.68059999996</v>
      </c>
      <c r="TC5">
        <v>943595.47100000002</v>
      </c>
      <c r="TD5">
        <v>922597.03740000003</v>
      </c>
      <c r="TE5">
        <v>897411.72050000005</v>
      </c>
      <c r="TF5">
        <v>873784.07519999996</v>
      </c>
      <c r="TG5">
        <v>859991.36100000003</v>
      </c>
      <c r="TH5">
        <v>836280.62399999995</v>
      </c>
      <c r="TI5">
        <v>808726.38899999997</v>
      </c>
      <c r="TJ5">
        <v>786819.95589999994</v>
      </c>
      <c r="TK5">
        <v>767480.86919999996</v>
      </c>
      <c r="TL5">
        <v>747869.51989999996</v>
      </c>
      <c r="TM5">
        <v>726619.42960000003</v>
      </c>
      <c r="TN5">
        <v>707954.62300000002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355171.07919999998</v>
      </c>
      <c r="TW5">
        <v>390265.22279999999</v>
      </c>
      <c r="TX5">
        <v>412706.39049999998</v>
      </c>
      <c r="TY5">
        <v>434710.08610000001</v>
      </c>
      <c r="TZ5">
        <v>459551.1066</v>
      </c>
      <c r="UA5">
        <v>476916.68440000003</v>
      </c>
      <c r="UB5">
        <v>488851.32370000001</v>
      </c>
      <c r="UC5">
        <v>501642.22240000003</v>
      </c>
      <c r="UD5">
        <v>508266.60749999998</v>
      </c>
      <c r="UE5">
        <v>512403.38059999997</v>
      </c>
      <c r="UF5">
        <v>515054.32370000001</v>
      </c>
      <c r="UG5">
        <v>521697.99440000003</v>
      </c>
      <c r="UH5">
        <v>523376.11119999998</v>
      </c>
      <c r="UI5">
        <v>518259.0478</v>
      </c>
      <c r="UJ5">
        <v>518056.62540000002</v>
      </c>
      <c r="UK5">
        <v>521356.8677</v>
      </c>
      <c r="UL5">
        <v>520481.90210000001</v>
      </c>
      <c r="UM5">
        <v>514716.80920000002</v>
      </c>
      <c r="UN5">
        <v>511800.67580000003</v>
      </c>
      <c r="UO5">
        <v>506372.75890000002</v>
      </c>
      <c r="UP5">
        <v>498526.14870000002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374751.11619999999</v>
      </c>
      <c r="UY5">
        <v>418870.05729999999</v>
      </c>
      <c r="UZ5">
        <v>495721.77429999999</v>
      </c>
      <c r="VA5">
        <v>550449.73490000004</v>
      </c>
      <c r="VB5">
        <v>604367.11600000004</v>
      </c>
      <c r="VC5">
        <v>630228.20440000005</v>
      </c>
      <c r="VD5">
        <v>672531.77150000003</v>
      </c>
      <c r="VE5">
        <v>693912.4693</v>
      </c>
      <c r="VF5">
        <v>703533.22400000005</v>
      </c>
      <c r="VG5">
        <v>733727.05790000001</v>
      </c>
      <c r="VH5">
        <v>787341.2476</v>
      </c>
      <c r="VI5">
        <v>819009.61959999998</v>
      </c>
      <c r="VJ5">
        <v>870252.9399</v>
      </c>
      <c r="VK5">
        <v>915671.98589999997</v>
      </c>
      <c r="VL5">
        <v>947297.13650000002</v>
      </c>
      <c r="VM5">
        <v>927791.28489999997</v>
      </c>
      <c r="VN5">
        <v>949829.68859999999</v>
      </c>
      <c r="VO5">
        <v>985039.61529999995</v>
      </c>
      <c r="VP5">
        <v>984096.21479999996</v>
      </c>
      <c r="VQ5">
        <v>1010000</v>
      </c>
      <c r="VR5">
        <v>1040000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513900.75760000001</v>
      </c>
      <c r="WA5">
        <v>427656.66379999998</v>
      </c>
      <c r="WB5">
        <v>346000.53700000001</v>
      </c>
      <c r="WC5">
        <v>739030.2733</v>
      </c>
      <c r="WD5">
        <v>847960.59600000002</v>
      </c>
      <c r="WE5">
        <v>633279.01119999995</v>
      </c>
      <c r="WF5">
        <v>614833.9915</v>
      </c>
      <c r="WG5">
        <v>596926.20530000003</v>
      </c>
      <c r="WH5">
        <v>579540.00509999995</v>
      </c>
      <c r="WI5">
        <v>562660.19920000003</v>
      </c>
      <c r="WJ5">
        <v>764780.85320000001</v>
      </c>
      <c r="WK5">
        <v>848577.92319999996</v>
      </c>
      <c r="WL5">
        <v>772370.6825</v>
      </c>
      <c r="WM5">
        <v>849857.70889999997</v>
      </c>
      <c r="WN5">
        <v>825104.57169999997</v>
      </c>
      <c r="WO5">
        <v>942438.11730000004</v>
      </c>
      <c r="WP5">
        <v>731990.77069999999</v>
      </c>
      <c r="WQ5">
        <v>977172.14540000004</v>
      </c>
      <c r="WR5">
        <v>1250000</v>
      </c>
      <c r="WS5">
        <v>1050000</v>
      </c>
      <c r="WT5">
        <v>731659.85889999999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34800000</v>
      </c>
      <c r="ZG5">
        <v>34200000</v>
      </c>
      <c r="ZH5">
        <v>33000000</v>
      </c>
      <c r="ZI5">
        <v>31900000</v>
      </c>
      <c r="ZJ5">
        <v>31000000</v>
      </c>
      <c r="ZK5">
        <v>29700000</v>
      </c>
      <c r="ZL5">
        <v>29100000</v>
      </c>
      <c r="ZM5">
        <v>28500000</v>
      </c>
      <c r="ZN5">
        <v>28100000</v>
      </c>
      <c r="ZO5">
        <v>26700000</v>
      </c>
      <c r="ZP5">
        <v>26100000</v>
      </c>
      <c r="ZQ5">
        <v>25300000</v>
      </c>
      <c r="ZR5">
        <v>24500000</v>
      </c>
      <c r="ZS5">
        <v>24300000</v>
      </c>
      <c r="ZT5">
        <v>23600000</v>
      </c>
      <c r="ZU5">
        <v>23100000</v>
      </c>
      <c r="ZV5">
        <v>22500000</v>
      </c>
      <c r="ZW5">
        <v>21800000</v>
      </c>
      <c r="ZX5">
        <v>21400000</v>
      </c>
      <c r="ZY5">
        <v>20300000</v>
      </c>
      <c r="ZZ5">
        <v>19500000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24800000</v>
      </c>
      <c r="ABK5">
        <v>24900000</v>
      </c>
      <c r="ABL5">
        <v>25300000</v>
      </c>
      <c r="ABM5">
        <v>25300000</v>
      </c>
      <c r="ABN5">
        <v>25500000</v>
      </c>
      <c r="ABO5">
        <v>25700000</v>
      </c>
      <c r="ABP5">
        <v>25700000</v>
      </c>
      <c r="ABQ5">
        <v>25400000</v>
      </c>
      <c r="ABR5">
        <v>25400000</v>
      </c>
      <c r="ABS5">
        <v>25200000</v>
      </c>
      <c r="ABT5">
        <v>25000000</v>
      </c>
      <c r="ABU5">
        <v>24800000</v>
      </c>
      <c r="ABV5">
        <v>24500000</v>
      </c>
      <c r="ABW5">
        <v>24300000</v>
      </c>
      <c r="ABX5">
        <v>24200000</v>
      </c>
      <c r="ABY5">
        <v>23900000</v>
      </c>
      <c r="ABZ5">
        <v>23500000</v>
      </c>
      <c r="ACA5">
        <v>23100000</v>
      </c>
      <c r="ACB5">
        <v>22700000</v>
      </c>
      <c r="ACC5">
        <v>22200000</v>
      </c>
      <c r="ACD5">
        <v>21700000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3110000</v>
      </c>
      <c r="ADO5">
        <v>3080000</v>
      </c>
      <c r="ADP5">
        <v>3020000</v>
      </c>
      <c r="ADQ5">
        <v>2960000</v>
      </c>
      <c r="ADR5">
        <v>2900000</v>
      </c>
      <c r="ADS5">
        <v>2860000</v>
      </c>
      <c r="ADT5">
        <v>2800000</v>
      </c>
      <c r="ADU5">
        <v>2740000</v>
      </c>
      <c r="ADV5">
        <v>2670000</v>
      </c>
      <c r="ADW5">
        <v>2610000</v>
      </c>
      <c r="ADX5">
        <v>2550000</v>
      </c>
      <c r="ADY5">
        <v>2480000</v>
      </c>
      <c r="ADZ5">
        <v>2420000</v>
      </c>
      <c r="AEA5">
        <v>2370000</v>
      </c>
      <c r="AEB5">
        <v>2320000</v>
      </c>
      <c r="AEC5">
        <v>2260000</v>
      </c>
      <c r="AED5">
        <v>2190000</v>
      </c>
      <c r="AEE5">
        <v>2120000</v>
      </c>
      <c r="AEF5">
        <v>2070000</v>
      </c>
      <c r="AEG5">
        <v>2010000</v>
      </c>
      <c r="AEH5">
        <v>1960000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6000000</v>
      </c>
      <c r="AEQ5">
        <v>5800000</v>
      </c>
      <c r="AER5">
        <v>5640000</v>
      </c>
      <c r="AES5">
        <v>5460000</v>
      </c>
      <c r="AET5">
        <v>5320000</v>
      </c>
      <c r="AEU5">
        <v>5160000</v>
      </c>
      <c r="AEV5">
        <v>5030000</v>
      </c>
      <c r="AEW5">
        <v>4900000</v>
      </c>
      <c r="AEX5">
        <v>4780000</v>
      </c>
      <c r="AEY5">
        <v>4670000</v>
      </c>
      <c r="AEZ5">
        <v>4530000</v>
      </c>
      <c r="AFA5">
        <v>4450000</v>
      </c>
      <c r="AFB5">
        <v>4320000</v>
      </c>
      <c r="AFC5">
        <v>4210000</v>
      </c>
      <c r="AFD5">
        <v>4090000</v>
      </c>
      <c r="AFE5">
        <v>3990000</v>
      </c>
      <c r="AFF5">
        <v>3900000</v>
      </c>
      <c r="AFG5">
        <v>3790000</v>
      </c>
      <c r="AFH5">
        <v>3680000</v>
      </c>
      <c r="AFI5">
        <v>3570000</v>
      </c>
      <c r="AFJ5">
        <v>3490000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305.71371019999998</v>
      </c>
      <c r="AGU5">
        <v>335.92101450000001</v>
      </c>
      <c r="AGV5">
        <v>355.23726240000002</v>
      </c>
      <c r="AGW5">
        <v>374.17695600000002</v>
      </c>
      <c r="AGX5">
        <v>395.55887869999998</v>
      </c>
      <c r="AGY5">
        <v>410.5063098</v>
      </c>
      <c r="AGZ5">
        <v>420.7790574</v>
      </c>
      <c r="AHA5">
        <v>431.78883070000001</v>
      </c>
      <c r="AHB5">
        <v>437.49077399999999</v>
      </c>
      <c r="AHC5">
        <v>441.05150379999998</v>
      </c>
      <c r="AHD5">
        <v>443.33330460000002</v>
      </c>
      <c r="AHE5">
        <v>449.05184800000001</v>
      </c>
      <c r="AHF5">
        <v>450.49628799999999</v>
      </c>
      <c r="AHG5">
        <v>446.09177269999998</v>
      </c>
      <c r="AHH5">
        <v>445.9175376</v>
      </c>
      <c r="AHI5">
        <v>448.75822299999999</v>
      </c>
      <c r="AHJ5">
        <v>448.00509579999999</v>
      </c>
      <c r="AHK5">
        <v>443.04278879999998</v>
      </c>
      <c r="AHL5">
        <v>440.53272529999998</v>
      </c>
      <c r="AHM5">
        <v>435.86064279999999</v>
      </c>
      <c r="AHN5">
        <v>429.10666850000001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25.601417099999999</v>
      </c>
      <c r="AHW5">
        <v>28.615437239999999</v>
      </c>
      <c r="AHX5">
        <v>33.865622700000003</v>
      </c>
      <c r="AHY5">
        <v>37.604406349999998</v>
      </c>
      <c r="AHZ5">
        <v>41.28781463</v>
      </c>
      <c r="AIA5">
        <v>43.054535209999997</v>
      </c>
      <c r="AIB5">
        <v>45.944536650000003</v>
      </c>
      <c r="AIC5">
        <v>47.405175839999998</v>
      </c>
      <c r="AID5">
        <v>48.062425259999998</v>
      </c>
      <c r="AIE5">
        <v>50.12514075</v>
      </c>
      <c r="AIF5">
        <v>53.78783627</v>
      </c>
      <c r="AIG5">
        <v>55.951285990000002</v>
      </c>
      <c r="AIH5">
        <v>59.452013700000002</v>
      </c>
      <c r="AII5">
        <v>62.554851540000001</v>
      </c>
      <c r="AIJ5">
        <v>64.715348559999995</v>
      </c>
      <c r="AIK5">
        <v>63.382790970000002</v>
      </c>
      <c r="AIL5">
        <v>64.888361849999995</v>
      </c>
      <c r="AIM5">
        <v>67.293755669999996</v>
      </c>
      <c r="AIN5">
        <v>67.229306519999994</v>
      </c>
      <c r="AIO5">
        <v>68.706496189999996</v>
      </c>
      <c r="AIP5">
        <v>70.755302940000007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2.0642891900000002</v>
      </c>
      <c r="AIY5">
        <v>1.717855081</v>
      </c>
      <c r="AIZ5">
        <v>1.389850389</v>
      </c>
      <c r="AJA5">
        <v>2.9686124820000002</v>
      </c>
      <c r="AJB5">
        <v>3.4061749579999998</v>
      </c>
      <c r="AJC5">
        <v>2.5438199830000001</v>
      </c>
      <c r="AJD5">
        <v>2.4697281389999999</v>
      </c>
      <c r="AJE5">
        <v>2.3977943100000001</v>
      </c>
      <c r="AJF5">
        <v>2.327955641</v>
      </c>
      <c r="AJG5">
        <v>2.260151107</v>
      </c>
      <c r="AJH5">
        <v>3.072050049</v>
      </c>
      <c r="AJI5">
        <v>3.4086547010000001</v>
      </c>
      <c r="AJJ5">
        <v>3.1025376520000001</v>
      </c>
      <c r="AJK5">
        <v>3.4137954750000001</v>
      </c>
      <c r="AJL5">
        <v>3.3143645390000001</v>
      </c>
      <c r="AJM5">
        <v>3.7856819399999999</v>
      </c>
      <c r="AJN5">
        <v>2.9403354880000001</v>
      </c>
      <c r="AJO5">
        <v>3.9252051410000002</v>
      </c>
      <c r="AJP5">
        <v>5.0234311170000003</v>
      </c>
      <c r="AJQ5">
        <v>4.204411715</v>
      </c>
      <c r="AJR5">
        <v>2.939006247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155.61378769999999</v>
      </c>
      <c r="AKA5">
        <v>147.4358038</v>
      </c>
      <c r="AKB5">
        <v>162.0904405</v>
      </c>
      <c r="AKC5">
        <v>169.82525469999999</v>
      </c>
      <c r="AKD5">
        <v>169.7436419</v>
      </c>
      <c r="AKE5">
        <v>301.82840449999998</v>
      </c>
      <c r="AKF5">
        <v>240.3337338</v>
      </c>
      <c r="AKG5">
        <v>338.17917979999999</v>
      </c>
      <c r="AKH5">
        <v>335.16062529999999</v>
      </c>
      <c r="AKI5">
        <v>449.35917169999999</v>
      </c>
      <c r="AKJ5">
        <v>403.3825415</v>
      </c>
      <c r="AKK5">
        <v>347.61450459999998</v>
      </c>
      <c r="AKL5">
        <v>345.78349509999998</v>
      </c>
      <c r="AKM5">
        <v>266.95179450000001</v>
      </c>
      <c r="AKN5">
        <v>346.05566099999999</v>
      </c>
      <c r="AKO5">
        <v>416.2193911</v>
      </c>
      <c r="AKP5">
        <v>269.10255100000001</v>
      </c>
      <c r="AKQ5">
        <v>447.72343389999997</v>
      </c>
      <c r="AKR5">
        <v>184.50758289999999</v>
      </c>
      <c r="AKS5">
        <v>276.30138950000003</v>
      </c>
      <c r="AKT5">
        <v>327.20256760000001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92.596146140000002</v>
      </c>
      <c r="AME5">
        <v>90.870745009999993</v>
      </c>
      <c r="AMF5">
        <v>87.835616630000004</v>
      </c>
      <c r="AMG5">
        <v>84.900202890000003</v>
      </c>
      <c r="AMH5">
        <v>82.375079810000003</v>
      </c>
      <c r="AMI5">
        <v>78.909461559999997</v>
      </c>
      <c r="AMJ5">
        <v>77.498515310000002</v>
      </c>
      <c r="AMK5">
        <v>75.767774489999994</v>
      </c>
      <c r="AML5">
        <v>74.629740650000002</v>
      </c>
      <c r="AMM5">
        <v>70.96723575</v>
      </c>
      <c r="AMN5">
        <v>69.382048670000003</v>
      </c>
      <c r="AMO5">
        <v>67.361212300000005</v>
      </c>
      <c r="AMP5">
        <v>65.192798260000004</v>
      </c>
      <c r="AMQ5">
        <v>64.656863810000004</v>
      </c>
      <c r="AMR5">
        <v>62.695819520000001</v>
      </c>
      <c r="AMS5">
        <v>61.436484929999999</v>
      </c>
      <c r="AMT5">
        <v>59.867172650000001</v>
      </c>
      <c r="AMU5">
        <v>58.123468590000002</v>
      </c>
      <c r="AMV5">
        <v>57.018370279999999</v>
      </c>
      <c r="AMW5">
        <v>53.981253369999997</v>
      </c>
      <c r="AMX5">
        <v>51.985279380000001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387.68275679999999</v>
      </c>
      <c r="ANG5">
        <v>364.04083559999998</v>
      </c>
      <c r="ANH5">
        <v>412.57705110000001</v>
      </c>
      <c r="ANI5">
        <v>347.71533490000002</v>
      </c>
      <c r="ANJ5">
        <v>365.08682590000001</v>
      </c>
      <c r="ANK5">
        <v>407.94647639999999</v>
      </c>
      <c r="ANL5">
        <v>340.08317529999999</v>
      </c>
      <c r="ANM5">
        <v>283.6705121</v>
      </c>
      <c r="ANN5">
        <v>374.41251410000001</v>
      </c>
      <c r="ANO5">
        <v>363.09693520000002</v>
      </c>
      <c r="ANP5">
        <v>404.83701170000001</v>
      </c>
      <c r="ANQ5">
        <v>245.16903020000001</v>
      </c>
      <c r="ANR5">
        <v>287.55809770000002</v>
      </c>
      <c r="ANS5">
        <v>249.55488700000001</v>
      </c>
      <c r="ANT5">
        <v>276.30701069999998</v>
      </c>
      <c r="ANU5">
        <v>281.75529039999998</v>
      </c>
      <c r="ANV5">
        <v>192.40674430000001</v>
      </c>
      <c r="ANW5">
        <v>279.65227060000001</v>
      </c>
      <c r="ANX5">
        <v>243.5793031</v>
      </c>
      <c r="ANY5">
        <v>272.21338639999999</v>
      </c>
      <c r="ANZ5">
        <v>210.94616149999999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94.055994679999998</v>
      </c>
      <c r="AOI5">
        <v>94.464201959999997</v>
      </c>
      <c r="AOJ5">
        <v>96.087753660000004</v>
      </c>
      <c r="AOK5">
        <v>96.068702329999994</v>
      </c>
      <c r="AOL5">
        <v>97.000195289999994</v>
      </c>
      <c r="AOM5">
        <v>97.413222649999994</v>
      </c>
      <c r="AON5">
        <v>97.519831370000006</v>
      </c>
      <c r="AOO5">
        <v>96.594126099999997</v>
      </c>
      <c r="AOP5">
        <v>96.340074950000002</v>
      </c>
      <c r="AOQ5">
        <v>95.86194227</v>
      </c>
      <c r="AOR5">
        <v>94.872837070000003</v>
      </c>
      <c r="AOS5">
        <v>94.205190759999994</v>
      </c>
      <c r="AOT5">
        <v>92.873603500000002</v>
      </c>
      <c r="AOU5">
        <v>92.213606920000004</v>
      </c>
      <c r="AOV5">
        <v>91.806580449999998</v>
      </c>
      <c r="AOW5">
        <v>90.578351150000003</v>
      </c>
      <c r="AOX5">
        <v>89.109846399999995</v>
      </c>
      <c r="AOY5">
        <v>87.588101219999999</v>
      </c>
      <c r="AOZ5">
        <v>86.139545580000004</v>
      </c>
      <c r="APA5">
        <v>84.331278990000001</v>
      </c>
      <c r="APB5">
        <v>82.36631611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551.08547490000001</v>
      </c>
      <c r="APK5">
        <v>783.89605389999997</v>
      </c>
      <c r="APL5">
        <v>650.64053950000005</v>
      </c>
      <c r="APM5">
        <v>787.13335810000001</v>
      </c>
      <c r="APN5">
        <v>689.17047179999997</v>
      </c>
      <c r="APO5">
        <v>587.82667449999997</v>
      </c>
      <c r="APP5">
        <v>800.22789130000001</v>
      </c>
      <c r="APQ5">
        <v>719.15520770000001</v>
      </c>
      <c r="APR5">
        <v>768.73406709999995</v>
      </c>
      <c r="APS5">
        <v>792.93473319999998</v>
      </c>
      <c r="APT5">
        <v>918.34147700000005</v>
      </c>
      <c r="APU5">
        <v>751.25660430000005</v>
      </c>
      <c r="APV5">
        <v>830.61842279999996</v>
      </c>
      <c r="APW5">
        <v>733.07051139999999</v>
      </c>
      <c r="APX5">
        <v>628.69757879999997</v>
      </c>
      <c r="APY5">
        <v>728.21278810000001</v>
      </c>
      <c r="APZ5">
        <v>771.63281510000002</v>
      </c>
      <c r="AQA5">
        <v>732.09404410000002</v>
      </c>
      <c r="AQB5">
        <v>789.79946649999999</v>
      </c>
      <c r="AQC5">
        <v>733.65952560000005</v>
      </c>
      <c r="AQD5">
        <v>626.44099140000003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99.590506469999994</v>
      </c>
      <c r="ARO5">
        <v>96.211859500000003</v>
      </c>
      <c r="ARP5">
        <v>93.641588159999998</v>
      </c>
      <c r="ARQ5">
        <v>90.531224519999995</v>
      </c>
      <c r="ARR5">
        <v>88.222438490000002</v>
      </c>
      <c r="ARS5">
        <v>85.610387430000003</v>
      </c>
      <c r="ART5">
        <v>83.426095590000003</v>
      </c>
      <c r="ARU5">
        <v>81.336445429999998</v>
      </c>
      <c r="ARV5">
        <v>79.365757430000002</v>
      </c>
      <c r="ARW5">
        <v>77.440866130000003</v>
      </c>
      <c r="ARX5">
        <v>75.212780240000001</v>
      </c>
      <c r="ARY5">
        <v>73.768964150000002</v>
      </c>
      <c r="ARZ5">
        <v>71.628985630000003</v>
      </c>
      <c r="ASA5">
        <v>69.894692149999997</v>
      </c>
      <c r="ASB5">
        <v>67.875197540000002</v>
      </c>
      <c r="ASC5">
        <v>66.182634719999996</v>
      </c>
      <c r="ASD5">
        <v>64.623120670000006</v>
      </c>
      <c r="ASE5">
        <v>62.897262089999998</v>
      </c>
      <c r="ASF5">
        <v>61.065303</v>
      </c>
      <c r="ASG5">
        <v>59.265645939999999</v>
      </c>
      <c r="ASH5">
        <v>57.907431160000002</v>
      </c>
    </row>
    <row r="6" spans="1:1178" x14ac:dyDescent="0.25">
      <c r="A6">
        <v>2</v>
      </c>
      <c r="B6">
        <v>22400</v>
      </c>
      <c r="C6">
        <v>0</v>
      </c>
      <c r="D6">
        <v>0</v>
      </c>
      <c r="E6">
        <v>0</v>
      </c>
      <c r="F6">
        <v>295</v>
      </c>
      <c r="G6">
        <v>325</v>
      </c>
      <c r="H6">
        <v>338</v>
      </c>
      <c r="I6">
        <v>327</v>
      </c>
      <c r="J6">
        <v>324</v>
      </c>
      <c r="K6">
        <v>350</v>
      </c>
      <c r="L6">
        <v>330</v>
      </c>
      <c r="M6">
        <v>315</v>
      </c>
      <c r="N6">
        <v>296</v>
      </c>
      <c r="O6">
        <v>301</v>
      </c>
      <c r="P6">
        <v>313</v>
      </c>
      <c r="Q6">
        <v>312</v>
      </c>
      <c r="R6">
        <v>344</v>
      </c>
      <c r="S6">
        <v>348</v>
      </c>
      <c r="T6">
        <v>350</v>
      </c>
      <c r="U6">
        <v>303</v>
      </c>
      <c r="V6">
        <v>321</v>
      </c>
      <c r="W6">
        <v>304</v>
      </c>
      <c r="X6">
        <v>268</v>
      </c>
      <c r="Y6">
        <v>309</v>
      </c>
      <c r="Z6">
        <v>300</v>
      </c>
      <c r="AA6">
        <v>309</v>
      </c>
      <c r="AB6">
        <v>302</v>
      </c>
      <c r="AC6">
        <v>311</v>
      </c>
      <c r="AD6">
        <v>275</v>
      </c>
      <c r="AE6">
        <v>0</v>
      </c>
      <c r="AF6">
        <v>0</v>
      </c>
      <c r="AG6">
        <v>0</v>
      </c>
      <c r="AH6">
        <v>50</v>
      </c>
      <c r="AI6">
        <v>52</v>
      </c>
      <c r="AJ6">
        <v>53</v>
      </c>
      <c r="AK6">
        <v>50</v>
      </c>
      <c r="AL6">
        <v>55</v>
      </c>
      <c r="AM6">
        <v>72</v>
      </c>
      <c r="AN6">
        <v>76</v>
      </c>
      <c r="AO6">
        <v>97</v>
      </c>
      <c r="AP6">
        <v>101</v>
      </c>
      <c r="AQ6">
        <v>97</v>
      </c>
      <c r="AR6">
        <v>127</v>
      </c>
      <c r="AS6">
        <v>109</v>
      </c>
      <c r="AT6">
        <v>111</v>
      </c>
      <c r="AU6">
        <v>103</v>
      </c>
      <c r="AV6">
        <v>106</v>
      </c>
      <c r="AW6">
        <v>111</v>
      </c>
      <c r="AX6">
        <v>106</v>
      </c>
      <c r="AY6">
        <v>123</v>
      </c>
      <c r="AZ6">
        <v>128</v>
      </c>
      <c r="BA6">
        <v>128</v>
      </c>
      <c r="BB6">
        <v>118</v>
      </c>
      <c r="BC6">
        <v>148</v>
      </c>
      <c r="BD6">
        <v>136</v>
      </c>
      <c r="BE6">
        <v>135</v>
      </c>
      <c r="BF6">
        <v>159</v>
      </c>
      <c r="BG6">
        <v>0</v>
      </c>
      <c r="BH6">
        <v>0</v>
      </c>
      <c r="BI6">
        <v>0</v>
      </c>
      <c r="BJ6">
        <v>212</v>
      </c>
      <c r="BK6">
        <v>202</v>
      </c>
      <c r="BL6">
        <v>208</v>
      </c>
      <c r="BM6">
        <v>197</v>
      </c>
      <c r="BN6">
        <v>191</v>
      </c>
      <c r="BO6">
        <v>194</v>
      </c>
      <c r="BP6">
        <v>199</v>
      </c>
      <c r="BQ6">
        <v>188</v>
      </c>
      <c r="BR6">
        <v>182</v>
      </c>
      <c r="BS6">
        <v>173</v>
      </c>
      <c r="BT6">
        <v>177</v>
      </c>
      <c r="BU6">
        <v>207</v>
      </c>
      <c r="BV6">
        <v>176</v>
      </c>
      <c r="BW6">
        <v>217</v>
      </c>
      <c r="BX6">
        <v>199</v>
      </c>
      <c r="BY6">
        <v>202</v>
      </c>
      <c r="BZ6">
        <v>214</v>
      </c>
      <c r="CA6">
        <v>198</v>
      </c>
      <c r="CB6">
        <v>190</v>
      </c>
      <c r="CC6">
        <v>210</v>
      </c>
      <c r="CD6">
        <v>223</v>
      </c>
      <c r="CE6">
        <v>213</v>
      </c>
      <c r="CF6">
        <v>181</v>
      </c>
      <c r="CG6">
        <v>236</v>
      </c>
      <c r="CH6">
        <v>161</v>
      </c>
      <c r="CI6">
        <v>0</v>
      </c>
      <c r="CJ6">
        <v>0</v>
      </c>
      <c r="CK6">
        <v>0</v>
      </c>
      <c r="CL6">
        <v>38</v>
      </c>
      <c r="CM6">
        <v>31</v>
      </c>
      <c r="CN6">
        <v>48</v>
      </c>
      <c r="CO6">
        <v>50</v>
      </c>
      <c r="CP6">
        <v>51</v>
      </c>
      <c r="CQ6">
        <v>41</v>
      </c>
      <c r="CR6">
        <v>49</v>
      </c>
      <c r="CS6">
        <v>60</v>
      </c>
      <c r="CT6">
        <v>53</v>
      </c>
      <c r="CU6">
        <v>53</v>
      </c>
      <c r="CV6">
        <v>50</v>
      </c>
      <c r="CW6">
        <v>69</v>
      </c>
      <c r="CX6">
        <v>57</v>
      </c>
      <c r="CY6">
        <v>60</v>
      </c>
      <c r="CZ6">
        <v>60</v>
      </c>
      <c r="DA6">
        <v>50</v>
      </c>
      <c r="DB6">
        <v>47</v>
      </c>
      <c r="DC6">
        <v>58</v>
      </c>
      <c r="DD6">
        <v>49</v>
      </c>
      <c r="DE6">
        <v>45</v>
      </c>
      <c r="DF6">
        <v>62</v>
      </c>
      <c r="DG6">
        <v>52</v>
      </c>
      <c r="DH6">
        <v>48</v>
      </c>
      <c r="DI6">
        <v>41</v>
      </c>
      <c r="DJ6">
        <v>44</v>
      </c>
      <c r="DK6">
        <v>0</v>
      </c>
      <c r="DL6">
        <v>0</v>
      </c>
      <c r="DM6">
        <v>0</v>
      </c>
      <c r="DN6">
        <v>0</v>
      </c>
      <c r="DO6">
        <v>3</v>
      </c>
      <c r="DP6">
        <v>1</v>
      </c>
      <c r="DQ6">
        <v>1</v>
      </c>
      <c r="DR6">
        <v>0</v>
      </c>
      <c r="DS6">
        <v>1</v>
      </c>
      <c r="DT6">
        <v>2</v>
      </c>
      <c r="DU6">
        <v>3</v>
      </c>
      <c r="DV6">
        <v>4</v>
      </c>
      <c r="DW6">
        <v>1</v>
      </c>
      <c r="DX6">
        <v>1</v>
      </c>
      <c r="DY6">
        <v>4</v>
      </c>
      <c r="DZ6">
        <v>2</v>
      </c>
      <c r="EA6">
        <v>6</v>
      </c>
      <c r="EB6">
        <v>7</v>
      </c>
      <c r="EC6">
        <v>9</v>
      </c>
      <c r="ED6">
        <v>4</v>
      </c>
      <c r="EE6">
        <v>6</v>
      </c>
      <c r="EF6">
        <v>4</v>
      </c>
      <c r="EG6">
        <v>9</v>
      </c>
      <c r="EH6">
        <v>7</v>
      </c>
      <c r="EI6">
        <v>2</v>
      </c>
      <c r="EJ6">
        <v>7</v>
      </c>
      <c r="EK6">
        <v>8</v>
      </c>
      <c r="EL6">
        <v>6</v>
      </c>
      <c r="EM6">
        <v>0</v>
      </c>
      <c r="EN6">
        <v>0</v>
      </c>
      <c r="EO6">
        <v>0</v>
      </c>
      <c r="EP6">
        <v>10</v>
      </c>
      <c r="EQ6">
        <v>5</v>
      </c>
      <c r="ER6">
        <v>10</v>
      </c>
      <c r="ES6">
        <v>15</v>
      </c>
      <c r="ET6">
        <v>5</v>
      </c>
      <c r="EU6">
        <v>0</v>
      </c>
      <c r="EV6">
        <v>10</v>
      </c>
      <c r="EW6">
        <v>10</v>
      </c>
      <c r="EX6">
        <v>10</v>
      </c>
      <c r="EY6">
        <v>25</v>
      </c>
      <c r="EZ6">
        <v>5</v>
      </c>
      <c r="FA6">
        <v>10</v>
      </c>
      <c r="FB6">
        <v>5</v>
      </c>
      <c r="FC6">
        <v>15</v>
      </c>
      <c r="FD6">
        <v>25</v>
      </c>
      <c r="FE6">
        <v>35</v>
      </c>
      <c r="FF6">
        <v>25</v>
      </c>
      <c r="FG6">
        <v>30</v>
      </c>
      <c r="FH6">
        <v>40</v>
      </c>
      <c r="FI6">
        <v>5</v>
      </c>
      <c r="FJ6">
        <v>45</v>
      </c>
      <c r="FK6">
        <v>50</v>
      </c>
      <c r="FL6">
        <v>20</v>
      </c>
      <c r="FM6">
        <v>30</v>
      </c>
      <c r="FN6">
        <v>25</v>
      </c>
      <c r="FO6">
        <v>0</v>
      </c>
      <c r="FP6">
        <v>0</v>
      </c>
      <c r="FQ6">
        <v>5576</v>
      </c>
      <c r="FR6">
        <v>6060</v>
      </c>
      <c r="FS6">
        <v>6494</v>
      </c>
      <c r="FT6">
        <v>6819</v>
      </c>
      <c r="FU6">
        <v>7106</v>
      </c>
      <c r="FV6">
        <v>7373</v>
      </c>
      <c r="FW6">
        <v>7641</v>
      </c>
      <c r="FX6">
        <v>7807</v>
      </c>
      <c r="FY6">
        <v>7948</v>
      </c>
      <c r="FZ6">
        <v>8102</v>
      </c>
      <c r="GA6">
        <v>8193</v>
      </c>
      <c r="GB6">
        <v>8308</v>
      </c>
      <c r="GC6">
        <v>8409</v>
      </c>
      <c r="GD6">
        <v>8397</v>
      </c>
      <c r="GE6">
        <v>8483</v>
      </c>
      <c r="GF6">
        <v>8469</v>
      </c>
      <c r="GG6">
        <v>8532</v>
      </c>
      <c r="GH6">
        <v>8447</v>
      </c>
      <c r="GI6">
        <v>8527</v>
      </c>
      <c r="GJ6">
        <v>8566</v>
      </c>
      <c r="GK6">
        <v>8517</v>
      </c>
      <c r="GL6">
        <v>8449</v>
      </c>
      <c r="GM6">
        <v>8409</v>
      </c>
      <c r="GN6">
        <v>8407</v>
      </c>
      <c r="GO6">
        <v>8367</v>
      </c>
      <c r="GP6">
        <v>8335</v>
      </c>
      <c r="GQ6">
        <v>0</v>
      </c>
      <c r="GR6">
        <v>0</v>
      </c>
      <c r="GS6">
        <v>871</v>
      </c>
      <c r="GT6">
        <v>1033</v>
      </c>
      <c r="GU6">
        <v>1220</v>
      </c>
      <c r="GV6">
        <v>1421</v>
      </c>
      <c r="GW6">
        <v>1578</v>
      </c>
      <c r="GX6">
        <v>1786</v>
      </c>
      <c r="GY6">
        <v>1976</v>
      </c>
      <c r="GZ6">
        <v>2156</v>
      </c>
      <c r="HA6">
        <v>2305</v>
      </c>
      <c r="HB6">
        <v>2455</v>
      </c>
      <c r="HC6">
        <v>2628</v>
      </c>
      <c r="HD6">
        <v>2782</v>
      </c>
      <c r="HE6">
        <v>2889</v>
      </c>
      <c r="HF6">
        <v>3083</v>
      </c>
      <c r="HG6">
        <v>3212</v>
      </c>
      <c r="HH6">
        <v>3372</v>
      </c>
      <c r="HI6">
        <v>3467</v>
      </c>
      <c r="HJ6">
        <v>3585</v>
      </c>
      <c r="HK6">
        <v>3635</v>
      </c>
      <c r="HL6">
        <v>3715</v>
      </c>
      <c r="HM6">
        <v>3814</v>
      </c>
      <c r="HN6">
        <v>3871</v>
      </c>
      <c r="HO6">
        <v>3929</v>
      </c>
      <c r="HP6">
        <v>3955</v>
      </c>
      <c r="HQ6">
        <v>3990</v>
      </c>
      <c r="HR6">
        <v>4012</v>
      </c>
      <c r="HS6">
        <v>0</v>
      </c>
      <c r="HT6">
        <v>0</v>
      </c>
      <c r="HU6">
        <v>96</v>
      </c>
      <c r="HV6">
        <v>108</v>
      </c>
      <c r="HW6">
        <v>111</v>
      </c>
      <c r="HX6">
        <v>126</v>
      </c>
      <c r="HY6">
        <v>140</v>
      </c>
      <c r="HZ6">
        <v>157</v>
      </c>
      <c r="IA6">
        <v>181</v>
      </c>
      <c r="IB6">
        <v>198</v>
      </c>
      <c r="IC6">
        <v>220</v>
      </c>
      <c r="ID6">
        <v>250</v>
      </c>
      <c r="IE6">
        <v>268</v>
      </c>
      <c r="IF6">
        <v>283</v>
      </c>
      <c r="IG6">
        <v>317</v>
      </c>
      <c r="IH6">
        <v>326</v>
      </c>
      <c r="II6">
        <v>362</v>
      </c>
      <c r="IJ6">
        <v>400</v>
      </c>
      <c r="IK6">
        <v>423</v>
      </c>
      <c r="IL6">
        <v>449</v>
      </c>
      <c r="IM6">
        <v>477</v>
      </c>
      <c r="IN6">
        <v>504</v>
      </c>
      <c r="IO6">
        <v>529</v>
      </c>
      <c r="IP6">
        <v>548</v>
      </c>
      <c r="IQ6">
        <v>574</v>
      </c>
      <c r="IR6">
        <v>607</v>
      </c>
      <c r="IS6">
        <v>616</v>
      </c>
      <c r="IT6">
        <v>625</v>
      </c>
      <c r="IU6">
        <v>0</v>
      </c>
      <c r="IV6">
        <v>0</v>
      </c>
      <c r="IW6">
        <v>3</v>
      </c>
      <c r="IX6">
        <v>4</v>
      </c>
      <c r="IY6">
        <v>3</v>
      </c>
      <c r="IZ6">
        <v>5</v>
      </c>
      <c r="JA6">
        <v>6</v>
      </c>
      <c r="JB6">
        <v>8</v>
      </c>
      <c r="JC6">
        <v>7</v>
      </c>
      <c r="JD6">
        <v>4</v>
      </c>
      <c r="JE6">
        <v>9</v>
      </c>
      <c r="JF6">
        <v>8</v>
      </c>
      <c r="JG6">
        <v>6</v>
      </c>
      <c r="JH6">
        <v>7</v>
      </c>
      <c r="JI6">
        <v>9</v>
      </c>
      <c r="JJ6">
        <v>16</v>
      </c>
      <c r="JK6">
        <v>16</v>
      </c>
      <c r="JL6">
        <v>18</v>
      </c>
      <c r="JM6">
        <v>17</v>
      </c>
      <c r="JN6">
        <v>21</v>
      </c>
      <c r="JO6">
        <v>23</v>
      </c>
      <c r="JP6">
        <v>25</v>
      </c>
      <c r="JQ6">
        <v>27</v>
      </c>
      <c r="JR6">
        <v>30</v>
      </c>
      <c r="JS6">
        <v>31</v>
      </c>
      <c r="JT6">
        <v>19</v>
      </c>
      <c r="JU6">
        <v>17</v>
      </c>
      <c r="JV6">
        <v>25</v>
      </c>
      <c r="JW6">
        <v>0</v>
      </c>
      <c r="JX6">
        <v>0</v>
      </c>
      <c r="JY6">
        <v>0</v>
      </c>
      <c r="JZ6">
        <v>10</v>
      </c>
      <c r="KA6">
        <v>23</v>
      </c>
      <c r="KB6">
        <v>32</v>
      </c>
      <c r="KC6">
        <v>45</v>
      </c>
      <c r="KD6">
        <v>57</v>
      </c>
      <c r="KE6">
        <v>71</v>
      </c>
      <c r="KF6">
        <v>87</v>
      </c>
      <c r="KG6">
        <v>105</v>
      </c>
      <c r="KH6">
        <v>134</v>
      </c>
      <c r="KI6">
        <v>160</v>
      </c>
      <c r="KJ6">
        <v>190</v>
      </c>
      <c r="KK6">
        <v>207</v>
      </c>
      <c r="KL6">
        <v>242</v>
      </c>
      <c r="KM6">
        <v>268</v>
      </c>
      <c r="KN6">
        <v>289</v>
      </c>
      <c r="KO6">
        <v>318</v>
      </c>
      <c r="KP6">
        <v>359</v>
      </c>
      <c r="KQ6">
        <v>397</v>
      </c>
      <c r="KR6">
        <v>423</v>
      </c>
      <c r="KS6">
        <v>467</v>
      </c>
      <c r="KT6">
        <v>506</v>
      </c>
      <c r="KU6">
        <v>549</v>
      </c>
      <c r="KV6">
        <v>597</v>
      </c>
      <c r="KW6">
        <v>644</v>
      </c>
      <c r="KX6">
        <v>690</v>
      </c>
      <c r="KY6">
        <v>0</v>
      </c>
      <c r="KZ6">
        <v>0</v>
      </c>
      <c r="LA6">
        <v>0</v>
      </c>
      <c r="LB6">
        <v>215</v>
      </c>
      <c r="LC6">
        <v>441</v>
      </c>
      <c r="LD6">
        <v>661</v>
      </c>
      <c r="LE6">
        <v>888</v>
      </c>
      <c r="LF6">
        <v>1095</v>
      </c>
      <c r="LG6">
        <v>1294</v>
      </c>
      <c r="LH6">
        <v>1544</v>
      </c>
      <c r="LI6">
        <v>1807</v>
      </c>
      <c r="LJ6">
        <v>2073</v>
      </c>
      <c r="LK6">
        <v>2286</v>
      </c>
      <c r="LL6">
        <v>2493</v>
      </c>
      <c r="LM6">
        <v>2730</v>
      </c>
      <c r="LN6">
        <v>2986</v>
      </c>
      <c r="LO6">
        <v>3221</v>
      </c>
      <c r="LP6">
        <v>3482</v>
      </c>
      <c r="LQ6">
        <v>3739</v>
      </c>
      <c r="LR6">
        <v>4016</v>
      </c>
      <c r="LS6">
        <v>4280</v>
      </c>
      <c r="LT6">
        <v>4549</v>
      </c>
      <c r="LU6">
        <v>4810</v>
      </c>
      <c r="LV6">
        <v>5074</v>
      </c>
      <c r="LW6">
        <v>5335</v>
      </c>
      <c r="LX6">
        <v>5613</v>
      </c>
      <c r="LY6">
        <v>5900</v>
      </c>
      <c r="LZ6">
        <v>6193</v>
      </c>
      <c r="MA6">
        <v>0</v>
      </c>
      <c r="MB6">
        <v>0</v>
      </c>
      <c r="MC6">
        <v>1429</v>
      </c>
      <c r="MD6">
        <v>1489</v>
      </c>
      <c r="ME6">
        <v>1525</v>
      </c>
      <c r="MF6">
        <v>1584</v>
      </c>
      <c r="MG6">
        <v>1597</v>
      </c>
      <c r="MH6">
        <v>1640</v>
      </c>
      <c r="MI6">
        <v>1703</v>
      </c>
      <c r="MJ6">
        <v>1750</v>
      </c>
      <c r="MK6">
        <v>1765</v>
      </c>
      <c r="ML6">
        <v>1794</v>
      </c>
      <c r="MM6">
        <v>1808</v>
      </c>
      <c r="MN6">
        <v>1810</v>
      </c>
      <c r="MO6">
        <v>1823</v>
      </c>
      <c r="MP6">
        <v>1831</v>
      </c>
      <c r="MQ6">
        <v>1857</v>
      </c>
      <c r="MR6">
        <v>1877</v>
      </c>
      <c r="MS6">
        <v>1895</v>
      </c>
      <c r="MT6">
        <v>1929</v>
      </c>
      <c r="MU6">
        <v>1929</v>
      </c>
      <c r="MV6">
        <v>1968</v>
      </c>
      <c r="MW6">
        <v>1970</v>
      </c>
      <c r="MX6">
        <v>1941</v>
      </c>
      <c r="MY6">
        <v>1935</v>
      </c>
      <c r="MZ6">
        <v>1959</v>
      </c>
      <c r="NA6">
        <v>1949</v>
      </c>
      <c r="NB6">
        <v>1905</v>
      </c>
      <c r="NC6">
        <v>0</v>
      </c>
      <c r="ND6">
        <v>0</v>
      </c>
      <c r="NE6">
        <v>0</v>
      </c>
      <c r="NF6">
        <v>23</v>
      </c>
      <c r="NG6">
        <v>61</v>
      </c>
      <c r="NH6">
        <v>105</v>
      </c>
      <c r="NI6">
        <v>146</v>
      </c>
      <c r="NJ6">
        <v>180</v>
      </c>
      <c r="NK6">
        <v>222</v>
      </c>
      <c r="NL6">
        <v>255</v>
      </c>
      <c r="NM6">
        <v>291</v>
      </c>
      <c r="NN6">
        <v>324</v>
      </c>
      <c r="NO6">
        <v>373</v>
      </c>
      <c r="NP6">
        <v>415</v>
      </c>
      <c r="NQ6">
        <v>454</v>
      </c>
      <c r="NR6">
        <v>492</v>
      </c>
      <c r="NS6">
        <v>531</v>
      </c>
      <c r="NT6">
        <v>577</v>
      </c>
      <c r="NU6">
        <v>623</v>
      </c>
      <c r="NV6">
        <v>660</v>
      </c>
      <c r="NW6">
        <v>710</v>
      </c>
      <c r="NX6">
        <v>751</v>
      </c>
      <c r="NY6">
        <v>796</v>
      </c>
      <c r="NZ6">
        <v>844</v>
      </c>
      <c r="OA6">
        <v>903</v>
      </c>
      <c r="OB6">
        <v>947</v>
      </c>
      <c r="OC6">
        <v>1002</v>
      </c>
      <c r="OD6">
        <v>1047</v>
      </c>
      <c r="OE6">
        <v>0</v>
      </c>
      <c r="OF6">
        <v>0</v>
      </c>
      <c r="OG6">
        <v>2118</v>
      </c>
      <c r="OH6">
        <v>2189</v>
      </c>
      <c r="OI6">
        <v>2277</v>
      </c>
      <c r="OJ6">
        <v>2360</v>
      </c>
      <c r="OK6">
        <v>2435</v>
      </c>
      <c r="OL6">
        <v>2521</v>
      </c>
      <c r="OM6">
        <v>2621</v>
      </c>
      <c r="ON6">
        <v>2718</v>
      </c>
      <c r="OO6">
        <v>2833</v>
      </c>
      <c r="OP6">
        <v>2876</v>
      </c>
      <c r="OQ6">
        <v>2934</v>
      </c>
      <c r="OR6">
        <v>2999</v>
      </c>
      <c r="OS6">
        <v>3063</v>
      </c>
      <c r="OT6">
        <v>3138</v>
      </c>
      <c r="OU6">
        <v>3238</v>
      </c>
      <c r="OV6">
        <v>3324</v>
      </c>
      <c r="OW6">
        <v>3415</v>
      </c>
      <c r="OX6">
        <v>3459</v>
      </c>
      <c r="OY6">
        <v>3495</v>
      </c>
      <c r="OZ6">
        <v>3563</v>
      </c>
      <c r="PA6">
        <v>3583</v>
      </c>
      <c r="PB6">
        <v>3604</v>
      </c>
      <c r="PC6">
        <v>3645</v>
      </c>
      <c r="PD6">
        <v>3652</v>
      </c>
      <c r="PE6">
        <v>3675</v>
      </c>
      <c r="PF6">
        <v>3672</v>
      </c>
      <c r="PG6">
        <v>0</v>
      </c>
      <c r="PH6">
        <v>0</v>
      </c>
      <c r="PI6">
        <v>0</v>
      </c>
      <c r="PJ6">
        <v>64</v>
      </c>
      <c r="PK6">
        <v>127</v>
      </c>
      <c r="PL6">
        <v>182</v>
      </c>
      <c r="PM6">
        <v>250</v>
      </c>
      <c r="PN6">
        <v>311</v>
      </c>
      <c r="PO6">
        <v>376</v>
      </c>
      <c r="PP6">
        <v>455</v>
      </c>
      <c r="PQ6">
        <v>528</v>
      </c>
      <c r="PR6">
        <v>619</v>
      </c>
      <c r="PS6">
        <v>699</v>
      </c>
      <c r="PT6">
        <v>797</v>
      </c>
      <c r="PU6">
        <v>868</v>
      </c>
      <c r="PV6">
        <v>932</v>
      </c>
      <c r="PW6">
        <v>1008</v>
      </c>
      <c r="PX6">
        <v>1085</v>
      </c>
      <c r="PY6">
        <v>1163</v>
      </c>
      <c r="PZ6">
        <v>1261</v>
      </c>
      <c r="QA6">
        <v>1331</v>
      </c>
      <c r="QB6">
        <v>1422</v>
      </c>
      <c r="QC6">
        <v>1515</v>
      </c>
      <c r="QD6">
        <v>1638</v>
      </c>
      <c r="QE6">
        <v>1737</v>
      </c>
      <c r="QF6">
        <v>1842</v>
      </c>
      <c r="QG6">
        <v>1937</v>
      </c>
      <c r="QH6">
        <v>2048</v>
      </c>
      <c r="QI6">
        <v>0</v>
      </c>
      <c r="QJ6">
        <v>0</v>
      </c>
      <c r="QK6">
        <v>7417</v>
      </c>
      <c r="QL6">
        <v>7836</v>
      </c>
      <c r="QM6">
        <v>8114</v>
      </c>
      <c r="QN6">
        <v>8321</v>
      </c>
      <c r="QO6">
        <v>8541</v>
      </c>
      <c r="QP6">
        <v>8676</v>
      </c>
      <c r="QQ6">
        <v>8768</v>
      </c>
      <c r="QR6">
        <v>8763</v>
      </c>
      <c r="QS6">
        <v>8832</v>
      </c>
      <c r="QT6">
        <v>8839</v>
      </c>
      <c r="QU6">
        <v>8844</v>
      </c>
      <c r="QV6">
        <v>8858</v>
      </c>
      <c r="QW6">
        <v>8954</v>
      </c>
      <c r="QX6">
        <v>8894</v>
      </c>
      <c r="QY6">
        <v>8871</v>
      </c>
      <c r="QZ6">
        <v>8874</v>
      </c>
      <c r="RA6">
        <v>8911</v>
      </c>
      <c r="RB6">
        <v>8914</v>
      </c>
      <c r="RC6">
        <v>8918</v>
      </c>
      <c r="RD6">
        <v>8934</v>
      </c>
      <c r="RE6">
        <v>8908</v>
      </c>
      <c r="RF6">
        <v>8847</v>
      </c>
      <c r="RG6">
        <v>8837</v>
      </c>
      <c r="RH6">
        <v>8810</v>
      </c>
      <c r="RI6">
        <v>8711</v>
      </c>
      <c r="RJ6">
        <v>8708</v>
      </c>
      <c r="RK6">
        <v>0</v>
      </c>
      <c r="RL6">
        <v>0</v>
      </c>
      <c r="RM6">
        <v>8369</v>
      </c>
      <c r="RN6">
        <v>8357</v>
      </c>
      <c r="RO6">
        <v>8393</v>
      </c>
      <c r="RP6">
        <v>8391</v>
      </c>
      <c r="RQ6">
        <v>8346</v>
      </c>
      <c r="RR6">
        <v>8391</v>
      </c>
      <c r="RS6">
        <v>8420</v>
      </c>
      <c r="RT6">
        <v>8450</v>
      </c>
      <c r="RU6">
        <v>8486</v>
      </c>
      <c r="RV6">
        <v>8479</v>
      </c>
      <c r="RW6">
        <v>8552</v>
      </c>
      <c r="RX6">
        <v>8634</v>
      </c>
      <c r="RY6">
        <v>8663</v>
      </c>
      <c r="RZ6">
        <v>8722</v>
      </c>
      <c r="SA6">
        <v>8769</v>
      </c>
      <c r="SB6">
        <v>8743</v>
      </c>
      <c r="SC6">
        <v>8740</v>
      </c>
      <c r="SD6">
        <v>8679</v>
      </c>
      <c r="SE6">
        <v>8686</v>
      </c>
      <c r="SF6">
        <v>8671</v>
      </c>
      <c r="SG6">
        <v>8631</v>
      </c>
      <c r="SH6">
        <v>8652</v>
      </c>
      <c r="SI6">
        <v>8597</v>
      </c>
      <c r="SJ6">
        <v>8544</v>
      </c>
      <c r="SK6">
        <v>8539</v>
      </c>
      <c r="SL6">
        <v>8493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559309.91859999998</v>
      </c>
      <c r="SU6">
        <v>562757.46169999999</v>
      </c>
      <c r="SV6">
        <v>558236.22730000003</v>
      </c>
      <c r="SW6">
        <v>551765.41029999999</v>
      </c>
      <c r="SX6">
        <v>546074.16099999996</v>
      </c>
      <c r="SY6">
        <v>536123.83860000002</v>
      </c>
      <c r="SZ6">
        <v>527814.6335</v>
      </c>
      <c r="TA6">
        <v>518671.11979999999</v>
      </c>
      <c r="TB6">
        <v>502845.58649999998</v>
      </c>
      <c r="TC6">
        <v>493199.61829999997</v>
      </c>
      <c r="TD6">
        <v>478044.33159999998</v>
      </c>
      <c r="TE6">
        <v>467573.25540000002</v>
      </c>
      <c r="TF6">
        <v>449432.09669999999</v>
      </c>
      <c r="TG6">
        <v>440474.35570000001</v>
      </c>
      <c r="TH6">
        <v>429600.92849999998</v>
      </c>
      <c r="TI6">
        <v>414702.41440000001</v>
      </c>
      <c r="TJ6">
        <v>399409.14279999997</v>
      </c>
      <c r="TK6">
        <v>385940.02409999998</v>
      </c>
      <c r="TL6">
        <v>374609.9339</v>
      </c>
      <c r="TM6">
        <v>361968.50719999999</v>
      </c>
      <c r="TN6">
        <v>350081.69030000002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445893.4791</v>
      </c>
      <c r="TW6">
        <v>478960.15110000002</v>
      </c>
      <c r="TX6">
        <v>507369.0528</v>
      </c>
      <c r="TY6">
        <v>526634.03399999999</v>
      </c>
      <c r="TZ6">
        <v>544568.1838</v>
      </c>
      <c r="UA6">
        <v>565964.12589999998</v>
      </c>
      <c r="UB6">
        <v>581679.07900000003</v>
      </c>
      <c r="UC6">
        <v>586457.6226</v>
      </c>
      <c r="UD6">
        <v>607610.67279999994</v>
      </c>
      <c r="UE6">
        <v>614596.63890000002</v>
      </c>
      <c r="UF6">
        <v>626419.09180000005</v>
      </c>
      <c r="UG6">
        <v>625308.07420000003</v>
      </c>
      <c r="UH6">
        <v>627757.81810000003</v>
      </c>
      <c r="UI6">
        <v>617973.93909999996</v>
      </c>
      <c r="UJ6">
        <v>613179.0932</v>
      </c>
      <c r="UK6">
        <v>611184.01170000003</v>
      </c>
      <c r="UL6">
        <v>602250.60179999995</v>
      </c>
      <c r="UM6">
        <v>593470.14379999996</v>
      </c>
      <c r="UN6">
        <v>579997.48419999995</v>
      </c>
      <c r="UO6">
        <v>568087.57790000003</v>
      </c>
      <c r="UP6">
        <v>554582.4179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429233.55320000002</v>
      </c>
      <c r="UY6">
        <v>480435.79950000002</v>
      </c>
      <c r="UZ6">
        <v>510252.04259999999</v>
      </c>
      <c r="VA6">
        <v>550433.70290000003</v>
      </c>
      <c r="VB6">
        <v>607274.60600000003</v>
      </c>
      <c r="VC6">
        <v>632037.2598</v>
      </c>
      <c r="VD6">
        <v>647973.28119999997</v>
      </c>
      <c r="VE6">
        <v>704681.22450000001</v>
      </c>
      <c r="VF6">
        <v>703580.53099999996</v>
      </c>
      <c r="VG6">
        <v>758520.91319999995</v>
      </c>
      <c r="VH6">
        <v>813732.67520000006</v>
      </c>
      <c r="VI6">
        <v>835458.54760000005</v>
      </c>
      <c r="VJ6">
        <v>860981.17440000002</v>
      </c>
      <c r="VK6">
        <v>888031.69979999994</v>
      </c>
      <c r="VL6">
        <v>910968.58739999996</v>
      </c>
      <c r="VM6">
        <v>928306.33140000002</v>
      </c>
      <c r="VN6">
        <v>933638.97730000003</v>
      </c>
      <c r="VO6">
        <v>949452.15260000003</v>
      </c>
      <c r="VP6">
        <v>974793.5736</v>
      </c>
      <c r="VQ6">
        <v>960433.84039999999</v>
      </c>
      <c r="VR6">
        <v>946083.64370000002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353787.68810000003</v>
      </c>
      <c r="WA6">
        <v>300547.79330000002</v>
      </c>
      <c r="WB6">
        <v>166739.4137</v>
      </c>
      <c r="WC6">
        <v>364236.5834</v>
      </c>
      <c r="WD6">
        <v>314335.77860000002</v>
      </c>
      <c r="WE6">
        <v>228885.2757</v>
      </c>
      <c r="WF6">
        <v>259255.1666</v>
      </c>
      <c r="WG6">
        <v>323619.48680000001</v>
      </c>
      <c r="WH6">
        <v>558566.53590000002</v>
      </c>
      <c r="WI6">
        <v>542297.60770000005</v>
      </c>
      <c r="WJ6">
        <v>592315.34820000001</v>
      </c>
      <c r="WK6">
        <v>543115.47569999995</v>
      </c>
      <c r="WL6">
        <v>651366.3615</v>
      </c>
      <c r="WM6">
        <v>692622.57579999999</v>
      </c>
      <c r="WN6">
        <v>730922.93770000001</v>
      </c>
      <c r="WO6">
        <v>766404.63370000001</v>
      </c>
      <c r="WP6">
        <v>826757.96519999998</v>
      </c>
      <c r="WQ6">
        <v>829433.55729999999</v>
      </c>
      <c r="WR6">
        <v>493555.82799999998</v>
      </c>
      <c r="WS6">
        <v>428740.37180000002</v>
      </c>
      <c r="WT6">
        <v>612136.45319999999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14700000</v>
      </c>
      <c r="ZG6">
        <v>14800000</v>
      </c>
      <c r="ZH6">
        <v>14800000</v>
      </c>
      <c r="ZI6">
        <v>14500000</v>
      </c>
      <c r="ZJ6">
        <v>14300000</v>
      </c>
      <c r="ZK6">
        <v>14000000</v>
      </c>
      <c r="ZL6">
        <v>13600000</v>
      </c>
      <c r="ZM6">
        <v>13300000</v>
      </c>
      <c r="ZN6">
        <v>12900000</v>
      </c>
      <c r="ZO6">
        <v>12700000</v>
      </c>
      <c r="ZP6">
        <v>12500000</v>
      </c>
      <c r="ZQ6">
        <v>12300000</v>
      </c>
      <c r="ZR6">
        <v>12100000</v>
      </c>
      <c r="ZS6">
        <v>11800000</v>
      </c>
      <c r="ZT6">
        <v>11700000</v>
      </c>
      <c r="ZU6">
        <v>11300000</v>
      </c>
      <c r="ZV6">
        <v>10800000</v>
      </c>
      <c r="ZW6">
        <v>10500000</v>
      </c>
      <c r="ZX6">
        <v>10300000</v>
      </c>
      <c r="ZY6">
        <v>9950000</v>
      </c>
      <c r="ZZ6">
        <v>9450000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23700000</v>
      </c>
      <c r="ABK6">
        <v>24000000</v>
      </c>
      <c r="ABL6">
        <v>24100000</v>
      </c>
      <c r="ABM6">
        <v>24400000</v>
      </c>
      <c r="ABN6">
        <v>24100000</v>
      </c>
      <c r="ABO6">
        <v>23800000</v>
      </c>
      <c r="ABP6">
        <v>23600000</v>
      </c>
      <c r="ABQ6">
        <v>23400000</v>
      </c>
      <c r="ABR6">
        <v>23300000</v>
      </c>
      <c r="ABS6">
        <v>23400000</v>
      </c>
      <c r="ABT6">
        <v>23300000</v>
      </c>
      <c r="ABU6">
        <v>23200000</v>
      </c>
      <c r="ABV6">
        <v>22800000</v>
      </c>
      <c r="ABW6">
        <v>22400000</v>
      </c>
      <c r="ABX6">
        <v>22200000</v>
      </c>
      <c r="ABY6">
        <v>21700000</v>
      </c>
      <c r="ABZ6">
        <v>21100000</v>
      </c>
      <c r="ACA6">
        <v>20800000</v>
      </c>
      <c r="ACB6">
        <v>20200000</v>
      </c>
      <c r="ACC6">
        <v>19700000</v>
      </c>
      <c r="ACD6">
        <v>19100000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3540000</v>
      </c>
      <c r="ADO6">
        <v>3470000</v>
      </c>
      <c r="ADP6">
        <v>3370000</v>
      </c>
      <c r="ADQ6">
        <v>3300000</v>
      </c>
      <c r="ADR6">
        <v>3210000</v>
      </c>
      <c r="ADS6">
        <v>3110000</v>
      </c>
      <c r="ADT6">
        <v>3030000</v>
      </c>
      <c r="ADU6">
        <v>2970000</v>
      </c>
      <c r="ADV6">
        <v>2870000</v>
      </c>
      <c r="ADW6">
        <v>2770000</v>
      </c>
      <c r="ADX6">
        <v>2690000</v>
      </c>
      <c r="ADY6">
        <v>2630000</v>
      </c>
      <c r="ADZ6">
        <v>2550000</v>
      </c>
      <c r="AEA6">
        <v>2480000</v>
      </c>
      <c r="AEB6">
        <v>2410000</v>
      </c>
      <c r="AEC6">
        <v>2330000</v>
      </c>
      <c r="AED6">
        <v>2250000</v>
      </c>
      <c r="AEE6">
        <v>2180000</v>
      </c>
      <c r="AEF6">
        <v>2110000</v>
      </c>
      <c r="AEG6">
        <v>2030000</v>
      </c>
      <c r="AEH6">
        <v>1970000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14400000</v>
      </c>
      <c r="AEQ6">
        <v>14100000</v>
      </c>
      <c r="AER6">
        <v>13700000</v>
      </c>
      <c r="AES6">
        <v>13400000</v>
      </c>
      <c r="AET6">
        <v>13000000</v>
      </c>
      <c r="AEU6">
        <v>12700000</v>
      </c>
      <c r="AEV6">
        <v>12400000</v>
      </c>
      <c r="AEW6">
        <v>12100000</v>
      </c>
      <c r="AEX6">
        <v>11800000</v>
      </c>
      <c r="AEY6">
        <v>11600000</v>
      </c>
      <c r="AEZ6">
        <v>11200000</v>
      </c>
      <c r="AFA6">
        <v>10900000</v>
      </c>
      <c r="AFB6">
        <v>10500000</v>
      </c>
      <c r="AFC6">
        <v>10200000</v>
      </c>
      <c r="AFD6">
        <v>9860000</v>
      </c>
      <c r="AFE6">
        <v>9530000</v>
      </c>
      <c r="AFF6">
        <v>9280000</v>
      </c>
      <c r="AFG6">
        <v>8950000</v>
      </c>
      <c r="AFH6">
        <v>8630000</v>
      </c>
      <c r="AFI6">
        <v>8380000</v>
      </c>
      <c r="AFJ6">
        <v>8090000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285.15006310000001</v>
      </c>
      <c r="AGU6">
        <v>306.29628760000003</v>
      </c>
      <c r="AGV6">
        <v>324.46385559999999</v>
      </c>
      <c r="AGW6">
        <v>336.78386219999999</v>
      </c>
      <c r="AGX6">
        <v>348.25279860000001</v>
      </c>
      <c r="AGY6">
        <v>361.93556030000002</v>
      </c>
      <c r="AGZ6">
        <v>371.98531450000002</v>
      </c>
      <c r="AHA6">
        <v>375.0412058</v>
      </c>
      <c r="AHB6">
        <v>388.56863750000002</v>
      </c>
      <c r="AHC6">
        <v>393.03618139999998</v>
      </c>
      <c r="AHD6">
        <v>400.59667139999999</v>
      </c>
      <c r="AHE6">
        <v>399.88617269999997</v>
      </c>
      <c r="AHF6">
        <v>401.45279049999999</v>
      </c>
      <c r="AHG6">
        <v>395.19597390000001</v>
      </c>
      <c r="AHH6">
        <v>392.1296572</v>
      </c>
      <c r="AHI6">
        <v>390.85379719999997</v>
      </c>
      <c r="AHJ6">
        <v>385.14085790000001</v>
      </c>
      <c r="AHK6">
        <v>379.52573169999999</v>
      </c>
      <c r="AHL6">
        <v>370.90993020000002</v>
      </c>
      <c r="AHM6">
        <v>363.29351350000002</v>
      </c>
      <c r="AHN6">
        <v>354.65692780000001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26.431007439999998</v>
      </c>
      <c r="AHW6">
        <v>29.583899240000001</v>
      </c>
      <c r="AHX6">
        <v>31.419900500000001</v>
      </c>
      <c r="AHY6">
        <v>33.894175300000001</v>
      </c>
      <c r="AHZ6">
        <v>37.39427989</v>
      </c>
      <c r="AIA6">
        <v>38.91909519</v>
      </c>
      <c r="AIB6">
        <v>39.900391030000002</v>
      </c>
      <c r="AIC6">
        <v>43.392308329999999</v>
      </c>
      <c r="AID6">
        <v>43.324530690000003</v>
      </c>
      <c r="AIE6">
        <v>46.707606499999997</v>
      </c>
      <c r="AIF6">
        <v>50.107393119999998</v>
      </c>
      <c r="AIG6">
        <v>51.445211870000001</v>
      </c>
      <c r="AIH6">
        <v>53.016824190000001</v>
      </c>
      <c r="AII6">
        <v>54.682520240000002</v>
      </c>
      <c r="AIJ6">
        <v>56.094909940000001</v>
      </c>
      <c r="AIK6">
        <v>57.162519949999997</v>
      </c>
      <c r="AIL6">
        <v>57.490889449999997</v>
      </c>
      <c r="AIM6">
        <v>58.464620760000003</v>
      </c>
      <c r="AIN6">
        <v>60.025074940000003</v>
      </c>
      <c r="AIO6">
        <v>59.14084253</v>
      </c>
      <c r="AIP6">
        <v>58.257197359999999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2.236361815</v>
      </c>
      <c r="AIY6">
        <v>1.899821931</v>
      </c>
      <c r="AIZ6">
        <v>1.0539927490000001</v>
      </c>
      <c r="AJA6">
        <v>2.3024113449999999</v>
      </c>
      <c r="AJB6">
        <v>1.9869785069999999</v>
      </c>
      <c r="AJC6">
        <v>1.4468290100000001</v>
      </c>
      <c r="AJD6">
        <v>1.638803086</v>
      </c>
      <c r="AJE6">
        <v>2.045662659</v>
      </c>
      <c r="AJF6">
        <v>3.530809337</v>
      </c>
      <c r="AJG6">
        <v>3.4279702300000001</v>
      </c>
      <c r="AJH6">
        <v>3.744142241</v>
      </c>
      <c r="AJI6">
        <v>3.4331401349999999</v>
      </c>
      <c r="AJJ6">
        <v>4.1174153530000002</v>
      </c>
      <c r="AJK6">
        <v>4.3782040279999999</v>
      </c>
      <c r="AJL6">
        <v>4.620308176</v>
      </c>
      <c r="AJM6">
        <v>4.8445949810000002</v>
      </c>
      <c r="AJN6">
        <v>5.2261003029999999</v>
      </c>
      <c r="AJO6">
        <v>5.2430132489999997</v>
      </c>
      <c r="AJP6">
        <v>3.1198638189999999</v>
      </c>
      <c r="AJQ6">
        <v>2.7101525249999998</v>
      </c>
      <c r="AJR6">
        <v>3.8694353590000001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202.62385230000001</v>
      </c>
      <c r="AKA6">
        <v>269.38535860000002</v>
      </c>
      <c r="AKB6">
        <v>201.12159489999999</v>
      </c>
      <c r="AKC6">
        <v>313.00434760000002</v>
      </c>
      <c r="AKD6">
        <v>406.35557010000002</v>
      </c>
      <c r="AKE6">
        <v>386.48246280000001</v>
      </c>
      <c r="AKF6">
        <v>415.2751968</v>
      </c>
      <c r="AKG6">
        <v>169.40297469999999</v>
      </c>
      <c r="AKH6">
        <v>422.11307879999998</v>
      </c>
      <c r="AKI6">
        <v>309.7954009</v>
      </c>
      <c r="AKJ6">
        <v>232.31858879999999</v>
      </c>
      <c r="AKK6">
        <v>346.4794369</v>
      </c>
      <c r="AKL6">
        <v>413.53868569999997</v>
      </c>
      <c r="AKM6">
        <v>375.35264869999997</v>
      </c>
      <c r="AKN6">
        <v>288.4392641</v>
      </c>
      <c r="AKO6">
        <v>458.30626139999998</v>
      </c>
      <c r="AKP6">
        <v>368.10967419999997</v>
      </c>
      <c r="AKQ6">
        <v>385.4399477</v>
      </c>
      <c r="AKR6">
        <v>427.12047639999997</v>
      </c>
      <c r="AKS6">
        <v>407.07780980000001</v>
      </c>
      <c r="AKT6">
        <v>374.73292099999998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104.8055555</v>
      </c>
      <c r="AME6">
        <v>105.66176950000001</v>
      </c>
      <c r="AMF6">
        <v>105.4153987</v>
      </c>
      <c r="AMG6">
        <v>103.2222905</v>
      </c>
      <c r="AMH6">
        <v>101.8624215</v>
      </c>
      <c r="AMI6">
        <v>99.667315049999999</v>
      </c>
      <c r="AMJ6">
        <v>96.871423789999994</v>
      </c>
      <c r="AMK6">
        <v>94.725422710000004</v>
      </c>
      <c r="AML6">
        <v>92.370012619999997</v>
      </c>
      <c r="AMM6">
        <v>90.953064760000004</v>
      </c>
      <c r="AMN6">
        <v>89.254985099999999</v>
      </c>
      <c r="AMO6">
        <v>87.48633006</v>
      </c>
      <c r="AMP6">
        <v>86.462141399999993</v>
      </c>
      <c r="AMQ6">
        <v>83.943826599999994</v>
      </c>
      <c r="AMR6">
        <v>83.146582690000002</v>
      </c>
      <c r="AMS6">
        <v>80.806875000000005</v>
      </c>
      <c r="AMT6">
        <v>77.298380750000007</v>
      </c>
      <c r="AMU6">
        <v>74.814987139999999</v>
      </c>
      <c r="AMV6">
        <v>73.536820359999993</v>
      </c>
      <c r="AMW6">
        <v>71.030525220000001</v>
      </c>
      <c r="AMX6">
        <v>67.404818280000001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204.1241771</v>
      </c>
      <c r="ANG6">
        <v>252.78022480000001</v>
      </c>
      <c r="ANH6">
        <v>225.03050959999999</v>
      </c>
      <c r="ANI6">
        <v>241.747636</v>
      </c>
      <c r="ANJ6">
        <v>151.6018359</v>
      </c>
      <c r="ANK6">
        <v>336.1992353</v>
      </c>
      <c r="ANL6">
        <v>228.88181420000001</v>
      </c>
      <c r="ANM6">
        <v>194.28960259999999</v>
      </c>
      <c r="ANN6">
        <v>210.73842160000001</v>
      </c>
      <c r="ANO6">
        <v>175.9345524</v>
      </c>
      <c r="ANP6">
        <v>211.77994659999999</v>
      </c>
      <c r="ANQ6">
        <v>200.6775552</v>
      </c>
      <c r="ANR6">
        <v>178.34579400000001</v>
      </c>
      <c r="ANS6">
        <v>200.15958789999999</v>
      </c>
      <c r="ANT6">
        <v>189.17500720000001</v>
      </c>
      <c r="ANU6">
        <v>184.57092850000001</v>
      </c>
      <c r="ANV6">
        <v>250.23881</v>
      </c>
      <c r="ANW6">
        <v>214.84598890000001</v>
      </c>
      <c r="ANX6">
        <v>175.7044994</v>
      </c>
      <c r="ANY6">
        <v>210.01895909999999</v>
      </c>
      <c r="ANZ6">
        <v>170.62136340000001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64.959498289999999</v>
      </c>
      <c r="AOI6">
        <v>65.569158880000003</v>
      </c>
      <c r="AOJ6">
        <v>66.015333150000004</v>
      </c>
      <c r="AOK6">
        <v>66.804346010000003</v>
      </c>
      <c r="AOL6">
        <v>65.843028630000006</v>
      </c>
      <c r="AOM6">
        <v>65.214444959999994</v>
      </c>
      <c r="AON6">
        <v>64.717679039999993</v>
      </c>
      <c r="AOO6">
        <v>64.17357595</v>
      </c>
      <c r="AOP6">
        <v>63.830016690000001</v>
      </c>
      <c r="AOQ6">
        <v>63.94574308</v>
      </c>
      <c r="AOR6">
        <v>63.732152169999999</v>
      </c>
      <c r="AOS6">
        <v>63.569830379999999</v>
      </c>
      <c r="AOT6">
        <v>62.513480870000002</v>
      </c>
      <c r="AOU6">
        <v>61.324367170000002</v>
      </c>
      <c r="AOV6">
        <v>60.696617979999999</v>
      </c>
      <c r="AOW6">
        <v>59.259536990000001</v>
      </c>
      <c r="AOX6">
        <v>57.870735680000003</v>
      </c>
      <c r="AOY6">
        <v>56.824356850000001</v>
      </c>
      <c r="AOZ6">
        <v>55.275227729999997</v>
      </c>
      <c r="APA6">
        <v>54.003249160000003</v>
      </c>
      <c r="APB6">
        <v>52.387538710000001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662.0902969</v>
      </c>
      <c r="APK6">
        <v>684.72267469999997</v>
      </c>
      <c r="APL6">
        <v>728.84352750000005</v>
      </c>
      <c r="APM6">
        <v>714.01961459999995</v>
      </c>
      <c r="APN6">
        <v>812.36283000000003</v>
      </c>
      <c r="APO6">
        <v>642.99875239999994</v>
      </c>
      <c r="APP6">
        <v>883.29230810000001</v>
      </c>
      <c r="APQ6">
        <v>585.60120110000003</v>
      </c>
      <c r="APR6">
        <v>547.70853209999996</v>
      </c>
      <c r="APS6">
        <v>566.09432249999998</v>
      </c>
      <c r="APT6">
        <v>573.52851469999996</v>
      </c>
      <c r="APU6">
        <v>584.46755340000004</v>
      </c>
      <c r="APV6">
        <v>749.96498229999997</v>
      </c>
      <c r="APW6">
        <v>511.9078907</v>
      </c>
      <c r="APX6">
        <v>646.79883959999995</v>
      </c>
      <c r="APY6">
        <v>626.33895649999999</v>
      </c>
      <c r="APZ6">
        <v>840.29065439999999</v>
      </c>
      <c r="AQA6">
        <v>643.79702280000004</v>
      </c>
      <c r="AQB6">
        <v>608.1129224</v>
      </c>
      <c r="AQC6">
        <v>512.20244820000005</v>
      </c>
      <c r="AQD6">
        <v>598.66102130000002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98.597167970000001</v>
      </c>
      <c r="ARO6">
        <v>96.056240829999993</v>
      </c>
      <c r="ARP6">
        <v>93.590761130000004</v>
      </c>
      <c r="ARQ6">
        <v>91.251933010000002</v>
      </c>
      <c r="ARR6">
        <v>88.521029499999997</v>
      </c>
      <c r="ARS6">
        <v>86.682671670000005</v>
      </c>
      <c r="ART6">
        <v>84.964873620000006</v>
      </c>
      <c r="ARU6">
        <v>82.767237699999995</v>
      </c>
      <c r="ARV6">
        <v>80.903815600000001</v>
      </c>
      <c r="ARW6">
        <v>78.970659949999998</v>
      </c>
      <c r="ARX6">
        <v>76.443216230000004</v>
      </c>
      <c r="ARY6">
        <v>74.191248680000001</v>
      </c>
      <c r="ARZ6">
        <v>71.527609620000007</v>
      </c>
      <c r="ASA6">
        <v>69.500291090000005</v>
      </c>
      <c r="ASB6">
        <v>67.359485300000003</v>
      </c>
      <c r="ASC6">
        <v>65.095874499999994</v>
      </c>
      <c r="ASD6">
        <v>63.353649150000003</v>
      </c>
      <c r="ASE6">
        <v>61.11739378</v>
      </c>
      <c r="ASF6">
        <v>58.971464699999999</v>
      </c>
      <c r="ASG6">
        <v>57.220343929999999</v>
      </c>
      <c r="ASH6">
        <v>55.254461370000001</v>
      </c>
    </row>
    <row r="7" spans="1:1178" x14ac:dyDescent="0.25">
      <c r="A7">
        <v>3</v>
      </c>
      <c r="B7">
        <v>22400</v>
      </c>
      <c r="C7">
        <v>0</v>
      </c>
      <c r="D7">
        <v>0</v>
      </c>
      <c r="E7">
        <v>0</v>
      </c>
      <c r="F7">
        <v>295</v>
      </c>
      <c r="G7">
        <v>322</v>
      </c>
      <c r="H7">
        <v>334</v>
      </c>
      <c r="I7">
        <v>322</v>
      </c>
      <c r="J7">
        <v>318</v>
      </c>
      <c r="K7">
        <v>346</v>
      </c>
      <c r="L7">
        <v>326</v>
      </c>
      <c r="M7">
        <v>303</v>
      </c>
      <c r="N7">
        <v>288</v>
      </c>
      <c r="O7">
        <v>297</v>
      </c>
      <c r="P7">
        <v>306</v>
      </c>
      <c r="Q7">
        <v>305</v>
      </c>
      <c r="R7">
        <v>334</v>
      </c>
      <c r="S7">
        <v>335</v>
      </c>
      <c r="T7">
        <v>340</v>
      </c>
      <c r="U7">
        <v>298</v>
      </c>
      <c r="V7">
        <v>309</v>
      </c>
      <c r="W7">
        <v>297</v>
      </c>
      <c r="X7">
        <v>262</v>
      </c>
      <c r="Y7">
        <v>295</v>
      </c>
      <c r="Z7">
        <v>285</v>
      </c>
      <c r="AA7">
        <v>301</v>
      </c>
      <c r="AB7">
        <v>297</v>
      </c>
      <c r="AC7">
        <v>307</v>
      </c>
      <c r="AD7">
        <v>275</v>
      </c>
      <c r="AE7">
        <v>0</v>
      </c>
      <c r="AF7">
        <v>0</v>
      </c>
      <c r="AG7">
        <v>0</v>
      </c>
      <c r="AH7">
        <v>50</v>
      </c>
      <c r="AI7">
        <v>52</v>
      </c>
      <c r="AJ7">
        <v>53</v>
      </c>
      <c r="AK7">
        <v>50</v>
      </c>
      <c r="AL7">
        <v>55</v>
      </c>
      <c r="AM7">
        <v>71</v>
      </c>
      <c r="AN7">
        <v>75</v>
      </c>
      <c r="AO7">
        <v>97</v>
      </c>
      <c r="AP7">
        <v>100</v>
      </c>
      <c r="AQ7">
        <v>94</v>
      </c>
      <c r="AR7">
        <v>125</v>
      </c>
      <c r="AS7">
        <v>108</v>
      </c>
      <c r="AT7">
        <v>110</v>
      </c>
      <c r="AU7">
        <v>102</v>
      </c>
      <c r="AV7">
        <v>106</v>
      </c>
      <c r="AW7">
        <v>104</v>
      </c>
      <c r="AX7">
        <v>102</v>
      </c>
      <c r="AY7">
        <v>123</v>
      </c>
      <c r="AZ7">
        <v>124</v>
      </c>
      <c r="BA7">
        <v>126</v>
      </c>
      <c r="BB7">
        <v>117</v>
      </c>
      <c r="BC7">
        <v>144</v>
      </c>
      <c r="BD7">
        <v>133</v>
      </c>
      <c r="BE7">
        <v>132</v>
      </c>
      <c r="BF7">
        <v>154</v>
      </c>
      <c r="BG7">
        <v>0</v>
      </c>
      <c r="BH7">
        <v>0</v>
      </c>
      <c r="BI7">
        <v>0</v>
      </c>
      <c r="BJ7">
        <v>212</v>
      </c>
      <c r="BK7">
        <v>202</v>
      </c>
      <c r="BL7">
        <v>207</v>
      </c>
      <c r="BM7">
        <v>196</v>
      </c>
      <c r="BN7">
        <v>187</v>
      </c>
      <c r="BO7">
        <v>193</v>
      </c>
      <c r="BP7">
        <v>197</v>
      </c>
      <c r="BQ7">
        <v>187</v>
      </c>
      <c r="BR7">
        <v>177</v>
      </c>
      <c r="BS7">
        <v>171</v>
      </c>
      <c r="BT7">
        <v>171</v>
      </c>
      <c r="BU7">
        <v>199</v>
      </c>
      <c r="BV7">
        <v>172</v>
      </c>
      <c r="BW7">
        <v>212</v>
      </c>
      <c r="BX7">
        <v>197</v>
      </c>
      <c r="BY7">
        <v>199</v>
      </c>
      <c r="BZ7">
        <v>212</v>
      </c>
      <c r="CA7">
        <v>192</v>
      </c>
      <c r="CB7">
        <v>188</v>
      </c>
      <c r="CC7">
        <v>207</v>
      </c>
      <c r="CD7">
        <v>220</v>
      </c>
      <c r="CE7">
        <v>211</v>
      </c>
      <c r="CF7">
        <v>173</v>
      </c>
      <c r="CG7">
        <v>235</v>
      </c>
      <c r="CH7">
        <v>160</v>
      </c>
      <c r="CI7">
        <v>0</v>
      </c>
      <c r="CJ7">
        <v>0</v>
      </c>
      <c r="CK7">
        <v>0</v>
      </c>
      <c r="CL7">
        <v>38</v>
      </c>
      <c r="CM7">
        <v>31</v>
      </c>
      <c r="CN7">
        <v>48</v>
      </c>
      <c r="CO7">
        <v>50</v>
      </c>
      <c r="CP7">
        <v>51</v>
      </c>
      <c r="CQ7">
        <v>41</v>
      </c>
      <c r="CR7">
        <v>49</v>
      </c>
      <c r="CS7">
        <v>60</v>
      </c>
      <c r="CT7">
        <v>53</v>
      </c>
      <c r="CU7">
        <v>53</v>
      </c>
      <c r="CV7">
        <v>50</v>
      </c>
      <c r="CW7">
        <v>69</v>
      </c>
      <c r="CX7">
        <v>57</v>
      </c>
      <c r="CY7">
        <v>60</v>
      </c>
      <c r="CZ7">
        <v>58</v>
      </c>
      <c r="DA7">
        <v>50</v>
      </c>
      <c r="DB7">
        <v>44</v>
      </c>
      <c r="DC7">
        <v>58</v>
      </c>
      <c r="DD7">
        <v>48</v>
      </c>
      <c r="DE7">
        <v>45</v>
      </c>
      <c r="DF7">
        <v>63</v>
      </c>
      <c r="DG7">
        <v>52</v>
      </c>
      <c r="DH7">
        <v>51</v>
      </c>
      <c r="DI7">
        <v>38</v>
      </c>
      <c r="DJ7">
        <v>44</v>
      </c>
      <c r="DK7">
        <v>0</v>
      </c>
      <c r="DL7">
        <v>0</v>
      </c>
      <c r="DM7">
        <v>0</v>
      </c>
      <c r="DN7">
        <v>0</v>
      </c>
      <c r="DO7">
        <v>3</v>
      </c>
      <c r="DP7">
        <v>1</v>
      </c>
      <c r="DQ7">
        <v>1</v>
      </c>
      <c r="DR7">
        <v>0</v>
      </c>
      <c r="DS7">
        <v>1</v>
      </c>
      <c r="DT7">
        <v>2</v>
      </c>
      <c r="DU7">
        <v>3</v>
      </c>
      <c r="DV7">
        <v>4</v>
      </c>
      <c r="DW7">
        <v>2</v>
      </c>
      <c r="DX7">
        <v>1</v>
      </c>
      <c r="DY7">
        <v>3</v>
      </c>
      <c r="DZ7">
        <v>2</v>
      </c>
      <c r="EA7">
        <v>6</v>
      </c>
      <c r="EB7">
        <v>7</v>
      </c>
      <c r="EC7">
        <v>9</v>
      </c>
      <c r="ED7">
        <v>4</v>
      </c>
      <c r="EE7">
        <v>4</v>
      </c>
      <c r="EF7">
        <v>2</v>
      </c>
      <c r="EG7">
        <v>7</v>
      </c>
      <c r="EH7">
        <v>5</v>
      </c>
      <c r="EI7">
        <v>4</v>
      </c>
      <c r="EJ7">
        <v>6</v>
      </c>
      <c r="EK7">
        <v>8</v>
      </c>
      <c r="EL7">
        <v>5</v>
      </c>
      <c r="EM7">
        <v>0</v>
      </c>
      <c r="EN7">
        <v>0</v>
      </c>
      <c r="EO7">
        <v>0</v>
      </c>
      <c r="EP7">
        <v>10</v>
      </c>
      <c r="EQ7">
        <v>5</v>
      </c>
      <c r="ER7">
        <v>10</v>
      </c>
      <c r="ES7">
        <v>15</v>
      </c>
      <c r="ET7">
        <v>5</v>
      </c>
      <c r="EU7">
        <v>0</v>
      </c>
      <c r="EV7">
        <v>10</v>
      </c>
      <c r="EW7">
        <v>10</v>
      </c>
      <c r="EX7">
        <v>10</v>
      </c>
      <c r="EY7">
        <v>25</v>
      </c>
      <c r="EZ7">
        <v>10</v>
      </c>
      <c r="FA7">
        <v>10</v>
      </c>
      <c r="FB7">
        <v>0</v>
      </c>
      <c r="FC7">
        <v>15</v>
      </c>
      <c r="FD7">
        <v>25</v>
      </c>
      <c r="FE7">
        <v>35</v>
      </c>
      <c r="FF7">
        <v>25</v>
      </c>
      <c r="FG7">
        <v>30</v>
      </c>
      <c r="FH7">
        <v>35</v>
      </c>
      <c r="FI7">
        <v>0</v>
      </c>
      <c r="FJ7">
        <v>35</v>
      </c>
      <c r="FK7">
        <v>30</v>
      </c>
      <c r="FL7">
        <v>25</v>
      </c>
      <c r="FM7">
        <v>30</v>
      </c>
      <c r="FN7">
        <v>25</v>
      </c>
      <c r="FO7">
        <v>0</v>
      </c>
      <c r="FP7">
        <v>0</v>
      </c>
      <c r="FQ7">
        <v>6380</v>
      </c>
      <c r="FR7">
        <v>6644</v>
      </c>
      <c r="FS7">
        <v>6855</v>
      </c>
      <c r="FT7">
        <v>7011</v>
      </c>
      <c r="FU7">
        <v>7172</v>
      </c>
      <c r="FV7">
        <v>7313</v>
      </c>
      <c r="FW7">
        <v>7485</v>
      </c>
      <c r="FX7">
        <v>7608</v>
      </c>
      <c r="FY7">
        <v>7701</v>
      </c>
      <c r="FZ7">
        <v>7792</v>
      </c>
      <c r="GA7">
        <v>7846</v>
      </c>
      <c r="GB7">
        <v>7899</v>
      </c>
      <c r="GC7">
        <v>7941</v>
      </c>
      <c r="GD7">
        <v>8034</v>
      </c>
      <c r="GE7">
        <v>8093</v>
      </c>
      <c r="GF7">
        <v>8191</v>
      </c>
      <c r="GG7">
        <v>8223</v>
      </c>
      <c r="GH7">
        <v>8246</v>
      </c>
      <c r="GI7">
        <v>8262</v>
      </c>
      <c r="GJ7">
        <v>8304</v>
      </c>
      <c r="GK7">
        <v>8272</v>
      </c>
      <c r="GL7">
        <v>8237</v>
      </c>
      <c r="GM7">
        <v>8237</v>
      </c>
      <c r="GN7">
        <v>8220</v>
      </c>
      <c r="GO7">
        <v>8186</v>
      </c>
      <c r="GP7">
        <v>8210</v>
      </c>
      <c r="GQ7">
        <v>0</v>
      </c>
      <c r="GR7">
        <v>0</v>
      </c>
      <c r="GS7">
        <v>680</v>
      </c>
      <c r="GT7">
        <v>844</v>
      </c>
      <c r="GU7">
        <v>986</v>
      </c>
      <c r="GV7">
        <v>1133</v>
      </c>
      <c r="GW7">
        <v>1272</v>
      </c>
      <c r="GX7">
        <v>1445</v>
      </c>
      <c r="GY7">
        <v>1601</v>
      </c>
      <c r="GZ7">
        <v>1771</v>
      </c>
      <c r="HA7">
        <v>1926</v>
      </c>
      <c r="HB7">
        <v>2040</v>
      </c>
      <c r="HC7">
        <v>2161</v>
      </c>
      <c r="HD7">
        <v>2312</v>
      </c>
      <c r="HE7">
        <v>2441</v>
      </c>
      <c r="HF7">
        <v>2574</v>
      </c>
      <c r="HG7">
        <v>2660</v>
      </c>
      <c r="HH7">
        <v>2756</v>
      </c>
      <c r="HI7">
        <v>2841</v>
      </c>
      <c r="HJ7">
        <v>2936</v>
      </c>
      <c r="HK7">
        <v>3043</v>
      </c>
      <c r="HL7">
        <v>3143</v>
      </c>
      <c r="HM7">
        <v>3229</v>
      </c>
      <c r="HN7">
        <v>3335</v>
      </c>
      <c r="HO7">
        <v>3402</v>
      </c>
      <c r="HP7">
        <v>3490</v>
      </c>
      <c r="HQ7">
        <v>3564</v>
      </c>
      <c r="HR7">
        <v>3619</v>
      </c>
      <c r="HS7">
        <v>0</v>
      </c>
      <c r="HT7">
        <v>0</v>
      </c>
      <c r="HU7">
        <v>66</v>
      </c>
      <c r="HV7">
        <v>67</v>
      </c>
      <c r="HW7">
        <v>75</v>
      </c>
      <c r="HX7">
        <v>86</v>
      </c>
      <c r="HY7">
        <v>94</v>
      </c>
      <c r="HZ7">
        <v>108</v>
      </c>
      <c r="IA7">
        <v>109</v>
      </c>
      <c r="IB7">
        <v>117</v>
      </c>
      <c r="IC7">
        <v>132</v>
      </c>
      <c r="ID7">
        <v>163</v>
      </c>
      <c r="IE7">
        <v>187</v>
      </c>
      <c r="IF7">
        <v>206</v>
      </c>
      <c r="IG7">
        <v>215</v>
      </c>
      <c r="IH7">
        <v>234</v>
      </c>
      <c r="II7">
        <v>247</v>
      </c>
      <c r="IJ7">
        <v>266</v>
      </c>
      <c r="IK7">
        <v>281</v>
      </c>
      <c r="IL7">
        <v>310</v>
      </c>
      <c r="IM7">
        <v>332</v>
      </c>
      <c r="IN7">
        <v>343</v>
      </c>
      <c r="IO7">
        <v>348</v>
      </c>
      <c r="IP7">
        <v>345</v>
      </c>
      <c r="IQ7">
        <v>357</v>
      </c>
      <c r="IR7">
        <v>355</v>
      </c>
      <c r="IS7">
        <v>369</v>
      </c>
      <c r="IT7">
        <v>374</v>
      </c>
      <c r="IU7">
        <v>0</v>
      </c>
      <c r="IV7">
        <v>0</v>
      </c>
      <c r="IW7">
        <v>7</v>
      </c>
      <c r="IX7">
        <v>5</v>
      </c>
      <c r="IY7">
        <v>4</v>
      </c>
      <c r="IZ7">
        <v>4</v>
      </c>
      <c r="JA7">
        <v>5</v>
      </c>
      <c r="JB7">
        <v>4</v>
      </c>
      <c r="JC7">
        <v>7</v>
      </c>
      <c r="JD7">
        <v>4</v>
      </c>
      <c r="JE7">
        <v>3</v>
      </c>
      <c r="JF7">
        <v>6</v>
      </c>
      <c r="JG7">
        <v>6</v>
      </c>
      <c r="JH7">
        <v>5</v>
      </c>
      <c r="JI7">
        <v>4</v>
      </c>
      <c r="JJ7">
        <v>8</v>
      </c>
      <c r="JK7">
        <v>9</v>
      </c>
      <c r="JL7">
        <v>12</v>
      </c>
      <c r="JM7">
        <v>11</v>
      </c>
      <c r="JN7">
        <v>8</v>
      </c>
      <c r="JO7">
        <v>11</v>
      </c>
      <c r="JP7">
        <v>10</v>
      </c>
      <c r="JQ7">
        <v>22</v>
      </c>
      <c r="JR7">
        <v>22</v>
      </c>
      <c r="JS7">
        <v>16</v>
      </c>
      <c r="JT7">
        <v>16</v>
      </c>
      <c r="JU7">
        <v>16</v>
      </c>
      <c r="JV7">
        <v>21</v>
      </c>
      <c r="JW7">
        <v>0</v>
      </c>
      <c r="JX7">
        <v>0</v>
      </c>
      <c r="JY7">
        <v>0</v>
      </c>
      <c r="JZ7">
        <v>7</v>
      </c>
      <c r="KA7">
        <v>16</v>
      </c>
      <c r="KB7">
        <v>24</v>
      </c>
      <c r="KC7">
        <v>33</v>
      </c>
      <c r="KD7">
        <v>42</v>
      </c>
      <c r="KE7">
        <v>56</v>
      </c>
      <c r="KF7">
        <v>77</v>
      </c>
      <c r="KG7">
        <v>87</v>
      </c>
      <c r="KH7">
        <v>103</v>
      </c>
      <c r="KI7">
        <v>124</v>
      </c>
      <c r="KJ7">
        <v>141</v>
      </c>
      <c r="KK7">
        <v>163</v>
      </c>
      <c r="KL7">
        <v>180</v>
      </c>
      <c r="KM7">
        <v>203</v>
      </c>
      <c r="KN7">
        <v>228</v>
      </c>
      <c r="KO7">
        <v>253</v>
      </c>
      <c r="KP7">
        <v>281</v>
      </c>
      <c r="KQ7">
        <v>308</v>
      </c>
      <c r="KR7">
        <v>334</v>
      </c>
      <c r="KS7">
        <v>363</v>
      </c>
      <c r="KT7">
        <v>406</v>
      </c>
      <c r="KU7">
        <v>445</v>
      </c>
      <c r="KV7">
        <v>474</v>
      </c>
      <c r="KW7">
        <v>508</v>
      </c>
      <c r="KX7">
        <v>542</v>
      </c>
      <c r="KY7">
        <v>0</v>
      </c>
      <c r="KZ7">
        <v>0</v>
      </c>
      <c r="LA7">
        <v>0</v>
      </c>
      <c r="LB7">
        <v>160</v>
      </c>
      <c r="LC7">
        <v>328</v>
      </c>
      <c r="LD7">
        <v>487</v>
      </c>
      <c r="LE7">
        <v>656</v>
      </c>
      <c r="LF7">
        <v>789</v>
      </c>
      <c r="LG7">
        <v>956</v>
      </c>
      <c r="LH7">
        <v>1110</v>
      </c>
      <c r="LI7">
        <v>1261</v>
      </c>
      <c r="LJ7">
        <v>1443</v>
      </c>
      <c r="LK7">
        <v>1597</v>
      </c>
      <c r="LL7">
        <v>1760</v>
      </c>
      <c r="LM7">
        <v>1899</v>
      </c>
      <c r="LN7">
        <v>2035</v>
      </c>
      <c r="LO7">
        <v>2181</v>
      </c>
      <c r="LP7">
        <v>2319</v>
      </c>
      <c r="LQ7">
        <v>2448</v>
      </c>
      <c r="LR7">
        <v>2585</v>
      </c>
      <c r="LS7">
        <v>2740</v>
      </c>
      <c r="LT7">
        <v>2858</v>
      </c>
      <c r="LU7">
        <v>2985</v>
      </c>
      <c r="LV7">
        <v>3141</v>
      </c>
      <c r="LW7">
        <v>3283</v>
      </c>
      <c r="LX7">
        <v>3425</v>
      </c>
      <c r="LY7">
        <v>3570</v>
      </c>
      <c r="LZ7">
        <v>3681</v>
      </c>
      <c r="MA7">
        <v>0</v>
      </c>
      <c r="MB7">
        <v>0</v>
      </c>
      <c r="MC7">
        <v>1472</v>
      </c>
      <c r="MD7">
        <v>1529</v>
      </c>
      <c r="ME7">
        <v>1581</v>
      </c>
      <c r="MF7">
        <v>1637</v>
      </c>
      <c r="MG7">
        <v>1683</v>
      </c>
      <c r="MH7">
        <v>1742</v>
      </c>
      <c r="MI7">
        <v>1763</v>
      </c>
      <c r="MJ7">
        <v>1806</v>
      </c>
      <c r="MK7">
        <v>1838</v>
      </c>
      <c r="ML7">
        <v>1850</v>
      </c>
      <c r="MM7">
        <v>1870</v>
      </c>
      <c r="MN7">
        <v>1884</v>
      </c>
      <c r="MO7">
        <v>1928</v>
      </c>
      <c r="MP7">
        <v>1955</v>
      </c>
      <c r="MQ7">
        <v>1976</v>
      </c>
      <c r="MR7">
        <v>2000</v>
      </c>
      <c r="MS7">
        <v>2015</v>
      </c>
      <c r="MT7">
        <v>2040</v>
      </c>
      <c r="MU7">
        <v>2047</v>
      </c>
      <c r="MV7">
        <v>2067</v>
      </c>
      <c r="MW7">
        <v>2085</v>
      </c>
      <c r="MX7">
        <v>2091</v>
      </c>
      <c r="MY7">
        <v>2087</v>
      </c>
      <c r="MZ7">
        <v>2086</v>
      </c>
      <c r="NA7">
        <v>2091</v>
      </c>
      <c r="NB7">
        <v>2114</v>
      </c>
      <c r="NC7">
        <v>0</v>
      </c>
      <c r="ND7">
        <v>0</v>
      </c>
      <c r="NE7">
        <v>0</v>
      </c>
      <c r="NF7">
        <v>38</v>
      </c>
      <c r="NG7">
        <v>81</v>
      </c>
      <c r="NH7">
        <v>120</v>
      </c>
      <c r="NI7">
        <v>169</v>
      </c>
      <c r="NJ7">
        <v>217</v>
      </c>
      <c r="NK7">
        <v>276</v>
      </c>
      <c r="NL7">
        <v>328</v>
      </c>
      <c r="NM7">
        <v>396</v>
      </c>
      <c r="NN7">
        <v>457</v>
      </c>
      <c r="NO7">
        <v>509</v>
      </c>
      <c r="NP7">
        <v>565</v>
      </c>
      <c r="NQ7">
        <v>627</v>
      </c>
      <c r="NR7">
        <v>696</v>
      </c>
      <c r="NS7">
        <v>749</v>
      </c>
      <c r="NT7">
        <v>811</v>
      </c>
      <c r="NU7">
        <v>877</v>
      </c>
      <c r="NV7">
        <v>942</v>
      </c>
      <c r="NW7">
        <v>1009</v>
      </c>
      <c r="NX7">
        <v>1086</v>
      </c>
      <c r="NY7">
        <v>1164</v>
      </c>
      <c r="NZ7">
        <v>1241</v>
      </c>
      <c r="OA7">
        <v>1318</v>
      </c>
      <c r="OB7">
        <v>1398</v>
      </c>
      <c r="OC7">
        <v>1468</v>
      </c>
      <c r="OD7">
        <v>1542</v>
      </c>
      <c r="OE7">
        <v>0</v>
      </c>
      <c r="OF7">
        <v>0</v>
      </c>
      <c r="OG7">
        <v>2134</v>
      </c>
      <c r="OH7">
        <v>2201</v>
      </c>
      <c r="OI7">
        <v>2295</v>
      </c>
      <c r="OJ7">
        <v>2384</v>
      </c>
      <c r="OK7">
        <v>2481</v>
      </c>
      <c r="OL7">
        <v>2590</v>
      </c>
      <c r="OM7">
        <v>2690</v>
      </c>
      <c r="ON7">
        <v>2803</v>
      </c>
      <c r="OO7">
        <v>2881</v>
      </c>
      <c r="OP7">
        <v>2972</v>
      </c>
      <c r="OQ7">
        <v>3023</v>
      </c>
      <c r="OR7">
        <v>3107</v>
      </c>
      <c r="OS7">
        <v>3172</v>
      </c>
      <c r="OT7">
        <v>3275</v>
      </c>
      <c r="OU7">
        <v>3338</v>
      </c>
      <c r="OV7">
        <v>3431</v>
      </c>
      <c r="OW7">
        <v>3514</v>
      </c>
      <c r="OX7">
        <v>3588</v>
      </c>
      <c r="OY7">
        <v>3647</v>
      </c>
      <c r="OZ7">
        <v>3730</v>
      </c>
      <c r="PA7">
        <v>3804</v>
      </c>
      <c r="PB7">
        <v>3846</v>
      </c>
      <c r="PC7">
        <v>3915</v>
      </c>
      <c r="PD7">
        <v>3948</v>
      </c>
      <c r="PE7">
        <v>3987</v>
      </c>
      <c r="PF7">
        <v>3978</v>
      </c>
      <c r="PG7">
        <v>0</v>
      </c>
      <c r="PH7">
        <v>0</v>
      </c>
      <c r="PI7">
        <v>0</v>
      </c>
      <c r="PJ7">
        <v>100</v>
      </c>
      <c r="PK7">
        <v>174</v>
      </c>
      <c r="PL7">
        <v>256</v>
      </c>
      <c r="PM7">
        <v>335</v>
      </c>
      <c r="PN7">
        <v>428</v>
      </c>
      <c r="PO7">
        <v>509</v>
      </c>
      <c r="PP7">
        <v>603</v>
      </c>
      <c r="PQ7">
        <v>705</v>
      </c>
      <c r="PR7">
        <v>802</v>
      </c>
      <c r="PS7">
        <v>903</v>
      </c>
      <c r="PT7">
        <v>999</v>
      </c>
      <c r="PU7">
        <v>1098</v>
      </c>
      <c r="PV7">
        <v>1202</v>
      </c>
      <c r="PW7">
        <v>1321</v>
      </c>
      <c r="PX7">
        <v>1424</v>
      </c>
      <c r="PY7">
        <v>1545</v>
      </c>
      <c r="PZ7">
        <v>1656</v>
      </c>
      <c r="QA7">
        <v>1792</v>
      </c>
      <c r="QB7">
        <v>1897</v>
      </c>
      <c r="QC7">
        <v>2036</v>
      </c>
      <c r="QD7">
        <v>2175</v>
      </c>
      <c r="QE7">
        <v>2301</v>
      </c>
      <c r="QF7">
        <v>2448</v>
      </c>
      <c r="QG7">
        <v>2603</v>
      </c>
      <c r="QH7">
        <v>2756</v>
      </c>
      <c r="QI7">
        <v>0</v>
      </c>
      <c r="QJ7">
        <v>0</v>
      </c>
      <c r="QK7">
        <v>7542</v>
      </c>
      <c r="QL7">
        <v>7749</v>
      </c>
      <c r="QM7">
        <v>7961</v>
      </c>
      <c r="QN7">
        <v>8152</v>
      </c>
      <c r="QO7">
        <v>8273</v>
      </c>
      <c r="QP7">
        <v>8368</v>
      </c>
      <c r="QQ7">
        <v>8476</v>
      </c>
      <c r="QR7">
        <v>8465</v>
      </c>
      <c r="QS7">
        <v>8568</v>
      </c>
      <c r="QT7">
        <v>8596</v>
      </c>
      <c r="QU7">
        <v>8530</v>
      </c>
      <c r="QV7">
        <v>8546</v>
      </c>
      <c r="QW7">
        <v>8513</v>
      </c>
      <c r="QX7">
        <v>8539</v>
      </c>
      <c r="QY7">
        <v>8488</v>
      </c>
      <c r="QZ7">
        <v>8498</v>
      </c>
      <c r="RA7">
        <v>8522</v>
      </c>
      <c r="RB7">
        <v>8462</v>
      </c>
      <c r="RC7">
        <v>8502</v>
      </c>
      <c r="RD7">
        <v>8601</v>
      </c>
      <c r="RE7">
        <v>8598</v>
      </c>
      <c r="RF7">
        <v>8604</v>
      </c>
      <c r="RG7">
        <v>8651</v>
      </c>
      <c r="RH7">
        <v>8658</v>
      </c>
      <c r="RI7">
        <v>8659</v>
      </c>
      <c r="RJ7">
        <v>8653</v>
      </c>
      <c r="RK7">
        <v>0</v>
      </c>
      <c r="RL7">
        <v>0</v>
      </c>
      <c r="RM7">
        <v>8327</v>
      </c>
      <c r="RN7">
        <v>8397</v>
      </c>
      <c r="RO7">
        <v>8471</v>
      </c>
      <c r="RP7">
        <v>8513</v>
      </c>
      <c r="RQ7">
        <v>8584</v>
      </c>
      <c r="RR7">
        <v>8681</v>
      </c>
      <c r="RS7">
        <v>8692</v>
      </c>
      <c r="RT7">
        <v>8816</v>
      </c>
      <c r="RU7">
        <v>8896</v>
      </c>
      <c r="RV7">
        <v>8962</v>
      </c>
      <c r="RW7">
        <v>9111</v>
      </c>
      <c r="RX7">
        <v>9196</v>
      </c>
      <c r="RY7">
        <v>9280</v>
      </c>
      <c r="RZ7">
        <v>9353</v>
      </c>
      <c r="SA7">
        <v>9472</v>
      </c>
      <c r="SB7">
        <v>9560</v>
      </c>
      <c r="SC7">
        <v>9585</v>
      </c>
      <c r="SD7">
        <v>9675</v>
      </c>
      <c r="SE7">
        <v>9665</v>
      </c>
      <c r="SF7">
        <v>9701</v>
      </c>
      <c r="SG7">
        <v>9718</v>
      </c>
      <c r="SH7">
        <v>9700</v>
      </c>
      <c r="SI7">
        <v>9657</v>
      </c>
      <c r="SJ7">
        <v>9717</v>
      </c>
      <c r="SK7">
        <v>9740</v>
      </c>
      <c r="SL7">
        <v>9799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702407.86309999996</v>
      </c>
      <c r="SU7">
        <v>697988.66689999995</v>
      </c>
      <c r="SV7">
        <v>688794.77769999998</v>
      </c>
      <c r="SW7">
        <v>676907.36659999995</v>
      </c>
      <c r="SX7">
        <v>664957.41960000002</v>
      </c>
      <c r="SY7">
        <v>650063.78390000004</v>
      </c>
      <c r="SZ7">
        <v>635393.19140000001</v>
      </c>
      <c r="TA7">
        <v>620166.65899999999</v>
      </c>
      <c r="TB7">
        <v>609155.01069999998</v>
      </c>
      <c r="TC7">
        <v>595755.84129999997</v>
      </c>
      <c r="TD7">
        <v>585407.75329999998</v>
      </c>
      <c r="TE7">
        <v>570577.45779999997</v>
      </c>
      <c r="TF7">
        <v>555508.13749999995</v>
      </c>
      <c r="TG7">
        <v>540374.76619999995</v>
      </c>
      <c r="TH7">
        <v>527302.68870000006</v>
      </c>
      <c r="TI7">
        <v>509971.54739999998</v>
      </c>
      <c r="TJ7">
        <v>493023.09289999999</v>
      </c>
      <c r="TK7">
        <v>478663.19699999999</v>
      </c>
      <c r="TL7">
        <v>463762.43109999999</v>
      </c>
      <c r="TM7">
        <v>448392.41979999997</v>
      </c>
      <c r="TN7">
        <v>436608.76919999998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311863.96990000003</v>
      </c>
      <c r="TW7">
        <v>335468.28080000001</v>
      </c>
      <c r="TX7">
        <v>360281.08970000001</v>
      </c>
      <c r="TY7">
        <v>380401.27549999999</v>
      </c>
      <c r="TZ7">
        <v>391181.78529999999</v>
      </c>
      <c r="UA7">
        <v>402314.79060000001</v>
      </c>
      <c r="UB7">
        <v>417889.864</v>
      </c>
      <c r="UC7">
        <v>428355.71189999999</v>
      </c>
      <c r="UD7">
        <v>438538.87760000001</v>
      </c>
      <c r="UE7">
        <v>439991.17940000002</v>
      </c>
      <c r="UF7">
        <v>442592.777</v>
      </c>
      <c r="UG7">
        <v>442954.49969999999</v>
      </c>
      <c r="UH7">
        <v>444433.4216</v>
      </c>
      <c r="UI7">
        <v>447213.9963</v>
      </c>
      <c r="UJ7">
        <v>448456.77659999998</v>
      </c>
      <c r="UK7">
        <v>447308.37569999998</v>
      </c>
      <c r="UL7">
        <v>448536.3027</v>
      </c>
      <c r="UM7">
        <v>444220.75420000002</v>
      </c>
      <c r="UN7">
        <v>442438.3236</v>
      </c>
      <c r="UO7">
        <v>438659.745</v>
      </c>
      <c r="UP7">
        <v>432455.51990000001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140551.33420000001</v>
      </c>
      <c r="UY7">
        <v>137721.1024</v>
      </c>
      <c r="UZ7">
        <v>143523.37210000001</v>
      </c>
      <c r="VA7">
        <v>157207.57709999999</v>
      </c>
      <c r="VB7">
        <v>188473.3382</v>
      </c>
      <c r="VC7">
        <v>209926.22700000001</v>
      </c>
      <c r="VD7">
        <v>224520.0288</v>
      </c>
      <c r="VE7">
        <v>227504.03529999999</v>
      </c>
      <c r="VF7">
        <v>240397.12909999999</v>
      </c>
      <c r="VG7">
        <v>246361.67499999999</v>
      </c>
      <c r="VH7">
        <v>257585.02239999999</v>
      </c>
      <c r="VI7">
        <v>264184.94520000002</v>
      </c>
      <c r="VJ7">
        <v>282960.76079999999</v>
      </c>
      <c r="VK7">
        <v>294215.38549999997</v>
      </c>
      <c r="VL7">
        <v>295110.1802</v>
      </c>
      <c r="VM7">
        <v>290691.33779999998</v>
      </c>
      <c r="VN7">
        <v>279791.62910000002</v>
      </c>
      <c r="VO7">
        <v>281090.78820000001</v>
      </c>
      <c r="VP7">
        <v>271374.80570000003</v>
      </c>
      <c r="VQ7">
        <v>273861.0784</v>
      </c>
      <c r="VR7">
        <v>269487.3137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135286.61559999999</v>
      </c>
      <c r="WA7">
        <v>229855.90030000001</v>
      </c>
      <c r="WB7">
        <v>127520.6105</v>
      </c>
      <c r="WC7">
        <v>92854.813429999995</v>
      </c>
      <c r="WD7">
        <v>180300.60860000001</v>
      </c>
      <c r="WE7">
        <v>175049.13459999999</v>
      </c>
      <c r="WF7">
        <v>141625.5134</v>
      </c>
      <c r="WG7">
        <v>110000.3988</v>
      </c>
      <c r="WH7">
        <v>213593.0073</v>
      </c>
      <c r="WI7">
        <v>233293.33319999999</v>
      </c>
      <c r="WJ7">
        <v>301997.84240000002</v>
      </c>
      <c r="WK7">
        <v>268768.3063</v>
      </c>
      <c r="WL7">
        <v>189774.62049999999</v>
      </c>
      <c r="WM7">
        <v>253339.90599999999</v>
      </c>
      <c r="WN7">
        <v>223600.9762</v>
      </c>
      <c r="WO7">
        <v>477594.31809999997</v>
      </c>
      <c r="WP7">
        <v>463683.804</v>
      </c>
      <c r="WQ7">
        <v>327402.50939999998</v>
      </c>
      <c r="WR7">
        <v>317866.51400000002</v>
      </c>
      <c r="WS7">
        <v>308608.266</v>
      </c>
      <c r="WT7">
        <v>393250.82439999998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10700000</v>
      </c>
      <c r="ZG7">
        <v>10500000</v>
      </c>
      <c r="ZH7">
        <v>10500000</v>
      </c>
      <c r="ZI7">
        <v>10300000</v>
      </c>
      <c r="ZJ7">
        <v>10100000</v>
      </c>
      <c r="ZK7">
        <v>9910000</v>
      </c>
      <c r="ZL7">
        <v>9690000</v>
      </c>
      <c r="ZM7">
        <v>9630000</v>
      </c>
      <c r="ZN7">
        <v>9480000</v>
      </c>
      <c r="ZO7">
        <v>9300000</v>
      </c>
      <c r="ZP7">
        <v>9140000</v>
      </c>
      <c r="ZQ7">
        <v>8940000</v>
      </c>
      <c r="ZR7">
        <v>8790000</v>
      </c>
      <c r="ZS7">
        <v>8560000</v>
      </c>
      <c r="ZT7">
        <v>8390000</v>
      </c>
      <c r="ZU7">
        <v>8220000</v>
      </c>
      <c r="ZV7">
        <v>8000000</v>
      </c>
      <c r="ZW7">
        <v>7750000</v>
      </c>
      <c r="ZX7">
        <v>7530000</v>
      </c>
      <c r="ZY7">
        <v>7320000</v>
      </c>
      <c r="ZZ7">
        <v>7190000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11600000</v>
      </c>
      <c r="ABK7">
        <v>11700000</v>
      </c>
      <c r="ABL7">
        <v>11800000</v>
      </c>
      <c r="ABM7">
        <v>11800000</v>
      </c>
      <c r="ABN7">
        <v>11800000</v>
      </c>
      <c r="ABO7">
        <v>11600000</v>
      </c>
      <c r="ABP7">
        <v>11600000</v>
      </c>
      <c r="ABQ7">
        <v>11500000</v>
      </c>
      <c r="ABR7">
        <v>11500000</v>
      </c>
      <c r="ABS7">
        <v>11400000</v>
      </c>
      <c r="ABT7">
        <v>11400000</v>
      </c>
      <c r="ABU7">
        <v>11300000</v>
      </c>
      <c r="ABV7">
        <v>11200000</v>
      </c>
      <c r="ABW7">
        <v>11100000</v>
      </c>
      <c r="ABX7">
        <v>11000000</v>
      </c>
      <c r="ABY7">
        <v>10900000</v>
      </c>
      <c r="ABZ7">
        <v>10700000</v>
      </c>
      <c r="ACA7">
        <v>10600000</v>
      </c>
      <c r="ACB7">
        <v>10400000</v>
      </c>
      <c r="ACC7">
        <v>10200000</v>
      </c>
      <c r="ACD7">
        <v>9840000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2250000</v>
      </c>
      <c r="ADO7">
        <v>2210000</v>
      </c>
      <c r="ADP7">
        <v>2140000</v>
      </c>
      <c r="ADQ7">
        <v>2100000</v>
      </c>
      <c r="ADR7">
        <v>2050000</v>
      </c>
      <c r="ADS7">
        <v>1980000</v>
      </c>
      <c r="ADT7">
        <v>1920000</v>
      </c>
      <c r="ADU7">
        <v>1860000</v>
      </c>
      <c r="ADV7">
        <v>1810000</v>
      </c>
      <c r="ADW7">
        <v>1750000</v>
      </c>
      <c r="ADX7">
        <v>1700000</v>
      </c>
      <c r="ADY7">
        <v>1650000</v>
      </c>
      <c r="ADZ7">
        <v>1590000</v>
      </c>
      <c r="AEA7">
        <v>1550000</v>
      </c>
      <c r="AEB7">
        <v>1530000</v>
      </c>
      <c r="AEC7">
        <v>1480000</v>
      </c>
      <c r="AED7">
        <v>1440000</v>
      </c>
      <c r="AEE7">
        <v>1410000</v>
      </c>
      <c r="AEF7">
        <v>1370000</v>
      </c>
      <c r="AEG7">
        <v>1330000</v>
      </c>
      <c r="AEH7">
        <v>1290000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11700000</v>
      </c>
      <c r="AEQ7">
        <v>11400000</v>
      </c>
      <c r="AER7">
        <v>11200000</v>
      </c>
      <c r="AES7">
        <v>11000000</v>
      </c>
      <c r="AET7">
        <v>10700000</v>
      </c>
      <c r="AEU7">
        <v>10600000</v>
      </c>
      <c r="AEV7">
        <v>10400000</v>
      </c>
      <c r="AEW7">
        <v>10200000</v>
      </c>
      <c r="AEX7">
        <v>9960000</v>
      </c>
      <c r="AEY7">
        <v>9790000</v>
      </c>
      <c r="AEZ7">
        <v>9590000</v>
      </c>
      <c r="AFA7">
        <v>9340000</v>
      </c>
      <c r="AFB7">
        <v>9150000</v>
      </c>
      <c r="AFC7">
        <v>8870000</v>
      </c>
      <c r="AFD7">
        <v>8650000</v>
      </c>
      <c r="AFE7">
        <v>8410000</v>
      </c>
      <c r="AFF7">
        <v>8150000</v>
      </c>
      <c r="AFG7">
        <v>7880000</v>
      </c>
      <c r="AFH7">
        <v>7700000</v>
      </c>
      <c r="AFI7">
        <v>7490000</v>
      </c>
      <c r="AFJ7">
        <v>7320000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216.00137609999999</v>
      </c>
      <c r="AGU7">
        <v>232.35005409999999</v>
      </c>
      <c r="AGV7">
        <v>249.5357549</v>
      </c>
      <c r="AGW7">
        <v>263.47127890000002</v>
      </c>
      <c r="AGX7">
        <v>270.9380117</v>
      </c>
      <c r="AGY7">
        <v>278.64888789999998</v>
      </c>
      <c r="AGZ7">
        <v>289.43640299999998</v>
      </c>
      <c r="AHA7">
        <v>296.68519659999998</v>
      </c>
      <c r="AHB7">
        <v>303.73820060000003</v>
      </c>
      <c r="AHC7">
        <v>304.74408519999997</v>
      </c>
      <c r="AHD7">
        <v>306.54598829999998</v>
      </c>
      <c r="AHE7">
        <v>306.7965226</v>
      </c>
      <c r="AHF7">
        <v>307.82084470000001</v>
      </c>
      <c r="AHG7">
        <v>309.74670989999998</v>
      </c>
      <c r="AHH7">
        <v>310.60747700000002</v>
      </c>
      <c r="AHI7">
        <v>309.81207840000002</v>
      </c>
      <c r="AHJ7">
        <v>310.66255790000002</v>
      </c>
      <c r="AHK7">
        <v>307.67354829999999</v>
      </c>
      <c r="AHL7">
        <v>306.43901169999998</v>
      </c>
      <c r="AHM7">
        <v>303.82191499999999</v>
      </c>
      <c r="AHN7">
        <v>299.52478139999999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17.56862108</v>
      </c>
      <c r="AHW7">
        <v>17.214848050000001</v>
      </c>
      <c r="AHX7">
        <v>17.940119549999999</v>
      </c>
      <c r="AHY7">
        <v>19.65061639</v>
      </c>
      <c r="AHZ7">
        <v>23.558770750000001</v>
      </c>
      <c r="AIA7">
        <v>26.240336710000001</v>
      </c>
      <c r="AIB7">
        <v>28.064531240000001</v>
      </c>
      <c r="AIC7">
        <v>28.43752576</v>
      </c>
      <c r="AID7">
        <v>30.049135379999999</v>
      </c>
      <c r="AIE7">
        <v>30.794691050000001</v>
      </c>
      <c r="AIF7">
        <v>32.197585869999997</v>
      </c>
      <c r="AIG7">
        <v>33.02256233</v>
      </c>
      <c r="AIH7">
        <v>35.369499789999999</v>
      </c>
      <c r="AII7">
        <v>36.776304199999998</v>
      </c>
      <c r="AIJ7">
        <v>36.888151649999998</v>
      </c>
      <c r="AIK7">
        <v>36.335805639999997</v>
      </c>
      <c r="AIL7">
        <v>34.97336499</v>
      </c>
      <c r="AIM7">
        <v>35.135757140000003</v>
      </c>
      <c r="AIN7">
        <v>33.921279769999998</v>
      </c>
      <c r="AIO7">
        <v>34.232058629999997</v>
      </c>
      <c r="AIP7">
        <v>33.685347239999999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0.907506602</v>
      </c>
      <c r="AIY7">
        <v>1.541880149</v>
      </c>
      <c r="AIZ7">
        <v>0.85541201099999997</v>
      </c>
      <c r="AJA7">
        <v>0.62287282300000002</v>
      </c>
      <c r="AJB7">
        <v>1.209461793</v>
      </c>
      <c r="AJC7">
        <v>1.1742347500000001</v>
      </c>
      <c r="AJD7">
        <v>0.95002811499999995</v>
      </c>
      <c r="AJE7">
        <v>0.737885915</v>
      </c>
      <c r="AJF7">
        <v>1.4327881840000001</v>
      </c>
      <c r="AJG7">
        <v>1.5649385499999999</v>
      </c>
      <c r="AJH7">
        <v>2.0258104210000001</v>
      </c>
      <c r="AJI7">
        <v>1.802905714</v>
      </c>
      <c r="AJJ7">
        <v>1.273013744</v>
      </c>
      <c r="AJK7">
        <v>1.6994115510000001</v>
      </c>
      <c r="AJL7">
        <v>1.4999219340000001</v>
      </c>
      <c r="AJM7">
        <v>3.2037167520000001</v>
      </c>
      <c r="AJN7">
        <v>3.110404613</v>
      </c>
      <c r="AJO7">
        <v>2.1962256760000001</v>
      </c>
      <c r="AJP7">
        <v>2.132257938</v>
      </c>
      <c r="AJQ7">
        <v>2.0701533379999999</v>
      </c>
      <c r="AJR7">
        <v>2.6379381120000001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145.1180913</v>
      </c>
      <c r="AKA7">
        <v>240.89840169999999</v>
      </c>
      <c r="AKB7">
        <v>363.26561830000003</v>
      </c>
      <c r="AKC7">
        <v>154.98919749999999</v>
      </c>
      <c r="AKD7">
        <v>259.3285841</v>
      </c>
      <c r="AKE7">
        <v>332.70631520000001</v>
      </c>
      <c r="AKF7">
        <v>211.8707914</v>
      </c>
      <c r="AKG7">
        <v>258.02651559999998</v>
      </c>
      <c r="AKH7">
        <v>227.58040969999999</v>
      </c>
      <c r="AKI7">
        <v>314.76822700000002</v>
      </c>
      <c r="AKJ7">
        <v>275.95551189999998</v>
      </c>
      <c r="AKK7">
        <v>310.78462960000002</v>
      </c>
      <c r="AKL7">
        <v>249.72856049999999</v>
      </c>
      <c r="AKM7">
        <v>269.11199199999999</v>
      </c>
      <c r="AKN7">
        <v>241.2098843</v>
      </c>
      <c r="AKO7">
        <v>304.10038179999998</v>
      </c>
      <c r="AKP7">
        <v>426.45466119999998</v>
      </c>
      <c r="AKQ7">
        <v>375.52467890000003</v>
      </c>
      <c r="AKR7">
        <v>246.97030330000001</v>
      </c>
      <c r="AKS7">
        <v>256.24587179999997</v>
      </c>
      <c r="AKT7">
        <v>301.9630075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112.7306208</v>
      </c>
      <c r="AME7">
        <v>110.7666026</v>
      </c>
      <c r="AMF7">
        <v>110.1633272</v>
      </c>
      <c r="AMG7">
        <v>108.84978630000001</v>
      </c>
      <c r="AMH7">
        <v>106.3693676</v>
      </c>
      <c r="AMI7">
        <v>104.3876765</v>
      </c>
      <c r="AMJ7">
        <v>102.10600820000001</v>
      </c>
      <c r="AMK7">
        <v>101.44723260000001</v>
      </c>
      <c r="AML7">
        <v>99.871761960000001</v>
      </c>
      <c r="AMM7">
        <v>98.00442065</v>
      </c>
      <c r="AMN7">
        <v>96.305590039999998</v>
      </c>
      <c r="AMO7">
        <v>94.20182715</v>
      </c>
      <c r="AMP7">
        <v>92.592800299999993</v>
      </c>
      <c r="AMQ7">
        <v>90.204389030000002</v>
      </c>
      <c r="AMR7">
        <v>88.432739420000004</v>
      </c>
      <c r="AMS7">
        <v>86.604694989999999</v>
      </c>
      <c r="AMT7">
        <v>84.324191400000004</v>
      </c>
      <c r="AMU7">
        <v>81.711536469999999</v>
      </c>
      <c r="AMV7">
        <v>79.293576540000004</v>
      </c>
      <c r="AMW7">
        <v>77.168580439999999</v>
      </c>
      <c r="AMX7">
        <v>75.745046520000002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337.30001420000002</v>
      </c>
      <c r="ANG7">
        <v>400.81910870000002</v>
      </c>
      <c r="ANH7">
        <v>303.53206820000003</v>
      </c>
      <c r="ANI7">
        <v>380.24207589999997</v>
      </c>
      <c r="ANJ7">
        <v>361.57431839999998</v>
      </c>
      <c r="ANK7">
        <v>236.53974400000001</v>
      </c>
      <c r="ANL7">
        <v>300.42551259999999</v>
      </c>
      <c r="ANM7">
        <v>326.27530439999998</v>
      </c>
      <c r="ANN7">
        <v>313.66966300000001</v>
      </c>
      <c r="ANO7">
        <v>279.62385169999999</v>
      </c>
      <c r="ANP7">
        <v>308.84304479999997</v>
      </c>
      <c r="ANQ7">
        <v>269.2481889</v>
      </c>
      <c r="ANR7">
        <v>289.4896536</v>
      </c>
      <c r="ANS7">
        <v>254.5526873</v>
      </c>
      <c r="ANT7">
        <v>276.35318860000001</v>
      </c>
      <c r="ANU7">
        <v>272.87455720000003</v>
      </c>
      <c r="ANV7">
        <v>300.91494399999999</v>
      </c>
      <c r="ANW7">
        <v>262.29181590000002</v>
      </c>
      <c r="ANX7">
        <v>241.22508869999999</v>
      </c>
      <c r="ANY7">
        <v>233.8275754</v>
      </c>
      <c r="ANZ7">
        <v>248.57675879999999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74.876530369999998</v>
      </c>
      <c r="AOI7">
        <v>75.502442810000005</v>
      </c>
      <c r="AOJ7">
        <v>76.382627929999998</v>
      </c>
      <c r="AOK7">
        <v>76.22150714</v>
      </c>
      <c r="AOL7">
        <v>76.338892319999999</v>
      </c>
      <c r="AOM7">
        <v>75.38726217</v>
      </c>
      <c r="AON7">
        <v>75.2252869</v>
      </c>
      <c r="AOO7">
        <v>74.562172500000003</v>
      </c>
      <c r="AOP7">
        <v>74.741094689999997</v>
      </c>
      <c r="AOQ7">
        <v>73.960060499999997</v>
      </c>
      <c r="AOR7">
        <v>73.806467330000004</v>
      </c>
      <c r="AOS7">
        <v>73.390227359999997</v>
      </c>
      <c r="AOT7">
        <v>72.753130549999995</v>
      </c>
      <c r="AOU7">
        <v>71.795593490000002</v>
      </c>
      <c r="AOV7">
        <v>71.290823880000005</v>
      </c>
      <c r="AOW7">
        <v>70.587546270000004</v>
      </c>
      <c r="AOX7">
        <v>69.288256349999997</v>
      </c>
      <c r="AOY7">
        <v>68.477026589999994</v>
      </c>
      <c r="AOZ7">
        <v>67.042939399999995</v>
      </c>
      <c r="APA7">
        <v>65.733221049999997</v>
      </c>
      <c r="APB7">
        <v>63.674601029999998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899.51087380000001</v>
      </c>
      <c r="APK7">
        <v>889.16578000000004</v>
      </c>
      <c r="APL7">
        <v>904.74745700000005</v>
      </c>
      <c r="APM7">
        <v>955.89793459999999</v>
      </c>
      <c r="APN7">
        <v>883.97502440000005</v>
      </c>
      <c r="APO7">
        <v>854.51540769999997</v>
      </c>
      <c r="APP7">
        <v>832.3172472</v>
      </c>
      <c r="APQ7">
        <v>834.03322360000004</v>
      </c>
      <c r="APR7">
        <v>880.38435700000002</v>
      </c>
      <c r="APS7">
        <v>918.78786539999999</v>
      </c>
      <c r="APT7">
        <v>750.2816421</v>
      </c>
      <c r="APU7">
        <v>866.18730760000005</v>
      </c>
      <c r="APV7">
        <v>755.4182922</v>
      </c>
      <c r="APW7">
        <v>912.37037429999998</v>
      </c>
      <c r="APX7">
        <v>691.77288869999995</v>
      </c>
      <c r="APY7">
        <v>876.80495810000002</v>
      </c>
      <c r="APZ7">
        <v>867.80652810000004</v>
      </c>
      <c r="AQA7">
        <v>682.72846960000004</v>
      </c>
      <c r="AQB7">
        <v>758.08467780000001</v>
      </c>
      <c r="AQC7">
        <v>836.74446269999999</v>
      </c>
      <c r="AQD7">
        <v>747.04665539999996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76.395917249999997</v>
      </c>
      <c r="ARO7">
        <v>74.264777870000003</v>
      </c>
      <c r="ARP7">
        <v>73.130328710000001</v>
      </c>
      <c r="ARQ7">
        <v>71.644605159999998</v>
      </c>
      <c r="ARR7">
        <v>70.07392342</v>
      </c>
      <c r="ARS7">
        <v>69.164034150000006</v>
      </c>
      <c r="ART7">
        <v>67.776011499999996</v>
      </c>
      <c r="ARU7">
        <v>66.403014690000006</v>
      </c>
      <c r="ARV7">
        <v>64.97608348</v>
      </c>
      <c r="ARW7">
        <v>63.886200549999998</v>
      </c>
      <c r="ARX7">
        <v>62.601687269999999</v>
      </c>
      <c r="ARY7">
        <v>60.937276320000002</v>
      </c>
      <c r="ARZ7">
        <v>59.717919719999998</v>
      </c>
      <c r="ASA7">
        <v>57.918636679999999</v>
      </c>
      <c r="ASB7">
        <v>56.441136759999999</v>
      </c>
      <c r="ASC7">
        <v>54.893246619999999</v>
      </c>
      <c r="ASD7">
        <v>53.195700530000003</v>
      </c>
      <c r="ASE7">
        <v>51.417363620000003</v>
      </c>
      <c r="ASF7">
        <v>50.229927519999997</v>
      </c>
      <c r="ASG7">
        <v>48.882350520000003</v>
      </c>
      <c r="ASH7">
        <v>47.746072920000003</v>
      </c>
    </row>
    <row r="8" spans="1:1178" x14ac:dyDescent="0.25">
      <c r="A8">
        <v>4</v>
      </c>
      <c r="B8">
        <v>22400</v>
      </c>
      <c r="C8">
        <v>0</v>
      </c>
      <c r="D8">
        <v>0</v>
      </c>
      <c r="E8">
        <v>0</v>
      </c>
      <c r="F8">
        <v>209</v>
      </c>
      <c r="G8">
        <v>164</v>
      </c>
      <c r="H8">
        <v>207</v>
      </c>
      <c r="I8">
        <v>195</v>
      </c>
      <c r="J8">
        <v>227</v>
      </c>
      <c r="K8">
        <v>208</v>
      </c>
      <c r="L8">
        <v>215</v>
      </c>
      <c r="M8">
        <v>208</v>
      </c>
      <c r="N8">
        <v>213</v>
      </c>
      <c r="O8">
        <v>207</v>
      </c>
      <c r="P8">
        <v>208</v>
      </c>
      <c r="Q8">
        <v>227</v>
      </c>
      <c r="R8">
        <v>225</v>
      </c>
      <c r="S8">
        <v>227</v>
      </c>
      <c r="T8">
        <v>227</v>
      </c>
      <c r="U8">
        <v>188</v>
      </c>
      <c r="V8">
        <v>211</v>
      </c>
      <c r="W8">
        <v>209</v>
      </c>
      <c r="X8">
        <v>227</v>
      </c>
      <c r="Y8">
        <v>257</v>
      </c>
      <c r="Z8">
        <v>206</v>
      </c>
      <c r="AA8">
        <v>196</v>
      </c>
      <c r="AB8">
        <v>212</v>
      </c>
      <c r="AC8">
        <v>223</v>
      </c>
      <c r="AD8">
        <v>203</v>
      </c>
      <c r="AE8">
        <v>0</v>
      </c>
      <c r="AF8">
        <v>0</v>
      </c>
      <c r="AG8">
        <v>0</v>
      </c>
      <c r="AH8">
        <v>44</v>
      </c>
      <c r="AI8">
        <v>51</v>
      </c>
      <c r="AJ8">
        <v>66</v>
      </c>
      <c r="AK8">
        <v>71</v>
      </c>
      <c r="AL8">
        <v>54</v>
      </c>
      <c r="AM8">
        <v>60</v>
      </c>
      <c r="AN8">
        <v>62</v>
      </c>
      <c r="AO8">
        <v>75</v>
      </c>
      <c r="AP8">
        <v>55</v>
      </c>
      <c r="AQ8">
        <v>71</v>
      </c>
      <c r="AR8">
        <v>67</v>
      </c>
      <c r="AS8">
        <v>80</v>
      </c>
      <c r="AT8">
        <v>93</v>
      </c>
      <c r="AU8">
        <v>94</v>
      </c>
      <c r="AV8">
        <v>79</v>
      </c>
      <c r="AW8">
        <v>88</v>
      </c>
      <c r="AX8">
        <v>95</v>
      </c>
      <c r="AY8">
        <v>85</v>
      </c>
      <c r="AZ8">
        <v>85</v>
      </c>
      <c r="BA8">
        <v>93</v>
      </c>
      <c r="BB8">
        <v>93</v>
      </c>
      <c r="BC8">
        <v>106</v>
      </c>
      <c r="BD8">
        <v>83</v>
      </c>
      <c r="BE8">
        <v>102</v>
      </c>
      <c r="BF8">
        <v>110</v>
      </c>
      <c r="BG8">
        <v>0</v>
      </c>
      <c r="BH8">
        <v>0</v>
      </c>
      <c r="BI8">
        <v>0</v>
      </c>
      <c r="BJ8">
        <v>137</v>
      </c>
      <c r="BK8">
        <v>119</v>
      </c>
      <c r="BL8">
        <v>124</v>
      </c>
      <c r="BM8">
        <v>118</v>
      </c>
      <c r="BN8">
        <v>111</v>
      </c>
      <c r="BO8">
        <v>144</v>
      </c>
      <c r="BP8">
        <v>129</v>
      </c>
      <c r="BQ8">
        <v>133</v>
      </c>
      <c r="BR8">
        <v>134</v>
      </c>
      <c r="BS8">
        <v>135</v>
      </c>
      <c r="BT8">
        <v>144</v>
      </c>
      <c r="BU8">
        <v>156</v>
      </c>
      <c r="BV8">
        <v>166</v>
      </c>
      <c r="BW8">
        <v>148</v>
      </c>
      <c r="BX8">
        <v>143</v>
      </c>
      <c r="BY8">
        <v>142</v>
      </c>
      <c r="BZ8">
        <v>153</v>
      </c>
      <c r="CA8">
        <v>150</v>
      </c>
      <c r="CB8">
        <v>165</v>
      </c>
      <c r="CC8">
        <v>183</v>
      </c>
      <c r="CD8">
        <v>171</v>
      </c>
      <c r="CE8">
        <v>175</v>
      </c>
      <c r="CF8">
        <v>193</v>
      </c>
      <c r="CG8">
        <v>179</v>
      </c>
      <c r="CH8">
        <v>187</v>
      </c>
      <c r="CI8">
        <v>0</v>
      </c>
      <c r="CJ8">
        <v>0</v>
      </c>
      <c r="CK8">
        <v>0</v>
      </c>
      <c r="CL8">
        <v>35</v>
      </c>
      <c r="CM8">
        <v>43</v>
      </c>
      <c r="CN8">
        <v>39</v>
      </c>
      <c r="CO8">
        <v>33</v>
      </c>
      <c r="CP8">
        <v>42</v>
      </c>
      <c r="CQ8">
        <v>35</v>
      </c>
      <c r="CR8">
        <v>46</v>
      </c>
      <c r="CS8">
        <v>46</v>
      </c>
      <c r="CT8">
        <v>50</v>
      </c>
      <c r="CU8">
        <v>28</v>
      </c>
      <c r="CV8">
        <v>49</v>
      </c>
      <c r="CW8">
        <v>45</v>
      </c>
      <c r="CX8">
        <v>51</v>
      </c>
      <c r="CY8">
        <v>46</v>
      </c>
      <c r="CZ8">
        <v>47</v>
      </c>
      <c r="DA8">
        <v>41</v>
      </c>
      <c r="DB8">
        <v>40</v>
      </c>
      <c r="DC8">
        <v>41</v>
      </c>
      <c r="DD8">
        <v>50</v>
      </c>
      <c r="DE8">
        <v>62</v>
      </c>
      <c r="DF8">
        <v>43</v>
      </c>
      <c r="DG8">
        <v>52</v>
      </c>
      <c r="DH8">
        <v>55</v>
      </c>
      <c r="DI8">
        <v>61</v>
      </c>
      <c r="DJ8">
        <v>60</v>
      </c>
      <c r="DK8">
        <v>0</v>
      </c>
      <c r="DL8">
        <v>0</v>
      </c>
      <c r="DM8">
        <v>0</v>
      </c>
      <c r="DN8">
        <v>3</v>
      </c>
      <c r="DO8">
        <v>2</v>
      </c>
      <c r="DP8">
        <v>2</v>
      </c>
      <c r="DQ8">
        <v>3</v>
      </c>
      <c r="DR8">
        <v>6</v>
      </c>
      <c r="DS8">
        <v>1</v>
      </c>
      <c r="DT8">
        <v>5</v>
      </c>
      <c r="DU8">
        <v>5</v>
      </c>
      <c r="DV8">
        <v>1</v>
      </c>
      <c r="DW8">
        <v>2</v>
      </c>
      <c r="DX8">
        <v>1</v>
      </c>
      <c r="DY8">
        <v>7</v>
      </c>
      <c r="DZ8">
        <v>4</v>
      </c>
      <c r="EA8">
        <v>7</v>
      </c>
      <c r="EB8">
        <v>3</v>
      </c>
      <c r="EC8">
        <v>3</v>
      </c>
      <c r="ED8">
        <v>8</v>
      </c>
      <c r="EE8">
        <v>8</v>
      </c>
      <c r="EF8">
        <v>9</v>
      </c>
      <c r="EG8">
        <v>4</v>
      </c>
      <c r="EH8">
        <v>5</v>
      </c>
      <c r="EI8">
        <v>14</v>
      </c>
      <c r="EJ8">
        <v>4</v>
      </c>
      <c r="EK8">
        <v>4</v>
      </c>
      <c r="EL8">
        <v>9</v>
      </c>
      <c r="EM8">
        <v>0</v>
      </c>
      <c r="EN8">
        <v>0</v>
      </c>
      <c r="EO8">
        <v>0</v>
      </c>
      <c r="EP8">
        <v>5</v>
      </c>
      <c r="EQ8">
        <v>25</v>
      </c>
      <c r="ER8">
        <v>10</v>
      </c>
      <c r="ES8">
        <v>10</v>
      </c>
      <c r="ET8">
        <v>5</v>
      </c>
      <c r="EU8">
        <v>35</v>
      </c>
      <c r="EV8">
        <v>10</v>
      </c>
      <c r="EW8">
        <v>25</v>
      </c>
      <c r="EX8">
        <v>10</v>
      </c>
      <c r="EY8">
        <v>10</v>
      </c>
      <c r="EZ8">
        <v>15</v>
      </c>
      <c r="FA8">
        <v>25</v>
      </c>
      <c r="FB8">
        <v>30</v>
      </c>
      <c r="FC8">
        <v>15</v>
      </c>
      <c r="FD8">
        <v>30</v>
      </c>
      <c r="FE8">
        <v>5</v>
      </c>
      <c r="FF8">
        <v>5</v>
      </c>
      <c r="FG8">
        <v>25</v>
      </c>
      <c r="FH8">
        <v>50</v>
      </c>
      <c r="FI8">
        <v>40</v>
      </c>
      <c r="FJ8">
        <v>55</v>
      </c>
      <c r="FK8">
        <v>15</v>
      </c>
      <c r="FL8">
        <v>35</v>
      </c>
      <c r="FM8">
        <v>35</v>
      </c>
      <c r="FN8">
        <v>30</v>
      </c>
      <c r="FO8">
        <v>0</v>
      </c>
      <c r="FP8">
        <v>0</v>
      </c>
      <c r="FQ8">
        <v>6721</v>
      </c>
      <c r="FR8">
        <v>6952</v>
      </c>
      <c r="FS8">
        <v>7238</v>
      </c>
      <c r="FT8">
        <v>7446</v>
      </c>
      <c r="FU8">
        <v>7614</v>
      </c>
      <c r="FV8">
        <v>7813</v>
      </c>
      <c r="FW8">
        <v>7928</v>
      </c>
      <c r="FX8">
        <v>8006</v>
      </c>
      <c r="FY8">
        <v>8113</v>
      </c>
      <c r="FZ8">
        <v>8173</v>
      </c>
      <c r="GA8">
        <v>8257</v>
      </c>
      <c r="GB8">
        <v>8340</v>
      </c>
      <c r="GC8">
        <v>8387</v>
      </c>
      <c r="GD8">
        <v>8379</v>
      </c>
      <c r="GE8">
        <v>8362</v>
      </c>
      <c r="GF8">
        <v>8415</v>
      </c>
      <c r="GG8">
        <v>8451</v>
      </c>
      <c r="GH8">
        <v>8505</v>
      </c>
      <c r="GI8">
        <v>8516</v>
      </c>
      <c r="GJ8">
        <v>8503</v>
      </c>
      <c r="GK8">
        <v>8489</v>
      </c>
      <c r="GL8">
        <v>8456</v>
      </c>
      <c r="GM8">
        <v>8468</v>
      </c>
      <c r="GN8">
        <v>8485</v>
      </c>
      <c r="GO8">
        <v>8513</v>
      </c>
      <c r="GP8">
        <v>8459</v>
      </c>
      <c r="GQ8">
        <v>0</v>
      </c>
      <c r="GR8">
        <v>0</v>
      </c>
      <c r="GS8">
        <v>706</v>
      </c>
      <c r="GT8">
        <v>820</v>
      </c>
      <c r="GU8">
        <v>934</v>
      </c>
      <c r="GV8">
        <v>1067</v>
      </c>
      <c r="GW8">
        <v>1162</v>
      </c>
      <c r="GX8">
        <v>1274</v>
      </c>
      <c r="GY8">
        <v>1364</v>
      </c>
      <c r="GZ8">
        <v>1470</v>
      </c>
      <c r="HA8">
        <v>1570</v>
      </c>
      <c r="HB8">
        <v>1652</v>
      </c>
      <c r="HC8">
        <v>1688</v>
      </c>
      <c r="HD8">
        <v>1779</v>
      </c>
      <c r="HE8">
        <v>1857</v>
      </c>
      <c r="HF8">
        <v>1925</v>
      </c>
      <c r="HG8">
        <v>2003</v>
      </c>
      <c r="HH8">
        <v>2051</v>
      </c>
      <c r="HI8">
        <v>2140</v>
      </c>
      <c r="HJ8">
        <v>2204</v>
      </c>
      <c r="HK8">
        <v>2255</v>
      </c>
      <c r="HL8">
        <v>2306</v>
      </c>
      <c r="HM8">
        <v>2360</v>
      </c>
      <c r="HN8">
        <v>2418</v>
      </c>
      <c r="HO8">
        <v>2461</v>
      </c>
      <c r="HP8">
        <v>2497</v>
      </c>
      <c r="HQ8">
        <v>2532</v>
      </c>
      <c r="HR8">
        <v>2587</v>
      </c>
      <c r="HS8">
        <v>0</v>
      </c>
      <c r="HT8">
        <v>0</v>
      </c>
      <c r="HU8">
        <v>69</v>
      </c>
      <c r="HV8">
        <v>74</v>
      </c>
      <c r="HW8">
        <v>75</v>
      </c>
      <c r="HX8">
        <v>81</v>
      </c>
      <c r="HY8">
        <v>89</v>
      </c>
      <c r="HZ8">
        <v>95</v>
      </c>
      <c r="IA8">
        <v>110</v>
      </c>
      <c r="IB8">
        <v>126</v>
      </c>
      <c r="IC8">
        <v>134</v>
      </c>
      <c r="ID8">
        <v>143</v>
      </c>
      <c r="IE8">
        <v>160</v>
      </c>
      <c r="IF8">
        <v>176</v>
      </c>
      <c r="IG8">
        <v>176</v>
      </c>
      <c r="IH8">
        <v>199</v>
      </c>
      <c r="II8">
        <v>204</v>
      </c>
      <c r="IJ8">
        <v>215</v>
      </c>
      <c r="IK8">
        <v>233</v>
      </c>
      <c r="IL8">
        <v>241</v>
      </c>
      <c r="IM8">
        <v>242</v>
      </c>
      <c r="IN8">
        <v>250</v>
      </c>
      <c r="IO8">
        <v>265</v>
      </c>
      <c r="IP8">
        <v>276</v>
      </c>
      <c r="IQ8">
        <v>284</v>
      </c>
      <c r="IR8">
        <v>285</v>
      </c>
      <c r="IS8">
        <v>307</v>
      </c>
      <c r="IT8">
        <v>302</v>
      </c>
      <c r="IU8">
        <v>0</v>
      </c>
      <c r="IV8">
        <v>0</v>
      </c>
      <c r="IW8">
        <v>4</v>
      </c>
      <c r="IX8">
        <v>2</v>
      </c>
      <c r="IY8">
        <v>4</v>
      </c>
      <c r="IZ8">
        <v>4</v>
      </c>
      <c r="JA8">
        <v>2</v>
      </c>
      <c r="JB8">
        <v>1</v>
      </c>
      <c r="JC8">
        <v>4</v>
      </c>
      <c r="JD8">
        <v>4</v>
      </c>
      <c r="JE8">
        <v>5</v>
      </c>
      <c r="JF8">
        <v>7</v>
      </c>
      <c r="JG8">
        <v>3</v>
      </c>
      <c r="JH8">
        <v>3</v>
      </c>
      <c r="JI8">
        <v>5</v>
      </c>
      <c r="JJ8">
        <v>6</v>
      </c>
      <c r="JK8">
        <v>9</v>
      </c>
      <c r="JL8">
        <v>11</v>
      </c>
      <c r="JM8">
        <v>13</v>
      </c>
      <c r="JN8">
        <v>12</v>
      </c>
      <c r="JO8">
        <v>12</v>
      </c>
      <c r="JP8">
        <v>8</v>
      </c>
      <c r="JQ8">
        <v>16</v>
      </c>
      <c r="JR8">
        <v>14</v>
      </c>
      <c r="JS8">
        <v>6</v>
      </c>
      <c r="JT8">
        <v>9</v>
      </c>
      <c r="JU8">
        <v>11</v>
      </c>
      <c r="JV8">
        <v>12</v>
      </c>
      <c r="JW8">
        <v>0</v>
      </c>
      <c r="JX8">
        <v>0</v>
      </c>
      <c r="JY8">
        <v>0</v>
      </c>
      <c r="JZ8">
        <v>7</v>
      </c>
      <c r="KA8">
        <v>15</v>
      </c>
      <c r="KB8">
        <v>23</v>
      </c>
      <c r="KC8">
        <v>33</v>
      </c>
      <c r="KD8">
        <v>43</v>
      </c>
      <c r="KE8">
        <v>52</v>
      </c>
      <c r="KF8">
        <v>64</v>
      </c>
      <c r="KG8">
        <v>76</v>
      </c>
      <c r="KH8">
        <v>92</v>
      </c>
      <c r="KI8">
        <v>107</v>
      </c>
      <c r="KJ8">
        <v>120</v>
      </c>
      <c r="KK8">
        <v>133</v>
      </c>
      <c r="KL8">
        <v>143</v>
      </c>
      <c r="KM8">
        <v>163</v>
      </c>
      <c r="KN8">
        <v>184</v>
      </c>
      <c r="KO8">
        <v>202</v>
      </c>
      <c r="KP8">
        <v>226</v>
      </c>
      <c r="KQ8">
        <v>258</v>
      </c>
      <c r="KR8">
        <v>284</v>
      </c>
      <c r="KS8">
        <v>301</v>
      </c>
      <c r="KT8">
        <v>325</v>
      </c>
      <c r="KU8">
        <v>351</v>
      </c>
      <c r="KV8">
        <v>378</v>
      </c>
      <c r="KW8">
        <v>397</v>
      </c>
      <c r="KX8">
        <v>425</v>
      </c>
      <c r="KY8">
        <v>0</v>
      </c>
      <c r="KZ8">
        <v>0</v>
      </c>
      <c r="LA8">
        <v>0</v>
      </c>
      <c r="LB8">
        <v>203</v>
      </c>
      <c r="LC8">
        <v>377</v>
      </c>
      <c r="LD8">
        <v>587</v>
      </c>
      <c r="LE8">
        <v>769</v>
      </c>
      <c r="LF8">
        <v>958</v>
      </c>
      <c r="LG8">
        <v>1175</v>
      </c>
      <c r="LH8">
        <v>1366</v>
      </c>
      <c r="LI8">
        <v>1547</v>
      </c>
      <c r="LJ8">
        <v>1732</v>
      </c>
      <c r="LK8">
        <v>1903</v>
      </c>
      <c r="LL8">
        <v>2068</v>
      </c>
      <c r="LM8">
        <v>2257</v>
      </c>
      <c r="LN8">
        <v>2445</v>
      </c>
      <c r="LO8">
        <v>2663</v>
      </c>
      <c r="LP8">
        <v>2842</v>
      </c>
      <c r="LQ8">
        <v>3026</v>
      </c>
      <c r="LR8">
        <v>3195</v>
      </c>
      <c r="LS8">
        <v>3374</v>
      </c>
      <c r="LT8">
        <v>3552</v>
      </c>
      <c r="LU8">
        <v>3725</v>
      </c>
      <c r="LV8">
        <v>3935</v>
      </c>
      <c r="LW8">
        <v>4142</v>
      </c>
      <c r="LX8">
        <v>4336</v>
      </c>
      <c r="LY8">
        <v>4530</v>
      </c>
      <c r="LZ8">
        <v>4741</v>
      </c>
      <c r="MA8">
        <v>0</v>
      </c>
      <c r="MB8">
        <v>0</v>
      </c>
      <c r="MC8">
        <v>1487</v>
      </c>
      <c r="MD8">
        <v>1622</v>
      </c>
      <c r="ME8">
        <v>1738</v>
      </c>
      <c r="MF8">
        <v>1833</v>
      </c>
      <c r="MG8">
        <v>1905</v>
      </c>
      <c r="MH8">
        <v>1985</v>
      </c>
      <c r="MI8">
        <v>2060</v>
      </c>
      <c r="MJ8">
        <v>2132</v>
      </c>
      <c r="MK8">
        <v>2172</v>
      </c>
      <c r="ML8">
        <v>2203</v>
      </c>
      <c r="MM8">
        <v>2236</v>
      </c>
      <c r="MN8">
        <v>2280</v>
      </c>
      <c r="MO8">
        <v>2312</v>
      </c>
      <c r="MP8">
        <v>2335</v>
      </c>
      <c r="MQ8">
        <v>2388</v>
      </c>
      <c r="MR8">
        <v>2426</v>
      </c>
      <c r="MS8">
        <v>2473</v>
      </c>
      <c r="MT8">
        <v>2544</v>
      </c>
      <c r="MU8">
        <v>2567</v>
      </c>
      <c r="MV8">
        <v>2596</v>
      </c>
      <c r="MW8">
        <v>2656</v>
      </c>
      <c r="MX8">
        <v>2690</v>
      </c>
      <c r="MY8">
        <v>2697</v>
      </c>
      <c r="MZ8">
        <v>2699</v>
      </c>
      <c r="NA8">
        <v>2772</v>
      </c>
      <c r="NB8">
        <v>2718</v>
      </c>
      <c r="NC8">
        <v>0</v>
      </c>
      <c r="ND8">
        <v>0</v>
      </c>
      <c r="NE8">
        <v>0</v>
      </c>
      <c r="NF8">
        <v>38</v>
      </c>
      <c r="NG8">
        <v>69</v>
      </c>
      <c r="NH8">
        <v>117</v>
      </c>
      <c r="NI8">
        <v>167</v>
      </c>
      <c r="NJ8">
        <v>218</v>
      </c>
      <c r="NK8">
        <v>259</v>
      </c>
      <c r="NL8">
        <v>308</v>
      </c>
      <c r="NM8">
        <v>368</v>
      </c>
      <c r="NN8">
        <v>421</v>
      </c>
      <c r="NO8">
        <v>474</v>
      </c>
      <c r="NP8">
        <v>524</v>
      </c>
      <c r="NQ8">
        <v>593</v>
      </c>
      <c r="NR8">
        <v>650</v>
      </c>
      <c r="NS8">
        <v>710</v>
      </c>
      <c r="NT8">
        <v>770</v>
      </c>
      <c r="NU8">
        <v>820</v>
      </c>
      <c r="NV8">
        <v>867</v>
      </c>
      <c r="NW8">
        <v>925</v>
      </c>
      <c r="NX8">
        <v>974</v>
      </c>
      <c r="NY8">
        <v>1019</v>
      </c>
      <c r="NZ8">
        <v>1081</v>
      </c>
      <c r="OA8">
        <v>1133</v>
      </c>
      <c r="OB8">
        <v>1181</v>
      </c>
      <c r="OC8">
        <v>1222</v>
      </c>
      <c r="OD8">
        <v>1266</v>
      </c>
      <c r="OE8">
        <v>0</v>
      </c>
      <c r="OF8">
        <v>0</v>
      </c>
      <c r="OG8">
        <v>2066</v>
      </c>
      <c r="OH8">
        <v>2271</v>
      </c>
      <c r="OI8">
        <v>2502</v>
      </c>
      <c r="OJ8">
        <v>2729</v>
      </c>
      <c r="OK8">
        <v>2955</v>
      </c>
      <c r="OL8">
        <v>3177</v>
      </c>
      <c r="OM8">
        <v>3394</v>
      </c>
      <c r="ON8">
        <v>3594</v>
      </c>
      <c r="OO8">
        <v>3756</v>
      </c>
      <c r="OP8">
        <v>3897</v>
      </c>
      <c r="OQ8">
        <v>4049</v>
      </c>
      <c r="OR8">
        <v>4182</v>
      </c>
      <c r="OS8">
        <v>4314</v>
      </c>
      <c r="OT8">
        <v>4476</v>
      </c>
      <c r="OU8">
        <v>4634</v>
      </c>
      <c r="OV8">
        <v>4797</v>
      </c>
      <c r="OW8">
        <v>4928</v>
      </c>
      <c r="OX8">
        <v>5081</v>
      </c>
      <c r="OY8">
        <v>5182</v>
      </c>
      <c r="OZ8">
        <v>5234</v>
      </c>
      <c r="PA8">
        <v>5339</v>
      </c>
      <c r="PB8">
        <v>5424</v>
      </c>
      <c r="PC8">
        <v>5465</v>
      </c>
      <c r="PD8">
        <v>5537</v>
      </c>
      <c r="PE8">
        <v>5636</v>
      </c>
      <c r="PF8">
        <v>5636</v>
      </c>
      <c r="PG8">
        <v>0</v>
      </c>
      <c r="PH8">
        <v>0</v>
      </c>
      <c r="PI8">
        <v>0</v>
      </c>
      <c r="PJ8">
        <v>50</v>
      </c>
      <c r="PK8">
        <v>102</v>
      </c>
      <c r="PL8">
        <v>155</v>
      </c>
      <c r="PM8">
        <v>205</v>
      </c>
      <c r="PN8">
        <v>260</v>
      </c>
      <c r="PO8">
        <v>332</v>
      </c>
      <c r="PP8">
        <v>408</v>
      </c>
      <c r="PQ8">
        <v>505</v>
      </c>
      <c r="PR8">
        <v>606</v>
      </c>
      <c r="PS8">
        <v>703</v>
      </c>
      <c r="PT8">
        <v>830</v>
      </c>
      <c r="PU8">
        <v>939</v>
      </c>
      <c r="PV8">
        <v>1050</v>
      </c>
      <c r="PW8">
        <v>1153</v>
      </c>
      <c r="PX8">
        <v>1259</v>
      </c>
      <c r="PY8">
        <v>1370</v>
      </c>
      <c r="PZ8">
        <v>1476</v>
      </c>
      <c r="QA8">
        <v>1599</v>
      </c>
      <c r="QB8">
        <v>1727</v>
      </c>
      <c r="QC8">
        <v>1855</v>
      </c>
      <c r="QD8">
        <v>1973</v>
      </c>
      <c r="QE8">
        <v>2121</v>
      </c>
      <c r="QF8">
        <v>2257</v>
      </c>
      <c r="QG8">
        <v>2392</v>
      </c>
      <c r="QH8">
        <v>2551</v>
      </c>
      <c r="QI8">
        <v>0</v>
      </c>
      <c r="QJ8">
        <v>0</v>
      </c>
      <c r="QK8">
        <v>7518</v>
      </c>
      <c r="QL8">
        <v>7663</v>
      </c>
      <c r="QM8">
        <v>7841</v>
      </c>
      <c r="QN8">
        <v>7965</v>
      </c>
      <c r="QO8">
        <v>8044</v>
      </c>
      <c r="QP8">
        <v>8158</v>
      </c>
      <c r="QQ8">
        <v>8272</v>
      </c>
      <c r="QR8">
        <v>8375</v>
      </c>
      <c r="QS8">
        <v>8484</v>
      </c>
      <c r="QT8">
        <v>8526</v>
      </c>
      <c r="QU8">
        <v>8611</v>
      </c>
      <c r="QV8">
        <v>8660</v>
      </c>
      <c r="QW8">
        <v>8723</v>
      </c>
      <c r="QX8">
        <v>8764</v>
      </c>
      <c r="QY8">
        <v>8881</v>
      </c>
      <c r="QZ8">
        <v>8930</v>
      </c>
      <c r="RA8">
        <v>8934</v>
      </c>
      <c r="RB8">
        <v>8950</v>
      </c>
      <c r="RC8">
        <v>8987</v>
      </c>
      <c r="RD8">
        <v>9099</v>
      </c>
      <c r="RE8">
        <v>9137</v>
      </c>
      <c r="RF8">
        <v>9163</v>
      </c>
      <c r="RG8">
        <v>9185</v>
      </c>
      <c r="RH8">
        <v>9194</v>
      </c>
      <c r="RI8">
        <v>9240</v>
      </c>
      <c r="RJ8">
        <v>9114</v>
      </c>
      <c r="RK8">
        <v>0</v>
      </c>
      <c r="RL8">
        <v>0</v>
      </c>
      <c r="RM8">
        <v>8413</v>
      </c>
      <c r="RN8">
        <v>8327</v>
      </c>
      <c r="RO8">
        <v>8196</v>
      </c>
      <c r="RP8">
        <v>8120</v>
      </c>
      <c r="RQ8">
        <v>8031</v>
      </c>
      <c r="RR8">
        <v>7970</v>
      </c>
      <c r="RS8">
        <v>7855</v>
      </c>
      <c r="RT8">
        <v>7806</v>
      </c>
      <c r="RU8">
        <v>7688</v>
      </c>
      <c r="RV8">
        <v>7650</v>
      </c>
      <c r="RW8">
        <v>7628</v>
      </c>
      <c r="RX8">
        <v>7557</v>
      </c>
      <c r="RY8">
        <v>7508</v>
      </c>
      <c r="RZ8">
        <v>7519</v>
      </c>
      <c r="SA8">
        <v>7433</v>
      </c>
      <c r="SB8">
        <v>7371</v>
      </c>
      <c r="SC8">
        <v>7411</v>
      </c>
      <c r="SD8">
        <v>7373</v>
      </c>
      <c r="SE8">
        <v>7380</v>
      </c>
      <c r="SF8">
        <v>7333</v>
      </c>
      <c r="SG8">
        <v>7323</v>
      </c>
      <c r="SH8">
        <v>7289</v>
      </c>
      <c r="SI8">
        <v>7220</v>
      </c>
      <c r="SJ8">
        <v>7239</v>
      </c>
      <c r="SK8">
        <v>7176</v>
      </c>
      <c r="SL8">
        <v>7218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304886.92290000001</v>
      </c>
      <c r="SU8">
        <v>300363.66139999998</v>
      </c>
      <c r="SV8">
        <v>294484.27510000003</v>
      </c>
      <c r="SW8">
        <v>289728.20429999998</v>
      </c>
      <c r="SX8">
        <v>283369.80609999999</v>
      </c>
      <c r="SY8">
        <v>277943.89159999997</v>
      </c>
      <c r="SZ8">
        <v>272560.97570000001</v>
      </c>
      <c r="TA8">
        <v>266113.5833</v>
      </c>
      <c r="TB8">
        <v>258116.2611</v>
      </c>
      <c r="TC8">
        <v>250089.8775</v>
      </c>
      <c r="TD8">
        <v>244344.65659999999</v>
      </c>
      <c r="TE8">
        <v>238242.7003</v>
      </c>
      <c r="TF8">
        <v>232781.57070000001</v>
      </c>
      <c r="TG8">
        <v>226293.82560000001</v>
      </c>
      <c r="TH8">
        <v>219367.35870000001</v>
      </c>
      <c r="TI8">
        <v>212627.35459999999</v>
      </c>
      <c r="TJ8">
        <v>205631.83540000001</v>
      </c>
      <c r="TK8">
        <v>199925.87349999999</v>
      </c>
      <c r="TL8">
        <v>194492.46239999999</v>
      </c>
      <c r="TM8">
        <v>189450.75349999999</v>
      </c>
      <c r="TN8">
        <v>182766.04070000001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546614.09699999995</v>
      </c>
      <c r="TW8">
        <v>568183.40540000005</v>
      </c>
      <c r="TX8">
        <v>594503.32120000001</v>
      </c>
      <c r="TY8">
        <v>616452.15919999999</v>
      </c>
      <c r="TZ8">
        <v>629756.33360000001</v>
      </c>
      <c r="UA8">
        <v>624737.70600000001</v>
      </c>
      <c r="UB8">
        <v>639240.08360000001</v>
      </c>
      <c r="UC8">
        <v>647832.49849999999</v>
      </c>
      <c r="UD8">
        <v>651995.10620000004</v>
      </c>
      <c r="UE8">
        <v>658653.98950000003</v>
      </c>
      <c r="UF8">
        <v>654794.1838</v>
      </c>
      <c r="UG8">
        <v>663308.71189999999</v>
      </c>
      <c r="UH8">
        <v>663248.52599999995</v>
      </c>
      <c r="UI8">
        <v>658830.99849999999</v>
      </c>
      <c r="UJ8">
        <v>654108.14480000001</v>
      </c>
      <c r="UK8">
        <v>649927.67779999995</v>
      </c>
      <c r="UL8">
        <v>646505.31709999999</v>
      </c>
      <c r="UM8">
        <v>638837.19409999996</v>
      </c>
      <c r="UN8">
        <v>629303.13820000004</v>
      </c>
      <c r="UO8">
        <v>619537.8321</v>
      </c>
      <c r="UP8">
        <v>614558.64800000004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263522.09269999998</v>
      </c>
      <c r="UY8">
        <v>296243.538</v>
      </c>
      <c r="UZ8">
        <v>329450.00699999998</v>
      </c>
      <c r="VA8">
        <v>340162.59009999997</v>
      </c>
      <c r="VB8">
        <v>352436.2439</v>
      </c>
      <c r="VC8">
        <v>382848.79499999998</v>
      </c>
      <c r="VD8">
        <v>408867.64520000003</v>
      </c>
      <c r="VE8">
        <v>396958.87880000001</v>
      </c>
      <c r="VF8">
        <v>435761.34639999998</v>
      </c>
      <c r="VG8">
        <v>433699.1495</v>
      </c>
      <c r="VH8">
        <v>443771.73590000003</v>
      </c>
      <c r="VI8">
        <v>466917.20240000001</v>
      </c>
      <c r="VJ8">
        <v>468882.22749999998</v>
      </c>
      <c r="VK8">
        <v>457114.36589999998</v>
      </c>
      <c r="VL8">
        <v>458471.44140000001</v>
      </c>
      <c r="VM8">
        <v>471824.97850000003</v>
      </c>
      <c r="VN8">
        <v>477097.2488</v>
      </c>
      <c r="VO8">
        <v>476627.3345</v>
      </c>
      <c r="VP8">
        <v>464374.36869999999</v>
      </c>
      <c r="VQ8">
        <v>485651.27299999999</v>
      </c>
      <c r="VR8">
        <v>463826.83799999999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63447.315009999998</v>
      </c>
      <c r="WA8">
        <v>246397.33989999999</v>
      </c>
      <c r="WB8">
        <v>239220.71830000001</v>
      </c>
      <c r="WC8">
        <v>290316.4057</v>
      </c>
      <c r="WD8">
        <v>394604.82329999999</v>
      </c>
      <c r="WE8">
        <v>164190.63380000001</v>
      </c>
      <c r="WF8">
        <v>159408.3824</v>
      </c>
      <c r="WG8">
        <v>257942.36629999999</v>
      </c>
      <c r="WH8">
        <v>300515.37819999998</v>
      </c>
      <c r="WI8">
        <v>437643.75459999999</v>
      </c>
      <c r="WJ8">
        <v>519318.37119999999</v>
      </c>
      <c r="WK8">
        <v>595863.97400000005</v>
      </c>
      <c r="WL8">
        <v>534008.04240000003</v>
      </c>
      <c r="WM8">
        <v>518454.41009999998</v>
      </c>
      <c r="WN8">
        <v>335569.19750000001</v>
      </c>
      <c r="WO8">
        <v>651590.67480000004</v>
      </c>
      <c r="WP8">
        <v>553535.76740000001</v>
      </c>
      <c r="WQ8">
        <v>230320.01420000001</v>
      </c>
      <c r="WR8">
        <v>335417.4964</v>
      </c>
      <c r="WS8">
        <v>398014.28909999999</v>
      </c>
      <c r="WT8">
        <v>421550.8799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26800000</v>
      </c>
      <c r="ZG8">
        <v>27000000</v>
      </c>
      <c r="ZH8">
        <v>27100000</v>
      </c>
      <c r="ZI8">
        <v>26800000</v>
      </c>
      <c r="ZJ8">
        <v>26400000</v>
      </c>
      <c r="ZK8">
        <v>26000000</v>
      </c>
      <c r="ZL8">
        <v>25800000</v>
      </c>
      <c r="ZM8">
        <v>25400000</v>
      </c>
      <c r="ZN8">
        <v>24900000</v>
      </c>
      <c r="ZO8">
        <v>24700000</v>
      </c>
      <c r="ZP8">
        <v>24400000</v>
      </c>
      <c r="ZQ8">
        <v>24100000</v>
      </c>
      <c r="ZR8">
        <v>24100000</v>
      </c>
      <c r="ZS8">
        <v>23600000</v>
      </c>
      <c r="ZT8">
        <v>23200000</v>
      </c>
      <c r="ZU8">
        <v>23000000</v>
      </c>
      <c r="ZV8">
        <v>22600000</v>
      </c>
      <c r="ZW8">
        <v>22000000</v>
      </c>
      <c r="ZX8">
        <v>21400000</v>
      </c>
      <c r="ZY8">
        <v>21300000</v>
      </c>
      <c r="ZZ8">
        <v>20300000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29700000</v>
      </c>
      <c r="ABK8">
        <v>30800000</v>
      </c>
      <c r="ABL8">
        <v>31700000</v>
      </c>
      <c r="ABM8">
        <v>32200000</v>
      </c>
      <c r="ABN8">
        <v>32400000</v>
      </c>
      <c r="ABO8">
        <v>32700000</v>
      </c>
      <c r="ABP8">
        <v>32800000</v>
      </c>
      <c r="ABQ8">
        <v>32800000</v>
      </c>
      <c r="ABR8">
        <v>33100000</v>
      </c>
      <c r="ABS8">
        <v>33200000</v>
      </c>
      <c r="ABT8">
        <v>33400000</v>
      </c>
      <c r="ABU8">
        <v>33300000</v>
      </c>
      <c r="ABV8">
        <v>33400000</v>
      </c>
      <c r="ABW8">
        <v>33000000</v>
      </c>
      <c r="ABX8">
        <v>32400000</v>
      </c>
      <c r="ABY8">
        <v>32100000</v>
      </c>
      <c r="ABZ8">
        <v>31600000</v>
      </c>
      <c r="ACA8">
        <v>30900000</v>
      </c>
      <c r="ACB8">
        <v>30400000</v>
      </c>
      <c r="ACC8">
        <v>30100000</v>
      </c>
      <c r="ACD8">
        <v>29200000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3680000</v>
      </c>
      <c r="ADO8">
        <v>3620000</v>
      </c>
      <c r="ADP8">
        <v>3560000</v>
      </c>
      <c r="ADQ8">
        <v>3500000</v>
      </c>
      <c r="ADR8">
        <v>3420000</v>
      </c>
      <c r="ADS8">
        <v>3350000</v>
      </c>
      <c r="ADT8">
        <v>3270000</v>
      </c>
      <c r="ADU8">
        <v>3200000</v>
      </c>
      <c r="ADV8">
        <v>3120000</v>
      </c>
      <c r="ADW8">
        <v>3070000</v>
      </c>
      <c r="ADX8">
        <v>3000000</v>
      </c>
      <c r="ADY8">
        <v>2910000</v>
      </c>
      <c r="ADZ8">
        <v>2830000</v>
      </c>
      <c r="AEA8">
        <v>2760000</v>
      </c>
      <c r="AEB8">
        <v>2710000</v>
      </c>
      <c r="AEC8">
        <v>2650000</v>
      </c>
      <c r="AED8">
        <v>2580000</v>
      </c>
      <c r="AEE8">
        <v>2510000</v>
      </c>
      <c r="AEF8">
        <v>2440000</v>
      </c>
      <c r="AEG8">
        <v>2380000</v>
      </c>
      <c r="AEH8">
        <v>2280000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5700000</v>
      </c>
      <c r="AEQ8">
        <v>5450000</v>
      </c>
      <c r="AER8">
        <v>5260000</v>
      </c>
      <c r="AES8">
        <v>5030000</v>
      </c>
      <c r="AET8">
        <v>4860000</v>
      </c>
      <c r="AEU8">
        <v>4700000</v>
      </c>
      <c r="AEV8">
        <v>4520000</v>
      </c>
      <c r="AEW8">
        <v>4360000</v>
      </c>
      <c r="AEX8">
        <v>4240000</v>
      </c>
      <c r="AEY8">
        <v>4070000</v>
      </c>
      <c r="AEZ8">
        <v>3920000</v>
      </c>
      <c r="AFA8">
        <v>3830000</v>
      </c>
      <c r="AFB8">
        <v>3700000</v>
      </c>
      <c r="AFC8">
        <v>3590000</v>
      </c>
      <c r="AFD8">
        <v>3460000</v>
      </c>
      <c r="AFE8">
        <v>3360000</v>
      </c>
      <c r="AFF8">
        <v>3250000</v>
      </c>
      <c r="AFG8">
        <v>3120000</v>
      </c>
      <c r="AFH8">
        <v>3040000</v>
      </c>
      <c r="AFI8">
        <v>2920000</v>
      </c>
      <c r="AFJ8">
        <v>2860000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197.85741290000001</v>
      </c>
      <c r="AGU8">
        <v>205.6648361</v>
      </c>
      <c r="AGV8">
        <v>215.19183229999999</v>
      </c>
      <c r="AGW8">
        <v>223.13663349999999</v>
      </c>
      <c r="AGX8">
        <v>227.95233350000001</v>
      </c>
      <c r="AGY8">
        <v>226.13574539999999</v>
      </c>
      <c r="AGZ8">
        <v>231.38515799999999</v>
      </c>
      <c r="AHA8">
        <v>234.4953467</v>
      </c>
      <c r="AHB8">
        <v>236.002082</v>
      </c>
      <c r="AHC8">
        <v>238.41239200000001</v>
      </c>
      <c r="AHD8">
        <v>237.0152616</v>
      </c>
      <c r="AHE8">
        <v>240.0972577</v>
      </c>
      <c r="AHF8">
        <v>240.0754723</v>
      </c>
      <c r="AHG8">
        <v>238.4764638</v>
      </c>
      <c r="AHH8">
        <v>236.7669367</v>
      </c>
      <c r="AHI8">
        <v>235.25373680000001</v>
      </c>
      <c r="AHJ8">
        <v>234.014948</v>
      </c>
      <c r="AHK8">
        <v>231.23932439999999</v>
      </c>
      <c r="AHL8">
        <v>227.7882908</v>
      </c>
      <c r="AHM8">
        <v>224.2535517</v>
      </c>
      <c r="AHN8">
        <v>222.45124089999999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17.960883920000001</v>
      </c>
      <c r="AHW8">
        <v>20.191080540000002</v>
      </c>
      <c r="AHX8">
        <v>22.454334939999999</v>
      </c>
      <c r="AHY8">
        <v>23.184472809999999</v>
      </c>
      <c r="AHZ8">
        <v>24.021008640000002</v>
      </c>
      <c r="AIA8">
        <v>26.09383789</v>
      </c>
      <c r="AIB8">
        <v>27.867205510000002</v>
      </c>
      <c r="AIC8">
        <v>27.055539329999998</v>
      </c>
      <c r="AID8">
        <v>29.700200389999999</v>
      </c>
      <c r="AIE8">
        <v>29.559647170000002</v>
      </c>
      <c r="AIF8">
        <v>30.24616477</v>
      </c>
      <c r="AIG8">
        <v>31.82369108</v>
      </c>
      <c r="AIH8">
        <v>31.957621360000001</v>
      </c>
      <c r="AII8">
        <v>31.155558840000001</v>
      </c>
      <c r="AIJ8">
        <v>31.248053070000001</v>
      </c>
      <c r="AIK8">
        <v>32.15819054</v>
      </c>
      <c r="AIL8">
        <v>32.517532840000001</v>
      </c>
      <c r="AIM8">
        <v>32.485504880000001</v>
      </c>
      <c r="AIN8">
        <v>31.650379090000001</v>
      </c>
      <c r="AIO8">
        <v>33.100549749999999</v>
      </c>
      <c r="AIP8">
        <v>31.61306102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0.29449524399999999</v>
      </c>
      <c r="AIY8">
        <v>1.143670851</v>
      </c>
      <c r="AIZ8">
        <v>1.1103600490000001</v>
      </c>
      <c r="AJA8">
        <v>1.3475243320000001</v>
      </c>
      <c r="AJB8">
        <v>1.83158647</v>
      </c>
      <c r="AJC8">
        <v>0.76210255299999996</v>
      </c>
      <c r="AJD8">
        <v>0.73990539200000005</v>
      </c>
      <c r="AJE8">
        <v>1.197257915</v>
      </c>
      <c r="AJF8">
        <v>1.394863591</v>
      </c>
      <c r="AJG8">
        <v>2.0313547440000002</v>
      </c>
      <c r="AJH8">
        <v>2.4104533099999998</v>
      </c>
      <c r="AJI8">
        <v>2.7657451919999998</v>
      </c>
      <c r="AJJ8">
        <v>2.4786364679999999</v>
      </c>
      <c r="AJK8">
        <v>2.406443173</v>
      </c>
      <c r="AJL8">
        <v>1.557568397</v>
      </c>
      <c r="AJM8">
        <v>3.0244046529999999</v>
      </c>
      <c r="AJN8">
        <v>2.5692757980000001</v>
      </c>
      <c r="AJO8">
        <v>1.069046795</v>
      </c>
      <c r="AJP8">
        <v>1.556864265</v>
      </c>
      <c r="AJQ8">
        <v>1.8474117489999999</v>
      </c>
      <c r="AJR8">
        <v>1.9566585160000001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164.8521566</v>
      </c>
      <c r="AKA8">
        <v>162.00308200000001</v>
      </c>
      <c r="AKB8">
        <v>214.70687509999999</v>
      </c>
      <c r="AKC8">
        <v>195.48471559999999</v>
      </c>
      <c r="AKD8">
        <v>238.9502683</v>
      </c>
      <c r="AKE8">
        <v>194.82429569999999</v>
      </c>
      <c r="AKF8">
        <v>172.3581787</v>
      </c>
      <c r="AKG8">
        <v>160.50943659999999</v>
      </c>
      <c r="AKH8">
        <v>124.3796644</v>
      </c>
      <c r="AKI8">
        <v>270.38795809999999</v>
      </c>
      <c r="AKJ8">
        <v>280.76936019999999</v>
      </c>
      <c r="AKK8">
        <v>180.30617269999999</v>
      </c>
      <c r="AKL8">
        <v>271.07074239999997</v>
      </c>
      <c r="AKM8">
        <v>313.87662330000001</v>
      </c>
      <c r="AKN8">
        <v>240.2536412</v>
      </c>
      <c r="AKO8">
        <v>176.91713240000001</v>
      </c>
      <c r="AKP8">
        <v>208.7822706</v>
      </c>
      <c r="AKQ8">
        <v>214.52782099999999</v>
      </c>
      <c r="AKR8">
        <v>237.15540089999999</v>
      </c>
      <c r="AKS8">
        <v>197.03573950000001</v>
      </c>
      <c r="AKT8">
        <v>209.56465030000001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162.73443119999999</v>
      </c>
      <c r="AME8">
        <v>163.96416239999999</v>
      </c>
      <c r="AMF8">
        <v>164.7523774</v>
      </c>
      <c r="AMG8">
        <v>162.95477320000001</v>
      </c>
      <c r="AMH8">
        <v>160.46655820000001</v>
      </c>
      <c r="AMI8">
        <v>158.12648419999999</v>
      </c>
      <c r="AMJ8">
        <v>156.54184140000001</v>
      </c>
      <c r="AMK8">
        <v>154.11545620000001</v>
      </c>
      <c r="AML8">
        <v>151.11515689999999</v>
      </c>
      <c r="AMM8">
        <v>150.04386389999999</v>
      </c>
      <c r="AMN8">
        <v>147.9917442</v>
      </c>
      <c r="AMO8">
        <v>146.4649082</v>
      </c>
      <c r="AMP8">
        <v>146.28148139999999</v>
      </c>
      <c r="AMQ8">
        <v>143.3048493</v>
      </c>
      <c r="AMR8">
        <v>140.7027162</v>
      </c>
      <c r="AMS8">
        <v>139.76184960000001</v>
      </c>
      <c r="AMT8">
        <v>137.4281259</v>
      </c>
      <c r="AMU8">
        <v>133.77256850000001</v>
      </c>
      <c r="AMV8">
        <v>129.97259170000001</v>
      </c>
      <c r="AMW8">
        <v>129.59996839999999</v>
      </c>
      <c r="AMX8">
        <v>123.37407159999999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314.33805310000002</v>
      </c>
      <c r="ANG8">
        <v>307.33857339999997</v>
      </c>
      <c r="ANH8">
        <v>308.77392250000003</v>
      </c>
      <c r="ANI8">
        <v>395.15911160000002</v>
      </c>
      <c r="ANJ8">
        <v>269.60447099999999</v>
      </c>
      <c r="ANK8">
        <v>278.01926279999998</v>
      </c>
      <c r="ANL8">
        <v>291.91990529999998</v>
      </c>
      <c r="ANM8">
        <v>391.37793549999998</v>
      </c>
      <c r="ANN8">
        <v>269.81931509999998</v>
      </c>
      <c r="ANO8">
        <v>298.90853770000001</v>
      </c>
      <c r="ANP8">
        <v>311.52019569999999</v>
      </c>
      <c r="ANQ8">
        <v>268.7760404</v>
      </c>
      <c r="ANR8">
        <v>192.02060159999999</v>
      </c>
      <c r="ANS8">
        <v>227.29136629999999</v>
      </c>
      <c r="ANT8">
        <v>202.76466120000001</v>
      </c>
      <c r="ANU8">
        <v>191.53717030000001</v>
      </c>
      <c r="ANV8">
        <v>254.0854965</v>
      </c>
      <c r="ANW8">
        <v>188.60369679999999</v>
      </c>
      <c r="ANX8">
        <v>187.9730113</v>
      </c>
      <c r="ANY8">
        <v>122.3161503</v>
      </c>
      <c r="ANZ8">
        <v>148.3448142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64.408031440000002</v>
      </c>
      <c r="AOI8">
        <v>66.803224240000006</v>
      </c>
      <c r="AOJ8">
        <v>68.679390799999993</v>
      </c>
      <c r="AOK8">
        <v>69.684585369999994</v>
      </c>
      <c r="AOL8">
        <v>70.194699279999995</v>
      </c>
      <c r="AOM8">
        <v>70.80834831</v>
      </c>
      <c r="AON8">
        <v>71.004110479999994</v>
      </c>
      <c r="AOO8">
        <v>71.111915749999994</v>
      </c>
      <c r="AOP8">
        <v>71.63332183</v>
      </c>
      <c r="AOQ8">
        <v>72.001876969999998</v>
      </c>
      <c r="AOR8">
        <v>72.363619650000004</v>
      </c>
      <c r="AOS8">
        <v>72.174542259999996</v>
      </c>
      <c r="AOT8">
        <v>72.247913499999996</v>
      </c>
      <c r="AOU8">
        <v>71.537918289999993</v>
      </c>
      <c r="AOV8">
        <v>70.151245040000006</v>
      </c>
      <c r="AOW8">
        <v>69.474329030000007</v>
      </c>
      <c r="AOX8">
        <v>68.524661109999997</v>
      </c>
      <c r="AOY8">
        <v>67.031688180000003</v>
      </c>
      <c r="AOZ8">
        <v>65.93671243</v>
      </c>
      <c r="APA8">
        <v>65.160817739999999</v>
      </c>
      <c r="APB8">
        <v>63.262929839999998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573.2432215</v>
      </c>
      <c r="APK8">
        <v>677.41475890000004</v>
      </c>
      <c r="APL8">
        <v>749.7177322</v>
      </c>
      <c r="APM8">
        <v>927.50714730000004</v>
      </c>
      <c r="APN8">
        <v>909.71877449999999</v>
      </c>
      <c r="APO8">
        <v>784.85655020000002</v>
      </c>
      <c r="APP8">
        <v>1254.5383850000001</v>
      </c>
      <c r="APQ8">
        <v>882.51252369999997</v>
      </c>
      <c r="APR8">
        <v>877.60835569999995</v>
      </c>
      <c r="APS8">
        <v>774.19760180000003</v>
      </c>
      <c r="APT8">
        <v>818.68532530000004</v>
      </c>
      <c r="APU8">
        <v>805.30137100000002</v>
      </c>
      <c r="APV8">
        <v>753.91734629999996</v>
      </c>
      <c r="APW8">
        <v>884.51397829999996</v>
      </c>
      <c r="APX8">
        <v>786.44681330000003</v>
      </c>
      <c r="APY8">
        <v>795.71458570000004</v>
      </c>
      <c r="APZ8">
        <v>724.19376099999999</v>
      </c>
      <c r="AQA8">
        <v>841.68046100000004</v>
      </c>
      <c r="AQB8">
        <v>773.71145330000002</v>
      </c>
      <c r="AQC8">
        <v>784.379459</v>
      </c>
      <c r="AQD8">
        <v>845.07487849999995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94.465910550000004</v>
      </c>
      <c r="ARO8">
        <v>90.391118070000005</v>
      </c>
      <c r="ARP8">
        <v>87.210924669999997</v>
      </c>
      <c r="ARQ8">
        <v>83.390867970000002</v>
      </c>
      <c r="ARR8">
        <v>80.561831319999996</v>
      </c>
      <c r="ARS8">
        <v>77.990437119999996</v>
      </c>
      <c r="ART8">
        <v>75.014093880000004</v>
      </c>
      <c r="ARU8">
        <v>72.356988740000006</v>
      </c>
      <c r="ARV8">
        <v>70.352426449999996</v>
      </c>
      <c r="ARW8">
        <v>67.522094300000006</v>
      </c>
      <c r="ARX8">
        <v>65.00862162</v>
      </c>
      <c r="ARY8">
        <v>63.457671939999997</v>
      </c>
      <c r="ARZ8">
        <v>61.29348727</v>
      </c>
      <c r="ASA8">
        <v>59.564737790000002</v>
      </c>
      <c r="ASB8">
        <v>57.461549480000002</v>
      </c>
      <c r="ASC8">
        <v>55.711834230000001</v>
      </c>
      <c r="ASD8">
        <v>53.838028569999999</v>
      </c>
      <c r="ASE8">
        <v>51.775126810000003</v>
      </c>
      <c r="ASF8">
        <v>50.39939528</v>
      </c>
      <c r="ASG8">
        <v>48.505608180000003</v>
      </c>
      <c r="ASH8">
        <v>47.368450369999998</v>
      </c>
    </row>
    <row r="9" spans="1:1178" x14ac:dyDescent="0.25">
      <c r="A9">
        <v>5</v>
      </c>
      <c r="B9">
        <v>22400</v>
      </c>
      <c r="C9">
        <v>0</v>
      </c>
      <c r="D9">
        <v>0</v>
      </c>
      <c r="E9">
        <v>0</v>
      </c>
      <c r="F9">
        <v>209</v>
      </c>
      <c r="G9">
        <v>164</v>
      </c>
      <c r="H9">
        <v>207</v>
      </c>
      <c r="I9">
        <v>193</v>
      </c>
      <c r="J9">
        <v>225</v>
      </c>
      <c r="K9">
        <v>205</v>
      </c>
      <c r="L9">
        <v>211</v>
      </c>
      <c r="M9">
        <v>206</v>
      </c>
      <c r="N9">
        <v>210</v>
      </c>
      <c r="O9">
        <v>206</v>
      </c>
      <c r="P9">
        <v>203</v>
      </c>
      <c r="Q9">
        <v>223</v>
      </c>
      <c r="R9">
        <v>224</v>
      </c>
      <c r="S9">
        <v>228</v>
      </c>
      <c r="T9">
        <v>223</v>
      </c>
      <c r="U9">
        <v>184</v>
      </c>
      <c r="V9">
        <v>208</v>
      </c>
      <c r="W9">
        <v>205</v>
      </c>
      <c r="X9">
        <v>223</v>
      </c>
      <c r="Y9">
        <v>252</v>
      </c>
      <c r="Z9">
        <v>202</v>
      </c>
      <c r="AA9">
        <v>193</v>
      </c>
      <c r="AB9">
        <v>211</v>
      </c>
      <c r="AC9">
        <v>217</v>
      </c>
      <c r="AD9">
        <v>197</v>
      </c>
      <c r="AE9">
        <v>0</v>
      </c>
      <c r="AF9">
        <v>0</v>
      </c>
      <c r="AG9">
        <v>0</v>
      </c>
      <c r="AH9">
        <v>44</v>
      </c>
      <c r="AI9">
        <v>51</v>
      </c>
      <c r="AJ9">
        <v>66</v>
      </c>
      <c r="AK9">
        <v>71</v>
      </c>
      <c r="AL9">
        <v>54</v>
      </c>
      <c r="AM9">
        <v>60</v>
      </c>
      <c r="AN9">
        <v>62</v>
      </c>
      <c r="AO9">
        <v>75</v>
      </c>
      <c r="AP9">
        <v>55</v>
      </c>
      <c r="AQ9">
        <v>71</v>
      </c>
      <c r="AR9">
        <v>67</v>
      </c>
      <c r="AS9">
        <v>79</v>
      </c>
      <c r="AT9">
        <v>92</v>
      </c>
      <c r="AU9">
        <v>92</v>
      </c>
      <c r="AV9">
        <v>79</v>
      </c>
      <c r="AW9">
        <v>88</v>
      </c>
      <c r="AX9">
        <v>96</v>
      </c>
      <c r="AY9">
        <v>86</v>
      </c>
      <c r="AZ9">
        <v>85</v>
      </c>
      <c r="BA9">
        <v>93</v>
      </c>
      <c r="BB9">
        <v>92</v>
      </c>
      <c r="BC9">
        <v>108</v>
      </c>
      <c r="BD9">
        <v>83</v>
      </c>
      <c r="BE9">
        <v>102</v>
      </c>
      <c r="BF9">
        <v>109</v>
      </c>
      <c r="BG9">
        <v>0</v>
      </c>
      <c r="BH9">
        <v>0</v>
      </c>
      <c r="BI9">
        <v>0</v>
      </c>
      <c r="BJ9">
        <v>137</v>
      </c>
      <c r="BK9">
        <v>119</v>
      </c>
      <c r="BL9">
        <v>122</v>
      </c>
      <c r="BM9">
        <v>118</v>
      </c>
      <c r="BN9">
        <v>109</v>
      </c>
      <c r="BO9">
        <v>139</v>
      </c>
      <c r="BP9">
        <v>129</v>
      </c>
      <c r="BQ9">
        <v>133</v>
      </c>
      <c r="BR9">
        <v>130</v>
      </c>
      <c r="BS9">
        <v>131</v>
      </c>
      <c r="BT9">
        <v>143</v>
      </c>
      <c r="BU9">
        <v>151</v>
      </c>
      <c r="BV9">
        <v>162</v>
      </c>
      <c r="BW9">
        <v>145</v>
      </c>
      <c r="BX9">
        <v>139</v>
      </c>
      <c r="BY9">
        <v>140</v>
      </c>
      <c r="BZ9">
        <v>153</v>
      </c>
      <c r="CA9">
        <v>147</v>
      </c>
      <c r="CB9">
        <v>161</v>
      </c>
      <c r="CC9">
        <v>180</v>
      </c>
      <c r="CD9">
        <v>168</v>
      </c>
      <c r="CE9">
        <v>172</v>
      </c>
      <c r="CF9">
        <v>191</v>
      </c>
      <c r="CG9">
        <v>175</v>
      </c>
      <c r="CH9">
        <v>185</v>
      </c>
      <c r="CI9">
        <v>0</v>
      </c>
      <c r="CJ9">
        <v>0</v>
      </c>
      <c r="CK9">
        <v>0</v>
      </c>
      <c r="CL9">
        <v>35</v>
      </c>
      <c r="CM9">
        <v>43</v>
      </c>
      <c r="CN9">
        <v>39</v>
      </c>
      <c r="CO9">
        <v>33</v>
      </c>
      <c r="CP9">
        <v>42</v>
      </c>
      <c r="CQ9">
        <v>35</v>
      </c>
      <c r="CR9">
        <v>46</v>
      </c>
      <c r="CS9">
        <v>46</v>
      </c>
      <c r="CT9">
        <v>50</v>
      </c>
      <c r="CU9">
        <v>28</v>
      </c>
      <c r="CV9">
        <v>49</v>
      </c>
      <c r="CW9">
        <v>44</v>
      </c>
      <c r="CX9">
        <v>51</v>
      </c>
      <c r="CY9">
        <v>44</v>
      </c>
      <c r="CZ9">
        <v>47</v>
      </c>
      <c r="DA9">
        <v>41</v>
      </c>
      <c r="DB9">
        <v>38</v>
      </c>
      <c r="DC9">
        <v>41</v>
      </c>
      <c r="DD9">
        <v>52</v>
      </c>
      <c r="DE9">
        <v>62</v>
      </c>
      <c r="DF9">
        <v>43</v>
      </c>
      <c r="DG9">
        <v>50</v>
      </c>
      <c r="DH9">
        <v>55</v>
      </c>
      <c r="DI9">
        <v>58</v>
      </c>
      <c r="DJ9">
        <v>59</v>
      </c>
      <c r="DK9">
        <v>0</v>
      </c>
      <c r="DL9">
        <v>0</v>
      </c>
      <c r="DM9">
        <v>0</v>
      </c>
      <c r="DN9">
        <v>3</v>
      </c>
      <c r="DO9">
        <v>2</v>
      </c>
      <c r="DP9">
        <v>2</v>
      </c>
      <c r="DQ9">
        <v>3</v>
      </c>
      <c r="DR9">
        <v>6</v>
      </c>
      <c r="DS9">
        <v>1</v>
      </c>
      <c r="DT9">
        <v>5</v>
      </c>
      <c r="DU9">
        <v>5</v>
      </c>
      <c r="DV9">
        <v>1</v>
      </c>
      <c r="DW9">
        <v>2</v>
      </c>
      <c r="DX9">
        <v>1</v>
      </c>
      <c r="DY9">
        <v>5</v>
      </c>
      <c r="DZ9">
        <v>4</v>
      </c>
      <c r="EA9">
        <v>7</v>
      </c>
      <c r="EB9">
        <v>2</v>
      </c>
      <c r="EC9">
        <v>2</v>
      </c>
      <c r="ED9">
        <v>8</v>
      </c>
      <c r="EE9">
        <v>6</v>
      </c>
      <c r="EF9">
        <v>9</v>
      </c>
      <c r="EG9">
        <v>4</v>
      </c>
      <c r="EH9">
        <v>5</v>
      </c>
      <c r="EI9">
        <v>12</v>
      </c>
      <c r="EJ9">
        <v>4</v>
      </c>
      <c r="EK9">
        <v>6</v>
      </c>
      <c r="EL9">
        <v>9</v>
      </c>
      <c r="EM9">
        <v>0</v>
      </c>
      <c r="EN9">
        <v>0</v>
      </c>
      <c r="EO9">
        <v>0</v>
      </c>
      <c r="EP9">
        <v>5</v>
      </c>
      <c r="EQ9">
        <v>25</v>
      </c>
      <c r="ER9">
        <v>10</v>
      </c>
      <c r="ES9">
        <v>10</v>
      </c>
      <c r="ET9">
        <v>5</v>
      </c>
      <c r="EU9">
        <v>35</v>
      </c>
      <c r="EV9">
        <v>10</v>
      </c>
      <c r="EW9">
        <v>25</v>
      </c>
      <c r="EX9">
        <v>10</v>
      </c>
      <c r="EY9">
        <v>10</v>
      </c>
      <c r="EZ9">
        <v>15</v>
      </c>
      <c r="FA9">
        <v>25</v>
      </c>
      <c r="FB9">
        <v>20</v>
      </c>
      <c r="FC9">
        <v>15</v>
      </c>
      <c r="FD9">
        <v>30</v>
      </c>
      <c r="FE9">
        <v>5</v>
      </c>
      <c r="FF9">
        <v>5</v>
      </c>
      <c r="FG9">
        <v>25</v>
      </c>
      <c r="FH9">
        <v>35</v>
      </c>
      <c r="FI9">
        <v>40</v>
      </c>
      <c r="FJ9">
        <v>50</v>
      </c>
      <c r="FK9">
        <v>15</v>
      </c>
      <c r="FL9">
        <v>30</v>
      </c>
      <c r="FM9">
        <v>30</v>
      </c>
      <c r="FN9">
        <v>35</v>
      </c>
      <c r="FO9">
        <v>0</v>
      </c>
      <c r="FP9">
        <v>0</v>
      </c>
      <c r="FQ9">
        <v>5107</v>
      </c>
      <c r="FR9">
        <v>5392</v>
      </c>
      <c r="FS9">
        <v>5600</v>
      </c>
      <c r="FT9">
        <v>5811</v>
      </c>
      <c r="FU9">
        <v>5941</v>
      </c>
      <c r="FV9">
        <v>6100</v>
      </c>
      <c r="FW9">
        <v>6261</v>
      </c>
      <c r="FX9">
        <v>6383</v>
      </c>
      <c r="FY9">
        <v>6458</v>
      </c>
      <c r="FZ9">
        <v>6526</v>
      </c>
      <c r="GA9">
        <v>6616</v>
      </c>
      <c r="GB9">
        <v>6683</v>
      </c>
      <c r="GC9">
        <v>6769</v>
      </c>
      <c r="GD9">
        <v>6871</v>
      </c>
      <c r="GE9">
        <v>6898</v>
      </c>
      <c r="GF9">
        <v>6881</v>
      </c>
      <c r="GG9">
        <v>6831</v>
      </c>
      <c r="GH9">
        <v>6881</v>
      </c>
      <c r="GI9">
        <v>6890</v>
      </c>
      <c r="GJ9">
        <v>6864</v>
      </c>
      <c r="GK9">
        <v>6942</v>
      </c>
      <c r="GL9">
        <v>6987</v>
      </c>
      <c r="GM9">
        <v>7017</v>
      </c>
      <c r="GN9">
        <v>7005</v>
      </c>
      <c r="GO9">
        <v>6932</v>
      </c>
      <c r="GP9">
        <v>6978</v>
      </c>
      <c r="GQ9">
        <v>0</v>
      </c>
      <c r="GR9">
        <v>0</v>
      </c>
      <c r="GS9">
        <v>627</v>
      </c>
      <c r="GT9">
        <v>754</v>
      </c>
      <c r="GU9">
        <v>881</v>
      </c>
      <c r="GV9">
        <v>990</v>
      </c>
      <c r="GW9">
        <v>1106</v>
      </c>
      <c r="GX9">
        <v>1230</v>
      </c>
      <c r="GY9">
        <v>1338</v>
      </c>
      <c r="GZ9">
        <v>1440</v>
      </c>
      <c r="HA9">
        <v>1539</v>
      </c>
      <c r="HB9">
        <v>1616</v>
      </c>
      <c r="HC9">
        <v>1728</v>
      </c>
      <c r="HD9">
        <v>1811</v>
      </c>
      <c r="HE9">
        <v>1913</v>
      </c>
      <c r="HF9">
        <v>1996</v>
      </c>
      <c r="HG9">
        <v>2093</v>
      </c>
      <c r="HH9">
        <v>2207</v>
      </c>
      <c r="HI9">
        <v>2312</v>
      </c>
      <c r="HJ9">
        <v>2367</v>
      </c>
      <c r="HK9">
        <v>2447</v>
      </c>
      <c r="HL9">
        <v>2537</v>
      </c>
      <c r="HM9">
        <v>2577</v>
      </c>
      <c r="HN9">
        <v>2600</v>
      </c>
      <c r="HO9">
        <v>2618</v>
      </c>
      <c r="HP9">
        <v>2665</v>
      </c>
      <c r="HQ9">
        <v>2719</v>
      </c>
      <c r="HR9">
        <v>2738</v>
      </c>
      <c r="HS9">
        <v>0</v>
      </c>
      <c r="HT9">
        <v>0</v>
      </c>
      <c r="HU9">
        <v>70</v>
      </c>
      <c r="HV9">
        <v>79</v>
      </c>
      <c r="HW9">
        <v>91</v>
      </c>
      <c r="HX9">
        <v>109</v>
      </c>
      <c r="HY9">
        <v>113</v>
      </c>
      <c r="HZ9">
        <v>118</v>
      </c>
      <c r="IA9">
        <v>129</v>
      </c>
      <c r="IB9">
        <v>135</v>
      </c>
      <c r="IC9">
        <v>144</v>
      </c>
      <c r="ID9">
        <v>159</v>
      </c>
      <c r="IE9">
        <v>177</v>
      </c>
      <c r="IF9">
        <v>196</v>
      </c>
      <c r="IG9">
        <v>204</v>
      </c>
      <c r="IH9">
        <v>219</v>
      </c>
      <c r="II9">
        <v>223</v>
      </c>
      <c r="IJ9">
        <v>238</v>
      </c>
      <c r="IK9">
        <v>248</v>
      </c>
      <c r="IL9">
        <v>253</v>
      </c>
      <c r="IM9">
        <v>273</v>
      </c>
      <c r="IN9">
        <v>286</v>
      </c>
      <c r="IO9">
        <v>305</v>
      </c>
      <c r="IP9">
        <v>321</v>
      </c>
      <c r="IQ9">
        <v>318</v>
      </c>
      <c r="IR9">
        <v>333</v>
      </c>
      <c r="IS9">
        <v>337</v>
      </c>
      <c r="IT9">
        <v>352</v>
      </c>
      <c r="IU9">
        <v>0</v>
      </c>
      <c r="IV9">
        <v>0</v>
      </c>
      <c r="IW9">
        <v>5</v>
      </c>
      <c r="IX9">
        <v>7</v>
      </c>
      <c r="IY9">
        <v>4</v>
      </c>
      <c r="IZ9">
        <v>4</v>
      </c>
      <c r="JA9">
        <v>5</v>
      </c>
      <c r="JB9">
        <v>10</v>
      </c>
      <c r="JC9">
        <v>4</v>
      </c>
      <c r="JD9">
        <v>7</v>
      </c>
      <c r="JE9">
        <v>7</v>
      </c>
      <c r="JF9">
        <v>6</v>
      </c>
      <c r="JG9">
        <v>7</v>
      </c>
      <c r="JH9">
        <v>5</v>
      </c>
      <c r="JI9">
        <v>5</v>
      </c>
      <c r="JJ9">
        <v>4</v>
      </c>
      <c r="JK9">
        <v>8</v>
      </c>
      <c r="JL9">
        <v>3</v>
      </c>
      <c r="JM9">
        <v>4</v>
      </c>
      <c r="JN9">
        <v>11</v>
      </c>
      <c r="JO9">
        <v>12</v>
      </c>
      <c r="JP9">
        <v>14</v>
      </c>
      <c r="JQ9">
        <v>11</v>
      </c>
      <c r="JR9">
        <v>6</v>
      </c>
      <c r="JS9">
        <v>15</v>
      </c>
      <c r="JT9">
        <v>13</v>
      </c>
      <c r="JU9">
        <v>14</v>
      </c>
      <c r="JV9">
        <v>16</v>
      </c>
      <c r="JW9">
        <v>0</v>
      </c>
      <c r="JX9">
        <v>0</v>
      </c>
      <c r="JY9">
        <v>0</v>
      </c>
      <c r="JZ9">
        <v>6</v>
      </c>
      <c r="KA9">
        <v>14</v>
      </c>
      <c r="KB9">
        <v>22</v>
      </c>
      <c r="KC9">
        <v>29</v>
      </c>
      <c r="KD9">
        <v>39</v>
      </c>
      <c r="KE9">
        <v>50</v>
      </c>
      <c r="KF9">
        <v>57</v>
      </c>
      <c r="KG9">
        <v>69</v>
      </c>
      <c r="KH9">
        <v>84</v>
      </c>
      <c r="KI9">
        <v>93</v>
      </c>
      <c r="KJ9">
        <v>109</v>
      </c>
      <c r="KK9">
        <v>123</v>
      </c>
      <c r="KL9">
        <v>141</v>
      </c>
      <c r="KM9">
        <v>150</v>
      </c>
      <c r="KN9">
        <v>166</v>
      </c>
      <c r="KO9">
        <v>177</v>
      </c>
      <c r="KP9">
        <v>199</v>
      </c>
      <c r="KQ9">
        <v>216</v>
      </c>
      <c r="KR9">
        <v>238</v>
      </c>
      <c r="KS9">
        <v>260</v>
      </c>
      <c r="KT9">
        <v>285</v>
      </c>
      <c r="KU9">
        <v>311</v>
      </c>
      <c r="KV9">
        <v>333</v>
      </c>
      <c r="KW9">
        <v>357</v>
      </c>
      <c r="KX9">
        <v>384</v>
      </c>
      <c r="KY9">
        <v>0</v>
      </c>
      <c r="KZ9">
        <v>0</v>
      </c>
      <c r="LA9">
        <v>0</v>
      </c>
      <c r="LB9">
        <v>353</v>
      </c>
      <c r="LC9">
        <v>705</v>
      </c>
      <c r="LD9">
        <v>1003</v>
      </c>
      <c r="LE9">
        <v>1311</v>
      </c>
      <c r="LF9">
        <v>1616</v>
      </c>
      <c r="LG9">
        <v>1906</v>
      </c>
      <c r="LH9">
        <v>2190</v>
      </c>
      <c r="LI9">
        <v>2503</v>
      </c>
      <c r="LJ9">
        <v>2775</v>
      </c>
      <c r="LK9">
        <v>3034</v>
      </c>
      <c r="LL9">
        <v>3303</v>
      </c>
      <c r="LM9">
        <v>3561</v>
      </c>
      <c r="LN9">
        <v>3806</v>
      </c>
      <c r="LO9">
        <v>4073</v>
      </c>
      <c r="LP9">
        <v>4326</v>
      </c>
      <c r="LQ9">
        <v>4581</v>
      </c>
      <c r="LR9">
        <v>4852</v>
      </c>
      <c r="LS9">
        <v>5100</v>
      </c>
      <c r="LT9">
        <v>5380</v>
      </c>
      <c r="LU9">
        <v>5608</v>
      </c>
      <c r="LV9">
        <v>5878</v>
      </c>
      <c r="LW9">
        <v>6155</v>
      </c>
      <c r="LX9">
        <v>6440</v>
      </c>
      <c r="LY9">
        <v>6688</v>
      </c>
      <c r="LZ9">
        <v>6920</v>
      </c>
      <c r="MA9">
        <v>0</v>
      </c>
      <c r="MB9">
        <v>0</v>
      </c>
      <c r="MC9">
        <v>1512</v>
      </c>
      <c r="MD9">
        <v>1547</v>
      </c>
      <c r="ME9">
        <v>1548</v>
      </c>
      <c r="MF9">
        <v>1575</v>
      </c>
      <c r="MG9">
        <v>1567</v>
      </c>
      <c r="MH9">
        <v>1557</v>
      </c>
      <c r="MI9">
        <v>1584</v>
      </c>
      <c r="MJ9">
        <v>1575</v>
      </c>
      <c r="MK9">
        <v>1586</v>
      </c>
      <c r="ML9">
        <v>1587</v>
      </c>
      <c r="MM9">
        <v>1618</v>
      </c>
      <c r="MN9">
        <v>1636</v>
      </c>
      <c r="MO9">
        <v>1675</v>
      </c>
      <c r="MP9">
        <v>1718</v>
      </c>
      <c r="MQ9">
        <v>1732</v>
      </c>
      <c r="MR9">
        <v>1748</v>
      </c>
      <c r="MS9">
        <v>1755</v>
      </c>
      <c r="MT9">
        <v>1784</v>
      </c>
      <c r="MU9">
        <v>1807</v>
      </c>
      <c r="MV9">
        <v>1827</v>
      </c>
      <c r="MW9">
        <v>1850</v>
      </c>
      <c r="MX9">
        <v>1883</v>
      </c>
      <c r="MY9">
        <v>1882</v>
      </c>
      <c r="MZ9">
        <v>1912</v>
      </c>
      <c r="NA9">
        <v>1939</v>
      </c>
      <c r="NB9">
        <v>1954</v>
      </c>
      <c r="NC9">
        <v>0</v>
      </c>
      <c r="ND9">
        <v>0</v>
      </c>
      <c r="NE9">
        <v>0</v>
      </c>
      <c r="NF9">
        <v>35</v>
      </c>
      <c r="NG9">
        <v>78</v>
      </c>
      <c r="NH9">
        <v>117</v>
      </c>
      <c r="NI9">
        <v>150</v>
      </c>
      <c r="NJ9">
        <v>192</v>
      </c>
      <c r="NK9">
        <v>227</v>
      </c>
      <c r="NL9">
        <v>273</v>
      </c>
      <c r="NM9">
        <v>319</v>
      </c>
      <c r="NN9">
        <v>369</v>
      </c>
      <c r="NO9">
        <v>397</v>
      </c>
      <c r="NP9">
        <v>446</v>
      </c>
      <c r="NQ9">
        <v>490</v>
      </c>
      <c r="NR9">
        <v>541</v>
      </c>
      <c r="NS9">
        <v>585</v>
      </c>
      <c r="NT9">
        <v>632</v>
      </c>
      <c r="NU9">
        <v>673</v>
      </c>
      <c r="NV9">
        <v>711</v>
      </c>
      <c r="NW9">
        <v>752</v>
      </c>
      <c r="NX9">
        <v>804</v>
      </c>
      <c r="NY9">
        <v>866</v>
      </c>
      <c r="NZ9">
        <v>909</v>
      </c>
      <c r="OA9">
        <v>959</v>
      </c>
      <c r="OB9">
        <v>1014</v>
      </c>
      <c r="OC9">
        <v>1072</v>
      </c>
      <c r="OD9">
        <v>1131</v>
      </c>
      <c r="OE9">
        <v>0</v>
      </c>
      <c r="OF9">
        <v>0</v>
      </c>
      <c r="OG9">
        <v>2151</v>
      </c>
      <c r="OH9">
        <v>2257</v>
      </c>
      <c r="OI9">
        <v>2300</v>
      </c>
      <c r="OJ9">
        <v>2393</v>
      </c>
      <c r="OK9">
        <v>2439</v>
      </c>
      <c r="OL9">
        <v>2547</v>
      </c>
      <c r="OM9">
        <v>2628</v>
      </c>
      <c r="ON9">
        <v>2714</v>
      </c>
      <c r="OO9">
        <v>2773</v>
      </c>
      <c r="OP9">
        <v>2868</v>
      </c>
      <c r="OQ9">
        <v>2947</v>
      </c>
      <c r="OR9">
        <v>3018</v>
      </c>
      <c r="OS9">
        <v>3105</v>
      </c>
      <c r="OT9">
        <v>3174</v>
      </c>
      <c r="OU9">
        <v>3242</v>
      </c>
      <c r="OV9">
        <v>3317</v>
      </c>
      <c r="OW9">
        <v>3339</v>
      </c>
      <c r="OX9">
        <v>3373</v>
      </c>
      <c r="OY9">
        <v>3429</v>
      </c>
      <c r="OZ9">
        <v>3482</v>
      </c>
      <c r="PA9">
        <v>3567</v>
      </c>
      <c r="PB9">
        <v>3591</v>
      </c>
      <c r="PC9">
        <v>3606</v>
      </c>
      <c r="PD9">
        <v>3643</v>
      </c>
      <c r="PE9">
        <v>3679</v>
      </c>
      <c r="PF9">
        <v>3691</v>
      </c>
      <c r="PG9">
        <v>0</v>
      </c>
      <c r="PH9">
        <v>0</v>
      </c>
      <c r="PI9">
        <v>0</v>
      </c>
      <c r="PJ9">
        <v>44</v>
      </c>
      <c r="PK9">
        <v>95</v>
      </c>
      <c r="PL9">
        <v>161</v>
      </c>
      <c r="PM9">
        <v>232</v>
      </c>
      <c r="PN9">
        <v>286</v>
      </c>
      <c r="PO9">
        <v>346</v>
      </c>
      <c r="PP9">
        <v>408</v>
      </c>
      <c r="PQ9">
        <v>483</v>
      </c>
      <c r="PR9">
        <v>538</v>
      </c>
      <c r="PS9">
        <v>609</v>
      </c>
      <c r="PT9">
        <v>676</v>
      </c>
      <c r="PU9">
        <v>755</v>
      </c>
      <c r="PV9">
        <v>847</v>
      </c>
      <c r="PW9">
        <v>939</v>
      </c>
      <c r="PX9">
        <v>1018</v>
      </c>
      <c r="PY9">
        <v>1106</v>
      </c>
      <c r="PZ9">
        <v>1202</v>
      </c>
      <c r="QA9">
        <v>1288</v>
      </c>
      <c r="QB9">
        <v>1373</v>
      </c>
      <c r="QC9">
        <v>1466</v>
      </c>
      <c r="QD9">
        <v>1558</v>
      </c>
      <c r="QE9">
        <v>1666</v>
      </c>
      <c r="QF9">
        <v>1749</v>
      </c>
      <c r="QG9">
        <v>1851</v>
      </c>
      <c r="QH9">
        <v>1960</v>
      </c>
      <c r="QI9">
        <v>0</v>
      </c>
      <c r="QJ9">
        <v>0</v>
      </c>
      <c r="QK9">
        <v>7547</v>
      </c>
      <c r="QL9">
        <v>7852</v>
      </c>
      <c r="QM9">
        <v>8077</v>
      </c>
      <c r="QN9">
        <v>8236</v>
      </c>
      <c r="QO9">
        <v>8312</v>
      </c>
      <c r="QP9">
        <v>8467</v>
      </c>
      <c r="QQ9">
        <v>8638</v>
      </c>
      <c r="QR9">
        <v>8725</v>
      </c>
      <c r="QS9">
        <v>8729</v>
      </c>
      <c r="QT9">
        <v>8753</v>
      </c>
      <c r="QU9">
        <v>8823</v>
      </c>
      <c r="QV9">
        <v>8802</v>
      </c>
      <c r="QW9">
        <v>8863</v>
      </c>
      <c r="QX9">
        <v>8875</v>
      </c>
      <c r="QY9">
        <v>8968</v>
      </c>
      <c r="QZ9">
        <v>8944</v>
      </c>
      <c r="RA9">
        <v>8896</v>
      </c>
      <c r="RB9">
        <v>8926</v>
      </c>
      <c r="RC9">
        <v>9011</v>
      </c>
      <c r="RD9">
        <v>8950</v>
      </c>
      <c r="RE9">
        <v>8886</v>
      </c>
      <c r="RF9">
        <v>9016</v>
      </c>
      <c r="RG9">
        <v>8998</v>
      </c>
      <c r="RH9">
        <v>8985</v>
      </c>
      <c r="RI9">
        <v>8868</v>
      </c>
      <c r="RJ9">
        <v>8880</v>
      </c>
      <c r="RK9">
        <v>0</v>
      </c>
      <c r="RL9">
        <v>0</v>
      </c>
      <c r="RM9">
        <v>8400</v>
      </c>
      <c r="RN9">
        <v>8295</v>
      </c>
      <c r="RO9">
        <v>8256</v>
      </c>
      <c r="RP9">
        <v>8244</v>
      </c>
      <c r="RQ9">
        <v>8287</v>
      </c>
      <c r="RR9">
        <v>8250</v>
      </c>
      <c r="RS9">
        <v>8180</v>
      </c>
      <c r="RT9">
        <v>8173</v>
      </c>
      <c r="RU9">
        <v>8195</v>
      </c>
      <c r="RV9">
        <v>8232</v>
      </c>
      <c r="RW9">
        <v>8248</v>
      </c>
      <c r="RX9">
        <v>8300</v>
      </c>
      <c r="RY9">
        <v>8249</v>
      </c>
      <c r="RZ9">
        <v>8285</v>
      </c>
      <c r="SA9">
        <v>8244</v>
      </c>
      <c r="SB9">
        <v>8288</v>
      </c>
      <c r="SC9">
        <v>8342</v>
      </c>
      <c r="SD9">
        <v>8313</v>
      </c>
      <c r="SE9">
        <v>8286</v>
      </c>
      <c r="SF9">
        <v>8285</v>
      </c>
      <c r="SG9">
        <v>8341</v>
      </c>
      <c r="SH9">
        <v>8318</v>
      </c>
      <c r="SI9">
        <v>8328</v>
      </c>
      <c r="SJ9">
        <v>8305</v>
      </c>
      <c r="SK9">
        <v>8404</v>
      </c>
      <c r="SL9">
        <v>8396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779023.83790000004</v>
      </c>
      <c r="SU9">
        <v>776296.07660000003</v>
      </c>
      <c r="SV9">
        <v>768371.60490000003</v>
      </c>
      <c r="SW9">
        <v>754757.22450000001</v>
      </c>
      <c r="SX9">
        <v>740489.80370000005</v>
      </c>
      <c r="SY9">
        <v>728836.78749999998</v>
      </c>
      <c r="SZ9">
        <v>714774.45830000006</v>
      </c>
      <c r="TA9">
        <v>702885.93550000002</v>
      </c>
      <c r="TB9">
        <v>692696.61129999999</v>
      </c>
      <c r="TC9">
        <v>675163.69279999996</v>
      </c>
      <c r="TD9">
        <v>653883.26569999999</v>
      </c>
      <c r="TE9">
        <v>630225.14339999994</v>
      </c>
      <c r="TF9">
        <v>616347.69129999995</v>
      </c>
      <c r="TG9">
        <v>599178.48829999997</v>
      </c>
      <c r="TH9">
        <v>579531.4926</v>
      </c>
      <c r="TI9">
        <v>569045.70649999997</v>
      </c>
      <c r="TJ9">
        <v>556052.83609999996</v>
      </c>
      <c r="TK9">
        <v>542175.10060000001</v>
      </c>
      <c r="TL9">
        <v>525483.40709999995</v>
      </c>
      <c r="TM9">
        <v>504861.43430000002</v>
      </c>
      <c r="TN9">
        <v>493409.35930000001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249417.4503</v>
      </c>
      <c r="TW9">
        <v>263415.06699999998</v>
      </c>
      <c r="TX9">
        <v>275238.8702</v>
      </c>
      <c r="TY9">
        <v>285593.73060000001</v>
      </c>
      <c r="TZ9">
        <v>291148.24819999997</v>
      </c>
      <c r="UA9">
        <v>302259.06760000001</v>
      </c>
      <c r="UB9">
        <v>307550.77510000003</v>
      </c>
      <c r="UC9">
        <v>315410.48109999998</v>
      </c>
      <c r="UD9">
        <v>319510.00579999998</v>
      </c>
      <c r="UE9">
        <v>325278.9278</v>
      </c>
      <c r="UF9">
        <v>333005.80930000002</v>
      </c>
      <c r="UG9">
        <v>338688.21230000001</v>
      </c>
      <c r="UH9">
        <v>336645.86560000002</v>
      </c>
      <c r="UI9">
        <v>337887.22489999997</v>
      </c>
      <c r="UJ9">
        <v>340111.28730000003</v>
      </c>
      <c r="UK9">
        <v>335411.36320000002</v>
      </c>
      <c r="UL9">
        <v>328548.49070000002</v>
      </c>
      <c r="UM9">
        <v>321187.43410000001</v>
      </c>
      <c r="UN9">
        <v>317430.67489999998</v>
      </c>
      <c r="UO9">
        <v>314429.77279999998</v>
      </c>
      <c r="UP9">
        <v>307404.82049999997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634358.86789999995</v>
      </c>
      <c r="UY9">
        <v>673295.16170000006</v>
      </c>
      <c r="UZ9">
        <v>684088.55900000001</v>
      </c>
      <c r="VA9">
        <v>708441.22609999997</v>
      </c>
      <c r="VB9">
        <v>759453.57979999995</v>
      </c>
      <c r="VC9">
        <v>820805.29779999994</v>
      </c>
      <c r="VD9">
        <v>882441.10789999994</v>
      </c>
      <c r="VE9">
        <v>891707.87600000005</v>
      </c>
      <c r="VF9">
        <v>929392.84620000003</v>
      </c>
      <c r="VG9">
        <v>918803.93980000005</v>
      </c>
      <c r="VH9">
        <v>952045.52949999995</v>
      </c>
      <c r="VI9">
        <v>963152.85679999995</v>
      </c>
      <c r="VJ9">
        <v>953952.68070000003</v>
      </c>
      <c r="VK9">
        <v>999382.48529999994</v>
      </c>
      <c r="VL9">
        <v>1020000</v>
      </c>
      <c r="VM9">
        <v>1050000</v>
      </c>
      <c r="VN9">
        <v>1080000</v>
      </c>
      <c r="VO9">
        <v>1030000</v>
      </c>
      <c r="VP9">
        <v>1050000</v>
      </c>
      <c r="VQ9">
        <v>1030000</v>
      </c>
      <c r="VR9">
        <v>1050000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393048.18219999998</v>
      </c>
      <c r="WA9">
        <v>152640.07070000001</v>
      </c>
      <c r="WB9">
        <v>259339.92600000001</v>
      </c>
      <c r="WC9">
        <v>251786.33590000001</v>
      </c>
      <c r="WD9">
        <v>209530.9314</v>
      </c>
      <c r="WE9">
        <v>237332.7702</v>
      </c>
      <c r="WF9">
        <v>164585.83230000001</v>
      </c>
      <c r="WG9">
        <v>159792.07019999999</v>
      </c>
      <c r="WH9">
        <v>124110.3458</v>
      </c>
      <c r="WI9">
        <v>240990.9627</v>
      </c>
      <c r="WJ9">
        <v>87739.428180000003</v>
      </c>
      <c r="WK9">
        <v>113578.5478</v>
      </c>
      <c r="WL9">
        <v>303243.69559999998</v>
      </c>
      <c r="WM9">
        <v>321176.02360000001</v>
      </c>
      <c r="WN9">
        <v>363791.61249999999</v>
      </c>
      <c r="WO9">
        <v>277510.9388</v>
      </c>
      <c r="WP9">
        <v>146960.77960000001</v>
      </c>
      <c r="WQ9">
        <v>356700.92129999999</v>
      </c>
      <c r="WR9">
        <v>300136.69760000001</v>
      </c>
      <c r="WS9">
        <v>313809.8406</v>
      </c>
      <c r="WT9">
        <v>348193.99790000002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13300000</v>
      </c>
      <c r="ZG9">
        <v>13100000</v>
      </c>
      <c r="ZH9">
        <v>12600000</v>
      </c>
      <c r="ZI9">
        <v>12400000</v>
      </c>
      <c r="ZJ9">
        <v>12000000</v>
      </c>
      <c r="ZK9">
        <v>11900000</v>
      </c>
      <c r="ZL9">
        <v>11700000</v>
      </c>
      <c r="ZM9">
        <v>11600000</v>
      </c>
      <c r="ZN9">
        <v>11600000</v>
      </c>
      <c r="ZO9">
        <v>11300000</v>
      </c>
      <c r="ZP9">
        <v>11100000</v>
      </c>
      <c r="ZQ9">
        <v>10800000</v>
      </c>
      <c r="ZR9">
        <v>10700000</v>
      </c>
      <c r="ZS9">
        <v>10500000</v>
      </c>
      <c r="ZT9">
        <v>10300000</v>
      </c>
      <c r="ZU9">
        <v>10100000</v>
      </c>
      <c r="ZV9">
        <v>10000000</v>
      </c>
      <c r="ZW9">
        <v>9700000</v>
      </c>
      <c r="ZX9">
        <v>9570000</v>
      </c>
      <c r="ZY9">
        <v>9420000</v>
      </c>
      <c r="ZZ9">
        <v>9220000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20700000</v>
      </c>
      <c r="ABK9">
        <v>20700000</v>
      </c>
      <c r="ABL9">
        <v>20800000</v>
      </c>
      <c r="ABM9">
        <v>20600000</v>
      </c>
      <c r="ABN9">
        <v>20700000</v>
      </c>
      <c r="ABO9">
        <v>20600000</v>
      </c>
      <c r="ABP9">
        <v>20500000</v>
      </c>
      <c r="ABQ9">
        <v>20500000</v>
      </c>
      <c r="ABR9">
        <v>20300000</v>
      </c>
      <c r="ABS9">
        <v>20200000</v>
      </c>
      <c r="ABT9">
        <v>20000000</v>
      </c>
      <c r="ABU9">
        <v>19600000</v>
      </c>
      <c r="ABV9">
        <v>19200000</v>
      </c>
      <c r="ABW9">
        <v>18900000</v>
      </c>
      <c r="ABX9">
        <v>18700000</v>
      </c>
      <c r="ABY9">
        <v>18600000</v>
      </c>
      <c r="ABZ9">
        <v>18200000</v>
      </c>
      <c r="ACA9">
        <v>17700000</v>
      </c>
      <c r="ACB9">
        <v>17400000</v>
      </c>
      <c r="ACC9">
        <v>17000000</v>
      </c>
      <c r="ACD9">
        <v>16600000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1560000</v>
      </c>
      <c r="ADO9">
        <v>1540000</v>
      </c>
      <c r="ADP9">
        <v>1510000</v>
      </c>
      <c r="ADQ9">
        <v>1470000</v>
      </c>
      <c r="ADR9">
        <v>1430000</v>
      </c>
      <c r="ADS9">
        <v>1400000</v>
      </c>
      <c r="ADT9">
        <v>1360000</v>
      </c>
      <c r="ADU9">
        <v>1320000</v>
      </c>
      <c r="ADV9">
        <v>1290000</v>
      </c>
      <c r="ADW9">
        <v>1260000</v>
      </c>
      <c r="ADX9">
        <v>1220000</v>
      </c>
      <c r="ADY9">
        <v>1180000</v>
      </c>
      <c r="ADZ9">
        <v>1150000</v>
      </c>
      <c r="AEA9">
        <v>1130000</v>
      </c>
      <c r="AEB9">
        <v>1090000</v>
      </c>
      <c r="AEC9">
        <v>1050000</v>
      </c>
      <c r="AED9">
        <v>1030000</v>
      </c>
      <c r="AEE9">
        <v>1000000</v>
      </c>
      <c r="AEF9">
        <v>970244.4645</v>
      </c>
      <c r="AEG9">
        <v>929718.66940000001</v>
      </c>
      <c r="AEH9">
        <v>903860.91850000003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15800000</v>
      </c>
      <c r="AEQ9">
        <v>15300000</v>
      </c>
      <c r="AER9">
        <v>14800000</v>
      </c>
      <c r="AES9">
        <v>14400000</v>
      </c>
      <c r="AET9">
        <v>14000000</v>
      </c>
      <c r="AEU9">
        <v>13700000</v>
      </c>
      <c r="AEV9">
        <v>13400000</v>
      </c>
      <c r="AEW9">
        <v>12900000</v>
      </c>
      <c r="AEX9">
        <v>12600000</v>
      </c>
      <c r="AEY9">
        <v>12100000</v>
      </c>
      <c r="AEZ9">
        <v>11800000</v>
      </c>
      <c r="AFA9">
        <v>11600000</v>
      </c>
      <c r="AFB9">
        <v>11200000</v>
      </c>
      <c r="AFC9">
        <v>10800000</v>
      </c>
      <c r="AFD9">
        <v>10500000</v>
      </c>
      <c r="AFE9">
        <v>10300000</v>
      </c>
      <c r="AFF9">
        <v>9960000</v>
      </c>
      <c r="AFG9">
        <v>9680000</v>
      </c>
      <c r="AFH9">
        <v>9370000</v>
      </c>
      <c r="AFI9">
        <v>9210000</v>
      </c>
      <c r="AFJ9">
        <v>8930000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244.71957130000001</v>
      </c>
      <c r="AGU9">
        <v>258.45353729999999</v>
      </c>
      <c r="AGV9">
        <v>270.05463429999998</v>
      </c>
      <c r="AGW9">
        <v>280.21445670000003</v>
      </c>
      <c r="AGX9">
        <v>285.66435269999999</v>
      </c>
      <c r="AGY9">
        <v>296.56589530000002</v>
      </c>
      <c r="AGZ9">
        <v>301.7579313</v>
      </c>
      <c r="AHA9">
        <v>309.46959659999999</v>
      </c>
      <c r="AHB9">
        <v>313.49190499999997</v>
      </c>
      <c r="AHC9">
        <v>319.15216709999999</v>
      </c>
      <c r="AHD9">
        <v>326.73350959999999</v>
      </c>
      <c r="AHE9">
        <v>332.30888229999999</v>
      </c>
      <c r="AHF9">
        <v>330.305004</v>
      </c>
      <c r="AHG9">
        <v>331.52298180000003</v>
      </c>
      <c r="AHH9">
        <v>333.705153</v>
      </c>
      <c r="AHI9">
        <v>329.09375390000002</v>
      </c>
      <c r="AHJ9">
        <v>322.36014640000002</v>
      </c>
      <c r="AHK9">
        <v>315.13773839999999</v>
      </c>
      <c r="AHL9">
        <v>311.45173920000002</v>
      </c>
      <c r="AHM9">
        <v>308.50736039999998</v>
      </c>
      <c r="AHN9">
        <v>301.61472579999997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19.564907430000002</v>
      </c>
      <c r="AHW9">
        <v>20.76578129</v>
      </c>
      <c r="AHX9">
        <v>21.09867144</v>
      </c>
      <c r="AHY9">
        <v>21.84975683</v>
      </c>
      <c r="AHZ9">
        <v>23.42308075</v>
      </c>
      <c r="AIA9">
        <v>25.315291519999999</v>
      </c>
      <c r="AIB9">
        <v>27.216264259999999</v>
      </c>
      <c r="AIC9">
        <v>27.50207009</v>
      </c>
      <c r="AID9">
        <v>28.66435061</v>
      </c>
      <c r="AIE9">
        <v>28.337767370000002</v>
      </c>
      <c r="AIF9">
        <v>29.36300507</v>
      </c>
      <c r="AIG9">
        <v>29.70557745</v>
      </c>
      <c r="AIH9">
        <v>29.421825460000001</v>
      </c>
      <c r="AII9">
        <v>30.822972289999999</v>
      </c>
      <c r="AIJ9">
        <v>31.3502261</v>
      </c>
      <c r="AIK9">
        <v>32.45915866</v>
      </c>
      <c r="AIL9">
        <v>33.166926410000002</v>
      </c>
      <c r="AIM9">
        <v>31.89995644</v>
      </c>
      <c r="AIN9">
        <v>32.431719770000001</v>
      </c>
      <c r="AIO9">
        <v>31.86533008</v>
      </c>
      <c r="AIP9">
        <v>32.314240980000001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2.6505867869999999</v>
      </c>
      <c r="AIY9">
        <v>1.0293540919999999</v>
      </c>
      <c r="AIZ9">
        <v>1.748902583</v>
      </c>
      <c r="AJA9">
        <v>1.6979636730000001</v>
      </c>
      <c r="AJB9">
        <v>1.413007218</v>
      </c>
      <c r="AJC9">
        <v>1.600493612</v>
      </c>
      <c r="AJD9">
        <v>1.109912352</v>
      </c>
      <c r="AJE9">
        <v>1.0775848079999999</v>
      </c>
      <c r="AJF9">
        <v>0.83695907400000003</v>
      </c>
      <c r="AJG9">
        <v>1.625163251</v>
      </c>
      <c r="AJH9">
        <v>0.59168564999999995</v>
      </c>
      <c r="AJI9">
        <v>0.765936116</v>
      </c>
      <c r="AJJ9">
        <v>2.0449750670000002</v>
      </c>
      <c r="AJK9">
        <v>2.1659047490000001</v>
      </c>
      <c r="AJL9">
        <v>2.4532901690000002</v>
      </c>
      <c r="AJM9">
        <v>1.871441876</v>
      </c>
      <c r="AJN9">
        <v>0.99105483299999997</v>
      </c>
      <c r="AJO9">
        <v>2.405472896</v>
      </c>
      <c r="AJP9">
        <v>2.0240225010000001</v>
      </c>
      <c r="AJQ9">
        <v>2.1162296500000002</v>
      </c>
      <c r="AJR9">
        <v>2.3481050209999998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172.92011840000001</v>
      </c>
      <c r="AKA9">
        <v>188.80363539999999</v>
      </c>
      <c r="AKB9">
        <v>109.4990399</v>
      </c>
      <c r="AKC9">
        <v>179.17695449999999</v>
      </c>
      <c r="AKD9">
        <v>199.4898159</v>
      </c>
      <c r="AKE9">
        <v>126.8160567</v>
      </c>
      <c r="AKF9">
        <v>225.07053909999999</v>
      </c>
      <c r="AKG9">
        <v>175.53734940000001</v>
      </c>
      <c r="AKH9">
        <v>242.98012299999999</v>
      </c>
      <c r="AKI9">
        <v>94.276628279999997</v>
      </c>
      <c r="AKJ9">
        <v>188.24928080000001</v>
      </c>
      <c r="AKK9">
        <v>119.7122098</v>
      </c>
      <c r="AKL9">
        <v>263.5812904</v>
      </c>
      <c r="AKM9">
        <v>200.15921159999999</v>
      </c>
      <c r="AKN9">
        <v>229.73057600000001</v>
      </c>
      <c r="AKO9">
        <v>198.1060162</v>
      </c>
      <c r="AKP9">
        <v>241.75007070000001</v>
      </c>
      <c r="AKQ9">
        <v>238.71037430000001</v>
      </c>
      <c r="AKR9">
        <v>221.73025319999999</v>
      </c>
      <c r="AKS9">
        <v>213.782759</v>
      </c>
      <c r="AKT9">
        <v>242.30954539999999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101.9826935</v>
      </c>
      <c r="AME9">
        <v>100.72930049999999</v>
      </c>
      <c r="AMF9">
        <v>97.239781519999994</v>
      </c>
      <c r="AMG9">
        <v>95.066909229999993</v>
      </c>
      <c r="AMH9">
        <v>92.356165570000002</v>
      </c>
      <c r="AMI9">
        <v>91.417693450000002</v>
      </c>
      <c r="AMJ9">
        <v>89.742428309999994</v>
      </c>
      <c r="AMK9">
        <v>89.205597019999999</v>
      </c>
      <c r="AML9">
        <v>88.830729270000006</v>
      </c>
      <c r="AMM9">
        <v>86.946225069999997</v>
      </c>
      <c r="AMN9">
        <v>85.193614999999994</v>
      </c>
      <c r="AMO9">
        <v>83.043475110000003</v>
      </c>
      <c r="AMP9">
        <v>81.956993659999995</v>
      </c>
      <c r="AMQ9">
        <v>80.595741840000002</v>
      </c>
      <c r="AMR9">
        <v>79.114350529999996</v>
      </c>
      <c r="AMS9">
        <v>77.77700643</v>
      </c>
      <c r="AMT9">
        <v>76.858621420000006</v>
      </c>
      <c r="AMU9">
        <v>74.580392529999997</v>
      </c>
      <c r="AMV9">
        <v>73.562369360000005</v>
      </c>
      <c r="AMW9">
        <v>72.428318939999997</v>
      </c>
      <c r="AMX9">
        <v>70.862738379999996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342.63180599999998</v>
      </c>
      <c r="ANG9">
        <v>235.13991419999999</v>
      </c>
      <c r="ANH9">
        <v>331.33445590000002</v>
      </c>
      <c r="ANI9">
        <v>304.07371549999999</v>
      </c>
      <c r="ANJ9">
        <v>316.09725250000002</v>
      </c>
      <c r="ANK9">
        <v>193.99219410000001</v>
      </c>
      <c r="ANL9">
        <v>288.3230317</v>
      </c>
      <c r="ANM9">
        <v>242.84610269999999</v>
      </c>
      <c r="ANN9">
        <v>270.25977999999998</v>
      </c>
      <c r="ANO9">
        <v>283.04591549999998</v>
      </c>
      <c r="ANP9">
        <v>261.71908710000002</v>
      </c>
      <c r="ANQ9">
        <v>225.99421469999999</v>
      </c>
      <c r="ANR9">
        <v>210.83109630000001</v>
      </c>
      <c r="ANS9">
        <v>194.403436</v>
      </c>
      <c r="ANT9">
        <v>297.46153040000002</v>
      </c>
      <c r="ANU9">
        <v>296.01076560000001</v>
      </c>
      <c r="ANV9">
        <v>198.80405930000001</v>
      </c>
      <c r="ANW9">
        <v>217.32360829999999</v>
      </c>
      <c r="ANX9">
        <v>232.91967940000001</v>
      </c>
      <c r="ANY9">
        <v>209.30985469999999</v>
      </c>
      <c r="ANZ9">
        <v>258.57945510000002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82.623301749999996</v>
      </c>
      <c r="AOI9">
        <v>82.767862050000005</v>
      </c>
      <c r="AOJ9">
        <v>82.986795529999995</v>
      </c>
      <c r="AOK9">
        <v>82.321219709999994</v>
      </c>
      <c r="AOL9">
        <v>82.661607989999993</v>
      </c>
      <c r="AOM9">
        <v>82.464610750000006</v>
      </c>
      <c r="AON9">
        <v>81.991623950000005</v>
      </c>
      <c r="AOO9">
        <v>81.898252029999995</v>
      </c>
      <c r="AOP9">
        <v>81.279818629999994</v>
      </c>
      <c r="AOQ9">
        <v>80.603071069999999</v>
      </c>
      <c r="AOR9">
        <v>80.065759099999994</v>
      </c>
      <c r="AOS9">
        <v>78.249315710000005</v>
      </c>
      <c r="AOT9">
        <v>76.743790480000001</v>
      </c>
      <c r="AOU9">
        <v>75.745557250000005</v>
      </c>
      <c r="AOV9">
        <v>74.676030080000004</v>
      </c>
      <c r="AOW9">
        <v>74.27084069</v>
      </c>
      <c r="AOX9">
        <v>72.592777080000005</v>
      </c>
      <c r="AOY9">
        <v>70.772820440000004</v>
      </c>
      <c r="AOZ9">
        <v>69.416502390000005</v>
      </c>
      <c r="APA9">
        <v>68.060654240000005</v>
      </c>
      <c r="APB9">
        <v>66.293836389999996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541.10041039999999</v>
      </c>
      <c r="APK9">
        <v>607.55556509999997</v>
      </c>
      <c r="APL9">
        <v>602.30393530000003</v>
      </c>
      <c r="APM9">
        <v>689.10659669999995</v>
      </c>
      <c r="APN9">
        <v>551.51998160000005</v>
      </c>
      <c r="APO9">
        <v>678.69829879999998</v>
      </c>
      <c r="APP9">
        <v>648.1264592</v>
      </c>
      <c r="APQ9">
        <v>658.38045890000001</v>
      </c>
      <c r="APR9">
        <v>779.63157839999997</v>
      </c>
      <c r="APS9">
        <v>798.82210439999994</v>
      </c>
      <c r="APT9">
        <v>669.92081229999997</v>
      </c>
      <c r="APU9">
        <v>684.10039559999996</v>
      </c>
      <c r="APV9">
        <v>725.28375170000004</v>
      </c>
      <c r="APW9">
        <v>626.25004090000004</v>
      </c>
      <c r="APX9">
        <v>596.67943130000003</v>
      </c>
      <c r="APY9">
        <v>589.51496589999999</v>
      </c>
      <c r="APZ9">
        <v>628.30093499999998</v>
      </c>
      <c r="AQA9">
        <v>685.64192939999998</v>
      </c>
      <c r="AQB9">
        <v>457.43478879999998</v>
      </c>
      <c r="AQC9">
        <v>633.93528700000002</v>
      </c>
      <c r="AQD9">
        <v>613.78958220000004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128.26508870000001</v>
      </c>
      <c r="ARO9">
        <v>123.4726009</v>
      </c>
      <c r="ARP9">
        <v>119.7737279</v>
      </c>
      <c r="ARQ9">
        <v>116.59818799999999</v>
      </c>
      <c r="ARR9">
        <v>113.7132259</v>
      </c>
      <c r="ARS9">
        <v>110.6157698</v>
      </c>
      <c r="ART9">
        <v>108.0710227</v>
      </c>
      <c r="ARU9">
        <v>104.27861350000001</v>
      </c>
      <c r="ARV9">
        <v>101.6832064</v>
      </c>
      <c r="ARW9">
        <v>98.233015980000005</v>
      </c>
      <c r="ARX9">
        <v>95.880880289999993</v>
      </c>
      <c r="ARY9">
        <v>93.694744470000003</v>
      </c>
      <c r="ARZ9">
        <v>90.649539329999996</v>
      </c>
      <c r="ASA9">
        <v>87.723414009999999</v>
      </c>
      <c r="ASB9">
        <v>85.158084529999996</v>
      </c>
      <c r="ASC9">
        <v>83.236587709999995</v>
      </c>
      <c r="ASD9">
        <v>80.589384359999997</v>
      </c>
      <c r="ASE9">
        <v>78.336184360000004</v>
      </c>
      <c r="ASF9">
        <v>75.844502939999998</v>
      </c>
      <c r="ASG9">
        <v>74.513213199999996</v>
      </c>
      <c r="ASH9">
        <v>72.274060199999994</v>
      </c>
    </row>
    <row r="10" spans="1:1178" x14ac:dyDescent="0.25">
      <c r="A10">
        <v>6</v>
      </c>
      <c r="B10">
        <v>22400</v>
      </c>
      <c r="C10">
        <v>0</v>
      </c>
      <c r="D10">
        <v>0</v>
      </c>
      <c r="E10">
        <v>0</v>
      </c>
      <c r="F10">
        <v>209</v>
      </c>
      <c r="G10">
        <v>164</v>
      </c>
      <c r="H10">
        <v>206</v>
      </c>
      <c r="I10">
        <v>190</v>
      </c>
      <c r="J10">
        <v>222</v>
      </c>
      <c r="K10">
        <v>198</v>
      </c>
      <c r="L10">
        <v>208</v>
      </c>
      <c r="M10">
        <v>198</v>
      </c>
      <c r="N10">
        <v>199</v>
      </c>
      <c r="O10">
        <v>198</v>
      </c>
      <c r="P10">
        <v>195</v>
      </c>
      <c r="Q10">
        <v>217</v>
      </c>
      <c r="R10">
        <v>214</v>
      </c>
      <c r="S10">
        <v>219</v>
      </c>
      <c r="T10">
        <v>215</v>
      </c>
      <c r="U10">
        <v>174</v>
      </c>
      <c r="V10">
        <v>198</v>
      </c>
      <c r="W10">
        <v>198</v>
      </c>
      <c r="X10">
        <v>208</v>
      </c>
      <c r="Y10">
        <v>238</v>
      </c>
      <c r="Z10">
        <v>193</v>
      </c>
      <c r="AA10">
        <v>180</v>
      </c>
      <c r="AB10">
        <v>202</v>
      </c>
      <c r="AC10">
        <v>208</v>
      </c>
      <c r="AD10">
        <v>188</v>
      </c>
      <c r="AE10">
        <v>0</v>
      </c>
      <c r="AF10">
        <v>0</v>
      </c>
      <c r="AG10">
        <v>0</v>
      </c>
      <c r="AH10">
        <v>44</v>
      </c>
      <c r="AI10">
        <v>51</v>
      </c>
      <c r="AJ10">
        <v>66</v>
      </c>
      <c r="AK10">
        <v>71</v>
      </c>
      <c r="AL10">
        <v>54</v>
      </c>
      <c r="AM10">
        <v>60</v>
      </c>
      <c r="AN10">
        <v>61</v>
      </c>
      <c r="AO10">
        <v>74</v>
      </c>
      <c r="AP10">
        <v>55</v>
      </c>
      <c r="AQ10">
        <v>71</v>
      </c>
      <c r="AR10">
        <v>66</v>
      </c>
      <c r="AS10">
        <v>77</v>
      </c>
      <c r="AT10">
        <v>89</v>
      </c>
      <c r="AU10">
        <v>89</v>
      </c>
      <c r="AV10">
        <v>76</v>
      </c>
      <c r="AW10">
        <v>88</v>
      </c>
      <c r="AX10">
        <v>96</v>
      </c>
      <c r="AY10">
        <v>85</v>
      </c>
      <c r="AZ10">
        <v>83</v>
      </c>
      <c r="BA10">
        <v>93</v>
      </c>
      <c r="BB10">
        <v>89</v>
      </c>
      <c r="BC10">
        <v>108</v>
      </c>
      <c r="BD10">
        <v>82</v>
      </c>
      <c r="BE10">
        <v>101</v>
      </c>
      <c r="BF10">
        <v>107</v>
      </c>
      <c r="BG10">
        <v>0</v>
      </c>
      <c r="BH10">
        <v>0</v>
      </c>
      <c r="BI10">
        <v>0</v>
      </c>
      <c r="BJ10">
        <v>137</v>
      </c>
      <c r="BK10">
        <v>119</v>
      </c>
      <c r="BL10">
        <v>121</v>
      </c>
      <c r="BM10">
        <v>116</v>
      </c>
      <c r="BN10">
        <v>108</v>
      </c>
      <c r="BO10">
        <v>137</v>
      </c>
      <c r="BP10">
        <v>125</v>
      </c>
      <c r="BQ10">
        <v>130</v>
      </c>
      <c r="BR10">
        <v>120</v>
      </c>
      <c r="BS10">
        <v>128</v>
      </c>
      <c r="BT10">
        <v>139</v>
      </c>
      <c r="BU10">
        <v>149</v>
      </c>
      <c r="BV10">
        <v>155</v>
      </c>
      <c r="BW10">
        <v>141</v>
      </c>
      <c r="BX10">
        <v>135</v>
      </c>
      <c r="BY10">
        <v>136</v>
      </c>
      <c r="BZ10">
        <v>146</v>
      </c>
      <c r="CA10">
        <v>135</v>
      </c>
      <c r="CB10">
        <v>155</v>
      </c>
      <c r="CC10">
        <v>168</v>
      </c>
      <c r="CD10">
        <v>161</v>
      </c>
      <c r="CE10">
        <v>163</v>
      </c>
      <c r="CF10">
        <v>175</v>
      </c>
      <c r="CG10">
        <v>172</v>
      </c>
      <c r="CH10">
        <v>173</v>
      </c>
      <c r="CI10">
        <v>0</v>
      </c>
      <c r="CJ10">
        <v>0</v>
      </c>
      <c r="CK10">
        <v>0</v>
      </c>
      <c r="CL10">
        <v>35</v>
      </c>
      <c r="CM10">
        <v>43</v>
      </c>
      <c r="CN10">
        <v>39</v>
      </c>
      <c r="CO10">
        <v>33</v>
      </c>
      <c r="CP10">
        <v>42</v>
      </c>
      <c r="CQ10">
        <v>35</v>
      </c>
      <c r="CR10">
        <v>46</v>
      </c>
      <c r="CS10">
        <v>46</v>
      </c>
      <c r="CT10">
        <v>50</v>
      </c>
      <c r="CU10">
        <v>28</v>
      </c>
      <c r="CV10">
        <v>49</v>
      </c>
      <c r="CW10">
        <v>43</v>
      </c>
      <c r="CX10">
        <v>51</v>
      </c>
      <c r="CY10">
        <v>44</v>
      </c>
      <c r="CZ10">
        <v>47</v>
      </c>
      <c r="DA10">
        <v>40</v>
      </c>
      <c r="DB10">
        <v>37</v>
      </c>
      <c r="DC10">
        <v>43</v>
      </c>
      <c r="DD10">
        <v>50</v>
      </c>
      <c r="DE10">
        <v>62</v>
      </c>
      <c r="DF10">
        <v>42</v>
      </c>
      <c r="DG10">
        <v>51</v>
      </c>
      <c r="DH10">
        <v>52</v>
      </c>
      <c r="DI10">
        <v>55</v>
      </c>
      <c r="DJ10">
        <v>57</v>
      </c>
      <c r="DK10">
        <v>0</v>
      </c>
      <c r="DL10">
        <v>0</v>
      </c>
      <c r="DM10">
        <v>0</v>
      </c>
      <c r="DN10">
        <v>3</v>
      </c>
      <c r="DO10">
        <v>2</v>
      </c>
      <c r="DP10">
        <v>2</v>
      </c>
      <c r="DQ10">
        <v>3</v>
      </c>
      <c r="DR10">
        <v>5</v>
      </c>
      <c r="DS10">
        <v>1</v>
      </c>
      <c r="DT10">
        <v>4</v>
      </c>
      <c r="DU10">
        <v>5</v>
      </c>
      <c r="DV10">
        <v>1</v>
      </c>
      <c r="DW10">
        <v>1</v>
      </c>
      <c r="DX10">
        <v>1</v>
      </c>
      <c r="DY10">
        <v>3</v>
      </c>
      <c r="DZ10">
        <v>4</v>
      </c>
      <c r="EA10">
        <v>6</v>
      </c>
      <c r="EB10">
        <v>3</v>
      </c>
      <c r="EC10">
        <v>2</v>
      </c>
      <c r="ED10">
        <v>7</v>
      </c>
      <c r="EE10">
        <v>5</v>
      </c>
      <c r="EF10">
        <v>7</v>
      </c>
      <c r="EG10">
        <v>2</v>
      </c>
      <c r="EH10">
        <v>4</v>
      </c>
      <c r="EI10">
        <v>10</v>
      </c>
      <c r="EJ10">
        <v>3</v>
      </c>
      <c r="EK10">
        <v>6</v>
      </c>
      <c r="EL10">
        <v>5</v>
      </c>
      <c r="EM10">
        <v>0</v>
      </c>
      <c r="EN10">
        <v>0</v>
      </c>
      <c r="EO10">
        <v>0</v>
      </c>
      <c r="EP10">
        <v>5</v>
      </c>
      <c r="EQ10">
        <v>25</v>
      </c>
      <c r="ER10">
        <v>10</v>
      </c>
      <c r="ES10">
        <v>10</v>
      </c>
      <c r="ET10">
        <v>5</v>
      </c>
      <c r="EU10">
        <v>35</v>
      </c>
      <c r="EV10">
        <v>10</v>
      </c>
      <c r="EW10">
        <v>15</v>
      </c>
      <c r="EX10">
        <v>10</v>
      </c>
      <c r="EY10">
        <v>10</v>
      </c>
      <c r="EZ10">
        <v>10</v>
      </c>
      <c r="FA10">
        <v>25</v>
      </c>
      <c r="FB10">
        <v>15</v>
      </c>
      <c r="FC10">
        <v>15</v>
      </c>
      <c r="FD10">
        <v>25</v>
      </c>
      <c r="FE10">
        <v>5</v>
      </c>
      <c r="FF10">
        <v>10</v>
      </c>
      <c r="FG10">
        <v>20</v>
      </c>
      <c r="FH10">
        <v>35</v>
      </c>
      <c r="FI10">
        <v>35</v>
      </c>
      <c r="FJ10">
        <v>30</v>
      </c>
      <c r="FK10">
        <v>10</v>
      </c>
      <c r="FL10">
        <v>25</v>
      </c>
      <c r="FM10">
        <v>20</v>
      </c>
      <c r="FN10">
        <v>35</v>
      </c>
      <c r="FO10">
        <v>0</v>
      </c>
      <c r="FP10">
        <v>0</v>
      </c>
      <c r="FQ10">
        <v>6097</v>
      </c>
      <c r="FR10">
        <v>6362</v>
      </c>
      <c r="FS10">
        <v>6587</v>
      </c>
      <c r="FT10">
        <v>6815</v>
      </c>
      <c r="FU10">
        <v>7071</v>
      </c>
      <c r="FV10">
        <v>7247</v>
      </c>
      <c r="FW10">
        <v>7480</v>
      </c>
      <c r="FX10">
        <v>7622</v>
      </c>
      <c r="FY10">
        <v>7787</v>
      </c>
      <c r="FZ10">
        <v>7913</v>
      </c>
      <c r="GA10">
        <v>8009</v>
      </c>
      <c r="GB10">
        <v>8056</v>
      </c>
      <c r="GC10">
        <v>8140</v>
      </c>
      <c r="GD10">
        <v>8227</v>
      </c>
      <c r="GE10">
        <v>8292</v>
      </c>
      <c r="GF10">
        <v>8377</v>
      </c>
      <c r="GG10">
        <v>8442</v>
      </c>
      <c r="GH10">
        <v>8534</v>
      </c>
      <c r="GI10">
        <v>8599</v>
      </c>
      <c r="GJ10">
        <v>8591</v>
      </c>
      <c r="GK10">
        <v>8641</v>
      </c>
      <c r="GL10">
        <v>8726</v>
      </c>
      <c r="GM10">
        <v>8769</v>
      </c>
      <c r="GN10">
        <v>8773</v>
      </c>
      <c r="GO10">
        <v>8814</v>
      </c>
      <c r="GP10">
        <v>8800</v>
      </c>
      <c r="GQ10">
        <v>0</v>
      </c>
      <c r="GR10">
        <v>0</v>
      </c>
      <c r="GS10">
        <v>663</v>
      </c>
      <c r="GT10">
        <v>798</v>
      </c>
      <c r="GU10">
        <v>927</v>
      </c>
      <c r="GV10">
        <v>1029</v>
      </c>
      <c r="GW10">
        <v>1150</v>
      </c>
      <c r="GX10">
        <v>1290</v>
      </c>
      <c r="GY10">
        <v>1417</v>
      </c>
      <c r="GZ10">
        <v>1549</v>
      </c>
      <c r="HA10">
        <v>1672</v>
      </c>
      <c r="HB10">
        <v>1800</v>
      </c>
      <c r="HC10">
        <v>1905</v>
      </c>
      <c r="HD10">
        <v>2027</v>
      </c>
      <c r="HE10">
        <v>2119</v>
      </c>
      <c r="HF10">
        <v>2233</v>
      </c>
      <c r="HG10">
        <v>2337</v>
      </c>
      <c r="HH10">
        <v>2449</v>
      </c>
      <c r="HI10">
        <v>2541</v>
      </c>
      <c r="HJ10">
        <v>2644</v>
      </c>
      <c r="HK10">
        <v>2711</v>
      </c>
      <c r="HL10">
        <v>2827</v>
      </c>
      <c r="HM10">
        <v>2916</v>
      </c>
      <c r="HN10">
        <v>2967</v>
      </c>
      <c r="HO10">
        <v>3037</v>
      </c>
      <c r="HP10">
        <v>3107</v>
      </c>
      <c r="HQ10">
        <v>3170</v>
      </c>
      <c r="HR10">
        <v>3238</v>
      </c>
      <c r="HS10">
        <v>0</v>
      </c>
      <c r="HT10">
        <v>0</v>
      </c>
      <c r="HU10">
        <v>64</v>
      </c>
      <c r="HV10">
        <v>66</v>
      </c>
      <c r="HW10">
        <v>72</v>
      </c>
      <c r="HX10">
        <v>79</v>
      </c>
      <c r="HY10">
        <v>87</v>
      </c>
      <c r="HZ10">
        <v>93</v>
      </c>
      <c r="IA10">
        <v>98</v>
      </c>
      <c r="IB10">
        <v>104</v>
      </c>
      <c r="IC10">
        <v>103</v>
      </c>
      <c r="ID10">
        <v>108</v>
      </c>
      <c r="IE10">
        <v>120</v>
      </c>
      <c r="IF10">
        <v>128</v>
      </c>
      <c r="IG10">
        <v>131</v>
      </c>
      <c r="IH10">
        <v>133</v>
      </c>
      <c r="II10">
        <v>150</v>
      </c>
      <c r="IJ10">
        <v>156</v>
      </c>
      <c r="IK10">
        <v>158</v>
      </c>
      <c r="IL10">
        <v>151</v>
      </c>
      <c r="IM10">
        <v>157</v>
      </c>
      <c r="IN10">
        <v>161</v>
      </c>
      <c r="IO10">
        <v>156</v>
      </c>
      <c r="IP10">
        <v>162</v>
      </c>
      <c r="IQ10">
        <v>164</v>
      </c>
      <c r="IR10">
        <v>176</v>
      </c>
      <c r="IS10">
        <v>182</v>
      </c>
      <c r="IT10">
        <v>188</v>
      </c>
      <c r="IU10">
        <v>0</v>
      </c>
      <c r="IV10">
        <v>0</v>
      </c>
      <c r="IW10">
        <v>7</v>
      </c>
      <c r="IX10">
        <v>4</v>
      </c>
      <c r="IY10">
        <v>1</v>
      </c>
      <c r="IZ10">
        <v>4</v>
      </c>
      <c r="JA10">
        <v>5</v>
      </c>
      <c r="JB10">
        <v>3</v>
      </c>
      <c r="JC10">
        <v>2</v>
      </c>
      <c r="JD10">
        <v>4</v>
      </c>
      <c r="JE10">
        <v>4</v>
      </c>
      <c r="JF10">
        <v>3</v>
      </c>
      <c r="JG10">
        <v>1</v>
      </c>
      <c r="JH10">
        <v>5</v>
      </c>
      <c r="JI10">
        <v>8</v>
      </c>
      <c r="JJ10">
        <v>7</v>
      </c>
      <c r="JK10">
        <v>7</v>
      </c>
      <c r="JL10">
        <v>10</v>
      </c>
      <c r="JM10">
        <v>10</v>
      </c>
      <c r="JN10">
        <v>10</v>
      </c>
      <c r="JO10">
        <v>7</v>
      </c>
      <c r="JP10">
        <v>7</v>
      </c>
      <c r="JQ10">
        <v>15</v>
      </c>
      <c r="JR10">
        <v>13</v>
      </c>
      <c r="JS10">
        <v>10</v>
      </c>
      <c r="JT10">
        <v>9</v>
      </c>
      <c r="JU10">
        <v>4</v>
      </c>
      <c r="JV10">
        <v>8</v>
      </c>
      <c r="JW10">
        <v>0</v>
      </c>
      <c r="JX10">
        <v>0</v>
      </c>
      <c r="JY10">
        <v>0</v>
      </c>
      <c r="JZ10">
        <v>6</v>
      </c>
      <c r="KA10">
        <v>15</v>
      </c>
      <c r="KB10">
        <v>21</v>
      </c>
      <c r="KC10">
        <v>29</v>
      </c>
      <c r="KD10">
        <v>38</v>
      </c>
      <c r="KE10">
        <v>49</v>
      </c>
      <c r="KF10">
        <v>58</v>
      </c>
      <c r="KG10">
        <v>76</v>
      </c>
      <c r="KH10">
        <v>88</v>
      </c>
      <c r="KI10">
        <v>99</v>
      </c>
      <c r="KJ10">
        <v>111</v>
      </c>
      <c r="KK10">
        <v>126</v>
      </c>
      <c r="KL10">
        <v>141</v>
      </c>
      <c r="KM10">
        <v>159</v>
      </c>
      <c r="KN10">
        <v>173</v>
      </c>
      <c r="KO10">
        <v>190</v>
      </c>
      <c r="KP10">
        <v>207</v>
      </c>
      <c r="KQ10">
        <v>228</v>
      </c>
      <c r="KR10">
        <v>244</v>
      </c>
      <c r="KS10">
        <v>266</v>
      </c>
      <c r="KT10">
        <v>291</v>
      </c>
      <c r="KU10">
        <v>326</v>
      </c>
      <c r="KV10">
        <v>356</v>
      </c>
      <c r="KW10">
        <v>377</v>
      </c>
      <c r="KX10">
        <v>401</v>
      </c>
      <c r="KY10">
        <v>0</v>
      </c>
      <c r="KZ10">
        <v>0</v>
      </c>
      <c r="LA10">
        <v>0</v>
      </c>
      <c r="LB10">
        <v>210</v>
      </c>
      <c r="LC10">
        <v>426</v>
      </c>
      <c r="LD10">
        <v>638</v>
      </c>
      <c r="LE10">
        <v>826</v>
      </c>
      <c r="LF10">
        <v>1036</v>
      </c>
      <c r="LG10">
        <v>1204</v>
      </c>
      <c r="LH10">
        <v>1391</v>
      </c>
      <c r="LI10">
        <v>1589</v>
      </c>
      <c r="LJ10">
        <v>1774</v>
      </c>
      <c r="LK10">
        <v>1958</v>
      </c>
      <c r="LL10">
        <v>2155</v>
      </c>
      <c r="LM10">
        <v>2342</v>
      </c>
      <c r="LN10">
        <v>2521</v>
      </c>
      <c r="LO10">
        <v>2696</v>
      </c>
      <c r="LP10">
        <v>2856</v>
      </c>
      <c r="LQ10">
        <v>3020</v>
      </c>
      <c r="LR10">
        <v>3173</v>
      </c>
      <c r="LS10">
        <v>3374</v>
      </c>
      <c r="LT10">
        <v>3528</v>
      </c>
      <c r="LU10">
        <v>3736</v>
      </c>
      <c r="LV10">
        <v>3917</v>
      </c>
      <c r="LW10">
        <v>4098</v>
      </c>
      <c r="LX10">
        <v>4285</v>
      </c>
      <c r="LY10">
        <v>4442</v>
      </c>
      <c r="LZ10">
        <v>4616</v>
      </c>
      <c r="MA10">
        <v>0</v>
      </c>
      <c r="MB10">
        <v>0</v>
      </c>
      <c r="MC10">
        <v>1481</v>
      </c>
      <c r="MD10">
        <v>1476</v>
      </c>
      <c r="ME10">
        <v>1482</v>
      </c>
      <c r="MF10">
        <v>1472</v>
      </c>
      <c r="MG10">
        <v>1478</v>
      </c>
      <c r="MH10">
        <v>1490</v>
      </c>
      <c r="MI10">
        <v>1490</v>
      </c>
      <c r="MJ10">
        <v>1508</v>
      </c>
      <c r="MK10">
        <v>1496</v>
      </c>
      <c r="ML10">
        <v>1503</v>
      </c>
      <c r="MM10">
        <v>1492</v>
      </c>
      <c r="MN10">
        <v>1491</v>
      </c>
      <c r="MO10">
        <v>1476</v>
      </c>
      <c r="MP10">
        <v>1484</v>
      </c>
      <c r="MQ10">
        <v>1491</v>
      </c>
      <c r="MR10">
        <v>1511</v>
      </c>
      <c r="MS10">
        <v>1529</v>
      </c>
      <c r="MT10">
        <v>1533</v>
      </c>
      <c r="MU10">
        <v>1542</v>
      </c>
      <c r="MV10">
        <v>1537</v>
      </c>
      <c r="MW10">
        <v>1569</v>
      </c>
      <c r="MX10">
        <v>1594</v>
      </c>
      <c r="MY10">
        <v>1597</v>
      </c>
      <c r="MZ10">
        <v>1604</v>
      </c>
      <c r="NA10">
        <v>1628</v>
      </c>
      <c r="NB10">
        <v>1644</v>
      </c>
      <c r="NC10">
        <v>0</v>
      </c>
      <c r="ND10">
        <v>0</v>
      </c>
      <c r="NE10">
        <v>0</v>
      </c>
      <c r="NF10">
        <v>46</v>
      </c>
      <c r="NG10">
        <v>78</v>
      </c>
      <c r="NH10">
        <v>123</v>
      </c>
      <c r="NI10">
        <v>149</v>
      </c>
      <c r="NJ10">
        <v>186</v>
      </c>
      <c r="NK10">
        <v>224</v>
      </c>
      <c r="NL10">
        <v>259</v>
      </c>
      <c r="NM10">
        <v>302</v>
      </c>
      <c r="NN10">
        <v>338</v>
      </c>
      <c r="NO10">
        <v>372</v>
      </c>
      <c r="NP10">
        <v>412</v>
      </c>
      <c r="NQ10">
        <v>442</v>
      </c>
      <c r="NR10">
        <v>479</v>
      </c>
      <c r="NS10">
        <v>497</v>
      </c>
      <c r="NT10">
        <v>522</v>
      </c>
      <c r="NU10">
        <v>543</v>
      </c>
      <c r="NV10">
        <v>586</v>
      </c>
      <c r="NW10">
        <v>613</v>
      </c>
      <c r="NX10">
        <v>646</v>
      </c>
      <c r="NY10">
        <v>670</v>
      </c>
      <c r="NZ10">
        <v>697</v>
      </c>
      <c r="OA10">
        <v>733</v>
      </c>
      <c r="OB10">
        <v>755</v>
      </c>
      <c r="OC10">
        <v>778</v>
      </c>
      <c r="OD10">
        <v>802</v>
      </c>
      <c r="OE10">
        <v>0</v>
      </c>
      <c r="OF10">
        <v>0</v>
      </c>
      <c r="OG10">
        <v>2161</v>
      </c>
      <c r="OH10">
        <v>2278</v>
      </c>
      <c r="OI10">
        <v>2417</v>
      </c>
      <c r="OJ10">
        <v>2576</v>
      </c>
      <c r="OK10">
        <v>2718</v>
      </c>
      <c r="OL10">
        <v>2868</v>
      </c>
      <c r="OM10">
        <v>3017</v>
      </c>
      <c r="ON10">
        <v>3156</v>
      </c>
      <c r="OO10">
        <v>3279</v>
      </c>
      <c r="OP10">
        <v>3413</v>
      </c>
      <c r="OQ10">
        <v>3553</v>
      </c>
      <c r="OR10">
        <v>3653</v>
      </c>
      <c r="OS10">
        <v>3768</v>
      </c>
      <c r="OT10">
        <v>3887</v>
      </c>
      <c r="OU10">
        <v>3989</v>
      </c>
      <c r="OV10">
        <v>4085</v>
      </c>
      <c r="OW10">
        <v>4237</v>
      </c>
      <c r="OX10">
        <v>4350</v>
      </c>
      <c r="OY10">
        <v>4422</v>
      </c>
      <c r="OZ10">
        <v>4485</v>
      </c>
      <c r="PA10">
        <v>4540</v>
      </c>
      <c r="PB10">
        <v>4649</v>
      </c>
      <c r="PC10">
        <v>4738</v>
      </c>
      <c r="PD10">
        <v>4824</v>
      </c>
      <c r="PE10">
        <v>4887</v>
      </c>
      <c r="PF10">
        <v>4954</v>
      </c>
      <c r="PG10">
        <v>0</v>
      </c>
      <c r="PH10">
        <v>0</v>
      </c>
      <c r="PI10">
        <v>0</v>
      </c>
      <c r="PJ10">
        <v>77</v>
      </c>
      <c r="PK10">
        <v>144</v>
      </c>
      <c r="PL10">
        <v>212</v>
      </c>
      <c r="PM10">
        <v>303</v>
      </c>
      <c r="PN10">
        <v>379</v>
      </c>
      <c r="PO10">
        <v>468</v>
      </c>
      <c r="PP10">
        <v>574</v>
      </c>
      <c r="PQ10">
        <v>685</v>
      </c>
      <c r="PR10">
        <v>791</v>
      </c>
      <c r="PS10">
        <v>911</v>
      </c>
      <c r="PT10">
        <v>1036</v>
      </c>
      <c r="PU10">
        <v>1163</v>
      </c>
      <c r="PV10">
        <v>1262</v>
      </c>
      <c r="PW10">
        <v>1389</v>
      </c>
      <c r="PX10">
        <v>1530</v>
      </c>
      <c r="PY10">
        <v>1650</v>
      </c>
      <c r="PZ10">
        <v>1774</v>
      </c>
      <c r="QA10">
        <v>1916</v>
      </c>
      <c r="QB10">
        <v>2077</v>
      </c>
      <c r="QC10">
        <v>2218</v>
      </c>
      <c r="QD10">
        <v>2375</v>
      </c>
      <c r="QE10">
        <v>2531</v>
      </c>
      <c r="QF10">
        <v>2688</v>
      </c>
      <c r="QG10">
        <v>2865</v>
      </c>
      <c r="QH10">
        <v>3049</v>
      </c>
      <c r="QI10">
        <v>0</v>
      </c>
      <c r="QJ10">
        <v>0</v>
      </c>
      <c r="QK10">
        <v>7537</v>
      </c>
      <c r="QL10">
        <v>7832</v>
      </c>
      <c r="QM10">
        <v>8086</v>
      </c>
      <c r="QN10">
        <v>8318</v>
      </c>
      <c r="QO10">
        <v>8442</v>
      </c>
      <c r="QP10">
        <v>8586</v>
      </c>
      <c r="QQ10">
        <v>8683</v>
      </c>
      <c r="QR10">
        <v>8741</v>
      </c>
      <c r="QS10">
        <v>8789</v>
      </c>
      <c r="QT10">
        <v>8865</v>
      </c>
      <c r="QU10">
        <v>8961</v>
      </c>
      <c r="QV10">
        <v>8984</v>
      </c>
      <c r="QW10">
        <v>9072</v>
      </c>
      <c r="QX10">
        <v>9152</v>
      </c>
      <c r="QY10">
        <v>9170</v>
      </c>
      <c r="QZ10">
        <v>9177</v>
      </c>
      <c r="RA10">
        <v>9214</v>
      </c>
      <c r="RB10">
        <v>9287</v>
      </c>
      <c r="RC10">
        <v>9311</v>
      </c>
      <c r="RD10">
        <v>9349</v>
      </c>
      <c r="RE10">
        <v>9352</v>
      </c>
      <c r="RF10">
        <v>9386</v>
      </c>
      <c r="RG10">
        <v>9351</v>
      </c>
      <c r="RH10">
        <v>9394</v>
      </c>
      <c r="RI10">
        <v>9343</v>
      </c>
      <c r="RJ10">
        <v>9398</v>
      </c>
      <c r="RK10">
        <v>0</v>
      </c>
      <c r="RL10">
        <v>0</v>
      </c>
      <c r="RM10">
        <v>8250</v>
      </c>
      <c r="RN10">
        <v>8265</v>
      </c>
      <c r="RO10">
        <v>8251</v>
      </c>
      <c r="RP10">
        <v>8288</v>
      </c>
      <c r="RQ10">
        <v>8309</v>
      </c>
      <c r="RR10">
        <v>8357</v>
      </c>
      <c r="RS10">
        <v>8421</v>
      </c>
      <c r="RT10">
        <v>8485</v>
      </c>
      <c r="RU10">
        <v>8538</v>
      </c>
      <c r="RV10">
        <v>8560</v>
      </c>
      <c r="RW10">
        <v>8559</v>
      </c>
      <c r="RX10">
        <v>8606</v>
      </c>
      <c r="RY10">
        <v>8584</v>
      </c>
      <c r="RZ10">
        <v>8642</v>
      </c>
      <c r="SA10">
        <v>8721</v>
      </c>
      <c r="SB10">
        <v>8769</v>
      </c>
      <c r="SC10">
        <v>8871</v>
      </c>
      <c r="SD10">
        <v>8912</v>
      </c>
      <c r="SE10">
        <v>8969</v>
      </c>
      <c r="SF10">
        <v>9030</v>
      </c>
      <c r="SG10">
        <v>9044</v>
      </c>
      <c r="SH10">
        <v>9062</v>
      </c>
      <c r="SI10">
        <v>9102</v>
      </c>
      <c r="SJ10">
        <v>9128</v>
      </c>
      <c r="SK10">
        <v>9174</v>
      </c>
      <c r="SL10">
        <v>9157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1020000</v>
      </c>
      <c r="SU10">
        <v>1020000</v>
      </c>
      <c r="SV10">
        <v>1010000</v>
      </c>
      <c r="SW10">
        <v>1000000</v>
      </c>
      <c r="SX10">
        <v>990016.70440000005</v>
      </c>
      <c r="SY10">
        <v>972842.2548</v>
      </c>
      <c r="SZ10">
        <v>950049.7868</v>
      </c>
      <c r="TA10">
        <v>931996.08380000002</v>
      </c>
      <c r="TB10">
        <v>914521.57409999997</v>
      </c>
      <c r="TC10">
        <v>894900.03819999995</v>
      </c>
      <c r="TD10">
        <v>877741.28060000006</v>
      </c>
      <c r="TE10">
        <v>858788.32479999994</v>
      </c>
      <c r="TF10">
        <v>842861.46290000004</v>
      </c>
      <c r="TG10">
        <v>824544.84970000002</v>
      </c>
      <c r="TH10">
        <v>799784.21550000005</v>
      </c>
      <c r="TI10">
        <v>781008.73309999995</v>
      </c>
      <c r="TJ10">
        <v>765719.78529999999</v>
      </c>
      <c r="TK10">
        <v>747080.68039999995</v>
      </c>
      <c r="TL10">
        <v>725651.90579999995</v>
      </c>
      <c r="TM10">
        <v>707808.92139999999</v>
      </c>
      <c r="TN10">
        <v>686101.60230000003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89131.838959999994</v>
      </c>
      <c r="TW10">
        <v>95055.178599999999</v>
      </c>
      <c r="TX10">
        <v>100883.4963</v>
      </c>
      <c r="TY10">
        <v>105722.58070000001</v>
      </c>
      <c r="TZ10">
        <v>110501.14109999999</v>
      </c>
      <c r="UA10">
        <v>113540.8165</v>
      </c>
      <c r="UB10">
        <v>117293.39509999999</v>
      </c>
      <c r="UC10">
        <v>119045.65270000001</v>
      </c>
      <c r="UD10">
        <v>121796.2963</v>
      </c>
      <c r="UE10">
        <v>123756.1661</v>
      </c>
      <c r="UF10">
        <v>125909.8466</v>
      </c>
      <c r="UG10">
        <v>126834.77710000001</v>
      </c>
      <c r="UH10">
        <v>128132.0903</v>
      </c>
      <c r="UI10">
        <v>127552.4348</v>
      </c>
      <c r="UJ10">
        <v>129136.1455</v>
      </c>
      <c r="UK10">
        <v>129321.9682</v>
      </c>
      <c r="UL10">
        <v>127751.23510000001</v>
      </c>
      <c r="UM10">
        <v>126956.5548</v>
      </c>
      <c r="UN10">
        <v>126099.7905</v>
      </c>
      <c r="UO10">
        <v>124909.4078</v>
      </c>
      <c r="UP10">
        <v>123872.6724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330937.44880000001</v>
      </c>
      <c r="UY10">
        <v>338572.60649999999</v>
      </c>
      <c r="UZ10">
        <v>348836.44819999998</v>
      </c>
      <c r="VA10">
        <v>335419.6617</v>
      </c>
      <c r="VB10">
        <v>341458.41700000002</v>
      </c>
      <c r="VC10">
        <v>368347.80699999997</v>
      </c>
      <c r="VD10">
        <v>381460.51209999999</v>
      </c>
      <c r="VE10">
        <v>379030.09009999997</v>
      </c>
      <c r="VF10">
        <v>373608.55249999999</v>
      </c>
      <c r="VG10">
        <v>409090.31949999998</v>
      </c>
      <c r="VH10">
        <v>413062.07020000002</v>
      </c>
      <c r="VI10">
        <v>406172.56089999998</v>
      </c>
      <c r="VJ10">
        <v>376871.43109999999</v>
      </c>
      <c r="VK10">
        <v>380433.45130000002</v>
      </c>
      <c r="VL10">
        <v>378763.12939999998</v>
      </c>
      <c r="VM10">
        <v>356310.97019999998</v>
      </c>
      <c r="VN10">
        <v>359238.0955</v>
      </c>
      <c r="VO10">
        <v>353080.71230000001</v>
      </c>
      <c r="VP10">
        <v>367879.5013</v>
      </c>
      <c r="VQ10">
        <v>369340.62910000002</v>
      </c>
      <c r="VR10">
        <v>370404.55709999998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184566.6827</v>
      </c>
      <c r="WA10">
        <v>119460.636</v>
      </c>
      <c r="WB10">
        <v>231962.4001</v>
      </c>
      <c r="WC10">
        <v>225206.21369999999</v>
      </c>
      <c r="WD10">
        <v>163985.10699999999</v>
      </c>
      <c r="WE10">
        <v>53069.61393</v>
      </c>
      <c r="WF10">
        <v>257619.48509999999</v>
      </c>
      <c r="WG10">
        <v>400185.6079</v>
      </c>
      <c r="WH10">
        <v>339963.50189999997</v>
      </c>
      <c r="WI10">
        <v>330061.65230000002</v>
      </c>
      <c r="WJ10">
        <v>457783.15159999998</v>
      </c>
      <c r="WK10">
        <v>444449.6617</v>
      </c>
      <c r="WL10">
        <v>431504.52600000001</v>
      </c>
      <c r="WM10">
        <v>293255.50309999997</v>
      </c>
      <c r="WN10">
        <v>284714.08069999999</v>
      </c>
      <c r="WO10">
        <v>592331.65179999999</v>
      </c>
      <c r="WP10">
        <v>498402.03720000002</v>
      </c>
      <c r="WQ10">
        <v>372219.59460000001</v>
      </c>
      <c r="WR10">
        <v>325240.42249999999</v>
      </c>
      <c r="WS10">
        <v>140341.06690000001</v>
      </c>
      <c r="WT10">
        <v>272506.92589999997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25700000</v>
      </c>
      <c r="ZG10">
        <v>24900000</v>
      </c>
      <c r="ZH10">
        <v>24500000</v>
      </c>
      <c r="ZI10">
        <v>23600000</v>
      </c>
      <c r="ZJ10">
        <v>23000000</v>
      </c>
      <c r="ZK10">
        <v>22200000</v>
      </c>
      <c r="ZL10">
        <v>21500000</v>
      </c>
      <c r="ZM10">
        <v>20700000</v>
      </c>
      <c r="ZN10">
        <v>20200000</v>
      </c>
      <c r="ZO10">
        <v>19700000</v>
      </c>
      <c r="ZP10">
        <v>19400000</v>
      </c>
      <c r="ZQ10">
        <v>19000000</v>
      </c>
      <c r="ZR10">
        <v>18500000</v>
      </c>
      <c r="ZS10">
        <v>18100000</v>
      </c>
      <c r="ZT10">
        <v>17500000</v>
      </c>
      <c r="ZU10">
        <v>17400000</v>
      </c>
      <c r="ZV10">
        <v>17100000</v>
      </c>
      <c r="ZW10">
        <v>16700000</v>
      </c>
      <c r="ZX10">
        <v>16200000</v>
      </c>
      <c r="ZY10">
        <v>16000000</v>
      </c>
      <c r="ZZ10">
        <v>15700000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20900000</v>
      </c>
      <c r="ABK10">
        <v>21300000</v>
      </c>
      <c r="ABL10">
        <v>21700000</v>
      </c>
      <c r="ABM10">
        <v>21900000</v>
      </c>
      <c r="ABN10">
        <v>22100000</v>
      </c>
      <c r="ABO10">
        <v>22300000</v>
      </c>
      <c r="ABP10">
        <v>22300000</v>
      </c>
      <c r="ABQ10">
        <v>22300000</v>
      </c>
      <c r="ABR10">
        <v>22400000</v>
      </c>
      <c r="ABS10">
        <v>22300000</v>
      </c>
      <c r="ABT10">
        <v>22100000</v>
      </c>
      <c r="ABU10">
        <v>22300000</v>
      </c>
      <c r="ABV10">
        <v>22200000</v>
      </c>
      <c r="ABW10">
        <v>21900000</v>
      </c>
      <c r="ABX10">
        <v>21600000</v>
      </c>
      <c r="ABY10">
        <v>21200000</v>
      </c>
      <c r="ABZ10">
        <v>21100000</v>
      </c>
      <c r="ACA10">
        <v>20900000</v>
      </c>
      <c r="ACB10">
        <v>20600000</v>
      </c>
      <c r="ACC10">
        <v>20300000</v>
      </c>
      <c r="ACD10">
        <v>20000000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2640000</v>
      </c>
      <c r="ADO10">
        <v>2590000</v>
      </c>
      <c r="ADP10">
        <v>2530000</v>
      </c>
      <c r="ADQ10">
        <v>2470000</v>
      </c>
      <c r="ADR10">
        <v>2420000</v>
      </c>
      <c r="ADS10">
        <v>2370000</v>
      </c>
      <c r="ADT10">
        <v>2310000</v>
      </c>
      <c r="ADU10">
        <v>2260000</v>
      </c>
      <c r="ADV10">
        <v>2220000</v>
      </c>
      <c r="ADW10">
        <v>2160000</v>
      </c>
      <c r="ADX10">
        <v>2100000</v>
      </c>
      <c r="ADY10">
        <v>2040000</v>
      </c>
      <c r="ADZ10">
        <v>2000000</v>
      </c>
      <c r="AEA10">
        <v>1950000</v>
      </c>
      <c r="AEB10">
        <v>1900000</v>
      </c>
      <c r="AEC10">
        <v>1840000</v>
      </c>
      <c r="AED10">
        <v>1800000</v>
      </c>
      <c r="AEE10">
        <v>1740000</v>
      </c>
      <c r="AEF10">
        <v>1690000</v>
      </c>
      <c r="AEG10">
        <v>1640000</v>
      </c>
      <c r="AEH10">
        <v>1600000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5970000</v>
      </c>
      <c r="AEQ10">
        <v>5840000</v>
      </c>
      <c r="AER10">
        <v>5710000</v>
      </c>
      <c r="AES10">
        <v>5580000</v>
      </c>
      <c r="AET10">
        <v>5430000</v>
      </c>
      <c r="AEU10">
        <v>5280000</v>
      </c>
      <c r="AEV10">
        <v>5150000</v>
      </c>
      <c r="AEW10">
        <v>4990000</v>
      </c>
      <c r="AEX10">
        <v>4870000</v>
      </c>
      <c r="AEY10">
        <v>4780000</v>
      </c>
      <c r="AEZ10">
        <v>4660000</v>
      </c>
      <c r="AFA10">
        <v>4580000</v>
      </c>
      <c r="AFB10">
        <v>4470000</v>
      </c>
      <c r="AFC10">
        <v>4360000</v>
      </c>
      <c r="AFD10">
        <v>4270000</v>
      </c>
      <c r="AFE10">
        <v>4150000</v>
      </c>
      <c r="AFF10">
        <v>4040000</v>
      </c>
      <c r="AFG10">
        <v>3930000</v>
      </c>
      <c r="AFH10">
        <v>3830000</v>
      </c>
      <c r="AFI10">
        <v>3740000</v>
      </c>
      <c r="AFJ10">
        <v>3620000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195.78744119999999</v>
      </c>
      <c r="AGU10">
        <v>208.79867849999999</v>
      </c>
      <c r="AGV10">
        <v>221.6011901</v>
      </c>
      <c r="AGW10">
        <v>232.23074700000001</v>
      </c>
      <c r="AGX10">
        <v>242.7273567</v>
      </c>
      <c r="AGY10">
        <v>249.40432279999999</v>
      </c>
      <c r="AGZ10">
        <v>257.64725550000003</v>
      </c>
      <c r="AHA10">
        <v>261.49627329999998</v>
      </c>
      <c r="AHB10">
        <v>267.53835079999999</v>
      </c>
      <c r="AHC10">
        <v>271.8434105</v>
      </c>
      <c r="AHD10">
        <v>276.57419579999998</v>
      </c>
      <c r="AHE10">
        <v>278.6059027</v>
      </c>
      <c r="AHF10">
        <v>281.45558729999999</v>
      </c>
      <c r="AHG10">
        <v>280.18231320000001</v>
      </c>
      <c r="AHH10">
        <v>283.66109999999998</v>
      </c>
      <c r="AHI10">
        <v>284.06927910000002</v>
      </c>
      <c r="AHJ10">
        <v>280.61899899999997</v>
      </c>
      <c r="AHK10">
        <v>278.87340030000001</v>
      </c>
      <c r="AHL10">
        <v>276.99142760000001</v>
      </c>
      <c r="AHM10">
        <v>274.37662699999998</v>
      </c>
      <c r="AHN10">
        <v>272.09932880000002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21.492669190000001</v>
      </c>
      <c r="AHW10">
        <v>21.988533050000001</v>
      </c>
      <c r="AHX10">
        <v>22.655116280000001</v>
      </c>
      <c r="AHY10">
        <v>21.783765649999999</v>
      </c>
      <c r="AHZ10">
        <v>22.17595146</v>
      </c>
      <c r="AIA10">
        <v>23.922277739999998</v>
      </c>
      <c r="AIB10">
        <v>24.773879860000001</v>
      </c>
      <c r="AIC10">
        <v>24.616036569999999</v>
      </c>
      <c r="AID10">
        <v>24.263935849999999</v>
      </c>
      <c r="AIE10">
        <v>26.568292410000002</v>
      </c>
      <c r="AIF10">
        <v>26.826236990000002</v>
      </c>
      <c r="AIG10">
        <v>26.378799140000002</v>
      </c>
      <c r="AIH10">
        <v>24.475842870000001</v>
      </c>
      <c r="AII10">
        <v>24.707177590000001</v>
      </c>
      <c r="AIJ10">
        <v>24.598698859999999</v>
      </c>
      <c r="AIK10">
        <v>23.140547680000001</v>
      </c>
      <c r="AIL10">
        <v>23.330649269999999</v>
      </c>
      <c r="AIM10">
        <v>22.930759200000001</v>
      </c>
      <c r="AIN10">
        <v>23.89186372</v>
      </c>
      <c r="AIO10">
        <v>23.986756379999999</v>
      </c>
      <c r="AIP10">
        <v>24.055852980000001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1.055617209</v>
      </c>
      <c r="AIY10">
        <v>0.68324738500000004</v>
      </c>
      <c r="AIZ10">
        <v>1.326693951</v>
      </c>
      <c r="AJA10">
        <v>1.288052379</v>
      </c>
      <c r="AJB10">
        <v>0.93790221799999995</v>
      </c>
      <c r="AJC10">
        <v>0.30352822600000001</v>
      </c>
      <c r="AJD10">
        <v>1.4734379900000001</v>
      </c>
      <c r="AJE10">
        <v>2.288835712</v>
      </c>
      <c r="AJF10">
        <v>1.9443992699999999</v>
      </c>
      <c r="AJG10">
        <v>1.8877662820000001</v>
      </c>
      <c r="AJH10">
        <v>2.61826114</v>
      </c>
      <c r="AJI10">
        <v>2.5420011059999998</v>
      </c>
      <c r="AJJ10">
        <v>2.4679622389999998</v>
      </c>
      <c r="AJK10">
        <v>1.6772558909999999</v>
      </c>
      <c r="AJL10">
        <v>1.6284037769999999</v>
      </c>
      <c r="AJM10">
        <v>3.387802588</v>
      </c>
      <c r="AJN10">
        <v>2.8505782289999999</v>
      </c>
      <c r="AJO10">
        <v>2.1288859069999999</v>
      </c>
      <c r="AJP10">
        <v>1.8601915689999999</v>
      </c>
      <c r="AJQ10">
        <v>0.80267165900000004</v>
      </c>
      <c r="AJR10">
        <v>1.558585745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156.55170010000001</v>
      </c>
      <c r="AKA10">
        <v>195.2551454</v>
      </c>
      <c r="AKB10">
        <v>162.8423684</v>
      </c>
      <c r="AKC10">
        <v>281.70891619999998</v>
      </c>
      <c r="AKD10">
        <v>178.57248269999999</v>
      </c>
      <c r="AKE10">
        <v>138.04516949999999</v>
      </c>
      <c r="AKF10">
        <v>161.38924170000001</v>
      </c>
      <c r="AKG10">
        <v>212.45274739999999</v>
      </c>
      <c r="AKH10">
        <v>193.12185629999999</v>
      </c>
      <c r="AKI10">
        <v>188.88390290000001</v>
      </c>
      <c r="AKJ10">
        <v>155.10312769999999</v>
      </c>
      <c r="AKK10">
        <v>188.78152159999999</v>
      </c>
      <c r="AKL10">
        <v>170.8968596</v>
      </c>
      <c r="AKM10">
        <v>200.95232780000001</v>
      </c>
      <c r="AKN10">
        <v>184.63839580000001</v>
      </c>
      <c r="AKO10">
        <v>244.5861069</v>
      </c>
      <c r="AKP10">
        <v>257.60216689999999</v>
      </c>
      <c r="AKQ10">
        <v>311.3943132</v>
      </c>
      <c r="AKR10">
        <v>249.3810454</v>
      </c>
      <c r="AKS10">
        <v>198.0410665</v>
      </c>
      <c r="AKT10">
        <v>205.28832299999999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100.37118510000001</v>
      </c>
      <c r="AME10">
        <v>97.447752510000001</v>
      </c>
      <c r="AMF10">
        <v>95.752401629999994</v>
      </c>
      <c r="AMG10">
        <v>92.223734160000006</v>
      </c>
      <c r="AMH10">
        <v>89.956565359999999</v>
      </c>
      <c r="AMI10">
        <v>86.697282150000007</v>
      </c>
      <c r="AMJ10">
        <v>84.115702959999993</v>
      </c>
      <c r="AMK10">
        <v>80.844144200000002</v>
      </c>
      <c r="AML10">
        <v>78.914877520000005</v>
      </c>
      <c r="AMM10">
        <v>76.977783990000006</v>
      </c>
      <c r="AMN10">
        <v>75.738203720000001</v>
      </c>
      <c r="AMO10">
        <v>74.408199740000001</v>
      </c>
      <c r="AMP10">
        <v>72.429959420000003</v>
      </c>
      <c r="AMQ10">
        <v>70.733188580000004</v>
      </c>
      <c r="AMR10">
        <v>68.450323519999998</v>
      </c>
      <c r="AMS10">
        <v>67.840237009999996</v>
      </c>
      <c r="AMT10">
        <v>66.913770929999998</v>
      </c>
      <c r="AMU10">
        <v>65.087093699999997</v>
      </c>
      <c r="AMV10">
        <v>63.46833462</v>
      </c>
      <c r="AMW10">
        <v>62.541733499999999</v>
      </c>
      <c r="AMX10">
        <v>61.316887649999998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253.28376249999999</v>
      </c>
      <c r="ANG10">
        <v>203.5452153</v>
      </c>
      <c r="ANH10">
        <v>196.704949</v>
      </c>
      <c r="ANI10">
        <v>291.72868290000002</v>
      </c>
      <c r="ANJ10">
        <v>216.534569</v>
      </c>
      <c r="ANK10">
        <v>157.21466280000001</v>
      </c>
      <c r="ANL10">
        <v>208.0013888</v>
      </c>
      <c r="ANM10">
        <v>168.9797313</v>
      </c>
      <c r="ANN10">
        <v>178.36991689999999</v>
      </c>
      <c r="ANO10">
        <v>86.418863430000002</v>
      </c>
      <c r="ANP10">
        <v>132.4856508</v>
      </c>
      <c r="ANQ10">
        <v>105.94136260000001</v>
      </c>
      <c r="ANR10">
        <v>186.8879335</v>
      </c>
      <c r="ANS10">
        <v>113.6061412</v>
      </c>
      <c r="ANT10">
        <v>118.7482524</v>
      </c>
      <c r="ANU10">
        <v>95.022570880000004</v>
      </c>
      <c r="ANV10">
        <v>95.182627280000005</v>
      </c>
      <c r="ANW10">
        <v>116.2653511</v>
      </c>
      <c r="ANX10">
        <v>64.092104849999998</v>
      </c>
      <c r="ANY10">
        <v>58.721078730000002</v>
      </c>
      <c r="ANZ10">
        <v>63.44479072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124.59318709999999</v>
      </c>
      <c r="AOI10">
        <v>127.24866470000001</v>
      </c>
      <c r="AOJ10">
        <v>129.23426979999999</v>
      </c>
      <c r="AOK10">
        <v>130.36016179999999</v>
      </c>
      <c r="AOL10">
        <v>131.73541309999999</v>
      </c>
      <c r="AOM10">
        <v>133.14480689999999</v>
      </c>
      <c r="AON10">
        <v>132.90504670000001</v>
      </c>
      <c r="AOO10">
        <v>133.0961428</v>
      </c>
      <c r="AOP10">
        <v>133.30053459999999</v>
      </c>
      <c r="AOQ10">
        <v>132.81409350000001</v>
      </c>
      <c r="AOR10">
        <v>132.04895300000001</v>
      </c>
      <c r="AOS10">
        <v>132.97320619999999</v>
      </c>
      <c r="AOT10">
        <v>132.54327850000001</v>
      </c>
      <c r="AOU10">
        <v>130.8127168</v>
      </c>
      <c r="AOV10">
        <v>128.8120375</v>
      </c>
      <c r="AOW10">
        <v>126.5938566</v>
      </c>
      <c r="AOX10">
        <v>125.8574995</v>
      </c>
      <c r="AOY10">
        <v>124.53097390000001</v>
      </c>
      <c r="AOZ10">
        <v>123.0983985</v>
      </c>
      <c r="APA10">
        <v>121.07381239999999</v>
      </c>
      <c r="APB10">
        <v>119.1589469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719.73484489999998</v>
      </c>
      <c r="APK10">
        <v>877.38401160000001</v>
      </c>
      <c r="APL10">
        <v>938.61431930000003</v>
      </c>
      <c r="APM10">
        <v>1050.137176</v>
      </c>
      <c r="APN10">
        <v>996.19215459999998</v>
      </c>
      <c r="APO10">
        <v>999.92354290000003</v>
      </c>
      <c r="APP10">
        <v>1103.3661979999999</v>
      </c>
      <c r="APQ10">
        <v>1076.352627</v>
      </c>
      <c r="APR10">
        <v>802.18437619999997</v>
      </c>
      <c r="APS10">
        <v>916.68627079999999</v>
      </c>
      <c r="APT10">
        <v>1087.497799</v>
      </c>
      <c r="APU10">
        <v>898.58223229999999</v>
      </c>
      <c r="APV10">
        <v>842.38458390000005</v>
      </c>
      <c r="APW10">
        <v>947.29743240000005</v>
      </c>
      <c r="APX10">
        <v>1021.494382</v>
      </c>
      <c r="APY10">
        <v>924.55610239999999</v>
      </c>
      <c r="APZ10">
        <v>986.04227349999996</v>
      </c>
      <c r="AQA10">
        <v>925.83699879999995</v>
      </c>
      <c r="AQB10">
        <v>910.6064533</v>
      </c>
      <c r="AQC10">
        <v>944.81873849999999</v>
      </c>
      <c r="AQD10">
        <v>921.07453290000001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112.9880713</v>
      </c>
      <c r="ARO10">
        <v>110.5372449</v>
      </c>
      <c r="ARP10">
        <v>108.1333332</v>
      </c>
      <c r="ARQ10">
        <v>105.6395809</v>
      </c>
      <c r="ARR10">
        <v>102.8269748</v>
      </c>
      <c r="ARS10">
        <v>99.820351779999996</v>
      </c>
      <c r="ART10">
        <v>97.445140629999997</v>
      </c>
      <c r="ARU10">
        <v>94.365083650000003</v>
      </c>
      <c r="ARV10">
        <v>92.235617050000002</v>
      </c>
      <c r="ARW10">
        <v>90.367747519999995</v>
      </c>
      <c r="ARX10">
        <v>88.218570510000006</v>
      </c>
      <c r="ARY10">
        <v>86.645358040000005</v>
      </c>
      <c r="ARZ10">
        <v>84.510500660000005</v>
      </c>
      <c r="ASA10">
        <v>82.573804749999994</v>
      </c>
      <c r="ASB10">
        <v>80.713986460000001</v>
      </c>
      <c r="ASC10">
        <v>78.484586820000004</v>
      </c>
      <c r="ASD10">
        <v>76.350283809999993</v>
      </c>
      <c r="ASE10">
        <v>74.453686169999997</v>
      </c>
      <c r="ASF10">
        <v>72.491615780000004</v>
      </c>
      <c r="ASG10">
        <v>70.734886270000004</v>
      </c>
      <c r="ASH10">
        <v>68.547388420000004</v>
      </c>
    </row>
    <row r="11" spans="1:1178" x14ac:dyDescent="0.25">
      <c r="A11">
        <v>7</v>
      </c>
      <c r="B11">
        <v>22400</v>
      </c>
      <c r="C11">
        <v>0</v>
      </c>
      <c r="D11">
        <v>0</v>
      </c>
      <c r="E11">
        <v>0</v>
      </c>
      <c r="F11">
        <v>239</v>
      </c>
      <c r="G11">
        <v>234</v>
      </c>
      <c r="H11">
        <v>269</v>
      </c>
      <c r="I11">
        <v>272</v>
      </c>
      <c r="J11">
        <v>272</v>
      </c>
      <c r="K11">
        <v>273</v>
      </c>
      <c r="L11">
        <v>286</v>
      </c>
      <c r="M11">
        <v>289</v>
      </c>
      <c r="N11">
        <v>296</v>
      </c>
      <c r="O11">
        <v>305</v>
      </c>
      <c r="P11">
        <v>268</v>
      </c>
      <c r="Q11">
        <v>298</v>
      </c>
      <c r="R11">
        <v>276</v>
      </c>
      <c r="S11">
        <v>283</v>
      </c>
      <c r="T11">
        <v>284</v>
      </c>
      <c r="U11">
        <v>308</v>
      </c>
      <c r="V11">
        <v>297</v>
      </c>
      <c r="W11">
        <v>277</v>
      </c>
      <c r="X11">
        <v>275</v>
      </c>
      <c r="Y11">
        <v>253</v>
      </c>
      <c r="Z11">
        <v>316</v>
      </c>
      <c r="AA11">
        <v>313</v>
      </c>
      <c r="AB11">
        <v>298</v>
      </c>
      <c r="AC11">
        <v>300</v>
      </c>
      <c r="AD11">
        <v>307</v>
      </c>
      <c r="AE11">
        <v>0</v>
      </c>
      <c r="AF11">
        <v>0</v>
      </c>
      <c r="AG11">
        <v>0</v>
      </c>
      <c r="AH11">
        <v>77</v>
      </c>
      <c r="AI11">
        <v>67</v>
      </c>
      <c r="AJ11">
        <v>68</v>
      </c>
      <c r="AK11">
        <v>91</v>
      </c>
      <c r="AL11">
        <v>77</v>
      </c>
      <c r="AM11">
        <v>89</v>
      </c>
      <c r="AN11">
        <v>106</v>
      </c>
      <c r="AO11">
        <v>111</v>
      </c>
      <c r="AP11">
        <v>106</v>
      </c>
      <c r="AQ11">
        <v>120</v>
      </c>
      <c r="AR11">
        <v>125</v>
      </c>
      <c r="AS11">
        <v>127</v>
      </c>
      <c r="AT11">
        <v>99</v>
      </c>
      <c r="AU11">
        <v>128</v>
      </c>
      <c r="AV11">
        <v>141</v>
      </c>
      <c r="AW11">
        <v>120</v>
      </c>
      <c r="AX11">
        <v>125</v>
      </c>
      <c r="AY11">
        <v>143</v>
      </c>
      <c r="AZ11">
        <v>162</v>
      </c>
      <c r="BA11">
        <v>142</v>
      </c>
      <c r="BB11">
        <v>157</v>
      </c>
      <c r="BC11">
        <v>157</v>
      </c>
      <c r="BD11">
        <v>158</v>
      </c>
      <c r="BE11">
        <v>178</v>
      </c>
      <c r="BF11">
        <v>188</v>
      </c>
      <c r="BG11">
        <v>0</v>
      </c>
      <c r="BH11">
        <v>0</v>
      </c>
      <c r="BI11">
        <v>0</v>
      </c>
      <c r="BJ11">
        <v>96</v>
      </c>
      <c r="BK11">
        <v>94</v>
      </c>
      <c r="BL11">
        <v>94</v>
      </c>
      <c r="BM11">
        <v>81</v>
      </c>
      <c r="BN11">
        <v>104</v>
      </c>
      <c r="BO11">
        <v>82</v>
      </c>
      <c r="BP11">
        <v>119</v>
      </c>
      <c r="BQ11">
        <v>94</v>
      </c>
      <c r="BR11">
        <v>113</v>
      </c>
      <c r="BS11">
        <v>88</v>
      </c>
      <c r="BT11">
        <v>96</v>
      </c>
      <c r="BU11">
        <v>88</v>
      </c>
      <c r="BV11">
        <v>105</v>
      </c>
      <c r="BW11">
        <v>104</v>
      </c>
      <c r="BX11">
        <v>106</v>
      </c>
      <c r="BY11">
        <v>98</v>
      </c>
      <c r="BZ11">
        <v>121</v>
      </c>
      <c r="CA11">
        <v>117</v>
      </c>
      <c r="CB11">
        <v>99</v>
      </c>
      <c r="CC11">
        <v>118</v>
      </c>
      <c r="CD11">
        <v>127</v>
      </c>
      <c r="CE11">
        <v>112</v>
      </c>
      <c r="CF11">
        <v>113</v>
      </c>
      <c r="CG11">
        <v>124</v>
      </c>
      <c r="CH11">
        <v>128</v>
      </c>
      <c r="CI11">
        <v>0</v>
      </c>
      <c r="CJ11">
        <v>0</v>
      </c>
      <c r="CK11">
        <v>0</v>
      </c>
      <c r="CL11">
        <v>46</v>
      </c>
      <c r="CM11">
        <v>32</v>
      </c>
      <c r="CN11">
        <v>45</v>
      </c>
      <c r="CO11">
        <v>26</v>
      </c>
      <c r="CP11">
        <v>37</v>
      </c>
      <c r="CQ11">
        <v>38</v>
      </c>
      <c r="CR11">
        <v>35</v>
      </c>
      <c r="CS11">
        <v>43</v>
      </c>
      <c r="CT11">
        <v>36</v>
      </c>
      <c r="CU11">
        <v>34</v>
      </c>
      <c r="CV11">
        <v>40</v>
      </c>
      <c r="CW11">
        <v>30</v>
      </c>
      <c r="CX11">
        <v>37</v>
      </c>
      <c r="CY11">
        <v>18</v>
      </c>
      <c r="CZ11">
        <v>25</v>
      </c>
      <c r="DA11">
        <v>21</v>
      </c>
      <c r="DB11">
        <v>43</v>
      </c>
      <c r="DC11">
        <v>27</v>
      </c>
      <c r="DD11">
        <v>35</v>
      </c>
      <c r="DE11">
        <v>24</v>
      </c>
      <c r="DF11">
        <v>26</v>
      </c>
      <c r="DG11">
        <v>36</v>
      </c>
      <c r="DH11">
        <v>22</v>
      </c>
      <c r="DI11">
        <v>23</v>
      </c>
      <c r="DJ11">
        <v>24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3</v>
      </c>
      <c r="DQ11">
        <v>5</v>
      </c>
      <c r="DR11">
        <v>2</v>
      </c>
      <c r="DS11">
        <v>2</v>
      </c>
      <c r="DT11">
        <v>2</v>
      </c>
      <c r="DU11">
        <v>4</v>
      </c>
      <c r="DV11">
        <v>1</v>
      </c>
      <c r="DW11">
        <v>1</v>
      </c>
      <c r="DX11">
        <v>4</v>
      </c>
      <c r="DY11">
        <v>6</v>
      </c>
      <c r="DZ11">
        <v>3</v>
      </c>
      <c r="EA11">
        <v>4</v>
      </c>
      <c r="EB11">
        <v>6</v>
      </c>
      <c r="EC11">
        <v>4</v>
      </c>
      <c r="ED11">
        <v>7</v>
      </c>
      <c r="EE11">
        <v>5</v>
      </c>
      <c r="EF11">
        <v>3</v>
      </c>
      <c r="EG11">
        <v>11</v>
      </c>
      <c r="EH11">
        <v>7</v>
      </c>
      <c r="EI11">
        <v>3</v>
      </c>
      <c r="EJ11">
        <v>6</v>
      </c>
      <c r="EK11">
        <v>4</v>
      </c>
      <c r="EL11">
        <v>6</v>
      </c>
      <c r="EM11">
        <v>0</v>
      </c>
      <c r="EN11">
        <v>0</v>
      </c>
      <c r="EO11">
        <v>0</v>
      </c>
      <c r="EP11">
        <v>20</v>
      </c>
      <c r="EQ11">
        <v>15</v>
      </c>
      <c r="ER11">
        <v>0</v>
      </c>
      <c r="ES11">
        <v>20</v>
      </c>
      <c r="ET11">
        <v>20</v>
      </c>
      <c r="EU11">
        <v>15</v>
      </c>
      <c r="EV11">
        <v>0</v>
      </c>
      <c r="EW11">
        <v>20</v>
      </c>
      <c r="EX11">
        <v>10</v>
      </c>
      <c r="EY11">
        <v>10</v>
      </c>
      <c r="EZ11">
        <v>0</v>
      </c>
      <c r="FA11">
        <v>10</v>
      </c>
      <c r="FB11">
        <v>30</v>
      </c>
      <c r="FC11">
        <v>20</v>
      </c>
      <c r="FD11">
        <v>15</v>
      </c>
      <c r="FE11">
        <v>20</v>
      </c>
      <c r="FF11">
        <v>35</v>
      </c>
      <c r="FG11">
        <v>35</v>
      </c>
      <c r="FH11">
        <v>10</v>
      </c>
      <c r="FI11">
        <v>20</v>
      </c>
      <c r="FJ11">
        <v>50</v>
      </c>
      <c r="FK11">
        <v>35</v>
      </c>
      <c r="FL11">
        <v>35</v>
      </c>
      <c r="FM11">
        <v>40</v>
      </c>
      <c r="FN11">
        <v>15</v>
      </c>
      <c r="FO11">
        <v>0</v>
      </c>
      <c r="FP11">
        <v>0</v>
      </c>
      <c r="FQ11">
        <v>5969</v>
      </c>
      <c r="FR11">
        <v>6239</v>
      </c>
      <c r="FS11">
        <v>6463</v>
      </c>
      <c r="FT11">
        <v>6634</v>
      </c>
      <c r="FU11">
        <v>6832</v>
      </c>
      <c r="FV11">
        <v>6996</v>
      </c>
      <c r="FW11">
        <v>7148</v>
      </c>
      <c r="FX11">
        <v>7280</v>
      </c>
      <c r="FY11">
        <v>7370</v>
      </c>
      <c r="FZ11">
        <v>7492</v>
      </c>
      <c r="GA11">
        <v>7611</v>
      </c>
      <c r="GB11">
        <v>7714</v>
      </c>
      <c r="GC11">
        <v>7754</v>
      </c>
      <c r="GD11">
        <v>7839</v>
      </c>
      <c r="GE11">
        <v>7903</v>
      </c>
      <c r="GF11">
        <v>7980</v>
      </c>
      <c r="GG11">
        <v>8029</v>
      </c>
      <c r="GH11">
        <v>8104</v>
      </c>
      <c r="GI11">
        <v>8140</v>
      </c>
      <c r="GJ11">
        <v>8173</v>
      </c>
      <c r="GK11">
        <v>8163</v>
      </c>
      <c r="GL11">
        <v>8183</v>
      </c>
      <c r="GM11">
        <v>8214</v>
      </c>
      <c r="GN11">
        <v>8267</v>
      </c>
      <c r="GO11">
        <v>8299</v>
      </c>
      <c r="GP11">
        <v>8358</v>
      </c>
      <c r="GQ11">
        <v>0</v>
      </c>
      <c r="GR11">
        <v>0</v>
      </c>
      <c r="GS11">
        <v>616</v>
      </c>
      <c r="GT11">
        <v>738</v>
      </c>
      <c r="GU11">
        <v>861</v>
      </c>
      <c r="GV11">
        <v>1033</v>
      </c>
      <c r="GW11">
        <v>1166</v>
      </c>
      <c r="GX11">
        <v>1323</v>
      </c>
      <c r="GY11">
        <v>1447</v>
      </c>
      <c r="GZ11">
        <v>1601</v>
      </c>
      <c r="HA11">
        <v>1760</v>
      </c>
      <c r="HB11">
        <v>1888</v>
      </c>
      <c r="HC11">
        <v>1973</v>
      </c>
      <c r="HD11">
        <v>2081</v>
      </c>
      <c r="HE11">
        <v>2184</v>
      </c>
      <c r="HF11">
        <v>2273</v>
      </c>
      <c r="HG11">
        <v>2371</v>
      </c>
      <c r="HH11">
        <v>2445</v>
      </c>
      <c r="HI11">
        <v>2541</v>
      </c>
      <c r="HJ11">
        <v>2647</v>
      </c>
      <c r="HK11">
        <v>2709</v>
      </c>
      <c r="HL11">
        <v>2778</v>
      </c>
      <c r="HM11">
        <v>2852</v>
      </c>
      <c r="HN11">
        <v>2947</v>
      </c>
      <c r="HO11">
        <v>2983</v>
      </c>
      <c r="HP11">
        <v>3022</v>
      </c>
      <c r="HQ11">
        <v>3066</v>
      </c>
      <c r="HR11">
        <v>3127</v>
      </c>
      <c r="HS11">
        <v>0</v>
      </c>
      <c r="HT11">
        <v>0</v>
      </c>
      <c r="HU11">
        <v>76</v>
      </c>
      <c r="HV11">
        <v>75</v>
      </c>
      <c r="HW11">
        <v>76</v>
      </c>
      <c r="HX11">
        <v>79</v>
      </c>
      <c r="HY11">
        <v>97</v>
      </c>
      <c r="HZ11">
        <v>104</v>
      </c>
      <c r="IA11">
        <v>113</v>
      </c>
      <c r="IB11">
        <v>121</v>
      </c>
      <c r="IC11">
        <v>133</v>
      </c>
      <c r="ID11">
        <v>149</v>
      </c>
      <c r="IE11">
        <v>158</v>
      </c>
      <c r="IF11">
        <v>163</v>
      </c>
      <c r="IG11">
        <v>169</v>
      </c>
      <c r="IH11">
        <v>175</v>
      </c>
      <c r="II11">
        <v>178</v>
      </c>
      <c r="IJ11">
        <v>192</v>
      </c>
      <c r="IK11">
        <v>187</v>
      </c>
      <c r="IL11">
        <v>187</v>
      </c>
      <c r="IM11">
        <v>201</v>
      </c>
      <c r="IN11">
        <v>215</v>
      </c>
      <c r="IO11">
        <v>234</v>
      </c>
      <c r="IP11">
        <v>244</v>
      </c>
      <c r="IQ11">
        <v>251</v>
      </c>
      <c r="IR11">
        <v>264</v>
      </c>
      <c r="IS11">
        <v>271</v>
      </c>
      <c r="IT11">
        <v>276</v>
      </c>
      <c r="IU11">
        <v>0</v>
      </c>
      <c r="IV11">
        <v>0</v>
      </c>
      <c r="IW11">
        <v>1</v>
      </c>
      <c r="IX11">
        <v>4</v>
      </c>
      <c r="IY11">
        <v>4</v>
      </c>
      <c r="IZ11">
        <v>5</v>
      </c>
      <c r="JA11">
        <v>6</v>
      </c>
      <c r="JB11">
        <v>2</v>
      </c>
      <c r="JC11">
        <v>1</v>
      </c>
      <c r="JD11">
        <v>4</v>
      </c>
      <c r="JE11">
        <v>8</v>
      </c>
      <c r="JF11">
        <v>3</v>
      </c>
      <c r="JG11">
        <v>4</v>
      </c>
      <c r="JH11">
        <v>2</v>
      </c>
      <c r="JI11">
        <v>9</v>
      </c>
      <c r="JJ11">
        <v>9</v>
      </c>
      <c r="JK11">
        <v>9</v>
      </c>
      <c r="JL11">
        <v>8</v>
      </c>
      <c r="JM11">
        <v>10</v>
      </c>
      <c r="JN11">
        <v>6</v>
      </c>
      <c r="JO11">
        <v>6</v>
      </c>
      <c r="JP11">
        <v>8</v>
      </c>
      <c r="JQ11">
        <v>5</v>
      </c>
      <c r="JR11">
        <v>6</v>
      </c>
      <c r="JS11">
        <v>5</v>
      </c>
      <c r="JT11">
        <v>9</v>
      </c>
      <c r="JU11">
        <v>9</v>
      </c>
      <c r="JV11">
        <v>14</v>
      </c>
      <c r="JW11">
        <v>0</v>
      </c>
      <c r="JX11">
        <v>0</v>
      </c>
      <c r="JY11">
        <v>0</v>
      </c>
      <c r="JZ11">
        <v>6</v>
      </c>
      <c r="KA11">
        <v>12</v>
      </c>
      <c r="KB11">
        <v>22</v>
      </c>
      <c r="KC11">
        <v>28</v>
      </c>
      <c r="KD11">
        <v>40</v>
      </c>
      <c r="KE11">
        <v>54</v>
      </c>
      <c r="KF11">
        <v>63</v>
      </c>
      <c r="KG11">
        <v>70</v>
      </c>
      <c r="KH11">
        <v>88</v>
      </c>
      <c r="KI11">
        <v>102</v>
      </c>
      <c r="KJ11">
        <v>121</v>
      </c>
      <c r="KK11">
        <v>139</v>
      </c>
      <c r="KL11">
        <v>155</v>
      </c>
      <c r="KM11">
        <v>177</v>
      </c>
      <c r="KN11">
        <v>195</v>
      </c>
      <c r="KO11">
        <v>219</v>
      </c>
      <c r="KP11">
        <v>242</v>
      </c>
      <c r="KQ11">
        <v>260</v>
      </c>
      <c r="KR11">
        <v>278</v>
      </c>
      <c r="KS11">
        <v>296</v>
      </c>
      <c r="KT11">
        <v>310</v>
      </c>
      <c r="KU11">
        <v>341</v>
      </c>
      <c r="KV11">
        <v>356</v>
      </c>
      <c r="KW11">
        <v>381</v>
      </c>
      <c r="KX11">
        <v>410</v>
      </c>
      <c r="KY11">
        <v>0</v>
      </c>
      <c r="KZ11">
        <v>0</v>
      </c>
      <c r="LA11">
        <v>0</v>
      </c>
      <c r="LB11">
        <v>220</v>
      </c>
      <c r="LC11">
        <v>443</v>
      </c>
      <c r="LD11">
        <v>646</v>
      </c>
      <c r="LE11">
        <v>838</v>
      </c>
      <c r="LF11">
        <v>1027</v>
      </c>
      <c r="LG11">
        <v>1201</v>
      </c>
      <c r="LH11">
        <v>1367</v>
      </c>
      <c r="LI11">
        <v>1522</v>
      </c>
      <c r="LJ11">
        <v>1680</v>
      </c>
      <c r="LK11">
        <v>1831</v>
      </c>
      <c r="LL11">
        <v>1975</v>
      </c>
      <c r="LM11">
        <v>2117</v>
      </c>
      <c r="LN11">
        <v>2256</v>
      </c>
      <c r="LO11">
        <v>2371</v>
      </c>
      <c r="LP11">
        <v>2500</v>
      </c>
      <c r="LQ11">
        <v>2628</v>
      </c>
      <c r="LR11">
        <v>2753</v>
      </c>
      <c r="LS11">
        <v>2866</v>
      </c>
      <c r="LT11">
        <v>2968</v>
      </c>
      <c r="LU11">
        <v>3075</v>
      </c>
      <c r="LV11">
        <v>3186</v>
      </c>
      <c r="LW11">
        <v>3296</v>
      </c>
      <c r="LX11">
        <v>3410</v>
      </c>
      <c r="LY11">
        <v>3510</v>
      </c>
      <c r="LZ11">
        <v>3598</v>
      </c>
      <c r="MA11">
        <v>0</v>
      </c>
      <c r="MB11">
        <v>0</v>
      </c>
      <c r="MC11">
        <v>1464</v>
      </c>
      <c r="MD11">
        <v>1467</v>
      </c>
      <c r="ME11">
        <v>1463</v>
      </c>
      <c r="MF11">
        <v>1454</v>
      </c>
      <c r="MG11">
        <v>1461</v>
      </c>
      <c r="MH11">
        <v>1475</v>
      </c>
      <c r="MI11">
        <v>1478</v>
      </c>
      <c r="MJ11">
        <v>1492</v>
      </c>
      <c r="MK11">
        <v>1514</v>
      </c>
      <c r="ML11">
        <v>1543</v>
      </c>
      <c r="MM11">
        <v>1560</v>
      </c>
      <c r="MN11">
        <v>1587</v>
      </c>
      <c r="MO11">
        <v>1615</v>
      </c>
      <c r="MP11">
        <v>1629</v>
      </c>
      <c r="MQ11">
        <v>1663</v>
      </c>
      <c r="MR11">
        <v>1683</v>
      </c>
      <c r="MS11">
        <v>1709</v>
      </c>
      <c r="MT11">
        <v>1720</v>
      </c>
      <c r="MU11">
        <v>1748</v>
      </c>
      <c r="MV11">
        <v>1780</v>
      </c>
      <c r="MW11">
        <v>1809</v>
      </c>
      <c r="MX11">
        <v>1840</v>
      </c>
      <c r="MY11">
        <v>1865</v>
      </c>
      <c r="MZ11">
        <v>1876</v>
      </c>
      <c r="NA11">
        <v>1908</v>
      </c>
      <c r="NB11">
        <v>1895</v>
      </c>
      <c r="NC11">
        <v>0</v>
      </c>
      <c r="ND11">
        <v>0</v>
      </c>
      <c r="NE11">
        <v>0</v>
      </c>
      <c r="NF11">
        <v>50</v>
      </c>
      <c r="NG11">
        <v>111</v>
      </c>
      <c r="NH11">
        <v>161</v>
      </c>
      <c r="NI11">
        <v>207</v>
      </c>
      <c r="NJ11">
        <v>253</v>
      </c>
      <c r="NK11">
        <v>308</v>
      </c>
      <c r="NL11">
        <v>371</v>
      </c>
      <c r="NM11">
        <v>424</v>
      </c>
      <c r="NN11">
        <v>472</v>
      </c>
      <c r="NO11">
        <v>525</v>
      </c>
      <c r="NP11">
        <v>581</v>
      </c>
      <c r="NQ11">
        <v>632</v>
      </c>
      <c r="NR11">
        <v>686</v>
      </c>
      <c r="NS11">
        <v>743</v>
      </c>
      <c r="NT11">
        <v>799</v>
      </c>
      <c r="NU11">
        <v>847</v>
      </c>
      <c r="NV11">
        <v>902</v>
      </c>
      <c r="NW11">
        <v>969</v>
      </c>
      <c r="NX11">
        <v>1034</v>
      </c>
      <c r="NY11">
        <v>1096</v>
      </c>
      <c r="NZ11">
        <v>1155</v>
      </c>
      <c r="OA11">
        <v>1225</v>
      </c>
      <c r="OB11">
        <v>1298</v>
      </c>
      <c r="OC11">
        <v>1370</v>
      </c>
      <c r="OD11">
        <v>1446</v>
      </c>
      <c r="OE11">
        <v>0</v>
      </c>
      <c r="OF11">
        <v>0</v>
      </c>
      <c r="OG11">
        <v>2146</v>
      </c>
      <c r="OH11">
        <v>2280</v>
      </c>
      <c r="OI11">
        <v>2415</v>
      </c>
      <c r="OJ11">
        <v>2556</v>
      </c>
      <c r="OK11">
        <v>2711</v>
      </c>
      <c r="OL11">
        <v>2857</v>
      </c>
      <c r="OM11">
        <v>3000</v>
      </c>
      <c r="ON11">
        <v>3144</v>
      </c>
      <c r="OO11">
        <v>3309</v>
      </c>
      <c r="OP11">
        <v>3456</v>
      </c>
      <c r="OQ11">
        <v>3574</v>
      </c>
      <c r="OR11">
        <v>3708</v>
      </c>
      <c r="OS11">
        <v>3835</v>
      </c>
      <c r="OT11">
        <v>3962</v>
      </c>
      <c r="OU11">
        <v>4118</v>
      </c>
      <c r="OV11">
        <v>4226</v>
      </c>
      <c r="OW11">
        <v>4356</v>
      </c>
      <c r="OX11">
        <v>4465</v>
      </c>
      <c r="OY11">
        <v>4583</v>
      </c>
      <c r="OZ11">
        <v>4653</v>
      </c>
      <c r="PA11">
        <v>4736</v>
      </c>
      <c r="PB11">
        <v>4810</v>
      </c>
      <c r="PC11">
        <v>4852</v>
      </c>
      <c r="PD11">
        <v>4918</v>
      </c>
      <c r="PE11">
        <v>5009</v>
      </c>
      <c r="PF11">
        <v>5082</v>
      </c>
      <c r="PG11">
        <v>0</v>
      </c>
      <c r="PH11">
        <v>0</v>
      </c>
      <c r="PI11">
        <v>0</v>
      </c>
      <c r="PJ11">
        <v>60</v>
      </c>
      <c r="PK11">
        <v>119</v>
      </c>
      <c r="PL11">
        <v>190</v>
      </c>
      <c r="PM11">
        <v>266</v>
      </c>
      <c r="PN11">
        <v>340</v>
      </c>
      <c r="PO11">
        <v>424</v>
      </c>
      <c r="PP11">
        <v>514</v>
      </c>
      <c r="PQ11">
        <v>602</v>
      </c>
      <c r="PR11">
        <v>687</v>
      </c>
      <c r="PS11">
        <v>780</v>
      </c>
      <c r="PT11">
        <v>867</v>
      </c>
      <c r="PU11">
        <v>955</v>
      </c>
      <c r="PV11">
        <v>1075</v>
      </c>
      <c r="PW11">
        <v>1194</v>
      </c>
      <c r="PX11">
        <v>1310</v>
      </c>
      <c r="PY11">
        <v>1439</v>
      </c>
      <c r="PZ11">
        <v>1598</v>
      </c>
      <c r="QA11">
        <v>1750</v>
      </c>
      <c r="QB11">
        <v>1898</v>
      </c>
      <c r="QC11">
        <v>2057</v>
      </c>
      <c r="QD11">
        <v>2226</v>
      </c>
      <c r="QE11">
        <v>2395</v>
      </c>
      <c r="QF11">
        <v>2562</v>
      </c>
      <c r="QG11">
        <v>2719</v>
      </c>
      <c r="QH11">
        <v>2883</v>
      </c>
      <c r="QI11">
        <v>0</v>
      </c>
      <c r="QJ11">
        <v>0</v>
      </c>
      <c r="QK11">
        <v>7383</v>
      </c>
      <c r="QL11">
        <v>7878</v>
      </c>
      <c r="QM11">
        <v>8173</v>
      </c>
      <c r="QN11">
        <v>8353</v>
      </c>
      <c r="QO11">
        <v>8520</v>
      </c>
      <c r="QP11">
        <v>8686</v>
      </c>
      <c r="QQ11">
        <v>8835</v>
      </c>
      <c r="QR11">
        <v>8996</v>
      </c>
      <c r="QS11">
        <v>9060</v>
      </c>
      <c r="QT11">
        <v>9215</v>
      </c>
      <c r="QU11">
        <v>9291</v>
      </c>
      <c r="QV11">
        <v>9363</v>
      </c>
      <c r="QW11">
        <v>9386</v>
      </c>
      <c r="QX11">
        <v>9433</v>
      </c>
      <c r="QY11">
        <v>9433</v>
      </c>
      <c r="QZ11">
        <v>9435</v>
      </c>
      <c r="RA11">
        <v>9489</v>
      </c>
      <c r="RB11">
        <v>9527</v>
      </c>
      <c r="RC11">
        <v>9555</v>
      </c>
      <c r="RD11">
        <v>9582</v>
      </c>
      <c r="RE11">
        <v>9566</v>
      </c>
      <c r="RF11">
        <v>9536</v>
      </c>
      <c r="RG11">
        <v>9606</v>
      </c>
      <c r="RH11">
        <v>9676</v>
      </c>
      <c r="RI11">
        <v>9663</v>
      </c>
      <c r="RJ11">
        <v>9732</v>
      </c>
      <c r="RK11">
        <v>0</v>
      </c>
      <c r="RL11">
        <v>0</v>
      </c>
      <c r="RM11">
        <v>8416</v>
      </c>
      <c r="RN11">
        <v>8402</v>
      </c>
      <c r="RO11">
        <v>8447</v>
      </c>
      <c r="RP11">
        <v>8525</v>
      </c>
      <c r="RQ11">
        <v>8572</v>
      </c>
      <c r="RR11">
        <v>8650</v>
      </c>
      <c r="RS11">
        <v>8710</v>
      </c>
      <c r="RT11">
        <v>8719</v>
      </c>
      <c r="RU11">
        <v>8798</v>
      </c>
      <c r="RV11">
        <v>8820</v>
      </c>
      <c r="RW11">
        <v>8873</v>
      </c>
      <c r="RX11">
        <v>8926</v>
      </c>
      <c r="RY11">
        <v>9027</v>
      </c>
      <c r="RZ11">
        <v>9095</v>
      </c>
      <c r="SA11">
        <v>9189</v>
      </c>
      <c r="SB11">
        <v>9252</v>
      </c>
      <c r="SC11">
        <v>9320</v>
      </c>
      <c r="SD11">
        <v>9369</v>
      </c>
      <c r="SE11">
        <v>9387</v>
      </c>
      <c r="SF11">
        <v>9428</v>
      </c>
      <c r="SG11">
        <v>9483</v>
      </c>
      <c r="SH11">
        <v>9504</v>
      </c>
      <c r="SI11">
        <v>9480</v>
      </c>
      <c r="SJ11">
        <v>9497</v>
      </c>
      <c r="SK11">
        <v>9536</v>
      </c>
      <c r="SL11">
        <v>9524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934741.10860000004</v>
      </c>
      <c r="SU11">
        <v>927232.96039999998</v>
      </c>
      <c r="SV11">
        <v>916850.38540000003</v>
      </c>
      <c r="SW11">
        <v>901150.5575</v>
      </c>
      <c r="SX11">
        <v>889386.25190000003</v>
      </c>
      <c r="SY11">
        <v>877197.00540000002</v>
      </c>
      <c r="SZ11">
        <v>863172.96239999996</v>
      </c>
      <c r="TA11">
        <v>842377.51439999999</v>
      </c>
      <c r="TB11">
        <v>826807.50249999994</v>
      </c>
      <c r="TC11">
        <v>809279.42960000003</v>
      </c>
      <c r="TD11">
        <v>793363.44539999997</v>
      </c>
      <c r="TE11">
        <v>774985.4129</v>
      </c>
      <c r="TF11">
        <v>759441.41639999999</v>
      </c>
      <c r="TG11">
        <v>740597.13170000003</v>
      </c>
      <c r="TH11">
        <v>721941.31310000003</v>
      </c>
      <c r="TI11">
        <v>700056.29929999996</v>
      </c>
      <c r="TJ11">
        <v>681331.5466</v>
      </c>
      <c r="TK11">
        <v>663992.87699999998</v>
      </c>
      <c r="TL11">
        <v>648812.83840000001</v>
      </c>
      <c r="TM11">
        <v>632353.66090000002</v>
      </c>
      <c r="TN11">
        <v>618300.23939999996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228226.8891</v>
      </c>
      <c r="TW11">
        <v>242347.3486</v>
      </c>
      <c r="TX11">
        <v>260329.77849999999</v>
      </c>
      <c r="TY11">
        <v>277848.43829999998</v>
      </c>
      <c r="TZ11">
        <v>289374.3664</v>
      </c>
      <c r="UA11">
        <v>293594.5085</v>
      </c>
      <c r="UB11">
        <v>300646.18569999997</v>
      </c>
      <c r="UC11">
        <v>306336.6985</v>
      </c>
      <c r="UD11">
        <v>309534.17420000001</v>
      </c>
      <c r="UE11">
        <v>313475.42359999998</v>
      </c>
      <c r="UF11">
        <v>313843.8211</v>
      </c>
      <c r="UG11">
        <v>316666.52750000003</v>
      </c>
      <c r="UH11">
        <v>320268.48930000002</v>
      </c>
      <c r="UI11">
        <v>318223.35499999998</v>
      </c>
      <c r="UJ11">
        <v>316823.99209999997</v>
      </c>
      <c r="UK11">
        <v>315789.81359999999</v>
      </c>
      <c r="UL11">
        <v>316804.62040000001</v>
      </c>
      <c r="UM11">
        <v>311334.60810000001</v>
      </c>
      <c r="UN11">
        <v>306218.46960000001</v>
      </c>
      <c r="UO11">
        <v>301628.13410000002</v>
      </c>
      <c r="UP11">
        <v>298669.14140000002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244666.74720000001</v>
      </c>
      <c r="UY11">
        <v>258096.9234</v>
      </c>
      <c r="UZ11">
        <v>268319.68150000001</v>
      </c>
      <c r="VA11">
        <v>286339.70659999998</v>
      </c>
      <c r="VB11">
        <v>311443.28989999997</v>
      </c>
      <c r="VC11">
        <v>320636.21429999999</v>
      </c>
      <c r="VD11">
        <v>321148.47570000001</v>
      </c>
      <c r="VE11">
        <v>323271.73969999998</v>
      </c>
      <c r="VF11">
        <v>324998.87660000002</v>
      </c>
      <c r="VG11">
        <v>320942.02519999997</v>
      </c>
      <c r="VH11">
        <v>336101.60810000001</v>
      </c>
      <c r="VI11">
        <v>317814.52630000003</v>
      </c>
      <c r="VJ11">
        <v>308557.79249999998</v>
      </c>
      <c r="VK11">
        <v>321998.42320000002</v>
      </c>
      <c r="VL11">
        <v>334394.34379999997</v>
      </c>
      <c r="VM11">
        <v>353345.11829999997</v>
      </c>
      <c r="VN11">
        <v>357713.91940000001</v>
      </c>
      <c r="VO11">
        <v>357258.45049999998</v>
      </c>
      <c r="VP11">
        <v>364817.35560000001</v>
      </c>
      <c r="VQ11">
        <v>363583.0515</v>
      </c>
      <c r="VR11">
        <v>359506.04450000002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110195.5543</v>
      </c>
      <c r="WA11">
        <v>53492.987520000002</v>
      </c>
      <c r="WB11">
        <v>207739.7574</v>
      </c>
      <c r="WC11">
        <v>403378.16970000003</v>
      </c>
      <c r="WD11">
        <v>146860.9841</v>
      </c>
      <c r="WE11">
        <v>190111.3063</v>
      </c>
      <c r="WF11">
        <v>92287.041880000004</v>
      </c>
      <c r="WG11">
        <v>403195.81400000001</v>
      </c>
      <c r="WH11">
        <v>391452.24660000001</v>
      </c>
      <c r="WI11">
        <v>380050.72489999997</v>
      </c>
      <c r="WJ11">
        <v>327983.36560000002</v>
      </c>
      <c r="WK11">
        <v>398038.06510000001</v>
      </c>
      <c r="WL11">
        <v>231866.834</v>
      </c>
      <c r="WM11">
        <v>225113.43109999999</v>
      </c>
      <c r="WN11">
        <v>291408.97230000002</v>
      </c>
      <c r="WO11">
        <v>176825.8327</v>
      </c>
      <c r="WP11">
        <v>206010.6789</v>
      </c>
      <c r="WQ11">
        <v>166675.30650000001</v>
      </c>
      <c r="WR11">
        <v>291277.23469999997</v>
      </c>
      <c r="WS11">
        <v>282793.43170000002</v>
      </c>
      <c r="WT11">
        <v>427088.2464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20200000</v>
      </c>
      <c r="ZG11">
        <v>19700000</v>
      </c>
      <c r="ZH11">
        <v>19300000</v>
      </c>
      <c r="ZI11">
        <v>19000000</v>
      </c>
      <c r="ZJ11">
        <v>18800000</v>
      </c>
      <c r="ZK11">
        <v>18500000</v>
      </c>
      <c r="ZL11">
        <v>18200000</v>
      </c>
      <c r="ZM11">
        <v>18000000</v>
      </c>
      <c r="ZN11">
        <v>17600000</v>
      </c>
      <c r="ZO11">
        <v>17500000</v>
      </c>
      <c r="ZP11">
        <v>17200000</v>
      </c>
      <c r="ZQ11">
        <v>16900000</v>
      </c>
      <c r="ZR11">
        <v>16500000</v>
      </c>
      <c r="ZS11">
        <v>16300000</v>
      </c>
      <c r="ZT11">
        <v>16100000</v>
      </c>
      <c r="ZU11">
        <v>15900000</v>
      </c>
      <c r="ZV11">
        <v>15700000</v>
      </c>
      <c r="ZW11">
        <v>15500000</v>
      </c>
      <c r="ZX11">
        <v>15100000</v>
      </c>
      <c r="ZY11">
        <v>14900000</v>
      </c>
      <c r="ZZ11">
        <v>14400000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15000000</v>
      </c>
      <c r="ABK11">
        <v>15300000</v>
      </c>
      <c r="ABL11">
        <v>15600000</v>
      </c>
      <c r="ABM11">
        <v>15900000</v>
      </c>
      <c r="ABN11">
        <v>16100000</v>
      </c>
      <c r="ABO11">
        <v>16200000</v>
      </c>
      <c r="ABP11">
        <v>16300000</v>
      </c>
      <c r="ABQ11">
        <v>16400000</v>
      </c>
      <c r="ABR11">
        <v>16400000</v>
      </c>
      <c r="ABS11">
        <v>16600000</v>
      </c>
      <c r="ABT11">
        <v>16500000</v>
      </c>
      <c r="ABU11">
        <v>16500000</v>
      </c>
      <c r="ABV11">
        <v>16500000</v>
      </c>
      <c r="ABW11">
        <v>16400000</v>
      </c>
      <c r="ABX11">
        <v>16200000</v>
      </c>
      <c r="ABY11">
        <v>16000000</v>
      </c>
      <c r="ABZ11">
        <v>15800000</v>
      </c>
      <c r="ACA11">
        <v>15400000</v>
      </c>
      <c r="ACB11">
        <v>15200000</v>
      </c>
      <c r="ACC11">
        <v>15000000</v>
      </c>
      <c r="ACD11">
        <v>14800000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4570000</v>
      </c>
      <c r="ADO11">
        <v>4510000</v>
      </c>
      <c r="ADP11">
        <v>4460000</v>
      </c>
      <c r="ADQ11">
        <v>4360000</v>
      </c>
      <c r="ADR11">
        <v>4310000</v>
      </c>
      <c r="ADS11">
        <v>4210000</v>
      </c>
      <c r="ADT11">
        <v>4120000</v>
      </c>
      <c r="ADU11">
        <v>4010000</v>
      </c>
      <c r="ADV11">
        <v>3920000</v>
      </c>
      <c r="ADW11">
        <v>3800000</v>
      </c>
      <c r="ADX11">
        <v>3690000</v>
      </c>
      <c r="ADY11">
        <v>3610000</v>
      </c>
      <c r="ADZ11">
        <v>3510000</v>
      </c>
      <c r="AEA11">
        <v>3420000</v>
      </c>
      <c r="AEB11">
        <v>3330000</v>
      </c>
      <c r="AEC11">
        <v>3230000</v>
      </c>
      <c r="AED11">
        <v>3130000</v>
      </c>
      <c r="AEE11">
        <v>3060000</v>
      </c>
      <c r="AEF11">
        <v>2990000</v>
      </c>
      <c r="AEG11">
        <v>2900000</v>
      </c>
      <c r="AEH11">
        <v>2830000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9940000</v>
      </c>
      <c r="AEQ11">
        <v>9710000</v>
      </c>
      <c r="AER11">
        <v>9440000</v>
      </c>
      <c r="AES11">
        <v>9250000</v>
      </c>
      <c r="AET11">
        <v>9000000</v>
      </c>
      <c r="AEU11">
        <v>8790000</v>
      </c>
      <c r="AEV11">
        <v>8590000</v>
      </c>
      <c r="AEW11">
        <v>8430000</v>
      </c>
      <c r="AEX11">
        <v>8250000</v>
      </c>
      <c r="AEY11">
        <v>8090000</v>
      </c>
      <c r="AEZ11">
        <v>7910000</v>
      </c>
      <c r="AFA11">
        <v>7730000</v>
      </c>
      <c r="AFB11">
        <v>7550000</v>
      </c>
      <c r="AFC11">
        <v>7340000</v>
      </c>
      <c r="AFD11">
        <v>7160000</v>
      </c>
      <c r="AFE11">
        <v>6990000</v>
      </c>
      <c r="AFF11">
        <v>6800000</v>
      </c>
      <c r="AFG11">
        <v>6590000</v>
      </c>
      <c r="AFH11">
        <v>6410000</v>
      </c>
      <c r="AFI11">
        <v>6250000</v>
      </c>
      <c r="AFJ11">
        <v>6060000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151.26230409999999</v>
      </c>
      <c r="AGU11">
        <v>160.62094389999999</v>
      </c>
      <c r="AGV11">
        <v>172.539188</v>
      </c>
      <c r="AGW11">
        <v>184.1500585</v>
      </c>
      <c r="AGX11">
        <v>191.78911650000001</v>
      </c>
      <c r="AGY11">
        <v>194.5861069</v>
      </c>
      <c r="AGZ11">
        <v>199.25975840000001</v>
      </c>
      <c r="AHA11">
        <v>203.0312687</v>
      </c>
      <c r="AHB11">
        <v>205.1504649</v>
      </c>
      <c r="AHC11">
        <v>207.7626132</v>
      </c>
      <c r="AHD11">
        <v>208.0067765</v>
      </c>
      <c r="AHE11">
        <v>209.8775862</v>
      </c>
      <c r="AHF11">
        <v>212.26486420000001</v>
      </c>
      <c r="AHG11">
        <v>210.9094073</v>
      </c>
      <c r="AHH11">
        <v>209.9819492</v>
      </c>
      <c r="AHI11">
        <v>209.2965251</v>
      </c>
      <c r="AHJ11">
        <v>209.96911030000001</v>
      </c>
      <c r="AHK11">
        <v>206.3437414</v>
      </c>
      <c r="AHL11">
        <v>202.95291</v>
      </c>
      <c r="AHM11">
        <v>199.91056589999999</v>
      </c>
      <c r="AHN11">
        <v>197.94942950000001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23.325168290000001</v>
      </c>
      <c r="AHW11">
        <v>24.60552667</v>
      </c>
      <c r="AHX11">
        <v>25.580107630000001</v>
      </c>
      <c r="AHY11">
        <v>27.298036700000001</v>
      </c>
      <c r="AHZ11">
        <v>29.691272860000002</v>
      </c>
      <c r="AIA11">
        <v>30.567675189999999</v>
      </c>
      <c r="AIB11">
        <v>30.616511339999999</v>
      </c>
      <c r="AIC11">
        <v>30.818931549999999</v>
      </c>
      <c r="AID11">
        <v>30.983587180000001</v>
      </c>
      <c r="AIE11">
        <v>30.596829499999998</v>
      </c>
      <c r="AIF11">
        <v>32.04205992</v>
      </c>
      <c r="AIG11">
        <v>30.29867114</v>
      </c>
      <c r="AIH11">
        <v>29.41618557</v>
      </c>
      <c r="AII11">
        <v>30.697540620000002</v>
      </c>
      <c r="AIJ11">
        <v>31.879298819999999</v>
      </c>
      <c r="AIK11">
        <v>33.685960369999997</v>
      </c>
      <c r="AIL11">
        <v>34.102457600000001</v>
      </c>
      <c r="AIM11">
        <v>34.059035719999997</v>
      </c>
      <c r="AIN11">
        <v>34.779659729999999</v>
      </c>
      <c r="AIO11">
        <v>34.661988030000003</v>
      </c>
      <c r="AIP11">
        <v>34.273308839999999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0.60165528800000001</v>
      </c>
      <c r="AIY11">
        <v>0.292065674</v>
      </c>
      <c r="AIZ11">
        <v>1.134235627</v>
      </c>
      <c r="AJA11">
        <v>2.2023992749999999</v>
      </c>
      <c r="AJB11">
        <v>0.80184439600000001</v>
      </c>
      <c r="AJC11">
        <v>1.0379862740000001</v>
      </c>
      <c r="AJD11">
        <v>0.503876832</v>
      </c>
      <c r="AJE11">
        <v>2.2014036340000001</v>
      </c>
      <c r="AJF11">
        <v>2.137285082</v>
      </c>
      <c r="AJG11">
        <v>2.0750340600000001</v>
      </c>
      <c r="AJH11">
        <v>1.7907521550000001</v>
      </c>
      <c r="AJI11">
        <v>2.1732429070000001</v>
      </c>
      <c r="AJJ11">
        <v>1.265966742</v>
      </c>
      <c r="AJK11">
        <v>1.2290939240000001</v>
      </c>
      <c r="AJL11">
        <v>1.5910600960000001</v>
      </c>
      <c r="AJM11">
        <v>0.96544908699999998</v>
      </c>
      <c r="AJN11">
        <v>1.1247950529999999</v>
      </c>
      <c r="AJO11">
        <v>0.91002835999999998</v>
      </c>
      <c r="AJP11">
        <v>1.5903408240000001</v>
      </c>
      <c r="AJQ11">
        <v>1.5440202169999999</v>
      </c>
      <c r="AJR11">
        <v>2.3318536179999998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234.427018</v>
      </c>
      <c r="AKA11">
        <v>237.5282344</v>
      </c>
      <c r="AKB11">
        <v>130.9104959</v>
      </c>
      <c r="AKC11">
        <v>99.013843320000007</v>
      </c>
      <c r="AKD11">
        <v>232.91019270000001</v>
      </c>
      <c r="AKE11">
        <v>188.04263639999999</v>
      </c>
      <c r="AKF11">
        <v>265.42082040000003</v>
      </c>
      <c r="AKG11">
        <v>213.28757049999999</v>
      </c>
      <c r="AKH11">
        <v>214.28449929999999</v>
      </c>
      <c r="AKI11">
        <v>238.4351599</v>
      </c>
      <c r="AKJ11">
        <v>203.10017490000001</v>
      </c>
      <c r="AKK11">
        <v>284.10260950000003</v>
      </c>
      <c r="AKL11">
        <v>247.99874070000001</v>
      </c>
      <c r="AKM11">
        <v>214.89610719999999</v>
      </c>
      <c r="AKN11">
        <v>196.23518350000001</v>
      </c>
      <c r="AKO11">
        <v>155.89627060000001</v>
      </c>
      <c r="AKP11">
        <v>134.9228852</v>
      </c>
      <c r="AKQ11">
        <v>314.4883547</v>
      </c>
      <c r="AKR11">
        <v>123.09248719999999</v>
      </c>
      <c r="AKS11">
        <v>186.06868069999999</v>
      </c>
      <c r="AKT11">
        <v>284.06918130000003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101.9636041</v>
      </c>
      <c r="AME11">
        <v>99.195133729999995</v>
      </c>
      <c r="AMF11">
        <v>97.218190100000001</v>
      </c>
      <c r="AMG11">
        <v>95.778351740000005</v>
      </c>
      <c r="AMH11">
        <v>94.769848229999994</v>
      </c>
      <c r="AMI11">
        <v>93.023276580000001</v>
      </c>
      <c r="AMJ11">
        <v>91.876985270000006</v>
      </c>
      <c r="AMK11">
        <v>90.774760470000004</v>
      </c>
      <c r="AML11">
        <v>88.894817880000005</v>
      </c>
      <c r="AMM11">
        <v>88.106994069999999</v>
      </c>
      <c r="AMN11">
        <v>86.569523450000005</v>
      </c>
      <c r="AMO11">
        <v>85.346506509999998</v>
      </c>
      <c r="AMP11">
        <v>83.394019779999994</v>
      </c>
      <c r="AMQ11">
        <v>82.283103740000001</v>
      </c>
      <c r="AMR11">
        <v>81.348961729999999</v>
      </c>
      <c r="AMS11">
        <v>80.266320370000003</v>
      </c>
      <c r="AMT11">
        <v>79.263890619999998</v>
      </c>
      <c r="AMU11">
        <v>78.000821029999997</v>
      </c>
      <c r="AMV11">
        <v>76.175611149999995</v>
      </c>
      <c r="AMW11">
        <v>75.218429049999997</v>
      </c>
      <c r="AMX11">
        <v>72.530033500000002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287.42040320000001</v>
      </c>
      <c r="ANG11">
        <v>403.68467340000001</v>
      </c>
      <c r="ANH11">
        <v>387.86995030000003</v>
      </c>
      <c r="ANI11">
        <v>336.84328640000001</v>
      </c>
      <c r="ANJ11">
        <v>266.73030829999999</v>
      </c>
      <c r="ANK11">
        <v>295.29742670000002</v>
      </c>
      <c r="ANL11">
        <v>296.41174549999999</v>
      </c>
      <c r="ANM11">
        <v>292.56842019999999</v>
      </c>
      <c r="ANN11">
        <v>302.44132459999997</v>
      </c>
      <c r="ANO11">
        <v>246.04450460000001</v>
      </c>
      <c r="ANP11">
        <v>275.6324032</v>
      </c>
      <c r="ANQ11">
        <v>219.0878007</v>
      </c>
      <c r="ANR11">
        <v>205.4457175</v>
      </c>
      <c r="ANS11">
        <v>262.40026540000002</v>
      </c>
      <c r="ANT11">
        <v>220.4938368</v>
      </c>
      <c r="ANU11">
        <v>213.71161939999999</v>
      </c>
      <c r="ANV11">
        <v>165.5478329</v>
      </c>
      <c r="ANW11">
        <v>250.7523516</v>
      </c>
      <c r="ANX11">
        <v>224.6735041</v>
      </c>
      <c r="ANY11">
        <v>199.32160189999999</v>
      </c>
      <c r="ANZ11">
        <v>207.98303139999999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88.275928629999996</v>
      </c>
      <c r="AOI11">
        <v>89.994524060000003</v>
      </c>
      <c r="AOJ11">
        <v>91.56724389</v>
      </c>
      <c r="AOK11">
        <v>93.565802649999995</v>
      </c>
      <c r="AOL11">
        <v>94.876114270000002</v>
      </c>
      <c r="AOM11">
        <v>95.257785080000005</v>
      </c>
      <c r="AON11">
        <v>95.950762810000001</v>
      </c>
      <c r="AOO11">
        <v>96.346701269999997</v>
      </c>
      <c r="AOP11">
        <v>96.638176849999994</v>
      </c>
      <c r="AOQ11">
        <v>97.517683099999999</v>
      </c>
      <c r="AOR11">
        <v>97.160401359999994</v>
      </c>
      <c r="AOS11">
        <v>97.232276459999994</v>
      </c>
      <c r="AOT11">
        <v>96.762442250000007</v>
      </c>
      <c r="AOU11">
        <v>96.426852389999993</v>
      </c>
      <c r="AOV11">
        <v>95.048214099999996</v>
      </c>
      <c r="AOW11">
        <v>93.925902690000001</v>
      </c>
      <c r="AOX11">
        <v>92.615043610000001</v>
      </c>
      <c r="AOY11">
        <v>90.702660640000005</v>
      </c>
      <c r="AOZ11">
        <v>89.258695250000002</v>
      </c>
      <c r="APA11">
        <v>88.262417139999997</v>
      </c>
      <c r="APB11">
        <v>86.940517529999994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776.56061160000002</v>
      </c>
      <c r="APK11">
        <v>886.66267900000003</v>
      </c>
      <c r="APL11">
        <v>888.39107839999997</v>
      </c>
      <c r="APM11">
        <v>856.79490920000001</v>
      </c>
      <c r="APN11">
        <v>759.42147250000005</v>
      </c>
      <c r="APO11">
        <v>793.13977160000002</v>
      </c>
      <c r="APP11">
        <v>717.98062359999994</v>
      </c>
      <c r="APQ11">
        <v>738.89775610000004</v>
      </c>
      <c r="APR11">
        <v>917.35582780000004</v>
      </c>
      <c r="APS11">
        <v>925.47603700000002</v>
      </c>
      <c r="APT11">
        <v>897.72961199999997</v>
      </c>
      <c r="APU11">
        <v>913.40059429999997</v>
      </c>
      <c r="APV11">
        <v>1076.244698</v>
      </c>
      <c r="APW11">
        <v>1078.9425779999999</v>
      </c>
      <c r="APX11">
        <v>950.25338999999997</v>
      </c>
      <c r="APY11">
        <v>960.15176120000001</v>
      </c>
      <c r="APZ11">
        <v>1037.9323220000001</v>
      </c>
      <c r="AQA11">
        <v>1028.214291</v>
      </c>
      <c r="AQB11">
        <v>809.26824069999998</v>
      </c>
      <c r="AQC11">
        <v>811.41496649999999</v>
      </c>
      <c r="AQD11">
        <v>817.4260266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128.1852088</v>
      </c>
      <c r="ARO11">
        <v>125.3149076</v>
      </c>
      <c r="ARP11">
        <v>121.7906746</v>
      </c>
      <c r="ARQ11">
        <v>119.3147378</v>
      </c>
      <c r="ARR11">
        <v>116.129216</v>
      </c>
      <c r="ARS11">
        <v>113.4243152</v>
      </c>
      <c r="ART11">
        <v>110.77846479999999</v>
      </c>
      <c r="ARU11">
        <v>108.7688852</v>
      </c>
      <c r="ARV11">
        <v>106.3963461</v>
      </c>
      <c r="ARW11">
        <v>104.36503829999999</v>
      </c>
      <c r="ARX11">
        <v>102.0199684</v>
      </c>
      <c r="ARY11">
        <v>99.776496069999993</v>
      </c>
      <c r="ARZ11">
        <v>97.379681619999999</v>
      </c>
      <c r="ASA11">
        <v>94.725019750000001</v>
      </c>
      <c r="ASB11">
        <v>92.367722580000006</v>
      </c>
      <c r="ASC11">
        <v>90.200550440000001</v>
      </c>
      <c r="ASD11">
        <v>87.767280170000006</v>
      </c>
      <c r="ASE11">
        <v>84.995772450000004</v>
      </c>
      <c r="ASF11">
        <v>82.668146629999995</v>
      </c>
      <c r="ASG11">
        <v>80.589930420000002</v>
      </c>
      <c r="ASH11">
        <v>78.144191180000007</v>
      </c>
    </row>
    <row r="12" spans="1:1178" x14ac:dyDescent="0.25">
      <c r="A12">
        <v>8</v>
      </c>
      <c r="B12">
        <v>22400</v>
      </c>
      <c r="C12">
        <v>0</v>
      </c>
      <c r="D12">
        <v>0</v>
      </c>
      <c r="E12">
        <v>0</v>
      </c>
      <c r="F12">
        <v>239</v>
      </c>
      <c r="G12">
        <v>234</v>
      </c>
      <c r="H12">
        <v>269</v>
      </c>
      <c r="I12">
        <v>271</v>
      </c>
      <c r="J12">
        <v>271</v>
      </c>
      <c r="K12">
        <v>269</v>
      </c>
      <c r="L12">
        <v>285</v>
      </c>
      <c r="M12">
        <v>286</v>
      </c>
      <c r="N12">
        <v>292</v>
      </c>
      <c r="O12">
        <v>302</v>
      </c>
      <c r="P12">
        <v>267</v>
      </c>
      <c r="Q12">
        <v>293</v>
      </c>
      <c r="R12">
        <v>272</v>
      </c>
      <c r="S12">
        <v>278</v>
      </c>
      <c r="T12">
        <v>273</v>
      </c>
      <c r="U12">
        <v>306</v>
      </c>
      <c r="V12">
        <v>293</v>
      </c>
      <c r="W12">
        <v>273</v>
      </c>
      <c r="X12">
        <v>268</v>
      </c>
      <c r="Y12">
        <v>252</v>
      </c>
      <c r="Z12">
        <v>312</v>
      </c>
      <c r="AA12">
        <v>305</v>
      </c>
      <c r="AB12">
        <v>291</v>
      </c>
      <c r="AC12">
        <v>294</v>
      </c>
      <c r="AD12">
        <v>298</v>
      </c>
      <c r="AE12">
        <v>0</v>
      </c>
      <c r="AF12">
        <v>0</v>
      </c>
      <c r="AG12">
        <v>0</v>
      </c>
      <c r="AH12">
        <v>77</v>
      </c>
      <c r="AI12">
        <v>67</v>
      </c>
      <c r="AJ12">
        <v>68</v>
      </c>
      <c r="AK12">
        <v>91</v>
      </c>
      <c r="AL12">
        <v>76</v>
      </c>
      <c r="AM12">
        <v>89</v>
      </c>
      <c r="AN12">
        <v>106</v>
      </c>
      <c r="AO12">
        <v>111</v>
      </c>
      <c r="AP12">
        <v>106</v>
      </c>
      <c r="AQ12">
        <v>120</v>
      </c>
      <c r="AR12">
        <v>125</v>
      </c>
      <c r="AS12">
        <v>127</v>
      </c>
      <c r="AT12">
        <v>99</v>
      </c>
      <c r="AU12">
        <v>127</v>
      </c>
      <c r="AV12">
        <v>141</v>
      </c>
      <c r="AW12">
        <v>120</v>
      </c>
      <c r="AX12">
        <v>124</v>
      </c>
      <c r="AY12">
        <v>142</v>
      </c>
      <c r="AZ12">
        <v>161</v>
      </c>
      <c r="BA12">
        <v>141</v>
      </c>
      <c r="BB12">
        <v>157</v>
      </c>
      <c r="BC12">
        <v>156</v>
      </c>
      <c r="BD12">
        <v>157</v>
      </c>
      <c r="BE12">
        <v>177</v>
      </c>
      <c r="BF12">
        <v>184</v>
      </c>
      <c r="BG12">
        <v>0</v>
      </c>
      <c r="BH12">
        <v>0</v>
      </c>
      <c r="BI12">
        <v>0</v>
      </c>
      <c r="BJ12">
        <v>96</v>
      </c>
      <c r="BK12">
        <v>94</v>
      </c>
      <c r="BL12">
        <v>94</v>
      </c>
      <c r="BM12">
        <v>81</v>
      </c>
      <c r="BN12">
        <v>104</v>
      </c>
      <c r="BO12">
        <v>82</v>
      </c>
      <c r="BP12">
        <v>119</v>
      </c>
      <c r="BQ12">
        <v>94</v>
      </c>
      <c r="BR12">
        <v>112</v>
      </c>
      <c r="BS12">
        <v>87</v>
      </c>
      <c r="BT12">
        <v>96</v>
      </c>
      <c r="BU12">
        <v>87</v>
      </c>
      <c r="BV12">
        <v>104</v>
      </c>
      <c r="BW12">
        <v>103</v>
      </c>
      <c r="BX12">
        <v>104</v>
      </c>
      <c r="BY12">
        <v>95</v>
      </c>
      <c r="BZ12">
        <v>117</v>
      </c>
      <c r="CA12">
        <v>117</v>
      </c>
      <c r="CB12">
        <v>97</v>
      </c>
      <c r="CC12">
        <v>117</v>
      </c>
      <c r="CD12">
        <v>126</v>
      </c>
      <c r="CE12">
        <v>110</v>
      </c>
      <c r="CF12">
        <v>110</v>
      </c>
      <c r="CG12">
        <v>122</v>
      </c>
      <c r="CH12">
        <v>125</v>
      </c>
      <c r="CI12">
        <v>0</v>
      </c>
      <c r="CJ12">
        <v>0</v>
      </c>
      <c r="CK12">
        <v>0</v>
      </c>
      <c r="CL12">
        <v>46</v>
      </c>
      <c r="CM12">
        <v>32</v>
      </c>
      <c r="CN12">
        <v>45</v>
      </c>
      <c r="CO12">
        <v>26</v>
      </c>
      <c r="CP12">
        <v>37</v>
      </c>
      <c r="CQ12">
        <v>38</v>
      </c>
      <c r="CR12">
        <v>35</v>
      </c>
      <c r="CS12">
        <v>43</v>
      </c>
      <c r="CT12">
        <v>36</v>
      </c>
      <c r="CU12">
        <v>34</v>
      </c>
      <c r="CV12">
        <v>40</v>
      </c>
      <c r="CW12">
        <v>30</v>
      </c>
      <c r="CX12">
        <v>37</v>
      </c>
      <c r="CY12">
        <v>18</v>
      </c>
      <c r="CZ12">
        <v>25</v>
      </c>
      <c r="DA12">
        <v>21</v>
      </c>
      <c r="DB12">
        <v>43</v>
      </c>
      <c r="DC12">
        <v>27</v>
      </c>
      <c r="DD12">
        <v>33</v>
      </c>
      <c r="DE12">
        <v>24</v>
      </c>
      <c r="DF12">
        <v>27</v>
      </c>
      <c r="DG12">
        <v>36</v>
      </c>
      <c r="DH12">
        <v>22</v>
      </c>
      <c r="DI12">
        <v>23</v>
      </c>
      <c r="DJ12">
        <v>24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3</v>
      </c>
      <c r="DQ12">
        <v>5</v>
      </c>
      <c r="DR12">
        <v>2</v>
      </c>
      <c r="DS12">
        <v>2</v>
      </c>
      <c r="DT12">
        <v>2</v>
      </c>
      <c r="DU12">
        <v>4</v>
      </c>
      <c r="DV12">
        <v>1</v>
      </c>
      <c r="DW12">
        <v>0</v>
      </c>
      <c r="DX12">
        <v>4</v>
      </c>
      <c r="DY12">
        <v>5</v>
      </c>
      <c r="DZ12">
        <v>3</v>
      </c>
      <c r="EA12">
        <v>4</v>
      </c>
      <c r="EB12">
        <v>6</v>
      </c>
      <c r="EC12">
        <v>4</v>
      </c>
      <c r="ED12">
        <v>7</v>
      </c>
      <c r="EE12">
        <v>4</v>
      </c>
      <c r="EF12">
        <v>2</v>
      </c>
      <c r="EG12">
        <v>11</v>
      </c>
      <c r="EH12">
        <v>7</v>
      </c>
      <c r="EI12">
        <v>3</v>
      </c>
      <c r="EJ12">
        <v>6</v>
      </c>
      <c r="EK12">
        <v>3</v>
      </c>
      <c r="EL12">
        <v>6</v>
      </c>
      <c r="EM12">
        <v>0</v>
      </c>
      <c r="EN12">
        <v>0</v>
      </c>
      <c r="EO12">
        <v>0</v>
      </c>
      <c r="EP12">
        <v>20</v>
      </c>
      <c r="EQ12">
        <v>15</v>
      </c>
      <c r="ER12">
        <v>0</v>
      </c>
      <c r="ES12">
        <v>20</v>
      </c>
      <c r="ET12">
        <v>20</v>
      </c>
      <c r="EU12">
        <v>15</v>
      </c>
      <c r="EV12">
        <v>0</v>
      </c>
      <c r="EW12">
        <v>20</v>
      </c>
      <c r="EX12">
        <v>10</v>
      </c>
      <c r="EY12">
        <v>10</v>
      </c>
      <c r="EZ12">
        <v>0</v>
      </c>
      <c r="FA12">
        <v>10</v>
      </c>
      <c r="FB12">
        <v>20</v>
      </c>
      <c r="FC12">
        <v>20</v>
      </c>
      <c r="FD12">
        <v>15</v>
      </c>
      <c r="FE12">
        <v>20</v>
      </c>
      <c r="FF12">
        <v>35</v>
      </c>
      <c r="FG12">
        <v>35</v>
      </c>
      <c r="FH12">
        <v>10</v>
      </c>
      <c r="FI12">
        <v>15</v>
      </c>
      <c r="FJ12">
        <v>45</v>
      </c>
      <c r="FK12">
        <v>35</v>
      </c>
      <c r="FL12">
        <v>35</v>
      </c>
      <c r="FM12">
        <v>40</v>
      </c>
      <c r="FN12">
        <v>10</v>
      </c>
      <c r="FO12">
        <v>0</v>
      </c>
      <c r="FP12">
        <v>0</v>
      </c>
      <c r="FQ12">
        <v>6799</v>
      </c>
      <c r="FR12">
        <v>7009</v>
      </c>
      <c r="FS12">
        <v>7180</v>
      </c>
      <c r="FT12">
        <v>7405</v>
      </c>
      <c r="FU12">
        <v>7587</v>
      </c>
      <c r="FV12">
        <v>7742</v>
      </c>
      <c r="FW12">
        <v>7801</v>
      </c>
      <c r="FX12">
        <v>7922</v>
      </c>
      <c r="FY12">
        <v>7994</v>
      </c>
      <c r="FZ12">
        <v>8138</v>
      </c>
      <c r="GA12">
        <v>8272</v>
      </c>
      <c r="GB12">
        <v>8370</v>
      </c>
      <c r="GC12">
        <v>8451</v>
      </c>
      <c r="GD12">
        <v>8495</v>
      </c>
      <c r="GE12">
        <v>8568</v>
      </c>
      <c r="GF12">
        <v>8657</v>
      </c>
      <c r="GG12">
        <v>8688</v>
      </c>
      <c r="GH12">
        <v>8694</v>
      </c>
      <c r="GI12">
        <v>8753</v>
      </c>
      <c r="GJ12">
        <v>8816</v>
      </c>
      <c r="GK12">
        <v>8863</v>
      </c>
      <c r="GL12">
        <v>8923</v>
      </c>
      <c r="GM12">
        <v>8927</v>
      </c>
      <c r="GN12">
        <v>8951</v>
      </c>
      <c r="GO12">
        <v>8969</v>
      </c>
      <c r="GP12">
        <v>8990</v>
      </c>
      <c r="GQ12">
        <v>0</v>
      </c>
      <c r="GR12">
        <v>0</v>
      </c>
      <c r="GS12">
        <v>799</v>
      </c>
      <c r="GT12">
        <v>891</v>
      </c>
      <c r="GU12">
        <v>957</v>
      </c>
      <c r="GV12">
        <v>1024</v>
      </c>
      <c r="GW12">
        <v>1115</v>
      </c>
      <c r="GX12">
        <v>1173</v>
      </c>
      <c r="GY12">
        <v>1256</v>
      </c>
      <c r="GZ12">
        <v>1341</v>
      </c>
      <c r="HA12">
        <v>1403</v>
      </c>
      <c r="HB12">
        <v>1470</v>
      </c>
      <c r="HC12">
        <v>1551</v>
      </c>
      <c r="HD12">
        <v>1600</v>
      </c>
      <c r="HE12">
        <v>1667</v>
      </c>
      <c r="HF12">
        <v>1748</v>
      </c>
      <c r="HG12">
        <v>1790</v>
      </c>
      <c r="HH12">
        <v>1834</v>
      </c>
      <c r="HI12">
        <v>1881</v>
      </c>
      <c r="HJ12">
        <v>1951</v>
      </c>
      <c r="HK12">
        <v>2004</v>
      </c>
      <c r="HL12">
        <v>2032</v>
      </c>
      <c r="HM12">
        <v>2065</v>
      </c>
      <c r="HN12">
        <v>2119</v>
      </c>
      <c r="HO12">
        <v>2151</v>
      </c>
      <c r="HP12">
        <v>2209</v>
      </c>
      <c r="HQ12">
        <v>2260</v>
      </c>
      <c r="HR12">
        <v>2261</v>
      </c>
      <c r="HS12">
        <v>0</v>
      </c>
      <c r="HT12">
        <v>0</v>
      </c>
      <c r="HU12">
        <v>74</v>
      </c>
      <c r="HV12">
        <v>78</v>
      </c>
      <c r="HW12">
        <v>83</v>
      </c>
      <c r="HX12">
        <v>95</v>
      </c>
      <c r="HY12">
        <v>108</v>
      </c>
      <c r="HZ12">
        <v>120</v>
      </c>
      <c r="IA12">
        <v>125</v>
      </c>
      <c r="IB12">
        <v>129</v>
      </c>
      <c r="IC12">
        <v>140</v>
      </c>
      <c r="ID12">
        <v>153</v>
      </c>
      <c r="IE12">
        <v>171</v>
      </c>
      <c r="IF12">
        <v>176</v>
      </c>
      <c r="IG12">
        <v>185</v>
      </c>
      <c r="IH12">
        <v>197</v>
      </c>
      <c r="II12">
        <v>199</v>
      </c>
      <c r="IJ12">
        <v>198</v>
      </c>
      <c r="IK12">
        <v>208</v>
      </c>
      <c r="IL12">
        <v>218</v>
      </c>
      <c r="IM12">
        <v>229</v>
      </c>
      <c r="IN12">
        <v>239</v>
      </c>
      <c r="IO12">
        <v>245</v>
      </c>
      <c r="IP12">
        <v>248</v>
      </c>
      <c r="IQ12">
        <v>250</v>
      </c>
      <c r="IR12">
        <v>260</v>
      </c>
      <c r="IS12">
        <v>252</v>
      </c>
      <c r="IT12">
        <v>256</v>
      </c>
      <c r="IU12">
        <v>0</v>
      </c>
      <c r="IV12">
        <v>0</v>
      </c>
      <c r="IW12">
        <v>8</v>
      </c>
      <c r="IX12">
        <v>5</v>
      </c>
      <c r="IY12">
        <v>4</v>
      </c>
      <c r="IZ12">
        <v>3</v>
      </c>
      <c r="JA12">
        <v>2</v>
      </c>
      <c r="JB12">
        <v>3</v>
      </c>
      <c r="JC12">
        <v>6</v>
      </c>
      <c r="JD12">
        <v>6</v>
      </c>
      <c r="JE12">
        <v>8</v>
      </c>
      <c r="JF12">
        <v>9</v>
      </c>
      <c r="JG12">
        <v>6</v>
      </c>
      <c r="JH12">
        <v>6</v>
      </c>
      <c r="JI12">
        <v>8</v>
      </c>
      <c r="JJ12">
        <v>6</v>
      </c>
      <c r="JK12">
        <v>7</v>
      </c>
      <c r="JL12">
        <v>7</v>
      </c>
      <c r="JM12">
        <v>5</v>
      </c>
      <c r="JN12">
        <v>7</v>
      </c>
      <c r="JO12">
        <v>5</v>
      </c>
      <c r="JP12">
        <v>8</v>
      </c>
      <c r="JQ12">
        <v>12</v>
      </c>
      <c r="JR12">
        <v>12</v>
      </c>
      <c r="JS12">
        <v>12</v>
      </c>
      <c r="JT12">
        <v>12</v>
      </c>
      <c r="JU12">
        <v>19</v>
      </c>
      <c r="JV12">
        <v>15</v>
      </c>
      <c r="JW12">
        <v>0</v>
      </c>
      <c r="JX12">
        <v>0</v>
      </c>
      <c r="JY12">
        <v>0</v>
      </c>
      <c r="JZ12">
        <v>8</v>
      </c>
      <c r="KA12">
        <v>15</v>
      </c>
      <c r="KB12">
        <v>29</v>
      </c>
      <c r="KC12">
        <v>35</v>
      </c>
      <c r="KD12">
        <v>44</v>
      </c>
      <c r="KE12">
        <v>54</v>
      </c>
      <c r="KF12">
        <v>67</v>
      </c>
      <c r="KG12">
        <v>77</v>
      </c>
      <c r="KH12">
        <v>85</v>
      </c>
      <c r="KI12">
        <v>100</v>
      </c>
      <c r="KJ12">
        <v>114</v>
      </c>
      <c r="KK12">
        <v>127</v>
      </c>
      <c r="KL12">
        <v>134</v>
      </c>
      <c r="KM12">
        <v>151</v>
      </c>
      <c r="KN12">
        <v>172</v>
      </c>
      <c r="KO12">
        <v>183</v>
      </c>
      <c r="KP12">
        <v>201</v>
      </c>
      <c r="KQ12">
        <v>219</v>
      </c>
      <c r="KR12">
        <v>240</v>
      </c>
      <c r="KS12">
        <v>258</v>
      </c>
      <c r="KT12">
        <v>280</v>
      </c>
      <c r="KU12">
        <v>302</v>
      </c>
      <c r="KV12">
        <v>319</v>
      </c>
      <c r="KW12">
        <v>345</v>
      </c>
      <c r="KX12">
        <v>376</v>
      </c>
      <c r="KY12">
        <v>0</v>
      </c>
      <c r="KZ12">
        <v>0</v>
      </c>
      <c r="LA12">
        <v>0</v>
      </c>
      <c r="LB12">
        <v>212</v>
      </c>
      <c r="LC12">
        <v>429</v>
      </c>
      <c r="LD12">
        <v>621</v>
      </c>
      <c r="LE12">
        <v>797</v>
      </c>
      <c r="LF12">
        <v>996</v>
      </c>
      <c r="LG12">
        <v>1201</v>
      </c>
      <c r="LH12">
        <v>1349</v>
      </c>
      <c r="LI12">
        <v>1550</v>
      </c>
      <c r="LJ12">
        <v>1737</v>
      </c>
      <c r="LK12">
        <v>1898</v>
      </c>
      <c r="LL12">
        <v>2060</v>
      </c>
      <c r="LM12">
        <v>2236</v>
      </c>
      <c r="LN12">
        <v>2371</v>
      </c>
      <c r="LO12">
        <v>2525</v>
      </c>
      <c r="LP12">
        <v>2689</v>
      </c>
      <c r="LQ12">
        <v>2854</v>
      </c>
      <c r="LR12">
        <v>3011</v>
      </c>
      <c r="LS12">
        <v>3152</v>
      </c>
      <c r="LT12">
        <v>3301</v>
      </c>
      <c r="LU12">
        <v>3426</v>
      </c>
      <c r="LV12">
        <v>3567</v>
      </c>
      <c r="LW12">
        <v>3706</v>
      </c>
      <c r="LX12">
        <v>3845</v>
      </c>
      <c r="LY12">
        <v>3991</v>
      </c>
      <c r="LZ12">
        <v>4127</v>
      </c>
      <c r="MA12">
        <v>0</v>
      </c>
      <c r="MB12">
        <v>0</v>
      </c>
      <c r="MC12">
        <v>1406</v>
      </c>
      <c r="MD12">
        <v>1482</v>
      </c>
      <c r="ME12">
        <v>1544</v>
      </c>
      <c r="MF12">
        <v>1597</v>
      </c>
      <c r="MG12">
        <v>1658</v>
      </c>
      <c r="MH12">
        <v>1696</v>
      </c>
      <c r="MI12">
        <v>1741</v>
      </c>
      <c r="MJ12">
        <v>1788</v>
      </c>
      <c r="MK12">
        <v>1823</v>
      </c>
      <c r="ML12">
        <v>1859</v>
      </c>
      <c r="MM12">
        <v>1880</v>
      </c>
      <c r="MN12">
        <v>1921</v>
      </c>
      <c r="MO12">
        <v>1918</v>
      </c>
      <c r="MP12">
        <v>1976</v>
      </c>
      <c r="MQ12">
        <v>1983</v>
      </c>
      <c r="MR12">
        <v>1994</v>
      </c>
      <c r="MS12">
        <v>2020</v>
      </c>
      <c r="MT12">
        <v>2010</v>
      </c>
      <c r="MU12">
        <v>2028</v>
      </c>
      <c r="MV12">
        <v>2021</v>
      </c>
      <c r="MW12">
        <v>2024</v>
      </c>
      <c r="MX12">
        <v>2021</v>
      </c>
      <c r="MY12">
        <v>1996</v>
      </c>
      <c r="MZ12">
        <v>1977</v>
      </c>
      <c r="NA12">
        <v>1993</v>
      </c>
      <c r="NB12">
        <v>1979</v>
      </c>
      <c r="NC12">
        <v>0</v>
      </c>
      <c r="ND12">
        <v>0</v>
      </c>
      <c r="NE12">
        <v>0</v>
      </c>
      <c r="NF12">
        <v>32</v>
      </c>
      <c r="NG12">
        <v>81</v>
      </c>
      <c r="NH12">
        <v>137</v>
      </c>
      <c r="NI12">
        <v>196</v>
      </c>
      <c r="NJ12">
        <v>243</v>
      </c>
      <c r="NK12">
        <v>286</v>
      </c>
      <c r="NL12">
        <v>342</v>
      </c>
      <c r="NM12">
        <v>394</v>
      </c>
      <c r="NN12">
        <v>441</v>
      </c>
      <c r="NO12">
        <v>493</v>
      </c>
      <c r="NP12">
        <v>539</v>
      </c>
      <c r="NQ12">
        <v>605</v>
      </c>
      <c r="NR12">
        <v>659</v>
      </c>
      <c r="NS12">
        <v>718</v>
      </c>
      <c r="NT12">
        <v>774</v>
      </c>
      <c r="NU12">
        <v>835</v>
      </c>
      <c r="NV12">
        <v>899</v>
      </c>
      <c r="NW12">
        <v>951</v>
      </c>
      <c r="NX12">
        <v>1014</v>
      </c>
      <c r="NY12">
        <v>1067</v>
      </c>
      <c r="NZ12">
        <v>1129</v>
      </c>
      <c r="OA12">
        <v>1197</v>
      </c>
      <c r="OB12">
        <v>1261</v>
      </c>
      <c r="OC12">
        <v>1314</v>
      </c>
      <c r="OD12">
        <v>1371</v>
      </c>
      <c r="OE12">
        <v>0</v>
      </c>
      <c r="OF12">
        <v>0</v>
      </c>
      <c r="OG12">
        <v>2156</v>
      </c>
      <c r="OH12">
        <v>2283</v>
      </c>
      <c r="OI12">
        <v>2376</v>
      </c>
      <c r="OJ12">
        <v>2485</v>
      </c>
      <c r="OK12">
        <v>2612</v>
      </c>
      <c r="OL12">
        <v>2750</v>
      </c>
      <c r="OM12">
        <v>2869</v>
      </c>
      <c r="ON12">
        <v>3003</v>
      </c>
      <c r="OO12">
        <v>3057</v>
      </c>
      <c r="OP12">
        <v>3193</v>
      </c>
      <c r="OQ12">
        <v>3332</v>
      </c>
      <c r="OR12">
        <v>3410</v>
      </c>
      <c r="OS12">
        <v>3502</v>
      </c>
      <c r="OT12">
        <v>3620</v>
      </c>
      <c r="OU12">
        <v>3705</v>
      </c>
      <c r="OV12">
        <v>3795</v>
      </c>
      <c r="OW12">
        <v>3829</v>
      </c>
      <c r="OX12">
        <v>3886</v>
      </c>
      <c r="OY12">
        <v>3950</v>
      </c>
      <c r="OZ12">
        <v>3986</v>
      </c>
      <c r="PA12">
        <v>4030</v>
      </c>
      <c r="PB12">
        <v>4069</v>
      </c>
      <c r="PC12">
        <v>4119</v>
      </c>
      <c r="PD12">
        <v>4197</v>
      </c>
      <c r="PE12">
        <v>4273</v>
      </c>
      <c r="PF12">
        <v>4285</v>
      </c>
      <c r="PG12">
        <v>0</v>
      </c>
      <c r="PH12">
        <v>0</v>
      </c>
      <c r="PI12">
        <v>0</v>
      </c>
      <c r="PJ12">
        <v>71</v>
      </c>
      <c r="PK12">
        <v>147</v>
      </c>
      <c r="PL12">
        <v>227</v>
      </c>
      <c r="PM12">
        <v>290</v>
      </c>
      <c r="PN12">
        <v>363</v>
      </c>
      <c r="PO12">
        <v>434</v>
      </c>
      <c r="PP12">
        <v>505</v>
      </c>
      <c r="PQ12">
        <v>621</v>
      </c>
      <c r="PR12">
        <v>708</v>
      </c>
      <c r="PS12">
        <v>794</v>
      </c>
      <c r="PT12">
        <v>907</v>
      </c>
      <c r="PU12">
        <v>1006</v>
      </c>
      <c r="PV12">
        <v>1117</v>
      </c>
      <c r="PW12">
        <v>1222</v>
      </c>
      <c r="PX12">
        <v>1341</v>
      </c>
      <c r="PY12">
        <v>1457</v>
      </c>
      <c r="PZ12">
        <v>1570</v>
      </c>
      <c r="QA12">
        <v>1692</v>
      </c>
      <c r="QB12">
        <v>1829</v>
      </c>
      <c r="QC12">
        <v>1984</v>
      </c>
      <c r="QD12">
        <v>2122</v>
      </c>
      <c r="QE12">
        <v>2278</v>
      </c>
      <c r="QF12">
        <v>2427</v>
      </c>
      <c r="QG12">
        <v>2560</v>
      </c>
      <c r="QH12">
        <v>2732</v>
      </c>
      <c r="QI12">
        <v>0</v>
      </c>
      <c r="QJ12">
        <v>0</v>
      </c>
      <c r="QK12">
        <v>7459</v>
      </c>
      <c r="QL12">
        <v>7601</v>
      </c>
      <c r="QM12">
        <v>7675</v>
      </c>
      <c r="QN12">
        <v>7781</v>
      </c>
      <c r="QO12">
        <v>7899</v>
      </c>
      <c r="QP12">
        <v>7967</v>
      </c>
      <c r="QQ12">
        <v>7995</v>
      </c>
      <c r="QR12">
        <v>8050</v>
      </c>
      <c r="QS12">
        <v>8106</v>
      </c>
      <c r="QT12">
        <v>8174</v>
      </c>
      <c r="QU12">
        <v>8280</v>
      </c>
      <c r="QV12">
        <v>8318</v>
      </c>
      <c r="QW12">
        <v>8342</v>
      </c>
      <c r="QX12">
        <v>8390</v>
      </c>
      <c r="QY12">
        <v>8411</v>
      </c>
      <c r="QZ12">
        <v>8406</v>
      </c>
      <c r="RA12">
        <v>8389</v>
      </c>
      <c r="RB12">
        <v>8437</v>
      </c>
      <c r="RC12">
        <v>8455</v>
      </c>
      <c r="RD12">
        <v>8454</v>
      </c>
      <c r="RE12">
        <v>8509</v>
      </c>
      <c r="RF12">
        <v>8545</v>
      </c>
      <c r="RG12">
        <v>8566</v>
      </c>
      <c r="RH12">
        <v>8532</v>
      </c>
      <c r="RI12">
        <v>8559</v>
      </c>
      <c r="RJ12">
        <v>8546</v>
      </c>
      <c r="RK12">
        <v>0</v>
      </c>
      <c r="RL12">
        <v>0</v>
      </c>
      <c r="RM12">
        <v>8422</v>
      </c>
      <c r="RN12">
        <v>8443</v>
      </c>
      <c r="RO12">
        <v>8498</v>
      </c>
      <c r="RP12">
        <v>8532</v>
      </c>
      <c r="RQ12">
        <v>8595</v>
      </c>
      <c r="RR12">
        <v>8664</v>
      </c>
      <c r="RS12">
        <v>8728</v>
      </c>
      <c r="RT12">
        <v>8819</v>
      </c>
      <c r="RU12">
        <v>8861</v>
      </c>
      <c r="RV12">
        <v>8913</v>
      </c>
      <c r="RW12">
        <v>8926</v>
      </c>
      <c r="RX12">
        <v>8966</v>
      </c>
      <c r="RY12">
        <v>8966</v>
      </c>
      <c r="RZ12">
        <v>9010</v>
      </c>
      <c r="SA12">
        <v>9048</v>
      </c>
      <c r="SB12">
        <v>9119</v>
      </c>
      <c r="SC12">
        <v>9157</v>
      </c>
      <c r="SD12">
        <v>9199</v>
      </c>
      <c r="SE12">
        <v>9235</v>
      </c>
      <c r="SF12">
        <v>9251</v>
      </c>
      <c r="SG12">
        <v>9258</v>
      </c>
      <c r="SH12">
        <v>9352</v>
      </c>
      <c r="SI12">
        <v>9367</v>
      </c>
      <c r="SJ12">
        <v>9419</v>
      </c>
      <c r="SK12">
        <v>9468</v>
      </c>
      <c r="SL12">
        <v>9501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1160000</v>
      </c>
      <c r="SU12">
        <v>1130000</v>
      </c>
      <c r="SV12">
        <v>1110000</v>
      </c>
      <c r="SW12">
        <v>1090000</v>
      </c>
      <c r="SX12">
        <v>1080000</v>
      </c>
      <c r="SY12">
        <v>1070000</v>
      </c>
      <c r="SZ12">
        <v>1050000</v>
      </c>
      <c r="TA12">
        <v>1030000</v>
      </c>
      <c r="TB12">
        <v>1000000</v>
      </c>
      <c r="TC12">
        <v>980505.7243</v>
      </c>
      <c r="TD12">
        <v>961835.64659999998</v>
      </c>
      <c r="TE12">
        <v>937164.95189999999</v>
      </c>
      <c r="TF12">
        <v>910497.24780000001</v>
      </c>
      <c r="TG12">
        <v>889976.84039999999</v>
      </c>
      <c r="TH12">
        <v>870274.24990000005</v>
      </c>
      <c r="TI12">
        <v>849430.94169999997</v>
      </c>
      <c r="TJ12">
        <v>830273.15399999998</v>
      </c>
      <c r="TK12">
        <v>806451.79469999997</v>
      </c>
      <c r="TL12">
        <v>785067.88230000006</v>
      </c>
      <c r="TM12">
        <v>763734.57609999995</v>
      </c>
      <c r="TN12">
        <v>743226.00269999995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377356.53249999997</v>
      </c>
      <c r="TW12">
        <v>392289.13069999998</v>
      </c>
      <c r="TX12">
        <v>406638.21370000002</v>
      </c>
      <c r="TY12">
        <v>413047.3664</v>
      </c>
      <c r="TZ12">
        <v>420167.34499999997</v>
      </c>
      <c r="UA12">
        <v>430407.20699999999</v>
      </c>
      <c r="UB12">
        <v>431072.67540000001</v>
      </c>
      <c r="UC12">
        <v>436042.56670000002</v>
      </c>
      <c r="UD12">
        <v>443912.61940000003</v>
      </c>
      <c r="UE12">
        <v>441338.55540000001</v>
      </c>
      <c r="UF12">
        <v>439016.60279999999</v>
      </c>
      <c r="UG12">
        <v>437152.7193</v>
      </c>
      <c r="UH12">
        <v>440214.59120000002</v>
      </c>
      <c r="UI12">
        <v>439003.1703</v>
      </c>
      <c r="UJ12">
        <v>432171.79330000002</v>
      </c>
      <c r="UK12">
        <v>426398.3799</v>
      </c>
      <c r="UL12">
        <v>424804.61080000002</v>
      </c>
      <c r="UM12">
        <v>418659.98239999998</v>
      </c>
      <c r="UN12">
        <v>417426.03399999999</v>
      </c>
      <c r="UO12">
        <v>414624.56630000001</v>
      </c>
      <c r="UP12">
        <v>402726.24119999999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503973.99119999999</v>
      </c>
      <c r="UY12">
        <v>509682.43449999997</v>
      </c>
      <c r="UZ12">
        <v>510672.1091</v>
      </c>
      <c r="VA12">
        <v>538075.527</v>
      </c>
      <c r="VB12">
        <v>570912.31370000006</v>
      </c>
      <c r="VC12">
        <v>619493.65850000002</v>
      </c>
      <c r="VD12">
        <v>619036.41570000001</v>
      </c>
      <c r="VE12">
        <v>631739.50190000003</v>
      </c>
      <c r="VF12">
        <v>653123.49450000003</v>
      </c>
      <c r="VG12">
        <v>640538.04839999997</v>
      </c>
      <c r="VH12">
        <v>618756.56720000005</v>
      </c>
      <c r="VI12">
        <v>631074.65910000005</v>
      </c>
      <c r="VJ12">
        <v>642150.27859999996</v>
      </c>
      <c r="VK12">
        <v>654905.20090000005</v>
      </c>
      <c r="VL12">
        <v>663595.80709999998</v>
      </c>
      <c r="VM12">
        <v>660441.8602</v>
      </c>
      <c r="VN12">
        <v>649057.18779999996</v>
      </c>
      <c r="VO12">
        <v>635234.48540000001</v>
      </c>
      <c r="VP12">
        <v>641401.81050000002</v>
      </c>
      <c r="VQ12">
        <v>603559.58270000003</v>
      </c>
      <c r="VR12">
        <v>595281.44999999995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218412.43470000001</v>
      </c>
      <c r="WA12">
        <v>424101.815</v>
      </c>
      <c r="WB12">
        <v>411749.33500000002</v>
      </c>
      <c r="WC12">
        <v>533008.84790000005</v>
      </c>
      <c r="WD12">
        <v>582169.85809999995</v>
      </c>
      <c r="WE12">
        <v>376808.96970000002</v>
      </c>
      <c r="WF12">
        <v>365833.95110000001</v>
      </c>
      <c r="WG12">
        <v>473571.45779999997</v>
      </c>
      <c r="WH12">
        <v>344833.5858</v>
      </c>
      <c r="WI12">
        <v>390588.20390000002</v>
      </c>
      <c r="WJ12">
        <v>379211.84850000002</v>
      </c>
      <c r="WK12">
        <v>262976.31660000002</v>
      </c>
      <c r="WL12">
        <v>357443.53710000002</v>
      </c>
      <c r="WM12">
        <v>247880.4002</v>
      </c>
      <c r="WN12">
        <v>385056.93229999999</v>
      </c>
      <c r="WO12">
        <v>560762.52280000004</v>
      </c>
      <c r="WP12">
        <v>544429.63379999995</v>
      </c>
      <c r="WQ12">
        <v>528572.46</v>
      </c>
      <c r="WR12">
        <v>513177.14559999999</v>
      </c>
      <c r="WS12">
        <v>788864.5442</v>
      </c>
      <c r="WT12">
        <v>604648.34770000004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25500000</v>
      </c>
      <c r="ZG12">
        <v>25400000</v>
      </c>
      <c r="ZH12">
        <v>25300000</v>
      </c>
      <c r="ZI12">
        <v>25100000</v>
      </c>
      <c r="ZJ12">
        <v>24800000</v>
      </c>
      <c r="ZK12">
        <v>24400000</v>
      </c>
      <c r="ZL12">
        <v>24200000</v>
      </c>
      <c r="ZM12">
        <v>23400000</v>
      </c>
      <c r="ZN12">
        <v>23500000</v>
      </c>
      <c r="ZO12">
        <v>22800000</v>
      </c>
      <c r="ZP12">
        <v>22300000</v>
      </c>
      <c r="ZQ12">
        <v>21900000</v>
      </c>
      <c r="ZR12">
        <v>21200000</v>
      </c>
      <c r="ZS12">
        <v>20800000</v>
      </c>
      <c r="ZT12">
        <v>20100000</v>
      </c>
      <c r="ZU12">
        <v>19500000</v>
      </c>
      <c r="ZV12">
        <v>18900000</v>
      </c>
      <c r="ZW12">
        <v>18200000</v>
      </c>
      <c r="ZX12">
        <v>17500000</v>
      </c>
      <c r="ZY12">
        <v>17100000</v>
      </c>
      <c r="ZZ12">
        <v>16500000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34600000</v>
      </c>
      <c r="ABK12">
        <v>35100000</v>
      </c>
      <c r="ABL12">
        <v>35700000</v>
      </c>
      <c r="ABM12">
        <v>35200000</v>
      </c>
      <c r="ABN12">
        <v>35700000</v>
      </c>
      <c r="ABO12">
        <v>36200000</v>
      </c>
      <c r="ABP12">
        <v>36000000</v>
      </c>
      <c r="ABQ12">
        <v>35900000</v>
      </c>
      <c r="ABR12">
        <v>36000000</v>
      </c>
      <c r="ABS12">
        <v>35800000</v>
      </c>
      <c r="ABT12">
        <v>35600000</v>
      </c>
      <c r="ABU12">
        <v>34900000</v>
      </c>
      <c r="ABV12">
        <v>34300000</v>
      </c>
      <c r="ABW12">
        <v>33900000</v>
      </c>
      <c r="ABX12">
        <v>33200000</v>
      </c>
      <c r="ABY12">
        <v>32600000</v>
      </c>
      <c r="ABZ12">
        <v>31900000</v>
      </c>
      <c r="ACA12">
        <v>31400000</v>
      </c>
      <c r="ACB12">
        <v>31100000</v>
      </c>
      <c r="ACC12">
        <v>30700000</v>
      </c>
      <c r="ACD12">
        <v>29900000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1820000</v>
      </c>
      <c r="ADO12">
        <v>1770000</v>
      </c>
      <c r="ADP12">
        <v>1730000</v>
      </c>
      <c r="ADQ12">
        <v>1690000</v>
      </c>
      <c r="ADR12">
        <v>1650000</v>
      </c>
      <c r="ADS12">
        <v>1630000</v>
      </c>
      <c r="ADT12">
        <v>1590000</v>
      </c>
      <c r="ADU12">
        <v>1550000</v>
      </c>
      <c r="ADV12">
        <v>1510000</v>
      </c>
      <c r="ADW12">
        <v>1470000</v>
      </c>
      <c r="ADX12">
        <v>1430000</v>
      </c>
      <c r="ADY12">
        <v>1380000</v>
      </c>
      <c r="ADZ12">
        <v>1350000</v>
      </c>
      <c r="AEA12">
        <v>1310000</v>
      </c>
      <c r="AEB12">
        <v>1270000</v>
      </c>
      <c r="AEC12">
        <v>1240000</v>
      </c>
      <c r="AED12">
        <v>1210000</v>
      </c>
      <c r="AEE12">
        <v>1180000</v>
      </c>
      <c r="AEF12">
        <v>1140000</v>
      </c>
      <c r="AEG12">
        <v>1110000</v>
      </c>
      <c r="AEH12">
        <v>1080000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6200000</v>
      </c>
      <c r="AEQ12">
        <v>6070000</v>
      </c>
      <c r="AER12">
        <v>5950000</v>
      </c>
      <c r="AES12">
        <v>5810000</v>
      </c>
      <c r="AET12">
        <v>5670000</v>
      </c>
      <c r="AEU12">
        <v>5510000</v>
      </c>
      <c r="AEV12">
        <v>5380000</v>
      </c>
      <c r="AEW12">
        <v>5220000</v>
      </c>
      <c r="AEX12">
        <v>5090000</v>
      </c>
      <c r="AEY12">
        <v>4960000</v>
      </c>
      <c r="AEZ12">
        <v>4860000</v>
      </c>
      <c r="AFA12">
        <v>4740000</v>
      </c>
      <c r="AFB12">
        <v>4620000</v>
      </c>
      <c r="AFC12">
        <v>4500000</v>
      </c>
      <c r="AFD12">
        <v>4380000</v>
      </c>
      <c r="AFE12">
        <v>4250000</v>
      </c>
      <c r="AFF12">
        <v>4170000</v>
      </c>
      <c r="AFG12">
        <v>4060000</v>
      </c>
      <c r="AFH12">
        <v>3960000</v>
      </c>
      <c r="AFI12">
        <v>3870000</v>
      </c>
      <c r="AFJ12">
        <v>3770000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205.8802197</v>
      </c>
      <c r="AGU12">
        <v>214.02722750000001</v>
      </c>
      <c r="AGV12">
        <v>221.8558778</v>
      </c>
      <c r="AGW12">
        <v>225.35261800000001</v>
      </c>
      <c r="AGX12">
        <v>229.23717450000001</v>
      </c>
      <c r="AGY12">
        <v>234.82389380000001</v>
      </c>
      <c r="AGZ12">
        <v>235.18696370000001</v>
      </c>
      <c r="AHA12">
        <v>237.8984639</v>
      </c>
      <c r="AHB12">
        <v>242.19224980000001</v>
      </c>
      <c r="AHC12">
        <v>240.7878781</v>
      </c>
      <c r="AHD12">
        <v>239.52105460000001</v>
      </c>
      <c r="AHE12">
        <v>238.50414699999999</v>
      </c>
      <c r="AHF12">
        <v>240.17465960000001</v>
      </c>
      <c r="AHG12">
        <v>239.51372599999999</v>
      </c>
      <c r="AHH12">
        <v>235.78662639999999</v>
      </c>
      <c r="AHI12">
        <v>232.6367363</v>
      </c>
      <c r="AHJ12">
        <v>231.7671991</v>
      </c>
      <c r="AHK12">
        <v>228.41477950000001</v>
      </c>
      <c r="AHL12">
        <v>227.74155519999999</v>
      </c>
      <c r="AHM12">
        <v>226.2131153</v>
      </c>
      <c r="AHN12">
        <v>219.72156269999999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25.203610380000001</v>
      </c>
      <c r="AHW12">
        <v>25.489088169999999</v>
      </c>
      <c r="AHX12">
        <v>25.538581539999999</v>
      </c>
      <c r="AHY12">
        <v>26.90901946</v>
      </c>
      <c r="AHZ12">
        <v>28.551178759999999</v>
      </c>
      <c r="AIA12">
        <v>30.980719390000001</v>
      </c>
      <c r="AIB12">
        <v>30.95785279</v>
      </c>
      <c r="AIC12">
        <v>31.59313088</v>
      </c>
      <c r="AID12">
        <v>32.66253888</v>
      </c>
      <c r="AIE12">
        <v>32.033143940000002</v>
      </c>
      <c r="AIF12">
        <v>30.943857640000001</v>
      </c>
      <c r="AIG12">
        <v>31.559882269999999</v>
      </c>
      <c r="AIH12">
        <v>32.11377117</v>
      </c>
      <c r="AII12">
        <v>32.751641560000003</v>
      </c>
      <c r="AIJ12">
        <v>33.186256559999997</v>
      </c>
      <c r="AIK12">
        <v>33.028528479999999</v>
      </c>
      <c r="AIL12">
        <v>32.459183920000001</v>
      </c>
      <c r="AIM12">
        <v>31.76791411</v>
      </c>
      <c r="AIN12">
        <v>32.076340459999997</v>
      </c>
      <c r="AIO12">
        <v>30.183860330000002</v>
      </c>
      <c r="AIP12">
        <v>29.76987304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0.94144018399999996</v>
      </c>
      <c r="AIY12">
        <v>1.8280391920000001</v>
      </c>
      <c r="AIZ12">
        <v>1.7747953320000001</v>
      </c>
      <c r="AJA12">
        <v>2.2974696859999999</v>
      </c>
      <c r="AJB12">
        <v>2.5093722299999999</v>
      </c>
      <c r="AJC12">
        <v>1.6241891449999999</v>
      </c>
      <c r="AJD12">
        <v>1.5768826650000001</v>
      </c>
      <c r="AJE12">
        <v>2.0412720590000002</v>
      </c>
      <c r="AJF12">
        <v>1.4863631500000001</v>
      </c>
      <c r="AJG12">
        <v>1.6835828559999999</v>
      </c>
      <c r="AJH12">
        <v>1.6345464620000001</v>
      </c>
      <c r="AJI12">
        <v>1.133527366</v>
      </c>
      <c r="AJJ12">
        <v>1.540716808</v>
      </c>
      <c r="AJK12">
        <v>1.0684582579999999</v>
      </c>
      <c r="AJL12">
        <v>1.6597409830000001</v>
      </c>
      <c r="AJM12">
        <v>2.4170985200000001</v>
      </c>
      <c r="AJN12">
        <v>2.3466975919999999</v>
      </c>
      <c r="AJO12">
        <v>2.278347176</v>
      </c>
      <c r="AJP12">
        <v>2.2119875499999999</v>
      </c>
      <c r="AJQ12">
        <v>3.400304486</v>
      </c>
      <c r="AJR12">
        <v>2.6062630200000001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174.6831024</v>
      </c>
      <c r="AKA12">
        <v>166.42430189999999</v>
      </c>
      <c r="AKB12">
        <v>202.9032254</v>
      </c>
      <c r="AKC12">
        <v>151.5019102</v>
      </c>
      <c r="AKD12">
        <v>84.802259210000003</v>
      </c>
      <c r="AKE12">
        <v>208.1944566</v>
      </c>
      <c r="AKF12">
        <v>169.35830189999999</v>
      </c>
      <c r="AKG12">
        <v>202.84673660000001</v>
      </c>
      <c r="AKH12">
        <v>100.22000300000001</v>
      </c>
      <c r="AKI12">
        <v>195.74153480000001</v>
      </c>
      <c r="AKJ12">
        <v>284.50550320000002</v>
      </c>
      <c r="AKK12">
        <v>112.8760034</v>
      </c>
      <c r="AKL12">
        <v>174.3304172</v>
      </c>
      <c r="AKM12">
        <v>194.32914299999999</v>
      </c>
      <c r="AKN12">
        <v>208.86960400000001</v>
      </c>
      <c r="AKO12">
        <v>171.5308732</v>
      </c>
      <c r="AKP12">
        <v>221.88991060000001</v>
      </c>
      <c r="AKQ12">
        <v>170.9674775</v>
      </c>
      <c r="AKR12">
        <v>143.1308659</v>
      </c>
      <c r="AKS12">
        <v>233.8831193</v>
      </c>
      <c r="AKT12">
        <v>231.21647899999999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118.83079669999999</v>
      </c>
      <c r="AME12">
        <v>118.4308121</v>
      </c>
      <c r="AMF12">
        <v>118.0854057</v>
      </c>
      <c r="AMG12">
        <v>116.8902145</v>
      </c>
      <c r="AMH12">
        <v>115.726722</v>
      </c>
      <c r="AMI12">
        <v>113.62525909999999</v>
      </c>
      <c r="AMJ12">
        <v>112.7216085</v>
      </c>
      <c r="AMK12">
        <v>109.26754630000001</v>
      </c>
      <c r="AML12">
        <v>109.29298900000001</v>
      </c>
      <c r="AMM12">
        <v>106.48559280000001</v>
      </c>
      <c r="AMN12">
        <v>103.9575577</v>
      </c>
      <c r="AMO12">
        <v>102.2457014</v>
      </c>
      <c r="AMP12">
        <v>98.776247170000005</v>
      </c>
      <c r="AMQ12">
        <v>96.758068530000003</v>
      </c>
      <c r="AMR12">
        <v>93.615622299999998</v>
      </c>
      <c r="AMS12">
        <v>91.023870500000001</v>
      </c>
      <c r="AMT12">
        <v>88.241702610000004</v>
      </c>
      <c r="AMU12">
        <v>84.611789040000005</v>
      </c>
      <c r="AMV12">
        <v>81.365404080000005</v>
      </c>
      <c r="AMW12">
        <v>79.634854379999993</v>
      </c>
      <c r="AMX12">
        <v>76.772283970000004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365.12754380000001</v>
      </c>
      <c r="ANG12">
        <v>302.04038009999999</v>
      </c>
      <c r="ANH12">
        <v>407.29129640000002</v>
      </c>
      <c r="ANI12">
        <v>370.36134329999999</v>
      </c>
      <c r="ANJ12">
        <v>372.66879710000001</v>
      </c>
      <c r="ANK12">
        <v>327.37894799999998</v>
      </c>
      <c r="ANL12">
        <v>239.44451430000001</v>
      </c>
      <c r="ANM12">
        <v>376.0082941</v>
      </c>
      <c r="ANN12">
        <v>331.41165139999998</v>
      </c>
      <c r="ANO12">
        <v>280.90463729999999</v>
      </c>
      <c r="ANP12">
        <v>281.86619289999999</v>
      </c>
      <c r="ANQ12">
        <v>248.81706260000001</v>
      </c>
      <c r="ANR12">
        <v>299.52872769999999</v>
      </c>
      <c r="ANS12">
        <v>221.02757</v>
      </c>
      <c r="ANT12">
        <v>278.606897</v>
      </c>
      <c r="ANU12">
        <v>229.54224289999999</v>
      </c>
      <c r="ANV12">
        <v>239.05354840000001</v>
      </c>
      <c r="ANW12">
        <v>207.85271800000001</v>
      </c>
      <c r="ANX12">
        <v>174.32628919999999</v>
      </c>
      <c r="ANY12">
        <v>173.05632990000001</v>
      </c>
      <c r="ANZ12">
        <v>178.46454900000001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92.123195949999996</v>
      </c>
      <c r="AOI12">
        <v>93.310308620000001</v>
      </c>
      <c r="AOJ12">
        <v>94.823762819999999</v>
      </c>
      <c r="AOK12">
        <v>93.717364489999994</v>
      </c>
      <c r="AOL12">
        <v>95.035600239999994</v>
      </c>
      <c r="AOM12">
        <v>96.284232189999997</v>
      </c>
      <c r="AON12">
        <v>95.668140589999993</v>
      </c>
      <c r="AOO12">
        <v>95.387588859999994</v>
      </c>
      <c r="AOP12">
        <v>95.729783159999997</v>
      </c>
      <c r="AOQ12">
        <v>95.123865960000003</v>
      </c>
      <c r="AOR12">
        <v>94.596667139999994</v>
      </c>
      <c r="AOS12">
        <v>92.664246129999995</v>
      </c>
      <c r="AOT12">
        <v>91.304546160000001</v>
      </c>
      <c r="AOU12">
        <v>90.105121530000005</v>
      </c>
      <c r="AOV12">
        <v>88.277992979999993</v>
      </c>
      <c r="AOW12">
        <v>86.652875280000003</v>
      </c>
      <c r="AOX12">
        <v>84.943156790000003</v>
      </c>
      <c r="AOY12">
        <v>83.482466959999996</v>
      </c>
      <c r="AOZ12">
        <v>82.585770850000003</v>
      </c>
      <c r="APA12">
        <v>81.632279839999995</v>
      </c>
      <c r="APB12">
        <v>79.477213919999997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757.08500709999998</v>
      </c>
      <c r="APK12">
        <v>676.00936290000004</v>
      </c>
      <c r="APL12">
        <v>685.92190400000004</v>
      </c>
      <c r="APM12">
        <v>1082.8895689999999</v>
      </c>
      <c r="APN12">
        <v>767.44632579999995</v>
      </c>
      <c r="APO12">
        <v>763.32329500000003</v>
      </c>
      <c r="APP12">
        <v>940.84971789999997</v>
      </c>
      <c r="APQ12">
        <v>842.92180359999998</v>
      </c>
      <c r="APR12">
        <v>912.76286519999996</v>
      </c>
      <c r="APS12">
        <v>749.79382180000005</v>
      </c>
      <c r="APT12">
        <v>902.98163120000004</v>
      </c>
      <c r="APU12">
        <v>862.52378820000001</v>
      </c>
      <c r="APV12">
        <v>823.53539760000001</v>
      </c>
      <c r="APW12">
        <v>803.21627809999995</v>
      </c>
      <c r="APX12">
        <v>919.29669890000002</v>
      </c>
      <c r="APY12">
        <v>984.57525669999995</v>
      </c>
      <c r="APZ12">
        <v>890.23122060000003</v>
      </c>
      <c r="AQA12">
        <v>904.36735209999995</v>
      </c>
      <c r="AQB12">
        <v>851.99783109999998</v>
      </c>
      <c r="AQC12">
        <v>679.73568009999997</v>
      </c>
      <c r="AQD12">
        <v>848.71463449999999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121.2061525</v>
      </c>
      <c r="ARO12">
        <v>118.54513470000001</v>
      </c>
      <c r="ARP12">
        <v>116.29234150000001</v>
      </c>
      <c r="ARQ12">
        <v>113.4428906</v>
      </c>
      <c r="ARR12">
        <v>110.7850682</v>
      </c>
      <c r="ARS12">
        <v>107.71519720000001</v>
      </c>
      <c r="ART12">
        <v>105.0465051</v>
      </c>
      <c r="ARU12">
        <v>101.9868982</v>
      </c>
      <c r="ARV12">
        <v>99.502321870000003</v>
      </c>
      <c r="ARW12">
        <v>97.011627669999996</v>
      </c>
      <c r="ARX12">
        <v>94.925127770000003</v>
      </c>
      <c r="ARY12">
        <v>92.544361660000007</v>
      </c>
      <c r="ARZ12">
        <v>90.261000699999997</v>
      </c>
      <c r="ASA12">
        <v>87.974984770000006</v>
      </c>
      <c r="ASB12">
        <v>85.560587260000005</v>
      </c>
      <c r="ASC12">
        <v>83.131387200000006</v>
      </c>
      <c r="ASD12">
        <v>81.529564890000003</v>
      </c>
      <c r="ASE12">
        <v>79.281876710000006</v>
      </c>
      <c r="ASF12">
        <v>77.400002360000002</v>
      </c>
      <c r="ASG12">
        <v>75.536559780000005</v>
      </c>
      <c r="ASH12">
        <v>73.592074530000005</v>
      </c>
    </row>
    <row r="13" spans="1:1178" x14ac:dyDescent="0.25">
      <c r="A13">
        <v>9</v>
      </c>
      <c r="B13">
        <v>22400</v>
      </c>
      <c r="C13">
        <v>0</v>
      </c>
      <c r="D13">
        <v>0</v>
      </c>
      <c r="E13">
        <v>0</v>
      </c>
      <c r="F13">
        <v>239</v>
      </c>
      <c r="G13">
        <v>232</v>
      </c>
      <c r="H13">
        <v>264</v>
      </c>
      <c r="I13">
        <v>271</v>
      </c>
      <c r="J13">
        <v>270</v>
      </c>
      <c r="K13">
        <v>259</v>
      </c>
      <c r="L13">
        <v>283</v>
      </c>
      <c r="M13">
        <v>276</v>
      </c>
      <c r="N13">
        <v>283</v>
      </c>
      <c r="O13">
        <v>297</v>
      </c>
      <c r="P13">
        <v>261</v>
      </c>
      <c r="Q13">
        <v>279</v>
      </c>
      <c r="R13">
        <v>262</v>
      </c>
      <c r="S13">
        <v>267</v>
      </c>
      <c r="T13">
        <v>268</v>
      </c>
      <c r="U13">
        <v>292</v>
      </c>
      <c r="V13">
        <v>288</v>
      </c>
      <c r="W13">
        <v>265</v>
      </c>
      <c r="X13">
        <v>263</v>
      </c>
      <c r="Y13">
        <v>245</v>
      </c>
      <c r="Z13">
        <v>305</v>
      </c>
      <c r="AA13">
        <v>298</v>
      </c>
      <c r="AB13">
        <v>283</v>
      </c>
      <c r="AC13">
        <v>293</v>
      </c>
      <c r="AD13">
        <v>283</v>
      </c>
      <c r="AE13">
        <v>0</v>
      </c>
      <c r="AF13">
        <v>0</v>
      </c>
      <c r="AG13">
        <v>0</v>
      </c>
      <c r="AH13">
        <v>77</v>
      </c>
      <c r="AI13">
        <v>67</v>
      </c>
      <c r="AJ13">
        <v>68</v>
      </c>
      <c r="AK13">
        <v>90</v>
      </c>
      <c r="AL13">
        <v>76</v>
      </c>
      <c r="AM13">
        <v>89</v>
      </c>
      <c r="AN13">
        <v>106</v>
      </c>
      <c r="AO13">
        <v>110</v>
      </c>
      <c r="AP13">
        <v>106</v>
      </c>
      <c r="AQ13">
        <v>118</v>
      </c>
      <c r="AR13">
        <v>125</v>
      </c>
      <c r="AS13">
        <v>127</v>
      </c>
      <c r="AT13">
        <v>97</v>
      </c>
      <c r="AU13">
        <v>127</v>
      </c>
      <c r="AV13">
        <v>139</v>
      </c>
      <c r="AW13">
        <v>119</v>
      </c>
      <c r="AX13">
        <v>121</v>
      </c>
      <c r="AY13">
        <v>141</v>
      </c>
      <c r="AZ13">
        <v>157</v>
      </c>
      <c r="BA13">
        <v>141</v>
      </c>
      <c r="BB13">
        <v>154</v>
      </c>
      <c r="BC13">
        <v>157</v>
      </c>
      <c r="BD13">
        <v>153</v>
      </c>
      <c r="BE13">
        <v>172</v>
      </c>
      <c r="BF13">
        <v>185</v>
      </c>
      <c r="BG13">
        <v>0</v>
      </c>
      <c r="BH13">
        <v>0</v>
      </c>
      <c r="BI13">
        <v>0</v>
      </c>
      <c r="BJ13">
        <v>96</v>
      </c>
      <c r="BK13">
        <v>93</v>
      </c>
      <c r="BL13">
        <v>93</v>
      </c>
      <c r="BM13">
        <v>80</v>
      </c>
      <c r="BN13">
        <v>104</v>
      </c>
      <c r="BO13">
        <v>82</v>
      </c>
      <c r="BP13">
        <v>119</v>
      </c>
      <c r="BQ13">
        <v>93</v>
      </c>
      <c r="BR13">
        <v>108</v>
      </c>
      <c r="BS13">
        <v>87</v>
      </c>
      <c r="BT13">
        <v>96</v>
      </c>
      <c r="BU13">
        <v>84</v>
      </c>
      <c r="BV13">
        <v>100</v>
      </c>
      <c r="BW13">
        <v>103</v>
      </c>
      <c r="BX13">
        <v>102</v>
      </c>
      <c r="BY13">
        <v>94</v>
      </c>
      <c r="BZ13">
        <v>112</v>
      </c>
      <c r="CA13">
        <v>115</v>
      </c>
      <c r="CB13">
        <v>95</v>
      </c>
      <c r="CC13">
        <v>112</v>
      </c>
      <c r="CD13">
        <v>125</v>
      </c>
      <c r="CE13">
        <v>108</v>
      </c>
      <c r="CF13">
        <v>110</v>
      </c>
      <c r="CG13">
        <v>117</v>
      </c>
      <c r="CH13">
        <v>119</v>
      </c>
      <c r="CI13">
        <v>0</v>
      </c>
      <c r="CJ13">
        <v>0</v>
      </c>
      <c r="CK13">
        <v>0</v>
      </c>
      <c r="CL13">
        <v>46</v>
      </c>
      <c r="CM13">
        <v>32</v>
      </c>
      <c r="CN13">
        <v>45</v>
      </c>
      <c r="CO13">
        <v>26</v>
      </c>
      <c r="CP13">
        <v>37</v>
      </c>
      <c r="CQ13">
        <v>38</v>
      </c>
      <c r="CR13">
        <v>35</v>
      </c>
      <c r="CS13">
        <v>43</v>
      </c>
      <c r="CT13">
        <v>36</v>
      </c>
      <c r="CU13">
        <v>32</v>
      </c>
      <c r="CV13">
        <v>39</v>
      </c>
      <c r="CW13">
        <v>30</v>
      </c>
      <c r="CX13">
        <v>37</v>
      </c>
      <c r="CY13">
        <v>18</v>
      </c>
      <c r="CZ13">
        <v>24</v>
      </c>
      <c r="DA13">
        <v>21</v>
      </c>
      <c r="DB13">
        <v>43</v>
      </c>
      <c r="DC13">
        <v>26</v>
      </c>
      <c r="DD13">
        <v>33</v>
      </c>
      <c r="DE13">
        <v>24</v>
      </c>
      <c r="DF13">
        <v>26</v>
      </c>
      <c r="DG13">
        <v>35</v>
      </c>
      <c r="DH13">
        <v>23</v>
      </c>
      <c r="DI13">
        <v>23</v>
      </c>
      <c r="DJ13">
        <v>23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3</v>
      </c>
      <c r="DQ13">
        <v>5</v>
      </c>
      <c r="DR13">
        <v>2</v>
      </c>
      <c r="DS13">
        <v>2</v>
      </c>
      <c r="DT13">
        <v>2</v>
      </c>
      <c r="DU13">
        <v>4</v>
      </c>
      <c r="DV13">
        <v>0</v>
      </c>
      <c r="DW13">
        <v>0</v>
      </c>
      <c r="DX13">
        <v>4</v>
      </c>
      <c r="DY13">
        <v>5</v>
      </c>
      <c r="DZ13">
        <v>3</v>
      </c>
      <c r="EA13">
        <v>4</v>
      </c>
      <c r="EB13">
        <v>5</v>
      </c>
      <c r="EC13">
        <v>2</v>
      </c>
      <c r="ED13">
        <v>5</v>
      </c>
      <c r="EE13">
        <v>4</v>
      </c>
      <c r="EF13">
        <v>2</v>
      </c>
      <c r="EG13">
        <v>6</v>
      </c>
      <c r="EH13">
        <v>7</v>
      </c>
      <c r="EI13">
        <v>3</v>
      </c>
      <c r="EJ13">
        <v>5</v>
      </c>
      <c r="EK13">
        <v>3</v>
      </c>
      <c r="EL13">
        <v>6</v>
      </c>
      <c r="EM13">
        <v>0</v>
      </c>
      <c r="EN13">
        <v>0</v>
      </c>
      <c r="EO13">
        <v>0</v>
      </c>
      <c r="EP13">
        <v>20</v>
      </c>
      <c r="EQ13">
        <v>15</v>
      </c>
      <c r="ER13">
        <v>0</v>
      </c>
      <c r="ES13">
        <v>20</v>
      </c>
      <c r="ET13">
        <v>20</v>
      </c>
      <c r="EU13">
        <v>15</v>
      </c>
      <c r="EV13">
        <v>0</v>
      </c>
      <c r="EW13">
        <v>20</v>
      </c>
      <c r="EX13">
        <v>10</v>
      </c>
      <c r="EY13">
        <v>10</v>
      </c>
      <c r="EZ13">
        <v>0</v>
      </c>
      <c r="FA13">
        <v>5</v>
      </c>
      <c r="FB13">
        <v>20</v>
      </c>
      <c r="FC13">
        <v>20</v>
      </c>
      <c r="FD13">
        <v>15</v>
      </c>
      <c r="FE13">
        <v>20</v>
      </c>
      <c r="FF13">
        <v>25</v>
      </c>
      <c r="FG13">
        <v>25</v>
      </c>
      <c r="FH13">
        <v>10</v>
      </c>
      <c r="FI13">
        <v>15</v>
      </c>
      <c r="FJ13">
        <v>30</v>
      </c>
      <c r="FK13">
        <v>30</v>
      </c>
      <c r="FL13">
        <v>25</v>
      </c>
      <c r="FM13">
        <v>35</v>
      </c>
      <c r="FN13">
        <v>10</v>
      </c>
      <c r="FO13">
        <v>0</v>
      </c>
      <c r="FP13">
        <v>0</v>
      </c>
      <c r="FQ13">
        <v>6849</v>
      </c>
      <c r="FR13">
        <v>6950</v>
      </c>
      <c r="FS13">
        <v>7099</v>
      </c>
      <c r="FT13">
        <v>7230</v>
      </c>
      <c r="FU13">
        <v>7385</v>
      </c>
      <c r="FV13">
        <v>7524</v>
      </c>
      <c r="FW13">
        <v>7709</v>
      </c>
      <c r="FX13">
        <v>7842</v>
      </c>
      <c r="FY13">
        <v>7894</v>
      </c>
      <c r="FZ13">
        <v>7984</v>
      </c>
      <c r="GA13">
        <v>8041</v>
      </c>
      <c r="GB13">
        <v>8136</v>
      </c>
      <c r="GC13">
        <v>8175</v>
      </c>
      <c r="GD13">
        <v>8252</v>
      </c>
      <c r="GE13">
        <v>8293</v>
      </c>
      <c r="GF13">
        <v>8358</v>
      </c>
      <c r="GG13">
        <v>8386</v>
      </c>
      <c r="GH13">
        <v>8374</v>
      </c>
      <c r="GI13">
        <v>8439</v>
      </c>
      <c r="GJ13">
        <v>8451</v>
      </c>
      <c r="GK13">
        <v>8475</v>
      </c>
      <c r="GL13">
        <v>8509</v>
      </c>
      <c r="GM13">
        <v>8518</v>
      </c>
      <c r="GN13">
        <v>8540</v>
      </c>
      <c r="GO13">
        <v>8583</v>
      </c>
      <c r="GP13">
        <v>8609</v>
      </c>
      <c r="GQ13">
        <v>0</v>
      </c>
      <c r="GR13">
        <v>0</v>
      </c>
      <c r="GS13">
        <v>537</v>
      </c>
      <c r="GT13">
        <v>648</v>
      </c>
      <c r="GU13">
        <v>743</v>
      </c>
      <c r="GV13">
        <v>822</v>
      </c>
      <c r="GW13">
        <v>902</v>
      </c>
      <c r="GX13">
        <v>991</v>
      </c>
      <c r="GY13">
        <v>1068</v>
      </c>
      <c r="GZ13">
        <v>1151</v>
      </c>
      <c r="HA13">
        <v>1249</v>
      </c>
      <c r="HB13">
        <v>1337</v>
      </c>
      <c r="HC13">
        <v>1423</v>
      </c>
      <c r="HD13">
        <v>1488</v>
      </c>
      <c r="HE13">
        <v>1573</v>
      </c>
      <c r="HF13">
        <v>1657</v>
      </c>
      <c r="HG13">
        <v>1715</v>
      </c>
      <c r="HH13">
        <v>1757</v>
      </c>
      <c r="HI13">
        <v>1835</v>
      </c>
      <c r="HJ13">
        <v>1905</v>
      </c>
      <c r="HK13">
        <v>1979</v>
      </c>
      <c r="HL13">
        <v>2054</v>
      </c>
      <c r="HM13">
        <v>2115</v>
      </c>
      <c r="HN13">
        <v>2190</v>
      </c>
      <c r="HO13">
        <v>2243</v>
      </c>
      <c r="HP13">
        <v>2298</v>
      </c>
      <c r="HQ13">
        <v>2340</v>
      </c>
      <c r="HR13">
        <v>2377</v>
      </c>
      <c r="HS13">
        <v>0</v>
      </c>
      <c r="HT13">
        <v>0</v>
      </c>
      <c r="HU13">
        <v>51</v>
      </c>
      <c r="HV13">
        <v>58</v>
      </c>
      <c r="HW13">
        <v>63</v>
      </c>
      <c r="HX13">
        <v>71</v>
      </c>
      <c r="HY13">
        <v>75</v>
      </c>
      <c r="HZ13">
        <v>86</v>
      </c>
      <c r="IA13">
        <v>99</v>
      </c>
      <c r="IB13">
        <v>100</v>
      </c>
      <c r="IC13">
        <v>110</v>
      </c>
      <c r="ID13">
        <v>117</v>
      </c>
      <c r="IE13">
        <v>123</v>
      </c>
      <c r="IF13">
        <v>126</v>
      </c>
      <c r="IG13">
        <v>140</v>
      </c>
      <c r="IH13">
        <v>156</v>
      </c>
      <c r="II13">
        <v>169</v>
      </c>
      <c r="IJ13">
        <v>174</v>
      </c>
      <c r="IK13">
        <v>184</v>
      </c>
      <c r="IL13">
        <v>172</v>
      </c>
      <c r="IM13">
        <v>184</v>
      </c>
      <c r="IN13">
        <v>195</v>
      </c>
      <c r="IO13">
        <v>197</v>
      </c>
      <c r="IP13">
        <v>201</v>
      </c>
      <c r="IQ13">
        <v>215</v>
      </c>
      <c r="IR13">
        <v>228</v>
      </c>
      <c r="IS13">
        <v>241</v>
      </c>
      <c r="IT13">
        <v>252</v>
      </c>
      <c r="IU13">
        <v>0</v>
      </c>
      <c r="IV13">
        <v>0</v>
      </c>
      <c r="IW13">
        <v>5</v>
      </c>
      <c r="IX13">
        <v>3</v>
      </c>
      <c r="IY13">
        <v>4</v>
      </c>
      <c r="IZ13">
        <v>3</v>
      </c>
      <c r="JA13">
        <v>4</v>
      </c>
      <c r="JB13">
        <v>4</v>
      </c>
      <c r="JC13">
        <v>5</v>
      </c>
      <c r="JD13">
        <v>5</v>
      </c>
      <c r="JE13">
        <v>5</v>
      </c>
      <c r="JF13">
        <v>6</v>
      </c>
      <c r="JG13">
        <v>4</v>
      </c>
      <c r="JH13">
        <v>10</v>
      </c>
      <c r="JI13">
        <v>6</v>
      </c>
      <c r="JJ13">
        <v>8</v>
      </c>
      <c r="JK13">
        <v>8</v>
      </c>
      <c r="JL13">
        <v>9</v>
      </c>
      <c r="JM13">
        <v>9</v>
      </c>
      <c r="JN13">
        <v>13</v>
      </c>
      <c r="JO13">
        <v>11</v>
      </c>
      <c r="JP13">
        <v>8</v>
      </c>
      <c r="JQ13">
        <v>8</v>
      </c>
      <c r="JR13">
        <v>15</v>
      </c>
      <c r="JS13">
        <v>11</v>
      </c>
      <c r="JT13">
        <v>9</v>
      </c>
      <c r="JU13">
        <v>6</v>
      </c>
      <c r="JV13">
        <v>5</v>
      </c>
      <c r="JW13">
        <v>0</v>
      </c>
      <c r="JX13">
        <v>0</v>
      </c>
      <c r="JY13">
        <v>0</v>
      </c>
      <c r="JZ13">
        <v>7</v>
      </c>
      <c r="KA13">
        <v>11</v>
      </c>
      <c r="KB13">
        <v>14</v>
      </c>
      <c r="KC13">
        <v>23</v>
      </c>
      <c r="KD13">
        <v>35</v>
      </c>
      <c r="KE13">
        <v>43</v>
      </c>
      <c r="KF13">
        <v>56</v>
      </c>
      <c r="KG13">
        <v>67</v>
      </c>
      <c r="KH13">
        <v>75</v>
      </c>
      <c r="KI13">
        <v>93</v>
      </c>
      <c r="KJ13">
        <v>102</v>
      </c>
      <c r="KK13">
        <v>119</v>
      </c>
      <c r="KL13">
        <v>132</v>
      </c>
      <c r="KM13">
        <v>149</v>
      </c>
      <c r="KN13">
        <v>167</v>
      </c>
      <c r="KO13">
        <v>183</v>
      </c>
      <c r="KP13">
        <v>209</v>
      </c>
      <c r="KQ13">
        <v>231</v>
      </c>
      <c r="KR13">
        <v>248</v>
      </c>
      <c r="KS13">
        <v>274</v>
      </c>
      <c r="KT13">
        <v>292</v>
      </c>
      <c r="KU13">
        <v>310</v>
      </c>
      <c r="KV13">
        <v>330</v>
      </c>
      <c r="KW13">
        <v>351</v>
      </c>
      <c r="KX13">
        <v>372</v>
      </c>
      <c r="KY13">
        <v>0</v>
      </c>
      <c r="KZ13">
        <v>0</v>
      </c>
      <c r="LA13">
        <v>0</v>
      </c>
      <c r="LB13">
        <v>189</v>
      </c>
      <c r="LC13">
        <v>365</v>
      </c>
      <c r="LD13">
        <v>527</v>
      </c>
      <c r="LE13">
        <v>714</v>
      </c>
      <c r="LF13">
        <v>892</v>
      </c>
      <c r="LG13">
        <v>1079</v>
      </c>
      <c r="LH13">
        <v>1291</v>
      </c>
      <c r="LI13">
        <v>1489</v>
      </c>
      <c r="LJ13">
        <v>1663</v>
      </c>
      <c r="LK13">
        <v>1854</v>
      </c>
      <c r="LL13">
        <v>2009</v>
      </c>
      <c r="LM13">
        <v>2185</v>
      </c>
      <c r="LN13">
        <v>2366</v>
      </c>
      <c r="LO13">
        <v>2549</v>
      </c>
      <c r="LP13">
        <v>2741</v>
      </c>
      <c r="LQ13">
        <v>2924</v>
      </c>
      <c r="LR13">
        <v>3122</v>
      </c>
      <c r="LS13">
        <v>3332</v>
      </c>
      <c r="LT13">
        <v>3500</v>
      </c>
      <c r="LU13">
        <v>3698</v>
      </c>
      <c r="LV13">
        <v>3875</v>
      </c>
      <c r="LW13">
        <v>4061</v>
      </c>
      <c r="LX13">
        <v>4277</v>
      </c>
      <c r="LY13">
        <v>4472</v>
      </c>
      <c r="LZ13">
        <v>4650</v>
      </c>
      <c r="MA13">
        <v>0</v>
      </c>
      <c r="MB13">
        <v>0</v>
      </c>
      <c r="MC13">
        <v>1516</v>
      </c>
      <c r="MD13">
        <v>1560</v>
      </c>
      <c r="ME13">
        <v>1590</v>
      </c>
      <c r="MF13">
        <v>1669</v>
      </c>
      <c r="MG13">
        <v>1695</v>
      </c>
      <c r="MH13">
        <v>1738</v>
      </c>
      <c r="MI13">
        <v>1786</v>
      </c>
      <c r="MJ13">
        <v>1811</v>
      </c>
      <c r="MK13">
        <v>1849</v>
      </c>
      <c r="ML13">
        <v>1877</v>
      </c>
      <c r="MM13">
        <v>1882</v>
      </c>
      <c r="MN13">
        <v>1921</v>
      </c>
      <c r="MO13">
        <v>1946</v>
      </c>
      <c r="MP13">
        <v>1973</v>
      </c>
      <c r="MQ13">
        <v>1964</v>
      </c>
      <c r="MR13">
        <v>1971</v>
      </c>
      <c r="MS13">
        <v>1972</v>
      </c>
      <c r="MT13">
        <v>1970</v>
      </c>
      <c r="MU13">
        <v>1974</v>
      </c>
      <c r="MV13">
        <v>1981</v>
      </c>
      <c r="MW13">
        <v>2018</v>
      </c>
      <c r="MX13">
        <v>2006</v>
      </c>
      <c r="MY13">
        <v>2030</v>
      </c>
      <c r="MZ13">
        <v>2030</v>
      </c>
      <c r="NA13">
        <v>2048</v>
      </c>
      <c r="NB13">
        <v>2063</v>
      </c>
      <c r="NC13">
        <v>0</v>
      </c>
      <c r="ND13">
        <v>0</v>
      </c>
      <c r="NE13">
        <v>0</v>
      </c>
      <c r="NF13">
        <v>28</v>
      </c>
      <c r="NG13">
        <v>63</v>
      </c>
      <c r="NH13">
        <v>96</v>
      </c>
      <c r="NI13">
        <v>142</v>
      </c>
      <c r="NJ13">
        <v>191</v>
      </c>
      <c r="NK13">
        <v>231</v>
      </c>
      <c r="NL13">
        <v>265</v>
      </c>
      <c r="NM13">
        <v>303</v>
      </c>
      <c r="NN13">
        <v>336</v>
      </c>
      <c r="NO13">
        <v>373</v>
      </c>
      <c r="NP13">
        <v>404</v>
      </c>
      <c r="NQ13">
        <v>437</v>
      </c>
      <c r="NR13">
        <v>460</v>
      </c>
      <c r="NS13">
        <v>496</v>
      </c>
      <c r="NT13">
        <v>527</v>
      </c>
      <c r="NU13">
        <v>556</v>
      </c>
      <c r="NV13">
        <v>587</v>
      </c>
      <c r="NW13">
        <v>615</v>
      </c>
      <c r="NX13">
        <v>645</v>
      </c>
      <c r="NY13">
        <v>675</v>
      </c>
      <c r="NZ13">
        <v>711</v>
      </c>
      <c r="OA13">
        <v>740</v>
      </c>
      <c r="OB13">
        <v>777</v>
      </c>
      <c r="OC13">
        <v>814</v>
      </c>
      <c r="OD13">
        <v>844</v>
      </c>
      <c r="OE13">
        <v>0</v>
      </c>
      <c r="OF13">
        <v>0</v>
      </c>
      <c r="OG13">
        <v>2150</v>
      </c>
      <c r="OH13">
        <v>2200</v>
      </c>
      <c r="OI13">
        <v>2275</v>
      </c>
      <c r="OJ13">
        <v>2349</v>
      </c>
      <c r="OK13">
        <v>2406</v>
      </c>
      <c r="OL13">
        <v>2468</v>
      </c>
      <c r="OM13">
        <v>2522</v>
      </c>
      <c r="ON13">
        <v>2572</v>
      </c>
      <c r="OO13">
        <v>2624</v>
      </c>
      <c r="OP13">
        <v>2710</v>
      </c>
      <c r="OQ13">
        <v>2800</v>
      </c>
      <c r="OR13">
        <v>2889</v>
      </c>
      <c r="OS13">
        <v>2949</v>
      </c>
      <c r="OT13">
        <v>3025</v>
      </c>
      <c r="OU13">
        <v>3065</v>
      </c>
      <c r="OV13">
        <v>3139</v>
      </c>
      <c r="OW13">
        <v>3203</v>
      </c>
      <c r="OX13">
        <v>3242</v>
      </c>
      <c r="OY13">
        <v>3286</v>
      </c>
      <c r="OZ13">
        <v>3338</v>
      </c>
      <c r="PA13">
        <v>3415</v>
      </c>
      <c r="PB13">
        <v>3429</v>
      </c>
      <c r="PC13">
        <v>3496</v>
      </c>
      <c r="PD13">
        <v>3535</v>
      </c>
      <c r="PE13">
        <v>3545</v>
      </c>
      <c r="PF13">
        <v>3562</v>
      </c>
      <c r="PG13">
        <v>0</v>
      </c>
      <c r="PH13">
        <v>0</v>
      </c>
      <c r="PI13">
        <v>0</v>
      </c>
      <c r="PJ13">
        <v>72</v>
      </c>
      <c r="PK13">
        <v>144</v>
      </c>
      <c r="PL13">
        <v>204</v>
      </c>
      <c r="PM13">
        <v>284</v>
      </c>
      <c r="PN13">
        <v>365</v>
      </c>
      <c r="PO13">
        <v>442</v>
      </c>
      <c r="PP13">
        <v>532</v>
      </c>
      <c r="PQ13">
        <v>611</v>
      </c>
      <c r="PR13">
        <v>693</v>
      </c>
      <c r="PS13">
        <v>774</v>
      </c>
      <c r="PT13">
        <v>858</v>
      </c>
      <c r="PU13">
        <v>952</v>
      </c>
      <c r="PV13">
        <v>1035</v>
      </c>
      <c r="PW13">
        <v>1158</v>
      </c>
      <c r="PX13">
        <v>1264</v>
      </c>
      <c r="PY13">
        <v>1360</v>
      </c>
      <c r="PZ13">
        <v>1475</v>
      </c>
      <c r="QA13">
        <v>1573</v>
      </c>
      <c r="QB13">
        <v>1694</v>
      </c>
      <c r="QC13">
        <v>1790</v>
      </c>
      <c r="QD13">
        <v>1902</v>
      </c>
      <c r="QE13">
        <v>2019</v>
      </c>
      <c r="QF13">
        <v>2126</v>
      </c>
      <c r="QG13">
        <v>2260</v>
      </c>
      <c r="QH13">
        <v>2387</v>
      </c>
      <c r="QI13">
        <v>0</v>
      </c>
      <c r="QJ13">
        <v>0</v>
      </c>
      <c r="QK13">
        <v>7548</v>
      </c>
      <c r="QL13">
        <v>8132</v>
      </c>
      <c r="QM13">
        <v>8442</v>
      </c>
      <c r="QN13">
        <v>8530</v>
      </c>
      <c r="QO13">
        <v>8521</v>
      </c>
      <c r="QP13">
        <v>8543</v>
      </c>
      <c r="QQ13">
        <v>8552</v>
      </c>
      <c r="QR13">
        <v>8489</v>
      </c>
      <c r="QS13">
        <v>8500</v>
      </c>
      <c r="QT13">
        <v>8476</v>
      </c>
      <c r="QU13">
        <v>8369</v>
      </c>
      <c r="QV13">
        <v>8381</v>
      </c>
      <c r="QW13">
        <v>8419</v>
      </c>
      <c r="QX13">
        <v>8360</v>
      </c>
      <c r="QY13">
        <v>8398</v>
      </c>
      <c r="QZ13">
        <v>8328</v>
      </c>
      <c r="RA13">
        <v>8393</v>
      </c>
      <c r="RB13">
        <v>8379</v>
      </c>
      <c r="RC13">
        <v>8380</v>
      </c>
      <c r="RD13">
        <v>8380</v>
      </c>
      <c r="RE13">
        <v>8369</v>
      </c>
      <c r="RF13">
        <v>8416</v>
      </c>
      <c r="RG13">
        <v>8483</v>
      </c>
      <c r="RH13">
        <v>8479</v>
      </c>
      <c r="RI13">
        <v>8492</v>
      </c>
      <c r="RJ13">
        <v>8533</v>
      </c>
      <c r="RK13">
        <v>0</v>
      </c>
      <c r="RL13">
        <v>0</v>
      </c>
      <c r="RM13">
        <v>8362</v>
      </c>
      <c r="RN13">
        <v>8652</v>
      </c>
      <c r="RO13">
        <v>8981</v>
      </c>
      <c r="RP13">
        <v>9269</v>
      </c>
      <c r="RQ13">
        <v>9576</v>
      </c>
      <c r="RR13">
        <v>9788</v>
      </c>
      <c r="RS13">
        <v>9983</v>
      </c>
      <c r="RT13">
        <v>10179</v>
      </c>
      <c r="RU13">
        <v>10341</v>
      </c>
      <c r="RV13">
        <v>10531</v>
      </c>
      <c r="RW13">
        <v>10760</v>
      </c>
      <c r="RX13">
        <v>10911</v>
      </c>
      <c r="RY13">
        <v>10996</v>
      </c>
      <c r="RZ13">
        <v>11154</v>
      </c>
      <c r="SA13">
        <v>11191</v>
      </c>
      <c r="SB13">
        <v>11321</v>
      </c>
      <c r="SC13">
        <v>11353</v>
      </c>
      <c r="SD13">
        <v>11400</v>
      </c>
      <c r="SE13">
        <v>11473</v>
      </c>
      <c r="SF13">
        <v>11528</v>
      </c>
      <c r="SG13">
        <v>11595</v>
      </c>
      <c r="SH13">
        <v>11664</v>
      </c>
      <c r="SI13">
        <v>11652</v>
      </c>
      <c r="SJ13">
        <v>11680</v>
      </c>
      <c r="SK13">
        <v>11736</v>
      </c>
      <c r="SL13">
        <v>11736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1300000</v>
      </c>
      <c r="SU13">
        <v>1300000</v>
      </c>
      <c r="SV13">
        <v>1280000</v>
      </c>
      <c r="SW13">
        <v>1250000</v>
      </c>
      <c r="SX13">
        <v>1230000</v>
      </c>
      <c r="SY13">
        <v>1200000</v>
      </c>
      <c r="SZ13">
        <v>1180000</v>
      </c>
      <c r="TA13">
        <v>1150000</v>
      </c>
      <c r="TB13">
        <v>1130000</v>
      </c>
      <c r="TC13">
        <v>1100000</v>
      </c>
      <c r="TD13">
        <v>1080000</v>
      </c>
      <c r="TE13">
        <v>1050000</v>
      </c>
      <c r="TF13">
        <v>1020000</v>
      </c>
      <c r="TG13">
        <v>995216.05700000003</v>
      </c>
      <c r="TH13">
        <v>967603.12990000006</v>
      </c>
      <c r="TI13">
        <v>942088.37540000002</v>
      </c>
      <c r="TJ13">
        <v>918318.29610000004</v>
      </c>
      <c r="TK13">
        <v>892514.17929999996</v>
      </c>
      <c r="TL13">
        <v>868756.63540000003</v>
      </c>
      <c r="TM13">
        <v>847699.9388</v>
      </c>
      <c r="TN13">
        <v>825502.7463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222100.8033</v>
      </c>
      <c r="TW13">
        <v>232386.29010000001</v>
      </c>
      <c r="TX13">
        <v>243151.72169999999</v>
      </c>
      <c r="TY13">
        <v>256169.39290000001</v>
      </c>
      <c r="TZ13">
        <v>266231.2206</v>
      </c>
      <c r="UA13">
        <v>275102.95250000001</v>
      </c>
      <c r="UB13">
        <v>279290.43199999997</v>
      </c>
      <c r="UC13">
        <v>286645.16749999998</v>
      </c>
      <c r="UD13">
        <v>293157.6189</v>
      </c>
      <c r="UE13">
        <v>294581.57299999997</v>
      </c>
      <c r="UF13">
        <v>293005.64620000002</v>
      </c>
      <c r="UG13">
        <v>297100.28720000002</v>
      </c>
      <c r="UH13">
        <v>299450.304</v>
      </c>
      <c r="UI13">
        <v>302021.83909999998</v>
      </c>
      <c r="UJ13">
        <v>304337.70980000001</v>
      </c>
      <c r="UK13">
        <v>304248.52110000001</v>
      </c>
      <c r="UL13">
        <v>305861.62699999998</v>
      </c>
      <c r="UM13">
        <v>304139.57059999998</v>
      </c>
      <c r="UN13">
        <v>302521.6458</v>
      </c>
      <c r="UO13">
        <v>299078.40980000002</v>
      </c>
      <c r="UP13">
        <v>294958.66739999998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181428.00169999999</v>
      </c>
      <c r="UY13">
        <v>202770.06280000001</v>
      </c>
      <c r="UZ13">
        <v>198852.66529999999</v>
      </c>
      <c r="VA13">
        <v>212366.9241</v>
      </c>
      <c r="VB13">
        <v>219302.11929999999</v>
      </c>
      <c r="VC13">
        <v>223833.3805</v>
      </c>
      <c r="VD13">
        <v>222614.3021</v>
      </c>
      <c r="VE13">
        <v>240144.87820000001</v>
      </c>
      <c r="VF13">
        <v>259796.12349999999</v>
      </c>
      <c r="VG13">
        <v>273248.34989999997</v>
      </c>
      <c r="VH13">
        <v>273138.46669999999</v>
      </c>
      <c r="VI13">
        <v>280423.37829999998</v>
      </c>
      <c r="VJ13">
        <v>254499.9001</v>
      </c>
      <c r="VK13">
        <v>264325.92920000001</v>
      </c>
      <c r="VL13">
        <v>271968.95419999998</v>
      </c>
      <c r="VM13">
        <v>266755.70809999999</v>
      </c>
      <c r="VN13">
        <v>264244.72590000002</v>
      </c>
      <c r="VO13">
        <v>274417.31180000002</v>
      </c>
      <c r="VP13">
        <v>282533.96750000003</v>
      </c>
      <c r="VQ13">
        <v>289945.01010000001</v>
      </c>
      <c r="VR13">
        <v>294348.55790000001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148016.3316</v>
      </c>
      <c r="WA13">
        <v>179631.47039999999</v>
      </c>
      <c r="WB13">
        <v>174399.4859</v>
      </c>
      <c r="WC13">
        <v>169319.88920000001</v>
      </c>
      <c r="WD13">
        <v>197265.8903</v>
      </c>
      <c r="WE13">
        <v>127680.1879</v>
      </c>
      <c r="WF13">
        <v>309903.36869999999</v>
      </c>
      <c r="WG13">
        <v>180526.23420000001</v>
      </c>
      <c r="WH13">
        <v>233690.91810000001</v>
      </c>
      <c r="WI13">
        <v>226884.38649999999</v>
      </c>
      <c r="WJ13">
        <v>247810.61629999999</v>
      </c>
      <c r="WK13">
        <v>240592.83129999999</v>
      </c>
      <c r="WL13">
        <v>337400.95010000002</v>
      </c>
      <c r="WM13">
        <v>277177.77830000001</v>
      </c>
      <c r="WN13">
        <v>195712.46479999999</v>
      </c>
      <c r="WO13">
        <v>190012.1017</v>
      </c>
      <c r="WP13">
        <v>345895.81630000001</v>
      </c>
      <c r="WQ13">
        <v>246268.86600000001</v>
      </c>
      <c r="WR13">
        <v>195623.9889</v>
      </c>
      <c r="WS13">
        <v>126617.4685</v>
      </c>
      <c r="WT13">
        <v>102441.31759999999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33100000</v>
      </c>
      <c r="ZG13">
        <v>33100000</v>
      </c>
      <c r="ZH13">
        <v>32600000</v>
      </c>
      <c r="ZI13">
        <v>32300000</v>
      </c>
      <c r="ZJ13">
        <v>31800000</v>
      </c>
      <c r="ZK13">
        <v>31000000</v>
      </c>
      <c r="ZL13">
        <v>30700000</v>
      </c>
      <c r="ZM13">
        <v>30200000</v>
      </c>
      <c r="ZN13">
        <v>29700000</v>
      </c>
      <c r="ZO13">
        <v>28700000</v>
      </c>
      <c r="ZP13">
        <v>28000000</v>
      </c>
      <c r="ZQ13">
        <v>27200000</v>
      </c>
      <c r="ZR13">
        <v>26400000</v>
      </c>
      <c r="ZS13">
        <v>25600000</v>
      </c>
      <c r="ZT13">
        <v>25000000</v>
      </c>
      <c r="ZU13">
        <v>24700000</v>
      </c>
      <c r="ZV13">
        <v>23800000</v>
      </c>
      <c r="ZW13">
        <v>23400000</v>
      </c>
      <c r="ZX13">
        <v>22700000</v>
      </c>
      <c r="ZY13">
        <v>22300000</v>
      </c>
      <c r="ZZ13">
        <v>21800000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10300000</v>
      </c>
      <c r="ABK13">
        <v>10200000</v>
      </c>
      <c r="ABL13">
        <v>10100000</v>
      </c>
      <c r="ABM13">
        <v>9980000</v>
      </c>
      <c r="ABN13">
        <v>10000000</v>
      </c>
      <c r="ABO13">
        <v>10000000</v>
      </c>
      <c r="ABP13">
        <v>10100000</v>
      </c>
      <c r="ABQ13">
        <v>9960000</v>
      </c>
      <c r="ABR13">
        <v>9920000</v>
      </c>
      <c r="ABS13">
        <v>9760000</v>
      </c>
      <c r="ABT13">
        <v>9700000</v>
      </c>
      <c r="ABU13">
        <v>9610000</v>
      </c>
      <c r="ABV13">
        <v>9450000</v>
      </c>
      <c r="ABW13">
        <v>9300000</v>
      </c>
      <c r="ABX13">
        <v>9170000</v>
      </c>
      <c r="ABY13">
        <v>9110000</v>
      </c>
      <c r="ABZ13">
        <v>8880000</v>
      </c>
      <c r="ACA13">
        <v>8790000</v>
      </c>
      <c r="ACB13">
        <v>8630000</v>
      </c>
      <c r="ACC13">
        <v>8400000</v>
      </c>
      <c r="ACD13">
        <v>8190000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3070000</v>
      </c>
      <c r="ADO13">
        <v>2980000</v>
      </c>
      <c r="ADP13">
        <v>2870000</v>
      </c>
      <c r="ADQ13">
        <v>2790000</v>
      </c>
      <c r="ADR13">
        <v>2700000</v>
      </c>
      <c r="ADS13">
        <v>2590000</v>
      </c>
      <c r="ADT13">
        <v>2520000</v>
      </c>
      <c r="ADU13">
        <v>2460000</v>
      </c>
      <c r="ADV13">
        <v>2370000</v>
      </c>
      <c r="ADW13">
        <v>2310000</v>
      </c>
      <c r="ADX13">
        <v>2220000</v>
      </c>
      <c r="ADY13">
        <v>2180000</v>
      </c>
      <c r="ADZ13">
        <v>2110000</v>
      </c>
      <c r="AEA13">
        <v>2050000</v>
      </c>
      <c r="AEB13">
        <v>1990000</v>
      </c>
      <c r="AEC13">
        <v>1930000</v>
      </c>
      <c r="AED13">
        <v>1880000</v>
      </c>
      <c r="AEE13">
        <v>1840000</v>
      </c>
      <c r="AEF13">
        <v>1790000</v>
      </c>
      <c r="AEG13">
        <v>1740000</v>
      </c>
      <c r="AEH13">
        <v>1700000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7400000</v>
      </c>
      <c r="AEQ13">
        <v>7320000</v>
      </c>
      <c r="AER13">
        <v>7250000</v>
      </c>
      <c r="AES13">
        <v>7150000</v>
      </c>
      <c r="AET13">
        <v>7070000</v>
      </c>
      <c r="AEU13">
        <v>7010000</v>
      </c>
      <c r="AEV13">
        <v>6910000</v>
      </c>
      <c r="AEW13">
        <v>6760000</v>
      </c>
      <c r="AEX13">
        <v>6650000</v>
      </c>
      <c r="AEY13">
        <v>6480000</v>
      </c>
      <c r="AEZ13">
        <v>6370000</v>
      </c>
      <c r="AFA13">
        <v>6200000</v>
      </c>
      <c r="AFB13">
        <v>6040000</v>
      </c>
      <c r="AFC13">
        <v>5900000</v>
      </c>
      <c r="AFD13">
        <v>5760000</v>
      </c>
      <c r="AFE13">
        <v>5620000</v>
      </c>
      <c r="AFF13">
        <v>5490000</v>
      </c>
      <c r="AFG13">
        <v>5330000</v>
      </c>
      <c r="AFH13">
        <v>5180000</v>
      </c>
      <c r="AFI13">
        <v>5060000</v>
      </c>
      <c r="AFJ13">
        <v>4910000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161.2372426</v>
      </c>
      <c r="AGU13">
        <v>168.70413830000001</v>
      </c>
      <c r="AGV13">
        <v>176.51945670000001</v>
      </c>
      <c r="AGW13">
        <v>185.96982059999999</v>
      </c>
      <c r="AGX13">
        <v>193.27434769999999</v>
      </c>
      <c r="AGY13">
        <v>199.71490789999999</v>
      </c>
      <c r="AGZ13">
        <v>202.7548683</v>
      </c>
      <c r="AHA13">
        <v>208.09414340000001</v>
      </c>
      <c r="AHB13">
        <v>212.8219502</v>
      </c>
      <c r="AHC13">
        <v>213.85569000000001</v>
      </c>
      <c r="AHD13">
        <v>212.7116235</v>
      </c>
      <c r="AHE13">
        <v>215.68418650000001</v>
      </c>
      <c r="AHF13">
        <v>217.3902147</v>
      </c>
      <c r="AHG13">
        <v>219.25705719999999</v>
      </c>
      <c r="AHH13">
        <v>220.93829650000001</v>
      </c>
      <c r="AHI13">
        <v>220.87354869999999</v>
      </c>
      <c r="AHJ13">
        <v>222.04460589999999</v>
      </c>
      <c r="AHK13">
        <v>220.7944545</v>
      </c>
      <c r="AHL13">
        <v>219.619899</v>
      </c>
      <c r="AHM13">
        <v>217.1202327</v>
      </c>
      <c r="AHN13">
        <v>214.129447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20.291751470000001</v>
      </c>
      <c r="AHW13">
        <v>22.67874685</v>
      </c>
      <c r="AHX13">
        <v>22.240606889999999</v>
      </c>
      <c r="AHY13">
        <v>23.752104450000001</v>
      </c>
      <c r="AHZ13">
        <v>24.527768940000001</v>
      </c>
      <c r="AIA13">
        <v>25.034566250000001</v>
      </c>
      <c r="AIB13">
        <v>24.898218870000001</v>
      </c>
      <c r="AIC13">
        <v>26.85892003</v>
      </c>
      <c r="AID13">
        <v>29.056806689999998</v>
      </c>
      <c r="AIE13">
        <v>30.56136626</v>
      </c>
      <c r="AIF13">
        <v>30.549076400000001</v>
      </c>
      <c r="AIG13">
        <v>31.363854799999999</v>
      </c>
      <c r="AIH13">
        <v>28.464452439999999</v>
      </c>
      <c r="AII13">
        <v>29.563441229999999</v>
      </c>
      <c r="AIJ13">
        <v>30.418272689999998</v>
      </c>
      <c r="AIK13">
        <v>29.835198999999999</v>
      </c>
      <c r="AIL13">
        <v>29.55435907</v>
      </c>
      <c r="AIM13">
        <v>30.692108390000001</v>
      </c>
      <c r="AIN13">
        <v>31.59991291</v>
      </c>
      <c r="AIO13">
        <v>32.428798380000003</v>
      </c>
      <c r="AIP13">
        <v>32.92131165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0.81983922399999998</v>
      </c>
      <c r="AIY13">
        <v>0.99495051400000001</v>
      </c>
      <c r="AIZ13">
        <v>0.96597137300000002</v>
      </c>
      <c r="AJA13">
        <v>0.93783628399999996</v>
      </c>
      <c r="AJB13">
        <v>1.092624797</v>
      </c>
      <c r="AJC13">
        <v>0.707200516</v>
      </c>
      <c r="AJD13">
        <v>1.7165061070000001</v>
      </c>
      <c r="AJE13">
        <v>0.99990646999999999</v>
      </c>
      <c r="AJF13">
        <v>1.294377307</v>
      </c>
      <c r="AJG13">
        <v>1.256676997</v>
      </c>
      <c r="AJH13">
        <v>1.372584099</v>
      </c>
      <c r="AJI13">
        <v>1.3326059219999999</v>
      </c>
      <c r="AJJ13">
        <v>1.868810893</v>
      </c>
      <c r="AJK13">
        <v>1.5352441990000001</v>
      </c>
      <c r="AJL13">
        <v>1.084020617</v>
      </c>
      <c r="AJM13">
        <v>1.0524472010000001</v>
      </c>
      <c r="AJN13">
        <v>1.915862623</v>
      </c>
      <c r="AJO13">
        <v>1.3640445859999999</v>
      </c>
      <c r="AJP13">
        <v>1.0835305630000001</v>
      </c>
      <c r="AJQ13">
        <v>0.70131427999999996</v>
      </c>
      <c r="AJR13">
        <v>0.56740637500000002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204.7394285</v>
      </c>
      <c r="AKA13">
        <v>142.34347349999999</v>
      </c>
      <c r="AKB13">
        <v>204.02341150000001</v>
      </c>
      <c r="AKC13">
        <v>157.47881229999999</v>
      </c>
      <c r="AKD13">
        <v>133.86657149999999</v>
      </c>
      <c r="AKE13">
        <v>264.01445669999998</v>
      </c>
      <c r="AKF13">
        <v>140.40276119999999</v>
      </c>
      <c r="AKG13">
        <v>228.13213880000001</v>
      </c>
      <c r="AKH13">
        <v>149.23838309999999</v>
      </c>
      <c r="AKI13">
        <v>245.75538610000001</v>
      </c>
      <c r="AKJ13">
        <v>198.31846809999999</v>
      </c>
      <c r="AKK13">
        <v>196.0266574</v>
      </c>
      <c r="AKL13">
        <v>310.48230799999999</v>
      </c>
      <c r="AKM13">
        <v>238.42294419999999</v>
      </c>
      <c r="AKN13">
        <v>138.85107450000001</v>
      </c>
      <c r="AKO13">
        <v>236.55055440000001</v>
      </c>
      <c r="AKP13">
        <v>190.28989989999999</v>
      </c>
      <c r="AKQ13">
        <v>161.243393</v>
      </c>
      <c r="AKR13">
        <v>160.1947443</v>
      </c>
      <c r="AKS13">
        <v>173.0467136</v>
      </c>
      <c r="AKT13">
        <v>168.0439217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112.3424996</v>
      </c>
      <c r="AME13">
        <v>112.08268870000001</v>
      </c>
      <c r="AMF13">
        <v>110.3413547</v>
      </c>
      <c r="AMG13">
        <v>109.3753731</v>
      </c>
      <c r="AMH13">
        <v>107.7977471</v>
      </c>
      <c r="AMI13">
        <v>104.9367975</v>
      </c>
      <c r="AMJ13">
        <v>103.99161599999999</v>
      </c>
      <c r="AMK13">
        <v>102.27666859999999</v>
      </c>
      <c r="AML13">
        <v>100.6754543</v>
      </c>
      <c r="AMM13">
        <v>97.297296169999996</v>
      </c>
      <c r="AMN13">
        <v>94.800076489999995</v>
      </c>
      <c r="AMO13">
        <v>92.085605770000001</v>
      </c>
      <c r="AMP13">
        <v>89.312827830000003</v>
      </c>
      <c r="AMQ13">
        <v>86.887547249999997</v>
      </c>
      <c r="AMR13">
        <v>84.655979729999999</v>
      </c>
      <c r="AMS13">
        <v>83.72537509</v>
      </c>
      <c r="AMT13">
        <v>80.803401629999996</v>
      </c>
      <c r="AMU13">
        <v>79.388487600000005</v>
      </c>
      <c r="AMV13">
        <v>77.076201560000001</v>
      </c>
      <c r="AMW13">
        <v>75.494792090000004</v>
      </c>
      <c r="AMX13">
        <v>73.832749969999995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310.36285550000002</v>
      </c>
      <c r="ANG13">
        <v>309.285979</v>
      </c>
      <c r="ANH13">
        <v>197.7325276</v>
      </c>
      <c r="ANI13">
        <v>187.3634836</v>
      </c>
      <c r="ANJ13">
        <v>166.7197055</v>
      </c>
      <c r="ANK13">
        <v>175.05073809999999</v>
      </c>
      <c r="ANL13">
        <v>174.98059140000001</v>
      </c>
      <c r="ANM13">
        <v>161.57162679999999</v>
      </c>
      <c r="ANN13">
        <v>125.4650834</v>
      </c>
      <c r="ANO13">
        <v>145.2101395</v>
      </c>
      <c r="ANP13">
        <v>138.6133336</v>
      </c>
      <c r="ANQ13">
        <v>136.57098869999999</v>
      </c>
      <c r="ANR13">
        <v>126.5647252</v>
      </c>
      <c r="ANS13">
        <v>96.478136280000001</v>
      </c>
      <c r="ANT13">
        <v>110.78980850000001</v>
      </c>
      <c r="ANU13">
        <v>87.338734950000003</v>
      </c>
      <c r="ANV13">
        <v>110.65291929999999</v>
      </c>
      <c r="ANW13">
        <v>114.5123114</v>
      </c>
      <c r="ANX13">
        <v>116.6974147</v>
      </c>
      <c r="ANY13">
        <v>83.529689520000005</v>
      </c>
      <c r="ANZ13">
        <v>80.606457129999995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90.833719110000004</v>
      </c>
      <c r="AOI13">
        <v>90.117637639999998</v>
      </c>
      <c r="AOJ13">
        <v>89.22744471</v>
      </c>
      <c r="AOK13">
        <v>88.380020419999994</v>
      </c>
      <c r="AOL13">
        <v>88.618079320000007</v>
      </c>
      <c r="AOM13">
        <v>88.894286570000006</v>
      </c>
      <c r="AON13">
        <v>89.048402879999998</v>
      </c>
      <c r="AOO13">
        <v>88.250289879999997</v>
      </c>
      <c r="AOP13">
        <v>87.887987989999999</v>
      </c>
      <c r="AOQ13">
        <v>86.456449719999995</v>
      </c>
      <c r="AOR13">
        <v>85.964869780000001</v>
      </c>
      <c r="AOS13">
        <v>85.162697260000002</v>
      </c>
      <c r="AOT13">
        <v>83.688976210000007</v>
      </c>
      <c r="AOU13">
        <v>82.354167039999993</v>
      </c>
      <c r="AOV13">
        <v>81.220774680000005</v>
      </c>
      <c r="AOW13">
        <v>80.674127740000003</v>
      </c>
      <c r="AOX13">
        <v>78.645491480000004</v>
      </c>
      <c r="AOY13">
        <v>77.846760560000007</v>
      </c>
      <c r="AOZ13">
        <v>76.422512990000001</v>
      </c>
      <c r="APA13">
        <v>74.406505969999998</v>
      </c>
      <c r="APB13">
        <v>72.585748899999999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758.05814410000005</v>
      </c>
      <c r="APK13">
        <v>802.44223439999996</v>
      </c>
      <c r="APL13">
        <v>762.02572339999995</v>
      </c>
      <c r="APM13">
        <v>760.964652</v>
      </c>
      <c r="APN13">
        <v>692.94042360000003</v>
      </c>
      <c r="APO13">
        <v>698.28466830000002</v>
      </c>
      <c r="APP13">
        <v>666.13072599999998</v>
      </c>
      <c r="APQ13">
        <v>818.69859080000003</v>
      </c>
      <c r="APR13">
        <v>705.23684049999997</v>
      </c>
      <c r="APS13">
        <v>955.74730550000004</v>
      </c>
      <c r="APT13">
        <v>780.96644309999999</v>
      </c>
      <c r="APU13">
        <v>635.64720750000004</v>
      </c>
      <c r="APV13">
        <v>789.42603859999997</v>
      </c>
      <c r="APW13">
        <v>671.58233359999997</v>
      </c>
      <c r="APX13">
        <v>727.15767040000003</v>
      </c>
      <c r="APY13">
        <v>587.62000999999998</v>
      </c>
      <c r="APZ13">
        <v>677.10109320000004</v>
      </c>
      <c r="AQA13">
        <v>633.50634969999999</v>
      </c>
      <c r="AQB13">
        <v>603.04256980000002</v>
      </c>
      <c r="AQC13">
        <v>719.61081820000004</v>
      </c>
      <c r="AQD13">
        <v>677.23965699999997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106.0711998</v>
      </c>
      <c r="ARO13">
        <v>105.0333862</v>
      </c>
      <c r="ARP13">
        <v>103.9762585</v>
      </c>
      <c r="ARQ13">
        <v>102.5544204</v>
      </c>
      <c r="ARR13">
        <v>101.39679649999999</v>
      </c>
      <c r="ARS13">
        <v>100.5841774</v>
      </c>
      <c r="ART13">
        <v>99.024971949999994</v>
      </c>
      <c r="ARU13">
        <v>96.889715069999994</v>
      </c>
      <c r="ARV13">
        <v>95.419330049999999</v>
      </c>
      <c r="ARW13">
        <v>92.947431690000002</v>
      </c>
      <c r="ARX13">
        <v>91.288498480000001</v>
      </c>
      <c r="ARY13">
        <v>88.880131109999994</v>
      </c>
      <c r="ARZ13">
        <v>86.648624990000002</v>
      </c>
      <c r="ASA13">
        <v>84.663573029999995</v>
      </c>
      <c r="ASB13">
        <v>82.59168803</v>
      </c>
      <c r="ASC13">
        <v>80.652141409999999</v>
      </c>
      <c r="ASD13">
        <v>78.769018900000006</v>
      </c>
      <c r="ASE13">
        <v>76.396097879999999</v>
      </c>
      <c r="ASF13">
        <v>74.349203209999999</v>
      </c>
      <c r="ASG13">
        <v>72.529778629999996</v>
      </c>
      <c r="ASH13">
        <v>70.417260810000002</v>
      </c>
    </row>
    <row r="14" spans="1:1178" x14ac:dyDescent="0.25">
      <c r="A14">
        <v>10</v>
      </c>
      <c r="B14">
        <v>22400</v>
      </c>
      <c r="C14">
        <v>0</v>
      </c>
      <c r="D14">
        <v>0</v>
      </c>
      <c r="E14">
        <v>0</v>
      </c>
      <c r="F14">
        <v>242</v>
      </c>
      <c r="G14">
        <v>247</v>
      </c>
      <c r="H14">
        <v>246</v>
      </c>
      <c r="I14">
        <v>282</v>
      </c>
      <c r="J14">
        <v>265</v>
      </c>
      <c r="K14">
        <v>283</v>
      </c>
      <c r="L14">
        <v>291</v>
      </c>
      <c r="M14">
        <v>300</v>
      </c>
      <c r="N14">
        <v>277</v>
      </c>
      <c r="O14">
        <v>267</v>
      </c>
      <c r="P14">
        <v>274</v>
      </c>
      <c r="Q14">
        <v>266</v>
      </c>
      <c r="R14">
        <v>305</v>
      </c>
      <c r="S14">
        <v>324</v>
      </c>
      <c r="T14">
        <v>282</v>
      </c>
      <c r="U14">
        <v>317</v>
      </c>
      <c r="V14">
        <v>326</v>
      </c>
      <c r="W14">
        <v>329</v>
      </c>
      <c r="X14">
        <v>271</v>
      </c>
      <c r="Y14">
        <v>295</v>
      </c>
      <c r="Z14">
        <v>296</v>
      </c>
      <c r="AA14">
        <v>272</v>
      </c>
      <c r="AB14">
        <v>298</v>
      </c>
      <c r="AC14">
        <v>319</v>
      </c>
      <c r="AD14">
        <v>310</v>
      </c>
      <c r="AE14">
        <v>0</v>
      </c>
      <c r="AF14">
        <v>0</v>
      </c>
      <c r="AG14">
        <v>0</v>
      </c>
      <c r="AH14">
        <v>60</v>
      </c>
      <c r="AI14">
        <v>59</v>
      </c>
      <c r="AJ14">
        <v>71</v>
      </c>
      <c r="AK14">
        <v>76</v>
      </c>
      <c r="AL14">
        <v>74</v>
      </c>
      <c r="AM14">
        <v>84</v>
      </c>
      <c r="AN14">
        <v>90</v>
      </c>
      <c r="AO14">
        <v>89</v>
      </c>
      <c r="AP14">
        <v>86</v>
      </c>
      <c r="AQ14">
        <v>93</v>
      </c>
      <c r="AR14">
        <v>87</v>
      </c>
      <c r="AS14">
        <v>88</v>
      </c>
      <c r="AT14">
        <v>121</v>
      </c>
      <c r="AU14">
        <v>120</v>
      </c>
      <c r="AV14">
        <v>117</v>
      </c>
      <c r="AW14">
        <v>131</v>
      </c>
      <c r="AX14">
        <v>161</v>
      </c>
      <c r="AY14">
        <v>155</v>
      </c>
      <c r="AZ14">
        <v>149</v>
      </c>
      <c r="BA14">
        <v>162</v>
      </c>
      <c r="BB14">
        <v>171</v>
      </c>
      <c r="BC14">
        <v>171</v>
      </c>
      <c r="BD14">
        <v>166</v>
      </c>
      <c r="BE14">
        <v>155</v>
      </c>
      <c r="BF14">
        <v>165</v>
      </c>
      <c r="BG14">
        <v>0</v>
      </c>
      <c r="BH14">
        <v>0</v>
      </c>
      <c r="BI14">
        <v>0</v>
      </c>
      <c r="BJ14">
        <v>111</v>
      </c>
      <c r="BK14">
        <v>113</v>
      </c>
      <c r="BL14">
        <v>96</v>
      </c>
      <c r="BM14">
        <v>115</v>
      </c>
      <c r="BN14">
        <v>113</v>
      </c>
      <c r="BO14">
        <v>120</v>
      </c>
      <c r="BP14">
        <v>123</v>
      </c>
      <c r="BQ14">
        <v>122</v>
      </c>
      <c r="BR14">
        <v>127</v>
      </c>
      <c r="BS14">
        <v>132</v>
      </c>
      <c r="BT14">
        <v>142</v>
      </c>
      <c r="BU14">
        <v>135</v>
      </c>
      <c r="BV14">
        <v>127</v>
      </c>
      <c r="BW14">
        <v>136</v>
      </c>
      <c r="BX14">
        <v>141</v>
      </c>
      <c r="BY14">
        <v>142</v>
      </c>
      <c r="BZ14">
        <v>139</v>
      </c>
      <c r="CA14">
        <v>150</v>
      </c>
      <c r="CB14">
        <v>169</v>
      </c>
      <c r="CC14">
        <v>155</v>
      </c>
      <c r="CD14">
        <v>159</v>
      </c>
      <c r="CE14">
        <v>178</v>
      </c>
      <c r="CF14">
        <v>154</v>
      </c>
      <c r="CG14">
        <v>176</v>
      </c>
      <c r="CH14">
        <v>140</v>
      </c>
      <c r="CI14">
        <v>0</v>
      </c>
      <c r="CJ14">
        <v>0</v>
      </c>
      <c r="CK14">
        <v>0</v>
      </c>
      <c r="CL14">
        <v>50</v>
      </c>
      <c r="CM14">
        <v>61</v>
      </c>
      <c r="CN14">
        <v>50</v>
      </c>
      <c r="CO14">
        <v>46</v>
      </c>
      <c r="CP14">
        <v>46</v>
      </c>
      <c r="CQ14">
        <v>55</v>
      </c>
      <c r="CR14">
        <v>63</v>
      </c>
      <c r="CS14">
        <v>53</v>
      </c>
      <c r="CT14">
        <v>50</v>
      </c>
      <c r="CU14">
        <v>53</v>
      </c>
      <c r="CV14">
        <v>56</v>
      </c>
      <c r="CW14">
        <v>51</v>
      </c>
      <c r="CX14">
        <v>55</v>
      </c>
      <c r="CY14">
        <v>57</v>
      </c>
      <c r="CZ14">
        <v>58</v>
      </c>
      <c r="DA14">
        <v>47</v>
      </c>
      <c r="DB14">
        <v>58</v>
      </c>
      <c r="DC14">
        <v>67</v>
      </c>
      <c r="DD14">
        <v>66</v>
      </c>
      <c r="DE14">
        <v>64</v>
      </c>
      <c r="DF14">
        <v>59</v>
      </c>
      <c r="DG14">
        <v>71</v>
      </c>
      <c r="DH14">
        <v>74</v>
      </c>
      <c r="DI14">
        <v>73</v>
      </c>
      <c r="DJ14">
        <v>75</v>
      </c>
      <c r="DK14">
        <v>0</v>
      </c>
      <c r="DL14">
        <v>0</v>
      </c>
      <c r="DM14">
        <v>0</v>
      </c>
      <c r="DN14">
        <v>3</v>
      </c>
      <c r="DO14">
        <v>3</v>
      </c>
      <c r="DP14">
        <v>5</v>
      </c>
      <c r="DQ14">
        <v>2</v>
      </c>
      <c r="DR14">
        <v>0</v>
      </c>
      <c r="DS14">
        <v>1</v>
      </c>
      <c r="DT14">
        <v>3</v>
      </c>
      <c r="DU14">
        <v>6</v>
      </c>
      <c r="DV14">
        <v>2</v>
      </c>
      <c r="DW14">
        <v>2</v>
      </c>
      <c r="DX14">
        <v>2</v>
      </c>
      <c r="DY14">
        <v>9</v>
      </c>
      <c r="DZ14">
        <v>6</v>
      </c>
      <c r="EA14">
        <v>6</v>
      </c>
      <c r="EB14">
        <v>4</v>
      </c>
      <c r="EC14">
        <v>9</v>
      </c>
      <c r="ED14">
        <v>2</v>
      </c>
      <c r="EE14">
        <v>3</v>
      </c>
      <c r="EF14">
        <v>9</v>
      </c>
      <c r="EG14">
        <v>3</v>
      </c>
      <c r="EH14">
        <v>4</v>
      </c>
      <c r="EI14">
        <v>5</v>
      </c>
      <c r="EJ14">
        <v>6</v>
      </c>
      <c r="EK14">
        <v>8</v>
      </c>
      <c r="EL14">
        <v>11</v>
      </c>
      <c r="EM14">
        <v>0</v>
      </c>
      <c r="EN14">
        <v>0</v>
      </c>
      <c r="EO14">
        <v>0</v>
      </c>
      <c r="EP14">
        <v>0</v>
      </c>
      <c r="EQ14">
        <v>15</v>
      </c>
      <c r="ER14">
        <v>20</v>
      </c>
      <c r="ES14">
        <v>5</v>
      </c>
      <c r="ET14">
        <v>20</v>
      </c>
      <c r="EU14">
        <v>10</v>
      </c>
      <c r="EV14">
        <v>0</v>
      </c>
      <c r="EW14">
        <v>5</v>
      </c>
      <c r="EX14">
        <v>35</v>
      </c>
      <c r="EY14">
        <v>10</v>
      </c>
      <c r="EZ14">
        <v>15</v>
      </c>
      <c r="FA14">
        <v>10</v>
      </c>
      <c r="FB14">
        <v>25</v>
      </c>
      <c r="FC14">
        <v>30</v>
      </c>
      <c r="FD14">
        <v>25</v>
      </c>
      <c r="FE14">
        <v>30</v>
      </c>
      <c r="FF14">
        <v>35</v>
      </c>
      <c r="FG14">
        <v>10</v>
      </c>
      <c r="FH14">
        <v>25</v>
      </c>
      <c r="FI14">
        <v>35</v>
      </c>
      <c r="FJ14">
        <v>15</v>
      </c>
      <c r="FK14">
        <v>30</v>
      </c>
      <c r="FL14">
        <v>15</v>
      </c>
      <c r="FM14">
        <v>35</v>
      </c>
      <c r="FN14">
        <v>25</v>
      </c>
      <c r="FO14">
        <v>0</v>
      </c>
      <c r="FP14">
        <v>0</v>
      </c>
      <c r="FQ14">
        <v>7570</v>
      </c>
      <c r="FR14">
        <v>7697</v>
      </c>
      <c r="FS14">
        <v>7818</v>
      </c>
      <c r="FT14">
        <v>7916</v>
      </c>
      <c r="FU14">
        <v>7995</v>
      </c>
      <c r="FV14">
        <v>8087</v>
      </c>
      <c r="FW14">
        <v>8217</v>
      </c>
      <c r="FX14">
        <v>8286</v>
      </c>
      <c r="FY14">
        <v>8322</v>
      </c>
      <c r="FZ14">
        <v>8465</v>
      </c>
      <c r="GA14">
        <v>8500</v>
      </c>
      <c r="GB14">
        <v>8532</v>
      </c>
      <c r="GC14">
        <v>8591</v>
      </c>
      <c r="GD14">
        <v>8699</v>
      </c>
      <c r="GE14">
        <v>8704</v>
      </c>
      <c r="GF14">
        <v>8723</v>
      </c>
      <c r="GG14">
        <v>8724</v>
      </c>
      <c r="GH14">
        <v>8762</v>
      </c>
      <c r="GI14">
        <v>8800</v>
      </c>
      <c r="GJ14">
        <v>8821</v>
      </c>
      <c r="GK14">
        <v>8820</v>
      </c>
      <c r="GL14">
        <v>8804</v>
      </c>
      <c r="GM14">
        <v>8817</v>
      </c>
      <c r="GN14">
        <v>8828</v>
      </c>
      <c r="GO14">
        <v>8808</v>
      </c>
      <c r="GP14">
        <v>8764</v>
      </c>
      <c r="GQ14">
        <v>0</v>
      </c>
      <c r="GR14">
        <v>0</v>
      </c>
      <c r="GS14">
        <v>660</v>
      </c>
      <c r="GT14">
        <v>783</v>
      </c>
      <c r="GU14">
        <v>914</v>
      </c>
      <c r="GV14">
        <v>1061</v>
      </c>
      <c r="GW14">
        <v>1227</v>
      </c>
      <c r="GX14">
        <v>1371</v>
      </c>
      <c r="GY14">
        <v>1498</v>
      </c>
      <c r="GZ14">
        <v>1629</v>
      </c>
      <c r="HA14">
        <v>1771</v>
      </c>
      <c r="HB14">
        <v>1913</v>
      </c>
      <c r="HC14">
        <v>2052</v>
      </c>
      <c r="HD14">
        <v>2166</v>
      </c>
      <c r="HE14">
        <v>2254</v>
      </c>
      <c r="HF14">
        <v>2355</v>
      </c>
      <c r="HG14">
        <v>2443</v>
      </c>
      <c r="HH14">
        <v>2524</v>
      </c>
      <c r="HI14">
        <v>2622</v>
      </c>
      <c r="HJ14">
        <v>2669</v>
      </c>
      <c r="HK14">
        <v>2744</v>
      </c>
      <c r="HL14">
        <v>2837</v>
      </c>
      <c r="HM14">
        <v>2909</v>
      </c>
      <c r="HN14">
        <v>2966</v>
      </c>
      <c r="HO14">
        <v>3029</v>
      </c>
      <c r="HP14">
        <v>3097</v>
      </c>
      <c r="HQ14">
        <v>3170</v>
      </c>
      <c r="HR14">
        <v>3208</v>
      </c>
      <c r="HS14">
        <v>0</v>
      </c>
      <c r="HT14">
        <v>0</v>
      </c>
      <c r="HU14">
        <v>68</v>
      </c>
      <c r="HV14">
        <v>73</v>
      </c>
      <c r="HW14">
        <v>78</v>
      </c>
      <c r="HX14">
        <v>86</v>
      </c>
      <c r="HY14">
        <v>89</v>
      </c>
      <c r="HZ14">
        <v>98</v>
      </c>
      <c r="IA14">
        <v>109</v>
      </c>
      <c r="IB14">
        <v>123</v>
      </c>
      <c r="IC14">
        <v>126</v>
      </c>
      <c r="ID14">
        <v>128</v>
      </c>
      <c r="IE14">
        <v>140</v>
      </c>
      <c r="IF14">
        <v>146</v>
      </c>
      <c r="IG14">
        <v>153</v>
      </c>
      <c r="IH14">
        <v>160</v>
      </c>
      <c r="II14">
        <v>169</v>
      </c>
      <c r="IJ14">
        <v>186</v>
      </c>
      <c r="IK14">
        <v>193</v>
      </c>
      <c r="IL14">
        <v>208</v>
      </c>
      <c r="IM14">
        <v>214</v>
      </c>
      <c r="IN14">
        <v>212</v>
      </c>
      <c r="IO14">
        <v>225</v>
      </c>
      <c r="IP14">
        <v>235</v>
      </c>
      <c r="IQ14">
        <v>246</v>
      </c>
      <c r="IR14">
        <v>254</v>
      </c>
      <c r="IS14">
        <v>262</v>
      </c>
      <c r="IT14">
        <v>273</v>
      </c>
      <c r="IU14">
        <v>0</v>
      </c>
      <c r="IV14">
        <v>0</v>
      </c>
      <c r="IW14">
        <v>3</v>
      </c>
      <c r="IX14">
        <v>3</v>
      </c>
      <c r="IY14">
        <v>4</v>
      </c>
      <c r="IZ14">
        <v>4</v>
      </c>
      <c r="JA14">
        <v>2</v>
      </c>
      <c r="JB14">
        <v>4</v>
      </c>
      <c r="JC14">
        <v>2</v>
      </c>
      <c r="JD14">
        <v>2</v>
      </c>
      <c r="JE14">
        <v>5</v>
      </c>
      <c r="JF14">
        <v>5</v>
      </c>
      <c r="JG14">
        <v>7</v>
      </c>
      <c r="JH14">
        <v>8</v>
      </c>
      <c r="JI14">
        <v>9</v>
      </c>
      <c r="JJ14">
        <v>9</v>
      </c>
      <c r="JK14">
        <v>13</v>
      </c>
      <c r="JL14">
        <v>12</v>
      </c>
      <c r="JM14">
        <v>13</v>
      </c>
      <c r="JN14">
        <v>10</v>
      </c>
      <c r="JO14">
        <v>13</v>
      </c>
      <c r="JP14">
        <v>16</v>
      </c>
      <c r="JQ14">
        <v>14</v>
      </c>
      <c r="JR14">
        <v>20</v>
      </c>
      <c r="JS14">
        <v>11</v>
      </c>
      <c r="JT14">
        <v>6</v>
      </c>
      <c r="JU14">
        <v>6</v>
      </c>
      <c r="JV14">
        <v>5</v>
      </c>
      <c r="JW14">
        <v>0</v>
      </c>
      <c r="JX14">
        <v>0</v>
      </c>
      <c r="JY14">
        <v>0</v>
      </c>
      <c r="JZ14">
        <v>11</v>
      </c>
      <c r="KA14">
        <v>17</v>
      </c>
      <c r="KB14">
        <v>26</v>
      </c>
      <c r="KC14">
        <v>35</v>
      </c>
      <c r="KD14">
        <v>45</v>
      </c>
      <c r="KE14">
        <v>58</v>
      </c>
      <c r="KF14">
        <v>67</v>
      </c>
      <c r="KG14">
        <v>78</v>
      </c>
      <c r="KH14">
        <v>95</v>
      </c>
      <c r="KI14">
        <v>104</v>
      </c>
      <c r="KJ14">
        <v>119</v>
      </c>
      <c r="KK14">
        <v>141</v>
      </c>
      <c r="KL14">
        <v>158</v>
      </c>
      <c r="KM14">
        <v>173</v>
      </c>
      <c r="KN14">
        <v>191</v>
      </c>
      <c r="KO14">
        <v>219</v>
      </c>
      <c r="KP14">
        <v>243</v>
      </c>
      <c r="KQ14">
        <v>266</v>
      </c>
      <c r="KR14">
        <v>290</v>
      </c>
      <c r="KS14">
        <v>316</v>
      </c>
      <c r="KT14">
        <v>340</v>
      </c>
      <c r="KU14">
        <v>373</v>
      </c>
      <c r="KV14">
        <v>394</v>
      </c>
      <c r="KW14">
        <v>422</v>
      </c>
      <c r="KX14">
        <v>445</v>
      </c>
      <c r="KY14">
        <v>0</v>
      </c>
      <c r="KZ14">
        <v>0</v>
      </c>
      <c r="LA14">
        <v>0</v>
      </c>
      <c r="LB14">
        <v>174</v>
      </c>
      <c r="LC14">
        <v>369</v>
      </c>
      <c r="LD14">
        <v>558</v>
      </c>
      <c r="LE14">
        <v>721</v>
      </c>
      <c r="LF14">
        <v>898</v>
      </c>
      <c r="LG14">
        <v>1075</v>
      </c>
      <c r="LH14">
        <v>1253</v>
      </c>
      <c r="LI14">
        <v>1435</v>
      </c>
      <c r="LJ14">
        <v>1598</v>
      </c>
      <c r="LK14">
        <v>1766</v>
      </c>
      <c r="LL14">
        <v>1930</v>
      </c>
      <c r="LM14">
        <v>2125</v>
      </c>
      <c r="LN14">
        <v>2311</v>
      </c>
      <c r="LO14">
        <v>2475</v>
      </c>
      <c r="LP14">
        <v>2630</v>
      </c>
      <c r="LQ14">
        <v>2807</v>
      </c>
      <c r="LR14">
        <v>3002</v>
      </c>
      <c r="LS14">
        <v>3174</v>
      </c>
      <c r="LT14">
        <v>3351</v>
      </c>
      <c r="LU14">
        <v>3537</v>
      </c>
      <c r="LV14">
        <v>3731</v>
      </c>
      <c r="LW14">
        <v>3901</v>
      </c>
      <c r="LX14">
        <v>4081</v>
      </c>
      <c r="LY14">
        <v>4286</v>
      </c>
      <c r="LZ14">
        <v>4492</v>
      </c>
      <c r="MA14">
        <v>0</v>
      </c>
      <c r="MB14">
        <v>0</v>
      </c>
      <c r="MC14">
        <v>1417</v>
      </c>
      <c r="MD14">
        <v>1452</v>
      </c>
      <c r="ME14">
        <v>1458</v>
      </c>
      <c r="MF14">
        <v>1504</v>
      </c>
      <c r="MG14">
        <v>1528</v>
      </c>
      <c r="MH14">
        <v>1523</v>
      </c>
      <c r="MI14">
        <v>1519</v>
      </c>
      <c r="MJ14">
        <v>1513</v>
      </c>
      <c r="MK14">
        <v>1509</v>
      </c>
      <c r="ML14">
        <v>1508</v>
      </c>
      <c r="MM14">
        <v>1496</v>
      </c>
      <c r="MN14">
        <v>1495</v>
      </c>
      <c r="MO14">
        <v>1477</v>
      </c>
      <c r="MP14">
        <v>1482</v>
      </c>
      <c r="MQ14">
        <v>1470</v>
      </c>
      <c r="MR14">
        <v>1457</v>
      </c>
      <c r="MS14">
        <v>1472</v>
      </c>
      <c r="MT14">
        <v>1460</v>
      </c>
      <c r="MU14">
        <v>1482</v>
      </c>
      <c r="MV14">
        <v>1475</v>
      </c>
      <c r="MW14">
        <v>1467</v>
      </c>
      <c r="MX14">
        <v>1426</v>
      </c>
      <c r="MY14">
        <v>1409</v>
      </c>
      <c r="MZ14">
        <v>1396</v>
      </c>
      <c r="NA14">
        <v>1374</v>
      </c>
      <c r="NB14">
        <v>1315</v>
      </c>
      <c r="NC14">
        <v>0</v>
      </c>
      <c r="ND14">
        <v>0</v>
      </c>
      <c r="NE14">
        <v>0</v>
      </c>
      <c r="NF14">
        <v>53</v>
      </c>
      <c r="NG14">
        <v>116</v>
      </c>
      <c r="NH14">
        <v>173</v>
      </c>
      <c r="NI14">
        <v>238</v>
      </c>
      <c r="NJ14">
        <v>302</v>
      </c>
      <c r="NK14">
        <v>353</v>
      </c>
      <c r="NL14">
        <v>418</v>
      </c>
      <c r="NM14">
        <v>478</v>
      </c>
      <c r="NN14">
        <v>527</v>
      </c>
      <c r="NO14">
        <v>585</v>
      </c>
      <c r="NP14">
        <v>631</v>
      </c>
      <c r="NQ14">
        <v>692</v>
      </c>
      <c r="NR14">
        <v>733</v>
      </c>
      <c r="NS14">
        <v>791</v>
      </c>
      <c r="NT14">
        <v>851</v>
      </c>
      <c r="NU14">
        <v>895</v>
      </c>
      <c r="NV14">
        <v>950</v>
      </c>
      <c r="NW14">
        <v>992</v>
      </c>
      <c r="NX14">
        <v>1034</v>
      </c>
      <c r="NY14">
        <v>1081</v>
      </c>
      <c r="NZ14">
        <v>1130</v>
      </c>
      <c r="OA14">
        <v>1178</v>
      </c>
      <c r="OB14">
        <v>1219</v>
      </c>
      <c r="OC14">
        <v>1271</v>
      </c>
      <c r="OD14">
        <v>1314</v>
      </c>
      <c r="OE14">
        <v>0</v>
      </c>
      <c r="OF14">
        <v>0</v>
      </c>
      <c r="OG14">
        <v>2127</v>
      </c>
      <c r="OH14">
        <v>2251</v>
      </c>
      <c r="OI14">
        <v>2382</v>
      </c>
      <c r="OJ14">
        <v>2518</v>
      </c>
      <c r="OK14">
        <v>2670</v>
      </c>
      <c r="OL14">
        <v>2827</v>
      </c>
      <c r="OM14">
        <v>2972</v>
      </c>
      <c r="ON14">
        <v>3074</v>
      </c>
      <c r="OO14">
        <v>3161</v>
      </c>
      <c r="OP14">
        <v>3278</v>
      </c>
      <c r="OQ14">
        <v>3396</v>
      </c>
      <c r="OR14">
        <v>3510</v>
      </c>
      <c r="OS14">
        <v>3637</v>
      </c>
      <c r="OT14">
        <v>3751</v>
      </c>
      <c r="OU14">
        <v>3831</v>
      </c>
      <c r="OV14">
        <v>3914</v>
      </c>
      <c r="OW14">
        <v>4033</v>
      </c>
      <c r="OX14">
        <v>4090</v>
      </c>
      <c r="OY14">
        <v>4124</v>
      </c>
      <c r="OZ14">
        <v>4211</v>
      </c>
      <c r="PA14">
        <v>4252</v>
      </c>
      <c r="PB14">
        <v>4267</v>
      </c>
      <c r="PC14">
        <v>4347</v>
      </c>
      <c r="PD14">
        <v>4378</v>
      </c>
      <c r="PE14">
        <v>4404</v>
      </c>
      <c r="PF14">
        <v>4410</v>
      </c>
      <c r="PG14">
        <v>0</v>
      </c>
      <c r="PH14">
        <v>0</v>
      </c>
      <c r="PI14">
        <v>0</v>
      </c>
      <c r="PJ14">
        <v>60</v>
      </c>
      <c r="PK14">
        <v>119</v>
      </c>
      <c r="PL14">
        <v>173</v>
      </c>
      <c r="PM14">
        <v>236</v>
      </c>
      <c r="PN14">
        <v>311</v>
      </c>
      <c r="PO14">
        <v>381</v>
      </c>
      <c r="PP14">
        <v>476</v>
      </c>
      <c r="PQ14">
        <v>559</v>
      </c>
      <c r="PR14">
        <v>656</v>
      </c>
      <c r="PS14">
        <v>741</v>
      </c>
      <c r="PT14">
        <v>841</v>
      </c>
      <c r="PU14">
        <v>938</v>
      </c>
      <c r="PV14">
        <v>1043</v>
      </c>
      <c r="PW14">
        <v>1145</v>
      </c>
      <c r="PX14">
        <v>1255</v>
      </c>
      <c r="PY14">
        <v>1375</v>
      </c>
      <c r="PZ14">
        <v>1501</v>
      </c>
      <c r="QA14">
        <v>1637</v>
      </c>
      <c r="QB14">
        <v>1762</v>
      </c>
      <c r="QC14">
        <v>1900</v>
      </c>
      <c r="QD14">
        <v>2046</v>
      </c>
      <c r="QE14">
        <v>2178</v>
      </c>
      <c r="QF14">
        <v>2329</v>
      </c>
      <c r="QG14">
        <v>2473</v>
      </c>
      <c r="QH14">
        <v>2632</v>
      </c>
      <c r="QI14">
        <v>0</v>
      </c>
      <c r="QJ14">
        <v>0</v>
      </c>
      <c r="QK14">
        <v>7537</v>
      </c>
      <c r="QL14">
        <v>8485</v>
      </c>
      <c r="QM14">
        <v>8780</v>
      </c>
      <c r="QN14">
        <v>8891</v>
      </c>
      <c r="QO14">
        <v>8872</v>
      </c>
      <c r="QP14">
        <v>8869</v>
      </c>
      <c r="QQ14">
        <v>8866</v>
      </c>
      <c r="QR14">
        <v>8858</v>
      </c>
      <c r="QS14">
        <v>8809</v>
      </c>
      <c r="QT14">
        <v>8801</v>
      </c>
      <c r="QU14">
        <v>8753</v>
      </c>
      <c r="QV14">
        <v>8741</v>
      </c>
      <c r="QW14">
        <v>8753</v>
      </c>
      <c r="QX14">
        <v>8668</v>
      </c>
      <c r="QY14">
        <v>8695</v>
      </c>
      <c r="QZ14">
        <v>8680</v>
      </c>
      <c r="RA14">
        <v>8671</v>
      </c>
      <c r="RB14">
        <v>8667</v>
      </c>
      <c r="RC14">
        <v>8636</v>
      </c>
      <c r="RD14">
        <v>8779</v>
      </c>
      <c r="RE14">
        <v>8687</v>
      </c>
      <c r="RF14">
        <v>8644</v>
      </c>
      <c r="RG14">
        <v>8612</v>
      </c>
      <c r="RH14">
        <v>8590</v>
      </c>
      <c r="RI14">
        <v>8615</v>
      </c>
      <c r="RJ14">
        <v>8625</v>
      </c>
      <c r="RK14">
        <v>0</v>
      </c>
      <c r="RL14">
        <v>0</v>
      </c>
      <c r="RM14">
        <v>8369</v>
      </c>
      <c r="RN14">
        <v>8532</v>
      </c>
      <c r="RO14">
        <v>8766</v>
      </c>
      <c r="RP14">
        <v>9010</v>
      </c>
      <c r="RQ14">
        <v>9260</v>
      </c>
      <c r="RR14">
        <v>9447</v>
      </c>
      <c r="RS14">
        <v>9633</v>
      </c>
      <c r="RT14">
        <v>9767</v>
      </c>
      <c r="RU14">
        <v>9875</v>
      </c>
      <c r="RV14">
        <v>9965</v>
      </c>
      <c r="RW14">
        <v>10090</v>
      </c>
      <c r="RX14">
        <v>10228</v>
      </c>
      <c r="RY14">
        <v>10298</v>
      </c>
      <c r="RZ14">
        <v>10463</v>
      </c>
      <c r="SA14">
        <v>10527</v>
      </c>
      <c r="SB14">
        <v>10612</v>
      </c>
      <c r="SC14">
        <v>10698</v>
      </c>
      <c r="SD14">
        <v>10750</v>
      </c>
      <c r="SE14">
        <v>10823</v>
      </c>
      <c r="SF14">
        <v>10799</v>
      </c>
      <c r="SG14">
        <v>10848</v>
      </c>
      <c r="SH14">
        <v>10907</v>
      </c>
      <c r="SI14">
        <v>10892</v>
      </c>
      <c r="SJ14">
        <v>10876</v>
      </c>
      <c r="SK14">
        <v>10823</v>
      </c>
      <c r="SL14">
        <v>10825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1290000</v>
      </c>
      <c r="SU14">
        <v>1270000</v>
      </c>
      <c r="SV14">
        <v>1240000</v>
      </c>
      <c r="SW14">
        <v>1210000</v>
      </c>
      <c r="SX14">
        <v>1200000</v>
      </c>
      <c r="SY14">
        <v>1170000</v>
      </c>
      <c r="SZ14">
        <v>1140000</v>
      </c>
      <c r="TA14">
        <v>1110000</v>
      </c>
      <c r="TB14">
        <v>1090000</v>
      </c>
      <c r="TC14">
        <v>1060000</v>
      </c>
      <c r="TD14">
        <v>1030000</v>
      </c>
      <c r="TE14">
        <v>1000000</v>
      </c>
      <c r="TF14">
        <v>978549.50060000003</v>
      </c>
      <c r="TG14">
        <v>954168.33120000002</v>
      </c>
      <c r="TH14">
        <v>928587.69299999997</v>
      </c>
      <c r="TI14">
        <v>901439.24549999996</v>
      </c>
      <c r="TJ14">
        <v>873596.09860000003</v>
      </c>
      <c r="TK14">
        <v>849403.93400000001</v>
      </c>
      <c r="TL14">
        <v>825692.85600000003</v>
      </c>
      <c r="TM14">
        <v>799827.41099999996</v>
      </c>
      <c r="TN14">
        <v>772652.33620000002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564870.39410000003</v>
      </c>
      <c r="TW14">
        <v>599219.51260000002</v>
      </c>
      <c r="TX14">
        <v>632641.96010000003</v>
      </c>
      <c r="TY14">
        <v>667756.68640000001</v>
      </c>
      <c r="TZ14">
        <v>700289.20149999997</v>
      </c>
      <c r="UA14">
        <v>729293.91720000003</v>
      </c>
      <c r="UB14">
        <v>747388.5882</v>
      </c>
      <c r="UC14">
        <v>755100.39439999999</v>
      </c>
      <c r="UD14">
        <v>765957.14580000006</v>
      </c>
      <c r="UE14">
        <v>771435.82429999998</v>
      </c>
      <c r="UF14">
        <v>773799.53040000005</v>
      </c>
      <c r="UG14">
        <v>780431.11140000005</v>
      </c>
      <c r="UH14">
        <v>771282.07039999997</v>
      </c>
      <c r="UI14">
        <v>769859.62569999998</v>
      </c>
      <c r="UJ14">
        <v>772768.74450000003</v>
      </c>
      <c r="UK14">
        <v>769301.72990000003</v>
      </c>
      <c r="UL14">
        <v>761529.81229999999</v>
      </c>
      <c r="UM14">
        <v>755053.65060000005</v>
      </c>
      <c r="UN14">
        <v>749518.77989999996</v>
      </c>
      <c r="UO14">
        <v>744840.61690000002</v>
      </c>
      <c r="UP14">
        <v>731814.85990000004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240612.8247</v>
      </c>
      <c r="UY14">
        <v>259825.61809999999</v>
      </c>
      <c r="UZ14">
        <v>284657.97649999999</v>
      </c>
      <c r="VA14">
        <v>283107.62530000001</v>
      </c>
      <c r="VB14">
        <v>279224.65740000003</v>
      </c>
      <c r="VC14">
        <v>296506.766</v>
      </c>
      <c r="VD14">
        <v>300207.96000000002</v>
      </c>
      <c r="VE14">
        <v>305438.34210000001</v>
      </c>
      <c r="VF14">
        <v>310109.36440000002</v>
      </c>
      <c r="VG14">
        <v>318012.63699999999</v>
      </c>
      <c r="VH14">
        <v>339807.83870000002</v>
      </c>
      <c r="VI14">
        <v>342326.51049999997</v>
      </c>
      <c r="VJ14">
        <v>358186.59980000003</v>
      </c>
      <c r="VK14">
        <v>357785.34519999998</v>
      </c>
      <c r="VL14">
        <v>344118.01650000003</v>
      </c>
      <c r="VM14">
        <v>354582.12910000002</v>
      </c>
      <c r="VN14">
        <v>359554.69400000002</v>
      </c>
      <c r="VO14">
        <v>365422.2463</v>
      </c>
      <c r="VP14">
        <v>366316.4045</v>
      </c>
      <c r="VQ14">
        <v>366848.47480000003</v>
      </c>
      <c r="VR14">
        <v>371117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238491.02530000001</v>
      </c>
      <c r="WA14">
        <v>115772.34239999999</v>
      </c>
      <c r="WB14">
        <v>112400.3324</v>
      </c>
      <c r="WC14">
        <v>272816.34080000001</v>
      </c>
      <c r="WD14">
        <v>264870.23379999999</v>
      </c>
      <c r="WE14">
        <v>360017.79350000003</v>
      </c>
      <c r="WF14">
        <v>399464.95819999999</v>
      </c>
      <c r="WG14">
        <v>436308.81349999999</v>
      </c>
      <c r="WH14">
        <v>423600.78980000003</v>
      </c>
      <c r="WI14">
        <v>594046.41509999998</v>
      </c>
      <c r="WJ14">
        <v>532379.16209999996</v>
      </c>
      <c r="WK14">
        <v>559945.72069999995</v>
      </c>
      <c r="WL14">
        <v>418182.01689999999</v>
      </c>
      <c r="WM14">
        <v>527802.54570000002</v>
      </c>
      <c r="WN14">
        <v>630682.65350000001</v>
      </c>
      <c r="WO14">
        <v>535774.09889999998</v>
      </c>
      <c r="WP14">
        <v>743098.6115</v>
      </c>
      <c r="WQ14">
        <v>396800.22940000001</v>
      </c>
      <c r="WR14">
        <v>210132.5134</v>
      </c>
      <c r="WS14">
        <v>204012.1489</v>
      </c>
      <c r="WT14">
        <v>165058.37289999999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41900000</v>
      </c>
      <c r="ZG14">
        <v>40500000</v>
      </c>
      <c r="ZH14">
        <v>39200000</v>
      </c>
      <c r="ZI14">
        <v>38000000</v>
      </c>
      <c r="ZJ14">
        <v>36800000</v>
      </c>
      <c r="ZK14">
        <v>35500000</v>
      </c>
      <c r="ZL14">
        <v>34400000</v>
      </c>
      <c r="ZM14">
        <v>33000000</v>
      </c>
      <c r="ZN14">
        <v>32200000</v>
      </c>
      <c r="ZO14">
        <v>31000000</v>
      </c>
      <c r="ZP14">
        <v>29800000</v>
      </c>
      <c r="ZQ14">
        <v>29200000</v>
      </c>
      <c r="ZR14">
        <v>28100000</v>
      </c>
      <c r="ZS14">
        <v>27700000</v>
      </c>
      <c r="ZT14">
        <v>26800000</v>
      </c>
      <c r="ZU14">
        <v>25900000</v>
      </c>
      <c r="ZV14">
        <v>24400000</v>
      </c>
      <c r="ZW14">
        <v>23400000</v>
      </c>
      <c r="ZX14">
        <v>22500000</v>
      </c>
      <c r="ZY14">
        <v>21500000</v>
      </c>
      <c r="ZZ14">
        <v>20000000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28400000</v>
      </c>
      <c r="ABK14">
        <v>29000000</v>
      </c>
      <c r="ABL14">
        <v>29200000</v>
      </c>
      <c r="ABM14">
        <v>29100000</v>
      </c>
      <c r="ABN14">
        <v>29300000</v>
      </c>
      <c r="ABO14">
        <v>29500000</v>
      </c>
      <c r="ABP14">
        <v>29600000</v>
      </c>
      <c r="ABQ14">
        <v>29800000</v>
      </c>
      <c r="ABR14">
        <v>29800000</v>
      </c>
      <c r="ABS14">
        <v>29500000</v>
      </c>
      <c r="ABT14">
        <v>29300000</v>
      </c>
      <c r="ABU14">
        <v>29300000</v>
      </c>
      <c r="ABV14">
        <v>28900000</v>
      </c>
      <c r="ABW14">
        <v>28300000</v>
      </c>
      <c r="ABX14">
        <v>28000000</v>
      </c>
      <c r="ABY14">
        <v>27500000</v>
      </c>
      <c r="ABZ14">
        <v>26800000</v>
      </c>
      <c r="ACA14">
        <v>26500000</v>
      </c>
      <c r="ACB14">
        <v>25900000</v>
      </c>
      <c r="ACC14">
        <v>25300000</v>
      </c>
      <c r="ACD14">
        <v>24600000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2230000</v>
      </c>
      <c r="ADO14">
        <v>2170000</v>
      </c>
      <c r="ADP14">
        <v>2100000</v>
      </c>
      <c r="ADQ14">
        <v>2030000</v>
      </c>
      <c r="ADR14">
        <v>1970000</v>
      </c>
      <c r="ADS14">
        <v>1900000</v>
      </c>
      <c r="ADT14">
        <v>1840000</v>
      </c>
      <c r="ADU14">
        <v>1790000</v>
      </c>
      <c r="ADV14">
        <v>1720000</v>
      </c>
      <c r="ADW14">
        <v>1680000</v>
      </c>
      <c r="ADX14">
        <v>1630000</v>
      </c>
      <c r="ADY14">
        <v>1580000</v>
      </c>
      <c r="ADZ14">
        <v>1530000</v>
      </c>
      <c r="AEA14">
        <v>1480000</v>
      </c>
      <c r="AEB14">
        <v>1460000</v>
      </c>
      <c r="AEC14">
        <v>1400000</v>
      </c>
      <c r="AED14">
        <v>1360000</v>
      </c>
      <c r="AEE14">
        <v>1310000</v>
      </c>
      <c r="AEF14">
        <v>1270000</v>
      </c>
      <c r="AEG14">
        <v>1240000</v>
      </c>
      <c r="AEH14">
        <v>1200000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5460000</v>
      </c>
      <c r="AEQ14">
        <v>5400000</v>
      </c>
      <c r="AER14">
        <v>5320000</v>
      </c>
      <c r="AES14">
        <v>5220000</v>
      </c>
      <c r="AET14">
        <v>5110000</v>
      </c>
      <c r="AEU14">
        <v>5030000</v>
      </c>
      <c r="AEV14">
        <v>4950000</v>
      </c>
      <c r="AEW14">
        <v>4840000</v>
      </c>
      <c r="AEX14">
        <v>4770000</v>
      </c>
      <c r="AEY14">
        <v>4660000</v>
      </c>
      <c r="AEZ14">
        <v>4560000</v>
      </c>
      <c r="AFA14">
        <v>4460000</v>
      </c>
      <c r="AFB14">
        <v>4350000</v>
      </c>
      <c r="AFC14">
        <v>4260000</v>
      </c>
      <c r="AFD14">
        <v>4120000</v>
      </c>
      <c r="AFE14">
        <v>4020000</v>
      </c>
      <c r="AFF14">
        <v>3930000</v>
      </c>
      <c r="AFG14">
        <v>3810000</v>
      </c>
      <c r="AFH14">
        <v>3690000</v>
      </c>
      <c r="AFI14">
        <v>3560000</v>
      </c>
      <c r="AFJ14">
        <v>3460000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211.9547594</v>
      </c>
      <c r="AGU14">
        <v>224.8434843</v>
      </c>
      <c r="AGV14">
        <v>237.3844971</v>
      </c>
      <c r="AGW14">
        <v>250.56049899999999</v>
      </c>
      <c r="AGX14">
        <v>262.76758480000001</v>
      </c>
      <c r="AGY14">
        <v>273.65094429999999</v>
      </c>
      <c r="AGZ14">
        <v>280.44055780000002</v>
      </c>
      <c r="AHA14">
        <v>283.33423749999997</v>
      </c>
      <c r="AHB14">
        <v>287.40798640000003</v>
      </c>
      <c r="AHC14">
        <v>289.46373579999999</v>
      </c>
      <c r="AHD14">
        <v>290.35066269999999</v>
      </c>
      <c r="AHE14">
        <v>292.83901259999999</v>
      </c>
      <c r="AHF14">
        <v>289.4060432</v>
      </c>
      <c r="AHG14">
        <v>288.87230319999998</v>
      </c>
      <c r="AHH14">
        <v>289.96388380000002</v>
      </c>
      <c r="AHI14">
        <v>288.66296540000002</v>
      </c>
      <c r="AHJ14">
        <v>285.74673030000002</v>
      </c>
      <c r="AHK14">
        <v>283.31669799999997</v>
      </c>
      <c r="AHL14">
        <v>281.2398637</v>
      </c>
      <c r="AHM14">
        <v>279.4844895</v>
      </c>
      <c r="AHN14">
        <v>274.59687070000001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23.174496170000001</v>
      </c>
      <c r="AHW14">
        <v>25.02496614</v>
      </c>
      <c r="AHX14">
        <v>27.416681530000002</v>
      </c>
      <c r="AHY14">
        <v>27.267360270000001</v>
      </c>
      <c r="AHZ14">
        <v>26.893374290000001</v>
      </c>
      <c r="AIA14">
        <v>28.557891390000002</v>
      </c>
      <c r="AIB14">
        <v>28.914369919999999</v>
      </c>
      <c r="AIC14">
        <v>29.418131379999998</v>
      </c>
      <c r="AID14">
        <v>29.868018410000001</v>
      </c>
      <c r="AIE14">
        <v>30.629217910000001</v>
      </c>
      <c r="AIF14">
        <v>32.72841116</v>
      </c>
      <c r="AIG14">
        <v>32.970995690000002</v>
      </c>
      <c r="AIH14">
        <v>34.498551759999998</v>
      </c>
      <c r="AII14">
        <v>34.459905130000003</v>
      </c>
      <c r="AIJ14">
        <v>33.143543639999997</v>
      </c>
      <c r="AIK14">
        <v>34.15138907</v>
      </c>
      <c r="AIL14">
        <v>34.630319020000002</v>
      </c>
      <c r="AIM14">
        <v>35.195449199999999</v>
      </c>
      <c r="AIN14">
        <v>35.281569570000002</v>
      </c>
      <c r="AIO14">
        <v>35.332815629999999</v>
      </c>
      <c r="AIP14">
        <v>35.74393637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1.399735857</v>
      </c>
      <c r="AIY14">
        <v>0.679483426</v>
      </c>
      <c r="AIZ14">
        <v>0.65969264599999999</v>
      </c>
      <c r="AJA14">
        <v>1.6011957429999999</v>
      </c>
      <c r="AJB14">
        <v>1.5545589740000001</v>
      </c>
      <c r="AJC14">
        <v>2.1129927799999999</v>
      </c>
      <c r="AJD14">
        <v>2.344513487</v>
      </c>
      <c r="AJE14">
        <v>2.5607550219999999</v>
      </c>
      <c r="AJF14">
        <v>2.486169925</v>
      </c>
      <c r="AJG14">
        <v>3.4865381900000001</v>
      </c>
      <c r="AJH14">
        <v>3.1246048000000002</v>
      </c>
      <c r="AJI14">
        <v>3.286396635</v>
      </c>
      <c r="AJJ14">
        <v>2.4543664189999999</v>
      </c>
      <c r="AJK14">
        <v>3.0977440239999998</v>
      </c>
      <c r="AJL14">
        <v>3.7015611929999999</v>
      </c>
      <c r="AJM14">
        <v>3.1445301400000001</v>
      </c>
      <c r="AJN14">
        <v>4.3613455480000001</v>
      </c>
      <c r="AJO14">
        <v>2.3288738360000001</v>
      </c>
      <c r="AJP14">
        <v>1.233295942</v>
      </c>
      <c r="AJQ14">
        <v>1.197374701</v>
      </c>
      <c r="AJR14">
        <v>0.96874975799999996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153.2476992</v>
      </c>
      <c r="AKA14">
        <v>236.2269186</v>
      </c>
      <c r="AKB14">
        <v>145.8741861</v>
      </c>
      <c r="AKC14">
        <v>195.41559699999999</v>
      </c>
      <c r="AKD14">
        <v>246.20091149999999</v>
      </c>
      <c r="AKE14">
        <v>100.4429555</v>
      </c>
      <c r="AKF14">
        <v>171.085002</v>
      </c>
      <c r="AKG14">
        <v>224.69823980000001</v>
      </c>
      <c r="AKH14">
        <v>239.00303819999999</v>
      </c>
      <c r="AKI14">
        <v>192.3114673</v>
      </c>
      <c r="AKJ14">
        <v>185.53130440000001</v>
      </c>
      <c r="AKK14">
        <v>318.56012750000002</v>
      </c>
      <c r="AKL14">
        <v>248.66083560000001</v>
      </c>
      <c r="AKM14">
        <v>231.84447019999999</v>
      </c>
      <c r="AKN14">
        <v>240.72094379999999</v>
      </c>
      <c r="AKO14">
        <v>276.65083520000002</v>
      </c>
      <c r="AKP14">
        <v>213.9272071</v>
      </c>
      <c r="AKQ14">
        <v>306.85827160000002</v>
      </c>
      <c r="AKR14">
        <v>163.99425429999999</v>
      </c>
      <c r="AKS14">
        <v>264.87875509999998</v>
      </c>
      <c r="AKT14">
        <v>163.8213974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122.77970550000001</v>
      </c>
      <c r="AME14">
        <v>118.8905218</v>
      </c>
      <c r="AMF14">
        <v>114.9717555</v>
      </c>
      <c r="AMG14">
        <v>111.3279596</v>
      </c>
      <c r="AMH14">
        <v>108.01377050000001</v>
      </c>
      <c r="AMI14">
        <v>104.0332471</v>
      </c>
      <c r="AMJ14">
        <v>100.93563709999999</v>
      </c>
      <c r="AMK14">
        <v>96.815882020000004</v>
      </c>
      <c r="AML14">
        <v>94.314201019999999</v>
      </c>
      <c r="AMM14">
        <v>90.825750760000005</v>
      </c>
      <c r="AMN14">
        <v>87.400514400000006</v>
      </c>
      <c r="AMO14">
        <v>85.728459990000005</v>
      </c>
      <c r="AMP14">
        <v>82.552996769999993</v>
      </c>
      <c r="AMQ14">
        <v>81.35625829</v>
      </c>
      <c r="AMR14">
        <v>78.613577149999998</v>
      </c>
      <c r="AMS14">
        <v>75.909901390000002</v>
      </c>
      <c r="AMT14">
        <v>71.63918133</v>
      </c>
      <c r="AMU14">
        <v>68.723434749999996</v>
      </c>
      <c r="AMV14">
        <v>66.106179350000005</v>
      </c>
      <c r="AMW14">
        <v>63.169312060000003</v>
      </c>
      <c r="AMX14">
        <v>58.695923860000001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420.01035480000002</v>
      </c>
      <c r="ANG14">
        <v>395.9909328</v>
      </c>
      <c r="ANH14">
        <v>397.92469790000001</v>
      </c>
      <c r="ANI14">
        <v>338.63625689999998</v>
      </c>
      <c r="ANJ14">
        <v>303.63896779999999</v>
      </c>
      <c r="ANK14">
        <v>385.37520119999999</v>
      </c>
      <c r="ANL14">
        <v>257.36260110000001</v>
      </c>
      <c r="ANM14">
        <v>336.13062489999999</v>
      </c>
      <c r="ANN14">
        <v>203.25583599999999</v>
      </c>
      <c r="ANO14">
        <v>275.58880809999999</v>
      </c>
      <c r="ANP14">
        <v>313.25184810000002</v>
      </c>
      <c r="ANQ14">
        <v>186.7290519</v>
      </c>
      <c r="ANR14">
        <v>211.097069</v>
      </c>
      <c r="ANS14">
        <v>161.47455919999999</v>
      </c>
      <c r="ANT14">
        <v>181.97838279999999</v>
      </c>
      <c r="ANU14">
        <v>182.3268492</v>
      </c>
      <c r="ANV14">
        <v>192.6766629</v>
      </c>
      <c r="ANW14">
        <v>139.21736089999999</v>
      </c>
      <c r="ANX14">
        <v>137.9347453</v>
      </c>
      <c r="ANY14">
        <v>186.8086294</v>
      </c>
      <c r="ANZ14">
        <v>119.2928646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97.204118089999994</v>
      </c>
      <c r="AOI14">
        <v>99.213423599999999</v>
      </c>
      <c r="AOJ14">
        <v>99.629573149999999</v>
      </c>
      <c r="AOK14">
        <v>99.465318490000001</v>
      </c>
      <c r="AOL14">
        <v>100.14261</v>
      </c>
      <c r="AOM14">
        <v>100.7257278</v>
      </c>
      <c r="AON14">
        <v>101.074738</v>
      </c>
      <c r="AOO14">
        <v>101.68141559999999</v>
      </c>
      <c r="AOP14">
        <v>101.8141459</v>
      </c>
      <c r="AOQ14">
        <v>100.9568951</v>
      </c>
      <c r="AOR14">
        <v>100.1399638</v>
      </c>
      <c r="AOS14">
        <v>100.17921080000001</v>
      </c>
      <c r="AOT14">
        <v>98.636003520000003</v>
      </c>
      <c r="AOU14">
        <v>96.559184970000004</v>
      </c>
      <c r="AOV14">
        <v>95.724465809999998</v>
      </c>
      <c r="AOW14">
        <v>93.841240720000002</v>
      </c>
      <c r="AOX14">
        <v>91.429407100000006</v>
      </c>
      <c r="AOY14">
        <v>90.430654910000001</v>
      </c>
      <c r="AOZ14">
        <v>88.42286215</v>
      </c>
      <c r="APA14">
        <v>86.357268450000007</v>
      </c>
      <c r="APB14">
        <v>83.956234370000004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829.91170069999998</v>
      </c>
      <c r="APK14">
        <v>651.30861419999997</v>
      </c>
      <c r="APL14">
        <v>972.69588969999995</v>
      </c>
      <c r="APM14">
        <v>850.84705710000003</v>
      </c>
      <c r="APN14">
        <v>773.55011239999999</v>
      </c>
      <c r="APO14">
        <v>756.30009910000001</v>
      </c>
      <c r="APP14">
        <v>894.49859519999995</v>
      </c>
      <c r="APQ14">
        <v>854.26966670000002</v>
      </c>
      <c r="APR14">
        <v>783.6667698</v>
      </c>
      <c r="APS14">
        <v>791.2345292</v>
      </c>
      <c r="APT14">
        <v>868.82023059999995</v>
      </c>
      <c r="APU14">
        <v>868.61393480000004</v>
      </c>
      <c r="APV14">
        <v>884.63376000000005</v>
      </c>
      <c r="APW14">
        <v>885.15604259999998</v>
      </c>
      <c r="APX14">
        <v>849.0137886</v>
      </c>
      <c r="APY14">
        <v>866.60453930000006</v>
      </c>
      <c r="APZ14">
        <v>880.768011</v>
      </c>
      <c r="AQA14">
        <v>811.61988020000001</v>
      </c>
      <c r="AQB14">
        <v>821.76070879999997</v>
      </c>
      <c r="AQC14">
        <v>802.30682590000004</v>
      </c>
      <c r="AQD14">
        <v>836.41728550000005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102.1635508</v>
      </c>
      <c r="ARO14">
        <v>101.1408034</v>
      </c>
      <c r="ARP14">
        <v>99.560897240000003</v>
      </c>
      <c r="ARQ14">
        <v>97.729908839999993</v>
      </c>
      <c r="ARR14">
        <v>95.748166810000001</v>
      </c>
      <c r="ARS14">
        <v>94.125458820000006</v>
      </c>
      <c r="ART14">
        <v>92.633790340000004</v>
      </c>
      <c r="ARU14">
        <v>90.551235030000001</v>
      </c>
      <c r="ARV14">
        <v>89.322422130000007</v>
      </c>
      <c r="ARW14">
        <v>87.251251310000001</v>
      </c>
      <c r="ARX14">
        <v>85.393941139999995</v>
      </c>
      <c r="ARY14">
        <v>83.578617929999993</v>
      </c>
      <c r="ARZ14">
        <v>81.538709060000002</v>
      </c>
      <c r="ASA14">
        <v>79.701372599999999</v>
      </c>
      <c r="ASB14">
        <v>77.208383330000004</v>
      </c>
      <c r="ASC14">
        <v>75.299721419999997</v>
      </c>
      <c r="ASD14">
        <v>73.504136729999999</v>
      </c>
      <c r="ASE14">
        <v>71.265096279999995</v>
      </c>
      <c r="ASF14">
        <v>69.087776820000002</v>
      </c>
      <c r="ASG14">
        <v>66.74864479</v>
      </c>
      <c r="ASH14">
        <v>64.816484840000001</v>
      </c>
    </row>
    <row r="15" spans="1:1178" x14ac:dyDescent="0.25">
      <c r="A15">
        <v>11</v>
      </c>
      <c r="B15">
        <v>22400</v>
      </c>
      <c r="C15">
        <v>0</v>
      </c>
      <c r="D15">
        <v>0</v>
      </c>
      <c r="E15">
        <v>0</v>
      </c>
      <c r="F15">
        <v>242</v>
      </c>
      <c r="G15">
        <v>245</v>
      </c>
      <c r="H15">
        <v>244</v>
      </c>
      <c r="I15">
        <v>279</v>
      </c>
      <c r="J15">
        <v>260</v>
      </c>
      <c r="K15">
        <v>280</v>
      </c>
      <c r="L15">
        <v>287</v>
      </c>
      <c r="M15">
        <v>296</v>
      </c>
      <c r="N15">
        <v>271</v>
      </c>
      <c r="O15">
        <v>261</v>
      </c>
      <c r="P15">
        <v>266</v>
      </c>
      <c r="Q15">
        <v>261</v>
      </c>
      <c r="R15">
        <v>297</v>
      </c>
      <c r="S15">
        <v>313</v>
      </c>
      <c r="T15">
        <v>274</v>
      </c>
      <c r="U15">
        <v>303</v>
      </c>
      <c r="V15">
        <v>316</v>
      </c>
      <c r="W15">
        <v>319</v>
      </c>
      <c r="X15">
        <v>265</v>
      </c>
      <c r="Y15">
        <v>293</v>
      </c>
      <c r="Z15">
        <v>291</v>
      </c>
      <c r="AA15">
        <v>269</v>
      </c>
      <c r="AB15">
        <v>285</v>
      </c>
      <c r="AC15">
        <v>309</v>
      </c>
      <c r="AD15">
        <v>292</v>
      </c>
      <c r="AE15">
        <v>0</v>
      </c>
      <c r="AF15">
        <v>0</v>
      </c>
      <c r="AG15">
        <v>0</v>
      </c>
      <c r="AH15">
        <v>60</v>
      </c>
      <c r="AI15">
        <v>59</v>
      </c>
      <c r="AJ15">
        <v>71</v>
      </c>
      <c r="AK15">
        <v>76</v>
      </c>
      <c r="AL15">
        <v>74</v>
      </c>
      <c r="AM15">
        <v>84</v>
      </c>
      <c r="AN15">
        <v>90</v>
      </c>
      <c r="AO15">
        <v>88</v>
      </c>
      <c r="AP15">
        <v>85</v>
      </c>
      <c r="AQ15">
        <v>93</v>
      </c>
      <c r="AR15">
        <v>87</v>
      </c>
      <c r="AS15">
        <v>88</v>
      </c>
      <c r="AT15">
        <v>120</v>
      </c>
      <c r="AU15">
        <v>119</v>
      </c>
      <c r="AV15">
        <v>116</v>
      </c>
      <c r="AW15">
        <v>129</v>
      </c>
      <c r="AX15">
        <v>159</v>
      </c>
      <c r="AY15">
        <v>152</v>
      </c>
      <c r="AZ15">
        <v>148</v>
      </c>
      <c r="BA15">
        <v>159</v>
      </c>
      <c r="BB15">
        <v>169</v>
      </c>
      <c r="BC15">
        <v>169</v>
      </c>
      <c r="BD15">
        <v>167</v>
      </c>
      <c r="BE15">
        <v>157</v>
      </c>
      <c r="BF15">
        <v>164</v>
      </c>
      <c r="BG15">
        <v>0</v>
      </c>
      <c r="BH15">
        <v>0</v>
      </c>
      <c r="BI15">
        <v>0</v>
      </c>
      <c r="BJ15">
        <v>111</v>
      </c>
      <c r="BK15">
        <v>113</v>
      </c>
      <c r="BL15">
        <v>93</v>
      </c>
      <c r="BM15">
        <v>113</v>
      </c>
      <c r="BN15">
        <v>112</v>
      </c>
      <c r="BO15">
        <v>120</v>
      </c>
      <c r="BP15">
        <v>122</v>
      </c>
      <c r="BQ15">
        <v>119</v>
      </c>
      <c r="BR15">
        <v>124</v>
      </c>
      <c r="BS15">
        <v>130</v>
      </c>
      <c r="BT15">
        <v>140</v>
      </c>
      <c r="BU15">
        <v>132</v>
      </c>
      <c r="BV15">
        <v>125</v>
      </c>
      <c r="BW15">
        <v>134</v>
      </c>
      <c r="BX15">
        <v>138</v>
      </c>
      <c r="BY15">
        <v>139</v>
      </c>
      <c r="BZ15">
        <v>135</v>
      </c>
      <c r="CA15">
        <v>146</v>
      </c>
      <c r="CB15">
        <v>167</v>
      </c>
      <c r="CC15">
        <v>153</v>
      </c>
      <c r="CD15">
        <v>150</v>
      </c>
      <c r="CE15">
        <v>175</v>
      </c>
      <c r="CF15">
        <v>149</v>
      </c>
      <c r="CG15">
        <v>170</v>
      </c>
      <c r="CH15">
        <v>136</v>
      </c>
      <c r="CI15">
        <v>0</v>
      </c>
      <c r="CJ15">
        <v>0</v>
      </c>
      <c r="CK15">
        <v>0</v>
      </c>
      <c r="CL15">
        <v>50</v>
      </c>
      <c r="CM15">
        <v>61</v>
      </c>
      <c r="CN15">
        <v>50</v>
      </c>
      <c r="CO15">
        <v>46</v>
      </c>
      <c r="CP15">
        <v>46</v>
      </c>
      <c r="CQ15">
        <v>55</v>
      </c>
      <c r="CR15">
        <v>63</v>
      </c>
      <c r="CS15">
        <v>53</v>
      </c>
      <c r="CT15">
        <v>48</v>
      </c>
      <c r="CU15">
        <v>53</v>
      </c>
      <c r="CV15">
        <v>56</v>
      </c>
      <c r="CW15">
        <v>51</v>
      </c>
      <c r="CX15">
        <v>54</v>
      </c>
      <c r="CY15">
        <v>57</v>
      </c>
      <c r="CZ15">
        <v>56</v>
      </c>
      <c r="DA15">
        <v>48</v>
      </c>
      <c r="DB15">
        <v>55</v>
      </c>
      <c r="DC15">
        <v>67</v>
      </c>
      <c r="DD15">
        <v>65</v>
      </c>
      <c r="DE15">
        <v>62</v>
      </c>
      <c r="DF15">
        <v>59</v>
      </c>
      <c r="DG15">
        <v>70</v>
      </c>
      <c r="DH15">
        <v>73</v>
      </c>
      <c r="DI15">
        <v>72</v>
      </c>
      <c r="DJ15">
        <v>76</v>
      </c>
      <c r="DK15">
        <v>0</v>
      </c>
      <c r="DL15">
        <v>0</v>
      </c>
      <c r="DM15">
        <v>0</v>
      </c>
      <c r="DN15">
        <v>3</v>
      </c>
      <c r="DO15">
        <v>3</v>
      </c>
      <c r="DP15">
        <v>5</v>
      </c>
      <c r="DQ15">
        <v>2</v>
      </c>
      <c r="DR15">
        <v>0</v>
      </c>
      <c r="DS15">
        <v>1</v>
      </c>
      <c r="DT15">
        <v>3</v>
      </c>
      <c r="DU15">
        <v>5</v>
      </c>
      <c r="DV15">
        <v>2</v>
      </c>
      <c r="DW15">
        <v>2</v>
      </c>
      <c r="DX15">
        <v>2</v>
      </c>
      <c r="DY15">
        <v>9</v>
      </c>
      <c r="DZ15">
        <v>6</v>
      </c>
      <c r="EA15">
        <v>6</v>
      </c>
      <c r="EB15">
        <v>4</v>
      </c>
      <c r="EC15">
        <v>8</v>
      </c>
      <c r="ED15">
        <v>2</v>
      </c>
      <c r="EE15">
        <v>1</v>
      </c>
      <c r="EF15">
        <v>7</v>
      </c>
      <c r="EG15">
        <v>2</v>
      </c>
      <c r="EH15">
        <v>4</v>
      </c>
      <c r="EI15">
        <v>5</v>
      </c>
      <c r="EJ15">
        <v>6</v>
      </c>
      <c r="EK15">
        <v>7</v>
      </c>
      <c r="EL15">
        <v>10</v>
      </c>
      <c r="EM15">
        <v>0</v>
      </c>
      <c r="EN15">
        <v>0</v>
      </c>
      <c r="EO15">
        <v>0</v>
      </c>
      <c r="EP15">
        <v>0</v>
      </c>
      <c r="EQ15">
        <v>15</v>
      </c>
      <c r="ER15">
        <v>20</v>
      </c>
      <c r="ES15">
        <v>5</v>
      </c>
      <c r="ET15">
        <v>20</v>
      </c>
      <c r="EU15">
        <v>10</v>
      </c>
      <c r="EV15">
        <v>0</v>
      </c>
      <c r="EW15">
        <v>5</v>
      </c>
      <c r="EX15">
        <v>35</v>
      </c>
      <c r="EY15">
        <v>5</v>
      </c>
      <c r="EZ15">
        <v>15</v>
      </c>
      <c r="FA15">
        <v>10</v>
      </c>
      <c r="FB15">
        <v>25</v>
      </c>
      <c r="FC15">
        <v>30</v>
      </c>
      <c r="FD15">
        <v>25</v>
      </c>
      <c r="FE15">
        <v>30</v>
      </c>
      <c r="FF15">
        <v>30</v>
      </c>
      <c r="FG15">
        <v>10</v>
      </c>
      <c r="FH15">
        <v>25</v>
      </c>
      <c r="FI15">
        <v>25</v>
      </c>
      <c r="FJ15">
        <v>10</v>
      </c>
      <c r="FK15">
        <v>30</v>
      </c>
      <c r="FL15">
        <v>10</v>
      </c>
      <c r="FM15">
        <v>35</v>
      </c>
      <c r="FN15">
        <v>20</v>
      </c>
      <c r="FO15">
        <v>0</v>
      </c>
      <c r="FP15">
        <v>0</v>
      </c>
      <c r="FQ15">
        <v>6332</v>
      </c>
      <c r="FR15">
        <v>6855</v>
      </c>
      <c r="FS15">
        <v>7244</v>
      </c>
      <c r="FT15">
        <v>7445</v>
      </c>
      <c r="FU15">
        <v>7693</v>
      </c>
      <c r="FV15">
        <v>7834</v>
      </c>
      <c r="FW15">
        <v>7942</v>
      </c>
      <c r="FX15">
        <v>8005</v>
      </c>
      <c r="FY15">
        <v>8010</v>
      </c>
      <c r="FZ15">
        <v>8081</v>
      </c>
      <c r="GA15">
        <v>8072</v>
      </c>
      <c r="GB15">
        <v>8178</v>
      </c>
      <c r="GC15">
        <v>8188</v>
      </c>
      <c r="GD15">
        <v>8146</v>
      </c>
      <c r="GE15">
        <v>8093</v>
      </c>
      <c r="GF15">
        <v>8081</v>
      </c>
      <c r="GG15">
        <v>8061</v>
      </c>
      <c r="GH15">
        <v>7991</v>
      </c>
      <c r="GI15">
        <v>7982</v>
      </c>
      <c r="GJ15">
        <v>8031</v>
      </c>
      <c r="GK15">
        <v>7972</v>
      </c>
      <c r="GL15">
        <v>7939</v>
      </c>
      <c r="GM15">
        <v>7853</v>
      </c>
      <c r="GN15">
        <v>7819</v>
      </c>
      <c r="GO15">
        <v>7787</v>
      </c>
      <c r="GP15">
        <v>7756</v>
      </c>
      <c r="GQ15">
        <v>0</v>
      </c>
      <c r="GR15">
        <v>0</v>
      </c>
      <c r="GS15">
        <v>698</v>
      </c>
      <c r="GT15">
        <v>918</v>
      </c>
      <c r="GU15">
        <v>1169</v>
      </c>
      <c r="GV15">
        <v>1464</v>
      </c>
      <c r="GW15">
        <v>1706</v>
      </c>
      <c r="GX15">
        <v>1967</v>
      </c>
      <c r="GY15">
        <v>2209</v>
      </c>
      <c r="GZ15">
        <v>2455</v>
      </c>
      <c r="HA15">
        <v>2658</v>
      </c>
      <c r="HB15">
        <v>2868</v>
      </c>
      <c r="HC15">
        <v>3089</v>
      </c>
      <c r="HD15">
        <v>3220</v>
      </c>
      <c r="HE15">
        <v>3347</v>
      </c>
      <c r="HF15">
        <v>3492</v>
      </c>
      <c r="HG15">
        <v>3663</v>
      </c>
      <c r="HH15">
        <v>3835</v>
      </c>
      <c r="HI15">
        <v>3959</v>
      </c>
      <c r="HJ15">
        <v>4105</v>
      </c>
      <c r="HK15">
        <v>4226</v>
      </c>
      <c r="HL15">
        <v>4228</v>
      </c>
      <c r="HM15">
        <v>4267</v>
      </c>
      <c r="HN15">
        <v>4339</v>
      </c>
      <c r="HO15">
        <v>4398</v>
      </c>
      <c r="HP15">
        <v>4432</v>
      </c>
      <c r="HQ15">
        <v>4427</v>
      </c>
      <c r="HR15">
        <v>4455</v>
      </c>
      <c r="HS15">
        <v>0</v>
      </c>
      <c r="HT15">
        <v>0</v>
      </c>
      <c r="HU15">
        <v>65</v>
      </c>
      <c r="HV15">
        <v>81</v>
      </c>
      <c r="HW15">
        <v>107</v>
      </c>
      <c r="HX15">
        <v>120</v>
      </c>
      <c r="HY15">
        <v>158</v>
      </c>
      <c r="HZ15">
        <v>199</v>
      </c>
      <c r="IA15">
        <v>237</v>
      </c>
      <c r="IB15">
        <v>271</v>
      </c>
      <c r="IC15">
        <v>314</v>
      </c>
      <c r="ID15">
        <v>354</v>
      </c>
      <c r="IE15">
        <v>396</v>
      </c>
      <c r="IF15">
        <v>446</v>
      </c>
      <c r="IG15">
        <v>500</v>
      </c>
      <c r="IH15">
        <v>539</v>
      </c>
      <c r="II15">
        <v>577</v>
      </c>
      <c r="IJ15">
        <v>614</v>
      </c>
      <c r="IK15">
        <v>658</v>
      </c>
      <c r="IL15">
        <v>675</v>
      </c>
      <c r="IM15">
        <v>745</v>
      </c>
      <c r="IN15">
        <v>772</v>
      </c>
      <c r="IO15">
        <v>824</v>
      </c>
      <c r="IP15">
        <v>849</v>
      </c>
      <c r="IQ15">
        <v>873</v>
      </c>
      <c r="IR15">
        <v>920</v>
      </c>
      <c r="IS15">
        <v>948</v>
      </c>
      <c r="IT15">
        <v>975</v>
      </c>
      <c r="IU15">
        <v>0</v>
      </c>
      <c r="IV15">
        <v>0</v>
      </c>
      <c r="IW15">
        <v>6</v>
      </c>
      <c r="IX15">
        <v>7</v>
      </c>
      <c r="IY15">
        <v>4</v>
      </c>
      <c r="IZ15">
        <v>7</v>
      </c>
      <c r="JA15">
        <v>8</v>
      </c>
      <c r="JB15">
        <v>5</v>
      </c>
      <c r="JC15">
        <v>11</v>
      </c>
      <c r="JD15">
        <v>18</v>
      </c>
      <c r="JE15">
        <v>14</v>
      </c>
      <c r="JF15">
        <v>17</v>
      </c>
      <c r="JG15">
        <v>26</v>
      </c>
      <c r="JH15">
        <v>24</v>
      </c>
      <c r="JI15">
        <v>19</v>
      </c>
      <c r="JJ15">
        <v>28</v>
      </c>
      <c r="JK15">
        <v>28</v>
      </c>
      <c r="JL15">
        <v>33</v>
      </c>
      <c r="JM15">
        <v>37</v>
      </c>
      <c r="JN15">
        <v>43</v>
      </c>
      <c r="JO15">
        <v>45</v>
      </c>
      <c r="JP15">
        <v>53</v>
      </c>
      <c r="JQ15">
        <v>46</v>
      </c>
      <c r="JR15">
        <v>44</v>
      </c>
      <c r="JS15">
        <v>48</v>
      </c>
      <c r="JT15">
        <v>54</v>
      </c>
      <c r="JU15">
        <v>55</v>
      </c>
      <c r="JV15">
        <v>60</v>
      </c>
      <c r="JW15">
        <v>0</v>
      </c>
      <c r="JX15">
        <v>0</v>
      </c>
      <c r="JY15">
        <v>0</v>
      </c>
      <c r="JZ15">
        <v>5</v>
      </c>
      <c r="KA15">
        <v>13</v>
      </c>
      <c r="KB15">
        <v>21</v>
      </c>
      <c r="KC15">
        <v>32</v>
      </c>
      <c r="KD15">
        <v>48</v>
      </c>
      <c r="KE15">
        <v>64</v>
      </c>
      <c r="KF15">
        <v>84</v>
      </c>
      <c r="KG15">
        <v>113</v>
      </c>
      <c r="KH15">
        <v>144</v>
      </c>
      <c r="KI15">
        <v>178</v>
      </c>
      <c r="KJ15">
        <v>213</v>
      </c>
      <c r="KK15">
        <v>275</v>
      </c>
      <c r="KL15">
        <v>308</v>
      </c>
      <c r="KM15">
        <v>350</v>
      </c>
      <c r="KN15">
        <v>392</v>
      </c>
      <c r="KO15">
        <v>446</v>
      </c>
      <c r="KP15">
        <v>505</v>
      </c>
      <c r="KQ15">
        <v>559</v>
      </c>
      <c r="KR15">
        <v>627</v>
      </c>
      <c r="KS15">
        <v>693</v>
      </c>
      <c r="KT15">
        <v>766</v>
      </c>
      <c r="KU15">
        <v>839</v>
      </c>
      <c r="KV15">
        <v>916</v>
      </c>
      <c r="KW15">
        <v>982</v>
      </c>
      <c r="KX15">
        <v>1054</v>
      </c>
      <c r="KY15">
        <v>0</v>
      </c>
      <c r="KZ15">
        <v>0</v>
      </c>
      <c r="LA15">
        <v>0</v>
      </c>
      <c r="LB15">
        <v>190</v>
      </c>
      <c r="LC15">
        <v>366</v>
      </c>
      <c r="LD15">
        <v>552</v>
      </c>
      <c r="LE15">
        <v>743</v>
      </c>
      <c r="LF15">
        <v>956</v>
      </c>
      <c r="LG15">
        <v>1165</v>
      </c>
      <c r="LH15">
        <v>1364</v>
      </c>
      <c r="LI15">
        <v>1545</v>
      </c>
      <c r="LJ15">
        <v>1720</v>
      </c>
      <c r="LK15">
        <v>1899</v>
      </c>
      <c r="LL15">
        <v>2093</v>
      </c>
      <c r="LM15">
        <v>2276</v>
      </c>
      <c r="LN15">
        <v>2470</v>
      </c>
      <c r="LO15">
        <v>2661</v>
      </c>
      <c r="LP15">
        <v>2814</v>
      </c>
      <c r="LQ15">
        <v>2978</v>
      </c>
      <c r="LR15">
        <v>3132</v>
      </c>
      <c r="LS15">
        <v>3307</v>
      </c>
      <c r="LT15">
        <v>3480</v>
      </c>
      <c r="LU15">
        <v>3647</v>
      </c>
      <c r="LV15">
        <v>3787</v>
      </c>
      <c r="LW15">
        <v>3956</v>
      </c>
      <c r="LX15">
        <v>4105</v>
      </c>
      <c r="LY15">
        <v>4278</v>
      </c>
      <c r="LZ15">
        <v>4449</v>
      </c>
      <c r="MA15">
        <v>0</v>
      </c>
      <c r="MB15">
        <v>0</v>
      </c>
      <c r="MC15">
        <v>1451</v>
      </c>
      <c r="MD15">
        <v>1495</v>
      </c>
      <c r="ME15">
        <v>1547</v>
      </c>
      <c r="MF15">
        <v>1587</v>
      </c>
      <c r="MG15">
        <v>1628</v>
      </c>
      <c r="MH15">
        <v>1678</v>
      </c>
      <c r="MI15">
        <v>1717</v>
      </c>
      <c r="MJ15">
        <v>1768</v>
      </c>
      <c r="MK15">
        <v>1795</v>
      </c>
      <c r="ML15">
        <v>1828</v>
      </c>
      <c r="MM15">
        <v>1859</v>
      </c>
      <c r="MN15">
        <v>1908</v>
      </c>
      <c r="MO15">
        <v>1934</v>
      </c>
      <c r="MP15">
        <v>1971</v>
      </c>
      <c r="MQ15">
        <v>1984</v>
      </c>
      <c r="MR15">
        <v>2002</v>
      </c>
      <c r="MS15">
        <v>2059</v>
      </c>
      <c r="MT15">
        <v>2076</v>
      </c>
      <c r="MU15">
        <v>2116</v>
      </c>
      <c r="MV15">
        <v>2107</v>
      </c>
      <c r="MW15">
        <v>2078</v>
      </c>
      <c r="MX15">
        <v>2081</v>
      </c>
      <c r="MY15">
        <v>2075</v>
      </c>
      <c r="MZ15">
        <v>2062</v>
      </c>
      <c r="NA15">
        <v>2048</v>
      </c>
      <c r="NB15">
        <v>2044</v>
      </c>
      <c r="NC15">
        <v>0</v>
      </c>
      <c r="ND15">
        <v>0</v>
      </c>
      <c r="NE15">
        <v>0</v>
      </c>
      <c r="NF15">
        <v>34</v>
      </c>
      <c r="NG15">
        <v>86</v>
      </c>
      <c r="NH15">
        <v>122</v>
      </c>
      <c r="NI15">
        <v>157</v>
      </c>
      <c r="NJ15">
        <v>197</v>
      </c>
      <c r="NK15">
        <v>233</v>
      </c>
      <c r="NL15">
        <v>264</v>
      </c>
      <c r="NM15">
        <v>305</v>
      </c>
      <c r="NN15">
        <v>341</v>
      </c>
      <c r="NO15">
        <v>395</v>
      </c>
      <c r="NP15">
        <v>434</v>
      </c>
      <c r="NQ15">
        <v>487</v>
      </c>
      <c r="NR15">
        <v>538</v>
      </c>
      <c r="NS15">
        <v>583</v>
      </c>
      <c r="NT15">
        <v>629</v>
      </c>
      <c r="NU15">
        <v>668</v>
      </c>
      <c r="NV15">
        <v>728</v>
      </c>
      <c r="NW15">
        <v>759</v>
      </c>
      <c r="NX15">
        <v>811</v>
      </c>
      <c r="NY15">
        <v>869</v>
      </c>
      <c r="NZ15">
        <v>912</v>
      </c>
      <c r="OA15">
        <v>951</v>
      </c>
      <c r="OB15">
        <v>1000</v>
      </c>
      <c r="OC15">
        <v>1064</v>
      </c>
      <c r="OD15">
        <v>1106</v>
      </c>
      <c r="OE15">
        <v>0</v>
      </c>
      <c r="OF15">
        <v>0</v>
      </c>
      <c r="OG15">
        <v>2066</v>
      </c>
      <c r="OH15">
        <v>2246</v>
      </c>
      <c r="OI15">
        <v>2423</v>
      </c>
      <c r="OJ15">
        <v>2605</v>
      </c>
      <c r="OK15">
        <v>2825</v>
      </c>
      <c r="OL15">
        <v>2973</v>
      </c>
      <c r="OM15">
        <v>3183</v>
      </c>
      <c r="ON15">
        <v>3349</v>
      </c>
      <c r="OO15">
        <v>3522</v>
      </c>
      <c r="OP15">
        <v>3689</v>
      </c>
      <c r="OQ15">
        <v>3857</v>
      </c>
      <c r="OR15">
        <v>4028</v>
      </c>
      <c r="OS15">
        <v>4178</v>
      </c>
      <c r="OT15">
        <v>4288</v>
      </c>
      <c r="OU15">
        <v>4422</v>
      </c>
      <c r="OV15">
        <v>4582</v>
      </c>
      <c r="OW15">
        <v>4738</v>
      </c>
      <c r="OX15">
        <v>4806</v>
      </c>
      <c r="OY15">
        <v>4874</v>
      </c>
      <c r="OZ15">
        <v>4952</v>
      </c>
      <c r="PA15">
        <v>5020</v>
      </c>
      <c r="PB15">
        <v>5118</v>
      </c>
      <c r="PC15">
        <v>5181</v>
      </c>
      <c r="PD15">
        <v>5236</v>
      </c>
      <c r="PE15">
        <v>5282</v>
      </c>
      <c r="PF15">
        <v>5328</v>
      </c>
      <c r="PG15">
        <v>0</v>
      </c>
      <c r="PH15">
        <v>0</v>
      </c>
      <c r="PI15">
        <v>0</v>
      </c>
      <c r="PJ15">
        <v>66</v>
      </c>
      <c r="PK15">
        <v>135</v>
      </c>
      <c r="PL15">
        <v>220</v>
      </c>
      <c r="PM15">
        <v>301</v>
      </c>
      <c r="PN15">
        <v>410</v>
      </c>
      <c r="PO15">
        <v>503</v>
      </c>
      <c r="PP15">
        <v>599</v>
      </c>
      <c r="PQ15">
        <v>705</v>
      </c>
      <c r="PR15">
        <v>801</v>
      </c>
      <c r="PS15">
        <v>929</v>
      </c>
      <c r="PT15">
        <v>1025</v>
      </c>
      <c r="PU15">
        <v>1147</v>
      </c>
      <c r="PV15">
        <v>1276</v>
      </c>
      <c r="PW15">
        <v>1412</v>
      </c>
      <c r="PX15">
        <v>1536</v>
      </c>
      <c r="PY15">
        <v>1669</v>
      </c>
      <c r="PZ15">
        <v>1819</v>
      </c>
      <c r="QA15">
        <v>1971</v>
      </c>
      <c r="QB15">
        <v>2136</v>
      </c>
      <c r="QC15">
        <v>2317</v>
      </c>
      <c r="QD15">
        <v>2481</v>
      </c>
      <c r="QE15">
        <v>2671</v>
      </c>
      <c r="QF15">
        <v>2838</v>
      </c>
      <c r="QG15">
        <v>3003</v>
      </c>
      <c r="QH15">
        <v>3166</v>
      </c>
      <c r="QI15">
        <v>0</v>
      </c>
      <c r="QJ15">
        <v>0</v>
      </c>
      <c r="QK15">
        <v>7389</v>
      </c>
      <c r="QL15">
        <v>8075</v>
      </c>
      <c r="QM15">
        <v>8381</v>
      </c>
      <c r="QN15">
        <v>8447</v>
      </c>
      <c r="QO15">
        <v>8438</v>
      </c>
      <c r="QP15">
        <v>8446</v>
      </c>
      <c r="QQ15">
        <v>8353</v>
      </c>
      <c r="QR15">
        <v>8282</v>
      </c>
      <c r="QS15">
        <v>8231</v>
      </c>
      <c r="QT15">
        <v>8236</v>
      </c>
      <c r="QU15">
        <v>8129</v>
      </c>
      <c r="QV15">
        <v>8030</v>
      </c>
      <c r="QW15">
        <v>8004</v>
      </c>
      <c r="QX15">
        <v>8063</v>
      </c>
      <c r="QY15">
        <v>8044</v>
      </c>
      <c r="QZ15">
        <v>8066</v>
      </c>
      <c r="RA15">
        <v>8078</v>
      </c>
      <c r="RB15">
        <v>8005</v>
      </c>
      <c r="RC15">
        <v>8029</v>
      </c>
      <c r="RD15">
        <v>8036</v>
      </c>
      <c r="RE15">
        <v>8070</v>
      </c>
      <c r="RF15">
        <v>8079</v>
      </c>
      <c r="RG15">
        <v>8126</v>
      </c>
      <c r="RH15">
        <v>8134</v>
      </c>
      <c r="RI15">
        <v>8191</v>
      </c>
      <c r="RJ15">
        <v>8176</v>
      </c>
      <c r="RK15">
        <v>0</v>
      </c>
      <c r="RL15">
        <v>0</v>
      </c>
      <c r="RM15">
        <v>8506</v>
      </c>
      <c r="RN15">
        <v>8824</v>
      </c>
      <c r="RO15">
        <v>9124</v>
      </c>
      <c r="RP15">
        <v>9375</v>
      </c>
      <c r="RQ15">
        <v>9597</v>
      </c>
      <c r="RR15">
        <v>9737</v>
      </c>
      <c r="RS15">
        <v>9901</v>
      </c>
      <c r="RT15">
        <v>10103</v>
      </c>
      <c r="RU15">
        <v>10240</v>
      </c>
      <c r="RV15">
        <v>10349</v>
      </c>
      <c r="RW15">
        <v>10453</v>
      </c>
      <c r="RX15">
        <v>10576</v>
      </c>
      <c r="RY15">
        <v>10619</v>
      </c>
      <c r="RZ15">
        <v>10601</v>
      </c>
      <c r="SA15">
        <v>10642</v>
      </c>
      <c r="SB15">
        <v>10711</v>
      </c>
      <c r="SC15">
        <v>10684</v>
      </c>
      <c r="SD15">
        <v>10695</v>
      </c>
      <c r="SE15">
        <v>10717</v>
      </c>
      <c r="SF15">
        <v>10642</v>
      </c>
      <c r="SG15">
        <v>10586</v>
      </c>
      <c r="SH15">
        <v>10567</v>
      </c>
      <c r="SI15">
        <v>10556</v>
      </c>
      <c r="SJ15">
        <v>10518</v>
      </c>
      <c r="SK15">
        <v>10446</v>
      </c>
      <c r="SL15">
        <v>10458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523353.94270000001</v>
      </c>
      <c r="SU15">
        <v>515115.46789999999</v>
      </c>
      <c r="SV15">
        <v>504079.24939999997</v>
      </c>
      <c r="SW15">
        <v>489703.01179999998</v>
      </c>
      <c r="SX15">
        <v>479654.07780000003</v>
      </c>
      <c r="SY15">
        <v>465164.92790000001</v>
      </c>
      <c r="SZ15">
        <v>457546.97779999999</v>
      </c>
      <c r="TA15">
        <v>444763.55619999999</v>
      </c>
      <c r="TB15">
        <v>429594.33049999998</v>
      </c>
      <c r="TC15">
        <v>414368.23080000002</v>
      </c>
      <c r="TD15">
        <v>401702.73879999999</v>
      </c>
      <c r="TE15">
        <v>389037.42540000001</v>
      </c>
      <c r="TF15">
        <v>374426.31800000003</v>
      </c>
      <c r="TG15">
        <v>363111.2758</v>
      </c>
      <c r="TH15">
        <v>354699.36670000001</v>
      </c>
      <c r="TI15">
        <v>341838.40429999999</v>
      </c>
      <c r="TJ15">
        <v>330508.12449999998</v>
      </c>
      <c r="TK15">
        <v>317405.69189999998</v>
      </c>
      <c r="TL15">
        <v>306826.66629999998</v>
      </c>
      <c r="TM15">
        <v>296670.82429999998</v>
      </c>
      <c r="TN15">
        <v>286883.28110000002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366849.79930000001</v>
      </c>
      <c r="TW15">
        <v>399983.8138</v>
      </c>
      <c r="TX15">
        <v>431579.6643</v>
      </c>
      <c r="TY15">
        <v>453656.59450000001</v>
      </c>
      <c r="TZ15">
        <v>475241.29869999998</v>
      </c>
      <c r="UA15">
        <v>496953.45079999999</v>
      </c>
      <c r="UB15">
        <v>502940.31479999999</v>
      </c>
      <c r="UC15">
        <v>507550.27250000002</v>
      </c>
      <c r="UD15">
        <v>514115.1042</v>
      </c>
      <c r="UE15">
        <v>523583.34360000002</v>
      </c>
      <c r="UF15">
        <v>532202.66760000004</v>
      </c>
      <c r="UG15">
        <v>533408.52930000005</v>
      </c>
      <c r="UH15">
        <v>536970.45510000002</v>
      </c>
      <c r="UI15">
        <v>536697.40740000003</v>
      </c>
      <c r="UJ15">
        <v>521312.04389999999</v>
      </c>
      <c r="UK15">
        <v>510796.83559999999</v>
      </c>
      <c r="UL15">
        <v>504287.24160000001</v>
      </c>
      <c r="UM15">
        <v>496256.64020000002</v>
      </c>
      <c r="UN15">
        <v>485527.27610000002</v>
      </c>
      <c r="UO15">
        <v>470853.90700000001</v>
      </c>
      <c r="UP15">
        <v>460031.0442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608174.34649999999</v>
      </c>
      <c r="UY15">
        <v>703211.78760000004</v>
      </c>
      <c r="UZ15">
        <v>780674.26340000005</v>
      </c>
      <c r="VA15">
        <v>878199.11410000001</v>
      </c>
      <c r="VB15">
        <v>961234.57539999997</v>
      </c>
      <c r="VC15">
        <v>1040000</v>
      </c>
      <c r="VD15">
        <v>1140000</v>
      </c>
      <c r="VE15">
        <v>1240000</v>
      </c>
      <c r="VF15">
        <v>1300000</v>
      </c>
      <c r="VG15">
        <v>1350000</v>
      </c>
      <c r="VH15">
        <v>1400000</v>
      </c>
      <c r="VI15">
        <v>1450000</v>
      </c>
      <c r="VJ15">
        <v>1450000</v>
      </c>
      <c r="VK15">
        <v>1550000</v>
      </c>
      <c r="VL15">
        <v>1560000</v>
      </c>
      <c r="VM15">
        <v>1620000</v>
      </c>
      <c r="VN15">
        <v>1620000</v>
      </c>
      <c r="VO15">
        <v>1610000</v>
      </c>
      <c r="VP15">
        <v>1650000</v>
      </c>
      <c r="VQ15">
        <v>1650000</v>
      </c>
      <c r="VR15">
        <v>1650000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165414.48639999999</v>
      </c>
      <c r="WA15">
        <v>353312.4952</v>
      </c>
      <c r="WB15">
        <v>561308.46550000005</v>
      </c>
      <c r="WC15">
        <v>423857.52519999997</v>
      </c>
      <c r="WD15">
        <v>499693.33760000003</v>
      </c>
      <c r="WE15">
        <v>741977.5429</v>
      </c>
      <c r="WF15">
        <v>664953.73529999994</v>
      </c>
      <c r="WG15">
        <v>511089.03600000002</v>
      </c>
      <c r="WH15">
        <v>731246.44909999997</v>
      </c>
      <c r="WI15">
        <v>709948.00879999995</v>
      </c>
      <c r="WJ15">
        <v>812353.82420000003</v>
      </c>
      <c r="WK15">
        <v>884292.1888</v>
      </c>
      <c r="WL15">
        <v>997758.17680000002</v>
      </c>
      <c r="WM15">
        <v>1010000</v>
      </c>
      <c r="WN15">
        <v>1160000</v>
      </c>
      <c r="WO15">
        <v>976794.03209999995</v>
      </c>
      <c r="WP15">
        <v>907111.3848</v>
      </c>
      <c r="WQ15">
        <v>960753.45259999996</v>
      </c>
      <c r="WR15">
        <v>1050000</v>
      </c>
      <c r="WS15">
        <v>1040000</v>
      </c>
      <c r="WT15">
        <v>1100000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26100000</v>
      </c>
      <c r="ZG15">
        <v>25900000</v>
      </c>
      <c r="ZH15">
        <v>25900000</v>
      </c>
      <c r="ZI15">
        <v>25500000</v>
      </c>
      <c r="ZJ15">
        <v>25200000</v>
      </c>
      <c r="ZK15">
        <v>24900000</v>
      </c>
      <c r="ZL15">
        <v>24800000</v>
      </c>
      <c r="ZM15">
        <v>24400000</v>
      </c>
      <c r="ZN15">
        <v>24200000</v>
      </c>
      <c r="ZO15">
        <v>23600000</v>
      </c>
      <c r="ZP15">
        <v>23200000</v>
      </c>
      <c r="ZQ15">
        <v>23100000</v>
      </c>
      <c r="ZR15">
        <v>22600000</v>
      </c>
      <c r="ZS15">
        <v>22400000</v>
      </c>
      <c r="ZT15">
        <v>21700000</v>
      </c>
      <c r="ZU15">
        <v>20700000</v>
      </c>
      <c r="ZV15">
        <v>20200000</v>
      </c>
      <c r="ZW15">
        <v>19500000</v>
      </c>
      <c r="ZX15">
        <v>18800000</v>
      </c>
      <c r="ZY15">
        <v>18200000</v>
      </c>
      <c r="ZZ15">
        <v>17600000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20900000</v>
      </c>
      <c r="ABK15">
        <v>21800000</v>
      </c>
      <c r="ABL15">
        <v>22200000</v>
      </c>
      <c r="ABM15">
        <v>22700000</v>
      </c>
      <c r="ABN15">
        <v>23100000</v>
      </c>
      <c r="ABO15">
        <v>23400000</v>
      </c>
      <c r="ABP15">
        <v>23800000</v>
      </c>
      <c r="ABQ15">
        <v>23900000</v>
      </c>
      <c r="ABR15">
        <v>23800000</v>
      </c>
      <c r="ABS15">
        <v>23900000</v>
      </c>
      <c r="ABT15">
        <v>24000000</v>
      </c>
      <c r="ABU15">
        <v>24100000</v>
      </c>
      <c r="ABV15">
        <v>23700000</v>
      </c>
      <c r="ABW15">
        <v>23400000</v>
      </c>
      <c r="ABX15">
        <v>23100000</v>
      </c>
      <c r="ABY15">
        <v>22700000</v>
      </c>
      <c r="ABZ15">
        <v>22500000</v>
      </c>
      <c r="ACA15">
        <v>22100000</v>
      </c>
      <c r="ACB15">
        <v>21700000</v>
      </c>
      <c r="ACC15">
        <v>21200000</v>
      </c>
      <c r="ACD15">
        <v>20800000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2790000</v>
      </c>
      <c r="ADO15">
        <v>2680000</v>
      </c>
      <c r="ADP15">
        <v>2580000</v>
      </c>
      <c r="ADQ15">
        <v>2490000</v>
      </c>
      <c r="ADR15">
        <v>2420000</v>
      </c>
      <c r="ADS15">
        <v>2320000</v>
      </c>
      <c r="ADT15">
        <v>2220000</v>
      </c>
      <c r="ADU15">
        <v>2150000</v>
      </c>
      <c r="ADV15">
        <v>2110000</v>
      </c>
      <c r="ADW15">
        <v>2040000</v>
      </c>
      <c r="ADX15">
        <v>1990000</v>
      </c>
      <c r="ADY15">
        <v>1930000</v>
      </c>
      <c r="ADZ15">
        <v>1860000</v>
      </c>
      <c r="AEA15">
        <v>1810000</v>
      </c>
      <c r="AEB15">
        <v>1760000</v>
      </c>
      <c r="AEC15">
        <v>1710000</v>
      </c>
      <c r="AED15">
        <v>1670000</v>
      </c>
      <c r="AEE15">
        <v>1630000</v>
      </c>
      <c r="AEF15">
        <v>1580000</v>
      </c>
      <c r="AEG15">
        <v>1550000</v>
      </c>
      <c r="AEH15">
        <v>1500000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7090000</v>
      </c>
      <c r="AEQ15">
        <v>7000000</v>
      </c>
      <c r="AER15">
        <v>6940000</v>
      </c>
      <c r="AES15">
        <v>6830000</v>
      </c>
      <c r="AET15">
        <v>6700000</v>
      </c>
      <c r="AEU15">
        <v>6570000</v>
      </c>
      <c r="AEV15">
        <v>6450000</v>
      </c>
      <c r="AEW15">
        <v>6290000</v>
      </c>
      <c r="AEX15">
        <v>6100000</v>
      </c>
      <c r="AEY15">
        <v>5940000</v>
      </c>
      <c r="AEZ15">
        <v>5810000</v>
      </c>
      <c r="AFA15">
        <v>5620000</v>
      </c>
      <c r="AFB15">
        <v>5470000</v>
      </c>
      <c r="AFC15">
        <v>5320000</v>
      </c>
      <c r="AFD15">
        <v>5130000</v>
      </c>
      <c r="AFE15">
        <v>4950000</v>
      </c>
      <c r="AFF15">
        <v>4800000</v>
      </c>
      <c r="AFG15">
        <v>4650000</v>
      </c>
      <c r="AFH15">
        <v>4500000</v>
      </c>
      <c r="AFI15">
        <v>4340000</v>
      </c>
      <c r="AFJ15">
        <v>4220000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285.17482940000002</v>
      </c>
      <c r="AGU15">
        <v>310.93192929999998</v>
      </c>
      <c r="AGV15">
        <v>335.49332010000001</v>
      </c>
      <c r="AGW15">
        <v>352.65507079999998</v>
      </c>
      <c r="AGX15">
        <v>369.43418409999998</v>
      </c>
      <c r="AGY15">
        <v>386.31237040000002</v>
      </c>
      <c r="AGZ15">
        <v>390.96632670000002</v>
      </c>
      <c r="AHA15">
        <v>394.54992929999997</v>
      </c>
      <c r="AHB15">
        <v>399.65317529999999</v>
      </c>
      <c r="AHC15">
        <v>407.01341789999998</v>
      </c>
      <c r="AHD15">
        <v>413.7137467</v>
      </c>
      <c r="AHE15">
        <v>414.65113689999998</v>
      </c>
      <c r="AHF15">
        <v>417.42004009999999</v>
      </c>
      <c r="AHG15">
        <v>417.20778339999998</v>
      </c>
      <c r="AHH15">
        <v>405.24779760000001</v>
      </c>
      <c r="AHI15">
        <v>397.07368170000001</v>
      </c>
      <c r="AHJ15">
        <v>392.01337539999997</v>
      </c>
      <c r="AHK15">
        <v>385.7706968</v>
      </c>
      <c r="AHL15">
        <v>377.43010459999999</v>
      </c>
      <c r="AHM15">
        <v>366.02359569999999</v>
      </c>
      <c r="AHN15">
        <v>357.61032119999999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41.198226560000002</v>
      </c>
      <c r="AHW15">
        <v>47.636140390000001</v>
      </c>
      <c r="AHX15">
        <v>52.883511720000001</v>
      </c>
      <c r="AHY15">
        <v>59.489924690000002</v>
      </c>
      <c r="AHZ15">
        <v>65.114814609999996</v>
      </c>
      <c r="AIA15">
        <v>70.718738920000007</v>
      </c>
      <c r="AIB15">
        <v>77.328031670000001</v>
      </c>
      <c r="AIC15">
        <v>84.165649000000002</v>
      </c>
      <c r="AID15">
        <v>88.087931670000003</v>
      </c>
      <c r="AIE15">
        <v>91.551662680000007</v>
      </c>
      <c r="AIF15">
        <v>94.584847789999998</v>
      </c>
      <c r="AIG15">
        <v>98.410597139999993</v>
      </c>
      <c r="AIH15">
        <v>98.012738029999994</v>
      </c>
      <c r="AII15">
        <v>105.02623490000001</v>
      </c>
      <c r="AIJ15">
        <v>105.6626746</v>
      </c>
      <c r="AIK15">
        <v>109.4949996</v>
      </c>
      <c r="AIL15">
        <v>109.5311229</v>
      </c>
      <c r="AIM15">
        <v>109.34699910000001</v>
      </c>
      <c r="AIN15">
        <v>111.8776223</v>
      </c>
      <c r="AIO15">
        <v>111.924848</v>
      </c>
      <c r="AIP15">
        <v>111.75978739999999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1.424622123</v>
      </c>
      <c r="AIY15">
        <v>3.0428822050000002</v>
      </c>
      <c r="AIZ15">
        <v>4.8342347480000001</v>
      </c>
      <c r="AJA15">
        <v>3.6504469510000002</v>
      </c>
      <c r="AJB15">
        <v>4.3035782359999999</v>
      </c>
      <c r="AJC15">
        <v>6.3902361020000003</v>
      </c>
      <c r="AJD15">
        <v>5.7268732800000004</v>
      </c>
      <c r="AJE15">
        <v>4.4017229899999997</v>
      </c>
      <c r="AJF15">
        <v>6.2978152139999999</v>
      </c>
      <c r="AJG15">
        <v>6.1143837019999996</v>
      </c>
      <c r="AJH15">
        <v>6.9963475099999997</v>
      </c>
      <c r="AJI15">
        <v>7.6159122640000003</v>
      </c>
      <c r="AJJ15">
        <v>8.5931311299999997</v>
      </c>
      <c r="AJK15">
        <v>8.7308850949999997</v>
      </c>
      <c r="AJL15">
        <v>9.9835363539999999</v>
      </c>
      <c r="AJM15">
        <v>8.4125787200000008</v>
      </c>
      <c r="AJN15">
        <v>7.8124411919999996</v>
      </c>
      <c r="AJO15">
        <v>8.2744302120000004</v>
      </c>
      <c r="AJP15">
        <v>9.0376058140000008</v>
      </c>
      <c r="AJQ15">
        <v>8.9368629950000003</v>
      </c>
      <c r="AJR15">
        <v>9.4653447429999993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239.5543687</v>
      </c>
      <c r="AKA15">
        <v>275.8684945</v>
      </c>
      <c r="AKB15">
        <v>363.49041260000001</v>
      </c>
      <c r="AKC15">
        <v>428.85197470000003</v>
      </c>
      <c r="AKD15">
        <v>437.56415490000001</v>
      </c>
      <c r="AKE15">
        <v>499.21437170000002</v>
      </c>
      <c r="AKF15">
        <v>447.1706087</v>
      </c>
      <c r="AKG15">
        <v>825.29233009999996</v>
      </c>
      <c r="AKH15">
        <v>378.85991259999997</v>
      </c>
      <c r="AKI15">
        <v>501.40641399999998</v>
      </c>
      <c r="AKJ15">
        <v>493.85740500000003</v>
      </c>
      <c r="AKK15">
        <v>625.03727709999998</v>
      </c>
      <c r="AKL15">
        <v>609.35699390000002</v>
      </c>
      <c r="AKM15">
        <v>525.38363289999995</v>
      </c>
      <c r="AKN15">
        <v>644.15436639999996</v>
      </c>
      <c r="AKO15">
        <v>574.70495229999995</v>
      </c>
      <c r="AKP15">
        <v>680.74391839999998</v>
      </c>
      <c r="AKQ15">
        <v>674.64665720000005</v>
      </c>
      <c r="AKR15">
        <v>619.67322439999998</v>
      </c>
      <c r="AKS15">
        <v>623.49813229999995</v>
      </c>
      <c r="AKT15">
        <v>584.22578780000003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98.202246959999997</v>
      </c>
      <c r="AME15">
        <v>97.557921489999998</v>
      </c>
      <c r="AMF15">
        <v>97.529787889999994</v>
      </c>
      <c r="AMG15">
        <v>96.135158630000006</v>
      </c>
      <c r="AMH15">
        <v>95.051015480000004</v>
      </c>
      <c r="AMI15">
        <v>93.847505780000006</v>
      </c>
      <c r="AMJ15">
        <v>93.515691720000007</v>
      </c>
      <c r="AMK15">
        <v>92.029140350000006</v>
      </c>
      <c r="AML15">
        <v>91.058039390000005</v>
      </c>
      <c r="AMM15">
        <v>88.988956450000003</v>
      </c>
      <c r="AMN15">
        <v>87.180889250000007</v>
      </c>
      <c r="AMO15">
        <v>87.051516919999997</v>
      </c>
      <c r="AMP15">
        <v>85.213837010000006</v>
      </c>
      <c r="AMQ15">
        <v>84.325943800000005</v>
      </c>
      <c r="AMR15">
        <v>81.52163066</v>
      </c>
      <c r="AMS15">
        <v>78.057860070000004</v>
      </c>
      <c r="AMT15">
        <v>75.893739690000004</v>
      </c>
      <c r="AMU15">
        <v>73.470796739999997</v>
      </c>
      <c r="AMV15">
        <v>70.883978420000005</v>
      </c>
      <c r="AMW15">
        <v>68.352145530000001</v>
      </c>
      <c r="AMX15">
        <v>66.231694419999997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331.92507189999998</v>
      </c>
      <c r="ANG15">
        <v>228.30556490000001</v>
      </c>
      <c r="ANH15">
        <v>236.58469919999999</v>
      </c>
      <c r="ANI15">
        <v>279.9440093</v>
      </c>
      <c r="ANJ15">
        <v>244.84851159999999</v>
      </c>
      <c r="ANK15">
        <v>343.23376830000001</v>
      </c>
      <c r="ANL15">
        <v>238.41343910000001</v>
      </c>
      <c r="ANM15">
        <v>291.69561490000001</v>
      </c>
      <c r="ANN15">
        <v>242.63270650000001</v>
      </c>
      <c r="ANO15">
        <v>240.57990340000001</v>
      </c>
      <c r="ANP15">
        <v>225.75694340000001</v>
      </c>
      <c r="ANQ15">
        <v>167.46450369999999</v>
      </c>
      <c r="ANR15">
        <v>275.98707730000001</v>
      </c>
      <c r="ANS15">
        <v>106.9270887</v>
      </c>
      <c r="ANT15">
        <v>212.03912249999999</v>
      </c>
      <c r="ANU15">
        <v>212.89378719999999</v>
      </c>
      <c r="ANV15">
        <v>145.45460750000001</v>
      </c>
      <c r="ANW15">
        <v>134.9758343</v>
      </c>
      <c r="ANX15">
        <v>168.9053054</v>
      </c>
      <c r="ANY15">
        <v>214.53002599999999</v>
      </c>
      <c r="ANZ15">
        <v>137.24457200000001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74.079004879999999</v>
      </c>
      <c r="AOI15">
        <v>77.001581389999998</v>
      </c>
      <c r="AOJ15">
        <v>78.657643030000003</v>
      </c>
      <c r="AOK15">
        <v>80.311531549999998</v>
      </c>
      <c r="AOL15">
        <v>81.669516959999996</v>
      </c>
      <c r="AOM15">
        <v>82.901759080000005</v>
      </c>
      <c r="AON15">
        <v>84.055540320000006</v>
      </c>
      <c r="AOO15">
        <v>84.646322209999994</v>
      </c>
      <c r="AOP15">
        <v>84.344585749999993</v>
      </c>
      <c r="AOQ15">
        <v>84.446945679999999</v>
      </c>
      <c r="AOR15">
        <v>84.953850590000002</v>
      </c>
      <c r="AOS15">
        <v>85.287584609999996</v>
      </c>
      <c r="AOT15">
        <v>83.991879670000003</v>
      </c>
      <c r="AOU15">
        <v>82.699300129999997</v>
      </c>
      <c r="AOV15">
        <v>81.575495540000006</v>
      </c>
      <c r="AOW15">
        <v>80.287064090000001</v>
      </c>
      <c r="AOX15">
        <v>79.470311769999995</v>
      </c>
      <c r="AOY15">
        <v>78.105389560000006</v>
      </c>
      <c r="AOZ15">
        <v>76.635469729999997</v>
      </c>
      <c r="APA15">
        <v>75.057026989999997</v>
      </c>
      <c r="APB15">
        <v>73.505519719999995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1100.963591</v>
      </c>
      <c r="APK15">
        <v>859.27427120000004</v>
      </c>
      <c r="APL15">
        <v>890.46093159999998</v>
      </c>
      <c r="APM15">
        <v>1025.562707</v>
      </c>
      <c r="APN15">
        <v>919.63988859999995</v>
      </c>
      <c r="APO15">
        <v>1195.937768</v>
      </c>
      <c r="APP15">
        <v>854.81552650000003</v>
      </c>
      <c r="APQ15">
        <v>1039.65093</v>
      </c>
      <c r="APR15">
        <v>980.04189959999997</v>
      </c>
      <c r="APS15">
        <v>1102.13383</v>
      </c>
      <c r="APT15">
        <v>910.21235779999995</v>
      </c>
      <c r="APU15">
        <v>1024.622102</v>
      </c>
      <c r="APV15">
        <v>1015.5644579999999</v>
      </c>
      <c r="APW15">
        <v>1035.004666</v>
      </c>
      <c r="APX15">
        <v>1079.56773</v>
      </c>
      <c r="APY15">
        <v>1144.161355</v>
      </c>
      <c r="APZ15">
        <v>1042.3362440000001</v>
      </c>
      <c r="AQA15">
        <v>1081.613222</v>
      </c>
      <c r="AQB15">
        <v>984.26713900000004</v>
      </c>
      <c r="AQC15">
        <v>990.382564</v>
      </c>
      <c r="AQD15">
        <v>882.36623599999996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120.7955906</v>
      </c>
      <c r="ARO15">
        <v>119.25257000000001</v>
      </c>
      <c r="ARP15">
        <v>118.1413189</v>
      </c>
      <c r="ARQ15">
        <v>116.2556835</v>
      </c>
      <c r="ARR15">
        <v>114.07103960000001</v>
      </c>
      <c r="ARS15">
        <v>111.8615257</v>
      </c>
      <c r="ART15">
        <v>109.8813548</v>
      </c>
      <c r="ARU15">
        <v>107.1146713</v>
      </c>
      <c r="ARV15">
        <v>103.81854749999999</v>
      </c>
      <c r="ARW15">
        <v>101.18453580000001</v>
      </c>
      <c r="ARX15">
        <v>98.874359620000007</v>
      </c>
      <c r="ARY15">
        <v>95.752543500000002</v>
      </c>
      <c r="ARZ15">
        <v>93.059347680000002</v>
      </c>
      <c r="ASA15">
        <v>90.534732140000003</v>
      </c>
      <c r="ASB15">
        <v>87.282669440000006</v>
      </c>
      <c r="ASC15">
        <v>84.29453719</v>
      </c>
      <c r="ASD15">
        <v>81.692469299999999</v>
      </c>
      <c r="ASE15">
        <v>79.230513939999994</v>
      </c>
      <c r="ASF15">
        <v>76.645918539999997</v>
      </c>
      <c r="ASG15">
        <v>73.904122290000004</v>
      </c>
      <c r="ASH15">
        <v>71.834000750000001</v>
      </c>
    </row>
    <row r="16" spans="1:1178" x14ac:dyDescent="0.25">
      <c r="A16">
        <v>12</v>
      </c>
      <c r="B16">
        <v>22400</v>
      </c>
      <c r="C16">
        <v>0</v>
      </c>
      <c r="D16">
        <v>0</v>
      </c>
      <c r="E16">
        <v>0</v>
      </c>
      <c r="F16">
        <v>242</v>
      </c>
      <c r="G16">
        <v>244</v>
      </c>
      <c r="H16">
        <v>239</v>
      </c>
      <c r="I16">
        <v>270</v>
      </c>
      <c r="J16">
        <v>249</v>
      </c>
      <c r="K16">
        <v>269</v>
      </c>
      <c r="L16">
        <v>278</v>
      </c>
      <c r="M16">
        <v>276</v>
      </c>
      <c r="N16">
        <v>258</v>
      </c>
      <c r="O16">
        <v>249</v>
      </c>
      <c r="P16">
        <v>253</v>
      </c>
      <c r="Q16">
        <v>245</v>
      </c>
      <c r="R16">
        <v>281</v>
      </c>
      <c r="S16">
        <v>300</v>
      </c>
      <c r="T16">
        <v>262</v>
      </c>
      <c r="U16">
        <v>284</v>
      </c>
      <c r="V16">
        <v>297</v>
      </c>
      <c r="W16">
        <v>300</v>
      </c>
      <c r="X16">
        <v>258</v>
      </c>
      <c r="Y16">
        <v>284</v>
      </c>
      <c r="Z16">
        <v>265</v>
      </c>
      <c r="AA16">
        <v>247</v>
      </c>
      <c r="AB16">
        <v>271</v>
      </c>
      <c r="AC16">
        <v>287</v>
      </c>
      <c r="AD16">
        <v>271</v>
      </c>
      <c r="AE16">
        <v>0</v>
      </c>
      <c r="AF16">
        <v>0</v>
      </c>
      <c r="AG16">
        <v>0</v>
      </c>
      <c r="AH16">
        <v>60</v>
      </c>
      <c r="AI16">
        <v>59</v>
      </c>
      <c r="AJ16">
        <v>71</v>
      </c>
      <c r="AK16">
        <v>76</v>
      </c>
      <c r="AL16">
        <v>73</v>
      </c>
      <c r="AM16">
        <v>84</v>
      </c>
      <c r="AN16">
        <v>90</v>
      </c>
      <c r="AO16">
        <v>86</v>
      </c>
      <c r="AP16">
        <v>83</v>
      </c>
      <c r="AQ16">
        <v>91</v>
      </c>
      <c r="AR16">
        <v>86</v>
      </c>
      <c r="AS16">
        <v>85</v>
      </c>
      <c r="AT16">
        <v>118</v>
      </c>
      <c r="AU16">
        <v>112</v>
      </c>
      <c r="AV16">
        <v>114</v>
      </c>
      <c r="AW16">
        <v>124</v>
      </c>
      <c r="AX16">
        <v>155</v>
      </c>
      <c r="AY16">
        <v>148</v>
      </c>
      <c r="AZ16">
        <v>141</v>
      </c>
      <c r="BA16">
        <v>157</v>
      </c>
      <c r="BB16">
        <v>166</v>
      </c>
      <c r="BC16">
        <v>167</v>
      </c>
      <c r="BD16">
        <v>159</v>
      </c>
      <c r="BE16">
        <v>154</v>
      </c>
      <c r="BF16">
        <v>160</v>
      </c>
      <c r="BG16">
        <v>0</v>
      </c>
      <c r="BH16">
        <v>0</v>
      </c>
      <c r="BI16">
        <v>0</v>
      </c>
      <c r="BJ16">
        <v>111</v>
      </c>
      <c r="BK16">
        <v>112</v>
      </c>
      <c r="BL16">
        <v>92</v>
      </c>
      <c r="BM16">
        <v>110</v>
      </c>
      <c r="BN16">
        <v>109</v>
      </c>
      <c r="BO16">
        <v>120</v>
      </c>
      <c r="BP16">
        <v>119</v>
      </c>
      <c r="BQ16">
        <v>119</v>
      </c>
      <c r="BR16">
        <v>120</v>
      </c>
      <c r="BS16">
        <v>126</v>
      </c>
      <c r="BT16">
        <v>134</v>
      </c>
      <c r="BU16">
        <v>125</v>
      </c>
      <c r="BV16">
        <v>124</v>
      </c>
      <c r="BW16">
        <v>127</v>
      </c>
      <c r="BX16">
        <v>134</v>
      </c>
      <c r="BY16">
        <v>134</v>
      </c>
      <c r="BZ16">
        <v>133</v>
      </c>
      <c r="CA16">
        <v>142</v>
      </c>
      <c r="CB16">
        <v>160</v>
      </c>
      <c r="CC16">
        <v>145</v>
      </c>
      <c r="CD16">
        <v>144</v>
      </c>
      <c r="CE16">
        <v>177</v>
      </c>
      <c r="CF16">
        <v>140</v>
      </c>
      <c r="CG16">
        <v>166</v>
      </c>
      <c r="CH16">
        <v>130</v>
      </c>
      <c r="CI16">
        <v>0</v>
      </c>
      <c r="CJ16">
        <v>0</v>
      </c>
      <c r="CK16">
        <v>0</v>
      </c>
      <c r="CL16">
        <v>50</v>
      </c>
      <c r="CM16">
        <v>61</v>
      </c>
      <c r="CN16">
        <v>50</v>
      </c>
      <c r="CO16">
        <v>46</v>
      </c>
      <c r="CP16">
        <v>46</v>
      </c>
      <c r="CQ16">
        <v>55</v>
      </c>
      <c r="CR16">
        <v>63</v>
      </c>
      <c r="CS16">
        <v>52</v>
      </c>
      <c r="CT16">
        <v>48</v>
      </c>
      <c r="CU16">
        <v>53</v>
      </c>
      <c r="CV16">
        <v>55</v>
      </c>
      <c r="CW16">
        <v>51</v>
      </c>
      <c r="CX16">
        <v>53</v>
      </c>
      <c r="CY16">
        <v>56</v>
      </c>
      <c r="CZ16">
        <v>54</v>
      </c>
      <c r="DA16">
        <v>48</v>
      </c>
      <c r="DB16">
        <v>56</v>
      </c>
      <c r="DC16">
        <v>67</v>
      </c>
      <c r="DD16">
        <v>68</v>
      </c>
      <c r="DE16">
        <v>60</v>
      </c>
      <c r="DF16">
        <v>59</v>
      </c>
      <c r="DG16">
        <v>66</v>
      </c>
      <c r="DH16">
        <v>71</v>
      </c>
      <c r="DI16">
        <v>71</v>
      </c>
      <c r="DJ16">
        <v>77</v>
      </c>
      <c r="DK16">
        <v>0</v>
      </c>
      <c r="DL16">
        <v>0</v>
      </c>
      <c r="DM16">
        <v>0</v>
      </c>
      <c r="DN16">
        <v>3</v>
      </c>
      <c r="DO16">
        <v>3</v>
      </c>
      <c r="DP16">
        <v>5</v>
      </c>
      <c r="DQ16">
        <v>1</v>
      </c>
      <c r="DR16">
        <v>0</v>
      </c>
      <c r="DS16">
        <v>1</v>
      </c>
      <c r="DT16">
        <v>3</v>
      </c>
      <c r="DU16">
        <v>3</v>
      </c>
      <c r="DV16">
        <v>0</v>
      </c>
      <c r="DW16">
        <v>2</v>
      </c>
      <c r="DX16">
        <v>2</v>
      </c>
      <c r="DY16">
        <v>7</v>
      </c>
      <c r="DZ16">
        <v>4</v>
      </c>
      <c r="EA16">
        <v>4</v>
      </c>
      <c r="EB16">
        <v>2</v>
      </c>
      <c r="EC16">
        <v>7</v>
      </c>
      <c r="ED16">
        <v>1</v>
      </c>
      <c r="EE16">
        <v>0</v>
      </c>
      <c r="EF16">
        <v>3</v>
      </c>
      <c r="EG16">
        <v>1</v>
      </c>
      <c r="EH16">
        <v>2</v>
      </c>
      <c r="EI16">
        <v>5</v>
      </c>
      <c r="EJ16">
        <v>4</v>
      </c>
      <c r="EK16">
        <v>7</v>
      </c>
      <c r="EL16">
        <v>5</v>
      </c>
      <c r="EM16">
        <v>0</v>
      </c>
      <c r="EN16">
        <v>0</v>
      </c>
      <c r="EO16">
        <v>0</v>
      </c>
      <c r="EP16">
        <v>0</v>
      </c>
      <c r="EQ16">
        <v>15</v>
      </c>
      <c r="ER16">
        <v>20</v>
      </c>
      <c r="ES16">
        <v>5</v>
      </c>
      <c r="ET16">
        <v>15</v>
      </c>
      <c r="EU16">
        <v>10</v>
      </c>
      <c r="EV16">
        <v>0</v>
      </c>
      <c r="EW16">
        <v>5</v>
      </c>
      <c r="EX16">
        <v>25</v>
      </c>
      <c r="EY16">
        <v>5</v>
      </c>
      <c r="EZ16">
        <v>5</v>
      </c>
      <c r="FA16">
        <v>10</v>
      </c>
      <c r="FB16">
        <v>20</v>
      </c>
      <c r="FC16">
        <v>20</v>
      </c>
      <c r="FD16">
        <v>15</v>
      </c>
      <c r="FE16">
        <v>20</v>
      </c>
      <c r="FF16">
        <v>30</v>
      </c>
      <c r="FG16">
        <v>10</v>
      </c>
      <c r="FH16">
        <v>10</v>
      </c>
      <c r="FI16">
        <v>15</v>
      </c>
      <c r="FJ16">
        <v>0</v>
      </c>
      <c r="FK16">
        <v>15</v>
      </c>
      <c r="FL16">
        <v>10</v>
      </c>
      <c r="FM16">
        <v>30</v>
      </c>
      <c r="FN16">
        <v>10</v>
      </c>
      <c r="FO16">
        <v>0</v>
      </c>
      <c r="FP16">
        <v>0</v>
      </c>
      <c r="FQ16">
        <v>6120</v>
      </c>
      <c r="FR16">
        <v>6504</v>
      </c>
      <c r="FS16">
        <v>6823</v>
      </c>
      <c r="FT16">
        <v>7039</v>
      </c>
      <c r="FU16">
        <v>7288</v>
      </c>
      <c r="FV16">
        <v>7529</v>
      </c>
      <c r="FW16">
        <v>7760</v>
      </c>
      <c r="FX16">
        <v>7913</v>
      </c>
      <c r="FY16">
        <v>8122</v>
      </c>
      <c r="FZ16">
        <v>8205</v>
      </c>
      <c r="GA16">
        <v>8357</v>
      </c>
      <c r="GB16">
        <v>8488</v>
      </c>
      <c r="GC16">
        <v>8503</v>
      </c>
      <c r="GD16">
        <v>8579</v>
      </c>
      <c r="GE16">
        <v>8646</v>
      </c>
      <c r="GF16">
        <v>8684</v>
      </c>
      <c r="GG16">
        <v>8722</v>
      </c>
      <c r="GH16">
        <v>8788</v>
      </c>
      <c r="GI16">
        <v>8859</v>
      </c>
      <c r="GJ16">
        <v>8863</v>
      </c>
      <c r="GK16">
        <v>8925</v>
      </c>
      <c r="GL16">
        <v>8888</v>
      </c>
      <c r="GM16">
        <v>8925</v>
      </c>
      <c r="GN16">
        <v>8896</v>
      </c>
      <c r="GO16">
        <v>8895</v>
      </c>
      <c r="GP16">
        <v>8946</v>
      </c>
      <c r="GQ16">
        <v>0</v>
      </c>
      <c r="GR16">
        <v>0</v>
      </c>
      <c r="GS16">
        <v>526</v>
      </c>
      <c r="GT16">
        <v>671</v>
      </c>
      <c r="GU16">
        <v>820</v>
      </c>
      <c r="GV16">
        <v>984</v>
      </c>
      <c r="GW16">
        <v>1127</v>
      </c>
      <c r="GX16">
        <v>1242</v>
      </c>
      <c r="GY16">
        <v>1389</v>
      </c>
      <c r="GZ16">
        <v>1545</v>
      </c>
      <c r="HA16">
        <v>1692</v>
      </c>
      <c r="HB16">
        <v>1863</v>
      </c>
      <c r="HC16">
        <v>1980</v>
      </c>
      <c r="HD16">
        <v>2136</v>
      </c>
      <c r="HE16">
        <v>2282</v>
      </c>
      <c r="HF16">
        <v>2419</v>
      </c>
      <c r="HG16">
        <v>2535</v>
      </c>
      <c r="HH16">
        <v>2660</v>
      </c>
      <c r="HI16">
        <v>2766</v>
      </c>
      <c r="HJ16">
        <v>2846</v>
      </c>
      <c r="HK16">
        <v>2930</v>
      </c>
      <c r="HL16">
        <v>3031</v>
      </c>
      <c r="HM16">
        <v>3118</v>
      </c>
      <c r="HN16">
        <v>3206</v>
      </c>
      <c r="HO16">
        <v>3317</v>
      </c>
      <c r="HP16">
        <v>3377</v>
      </c>
      <c r="HQ16">
        <v>3444</v>
      </c>
      <c r="HR16">
        <v>3482</v>
      </c>
      <c r="HS16">
        <v>0</v>
      </c>
      <c r="HT16">
        <v>0</v>
      </c>
      <c r="HU16">
        <v>59</v>
      </c>
      <c r="HV16">
        <v>60</v>
      </c>
      <c r="HW16">
        <v>70</v>
      </c>
      <c r="HX16">
        <v>86</v>
      </c>
      <c r="HY16">
        <v>98</v>
      </c>
      <c r="HZ16">
        <v>98</v>
      </c>
      <c r="IA16">
        <v>112</v>
      </c>
      <c r="IB16">
        <v>120</v>
      </c>
      <c r="IC16">
        <v>126</v>
      </c>
      <c r="ID16">
        <v>142</v>
      </c>
      <c r="IE16">
        <v>159</v>
      </c>
      <c r="IF16">
        <v>178</v>
      </c>
      <c r="IG16">
        <v>188</v>
      </c>
      <c r="IH16">
        <v>209</v>
      </c>
      <c r="II16">
        <v>228</v>
      </c>
      <c r="IJ16">
        <v>241</v>
      </c>
      <c r="IK16">
        <v>254</v>
      </c>
      <c r="IL16">
        <v>277</v>
      </c>
      <c r="IM16">
        <v>293</v>
      </c>
      <c r="IN16">
        <v>294</v>
      </c>
      <c r="IO16">
        <v>302</v>
      </c>
      <c r="IP16">
        <v>314</v>
      </c>
      <c r="IQ16">
        <v>333</v>
      </c>
      <c r="IR16">
        <v>344</v>
      </c>
      <c r="IS16">
        <v>352</v>
      </c>
      <c r="IT16">
        <v>361</v>
      </c>
      <c r="IU16">
        <v>0</v>
      </c>
      <c r="IV16">
        <v>0</v>
      </c>
      <c r="IW16">
        <v>5</v>
      </c>
      <c r="IX16">
        <v>4</v>
      </c>
      <c r="IY16">
        <v>3</v>
      </c>
      <c r="IZ16">
        <v>2</v>
      </c>
      <c r="JA16">
        <v>0</v>
      </c>
      <c r="JB16">
        <v>5</v>
      </c>
      <c r="JC16">
        <v>5</v>
      </c>
      <c r="JD16">
        <v>8</v>
      </c>
      <c r="JE16">
        <v>11</v>
      </c>
      <c r="JF16">
        <v>7</v>
      </c>
      <c r="JG16">
        <v>10</v>
      </c>
      <c r="JH16">
        <v>7</v>
      </c>
      <c r="JI16">
        <v>12</v>
      </c>
      <c r="JJ16">
        <v>13</v>
      </c>
      <c r="JK16">
        <v>10</v>
      </c>
      <c r="JL16">
        <v>11</v>
      </c>
      <c r="JM16">
        <v>13</v>
      </c>
      <c r="JN16">
        <v>8</v>
      </c>
      <c r="JO16">
        <v>9</v>
      </c>
      <c r="JP16">
        <v>18</v>
      </c>
      <c r="JQ16">
        <v>19</v>
      </c>
      <c r="JR16">
        <v>15</v>
      </c>
      <c r="JS16">
        <v>16</v>
      </c>
      <c r="JT16">
        <v>17</v>
      </c>
      <c r="JU16">
        <v>17</v>
      </c>
      <c r="JV16">
        <v>16</v>
      </c>
      <c r="JW16">
        <v>0</v>
      </c>
      <c r="JX16">
        <v>0</v>
      </c>
      <c r="JY16">
        <v>0</v>
      </c>
      <c r="JZ16">
        <v>9</v>
      </c>
      <c r="KA16">
        <v>16</v>
      </c>
      <c r="KB16">
        <v>22</v>
      </c>
      <c r="KC16">
        <v>34</v>
      </c>
      <c r="KD16">
        <v>46</v>
      </c>
      <c r="KE16">
        <v>55</v>
      </c>
      <c r="KF16">
        <v>63</v>
      </c>
      <c r="KG16">
        <v>73</v>
      </c>
      <c r="KH16">
        <v>86</v>
      </c>
      <c r="KI16">
        <v>98</v>
      </c>
      <c r="KJ16">
        <v>115</v>
      </c>
      <c r="KK16">
        <v>134</v>
      </c>
      <c r="KL16">
        <v>155</v>
      </c>
      <c r="KM16">
        <v>190</v>
      </c>
      <c r="KN16">
        <v>215</v>
      </c>
      <c r="KO16">
        <v>239</v>
      </c>
      <c r="KP16">
        <v>261</v>
      </c>
      <c r="KQ16">
        <v>289</v>
      </c>
      <c r="KR16">
        <v>309</v>
      </c>
      <c r="KS16">
        <v>338</v>
      </c>
      <c r="KT16">
        <v>370</v>
      </c>
      <c r="KU16">
        <v>387</v>
      </c>
      <c r="KV16">
        <v>418</v>
      </c>
      <c r="KW16">
        <v>447</v>
      </c>
      <c r="KX16">
        <v>478</v>
      </c>
      <c r="KY16">
        <v>0</v>
      </c>
      <c r="KZ16">
        <v>0</v>
      </c>
      <c r="LA16">
        <v>0</v>
      </c>
      <c r="LB16">
        <v>259</v>
      </c>
      <c r="LC16">
        <v>513</v>
      </c>
      <c r="LD16">
        <v>786</v>
      </c>
      <c r="LE16">
        <v>1024</v>
      </c>
      <c r="LF16">
        <v>1272</v>
      </c>
      <c r="LG16">
        <v>1477</v>
      </c>
      <c r="LH16">
        <v>1676</v>
      </c>
      <c r="LI16">
        <v>1877</v>
      </c>
      <c r="LJ16">
        <v>2108</v>
      </c>
      <c r="LK16">
        <v>2301</v>
      </c>
      <c r="LL16">
        <v>2505</v>
      </c>
      <c r="LM16">
        <v>2716</v>
      </c>
      <c r="LN16">
        <v>2891</v>
      </c>
      <c r="LO16">
        <v>3078</v>
      </c>
      <c r="LP16">
        <v>3270</v>
      </c>
      <c r="LQ16">
        <v>3447</v>
      </c>
      <c r="LR16">
        <v>3628</v>
      </c>
      <c r="LS16">
        <v>3790</v>
      </c>
      <c r="LT16">
        <v>3967</v>
      </c>
      <c r="LU16">
        <v>4129</v>
      </c>
      <c r="LV16">
        <v>4307</v>
      </c>
      <c r="LW16">
        <v>4472</v>
      </c>
      <c r="LX16">
        <v>4659</v>
      </c>
      <c r="LY16">
        <v>4810</v>
      </c>
      <c r="LZ16">
        <v>4979</v>
      </c>
      <c r="MA16">
        <v>0</v>
      </c>
      <c r="MB16">
        <v>0</v>
      </c>
      <c r="MC16">
        <v>1446</v>
      </c>
      <c r="MD16">
        <v>1453</v>
      </c>
      <c r="ME16">
        <v>1469</v>
      </c>
      <c r="MF16">
        <v>1472</v>
      </c>
      <c r="MG16">
        <v>1461</v>
      </c>
      <c r="MH16">
        <v>1465</v>
      </c>
      <c r="MI16">
        <v>1478</v>
      </c>
      <c r="MJ16">
        <v>1482</v>
      </c>
      <c r="MK16">
        <v>1502</v>
      </c>
      <c r="ML16">
        <v>1516</v>
      </c>
      <c r="MM16">
        <v>1537</v>
      </c>
      <c r="MN16">
        <v>1561</v>
      </c>
      <c r="MO16">
        <v>1557</v>
      </c>
      <c r="MP16">
        <v>1584</v>
      </c>
      <c r="MQ16">
        <v>1621</v>
      </c>
      <c r="MR16">
        <v>1641</v>
      </c>
      <c r="MS16">
        <v>1637</v>
      </c>
      <c r="MT16">
        <v>1629</v>
      </c>
      <c r="MU16">
        <v>1634</v>
      </c>
      <c r="MV16">
        <v>1635</v>
      </c>
      <c r="MW16">
        <v>1659</v>
      </c>
      <c r="MX16">
        <v>1690</v>
      </c>
      <c r="MY16">
        <v>1726</v>
      </c>
      <c r="MZ16">
        <v>1738</v>
      </c>
      <c r="NA16">
        <v>1747</v>
      </c>
      <c r="NB16">
        <v>1747</v>
      </c>
      <c r="NC16">
        <v>0</v>
      </c>
      <c r="ND16">
        <v>0</v>
      </c>
      <c r="NE16">
        <v>0</v>
      </c>
      <c r="NF16">
        <v>32</v>
      </c>
      <c r="NG16">
        <v>58</v>
      </c>
      <c r="NH16">
        <v>83</v>
      </c>
      <c r="NI16">
        <v>119</v>
      </c>
      <c r="NJ16">
        <v>152</v>
      </c>
      <c r="NK16">
        <v>184</v>
      </c>
      <c r="NL16">
        <v>213</v>
      </c>
      <c r="NM16">
        <v>235</v>
      </c>
      <c r="NN16">
        <v>259</v>
      </c>
      <c r="NO16">
        <v>293</v>
      </c>
      <c r="NP16">
        <v>316</v>
      </c>
      <c r="NQ16">
        <v>345</v>
      </c>
      <c r="NR16">
        <v>385</v>
      </c>
      <c r="NS16">
        <v>413</v>
      </c>
      <c r="NT16">
        <v>443</v>
      </c>
      <c r="NU16">
        <v>472</v>
      </c>
      <c r="NV16">
        <v>517</v>
      </c>
      <c r="NW16">
        <v>559</v>
      </c>
      <c r="NX16">
        <v>589</v>
      </c>
      <c r="NY16">
        <v>611</v>
      </c>
      <c r="NZ16">
        <v>634</v>
      </c>
      <c r="OA16">
        <v>665</v>
      </c>
      <c r="OB16">
        <v>697</v>
      </c>
      <c r="OC16">
        <v>729</v>
      </c>
      <c r="OD16">
        <v>764</v>
      </c>
      <c r="OE16">
        <v>0</v>
      </c>
      <c r="OF16">
        <v>0</v>
      </c>
      <c r="OG16">
        <v>2022</v>
      </c>
      <c r="OH16">
        <v>2177</v>
      </c>
      <c r="OI16">
        <v>2343</v>
      </c>
      <c r="OJ16">
        <v>2484</v>
      </c>
      <c r="OK16">
        <v>2600</v>
      </c>
      <c r="OL16">
        <v>2756</v>
      </c>
      <c r="OM16">
        <v>2903</v>
      </c>
      <c r="ON16">
        <v>3047</v>
      </c>
      <c r="OO16">
        <v>3177</v>
      </c>
      <c r="OP16">
        <v>3283</v>
      </c>
      <c r="OQ16">
        <v>3438</v>
      </c>
      <c r="OR16">
        <v>3621</v>
      </c>
      <c r="OS16">
        <v>3777</v>
      </c>
      <c r="OT16">
        <v>3928</v>
      </c>
      <c r="OU16">
        <v>4054</v>
      </c>
      <c r="OV16">
        <v>4158</v>
      </c>
      <c r="OW16">
        <v>4335</v>
      </c>
      <c r="OX16">
        <v>4465</v>
      </c>
      <c r="OY16">
        <v>4565</v>
      </c>
      <c r="OZ16">
        <v>4687</v>
      </c>
      <c r="PA16">
        <v>4760</v>
      </c>
      <c r="PB16">
        <v>4880</v>
      </c>
      <c r="PC16">
        <v>4992</v>
      </c>
      <c r="PD16">
        <v>5041</v>
      </c>
      <c r="PE16">
        <v>5072</v>
      </c>
      <c r="PF16">
        <v>5113</v>
      </c>
      <c r="PG16">
        <v>0</v>
      </c>
      <c r="PH16">
        <v>0</v>
      </c>
      <c r="PI16">
        <v>0</v>
      </c>
      <c r="PJ16">
        <v>61</v>
      </c>
      <c r="PK16">
        <v>132</v>
      </c>
      <c r="PL16">
        <v>210</v>
      </c>
      <c r="PM16">
        <v>287</v>
      </c>
      <c r="PN16">
        <v>384</v>
      </c>
      <c r="PO16">
        <v>474</v>
      </c>
      <c r="PP16">
        <v>564</v>
      </c>
      <c r="PQ16">
        <v>656</v>
      </c>
      <c r="PR16">
        <v>768</v>
      </c>
      <c r="PS16">
        <v>857</v>
      </c>
      <c r="PT16">
        <v>958</v>
      </c>
      <c r="PU16">
        <v>1073</v>
      </c>
      <c r="PV16">
        <v>1176</v>
      </c>
      <c r="PW16">
        <v>1285</v>
      </c>
      <c r="PX16">
        <v>1428</v>
      </c>
      <c r="PY16">
        <v>1552</v>
      </c>
      <c r="PZ16">
        <v>1681</v>
      </c>
      <c r="QA16">
        <v>1820</v>
      </c>
      <c r="QB16">
        <v>1966</v>
      </c>
      <c r="QC16">
        <v>2124</v>
      </c>
      <c r="QD16">
        <v>2268</v>
      </c>
      <c r="QE16">
        <v>2406</v>
      </c>
      <c r="QF16">
        <v>2577</v>
      </c>
      <c r="QG16">
        <v>2766</v>
      </c>
      <c r="QH16">
        <v>2940</v>
      </c>
      <c r="QI16">
        <v>0</v>
      </c>
      <c r="QJ16">
        <v>0</v>
      </c>
      <c r="QK16">
        <v>7546</v>
      </c>
      <c r="QL16">
        <v>7996</v>
      </c>
      <c r="QM16">
        <v>8166</v>
      </c>
      <c r="QN16">
        <v>8191</v>
      </c>
      <c r="QO16">
        <v>8135</v>
      </c>
      <c r="QP16">
        <v>8054</v>
      </c>
      <c r="QQ16">
        <v>7991</v>
      </c>
      <c r="QR16">
        <v>7916</v>
      </c>
      <c r="QS16">
        <v>7860</v>
      </c>
      <c r="QT16">
        <v>7781</v>
      </c>
      <c r="QU16">
        <v>7694</v>
      </c>
      <c r="QV16">
        <v>7676</v>
      </c>
      <c r="QW16">
        <v>7639</v>
      </c>
      <c r="QX16">
        <v>7529</v>
      </c>
      <c r="QY16">
        <v>7461</v>
      </c>
      <c r="QZ16">
        <v>7409</v>
      </c>
      <c r="RA16">
        <v>7465</v>
      </c>
      <c r="RB16">
        <v>7513</v>
      </c>
      <c r="RC16">
        <v>7469</v>
      </c>
      <c r="RD16">
        <v>7451</v>
      </c>
      <c r="RE16">
        <v>7505</v>
      </c>
      <c r="RF16">
        <v>7468</v>
      </c>
      <c r="RG16">
        <v>7493</v>
      </c>
      <c r="RH16">
        <v>7485</v>
      </c>
      <c r="RI16">
        <v>7487</v>
      </c>
      <c r="RJ16">
        <v>7487</v>
      </c>
      <c r="RK16">
        <v>0</v>
      </c>
      <c r="RL16">
        <v>0</v>
      </c>
      <c r="RM16">
        <v>8400</v>
      </c>
      <c r="RN16">
        <v>8719</v>
      </c>
      <c r="RO16">
        <v>9047</v>
      </c>
      <c r="RP16">
        <v>9359</v>
      </c>
      <c r="RQ16">
        <v>9691</v>
      </c>
      <c r="RR16">
        <v>9882</v>
      </c>
      <c r="RS16">
        <v>10089</v>
      </c>
      <c r="RT16">
        <v>10328</v>
      </c>
      <c r="RU16">
        <v>10481</v>
      </c>
      <c r="RV16">
        <v>10614</v>
      </c>
      <c r="RW16">
        <v>10804</v>
      </c>
      <c r="RX16">
        <v>10971</v>
      </c>
      <c r="RY16">
        <v>11042</v>
      </c>
      <c r="RZ16">
        <v>11222</v>
      </c>
      <c r="SA16">
        <v>11288</v>
      </c>
      <c r="SB16">
        <v>11370</v>
      </c>
      <c r="SC16">
        <v>11347</v>
      </c>
      <c r="SD16">
        <v>11376</v>
      </c>
      <c r="SE16">
        <v>11449</v>
      </c>
      <c r="SF16">
        <v>11474</v>
      </c>
      <c r="SG16">
        <v>11490</v>
      </c>
      <c r="SH16">
        <v>11546</v>
      </c>
      <c r="SI16">
        <v>11575</v>
      </c>
      <c r="SJ16">
        <v>11562</v>
      </c>
      <c r="SK16">
        <v>11570</v>
      </c>
      <c r="SL16">
        <v>11564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1490000</v>
      </c>
      <c r="SU16">
        <v>1490000</v>
      </c>
      <c r="SV16">
        <v>1480000</v>
      </c>
      <c r="SW16">
        <v>1470000</v>
      </c>
      <c r="SX16">
        <v>1450000</v>
      </c>
      <c r="SY16">
        <v>1430000</v>
      </c>
      <c r="SZ16">
        <v>1410000</v>
      </c>
      <c r="TA16">
        <v>1370000</v>
      </c>
      <c r="TB16">
        <v>1340000</v>
      </c>
      <c r="TC16">
        <v>1310000</v>
      </c>
      <c r="TD16">
        <v>1280000</v>
      </c>
      <c r="TE16">
        <v>1250000</v>
      </c>
      <c r="TF16">
        <v>1220000</v>
      </c>
      <c r="TG16">
        <v>1200000</v>
      </c>
      <c r="TH16">
        <v>1160000</v>
      </c>
      <c r="TI16">
        <v>1140000</v>
      </c>
      <c r="TJ16">
        <v>1100000</v>
      </c>
      <c r="TK16">
        <v>1070000</v>
      </c>
      <c r="TL16">
        <v>1040000</v>
      </c>
      <c r="TM16">
        <v>1010000</v>
      </c>
      <c r="TN16">
        <v>982149.71840000001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186416.92290000001</v>
      </c>
      <c r="TW16">
        <v>202408.50640000001</v>
      </c>
      <c r="TX16">
        <v>218583.70019999999</v>
      </c>
      <c r="TY16">
        <v>232408.72260000001</v>
      </c>
      <c r="TZ16">
        <v>248443.53219999999</v>
      </c>
      <c r="UA16">
        <v>256355.59820000001</v>
      </c>
      <c r="UB16">
        <v>268498.36119999998</v>
      </c>
      <c r="UC16">
        <v>278495.90019999997</v>
      </c>
      <c r="UD16">
        <v>286616.91019999998</v>
      </c>
      <c r="UE16">
        <v>291612.86550000001</v>
      </c>
      <c r="UF16">
        <v>297079.804</v>
      </c>
      <c r="UG16">
        <v>299920.70140000002</v>
      </c>
      <c r="UH16">
        <v>299606.98790000001</v>
      </c>
      <c r="UI16">
        <v>299465.9425</v>
      </c>
      <c r="UJ16">
        <v>300765.85430000001</v>
      </c>
      <c r="UK16">
        <v>300387.23920000001</v>
      </c>
      <c r="UL16">
        <v>299869.0625</v>
      </c>
      <c r="UM16">
        <v>301214.85810000001</v>
      </c>
      <c r="UN16">
        <v>297731.4792</v>
      </c>
      <c r="UO16">
        <v>294794.66009999998</v>
      </c>
      <c r="UP16">
        <v>289366.34039999999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337622.02409999998</v>
      </c>
      <c r="UY16">
        <v>374615.28330000001</v>
      </c>
      <c r="UZ16">
        <v>389683.02710000001</v>
      </c>
      <c r="VA16">
        <v>397249.68780000001</v>
      </c>
      <c r="VB16">
        <v>434654.45880000002</v>
      </c>
      <c r="VC16">
        <v>472515.1029</v>
      </c>
      <c r="VD16">
        <v>513572.01150000002</v>
      </c>
      <c r="VE16">
        <v>526625.60360000003</v>
      </c>
      <c r="VF16">
        <v>568398.83880000003</v>
      </c>
      <c r="VG16">
        <v>602011.12670000002</v>
      </c>
      <c r="VH16">
        <v>617802.25490000006</v>
      </c>
      <c r="VI16">
        <v>632162.80359999998</v>
      </c>
      <c r="VJ16">
        <v>669326.10880000005</v>
      </c>
      <c r="VK16">
        <v>687366.54830000002</v>
      </c>
      <c r="VL16">
        <v>669623.7953</v>
      </c>
      <c r="VM16">
        <v>667810.53489999997</v>
      </c>
      <c r="VN16">
        <v>674122.38139999995</v>
      </c>
      <c r="VO16">
        <v>694090.51089999999</v>
      </c>
      <c r="VP16">
        <v>696134.39379999996</v>
      </c>
      <c r="VQ16">
        <v>691576.27740000002</v>
      </c>
      <c r="VR16">
        <v>688600.60719999997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167318.65650000001</v>
      </c>
      <c r="WA16">
        <v>162445.29759999999</v>
      </c>
      <c r="WB16">
        <v>252342.20989999999</v>
      </c>
      <c r="WC16">
        <v>336864.6005</v>
      </c>
      <c r="WD16">
        <v>208124.64290000001</v>
      </c>
      <c r="WE16">
        <v>288661.0858</v>
      </c>
      <c r="WF16">
        <v>196177.43700000001</v>
      </c>
      <c r="WG16">
        <v>326508.91029999999</v>
      </c>
      <c r="WH16">
        <v>343415.52059999999</v>
      </c>
      <c r="WI16">
        <v>256471.636</v>
      </c>
      <c r="WJ16">
        <v>273901.74719999998</v>
      </c>
      <c r="WK16">
        <v>314273.84940000001</v>
      </c>
      <c r="WL16">
        <v>187766.3028</v>
      </c>
      <c r="WM16">
        <v>205084.55410000001</v>
      </c>
      <c r="WN16">
        <v>398222.4351</v>
      </c>
      <c r="WO16">
        <v>408102.81910000002</v>
      </c>
      <c r="WP16">
        <v>312802.3652</v>
      </c>
      <c r="WQ16">
        <v>323937.72450000001</v>
      </c>
      <c r="WR16">
        <v>334159.06040000002</v>
      </c>
      <c r="WS16">
        <v>324426.27230000001</v>
      </c>
      <c r="WT16">
        <v>296448.90669999999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13700000</v>
      </c>
      <c r="ZG16">
        <v>13400000</v>
      </c>
      <c r="ZH16">
        <v>13100000</v>
      </c>
      <c r="ZI16">
        <v>12800000</v>
      </c>
      <c r="ZJ16">
        <v>12600000</v>
      </c>
      <c r="ZK16">
        <v>12400000</v>
      </c>
      <c r="ZL16">
        <v>12200000</v>
      </c>
      <c r="ZM16">
        <v>11800000</v>
      </c>
      <c r="ZN16">
        <v>11700000</v>
      </c>
      <c r="ZO16">
        <v>11600000</v>
      </c>
      <c r="ZP16">
        <v>11400000</v>
      </c>
      <c r="ZQ16">
        <v>11100000</v>
      </c>
      <c r="ZR16">
        <v>10700000</v>
      </c>
      <c r="ZS16">
        <v>10400000</v>
      </c>
      <c r="ZT16">
        <v>10100000</v>
      </c>
      <c r="ZU16">
        <v>9950000</v>
      </c>
      <c r="ZV16">
        <v>9840000</v>
      </c>
      <c r="ZW16">
        <v>9760000</v>
      </c>
      <c r="ZX16">
        <v>9540000</v>
      </c>
      <c r="ZY16">
        <v>9310000</v>
      </c>
      <c r="ZZ16">
        <v>9040000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22100000</v>
      </c>
      <c r="ABK16">
        <v>22600000</v>
      </c>
      <c r="ABL16">
        <v>23000000</v>
      </c>
      <c r="ABM16">
        <v>23300000</v>
      </c>
      <c r="ABN16">
        <v>23400000</v>
      </c>
      <c r="ABO16">
        <v>23800000</v>
      </c>
      <c r="ABP16">
        <v>24300000</v>
      </c>
      <c r="ABQ16">
        <v>24600000</v>
      </c>
      <c r="ABR16">
        <v>24900000</v>
      </c>
      <c r="ABS16">
        <v>24900000</v>
      </c>
      <c r="ABT16">
        <v>24800000</v>
      </c>
      <c r="ABU16">
        <v>25100000</v>
      </c>
      <c r="ABV16">
        <v>25100000</v>
      </c>
      <c r="ABW16">
        <v>24900000</v>
      </c>
      <c r="ABX16">
        <v>24900000</v>
      </c>
      <c r="ABY16">
        <v>24500000</v>
      </c>
      <c r="ABZ16">
        <v>24400000</v>
      </c>
      <c r="ACA16">
        <v>24200000</v>
      </c>
      <c r="ACB16">
        <v>23800000</v>
      </c>
      <c r="ACC16">
        <v>23200000</v>
      </c>
      <c r="ACD16">
        <v>22700000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3370000</v>
      </c>
      <c r="ADO16">
        <v>3250000</v>
      </c>
      <c r="ADP16">
        <v>3120000</v>
      </c>
      <c r="ADQ16">
        <v>3010000</v>
      </c>
      <c r="ADR16">
        <v>2890000</v>
      </c>
      <c r="ADS16">
        <v>2780000</v>
      </c>
      <c r="ADT16">
        <v>2690000</v>
      </c>
      <c r="ADU16">
        <v>2600000</v>
      </c>
      <c r="ADV16">
        <v>2490000</v>
      </c>
      <c r="ADW16">
        <v>2390000</v>
      </c>
      <c r="ADX16">
        <v>2310000</v>
      </c>
      <c r="ADY16">
        <v>2260000</v>
      </c>
      <c r="ADZ16">
        <v>2210000</v>
      </c>
      <c r="AEA16">
        <v>2130000</v>
      </c>
      <c r="AEB16">
        <v>2060000</v>
      </c>
      <c r="AEC16">
        <v>2020000</v>
      </c>
      <c r="AED16">
        <v>1950000</v>
      </c>
      <c r="AEE16">
        <v>1900000</v>
      </c>
      <c r="AEF16">
        <v>1840000</v>
      </c>
      <c r="AEG16">
        <v>1790000</v>
      </c>
      <c r="AEH16">
        <v>1740000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16500000</v>
      </c>
      <c r="AEQ16">
        <v>16400000</v>
      </c>
      <c r="AER16">
        <v>16300000</v>
      </c>
      <c r="AES16">
        <v>16100000</v>
      </c>
      <c r="AET16">
        <v>15800000</v>
      </c>
      <c r="AEU16">
        <v>15600000</v>
      </c>
      <c r="AEV16">
        <v>15400000</v>
      </c>
      <c r="AEW16">
        <v>15000000</v>
      </c>
      <c r="AEX16">
        <v>14800000</v>
      </c>
      <c r="AEY16">
        <v>14500000</v>
      </c>
      <c r="AEZ16">
        <v>14200000</v>
      </c>
      <c r="AFA16">
        <v>13700000</v>
      </c>
      <c r="AFB16">
        <v>13400000</v>
      </c>
      <c r="AFC16">
        <v>13100000</v>
      </c>
      <c r="AFD16">
        <v>12700000</v>
      </c>
      <c r="AFE16">
        <v>12300000</v>
      </c>
      <c r="AFF16">
        <v>12000000</v>
      </c>
      <c r="AFG16">
        <v>11700000</v>
      </c>
      <c r="AFH16">
        <v>11400000</v>
      </c>
      <c r="AFI16">
        <v>11000000</v>
      </c>
      <c r="AFJ16">
        <v>10700000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163.4953453</v>
      </c>
      <c r="AGU16">
        <v>177.520625</v>
      </c>
      <c r="AGV16">
        <v>191.70693840000001</v>
      </c>
      <c r="AGW16">
        <v>203.8320544</v>
      </c>
      <c r="AGX16">
        <v>217.89524510000001</v>
      </c>
      <c r="AGY16">
        <v>224.8344539</v>
      </c>
      <c r="AGZ16">
        <v>235.48415890000001</v>
      </c>
      <c r="AHA16">
        <v>244.2524138</v>
      </c>
      <c r="AHB16">
        <v>251.3748751</v>
      </c>
      <c r="AHC16">
        <v>255.75653439999999</v>
      </c>
      <c r="AHD16">
        <v>260.55126539999998</v>
      </c>
      <c r="AHE16">
        <v>263.04284990000002</v>
      </c>
      <c r="AHF16">
        <v>262.76771009999999</v>
      </c>
      <c r="AHG16">
        <v>262.64400749999999</v>
      </c>
      <c r="AHH16">
        <v>263.78408380000002</v>
      </c>
      <c r="AHI16">
        <v>263.45202280000001</v>
      </c>
      <c r="AHJ16">
        <v>262.9975604</v>
      </c>
      <c r="AHK16">
        <v>264.17787879999997</v>
      </c>
      <c r="AHL16">
        <v>261.12281150000001</v>
      </c>
      <c r="AHM16">
        <v>258.54709980000001</v>
      </c>
      <c r="AHN16">
        <v>253.78623899999999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16.243770059999999</v>
      </c>
      <c r="AHW16">
        <v>18.02360062</v>
      </c>
      <c r="AHX16">
        <v>18.748544330000001</v>
      </c>
      <c r="AHY16">
        <v>19.112593740000001</v>
      </c>
      <c r="AHZ16">
        <v>20.91222308</v>
      </c>
      <c r="AIA16">
        <v>22.733785510000001</v>
      </c>
      <c r="AIB16">
        <v>24.70912757</v>
      </c>
      <c r="AIC16">
        <v>25.33716583</v>
      </c>
      <c r="AID16">
        <v>27.346972000000001</v>
      </c>
      <c r="AIE16">
        <v>28.964136270000001</v>
      </c>
      <c r="AIF16">
        <v>29.723883669999999</v>
      </c>
      <c r="AIG16">
        <v>30.414802609999999</v>
      </c>
      <c r="AIH16">
        <v>32.202814480000001</v>
      </c>
      <c r="AII16">
        <v>33.070781400000001</v>
      </c>
      <c r="AIJ16">
        <v>32.217136859999997</v>
      </c>
      <c r="AIK16">
        <v>32.12989674</v>
      </c>
      <c r="AIL16">
        <v>32.433574159999999</v>
      </c>
      <c r="AIM16">
        <v>33.39428667</v>
      </c>
      <c r="AIN16">
        <v>33.492622560000001</v>
      </c>
      <c r="AIO16">
        <v>33.273321129999999</v>
      </c>
      <c r="AIP16">
        <v>33.130154810000001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1.5408071940000001</v>
      </c>
      <c r="AIY16">
        <v>1.4959293140000001</v>
      </c>
      <c r="AIZ16">
        <v>2.3237736920000001</v>
      </c>
      <c r="AJA16">
        <v>3.1021250739999999</v>
      </c>
      <c r="AJB16">
        <v>1.916582129</v>
      </c>
      <c r="AJC16">
        <v>2.6582276399999998</v>
      </c>
      <c r="AJD16">
        <v>1.8065624739999999</v>
      </c>
      <c r="AJE16">
        <v>3.0067613990000002</v>
      </c>
      <c r="AJF16">
        <v>3.1624513099999998</v>
      </c>
      <c r="AJG16">
        <v>2.3618008289999999</v>
      </c>
      <c r="AJH16">
        <v>2.5223115649999999</v>
      </c>
      <c r="AJI16">
        <v>2.8940909389999998</v>
      </c>
      <c r="AJJ16">
        <v>1.7291058640000001</v>
      </c>
      <c r="AJK16">
        <v>1.8885865019999999</v>
      </c>
      <c r="AJL16">
        <v>3.6671582549999999</v>
      </c>
      <c r="AJM16">
        <v>3.7581449220000001</v>
      </c>
      <c r="AJN16">
        <v>2.880540308</v>
      </c>
      <c r="AJO16">
        <v>2.983083814</v>
      </c>
      <c r="AJP16">
        <v>3.0772102449999998</v>
      </c>
      <c r="AJQ16">
        <v>2.9875827620000002</v>
      </c>
      <c r="AJR16">
        <v>2.729944272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223.19896130000001</v>
      </c>
      <c r="AKA16">
        <v>120.537959</v>
      </c>
      <c r="AKB16">
        <v>128.13360850000001</v>
      </c>
      <c r="AKC16">
        <v>125.58235000000001</v>
      </c>
      <c r="AKD16">
        <v>181.17217360000001</v>
      </c>
      <c r="AKE16">
        <v>148.3158019</v>
      </c>
      <c r="AKF16">
        <v>219.67955000000001</v>
      </c>
      <c r="AKG16">
        <v>293.49742550000002</v>
      </c>
      <c r="AKH16">
        <v>292.17649219999998</v>
      </c>
      <c r="AKI16">
        <v>464.64328219999999</v>
      </c>
      <c r="AKJ16">
        <v>312.53532150000001</v>
      </c>
      <c r="AKK16">
        <v>283.53584690000002</v>
      </c>
      <c r="AKL16">
        <v>229.8930331</v>
      </c>
      <c r="AKM16">
        <v>287.32220189999998</v>
      </c>
      <c r="AKN16">
        <v>238.19934939999999</v>
      </c>
      <c r="AKO16">
        <v>265.2353248</v>
      </c>
      <c r="AKP16">
        <v>299.24804840000002</v>
      </c>
      <c r="AKQ16">
        <v>139.5436435</v>
      </c>
      <c r="AKR16">
        <v>263.01040740000002</v>
      </c>
      <c r="AKS16">
        <v>225.5270299</v>
      </c>
      <c r="AKT16">
        <v>262.16381130000002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72.751096290000007</v>
      </c>
      <c r="AME16">
        <v>71.258902090000007</v>
      </c>
      <c r="AMF16">
        <v>69.370635269999994</v>
      </c>
      <c r="AMG16">
        <v>68.259039990000005</v>
      </c>
      <c r="AMH16">
        <v>66.888617519999997</v>
      </c>
      <c r="AMI16">
        <v>65.839975620000004</v>
      </c>
      <c r="AMJ16">
        <v>64.920442629999997</v>
      </c>
      <c r="AMK16">
        <v>62.868045240000001</v>
      </c>
      <c r="AML16">
        <v>62.095381119999999</v>
      </c>
      <c r="AMM16">
        <v>61.69499167</v>
      </c>
      <c r="AMN16">
        <v>60.637076069999999</v>
      </c>
      <c r="AMO16">
        <v>58.727447470000001</v>
      </c>
      <c r="AMP16">
        <v>56.73829817</v>
      </c>
      <c r="AMQ16">
        <v>55.254804729999996</v>
      </c>
      <c r="AMR16">
        <v>53.678272229999997</v>
      </c>
      <c r="AMS16">
        <v>52.879815700000002</v>
      </c>
      <c r="AMT16">
        <v>52.298956869999998</v>
      </c>
      <c r="AMU16">
        <v>51.857298530000001</v>
      </c>
      <c r="AMV16">
        <v>50.696928110000002</v>
      </c>
      <c r="AMW16">
        <v>49.475199369999999</v>
      </c>
      <c r="AMX16">
        <v>48.034174149999998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229.1783222</v>
      </c>
      <c r="ANG16">
        <v>187.943928</v>
      </c>
      <c r="ANH16">
        <v>178.7560574</v>
      </c>
      <c r="ANI16">
        <v>132.02000939999999</v>
      </c>
      <c r="ANJ16">
        <v>157.20675539999999</v>
      </c>
      <c r="ANK16">
        <v>216.4747644</v>
      </c>
      <c r="ANL16">
        <v>154.6756283</v>
      </c>
      <c r="ANM16">
        <v>140.2827265</v>
      </c>
      <c r="ANN16">
        <v>203.15919510000001</v>
      </c>
      <c r="ANO16">
        <v>141.76011020000001</v>
      </c>
      <c r="ANP16">
        <v>139.41217420000001</v>
      </c>
      <c r="ANQ16">
        <v>156.67176889999999</v>
      </c>
      <c r="ANR16">
        <v>203.0967704</v>
      </c>
      <c r="ANS16">
        <v>174.19013659999999</v>
      </c>
      <c r="ANT16">
        <v>114.81512360000001</v>
      </c>
      <c r="ANU16">
        <v>66.831881690000003</v>
      </c>
      <c r="ANV16">
        <v>96.192074270000006</v>
      </c>
      <c r="ANW16">
        <v>110.0956809</v>
      </c>
      <c r="ANX16">
        <v>97.78033078</v>
      </c>
      <c r="ANY16">
        <v>104.76218799999999</v>
      </c>
      <c r="ANZ16">
        <v>129.35360489999999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103.9845222</v>
      </c>
      <c r="AOI16">
        <v>106.340647</v>
      </c>
      <c r="AOJ16">
        <v>108.36461490000001</v>
      </c>
      <c r="AOK16">
        <v>109.6970701</v>
      </c>
      <c r="AOL16">
        <v>110.0554291</v>
      </c>
      <c r="AOM16">
        <v>111.89462779999999</v>
      </c>
      <c r="AON16">
        <v>114.41808210000001</v>
      </c>
      <c r="AOO16">
        <v>115.8713053</v>
      </c>
      <c r="AOP16">
        <v>116.9938866</v>
      </c>
      <c r="AOQ16">
        <v>117.22985</v>
      </c>
      <c r="AOR16">
        <v>116.7351714</v>
      </c>
      <c r="AOS16">
        <v>118.1596286</v>
      </c>
      <c r="AOT16">
        <v>118.1583055</v>
      </c>
      <c r="AOU16">
        <v>117.2860467</v>
      </c>
      <c r="AOV16">
        <v>116.913132</v>
      </c>
      <c r="AOW16">
        <v>115.27578</v>
      </c>
      <c r="AOX16">
        <v>114.7397011</v>
      </c>
      <c r="AOY16">
        <v>113.9544381</v>
      </c>
      <c r="AOZ16">
        <v>111.721341</v>
      </c>
      <c r="APA16">
        <v>109.1343492</v>
      </c>
      <c r="APB16">
        <v>106.8121817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1035.14581</v>
      </c>
      <c r="APK16">
        <v>882.44950210000002</v>
      </c>
      <c r="APL16">
        <v>900.15696530000002</v>
      </c>
      <c r="APM16">
        <v>816.58250120000002</v>
      </c>
      <c r="APN16">
        <v>939.65258960000006</v>
      </c>
      <c r="APO16">
        <v>836.32274389999998</v>
      </c>
      <c r="APP16">
        <v>947.37750440000002</v>
      </c>
      <c r="APQ16">
        <v>929.33063400000003</v>
      </c>
      <c r="APR16">
        <v>947.41962049999995</v>
      </c>
      <c r="APS16">
        <v>878.29125799999997</v>
      </c>
      <c r="APT16">
        <v>1081.593255</v>
      </c>
      <c r="APU16">
        <v>912.78206320000004</v>
      </c>
      <c r="APV16">
        <v>864.7434141</v>
      </c>
      <c r="APW16">
        <v>863.03029590000006</v>
      </c>
      <c r="APX16">
        <v>1004.003483</v>
      </c>
      <c r="APY16">
        <v>1078.7630140000001</v>
      </c>
      <c r="APZ16">
        <v>923.00730439999995</v>
      </c>
      <c r="AQA16">
        <v>819.99852420000002</v>
      </c>
      <c r="AQB16">
        <v>968.85813710000002</v>
      </c>
      <c r="AQC16">
        <v>1014.856395</v>
      </c>
      <c r="AQD16">
        <v>905.50451829999997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129.9984728</v>
      </c>
      <c r="ARO16">
        <v>128.8558969</v>
      </c>
      <c r="ARP16">
        <v>128.06639390000001</v>
      </c>
      <c r="ARQ16">
        <v>126.17823490000001</v>
      </c>
      <c r="ARR16">
        <v>124.05766</v>
      </c>
      <c r="ARS16">
        <v>122.6003903</v>
      </c>
      <c r="ART16">
        <v>120.86937260000001</v>
      </c>
      <c r="ARU16">
        <v>118.1083414</v>
      </c>
      <c r="ARV16">
        <v>116.5375457</v>
      </c>
      <c r="ARW16">
        <v>113.8086782</v>
      </c>
      <c r="ARX16">
        <v>111.29652849999999</v>
      </c>
      <c r="ARY16">
        <v>107.8363014</v>
      </c>
      <c r="ARZ16">
        <v>104.9630128</v>
      </c>
      <c r="ASA16">
        <v>102.55976920000001</v>
      </c>
      <c r="ASB16">
        <v>99.790017890000001</v>
      </c>
      <c r="ASC16">
        <v>97.018612410000003</v>
      </c>
      <c r="ASD16">
        <v>94.651904900000005</v>
      </c>
      <c r="ASE16">
        <v>92.125865410000003</v>
      </c>
      <c r="ASF16">
        <v>89.342133889999999</v>
      </c>
      <c r="ASG16">
        <v>86.799953070000001</v>
      </c>
      <c r="ASH16">
        <v>84.228097219999995</v>
      </c>
    </row>
    <row r="17" spans="1:1178" x14ac:dyDescent="0.25">
      <c r="A17">
        <v>13</v>
      </c>
      <c r="B17">
        <v>22400</v>
      </c>
      <c r="C17">
        <v>0</v>
      </c>
      <c r="D17">
        <v>0</v>
      </c>
      <c r="E17">
        <v>0</v>
      </c>
      <c r="F17">
        <v>240</v>
      </c>
      <c r="G17">
        <v>212</v>
      </c>
      <c r="H17">
        <v>236</v>
      </c>
      <c r="I17">
        <v>237</v>
      </c>
      <c r="J17">
        <v>251</v>
      </c>
      <c r="K17">
        <v>247</v>
      </c>
      <c r="L17">
        <v>239</v>
      </c>
      <c r="M17">
        <v>235</v>
      </c>
      <c r="N17">
        <v>266</v>
      </c>
      <c r="O17">
        <v>268</v>
      </c>
      <c r="P17">
        <v>247</v>
      </c>
      <c r="Q17">
        <v>261</v>
      </c>
      <c r="R17">
        <v>268</v>
      </c>
      <c r="S17">
        <v>251</v>
      </c>
      <c r="T17">
        <v>274</v>
      </c>
      <c r="U17">
        <v>233</v>
      </c>
      <c r="V17">
        <v>233</v>
      </c>
      <c r="W17">
        <v>235</v>
      </c>
      <c r="X17">
        <v>242</v>
      </c>
      <c r="Y17">
        <v>248</v>
      </c>
      <c r="Z17">
        <v>246</v>
      </c>
      <c r="AA17">
        <v>279</v>
      </c>
      <c r="AB17">
        <v>288</v>
      </c>
      <c r="AC17">
        <v>261</v>
      </c>
      <c r="AD17">
        <v>249</v>
      </c>
      <c r="AE17">
        <v>0</v>
      </c>
      <c r="AF17">
        <v>0</v>
      </c>
      <c r="AG17">
        <v>0</v>
      </c>
      <c r="AH17">
        <v>71</v>
      </c>
      <c r="AI17">
        <v>76</v>
      </c>
      <c r="AJ17">
        <v>80</v>
      </c>
      <c r="AK17">
        <v>63</v>
      </c>
      <c r="AL17">
        <v>73</v>
      </c>
      <c r="AM17">
        <v>71</v>
      </c>
      <c r="AN17">
        <v>71</v>
      </c>
      <c r="AO17">
        <v>117</v>
      </c>
      <c r="AP17">
        <v>87</v>
      </c>
      <c r="AQ17">
        <v>87</v>
      </c>
      <c r="AR17">
        <v>114</v>
      </c>
      <c r="AS17">
        <v>99</v>
      </c>
      <c r="AT17">
        <v>112</v>
      </c>
      <c r="AU17">
        <v>107</v>
      </c>
      <c r="AV17">
        <v>119</v>
      </c>
      <c r="AW17">
        <v>117</v>
      </c>
      <c r="AX17">
        <v>114</v>
      </c>
      <c r="AY17">
        <v>124</v>
      </c>
      <c r="AZ17">
        <v>138</v>
      </c>
      <c r="BA17">
        <v>154</v>
      </c>
      <c r="BB17">
        <v>141</v>
      </c>
      <c r="BC17">
        <v>159</v>
      </c>
      <c r="BD17">
        <v>153</v>
      </c>
      <c r="BE17">
        <v>138</v>
      </c>
      <c r="BF17">
        <v>174</v>
      </c>
      <c r="BG17">
        <v>0</v>
      </c>
      <c r="BH17">
        <v>0</v>
      </c>
      <c r="BI17">
        <v>0</v>
      </c>
      <c r="BJ17">
        <v>169</v>
      </c>
      <c r="BK17">
        <v>163</v>
      </c>
      <c r="BL17">
        <v>172</v>
      </c>
      <c r="BM17">
        <v>165</v>
      </c>
      <c r="BN17">
        <v>156</v>
      </c>
      <c r="BO17">
        <v>154</v>
      </c>
      <c r="BP17">
        <v>166</v>
      </c>
      <c r="BQ17">
        <v>171</v>
      </c>
      <c r="BR17">
        <v>159</v>
      </c>
      <c r="BS17">
        <v>142</v>
      </c>
      <c r="BT17">
        <v>172</v>
      </c>
      <c r="BU17">
        <v>137</v>
      </c>
      <c r="BV17">
        <v>177</v>
      </c>
      <c r="BW17">
        <v>163</v>
      </c>
      <c r="BX17">
        <v>157</v>
      </c>
      <c r="BY17">
        <v>160</v>
      </c>
      <c r="BZ17">
        <v>146</v>
      </c>
      <c r="CA17">
        <v>141</v>
      </c>
      <c r="CB17">
        <v>140</v>
      </c>
      <c r="CC17">
        <v>140</v>
      </c>
      <c r="CD17">
        <v>148</v>
      </c>
      <c r="CE17">
        <v>121</v>
      </c>
      <c r="CF17">
        <v>119</v>
      </c>
      <c r="CG17">
        <v>150</v>
      </c>
      <c r="CH17">
        <v>142</v>
      </c>
      <c r="CI17">
        <v>0</v>
      </c>
      <c r="CJ17">
        <v>0</v>
      </c>
      <c r="CK17">
        <v>0</v>
      </c>
      <c r="CL17">
        <v>32</v>
      </c>
      <c r="CM17">
        <v>49</v>
      </c>
      <c r="CN17">
        <v>56</v>
      </c>
      <c r="CO17">
        <v>59</v>
      </c>
      <c r="CP17">
        <v>47</v>
      </c>
      <c r="CQ17">
        <v>43</v>
      </c>
      <c r="CR17">
        <v>56</v>
      </c>
      <c r="CS17">
        <v>52</v>
      </c>
      <c r="CT17">
        <v>47</v>
      </c>
      <c r="CU17">
        <v>52</v>
      </c>
      <c r="CV17">
        <v>46</v>
      </c>
      <c r="CW17">
        <v>66</v>
      </c>
      <c r="CX17">
        <v>54</v>
      </c>
      <c r="CY17">
        <v>59</v>
      </c>
      <c r="CZ17">
        <v>56</v>
      </c>
      <c r="DA17">
        <v>61</v>
      </c>
      <c r="DB17">
        <v>65</v>
      </c>
      <c r="DC17">
        <v>51</v>
      </c>
      <c r="DD17">
        <v>64</v>
      </c>
      <c r="DE17">
        <v>54</v>
      </c>
      <c r="DF17">
        <v>64</v>
      </c>
      <c r="DG17">
        <v>68</v>
      </c>
      <c r="DH17">
        <v>63</v>
      </c>
      <c r="DI17">
        <v>54</v>
      </c>
      <c r="DJ17">
        <v>58</v>
      </c>
      <c r="DK17">
        <v>0</v>
      </c>
      <c r="DL17">
        <v>0</v>
      </c>
      <c r="DM17">
        <v>0</v>
      </c>
      <c r="DN17">
        <v>3</v>
      </c>
      <c r="DO17">
        <v>2</v>
      </c>
      <c r="DP17">
        <v>2</v>
      </c>
      <c r="DQ17">
        <v>2</v>
      </c>
      <c r="DR17">
        <v>2</v>
      </c>
      <c r="DS17">
        <v>4</v>
      </c>
      <c r="DT17">
        <v>4</v>
      </c>
      <c r="DU17">
        <v>4</v>
      </c>
      <c r="DV17">
        <v>3</v>
      </c>
      <c r="DW17">
        <v>4</v>
      </c>
      <c r="DX17">
        <v>5</v>
      </c>
      <c r="DY17">
        <v>4</v>
      </c>
      <c r="DZ17">
        <v>4</v>
      </c>
      <c r="EA17">
        <v>5</v>
      </c>
      <c r="EB17">
        <v>4</v>
      </c>
      <c r="EC17">
        <v>4</v>
      </c>
      <c r="ED17">
        <v>5</v>
      </c>
      <c r="EE17">
        <v>4</v>
      </c>
      <c r="EF17">
        <v>5</v>
      </c>
      <c r="EG17">
        <v>8</v>
      </c>
      <c r="EH17">
        <v>7</v>
      </c>
      <c r="EI17">
        <v>6</v>
      </c>
      <c r="EJ17">
        <v>8</v>
      </c>
      <c r="EK17">
        <v>14</v>
      </c>
      <c r="EL17">
        <v>10</v>
      </c>
      <c r="EM17">
        <v>0</v>
      </c>
      <c r="EN17">
        <v>0</v>
      </c>
      <c r="EO17">
        <v>0</v>
      </c>
      <c r="EP17">
        <v>30</v>
      </c>
      <c r="EQ17">
        <v>15</v>
      </c>
      <c r="ER17">
        <v>15</v>
      </c>
      <c r="ES17">
        <v>15</v>
      </c>
      <c r="ET17">
        <v>5</v>
      </c>
      <c r="EU17">
        <v>5</v>
      </c>
      <c r="EV17">
        <v>15</v>
      </c>
      <c r="EW17">
        <v>10</v>
      </c>
      <c r="EX17">
        <v>10</v>
      </c>
      <c r="EY17">
        <v>35</v>
      </c>
      <c r="EZ17">
        <v>20</v>
      </c>
      <c r="FA17">
        <v>10</v>
      </c>
      <c r="FB17">
        <v>20</v>
      </c>
      <c r="FC17">
        <v>25</v>
      </c>
      <c r="FD17">
        <v>20</v>
      </c>
      <c r="FE17">
        <v>20</v>
      </c>
      <c r="FF17">
        <v>25</v>
      </c>
      <c r="FG17">
        <v>30</v>
      </c>
      <c r="FH17">
        <v>10</v>
      </c>
      <c r="FI17">
        <v>25</v>
      </c>
      <c r="FJ17">
        <v>35</v>
      </c>
      <c r="FK17">
        <v>30</v>
      </c>
      <c r="FL17">
        <v>35</v>
      </c>
      <c r="FM17">
        <v>30</v>
      </c>
      <c r="FN17">
        <v>75</v>
      </c>
      <c r="FO17">
        <v>0</v>
      </c>
      <c r="FP17">
        <v>0</v>
      </c>
      <c r="FQ17">
        <v>5584</v>
      </c>
      <c r="FR17">
        <v>5870</v>
      </c>
      <c r="FS17">
        <v>6182</v>
      </c>
      <c r="FT17">
        <v>6422</v>
      </c>
      <c r="FU17">
        <v>6606</v>
      </c>
      <c r="FV17">
        <v>6808</v>
      </c>
      <c r="FW17">
        <v>6996</v>
      </c>
      <c r="FX17">
        <v>7174</v>
      </c>
      <c r="FY17">
        <v>7325</v>
      </c>
      <c r="FZ17">
        <v>7590</v>
      </c>
      <c r="GA17">
        <v>7784</v>
      </c>
      <c r="GB17">
        <v>7938</v>
      </c>
      <c r="GC17">
        <v>8029</v>
      </c>
      <c r="GD17">
        <v>8076</v>
      </c>
      <c r="GE17">
        <v>8226</v>
      </c>
      <c r="GF17">
        <v>8386</v>
      </c>
      <c r="GG17">
        <v>8489</v>
      </c>
      <c r="GH17">
        <v>8540</v>
      </c>
      <c r="GI17">
        <v>8598</v>
      </c>
      <c r="GJ17">
        <v>8663</v>
      </c>
      <c r="GK17">
        <v>8709</v>
      </c>
      <c r="GL17">
        <v>8782</v>
      </c>
      <c r="GM17">
        <v>8816</v>
      </c>
      <c r="GN17">
        <v>8918</v>
      </c>
      <c r="GO17">
        <v>8951</v>
      </c>
      <c r="GP17">
        <v>8974</v>
      </c>
      <c r="GQ17">
        <v>0</v>
      </c>
      <c r="GR17">
        <v>0</v>
      </c>
      <c r="GS17">
        <v>790</v>
      </c>
      <c r="GT17">
        <v>867</v>
      </c>
      <c r="GU17">
        <v>952</v>
      </c>
      <c r="GV17">
        <v>1026</v>
      </c>
      <c r="GW17">
        <v>1133</v>
      </c>
      <c r="GX17">
        <v>1229</v>
      </c>
      <c r="GY17">
        <v>1327</v>
      </c>
      <c r="GZ17">
        <v>1402</v>
      </c>
      <c r="HA17">
        <v>1515</v>
      </c>
      <c r="HB17">
        <v>1560</v>
      </c>
      <c r="HC17">
        <v>1625</v>
      </c>
      <c r="HD17">
        <v>1697</v>
      </c>
      <c r="HE17">
        <v>1759</v>
      </c>
      <c r="HF17">
        <v>1841</v>
      </c>
      <c r="HG17">
        <v>1883</v>
      </c>
      <c r="HH17">
        <v>1946</v>
      </c>
      <c r="HI17">
        <v>2019</v>
      </c>
      <c r="HJ17">
        <v>2104</v>
      </c>
      <c r="HK17">
        <v>2164</v>
      </c>
      <c r="HL17">
        <v>2254</v>
      </c>
      <c r="HM17">
        <v>2318</v>
      </c>
      <c r="HN17">
        <v>2368</v>
      </c>
      <c r="HO17">
        <v>2422</v>
      </c>
      <c r="HP17">
        <v>2443</v>
      </c>
      <c r="HQ17">
        <v>2498</v>
      </c>
      <c r="HR17">
        <v>2527</v>
      </c>
      <c r="HS17">
        <v>0</v>
      </c>
      <c r="HT17">
        <v>0</v>
      </c>
      <c r="HU17">
        <v>70</v>
      </c>
      <c r="HV17">
        <v>69</v>
      </c>
      <c r="HW17">
        <v>73</v>
      </c>
      <c r="HX17">
        <v>79</v>
      </c>
      <c r="HY17">
        <v>89</v>
      </c>
      <c r="HZ17">
        <v>94</v>
      </c>
      <c r="IA17">
        <v>108</v>
      </c>
      <c r="IB17">
        <v>110</v>
      </c>
      <c r="IC17">
        <v>121</v>
      </c>
      <c r="ID17">
        <v>134</v>
      </c>
      <c r="IE17">
        <v>146</v>
      </c>
      <c r="IF17">
        <v>153</v>
      </c>
      <c r="IG17">
        <v>157</v>
      </c>
      <c r="IH17">
        <v>166</v>
      </c>
      <c r="II17">
        <v>177</v>
      </c>
      <c r="IJ17">
        <v>180</v>
      </c>
      <c r="IK17">
        <v>190</v>
      </c>
      <c r="IL17">
        <v>199</v>
      </c>
      <c r="IM17">
        <v>203</v>
      </c>
      <c r="IN17">
        <v>212</v>
      </c>
      <c r="IO17">
        <v>220</v>
      </c>
      <c r="IP17">
        <v>221</v>
      </c>
      <c r="IQ17">
        <v>223</v>
      </c>
      <c r="IR17">
        <v>231</v>
      </c>
      <c r="IS17">
        <v>245</v>
      </c>
      <c r="IT17">
        <v>239</v>
      </c>
      <c r="IU17">
        <v>0</v>
      </c>
      <c r="IV17">
        <v>0</v>
      </c>
      <c r="IW17">
        <v>1</v>
      </c>
      <c r="IX17">
        <v>5</v>
      </c>
      <c r="IY17">
        <v>9</v>
      </c>
      <c r="IZ17">
        <v>7</v>
      </c>
      <c r="JA17">
        <v>5</v>
      </c>
      <c r="JB17">
        <v>4</v>
      </c>
      <c r="JC17">
        <v>4</v>
      </c>
      <c r="JD17">
        <v>2</v>
      </c>
      <c r="JE17">
        <v>1</v>
      </c>
      <c r="JF17">
        <v>7</v>
      </c>
      <c r="JG17">
        <v>9</v>
      </c>
      <c r="JH17">
        <v>9</v>
      </c>
      <c r="JI17">
        <v>9</v>
      </c>
      <c r="JJ17">
        <v>10</v>
      </c>
      <c r="JK17">
        <v>7</v>
      </c>
      <c r="JL17">
        <v>14</v>
      </c>
      <c r="JM17">
        <v>15</v>
      </c>
      <c r="JN17">
        <v>11</v>
      </c>
      <c r="JO17">
        <v>7</v>
      </c>
      <c r="JP17">
        <v>6</v>
      </c>
      <c r="JQ17">
        <v>9</v>
      </c>
      <c r="JR17">
        <v>7</v>
      </c>
      <c r="JS17">
        <v>14</v>
      </c>
      <c r="JT17">
        <v>17</v>
      </c>
      <c r="JU17">
        <v>19</v>
      </c>
      <c r="JV17">
        <v>16</v>
      </c>
      <c r="JW17">
        <v>0</v>
      </c>
      <c r="JX17">
        <v>0</v>
      </c>
      <c r="JY17">
        <v>0</v>
      </c>
      <c r="JZ17">
        <v>6</v>
      </c>
      <c r="KA17">
        <v>14</v>
      </c>
      <c r="KB17">
        <v>25</v>
      </c>
      <c r="KC17">
        <v>31</v>
      </c>
      <c r="KD17">
        <v>44</v>
      </c>
      <c r="KE17">
        <v>52</v>
      </c>
      <c r="KF17">
        <v>65</v>
      </c>
      <c r="KG17">
        <v>71</v>
      </c>
      <c r="KH17">
        <v>86</v>
      </c>
      <c r="KI17">
        <v>100</v>
      </c>
      <c r="KJ17">
        <v>117</v>
      </c>
      <c r="KK17">
        <v>134</v>
      </c>
      <c r="KL17">
        <v>154</v>
      </c>
      <c r="KM17">
        <v>182</v>
      </c>
      <c r="KN17">
        <v>200</v>
      </c>
      <c r="KO17">
        <v>220</v>
      </c>
      <c r="KP17">
        <v>242</v>
      </c>
      <c r="KQ17">
        <v>270</v>
      </c>
      <c r="KR17">
        <v>298</v>
      </c>
      <c r="KS17">
        <v>320</v>
      </c>
      <c r="KT17">
        <v>345</v>
      </c>
      <c r="KU17">
        <v>369</v>
      </c>
      <c r="KV17">
        <v>397</v>
      </c>
      <c r="KW17">
        <v>426</v>
      </c>
      <c r="KX17">
        <v>462</v>
      </c>
      <c r="KY17">
        <v>0</v>
      </c>
      <c r="KZ17">
        <v>0</v>
      </c>
      <c r="LA17">
        <v>0</v>
      </c>
      <c r="LB17">
        <v>235</v>
      </c>
      <c r="LC17">
        <v>439</v>
      </c>
      <c r="LD17">
        <v>618</v>
      </c>
      <c r="LE17">
        <v>814</v>
      </c>
      <c r="LF17">
        <v>998</v>
      </c>
      <c r="LG17">
        <v>1196</v>
      </c>
      <c r="LH17">
        <v>1395</v>
      </c>
      <c r="LI17">
        <v>1561</v>
      </c>
      <c r="LJ17">
        <v>1729</v>
      </c>
      <c r="LK17">
        <v>1885</v>
      </c>
      <c r="LL17">
        <v>2046</v>
      </c>
      <c r="LM17">
        <v>2212</v>
      </c>
      <c r="LN17">
        <v>2375</v>
      </c>
      <c r="LO17">
        <v>2503</v>
      </c>
      <c r="LP17">
        <v>2642</v>
      </c>
      <c r="LQ17">
        <v>2770</v>
      </c>
      <c r="LR17">
        <v>2924</v>
      </c>
      <c r="LS17">
        <v>3075</v>
      </c>
      <c r="LT17">
        <v>3210</v>
      </c>
      <c r="LU17">
        <v>3348</v>
      </c>
      <c r="LV17">
        <v>3477</v>
      </c>
      <c r="LW17">
        <v>3608</v>
      </c>
      <c r="LX17">
        <v>3721</v>
      </c>
      <c r="LY17">
        <v>3832</v>
      </c>
      <c r="LZ17">
        <v>3947</v>
      </c>
      <c r="MA17">
        <v>0</v>
      </c>
      <c r="MB17">
        <v>0</v>
      </c>
      <c r="MC17">
        <v>1553</v>
      </c>
      <c r="MD17">
        <v>1594</v>
      </c>
      <c r="ME17">
        <v>1648</v>
      </c>
      <c r="MF17">
        <v>1685</v>
      </c>
      <c r="MG17">
        <v>1691</v>
      </c>
      <c r="MH17">
        <v>1763</v>
      </c>
      <c r="MI17">
        <v>1769</v>
      </c>
      <c r="MJ17">
        <v>1783</v>
      </c>
      <c r="MK17">
        <v>1785</v>
      </c>
      <c r="ML17">
        <v>1811</v>
      </c>
      <c r="MM17">
        <v>1848</v>
      </c>
      <c r="MN17">
        <v>1887</v>
      </c>
      <c r="MO17">
        <v>1918</v>
      </c>
      <c r="MP17">
        <v>1945</v>
      </c>
      <c r="MQ17">
        <v>1960</v>
      </c>
      <c r="MR17">
        <v>2008</v>
      </c>
      <c r="MS17">
        <v>2048</v>
      </c>
      <c r="MT17">
        <v>2068</v>
      </c>
      <c r="MU17">
        <v>2068</v>
      </c>
      <c r="MV17">
        <v>2069</v>
      </c>
      <c r="MW17">
        <v>2075</v>
      </c>
      <c r="MX17">
        <v>2061</v>
      </c>
      <c r="MY17">
        <v>2032</v>
      </c>
      <c r="MZ17">
        <v>2047</v>
      </c>
      <c r="NA17">
        <v>2073</v>
      </c>
      <c r="NB17">
        <v>2095</v>
      </c>
      <c r="NC17">
        <v>0</v>
      </c>
      <c r="ND17">
        <v>0</v>
      </c>
      <c r="NE17">
        <v>0</v>
      </c>
      <c r="NF17">
        <v>39</v>
      </c>
      <c r="NG17">
        <v>64</v>
      </c>
      <c r="NH17">
        <v>108</v>
      </c>
      <c r="NI17">
        <v>145</v>
      </c>
      <c r="NJ17">
        <v>168</v>
      </c>
      <c r="NK17">
        <v>207</v>
      </c>
      <c r="NL17">
        <v>253</v>
      </c>
      <c r="NM17">
        <v>295</v>
      </c>
      <c r="NN17">
        <v>333</v>
      </c>
      <c r="NO17">
        <v>388</v>
      </c>
      <c r="NP17">
        <v>429</v>
      </c>
      <c r="NQ17">
        <v>467</v>
      </c>
      <c r="NR17">
        <v>516</v>
      </c>
      <c r="NS17">
        <v>564</v>
      </c>
      <c r="NT17">
        <v>612</v>
      </c>
      <c r="NU17">
        <v>655</v>
      </c>
      <c r="NV17">
        <v>708</v>
      </c>
      <c r="NW17">
        <v>768</v>
      </c>
      <c r="NX17">
        <v>809</v>
      </c>
      <c r="NY17">
        <v>860</v>
      </c>
      <c r="NZ17">
        <v>924</v>
      </c>
      <c r="OA17">
        <v>992</v>
      </c>
      <c r="OB17">
        <v>1048</v>
      </c>
      <c r="OC17">
        <v>1099</v>
      </c>
      <c r="OD17">
        <v>1155</v>
      </c>
      <c r="OE17">
        <v>0</v>
      </c>
      <c r="OF17">
        <v>0</v>
      </c>
      <c r="OG17">
        <v>2127</v>
      </c>
      <c r="OH17">
        <v>2168</v>
      </c>
      <c r="OI17">
        <v>2216</v>
      </c>
      <c r="OJ17">
        <v>2251</v>
      </c>
      <c r="OK17">
        <v>2322</v>
      </c>
      <c r="OL17">
        <v>2393</v>
      </c>
      <c r="OM17">
        <v>2478</v>
      </c>
      <c r="ON17">
        <v>2551</v>
      </c>
      <c r="OO17">
        <v>2638</v>
      </c>
      <c r="OP17">
        <v>2715</v>
      </c>
      <c r="OQ17">
        <v>2787</v>
      </c>
      <c r="OR17">
        <v>2837</v>
      </c>
      <c r="OS17">
        <v>2888</v>
      </c>
      <c r="OT17">
        <v>2983</v>
      </c>
      <c r="OU17">
        <v>3019</v>
      </c>
      <c r="OV17">
        <v>3098</v>
      </c>
      <c r="OW17">
        <v>3187</v>
      </c>
      <c r="OX17">
        <v>3208</v>
      </c>
      <c r="OY17">
        <v>3260</v>
      </c>
      <c r="OZ17">
        <v>3313</v>
      </c>
      <c r="PA17">
        <v>3359</v>
      </c>
      <c r="PB17">
        <v>3414</v>
      </c>
      <c r="PC17">
        <v>3463</v>
      </c>
      <c r="PD17">
        <v>3499</v>
      </c>
      <c r="PE17">
        <v>3535</v>
      </c>
      <c r="PF17">
        <v>3596</v>
      </c>
      <c r="PG17">
        <v>0</v>
      </c>
      <c r="PH17">
        <v>0</v>
      </c>
      <c r="PI17">
        <v>0</v>
      </c>
      <c r="PJ17">
        <v>63</v>
      </c>
      <c r="PK17">
        <v>148</v>
      </c>
      <c r="PL17">
        <v>235</v>
      </c>
      <c r="PM17">
        <v>307</v>
      </c>
      <c r="PN17">
        <v>389</v>
      </c>
      <c r="PO17">
        <v>468</v>
      </c>
      <c r="PP17">
        <v>557</v>
      </c>
      <c r="PQ17">
        <v>632</v>
      </c>
      <c r="PR17">
        <v>724</v>
      </c>
      <c r="PS17">
        <v>812</v>
      </c>
      <c r="PT17">
        <v>910</v>
      </c>
      <c r="PU17">
        <v>1013</v>
      </c>
      <c r="PV17">
        <v>1100</v>
      </c>
      <c r="PW17">
        <v>1211</v>
      </c>
      <c r="PX17">
        <v>1301</v>
      </c>
      <c r="PY17">
        <v>1397</v>
      </c>
      <c r="PZ17">
        <v>1517</v>
      </c>
      <c r="QA17">
        <v>1645</v>
      </c>
      <c r="QB17">
        <v>1754</v>
      </c>
      <c r="QC17">
        <v>1874</v>
      </c>
      <c r="QD17">
        <v>2007</v>
      </c>
      <c r="QE17">
        <v>2139</v>
      </c>
      <c r="QF17">
        <v>2270</v>
      </c>
      <c r="QG17">
        <v>2408</v>
      </c>
      <c r="QH17">
        <v>2557</v>
      </c>
      <c r="QI17">
        <v>0</v>
      </c>
      <c r="QJ17">
        <v>0</v>
      </c>
      <c r="QK17">
        <v>7535</v>
      </c>
      <c r="QL17">
        <v>8093</v>
      </c>
      <c r="QM17">
        <v>8417</v>
      </c>
      <c r="QN17">
        <v>8522</v>
      </c>
      <c r="QO17">
        <v>8634</v>
      </c>
      <c r="QP17">
        <v>8711</v>
      </c>
      <c r="QQ17">
        <v>8787</v>
      </c>
      <c r="QR17">
        <v>8819</v>
      </c>
      <c r="QS17">
        <v>8828</v>
      </c>
      <c r="QT17">
        <v>8844</v>
      </c>
      <c r="QU17">
        <v>8836</v>
      </c>
      <c r="QV17">
        <v>8853</v>
      </c>
      <c r="QW17">
        <v>8871</v>
      </c>
      <c r="QX17">
        <v>8943</v>
      </c>
      <c r="QY17">
        <v>8945</v>
      </c>
      <c r="QZ17">
        <v>8987</v>
      </c>
      <c r="RA17">
        <v>9014</v>
      </c>
      <c r="RB17">
        <v>9048</v>
      </c>
      <c r="RC17">
        <v>9111</v>
      </c>
      <c r="RD17">
        <v>9146</v>
      </c>
      <c r="RE17">
        <v>9112</v>
      </c>
      <c r="RF17">
        <v>9132</v>
      </c>
      <c r="RG17">
        <v>9102</v>
      </c>
      <c r="RH17">
        <v>9054</v>
      </c>
      <c r="RI17">
        <v>9121</v>
      </c>
      <c r="RJ17">
        <v>9131</v>
      </c>
      <c r="RK17">
        <v>0</v>
      </c>
      <c r="RL17">
        <v>0</v>
      </c>
      <c r="RM17">
        <v>8350</v>
      </c>
      <c r="RN17">
        <v>8431</v>
      </c>
      <c r="RO17">
        <v>8559</v>
      </c>
      <c r="RP17">
        <v>8712</v>
      </c>
      <c r="RQ17">
        <v>8909</v>
      </c>
      <c r="RR17">
        <v>9035</v>
      </c>
      <c r="RS17">
        <v>9123</v>
      </c>
      <c r="RT17">
        <v>9231</v>
      </c>
      <c r="RU17">
        <v>9359</v>
      </c>
      <c r="RV17">
        <v>9469</v>
      </c>
      <c r="RW17">
        <v>9549</v>
      </c>
      <c r="RX17">
        <v>9591</v>
      </c>
      <c r="RY17">
        <v>9668</v>
      </c>
      <c r="RZ17">
        <v>9729</v>
      </c>
      <c r="SA17">
        <v>9792</v>
      </c>
      <c r="SB17">
        <v>9891</v>
      </c>
      <c r="SC17">
        <v>10003</v>
      </c>
      <c r="SD17">
        <v>9999</v>
      </c>
      <c r="SE17">
        <v>10032</v>
      </c>
      <c r="SF17">
        <v>10132</v>
      </c>
      <c r="SG17">
        <v>10177</v>
      </c>
      <c r="SH17">
        <v>10196</v>
      </c>
      <c r="SI17">
        <v>10274</v>
      </c>
      <c r="SJ17">
        <v>10363</v>
      </c>
      <c r="SK17">
        <v>10448</v>
      </c>
      <c r="SL17">
        <v>10463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1130000</v>
      </c>
      <c r="SU17">
        <v>1130000</v>
      </c>
      <c r="SV17">
        <v>1120000</v>
      </c>
      <c r="SW17">
        <v>1110000</v>
      </c>
      <c r="SX17">
        <v>1120000</v>
      </c>
      <c r="SY17">
        <v>1120000</v>
      </c>
      <c r="SZ17">
        <v>1110000</v>
      </c>
      <c r="TA17">
        <v>1090000</v>
      </c>
      <c r="TB17">
        <v>1060000</v>
      </c>
      <c r="TC17">
        <v>1050000</v>
      </c>
      <c r="TD17">
        <v>1040000</v>
      </c>
      <c r="TE17">
        <v>1020000</v>
      </c>
      <c r="TF17">
        <v>995745.40540000005</v>
      </c>
      <c r="TG17">
        <v>973308.81460000004</v>
      </c>
      <c r="TH17">
        <v>952103.81519999995</v>
      </c>
      <c r="TI17">
        <v>929280.99829999998</v>
      </c>
      <c r="TJ17">
        <v>909777.04429999995</v>
      </c>
      <c r="TK17">
        <v>886698.34620000003</v>
      </c>
      <c r="TL17">
        <v>870832.36250000005</v>
      </c>
      <c r="TM17">
        <v>848596.86820000003</v>
      </c>
      <c r="TN17">
        <v>825997.45270000002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378288.16840000002</v>
      </c>
      <c r="TW17">
        <v>396556.04399999999</v>
      </c>
      <c r="TX17">
        <v>406765.80780000001</v>
      </c>
      <c r="TY17">
        <v>426748.33370000002</v>
      </c>
      <c r="TZ17">
        <v>426625.26870000002</v>
      </c>
      <c r="UA17">
        <v>431457.59379999997</v>
      </c>
      <c r="UB17">
        <v>437450.95539999998</v>
      </c>
      <c r="UC17">
        <v>440226.45939999999</v>
      </c>
      <c r="UD17">
        <v>447328.80650000001</v>
      </c>
      <c r="UE17">
        <v>444207.79259999999</v>
      </c>
      <c r="UF17">
        <v>445698.79940000002</v>
      </c>
      <c r="UG17">
        <v>448949.73810000002</v>
      </c>
      <c r="UH17">
        <v>454223.82939999999</v>
      </c>
      <c r="UI17">
        <v>453569.88390000002</v>
      </c>
      <c r="UJ17">
        <v>458673.49129999999</v>
      </c>
      <c r="UK17">
        <v>457958.30190000002</v>
      </c>
      <c r="UL17">
        <v>454210.29969999997</v>
      </c>
      <c r="UM17">
        <v>451037.02519999997</v>
      </c>
      <c r="UN17">
        <v>441696.8455</v>
      </c>
      <c r="UO17">
        <v>438486.3112</v>
      </c>
      <c r="UP17">
        <v>430657.1115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150717.3512</v>
      </c>
      <c r="UY17">
        <v>168120.98670000001</v>
      </c>
      <c r="UZ17">
        <v>166246.93040000001</v>
      </c>
      <c r="VA17">
        <v>177545.26550000001</v>
      </c>
      <c r="VB17">
        <v>190893.56959999999</v>
      </c>
      <c r="VC17">
        <v>201930.59820000001</v>
      </c>
      <c r="VD17">
        <v>205448.74</v>
      </c>
      <c r="VE17">
        <v>204679.56200000001</v>
      </c>
      <c r="VF17">
        <v>210109.50030000001</v>
      </c>
      <c r="VG17">
        <v>217507.2029</v>
      </c>
      <c r="VH17">
        <v>214751.22880000001</v>
      </c>
      <c r="VI17">
        <v>220079.46859999999</v>
      </c>
      <c r="VJ17">
        <v>223790.56839999999</v>
      </c>
      <c r="VK17">
        <v>221639.68090000001</v>
      </c>
      <c r="VL17">
        <v>224724.34049999999</v>
      </c>
      <c r="VM17">
        <v>226412.14009999999</v>
      </c>
      <c r="VN17">
        <v>220816.78270000001</v>
      </c>
      <c r="VO17">
        <v>216325.36369999999</v>
      </c>
      <c r="VP17">
        <v>217559.14060000001</v>
      </c>
      <c r="VQ17">
        <v>224023.82829999999</v>
      </c>
      <c r="VR17">
        <v>212172.3596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77171.63854</v>
      </c>
      <c r="WA17">
        <v>74923.920910000001</v>
      </c>
      <c r="WB17">
        <v>36370.83539</v>
      </c>
      <c r="WC17">
        <v>17655.745340000001</v>
      </c>
      <c r="WD17">
        <v>119990.50229999999</v>
      </c>
      <c r="WE17">
        <v>149780.0999</v>
      </c>
      <c r="WF17">
        <v>145417.57279999999</v>
      </c>
      <c r="WG17">
        <v>141182.10949999999</v>
      </c>
      <c r="WH17">
        <v>152300.01019999999</v>
      </c>
      <c r="WI17">
        <v>103504.8613</v>
      </c>
      <c r="WJ17">
        <v>200980.3132</v>
      </c>
      <c r="WK17">
        <v>209064.12609999999</v>
      </c>
      <c r="WL17">
        <v>148848.2451</v>
      </c>
      <c r="WM17">
        <v>91962.728669999997</v>
      </c>
      <c r="WN17">
        <v>76529.316510000004</v>
      </c>
      <c r="WO17">
        <v>111450.46090000001</v>
      </c>
      <c r="WP17">
        <v>84158.924119999996</v>
      </c>
      <c r="WQ17">
        <v>163415.3866</v>
      </c>
      <c r="WR17">
        <v>192653.36840000001</v>
      </c>
      <c r="WS17">
        <v>209047.0588</v>
      </c>
      <c r="WT17">
        <v>170912.26070000001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16500000</v>
      </c>
      <c r="ZG17">
        <v>16100000</v>
      </c>
      <c r="ZH17">
        <v>15800000</v>
      </c>
      <c r="ZI17">
        <v>15300000</v>
      </c>
      <c r="ZJ17">
        <v>15100000</v>
      </c>
      <c r="ZK17">
        <v>15000000</v>
      </c>
      <c r="ZL17">
        <v>14800000</v>
      </c>
      <c r="ZM17">
        <v>14600000</v>
      </c>
      <c r="ZN17">
        <v>14400000</v>
      </c>
      <c r="ZO17">
        <v>14100000</v>
      </c>
      <c r="ZP17">
        <v>14000000</v>
      </c>
      <c r="ZQ17">
        <v>13900000</v>
      </c>
      <c r="ZR17">
        <v>13600000</v>
      </c>
      <c r="ZS17">
        <v>13200000</v>
      </c>
      <c r="ZT17">
        <v>12800000</v>
      </c>
      <c r="ZU17">
        <v>12500000</v>
      </c>
      <c r="ZV17">
        <v>12000000</v>
      </c>
      <c r="ZW17">
        <v>11500000</v>
      </c>
      <c r="ZX17">
        <v>11300000</v>
      </c>
      <c r="ZY17">
        <v>11100000</v>
      </c>
      <c r="ZZ17">
        <v>10900000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27400000</v>
      </c>
      <c r="ABK17">
        <v>27600000</v>
      </c>
      <c r="ABL17">
        <v>27600000</v>
      </c>
      <c r="ABM17">
        <v>27700000</v>
      </c>
      <c r="ABN17">
        <v>27700000</v>
      </c>
      <c r="ABO17">
        <v>27600000</v>
      </c>
      <c r="ABP17">
        <v>27200000</v>
      </c>
      <c r="ABQ17">
        <v>26900000</v>
      </c>
      <c r="ABR17">
        <v>27000000</v>
      </c>
      <c r="ABS17">
        <v>26500000</v>
      </c>
      <c r="ABT17">
        <v>26400000</v>
      </c>
      <c r="ABU17">
        <v>26400000</v>
      </c>
      <c r="ABV17">
        <v>25800000</v>
      </c>
      <c r="ABW17">
        <v>25500000</v>
      </c>
      <c r="ABX17">
        <v>25100000</v>
      </c>
      <c r="ABY17">
        <v>24700000</v>
      </c>
      <c r="ABZ17">
        <v>24400000</v>
      </c>
      <c r="ACA17">
        <v>24000000</v>
      </c>
      <c r="ACB17">
        <v>23600000</v>
      </c>
      <c r="ACC17">
        <v>23100000</v>
      </c>
      <c r="ACD17">
        <v>22800000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2810000</v>
      </c>
      <c r="ADO17">
        <v>2750000</v>
      </c>
      <c r="ADP17">
        <v>2680000</v>
      </c>
      <c r="ADQ17">
        <v>2610000</v>
      </c>
      <c r="ADR17">
        <v>2540000</v>
      </c>
      <c r="ADS17">
        <v>2460000</v>
      </c>
      <c r="ADT17">
        <v>2390000</v>
      </c>
      <c r="ADU17">
        <v>2330000</v>
      </c>
      <c r="ADV17">
        <v>2280000</v>
      </c>
      <c r="ADW17">
        <v>2210000</v>
      </c>
      <c r="ADX17">
        <v>2160000</v>
      </c>
      <c r="ADY17">
        <v>2100000</v>
      </c>
      <c r="ADZ17">
        <v>2050000</v>
      </c>
      <c r="AEA17">
        <v>2000000</v>
      </c>
      <c r="AEB17">
        <v>1950000</v>
      </c>
      <c r="AEC17">
        <v>1890000</v>
      </c>
      <c r="AED17">
        <v>1840000</v>
      </c>
      <c r="AEE17">
        <v>1780000</v>
      </c>
      <c r="AEF17">
        <v>1720000</v>
      </c>
      <c r="AEG17">
        <v>1680000</v>
      </c>
      <c r="AEH17">
        <v>1630000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5830000</v>
      </c>
      <c r="AEQ17">
        <v>5720000</v>
      </c>
      <c r="AER17">
        <v>5620000</v>
      </c>
      <c r="AES17">
        <v>5530000</v>
      </c>
      <c r="AET17">
        <v>5430000</v>
      </c>
      <c r="AEU17">
        <v>5320000</v>
      </c>
      <c r="AEV17">
        <v>5180000</v>
      </c>
      <c r="AEW17">
        <v>5070000</v>
      </c>
      <c r="AEX17">
        <v>4960000</v>
      </c>
      <c r="AEY17">
        <v>4840000</v>
      </c>
      <c r="AEZ17">
        <v>4750000</v>
      </c>
      <c r="AFA17">
        <v>4660000</v>
      </c>
      <c r="AFB17">
        <v>4530000</v>
      </c>
      <c r="AFC17">
        <v>4410000</v>
      </c>
      <c r="AFD17">
        <v>4320000</v>
      </c>
      <c r="AFE17">
        <v>4220000</v>
      </c>
      <c r="AFF17">
        <v>4100000</v>
      </c>
      <c r="AFG17">
        <v>4010000</v>
      </c>
      <c r="AFH17">
        <v>3930000</v>
      </c>
      <c r="AFI17">
        <v>3850000</v>
      </c>
      <c r="AFJ17">
        <v>3740000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144.0004983</v>
      </c>
      <c r="AGU17">
        <v>150.9544118</v>
      </c>
      <c r="AGV17">
        <v>154.8408962</v>
      </c>
      <c r="AGW17">
        <v>162.44751439999999</v>
      </c>
      <c r="AGX17">
        <v>162.40066809999999</v>
      </c>
      <c r="AGY17">
        <v>164.24015790000001</v>
      </c>
      <c r="AGZ17">
        <v>166.52161190000001</v>
      </c>
      <c r="AHA17">
        <v>167.57814490000001</v>
      </c>
      <c r="AHB17">
        <v>170.28174920000001</v>
      </c>
      <c r="AHC17">
        <v>169.09369319999999</v>
      </c>
      <c r="AHD17">
        <v>169.66126499999999</v>
      </c>
      <c r="AHE17">
        <v>170.89877870000001</v>
      </c>
      <c r="AHF17">
        <v>172.9064328</v>
      </c>
      <c r="AHG17">
        <v>172.65749959999999</v>
      </c>
      <c r="AHH17">
        <v>174.60025669999999</v>
      </c>
      <c r="AHI17">
        <v>174.32801019999999</v>
      </c>
      <c r="AHJ17">
        <v>172.90128250000001</v>
      </c>
      <c r="AHK17">
        <v>171.69333270000001</v>
      </c>
      <c r="AHL17">
        <v>168.13786719999999</v>
      </c>
      <c r="AHM17">
        <v>166.91573399999999</v>
      </c>
      <c r="AHN17">
        <v>163.9354434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17.601806549999999</v>
      </c>
      <c r="AHW17">
        <v>19.634322529999999</v>
      </c>
      <c r="AHX17">
        <v>19.415457369999999</v>
      </c>
      <c r="AHY17">
        <v>20.734954479999999</v>
      </c>
      <c r="AHZ17">
        <v>22.293861029999999</v>
      </c>
      <c r="AIA17">
        <v>23.582840959999999</v>
      </c>
      <c r="AIB17">
        <v>23.993713710000002</v>
      </c>
      <c r="AIC17">
        <v>23.903883830000002</v>
      </c>
      <c r="AID17">
        <v>24.53802928</v>
      </c>
      <c r="AIE17">
        <v>25.40198376</v>
      </c>
      <c r="AIF17">
        <v>25.080122190000001</v>
      </c>
      <c r="AIG17">
        <v>25.70239059</v>
      </c>
      <c r="AIH17">
        <v>26.135798309999998</v>
      </c>
      <c r="AII17">
        <v>25.884602900000001</v>
      </c>
      <c r="AIJ17">
        <v>26.24485061</v>
      </c>
      <c r="AIK17">
        <v>26.441963430000001</v>
      </c>
      <c r="AIL17">
        <v>25.7884992</v>
      </c>
      <c r="AIM17">
        <v>25.263960470000001</v>
      </c>
      <c r="AIN17">
        <v>25.408049399999999</v>
      </c>
      <c r="AIO17">
        <v>26.163039990000001</v>
      </c>
      <c r="AIP17">
        <v>24.778944150000001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1.398785347</v>
      </c>
      <c r="AIY17">
        <v>1.358044026</v>
      </c>
      <c r="AIZ17">
        <v>0.659244673</v>
      </c>
      <c r="AJA17">
        <v>0.32002168600000003</v>
      </c>
      <c r="AJB17">
        <v>2.1749046609999998</v>
      </c>
      <c r="AJC17">
        <v>2.7148601879999998</v>
      </c>
      <c r="AJD17">
        <v>2.6357865899999999</v>
      </c>
      <c r="AJE17">
        <v>2.5590161070000002</v>
      </c>
      <c r="AJF17">
        <v>2.7605351740000001</v>
      </c>
      <c r="AJG17">
        <v>1.8760918660000001</v>
      </c>
      <c r="AJH17">
        <v>3.6428968269999999</v>
      </c>
      <c r="AJI17">
        <v>3.7894211100000001</v>
      </c>
      <c r="AJJ17">
        <v>2.6979697229999999</v>
      </c>
      <c r="AJK17">
        <v>1.6668833240000001</v>
      </c>
      <c r="AJL17">
        <v>1.387142849</v>
      </c>
      <c r="AJM17">
        <v>2.0201109449999999</v>
      </c>
      <c r="AJN17">
        <v>1.525434371</v>
      </c>
      <c r="AJO17">
        <v>2.9620084869999999</v>
      </c>
      <c r="AJP17">
        <v>3.491965623</v>
      </c>
      <c r="AJQ17">
        <v>3.789111755</v>
      </c>
      <c r="AJR17">
        <v>3.0978941280000001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230.11054659999999</v>
      </c>
      <c r="AKA17">
        <v>130.99656450000001</v>
      </c>
      <c r="AKB17">
        <v>192.06070349999999</v>
      </c>
      <c r="AKC17">
        <v>90.051614799999996</v>
      </c>
      <c r="AKD17">
        <v>239.83154669999999</v>
      </c>
      <c r="AKE17">
        <v>186.1946757</v>
      </c>
      <c r="AKF17">
        <v>196.48160039999999</v>
      </c>
      <c r="AKG17">
        <v>220.3669754</v>
      </c>
      <c r="AKH17">
        <v>229.7781851</v>
      </c>
      <c r="AKI17">
        <v>354.01012900000001</v>
      </c>
      <c r="AKJ17">
        <v>198.31261330000001</v>
      </c>
      <c r="AKK17">
        <v>203.7652186</v>
      </c>
      <c r="AKL17">
        <v>247.6003848</v>
      </c>
      <c r="AKM17">
        <v>309.24468860000002</v>
      </c>
      <c r="AKN17">
        <v>255.13531219999999</v>
      </c>
      <c r="AKO17">
        <v>216.9119565</v>
      </c>
      <c r="AKP17">
        <v>249.8545312</v>
      </c>
      <c r="AKQ17">
        <v>177.33743140000001</v>
      </c>
      <c r="AKR17">
        <v>229.7640265</v>
      </c>
      <c r="AKS17">
        <v>257.32401870000001</v>
      </c>
      <c r="AKT17">
        <v>299.12183119999997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121.4416446</v>
      </c>
      <c r="AME17">
        <v>118.3057726</v>
      </c>
      <c r="AMF17">
        <v>115.76898389999999</v>
      </c>
      <c r="AMG17">
        <v>112.5231481</v>
      </c>
      <c r="AMH17">
        <v>110.8370299</v>
      </c>
      <c r="AMI17">
        <v>109.8072894</v>
      </c>
      <c r="AMJ17">
        <v>108.8588845</v>
      </c>
      <c r="AMK17">
        <v>107.42450409999999</v>
      </c>
      <c r="AML17">
        <v>105.7638218</v>
      </c>
      <c r="AMM17">
        <v>103.4752244</v>
      </c>
      <c r="AMN17">
        <v>102.9216617</v>
      </c>
      <c r="AMO17">
        <v>101.91446019999999</v>
      </c>
      <c r="AMP17">
        <v>99.912348109999996</v>
      </c>
      <c r="AMQ17">
        <v>97.002279720000004</v>
      </c>
      <c r="AMR17">
        <v>94.222510720000002</v>
      </c>
      <c r="AMS17">
        <v>91.743448009999994</v>
      </c>
      <c r="AMT17">
        <v>88.470345699999996</v>
      </c>
      <c r="AMU17">
        <v>84.684945319999997</v>
      </c>
      <c r="AMV17">
        <v>82.825320629999993</v>
      </c>
      <c r="AMW17">
        <v>81.434298670000004</v>
      </c>
      <c r="AMX17">
        <v>79.901486849999998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139.1172171</v>
      </c>
      <c r="ANG17">
        <v>244.05051940000001</v>
      </c>
      <c r="ANH17">
        <v>332.37271930000003</v>
      </c>
      <c r="ANI17">
        <v>244.5862214</v>
      </c>
      <c r="ANJ17">
        <v>219.4878123</v>
      </c>
      <c r="ANK17">
        <v>323.23359909999999</v>
      </c>
      <c r="ANL17">
        <v>204.02632389999999</v>
      </c>
      <c r="ANM17">
        <v>246.7332121</v>
      </c>
      <c r="ANN17">
        <v>215.01243690000001</v>
      </c>
      <c r="ANO17">
        <v>267.99245780000001</v>
      </c>
      <c r="ANP17">
        <v>200.7367155</v>
      </c>
      <c r="ANQ17">
        <v>238.0510266</v>
      </c>
      <c r="ANR17">
        <v>245.3488179</v>
      </c>
      <c r="ANS17">
        <v>229.07940880000001</v>
      </c>
      <c r="ANT17">
        <v>175.20574629999999</v>
      </c>
      <c r="ANU17">
        <v>191.19722429999999</v>
      </c>
      <c r="ANV17">
        <v>235.32030359999999</v>
      </c>
      <c r="ANW17">
        <v>204.03771760000001</v>
      </c>
      <c r="ANX17">
        <v>185.96933480000001</v>
      </c>
      <c r="ANY17">
        <v>168.14587990000001</v>
      </c>
      <c r="ANZ17">
        <v>149.5818874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82.61341917</v>
      </c>
      <c r="AOI17">
        <v>83.056184389999999</v>
      </c>
      <c r="AOJ17">
        <v>83.012579189999997</v>
      </c>
      <c r="AOK17">
        <v>83.343361979999997</v>
      </c>
      <c r="AOL17">
        <v>83.277721349999993</v>
      </c>
      <c r="AOM17">
        <v>82.996302240000006</v>
      </c>
      <c r="AON17">
        <v>82.024555559999996</v>
      </c>
      <c r="AOO17">
        <v>81.067077029999993</v>
      </c>
      <c r="AOP17">
        <v>81.294909899999993</v>
      </c>
      <c r="AOQ17">
        <v>79.879619779999999</v>
      </c>
      <c r="AOR17">
        <v>79.582405960000003</v>
      </c>
      <c r="AOS17">
        <v>79.484141910000005</v>
      </c>
      <c r="AOT17">
        <v>77.677557570000005</v>
      </c>
      <c r="AOU17">
        <v>76.637543780000001</v>
      </c>
      <c r="AOV17">
        <v>75.615040370000003</v>
      </c>
      <c r="AOW17">
        <v>74.431973069999998</v>
      </c>
      <c r="AOX17">
        <v>73.447297390000003</v>
      </c>
      <c r="AOY17">
        <v>72.331516390000004</v>
      </c>
      <c r="AOZ17">
        <v>70.954802599999994</v>
      </c>
      <c r="APA17">
        <v>69.596924270000002</v>
      </c>
      <c r="APB17">
        <v>68.735815130000006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917.91344470000001</v>
      </c>
      <c r="APK17">
        <v>758.60639839999999</v>
      </c>
      <c r="APL17">
        <v>858.83984850000002</v>
      </c>
      <c r="APM17">
        <v>713.67220029999999</v>
      </c>
      <c r="APN17">
        <v>880.55708819999995</v>
      </c>
      <c r="APO17">
        <v>776.51434129999996</v>
      </c>
      <c r="APP17">
        <v>801.33867980000002</v>
      </c>
      <c r="APQ17">
        <v>857.63856989999999</v>
      </c>
      <c r="APR17">
        <v>751.84632820000002</v>
      </c>
      <c r="APS17">
        <v>830.31666689999997</v>
      </c>
      <c r="APT17">
        <v>671.34636</v>
      </c>
      <c r="APU17">
        <v>688.33709680000004</v>
      </c>
      <c r="APV17">
        <v>868.49335919999999</v>
      </c>
      <c r="APW17">
        <v>885.19583209999996</v>
      </c>
      <c r="APX17">
        <v>658.34598259999996</v>
      </c>
      <c r="APY17">
        <v>765.00679230000003</v>
      </c>
      <c r="APZ17">
        <v>750.13195499999995</v>
      </c>
      <c r="AQA17">
        <v>821.40235819999998</v>
      </c>
      <c r="AQB17">
        <v>690.23390879999999</v>
      </c>
      <c r="AQC17">
        <v>727.99201889999995</v>
      </c>
      <c r="AQD17">
        <v>791.74885670000003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86.626362510000007</v>
      </c>
      <c r="ARO17">
        <v>84.922421999999997</v>
      </c>
      <c r="ARP17">
        <v>83.425001510000001</v>
      </c>
      <c r="ARQ17">
        <v>82.118251729999997</v>
      </c>
      <c r="ARR17">
        <v>80.663514340000006</v>
      </c>
      <c r="ARS17">
        <v>78.975737730000006</v>
      </c>
      <c r="ART17">
        <v>77.012720349999995</v>
      </c>
      <c r="ARU17">
        <v>75.36990892</v>
      </c>
      <c r="ARV17">
        <v>73.636362559999995</v>
      </c>
      <c r="ARW17">
        <v>71.954557059999999</v>
      </c>
      <c r="ARX17">
        <v>70.565086210000004</v>
      </c>
      <c r="ARY17">
        <v>69.285557960000006</v>
      </c>
      <c r="ARZ17">
        <v>67.24063305</v>
      </c>
      <c r="ASA17">
        <v>65.497620710000007</v>
      </c>
      <c r="ASB17">
        <v>64.223793869999994</v>
      </c>
      <c r="ASC17">
        <v>62.63013179</v>
      </c>
      <c r="ASD17">
        <v>60.919475169999998</v>
      </c>
      <c r="ASE17">
        <v>59.597585180000003</v>
      </c>
      <c r="ASF17">
        <v>58.362968760000001</v>
      </c>
      <c r="ASG17">
        <v>57.12784164</v>
      </c>
      <c r="ASH17">
        <v>55.54355245</v>
      </c>
    </row>
    <row r="18" spans="1:1178" x14ac:dyDescent="0.25">
      <c r="A18">
        <v>14</v>
      </c>
      <c r="C18">
        <v>0</v>
      </c>
      <c r="D18">
        <v>0</v>
      </c>
      <c r="E18">
        <v>0</v>
      </c>
      <c r="F18">
        <v>240</v>
      </c>
      <c r="G18">
        <v>212</v>
      </c>
      <c r="H18">
        <v>235</v>
      </c>
      <c r="I18">
        <v>234</v>
      </c>
      <c r="J18">
        <v>250</v>
      </c>
      <c r="K18">
        <v>244</v>
      </c>
      <c r="L18">
        <v>239</v>
      </c>
      <c r="M18">
        <v>230</v>
      </c>
      <c r="N18">
        <v>263</v>
      </c>
      <c r="O18">
        <v>268</v>
      </c>
      <c r="P18">
        <v>242</v>
      </c>
      <c r="Q18">
        <v>250</v>
      </c>
      <c r="R18">
        <v>263</v>
      </c>
      <c r="S18">
        <v>250</v>
      </c>
      <c r="T18">
        <v>267</v>
      </c>
      <c r="U18">
        <v>222</v>
      </c>
      <c r="V18">
        <v>228</v>
      </c>
      <c r="W18">
        <v>232</v>
      </c>
      <c r="X18">
        <v>234</v>
      </c>
      <c r="Y18">
        <v>245</v>
      </c>
      <c r="Z18">
        <v>236</v>
      </c>
      <c r="AA18">
        <v>266</v>
      </c>
      <c r="AB18">
        <v>278</v>
      </c>
      <c r="AC18">
        <v>252</v>
      </c>
      <c r="AD18">
        <v>243</v>
      </c>
      <c r="AE18">
        <v>0</v>
      </c>
      <c r="AF18">
        <v>0</v>
      </c>
      <c r="AG18">
        <v>0</v>
      </c>
      <c r="AH18">
        <v>71</v>
      </c>
      <c r="AI18">
        <v>76</v>
      </c>
      <c r="AJ18">
        <v>80</v>
      </c>
      <c r="AK18">
        <v>63</v>
      </c>
      <c r="AL18">
        <v>73</v>
      </c>
      <c r="AM18">
        <v>71</v>
      </c>
      <c r="AN18">
        <v>71</v>
      </c>
      <c r="AO18">
        <v>116</v>
      </c>
      <c r="AP18">
        <v>87</v>
      </c>
      <c r="AQ18">
        <v>86</v>
      </c>
      <c r="AR18">
        <v>113</v>
      </c>
      <c r="AS18">
        <v>99</v>
      </c>
      <c r="AT18">
        <v>111</v>
      </c>
      <c r="AU18">
        <v>105</v>
      </c>
      <c r="AV18">
        <v>119</v>
      </c>
      <c r="AW18">
        <v>116</v>
      </c>
      <c r="AX18">
        <v>113</v>
      </c>
      <c r="AY18">
        <v>122</v>
      </c>
      <c r="AZ18">
        <v>137</v>
      </c>
      <c r="BA18">
        <v>155</v>
      </c>
      <c r="BB18">
        <v>138</v>
      </c>
      <c r="BC18">
        <v>156</v>
      </c>
      <c r="BD18">
        <v>149</v>
      </c>
      <c r="BE18">
        <v>133</v>
      </c>
      <c r="BF18">
        <v>172</v>
      </c>
      <c r="BG18">
        <v>0</v>
      </c>
      <c r="BH18">
        <v>0</v>
      </c>
      <c r="BI18">
        <v>0</v>
      </c>
      <c r="BJ18">
        <v>169</v>
      </c>
      <c r="BK18">
        <v>163</v>
      </c>
      <c r="BL18">
        <v>172</v>
      </c>
      <c r="BM18">
        <v>165</v>
      </c>
      <c r="BN18">
        <v>154</v>
      </c>
      <c r="BO18">
        <v>152</v>
      </c>
      <c r="BP18">
        <v>166</v>
      </c>
      <c r="BQ18">
        <v>170</v>
      </c>
      <c r="BR18">
        <v>158</v>
      </c>
      <c r="BS18">
        <v>141</v>
      </c>
      <c r="BT18">
        <v>168</v>
      </c>
      <c r="BU18">
        <v>135</v>
      </c>
      <c r="BV18">
        <v>176</v>
      </c>
      <c r="BW18">
        <v>158</v>
      </c>
      <c r="BX18">
        <v>156</v>
      </c>
      <c r="BY18">
        <v>156</v>
      </c>
      <c r="BZ18">
        <v>144</v>
      </c>
      <c r="CA18">
        <v>140</v>
      </c>
      <c r="CB18">
        <v>139</v>
      </c>
      <c r="CC18">
        <v>136</v>
      </c>
      <c r="CD18">
        <v>147</v>
      </c>
      <c r="CE18">
        <v>122</v>
      </c>
      <c r="CF18">
        <v>119</v>
      </c>
      <c r="CG18">
        <v>143</v>
      </c>
      <c r="CH18">
        <v>140</v>
      </c>
      <c r="CI18">
        <v>0</v>
      </c>
      <c r="CJ18">
        <v>0</v>
      </c>
      <c r="CK18">
        <v>0</v>
      </c>
      <c r="CL18">
        <v>32</v>
      </c>
      <c r="CM18">
        <v>49</v>
      </c>
      <c r="CN18">
        <v>56</v>
      </c>
      <c r="CO18">
        <v>59</v>
      </c>
      <c r="CP18">
        <v>47</v>
      </c>
      <c r="CQ18">
        <v>43</v>
      </c>
      <c r="CR18">
        <v>56</v>
      </c>
      <c r="CS18">
        <v>52</v>
      </c>
      <c r="CT18">
        <v>47</v>
      </c>
      <c r="CU18">
        <v>52</v>
      </c>
      <c r="CV18">
        <v>46</v>
      </c>
      <c r="CW18">
        <v>66</v>
      </c>
      <c r="CX18">
        <v>54</v>
      </c>
      <c r="CY18">
        <v>59</v>
      </c>
      <c r="CZ18">
        <v>56</v>
      </c>
      <c r="DA18">
        <v>61</v>
      </c>
      <c r="DB18">
        <v>64</v>
      </c>
      <c r="DC18">
        <v>52</v>
      </c>
      <c r="DD18">
        <v>63</v>
      </c>
      <c r="DE18">
        <v>53</v>
      </c>
      <c r="DF18">
        <v>62</v>
      </c>
      <c r="DG18">
        <v>68</v>
      </c>
      <c r="DH18">
        <v>64</v>
      </c>
      <c r="DI18">
        <v>53</v>
      </c>
      <c r="DJ18">
        <v>57</v>
      </c>
      <c r="DK18">
        <v>0</v>
      </c>
      <c r="DL18">
        <v>0</v>
      </c>
      <c r="DM18">
        <v>0</v>
      </c>
      <c r="DN18">
        <v>3</v>
      </c>
      <c r="DO18">
        <v>2</v>
      </c>
      <c r="DP18">
        <v>2</v>
      </c>
      <c r="DQ18">
        <v>2</v>
      </c>
      <c r="DR18">
        <v>2</v>
      </c>
      <c r="DS18">
        <v>4</v>
      </c>
      <c r="DT18">
        <v>4</v>
      </c>
      <c r="DU18">
        <v>4</v>
      </c>
      <c r="DV18">
        <v>3</v>
      </c>
      <c r="DW18">
        <v>4</v>
      </c>
      <c r="DX18">
        <v>4</v>
      </c>
      <c r="DY18">
        <v>4</v>
      </c>
      <c r="DZ18">
        <v>3</v>
      </c>
      <c r="EA18">
        <v>5</v>
      </c>
      <c r="EB18">
        <v>4</v>
      </c>
      <c r="EC18">
        <v>2</v>
      </c>
      <c r="ED18">
        <v>5</v>
      </c>
      <c r="EE18">
        <v>4</v>
      </c>
      <c r="EF18">
        <v>5</v>
      </c>
      <c r="EG18">
        <v>8</v>
      </c>
      <c r="EH18">
        <v>7</v>
      </c>
      <c r="EI18">
        <v>6</v>
      </c>
      <c r="EJ18">
        <v>7</v>
      </c>
      <c r="EK18">
        <v>13</v>
      </c>
      <c r="EL18">
        <v>10</v>
      </c>
      <c r="EM18">
        <v>0</v>
      </c>
      <c r="EN18">
        <v>0</v>
      </c>
      <c r="EO18">
        <v>0</v>
      </c>
      <c r="EP18">
        <v>30</v>
      </c>
      <c r="EQ18">
        <v>15</v>
      </c>
      <c r="ER18">
        <v>15</v>
      </c>
      <c r="ES18">
        <v>15</v>
      </c>
      <c r="ET18">
        <v>5</v>
      </c>
      <c r="EU18">
        <v>5</v>
      </c>
      <c r="EV18">
        <v>15</v>
      </c>
      <c r="EW18">
        <v>10</v>
      </c>
      <c r="EX18">
        <v>10</v>
      </c>
      <c r="EY18">
        <v>35</v>
      </c>
      <c r="EZ18">
        <v>20</v>
      </c>
      <c r="FA18">
        <v>10</v>
      </c>
      <c r="FB18">
        <v>20</v>
      </c>
      <c r="FC18">
        <v>20</v>
      </c>
      <c r="FD18">
        <v>20</v>
      </c>
      <c r="FE18">
        <v>20</v>
      </c>
      <c r="FF18">
        <v>20</v>
      </c>
      <c r="FG18">
        <v>30</v>
      </c>
      <c r="FH18">
        <v>10</v>
      </c>
      <c r="FI18">
        <v>20</v>
      </c>
      <c r="FJ18">
        <v>35</v>
      </c>
      <c r="FK18">
        <v>30</v>
      </c>
      <c r="FL18">
        <v>35</v>
      </c>
      <c r="FM18">
        <v>30</v>
      </c>
      <c r="FN18">
        <v>70</v>
      </c>
      <c r="FO18">
        <v>0</v>
      </c>
      <c r="FP18">
        <v>0</v>
      </c>
      <c r="FQ18">
        <v>6146</v>
      </c>
      <c r="FR18">
        <v>6412</v>
      </c>
      <c r="FS18">
        <v>6634</v>
      </c>
      <c r="FT18">
        <v>6892</v>
      </c>
      <c r="FU18">
        <v>7085</v>
      </c>
      <c r="FV18">
        <v>7299</v>
      </c>
      <c r="FW18">
        <v>7394</v>
      </c>
      <c r="FX18">
        <v>7531</v>
      </c>
      <c r="FY18">
        <v>7657</v>
      </c>
      <c r="FZ18">
        <v>7804</v>
      </c>
      <c r="GA18">
        <v>7888</v>
      </c>
      <c r="GB18">
        <v>7996</v>
      </c>
      <c r="GC18">
        <v>8086</v>
      </c>
      <c r="GD18">
        <v>8140</v>
      </c>
      <c r="GE18">
        <v>8199</v>
      </c>
      <c r="GF18">
        <v>8240</v>
      </c>
      <c r="GG18">
        <v>8283</v>
      </c>
      <c r="GH18">
        <v>8334</v>
      </c>
      <c r="GI18">
        <v>8347</v>
      </c>
      <c r="GJ18">
        <v>8385</v>
      </c>
      <c r="GK18">
        <v>8422</v>
      </c>
      <c r="GL18">
        <v>8437</v>
      </c>
      <c r="GM18">
        <v>8420</v>
      </c>
      <c r="GN18">
        <v>8448</v>
      </c>
      <c r="GO18">
        <v>8389</v>
      </c>
      <c r="GP18">
        <v>8419</v>
      </c>
      <c r="GQ18">
        <v>0</v>
      </c>
      <c r="GR18">
        <v>0</v>
      </c>
      <c r="GS18">
        <v>592</v>
      </c>
      <c r="GT18">
        <v>666</v>
      </c>
      <c r="GU18">
        <v>760</v>
      </c>
      <c r="GV18">
        <v>850</v>
      </c>
      <c r="GW18">
        <v>924</v>
      </c>
      <c r="GX18">
        <v>1013</v>
      </c>
      <c r="GY18">
        <v>1135</v>
      </c>
      <c r="GZ18">
        <v>1244</v>
      </c>
      <c r="HA18">
        <v>1316</v>
      </c>
      <c r="HB18">
        <v>1403</v>
      </c>
      <c r="HC18">
        <v>1499</v>
      </c>
      <c r="HD18">
        <v>1548</v>
      </c>
      <c r="HE18">
        <v>1644</v>
      </c>
      <c r="HF18">
        <v>1745</v>
      </c>
      <c r="HG18">
        <v>1856</v>
      </c>
      <c r="HH18">
        <v>1928</v>
      </c>
      <c r="HI18">
        <v>1996</v>
      </c>
      <c r="HJ18">
        <v>2051</v>
      </c>
      <c r="HK18">
        <v>2107</v>
      </c>
      <c r="HL18">
        <v>2188</v>
      </c>
      <c r="HM18">
        <v>2231</v>
      </c>
      <c r="HN18">
        <v>2267</v>
      </c>
      <c r="HO18">
        <v>2328</v>
      </c>
      <c r="HP18">
        <v>2397</v>
      </c>
      <c r="HQ18">
        <v>2471</v>
      </c>
      <c r="HR18">
        <v>2487</v>
      </c>
      <c r="HS18">
        <v>0</v>
      </c>
      <c r="HT18">
        <v>0</v>
      </c>
      <c r="HU18">
        <v>83</v>
      </c>
      <c r="HV18">
        <v>90</v>
      </c>
      <c r="HW18">
        <v>95</v>
      </c>
      <c r="HX18">
        <v>100</v>
      </c>
      <c r="HY18">
        <v>108</v>
      </c>
      <c r="HZ18">
        <v>109</v>
      </c>
      <c r="IA18">
        <v>113</v>
      </c>
      <c r="IB18">
        <v>118</v>
      </c>
      <c r="IC18">
        <v>126</v>
      </c>
      <c r="ID18">
        <v>125</v>
      </c>
      <c r="IE18">
        <v>134</v>
      </c>
      <c r="IF18">
        <v>137</v>
      </c>
      <c r="IG18">
        <v>148</v>
      </c>
      <c r="IH18">
        <v>157</v>
      </c>
      <c r="II18">
        <v>161</v>
      </c>
      <c r="IJ18">
        <v>172</v>
      </c>
      <c r="IK18">
        <v>189</v>
      </c>
      <c r="IL18">
        <v>190</v>
      </c>
      <c r="IM18">
        <v>196</v>
      </c>
      <c r="IN18">
        <v>207</v>
      </c>
      <c r="IO18">
        <v>219</v>
      </c>
      <c r="IP18">
        <v>224</v>
      </c>
      <c r="IQ18">
        <v>232</v>
      </c>
      <c r="IR18">
        <v>240</v>
      </c>
      <c r="IS18">
        <v>235</v>
      </c>
      <c r="IT18">
        <v>237</v>
      </c>
      <c r="IU18">
        <v>0</v>
      </c>
      <c r="IV18">
        <v>0</v>
      </c>
      <c r="IW18">
        <v>6</v>
      </c>
      <c r="IX18">
        <v>4</v>
      </c>
      <c r="IY18">
        <v>5</v>
      </c>
      <c r="IZ18">
        <v>4</v>
      </c>
      <c r="JA18">
        <v>4</v>
      </c>
      <c r="JB18">
        <v>5</v>
      </c>
      <c r="JC18">
        <v>5</v>
      </c>
      <c r="JD18">
        <v>5</v>
      </c>
      <c r="JE18">
        <v>2</v>
      </c>
      <c r="JF18">
        <v>5</v>
      </c>
      <c r="JG18">
        <v>7</v>
      </c>
      <c r="JH18">
        <v>8</v>
      </c>
      <c r="JI18">
        <v>9</v>
      </c>
      <c r="JJ18">
        <v>7</v>
      </c>
      <c r="JK18">
        <v>5</v>
      </c>
      <c r="JL18">
        <v>5</v>
      </c>
      <c r="JM18">
        <v>5</v>
      </c>
      <c r="JN18">
        <v>9</v>
      </c>
      <c r="JO18">
        <v>13</v>
      </c>
      <c r="JP18">
        <v>10</v>
      </c>
      <c r="JQ18">
        <v>9</v>
      </c>
      <c r="JR18">
        <v>7</v>
      </c>
      <c r="JS18">
        <v>4</v>
      </c>
      <c r="JT18">
        <v>7</v>
      </c>
      <c r="JU18">
        <v>11</v>
      </c>
      <c r="JV18">
        <v>9</v>
      </c>
      <c r="JW18">
        <v>0</v>
      </c>
      <c r="JX18">
        <v>0</v>
      </c>
      <c r="JY18">
        <v>0</v>
      </c>
      <c r="JZ18">
        <v>7</v>
      </c>
      <c r="KA18">
        <v>16</v>
      </c>
      <c r="KB18">
        <v>20</v>
      </c>
      <c r="KC18">
        <v>33</v>
      </c>
      <c r="KD18">
        <v>45</v>
      </c>
      <c r="KE18">
        <v>56</v>
      </c>
      <c r="KF18">
        <v>63</v>
      </c>
      <c r="KG18">
        <v>80</v>
      </c>
      <c r="KH18">
        <v>91</v>
      </c>
      <c r="KI18">
        <v>99</v>
      </c>
      <c r="KJ18">
        <v>114</v>
      </c>
      <c r="KK18">
        <v>128</v>
      </c>
      <c r="KL18">
        <v>144</v>
      </c>
      <c r="KM18">
        <v>158</v>
      </c>
      <c r="KN18">
        <v>172</v>
      </c>
      <c r="KO18">
        <v>189</v>
      </c>
      <c r="KP18">
        <v>208</v>
      </c>
      <c r="KQ18">
        <v>230</v>
      </c>
      <c r="KR18">
        <v>245</v>
      </c>
      <c r="KS18">
        <v>268</v>
      </c>
      <c r="KT18">
        <v>295</v>
      </c>
      <c r="KU18">
        <v>317</v>
      </c>
      <c r="KV18">
        <v>333</v>
      </c>
      <c r="KW18">
        <v>354</v>
      </c>
      <c r="KX18">
        <v>390</v>
      </c>
      <c r="KY18">
        <v>0</v>
      </c>
      <c r="KZ18">
        <v>0</v>
      </c>
      <c r="LA18">
        <v>0</v>
      </c>
      <c r="LB18">
        <v>217</v>
      </c>
      <c r="LC18">
        <v>444</v>
      </c>
      <c r="LD18">
        <v>634</v>
      </c>
      <c r="LE18">
        <v>820</v>
      </c>
      <c r="LF18">
        <v>1027</v>
      </c>
      <c r="LG18">
        <v>1245</v>
      </c>
      <c r="LH18">
        <v>1473</v>
      </c>
      <c r="LI18">
        <v>1671</v>
      </c>
      <c r="LJ18">
        <v>1862</v>
      </c>
      <c r="LK18">
        <v>2087</v>
      </c>
      <c r="LL18">
        <v>2287</v>
      </c>
      <c r="LM18">
        <v>2469</v>
      </c>
      <c r="LN18">
        <v>2684</v>
      </c>
      <c r="LO18">
        <v>2867</v>
      </c>
      <c r="LP18">
        <v>3092</v>
      </c>
      <c r="LQ18">
        <v>3276</v>
      </c>
      <c r="LR18">
        <v>3509</v>
      </c>
      <c r="LS18">
        <v>3728</v>
      </c>
      <c r="LT18">
        <v>3954</v>
      </c>
      <c r="LU18">
        <v>4170</v>
      </c>
      <c r="LV18">
        <v>4396</v>
      </c>
      <c r="LW18">
        <v>4651</v>
      </c>
      <c r="LX18">
        <v>4872</v>
      </c>
      <c r="LY18">
        <v>5106</v>
      </c>
      <c r="LZ18">
        <v>5336</v>
      </c>
      <c r="MA18">
        <v>0</v>
      </c>
      <c r="MB18">
        <v>0</v>
      </c>
      <c r="MC18">
        <v>1442</v>
      </c>
      <c r="MD18">
        <v>1489</v>
      </c>
      <c r="ME18">
        <v>1515</v>
      </c>
      <c r="MF18">
        <v>1524</v>
      </c>
      <c r="MG18">
        <v>1531</v>
      </c>
      <c r="MH18">
        <v>1553</v>
      </c>
      <c r="MI18">
        <v>1536</v>
      </c>
      <c r="MJ18">
        <v>1567</v>
      </c>
      <c r="MK18">
        <v>1586</v>
      </c>
      <c r="ML18">
        <v>1653</v>
      </c>
      <c r="MM18">
        <v>1662</v>
      </c>
      <c r="MN18">
        <v>1653</v>
      </c>
      <c r="MO18">
        <v>1695</v>
      </c>
      <c r="MP18">
        <v>1699</v>
      </c>
      <c r="MQ18">
        <v>1719</v>
      </c>
      <c r="MR18">
        <v>1721</v>
      </c>
      <c r="MS18">
        <v>1742</v>
      </c>
      <c r="MT18">
        <v>1706</v>
      </c>
      <c r="MU18">
        <v>1715</v>
      </c>
      <c r="MV18">
        <v>1709</v>
      </c>
      <c r="MW18">
        <v>1718</v>
      </c>
      <c r="MX18">
        <v>1688</v>
      </c>
      <c r="MY18">
        <v>1706</v>
      </c>
      <c r="MZ18">
        <v>1705</v>
      </c>
      <c r="NA18">
        <v>1685</v>
      </c>
      <c r="NB18">
        <v>1656</v>
      </c>
      <c r="NC18">
        <v>0</v>
      </c>
      <c r="ND18">
        <v>0</v>
      </c>
      <c r="NE18">
        <v>0</v>
      </c>
      <c r="NF18">
        <v>29</v>
      </c>
      <c r="NG18">
        <v>60</v>
      </c>
      <c r="NH18">
        <v>91</v>
      </c>
      <c r="NI18">
        <v>133</v>
      </c>
      <c r="NJ18">
        <v>166</v>
      </c>
      <c r="NK18">
        <v>212</v>
      </c>
      <c r="NL18">
        <v>242</v>
      </c>
      <c r="NM18">
        <v>279</v>
      </c>
      <c r="NN18">
        <v>312</v>
      </c>
      <c r="NO18">
        <v>349</v>
      </c>
      <c r="NP18">
        <v>393</v>
      </c>
      <c r="NQ18">
        <v>418</v>
      </c>
      <c r="NR18">
        <v>456</v>
      </c>
      <c r="NS18">
        <v>487</v>
      </c>
      <c r="NT18">
        <v>517</v>
      </c>
      <c r="NU18">
        <v>552</v>
      </c>
      <c r="NV18">
        <v>601</v>
      </c>
      <c r="NW18">
        <v>636</v>
      </c>
      <c r="NX18">
        <v>669</v>
      </c>
      <c r="NY18">
        <v>703</v>
      </c>
      <c r="NZ18">
        <v>747</v>
      </c>
      <c r="OA18">
        <v>779</v>
      </c>
      <c r="OB18">
        <v>811</v>
      </c>
      <c r="OC18">
        <v>849</v>
      </c>
      <c r="OD18">
        <v>887</v>
      </c>
      <c r="OE18">
        <v>0</v>
      </c>
      <c r="OF18">
        <v>0</v>
      </c>
      <c r="OG18">
        <v>2023</v>
      </c>
      <c r="OH18">
        <v>2135</v>
      </c>
      <c r="OI18">
        <v>2305</v>
      </c>
      <c r="OJ18">
        <v>2441</v>
      </c>
      <c r="OK18">
        <v>2604</v>
      </c>
      <c r="OL18">
        <v>2751</v>
      </c>
      <c r="OM18">
        <v>2892</v>
      </c>
      <c r="ON18">
        <v>3008</v>
      </c>
      <c r="OO18">
        <v>3149</v>
      </c>
      <c r="OP18">
        <v>3271</v>
      </c>
      <c r="OQ18">
        <v>3421</v>
      </c>
      <c r="OR18">
        <v>3558</v>
      </c>
      <c r="OS18">
        <v>3664</v>
      </c>
      <c r="OT18">
        <v>3746</v>
      </c>
      <c r="OU18">
        <v>3889</v>
      </c>
      <c r="OV18">
        <v>3981</v>
      </c>
      <c r="OW18">
        <v>4072</v>
      </c>
      <c r="OX18">
        <v>4137</v>
      </c>
      <c r="OY18">
        <v>4192</v>
      </c>
      <c r="OZ18">
        <v>4218</v>
      </c>
      <c r="PA18">
        <v>4275</v>
      </c>
      <c r="PB18">
        <v>4329</v>
      </c>
      <c r="PC18">
        <v>4401</v>
      </c>
      <c r="PD18">
        <v>4435</v>
      </c>
      <c r="PE18">
        <v>4429</v>
      </c>
      <c r="PF18">
        <v>4447</v>
      </c>
      <c r="PG18">
        <v>0</v>
      </c>
      <c r="PH18">
        <v>0</v>
      </c>
      <c r="PI18">
        <v>0</v>
      </c>
      <c r="PJ18">
        <v>66</v>
      </c>
      <c r="PK18">
        <v>140</v>
      </c>
      <c r="PL18">
        <v>222</v>
      </c>
      <c r="PM18">
        <v>306</v>
      </c>
      <c r="PN18">
        <v>391</v>
      </c>
      <c r="PO18">
        <v>484</v>
      </c>
      <c r="PP18">
        <v>582</v>
      </c>
      <c r="PQ18">
        <v>667</v>
      </c>
      <c r="PR18">
        <v>771</v>
      </c>
      <c r="PS18">
        <v>869</v>
      </c>
      <c r="PT18">
        <v>969</v>
      </c>
      <c r="PU18">
        <v>1076</v>
      </c>
      <c r="PV18">
        <v>1182</v>
      </c>
      <c r="PW18">
        <v>1283</v>
      </c>
      <c r="PX18">
        <v>1408</v>
      </c>
      <c r="PY18">
        <v>1521</v>
      </c>
      <c r="PZ18">
        <v>1675</v>
      </c>
      <c r="QA18">
        <v>1820</v>
      </c>
      <c r="QB18">
        <v>1984</v>
      </c>
      <c r="QC18">
        <v>2137</v>
      </c>
      <c r="QD18">
        <v>2285</v>
      </c>
      <c r="QE18">
        <v>2433</v>
      </c>
      <c r="QF18">
        <v>2595</v>
      </c>
      <c r="QG18">
        <v>2756</v>
      </c>
      <c r="QH18">
        <v>2929</v>
      </c>
      <c r="QI18">
        <v>0</v>
      </c>
      <c r="QJ18">
        <v>0</v>
      </c>
      <c r="QK18">
        <v>7531</v>
      </c>
      <c r="QL18">
        <v>7906</v>
      </c>
      <c r="QM18">
        <v>8189</v>
      </c>
      <c r="QN18">
        <v>8510</v>
      </c>
      <c r="QO18">
        <v>8712</v>
      </c>
      <c r="QP18">
        <v>8855</v>
      </c>
      <c r="QQ18">
        <v>8924</v>
      </c>
      <c r="QR18">
        <v>8905</v>
      </c>
      <c r="QS18">
        <v>8960</v>
      </c>
      <c r="QT18">
        <v>9030</v>
      </c>
      <c r="QU18">
        <v>9113</v>
      </c>
      <c r="QV18">
        <v>9179</v>
      </c>
      <c r="QW18">
        <v>9299</v>
      </c>
      <c r="QX18">
        <v>9295</v>
      </c>
      <c r="QY18">
        <v>9291</v>
      </c>
      <c r="QZ18">
        <v>9264</v>
      </c>
      <c r="RA18">
        <v>9297</v>
      </c>
      <c r="RB18">
        <v>9231</v>
      </c>
      <c r="RC18">
        <v>9222</v>
      </c>
      <c r="RD18">
        <v>9122</v>
      </c>
      <c r="RE18">
        <v>9199</v>
      </c>
      <c r="RF18">
        <v>9194</v>
      </c>
      <c r="RG18">
        <v>9161</v>
      </c>
      <c r="RH18">
        <v>9132</v>
      </c>
      <c r="RI18">
        <v>9135</v>
      </c>
      <c r="RJ18">
        <v>9101</v>
      </c>
      <c r="RK18">
        <v>0</v>
      </c>
      <c r="RL18">
        <v>0</v>
      </c>
      <c r="RM18">
        <v>8188</v>
      </c>
      <c r="RN18">
        <v>8231</v>
      </c>
      <c r="RO18">
        <v>8326</v>
      </c>
      <c r="RP18">
        <v>8346</v>
      </c>
      <c r="RQ18">
        <v>8404</v>
      </c>
      <c r="RR18">
        <v>8445</v>
      </c>
      <c r="RS18">
        <v>8457</v>
      </c>
      <c r="RT18">
        <v>8554</v>
      </c>
      <c r="RU18">
        <v>8622</v>
      </c>
      <c r="RV18">
        <v>8660</v>
      </c>
      <c r="RW18">
        <v>8704</v>
      </c>
      <c r="RX18">
        <v>8698</v>
      </c>
      <c r="RY18">
        <v>8724</v>
      </c>
      <c r="RZ18">
        <v>8745</v>
      </c>
      <c r="SA18">
        <v>8836</v>
      </c>
      <c r="SB18">
        <v>8871</v>
      </c>
      <c r="SC18">
        <v>8938</v>
      </c>
      <c r="SD18">
        <v>8934</v>
      </c>
      <c r="SE18">
        <v>8959</v>
      </c>
      <c r="SF18">
        <v>8995</v>
      </c>
      <c r="SG18">
        <v>9001</v>
      </c>
      <c r="SH18">
        <v>9002</v>
      </c>
      <c r="SI18">
        <v>8953</v>
      </c>
      <c r="SJ18">
        <v>8975</v>
      </c>
      <c r="SK18">
        <v>8931</v>
      </c>
      <c r="SL18">
        <v>8903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776540.86300000001</v>
      </c>
      <c r="SU18">
        <v>763735.84109999996</v>
      </c>
      <c r="SV18">
        <v>755229.853</v>
      </c>
      <c r="SW18">
        <v>745500.473</v>
      </c>
      <c r="SX18">
        <v>737682.21369999996</v>
      </c>
      <c r="SY18">
        <v>723905.25419999997</v>
      </c>
      <c r="SZ18">
        <v>712443.43290000001</v>
      </c>
      <c r="TA18">
        <v>699478.08829999994</v>
      </c>
      <c r="TB18">
        <v>683640.14500000002</v>
      </c>
      <c r="TC18">
        <v>668539.10320000001</v>
      </c>
      <c r="TD18">
        <v>652312.82169999997</v>
      </c>
      <c r="TE18">
        <v>636618.33140000002</v>
      </c>
      <c r="TF18">
        <v>621881.66130000004</v>
      </c>
      <c r="TG18">
        <v>604710.4068</v>
      </c>
      <c r="TH18">
        <v>589770.2635</v>
      </c>
      <c r="TI18">
        <v>575119.13430000003</v>
      </c>
      <c r="TJ18">
        <v>559362.57279999997</v>
      </c>
      <c r="TK18">
        <v>541976.20779999997</v>
      </c>
      <c r="TL18">
        <v>527940.29509999999</v>
      </c>
      <c r="TM18">
        <v>508983.70110000001</v>
      </c>
      <c r="TN18">
        <v>495926.10060000001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228500.9074</v>
      </c>
      <c r="TW18">
        <v>248563.36550000001</v>
      </c>
      <c r="TX18">
        <v>264499.2316</v>
      </c>
      <c r="TY18">
        <v>271658.125</v>
      </c>
      <c r="TZ18">
        <v>281181.83179999999</v>
      </c>
      <c r="UA18">
        <v>291671.49859999999</v>
      </c>
      <c r="UB18">
        <v>292432.80619999999</v>
      </c>
      <c r="UC18">
        <v>301522.49910000002</v>
      </c>
      <c r="UD18">
        <v>310724.94329999998</v>
      </c>
      <c r="UE18">
        <v>320864.32510000002</v>
      </c>
      <c r="UF18">
        <v>323603.54180000001</v>
      </c>
      <c r="UG18">
        <v>325259.16960000002</v>
      </c>
      <c r="UH18">
        <v>324487.10859999998</v>
      </c>
      <c r="UI18">
        <v>323637.69410000002</v>
      </c>
      <c r="UJ18">
        <v>326290.66989999998</v>
      </c>
      <c r="UK18">
        <v>323012.76360000001</v>
      </c>
      <c r="UL18">
        <v>318665.03110000002</v>
      </c>
      <c r="UM18">
        <v>317708.3578</v>
      </c>
      <c r="UN18">
        <v>317597.05969999998</v>
      </c>
      <c r="UO18">
        <v>317865.9143</v>
      </c>
      <c r="UP18">
        <v>310605.95289999997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317153.42389999999</v>
      </c>
      <c r="UY18">
        <v>319215.61320000002</v>
      </c>
      <c r="UZ18">
        <v>323631.26010000001</v>
      </c>
      <c r="VA18">
        <v>335507.14799999999</v>
      </c>
      <c r="VB18">
        <v>323149.89600000001</v>
      </c>
      <c r="VC18">
        <v>336326.88199999998</v>
      </c>
      <c r="VD18">
        <v>333841.34789999999</v>
      </c>
      <c r="VE18">
        <v>350141.87150000001</v>
      </c>
      <c r="VF18">
        <v>360615.80839999998</v>
      </c>
      <c r="VG18">
        <v>359032.49739999999</v>
      </c>
      <c r="VH18">
        <v>372390.93979999999</v>
      </c>
      <c r="VI18">
        <v>397278.66119999997</v>
      </c>
      <c r="VJ18">
        <v>387748.2182</v>
      </c>
      <c r="VK18">
        <v>388342.6201</v>
      </c>
      <c r="VL18">
        <v>398191.61070000002</v>
      </c>
      <c r="VM18">
        <v>409005.03139999998</v>
      </c>
      <c r="VN18">
        <v>406158.29690000002</v>
      </c>
      <c r="VO18">
        <v>408411.60230000003</v>
      </c>
      <c r="VP18">
        <v>410189.08840000001</v>
      </c>
      <c r="VQ18">
        <v>389945.12849999999</v>
      </c>
      <c r="VR18">
        <v>381809.52470000001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72076.649489999996</v>
      </c>
      <c r="WA18">
        <v>69977.329599999997</v>
      </c>
      <c r="WB18">
        <v>67939.154949999996</v>
      </c>
      <c r="WC18">
        <v>26384.137849999999</v>
      </c>
      <c r="WD18">
        <v>64039.169529999999</v>
      </c>
      <c r="WE18">
        <v>87043.531400000007</v>
      </c>
      <c r="WF18">
        <v>96580.894759999996</v>
      </c>
      <c r="WG18">
        <v>105488.8414</v>
      </c>
      <c r="WH18">
        <v>79657.161760000003</v>
      </c>
      <c r="WI18">
        <v>55240.750180000003</v>
      </c>
      <c r="WJ18">
        <v>53631.796289999998</v>
      </c>
      <c r="WK18">
        <v>52069.705139999998</v>
      </c>
      <c r="WL18">
        <v>90995.601209999993</v>
      </c>
      <c r="WM18">
        <v>127609.79670000001</v>
      </c>
      <c r="WN18">
        <v>95302.312720000002</v>
      </c>
      <c r="WO18">
        <v>83273.865489999996</v>
      </c>
      <c r="WP18">
        <v>62882.099069999997</v>
      </c>
      <c r="WQ18">
        <v>34886.04664</v>
      </c>
      <c r="WR18">
        <v>59272.409339999998</v>
      </c>
      <c r="WS18">
        <v>90429.473339999997</v>
      </c>
      <c r="WT18">
        <v>71832.767879999999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16400000</v>
      </c>
      <c r="ZG18">
        <v>15700000</v>
      </c>
      <c r="ZH18">
        <v>15600000</v>
      </c>
      <c r="ZI18">
        <v>15300000</v>
      </c>
      <c r="ZJ18">
        <v>15500000</v>
      </c>
      <c r="ZK18">
        <v>15100000</v>
      </c>
      <c r="ZL18">
        <v>14600000</v>
      </c>
      <c r="ZM18">
        <v>14500000</v>
      </c>
      <c r="ZN18">
        <v>14100000</v>
      </c>
      <c r="ZO18">
        <v>13900000</v>
      </c>
      <c r="ZP18">
        <v>13500000</v>
      </c>
      <c r="ZQ18">
        <v>13300000</v>
      </c>
      <c r="ZR18">
        <v>12600000</v>
      </c>
      <c r="ZS18">
        <v>12300000</v>
      </c>
      <c r="ZT18">
        <v>11900000</v>
      </c>
      <c r="ZU18">
        <v>11600000</v>
      </c>
      <c r="ZV18">
        <v>11100000</v>
      </c>
      <c r="ZW18">
        <v>10900000</v>
      </c>
      <c r="ZX18">
        <v>10600000</v>
      </c>
      <c r="ZY18">
        <v>10100000</v>
      </c>
      <c r="ZZ18">
        <v>9660000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23500000</v>
      </c>
      <c r="ABK18">
        <v>24000000</v>
      </c>
      <c r="ABL18">
        <v>24200000</v>
      </c>
      <c r="ABM18">
        <v>24600000</v>
      </c>
      <c r="ABN18">
        <v>24800000</v>
      </c>
      <c r="ABO18">
        <v>25200000</v>
      </c>
      <c r="ABP18">
        <v>25500000</v>
      </c>
      <c r="ABQ18">
        <v>25500000</v>
      </c>
      <c r="ABR18">
        <v>25300000</v>
      </c>
      <c r="ABS18">
        <v>25500000</v>
      </c>
      <c r="ABT18">
        <v>25300000</v>
      </c>
      <c r="ABU18">
        <v>25100000</v>
      </c>
      <c r="ABV18">
        <v>24800000</v>
      </c>
      <c r="ABW18">
        <v>24400000</v>
      </c>
      <c r="ABX18">
        <v>23800000</v>
      </c>
      <c r="ABY18">
        <v>23500000</v>
      </c>
      <c r="ABZ18">
        <v>23100000</v>
      </c>
      <c r="ACA18">
        <v>22800000</v>
      </c>
      <c r="ACB18">
        <v>22300000</v>
      </c>
      <c r="ACC18">
        <v>21600000</v>
      </c>
      <c r="ACD18">
        <v>21000000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2850000</v>
      </c>
      <c r="ADO18">
        <v>2790000</v>
      </c>
      <c r="ADP18">
        <v>2700000</v>
      </c>
      <c r="ADQ18">
        <v>2640000</v>
      </c>
      <c r="ADR18">
        <v>2590000</v>
      </c>
      <c r="ADS18">
        <v>2530000</v>
      </c>
      <c r="ADT18">
        <v>2480000</v>
      </c>
      <c r="ADU18">
        <v>2440000</v>
      </c>
      <c r="ADV18">
        <v>2360000</v>
      </c>
      <c r="ADW18">
        <v>2290000</v>
      </c>
      <c r="ADX18">
        <v>2220000</v>
      </c>
      <c r="ADY18">
        <v>2160000</v>
      </c>
      <c r="ADZ18">
        <v>2090000</v>
      </c>
      <c r="AEA18">
        <v>2020000</v>
      </c>
      <c r="AEB18">
        <v>1940000</v>
      </c>
      <c r="AEC18">
        <v>1900000</v>
      </c>
      <c r="AED18">
        <v>1850000</v>
      </c>
      <c r="AEE18">
        <v>1790000</v>
      </c>
      <c r="AEF18">
        <v>1730000</v>
      </c>
      <c r="AEG18">
        <v>1680000</v>
      </c>
      <c r="AEH18">
        <v>1620000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8010000</v>
      </c>
      <c r="AEQ18">
        <v>7790000</v>
      </c>
      <c r="AER18">
        <v>7650000</v>
      </c>
      <c r="AES18">
        <v>7480000</v>
      </c>
      <c r="AET18">
        <v>7300000</v>
      </c>
      <c r="AEU18">
        <v>7120000</v>
      </c>
      <c r="AEV18">
        <v>6910000</v>
      </c>
      <c r="AEW18">
        <v>6730000</v>
      </c>
      <c r="AEX18">
        <v>6550000</v>
      </c>
      <c r="AEY18">
        <v>6420000</v>
      </c>
      <c r="AEZ18">
        <v>6260000</v>
      </c>
      <c r="AFA18">
        <v>6130000</v>
      </c>
      <c r="AFB18">
        <v>5940000</v>
      </c>
      <c r="AFC18">
        <v>5790000</v>
      </c>
      <c r="AFD18">
        <v>5640000</v>
      </c>
      <c r="AFE18">
        <v>5480000</v>
      </c>
      <c r="AFF18">
        <v>5320000</v>
      </c>
      <c r="AFG18">
        <v>5140000</v>
      </c>
      <c r="AFH18">
        <v>5000000</v>
      </c>
      <c r="AFI18">
        <v>4830000</v>
      </c>
      <c r="AFJ18">
        <v>4680000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155.98030109999999</v>
      </c>
      <c r="AGU18">
        <v>169.67542499999999</v>
      </c>
      <c r="AGV18">
        <v>180.55363650000001</v>
      </c>
      <c r="AGW18">
        <v>185.440472</v>
      </c>
      <c r="AGX18">
        <v>191.9415869</v>
      </c>
      <c r="AGY18">
        <v>199.10208969999999</v>
      </c>
      <c r="AGZ18">
        <v>199.62177689999999</v>
      </c>
      <c r="AHA18">
        <v>205.82662329999999</v>
      </c>
      <c r="AHB18">
        <v>212.10843650000001</v>
      </c>
      <c r="AHC18">
        <v>219.0298262</v>
      </c>
      <c r="AHD18">
        <v>220.89968239999999</v>
      </c>
      <c r="AHE18">
        <v>222.0298544</v>
      </c>
      <c r="AHF18">
        <v>221.50282670000001</v>
      </c>
      <c r="AHG18">
        <v>220.92299560000001</v>
      </c>
      <c r="AHH18">
        <v>222.73398169999999</v>
      </c>
      <c r="AHI18">
        <v>220.4964028</v>
      </c>
      <c r="AHJ18">
        <v>217.52853440000001</v>
      </c>
      <c r="AHK18">
        <v>216.87548580000001</v>
      </c>
      <c r="AHL18">
        <v>216.799511</v>
      </c>
      <c r="AHM18">
        <v>216.98303770000001</v>
      </c>
      <c r="AHN18">
        <v>212.02721070000001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15.67298544</v>
      </c>
      <c r="AHW18">
        <v>15.77489405</v>
      </c>
      <c r="AHX18">
        <v>15.99310506</v>
      </c>
      <c r="AHY18">
        <v>16.579983850000001</v>
      </c>
      <c r="AHZ18">
        <v>15.969317159999999</v>
      </c>
      <c r="AIA18">
        <v>16.620493199999999</v>
      </c>
      <c r="AIB18">
        <v>16.497663880000001</v>
      </c>
      <c r="AIC18">
        <v>17.30319789</v>
      </c>
      <c r="AID18">
        <v>17.82079551</v>
      </c>
      <c r="AIE18">
        <v>17.74255196</v>
      </c>
      <c r="AIF18">
        <v>18.40269516</v>
      </c>
      <c r="AIG18">
        <v>19.63258853</v>
      </c>
      <c r="AIH18">
        <v>19.161616179999999</v>
      </c>
      <c r="AII18">
        <v>19.19099014</v>
      </c>
      <c r="AIJ18">
        <v>19.677704370000001</v>
      </c>
      <c r="AIK18">
        <v>20.212078510000001</v>
      </c>
      <c r="AIL18">
        <v>20.071399499999998</v>
      </c>
      <c r="AIM18">
        <v>20.182752619999999</v>
      </c>
      <c r="AIN18">
        <v>20.270591849999999</v>
      </c>
      <c r="AIO18">
        <v>19.270182380000001</v>
      </c>
      <c r="AIP18">
        <v>18.86813974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1.364882766</v>
      </c>
      <c r="AIY18">
        <v>1.3251288990000001</v>
      </c>
      <c r="AIZ18">
        <v>1.2865329109999999</v>
      </c>
      <c r="AJA18">
        <v>0.49962443200000001</v>
      </c>
      <c r="AJB18">
        <v>1.2126806590000001</v>
      </c>
      <c r="AJC18">
        <v>1.648303809</v>
      </c>
      <c r="AJD18">
        <v>1.8289085249999999</v>
      </c>
      <c r="AJE18">
        <v>1.9975942630000001</v>
      </c>
      <c r="AJF18">
        <v>1.508431482</v>
      </c>
      <c r="AJG18">
        <v>1.0460689889999999</v>
      </c>
      <c r="AJH18">
        <v>1.01560096</v>
      </c>
      <c r="AJI18">
        <v>0.98602034999999999</v>
      </c>
      <c r="AJJ18">
        <v>1.7231423589999999</v>
      </c>
      <c r="AJK18">
        <v>2.4164887450000001</v>
      </c>
      <c r="AJL18">
        <v>1.804696598</v>
      </c>
      <c r="AJM18">
        <v>1.576919358</v>
      </c>
      <c r="AJN18">
        <v>1.1907697420000001</v>
      </c>
      <c r="AJO18">
        <v>0.66062121600000001</v>
      </c>
      <c r="AJP18">
        <v>1.122414687</v>
      </c>
      <c r="AJQ18">
        <v>1.7124218529999999</v>
      </c>
      <c r="AJR18">
        <v>1.36026449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181.48167040000001</v>
      </c>
      <c r="AKA18">
        <v>176.75650329999999</v>
      </c>
      <c r="AKB18">
        <v>126.3144776</v>
      </c>
      <c r="AKC18">
        <v>255.7834014</v>
      </c>
      <c r="AKD18">
        <v>155.19003559999999</v>
      </c>
      <c r="AKE18">
        <v>87.028676140000002</v>
      </c>
      <c r="AKF18">
        <v>181.0976742</v>
      </c>
      <c r="AKG18">
        <v>183.99503179999999</v>
      </c>
      <c r="AKH18">
        <v>193.3572819</v>
      </c>
      <c r="AKI18">
        <v>194.17363879999999</v>
      </c>
      <c r="AKJ18">
        <v>179.00640720000001</v>
      </c>
      <c r="AKK18">
        <v>188.33799569999999</v>
      </c>
      <c r="AKL18">
        <v>239.54263019999999</v>
      </c>
      <c r="AKM18">
        <v>210.8755117</v>
      </c>
      <c r="AKN18">
        <v>143.22290799999999</v>
      </c>
      <c r="AKO18">
        <v>225.0874513</v>
      </c>
      <c r="AKP18">
        <v>266.49756439999999</v>
      </c>
      <c r="AKQ18">
        <v>236.88543369999999</v>
      </c>
      <c r="AKR18">
        <v>149.4132075</v>
      </c>
      <c r="AKS18">
        <v>187.0859648</v>
      </c>
      <c r="AKT18">
        <v>332.89932920000001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93.797716769999994</v>
      </c>
      <c r="AME18">
        <v>90.068888259999994</v>
      </c>
      <c r="AMF18">
        <v>89.210373619999999</v>
      </c>
      <c r="AMG18">
        <v>87.662190789999997</v>
      </c>
      <c r="AMH18">
        <v>88.704318970000003</v>
      </c>
      <c r="AMI18">
        <v>86.589594750000003</v>
      </c>
      <c r="AMJ18">
        <v>83.612328180000006</v>
      </c>
      <c r="AMK18">
        <v>83.239591599999997</v>
      </c>
      <c r="AML18">
        <v>81.005851669999998</v>
      </c>
      <c r="AMM18">
        <v>79.572254959999995</v>
      </c>
      <c r="AMN18">
        <v>77.344499679999998</v>
      </c>
      <c r="AMO18">
        <v>76.008032380000003</v>
      </c>
      <c r="AMP18">
        <v>72.269182409999999</v>
      </c>
      <c r="AMQ18">
        <v>70.534406169999997</v>
      </c>
      <c r="AMR18">
        <v>68.240425799999997</v>
      </c>
      <c r="AMS18">
        <v>66.601743780000007</v>
      </c>
      <c r="AMT18">
        <v>63.5327506</v>
      </c>
      <c r="AMU18">
        <v>62.340031590000002</v>
      </c>
      <c r="AMV18">
        <v>60.488825200000001</v>
      </c>
      <c r="AMW18">
        <v>58.038134820000003</v>
      </c>
      <c r="AMX18">
        <v>55.377921270000002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272.08730120000001</v>
      </c>
      <c r="ANG18">
        <v>320.95911080000002</v>
      </c>
      <c r="ANH18">
        <v>200.2630661</v>
      </c>
      <c r="ANI18">
        <v>235.42519870000001</v>
      </c>
      <c r="ANJ18">
        <v>224.43236959999999</v>
      </c>
      <c r="ANK18">
        <v>253.0946926</v>
      </c>
      <c r="ANL18">
        <v>267.96275609999998</v>
      </c>
      <c r="ANM18">
        <v>165.5282454</v>
      </c>
      <c r="ANN18">
        <v>193.96783640000001</v>
      </c>
      <c r="ANO18">
        <v>159.4531551</v>
      </c>
      <c r="ANP18">
        <v>144.2541339</v>
      </c>
      <c r="ANQ18">
        <v>142.47901859999999</v>
      </c>
      <c r="ANR18">
        <v>190.43269509999999</v>
      </c>
      <c r="ANS18">
        <v>163.89913139999999</v>
      </c>
      <c r="ANT18">
        <v>137.66780840000001</v>
      </c>
      <c r="ANU18">
        <v>133.01672360000001</v>
      </c>
      <c r="ANV18">
        <v>149.44786010000001</v>
      </c>
      <c r="ANW18">
        <v>132.9547522</v>
      </c>
      <c r="ANX18">
        <v>98.042213779999997</v>
      </c>
      <c r="ANY18">
        <v>118.9079754</v>
      </c>
      <c r="ANZ18">
        <v>139.5599814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83.728773619999998</v>
      </c>
      <c r="AOI18">
        <v>85.456520060000003</v>
      </c>
      <c r="AOJ18">
        <v>86.295375379999996</v>
      </c>
      <c r="AOK18">
        <v>87.70919524</v>
      </c>
      <c r="AOL18">
        <v>88.453655380000001</v>
      </c>
      <c r="AOM18">
        <v>89.815458309999997</v>
      </c>
      <c r="AON18">
        <v>90.691531370000007</v>
      </c>
      <c r="AOO18">
        <v>90.673218550000001</v>
      </c>
      <c r="AOP18">
        <v>90.002405109999998</v>
      </c>
      <c r="AOQ18">
        <v>90.716661770000002</v>
      </c>
      <c r="AOR18">
        <v>90.157958719999996</v>
      </c>
      <c r="AOS18">
        <v>89.532855799999993</v>
      </c>
      <c r="AOT18">
        <v>88.312659620000005</v>
      </c>
      <c r="AOU18">
        <v>86.880336139999997</v>
      </c>
      <c r="AOV18">
        <v>84.873003089999997</v>
      </c>
      <c r="AOW18">
        <v>83.514500549999994</v>
      </c>
      <c r="AOX18">
        <v>82.106233549999999</v>
      </c>
      <c r="AOY18">
        <v>81.040607559999998</v>
      </c>
      <c r="AOZ18">
        <v>79.288046750000007</v>
      </c>
      <c r="APA18">
        <v>76.874543630000005</v>
      </c>
      <c r="APB18">
        <v>74.938807010000005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849.59339829999999</v>
      </c>
      <c r="APK18">
        <v>917.16149180000002</v>
      </c>
      <c r="APL18">
        <v>1032.9438740000001</v>
      </c>
      <c r="APM18">
        <v>903.65381530000002</v>
      </c>
      <c r="APN18">
        <v>1006.8184220000001</v>
      </c>
      <c r="APO18">
        <v>896.77081910000004</v>
      </c>
      <c r="APP18">
        <v>851.81339460000004</v>
      </c>
      <c r="APQ18">
        <v>982.33000949999996</v>
      </c>
      <c r="APR18">
        <v>893.47524629999998</v>
      </c>
      <c r="APS18">
        <v>788.6035455</v>
      </c>
      <c r="APT18">
        <v>971.19870639999999</v>
      </c>
      <c r="APU18">
        <v>887.1688911</v>
      </c>
      <c r="APV18">
        <v>1096.0256830000001</v>
      </c>
      <c r="APW18">
        <v>969.2689646</v>
      </c>
      <c r="APX18">
        <v>1089.8473039999999</v>
      </c>
      <c r="APY18">
        <v>1062.4061449999999</v>
      </c>
      <c r="APZ18">
        <v>908.29233020000004</v>
      </c>
      <c r="AQA18">
        <v>912.56889450000006</v>
      </c>
      <c r="AQB18">
        <v>915.05881160000001</v>
      </c>
      <c r="AQC18">
        <v>883.77213649999999</v>
      </c>
      <c r="AQD18">
        <v>926.36430399999995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134.95515560000001</v>
      </c>
      <c r="ARO18">
        <v>131.21060320000001</v>
      </c>
      <c r="ARP18">
        <v>128.8500593</v>
      </c>
      <c r="ARQ18">
        <v>126.09160439999999</v>
      </c>
      <c r="ARR18">
        <v>122.9585745</v>
      </c>
      <c r="ARS18">
        <v>119.98379250000001</v>
      </c>
      <c r="ART18">
        <v>116.4088185</v>
      </c>
      <c r="ARU18">
        <v>113.3561038</v>
      </c>
      <c r="ARV18">
        <v>110.3193876</v>
      </c>
      <c r="ARW18">
        <v>108.220743</v>
      </c>
      <c r="ARX18">
        <v>105.4848667</v>
      </c>
      <c r="ARY18">
        <v>103.1859828</v>
      </c>
      <c r="ARZ18">
        <v>100.13573220000001</v>
      </c>
      <c r="ASA18">
        <v>97.49120576</v>
      </c>
      <c r="ASB18">
        <v>95.031995359999996</v>
      </c>
      <c r="ASC18">
        <v>92.325616740000001</v>
      </c>
      <c r="ASD18">
        <v>89.64647961</v>
      </c>
      <c r="ASE18">
        <v>86.56166288</v>
      </c>
      <c r="ASF18">
        <v>84.246960049999998</v>
      </c>
      <c r="ASG18">
        <v>81.392173540000002</v>
      </c>
      <c r="ASH18">
        <v>78.77378358</v>
      </c>
    </row>
    <row r="19" spans="1:1178" x14ac:dyDescent="0.25">
      <c r="A19">
        <v>15</v>
      </c>
      <c r="C19">
        <v>0</v>
      </c>
      <c r="D19">
        <v>0</v>
      </c>
      <c r="E19">
        <v>0</v>
      </c>
      <c r="F19">
        <v>240</v>
      </c>
      <c r="G19">
        <v>210</v>
      </c>
      <c r="H19">
        <v>233</v>
      </c>
      <c r="I19">
        <v>232</v>
      </c>
      <c r="J19">
        <v>238</v>
      </c>
      <c r="K19">
        <v>239</v>
      </c>
      <c r="L19">
        <v>229</v>
      </c>
      <c r="M19">
        <v>224</v>
      </c>
      <c r="N19">
        <v>256</v>
      </c>
      <c r="O19">
        <v>260</v>
      </c>
      <c r="P19">
        <v>233</v>
      </c>
      <c r="Q19">
        <v>240</v>
      </c>
      <c r="R19">
        <v>250</v>
      </c>
      <c r="S19">
        <v>234</v>
      </c>
      <c r="T19">
        <v>253</v>
      </c>
      <c r="U19">
        <v>214</v>
      </c>
      <c r="V19">
        <v>218</v>
      </c>
      <c r="W19">
        <v>224</v>
      </c>
      <c r="X19">
        <v>225</v>
      </c>
      <c r="Y19">
        <v>235</v>
      </c>
      <c r="Z19">
        <v>224</v>
      </c>
      <c r="AA19">
        <v>256</v>
      </c>
      <c r="AB19">
        <v>261</v>
      </c>
      <c r="AC19">
        <v>240</v>
      </c>
      <c r="AD19">
        <v>233</v>
      </c>
      <c r="AE19">
        <v>0</v>
      </c>
      <c r="AF19">
        <v>0</v>
      </c>
      <c r="AG19">
        <v>0</v>
      </c>
      <c r="AH19">
        <v>71</v>
      </c>
      <c r="AI19">
        <v>76</v>
      </c>
      <c r="AJ19">
        <v>80</v>
      </c>
      <c r="AK19">
        <v>63</v>
      </c>
      <c r="AL19">
        <v>73</v>
      </c>
      <c r="AM19">
        <v>70</v>
      </c>
      <c r="AN19">
        <v>70</v>
      </c>
      <c r="AO19">
        <v>114</v>
      </c>
      <c r="AP19">
        <v>87</v>
      </c>
      <c r="AQ19">
        <v>83</v>
      </c>
      <c r="AR19">
        <v>114</v>
      </c>
      <c r="AS19">
        <v>98</v>
      </c>
      <c r="AT19">
        <v>112</v>
      </c>
      <c r="AU19">
        <v>104</v>
      </c>
      <c r="AV19">
        <v>117</v>
      </c>
      <c r="AW19">
        <v>113</v>
      </c>
      <c r="AX19">
        <v>111</v>
      </c>
      <c r="AY19">
        <v>123</v>
      </c>
      <c r="AZ19">
        <v>135</v>
      </c>
      <c r="BA19">
        <v>148</v>
      </c>
      <c r="BB19">
        <v>134</v>
      </c>
      <c r="BC19">
        <v>156</v>
      </c>
      <c r="BD19">
        <v>146</v>
      </c>
      <c r="BE19">
        <v>130</v>
      </c>
      <c r="BF19">
        <v>165</v>
      </c>
      <c r="BG19">
        <v>0</v>
      </c>
      <c r="BH19">
        <v>0</v>
      </c>
      <c r="BI19">
        <v>0</v>
      </c>
      <c r="BJ19">
        <v>169</v>
      </c>
      <c r="BK19">
        <v>163</v>
      </c>
      <c r="BL19">
        <v>170</v>
      </c>
      <c r="BM19">
        <v>163</v>
      </c>
      <c r="BN19">
        <v>153</v>
      </c>
      <c r="BO19">
        <v>150</v>
      </c>
      <c r="BP19">
        <v>161</v>
      </c>
      <c r="BQ19">
        <v>166</v>
      </c>
      <c r="BR19">
        <v>157</v>
      </c>
      <c r="BS19">
        <v>141</v>
      </c>
      <c r="BT19">
        <v>164</v>
      </c>
      <c r="BU19">
        <v>131</v>
      </c>
      <c r="BV19">
        <v>171</v>
      </c>
      <c r="BW19">
        <v>151</v>
      </c>
      <c r="BX19">
        <v>152</v>
      </c>
      <c r="BY19">
        <v>154</v>
      </c>
      <c r="BZ19">
        <v>144</v>
      </c>
      <c r="CA19">
        <v>136</v>
      </c>
      <c r="CB19">
        <v>134</v>
      </c>
      <c r="CC19">
        <v>127</v>
      </c>
      <c r="CD19">
        <v>136</v>
      </c>
      <c r="CE19">
        <v>121</v>
      </c>
      <c r="CF19">
        <v>113</v>
      </c>
      <c r="CG19">
        <v>137</v>
      </c>
      <c r="CH19">
        <v>135</v>
      </c>
      <c r="CI19">
        <v>0</v>
      </c>
      <c r="CJ19">
        <v>0</v>
      </c>
      <c r="CK19">
        <v>0</v>
      </c>
      <c r="CL19">
        <v>32</v>
      </c>
      <c r="CM19">
        <v>49</v>
      </c>
      <c r="CN19">
        <v>56</v>
      </c>
      <c r="CO19">
        <v>59</v>
      </c>
      <c r="CP19">
        <v>47</v>
      </c>
      <c r="CQ19">
        <v>43</v>
      </c>
      <c r="CR19">
        <v>56</v>
      </c>
      <c r="CS19">
        <v>53</v>
      </c>
      <c r="CT19">
        <v>47</v>
      </c>
      <c r="CU19">
        <v>50</v>
      </c>
      <c r="CV19">
        <v>46</v>
      </c>
      <c r="CW19">
        <v>65</v>
      </c>
      <c r="CX19">
        <v>53</v>
      </c>
      <c r="CY19">
        <v>59</v>
      </c>
      <c r="CZ19">
        <v>56</v>
      </c>
      <c r="DA19">
        <v>60</v>
      </c>
      <c r="DB19">
        <v>63</v>
      </c>
      <c r="DC19">
        <v>52</v>
      </c>
      <c r="DD19">
        <v>65</v>
      </c>
      <c r="DE19">
        <v>52</v>
      </c>
      <c r="DF19">
        <v>62</v>
      </c>
      <c r="DG19">
        <v>69</v>
      </c>
      <c r="DH19">
        <v>60</v>
      </c>
      <c r="DI19">
        <v>51</v>
      </c>
      <c r="DJ19">
        <v>56</v>
      </c>
      <c r="DK19">
        <v>0</v>
      </c>
      <c r="DL19">
        <v>0</v>
      </c>
      <c r="DM19">
        <v>0</v>
      </c>
      <c r="DN19">
        <v>3</v>
      </c>
      <c r="DO19">
        <v>2</v>
      </c>
      <c r="DP19">
        <v>2</v>
      </c>
      <c r="DQ19">
        <v>2</v>
      </c>
      <c r="DR19">
        <v>2</v>
      </c>
      <c r="DS19">
        <v>4</v>
      </c>
      <c r="DT19">
        <v>4</v>
      </c>
      <c r="DU19">
        <v>4</v>
      </c>
      <c r="DV19">
        <v>2</v>
      </c>
      <c r="DW19">
        <v>3</v>
      </c>
      <c r="DX19">
        <v>4</v>
      </c>
      <c r="DY19">
        <v>3</v>
      </c>
      <c r="DZ19">
        <v>2</v>
      </c>
      <c r="EA19">
        <v>5</v>
      </c>
      <c r="EB19">
        <v>3</v>
      </c>
      <c r="EC19">
        <v>2</v>
      </c>
      <c r="ED19">
        <v>4</v>
      </c>
      <c r="EE19">
        <v>5</v>
      </c>
      <c r="EF19">
        <v>2</v>
      </c>
      <c r="EG19">
        <v>7</v>
      </c>
      <c r="EH19">
        <v>5</v>
      </c>
      <c r="EI19">
        <v>5</v>
      </c>
      <c r="EJ19">
        <v>4</v>
      </c>
      <c r="EK19">
        <v>9</v>
      </c>
      <c r="EL19">
        <v>9</v>
      </c>
      <c r="EM19">
        <v>0</v>
      </c>
      <c r="EN19">
        <v>0</v>
      </c>
      <c r="EO19">
        <v>0</v>
      </c>
      <c r="EP19">
        <v>30</v>
      </c>
      <c r="EQ19">
        <v>15</v>
      </c>
      <c r="ER19">
        <v>15</v>
      </c>
      <c r="ES19">
        <v>15</v>
      </c>
      <c r="ET19">
        <v>5</v>
      </c>
      <c r="EU19">
        <v>5</v>
      </c>
      <c r="EV19">
        <v>15</v>
      </c>
      <c r="EW19">
        <v>10</v>
      </c>
      <c r="EX19">
        <v>10</v>
      </c>
      <c r="EY19">
        <v>30</v>
      </c>
      <c r="EZ19">
        <v>15</v>
      </c>
      <c r="FA19">
        <v>10</v>
      </c>
      <c r="FB19">
        <v>15</v>
      </c>
      <c r="FC19">
        <v>15</v>
      </c>
      <c r="FD19">
        <v>20</v>
      </c>
      <c r="FE19">
        <v>15</v>
      </c>
      <c r="FF19">
        <v>20</v>
      </c>
      <c r="FG19">
        <v>25</v>
      </c>
      <c r="FH19">
        <v>15</v>
      </c>
      <c r="FI19">
        <v>15</v>
      </c>
      <c r="FJ19">
        <v>30</v>
      </c>
      <c r="FK19">
        <v>20</v>
      </c>
      <c r="FL19">
        <v>30</v>
      </c>
      <c r="FM19">
        <v>15</v>
      </c>
      <c r="FN19">
        <v>50</v>
      </c>
      <c r="FO19">
        <v>0</v>
      </c>
      <c r="FP19">
        <v>0</v>
      </c>
      <c r="FQ19">
        <v>5403</v>
      </c>
      <c r="FR19">
        <v>5835</v>
      </c>
      <c r="FS19">
        <v>6147</v>
      </c>
      <c r="FT19">
        <v>6452</v>
      </c>
      <c r="FU19">
        <v>6749</v>
      </c>
      <c r="FV19">
        <v>7006</v>
      </c>
      <c r="FW19">
        <v>7205</v>
      </c>
      <c r="FX19">
        <v>7401</v>
      </c>
      <c r="FY19">
        <v>7519</v>
      </c>
      <c r="FZ19">
        <v>7607</v>
      </c>
      <c r="GA19">
        <v>7757</v>
      </c>
      <c r="GB19">
        <v>7877</v>
      </c>
      <c r="GC19">
        <v>8017</v>
      </c>
      <c r="GD19">
        <v>8121</v>
      </c>
      <c r="GE19">
        <v>8186</v>
      </c>
      <c r="GF19">
        <v>8321</v>
      </c>
      <c r="GG19">
        <v>8418</v>
      </c>
      <c r="GH19">
        <v>8450</v>
      </c>
      <c r="GI19">
        <v>8453</v>
      </c>
      <c r="GJ19">
        <v>8470</v>
      </c>
      <c r="GK19">
        <v>8458</v>
      </c>
      <c r="GL19">
        <v>8458</v>
      </c>
      <c r="GM19">
        <v>8435</v>
      </c>
      <c r="GN19">
        <v>8425</v>
      </c>
      <c r="GO19">
        <v>8471</v>
      </c>
      <c r="GP19">
        <v>8525</v>
      </c>
      <c r="GQ19">
        <v>0</v>
      </c>
      <c r="GR19">
        <v>0</v>
      </c>
      <c r="GS19">
        <v>769</v>
      </c>
      <c r="GT19">
        <v>860</v>
      </c>
      <c r="GU19">
        <v>973</v>
      </c>
      <c r="GV19">
        <v>1085</v>
      </c>
      <c r="GW19">
        <v>1202</v>
      </c>
      <c r="GX19">
        <v>1319</v>
      </c>
      <c r="GY19">
        <v>1435</v>
      </c>
      <c r="GZ19">
        <v>1560</v>
      </c>
      <c r="HA19">
        <v>1707</v>
      </c>
      <c r="HB19">
        <v>1864</v>
      </c>
      <c r="HC19">
        <v>1974</v>
      </c>
      <c r="HD19">
        <v>2096</v>
      </c>
      <c r="HE19">
        <v>2190</v>
      </c>
      <c r="HF19">
        <v>2293</v>
      </c>
      <c r="HG19">
        <v>2390</v>
      </c>
      <c r="HH19">
        <v>2504</v>
      </c>
      <c r="HI19">
        <v>2596</v>
      </c>
      <c r="HJ19">
        <v>2683</v>
      </c>
      <c r="HK19">
        <v>2782</v>
      </c>
      <c r="HL19">
        <v>2847</v>
      </c>
      <c r="HM19">
        <v>2914</v>
      </c>
      <c r="HN19">
        <v>2978</v>
      </c>
      <c r="HO19">
        <v>3049</v>
      </c>
      <c r="HP19">
        <v>3115</v>
      </c>
      <c r="HQ19">
        <v>3165</v>
      </c>
      <c r="HR19">
        <v>3211</v>
      </c>
      <c r="HS19">
        <v>0</v>
      </c>
      <c r="HT19">
        <v>0</v>
      </c>
      <c r="HU19">
        <v>84</v>
      </c>
      <c r="HV19">
        <v>91</v>
      </c>
      <c r="HW19">
        <v>100</v>
      </c>
      <c r="HX19">
        <v>113</v>
      </c>
      <c r="HY19">
        <v>119</v>
      </c>
      <c r="HZ19">
        <v>128</v>
      </c>
      <c r="IA19">
        <v>147</v>
      </c>
      <c r="IB19">
        <v>156</v>
      </c>
      <c r="IC19">
        <v>167</v>
      </c>
      <c r="ID19">
        <v>186</v>
      </c>
      <c r="IE19">
        <v>198</v>
      </c>
      <c r="IF19">
        <v>210</v>
      </c>
      <c r="IG19">
        <v>225</v>
      </c>
      <c r="IH19">
        <v>239</v>
      </c>
      <c r="II19">
        <v>258</v>
      </c>
      <c r="IJ19">
        <v>260</v>
      </c>
      <c r="IK19">
        <v>282</v>
      </c>
      <c r="IL19">
        <v>309</v>
      </c>
      <c r="IM19">
        <v>333</v>
      </c>
      <c r="IN19">
        <v>361</v>
      </c>
      <c r="IO19">
        <v>370</v>
      </c>
      <c r="IP19">
        <v>399</v>
      </c>
      <c r="IQ19">
        <v>419</v>
      </c>
      <c r="IR19">
        <v>428</v>
      </c>
      <c r="IS19">
        <v>440</v>
      </c>
      <c r="IT19">
        <v>461</v>
      </c>
      <c r="IU19">
        <v>0</v>
      </c>
      <c r="IV19">
        <v>0</v>
      </c>
      <c r="IW19">
        <v>1</v>
      </c>
      <c r="IX19">
        <v>2</v>
      </c>
      <c r="IY19">
        <v>4</v>
      </c>
      <c r="IZ19">
        <v>6</v>
      </c>
      <c r="JA19">
        <v>7</v>
      </c>
      <c r="JB19">
        <v>6</v>
      </c>
      <c r="JC19">
        <v>4</v>
      </c>
      <c r="JD19">
        <v>5</v>
      </c>
      <c r="JE19">
        <v>6</v>
      </c>
      <c r="JF19">
        <v>7</v>
      </c>
      <c r="JG19">
        <v>10</v>
      </c>
      <c r="JH19">
        <v>11</v>
      </c>
      <c r="JI19">
        <v>8</v>
      </c>
      <c r="JJ19">
        <v>10</v>
      </c>
      <c r="JK19">
        <v>9</v>
      </c>
      <c r="JL19">
        <v>11</v>
      </c>
      <c r="JM19">
        <v>5</v>
      </c>
      <c r="JN19">
        <v>7</v>
      </c>
      <c r="JO19">
        <v>10</v>
      </c>
      <c r="JP19">
        <v>12</v>
      </c>
      <c r="JQ19">
        <v>13</v>
      </c>
      <c r="JR19">
        <v>11</v>
      </c>
      <c r="JS19">
        <v>10</v>
      </c>
      <c r="JT19">
        <v>11</v>
      </c>
      <c r="JU19">
        <v>11</v>
      </c>
      <c r="JV19">
        <v>16</v>
      </c>
      <c r="JW19">
        <v>0</v>
      </c>
      <c r="JX19">
        <v>0</v>
      </c>
      <c r="JY19">
        <v>0</v>
      </c>
      <c r="JZ19">
        <v>6</v>
      </c>
      <c r="KA19">
        <v>15</v>
      </c>
      <c r="KB19">
        <v>21</v>
      </c>
      <c r="KC19">
        <v>30</v>
      </c>
      <c r="KD19">
        <v>44</v>
      </c>
      <c r="KE19">
        <v>62</v>
      </c>
      <c r="KF19">
        <v>80</v>
      </c>
      <c r="KG19">
        <v>88</v>
      </c>
      <c r="KH19">
        <v>100</v>
      </c>
      <c r="KI19">
        <v>118</v>
      </c>
      <c r="KJ19">
        <v>136</v>
      </c>
      <c r="KK19">
        <v>161</v>
      </c>
      <c r="KL19">
        <v>188</v>
      </c>
      <c r="KM19">
        <v>207</v>
      </c>
      <c r="KN19">
        <v>222</v>
      </c>
      <c r="KO19">
        <v>242</v>
      </c>
      <c r="KP19">
        <v>262</v>
      </c>
      <c r="KQ19">
        <v>286</v>
      </c>
      <c r="KR19">
        <v>319</v>
      </c>
      <c r="KS19">
        <v>350</v>
      </c>
      <c r="KT19">
        <v>383</v>
      </c>
      <c r="KU19">
        <v>414</v>
      </c>
      <c r="KV19">
        <v>451</v>
      </c>
      <c r="KW19">
        <v>481</v>
      </c>
      <c r="KX19">
        <v>500</v>
      </c>
      <c r="KY19">
        <v>0</v>
      </c>
      <c r="KZ19">
        <v>0</v>
      </c>
      <c r="LA19">
        <v>0</v>
      </c>
      <c r="LB19">
        <v>225</v>
      </c>
      <c r="LC19">
        <v>443</v>
      </c>
      <c r="LD19">
        <v>677</v>
      </c>
      <c r="LE19">
        <v>867</v>
      </c>
      <c r="LF19">
        <v>1057</v>
      </c>
      <c r="LG19">
        <v>1245</v>
      </c>
      <c r="LH19">
        <v>1412</v>
      </c>
      <c r="LI19">
        <v>1604</v>
      </c>
      <c r="LJ19">
        <v>1775</v>
      </c>
      <c r="LK19">
        <v>1956</v>
      </c>
      <c r="LL19">
        <v>2093</v>
      </c>
      <c r="LM19">
        <v>2270</v>
      </c>
      <c r="LN19">
        <v>2427</v>
      </c>
      <c r="LO19">
        <v>2602</v>
      </c>
      <c r="LP19">
        <v>2752</v>
      </c>
      <c r="LQ19">
        <v>2903</v>
      </c>
      <c r="LR19">
        <v>3048</v>
      </c>
      <c r="LS19">
        <v>3210</v>
      </c>
      <c r="LT19">
        <v>3373</v>
      </c>
      <c r="LU19">
        <v>3509</v>
      </c>
      <c r="LV19">
        <v>3670</v>
      </c>
      <c r="LW19">
        <v>3792</v>
      </c>
      <c r="LX19">
        <v>3931</v>
      </c>
      <c r="LY19">
        <v>4069</v>
      </c>
      <c r="LZ19">
        <v>4205</v>
      </c>
      <c r="MA19">
        <v>0</v>
      </c>
      <c r="MB19">
        <v>0</v>
      </c>
      <c r="MC19">
        <v>1468</v>
      </c>
      <c r="MD19">
        <v>1466</v>
      </c>
      <c r="ME19">
        <v>1491</v>
      </c>
      <c r="MF19">
        <v>1517</v>
      </c>
      <c r="MG19">
        <v>1527</v>
      </c>
      <c r="MH19">
        <v>1541</v>
      </c>
      <c r="MI19">
        <v>1549</v>
      </c>
      <c r="MJ19">
        <v>1575</v>
      </c>
      <c r="MK19">
        <v>1597</v>
      </c>
      <c r="ML19">
        <v>1633</v>
      </c>
      <c r="MM19">
        <v>1677</v>
      </c>
      <c r="MN19">
        <v>1749</v>
      </c>
      <c r="MO19">
        <v>1775</v>
      </c>
      <c r="MP19">
        <v>1793</v>
      </c>
      <c r="MQ19">
        <v>1812</v>
      </c>
      <c r="MR19">
        <v>1847</v>
      </c>
      <c r="MS19">
        <v>1890</v>
      </c>
      <c r="MT19">
        <v>1910</v>
      </c>
      <c r="MU19">
        <v>1922</v>
      </c>
      <c r="MV19">
        <v>1915</v>
      </c>
      <c r="MW19">
        <v>1929</v>
      </c>
      <c r="MX19">
        <v>1960</v>
      </c>
      <c r="MY19">
        <v>1975</v>
      </c>
      <c r="MZ19">
        <v>2055</v>
      </c>
      <c r="NA19">
        <v>2039</v>
      </c>
      <c r="NB19">
        <v>2057</v>
      </c>
      <c r="NC19">
        <v>0</v>
      </c>
      <c r="ND19">
        <v>0</v>
      </c>
      <c r="NE19">
        <v>0</v>
      </c>
      <c r="NF19">
        <v>44</v>
      </c>
      <c r="NG19">
        <v>79</v>
      </c>
      <c r="NH19">
        <v>109</v>
      </c>
      <c r="NI19">
        <v>154</v>
      </c>
      <c r="NJ19">
        <v>188</v>
      </c>
      <c r="NK19">
        <v>219</v>
      </c>
      <c r="NL19">
        <v>253</v>
      </c>
      <c r="NM19">
        <v>292</v>
      </c>
      <c r="NN19">
        <v>325</v>
      </c>
      <c r="NO19">
        <v>359</v>
      </c>
      <c r="NP19">
        <v>394</v>
      </c>
      <c r="NQ19">
        <v>431</v>
      </c>
      <c r="NR19">
        <v>478</v>
      </c>
      <c r="NS19">
        <v>528</v>
      </c>
      <c r="NT19">
        <v>566</v>
      </c>
      <c r="NU19">
        <v>622</v>
      </c>
      <c r="NV19">
        <v>667</v>
      </c>
      <c r="NW19">
        <v>725</v>
      </c>
      <c r="NX19">
        <v>778</v>
      </c>
      <c r="NY19">
        <v>839</v>
      </c>
      <c r="NZ19">
        <v>884</v>
      </c>
      <c r="OA19">
        <v>940</v>
      </c>
      <c r="OB19">
        <v>972</v>
      </c>
      <c r="OC19">
        <v>1022</v>
      </c>
      <c r="OD19">
        <v>1090</v>
      </c>
      <c r="OE19">
        <v>0</v>
      </c>
      <c r="OF19">
        <v>0</v>
      </c>
      <c r="OG19">
        <v>2140</v>
      </c>
      <c r="OH19">
        <v>2250</v>
      </c>
      <c r="OI19">
        <v>2359</v>
      </c>
      <c r="OJ19">
        <v>2537</v>
      </c>
      <c r="OK19">
        <v>2635</v>
      </c>
      <c r="OL19">
        <v>2804</v>
      </c>
      <c r="OM19">
        <v>2913</v>
      </c>
      <c r="ON19">
        <v>3040</v>
      </c>
      <c r="OO19">
        <v>3198</v>
      </c>
      <c r="OP19">
        <v>3281</v>
      </c>
      <c r="OQ19">
        <v>3433</v>
      </c>
      <c r="OR19">
        <v>3584</v>
      </c>
      <c r="OS19">
        <v>3698</v>
      </c>
      <c r="OT19">
        <v>3800</v>
      </c>
      <c r="OU19">
        <v>3895</v>
      </c>
      <c r="OV19">
        <v>4007</v>
      </c>
      <c r="OW19">
        <v>4126</v>
      </c>
      <c r="OX19">
        <v>4195</v>
      </c>
      <c r="OY19">
        <v>4263</v>
      </c>
      <c r="OZ19">
        <v>4314</v>
      </c>
      <c r="PA19">
        <v>4358</v>
      </c>
      <c r="PB19">
        <v>4456</v>
      </c>
      <c r="PC19">
        <v>4542</v>
      </c>
      <c r="PD19">
        <v>4646</v>
      </c>
      <c r="PE19">
        <v>4706</v>
      </c>
      <c r="PF19">
        <v>4783</v>
      </c>
      <c r="PG19">
        <v>0</v>
      </c>
      <c r="PH19">
        <v>0</v>
      </c>
      <c r="PI19">
        <v>0</v>
      </c>
      <c r="PJ19">
        <v>69</v>
      </c>
      <c r="PK19">
        <v>143</v>
      </c>
      <c r="PL19">
        <v>205</v>
      </c>
      <c r="PM19">
        <v>301</v>
      </c>
      <c r="PN19">
        <v>375</v>
      </c>
      <c r="PO19">
        <v>465</v>
      </c>
      <c r="PP19">
        <v>547</v>
      </c>
      <c r="PQ19">
        <v>622</v>
      </c>
      <c r="PR19">
        <v>735</v>
      </c>
      <c r="PS19">
        <v>815</v>
      </c>
      <c r="PT19">
        <v>916</v>
      </c>
      <c r="PU19">
        <v>1011</v>
      </c>
      <c r="PV19">
        <v>1112</v>
      </c>
      <c r="PW19">
        <v>1246</v>
      </c>
      <c r="PX19">
        <v>1355</v>
      </c>
      <c r="PY19">
        <v>1478</v>
      </c>
      <c r="PZ19">
        <v>1614</v>
      </c>
      <c r="QA19">
        <v>1759</v>
      </c>
      <c r="QB19">
        <v>1898</v>
      </c>
      <c r="QC19">
        <v>2041</v>
      </c>
      <c r="QD19">
        <v>2173</v>
      </c>
      <c r="QE19">
        <v>2337</v>
      </c>
      <c r="QF19">
        <v>2476</v>
      </c>
      <c r="QG19">
        <v>2630</v>
      </c>
      <c r="QH19">
        <v>2779</v>
      </c>
      <c r="QI19">
        <v>0</v>
      </c>
      <c r="QJ19">
        <v>0</v>
      </c>
      <c r="QK19">
        <v>7467</v>
      </c>
      <c r="QL19">
        <v>7952</v>
      </c>
      <c r="QM19">
        <v>8213</v>
      </c>
      <c r="QN19">
        <v>8515</v>
      </c>
      <c r="QO19">
        <v>8697</v>
      </c>
      <c r="QP19">
        <v>8757</v>
      </c>
      <c r="QQ19">
        <v>8855</v>
      </c>
      <c r="QR19">
        <v>8923</v>
      </c>
      <c r="QS19">
        <v>8977</v>
      </c>
      <c r="QT19">
        <v>9029</v>
      </c>
      <c r="QU19">
        <v>9036</v>
      </c>
      <c r="QV19">
        <v>9024</v>
      </c>
      <c r="QW19">
        <v>9023</v>
      </c>
      <c r="QX19">
        <v>9076</v>
      </c>
      <c r="QY19">
        <v>9077</v>
      </c>
      <c r="QZ19">
        <v>9082</v>
      </c>
      <c r="RA19">
        <v>9040</v>
      </c>
      <c r="RB19">
        <v>9094</v>
      </c>
      <c r="RC19">
        <v>9077</v>
      </c>
      <c r="RD19">
        <v>9113</v>
      </c>
      <c r="RE19">
        <v>9117</v>
      </c>
      <c r="RF19">
        <v>9073</v>
      </c>
      <c r="RG19">
        <v>9113</v>
      </c>
      <c r="RH19">
        <v>9076</v>
      </c>
      <c r="RI19">
        <v>9116</v>
      </c>
      <c r="RJ19">
        <v>9104</v>
      </c>
      <c r="RK19">
        <v>0</v>
      </c>
      <c r="RL19">
        <v>0</v>
      </c>
      <c r="RM19">
        <v>8322</v>
      </c>
      <c r="RN19">
        <v>8418</v>
      </c>
      <c r="RO19">
        <v>8558</v>
      </c>
      <c r="RP19">
        <v>8645</v>
      </c>
      <c r="RQ19">
        <v>8726</v>
      </c>
      <c r="RR19">
        <v>8850</v>
      </c>
      <c r="RS19">
        <v>8964</v>
      </c>
      <c r="RT19">
        <v>9087</v>
      </c>
      <c r="RU19">
        <v>9194</v>
      </c>
      <c r="RV19">
        <v>9246</v>
      </c>
      <c r="RW19">
        <v>9360</v>
      </c>
      <c r="RX19">
        <v>9507</v>
      </c>
      <c r="RY19">
        <v>9589</v>
      </c>
      <c r="RZ19">
        <v>9662</v>
      </c>
      <c r="SA19">
        <v>9690</v>
      </c>
      <c r="SB19">
        <v>9761</v>
      </c>
      <c r="SC19">
        <v>9860</v>
      </c>
      <c r="SD19">
        <v>9841</v>
      </c>
      <c r="SE19">
        <v>9899</v>
      </c>
      <c r="SF19">
        <v>9955</v>
      </c>
      <c r="SG19">
        <v>10068</v>
      </c>
      <c r="SH19">
        <v>10127</v>
      </c>
      <c r="SI19">
        <v>10161</v>
      </c>
      <c r="SJ19">
        <v>10214</v>
      </c>
      <c r="SK19">
        <v>10222</v>
      </c>
      <c r="SL19">
        <v>10250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662513.07380000001</v>
      </c>
      <c r="SU19">
        <v>661486.64489999996</v>
      </c>
      <c r="SV19">
        <v>659690.56799999997</v>
      </c>
      <c r="SW19">
        <v>650687.89980000001</v>
      </c>
      <c r="SX19">
        <v>639129.46149999998</v>
      </c>
      <c r="SY19">
        <v>632749.75820000004</v>
      </c>
      <c r="SZ19">
        <v>623823.62379999994</v>
      </c>
      <c r="TA19">
        <v>616418.45220000006</v>
      </c>
      <c r="TB19">
        <v>606228.05779999995</v>
      </c>
      <c r="TC19">
        <v>593281.81660000002</v>
      </c>
      <c r="TD19">
        <v>585500.93759999995</v>
      </c>
      <c r="TE19">
        <v>575074.04859999998</v>
      </c>
      <c r="TF19">
        <v>560446.72080000001</v>
      </c>
      <c r="TG19">
        <v>544316.20970000001</v>
      </c>
      <c r="TH19">
        <v>529525.14080000005</v>
      </c>
      <c r="TI19">
        <v>513373.71659999999</v>
      </c>
      <c r="TJ19">
        <v>498421.08409999998</v>
      </c>
      <c r="TK19">
        <v>482588.0759</v>
      </c>
      <c r="TL19">
        <v>467976.65059999999</v>
      </c>
      <c r="TM19">
        <v>456826.96639999998</v>
      </c>
      <c r="TN19">
        <v>446348.63760000002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410003.2279</v>
      </c>
      <c r="TW19">
        <v>433069.05940000003</v>
      </c>
      <c r="TX19">
        <v>457080.43209999998</v>
      </c>
      <c r="TY19">
        <v>485583.95419999998</v>
      </c>
      <c r="TZ19">
        <v>514801.12770000001</v>
      </c>
      <c r="UA19">
        <v>529301.96360000002</v>
      </c>
      <c r="UB19">
        <v>545645.28960000002</v>
      </c>
      <c r="UC19">
        <v>553510.70200000005</v>
      </c>
      <c r="UD19">
        <v>562663.49230000004</v>
      </c>
      <c r="UE19">
        <v>569384.13100000005</v>
      </c>
      <c r="UF19">
        <v>579167.99930000002</v>
      </c>
      <c r="UG19">
        <v>582958.57739999995</v>
      </c>
      <c r="UH19">
        <v>584946.91729999997</v>
      </c>
      <c r="UI19">
        <v>588864.92220000003</v>
      </c>
      <c r="UJ19">
        <v>585071.30920000002</v>
      </c>
      <c r="UK19">
        <v>581398.16570000001</v>
      </c>
      <c r="UL19">
        <v>576861.53130000003</v>
      </c>
      <c r="UM19">
        <v>573412.40590000001</v>
      </c>
      <c r="UN19">
        <v>568761.88729999994</v>
      </c>
      <c r="UO19">
        <v>561059.50639999995</v>
      </c>
      <c r="UP19">
        <v>552634.87939999998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670148.95889999997</v>
      </c>
      <c r="UY19">
        <v>747207.95629999996</v>
      </c>
      <c r="UZ19">
        <v>769859.59439999994</v>
      </c>
      <c r="VA19">
        <v>800140.35510000004</v>
      </c>
      <c r="VB19">
        <v>865217.75509999995</v>
      </c>
      <c r="VC19">
        <v>894211.89850000001</v>
      </c>
      <c r="VD19">
        <v>920783.06700000004</v>
      </c>
      <c r="VE19">
        <v>957818.7243</v>
      </c>
      <c r="VF19">
        <v>987782.84840000002</v>
      </c>
      <c r="VG19">
        <v>1040000</v>
      </c>
      <c r="VH19">
        <v>1010000</v>
      </c>
      <c r="VI19">
        <v>1070000</v>
      </c>
      <c r="VJ19">
        <v>1130000</v>
      </c>
      <c r="VK19">
        <v>1190000</v>
      </c>
      <c r="VL19">
        <v>1250000</v>
      </c>
      <c r="VM19">
        <v>1240000</v>
      </c>
      <c r="VN19">
        <v>1300000</v>
      </c>
      <c r="VO19">
        <v>1330000</v>
      </c>
      <c r="VP19">
        <v>1320000</v>
      </c>
      <c r="VQ19">
        <v>1310000</v>
      </c>
      <c r="VR19">
        <v>1340000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185335.26920000001</v>
      </c>
      <c r="WA19">
        <v>119958.10309999999</v>
      </c>
      <c r="WB19">
        <v>145580.22219999999</v>
      </c>
      <c r="WC19">
        <v>169608.0258</v>
      </c>
      <c r="WD19">
        <v>192112.65059999999</v>
      </c>
      <c r="WE19">
        <v>266453.05219999998</v>
      </c>
      <c r="WF19">
        <v>284561.51199999999</v>
      </c>
      <c r="WG19">
        <v>200926.04560000001</v>
      </c>
      <c r="WH19">
        <v>243842.28829999999</v>
      </c>
      <c r="WI19">
        <v>213066.0772</v>
      </c>
      <c r="WJ19">
        <v>252829.21780000001</v>
      </c>
      <c r="WK19">
        <v>111575.1182</v>
      </c>
      <c r="WL19">
        <v>151655.50039999999</v>
      </c>
      <c r="WM19">
        <v>210340.4999</v>
      </c>
      <c r="WN19">
        <v>245056.89309999999</v>
      </c>
      <c r="WO19">
        <v>257745.92319999999</v>
      </c>
      <c r="WP19">
        <v>211740.4895</v>
      </c>
      <c r="WQ19">
        <v>186884.80979999999</v>
      </c>
      <c r="WR19">
        <v>199585.71919999999</v>
      </c>
      <c r="WS19">
        <v>193772.5429</v>
      </c>
      <c r="WT19">
        <v>273641.71990000003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6310000</v>
      </c>
      <c r="ZG19">
        <v>6160000</v>
      </c>
      <c r="ZH19">
        <v>6080000</v>
      </c>
      <c r="ZI19">
        <v>5990000</v>
      </c>
      <c r="ZJ19">
        <v>5940000</v>
      </c>
      <c r="ZK19">
        <v>5920000</v>
      </c>
      <c r="ZL19">
        <v>6000000</v>
      </c>
      <c r="ZM19">
        <v>5910000</v>
      </c>
      <c r="ZN19">
        <v>5800000</v>
      </c>
      <c r="ZO19">
        <v>5690000</v>
      </c>
      <c r="ZP19">
        <v>5630000</v>
      </c>
      <c r="ZQ19">
        <v>5590000</v>
      </c>
      <c r="ZR19">
        <v>5490000</v>
      </c>
      <c r="ZS19">
        <v>5360000</v>
      </c>
      <c r="ZT19">
        <v>5190000</v>
      </c>
      <c r="ZU19">
        <v>5070000</v>
      </c>
      <c r="ZV19">
        <v>5000000</v>
      </c>
      <c r="ZW19">
        <v>4890000</v>
      </c>
      <c r="ZX19">
        <v>4940000</v>
      </c>
      <c r="ZY19">
        <v>4760000</v>
      </c>
      <c r="ZZ19">
        <v>4660000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43200000</v>
      </c>
      <c r="ABK19">
        <v>43600000</v>
      </c>
      <c r="ABL19">
        <v>44200000</v>
      </c>
      <c r="ABM19">
        <v>45100000</v>
      </c>
      <c r="ABN19">
        <v>44900000</v>
      </c>
      <c r="ABO19">
        <v>45700000</v>
      </c>
      <c r="ABP19">
        <v>46300000</v>
      </c>
      <c r="ABQ19">
        <v>46400000</v>
      </c>
      <c r="ABR19">
        <v>46300000</v>
      </c>
      <c r="ABS19">
        <v>46000000</v>
      </c>
      <c r="ABT19">
        <v>46000000</v>
      </c>
      <c r="ABU19">
        <v>46000000</v>
      </c>
      <c r="ABV19">
        <v>45400000</v>
      </c>
      <c r="ABW19">
        <v>44800000</v>
      </c>
      <c r="ABX19">
        <v>44000000</v>
      </c>
      <c r="ABY19">
        <v>43100000</v>
      </c>
      <c r="ABZ19">
        <v>42800000</v>
      </c>
      <c r="ACA19">
        <v>42400000</v>
      </c>
      <c r="ACB19">
        <v>42100000</v>
      </c>
      <c r="ACC19">
        <v>41400000</v>
      </c>
      <c r="ACD19">
        <v>40800000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2420000</v>
      </c>
      <c r="ADO19">
        <v>2380000</v>
      </c>
      <c r="ADP19">
        <v>2330000</v>
      </c>
      <c r="ADQ19">
        <v>2270000</v>
      </c>
      <c r="ADR19">
        <v>2220000</v>
      </c>
      <c r="ADS19">
        <v>2160000</v>
      </c>
      <c r="ADT19">
        <v>2090000</v>
      </c>
      <c r="ADU19">
        <v>2030000</v>
      </c>
      <c r="ADV19">
        <v>1980000</v>
      </c>
      <c r="ADW19">
        <v>1930000</v>
      </c>
      <c r="ADX19">
        <v>1870000</v>
      </c>
      <c r="ADY19">
        <v>1810000</v>
      </c>
      <c r="ADZ19">
        <v>1770000</v>
      </c>
      <c r="AEA19">
        <v>1710000</v>
      </c>
      <c r="AEB19">
        <v>1670000</v>
      </c>
      <c r="AEC19">
        <v>1620000</v>
      </c>
      <c r="AED19">
        <v>1570000</v>
      </c>
      <c r="AEE19">
        <v>1530000</v>
      </c>
      <c r="AEF19">
        <v>1480000</v>
      </c>
      <c r="AEG19">
        <v>1440000</v>
      </c>
      <c r="AEH19">
        <v>1400000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5050000</v>
      </c>
      <c r="AEQ19">
        <v>4970000</v>
      </c>
      <c r="AER19">
        <v>4890000</v>
      </c>
      <c r="AES19">
        <v>4800000</v>
      </c>
      <c r="AET19">
        <v>4690000</v>
      </c>
      <c r="AEU19">
        <v>4610000</v>
      </c>
      <c r="AEV19">
        <v>4540000</v>
      </c>
      <c r="AEW19">
        <v>4450000</v>
      </c>
      <c r="AEX19">
        <v>4350000</v>
      </c>
      <c r="AEY19">
        <v>4240000</v>
      </c>
      <c r="AEZ19">
        <v>4150000</v>
      </c>
      <c r="AFA19">
        <v>4070000</v>
      </c>
      <c r="AFB19">
        <v>3940000</v>
      </c>
      <c r="AFC19">
        <v>3850000</v>
      </c>
      <c r="AFD19">
        <v>3760000</v>
      </c>
      <c r="AFE19">
        <v>3690000</v>
      </c>
      <c r="AFF19">
        <v>3600000</v>
      </c>
      <c r="AFG19">
        <v>3510000</v>
      </c>
      <c r="AFH19">
        <v>3420000</v>
      </c>
      <c r="AFI19">
        <v>3330000</v>
      </c>
      <c r="AFJ19">
        <v>3240000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258.62525449999998</v>
      </c>
      <c r="AGU19">
        <v>273.17491200000001</v>
      </c>
      <c r="AGV19">
        <v>288.32100589999999</v>
      </c>
      <c r="AGW19">
        <v>306.30069520000001</v>
      </c>
      <c r="AGX19">
        <v>324.7305475</v>
      </c>
      <c r="AGY19">
        <v>333.87750569999997</v>
      </c>
      <c r="AGZ19">
        <v>344.18668509999998</v>
      </c>
      <c r="AHA19">
        <v>349.14809550000001</v>
      </c>
      <c r="AHB19">
        <v>354.92156890000001</v>
      </c>
      <c r="AHC19">
        <v>359.16086940000002</v>
      </c>
      <c r="AHD19">
        <v>365.33241939999999</v>
      </c>
      <c r="AHE19">
        <v>367.72347189999999</v>
      </c>
      <c r="AHF19">
        <v>368.97769349999999</v>
      </c>
      <c r="AHG19">
        <v>371.44912529999999</v>
      </c>
      <c r="AHH19">
        <v>369.05615840000002</v>
      </c>
      <c r="AHI19">
        <v>366.73918229999998</v>
      </c>
      <c r="AHJ19">
        <v>363.8775263</v>
      </c>
      <c r="AHK19">
        <v>361.7018582</v>
      </c>
      <c r="AHL19">
        <v>358.76836530000003</v>
      </c>
      <c r="AHM19">
        <v>353.90979329999999</v>
      </c>
      <c r="AHN19">
        <v>348.59563680000002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22.752664230000001</v>
      </c>
      <c r="AHW19">
        <v>25.368944490000001</v>
      </c>
      <c r="AHX19">
        <v>26.138005020000001</v>
      </c>
      <c r="AHY19">
        <v>27.166086880000002</v>
      </c>
      <c r="AHZ19">
        <v>29.37557211</v>
      </c>
      <c r="AIA19">
        <v>30.359971179999999</v>
      </c>
      <c r="AIB19">
        <v>31.262106240000001</v>
      </c>
      <c r="AIC19">
        <v>32.51952799</v>
      </c>
      <c r="AID19">
        <v>33.536859499999998</v>
      </c>
      <c r="AIE19">
        <v>35.148514249999998</v>
      </c>
      <c r="AIF19">
        <v>34.38930422</v>
      </c>
      <c r="AIG19">
        <v>36.212784880000001</v>
      </c>
      <c r="AIH19">
        <v>38.524239229999999</v>
      </c>
      <c r="AII19">
        <v>40.307197240000001</v>
      </c>
      <c r="AIJ19">
        <v>42.423680580000003</v>
      </c>
      <c r="AIK19">
        <v>42.214888029999997</v>
      </c>
      <c r="AIL19">
        <v>44.197691740000003</v>
      </c>
      <c r="AIM19">
        <v>45.061276589999999</v>
      </c>
      <c r="AIN19">
        <v>44.688524180000002</v>
      </c>
      <c r="AIO19">
        <v>44.603372290000003</v>
      </c>
      <c r="AIP19">
        <v>45.37103845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1.929133437</v>
      </c>
      <c r="AIY19">
        <v>1.2486300560000001</v>
      </c>
      <c r="AIZ19">
        <v>1.5153277380000001</v>
      </c>
      <c r="AJA19">
        <v>1.7654303739999999</v>
      </c>
      <c r="AJB19">
        <v>1.999678418</v>
      </c>
      <c r="AJC19">
        <v>2.7734790810000001</v>
      </c>
      <c r="AJD19">
        <v>2.9619679510000001</v>
      </c>
      <c r="AJE19">
        <v>2.0914160289999999</v>
      </c>
      <c r="AJF19">
        <v>2.5381262489999998</v>
      </c>
      <c r="AJG19">
        <v>2.2177802170000001</v>
      </c>
      <c r="AJH19">
        <v>2.6316701610000002</v>
      </c>
      <c r="AJI19">
        <v>1.161372533</v>
      </c>
      <c r="AJJ19">
        <v>1.578564608</v>
      </c>
      <c r="AJK19">
        <v>2.1894099979999999</v>
      </c>
      <c r="AJL19">
        <v>2.5507689299999998</v>
      </c>
      <c r="AJM19">
        <v>2.6828475799999998</v>
      </c>
      <c r="AJN19">
        <v>2.2039823279999999</v>
      </c>
      <c r="AJO19">
        <v>1.945262426</v>
      </c>
      <c r="AJP19">
        <v>2.0774647270000002</v>
      </c>
      <c r="AJQ19">
        <v>2.0169560450000001</v>
      </c>
      <c r="AJR19">
        <v>2.8483050950000002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235.13622770000001</v>
      </c>
      <c r="AKA19">
        <v>288.98978820000002</v>
      </c>
      <c r="AKB19">
        <v>262.31740680000001</v>
      </c>
      <c r="AKC19">
        <v>134.53462210000001</v>
      </c>
      <c r="AKD19">
        <v>171.2932753</v>
      </c>
      <c r="AKE19">
        <v>227.64093080000001</v>
      </c>
      <c r="AKF19">
        <v>241.016357</v>
      </c>
      <c r="AKG19">
        <v>307.97390180000002</v>
      </c>
      <c r="AKH19">
        <v>339.621826</v>
      </c>
      <c r="AKI19">
        <v>242.6830018</v>
      </c>
      <c r="AKJ19">
        <v>158.8823673</v>
      </c>
      <c r="AKK19">
        <v>196.92981040000001</v>
      </c>
      <c r="AKL19">
        <v>229.69390680000001</v>
      </c>
      <c r="AKM19">
        <v>266.62847579999999</v>
      </c>
      <c r="AKN19">
        <v>301.55568069999998</v>
      </c>
      <c r="AKO19">
        <v>305.8603013</v>
      </c>
      <c r="AKP19">
        <v>323.86348370000002</v>
      </c>
      <c r="AKQ19">
        <v>257.11767909999998</v>
      </c>
      <c r="AKR19">
        <v>330.50236890000002</v>
      </c>
      <c r="AKS19">
        <v>267.78370389999998</v>
      </c>
      <c r="AKT19">
        <v>152.69463809999999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114.9670204</v>
      </c>
      <c r="AME19">
        <v>112.19792630000001</v>
      </c>
      <c r="AMF19">
        <v>110.7584185</v>
      </c>
      <c r="AMG19">
        <v>109.0344856</v>
      </c>
      <c r="AMH19">
        <v>108.2450195</v>
      </c>
      <c r="AMI19">
        <v>107.9238864</v>
      </c>
      <c r="AMJ19">
        <v>109.2790972</v>
      </c>
      <c r="AMK19">
        <v>107.67339870000001</v>
      </c>
      <c r="AML19">
        <v>105.5973766</v>
      </c>
      <c r="AMM19">
        <v>103.6081235</v>
      </c>
      <c r="AMN19">
        <v>102.5333827</v>
      </c>
      <c r="AMO19">
        <v>101.8645262</v>
      </c>
      <c r="AMP19">
        <v>99.944133690000001</v>
      </c>
      <c r="AMQ19">
        <v>97.642771800000006</v>
      </c>
      <c r="AMR19">
        <v>94.45354657</v>
      </c>
      <c r="AMS19">
        <v>92.372882110000006</v>
      </c>
      <c r="AMT19">
        <v>91.123651240000001</v>
      </c>
      <c r="AMU19">
        <v>89.146627300000006</v>
      </c>
      <c r="AMV19">
        <v>90.055951390000004</v>
      </c>
      <c r="AMW19">
        <v>86.752219249999996</v>
      </c>
      <c r="AMX19">
        <v>84.968985849999996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241.28230189999999</v>
      </c>
      <c r="ANG19">
        <v>205.8772463</v>
      </c>
      <c r="ANH19">
        <v>235.4855743</v>
      </c>
      <c r="ANI19">
        <v>223.7606577</v>
      </c>
      <c r="ANJ19">
        <v>198.6915722</v>
      </c>
      <c r="ANK19">
        <v>178.5695221</v>
      </c>
      <c r="ANL19">
        <v>203.0904821</v>
      </c>
      <c r="ANM19">
        <v>180.77303430000001</v>
      </c>
      <c r="ANN19">
        <v>234.73752089999999</v>
      </c>
      <c r="ANO19">
        <v>229.2628144</v>
      </c>
      <c r="ANP19">
        <v>188.87061850000001</v>
      </c>
      <c r="ANQ19">
        <v>275.6389198</v>
      </c>
      <c r="ANR19">
        <v>211.91253810000001</v>
      </c>
      <c r="ANS19">
        <v>219.65867399999999</v>
      </c>
      <c r="ANT19">
        <v>164.45482100000001</v>
      </c>
      <c r="ANU19">
        <v>254.1436453</v>
      </c>
      <c r="ANV19">
        <v>180.9365391</v>
      </c>
      <c r="ANW19">
        <v>209.01269250000001</v>
      </c>
      <c r="ANX19">
        <v>111.4366488</v>
      </c>
      <c r="ANY19">
        <v>165.61535720000001</v>
      </c>
      <c r="ANZ19">
        <v>183.43641109999999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85.712595370000003</v>
      </c>
      <c r="AOI19">
        <v>86.450975130000003</v>
      </c>
      <c r="AOJ19">
        <v>87.592267809999996</v>
      </c>
      <c r="AOK19">
        <v>89.460932690000007</v>
      </c>
      <c r="AOL19">
        <v>89.109492029999998</v>
      </c>
      <c r="AOM19">
        <v>90.522036600000007</v>
      </c>
      <c r="AON19">
        <v>91.751102000000003</v>
      </c>
      <c r="AOO19">
        <v>91.912159540000005</v>
      </c>
      <c r="AOP19">
        <v>91.696431619999998</v>
      </c>
      <c r="AOQ19">
        <v>91.251303309999997</v>
      </c>
      <c r="AOR19">
        <v>91.140987920000001</v>
      </c>
      <c r="AOS19">
        <v>91.11426754</v>
      </c>
      <c r="AOT19">
        <v>89.939797429999999</v>
      </c>
      <c r="AOU19">
        <v>88.735632219999999</v>
      </c>
      <c r="AOV19">
        <v>87.181759819999996</v>
      </c>
      <c r="AOW19">
        <v>85.505783679999993</v>
      </c>
      <c r="AOX19">
        <v>84.882121049999995</v>
      </c>
      <c r="AOY19">
        <v>84.000321119999995</v>
      </c>
      <c r="AOZ19">
        <v>83.4210779</v>
      </c>
      <c r="APA19">
        <v>82.037287030000002</v>
      </c>
      <c r="APB19">
        <v>80.951056879999996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789.91865199999995</v>
      </c>
      <c r="APK19">
        <v>951.6816364</v>
      </c>
      <c r="APL19">
        <v>755.86165210000001</v>
      </c>
      <c r="APM19">
        <v>681.99866610000004</v>
      </c>
      <c r="APN19">
        <v>1115.6841549999999</v>
      </c>
      <c r="APO19">
        <v>722.85454560000005</v>
      </c>
      <c r="APP19">
        <v>891.13805049999996</v>
      </c>
      <c r="APQ19">
        <v>795.51523169999996</v>
      </c>
      <c r="APR19">
        <v>844.79305820000002</v>
      </c>
      <c r="APS19">
        <v>1081.4164450000001</v>
      </c>
      <c r="APT19">
        <v>769.69131419999997</v>
      </c>
      <c r="APU19">
        <v>914.17808279999997</v>
      </c>
      <c r="APV19">
        <v>1002.053387</v>
      </c>
      <c r="APW19">
        <v>1000.850634</v>
      </c>
      <c r="APX19">
        <v>894.37087159999999</v>
      </c>
      <c r="APY19">
        <v>914.26371389999997</v>
      </c>
      <c r="APZ19">
        <v>704.78501679999999</v>
      </c>
      <c r="AQA19">
        <v>927.82891110000003</v>
      </c>
      <c r="AQB19">
        <v>743.28623649999997</v>
      </c>
      <c r="AQC19">
        <v>825.36705370000004</v>
      </c>
      <c r="AQD19">
        <v>789.30568860000005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130.35545379999999</v>
      </c>
      <c r="ARO19">
        <v>128.1889406</v>
      </c>
      <c r="ARP19">
        <v>126.1630019</v>
      </c>
      <c r="ARQ19">
        <v>123.9306594</v>
      </c>
      <c r="ARR19">
        <v>121.0015478</v>
      </c>
      <c r="ARS19">
        <v>118.92568470000001</v>
      </c>
      <c r="ART19">
        <v>117.2751726</v>
      </c>
      <c r="ARU19">
        <v>114.84145359999999</v>
      </c>
      <c r="ARV19">
        <v>112.3453679</v>
      </c>
      <c r="ARW19">
        <v>109.3892614</v>
      </c>
      <c r="ARX19">
        <v>106.98133199999999</v>
      </c>
      <c r="ARY19">
        <v>104.9188154</v>
      </c>
      <c r="ARZ19">
        <v>101.66664</v>
      </c>
      <c r="ASA19">
        <v>99.287217150000004</v>
      </c>
      <c r="ASB19">
        <v>96.940678199999994</v>
      </c>
      <c r="ASC19">
        <v>95.185494739999996</v>
      </c>
      <c r="ASD19">
        <v>92.954656420000006</v>
      </c>
      <c r="ASE19">
        <v>90.550231850000003</v>
      </c>
      <c r="ASF19">
        <v>88.371401800000001</v>
      </c>
      <c r="ASG19">
        <v>85.864677380000003</v>
      </c>
      <c r="ASH19">
        <v>83.59211363</v>
      </c>
    </row>
    <row r="20" spans="1:1178" x14ac:dyDescent="0.25">
      <c r="A20">
        <v>16</v>
      </c>
      <c r="C20">
        <v>0</v>
      </c>
      <c r="D20">
        <v>0</v>
      </c>
      <c r="E20">
        <v>0</v>
      </c>
      <c r="F20">
        <v>161</v>
      </c>
      <c r="G20">
        <v>178</v>
      </c>
      <c r="H20">
        <v>163</v>
      </c>
      <c r="I20">
        <v>177</v>
      </c>
      <c r="J20">
        <v>177</v>
      </c>
      <c r="K20">
        <v>184</v>
      </c>
      <c r="L20">
        <v>181</v>
      </c>
      <c r="M20">
        <v>175</v>
      </c>
      <c r="N20">
        <v>210</v>
      </c>
      <c r="O20">
        <v>212</v>
      </c>
      <c r="P20">
        <v>193</v>
      </c>
      <c r="Q20">
        <v>199</v>
      </c>
      <c r="R20">
        <v>207</v>
      </c>
      <c r="S20">
        <v>210</v>
      </c>
      <c r="T20">
        <v>230</v>
      </c>
      <c r="U20">
        <v>207</v>
      </c>
      <c r="V20">
        <v>203</v>
      </c>
      <c r="W20">
        <v>198</v>
      </c>
      <c r="X20">
        <v>219</v>
      </c>
      <c r="Y20">
        <v>231</v>
      </c>
      <c r="Z20">
        <v>186</v>
      </c>
      <c r="AA20">
        <v>229</v>
      </c>
      <c r="AB20">
        <v>195</v>
      </c>
      <c r="AC20">
        <v>192</v>
      </c>
      <c r="AD20">
        <v>203</v>
      </c>
      <c r="AE20">
        <v>0</v>
      </c>
      <c r="AF20">
        <v>0</v>
      </c>
      <c r="AG20">
        <v>0</v>
      </c>
      <c r="AH20">
        <v>72</v>
      </c>
      <c r="AI20">
        <v>72</v>
      </c>
      <c r="AJ20">
        <v>60</v>
      </c>
      <c r="AK20">
        <v>80</v>
      </c>
      <c r="AL20">
        <v>81</v>
      </c>
      <c r="AM20">
        <v>77</v>
      </c>
      <c r="AN20">
        <v>90</v>
      </c>
      <c r="AO20">
        <v>79</v>
      </c>
      <c r="AP20">
        <v>82</v>
      </c>
      <c r="AQ20">
        <v>85</v>
      </c>
      <c r="AR20">
        <v>86</v>
      </c>
      <c r="AS20">
        <v>94</v>
      </c>
      <c r="AT20">
        <v>83</v>
      </c>
      <c r="AU20">
        <v>124</v>
      </c>
      <c r="AV20">
        <v>108</v>
      </c>
      <c r="AW20">
        <v>96</v>
      </c>
      <c r="AX20">
        <v>115</v>
      </c>
      <c r="AY20">
        <v>99</v>
      </c>
      <c r="AZ20">
        <v>123</v>
      </c>
      <c r="BA20">
        <v>98</v>
      </c>
      <c r="BB20">
        <v>112</v>
      </c>
      <c r="BC20">
        <v>119</v>
      </c>
      <c r="BD20">
        <v>108</v>
      </c>
      <c r="BE20">
        <v>135</v>
      </c>
      <c r="BF20">
        <v>130</v>
      </c>
      <c r="BG20">
        <v>0</v>
      </c>
      <c r="BH20">
        <v>0</v>
      </c>
      <c r="BI20">
        <v>0</v>
      </c>
      <c r="BJ20">
        <v>136</v>
      </c>
      <c r="BK20">
        <v>120</v>
      </c>
      <c r="BL20">
        <v>150</v>
      </c>
      <c r="BM20">
        <v>138</v>
      </c>
      <c r="BN20">
        <v>152</v>
      </c>
      <c r="BO20">
        <v>143</v>
      </c>
      <c r="BP20">
        <v>140</v>
      </c>
      <c r="BQ20">
        <v>138</v>
      </c>
      <c r="BR20">
        <v>128</v>
      </c>
      <c r="BS20">
        <v>111</v>
      </c>
      <c r="BT20">
        <v>133</v>
      </c>
      <c r="BU20">
        <v>139</v>
      </c>
      <c r="BV20">
        <v>119</v>
      </c>
      <c r="BW20">
        <v>122</v>
      </c>
      <c r="BX20">
        <v>130</v>
      </c>
      <c r="BY20">
        <v>117</v>
      </c>
      <c r="BZ20">
        <v>125</v>
      </c>
      <c r="CA20">
        <v>130</v>
      </c>
      <c r="CB20">
        <v>137</v>
      </c>
      <c r="CC20">
        <v>141</v>
      </c>
      <c r="CD20">
        <v>110</v>
      </c>
      <c r="CE20">
        <v>137</v>
      </c>
      <c r="CF20">
        <v>122</v>
      </c>
      <c r="CG20">
        <v>147</v>
      </c>
      <c r="CH20">
        <v>135</v>
      </c>
      <c r="CI20">
        <v>0</v>
      </c>
      <c r="CJ20">
        <v>0</v>
      </c>
      <c r="CK20">
        <v>0</v>
      </c>
      <c r="CL20">
        <v>28</v>
      </c>
      <c r="CM20">
        <v>35</v>
      </c>
      <c r="CN20">
        <v>33</v>
      </c>
      <c r="CO20">
        <v>46</v>
      </c>
      <c r="CP20">
        <v>49</v>
      </c>
      <c r="CQ20">
        <v>40</v>
      </c>
      <c r="CR20">
        <v>34</v>
      </c>
      <c r="CS20">
        <v>39</v>
      </c>
      <c r="CT20">
        <v>33</v>
      </c>
      <c r="CU20">
        <v>37</v>
      </c>
      <c r="CV20">
        <v>32</v>
      </c>
      <c r="CW20">
        <v>34</v>
      </c>
      <c r="CX20">
        <v>23</v>
      </c>
      <c r="CY20">
        <v>37</v>
      </c>
      <c r="CZ20">
        <v>30</v>
      </c>
      <c r="DA20">
        <v>28</v>
      </c>
      <c r="DB20">
        <v>32</v>
      </c>
      <c r="DC20">
        <v>28</v>
      </c>
      <c r="DD20">
        <v>30</v>
      </c>
      <c r="DE20">
        <v>31</v>
      </c>
      <c r="DF20">
        <v>36</v>
      </c>
      <c r="DG20">
        <v>30</v>
      </c>
      <c r="DH20">
        <v>37</v>
      </c>
      <c r="DI20">
        <v>37</v>
      </c>
      <c r="DJ20">
        <v>31</v>
      </c>
      <c r="DK20">
        <v>0</v>
      </c>
      <c r="DL20">
        <v>0</v>
      </c>
      <c r="DM20">
        <v>0</v>
      </c>
      <c r="DN20">
        <v>1</v>
      </c>
      <c r="DO20">
        <v>2</v>
      </c>
      <c r="DP20">
        <v>0</v>
      </c>
      <c r="DQ20">
        <v>3</v>
      </c>
      <c r="DR20">
        <v>3</v>
      </c>
      <c r="DS20">
        <v>3</v>
      </c>
      <c r="DT20">
        <v>3</v>
      </c>
      <c r="DU20">
        <v>2</v>
      </c>
      <c r="DV20">
        <v>3</v>
      </c>
      <c r="DW20">
        <v>2</v>
      </c>
      <c r="DX20">
        <v>9</v>
      </c>
      <c r="DY20">
        <v>2</v>
      </c>
      <c r="DZ20">
        <v>5</v>
      </c>
      <c r="EA20">
        <v>4</v>
      </c>
      <c r="EB20">
        <v>8</v>
      </c>
      <c r="EC20">
        <v>5</v>
      </c>
      <c r="ED20">
        <v>11</v>
      </c>
      <c r="EE20">
        <v>5</v>
      </c>
      <c r="EF20">
        <v>1</v>
      </c>
      <c r="EG20">
        <v>4</v>
      </c>
      <c r="EH20">
        <v>11</v>
      </c>
      <c r="EI20">
        <v>6</v>
      </c>
      <c r="EJ20">
        <v>4</v>
      </c>
      <c r="EK20">
        <v>3</v>
      </c>
      <c r="EL20">
        <v>4</v>
      </c>
      <c r="EM20">
        <v>0</v>
      </c>
      <c r="EN20">
        <v>0</v>
      </c>
      <c r="EO20">
        <v>0</v>
      </c>
      <c r="EP20">
        <v>15</v>
      </c>
      <c r="EQ20">
        <v>10</v>
      </c>
      <c r="ER20">
        <v>10</v>
      </c>
      <c r="ES20">
        <v>10</v>
      </c>
      <c r="ET20">
        <v>15</v>
      </c>
      <c r="EU20">
        <v>10</v>
      </c>
      <c r="EV20">
        <v>20</v>
      </c>
      <c r="EW20">
        <v>10</v>
      </c>
      <c r="EX20">
        <v>5</v>
      </c>
      <c r="EY20">
        <v>20</v>
      </c>
      <c r="EZ20">
        <v>20</v>
      </c>
      <c r="FA20">
        <v>30</v>
      </c>
      <c r="FB20">
        <v>15</v>
      </c>
      <c r="FC20">
        <v>15</v>
      </c>
      <c r="FD20">
        <v>25</v>
      </c>
      <c r="FE20">
        <v>30</v>
      </c>
      <c r="FF20">
        <v>40</v>
      </c>
      <c r="FG20">
        <v>40</v>
      </c>
      <c r="FH20">
        <v>20</v>
      </c>
      <c r="FI20">
        <v>20</v>
      </c>
      <c r="FJ20">
        <v>20</v>
      </c>
      <c r="FK20">
        <v>45</v>
      </c>
      <c r="FL20">
        <v>30</v>
      </c>
      <c r="FM20">
        <v>25</v>
      </c>
      <c r="FN20">
        <v>15</v>
      </c>
      <c r="FO20">
        <v>0</v>
      </c>
      <c r="FP20">
        <v>0</v>
      </c>
      <c r="FQ20">
        <v>7721</v>
      </c>
      <c r="FR20">
        <v>8015</v>
      </c>
      <c r="FS20">
        <v>8212</v>
      </c>
      <c r="FT20">
        <v>8387</v>
      </c>
      <c r="FU20">
        <v>8475</v>
      </c>
      <c r="FV20">
        <v>8519</v>
      </c>
      <c r="FW20">
        <v>8529</v>
      </c>
      <c r="FX20">
        <v>8518</v>
      </c>
      <c r="FY20">
        <v>8495</v>
      </c>
      <c r="FZ20">
        <v>8487</v>
      </c>
      <c r="GA20">
        <v>8450</v>
      </c>
      <c r="GB20">
        <v>8405</v>
      </c>
      <c r="GC20">
        <v>8418</v>
      </c>
      <c r="GD20">
        <v>8400</v>
      </c>
      <c r="GE20">
        <v>8415</v>
      </c>
      <c r="GF20">
        <v>8431</v>
      </c>
      <c r="GG20">
        <v>8411</v>
      </c>
      <c r="GH20">
        <v>8360</v>
      </c>
      <c r="GI20">
        <v>8331</v>
      </c>
      <c r="GJ20">
        <v>8262</v>
      </c>
      <c r="GK20">
        <v>8250</v>
      </c>
      <c r="GL20">
        <v>8243</v>
      </c>
      <c r="GM20">
        <v>8317</v>
      </c>
      <c r="GN20">
        <v>8221</v>
      </c>
      <c r="GO20">
        <v>8117</v>
      </c>
      <c r="GP20">
        <v>8052</v>
      </c>
      <c r="GQ20">
        <v>0</v>
      </c>
      <c r="GR20">
        <v>0</v>
      </c>
      <c r="GS20">
        <v>670</v>
      </c>
      <c r="GT20">
        <v>959</v>
      </c>
      <c r="GU20">
        <v>1274</v>
      </c>
      <c r="GV20">
        <v>1582</v>
      </c>
      <c r="GW20">
        <v>1849</v>
      </c>
      <c r="GX20">
        <v>2095</v>
      </c>
      <c r="GY20">
        <v>2305</v>
      </c>
      <c r="GZ20">
        <v>2509</v>
      </c>
      <c r="HA20">
        <v>2708</v>
      </c>
      <c r="HB20">
        <v>2863</v>
      </c>
      <c r="HC20">
        <v>3046</v>
      </c>
      <c r="HD20">
        <v>3198</v>
      </c>
      <c r="HE20">
        <v>3320</v>
      </c>
      <c r="HF20">
        <v>3417</v>
      </c>
      <c r="HG20">
        <v>3508</v>
      </c>
      <c r="HH20">
        <v>3610</v>
      </c>
      <c r="HI20">
        <v>3706</v>
      </c>
      <c r="HJ20">
        <v>3801</v>
      </c>
      <c r="HK20">
        <v>3852</v>
      </c>
      <c r="HL20">
        <v>3936</v>
      </c>
      <c r="HM20">
        <v>3999</v>
      </c>
      <c r="HN20">
        <v>4049</v>
      </c>
      <c r="HO20">
        <v>4109</v>
      </c>
      <c r="HP20">
        <v>4197</v>
      </c>
      <c r="HQ20">
        <v>4267</v>
      </c>
      <c r="HR20">
        <v>4298</v>
      </c>
      <c r="HS20">
        <v>0</v>
      </c>
      <c r="HT20">
        <v>0</v>
      </c>
      <c r="HU20">
        <v>74</v>
      </c>
      <c r="HV20">
        <v>89</v>
      </c>
      <c r="HW20">
        <v>104</v>
      </c>
      <c r="HX20">
        <v>124</v>
      </c>
      <c r="HY20">
        <v>155</v>
      </c>
      <c r="HZ20">
        <v>206</v>
      </c>
      <c r="IA20">
        <v>258</v>
      </c>
      <c r="IB20">
        <v>299</v>
      </c>
      <c r="IC20">
        <v>332</v>
      </c>
      <c r="ID20">
        <v>373</v>
      </c>
      <c r="IE20">
        <v>430</v>
      </c>
      <c r="IF20">
        <v>480</v>
      </c>
      <c r="IG20">
        <v>541</v>
      </c>
      <c r="IH20">
        <v>566</v>
      </c>
      <c r="II20">
        <v>612</v>
      </c>
      <c r="IJ20">
        <v>662</v>
      </c>
      <c r="IK20">
        <v>710</v>
      </c>
      <c r="IL20">
        <v>738</v>
      </c>
      <c r="IM20">
        <v>775</v>
      </c>
      <c r="IN20">
        <v>824</v>
      </c>
      <c r="IO20">
        <v>844</v>
      </c>
      <c r="IP20">
        <v>848</v>
      </c>
      <c r="IQ20">
        <v>853</v>
      </c>
      <c r="IR20">
        <v>880</v>
      </c>
      <c r="IS20">
        <v>894</v>
      </c>
      <c r="IT20">
        <v>900</v>
      </c>
      <c r="IU20">
        <v>0</v>
      </c>
      <c r="IV20">
        <v>0</v>
      </c>
      <c r="IW20">
        <v>6</v>
      </c>
      <c r="IX20">
        <v>6</v>
      </c>
      <c r="IY20">
        <v>7</v>
      </c>
      <c r="IZ20">
        <v>7</v>
      </c>
      <c r="JA20">
        <v>5</v>
      </c>
      <c r="JB20">
        <v>9</v>
      </c>
      <c r="JC20">
        <v>12</v>
      </c>
      <c r="JD20">
        <v>14</v>
      </c>
      <c r="JE20">
        <v>13</v>
      </c>
      <c r="JF20">
        <v>18</v>
      </c>
      <c r="JG20">
        <v>19</v>
      </c>
      <c r="JH20">
        <v>24</v>
      </c>
      <c r="JI20">
        <v>26</v>
      </c>
      <c r="JJ20">
        <v>30</v>
      </c>
      <c r="JK20">
        <v>28</v>
      </c>
      <c r="JL20">
        <v>29</v>
      </c>
      <c r="JM20">
        <v>34</v>
      </c>
      <c r="JN20">
        <v>38</v>
      </c>
      <c r="JO20">
        <v>41</v>
      </c>
      <c r="JP20">
        <v>43</v>
      </c>
      <c r="JQ20">
        <v>38</v>
      </c>
      <c r="JR20">
        <v>47</v>
      </c>
      <c r="JS20">
        <v>50</v>
      </c>
      <c r="JT20">
        <v>56</v>
      </c>
      <c r="JU20">
        <v>45</v>
      </c>
      <c r="JV20">
        <v>46</v>
      </c>
      <c r="JW20">
        <v>0</v>
      </c>
      <c r="JX20">
        <v>0</v>
      </c>
      <c r="JY20">
        <v>0</v>
      </c>
      <c r="JZ20">
        <v>6</v>
      </c>
      <c r="KA20">
        <v>17</v>
      </c>
      <c r="KB20">
        <v>24</v>
      </c>
      <c r="KC20">
        <v>37</v>
      </c>
      <c r="KD20">
        <v>48</v>
      </c>
      <c r="KE20">
        <v>59</v>
      </c>
      <c r="KF20">
        <v>81</v>
      </c>
      <c r="KG20">
        <v>102</v>
      </c>
      <c r="KH20">
        <v>131</v>
      </c>
      <c r="KI20">
        <v>155</v>
      </c>
      <c r="KJ20">
        <v>179</v>
      </c>
      <c r="KK20">
        <v>209</v>
      </c>
      <c r="KL20">
        <v>258</v>
      </c>
      <c r="KM20">
        <v>286</v>
      </c>
      <c r="KN20">
        <v>323</v>
      </c>
      <c r="KO20">
        <v>365</v>
      </c>
      <c r="KP20">
        <v>413</v>
      </c>
      <c r="KQ20">
        <v>470</v>
      </c>
      <c r="KR20">
        <v>511</v>
      </c>
      <c r="KS20">
        <v>571</v>
      </c>
      <c r="KT20">
        <v>624</v>
      </c>
      <c r="KU20">
        <v>684</v>
      </c>
      <c r="KV20">
        <v>748</v>
      </c>
      <c r="KW20">
        <v>819</v>
      </c>
      <c r="KX20">
        <v>882</v>
      </c>
      <c r="KY20">
        <v>0</v>
      </c>
      <c r="KZ20">
        <v>0</v>
      </c>
      <c r="LA20">
        <v>0</v>
      </c>
      <c r="LB20">
        <v>187</v>
      </c>
      <c r="LC20">
        <v>404</v>
      </c>
      <c r="LD20">
        <v>612</v>
      </c>
      <c r="LE20">
        <v>801</v>
      </c>
      <c r="LF20">
        <v>992</v>
      </c>
      <c r="LG20">
        <v>1165</v>
      </c>
      <c r="LH20">
        <v>1355</v>
      </c>
      <c r="LI20">
        <v>1541</v>
      </c>
      <c r="LJ20">
        <v>1703</v>
      </c>
      <c r="LK20">
        <v>1879</v>
      </c>
      <c r="LL20">
        <v>2054</v>
      </c>
      <c r="LM20">
        <v>2195</v>
      </c>
      <c r="LN20">
        <v>2354</v>
      </c>
      <c r="LO20">
        <v>2531</v>
      </c>
      <c r="LP20">
        <v>2697</v>
      </c>
      <c r="LQ20">
        <v>2870</v>
      </c>
      <c r="LR20">
        <v>3060</v>
      </c>
      <c r="LS20">
        <v>3228</v>
      </c>
      <c r="LT20">
        <v>3394</v>
      </c>
      <c r="LU20">
        <v>3582</v>
      </c>
      <c r="LV20">
        <v>3767</v>
      </c>
      <c r="LW20">
        <v>3918</v>
      </c>
      <c r="LX20">
        <v>4081</v>
      </c>
      <c r="LY20">
        <v>4243</v>
      </c>
      <c r="LZ20">
        <v>4398</v>
      </c>
      <c r="MA20">
        <v>0</v>
      </c>
      <c r="MB20">
        <v>0</v>
      </c>
      <c r="MC20">
        <v>1492</v>
      </c>
      <c r="MD20">
        <v>1535</v>
      </c>
      <c r="ME20">
        <v>1600</v>
      </c>
      <c r="MF20">
        <v>1659</v>
      </c>
      <c r="MG20">
        <v>1689</v>
      </c>
      <c r="MH20">
        <v>1726</v>
      </c>
      <c r="MI20">
        <v>1759</v>
      </c>
      <c r="MJ20">
        <v>1799</v>
      </c>
      <c r="MK20">
        <v>1833</v>
      </c>
      <c r="ML20">
        <v>1873</v>
      </c>
      <c r="MM20">
        <v>1938</v>
      </c>
      <c r="MN20">
        <v>1976</v>
      </c>
      <c r="MO20">
        <v>2023</v>
      </c>
      <c r="MP20">
        <v>2069</v>
      </c>
      <c r="MQ20">
        <v>2113</v>
      </c>
      <c r="MR20">
        <v>2159</v>
      </c>
      <c r="MS20">
        <v>2227</v>
      </c>
      <c r="MT20">
        <v>2275</v>
      </c>
      <c r="MU20">
        <v>2295</v>
      </c>
      <c r="MV20">
        <v>2329</v>
      </c>
      <c r="MW20">
        <v>2341</v>
      </c>
      <c r="MX20">
        <v>2353</v>
      </c>
      <c r="MY20">
        <v>2401</v>
      </c>
      <c r="MZ20">
        <v>2395</v>
      </c>
      <c r="NA20">
        <v>2376</v>
      </c>
      <c r="NB20">
        <v>2386</v>
      </c>
      <c r="NC20">
        <v>0</v>
      </c>
      <c r="ND20">
        <v>0</v>
      </c>
      <c r="NE20">
        <v>0</v>
      </c>
      <c r="NF20">
        <v>38</v>
      </c>
      <c r="NG20">
        <v>71</v>
      </c>
      <c r="NH20">
        <v>109</v>
      </c>
      <c r="NI20">
        <v>153</v>
      </c>
      <c r="NJ20">
        <v>203</v>
      </c>
      <c r="NK20">
        <v>248</v>
      </c>
      <c r="NL20">
        <v>290</v>
      </c>
      <c r="NM20">
        <v>333</v>
      </c>
      <c r="NN20">
        <v>397</v>
      </c>
      <c r="NO20">
        <v>452</v>
      </c>
      <c r="NP20">
        <v>503</v>
      </c>
      <c r="NQ20">
        <v>564</v>
      </c>
      <c r="NR20">
        <v>621</v>
      </c>
      <c r="NS20">
        <v>665</v>
      </c>
      <c r="NT20">
        <v>713</v>
      </c>
      <c r="NU20">
        <v>771</v>
      </c>
      <c r="NV20">
        <v>834</v>
      </c>
      <c r="NW20">
        <v>896</v>
      </c>
      <c r="NX20">
        <v>953</v>
      </c>
      <c r="NY20">
        <v>1018</v>
      </c>
      <c r="NZ20">
        <v>1078</v>
      </c>
      <c r="OA20">
        <v>1140</v>
      </c>
      <c r="OB20">
        <v>1211</v>
      </c>
      <c r="OC20">
        <v>1294</v>
      </c>
      <c r="OD20">
        <v>1359</v>
      </c>
      <c r="OE20">
        <v>0</v>
      </c>
      <c r="OF20">
        <v>0</v>
      </c>
      <c r="OG20">
        <v>2076</v>
      </c>
      <c r="OH20">
        <v>2193</v>
      </c>
      <c r="OI20">
        <v>2321</v>
      </c>
      <c r="OJ20">
        <v>2495</v>
      </c>
      <c r="OK20">
        <v>2584</v>
      </c>
      <c r="OL20">
        <v>2727</v>
      </c>
      <c r="OM20">
        <v>2871</v>
      </c>
      <c r="ON20">
        <v>3009</v>
      </c>
      <c r="OO20">
        <v>3122</v>
      </c>
      <c r="OP20">
        <v>3246</v>
      </c>
      <c r="OQ20">
        <v>3349</v>
      </c>
      <c r="OR20">
        <v>3431</v>
      </c>
      <c r="OS20">
        <v>3519</v>
      </c>
      <c r="OT20">
        <v>3597</v>
      </c>
      <c r="OU20">
        <v>3681</v>
      </c>
      <c r="OV20">
        <v>3758</v>
      </c>
      <c r="OW20">
        <v>3838</v>
      </c>
      <c r="OX20">
        <v>3881</v>
      </c>
      <c r="OY20">
        <v>3953</v>
      </c>
      <c r="OZ20">
        <v>4034</v>
      </c>
      <c r="PA20">
        <v>4091</v>
      </c>
      <c r="PB20">
        <v>4108</v>
      </c>
      <c r="PC20">
        <v>4134</v>
      </c>
      <c r="PD20">
        <v>4188</v>
      </c>
      <c r="PE20">
        <v>4212</v>
      </c>
      <c r="PF20">
        <v>4232</v>
      </c>
      <c r="PG20">
        <v>0</v>
      </c>
      <c r="PH20">
        <v>0</v>
      </c>
      <c r="PI20">
        <v>0</v>
      </c>
      <c r="PJ20">
        <v>67</v>
      </c>
      <c r="PK20">
        <v>128</v>
      </c>
      <c r="PL20">
        <v>182</v>
      </c>
      <c r="PM20">
        <v>248</v>
      </c>
      <c r="PN20">
        <v>318</v>
      </c>
      <c r="PO20">
        <v>397</v>
      </c>
      <c r="PP20">
        <v>483</v>
      </c>
      <c r="PQ20">
        <v>564</v>
      </c>
      <c r="PR20">
        <v>652</v>
      </c>
      <c r="PS20">
        <v>734</v>
      </c>
      <c r="PT20">
        <v>848</v>
      </c>
      <c r="PU20">
        <v>958</v>
      </c>
      <c r="PV20">
        <v>1068</v>
      </c>
      <c r="PW20">
        <v>1194</v>
      </c>
      <c r="PX20">
        <v>1300</v>
      </c>
      <c r="PY20">
        <v>1399</v>
      </c>
      <c r="PZ20">
        <v>1516</v>
      </c>
      <c r="QA20">
        <v>1644</v>
      </c>
      <c r="QB20">
        <v>1762</v>
      </c>
      <c r="QC20">
        <v>1895</v>
      </c>
      <c r="QD20">
        <v>2020</v>
      </c>
      <c r="QE20">
        <v>2151</v>
      </c>
      <c r="QF20">
        <v>2264</v>
      </c>
      <c r="QG20">
        <v>2400</v>
      </c>
      <c r="QH20">
        <v>2537</v>
      </c>
      <c r="QI20">
        <v>0</v>
      </c>
      <c r="QJ20">
        <v>0</v>
      </c>
      <c r="QK20">
        <v>7575</v>
      </c>
      <c r="QL20">
        <v>7774</v>
      </c>
      <c r="QM20">
        <v>7910</v>
      </c>
      <c r="QN20">
        <v>8065</v>
      </c>
      <c r="QO20">
        <v>8179</v>
      </c>
      <c r="QP20">
        <v>8336</v>
      </c>
      <c r="QQ20">
        <v>8470</v>
      </c>
      <c r="QR20">
        <v>8573</v>
      </c>
      <c r="QS20">
        <v>8605</v>
      </c>
      <c r="QT20">
        <v>8708</v>
      </c>
      <c r="QU20">
        <v>8804</v>
      </c>
      <c r="QV20">
        <v>8845</v>
      </c>
      <c r="QW20">
        <v>8929</v>
      </c>
      <c r="QX20">
        <v>8961</v>
      </c>
      <c r="QY20">
        <v>8996</v>
      </c>
      <c r="QZ20">
        <v>9063</v>
      </c>
      <c r="RA20">
        <v>9072</v>
      </c>
      <c r="RB20">
        <v>9127</v>
      </c>
      <c r="RC20">
        <v>9144</v>
      </c>
      <c r="RD20">
        <v>9139</v>
      </c>
      <c r="RE20">
        <v>9122</v>
      </c>
      <c r="RF20">
        <v>9192</v>
      </c>
      <c r="RG20">
        <v>9175</v>
      </c>
      <c r="RH20">
        <v>9224</v>
      </c>
      <c r="RI20">
        <v>9234</v>
      </c>
      <c r="RJ20">
        <v>9274</v>
      </c>
      <c r="RK20">
        <v>0</v>
      </c>
      <c r="RL20">
        <v>0</v>
      </c>
      <c r="RM20">
        <v>8331</v>
      </c>
      <c r="RN20">
        <v>8274</v>
      </c>
      <c r="RO20">
        <v>8223</v>
      </c>
      <c r="RP20">
        <v>8196</v>
      </c>
      <c r="RQ20">
        <v>8161</v>
      </c>
      <c r="RR20">
        <v>8120</v>
      </c>
      <c r="RS20">
        <v>8068</v>
      </c>
      <c r="RT20">
        <v>8043</v>
      </c>
      <c r="RU20">
        <v>8061</v>
      </c>
      <c r="RV20">
        <v>8005</v>
      </c>
      <c r="RW20">
        <v>8005</v>
      </c>
      <c r="RX20">
        <v>7979</v>
      </c>
      <c r="RY20">
        <v>7993</v>
      </c>
      <c r="RZ20">
        <v>7967</v>
      </c>
      <c r="SA20">
        <v>7975</v>
      </c>
      <c r="SB20">
        <v>7988</v>
      </c>
      <c r="SC20">
        <v>8011</v>
      </c>
      <c r="SD20">
        <v>7995</v>
      </c>
      <c r="SE20">
        <v>7987</v>
      </c>
      <c r="SF20">
        <v>7997</v>
      </c>
      <c r="SG20">
        <v>7954</v>
      </c>
      <c r="SH20">
        <v>7892</v>
      </c>
      <c r="SI20">
        <v>7874</v>
      </c>
      <c r="SJ20">
        <v>7880</v>
      </c>
      <c r="SK20">
        <v>7809</v>
      </c>
      <c r="SL20">
        <v>7766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876055.79909999995</v>
      </c>
      <c r="SU20">
        <v>851538.01390000002</v>
      </c>
      <c r="SV20">
        <v>825669.6801</v>
      </c>
      <c r="SW20">
        <v>799456.54009999998</v>
      </c>
      <c r="SX20">
        <v>775440.45389999996</v>
      </c>
      <c r="SY20">
        <v>749572.65709999995</v>
      </c>
      <c r="SZ20">
        <v>723864.90300000005</v>
      </c>
      <c r="TA20">
        <v>703868.45019999996</v>
      </c>
      <c r="TB20">
        <v>681906.19979999994</v>
      </c>
      <c r="TC20">
        <v>663227.07709999999</v>
      </c>
      <c r="TD20">
        <v>645134.09219999996</v>
      </c>
      <c r="TE20">
        <v>624857.96739999996</v>
      </c>
      <c r="TF20">
        <v>602979.75580000004</v>
      </c>
      <c r="TG20">
        <v>583386.48510000005</v>
      </c>
      <c r="TH20">
        <v>561703.5845</v>
      </c>
      <c r="TI20">
        <v>544551.21149999998</v>
      </c>
      <c r="TJ20">
        <v>528241.91070000001</v>
      </c>
      <c r="TK20">
        <v>517460.2954</v>
      </c>
      <c r="TL20">
        <v>496589.75339999999</v>
      </c>
      <c r="TM20">
        <v>476026.82549999998</v>
      </c>
      <c r="TN20">
        <v>458461.02669999999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1010000</v>
      </c>
      <c r="TW20">
        <v>1080000</v>
      </c>
      <c r="TX20">
        <v>1150000</v>
      </c>
      <c r="TY20">
        <v>1200000</v>
      </c>
      <c r="TZ20">
        <v>1230000</v>
      </c>
      <c r="UA20">
        <v>1270000</v>
      </c>
      <c r="UB20">
        <v>1300000</v>
      </c>
      <c r="UC20">
        <v>1310000</v>
      </c>
      <c r="UD20">
        <v>1310000</v>
      </c>
      <c r="UE20">
        <v>1300000</v>
      </c>
      <c r="UF20">
        <v>1300000</v>
      </c>
      <c r="UG20">
        <v>1300000</v>
      </c>
      <c r="UH20">
        <v>1290000</v>
      </c>
      <c r="UI20">
        <v>1270000</v>
      </c>
      <c r="UJ20">
        <v>1260000</v>
      </c>
      <c r="UK20">
        <v>1240000</v>
      </c>
      <c r="UL20">
        <v>1220000</v>
      </c>
      <c r="UM20">
        <v>1200000</v>
      </c>
      <c r="UN20">
        <v>1190000</v>
      </c>
      <c r="UO20">
        <v>1180000</v>
      </c>
      <c r="UP20">
        <v>1150000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519936.72879999998</v>
      </c>
      <c r="UY20">
        <v>632216.40130000003</v>
      </c>
      <c r="UZ20">
        <v>711344.56229999999</v>
      </c>
      <c r="VA20">
        <v>766848.70169999998</v>
      </c>
      <c r="VB20">
        <v>836456.21050000004</v>
      </c>
      <c r="VC20">
        <v>936193.47329999995</v>
      </c>
      <c r="VD20">
        <v>1010000</v>
      </c>
      <c r="VE20">
        <v>1110000</v>
      </c>
      <c r="VF20">
        <v>1130000</v>
      </c>
      <c r="VG20">
        <v>1180000</v>
      </c>
      <c r="VH20">
        <v>1240000</v>
      </c>
      <c r="VI20">
        <v>1290000</v>
      </c>
      <c r="VJ20">
        <v>1310000</v>
      </c>
      <c r="VK20">
        <v>1330000</v>
      </c>
      <c r="VL20">
        <v>1370000</v>
      </c>
      <c r="VM20">
        <v>1370000</v>
      </c>
      <c r="VN20">
        <v>1330000</v>
      </c>
      <c r="VO20">
        <v>1300000</v>
      </c>
      <c r="VP20">
        <v>1300000</v>
      </c>
      <c r="VQ20">
        <v>1290000</v>
      </c>
      <c r="VR20">
        <v>1260000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423372.8113</v>
      </c>
      <c r="WA20">
        <v>548055.4192</v>
      </c>
      <c r="WB20">
        <v>620774.74659999995</v>
      </c>
      <c r="WC20">
        <v>559644.36239999998</v>
      </c>
      <c r="WD20">
        <v>752322.51859999995</v>
      </c>
      <c r="WE20">
        <v>770988.55729999999</v>
      </c>
      <c r="WF20">
        <v>945514.83779999998</v>
      </c>
      <c r="WG20">
        <v>994473.53489999997</v>
      </c>
      <c r="WH20">
        <v>1110000</v>
      </c>
      <c r="WI20">
        <v>1010000</v>
      </c>
      <c r="WJ20">
        <v>1020000</v>
      </c>
      <c r="WK20">
        <v>1160000</v>
      </c>
      <c r="WL20">
        <v>1250000</v>
      </c>
      <c r="WM20">
        <v>1310000</v>
      </c>
      <c r="WN20">
        <v>1340000</v>
      </c>
      <c r="WO20">
        <v>1150000</v>
      </c>
      <c r="WP20">
        <v>1380000</v>
      </c>
      <c r="WQ20">
        <v>1420000</v>
      </c>
      <c r="WR20">
        <v>1550000</v>
      </c>
      <c r="WS20">
        <v>1210000</v>
      </c>
      <c r="WT20">
        <v>1200000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15100000</v>
      </c>
      <c r="ZG20">
        <v>15000000</v>
      </c>
      <c r="ZH20">
        <v>14900000</v>
      </c>
      <c r="ZI20">
        <v>14700000</v>
      </c>
      <c r="ZJ20">
        <v>14600000</v>
      </c>
      <c r="ZK20">
        <v>14700000</v>
      </c>
      <c r="ZL20">
        <v>14500000</v>
      </c>
      <c r="ZM20">
        <v>14400000</v>
      </c>
      <c r="ZN20">
        <v>14300000</v>
      </c>
      <c r="ZO20">
        <v>14200000</v>
      </c>
      <c r="ZP20">
        <v>14100000</v>
      </c>
      <c r="ZQ20">
        <v>14100000</v>
      </c>
      <c r="ZR20">
        <v>14000000</v>
      </c>
      <c r="ZS20">
        <v>13700000</v>
      </c>
      <c r="ZT20">
        <v>13500000</v>
      </c>
      <c r="ZU20">
        <v>13200000</v>
      </c>
      <c r="ZV20">
        <v>12900000</v>
      </c>
      <c r="ZW20">
        <v>12700000</v>
      </c>
      <c r="ZX20">
        <v>12300000</v>
      </c>
      <c r="ZY20">
        <v>11900000</v>
      </c>
      <c r="ZZ20">
        <v>11600000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19200000</v>
      </c>
      <c r="ABK20">
        <v>19600000</v>
      </c>
      <c r="ABL20">
        <v>20000000</v>
      </c>
      <c r="ABM20">
        <v>20100000</v>
      </c>
      <c r="ABN20">
        <v>20300000</v>
      </c>
      <c r="ABO20">
        <v>20300000</v>
      </c>
      <c r="ABP20">
        <v>20200000</v>
      </c>
      <c r="ABQ20">
        <v>20100000</v>
      </c>
      <c r="ABR20">
        <v>20000000</v>
      </c>
      <c r="ABS20">
        <v>19900000</v>
      </c>
      <c r="ABT20">
        <v>19700000</v>
      </c>
      <c r="ABU20">
        <v>19500000</v>
      </c>
      <c r="ABV20">
        <v>19200000</v>
      </c>
      <c r="ABW20">
        <v>18900000</v>
      </c>
      <c r="ABX20">
        <v>18800000</v>
      </c>
      <c r="ABY20">
        <v>18500000</v>
      </c>
      <c r="ABZ20">
        <v>18000000</v>
      </c>
      <c r="ACA20">
        <v>17600000</v>
      </c>
      <c r="ACB20">
        <v>17300000</v>
      </c>
      <c r="ACC20">
        <v>16900000</v>
      </c>
      <c r="ACD20">
        <v>16500000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2330000</v>
      </c>
      <c r="ADO20">
        <v>2300000</v>
      </c>
      <c r="ADP20">
        <v>2260000</v>
      </c>
      <c r="ADQ20">
        <v>2200000</v>
      </c>
      <c r="ADR20">
        <v>2160000</v>
      </c>
      <c r="ADS20">
        <v>2120000</v>
      </c>
      <c r="ADT20">
        <v>2070000</v>
      </c>
      <c r="ADU20">
        <v>2030000</v>
      </c>
      <c r="ADV20">
        <v>1970000</v>
      </c>
      <c r="ADW20">
        <v>1920000</v>
      </c>
      <c r="ADX20">
        <v>1880000</v>
      </c>
      <c r="ADY20">
        <v>1830000</v>
      </c>
      <c r="ADZ20">
        <v>1790000</v>
      </c>
      <c r="AEA20">
        <v>1740000</v>
      </c>
      <c r="AEB20">
        <v>1690000</v>
      </c>
      <c r="AEC20">
        <v>1630000</v>
      </c>
      <c r="AED20">
        <v>1600000</v>
      </c>
      <c r="AEE20">
        <v>1550000</v>
      </c>
      <c r="AEF20">
        <v>1510000</v>
      </c>
      <c r="AEG20">
        <v>1470000</v>
      </c>
      <c r="AEH20">
        <v>1430000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5780000</v>
      </c>
      <c r="AEQ20">
        <v>5580000</v>
      </c>
      <c r="AER20">
        <v>5400000</v>
      </c>
      <c r="AES20">
        <v>5250000</v>
      </c>
      <c r="AET20">
        <v>5060000</v>
      </c>
      <c r="AEU20">
        <v>4920000</v>
      </c>
      <c r="AEV20">
        <v>4760000</v>
      </c>
      <c r="AEW20">
        <v>4630000</v>
      </c>
      <c r="AEX20">
        <v>4480000</v>
      </c>
      <c r="AEY20">
        <v>4350000</v>
      </c>
      <c r="AEZ20">
        <v>4230000</v>
      </c>
      <c r="AFA20">
        <v>4120000</v>
      </c>
      <c r="AFB20">
        <v>3990000</v>
      </c>
      <c r="AFC20">
        <v>3870000</v>
      </c>
      <c r="AFD20">
        <v>3760000</v>
      </c>
      <c r="AFE20">
        <v>3640000</v>
      </c>
      <c r="AFF20">
        <v>3500000</v>
      </c>
      <c r="AFG20">
        <v>3390000</v>
      </c>
      <c r="AFH20">
        <v>3300000</v>
      </c>
      <c r="AFI20">
        <v>3170000</v>
      </c>
      <c r="AFJ20">
        <v>3060000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343.85794600000003</v>
      </c>
      <c r="AGU20">
        <v>367.3066086</v>
      </c>
      <c r="AGV20">
        <v>388.16935790000002</v>
      </c>
      <c r="AGW20">
        <v>406.75417859999999</v>
      </c>
      <c r="AGX20">
        <v>417.51058119999999</v>
      </c>
      <c r="AGY20">
        <v>431.25963669999999</v>
      </c>
      <c r="AGZ20">
        <v>439.5923727</v>
      </c>
      <c r="AHA20">
        <v>443.07020690000002</v>
      </c>
      <c r="AHB20">
        <v>442.73333050000002</v>
      </c>
      <c r="AHC20">
        <v>441.2854413</v>
      </c>
      <c r="AHD20">
        <v>440.88973970000001</v>
      </c>
      <c r="AHE20">
        <v>439.43129260000001</v>
      </c>
      <c r="AHF20">
        <v>437.56866150000002</v>
      </c>
      <c r="AHG20">
        <v>430.52402769999998</v>
      </c>
      <c r="AHH20">
        <v>427.09941950000001</v>
      </c>
      <c r="AHI20">
        <v>421.29671309999998</v>
      </c>
      <c r="AHJ20">
        <v>414.14003780000002</v>
      </c>
      <c r="AHK20">
        <v>408.03588450000001</v>
      </c>
      <c r="AHL20">
        <v>404.63548100000003</v>
      </c>
      <c r="AHM20">
        <v>399.40216140000001</v>
      </c>
      <c r="AHN20">
        <v>390.58625339999998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35.169915060000001</v>
      </c>
      <c r="AHW20">
        <v>42.7648133</v>
      </c>
      <c r="AHX20">
        <v>48.117254369999998</v>
      </c>
      <c r="AHY20">
        <v>51.871703250000003</v>
      </c>
      <c r="AHZ20">
        <v>56.580141869999999</v>
      </c>
      <c r="AIA20">
        <v>63.326637869999999</v>
      </c>
      <c r="AIB20">
        <v>68.631262539999994</v>
      </c>
      <c r="AIC20">
        <v>75.100147719999995</v>
      </c>
      <c r="AID20">
        <v>76.282116200000004</v>
      </c>
      <c r="AIE20">
        <v>80.079342539999999</v>
      </c>
      <c r="AIF20">
        <v>84.098808239999997</v>
      </c>
      <c r="AIG20">
        <v>87.569521379999998</v>
      </c>
      <c r="AIH20">
        <v>88.371812910000003</v>
      </c>
      <c r="AII20">
        <v>90.099396170000006</v>
      </c>
      <c r="AIJ20">
        <v>93.005828300000005</v>
      </c>
      <c r="AIK20">
        <v>92.488593510000001</v>
      </c>
      <c r="AIL20">
        <v>90.220318520000006</v>
      </c>
      <c r="AIM20">
        <v>88.109007719999994</v>
      </c>
      <c r="AIN20">
        <v>88.25040894</v>
      </c>
      <c r="AIO20">
        <v>87.043099729999994</v>
      </c>
      <c r="AIP20">
        <v>85.075030679999998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2.295446696</v>
      </c>
      <c r="AIY20">
        <v>2.9714520329999998</v>
      </c>
      <c r="AIZ20">
        <v>3.3657223680000001</v>
      </c>
      <c r="AJA20">
        <v>3.0342850750000001</v>
      </c>
      <c r="AJB20">
        <v>4.0789493170000002</v>
      </c>
      <c r="AJC20">
        <v>4.1801530209999997</v>
      </c>
      <c r="AJD20">
        <v>5.126401253</v>
      </c>
      <c r="AJE20">
        <v>5.3918459780000001</v>
      </c>
      <c r="AJF20">
        <v>6.0401560620000003</v>
      </c>
      <c r="AJG20">
        <v>5.4732805740000003</v>
      </c>
      <c r="AJH20">
        <v>5.5036455139999996</v>
      </c>
      <c r="AJI20">
        <v>6.2646115660000001</v>
      </c>
      <c r="AJJ20">
        <v>6.7976938760000003</v>
      </c>
      <c r="AJK20">
        <v>7.1207319599999996</v>
      </c>
      <c r="AJL20">
        <v>7.2505677070000001</v>
      </c>
      <c r="AJM20">
        <v>6.2208528530000002</v>
      </c>
      <c r="AJN20">
        <v>7.4701094560000003</v>
      </c>
      <c r="AJO20">
        <v>7.7154611190000004</v>
      </c>
      <c r="AJP20">
        <v>8.3896276249999993</v>
      </c>
      <c r="AJQ20">
        <v>6.5453058789999998</v>
      </c>
      <c r="AJR20">
        <v>6.4958806999999998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190.74269939999999</v>
      </c>
      <c r="AKA20">
        <v>167.20946939999999</v>
      </c>
      <c r="AKB20">
        <v>372.80915629999998</v>
      </c>
      <c r="AKC20">
        <v>331.88374579999999</v>
      </c>
      <c r="AKD20">
        <v>436.32115499999998</v>
      </c>
      <c r="AKE20">
        <v>350.34049270000003</v>
      </c>
      <c r="AKF20">
        <v>288.84772199999998</v>
      </c>
      <c r="AKG20">
        <v>435.3422435</v>
      </c>
      <c r="AKH20">
        <v>599.84861690000002</v>
      </c>
      <c r="AKI20">
        <v>308.01563279999999</v>
      </c>
      <c r="AKJ20">
        <v>375.82071109999998</v>
      </c>
      <c r="AKK20">
        <v>470.6918053</v>
      </c>
      <c r="AKL20">
        <v>522.63935030000005</v>
      </c>
      <c r="AKM20">
        <v>557.5972994</v>
      </c>
      <c r="AKN20">
        <v>336.29882250000003</v>
      </c>
      <c r="AKO20">
        <v>571.20000189999996</v>
      </c>
      <c r="AKP20">
        <v>480.92332049999999</v>
      </c>
      <c r="AKQ20">
        <v>519.02745330000005</v>
      </c>
      <c r="AKR20">
        <v>560.40461860000005</v>
      </c>
      <c r="AKS20">
        <v>515.03904030000001</v>
      </c>
      <c r="AKT20">
        <v>439.84359920000003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147.90678360000001</v>
      </c>
      <c r="AME20">
        <v>146.34433519999999</v>
      </c>
      <c r="AMF20">
        <v>145.31284830000001</v>
      </c>
      <c r="AMG20">
        <v>143.74676919999999</v>
      </c>
      <c r="AMH20">
        <v>142.60546859999999</v>
      </c>
      <c r="AMI20">
        <v>143.25670260000001</v>
      </c>
      <c r="AMJ20">
        <v>141.811318</v>
      </c>
      <c r="AMK20">
        <v>140.95568979999999</v>
      </c>
      <c r="AML20">
        <v>139.96195320000001</v>
      </c>
      <c r="AMM20">
        <v>138.77517259999999</v>
      </c>
      <c r="AMN20">
        <v>137.6663179</v>
      </c>
      <c r="AMO20">
        <v>137.86627659999999</v>
      </c>
      <c r="AMP20">
        <v>136.73572759999999</v>
      </c>
      <c r="AMQ20">
        <v>133.9201941</v>
      </c>
      <c r="AMR20">
        <v>131.9458223</v>
      </c>
      <c r="AMS20">
        <v>128.76277999999999</v>
      </c>
      <c r="AMT20">
        <v>125.6532232</v>
      </c>
      <c r="AMU20">
        <v>124.4820241</v>
      </c>
      <c r="AMV20">
        <v>120.5543191</v>
      </c>
      <c r="AMW20">
        <v>116.1145032</v>
      </c>
      <c r="AMX20">
        <v>113.20699089999999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292.44824060000002</v>
      </c>
      <c r="ANG20">
        <v>260.58956910000001</v>
      </c>
      <c r="ANH20">
        <v>284.70517660000002</v>
      </c>
      <c r="ANI20">
        <v>260.8795647</v>
      </c>
      <c r="ANJ20">
        <v>405.80430059999998</v>
      </c>
      <c r="ANK20">
        <v>305.26898619999997</v>
      </c>
      <c r="ANL20">
        <v>285.46993620000001</v>
      </c>
      <c r="ANM20">
        <v>332.97231219999998</v>
      </c>
      <c r="ANN20">
        <v>287.83591940000002</v>
      </c>
      <c r="ANO20">
        <v>187.7250794</v>
      </c>
      <c r="ANP20">
        <v>239.94205070000001</v>
      </c>
      <c r="ANQ20">
        <v>256.53356359999998</v>
      </c>
      <c r="ANR20">
        <v>268.46373399999999</v>
      </c>
      <c r="ANS20">
        <v>261.3685562</v>
      </c>
      <c r="ANT20">
        <v>219.76293150000001</v>
      </c>
      <c r="ANU20">
        <v>221.12219730000001</v>
      </c>
      <c r="ANV20">
        <v>236.84464389999999</v>
      </c>
      <c r="ANW20">
        <v>222.95211459999999</v>
      </c>
      <c r="ANX20">
        <v>258.03225190000001</v>
      </c>
      <c r="ANY20">
        <v>245.06670700000001</v>
      </c>
      <c r="ANZ20">
        <v>228.13829369999999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85.483406200000005</v>
      </c>
      <c r="AOI20">
        <v>87.376098490000004</v>
      </c>
      <c r="AOJ20">
        <v>88.908732580000006</v>
      </c>
      <c r="AOK20">
        <v>89.560787899999994</v>
      </c>
      <c r="AOL20">
        <v>90.405800830000004</v>
      </c>
      <c r="AOM20">
        <v>90.557766990000005</v>
      </c>
      <c r="AON20">
        <v>90.072880339999998</v>
      </c>
      <c r="AOO20">
        <v>89.69234419</v>
      </c>
      <c r="AOP20">
        <v>89.010106590000007</v>
      </c>
      <c r="AOQ20">
        <v>88.435671139999997</v>
      </c>
      <c r="AOR20">
        <v>87.655911399999994</v>
      </c>
      <c r="AOS20">
        <v>86.914488689999999</v>
      </c>
      <c r="AOT20">
        <v>85.328404910000003</v>
      </c>
      <c r="AOU20">
        <v>84.380010310000003</v>
      </c>
      <c r="AOV20">
        <v>83.600991649999997</v>
      </c>
      <c r="AOW20">
        <v>82.312878600000005</v>
      </c>
      <c r="AOX20">
        <v>80.247501690000007</v>
      </c>
      <c r="AOY20">
        <v>78.403298320000005</v>
      </c>
      <c r="AOZ20">
        <v>77.114013880000002</v>
      </c>
      <c r="APA20">
        <v>75.29701747</v>
      </c>
      <c r="APB20">
        <v>73.45102249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793.99096410000004</v>
      </c>
      <c r="APK20">
        <v>820.69288119999999</v>
      </c>
      <c r="APL20">
        <v>849.52943909999999</v>
      </c>
      <c r="APM20">
        <v>711.6957218</v>
      </c>
      <c r="APN20">
        <v>806.27820589999999</v>
      </c>
      <c r="APO20">
        <v>807.16656869999997</v>
      </c>
      <c r="APP20">
        <v>965.25066370000002</v>
      </c>
      <c r="APQ20">
        <v>974.67165620000003</v>
      </c>
      <c r="APR20">
        <v>826.23209540000005</v>
      </c>
      <c r="APS20">
        <v>1030.1420210000001</v>
      </c>
      <c r="APT20">
        <v>774.07332780000002</v>
      </c>
      <c r="APU20">
        <v>746.59698200000003</v>
      </c>
      <c r="APV20">
        <v>805.55657770000005</v>
      </c>
      <c r="APW20">
        <v>793.13819469999999</v>
      </c>
      <c r="APX20">
        <v>758.37851799999999</v>
      </c>
      <c r="APY20">
        <v>823.86912500000005</v>
      </c>
      <c r="APZ20">
        <v>727.35039979999999</v>
      </c>
      <c r="AQA20">
        <v>755.96229040000003</v>
      </c>
      <c r="AQB20">
        <v>632.34462799999994</v>
      </c>
      <c r="AQC20">
        <v>731.02106460000005</v>
      </c>
      <c r="AQD20">
        <v>768.04034560000002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95.161434189999994</v>
      </c>
      <c r="ARO20">
        <v>91.798083489999996</v>
      </c>
      <c r="ARP20">
        <v>88.848186709999993</v>
      </c>
      <c r="ARQ20">
        <v>86.453423659999999</v>
      </c>
      <c r="ARR20">
        <v>83.352261380000002</v>
      </c>
      <c r="ARS20">
        <v>80.924525610000003</v>
      </c>
      <c r="ART20">
        <v>78.312315709999993</v>
      </c>
      <c r="ARU20">
        <v>76.164779569999993</v>
      </c>
      <c r="ARV20">
        <v>73.705851699999997</v>
      </c>
      <c r="ARW20">
        <v>71.630934800000006</v>
      </c>
      <c r="ARX20">
        <v>69.657961130000004</v>
      </c>
      <c r="ARY20">
        <v>67.823814189999993</v>
      </c>
      <c r="ARZ20">
        <v>65.716847400000006</v>
      </c>
      <c r="ASA20">
        <v>63.7389218</v>
      </c>
      <c r="ASB20">
        <v>61.959927319999998</v>
      </c>
      <c r="ASC20">
        <v>59.831813369999999</v>
      </c>
      <c r="ASD20">
        <v>57.636344800000003</v>
      </c>
      <c r="ASE20">
        <v>55.829988700000001</v>
      </c>
      <c r="ASF20">
        <v>54.245175959999997</v>
      </c>
      <c r="ASG20">
        <v>52.190697729999997</v>
      </c>
      <c r="ASH20">
        <v>50.391564449999997</v>
      </c>
    </row>
    <row r="21" spans="1:1178" x14ac:dyDescent="0.25">
      <c r="A21">
        <v>17</v>
      </c>
      <c r="C21">
        <v>0</v>
      </c>
      <c r="D21">
        <v>0</v>
      </c>
      <c r="E21">
        <v>0</v>
      </c>
      <c r="F21">
        <v>161</v>
      </c>
      <c r="G21">
        <v>178</v>
      </c>
      <c r="H21">
        <v>161</v>
      </c>
      <c r="I21">
        <v>175</v>
      </c>
      <c r="J21">
        <v>175</v>
      </c>
      <c r="K21">
        <v>182</v>
      </c>
      <c r="L21">
        <v>179</v>
      </c>
      <c r="M21">
        <v>170</v>
      </c>
      <c r="N21">
        <v>202</v>
      </c>
      <c r="O21">
        <v>211</v>
      </c>
      <c r="P21">
        <v>193</v>
      </c>
      <c r="Q21">
        <v>193</v>
      </c>
      <c r="R21">
        <v>203</v>
      </c>
      <c r="S21">
        <v>205</v>
      </c>
      <c r="T21">
        <v>226</v>
      </c>
      <c r="U21">
        <v>200</v>
      </c>
      <c r="V21">
        <v>196</v>
      </c>
      <c r="W21">
        <v>192</v>
      </c>
      <c r="X21">
        <v>215</v>
      </c>
      <c r="Y21">
        <v>222</v>
      </c>
      <c r="Z21">
        <v>181</v>
      </c>
      <c r="AA21">
        <v>222</v>
      </c>
      <c r="AB21">
        <v>196</v>
      </c>
      <c r="AC21">
        <v>187</v>
      </c>
      <c r="AD21">
        <v>195</v>
      </c>
      <c r="AE21">
        <v>0</v>
      </c>
      <c r="AF21">
        <v>0</v>
      </c>
      <c r="AG21">
        <v>0</v>
      </c>
      <c r="AH21">
        <v>72</v>
      </c>
      <c r="AI21">
        <v>72</v>
      </c>
      <c r="AJ21">
        <v>60</v>
      </c>
      <c r="AK21">
        <v>80</v>
      </c>
      <c r="AL21">
        <v>81</v>
      </c>
      <c r="AM21">
        <v>77</v>
      </c>
      <c r="AN21">
        <v>90</v>
      </c>
      <c r="AO21">
        <v>79</v>
      </c>
      <c r="AP21">
        <v>82</v>
      </c>
      <c r="AQ21">
        <v>81</v>
      </c>
      <c r="AR21">
        <v>84</v>
      </c>
      <c r="AS21">
        <v>94</v>
      </c>
      <c r="AT21">
        <v>83</v>
      </c>
      <c r="AU21">
        <v>123</v>
      </c>
      <c r="AV21">
        <v>106</v>
      </c>
      <c r="AW21">
        <v>96</v>
      </c>
      <c r="AX21">
        <v>115</v>
      </c>
      <c r="AY21">
        <v>98</v>
      </c>
      <c r="AZ21">
        <v>121</v>
      </c>
      <c r="BA21">
        <v>96</v>
      </c>
      <c r="BB21">
        <v>112</v>
      </c>
      <c r="BC21">
        <v>117</v>
      </c>
      <c r="BD21">
        <v>107</v>
      </c>
      <c r="BE21">
        <v>134</v>
      </c>
      <c r="BF21">
        <v>127</v>
      </c>
      <c r="BG21">
        <v>0</v>
      </c>
      <c r="BH21">
        <v>0</v>
      </c>
      <c r="BI21">
        <v>0</v>
      </c>
      <c r="BJ21">
        <v>136</v>
      </c>
      <c r="BK21">
        <v>120</v>
      </c>
      <c r="BL21">
        <v>149</v>
      </c>
      <c r="BM21">
        <v>137</v>
      </c>
      <c r="BN21">
        <v>151</v>
      </c>
      <c r="BO21">
        <v>143</v>
      </c>
      <c r="BP21">
        <v>138</v>
      </c>
      <c r="BQ21">
        <v>138</v>
      </c>
      <c r="BR21">
        <v>124</v>
      </c>
      <c r="BS21">
        <v>110</v>
      </c>
      <c r="BT21">
        <v>133</v>
      </c>
      <c r="BU21">
        <v>138</v>
      </c>
      <c r="BV21">
        <v>117</v>
      </c>
      <c r="BW21">
        <v>122</v>
      </c>
      <c r="BX21">
        <v>127</v>
      </c>
      <c r="BY21">
        <v>117</v>
      </c>
      <c r="BZ21">
        <v>124</v>
      </c>
      <c r="CA21">
        <v>126</v>
      </c>
      <c r="CB21">
        <v>132</v>
      </c>
      <c r="CC21">
        <v>140</v>
      </c>
      <c r="CD21">
        <v>106</v>
      </c>
      <c r="CE21">
        <v>132</v>
      </c>
      <c r="CF21">
        <v>120</v>
      </c>
      <c r="CG21">
        <v>143</v>
      </c>
      <c r="CH21">
        <v>134</v>
      </c>
      <c r="CI21">
        <v>0</v>
      </c>
      <c r="CJ21">
        <v>0</v>
      </c>
      <c r="CK21">
        <v>0</v>
      </c>
      <c r="CL21">
        <v>28</v>
      </c>
      <c r="CM21">
        <v>35</v>
      </c>
      <c r="CN21">
        <v>33</v>
      </c>
      <c r="CO21">
        <v>46</v>
      </c>
      <c r="CP21">
        <v>49</v>
      </c>
      <c r="CQ21">
        <v>40</v>
      </c>
      <c r="CR21">
        <v>34</v>
      </c>
      <c r="CS21">
        <v>38</v>
      </c>
      <c r="CT21">
        <v>33</v>
      </c>
      <c r="CU21">
        <v>37</v>
      </c>
      <c r="CV21">
        <v>31</v>
      </c>
      <c r="CW21">
        <v>33</v>
      </c>
      <c r="CX21">
        <v>23</v>
      </c>
      <c r="CY21">
        <v>36</v>
      </c>
      <c r="CZ21">
        <v>31</v>
      </c>
      <c r="DA21">
        <v>29</v>
      </c>
      <c r="DB21">
        <v>31</v>
      </c>
      <c r="DC21">
        <v>28</v>
      </c>
      <c r="DD21">
        <v>30</v>
      </c>
      <c r="DE21">
        <v>30</v>
      </c>
      <c r="DF21">
        <v>36</v>
      </c>
      <c r="DG21">
        <v>29</v>
      </c>
      <c r="DH21">
        <v>37</v>
      </c>
      <c r="DI21">
        <v>37</v>
      </c>
      <c r="DJ21">
        <v>30</v>
      </c>
      <c r="DK21">
        <v>0</v>
      </c>
      <c r="DL21">
        <v>0</v>
      </c>
      <c r="DM21">
        <v>0</v>
      </c>
      <c r="DN21">
        <v>1</v>
      </c>
      <c r="DO21">
        <v>2</v>
      </c>
      <c r="DP21">
        <v>0</v>
      </c>
      <c r="DQ21">
        <v>3</v>
      </c>
      <c r="DR21">
        <v>3</v>
      </c>
      <c r="DS21">
        <v>3</v>
      </c>
      <c r="DT21">
        <v>3</v>
      </c>
      <c r="DU21">
        <v>2</v>
      </c>
      <c r="DV21">
        <v>2</v>
      </c>
      <c r="DW21">
        <v>2</v>
      </c>
      <c r="DX21">
        <v>9</v>
      </c>
      <c r="DY21">
        <v>2</v>
      </c>
      <c r="DZ21">
        <v>5</v>
      </c>
      <c r="EA21">
        <v>3</v>
      </c>
      <c r="EB21">
        <v>5</v>
      </c>
      <c r="EC21">
        <v>5</v>
      </c>
      <c r="ED21">
        <v>10</v>
      </c>
      <c r="EE21">
        <v>5</v>
      </c>
      <c r="EF21">
        <v>1</v>
      </c>
      <c r="EG21">
        <v>4</v>
      </c>
      <c r="EH21">
        <v>11</v>
      </c>
      <c r="EI21">
        <v>5</v>
      </c>
      <c r="EJ21">
        <v>4</v>
      </c>
      <c r="EK21">
        <v>2</v>
      </c>
      <c r="EL21">
        <v>3</v>
      </c>
      <c r="EM21">
        <v>0</v>
      </c>
      <c r="EN21">
        <v>0</v>
      </c>
      <c r="EO21">
        <v>0</v>
      </c>
      <c r="EP21">
        <v>15</v>
      </c>
      <c r="EQ21">
        <v>10</v>
      </c>
      <c r="ER21">
        <v>10</v>
      </c>
      <c r="ES21">
        <v>10</v>
      </c>
      <c r="ET21">
        <v>15</v>
      </c>
      <c r="EU21">
        <v>10</v>
      </c>
      <c r="EV21">
        <v>20</v>
      </c>
      <c r="EW21">
        <v>10</v>
      </c>
      <c r="EX21">
        <v>5</v>
      </c>
      <c r="EY21">
        <v>20</v>
      </c>
      <c r="EZ21">
        <v>15</v>
      </c>
      <c r="FA21">
        <v>30</v>
      </c>
      <c r="FB21">
        <v>15</v>
      </c>
      <c r="FC21">
        <v>15</v>
      </c>
      <c r="FD21">
        <v>20</v>
      </c>
      <c r="FE21">
        <v>25</v>
      </c>
      <c r="FF21">
        <v>30</v>
      </c>
      <c r="FG21">
        <v>35</v>
      </c>
      <c r="FH21">
        <v>20</v>
      </c>
      <c r="FI21">
        <v>20</v>
      </c>
      <c r="FJ21">
        <v>20</v>
      </c>
      <c r="FK21">
        <v>45</v>
      </c>
      <c r="FL21">
        <v>30</v>
      </c>
      <c r="FM21">
        <v>25</v>
      </c>
      <c r="FN21">
        <v>15</v>
      </c>
      <c r="FO21">
        <v>0</v>
      </c>
      <c r="FP21">
        <v>0</v>
      </c>
      <c r="FQ21">
        <v>5446</v>
      </c>
      <c r="FR21">
        <v>6025</v>
      </c>
      <c r="FS21">
        <v>6544</v>
      </c>
      <c r="FT21">
        <v>6989</v>
      </c>
      <c r="FU21">
        <v>7348</v>
      </c>
      <c r="FV21">
        <v>7680</v>
      </c>
      <c r="FW21">
        <v>7938</v>
      </c>
      <c r="FX21">
        <v>8171</v>
      </c>
      <c r="FY21">
        <v>8439</v>
      </c>
      <c r="FZ21">
        <v>8616</v>
      </c>
      <c r="GA21">
        <v>8825</v>
      </c>
      <c r="GB21">
        <v>8962</v>
      </c>
      <c r="GC21">
        <v>9170</v>
      </c>
      <c r="GD21">
        <v>9270</v>
      </c>
      <c r="GE21">
        <v>9406</v>
      </c>
      <c r="GF21">
        <v>9489</v>
      </c>
      <c r="GG21">
        <v>9538</v>
      </c>
      <c r="GH21">
        <v>9626</v>
      </c>
      <c r="GI21">
        <v>9621</v>
      </c>
      <c r="GJ21">
        <v>9651</v>
      </c>
      <c r="GK21">
        <v>9686</v>
      </c>
      <c r="GL21">
        <v>9712</v>
      </c>
      <c r="GM21">
        <v>9768</v>
      </c>
      <c r="GN21">
        <v>9851</v>
      </c>
      <c r="GO21">
        <v>9899</v>
      </c>
      <c r="GP21">
        <v>9935</v>
      </c>
      <c r="GQ21">
        <v>0</v>
      </c>
      <c r="GR21">
        <v>0</v>
      </c>
      <c r="GS21">
        <v>692</v>
      </c>
      <c r="GT21">
        <v>817</v>
      </c>
      <c r="GU21">
        <v>943</v>
      </c>
      <c r="GV21">
        <v>1081</v>
      </c>
      <c r="GW21">
        <v>1246</v>
      </c>
      <c r="GX21">
        <v>1410</v>
      </c>
      <c r="GY21">
        <v>1580</v>
      </c>
      <c r="GZ21">
        <v>1757</v>
      </c>
      <c r="HA21">
        <v>1926</v>
      </c>
      <c r="HB21">
        <v>2099</v>
      </c>
      <c r="HC21">
        <v>2248</v>
      </c>
      <c r="HD21">
        <v>2425</v>
      </c>
      <c r="HE21">
        <v>2583</v>
      </c>
      <c r="HF21">
        <v>2763</v>
      </c>
      <c r="HG21">
        <v>2924</v>
      </c>
      <c r="HH21">
        <v>3096</v>
      </c>
      <c r="HI21">
        <v>3222</v>
      </c>
      <c r="HJ21">
        <v>3360</v>
      </c>
      <c r="HK21">
        <v>3525</v>
      </c>
      <c r="HL21">
        <v>3634</v>
      </c>
      <c r="HM21">
        <v>3758</v>
      </c>
      <c r="HN21">
        <v>3859</v>
      </c>
      <c r="HO21">
        <v>3950</v>
      </c>
      <c r="HP21">
        <v>4049</v>
      </c>
      <c r="HQ21">
        <v>4114</v>
      </c>
      <c r="HR21">
        <v>4212</v>
      </c>
      <c r="HS21">
        <v>0</v>
      </c>
      <c r="HT21">
        <v>0</v>
      </c>
      <c r="HU21">
        <v>74</v>
      </c>
      <c r="HV21">
        <v>84</v>
      </c>
      <c r="HW21">
        <v>97</v>
      </c>
      <c r="HX21">
        <v>113</v>
      </c>
      <c r="HY21">
        <v>115</v>
      </c>
      <c r="HZ21">
        <v>127</v>
      </c>
      <c r="IA21">
        <v>138</v>
      </c>
      <c r="IB21">
        <v>154</v>
      </c>
      <c r="IC21">
        <v>161</v>
      </c>
      <c r="ID21">
        <v>174</v>
      </c>
      <c r="IE21">
        <v>182</v>
      </c>
      <c r="IF21">
        <v>187</v>
      </c>
      <c r="IG21">
        <v>199</v>
      </c>
      <c r="IH21">
        <v>209</v>
      </c>
      <c r="II21">
        <v>227</v>
      </c>
      <c r="IJ21">
        <v>251</v>
      </c>
      <c r="IK21">
        <v>267</v>
      </c>
      <c r="IL21">
        <v>284</v>
      </c>
      <c r="IM21">
        <v>297</v>
      </c>
      <c r="IN21">
        <v>316</v>
      </c>
      <c r="IO21">
        <v>329</v>
      </c>
      <c r="IP21">
        <v>349</v>
      </c>
      <c r="IQ21">
        <v>367</v>
      </c>
      <c r="IR21">
        <v>382</v>
      </c>
      <c r="IS21">
        <v>396</v>
      </c>
      <c r="IT21">
        <v>415</v>
      </c>
      <c r="IU21">
        <v>0</v>
      </c>
      <c r="IV21">
        <v>0</v>
      </c>
      <c r="IW21">
        <v>3</v>
      </c>
      <c r="IX21">
        <v>0</v>
      </c>
      <c r="IY21">
        <v>1</v>
      </c>
      <c r="IZ21">
        <v>1</v>
      </c>
      <c r="JA21">
        <v>3</v>
      </c>
      <c r="JB21">
        <v>4</v>
      </c>
      <c r="JC21">
        <v>4</v>
      </c>
      <c r="JD21">
        <v>5</v>
      </c>
      <c r="JE21">
        <v>9</v>
      </c>
      <c r="JF21">
        <v>12</v>
      </c>
      <c r="JG21">
        <v>13</v>
      </c>
      <c r="JH21">
        <v>12</v>
      </c>
      <c r="JI21">
        <v>6</v>
      </c>
      <c r="JJ21">
        <v>10</v>
      </c>
      <c r="JK21">
        <v>10</v>
      </c>
      <c r="JL21">
        <v>5</v>
      </c>
      <c r="JM21">
        <v>11</v>
      </c>
      <c r="JN21">
        <v>10</v>
      </c>
      <c r="JO21">
        <v>11</v>
      </c>
      <c r="JP21">
        <v>10</v>
      </c>
      <c r="JQ21">
        <v>17</v>
      </c>
      <c r="JR21">
        <v>15</v>
      </c>
      <c r="JS21">
        <v>17</v>
      </c>
      <c r="JT21">
        <v>19</v>
      </c>
      <c r="JU21">
        <v>16</v>
      </c>
      <c r="JV21">
        <v>23</v>
      </c>
      <c r="JW21">
        <v>0</v>
      </c>
      <c r="JX21">
        <v>0</v>
      </c>
      <c r="JY21">
        <v>0</v>
      </c>
      <c r="JZ21">
        <v>6</v>
      </c>
      <c r="KA21">
        <v>9</v>
      </c>
      <c r="KB21">
        <v>13</v>
      </c>
      <c r="KC21">
        <v>23</v>
      </c>
      <c r="KD21">
        <v>30</v>
      </c>
      <c r="KE21">
        <v>45</v>
      </c>
      <c r="KF21">
        <v>58</v>
      </c>
      <c r="KG21">
        <v>70</v>
      </c>
      <c r="KH21">
        <v>90</v>
      </c>
      <c r="KI21">
        <v>115</v>
      </c>
      <c r="KJ21">
        <v>148</v>
      </c>
      <c r="KK21">
        <v>170</v>
      </c>
      <c r="KL21">
        <v>192</v>
      </c>
      <c r="KM21">
        <v>216</v>
      </c>
      <c r="KN21">
        <v>245</v>
      </c>
      <c r="KO21">
        <v>274</v>
      </c>
      <c r="KP21">
        <v>301</v>
      </c>
      <c r="KQ21">
        <v>328</v>
      </c>
      <c r="KR21">
        <v>364</v>
      </c>
      <c r="KS21">
        <v>397</v>
      </c>
      <c r="KT21">
        <v>447</v>
      </c>
      <c r="KU21">
        <v>481</v>
      </c>
      <c r="KV21">
        <v>509</v>
      </c>
      <c r="KW21">
        <v>557</v>
      </c>
      <c r="KX21">
        <v>599</v>
      </c>
      <c r="KY21">
        <v>0</v>
      </c>
      <c r="KZ21">
        <v>0</v>
      </c>
      <c r="LA21">
        <v>0</v>
      </c>
      <c r="LB21">
        <v>155</v>
      </c>
      <c r="LC21">
        <v>280</v>
      </c>
      <c r="LD21">
        <v>429</v>
      </c>
      <c r="LE21">
        <v>557</v>
      </c>
      <c r="LF21">
        <v>657</v>
      </c>
      <c r="LG21">
        <v>776</v>
      </c>
      <c r="LH21">
        <v>895</v>
      </c>
      <c r="LI21">
        <v>1008</v>
      </c>
      <c r="LJ21">
        <v>1112</v>
      </c>
      <c r="LK21">
        <v>1208</v>
      </c>
      <c r="LL21">
        <v>1305</v>
      </c>
      <c r="LM21">
        <v>1385</v>
      </c>
      <c r="LN21">
        <v>1466</v>
      </c>
      <c r="LO21">
        <v>1562</v>
      </c>
      <c r="LP21">
        <v>1640</v>
      </c>
      <c r="LQ21">
        <v>1733</v>
      </c>
      <c r="LR21">
        <v>1804</v>
      </c>
      <c r="LS21">
        <v>1874</v>
      </c>
      <c r="LT21">
        <v>1935</v>
      </c>
      <c r="LU21">
        <v>2006</v>
      </c>
      <c r="LV21">
        <v>2078</v>
      </c>
      <c r="LW21">
        <v>2170</v>
      </c>
      <c r="LX21">
        <v>2232</v>
      </c>
      <c r="LY21">
        <v>2294</v>
      </c>
      <c r="LZ21">
        <v>2366</v>
      </c>
      <c r="MA21">
        <v>0</v>
      </c>
      <c r="MB21">
        <v>0</v>
      </c>
      <c r="MC21">
        <v>1437</v>
      </c>
      <c r="MD21">
        <v>1530</v>
      </c>
      <c r="ME21">
        <v>1598</v>
      </c>
      <c r="MF21">
        <v>1650</v>
      </c>
      <c r="MG21">
        <v>1721</v>
      </c>
      <c r="MH21">
        <v>1810</v>
      </c>
      <c r="MI21">
        <v>1859</v>
      </c>
      <c r="MJ21">
        <v>1914</v>
      </c>
      <c r="MK21">
        <v>1970</v>
      </c>
      <c r="ML21">
        <v>2045</v>
      </c>
      <c r="MM21">
        <v>2114</v>
      </c>
      <c r="MN21">
        <v>2212</v>
      </c>
      <c r="MO21">
        <v>2283</v>
      </c>
      <c r="MP21">
        <v>2384</v>
      </c>
      <c r="MQ21">
        <v>2481</v>
      </c>
      <c r="MR21">
        <v>2575</v>
      </c>
      <c r="MS21">
        <v>2667</v>
      </c>
      <c r="MT21">
        <v>2750</v>
      </c>
      <c r="MU21">
        <v>2822</v>
      </c>
      <c r="MV21">
        <v>2922</v>
      </c>
      <c r="MW21">
        <v>3024</v>
      </c>
      <c r="MX21">
        <v>3090</v>
      </c>
      <c r="MY21">
        <v>3166</v>
      </c>
      <c r="MZ21">
        <v>3205</v>
      </c>
      <c r="NA21">
        <v>3286</v>
      </c>
      <c r="NB21">
        <v>3411</v>
      </c>
      <c r="NC21">
        <v>0</v>
      </c>
      <c r="ND21">
        <v>0</v>
      </c>
      <c r="NE21">
        <v>0</v>
      </c>
      <c r="NF21">
        <v>31</v>
      </c>
      <c r="NG21">
        <v>65</v>
      </c>
      <c r="NH21">
        <v>103</v>
      </c>
      <c r="NI21">
        <v>143</v>
      </c>
      <c r="NJ21">
        <v>185</v>
      </c>
      <c r="NK21">
        <v>235</v>
      </c>
      <c r="NL21">
        <v>273</v>
      </c>
      <c r="NM21">
        <v>318</v>
      </c>
      <c r="NN21">
        <v>372</v>
      </c>
      <c r="NO21">
        <v>424</v>
      </c>
      <c r="NP21">
        <v>476</v>
      </c>
      <c r="NQ21">
        <v>528</v>
      </c>
      <c r="NR21">
        <v>566</v>
      </c>
      <c r="NS21">
        <v>613</v>
      </c>
      <c r="NT21">
        <v>659</v>
      </c>
      <c r="NU21">
        <v>722</v>
      </c>
      <c r="NV21">
        <v>782</v>
      </c>
      <c r="NW21">
        <v>849</v>
      </c>
      <c r="NX21">
        <v>909</v>
      </c>
      <c r="NY21">
        <v>957</v>
      </c>
      <c r="NZ21">
        <v>1019</v>
      </c>
      <c r="OA21">
        <v>1076</v>
      </c>
      <c r="OB21">
        <v>1138</v>
      </c>
      <c r="OC21">
        <v>1204</v>
      </c>
      <c r="OD21">
        <v>1277</v>
      </c>
      <c r="OE21">
        <v>0</v>
      </c>
      <c r="OF21">
        <v>0</v>
      </c>
      <c r="OG21">
        <v>2107</v>
      </c>
      <c r="OH21">
        <v>2182</v>
      </c>
      <c r="OI21">
        <v>2305</v>
      </c>
      <c r="OJ21">
        <v>2426</v>
      </c>
      <c r="OK21">
        <v>2536</v>
      </c>
      <c r="OL21">
        <v>2636</v>
      </c>
      <c r="OM21">
        <v>2737</v>
      </c>
      <c r="ON21">
        <v>2850</v>
      </c>
      <c r="OO21">
        <v>2987</v>
      </c>
      <c r="OP21">
        <v>3073</v>
      </c>
      <c r="OQ21">
        <v>3169</v>
      </c>
      <c r="OR21">
        <v>3258</v>
      </c>
      <c r="OS21">
        <v>3349</v>
      </c>
      <c r="OT21">
        <v>3457</v>
      </c>
      <c r="OU21">
        <v>3572</v>
      </c>
      <c r="OV21">
        <v>3655</v>
      </c>
      <c r="OW21">
        <v>3761</v>
      </c>
      <c r="OX21">
        <v>3859</v>
      </c>
      <c r="OY21">
        <v>3960</v>
      </c>
      <c r="OZ21">
        <v>4060</v>
      </c>
      <c r="PA21">
        <v>4163</v>
      </c>
      <c r="PB21">
        <v>4231</v>
      </c>
      <c r="PC21">
        <v>4308</v>
      </c>
      <c r="PD21">
        <v>4361</v>
      </c>
      <c r="PE21">
        <v>4382</v>
      </c>
      <c r="PF21">
        <v>4456</v>
      </c>
      <c r="PG21">
        <v>0</v>
      </c>
      <c r="PH21">
        <v>0</v>
      </c>
      <c r="PI21">
        <v>0</v>
      </c>
      <c r="PJ21">
        <v>81</v>
      </c>
      <c r="PK21">
        <v>144</v>
      </c>
      <c r="PL21">
        <v>212</v>
      </c>
      <c r="PM21">
        <v>286</v>
      </c>
      <c r="PN21">
        <v>347</v>
      </c>
      <c r="PO21">
        <v>426</v>
      </c>
      <c r="PP21">
        <v>517</v>
      </c>
      <c r="PQ21">
        <v>605</v>
      </c>
      <c r="PR21">
        <v>694</v>
      </c>
      <c r="PS21">
        <v>773</v>
      </c>
      <c r="PT21">
        <v>877</v>
      </c>
      <c r="PU21">
        <v>966</v>
      </c>
      <c r="PV21">
        <v>1070</v>
      </c>
      <c r="PW21">
        <v>1163</v>
      </c>
      <c r="PX21">
        <v>1290</v>
      </c>
      <c r="PY21">
        <v>1386</v>
      </c>
      <c r="PZ21">
        <v>1495</v>
      </c>
      <c r="QA21">
        <v>1614</v>
      </c>
      <c r="QB21">
        <v>1744</v>
      </c>
      <c r="QC21">
        <v>1882</v>
      </c>
      <c r="QD21">
        <v>2031</v>
      </c>
      <c r="QE21">
        <v>2182</v>
      </c>
      <c r="QF21">
        <v>2331</v>
      </c>
      <c r="QG21">
        <v>2499</v>
      </c>
      <c r="QH21">
        <v>2649</v>
      </c>
      <c r="QI21">
        <v>0</v>
      </c>
      <c r="QJ21">
        <v>0</v>
      </c>
      <c r="QK21">
        <v>7535</v>
      </c>
      <c r="QL21">
        <v>7818</v>
      </c>
      <c r="QM21">
        <v>8072</v>
      </c>
      <c r="QN21">
        <v>8254</v>
      </c>
      <c r="QO21">
        <v>8463</v>
      </c>
      <c r="QP21">
        <v>8622</v>
      </c>
      <c r="QQ21">
        <v>8697</v>
      </c>
      <c r="QR21">
        <v>8815</v>
      </c>
      <c r="QS21">
        <v>8840</v>
      </c>
      <c r="QT21">
        <v>8909</v>
      </c>
      <c r="QU21">
        <v>8975</v>
      </c>
      <c r="QV21">
        <v>9111</v>
      </c>
      <c r="QW21">
        <v>9155</v>
      </c>
      <c r="QX21">
        <v>9182</v>
      </c>
      <c r="QY21">
        <v>9280</v>
      </c>
      <c r="QZ21">
        <v>9348</v>
      </c>
      <c r="RA21">
        <v>9393</v>
      </c>
      <c r="RB21">
        <v>9510</v>
      </c>
      <c r="RC21">
        <v>9588</v>
      </c>
      <c r="RD21">
        <v>9573</v>
      </c>
      <c r="RE21">
        <v>9619</v>
      </c>
      <c r="RF21">
        <v>9628</v>
      </c>
      <c r="RG21">
        <v>9656</v>
      </c>
      <c r="RH21">
        <v>9677</v>
      </c>
      <c r="RI21">
        <v>9668</v>
      </c>
      <c r="RJ21">
        <v>9677</v>
      </c>
      <c r="RK21">
        <v>0</v>
      </c>
      <c r="RL21">
        <v>0</v>
      </c>
      <c r="RM21">
        <v>8383</v>
      </c>
      <c r="RN21">
        <v>8462</v>
      </c>
      <c r="RO21">
        <v>8513</v>
      </c>
      <c r="RP21">
        <v>8453</v>
      </c>
      <c r="RQ21">
        <v>8511</v>
      </c>
      <c r="RR21">
        <v>8588</v>
      </c>
      <c r="RS21">
        <v>8707</v>
      </c>
      <c r="RT21">
        <v>8776</v>
      </c>
      <c r="RU21">
        <v>8867</v>
      </c>
      <c r="RV21">
        <v>8970</v>
      </c>
      <c r="RW21">
        <v>9072</v>
      </c>
      <c r="RX21">
        <v>9102</v>
      </c>
      <c r="RY21">
        <v>9196</v>
      </c>
      <c r="RZ21">
        <v>9261</v>
      </c>
      <c r="SA21">
        <v>9293</v>
      </c>
      <c r="SB21">
        <v>9335</v>
      </c>
      <c r="SC21">
        <v>9409</v>
      </c>
      <c r="SD21">
        <v>9422</v>
      </c>
      <c r="SE21">
        <v>9494</v>
      </c>
      <c r="SF21">
        <v>9529</v>
      </c>
      <c r="SG21">
        <v>9611</v>
      </c>
      <c r="SH21">
        <v>9649</v>
      </c>
      <c r="SI21">
        <v>9693</v>
      </c>
      <c r="SJ21">
        <v>9736</v>
      </c>
      <c r="SK21">
        <v>9797</v>
      </c>
      <c r="SL21">
        <v>9805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625744.47849999997</v>
      </c>
      <c r="SU21">
        <v>627927.74959999998</v>
      </c>
      <c r="SV21">
        <v>627532.99750000006</v>
      </c>
      <c r="SW21">
        <v>629238.25630000001</v>
      </c>
      <c r="SX21">
        <v>623724.20420000004</v>
      </c>
      <c r="SY21">
        <v>620246.60620000004</v>
      </c>
      <c r="SZ21">
        <v>611529.47939999995</v>
      </c>
      <c r="TA21">
        <v>607497.60320000001</v>
      </c>
      <c r="TB21">
        <v>596235.37939999998</v>
      </c>
      <c r="TC21">
        <v>587361.88130000001</v>
      </c>
      <c r="TD21">
        <v>575286.26549999998</v>
      </c>
      <c r="TE21">
        <v>561414.53520000004</v>
      </c>
      <c r="TF21">
        <v>550091.54139999999</v>
      </c>
      <c r="TG21">
        <v>533792.04779999994</v>
      </c>
      <c r="TH21">
        <v>519860.68640000001</v>
      </c>
      <c r="TI21">
        <v>506549.51079999999</v>
      </c>
      <c r="TJ21">
        <v>493115.76199999999</v>
      </c>
      <c r="TK21">
        <v>481513.68770000001</v>
      </c>
      <c r="TL21">
        <v>471461.33380000002</v>
      </c>
      <c r="TM21">
        <v>459959.78360000002</v>
      </c>
      <c r="TN21">
        <v>448186.92580000003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390908.77370000002</v>
      </c>
      <c r="TW21">
        <v>425281.18329999998</v>
      </c>
      <c r="TX21">
        <v>459148.97320000001</v>
      </c>
      <c r="TY21">
        <v>488653.38780000003</v>
      </c>
      <c r="TZ21">
        <v>517034.88339999999</v>
      </c>
      <c r="UA21">
        <v>537608.94830000005</v>
      </c>
      <c r="UB21">
        <v>563047.06640000001</v>
      </c>
      <c r="UC21">
        <v>582264.26690000005</v>
      </c>
      <c r="UD21">
        <v>604699.19799999997</v>
      </c>
      <c r="UE21">
        <v>621296.13410000002</v>
      </c>
      <c r="UF21">
        <v>638682.49080000003</v>
      </c>
      <c r="UG21">
        <v>645315.9057</v>
      </c>
      <c r="UH21">
        <v>653354.49939999997</v>
      </c>
      <c r="UI21">
        <v>665474.63320000004</v>
      </c>
      <c r="UJ21">
        <v>666070.32070000004</v>
      </c>
      <c r="UK21">
        <v>668736.01139999996</v>
      </c>
      <c r="UL21">
        <v>666707.72719999996</v>
      </c>
      <c r="UM21">
        <v>662552.93319999997</v>
      </c>
      <c r="UN21">
        <v>659377.36919999996</v>
      </c>
      <c r="UO21">
        <v>650449.10930000001</v>
      </c>
      <c r="UP21">
        <v>646547.10849999997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325439.48070000001</v>
      </c>
      <c r="UY21">
        <v>343327.33230000001</v>
      </c>
      <c r="UZ21">
        <v>371974.17460000003</v>
      </c>
      <c r="VA21">
        <v>377555.42869999999</v>
      </c>
      <c r="VB21">
        <v>396156.5736</v>
      </c>
      <c r="VC21">
        <v>402301.62030000001</v>
      </c>
      <c r="VD21">
        <v>401314.42979999998</v>
      </c>
      <c r="VE21">
        <v>414628.37609999999</v>
      </c>
      <c r="VF21">
        <v>422780.55619999999</v>
      </c>
      <c r="VG21">
        <v>445817.7464</v>
      </c>
      <c r="VH21">
        <v>478594.81780000002</v>
      </c>
      <c r="VI21">
        <v>494274.61550000001</v>
      </c>
      <c r="VJ21">
        <v>510432.31439999997</v>
      </c>
      <c r="VK21">
        <v>518249.68339999998</v>
      </c>
      <c r="VL21">
        <v>535343.40150000004</v>
      </c>
      <c r="VM21">
        <v>541133.03150000004</v>
      </c>
      <c r="VN21">
        <v>557309.37529999996</v>
      </c>
      <c r="VO21">
        <v>568983.61679999996</v>
      </c>
      <c r="VP21">
        <v>574989.39610000001</v>
      </c>
      <c r="VQ21">
        <v>578701.26780000003</v>
      </c>
      <c r="VR21">
        <v>588803.14350000001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190590.76569999999</v>
      </c>
      <c r="WA21">
        <v>185039.5784</v>
      </c>
      <c r="WB21">
        <v>224562.59510000001</v>
      </c>
      <c r="WC21">
        <v>392439.4866</v>
      </c>
      <c r="WD21">
        <v>508012.28039999999</v>
      </c>
      <c r="WE21">
        <v>534317.12340000004</v>
      </c>
      <c r="WF21">
        <v>478850.29729999998</v>
      </c>
      <c r="WG21">
        <v>232451.60060000001</v>
      </c>
      <c r="WH21">
        <v>376135.27610000002</v>
      </c>
      <c r="WI21">
        <v>365179.87969999999</v>
      </c>
      <c r="WJ21">
        <v>177271.78630000001</v>
      </c>
      <c r="WK21">
        <v>378638.76679999998</v>
      </c>
      <c r="WL21">
        <v>334191.3211</v>
      </c>
      <c r="WM21">
        <v>356903.35259999998</v>
      </c>
      <c r="WN21">
        <v>315007.37209999998</v>
      </c>
      <c r="WO21">
        <v>519915.08020000003</v>
      </c>
      <c r="WP21">
        <v>445386.99040000001</v>
      </c>
      <c r="WQ21">
        <v>490069.82770000002</v>
      </c>
      <c r="WR21">
        <v>531771.94319999998</v>
      </c>
      <c r="WS21">
        <v>434765.00209999998</v>
      </c>
      <c r="WT21">
        <v>606771.5442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24000000</v>
      </c>
      <c r="ZG21">
        <v>23900000</v>
      </c>
      <c r="ZH21">
        <v>23900000</v>
      </c>
      <c r="ZI21">
        <v>23900000</v>
      </c>
      <c r="ZJ21">
        <v>24100000</v>
      </c>
      <c r="ZK21">
        <v>24200000</v>
      </c>
      <c r="ZL21">
        <v>24600000</v>
      </c>
      <c r="ZM21">
        <v>24600000</v>
      </c>
      <c r="ZN21">
        <v>24900000</v>
      </c>
      <c r="ZO21">
        <v>25200000</v>
      </c>
      <c r="ZP21">
        <v>25400000</v>
      </c>
      <c r="ZQ21">
        <v>25500000</v>
      </c>
      <c r="ZR21">
        <v>25600000</v>
      </c>
      <c r="ZS21">
        <v>25500000</v>
      </c>
      <c r="ZT21">
        <v>25600000</v>
      </c>
      <c r="ZU21">
        <v>25700000</v>
      </c>
      <c r="ZV21">
        <v>25500000</v>
      </c>
      <c r="ZW21">
        <v>25400000</v>
      </c>
      <c r="ZX21">
        <v>25000000</v>
      </c>
      <c r="ZY21">
        <v>24800000</v>
      </c>
      <c r="ZZ21">
        <v>25000000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8240000</v>
      </c>
      <c r="ABK21">
        <v>8310000</v>
      </c>
      <c r="ABL21">
        <v>8400000</v>
      </c>
      <c r="ABM21">
        <v>8550000</v>
      </c>
      <c r="ABN21">
        <v>8540000</v>
      </c>
      <c r="ABO21">
        <v>8550000</v>
      </c>
      <c r="ABP21">
        <v>8530000</v>
      </c>
      <c r="ABQ21">
        <v>8510000</v>
      </c>
      <c r="ABR21">
        <v>8530000</v>
      </c>
      <c r="ABS21">
        <v>8560000</v>
      </c>
      <c r="ABT21">
        <v>8500000</v>
      </c>
      <c r="ABU21">
        <v>8490000</v>
      </c>
      <c r="ABV21">
        <v>8460000</v>
      </c>
      <c r="ABW21">
        <v>8430000</v>
      </c>
      <c r="ABX21">
        <v>8390000</v>
      </c>
      <c r="ABY21">
        <v>8350000</v>
      </c>
      <c r="ABZ21">
        <v>8240000</v>
      </c>
      <c r="ACA21">
        <v>8150000</v>
      </c>
      <c r="ACB21">
        <v>8010000</v>
      </c>
      <c r="ACC21">
        <v>7810000</v>
      </c>
      <c r="ACD21">
        <v>7710000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3060000</v>
      </c>
      <c r="ADO21">
        <v>3000000</v>
      </c>
      <c r="ADP21">
        <v>2950000</v>
      </c>
      <c r="ADQ21">
        <v>2880000</v>
      </c>
      <c r="ADR21">
        <v>2810000</v>
      </c>
      <c r="ADS21">
        <v>2750000</v>
      </c>
      <c r="ADT21">
        <v>2710000</v>
      </c>
      <c r="ADU21">
        <v>2650000</v>
      </c>
      <c r="ADV21">
        <v>2580000</v>
      </c>
      <c r="ADW21">
        <v>2530000</v>
      </c>
      <c r="ADX21">
        <v>2470000</v>
      </c>
      <c r="ADY21">
        <v>2410000</v>
      </c>
      <c r="ADZ21">
        <v>2370000</v>
      </c>
      <c r="AEA21">
        <v>2320000</v>
      </c>
      <c r="AEB21">
        <v>2250000</v>
      </c>
      <c r="AEC21">
        <v>2190000</v>
      </c>
      <c r="AED21">
        <v>2130000</v>
      </c>
      <c r="AEE21">
        <v>2080000</v>
      </c>
      <c r="AEF21">
        <v>2020000</v>
      </c>
      <c r="AEG21">
        <v>1960000</v>
      </c>
      <c r="AEH21">
        <v>1900000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12300000</v>
      </c>
      <c r="AEQ21">
        <v>12100000</v>
      </c>
      <c r="AER21">
        <v>11900000</v>
      </c>
      <c r="AES21">
        <v>11600000</v>
      </c>
      <c r="AET21">
        <v>11400000</v>
      </c>
      <c r="AEU21">
        <v>11200000</v>
      </c>
      <c r="AEV21">
        <v>10900000</v>
      </c>
      <c r="AEW21">
        <v>10700000</v>
      </c>
      <c r="AEX21">
        <v>10500000</v>
      </c>
      <c r="AEY21">
        <v>10200000</v>
      </c>
      <c r="AEZ21">
        <v>9960000</v>
      </c>
      <c r="AFA21">
        <v>9750000</v>
      </c>
      <c r="AFB21">
        <v>9480000</v>
      </c>
      <c r="AFC21">
        <v>9270000</v>
      </c>
      <c r="AFD21">
        <v>9040000</v>
      </c>
      <c r="AFE21">
        <v>8850000</v>
      </c>
      <c r="AFF21">
        <v>8620000</v>
      </c>
      <c r="AFG21">
        <v>8410000</v>
      </c>
      <c r="AFH21">
        <v>8200000</v>
      </c>
      <c r="AFI21">
        <v>8010000</v>
      </c>
      <c r="AFJ21">
        <v>7790000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229.67189859999999</v>
      </c>
      <c r="AGU21">
        <v>249.8668318</v>
      </c>
      <c r="AGV21">
        <v>269.76528409999997</v>
      </c>
      <c r="AGW21">
        <v>287.10010840000001</v>
      </c>
      <c r="AGX21">
        <v>303.77518049999998</v>
      </c>
      <c r="AGY21">
        <v>315.86312750000002</v>
      </c>
      <c r="AGZ21">
        <v>330.80886750000002</v>
      </c>
      <c r="AHA21">
        <v>342.0996116</v>
      </c>
      <c r="AHB21">
        <v>355.2808794</v>
      </c>
      <c r="AHC21">
        <v>365.03213099999999</v>
      </c>
      <c r="AHD21">
        <v>375.24719349999998</v>
      </c>
      <c r="AHE21">
        <v>379.14454519999998</v>
      </c>
      <c r="AHF21">
        <v>383.8674863</v>
      </c>
      <c r="AHG21">
        <v>390.9884677</v>
      </c>
      <c r="AHH21">
        <v>391.33845400000001</v>
      </c>
      <c r="AHI21">
        <v>392.90463579999999</v>
      </c>
      <c r="AHJ21">
        <v>391.71295149999997</v>
      </c>
      <c r="AHK21">
        <v>389.27187190000001</v>
      </c>
      <c r="AHL21">
        <v>387.40612249999998</v>
      </c>
      <c r="AHM21">
        <v>382.16047300000002</v>
      </c>
      <c r="AHN21">
        <v>379.86791779999999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22.906384809999999</v>
      </c>
      <c r="AHW21">
        <v>24.165439209999999</v>
      </c>
      <c r="AHX21">
        <v>26.181775980000001</v>
      </c>
      <c r="AHY21">
        <v>26.574618170000001</v>
      </c>
      <c r="AHZ21">
        <v>27.883878429999999</v>
      </c>
      <c r="AIA21">
        <v>28.31640372</v>
      </c>
      <c r="AIB21">
        <v>28.24691932</v>
      </c>
      <c r="AIC21">
        <v>29.18403481</v>
      </c>
      <c r="AID21">
        <v>29.757834200000001</v>
      </c>
      <c r="AIE21">
        <v>31.379329970000001</v>
      </c>
      <c r="AIF21">
        <v>33.686377069999999</v>
      </c>
      <c r="AIG21">
        <v>34.790015390000001</v>
      </c>
      <c r="AIH21">
        <v>35.927291259999997</v>
      </c>
      <c r="AII21">
        <v>36.477524629999998</v>
      </c>
      <c r="AIJ21">
        <v>37.68068315</v>
      </c>
      <c r="AIK21">
        <v>38.088192079999999</v>
      </c>
      <c r="AIL21">
        <v>39.22678028</v>
      </c>
      <c r="AIM21">
        <v>40.048483500000003</v>
      </c>
      <c r="AIN21">
        <v>40.471206309999999</v>
      </c>
      <c r="AIO21">
        <v>40.732470130000003</v>
      </c>
      <c r="AIP21">
        <v>41.443500800000002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1.277156143</v>
      </c>
      <c r="AIY21">
        <v>1.2399574200000001</v>
      </c>
      <c r="AIZ21">
        <v>1.5048026940000001</v>
      </c>
      <c r="AJA21">
        <v>2.629752281</v>
      </c>
      <c r="AJB21">
        <v>3.4042100729999998</v>
      </c>
      <c r="AJC21">
        <v>3.5804798500000001</v>
      </c>
      <c r="AJD21">
        <v>3.2087944880000001</v>
      </c>
      <c r="AJE21">
        <v>1.557667227</v>
      </c>
      <c r="AJF21">
        <v>2.520497132</v>
      </c>
      <c r="AJG21">
        <v>2.4470845940000001</v>
      </c>
      <c r="AJH21">
        <v>1.1879051430000001</v>
      </c>
      <c r="AJI21">
        <v>2.53727312</v>
      </c>
      <c r="AJJ21">
        <v>2.2394290560000001</v>
      </c>
      <c r="AJK21">
        <v>2.3916232630000001</v>
      </c>
      <c r="AJL21">
        <v>2.1108766669999999</v>
      </c>
      <c r="AJM21">
        <v>3.4839711979999999</v>
      </c>
      <c r="AJN21">
        <v>2.984555566</v>
      </c>
      <c r="AJO21">
        <v>3.283976998</v>
      </c>
      <c r="AJP21">
        <v>3.5634244989999999</v>
      </c>
      <c r="AJQ21">
        <v>2.9133772090000001</v>
      </c>
      <c r="AJR21">
        <v>4.0659997450000001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70.494844979999996</v>
      </c>
      <c r="AKA21">
        <v>230.77954550000001</v>
      </c>
      <c r="AKB21">
        <v>211.9032138</v>
      </c>
      <c r="AKC21">
        <v>151.4693556</v>
      </c>
      <c r="AKD21">
        <v>274.13565519999997</v>
      </c>
      <c r="AKE21">
        <v>382.66581120000001</v>
      </c>
      <c r="AKF21">
        <v>449.184372</v>
      </c>
      <c r="AKG21">
        <v>258.9208716</v>
      </c>
      <c r="AKH21">
        <v>270.43169769999997</v>
      </c>
      <c r="AKI21">
        <v>267.00921269999998</v>
      </c>
      <c r="AKJ21">
        <v>357.82270210000001</v>
      </c>
      <c r="AKK21">
        <v>311.45746229999997</v>
      </c>
      <c r="AKL21">
        <v>253.987762</v>
      </c>
      <c r="AKM21">
        <v>252.87398440000001</v>
      </c>
      <c r="AKN21">
        <v>351.44699329999997</v>
      </c>
      <c r="AKO21">
        <v>344.39204410000002</v>
      </c>
      <c r="AKP21">
        <v>510.49824999999998</v>
      </c>
      <c r="AKQ21">
        <v>300.93371189999999</v>
      </c>
      <c r="AKR21">
        <v>217.04262660000001</v>
      </c>
      <c r="AKS21">
        <v>388.41987990000001</v>
      </c>
      <c r="AKT21">
        <v>289.32553760000002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128.47976840000001</v>
      </c>
      <c r="AME21">
        <v>128.11451450000001</v>
      </c>
      <c r="AMF21">
        <v>128.06299490000001</v>
      </c>
      <c r="AMG21">
        <v>127.9707521</v>
      </c>
      <c r="AMH21">
        <v>128.97352910000001</v>
      </c>
      <c r="AMI21">
        <v>129.44194490000001</v>
      </c>
      <c r="AMJ21">
        <v>131.49763580000001</v>
      </c>
      <c r="AMK21">
        <v>131.76543760000001</v>
      </c>
      <c r="AML21">
        <v>133.58713130000001</v>
      </c>
      <c r="AMM21">
        <v>134.9733143</v>
      </c>
      <c r="AMN21">
        <v>136.00696719999999</v>
      </c>
      <c r="AMO21">
        <v>136.76334489999999</v>
      </c>
      <c r="AMP21">
        <v>136.91220580000001</v>
      </c>
      <c r="AMQ21">
        <v>136.40467599999999</v>
      </c>
      <c r="AMR21">
        <v>137.12455650000001</v>
      </c>
      <c r="AMS21">
        <v>137.77790809999999</v>
      </c>
      <c r="AMT21">
        <v>136.68443260000001</v>
      </c>
      <c r="AMU21">
        <v>135.9672334</v>
      </c>
      <c r="AMV21">
        <v>133.6331357</v>
      </c>
      <c r="AMW21">
        <v>133.01985189999999</v>
      </c>
      <c r="AMX21">
        <v>134.05820360000001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348.85628639999999</v>
      </c>
      <c r="ANG21">
        <v>346.66743630000002</v>
      </c>
      <c r="ANH21">
        <v>225.7019847</v>
      </c>
      <c r="ANI21">
        <v>292.33192029999998</v>
      </c>
      <c r="ANJ21">
        <v>234.6441883</v>
      </c>
      <c r="ANK21">
        <v>246.9908968</v>
      </c>
      <c r="ANL21">
        <v>263.07790799999998</v>
      </c>
      <c r="ANM21">
        <v>271.87061929999999</v>
      </c>
      <c r="ANN21">
        <v>169.826155</v>
      </c>
      <c r="ANO21">
        <v>198.33291130000001</v>
      </c>
      <c r="ANP21">
        <v>168.1689251</v>
      </c>
      <c r="ANQ21">
        <v>224.61317690000001</v>
      </c>
      <c r="ANR21">
        <v>211.44810140000001</v>
      </c>
      <c r="ANS21">
        <v>210.6524307</v>
      </c>
      <c r="ANT21">
        <v>210.95153980000001</v>
      </c>
      <c r="ANU21">
        <v>140.1303532</v>
      </c>
      <c r="ANV21">
        <v>144.27926020000001</v>
      </c>
      <c r="ANW21">
        <v>162.12546230000001</v>
      </c>
      <c r="ANX21">
        <v>171.21833710000001</v>
      </c>
      <c r="ANY21">
        <v>195.44398839999999</v>
      </c>
      <c r="ANZ21">
        <v>180.38355110000001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70.34580527</v>
      </c>
      <c r="AOI21">
        <v>70.913736990000004</v>
      </c>
      <c r="AOJ21">
        <v>71.690764259999995</v>
      </c>
      <c r="AOK21">
        <v>72.948496969999994</v>
      </c>
      <c r="AOL21">
        <v>72.862901429999994</v>
      </c>
      <c r="AOM21">
        <v>72.950607910000002</v>
      </c>
      <c r="AON21">
        <v>72.814945929999993</v>
      </c>
      <c r="AOO21">
        <v>72.668697190000003</v>
      </c>
      <c r="AOP21">
        <v>72.827328890000004</v>
      </c>
      <c r="AOQ21">
        <v>73.058243669999996</v>
      </c>
      <c r="AOR21">
        <v>72.578490909999999</v>
      </c>
      <c r="AOS21">
        <v>72.508122749999998</v>
      </c>
      <c r="AOT21">
        <v>72.230543330000003</v>
      </c>
      <c r="AOU21">
        <v>71.962139089999994</v>
      </c>
      <c r="AOV21">
        <v>71.630451289999996</v>
      </c>
      <c r="AOW21">
        <v>71.308424290000005</v>
      </c>
      <c r="AOX21">
        <v>70.362332800000004</v>
      </c>
      <c r="AOY21">
        <v>69.556172239999995</v>
      </c>
      <c r="AOZ21">
        <v>68.361068399999994</v>
      </c>
      <c r="APA21">
        <v>66.689567890000006</v>
      </c>
      <c r="APB21">
        <v>65.840555699999996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536.79917109999997</v>
      </c>
      <c r="APK21">
        <v>789.30091370000002</v>
      </c>
      <c r="APL21">
        <v>820.43906270000002</v>
      </c>
      <c r="APM21">
        <v>811.51710579999997</v>
      </c>
      <c r="APN21">
        <v>779.07064830000002</v>
      </c>
      <c r="APO21">
        <v>708.94232350000004</v>
      </c>
      <c r="APP21">
        <v>857.65376619999995</v>
      </c>
      <c r="APQ21">
        <v>646.34238519999997</v>
      </c>
      <c r="APR21">
        <v>820.28271159999997</v>
      </c>
      <c r="APS21">
        <v>720.06387649999999</v>
      </c>
      <c r="APT21">
        <v>846.23592699999995</v>
      </c>
      <c r="APU21">
        <v>617.40717050000001</v>
      </c>
      <c r="APV21">
        <v>772.09473279999997</v>
      </c>
      <c r="APW21">
        <v>690.75812099999996</v>
      </c>
      <c r="APX21">
        <v>809.06583409999996</v>
      </c>
      <c r="APY21">
        <v>815.35642889999997</v>
      </c>
      <c r="APZ21">
        <v>825.77221840000004</v>
      </c>
      <c r="AQA21">
        <v>804.7654804</v>
      </c>
      <c r="AQB21">
        <v>734.74782740000001</v>
      </c>
      <c r="AQC21">
        <v>826.74788330000001</v>
      </c>
      <c r="AQD21">
        <v>739.25035160000004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97.767897989999994</v>
      </c>
      <c r="ARO21">
        <v>96.235556470000006</v>
      </c>
      <c r="ARP21">
        <v>94.173000369999997</v>
      </c>
      <c r="ARQ21">
        <v>92.378153380000001</v>
      </c>
      <c r="ARR21">
        <v>90.729347259999997</v>
      </c>
      <c r="ARS21">
        <v>89.088400199999995</v>
      </c>
      <c r="ART21">
        <v>86.77961621</v>
      </c>
      <c r="ARU21">
        <v>85.122159289999999</v>
      </c>
      <c r="ARV21">
        <v>83.227016939999999</v>
      </c>
      <c r="ARW21">
        <v>81.082131500000003</v>
      </c>
      <c r="ARX21">
        <v>79.076295819999999</v>
      </c>
      <c r="ARY21">
        <v>77.381695089999994</v>
      </c>
      <c r="ARZ21">
        <v>75.231660160000004</v>
      </c>
      <c r="ASA21">
        <v>73.598599179999994</v>
      </c>
      <c r="ASB21">
        <v>71.718372110000004</v>
      </c>
      <c r="ASC21">
        <v>70.228670820000005</v>
      </c>
      <c r="ASD21">
        <v>68.45275839</v>
      </c>
      <c r="ASE21">
        <v>66.762045580000006</v>
      </c>
      <c r="ASF21">
        <v>65.105062880000006</v>
      </c>
      <c r="ASG21">
        <v>63.604827749999998</v>
      </c>
      <c r="ASH21">
        <v>61.802685390000001</v>
      </c>
    </row>
    <row r="22" spans="1:1178" x14ac:dyDescent="0.25">
      <c r="A22">
        <v>18</v>
      </c>
      <c r="C22">
        <v>0</v>
      </c>
      <c r="D22">
        <v>0</v>
      </c>
      <c r="E22">
        <v>0</v>
      </c>
      <c r="F22">
        <v>161</v>
      </c>
      <c r="G22">
        <v>175</v>
      </c>
      <c r="H22">
        <v>158</v>
      </c>
      <c r="I22">
        <v>171</v>
      </c>
      <c r="J22">
        <v>166</v>
      </c>
      <c r="K22">
        <v>179</v>
      </c>
      <c r="L22">
        <v>170</v>
      </c>
      <c r="M22">
        <v>164</v>
      </c>
      <c r="N22">
        <v>189</v>
      </c>
      <c r="O22">
        <v>198</v>
      </c>
      <c r="P22">
        <v>180</v>
      </c>
      <c r="Q22">
        <v>181</v>
      </c>
      <c r="R22">
        <v>190</v>
      </c>
      <c r="S22">
        <v>193</v>
      </c>
      <c r="T22">
        <v>219</v>
      </c>
      <c r="U22">
        <v>185</v>
      </c>
      <c r="V22">
        <v>183</v>
      </c>
      <c r="W22">
        <v>174</v>
      </c>
      <c r="X22">
        <v>207</v>
      </c>
      <c r="Y22">
        <v>206</v>
      </c>
      <c r="Z22">
        <v>167</v>
      </c>
      <c r="AA22">
        <v>204</v>
      </c>
      <c r="AB22">
        <v>188</v>
      </c>
      <c r="AC22">
        <v>172</v>
      </c>
      <c r="AD22">
        <v>181</v>
      </c>
      <c r="AE22">
        <v>0</v>
      </c>
      <c r="AF22">
        <v>0</v>
      </c>
      <c r="AG22">
        <v>0</v>
      </c>
      <c r="AH22">
        <v>72</v>
      </c>
      <c r="AI22">
        <v>72</v>
      </c>
      <c r="AJ22">
        <v>60</v>
      </c>
      <c r="AK22">
        <v>80</v>
      </c>
      <c r="AL22">
        <v>81</v>
      </c>
      <c r="AM22">
        <v>77</v>
      </c>
      <c r="AN22">
        <v>90</v>
      </c>
      <c r="AO22">
        <v>79</v>
      </c>
      <c r="AP22">
        <v>81</v>
      </c>
      <c r="AQ22">
        <v>80</v>
      </c>
      <c r="AR22">
        <v>83</v>
      </c>
      <c r="AS22">
        <v>92</v>
      </c>
      <c r="AT22">
        <v>81</v>
      </c>
      <c r="AU22">
        <v>120</v>
      </c>
      <c r="AV22">
        <v>102</v>
      </c>
      <c r="AW22">
        <v>96</v>
      </c>
      <c r="AX22">
        <v>110</v>
      </c>
      <c r="AY22">
        <v>99</v>
      </c>
      <c r="AZ22">
        <v>114</v>
      </c>
      <c r="BA22">
        <v>95</v>
      </c>
      <c r="BB22">
        <v>107</v>
      </c>
      <c r="BC22">
        <v>115</v>
      </c>
      <c r="BD22">
        <v>105</v>
      </c>
      <c r="BE22">
        <v>128</v>
      </c>
      <c r="BF22">
        <v>116</v>
      </c>
      <c r="BG22">
        <v>0</v>
      </c>
      <c r="BH22">
        <v>0</v>
      </c>
      <c r="BI22">
        <v>0</v>
      </c>
      <c r="BJ22">
        <v>136</v>
      </c>
      <c r="BK22">
        <v>120</v>
      </c>
      <c r="BL22">
        <v>148</v>
      </c>
      <c r="BM22">
        <v>132</v>
      </c>
      <c r="BN22">
        <v>148</v>
      </c>
      <c r="BO22">
        <v>140</v>
      </c>
      <c r="BP22">
        <v>135</v>
      </c>
      <c r="BQ22">
        <v>133</v>
      </c>
      <c r="BR22">
        <v>121</v>
      </c>
      <c r="BS22">
        <v>106</v>
      </c>
      <c r="BT22">
        <v>130</v>
      </c>
      <c r="BU22">
        <v>133</v>
      </c>
      <c r="BV22">
        <v>120</v>
      </c>
      <c r="BW22">
        <v>115</v>
      </c>
      <c r="BX22">
        <v>124</v>
      </c>
      <c r="BY22">
        <v>116</v>
      </c>
      <c r="BZ22">
        <v>120</v>
      </c>
      <c r="CA22">
        <v>119</v>
      </c>
      <c r="CB22">
        <v>126</v>
      </c>
      <c r="CC22">
        <v>134</v>
      </c>
      <c r="CD22">
        <v>98</v>
      </c>
      <c r="CE22">
        <v>124</v>
      </c>
      <c r="CF22">
        <v>118</v>
      </c>
      <c r="CG22">
        <v>135</v>
      </c>
      <c r="CH22">
        <v>130</v>
      </c>
      <c r="CI22">
        <v>0</v>
      </c>
      <c r="CJ22">
        <v>0</v>
      </c>
      <c r="CK22">
        <v>0</v>
      </c>
      <c r="CL22">
        <v>28</v>
      </c>
      <c r="CM22">
        <v>35</v>
      </c>
      <c r="CN22">
        <v>33</v>
      </c>
      <c r="CO22">
        <v>46</v>
      </c>
      <c r="CP22">
        <v>49</v>
      </c>
      <c r="CQ22">
        <v>40</v>
      </c>
      <c r="CR22">
        <v>34</v>
      </c>
      <c r="CS22">
        <v>38</v>
      </c>
      <c r="CT22">
        <v>31</v>
      </c>
      <c r="CU22">
        <v>38</v>
      </c>
      <c r="CV22">
        <v>31</v>
      </c>
      <c r="CW22">
        <v>33</v>
      </c>
      <c r="CX22">
        <v>21</v>
      </c>
      <c r="CY22">
        <v>36</v>
      </c>
      <c r="CZ22">
        <v>31</v>
      </c>
      <c r="DA22">
        <v>28</v>
      </c>
      <c r="DB22">
        <v>31</v>
      </c>
      <c r="DC22">
        <v>28</v>
      </c>
      <c r="DD22">
        <v>31</v>
      </c>
      <c r="DE22">
        <v>31</v>
      </c>
      <c r="DF22">
        <v>38</v>
      </c>
      <c r="DG22">
        <v>28</v>
      </c>
      <c r="DH22">
        <v>35</v>
      </c>
      <c r="DI22">
        <v>37</v>
      </c>
      <c r="DJ22">
        <v>29</v>
      </c>
      <c r="DK22">
        <v>0</v>
      </c>
      <c r="DL22">
        <v>0</v>
      </c>
      <c r="DM22">
        <v>0</v>
      </c>
      <c r="DN22">
        <v>1</v>
      </c>
      <c r="DO22">
        <v>2</v>
      </c>
      <c r="DP22">
        <v>0</v>
      </c>
      <c r="DQ22">
        <v>3</v>
      </c>
      <c r="DR22">
        <v>3</v>
      </c>
      <c r="DS22">
        <v>3</v>
      </c>
      <c r="DT22">
        <v>3</v>
      </c>
      <c r="DU22">
        <v>1</v>
      </c>
      <c r="DV22">
        <v>1</v>
      </c>
      <c r="DW22">
        <v>1</v>
      </c>
      <c r="DX22">
        <v>8</v>
      </c>
      <c r="DY22">
        <v>1</v>
      </c>
      <c r="DZ22">
        <v>4</v>
      </c>
      <c r="EA22">
        <v>3</v>
      </c>
      <c r="EB22">
        <v>4</v>
      </c>
      <c r="EC22">
        <v>5</v>
      </c>
      <c r="ED22">
        <v>10</v>
      </c>
      <c r="EE22">
        <v>4</v>
      </c>
      <c r="EF22">
        <v>1</v>
      </c>
      <c r="EG22">
        <v>3</v>
      </c>
      <c r="EH22">
        <v>10</v>
      </c>
      <c r="EI22">
        <v>5</v>
      </c>
      <c r="EJ22">
        <v>2</v>
      </c>
      <c r="EK22">
        <v>1</v>
      </c>
      <c r="EL22">
        <v>2</v>
      </c>
      <c r="EM22">
        <v>0</v>
      </c>
      <c r="EN22">
        <v>0</v>
      </c>
      <c r="EO22">
        <v>0</v>
      </c>
      <c r="EP22">
        <v>15</v>
      </c>
      <c r="EQ22">
        <v>10</v>
      </c>
      <c r="ER22">
        <v>10</v>
      </c>
      <c r="ES22">
        <v>10</v>
      </c>
      <c r="ET22">
        <v>15</v>
      </c>
      <c r="EU22">
        <v>10</v>
      </c>
      <c r="EV22">
        <v>20</v>
      </c>
      <c r="EW22">
        <v>10</v>
      </c>
      <c r="EX22">
        <v>5</v>
      </c>
      <c r="EY22">
        <v>10</v>
      </c>
      <c r="EZ22">
        <v>15</v>
      </c>
      <c r="FA22">
        <v>25</v>
      </c>
      <c r="FB22">
        <v>10</v>
      </c>
      <c r="FC22">
        <v>15</v>
      </c>
      <c r="FD22">
        <v>10</v>
      </c>
      <c r="FE22">
        <v>25</v>
      </c>
      <c r="FF22">
        <v>25</v>
      </c>
      <c r="FG22">
        <v>35</v>
      </c>
      <c r="FH22">
        <v>10</v>
      </c>
      <c r="FI22">
        <v>20</v>
      </c>
      <c r="FJ22">
        <v>25</v>
      </c>
      <c r="FK22">
        <v>35</v>
      </c>
      <c r="FL22">
        <v>30</v>
      </c>
      <c r="FM22">
        <v>20</v>
      </c>
      <c r="FN22">
        <v>10</v>
      </c>
      <c r="FO22">
        <v>0</v>
      </c>
      <c r="FP22">
        <v>0</v>
      </c>
      <c r="FQ22">
        <v>6305</v>
      </c>
      <c r="FR22">
        <v>6965</v>
      </c>
      <c r="FS22">
        <v>7540</v>
      </c>
      <c r="FT22">
        <v>8061</v>
      </c>
      <c r="FU22">
        <v>8422</v>
      </c>
      <c r="FV22">
        <v>8721</v>
      </c>
      <c r="FW22">
        <v>8978</v>
      </c>
      <c r="FX22">
        <v>9194</v>
      </c>
      <c r="FY22">
        <v>9363</v>
      </c>
      <c r="FZ22">
        <v>9562</v>
      </c>
      <c r="GA22">
        <v>9724</v>
      </c>
      <c r="GB22">
        <v>9851</v>
      </c>
      <c r="GC22">
        <v>9978</v>
      </c>
      <c r="GD22">
        <v>10080</v>
      </c>
      <c r="GE22">
        <v>10210</v>
      </c>
      <c r="GF22">
        <v>10277</v>
      </c>
      <c r="GG22">
        <v>10334</v>
      </c>
      <c r="GH22">
        <v>10444</v>
      </c>
      <c r="GI22">
        <v>10477</v>
      </c>
      <c r="GJ22">
        <v>10425</v>
      </c>
      <c r="GK22">
        <v>10444</v>
      </c>
      <c r="GL22">
        <v>10506</v>
      </c>
      <c r="GM22">
        <v>10530</v>
      </c>
      <c r="GN22">
        <v>10583</v>
      </c>
      <c r="GO22">
        <v>10554</v>
      </c>
      <c r="GP22">
        <v>10560</v>
      </c>
      <c r="GQ22">
        <v>0</v>
      </c>
      <c r="GR22">
        <v>0</v>
      </c>
      <c r="GS22">
        <v>920</v>
      </c>
      <c r="GT22">
        <v>1032</v>
      </c>
      <c r="GU22">
        <v>1141</v>
      </c>
      <c r="GV22">
        <v>1248</v>
      </c>
      <c r="GW22">
        <v>1388</v>
      </c>
      <c r="GX22">
        <v>1535</v>
      </c>
      <c r="GY22">
        <v>1682</v>
      </c>
      <c r="GZ22">
        <v>1862</v>
      </c>
      <c r="HA22">
        <v>2014</v>
      </c>
      <c r="HB22">
        <v>2128</v>
      </c>
      <c r="HC22">
        <v>2224</v>
      </c>
      <c r="HD22">
        <v>2346</v>
      </c>
      <c r="HE22">
        <v>2450</v>
      </c>
      <c r="HF22">
        <v>2584</v>
      </c>
      <c r="HG22">
        <v>2709</v>
      </c>
      <c r="HH22">
        <v>2842</v>
      </c>
      <c r="HI22">
        <v>2961</v>
      </c>
      <c r="HJ22">
        <v>3063</v>
      </c>
      <c r="HK22">
        <v>3165</v>
      </c>
      <c r="HL22">
        <v>3222</v>
      </c>
      <c r="HM22">
        <v>3312</v>
      </c>
      <c r="HN22">
        <v>3368</v>
      </c>
      <c r="HO22">
        <v>3460</v>
      </c>
      <c r="HP22">
        <v>3495</v>
      </c>
      <c r="HQ22">
        <v>3586</v>
      </c>
      <c r="HR22">
        <v>3670</v>
      </c>
      <c r="HS22">
        <v>0</v>
      </c>
      <c r="HT22">
        <v>0</v>
      </c>
      <c r="HU22">
        <v>67</v>
      </c>
      <c r="HV22">
        <v>85</v>
      </c>
      <c r="HW22">
        <v>98</v>
      </c>
      <c r="HX22">
        <v>116</v>
      </c>
      <c r="HY22">
        <v>124</v>
      </c>
      <c r="HZ22">
        <v>136</v>
      </c>
      <c r="IA22">
        <v>160</v>
      </c>
      <c r="IB22">
        <v>177</v>
      </c>
      <c r="IC22">
        <v>206</v>
      </c>
      <c r="ID22">
        <v>227</v>
      </c>
      <c r="IE22">
        <v>246</v>
      </c>
      <c r="IF22">
        <v>258</v>
      </c>
      <c r="IG22">
        <v>287</v>
      </c>
      <c r="IH22">
        <v>300</v>
      </c>
      <c r="II22">
        <v>318</v>
      </c>
      <c r="IJ22">
        <v>324</v>
      </c>
      <c r="IK22">
        <v>347</v>
      </c>
      <c r="IL22">
        <v>380</v>
      </c>
      <c r="IM22">
        <v>412</v>
      </c>
      <c r="IN22">
        <v>443</v>
      </c>
      <c r="IO22">
        <v>457</v>
      </c>
      <c r="IP22">
        <v>486</v>
      </c>
      <c r="IQ22">
        <v>508</v>
      </c>
      <c r="IR22">
        <v>519</v>
      </c>
      <c r="IS22">
        <v>535</v>
      </c>
      <c r="IT22">
        <v>537</v>
      </c>
      <c r="IU22">
        <v>0</v>
      </c>
      <c r="IV22">
        <v>0</v>
      </c>
      <c r="IW22">
        <v>3</v>
      </c>
      <c r="IX22">
        <v>3</v>
      </c>
      <c r="IY22">
        <v>4</v>
      </c>
      <c r="IZ22">
        <v>2</v>
      </c>
      <c r="JA22">
        <v>3</v>
      </c>
      <c r="JB22">
        <v>4</v>
      </c>
      <c r="JC22">
        <v>4</v>
      </c>
      <c r="JD22">
        <v>4</v>
      </c>
      <c r="JE22">
        <v>6</v>
      </c>
      <c r="JF22">
        <v>5</v>
      </c>
      <c r="JG22">
        <v>3</v>
      </c>
      <c r="JH22">
        <v>4</v>
      </c>
      <c r="JI22">
        <v>9</v>
      </c>
      <c r="JJ22">
        <v>12</v>
      </c>
      <c r="JK22">
        <v>6</v>
      </c>
      <c r="JL22">
        <v>9</v>
      </c>
      <c r="JM22">
        <v>7</v>
      </c>
      <c r="JN22">
        <v>5</v>
      </c>
      <c r="JO22">
        <v>8</v>
      </c>
      <c r="JP22">
        <v>11</v>
      </c>
      <c r="JQ22">
        <v>14</v>
      </c>
      <c r="JR22">
        <v>16</v>
      </c>
      <c r="JS22">
        <v>16</v>
      </c>
      <c r="JT22">
        <v>22</v>
      </c>
      <c r="JU22">
        <v>27</v>
      </c>
      <c r="JV22">
        <v>25</v>
      </c>
      <c r="JW22">
        <v>0</v>
      </c>
      <c r="JX22">
        <v>0</v>
      </c>
      <c r="JY22">
        <v>0</v>
      </c>
      <c r="JZ22">
        <v>4</v>
      </c>
      <c r="KA22">
        <v>12</v>
      </c>
      <c r="KB22">
        <v>27</v>
      </c>
      <c r="KC22">
        <v>35</v>
      </c>
      <c r="KD22">
        <v>46</v>
      </c>
      <c r="KE22">
        <v>57</v>
      </c>
      <c r="KF22">
        <v>68</v>
      </c>
      <c r="KG22">
        <v>79</v>
      </c>
      <c r="KH22">
        <v>98</v>
      </c>
      <c r="KI22">
        <v>118</v>
      </c>
      <c r="KJ22">
        <v>138</v>
      </c>
      <c r="KK22">
        <v>152</v>
      </c>
      <c r="KL22">
        <v>168</v>
      </c>
      <c r="KM22">
        <v>198</v>
      </c>
      <c r="KN22">
        <v>233</v>
      </c>
      <c r="KO22">
        <v>259</v>
      </c>
      <c r="KP22">
        <v>283</v>
      </c>
      <c r="KQ22">
        <v>302</v>
      </c>
      <c r="KR22">
        <v>336</v>
      </c>
      <c r="KS22">
        <v>362</v>
      </c>
      <c r="KT22">
        <v>386</v>
      </c>
      <c r="KU22">
        <v>421</v>
      </c>
      <c r="KV22">
        <v>452</v>
      </c>
      <c r="KW22">
        <v>486</v>
      </c>
      <c r="KX22">
        <v>525</v>
      </c>
      <c r="KY22">
        <v>0</v>
      </c>
      <c r="KZ22">
        <v>0</v>
      </c>
      <c r="LA22">
        <v>0</v>
      </c>
      <c r="LB22">
        <v>231</v>
      </c>
      <c r="LC22">
        <v>490</v>
      </c>
      <c r="LD22">
        <v>714</v>
      </c>
      <c r="LE22">
        <v>911</v>
      </c>
      <c r="LF22">
        <v>1163</v>
      </c>
      <c r="LG22">
        <v>1383</v>
      </c>
      <c r="LH22">
        <v>1569</v>
      </c>
      <c r="LI22">
        <v>1754</v>
      </c>
      <c r="LJ22">
        <v>1945</v>
      </c>
      <c r="LK22">
        <v>2145</v>
      </c>
      <c r="LL22">
        <v>2329</v>
      </c>
      <c r="LM22">
        <v>2530</v>
      </c>
      <c r="LN22">
        <v>2719</v>
      </c>
      <c r="LO22">
        <v>2896</v>
      </c>
      <c r="LP22">
        <v>3065</v>
      </c>
      <c r="LQ22">
        <v>3238</v>
      </c>
      <c r="LR22">
        <v>3413</v>
      </c>
      <c r="LS22">
        <v>3591</v>
      </c>
      <c r="LT22">
        <v>3778</v>
      </c>
      <c r="LU22">
        <v>3940</v>
      </c>
      <c r="LV22">
        <v>4096</v>
      </c>
      <c r="LW22">
        <v>4265</v>
      </c>
      <c r="LX22">
        <v>4468</v>
      </c>
      <c r="LY22">
        <v>4648</v>
      </c>
      <c r="LZ22">
        <v>4810</v>
      </c>
      <c r="MA22">
        <v>0</v>
      </c>
      <c r="MB22">
        <v>0</v>
      </c>
      <c r="MC22">
        <v>1419</v>
      </c>
      <c r="MD22">
        <v>1491</v>
      </c>
      <c r="ME22">
        <v>1541</v>
      </c>
      <c r="MF22">
        <v>1600</v>
      </c>
      <c r="MG22">
        <v>1644</v>
      </c>
      <c r="MH22">
        <v>1670</v>
      </c>
      <c r="MI22">
        <v>1693</v>
      </c>
      <c r="MJ22">
        <v>1759</v>
      </c>
      <c r="MK22">
        <v>1789</v>
      </c>
      <c r="ML22">
        <v>1833</v>
      </c>
      <c r="MM22">
        <v>1867</v>
      </c>
      <c r="MN22">
        <v>1910</v>
      </c>
      <c r="MO22">
        <v>1936</v>
      </c>
      <c r="MP22">
        <v>1958</v>
      </c>
      <c r="MQ22">
        <v>1970</v>
      </c>
      <c r="MR22">
        <v>1988</v>
      </c>
      <c r="MS22">
        <v>2001</v>
      </c>
      <c r="MT22">
        <v>2021</v>
      </c>
      <c r="MU22">
        <v>2032</v>
      </c>
      <c r="MV22">
        <v>2021</v>
      </c>
      <c r="MW22">
        <v>2023</v>
      </c>
      <c r="MX22">
        <v>2037</v>
      </c>
      <c r="MY22">
        <v>2054</v>
      </c>
      <c r="MZ22">
        <v>2035</v>
      </c>
      <c r="NA22">
        <v>2039</v>
      </c>
      <c r="NB22">
        <v>2047</v>
      </c>
      <c r="NC22">
        <v>0</v>
      </c>
      <c r="ND22">
        <v>0</v>
      </c>
      <c r="NE22">
        <v>0</v>
      </c>
      <c r="NF22">
        <v>34</v>
      </c>
      <c r="NG22">
        <v>76</v>
      </c>
      <c r="NH22">
        <v>117</v>
      </c>
      <c r="NI22">
        <v>159</v>
      </c>
      <c r="NJ22">
        <v>204</v>
      </c>
      <c r="NK22">
        <v>252</v>
      </c>
      <c r="NL22">
        <v>289</v>
      </c>
      <c r="NM22">
        <v>348</v>
      </c>
      <c r="NN22">
        <v>386</v>
      </c>
      <c r="NO22">
        <v>428</v>
      </c>
      <c r="NP22">
        <v>484</v>
      </c>
      <c r="NQ22">
        <v>524</v>
      </c>
      <c r="NR22">
        <v>566</v>
      </c>
      <c r="NS22">
        <v>615</v>
      </c>
      <c r="NT22">
        <v>657</v>
      </c>
      <c r="NU22">
        <v>701</v>
      </c>
      <c r="NV22">
        <v>754</v>
      </c>
      <c r="NW22">
        <v>799</v>
      </c>
      <c r="NX22">
        <v>848</v>
      </c>
      <c r="NY22">
        <v>886</v>
      </c>
      <c r="NZ22">
        <v>933</v>
      </c>
      <c r="OA22">
        <v>992</v>
      </c>
      <c r="OB22">
        <v>1042</v>
      </c>
      <c r="OC22">
        <v>1081</v>
      </c>
      <c r="OD22">
        <v>1119</v>
      </c>
      <c r="OE22">
        <v>0</v>
      </c>
      <c r="OF22">
        <v>0</v>
      </c>
      <c r="OG22">
        <v>2077</v>
      </c>
      <c r="OH22">
        <v>2203</v>
      </c>
      <c r="OI22">
        <v>2305</v>
      </c>
      <c r="OJ22">
        <v>2428</v>
      </c>
      <c r="OK22">
        <v>2534</v>
      </c>
      <c r="OL22">
        <v>2675</v>
      </c>
      <c r="OM22">
        <v>2765</v>
      </c>
      <c r="ON22">
        <v>2884</v>
      </c>
      <c r="OO22">
        <v>2990</v>
      </c>
      <c r="OP22">
        <v>3141</v>
      </c>
      <c r="OQ22">
        <v>3244</v>
      </c>
      <c r="OR22">
        <v>3369</v>
      </c>
      <c r="OS22">
        <v>3501</v>
      </c>
      <c r="OT22">
        <v>3578</v>
      </c>
      <c r="OU22">
        <v>3691</v>
      </c>
      <c r="OV22">
        <v>3783</v>
      </c>
      <c r="OW22">
        <v>3900</v>
      </c>
      <c r="OX22">
        <v>3980</v>
      </c>
      <c r="OY22">
        <v>4040</v>
      </c>
      <c r="OZ22">
        <v>4121</v>
      </c>
      <c r="PA22">
        <v>4218</v>
      </c>
      <c r="PB22">
        <v>4299</v>
      </c>
      <c r="PC22">
        <v>4353</v>
      </c>
      <c r="PD22">
        <v>4404</v>
      </c>
      <c r="PE22">
        <v>4460</v>
      </c>
      <c r="PF22">
        <v>4498</v>
      </c>
      <c r="PG22">
        <v>0</v>
      </c>
      <c r="PH22">
        <v>0</v>
      </c>
      <c r="PI22">
        <v>0</v>
      </c>
      <c r="PJ22">
        <v>69</v>
      </c>
      <c r="PK22">
        <v>152</v>
      </c>
      <c r="PL22">
        <v>220</v>
      </c>
      <c r="PM22">
        <v>299</v>
      </c>
      <c r="PN22">
        <v>366</v>
      </c>
      <c r="PO22">
        <v>458</v>
      </c>
      <c r="PP22">
        <v>536</v>
      </c>
      <c r="PQ22">
        <v>623</v>
      </c>
      <c r="PR22">
        <v>704</v>
      </c>
      <c r="PS22">
        <v>795</v>
      </c>
      <c r="PT22">
        <v>875</v>
      </c>
      <c r="PU22">
        <v>972</v>
      </c>
      <c r="PV22">
        <v>1089</v>
      </c>
      <c r="PW22">
        <v>1194</v>
      </c>
      <c r="PX22">
        <v>1304</v>
      </c>
      <c r="PY22">
        <v>1419</v>
      </c>
      <c r="PZ22">
        <v>1527</v>
      </c>
      <c r="QA22">
        <v>1663</v>
      </c>
      <c r="QB22">
        <v>1798</v>
      </c>
      <c r="QC22">
        <v>1936</v>
      </c>
      <c r="QD22">
        <v>2073</v>
      </c>
      <c r="QE22">
        <v>2210</v>
      </c>
      <c r="QF22">
        <v>2349</v>
      </c>
      <c r="QG22">
        <v>2490</v>
      </c>
      <c r="QH22">
        <v>2640</v>
      </c>
      <c r="QI22">
        <v>0</v>
      </c>
      <c r="QJ22">
        <v>0</v>
      </c>
      <c r="QK22">
        <v>7562</v>
      </c>
      <c r="QL22">
        <v>7951</v>
      </c>
      <c r="QM22">
        <v>8278</v>
      </c>
      <c r="QN22">
        <v>8467</v>
      </c>
      <c r="QO22">
        <v>8719</v>
      </c>
      <c r="QP22">
        <v>8860</v>
      </c>
      <c r="QQ22">
        <v>8991</v>
      </c>
      <c r="QR22">
        <v>9140</v>
      </c>
      <c r="QS22">
        <v>9270</v>
      </c>
      <c r="QT22">
        <v>9406</v>
      </c>
      <c r="QU22">
        <v>9500</v>
      </c>
      <c r="QV22">
        <v>9511</v>
      </c>
      <c r="QW22">
        <v>9602</v>
      </c>
      <c r="QX22">
        <v>9645</v>
      </c>
      <c r="QY22">
        <v>9702</v>
      </c>
      <c r="QZ22">
        <v>9751</v>
      </c>
      <c r="RA22">
        <v>9768</v>
      </c>
      <c r="RB22">
        <v>9777</v>
      </c>
      <c r="RC22">
        <v>9760</v>
      </c>
      <c r="RD22">
        <v>9838</v>
      </c>
      <c r="RE22">
        <v>9895</v>
      </c>
      <c r="RF22">
        <v>9914</v>
      </c>
      <c r="RG22">
        <v>9901</v>
      </c>
      <c r="RH22">
        <v>9895</v>
      </c>
      <c r="RI22">
        <v>9887</v>
      </c>
      <c r="RJ22">
        <v>10054</v>
      </c>
      <c r="RK22">
        <v>0</v>
      </c>
      <c r="RL22">
        <v>0</v>
      </c>
      <c r="RM22">
        <v>8437</v>
      </c>
      <c r="RN22">
        <v>8292</v>
      </c>
      <c r="RO22">
        <v>8138</v>
      </c>
      <c r="RP22">
        <v>8097</v>
      </c>
      <c r="RQ22">
        <v>8038</v>
      </c>
      <c r="RR22">
        <v>7978</v>
      </c>
      <c r="RS22">
        <v>7953</v>
      </c>
      <c r="RT22">
        <v>7925</v>
      </c>
      <c r="RU22">
        <v>7888</v>
      </c>
      <c r="RV22">
        <v>7905</v>
      </c>
      <c r="RW22">
        <v>7905</v>
      </c>
      <c r="RX22">
        <v>7935</v>
      </c>
      <c r="RY22">
        <v>7920</v>
      </c>
      <c r="RZ22">
        <v>7961</v>
      </c>
      <c r="SA22">
        <v>7941</v>
      </c>
      <c r="SB22">
        <v>7951</v>
      </c>
      <c r="SC22">
        <v>7985</v>
      </c>
      <c r="SD22">
        <v>8008</v>
      </c>
      <c r="SE22">
        <v>8072</v>
      </c>
      <c r="SF22">
        <v>8075</v>
      </c>
      <c r="SG22">
        <v>8110</v>
      </c>
      <c r="SH22">
        <v>8163</v>
      </c>
      <c r="SI22">
        <v>8203</v>
      </c>
      <c r="SJ22">
        <v>8183</v>
      </c>
      <c r="SK22">
        <v>8291</v>
      </c>
      <c r="SL22">
        <v>8212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1370000</v>
      </c>
      <c r="SU22">
        <v>1370000</v>
      </c>
      <c r="SV22">
        <v>1360000</v>
      </c>
      <c r="SW22">
        <v>1340000</v>
      </c>
      <c r="SX22">
        <v>1330000</v>
      </c>
      <c r="SY22">
        <v>1320000</v>
      </c>
      <c r="SZ22">
        <v>1290000</v>
      </c>
      <c r="TA22">
        <v>1270000</v>
      </c>
      <c r="TB22">
        <v>1250000</v>
      </c>
      <c r="TC22">
        <v>1230000</v>
      </c>
      <c r="TD22">
        <v>1200000</v>
      </c>
      <c r="TE22">
        <v>1170000</v>
      </c>
      <c r="TF22">
        <v>1150000</v>
      </c>
      <c r="TG22">
        <v>1120000</v>
      </c>
      <c r="TH22">
        <v>1080000</v>
      </c>
      <c r="TI22">
        <v>1050000</v>
      </c>
      <c r="TJ22">
        <v>1030000</v>
      </c>
      <c r="TK22">
        <v>998913.03130000003</v>
      </c>
      <c r="TL22">
        <v>974699.80460000003</v>
      </c>
      <c r="TM22">
        <v>943717.36840000004</v>
      </c>
      <c r="TN22">
        <v>916751.33620000002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396120.0589</v>
      </c>
      <c r="TW22">
        <v>421412.31400000001</v>
      </c>
      <c r="TX22">
        <v>452922.27740000002</v>
      </c>
      <c r="TY22">
        <v>475626.72279999999</v>
      </c>
      <c r="TZ22">
        <v>487911.6409</v>
      </c>
      <c r="UA22">
        <v>495070.57510000002</v>
      </c>
      <c r="UB22">
        <v>507017.69280000002</v>
      </c>
      <c r="UC22">
        <v>514072.01990000001</v>
      </c>
      <c r="UD22">
        <v>526396.71059999999</v>
      </c>
      <c r="UE22">
        <v>535787.32799999998</v>
      </c>
      <c r="UF22">
        <v>545720.51670000004</v>
      </c>
      <c r="UG22">
        <v>552010.5662</v>
      </c>
      <c r="UH22">
        <v>554394.29870000004</v>
      </c>
      <c r="UI22">
        <v>556170.88249999995</v>
      </c>
      <c r="UJ22">
        <v>549696.34</v>
      </c>
      <c r="UK22">
        <v>548593.19059999997</v>
      </c>
      <c r="UL22">
        <v>541620.31149999995</v>
      </c>
      <c r="UM22">
        <v>540208.89870000002</v>
      </c>
      <c r="UN22">
        <v>529780.03839999996</v>
      </c>
      <c r="UO22">
        <v>527741.772</v>
      </c>
      <c r="UP22">
        <v>524372.64199999999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371844.80530000001</v>
      </c>
      <c r="UY22">
        <v>424722.79300000001</v>
      </c>
      <c r="UZ22">
        <v>456164.65029999998</v>
      </c>
      <c r="VA22">
        <v>515440.28279999999</v>
      </c>
      <c r="VB22">
        <v>551441.90870000003</v>
      </c>
      <c r="VC22">
        <v>580192.07709999999</v>
      </c>
      <c r="VD22">
        <v>590770.99970000004</v>
      </c>
      <c r="VE22">
        <v>638034.45810000005</v>
      </c>
      <c r="VF22">
        <v>647509.68310000002</v>
      </c>
      <c r="VG22">
        <v>666369.18850000005</v>
      </c>
      <c r="VH22">
        <v>659167.17669999995</v>
      </c>
      <c r="VI22">
        <v>685397.9693</v>
      </c>
      <c r="VJ22">
        <v>728718.35800000001</v>
      </c>
      <c r="VK22">
        <v>767071.9558</v>
      </c>
      <c r="VL22">
        <v>800765.56799999997</v>
      </c>
      <c r="VM22">
        <v>802011.58160000003</v>
      </c>
      <c r="VN22">
        <v>828063.19960000005</v>
      </c>
      <c r="VO22">
        <v>840337.41929999995</v>
      </c>
      <c r="VP22">
        <v>833527.86609999998</v>
      </c>
      <c r="VQ22">
        <v>834198.3432</v>
      </c>
      <c r="VR22">
        <v>812928.97250000003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141917.28109999999</v>
      </c>
      <c r="WA22">
        <v>137783.76809999999</v>
      </c>
      <c r="WB22">
        <v>133770.64859999999</v>
      </c>
      <c r="WC22">
        <v>194811.62419999999</v>
      </c>
      <c r="WD22">
        <v>157614.5827</v>
      </c>
      <c r="WE22">
        <v>91814.320030000003</v>
      </c>
      <c r="WF22">
        <v>118853.4887</v>
      </c>
      <c r="WG22">
        <v>259631.4074</v>
      </c>
      <c r="WH22">
        <v>336092.43670000002</v>
      </c>
      <c r="WI22">
        <v>163151.66829999999</v>
      </c>
      <c r="WJ22">
        <v>237599.51699999999</v>
      </c>
      <c r="WK22">
        <v>179417.111</v>
      </c>
      <c r="WL22">
        <v>124422.4071</v>
      </c>
      <c r="WM22">
        <v>193277.52549999999</v>
      </c>
      <c r="WN22">
        <v>258016.11420000001</v>
      </c>
      <c r="WO22">
        <v>318819.55859999999</v>
      </c>
      <c r="WP22">
        <v>353752.63089999999</v>
      </c>
      <c r="WQ22">
        <v>343449.15620000003</v>
      </c>
      <c r="WR22">
        <v>458487.95120000001</v>
      </c>
      <c r="WS22">
        <v>546300.73620000004</v>
      </c>
      <c r="WT22">
        <v>491100.98540000001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8300000</v>
      </c>
      <c r="ZG22">
        <v>8170000</v>
      </c>
      <c r="ZH22">
        <v>8240000</v>
      </c>
      <c r="ZI22">
        <v>8140000</v>
      </c>
      <c r="ZJ22">
        <v>8100000</v>
      </c>
      <c r="ZK22">
        <v>8010000</v>
      </c>
      <c r="ZL22">
        <v>7950000</v>
      </c>
      <c r="ZM22">
        <v>7830000</v>
      </c>
      <c r="ZN22">
        <v>7680000</v>
      </c>
      <c r="ZO22">
        <v>7510000</v>
      </c>
      <c r="ZP22">
        <v>7350000</v>
      </c>
      <c r="ZQ22">
        <v>7190000</v>
      </c>
      <c r="ZR22">
        <v>7050000</v>
      </c>
      <c r="ZS22">
        <v>6880000</v>
      </c>
      <c r="ZT22">
        <v>6640000</v>
      </c>
      <c r="ZU22">
        <v>6450000</v>
      </c>
      <c r="ZV22">
        <v>6310000</v>
      </c>
      <c r="ZW22">
        <v>6180000</v>
      </c>
      <c r="ZX22">
        <v>5940000</v>
      </c>
      <c r="ZY22">
        <v>5780000</v>
      </c>
      <c r="ZZ22">
        <v>5630000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41000000</v>
      </c>
      <c r="ABK22">
        <v>41200000</v>
      </c>
      <c r="ABL22">
        <v>41700000</v>
      </c>
      <c r="ABM22">
        <v>41900000</v>
      </c>
      <c r="ABN22">
        <v>42800000</v>
      </c>
      <c r="ABO22">
        <v>42900000</v>
      </c>
      <c r="ABP22">
        <v>43300000</v>
      </c>
      <c r="ABQ22">
        <v>43600000</v>
      </c>
      <c r="ABR22">
        <v>43300000</v>
      </c>
      <c r="ABS22">
        <v>43400000</v>
      </c>
      <c r="ABT22">
        <v>43200000</v>
      </c>
      <c r="ABU22">
        <v>43200000</v>
      </c>
      <c r="ABV22">
        <v>42800000</v>
      </c>
      <c r="ABW22">
        <v>42200000</v>
      </c>
      <c r="ABX22">
        <v>41800000</v>
      </c>
      <c r="ABY22">
        <v>41500000</v>
      </c>
      <c r="ABZ22">
        <v>41100000</v>
      </c>
      <c r="ACA22">
        <v>40400000</v>
      </c>
      <c r="ACB22">
        <v>39700000</v>
      </c>
      <c r="ACC22">
        <v>39000000</v>
      </c>
      <c r="ACD22">
        <v>38200000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1550000</v>
      </c>
      <c r="ADO22">
        <v>1530000</v>
      </c>
      <c r="ADP22">
        <v>1510000</v>
      </c>
      <c r="ADQ22">
        <v>1480000</v>
      </c>
      <c r="ADR22">
        <v>1460000</v>
      </c>
      <c r="ADS22">
        <v>1430000</v>
      </c>
      <c r="ADT22">
        <v>1390000</v>
      </c>
      <c r="ADU22">
        <v>1370000</v>
      </c>
      <c r="ADV22">
        <v>1330000</v>
      </c>
      <c r="ADW22">
        <v>1300000</v>
      </c>
      <c r="ADX22">
        <v>1270000</v>
      </c>
      <c r="ADY22">
        <v>1230000</v>
      </c>
      <c r="ADZ22">
        <v>1200000</v>
      </c>
      <c r="AEA22">
        <v>1160000</v>
      </c>
      <c r="AEB22">
        <v>1140000</v>
      </c>
      <c r="AEC22">
        <v>1110000</v>
      </c>
      <c r="AED22">
        <v>1080000</v>
      </c>
      <c r="AEE22">
        <v>1050000</v>
      </c>
      <c r="AEF22">
        <v>1020000</v>
      </c>
      <c r="AEG22">
        <v>986409.41799999995</v>
      </c>
      <c r="AEH22">
        <v>973855.07579999999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10900000</v>
      </c>
      <c r="AEQ22">
        <v>10600000</v>
      </c>
      <c r="AER22">
        <v>10200000</v>
      </c>
      <c r="AES22">
        <v>9870000</v>
      </c>
      <c r="AET22">
        <v>9610000</v>
      </c>
      <c r="AEU22">
        <v>9330000</v>
      </c>
      <c r="AEV22">
        <v>9090000</v>
      </c>
      <c r="AEW22">
        <v>8810000</v>
      </c>
      <c r="AEX22">
        <v>8600000</v>
      </c>
      <c r="AEY22">
        <v>8320000</v>
      </c>
      <c r="AEZ22">
        <v>8090000</v>
      </c>
      <c r="AFA22">
        <v>7890000</v>
      </c>
      <c r="AFB22">
        <v>7680000</v>
      </c>
      <c r="AFC22">
        <v>7520000</v>
      </c>
      <c r="AFD22">
        <v>7300000</v>
      </c>
      <c r="AFE22">
        <v>7120000</v>
      </c>
      <c r="AFF22">
        <v>6960000</v>
      </c>
      <c r="AFG22">
        <v>6790000</v>
      </c>
      <c r="AFH22">
        <v>6570000</v>
      </c>
      <c r="AFI22">
        <v>6470000</v>
      </c>
      <c r="AFJ22">
        <v>6220000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230.75392909999999</v>
      </c>
      <c r="AGU22">
        <v>245.48756130000001</v>
      </c>
      <c r="AGV22">
        <v>263.8432282</v>
      </c>
      <c r="AGW22">
        <v>277.0693698</v>
      </c>
      <c r="AGX22">
        <v>284.22576859999998</v>
      </c>
      <c r="AGY22">
        <v>288.39610069999998</v>
      </c>
      <c r="AGZ22">
        <v>295.3557189</v>
      </c>
      <c r="AHA22">
        <v>299.4651136</v>
      </c>
      <c r="AHB22">
        <v>306.64468140000002</v>
      </c>
      <c r="AHC22">
        <v>312.11504780000001</v>
      </c>
      <c r="AHD22">
        <v>317.90148110000001</v>
      </c>
      <c r="AHE22">
        <v>321.56565719999998</v>
      </c>
      <c r="AHF22">
        <v>322.95426559999999</v>
      </c>
      <c r="AHG22">
        <v>323.98918839999999</v>
      </c>
      <c r="AHH22">
        <v>320.21753869999998</v>
      </c>
      <c r="AHI22">
        <v>319.57491520000002</v>
      </c>
      <c r="AHJ22">
        <v>315.51296680000002</v>
      </c>
      <c r="AHK22">
        <v>314.69076890000002</v>
      </c>
      <c r="AHL22">
        <v>308.61558939999998</v>
      </c>
      <c r="AHM22">
        <v>307.42822719999998</v>
      </c>
      <c r="AHN22">
        <v>305.4655899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20.996539439999999</v>
      </c>
      <c r="AHW22">
        <v>23.982340879999999</v>
      </c>
      <c r="AHX22">
        <v>25.757732610000001</v>
      </c>
      <c r="AHY22">
        <v>29.104782620000002</v>
      </c>
      <c r="AHZ22">
        <v>31.13764565</v>
      </c>
      <c r="AIA22">
        <v>32.761048840000001</v>
      </c>
      <c r="AIB22">
        <v>33.358396880000001</v>
      </c>
      <c r="AIC22">
        <v>36.027169049999998</v>
      </c>
      <c r="AID22">
        <v>36.562195850000002</v>
      </c>
      <c r="AIE22">
        <v>37.62711418</v>
      </c>
      <c r="AIF22">
        <v>37.220446340000002</v>
      </c>
      <c r="AIG22">
        <v>38.701590789999997</v>
      </c>
      <c r="AIH22">
        <v>41.147714110000003</v>
      </c>
      <c r="AII22">
        <v>43.313383279999996</v>
      </c>
      <c r="AIJ22">
        <v>45.215922310000003</v>
      </c>
      <c r="AIK22">
        <v>45.286279550000003</v>
      </c>
      <c r="AIL22">
        <v>46.757306749999998</v>
      </c>
      <c r="AIM22">
        <v>47.450381219999997</v>
      </c>
      <c r="AIN22">
        <v>47.065873889999999</v>
      </c>
      <c r="AIO22">
        <v>47.103732960000002</v>
      </c>
      <c r="AIP22">
        <v>45.902739500000003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1.5835484209999999</v>
      </c>
      <c r="AIY22">
        <v>1.537425652</v>
      </c>
      <c r="AIZ22">
        <v>1.492646264</v>
      </c>
      <c r="AJA22">
        <v>2.1737566949999998</v>
      </c>
      <c r="AJB22">
        <v>1.758702827</v>
      </c>
      <c r="AJC22">
        <v>1.024487084</v>
      </c>
      <c r="AJD22">
        <v>1.3261968719999999</v>
      </c>
      <c r="AJE22">
        <v>2.8970320030000001</v>
      </c>
      <c r="AJF22">
        <v>3.7502032399999998</v>
      </c>
      <c r="AJG22">
        <v>1.8204870099999999</v>
      </c>
      <c r="AJH22">
        <v>2.6511946740000001</v>
      </c>
      <c r="AJI22">
        <v>2.0019808760000002</v>
      </c>
      <c r="AJJ22">
        <v>1.388336252</v>
      </c>
      <c r="AJK22">
        <v>2.1566388390000002</v>
      </c>
      <c r="AJL22">
        <v>2.879008158</v>
      </c>
      <c r="AJM22">
        <v>3.5574681570000002</v>
      </c>
      <c r="AJN22">
        <v>3.947260091</v>
      </c>
      <c r="AJO22">
        <v>3.8322913500000002</v>
      </c>
      <c r="AJP22">
        <v>5.115922919</v>
      </c>
      <c r="AJQ22">
        <v>6.0957598769999999</v>
      </c>
      <c r="AJR22">
        <v>5.4798272900000002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157.994485</v>
      </c>
      <c r="AKA22">
        <v>218.53882010000001</v>
      </c>
      <c r="AKB22">
        <v>210.11106860000001</v>
      </c>
      <c r="AKC22">
        <v>155.36549769999999</v>
      </c>
      <c r="AKD22">
        <v>243.22605369999999</v>
      </c>
      <c r="AKE22">
        <v>246.23186480000001</v>
      </c>
      <c r="AKF22">
        <v>266.21519139999998</v>
      </c>
      <c r="AKG22">
        <v>218.94335760000001</v>
      </c>
      <c r="AKH22">
        <v>218.37581589999999</v>
      </c>
      <c r="AKI22">
        <v>339.40459170000003</v>
      </c>
      <c r="AKJ22">
        <v>418.23461650000002</v>
      </c>
      <c r="AKK22">
        <v>266.20265769999997</v>
      </c>
      <c r="AKL22">
        <v>254.69922550000001</v>
      </c>
      <c r="AKM22">
        <v>250.194164</v>
      </c>
      <c r="AKN22">
        <v>359.59114770000002</v>
      </c>
      <c r="AKO22">
        <v>255.4210392</v>
      </c>
      <c r="AKP22">
        <v>240.97101739999999</v>
      </c>
      <c r="AKQ22">
        <v>367.90088960000003</v>
      </c>
      <c r="AKR22">
        <v>279.08116439999998</v>
      </c>
      <c r="AKS22">
        <v>307.67157109999999</v>
      </c>
      <c r="AKT22">
        <v>337.44000010000002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112.566742</v>
      </c>
      <c r="AME22">
        <v>110.79326450000001</v>
      </c>
      <c r="AMF22">
        <v>111.7596455</v>
      </c>
      <c r="AMG22">
        <v>110.3550704</v>
      </c>
      <c r="AMH22">
        <v>109.7759468</v>
      </c>
      <c r="AMI22">
        <v>108.555497</v>
      </c>
      <c r="AMJ22">
        <v>107.8210718</v>
      </c>
      <c r="AMK22">
        <v>106.1056244</v>
      </c>
      <c r="AML22">
        <v>104.18579630000001</v>
      </c>
      <c r="AMM22">
        <v>101.7711845</v>
      </c>
      <c r="AMN22">
        <v>99.709780109999997</v>
      </c>
      <c r="AMO22">
        <v>97.438646449999993</v>
      </c>
      <c r="AMP22">
        <v>95.546161130000002</v>
      </c>
      <c r="AMQ22">
        <v>93.268159760000003</v>
      </c>
      <c r="AMR22">
        <v>90.061420609999999</v>
      </c>
      <c r="AMS22">
        <v>87.524802149999999</v>
      </c>
      <c r="AMT22">
        <v>85.563602059999994</v>
      </c>
      <c r="AMU22">
        <v>83.764739989999995</v>
      </c>
      <c r="AMV22">
        <v>80.572714329999997</v>
      </c>
      <c r="AMW22">
        <v>78.379697300000004</v>
      </c>
      <c r="AMX22">
        <v>76.395358639999998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312.947315</v>
      </c>
      <c r="ANG22">
        <v>293.38599929999998</v>
      </c>
      <c r="ANH22">
        <v>232.85510980000001</v>
      </c>
      <c r="ANI22">
        <v>384.11985399999998</v>
      </c>
      <c r="ANJ22">
        <v>225.82216840000001</v>
      </c>
      <c r="ANK22">
        <v>242.96435550000001</v>
      </c>
      <c r="ANL22">
        <v>295.69763239999997</v>
      </c>
      <c r="ANM22">
        <v>231.46940520000001</v>
      </c>
      <c r="ANN22">
        <v>254.3869436</v>
      </c>
      <c r="ANO22">
        <v>253.05109479999999</v>
      </c>
      <c r="ANP22">
        <v>218.93148969999999</v>
      </c>
      <c r="ANQ22">
        <v>198.20910330000001</v>
      </c>
      <c r="ANR22">
        <v>263.14287919999998</v>
      </c>
      <c r="ANS22">
        <v>189.29210320000001</v>
      </c>
      <c r="ANT22">
        <v>244.8499252</v>
      </c>
      <c r="ANU22">
        <v>153.82032129999999</v>
      </c>
      <c r="ANV22">
        <v>172.9603122</v>
      </c>
      <c r="ANW22">
        <v>201.352745</v>
      </c>
      <c r="ANX22">
        <v>190.072529</v>
      </c>
      <c r="ANY22">
        <v>128.35221319999999</v>
      </c>
      <c r="ANZ22">
        <v>118.96805089999999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91.682857089999999</v>
      </c>
      <c r="AOI22">
        <v>92.007295110000001</v>
      </c>
      <c r="AOJ22">
        <v>93.171944409999995</v>
      </c>
      <c r="AOK22">
        <v>93.782944999999998</v>
      </c>
      <c r="AOL22">
        <v>95.649651019999993</v>
      </c>
      <c r="AOM22">
        <v>95.908936280000006</v>
      </c>
      <c r="AON22">
        <v>96.703460410000005</v>
      </c>
      <c r="AOO22">
        <v>97.565413629999995</v>
      </c>
      <c r="AOP22">
        <v>96.807028779999996</v>
      </c>
      <c r="AOQ22">
        <v>96.955706449999994</v>
      </c>
      <c r="AOR22">
        <v>96.478034339999994</v>
      </c>
      <c r="AOS22">
        <v>96.564942790000003</v>
      </c>
      <c r="AOT22">
        <v>95.675497219999997</v>
      </c>
      <c r="AOU22">
        <v>94.289166399999999</v>
      </c>
      <c r="AOV22">
        <v>93.378269430000003</v>
      </c>
      <c r="AOW22">
        <v>92.792431949999994</v>
      </c>
      <c r="AOX22">
        <v>91.819770329999997</v>
      </c>
      <c r="AOY22">
        <v>90.265168970000005</v>
      </c>
      <c r="AOZ22">
        <v>88.66283584</v>
      </c>
      <c r="APA22">
        <v>87.174997099999999</v>
      </c>
      <c r="APB22">
        <v>85.35703273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716.64555040000005</v>
      </c>
      <c r="APK22">
        <v>927.00248390000002</v>
      </c>
      <c r="APL22">
        <v>866.62834109999994</v>
      </c>
      <c r="APM22">
        <v>775.83319840000001</v>
      </c>
      <c r="APN22">
        <v>789.88021809999998</v>
      </c>
      <c r="APO22">
        <v>798.43007899999998</v>
      </c>
      <c r="APP22">
        <v>760.06255650000003</v>
      </c>
      <c r="APQ22">
        <v>836.42413739999995</v>
      </c>
      <c r="APR22">
        <v>978.79871800000001</v>
      </c>
      <c r="APS22">
        <v>840.50879080000004</v>
      </c>
      <c r="APT22">
        <v>821.69850010000005</v>
      </c>
      <c r="APU22">
        <v>828.4470503</v>
      </c>
      <c r="APV22">
        <v>728.12977239999998</v>
      </c>
      <c r="APW22">
        <v>911.19704309999997</v>
      </c>
      <c r="APX22">
        <v>858.18389939999997</v>
      </c>
      <c r="APY22">
        <v>836.1720411</v>
      </c>
      <c r="APZ22">
        <v>877.98847880000005</v>
      </c>
      <c r="AQA22">
        <v>807.16942129999995</v>
      </c>
      <c r="AQB22">
        <v>870.87639200000001</v>
      </c>
      <c r="AQC22">
        <v>786.84206140000003</v>
      </c>
      <c r="AQD22">
        <v>805.15588530000002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93.731387990000002</v>
      </c>
      <c r="ARO22">
        <v>90.716184150000004</v>
      </c>
      <c r="ARP22">
        <v>87.763884599999997</v>
      </c>
      <c r="ARQ22">
        <v>84.809840030000004</v>
      </c>
      <c r="ARR22">
        <v>82.517106659999996</v>
      </c>
      <c r="ARS22">
        <v>80.11369578</v>
      </c>
      <c r="ART22">
        <v>78.075468520000001</v>
      </c>
      <c r="ARU22">
        <v>75.658133829999997</v>
      </c>
      <c r="ARV22">
        <v>73.834755740000006</v>
      </c>
      <c r="ARW22">
        <v>71.504140370000002</v>
      </c>
      <c r="ARX22">
        <v>69.508917109999999</v>
      </c>
      <c r="ARY22">
        <v>67.772961710000004</v>
      </c>
      <c r="ARZ22">
        <v>65.988519420000003</v>
      </c>
      <c r="ASA22">
        <v>64.578543879999998</v>
      </c>
      <c r="ASB22">
        <v>62.720917300000004</v>
      </c>
      <c r="ASC22">
        <v>61.158031719999997</v>
      </c>
      <c r="ASD22">
        <v>59.764765169999997</v>
      </c>
      <c r="ASE22">
        <v>58.308370910000001</v>
      </c>
      <c r="ASF22">
        <v>56.47204601</v>
      </c>
      <c r="ASG22">
        <v>55.55084403</v>
      </c>
      <c r="ASH22">
        <v>53.418964209999999</v>
      </c>
    </row>
    <row r="23" spans="1:1178" x14ac:dyDescent="0.25">
      <c r="A23">
        <v>19</v>
      </c>
      <c r="C23">
        <v>0</v>
      </c>
      <c r="D23">
        <v>0</v>
      </c>
      <c r="E23">
        <v>0</v>
      </c>
      <c r="F23">
        <v>223</v>
      </c>
      <c r="G23">
        <v>231</v>
      </c>
      <c r="H23">
        <v>234</v>
      </c>
      <c r="I23">
        <v>253</v>
      </c>
      <c r="J23">
        <v>274</v>
      </c>
      <c r="K23">
        <v>260</v>
      </c>
      <c r="L23">
        <v>255</v>
      </c>
      <c r="M23">
        <v>236</v>
      </c>
      <c r="N23">
        <v>265</v>
      </c>
      <c r="O23">
        <v>255</v>
      </c>
      <c r="P23">
        <v>276</v>
      </c>
      <c r="Q23">
        <v>299</v>
      </c>
      <c r="R23">
        <v>274</v>
      </c>
      <c r="S23">
        <v>254</v>
      </c>
      <c r="T23">
        <v>270</v>
      </c>
      <c r="U23">
        <v>303</v>
      </c>
      <c r="V23">
        <v>263</v>
      </c>
      <c r="W23">
        <v>249</v>
      </c>
      <c r="X23">
        <v>268</v>
      </c>
      <c r="Y23">
        <v>258</v>
      </c>
      <c r="Z23">
        <v>233</v>
      </c>
      <c r="AA23">
        <v>282</v>
      </c>
      <c r="AB23">
        <v>254</v>
      </c>
      <c r="AC23">
        <v>258</v>
      </c>
      <c r="AD23">
        <v>257</v>
      </c>
      <c r="AE23">
        <v>0</v>
      </c>
      <c r="AF23">
        <v>0</v>
      </c>
      <c r="AG23">
        <v>0</v>
      </c>
      <c r="AH23">
        <v>60</v>
      </c>
      <c r="AI23">
        <v>59</v>
      </c>
      <c r="AJ23">
        <v>54</v>
      </c>
      <c r="AK23">
        <v>63</v>
      </c>
      <c r="AL23">
        <v>77</v>
      </c>
      <c r="AM23">
        <v>71</v>
      </c>
      <c r="AN23">
        <v>95</v>
      </c>
      <c r="AO23">
        <v>83</v>
      </c>
      <c r="AP23">
        <v>100</v>
      </c>
      <c r="AQ23">
        <v>86</v>
      </c>
      <c r="AR23">
        <v>102</v>
      </c>
      <c r="AS23">
        <v>98</v>
      </c>
      <c r="AT23">
        <v>105</v>
      </c>
      <c r="AU23">
        <v>104</v>
      </c>
      <c r="AV23">
        <v>112</v>
      </c>
      <c r="AW23">
        <v>123</v>
      </c>
      <c r="AX23">
        <v>133</v>
      </c>
      <c r="AY23">
        <v>138</v>
      </c>
      <c r="AZ23">
        <v>125</v>
      </c>
      <c r="BA23">
        <v>140</v>
      </c>
      <c r="BB23">
        <v>148</v>
      </c>
      <c r="BC23">
        <v>135</v>
      </c>
      <c r="BD23">
        <v>154</v>
      </c>
      <c r="BE23">
        <v>149</v>
      </c>
      <c r="BF23">
        <v>159</v>
      </c>
      <c r="BG23">
        <v>0</v>
      </c>
      <c r="BH23">
        <v>0</v>
      </c>
      <c r="BI23">
        <v>0</v>
      </c>
      <c r="BJ23">
        <v>125</v>
      </c>
      <c r="BK23">
        <v>128</v>
      </c>
      <c r="BL23">
        <v>137</v>
      </c>
      <c r="BM23">
        <v>135</v>
      </c>
      <c r="BN23">
        <v>111</v>
      </c>
      <c r="BO23">
        <v>93</v>
      </c>
      <c r="BP23">
        <v>117</v>
      </c>
      <c r="BQ23">
        <v>108</v>
      </c>
      <c r="BR23">
        <v>116</v>
      </c>
      <c r="BS23">
        <v>98</v>
      </c>
      <c r="BT23">
        <v>103</v>
      </c>
      <c r="BU23">
        <v>109</v>
      </c>
      <c r="BV23">
        <v>107</v>
      </c>
      <c r="BW23">
        <v>99</v>
      </c>
      <c r="BX23">
        <v>115</v>
      </c>
      <c r="BY23">
        <v>110</v>
      </c>
      <c r="BZ23">
        <v>110</v>
      </c>
      <c r="CA23">
        <v>108</v>
      </c>
      <c r="CB23">
        <v>105</v>
      </c>
      <c r="CC23">
        <v>109</v>
      </c>
      <c r="CD23">
        <v>95</v>
      </c>
      <c r="CE23">
        <v>98</v>
      </c>
      <c r="CF23">
        <v>98</v>
      </c>
      <c r="CG23">
        <v>107</v>
      </c>
      <c r="CH23">
        <v>76</v>
      </c>
      <c r="CI23">
        <v>0</v>
      </c>
      <c r="CJ23">
        <v>0</v>
      </c>
      <c r="CK23">
        <v>0</v>
      </c>
      <c r="CL23">
        <v>53</v>
      </c>
      <c r="CM23">
        <v>63</v>
      </c>
      <c r="CN23">
        <v>57</v>
      </c>
      <c r="CO23">
        <v>65</v>
      </c>
      <c r="CP23">
        <v>64</v>
      </c>
      <c r="CQ23">
        <v>51</v>
      </c>
      <c r="CR23">
        <v>65</v>
      </c>
      <c r="CS23">
        <v>60</v>
      </c>
      <c r="CT23">
        <v>50</v>
      </c>
      <c r="CU23">
        <v>58</v>
      </c>
      <c r="CV23">
        <v>46</v>
      </c>
      <c r="CW23">
        <v>62</v>
      </c>
      <c r="CX23">
        <v>41</v>
      </c>
      <c r="CY23">
        <v>59</v>
      </c>
      <c r="CZ23">
        <v>63</v>
      </c>
      <c r="DA23">
        <v>44</v>
      </c>
      <c r="DB23">
        <v>55</v>
      </c>
      <c r="DC23">
        <v>43</v>
      </c>
      <c r="DD23">
        <v>42</v>
      </c>
      <c r="DE23">
        <v>47</v>
      </c>
      <c r="DF23">
        <v>49</v>
      </c>
      <c r="DG23">
        <v>49</v>
      </c>
      <c r="DH23">
        <v>42</v>
      </c>
      <c r="DI23">
        <v>52</v>
      </c>
      <c r="DJ23">
        <v>42</v>
      </c>
      <c r="DK23">
        <v>0</v>
      </c>
      <c r="DL23">
        <v>0</v>
      </c>
      <c r="DM23">
        <v>0</v>
      </c>
      <c r="DN23">
        <v>2</v>
      </c>
      <c r="DO23">
        <v>2</v>
      </c>
      <c r="DP23">
        <v>2</v>
      </c>
      <c r="DQ23">
        <v>1</v>
      </c>
      <c r="DR23">
        <v>2</v>
      </c>
      <c r="DS23">
        <v>1</v>
      </c>
      <c r="DT23">
        <v>3</v>
      </c>
      <c r="DU23">
        <v>5</v>
      </c>
      <c r="DV23">
        <v>4</v>
      </c>
      <c r="DW23">
        <v>4</v>
      </c>
      <c r="DX23">
        <v>6</v>
      </c>
      <c r="DY23">
        <v>4</v>
      </c>
      <c r="DZ23">
        <v>5</v>
      </c>
      <c r="EA23">
        <v>8</v>
      </c>
      <c r="EB23">
        <v>3</v>
      </c>
      <c r="EC23">
        <v>8</v>
      </c>
      <c r="ED23">
        <v>4</v>
      </c>
      <c r="EE23">
        <v>7</v>
      </c>
      <c r="EF23">
        <v>10</v>
      </c>
      <c r="EG23">
        <v>7</v>
      </c>
      <c r="EH23">
        <v>11</v>
      </c>
      <c r="EI23">
        <v>4</v>
      </c>
      <c r="EJ23">
        <v>2</v>
      </c>
      <c r="EK23">
        <v>3</v>
      </c>
      <c r="EL23">
        <v>3</v>
      </c>
      <c r="EM23">
        <v>0</v>
      </c>
      <c r="EN23">
        <v>0</v>
      </c>
      <c r="EO23">
        <v>0</v>
      </c>
      <c r="EP23">
        <v>10</v>
      </c>
      <c r="EQ23">
        <v>5</v>
      </c>
      <c r="ER23">
        <v>10</v>
      </c>
      <c r="ES23">
        <v>15</v>
      </c>
      <c r="ET23">
        <v>0</v>
      </c>
      <c r="EU23">
        <v>15</v>
      </c>
      <c r="EV23">
        <v>5</v>
      </c>
      <c r="EW23">
        <v>15</v>
      </c>
      <c r="EX23">
        <v>25</v>
      </c>
      <c r="EY23">
        <v>10</v>
      </c>
      <c r="EZ23">
        <v>25</v>
      </c>
      <c r="FA23">
        <v>20</v>
      </c>
      <c r="FB23">
        <v>25</v>
      </c>
      <c r="FC23">
        <v>20</v>
      </c>
      <c r="FD23">
        <v>20</v>
      </c>
      <c r="FE23">
        <v>30</v>
      </c>
      <c r="FF23">
        <v>45</v>
      </c>
      <c r="FG23">
        <v>20</v>
      </c>
      <c r="FH23">
        <v>30</v>
      </c>
      <c r="FI23">
        <v>35</v>
      </c>
      <c r="FJ23">
        <v>25</v>
      </c>
      <c r="FK23">
        <v>65</v>
      </c>
      <c r="FL23">
        <v>35</v>
      </c>
      <c r="FM23">
        <v>15</v>
      </c>
      <c r="FN23">
        <v>20</v>
      </c>
      <c r="FO23">
        <v>0</v>
      </c>
      <c r="FP23">
        <v>0</v>
      </c>
      <c r="FQ23">
        <v>5980</v>
      </c>
      <c r="FR23">
        <v>6392</v>
      </c>
      <c r="FS23">
        <v>6716</v>
      </c>
      <c r="FT23">
        <v>6968</v>
      </c>
      <c r="FU23">
        <v>7214</v>
      </c>
      <c r="FV23">
        <v>7439</v>
      </c>
      <c r="FW23">
        <v>7643</v>
      </c>
      <c r="FX23">
        <v>7823</v>
      </c>
      <c r="FY23">
        <v>7985</v>
      </c>
      <c r="FZ23">
        <v>8129</v>
      </c>
      <c r="GA23">
        <v>8276</v>
      </c>
      <c r="GB23">
        <v>8354</v>
      </c>
      <c r="GC23">
        <v>8417</v>
      </c>
      <c r="GD23">
        <v>8504</v>
      </c>
      <c r="GE23">
        <v>8585</v>
      </c>
      <c r="GF23">
        <v>8691</v>
      </c>
      <c r="GG23">
        <v>8754</v>
      </c>
      <c r="GH23">
        <v>8763</v>
      </c>
      <c r="GI23">
        <v>8836</v>
      </c>
      <c r="GJ23">
        <v>8893</v>
      </c>
      <c r="GK23">
        <v>8907</v>
      </c>
      <c r="GL23">
        <v>9034</v>
      </c>
      <c r="GM23">
        <v>9061</v>
      </c>
      <c r="GN23">
        <v>9108</v>
      </c>
      <c r="GO23">
        <v>9074</v>
      </c>
      <c r="GP23">
        <v>9099</v>
      </c>
      <c r="GQ23">
        <v>0</v>
      </c>
      <c r="GR23">
        <v>0</v>
      </c>
      <c r="GS23">
        <v>685</v>
      </c>
      <c r="GT23">
        <v>807</v>
      </c>
      <c r="GU23">
        <v>940</v>
      </c>
      <c r="GV23">
        <v>1066</v>
      </c>
      <c r="GW23">
        <v>1212</v>
      </c>
      <c r="GX23">
        <v>1316</v>
      </c>
      <c r="GY23">
        <v>1467</v>
      </c>
      <c r="GZ23">
        <v>1582</v>
      </c>
      <c r="HA23">
        <v>1707</v>
      </c>
      <c r="HB23">
        <v>1815</v>
      </c>
      <c r="HC23">
        <v>1934</v>
      </c>
      <c r="HD23">
        <v>2055</v>
      </c>
      <c r="HE23">
        <v>2208</v>
      </c>
      <c r="HF23">
        <v>2292</v>
      </c>
      <c r="HG23">
        <v>2362</v>
      </c>
      <c r="HH23">
        <v>2442</v>
      </c>
      <c r="HI23">
        <v>2544</v>
      </c>
      <c r="HJ23">
        <v>2672</v>
      </c>
      <c r="HK23">
        <v>2728</v>
      </c>
      <c r="HL23">
        <v>2823</v>
      </c>
      <c r="HM23">
        <v>2909</v>
      </c>
      <c r="HN23">
        <v>2977</v>
      </c>
      <c r="HO23">
        <v>3017</v>
      </c>
      <c r="HP23">
        <v>3063</v>
      </c>
      <c r="HQ23">
        <v>3153</v>
      </c>
      <c r="HR23">
        <v>3224</v>
      </c>
      <c r="HS23">
        <v>0</v>
      </c>
      <c r="HT23">
        <v>0</v>
      </c>
      <c r="HU23">
        <v>63</v>
      </c>
      <c r="HV23">
        <v>66</v>
      </c>
      <c r="HW23">
        <v>66</v>
      </c>
      <c r="HX23">
        <v>82</v>
      </c>
      <c r="HY23">
        <v>85</v>
      </c>
      <c r="HZ23">
        <v>97</v>
      </c>
      <c r="IA23">
        <v>103</v>
      </c>
      <c r="IB23">
        <v>122</v>
      </c>
      <c r="IC23">
        <v>126</v>
      </c>
      <c r="ID23">
        <v>146</v>
      </c>
      <c r="IE23">
        <v>154</v>
      </c>
      <c r="IF23">
        <v>167</v>
      </c>
      <c r="IG23">
        <v>175</v>
      </c>
      <c r="IH23">
        <v>197</v>
      </c>
      <c r="II23">
        <v>218</v>
      </c>
      <c r="IJ23">
        <v>229</v>
      </c>
      <c r="IK23">
        <v>238</v>
      </c>
      <c r="IL23">
        <v>245</v>
      </c>
      <c r="IM23">
        <v>241</v>
      </c>
      <c r="IN23">
        <v>244</v>
      </c>
      <c r="IO23">
        <v>253</v>
      </c>
      <c r="IP23">
        <v>260</v>
      </c>
      <c r="IQ23">
        <v>266</v>
      </c>
      <c r="IR23">
        <v>275</v>
      </c>
      <c r="IS23">
        <v>283</v>
      </c>
      <c r="IT23">
        <v>289</v>
      </c>
      <c r="IU23">
        <v>0</v>
      </c>
      <c r="IV23">
        <v>0</v>
      </c>
      <c r="IW23">
        <v>5</v>
      </c>
      <c r="IX23">
        <v>2</v>
      </c>
      <c r="IY23">
        <v>4</v>
      </c>
      <c r="IZ23">
        <v>4</v>
      </c>
      <c r="JA23">
        <v>5</v>
      </c>
      <c r="JB23">
        <v>4</v>
      </c>
      <c r="JC23">
        <v>4</v>
      </c>
      <c r="JD23">
        <v>4</v>
      </c>
      <c r="JE23">
        <v>5</v>
      </c>
      <c r="JF23">
        <v>5</v>
      </c>
      <c r="JG23">
        <v>5</v>
      </c>
      <c r="JH23">
        <v>2</v>
      </c>
      <c r="JI23">
        <v>5</v>
      </c>
      <c r="JJ23">
        <v>4</v>
      </c>
      <c r="JK23">
        <v>6</v>
      </c>
      <c r="JL23">
        <v>3</v>
      </c>
      <c r="JM23">
        <v>4</v>
      </c>
      <c r="JN23">
        <v>6</v>
      </c>
      <c r="JO23">
        <v>10</v>
      </c>
      <c r="JP23">
        <v>13</v>
      </c>
      <c r="JQ23">
        <v>12</v>
      </c>
      <c r="JR23">
        <v>14</v>
      </c>
      <c r="JS23">
        <v>13</v>
      </c>
      <c r="JT23">
        <v>15</v>
      </c>
      <c r="JU23">
        <v>14</v>
      </c>
      <c r="JV23">
        <v>18</v>
      </c>
      <c r="JW23">
        <v>0</v>
      </c>
      <c r="JX23">
        <v>0</v>
      </c>
      <c r="JY23">
        <v>0</v>
      </c>
      <c r="JZ23">
        <v>7</v>
      </c>
      <c r="KA23">
        <v>13</v>
      </c>
      <c r="KB23">
        <v>19</v>
      </c>
      <c r="KC23">
        <v>24</v>
      </c>
      <c r="KD23">
        <v>35</v>
      </c>
      <c r="KE23">
        <v>47</v>
      </c>
      <c r="KF23">
        <v>58</v>
      </c>
      <c r="KG23">
        <v>70</v>
      </c>
      <c r="KH23">
        <v>86</v>
      </c>
      <c r="KI23">
        <v>103</v>
      </c>
      <c r="KJ23">
        <v>116</v>
      </c>
      <c r="KK23">
        <v>129</v>
      </c>
      <c r="KL23">
        <v>150</v>
      </c>
      <c r="KM23">
        <v>167</v>
      </c>
      <c r="KN23">
        <v>187</v>
      </c>
      <c r="KO23">
        <v>210</v>
      </c>
      <c r="KP23">
        <v>224</v>
      </c>
      <c r="KQ23">
        <v>249</v>
      </c>
      <c r="KR23">
        <v>269</v>
      </c>
      <c r="KS23">
        <v>294</v>
      </c>
      <c r="KT23">
        <v>318</v>
      </c>
      <c r="KU23">
        <v>342</v>
      </c>
      <c r="KV23">
        <v>373</v>
      </c>
      <c r="KW23">
        <v>402</v>
      </c>
      <c r="KX23">
        <v>425</v>
      </c>
      <c r="KY23">
        <v>0</v>
      </c>
      <c r="KZ23">
        <v>0</v>
      </c>
      <c r="LA23">
        <v>0</v>
      </c>
      <c r="LB23">
        <v>230</v>
      </c>
      <c r="LC23">
        <v>443</v>
      </c>
      <c r="LD23">
        <v>688</v>
      </c>
      <c r="LE23">
        <v>890</v>
      </c>
      <c r="LF23">
        <v>1094</v>
      </c>
      <c r="LG23">
        <v>1273</v>
      </c>
      <c r="LH23">
        <v>1466</v>
      </c>
      <c r="LI23">
        <v>1657</v>
      </c>
      <c r="LJ23">
        <v>1830</v>
      </c>
      <c r="LK23">
        <v>2005</v>
      </c>
      <c r="LL23">
        <v>2188</v>
      </c>
      <c r="LM23">
        <v>2363</v>
      </c>
      <c r="LN23">
        <v>2519</v>
      </c>
      <c r="LO23">
        <v>2711</v>
      </c>
      <c r="LP23">
        <v>2870</v>
      </c>
      <c r="LQ23">
        <v>3021</v>
      </c>
      <c r="LR23">
        <v>3166</v>
      </c>
      <c r="LS23">
        <v>3322</v>
      </c>
      <c r="LT23">
        <v>3500</v>
      </c>
      <c r="LU23">
        <v>3643</v>
      </c>
      <c r="LV23">
        <v>3789</v>
      </c>
      <c r="LW23">
        <v>3930</v>
      </c>
      <c r="LX23">
        <v>4064</v>
      </c>
      <c r="LY23">
        <v>4203</v>
      </c>
      <c r="LZ23">
        <v>4355</v>
      </c>
      <c r="MA23">
        <v>0</v>
      </c>
      <c r="MB23">
        <v>0</v>
      </c>
      <c r="MC23">
        <v>1483</v>
      </c>
      <c r="MD23">
        <v>1556</v>
      </c>
      <c r="ME23">
        <v>1680</v>
      </c>
      <c r="MF23">
        <v>1756</v>
      </c>
      <c r="MG23">
        <v>1844</v>
      </c>
      <c r="MH23">
        <v>1926</v>
      </c>
      <c r="MI23">
        <v>1995</v>
      </c>
      <c r="MJ23">
        <v>2076</v>
      </c>
      <c r="MK23">
        <v>2164</v>
      </c>
      <c r="ML23">
        <v>2239</v>
      </c>
      <c r="MM23">
        <v>2320</v>
      </c>
      <c r="MN23">
        <v>2365</v>
      </c>
      <c r="MO23">
        <v>2432</v>
      </c>
      <c r="MP23">
        <v>2530</v>
      </c>
      <c r="MQ23">
        <v>2572</v>
      </c>
      <c r="MR23">
        <v>2629</v>
      </c>
      <c r="MS23">
        <v>2705</v>
      </c>
      <c r="MT23">
        <v>2763</v>
      </c>
      <c r="MU23">
        <v>2848</v>
      </c>
      <c r="MV23">
        <v>2891</v>
      </c>
      <c r="MW23">
        <v>2935</v>
      </c>
      <c r="MX23">
        <v>3030</v>
      </c>
      <c r="MY23">
        <v>3088</v>
      </c>
      <c r="MZ23">
        <v>3151</v>
      </c>
      <c r="NA23">
        <v>3226</v>
      </c>
      <c r="NB23">
        <v>3305</v>
      </c>
      <c r="NC23">
        <v>0</v>
      </c>
      <c r="ND23">
        <v>0</v>
      </c>
      <c r="NE23">
        <v>0</v>
      </c>
      <c r="NF23">
        <v>26</v>
      </c>
      <c r="NG23">
        <v>63</v>
      </c>
      <c r="NH23">
        <v>97</v>
      </c>
      <c r="NI23">
        <v>137</v>
      </c>
      <c r="NJ23">
        <v>185</v>
      </c>
      <c r="NK23">
        <v>218</v>
      </c>
      <c r="NL23">
        <v>250</v>
      </c>
      <c r="NM23">
        <v>287</v>
      </c>
      <c r="NN23">
        <v>332</v>
      </c>
      <c r="NO23">
        <v>378</v>
      </c>
      <c r="NP23">
        <v>422</v>
      </c>
      <c r="NQ23">
        <v>464</v>
      </c>
      <c r="NR23">
        <v>507</v>
      </c>
      <c r="NS23">
        <v>560</v>
      </c>
      <c r="NT23">
        <v>603</v>
      </c>
      <c r="NU23">
        <v>638</v>
      </c>
      <c r="NV23">
        <v>684</v>
      </c>
      <c r="NW23">
        <v>732</v>
      </c>
      <c r="NX23">
        <v>784</v>
      </c>
      <c r="NY23">
        <v>827</v>
      </c>
      <c r="NZ23">
        <v>872</v>
      </c>
      <c r="OA23">
        <v>924</v>
      </c>
      <c r="OB23">
        <v>968</v>
      </c>
      <c r="OC23">
        <v>1020</v>
      </c>
      <c r="OD23">
        <v>1064</v>
      </c>
      <c r="OE23">
        <v>0</v>
      </c>
      <c r="OF23">
        <v>0</v>
      </c>
      <c r="OG23">
        <v>2063</v>
      </c>
      <c r="OH23">
        <v>2159</v>
      </c>
      <c r="OI23">
        <v>2257</v>
      </c>
      <c r="OJ23">
        <v>2330</v>
      </c>
      <c r="OK23">
        <v>2476</v>
      </c>
      <c r="OL23">
        <v>2584</v>
      </c>
      <c r="OM23">
        <v>2717</v>
      </c>
      <c r="ON23">
        <v>2811</v>
      </c>
      <c r="OO23">
        <v>2905</v>
      </c>
      <c r="OP23">
        <v>2967</v>
      </c>
      <c r="OQ23">
        <v>3043</v>
      </c>
      <c r="OR23">
        <v>3162</v>
      </c>
      <c r="OS23">
        <v>3267</v>
      </c>
      <c r="OT23">
        <v>3365</v>
      </c>
      <c r="OU23">
        <v>3459</v>
      </c>
      <c r="OV23">
        <v>3522</v>
      </c>
      <c r="OW23">
        <v>3608</v>
      </c>
      <c r="OX23">
        <v>3686</v>
      </c>
      <c r="OY23">
        <v>3766</v>
      </c>
      <c r="OZ23">
        <v>3823</v>
      </c>
      <c r="PA23">
        <v>3888</v>
      </c>
      <c r="PB23">
        <v>3982</v>
      </c>
      <c r="PC23">
        <v>4038</v>
      </c>
      <c r="PD23">
        <v>4125</v>
      </c>
      <c r="PE23">
        <v>4166</v>
      </c>
      <c r="PF23">
        <v>4228</v>
      </c>
      <c r="PG23">
        <v>0</v>
      </c>
      <c r="PH23">
        <v>0</v>
      </c>
      <c r="PI23">
        <v>0</v>
      </c>
      <c r="PJ23">
        <v>75</v>
      </c>
      <c r="PK23">
        <v>155</v>
      </c>
      <c r="PL23">
        <v>246</v>
      </c>
      <c r="PM23">
        <v>311</v>
      </c>
      <c r="PN23">
        <v>385</v>
      </c>
      <c r="PO23">
        <v>461</v>
      </c>
      <c r="PP23">
        <v>554</v>
      </c>
      <c r="PQ23">
        <v>639</v>
      </c>
      <c r="PR23">
        <v>740</v>
      </c>
      <c r="PS23">
        <v>828</v>
      </c>
      <c r="PT23">
        <v>906</v>
      </c>
      <c r="PU23">
        <v>1019</v>
      </c>
      <c r="PV23">
        <v>1107</v>
      </c>
      <c r="PW23">
        <v>1204</v>
      </c>
      <c r="PX23">
        <v>1333</v>
      </c>
      <c r="PY23">
        <v>1441</v>
      </c>
      <c r="PZ23">
        <v>1561</v>
      </c>
      <c r="QA23">
        <v>1674</v>
      </c>
      <c r="QB23">
        <v>1801</v>
      </c>
      <c r="QC23">
        <v>1935</v>
      </c>
      <c r="QD23">
        <v>2070</v>
      </c>
      <c r="QE23">
        <v>2215</v>
      </c>
      <c r="QF23">
        <v>2344</v>
      </c>
      <c r="QG23">
        <v>2481</v>
      </c>
      <c r="QH23">
        <v>2622</v>
      </c>
      <c r="QI23">
        <v>0</v>
      </c>
      <c r="QJ23">
        <v>0</v>
      </c>
      <c r="QK23">
        <v>7385</v>
      </c>
      <c r="QL23">
        <v>7697</v>
      </c>
      <c r="QM23">
        <v>7942</v>
      </c>
      <c r="QN23">
        <v>8185</v>
      </c>
      <c r="QO23">
        <v>8352</v>
      </c>
      <c r="QP23">
        <v>8460</v>
      </c>
      <c r="QQ23">
        <v>8558</v>
      </c>
      <c r="QR23">
        <v>8572</v>
      </c>
      <c r="QS23">
        <v>8670</v>
      </c>
      <c r="QT23">
        <v>8756</v>
      </c>
      <c r="QU23">
        <v>8849</v>
      </c>
      <c r="QV23">
        <v>8902</v>
      </c>
      <c r="QW23">
        <v>8906</v>
      </c>
      <c r="QX23">
        <v>8894</v>
      </c>
      <c r="QY23">
        <v>9024</v>
      </c>
      <c r="QZ23">
        <v>9057</v>
      </c>
      <c r="RA23">
        <v>9095</v>
      </c>
      <c r="RB23">
        <v>9137</v>
      </c>
      <c r="RC23">
        <v>9185</v>
      </c>
      <c r="RD23">
        <v>9197</v>
      </c>
      <c r="RE23">
        <v>9268</v>
      </c>
      <c r="RF23">
        <v>9303</v>
      </c>
      <c r="RG23">
        <v>9303</v>
      </c>
      <c r="RH23">
        <v>9332</v>
      </c>
      <c r="RI23">
        <v>9336</v>
      </c>
      <c r="RJ23">
        <v>9362</v>
      </c>
      <c r="RK23">
        <v>0</v>
      </c>
      <c r="RL23">
        <v>0</v>
      </c>
      <c r="RM23">
        <v>8411</v>
      </c>
      <c r="RN23">
        <v>8364</v>
      </c>
      <c r="RO23">
        <v>8351</v>
      </c>
      <c r="RP23">
        <v>8290</v>
      </c>
      <c r="RQ23">
        <v>8302</v>
      </c>
      <c r="RR23">
        <v>8268</v>
      </c>
      <c r="RS23">
        <v>8257</v>
      </c>
      <c r="RT23">
        <v>8293</v>
      </c>
      <c r="RU23">
        <v>8315</v>
      </c>
      <c r="RV23">
        <v>8337</v>
      </c>
      <c r="RW23">
        <v>8362</v>
      </c>
      <c r="RX23">
        <v>8385</v>
      </c>
      <c r="RY23">
        <v>8426</v>
      </c>
      <c r="RZ23">
        <v>8468</v>
      </c>
      <c r="SA23">
        <v>8459</v>
      </c>
      <c r="SB23">
        <v>8459</v>
      </c>
      <c r="SC23">
        <v>8503</v>
      </c>
      <c r="SD23">
        <v>8520</v>
      </c>
      <c r="SE23">
        <v>8601</v>
      </c>
      <c r="SF23">
        <v>8635</v>
      </c>
      <c r="SG23">
        <v>8675</v>
      </c>
      <c r="SH23">
        <v>8692</v>
      </c>
      <c r="SI23">
        <v>8735</v>
      </c>
      <c r="SJ23">
        <v>8769</v>
      </c>
      <c r="SK23">
        <v>8812</v>
      </c>
      <c r="SL23">
        <v>8847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814734.59160000004</v>
      </c>
      <c r="SU23">
        <v>812696.20530000003</v>
      </c>
      <c r="SV23">
        <v>807607.75</v>
      </c>
      <c r="SW23">
        <v>800322.16229999997</v>
      </c>
      <c r="SX23">
        <v>791024.29399999999</v>
      </c>
      <c r="SY23">
        <v>781872.53079999995</v>
      </c>
      <c r="SZ23">
        <v>766253.93839999998</v>
      </c>
      <c r="TA23">
        <v>749546.10430000001</v>
      </c>
      <c r="TB23">
        <v>735236.48629999999</v>
      </c>
      <c r="TC23">
        <v>720620.93400000001</v>
      </c>
      <c r="TD23">
        <v>708270.41260000004</v>
      </c>
      <c r="TE23">
        <v>692625.80440000002</v>
      </c>
      <c r="TF23">
        <v>673143.58640000003</v>
      </c>
      <c r="TG23">
        <v>658981.74360000005</v>
      </c>
      <c r="TH23">
        <v>643915.29859999998</v>
      </c>
      <c r="TI23">
        <v>626144.65659999999</v>
      </c>
      <c r="TJ23">
        <v>616575.25040000002</v>
      </c>
      <c r="TK23">
        <v>600405.83940000006</v>
      </c>
      <c r="TL23">
        <v>585941.92599999998</v>
      </c>
      <c r="TM23">
        <v>566752.05379999999</v>
      </c>
      <c r="TN23">
        <v>551760.70510000002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180188.1465</v>
      </c>
      <c r="TW23">
        <v>195012.84479999999</v>
      </c>
      <c r="TX23">
        <v>204174.9032</v>
      </c>
      <c r="TY23">
        <v>213890.83480000001</v>
      </c>
      <c r="TZ23">
        <v>220799.4866</v>
      </c>
      <c r="UA23">
        <v>228423.44380000001</v>
      </c>
      <c r="UB23">
        <v>235645.31330000001</v>
      </c>
      <c r="UC23">
        <v>245815.2513</v>
      </c>
      <c r="UD23">
        <v>247734.87229999999</v>
      </c>
      <c r="UE23">
        <v>247864.99619999999</v>
      </c>
      <c r="UF23">
        <v>248796.19899999999</v>
      </c>
      <c r="UG23">
        <v>251639.00760000001</v>
      </c>
      <c r="UH23">
        <v>256602.0289</v>
      </c>
      <c r="UI23">
        <v>254349.43280000001</v>
      </c>
      <c r="UJ23">
        <v>255540.6887</v>
      </c>
      <c r="UK23">
        <v>255655.8173</v>
      </c>
      <c r="UL23">
        <v>254011.61050000001</v>
      </c>
      <c r="UM23">
        <v>249926.79430000001</v>
      </c>
      <c r="UN23">
        <v>246347.00159999999</v>
      </c>
      <c r="UO23">
        <v>246199.42249999999</v>
      </c>
      <c r="UP23">
        <v>244411.0674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327111.86219999997</v>
      </c>
      <c r="UY23">
        <v>337228.72389999998</v>
      </c>
      <c r="UZ23">
        <v>387801.90700000001</v>
      </c>
      <c r="VA23">
        <v>388851.18800000002</v>
      </c>
      <c r="VB23">
        <v>437450.09590000001</v>
      </c>
      <c r="VC23">
        <v>447980.5478</v>
      </c>
      <c r="VD23">
        <v>471647.65779999999</v>
      </c>
      <c r="VE23">
        <v>479846.17239999998</v>
      </c>
      <c r="VF23">
        <v>524436.59340000001</v>
      </c>
      <c r="VG23">
        <v>563437.86580000003</v>
      </c>
      <c r="VH23">
        <v>574629.33680000005</v>
      </c>
      <c r="VI23">
        <v>579818.46840000001</v>
      </c>
      <c r="VJ23">
        <v>579487.33279999997</v>
      </c>
      <c r="VK23">
        <v>553423.60690000001</v>
      </c>
      <c r="VL23">
        <v>543992.91020000004</v>
      </c>
      <c r="VM23">
        <v>547629.34219999996</v>
      </c>
      <c r="VN23">
        <v>546389.4584</v>
      </c>
      <c r="VO23">
        <v>542716.93779999996</v>
      </c>
      <c r="VP23">
        <v>544737.41839999997</v>
      </c>
      <c r="VQ23">
        <v>544256.6263</v>
      </c>
      <c r="VR23">
        <v>539607.41359999997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204438.0226</v>
      </c>
      <c r="WA23">
        <v>198483.5171</v>
      </c>
      <c r="WB23">
        <v>192702.44380000001</v>
      </c>
      <c r="WC23">
        <v>233862.18900000001</v>
      </c>
      <c r="WD23">
        <v>227050.66899999999</v>
      </c>
      <c r="WE23">
        <v>220437.54269999999</v>
      </c>
      <c r="WF23">
        <v>85606.812690000006</v>
      </c>
      <c r="WG23">
        <v>207783.52590000001</v>
      </c>
      <c r="WH23">
        <v>161385.2629</v>
      </c>
      <c r="WI23">
        <v>235027.08189999999</v>
      </c>
      <c r="WJ23">
        <v>114090.8164</v>
      </c>
      <c r="WK23">
        <v>147690.37729999999</v>
      </c>
      <c r="WL23">
        <v>215083.07370000001</v>
      </c>
      <c r="WM23">
        <v>348030.86359999998</v>
      </c>
      <c r="WN23">
        <v>439262.255</v>
      </c>
      <c r="WO23">
        <v>393662.96189999999</v>
      </c>
      <c r="WP23">
        <v>445896.5588</v>
      </c>
      <c r="WQ23">
        <v>401987.18890000001</v>
      </c>
      <c r="WR23">
        <v>450321.72019999998</v>
      </c>
      <c r="WS23">
        <v>408058.51669999998</v>
      </c>
      <c r="WT23">
        <v>509365.69349999999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22400000</v>
      </c>
      <c r="ZG23">
        <v>22500000</v>
      </c>
      <c r="ZH23">
        <v>22800000</v>
      </c>
      <c r="ZI23">
        <v>23000000</v>
      </c>
      <c r="ZJ23">
        <v>23100000</v>
      </c>
      <c r="ZK23">
        <v>23300000</v>
      </c>
      <c r="ZL23">
        <v>23000000</v>
      </c>
      <c r="ZM23">
        <v>23000000</v>
      </c>
      <c r="ZN23">
        <v>23200000</v>
      </c>
      <c r="ZO23">
        <v>22900000</v>
      </c>
      <c r="ZP23">
        <v>22800000</v>
      </c>
      <c r="ZQ23">
        <v>22700000</v>
      </c>
      <c r="ZR23">
        <v>22500000</v>
      </c>
      <c r="ZS23">
        <v>22600000</v>
      </c>
      <c r="ZT23">
        <v>22200000</v>
      </c>
      <c r="ZU23">
        <v>21900000</v>
      </c>
      <c r="ZV23">
        <v>22000000</v>
      </c>
      <c r="ZW23">
        <v>21700000</v>
      </c>
      <c r="ZX23">
        <v>21500000</v>
      </c>
      <c r="ZY23">
        <v>21400000</v>
      </c>
      <c r="ZZ23">
        <v>21300000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13800000</v>
      </c>
      <c r="ABK23">
        <v>14100000</v>
      </c>
      <c r="ABL23">
        <v>14200000</v>
      </c>
      <c r="ABM23">
        <v>14200000</v>
      </c>
      <c r="ABN23">
        <v>14100000</v>
      </c>
      <c r="ABO23">
        <v>14000000</v>
      </c>
      <c r="ABP23">
        <v>14100000</v>
      </c>
      <c r="ABQ23">
        <v>14200000</v>
      </c>
      <c r="ABR23">
        <v>14200000</v>
      </c>
      <c r="ABS23">
        <v>14200000</v>
      </c>
      <c r="ABT23">
        <v>14000000</v>
      </c>
      <c r="ABU23">
        <v>13900000</v>
      </c>
      <c r="ABV23">
        <v>13800000</v>
      </c>
      <c r="ABW23">
        <v>13700000</v>
      </c>
      <c r="ABX23">
        <v>13500000</v>
      </c>
      <c r="ABY23">
        <v>13300000</v>
      </c>
      <c r="ABZ23">
        <v>13300000</v>
      </c>
      <c r="ACA23">
        <v>13100000</v>
      </c>
      <c r="ACB23">
        <v>12900000</v>
      </c>
      <c r="ACC23">
        <v>12700000</v>
      </c>
      <c r="ACD23">
        <v>12500000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4000000</v>
      </c>
      <c r="ADO23">
        <v>3930000</v>
      </c>
      <c r="ADP23">
        <v>3820000</v>
      </c>
      <c r="ADQ23">
        <v>3750000</v>
      </c>
      <c r="ADR23">
        <v>3680000</v>
      </c>
      <c r="ADS23">
        <v>3610000</v>
      </c>
      <c r="ADT23">
        <v>3520000</v>
      </c>
      <c r="ADU23">
        <v>3420000</v>
      </c>
      <c r="ADV23">
        <v>3320000</v>
      </c>
      <c r="ADW23">
        <v>3270000</v>
      </c>
      <c r="ADX23">
        <v>3190000</v>
      </c>
      <c r="ADY23">
        <v>3110000</v>
      </c>
      <c r="ADZ23">
        <v>3030000</v>
      </c>
      <c r="AEA23">
        <v>2960000</v>
      </c>
      <c r="AEB23">
        <v>2870000</v>
      </c>
      <c r="AEC23">
        <v>2810000</v>
      </c>
      <c r="AED23">
        <v>2740000</v>
      </c>
      <c r="AEE23">
        <v>2660000</v>
      </c>
      <c r="AEF23">
        <v>2590000</v>
      </c>
      <c r="AEG23">
        <v>2520000</v>
      </c>
      <c r="AEH23">
        <v>2450000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10300000</v>
      </c>
      <c r="AEQ23">
        <v>9980000</v>
      </c>
      <c r="AER23">
        <v>9730000</v>
      </c>
      <c r="AES23">
        <v>9470000</v>
      </c>
      <c r="AET23">
        <v>9220000</v>
      </c>
      <c r="AEU23">
        <v>8980000</v>
      </c>
      <c r="AEV23">
        <v>8740000</v>
      </c>
      <c r="AEW23">
        <v>8530000</v>
      </c>
      <c r="AEX23">
        <v>8320000</v>
      </c>
      <c r="AEY23">
        <v>8070000</v>
      </c>
      <c r="AEZ23">
        <v>7830000</v>
      </c>
      <c r="AFA23">
        <v>7640000</v>
      </c>
      <c r="AFB23">
        <v>7440000</v>
      </c>
      <c r="AFC23">
        <v>7290000</v>
      </c>
      <c r="AFD23">
        <v>7100000</v>
      </c>
      <c r="AFE23">
        <v>6930000</v>
      </c>
      <c r="AFF23">
        <v>6740000</v>
      </c>
      <c r="AFG23">
        <v>6580000</v>
      </c>
      <c r="AFH23">
        <v>6410000</v>
      </c>
      <c r="AFI23">
        <v>6250000</v>
      </c>
      <c r="AFJ23">
        <v>6100000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199.17849670000001</v>
      </c>
      <c r="AGU23">
        <v>215.5655965</v>
      </c>
      <c r="AGV23">
        <v>225.69326050000001</v>
      </c>
      <c r="AGW23">
        <v>236.43317160000001</v>
      </c>
      <c r="AGX23">
        <v>244.06993840000001</v>
      </c>
      <c r="AGY23">
        <v>252.4973981</v>
      </c>
      <c r="AGZ23">
        <v>260.4803933</v>
      </c>
      <c r="AHA23">
        <v>271.72215929999999</v>
      </c>
      <c r="AHB23">
        <v>273.84409249999999</v>
      </c>
      <c r="AHC23">
        <v>273.98793039999998</v>
      </c>
      <c r="AHD23">
        <v>275.0172743</v>
      </c>
      <c r="AHE23">
        <v>278.15969159999997</v>
      </c>
      <c r="AHF23">
        <v>283.64577459999998</v>
      </c>
      <c r="AHG23">
        <v>281.15577330000002</v>
      </c>
      <c r="AHH23">
        <v>282.47257780000001</v>
      </c>
      <c r="AHI23">
        <v>282.59983999999997</v>
      </c>
      <c r="AHJ23">
        <v>280.78234730000003</v>
      </c>
      <c r="AHK23">
        <v>276.26702510000001</v>
      </c>
      <c r="AHL23">
        <v>272.3099517</v>
      </c>
      <c r="AHM23">
        <v>272.14681890000003</v>
      </c>
      <c r="AHN23">
        <v>270.16998580000001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18.273038410000002</v>
      </c>
      <c r="AHW23">
        <v>18.83818393</v>
      </c>
      <c r="AHX23">
        <v>21.663290029999999</v>
      </c>
      <c r="AHY23">
        <v>21.7219047</v>
      </c>
      <c r="AHZ23">
        <v>24.436724349999999</v>
      </c>
      <c r="AIA23">
        <v>25.024973729999999</v>
      </c>
      <c r="AIB23">
        <v>26.347059720000001</v>
      </c>
      <c r="AIC23">
        <v>26.80504303</v>
      </c>
      <c r="AID23">
        <v>29.295941620000001</v>
      </c>
      <c r="AIE23">
        <v>31.47462063</v>
      </c>
      <c r="AIF23">
        <v>32.099795690000001</v>
      </c>
      <c r="AIG23">
        <v>32.38966963</v>
      </c>
      <c r="AIH23">
        <v>32.37117181</v>
      </c>
      <c r="AII23">
        <v>30.915206690000002</v>
      </c>
      <c r="AIJ23">
        <v>30.388391540000001</v>
      </c>
      <c r="AIK23">
        <v>30.591528960000002</v>
      </c>
      <c r="AIL23">
        <v>30.522266900000002</v>
      </c>
      <c r="AIM23">
        <v>30.317113500000001</v>
      </c>
      <c r="AIN23">
        <v>30.429981059999999</v>
      </c>
      <c r="AIO23">
        <v>30.403123180000001</v>
      </c>
      <c r="AIP23">
        <v>30.143410060000001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1.0443036130000001</v>
      </c>
      <c r="AIY23">
        <v>1.013887003</v>
      </c>
      <c r="AIZ23">
        <v>0.98435631400000001</v>
      </c>
      <c r="AJA23">
        <v>1.194607177</v>
      </c>
      <c r="AJB23">
        <v>1.159812793</v>
      </c>
      <c r="AJC23">
        <v>1.1260318380000001</v>
      </c>
      <c r="AJD23">
        <v>0.437293918</v>
      </c>
      <c r="AJE23">
        <v>1.0613930039999999</v>
      </c>
      <c r="AJF23">
        <v>0.82438291600000002</v>
      </c>
      <c r="AJG23">
        <v>1.2005576440000001</v>
      </c>
      <c r="AJH23">
        <v>0.58279497300000005</v>
      </c>
      <c r="AJI23">
        <v>0.75442715000000005</v>
      </c>
      <c r="AJJ23">
        <v>1.098680315</v>
      </c>
      <c r="AJK23">
        <v>1.777799862</v>
      </c>
      <c r="AJL23">
        <v>2.2438250690000001</v>
      </c>
      <c r="AJM23">
        <v>2.0108962529999999</v>
      </c>
      <c r="AJN23">
        <v>2.2777142019999999</v>
      </c>
      <c r="AJO23">
        <v>2.0534177969999998</v>
      </c>
      <c r="AJP23">
        <v>2.300318667</v>
      </c>
      <c r="AJQ23">
        <v>2.0844311549999999</v>
      </c>
      <c r="AJR23">
        <v>2.6019251579999998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167.4240815</v>
      </c>
      <c r="AKA23">
        <v>193.00534189999999</v>
      </c>
      <c r="AKB23">
        <v>172.53571500000001</v>
      </c>
      <c r="AKC23">
        <v>197.40424580000001</v>
      </c>
      <c r="AKD23">
        <v>270.05958279999999</v>
      </c>
      <c r="AKE23">
        <v>263.78599850000001</v>
      </c>
      <c r="AKF23">
        <v>102.29697</v>
      </c>
      <c r="AKG23">
        <v>186.5151334</v>
      </c>
      <c r="AKH23">
        <v>281.82982299999998</v>
      </c>
      <c r="AKI23">
        <v>225.95174650000001</v>
      </c>
      <c r="AKJ23">
        <v>252.00028</v>
      </c>
      <c r="AKK23">
        <v>290.33861089999999</v>
      </c>
      <c r="AKL23">
        <v>145.3210626</v>
      </c>
      <c r="AKM23">
        <v>286.08693620000003</v>
      </c>
      <c r="AKN23">
        <v>200.0570591</v>
      </c>
      <c r="AKO23">
        <v>211.37789770000001</v>
      </c>
      <c r="AKP23">
        <v>211.47115819999999</v>
      </c>
      <c r="AKQ23">
        <v>186.8350993</v>
      </c>
      <c r="AKR23">
        <v>232.0900067</v>
      </c>
      <c r="AKS23">
        <v>228.0523891</v>
      </c>
      <c r="AKT23">
        <v>183.49545219999999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102.59488519999999</v>
      </c>
      <c r="AME23">
        <v>103.17514850000001</v>
      </c>
      <c r="AMF23">
        <v>104.2371016</v>
      </c>
      <c r="AMG23">
        <v>105.49090289999999</v>
      </c>
      <c r="AMH23">
        <v>105.9679718</v>
      </c>
      <c r="AMI23">
        <v>106.60345700000001</v>
      </c>
      <c r="AMJ23">
        <v>105.506016</v>
      </c>
      <c r="AMK23">
        <v>105.3349334</v>
      </c>
      <c r="AML23">
        <v>106.387879</v>
      </c>
      <c r="AMM23">
        <v>105.00388529999999</v>
      </c>
      <c r="AMN23">
        <v>104.20480999999999</v>
      </c>
      <c r="AMO23">
        <v>104.0943661</v>
      </c>
      <c r="AMP23">
        <v>103.2294505</v>
      </c>
      <c r="AMQ23">
        <v>103.30598689999999</v>
      </c>
      <c r="AMR23">
        <v>101.8113915</v>
      </c>
      <c r="AMS23">
        <v>100.3504125</v>
      </c>
      <c r="AMT23">
        <v>100.58111839999999</v>
      </c>
      <c r="AMU23">
        <v>99.520809270000001</v>
      </c>
      <c r="AMV23">
        <v>98.593386870000003</v>
      </c>
      <c r="AMW23">
        <v>98.000100450000005</v>
      </c>
      <c r="AMX23">
        <v>97.475707689999993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318.4070534</v>
      </c>
      <c r="ANG23">
        <v>221.96537910000001</v>
      </c>
      <c r="ANH23">
        <v>207.2443006</v>
      </c>
      <c r="ANI23">
        <v>269.7822678</v>
      </c>
      <c r="ANJ23">
        <v>288.76027019999998</v>
      </c>
      <c r="ANK23">
        <v>254.10413460000001</v>
      </c>
      <c r="ANL23">
        <v>266.53457370000001</v>
      </c>
      <c r="ANM23">
        <v>211.97848880000001</v>
      </c>
      <c r="ANN23">
        <v>221.86210120000001</v>
      </c>
      <c r="ANO23">
        <v>248.977812</v>
      </c>
      <c r="ANP23">
        <v>240.2512241</v>
      </c>
      <c r="ANQ23">
        <v>155.6646331</v>
      </c>
      <c r="ANR23">
        <v>196.8028817</v>
      </c>
      <c r="ANS23">
        <v>173.27007879999999</v>
      </c>
      <c r="ANT23">
        <v>222.11270709999999</v>
      </c>
      <c r="ANU23">
        <v>147.34174870000001</v>
      </c>
      <c r="ANV23">
        <v>168.66488570000001</v>
      </c>
      <c r="ANW23">
        <v>207.6273956</v>
      </c>
      <c r="ANX23">
        <v>126.2316369</v>
      </c>
      <c r="ANY23">
        <v>154.01664059999999</v>
      </c>
      <c r="ANZ23">
        <v>122.3467958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81.982970269999996</v>
      </c>
      <c r="AOI23">
        <v>83.69192425</v>
      </c>
      <c r="AOJ23">
        <v>84.065448779999997</v>
      </c>
      <c r="AOK23">
        <v>84.346215700000002</v>
      </c>
      <c r="AOL23">
        <v>83.637258149999994</v>
      </c>
      <c r="AOM23">
        <v>83.281198869999997</v>
      </c>
      <c r="AON23">
        <v>84.017481099999998</v>
      </c>
      <c r="AOO23">
        <v>84.279063500000007</v>
      </c>
      <c r="AOP23">
        <v>84.278813040000003</v>
      </c>
      <c r="AOQ23">
        <v>84.10981529</v>
      </c>
      <c r="AOR23">
        <v>83.147317810000004</v>
      </c>
      <c r="AOS23">
        <v>82.696703290000002</v>
      </c>
      <c r="AOT23">
        <v>82.023778960000001</v>
      </c>
      <c r="AOU23">
        <v>81.363108789999998</v>
      </c>
      <c r="AOV23">
        <v>80.188906590000002</v>
      </c>
      <c r="AOW23">
        <v>79.176996869999996</v>
      </c>
      <c r="AOX23">
        <v>78.729374309999997</v>
      </c>
      <c r="AOY23">
        <v>77.511230999999995</v>
      </c>
      <c r="AOZ23">
        <v>76.874985659999993</v>
      </c>
      <c r="APA23">
        <v>75.377744100000001</v>
      </c>
      <c r="APB23">
        <v>74.271402350000002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740.76469269999996</v>
      </c>
      <c r="APK23">
        <v>690.26815250000004</v>
      </c>
      <c r="APL23">
        <v>973.93498790000001</v>
      </c>
      <c r="APM23">
        <v>859.25639650000005</v>
      </c>
      <c r="APN23">
        <v>948.93102320000003</v>
      </c>
      <c r="APO23">
        <v>782.69187020000004</v>
      </c>
      <c r="APP23">
        <v>620.13555719999999</v>
      </c>
      <c r="APQ23">
        <v>962.94115910000005</v>
      </c>
      <c r="APR23">
        <v>673.82450700000004</v>
      </c>
      <c r="APS23">
        <v>732.68505479999999</v>
      </c>
      <c r="APT23">
        <v>996.72859979999998</v>
      </c>
      <c r="APU23">
        <v>779.94635849999997</v>
      </c>
      <c r="APV23">
        <v>786.65595150000001</v>
      </c>
      <c r="APW23">
        <v>782.61069499999996</v>
      </c>
      <c r="APX23">
        <v>816.68651250000005</v>
      </c>
      <c r="APY23">
        <v>770.87386630000003</v>
      </c>
      <c r="APZ23">
        <v>841.74584340000001</v>
      </c>
      <c r="AQA23">
        <v>794.6755402</v>
      </c>
      <c r="AQB23">
        <v>712.16179179999995</v>
      </c>
      <c r="AQC23">
        <v>671.30013389999999</v>
      </c>
      <c r="AQD23">
        <v>716.19069779999995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106.52493219999999</v>
      </c>
      <c r="ARO23">
        <v>103.2846682</v>
      </c>
      <c r="ARP23">
        <v>100.7135756</v>
      </c>
      <c r="ARQ23">
        <v>98.039565569999993</v>
      </c>
      <c r="ARR23">
        <v>95.435884160000001</v>
      </c>
      <c r="ARS23">
        <v>92.934044560000004</v>
      </c>
      <c r="ART23">
        <v>90.475401160000004</v>
      </c>
      <c r="ARU23">
        <v>88.26970609</v>
      </c>
      <c r="ARV23">
        <v>86.125915300000003</v>
      </c>
      <c r="ARW23">
        <v>83.528522859999995</v>
      </c>
      <c r="ARX23">
        <v>81.095653260000006</v>
      </c>
      <c r="ARY23">
        <v>79.143181749999997</v>
      </c>
      <c r="ARZ23">
        <v>76.991662399999996</v>
      </c>
      <c r="ASA23">
        <v>75.45983047</v>
      </c>
      <c r="ASB23">
        <v>73.55157801</v>
      </c>
      <c r="ASC23">
        <v>71.740089080000004</v>
      </c>
      <c r="ASD23">
        <v>69.787062950000006</v>
      </c>
      <c r="ASE23">
        <v>68.089616489999997</v>
      </c>
      <c r="ASF23">
        <v>66.363735550000001</v>
      </c>
      <c r="ASG23">
        <v>64.746756579999996</v>
      </c>
      <c r="ASH23">
        <v>63.110603310000002</v>
      </c>
    </row>
    <row r="24" spans="1:1178" x14ac:dyDescent="0.25">
      <c r="A24">
        <v>20</v>
      </c>
      <c r="C24">
        <v>0</v>
      </c>
      <c r="D24">
        <v>0</v>
      </c>
      <c r="E24">
        <v>0</v>
      </c>
      <c r="F24">
        <v>223</v>
      </c>
      <c r="G24">
        <v>229</v>
      </c>
      <c r="H24">
        <v>230</v>
      </c>
      <c r="I24">
        <v>248</v>
      </c>
      <c r="J24">
        <v>271</v>
      </c>
      <c r="K24">
        <v>252</v>
      </c>
      <c r="L24">
        <v>247</v>
      </c>
      <c r="M24">
        <v>227</v>
      </c>
      <c r="N24">
        <v>265</v>
      </c>
      <c r="O24">
        <v>247</v>
      </c>
      <c r="P24">
        <v>263</v>
      </c>
      <c r="Q24">
        <v>286</v>
      </c>
      <c r="R24">
        <v>265</v>
      </c>
      <c r="S24">
        <v>239</v>
      </c>
      <c r="T24">
        <v>259</v>
      </c>
      <c r="U24">
        <v>289</v>
      </c>
      <c r="V24">
        <v>257</v>
      </c>
      <c r="W24">
        <v>238</v>
      </c>
      <c r="X24">
        <v>259</v>
      </c>
      <c r="Y24">
        <v>250</v>
      </c>
      <c r="Z24">
        <v>222</v>
      </c>
      <c r="AA24">
        <v>269</v>
      </c>
      <c r="AB24">
        <v>244</v>
      </c>
      <c r="AC24">
        <v>247</v>
      </c>
      <c r="AD24">
        <v>250</v>
      </c>
      <c r="AE24">
        <v>0</v>
      </c>
      <c r="AF24">
        <v>0</v>
      </c>
      <c r="AG24">
        <v>0</v>
      </c>
      <c r="AH24">
        <v>60</v>
      </c>
      <c r="AI24">
        <v>59</v>
      </c>
      <c r="AJ24">
        <v>54</v>
      </c>
      <c r="AK24">
        <v>63</v>
      </c>
      <c r="AL24">
        <v>75</v>
      </c>
      <c r="AM24">
        <v>70</v>
      </c>
      <c r="AN24">
        <v>95</v>
      </c>
      <c r="AO24">
        <v>83</v>
      </c>
      <c r="AP24">
        <v>97</v>
      </c>
      <c r="AQ24">
        <v>85</v>
      </c>
      <c r="AR24">
        <v>100</v>
      </c>
      <c r="AS24">
        <v>97</v>
      </c>
      <c r="AT24">
        <v>105</v>
      </c>
      <c r="AU24">
        <v>102</v>
      </c>
      <c r="AV24">
        <v>110</v>
      </c>
      <c r="AW24">
        <v>120</v>
      </c>
      <c r="AX24">
        <v>126</v>
      </c>
      <c r="AY24">
        <v>136</v>
      </c>
      <c r="AZ24">
        <v>125</v>
      </c>
      <c r="BA24">
        <v>138</v>
      </c>
      <c r="BB24">
        <v>146</v>
      </c>
      <c r="BC24">
        <v>132</v>
      </c>
      <c r="BD24">
        <v>151</v>
      </c>
      <c r="BE24">
        <v>144</v>
      </c>
      <c r="BF24">
        <v>159</v>
      </c>
      <c r="BG24">
        <v>0</v>
      </c>
      <c r="BH24">
        <v>0</v>
      </c>
      <c r="BI24">
        <v>0</v>
      </c>
      <c r="BJ24">
        <v>125</v>
      </c>
      <c r="BK24">
        <v>127</v>
      </c>
      <c r="BL24">
        <v>136</v>
      </c>
      <c r="BM24">
        <v>135</v>
      </c>
      <c r="BN24">
        <v>110</v>
      </c>
      <c r="BO24">
        <v>92</v>
      </c>
      <c r="BP24">
        <v>116</v>
      </c>
      <c r="BQ24">
        <v>106</v>
      </c>
      <c r="BR24">
        <v>114</v>
      </c>
      <c r="BS24">
        <v>94</v>
      </c>
      <c r="BT24">
        <v>102</v>
      </c>
      <c r="BU24">
        <v>109</v>
      </c>
      <c r="BV24">
        <v>107</v>
      </c>
      <c r="BW24">
        <v>99</v>
      </c>
      <c r="BX24">
        <v>111</v>
      </c>
      <c r="BY24">
        <v>110</v>
      </c>
      <c r="BZ24">
        <v>108</v>
      </c>
      <c r="CA24">
        <v>106</v>
      </c>
      <c r="CB24">
        <v>105</v>
      </c>
      <c r="CC24">
        <v>108</v>
      </c>
      <c r="CD24">
        <v>92</v>
      </c>
      <c r="CE24">
        <v>98</v>
      </c>
      <c r="CF24">
        <v>95</v>
      </c>
      <c r="CG24">
        <v>106</v>
      </c>
      <c r="CH24">
        <v>72</v>
      </c>
      <c r="CI24">
        <v>0</v>
      </c>
      <c r="CJ24">
        <v>0</v>
      </c>
      <c r="CK24">
        <v>0</v>
      </c>
      <c r="CL24">
        <v>53</v>
      </c>
      <c r="CM24">
        <v>63</v>
      </c>
      <c r="CN24">
        <v>57</v>
      </c>
      <c r="CO24">
        <v>65</v>
      </c>
      <c r="CP24">
        <v>64</v>
      </c>
      <c r="CQ24">
        <v>51</v>
      </c>
      <c r="CR24">
        <v>65</v>
      </c>
      <c r="CS24">
        <v>60</v>
      </c>
      <c r="CT24">
        <v>49</v>
      </c>
      <c r="CU24">
        <v>58</v>
      </c>
      <c r="CV24">
        <v>46</v>
      </c>
      <c r="CW24">
        <v>61</v>
      </c>
      <c r="CX24">
        <v>41</v>
      </c>
      <c r="CY24">
        <v>58</v>
      </c>
      <c r="CZ24">
        <v>60</v>
      </c>
      <c r="DA24">
        <v>44</v>
      </c>
      <c r="DB24">
        <v>55</v>
      </c>
      <c r="DC24">
        <v>42</v>
      </c>
      <c r="DD24">
        <v>42</v>
      </c>
      <c r="DE24">
        <v>47</v>
      </c>
      <c r="DF24">
        <v>49</v>
      </c>
      <c r="DG24">
        <v>48</v>
      </c>
      <c r="DH24">
        <v>41</v>
      </c>
      <c r="DI24">
        <v>52</v>
      </c>
      <c r="DJ24">
        <v>43</v>
      </c>
      <c r="DK24">
        <v>0</v>
      </c>
      <c r="DL24">
        <v>0</v>
      </c>
      <c r="DM24">
        <v>0</v>
      </c>
      <c r="DN24">
        <v>2</v>
      </c>
      <c r="DO24">
        <v>2</v>
      </c>
      <c r="DP24">
        <v>2</v>
      </c>
      <c r="DQ24">
        <v>1</v>
      </c>
      <c r="DR24">
        <v>2</v>
      </c>
      <c r="DS24">
        <v>1</v>
      </c>
      <c r="DT24">
        <v>1</v>
      </c>
      <c r="DU24">
        <v>5</v>
      </c>
      <c r="DV24">
        <v>4</v>
      </c>
      <c r="DW24">
        <v>4</v>
      </c>
      <c r="DX24">
        <v>6</v>
      </c>
      <c r="DY24">
        <v>4</v>
      </c>
      <c r="DZ24">
        <v>5</v>
      </c>
      <c r="EA24">
        <v>8</v>
      </c>
      <c r="EB24">
        <v>3</v>
      </c>
      <c r="EC24">
        <v>7</v>
      </c>
      <c r="ED24">
        <v>4</v>
      </c>
      <c r="EE24">
        <v>7</v>
      </c>
      <c r="EF24">
        <v>9</v>
      </c>
      <c r="EG24">
        <v>6</v>
      </c>
      <c r="EH24">
        <v>10</v>
      </c>
      <c r="EI24">
        <v>4</v>
      </c>
      <c r="EJ24">
        <v>2</v>
      </c>
      <c r="EK24">
        <v>3</v>
      </c>
      <c r="EL24">
        <v>3</v>
      </c>
      <c r="EM24">
        <v>0</v>
      </c>
      <c r="EN24">
        <v>0</v>
      </c>
      <c r="EO24">
        <v>0</v>
      </c>
      <c r="EP24">
        <v>10</v>
      </c>
      <c r="EQ24">
        <v>5</v>
      </c>
      <c r="ER24">
        <v>10</v>
      </c>
      <c r="ES24">
        <v>15</v>
      </c>
      <c r="ET24">
        <v>0</v>
      </c>
      <c r="EU24">
        <v>15</v>
      </c>
      <c r="EV24">
        <v>5</v>
      </c>
      <c r="EW24">
        <v>10</v>
      </c>
      <c r="EX24">
        <v>20</v>
      </c>
      <c r="EY24">
        <v>10</v>
      </c>
      <c r="EZ24">
        <v>25</v>
      </c>
      <c r="FA24">
        <v>20</v>
      </c>
      <c r="FB24">
        <v>25</v>
      </c>
      <c r="FC24">
        <v>20</v>
      </c>
      <c r="FD24">
        <v>20</v>
      </c>
      <c r="FE24">
        <v>30</v>
      </c>
      <c r="FF24">
        <v>40</v>
      </c>
      <c r="FG24">
        <v>20</v>
      </c>
      <c r="FH24">
        <v>30</v>
      </c>
      <c r="FI24">
        <v>30</v>
      </c>
      <c r="FJ24">
        <v>20</v>
      </c>
      <c r="FK24">
        <v>60</v>
      </c>
      <c r="FL24">
        <v>35</v>
      </c>
      <c r="FM24">
        <v>15</v>
      </c>
      <c r="FN24">
        <v>20</v>
      </c>
      <c r="FO24">
        <v>0</v>
      </c>
      <c r="FP24">
        <v>0</v>
      </c>
      <c r="FQ24">
        <v>7321</v>
      </c>
      <c r="FR24">
        <v>7595</v>
      </c>
      <c r="FS24">
        <v>7810</v>
      </c>
      <c r="FT24">
        <v>8022</v>
      </c>
      <c r="FU24">
        <v>8137</v>
      </c>
      <c r="FV24">
        <v>8228</v>
      </c>
      <c r="FW24">
        <v>8325</v>
      </c>
      <c r="FX24">
        <v>8412</v>
      </c>
      <c r="FY24">
        <v>8507</v>
      </c>
      <c r="FZ24">
        <v>8585</v>
      </c>
      <c r="GA24">
        <v>8651</v>
      </c>
      <c r="GB24">
        <v>8717</v>
      </c>
      <c r="GC24">
        <v>8745</v>
      </c>
      <c r="GD24">
        <v>8779</v>
      </c>
      <c r="GE24">
        <v>8787</v>
      </c>
      <c r="GF24">
        <v>8818</v>
      </c>
      <c r="GG24">
        <v>8855</v>
      </c>
      <c r="GH24">
        <v>8819</v>
      </c>
      <c r="GI24">
        <v>8883</v>
      </c>
      <c r="GJ24">
        <v>8809</v>
      </c>
      <c r="GK24">
        <v>8798</v>
      </c>
      <c r="GL24">
        <v>8767</v>
      </c>
      <c r="GM24">
        <v>8767</v>
      </c>
      <c r="GN24">
        <v>8763</v>
      </c>
      <c r="GO24">
        <v>8704</v>
      </c>
      <c r="GP24">
        <v>8669</v>
      </c>
      <c r="GQ24">
        <v>0</v>
      </c>
      <c r="GR24">
        <v>0</v>
      </c>
      <c r="GS24">
        <v>691</v>
      </c>
      <c r="GT24">
        <v>932</v>
      </c>
      <c r="GU24">
        <v>1128</v>
      </c>
      <c r="GV24">
        <v>1341</v>
      </c>
      <c r="GW24">
        <v>1601</v>
      </c>
      <c r="GX24">
        <v>1825</v>
      </c>
      <c r="GY24">
        <v>2048</v>
      </c>
      <c r="GZ24">
        <v>2221</v>
      </c>
      <c r="HA24">
        <v>2425</v>
      </c>
      <c r="HB24">
        <v>2613</v>
      </c>
      <c r="HC24">
        <v>2782</v>
      </c>
      <c r="HD24">
        <v>2991</v>
      </c>
      <c r="HE24">
        <v>3152</v>
      </c>
      <c r="HF24">
        <v>3332</v>
      </c>
      <c r="HG24">
        <v>3485</v>
      </c>
      <c r="HH24">
        <v>3631</v>
      </c>
      <c r="HI24">
        <v>3765</v>
      </c>
      <c r="HJ24">
        <v>3882</v>
      </c>
      <c r="HK24">
        <v>3938</v>
      </c>
      <c r="HL24">
        <v>4056</v>
      </c>
      <c r="HM24">
        <v>4147</v>
      </c>
      <c r="HN24">
        <v>4199</v>
      </c>
      <c r="HO24">
        <v>4271</v>
      </c>
      <c r="HP24">
        <v>4314</v>
      </c>
      <c r="HQ24">
        <v>4393</v>
      </c>
      <c r="HR24">
        <v>4478</v>
      </c>
      <c r="HS24">
        <v>0</v>
      </c>
      <c r="HT24">
        <v>0</v>
      </c>
      <c r="HU24">
        <v>76</v>
      </c>
      <c r="HV24">
        <v>80</v>
      </c>
      <c r="HW24">
        <v>90</v>
      </c>
      <c r="HX24">
        <v>106</v>
      </c>
      <c r="HY24">
        <v>136</v>
      </c>
      <c r="HZ24">
        <v>152</v>
      </c>
      <c r="IA24">
        <v>174</v>
      </c>
      <c r="IB24">
        <v>193</v>
      </c>
      <c r="IC24">
        <v>225</v>
      </c>
      <c r="ID24">
        <v>256</v>
      </c>
      <c r="IE24">
        <v>286</v>
      </c>
      <c r="IF24">
        <v>310</v>
      </c>
      <c r="IG24">
        <v>336</v>
      </c>
      <c r="IH24">
        <v>359</v>
      </c>
      <c r="II24">
        <v>394</v>
      </c>
      <c r="IJ24">
        <v>421</v>
      </c>
      <c r="IK24">
        <v>431</v>
      </c>
      <c r="IL24">
        <v>459</v>
      </c>
      <c r="IM24">
        <v>500</v>
      </c>
      <c r="IN24">
        <v>531</v>
      </c>
      <c r="IO24">
        <v>563</v>
      </c>
      <c r="IP24">
        <v>582</v>
      </c>
      <c r="IQ24">
        <v>604</v>
      </c>
      <c r="IR24">
        <v>631</v>
      </c>
      <c r="IS24">
        <v>649</v>
      </c>
      <c r="IT24">
        <v>656</v>
      </c>
      <c r="IU24">
        <v>0</v>
      </c>
      <c r="IV24">
        <v>0</v>
      </c>
      <c r="IW24">
        <v>4</v>
      </c>
      <c r="IX24">
        <v>4</v>
      </c>
      <c r="IY24">
        <v>6</v>
      </c>
      <c r="IZ24">
        <v>3</v>
      </c>
      <c r="JA24">
        <v>7</v>
      </c>
      <c r="JB24">
        <v>9</v>
      </c>
      <c r="JC24">
        <v>9</v>
      </c>
      <c r="JD24">
        <v>13</v>
      </c>
      <c r="JE24">
        <v>14</v>
      </c>
      <c r="JF24">
        <v>8</v>
      </c>
      <c r="JG24">
        <v>9</v>
      </c>
      <c r="JH24">
        <v>11</v>
      </c>
      <c r="JI24">
        <v>13</v>
      </c>
      <c r="JJ24">
        <v>21</v>
      </c>
      <c r="JK24">
        <v>16</v>
      </c>
      <c r="JL24">
        <v>25</v>
      </c>
      <c r="JM24">
        <v>33</v>
      </c>
      <c r="JN24">
        <v>36</v>
      </c>
      <c r="JO24">
        <v>31</v>
      </c>
      <c r="JP24">
        <v>31</v>
      </c>
      <c r="JQ24">
        <v>35</v>
      </c>
      <c r="JR24">
        <v>40</v>
      </c>
      <c r="JS24">
        <v>34</v>
      </c>
      <c r="JT24">
        <v>44</v>
      </c>
      <c r="JU24">
        <v>47</v>
      </c>
      <c r="JV24">
        <v>59</v>
      </c>
      <c r="JW24">
        <v>0</v>
      </c>
      <c r="JX24">
        <v>0</v>
      </c>
      <c r="JY24">
        <v>0</v>
      </c>
      <c r="JZ24">
        <v>8</v>
      </c>
      <c r="KA24">
        <v>15</v>
      </c>
      <c r="KB24">
        <v>24</v>
      </c>
      <c r="KC24">
        <v>33</v>
      </c>
      <c r="KD24">
        <v>50</v>
      </c>
      <c r="KE24">
        <v>72</v>
      </c>
      <c r="KF24">
        <v>94</v>
      </c>
      <c r="KG24">
        <v>109</v>
      </c>
      <c r="KH24">
        <v>133</v>
      </c>
      <c r="KI24">
        <v>156</v>
      </c>
      <c r="KJ24">
        <v>180</v>
      </c>
      <c r="KK24">
        <v>204</v>
      </c>
      <c r="KL24">
        <v>234</v>
      </c>
      <c r="KM24">
        <v>268</v>
      </c>
      <c r="KN24">
        <v>295</v>
      </c>
      <c r="KO24">
        <v>339</v>
      </c>
      <c r="KP24">
        <v>374</v>
      </c>
      <c r="KQ24">
        <v>416</v>
      </c>
      <c r="KR24">
        <v>465</v>
      </c>
      <c r="KS24">
        <v>510</v>
      </c>
      <c r="KT24">
        <v>564</v>
      </c>
      <c r="KU24">
        <v>615</v>
      </c>
      <c r="KV24">
        <v>660</v>
      </c>
      <c r="KW24">
        <v>723</v>
      </c>
      <c r="KX24">
        <v>779</v>
      </c>
      <c r="KY24">
        <v>0</v>
      </c>
      <c r="KZ24">
        <v>0</v>
      </c>
      <c r="LA24">
        <v>0</v>
      </c>
      <c r="LB24">
        <v>174</v>
      </c>
      <c r="LC24">
        <v>337</v>
      </c>
      <c r="LD24">
        <v>511</v>
      </c>
      <c r="LE24">
        <v>680</v>
      </c>
      <c r="LF24">
        <v>844</v>
      </c>
      <c r="LG24">
        <v>1008</v>
      </c>
      <c r="LH24">
        <v>1165</v>
      </c>
      <c r="LI24">
        <v>1326</v>
      </c>
      <c r="LJ24">
        <v>1458</v>
      </c>
      <c r="LK24">
        <v>1590</v>
      </c>
      <c r="LL24">
        <v>1746</v>
      </c>
      <c r="LM24">
        <v>1891</v>
      </c>
      <c r="LN24">
        <v>2032</v>
      </c>
      <c r="LO24">
        <v>2169</v>
      </c>
      <c r="LP24">
        <v>2312</v>
      </c>
      <c r="LQ24">
        <v>2441</v>
      </c>
      <c r="LR24">
        <v>2573</v>
      </c>
      <c r="LS24">
        <v>2701</v>
      </c>
      <c r="LT24">
        <v>2837</v>
      </c>
      <c r="LU24">
        <v>2968</v>
      </c>
      <c r="LV24">
        <v>3116</v>
      </c>
      <c r="LW24">
        <v>3254</v>
      </c>
      <c r="LX24">
        <v>3405</v>
      </c>
      <c r="LY24">
        <v>3532</v>
      </c>
      <c r="LZ24">
        <v>3664</v>
      </c>
      <c r="MA24">
        <v>0</v>
      </c>
      <c r="MB24">
        <v>0</v>
      </c>
      <c r="MC24">
        <v>1390</v>
      </c>
      <c r="MD24">
        <v>1452</v>
      </c>
      <c r="ME24">
        <v>1523</v>
      </c>
      <c r="MF24">
        <v>1624</v>
      </c>
      <c r="MG24">
        <v>1680</v>
      </c>
      <c r="MH24">
        <v>1736</v>
      </c>
      <c r="MI24">
        <v>1786</v>
      </c>
      <c r="MJ24">
        <v>1850</v>
      </c>
      <c r="MK24">
        <v>1923</v>
      </c>
      <c r="ML24">
        <v>2005</v>
      </c>
      <c r="MM24">
        <v>2077</v>
      </c>
      <c r="MN24">
        <v>2130</v>
      </c>
      <c r="MO24">
        <v>2178</v>
      </c>
      <c r="MP24">
        <v>2264</v>
      </c>
      <c r="MQ24">
        <v>2294</v>
      </c>
      <c r="MR24">
        <v>2357</v>
      </c>
      <c r="MS24">
        <v>2424</v>
      </c>
      <c r="MT24">
        <v>2476</v>
      </c>
      <c r="MU24">
        <v>2533</v>
      </c>
      <c r="MV24">
        <v>2551</v>
      </c>
      <c r="MW24">
        <v>2611</v>
      </c>
      <c r="MX24">
        <v>2690</v>
      </c>
      <c r="MY24">
        <v>2710</v>
      </c>
      <c r="MZ24">
        <v>2746</v>
      </c>
      <c r="NA24">
        <v>2765</v>
      </c>
      <c r="NB24">
        <v>2792</v>
      </c>
      <c r="NC24">
        <v>0</v>
      </c>
      <c r="ND24">
        <v>0</v>
      </c>
      <c r="NE24">
        <v>0</v>
      </c>
      <c r="NF24">
        <v>35</v>
      </c>
      <c r="NG24">
        <v>71</v>
      </c>
      <c r="NH24">
        <v>109</v>
      </c>
      <c r="NI24">
        <v>152</v>
      </c>
      <c r="NJ24">
        <v>197</v>
      </c>
      <c r="NK24">
        <v>234</v>
      </c>
      <c r="NL24">
        <v>285</v>
      </c>
      <c r="NM24">
        <v>326</v>
      </c>
      <c r="NN24">
        <v>366</v>
      </c>
      <c r="NO24">
        <v>400</v>
      </c>
      <c r="NP24">
        <v>447</v>
      </c>
      <c r="NQ24">
        <v>496</v>
      </c>
      <c r="NR24">
        <v>540</v>
      </c>
      <c r="NS24">
        <v>590</v>
      </c>
      <c r="NT24">
        <v>635</v>
      </c>
      <c r="NU24">
        <v>690</v>
      </c>
      <c r="NV24">
        <v>745</v>
      </c>
      <c r="NW24">
        <v>796</v>
      </c>
      <c r="NX24">
        <v>852</v>
      </c>
      <c r="NY24">
        <v>914</v>
      </c>
      <c r="NZ24">
        <v>970</v>
      </c>
      <c r="OA24">
        <v>1034</v>
      </c>
      <c r="OB24">
        <v>1092</v>
      </c>
      <c r="OC24">
        <v>1156</v>
      </c>
      <c r="OD24">
        <v>1216</v>
      </c>
      <c r="OE24">
        <v>0</v>
      </c>
      <c r="OF24">
        <v>0</v>
      </c>
      <c r="OG24">
        <v>2167</v>
      </c>
      <c r="OH24">
        <v>2315</v>
      </c>
      <c r="OI24">
        <v>2473</v>
      </c>
      <c r="OJ24">
        <v>2685</v>
      </c>
      <c r="OK24">
        <v>2857</v>
      </c>
      <c r="OL24">
        <v>3010</v>
      </c>
      <c r="OM24">
        <v>3186</v>
      </c>
      <c r="ON24">
        <v>3342</v>
      </c>
      <c r="OO24">
        <v>3523</v>
      </c>
      <c r="OP24">
        <v>3664</v>
      </c>
      <c r="OQ24">
        <v>3820</v>
      </c>
      <c r="OR24">
        <v>3958</v>
      </c>
      <c r="OS24">
        <v>4122</v>
      </c>
      <c r="OT24">
        <v>4248</v>
      </c>
      <c r="OU24">
        <v>4352</v>
      </c>
      <c r="OV24">
        <v>4487</v>
      </c>
      <c r="OW24">
        <v>4575</v>
      </c>
      <c r="OX24">
        <v>4678</v>
      </c>
      <c r="OY24">
        <v>4798</v>
      </c>
      <c r="OZ24">
        <v>4887</v>
      </c>
      <c r="PA24">
        <v>5006</v>
      </c>
      <c r="PB24">
        <v>5093</v>
      </c>
      <c r="PC24">
        <v>5120</v>
      </c>
      <c r="PD24">
        <v>5197</v>
      </c>
      <c r="PE24">
        <v>5228</v>
      </c>
      <c r="PF24">
        <v>5294</v>
      </c>
      <c r="PG24">
        <v>0</v>
      </c>
      <c r="PH24">
        <v>0</v>
      </c>
      <c r="PI24">
        <v>0</v>
      </c>
      <c r="PJ24">
        <v>49</v>
      </c>
      <c r="PK24">
        <v>112</v>
      </c>
      <c r="PL24">
        <v>164</v>
      </c>
      <c r="PM24">
        <v>229</v>
      </c>
      <c r="PN24">
        <v>294</v>
      </c>
      <c r="PO24">
        <v>356</v>
      </c>
      <c r="PP24">
        <v>417</v>
      </c>
      <c r="PQ24">
        <v>485</v>
      </c>
      <c r="PR24">
        <v>565</v>
      </c>
      <c r="PS24">
        <v>672</v>
      </c>
      <c r="PT24">
        <v>763</v>
      </c>
      <c r="PU24">
        <v>862</v>
      </c>
      <c r="PV24">
        <v>943</v>
      </c>
      <c r="PW24">
        <v>1039</v>
      </c>
      <c r="PX24">
        <v>1143</v>
      </c>
      <c r="PY24">
        <v>1262</v>
      </c>
      <c r="PZ24">
        <v>1372</v>
      </c>
      <c r="QA24">
        <v>1499</v>
      </c>
      <c r="QB24">
        <v>1620</v>
      </c>
      <c r="QC24">
        <v>1739</v>
      </c>
      <c r="QD24">
        <v>1872</v>
      </c>
      <c r="QE24">
        <v>2023</v>
      </c>
      <c r="QF24">
        <v>2149</v>
      </c>
      <c r="QG24">
        <v>2301</v>
      </c>
      <c r="QH24">
        <v>2436</v>
      </c>
      <c r="QI24">
        <v>0</v>
      </c>
      <c r="QJ24">
        <v>0</v>
      </c>
      <c r="QK24">
        <v>7670</v>
      </c>
      <c r="QL24">
        <v>7866</v>
      </c>
      <c r="QM24">
        <v>8014</v>
      </c>
      <c r="QN24">
        <v>8126</v>
      </c>
      <c r="QO24">
        <v>8192</v>
      </c>
      <c r="QP24">
        <v>8152</v>
      </c>
      <c r="QQ24">
        <v>8182</v>
      </c>
      <c r="QR24">
        <v>8170</v>
      </c>
      <c r="QS24">
        <v>8219</v>
      </c>
      <c r="QT24">
        <v>8281</v>
      </c>
      <c r="QU24">
        <v>8284</v>
      </c>
      <c r="QV24">
        <v>8230</v>
      </c>
      <c r="QW24">
        <v>8283</v>
      </c>
      <c r="QX24">
        <v>8255</v>
      </c>
      <c r="QY24">
        <v>8245</v>
      </c>
      <c r="QZ24">
        <v>8264</v>
      </c>
      <c r="RA24">
        <v>8260</v>
      </c>
      <c r="RB24">
        <v>8355</v>
      </c>
      <c r="RC24">
        <v>8392</v>
      </c>
      <c r="RD24">
        <v>8461</v>
      </c>
      <c r="RE24">
        <v>8498</v>
      </c>
      <c r="RF24">
        <v>8502</v>
      </c>
      <c r="RG24">
        <v>8441</v>
      </c>
      <c r="RH24">
        <v>8458</v>
      </c>
      <c r="RI24">
        <v>8417</v>
      </c>
      <c r="RJ24">
        <v>8455</v>
      </c>
      <c r="RK24">
        <v>0</v>
      </c>
      <c r="RL24">
        <v>0</v>
      </c>
      <c r="RM24">
        <v>8307</v>
      </c>
      <c r="RN24">
        <v>8543</v>
      </c>
      <c r="RO24">
        <v>8787</v>
      </c>
      <c r="RP24">
        <v>9026</v>
      </c>
      <c r="RQ24">
        <v>9186</v>
      </c>
      <c r="RR24">
        <v>9323</v>
      </c>
      <c r="RS24">
        <v>9519</v>
      </c>
      <c r="RT24">
        <v>9688</v>
      </c>
      <c r="RU24">
        <v>9781</v>
      </c>
      <c r="RV24">
        <v>9943</v>
      </c>
      <c r="RW24">
        <v>10087</v>
      </c>
      <c r="RX24">
        <v>10249</v>
      </c>
      <c r="RY24">
        <v>10315</v>
      </c>
      <c r="RZ24">
        <v>10462</v>
      </c>
      <c r="SA24">
        <v>10601</v>
      </c>
      <c r="SB24">
        <v>10679</v>
      </c>
      <c r="SC24">
        <v>10786</v>
      </c>
      <c r="SD24">
        <v>10852</v>
      </c>
      <c r="SE24">
        <v>10903</v>
      </c>
      <c r="SF24">
        <v>10895</v>
      </c>
      <c r="SG24">
        <v>10997</v>
      </c>
      <c r="SH24">
        <v>11021</v>
      </c>
      <c r="SI24">
        <v>11087</v>
      </c>
      <c r="SJ24">
        <v>11105</v>
      </c>
      <c r="SK24">
        <v>11111</v>
      </c>
      <c r="SL24">
        <v>11167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1050000</v>
      </c>
      <c r="SU24">
        <v>1030000</v>
      </c>
      <c r="SV24">
        <v>1010000</v>
      </c>
      <c r="SW24">
        <v>993152.88340000005</v>
      </c>
      <c r="SX24">
        <v>973067.01210000005</v>
      </c>
      <c r="SY24">
        <v>951988.13930000004</v>
      </c>
      <c r="SZ24">
        <v>931311.674</v>
      </c>
      <c r="TA24">
        <v>907090.44030000002</v>
      </c>
      <c r="TB24">
        <v>884094.32030000002</v>
      </c>
      <c r="TC24">
        <v>859126.17949999997</v>
      </c>
      <c r="TD24">
        <v>837045.75170000002</v>
      </c>
      <c r="TE24">
        <v>816075.69380000001</v>
      </c>
      <c r="TF24">
        <v>789085.37699999998</v>
      </c>
      <c r="TG24">
        <v>771661.9571</v>
      </c>
      <c r="TH24">
        <v>742945.25490000006</v>
      </c>
      <c r="TI24">
        <v>720405.36129999999</v>
      </c>
      <c r="TJ24">
        <v>696958.24540000001</v>
      </c>
      <c r="TK24">
        <v>676658.49069999997</v>
      </c>
      <c r="TL24">
        <v>656650.25329999998</v>
      </c>
      <c r="TM24">
        <v>633232.15819999995</v>
      </c>
      <c r="TN24">
        <v>612316.35270000005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714542.04819999996</v>
      </c>
      <c r="TW24">
        <v>778498.26560000004</v>
      </c>
      <c r="TX24">
        <v>819669.98250000004</v>
      </c>
      <c r="TY24">
        <v>868890.38329999999</v>
      </c>
      <c r="TZ24">
        <v>908982.31270000001</v>
      </c>
      <c r="UA24">
        <v>939584.67330000002</v>
      </c>
      <c r="UB24">
        <v>980749.25419999997</v>
      </c>
      <c r="UC24">
        <v>1000000</v>
      </c>
      <c r="UD24">
        <v>1030000</v>
      </c>
      <c r="UE24">
        <v>1050000</v>
      </c>
      <c r="UF24">
        <v>1060000</v>
      </c>
      <c r="UG24">
        <v>1060000</v>
      </c>
      <c r="UH24">
        <v>1070000</v>
      </c>
      <c r="UI24">
        <v>1050000</v>
      </c>
      <c r="UJ24">
        <v>1050000</v>
      </c>
      <c r="UK24">
        <v>1040000</v>
      </c>
      <c r="UL24">
        <v>1020000</v>
      </c>
      <c r="UM24">
        <v>1010000</v>
      </c>
      <c r="UN24">
        <v>992144.70250000001</v>
      </c>
      <c r="UO24">
        <v>980886.7219</v>
      </c>
      <c r="UP24">
        <v>970743.55729999999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185645.429</v>
      </c>
      <c r="UY24">
        <v>206325.4001</v>
      </c>
      <c r="UZ24">
        <v>222189.50020000001</v>
      </c>
      <c r="VA24">
        <v>251484.67</v>
      </c>
      <c r="VB24">
        <v>277799.67859999998</v>
      </c>
      <c r="VC24">
        <v>301314.88199999998</v>
      </c>
      <c r="VD24">
        <v>317087.42420000001</v>
      </c>
      <c r="VE24">
        <v>333671.7022</v>
      </c>
      <c r="VF24">
        <v>346128.4706</v>
      </c>
      <c r="VG24">
        <v>368809.30690000003</v>
      </c>
      <c r="VH24">
        <v>382604.89429999999</v>
      </c>
      <c r="VI24">
        <v>380284.36560000002</v>
      </c>
      <c r="VJ24">
        <v>393193.80040000001</v>
      </c>
      <c r="VK24">
        <v>415840.47249999997</v>
      </c>
      <c r="VL24">
        <v>428759.78820000001</v>
      </c>
      <c r="VM24">
        <v>441357.6888</v>
      </c>
      <c r="VN24">
        <v>442963.62219999998</v>
      </c>
      <c r="VO24">
        <v>446318.3996</v>
      </c>
      <c r="VP24">
        <v>452689.04729999998</v>
      </c>
      <c r="VQ24">
        <v>452041.28399999999</v>
      </c>
      <c r="VR24">
        <v>443608.66210000002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413984.17109999998</v>
      </c>
      <c r="WA24">
        <v>401926.37969999999</v>
      </c>
      <c r="WB24">
        <v>563650.80220000003</v>
      </c>
      <c r="WC24">
        <v>589328.69539999997</v>
      </c>
      <c r="WD24">
        <v>326950.73249999998</v>
      </c>
      <c r="WE24">
        <v>357106.38260000001</v>
      </c>
      <c r="WF24">
        <v>423750.83159999998</v>
      </c>
      <c r="WG24">
        <v>486210.13329999999</v>
      </c>
      <c r="WH24">
        <v>762540.16429999995</v>
      </c>
      <c r="WI24">
        <v>564061.14789999998</v>
      </c>
      <c r="WJ24">
        <v>855675.28500000003</v>
      </c>
      <c r="WK24">
        <v>1100000</v>
      </c>
      <c r="WL24">
        <v>1160000</v>
      </c>
      <c r="WM24">
        <v>970999.48419999995</v>
      </c>
      <c r="WN24">
        <v>942717.94579999999</v>
      </c>
      <c r="WO24">
        <v>1030000</v>
      </c>
      <c r="WP24">
        <v>1150000</v>
      </c>
      <c r="WQ24">
        <v>946209.54249999998</v>
      </c>
      <c r="WR24">
        <v>1190000</v>
      </c>
      <c r="WS24">
        <v>1230000</v>
      </c>
      <c r="WT24">
        <v>1500000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23300000</v>
      </c>
      <c r="ZG24">
        <v>23300000</v>
      </c>
      <c r="ZH24">
        <v>23400000</v>
      </c>
      <c r="ZI24">
        <v>23700000</v>
      </c>
      <c r="ZJ24">
        <v>23900000</v>
      </c>
      <c r="ZK24">
        <v>24100000</v>
      </c>
      <c r="ZL24">
        <v>24000000</v>
      </c>
      <c r="ZM24">
        <v>23800000</v>
      </c>
      <c r="ZN24">
        <v>24000000</v>
      </c>
      <c r="ZO24">
        <v>23600000</v>
      </c>
      <c r="ZP24">
        <v>23600000</v>
      </c>
      <c r="ZQ24">
        <v>23500000</v>
      </c>
      <c r="ZR24">
        <v>23300000</v>
      </c>
      <c r="ZS24">
        <v>23200000</v>
      </c>
      <c r="ZT24">
        <v>22700000</v>
      </c>
      <c r="ZU24">
        <v>22500000</v>
      </c>
      <c r="ZV24">
        <v>22500000</v>
      </c>
      <c r="ZW24">
        <v>22000000</v>
      </c>
      <c r="ZX24">
        <v>21700000</v>
      </c>
      <c r="ZY24">
        <v>21200000</v>
      </c>
      <c r="ZZ24">
        <v>20800000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17000000</v>
      </c>
      <c r="ABK24">
        <v>17400000</v>
      </c>
      <c r="ABL24">
        <v>17700000</v>
      </c>
      <c r="ABM24">
        <v>18200000</v>
      </c>
      <c r="ABN24">
        <v>18300000</v>
      </c>
      <c r="ABO24">
        <v>18600000</v>
      </c>
      <c r="ABP24">
        <v>18700000</v>
      </c>
      <c r="ABQ24">
        <v>18900000</v>
      </c>
      <c r="ABR24">
        <v>18900000</v>
      </c>
      <c r="ABS24">
        <v>18800000</v>
      </c>
      <c r="ABT24">
        <v>18800000</v>
      </c>
      <c r="ABU24">
        <v>18600000</v>
      </c>
      <c r="ABV24">
        <v>18500000</v>
      </c>
      <c r="ABW24">
        <v>18400000</v>
      </c>
      <c r="ABX24">
        <v>18200000</v>
      </c>
      <c r="ABY24">
        <v>18100000</v>
      </c>
      <c r="ABZ24">
        <v>17900000</v>
      </c>
      <c r="ACA24">
        <v>17400000</v>
      </c>
      <c r="ACB24">
        <v>17200000</v>
      </c>
      <c r="ACC24">
        <v>16800000</v>
      </c>
      <c r="ACD24">
        <v>16500000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2430000</v>
      </c>
      <c r="ADO24">
        <v>2370000</v>
      </c>
      <c r="ADP24">
        <v>2300000</v>
      </c>
      <c r="ADQ24">
        <v>2240000</v>
      </c>
      <c r="ADR24">
        <v>2190000</v>
      </c>
      <c r="ADS24">
        <v>2130000</v>
      </c>
      <c r="ADT24">
        <v>2060000</v>
      </c>
      <c r="ADU24">
        <v>2010000</v>
      </c>
      <c r="ADV24">
        <v>1940000</v>
      </c>
      <c r="ADW24">
        <v>1880000</v>
      </c>
      <c r="ADX24">
        <v>1830000</v>
      </c>
      <c r="ADY24">
        <v>1780000</v>
      </c>
      <c r="ADZ24">
        <v>1750000</v>
      </c>
      <c r="AEA24">
        <v>1700000</v>
      </c>
      <c r="AEB24">
        <v>1670000</v>
      </c>
      <c r="AEC24">
        <v>1630000</v>
      </c>
      <c r="AED24">
        <v>1580000</v>
      </c>
      <c r="AEE24">
        <v>1520000</v>
      </c>
      <c r="AEF24">
        <v>1480000</v>
      </c>
      <c r="AEG24">
        <v>1430000</v>
      </c>
      <c r="AEH24">
        <v>1400000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5450000</v>
      </c>
      <c r="AEQ24">
        <v>5400000</v>
      </c>
      <c r="AER24">
        <v>5330000</v>
      </c>
      <c r="AES24">
        <v>5230000</v>
      </c>
      <c r="AET24">
        <v>5160000</v>
      </c>
      <c r="AEU24">
        <v>5080000</v>
      </c>
      <c r="AEV24">
        <v>5010000</v>
      </c>
      <c r="AEW24">
        <v>4900000</v>
      </c>
      <c r="AEX24">
        <v>4820000</v>
      </c>
      <c r="AEY24">
        <v>4750000</v>
      </c>
      <c r="AEZ24">
        <v>4640000</v>
      </c>
      <c r="AFA24">
        <v>4550000</v>
      </c>
      <c r="AFB24">
        <v>4450000</v>
      </c>
      <c r="AFC24">
        <v>4340000</v>
      </c>
      <c r="AFD24">
        <v>4210000</v>
      </c>
      <c r="AFE24">
        <v>4120000</v>
      </c>
      <c r="AFF24">
        <v>4010000</v>
      </c>
      <c r="AFG24">
        <v>3920000</v>
      </c>
      <c r="AFH24">
        <v>3810000</v>
      </c>
      <c r="AFI24">
        <v>3700000</v>
      </c>
      <c r="AFJ24">
        <v>3610000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271.46312710000001</v>
      </c>
      <c r="AGU24">
        <v>295.76086409999999</v>
      </c>
      <c r="AGV24">
        <v>311.40249499999999</v>
      </c>
      <c r="AGW24">
        <v>330.10191789999999</v>
      </c>
      <c r="AGX24">
        <v>345.33332460000003</v>
      </c>
      <c r="AGY24">
        <v>356.95952979999998</v>
      </c>
      <c r="AGZ24">
        <v>372.5984497</v>
      </c>
      <c r="AHA24">
        <v>381.21818969999998</v>
      </c>
      <c r="AHB24">
        <v>391.25074169999999</v>
      </c>
      <c r="AHC24">
        <v>397.2974145</v>
      </c>
      <c r="AHD24">
        <v>401.88517009999998</v>
      </c>
      <c r="AHE24">
        <v>404.57914060000002</v>
      </c>
      <c r="AHF24">
        <v>405.00166940000003</v>
      </c>
      <c r="AHG24">
        <v>398.87771140000001</v>
      </c>
      <c r="AHH24">
        <v>398.86394389999998</v>
      </c>
      <c r="AHI24">
        <v>395.93477130000002</v>
      </c>
      <c r="AHJ24">
        <v>389.22278699999998</v>
      </c>
      <c r="AHK24">
        <v>384.36579289999997</v>
      </c>
      <c r="AHL24">
        <v>376.92771770000002</v>
      </c>
      <c r="AHM24">
        <v>372.65067529999999</v>
      </c>
      <c r="AHN24">
        <v>368.79716500000001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27.6527411</v>
      </c>
      <c r="AHW24">
        <v>30.73311799</v>
      </c>
      <c r="AHX24">
        <v>33.096148710000001</v>
      </c>
      <c r="AHY24">
        <v>37.459799080000003</v>
      </c>
      <c r="AHZ24">
        <v>41.379540730000002</v>
      </c>
      <c r="AIA24">
        <v>44.882238510000001</v>
      </c>
      <c r="AIB24">
        <v>47.23163126</v>
      </c>
      <c r="AIC24">
        <v>49.701935810000002</v>
      </c>
      <c r="AID24">
        <v>51.557428790000003</v>
      </c>
      <c r="AIE24">
        <v>54.935843749999997</v>
      </c>
      <c r="AIF24">
        <v>56.990759990000001</v>
      </c>
      <c r="AIG24">
        <v>56.645106560000002</v>
      </c>
      <c r="AIH24">
        <v>58.568026289999999</v>
      </c>
      <c r="AII24">
        <v>61.941352330000001</v>
      </c>
      <c r="AIJ24">
        <v>63.865743860000002</v>
      </c>
      <c r="AIK24">
        <v>65.742259149999995</v>
      </c>
      <c r="AIL24">
        <v>65.98147032</v>
      </c>
      <c r="AIM24">
        <v>66.481179850000004</v>
      </c>
      <c r="AIN24">
        <v>67.430117159999995</v>
      </c>
      <c r="AIO24">
        <v>67.333629830000007</v>
      </c>
      <c r="AIP24">
        <v>66.077551970000002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2.0944368689999999</v>
      </c>
      <c r="AIY24">
        <v>2.033433853</v>
      </c>
      <c r="AIZ24">
        <v>2.8516332360000001</v>
      </c>
      <c r="AJA24">
        <v>2.9815433379999998</v>
      </c>
      <c r="AJB24">
        <v>1.6541155830000001</v>
      </c>
      <c r="AJC24">
        <v>1.8066796409999999</v>
      </c>
      <c r="AJD24">
        <v>2.14384855</v>
      </c>
      <c r="AJE24">
        <v>2.4598438790000001</v>
      </c>
      <c r="AJF24">
        <v>3.857858212</v>
      </c>
      <c r="AJG24">
        <v>2.8537092639999999</v>
      </c>
      <c r="AJH24">
        <v>4.3290492479999996</v>
      </c>
      <c r="AJI24">
        <v>5.5479077739999996</v>
      </c>
      <c r="AJJ24">
        <v>5.8759835210000002</v>
      </c>
      <c r="AJK24">
        <v>4.9124997070000003</v>
      </c>
      <c r="AJL24">
        <v>4.7694171909999996</v>
      </c>
      <c r="AJM24">
        <v>5.227986273</v>
      </c>
      <c r="AJN24">
        <v>5.8008169470000004</v>
      </c>
      <c r="AJO24">
        <v>4.7870819459999998</v>
      </c>
      <c r="AJP24">
        <v>6.014608956</v>
      </c>
      <c r="AJQ24">
        <v>6.237568864</v>
      </c>
      <c r="AJR24">
        <v>7.6020773190000002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311.86641170000001</v>
      </c>
      <c r="AKA24">
        <v>328.26201409999999</v>
      </c>
      <c r="AKB24">
        <v>291.74716330000001</v>
      </c>
      <c r="AKC24">
        <v>204.33826450000001</v>
      </c>
      <c r="AKD24">
        <v>358.78808409999999</v>
      </c>
      <c r="AKE24">
        <v>313.06079399999999</v>
      </c>
      <c r="AKF24">
        <v>382.46503289999998</v>
      </c>
      <c r="AKG24">
        <v>287.84209149999998</v>
      </c>
      <c r="AKH24">
        <v>334.21374939999998</v>
      </c>
      <c r="AKI24">
        <v>434.72329139999999</v>
      </c>
      <c r="AKJ24">
        <v>309.56301380000002</v>
      </c>
      <c r="AKK24">
        <v>510.61327089999997</v>
      </c>
      <c r="AKL24">
        <v>334.14508419999999</v>
      </c>
      <c r="AKM24">
        <v>446.29234889999998</v>
      </c>
      <c r="AKN24">
        <v>455.44477239999998</v>
      </c>
      <c r="AKO24">
        <v>446.96090509999999</v>
      </c>
      <c r="AKP24">
        <v>467.50022469999999</v>
      </c>
      <c r="AKQ24">
        <v>456.92815689999998</v>
      </c>
      <c r="AKR24">
        <v>400.33298639999998</v>
      </c>
      <c r="AKS24">
        <v>499.3632748</v>
      </c>
      <c r="AKT24">
        <v>425.10156599999999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128.86617580000001</v>
      </c>
      <c r="AME24">
        <v>128.71627100000001</v>
      </c>
      <c r="AMF24">
        <v>129.4453633</v>
      </c>
      <c r="AMG24">
        <v>130.63418189999999</v>
      </c>
      <c r="AMH24">
        <v>132.23752060000001</v>
      </c>
      <c r="AMI24">
        <v>132.9963104</v>
      </c>
      <c r="AMJ24">
        <v>132.4175276</v>
      </c>
      <c r="AMK24">
        <v>131.4578491</v>
      </c>
      <c r="AML24">
        <v>132.66850790000001</v>
      </c>
      <c r="AMM24">
        <v>130.5111483</v>
      </c>
      <c r="AMN24">
        <v>130.1896787</v>
      </c>
      <c r="AMO24">
        <v>129.99072430000001</v>
      </c>
      <c r="AMP24">
        <v>128.91194580000001</v>
      </c>
      <c r="AMQ24">
        <v>128.0384737</v>
      </c>
      <c r="AMR24">
        <v>125.19256350000001</v>
      </c>
      <c r="AMS24">
        <v>124.4049672</v>
      </c>
      <c r="AMT24">
        <v>124.43596049999999</v>
      </c>
      <c r="AMU24">
        <v>121.7098398</v>
      </c>
      <c r="AMV24">
        <v>119.7346111</v>
      </c>
      <c r="AMW24">
        <v>117.0515276</v>
      </c>
      <c r="AMX24">
        <v>114.7519672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321.74678469999998</v>
      </c>
      <c r="ANG24">
        <v>246.82206629999999</v>
      </c>
      <c r="ANH24">
        <v>346.56111629999998</v>
      </c>
      <c r="ANI24">
        <v>242.30456889999999</v>
      </c>
      <c r="ANJ24">
        <v>197.79936480000001</v>
      </c>
      <c r="ANK24">
        <v>192.5797967</v>
      </c>
      <c r="ANL24">
        <v>214.31111989999999</v>
      </c>
      <c r="ANM24">
        <v>208.64972280000001</v>
      </c>
      <c r="ANN24">
        <v>180.72069379999999</v>
      </c>
      <c r="ANO24">
        <v>189.9681477</v>
      </c>
      <c r="ANP24">
        <v>212.18548680000001</v>
      </c>
      <c r="ANQ24">
        <v>240.3774469</v>
      </c>
      <c r="ANR24">
        <v>211.27634800000001</v>
      </c>
      <c r="ANS24">
        <v>223.03041949999999</v>
      </c>
      <c r="ANT24">
        <v>218.54389800000001</v>
      </c>
      <c r="ANU24">
        <v>219.9368121</v>
      </c>
      <c r="ANV24">
        <v>205.50586730000001</v>
      </c>
      <c r="ANW24">
        <v>185.44167250000001</v>
      </c>
      <c r="ANX24">
        <v>157.38147670000001</v>
      </c>
      <c r="ANY24">
        <v>200.10065449999999</v>
      </c>
      <c r="ANZ24">
        <v>156.51232229999999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97.755574960000004</v>
      </c>
      <c r="AOI24">
        <v>100.4577821</v>
      </c>
      <c r="AOJ24">
        <v>102.30739699999999</v>
      </c>
      <c r="AOK24">
        <v>104.7070702</v>
      </c>
      <c r="AOL24">
        <v>105.7259521</v>
      </c>
      <c r="AOM24">
        <v>107.0168783</v>
      </c>
      <c r="AON24">
        <v>107.653333</v>
      </c>
      <c r="AOO24">
        <v>108.8485012</v>
      </c>
      <c r="AOP24">
        <v>108.9084932</v>
      </c>
      <c r="AOQ24">
        <v>108.3250512</v>
      </c>
      <c r="AOR24">
        <v>108.4323478</v>
      </c>
      <c r="AOS24">
        <v>107.3387826</v>
      </c>
      <c r="AOT24">
        <v>106.5586132</v>
      </c>
      <c r="AOU24">
        <v>106.1087898</v>
      </c>
      <c r="AOV24">
        <v>104.92916870000001</v>
      </c>
      <c r="AOW24">
        <v>104.3536186</v>
      </c>
      <c r="AOX24">
        <v>103.0749469</v>
      </c>
      <c r="AOY24">
        <v>100.6032891</v>
      </c>
      <c r="AOZ24">
        <v>99.142008039999993</v>
      </c>
      <c r="APA24">
        <v>96.828532150000001</v>
      </c>
      <c r="APB24">
        <v>95.195075290000005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640.37325750000002</v>
      </c>
      <c r="APK24">
        <v>573.88434099999995</v>
      </c>
      <c r="APL24">
        <v>622.65421739999999</v>
      </c>
      <c r="APM24">
        <v>693.62861250000003</v>
      </c>
      <c r="APN24">
        <v>707.96634719999997</v>
      </c>
      <c r="APO24">
        <v>993.87139070000001</v>
      </c>
      <c r="APP24">
        <v>778.21592799999996</v>
      </c>
      <c r="APQ24">
        <v>711.41879670000003</v>
      </c>
      <c r="APR24">
        <v>634.32565609999995</v>
      </c>
      <c r="APS24">
        <v>765.2698517</v>
      </c>
      <c r="APT24">
        <v>730.32674150000003</v>
      </c>
      <c r="APU24">
        <v>845.38513909999995</v>
      </c>
      <c r="APV24">
        <v>751.58094930000004</v>
      </c>
      <c r="APW24">
        <v>779.52175130000001</v>
      </c>
      <c r="APX24">
        <v>790.68652359999999</v>
      </c>
      <c r="APY24">
        <v>660.38091659999998</v>
      </c>
      <c r="APZ24">
        <v>849.08474369999999</v>
      </c>
      <c r="AQA24">
        <v>799.62627910000003</v>
      </c>
      <c r="AQB24">
        <v>639.91458599999999</v>
      </c>
      <c r="AQC24">
        <v>806.32725249999999</v>
      </c>
      <c r="AQD24">
        <v>661.64616699999999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78.472962300000006</v>
      </c>
      <c r="ARO24">
        <v>77.789049539999993</v>
      </c>
      <c r="ARP24">
        <v>76.86418802</v>
      </c>
      <c r="ARQ24">
        <v>75.341792369999993</v>
      </c>
      <c r="ARR24">
        <v>74.358890930000001</v>
      </c>
      <c r="ARS24">
        <v>73.238638179999995</v>
      </c>
      <c r="ART24">
        <v>72.247447469999997</v>
      </c>
      <c r="ARU24">
        <v>70.59485042</v>
      </c>
      <c r="ARV24">
        <v>69.515440810000001</v>
      </c>
      <c r="ARW24">
        <v>68.387412979999993</v>
      </c>
      <c r="ARX24">
        <v>66.884071500000005</v>
      </c>
      <c r="ARY24">
        <v>65.586628619999999</v>
      </c>
      <c r="ARZ24">
        <v>64.065976730000003</v>
      </c>
      <c r="ASA24">
        <v>62.492292079999999</v>
      </c>
      <c r="ASB24">
        <v>60.627610480000001</v>
      </c>
      <c r="ASC24">
        <v>59.412826979999998</v>
      </c>
      <c r="ASD24">
        <v>57.808243040000001</v>
      </c>
      <c r="ASE24">
        <v>56.460613199999997</v>
      </c>
      <c r="ASF24">
        <v>54.905124569999998</v>
      </c>
      <c r="ASG24">
        <v>53.334747229999998</v>
      </c>
      <c r="ASH24">
        <v>52.042288399999997</v>
      </c>
    </row>
    <row r="25" spans="1:1178" x14ac:dyDescent="0.25">
      <c r="A25" s="3" t="s">
        <v>1</v>
      </c>
      <c r="B25" s="3"/>
      <c r="C25">
        <v>0</v>
      </c>
      <c r="D25">
        <v>0</v>
      </c>
      <c r="E25">
        <v>0</v>
      </c>
      <c r="F25">
        <v>223</v>
      </c>
      <c r="G25">
        <v>223</v>
      </c>
      <c r="H25">
        <v>223</v>
      </c>
      <c r="I25">
        <v>235</v>
      </c>
      <c r="J25">
        <v>255</v>
      </c>
      <c r="K25">
        <v>242</v>
      </c>
      <c r="L25">
        <v>235</v>
      </c>
      <c r="M25">
        <v>210</v>
      </c>
      <c r="N25">
        <v>240</v>
      </c>
      <c r="O25">
        <v>231</v>
      </c>
      <c r="P25">
        <v>242</v>
      </c>
      <c r="Q25">
        <v>272</v>
      </c>
      <c r="R25">
        <v>239</v>
      </c>
      <c r="S25">
        <v>213</v>
      </c>
      <c r="T25">
        <v>232</v>
      </c>
      <c r="U25">
        <v>258</v>
      </c>
      <c r="V25">
        <v>240</v>
      </c>
      <c r="W25">
        <v>221</v>
      </c>
      <c r="X25">
        <v>239</v>
      </c>
      <c r="Y25">
        <v>233</v>
      </c>
      <c r="Z25">
        <v>205</v>
      </c>
      <c r="AA25">
        <v>240</v>
      </c>
      <c r="AB25">
        <v>220</v>
      </c>
      <c r="AC25">
        <v>231</v>
      </c>
      <c r="AD25">
        <v>238</v>
      </c>
      <c r="AE25">
        <v>0</v>
      </c>
      <c r="AF25">
        <v>0</v>
      </c>
      <c r="AG25">
        <v>0</v>
      </c>
      <c r="AH25">
        <v>60</v>
      </c>
      <c r="AI25">
        <v>59</v>
      </c>
      <c r="AJ25">
        <v>54</v>
      </c>
      <c r="AK25">
        <v>63</v>
      </c>
      <c r="AL25">
        <v>74</v>
      </c>
      <c r="AM25">
        <v>69</v>
      </c>
      <c r="AN25">
        <v>94</v>
      </c>
      <c r="AO25">
        <v>83</v>
      </c>
      <c r="AP25">
        <v>95</v>
      </c>
      <c r="AQ25">
        <v>83</v>
      </c>
      <c r="AR25">
        <v>97</v>
      </c>
      <c r="AS25">
        <v>94</v>
      </c>
      <c r="AT25">
        <v>104</v>
      </c>
      <c r="AU25">
        <v>99</v>
      </c>
      <c r="AV25">
        <v>104</v>
      </c>
      <c r="AW25">
        <v>116</v>
      </c>
      <c r="AX25">
        <v>120</v>
      </c>
      <c r="AY25">
        <v>127</v>
      </c>
      <c r="AZ25">
        <v>118</v>
      </c>
      <c r="BA25">
        <v>135</v>
      </c>
      <c r="BB25">
        <v>142</v>
      </c>
      <c r="BC25">
        <v>127</v>
      </c>
      <c r="BD25">
        <v>142</v>
      </c>
      <c r="BE25">
        <v>135</v>
      </c>
      <c r="BF25">
        <v>150</v>
      </c>
      <c r="BG25">
        <v>0</v>
      </c>
      <c r="BH25">
        <v>0</v>
      </c>
      <c r="BI25">
        <v>0</v>
      </c>
      <c r="BJ25">
        <v>125</v>
      </c>
      <c r="BK25">
        <v>126</v>
      </c>
      <c r="BL25">
        <v>134</v>
      </c>
      <c r="BM25">
        <v>134</v>
      </c>
      <c r="BN25">
        <v>110</v>
      </c>
      <c r="BO25">
        <v>87</v>
      </c>
      <c r="BP25">
        <v>115</v>
      </c>
      <c r="BQ25">
        <v>103</v>
      </c>
      <c r="BR25">
        <v>110</v>
      </c>
      <c r="BS25">
        <v>90</v>
      </c>
      <c r="BT25">
        <v>98</v>
      </c>
      <c r="BU25">
        <v>104</v>
      </c>
      <c r="BV25">
        <v>105</v>
      </c>
      <c r="BW25">
        <v>94</v>
      </c>
      <c r="BX25">
        <v>103</v>
      </c>
      <c r="BY25">
        <v>108</v>
      </c>
      <c r="BZ25">
        <v>107</v>
      </c>
      <c r="CA25">
        <v>101</v>
      </c>
      <c r="CB25">
        <v>94</v>
      </c>
      <c r="CC25">
        <v>103</v>
      </c>
      <c r="CD25">
        <v>89</v>
      </c>
      <c r="CE25">
        <v>93</v>
      </c>
      <c r="CF25">
        <v>83</v>
      </c>
      <c r="CG25">
        <v>98</v>
      </c>
      <c r="CH25">
        <v>67</v>
      </c>
      <c r="CI25">
        <v>0</v>
      </c>
      <c r="CJ25">
        <v>0</v>
      </c>
      <c r="CK25">
        <v>0</v>
      </c>
      <c r="CL25">
        <v>53</v>
      </c>
      <c r="CM25">
        <v>63</v>
      </c>
      <c r="CN25">
        <v>57</v>
      </c>
      <c r="CO25">
        <v>65</v>
      </c>
      <c r="CP25">
        <v>63</v>
      </c>
      <c r="CQ25">
        <v>51</v>
      </c>
      <c r="CR25">
        <v>65</v>
      </c>
      <c r="CS25">
        <v>60</v>
      </c>
      <c r="CT25">
        <v>48</v>
      </c>
      <c r="CU25">
        <v>58</v>
      </c>
      <c r="CV25">
        <v>45</v>
      </c>
      <c r="CW25">
        <v>59</v>
      </c>
      <c r="CX25">
        <v>41</v>
      </c>
      <c r="CY25">
        <v>58</v>
      </c>
      <c r="CZ25">
        <v>59</v>
      </c>
      <c r="DA25">
        <v>43</v>
      </c>
      <c r="DB25">
        <v>54</v>
      </c>
      <c r="DC25">
        <v>42</v>
      </c>
      <c r="DD25">
        <v>42</v>
      </c>
      <c r="DE25">
        <v>46</v>
      </c>
      <c r="DF25">
        <v>48</v>
      </c>
      <c r="DG25">
        <v>47</v>
      </c>
      <c r="DH25">
        <v>42</v>
      </c>
      <c r="DI25">
        <v>47</v>
      </c>
      <c r="DJ25">
        <v>42</v>
      </c>
      <c r="DK25">
        <v>0</v>
      </c>
      <c r="DL25">
        <v>0</v>
      </c>
      <c r="DM25">
        <v>0</v>
      </c>
      <c r="DN25">
        <v>2</v>
      </c>
      <c r="DO25">
        <v>2</v>
      </c>
      <c r="DP25">
        <v>2</v>
      </c>
      <c r="DQ25">
        <v>1</v>
      </c>
      <c r="DR25">
        <v>2</v>
      </c>
      <c r="DS25">
        <v>1</v>
      </c>
      <c r="DT25">
        <v>1</v>
      </c>
      <c r="DU25">
        <v>5</v>
      </c>
      <c r="DV25">
        <v>4</v>
      </c>
      <c r="DW25">
        <v>4</v>
      </c>
      <c r="DX25">
        <v>6</v>
      </c>
      <c r="DY25">
        <v>3</v>
      </c>
      <c r="DZ25">
        <v>5</v>
      </c>
      <c r="EA25">
        <v>8</v>
      </c>
      <c r="EB25">
        <v>2</v>
      </c>
      <c r="EC25">
        <v>6</v>
      </c>
      <c r="ED25">
        <v>4</v>
      </c>
      <c r="EE25">
        <v>6</v>
      </c>
      <c r="EF25">
        <v>8</v>
      </c>
      <c r="EG25">
        <v>6</v>
      </c>
      <c r="EH25">
        <v>9</v>
      </c>
      <c r="EI25">
        <v>4</v>
      </c>
      <c r="EJ25">
        <v>1</v>
      </c>
      <c r="EK25">
        <v>3</v>
      </c>
      <c r="EL25">
        <v>3</v>
      </c>
      <c r="EM25">
        <v>0</v>
      </c>
      <c r="EN25">
        <v>0</v>
      </c>
      <c r="EO25">
        <v>0</v>
      </c>
      <c r="EP25">
        <v>10</v>
      </c>
      <c r="EQ25">
        <v>5</v>
      </c>
      <c r="ER25">
        <v>10</v>
      </c>
      <c r="ES25">
        <v>15</v>
      </c>
      <c r="ET25">
        <v>0</v>
      </c>
      <c r="EU25">
        <v>15</v>
      </c>
      <c r="EV25">
        <v>5</v>
      </c>
      <c r="EW25">
        <v>10</v>
      </c>
      <c r="EX25">
        <v>20</v>
      </c>
      <c r="EY25">
        <v>10</v>
      </c>
      <c r="EZ25">
        <v>25</v>
      </c>
      <c r="FA25">
        <v>20</v>
      </c>
      <c r="FB25">
        <v>25</v>
      </c>
      <c r="FC25">
        <v>15</v>
      </c>
      <c r="FD25">
        <v>20</v>
      </c>
      <c r="FE25">
        <v>30</v>
      </c>
      <c r="FF25">
        <v>35</v>
      </c>
      <c r="FG25">
        <v>15</v>
      </c>
      <c r="FH25">
        <v>25</v>
      </c>
      <c r="FI25">
        <v>30</v>
      </c>
      <c r="FJ25">
        <v>20</v>
      </c>
      <c r="FK25">
        <v>50</v>
      </c>
      <c r="FL25">
        <v>40</v>
      </c>
      <c r="FM25">
        <v>10</v>
      </c>
      <c r="FN25">
        <v>10</v>
      </c>
      <c r="FO25">
        <v>0</v>
      </c>
      <c r="FP25">
        <v>0</v>
      </c>
      <c r="FQ25">
        <v>5582</v>
      </c>
      <c r="FR25">
        <v>5961</v>
      </c>
      <c r="FS25">
        <v>6246</v>
      </c>
      <c r="FT25">
        <v>6468</v>
      </c>
      <c r="FU25">
        <v>6720</v>
      </c>
      <c r="FV25">
        <v>6870</v>
      </c>
      <c r="FW25">
        <v>7112</v>
      </c>
      <c r="FX25">
        <v>7267</v>
      </c>
      <c r="FY25">
        <v>7379</v>
      </c>
      <c r="FZ25">
        <v>7572</v>
      </c>
      <c r="GA25">
        <v>7642</v>
      </c>
      <c r="GB25">
        <v>7773</v>
      </c>
      <c r="GC25">
        <v>7896</v>
      </c>
      <c r="GD25">
        <v>7977</v>
      </c>
      <c r="GE25">
        <v>8032</v>
      </c>
      <c r="GF25">
        <v>8029</v>
      </c>
      <c r="GG25">
        <v>8063</v>
      </c>
      <c r="GH25">
        <v>8112</v>
      </c>
      <c r="GI25">
        <v>8147</v>
      </c>
      <c r="GJ25">
        <v>8184</v>
      </c>
      <c r="GK25">
        <v>8196</v>
      </c>
      <c r="GL25">
        <v>8161</v>
      </c>
      <c r="GM25">
        <v>8155</v>
      </c>
      <c r="GN25">
        <v>8189</v>
      </c>
      <c r="GO25">
        <v>8219</v>
      </c>
      <c r="GP25">
        <v>8232</v>
      </c>
      <c r="GQ25">
        <v>0</v>
      </c>
      <c r="GR25">
        <v>0</v>
      </c>
      <c r="GS25">
        <v>607</v>
      </c>
      <c r="GT25">
        <v>702</v>
      </c>
      <c r="GU25">
        <v>829</v>
      </c>
      <c r="GV25">
        <v>990</v>
      </c>
      <c r="GW25">
        <v>1145</v>
      </c>
      <c r="GX25">
        <v>1296</v>
      </c>
      <c r="GY25">
        <v>1452</v>
      </c>
      <c r="GZ25">
        <v>1571</v>
      </c>
      <c r="HA25">
        <v>1718</v>
      </c>
      <c r="HB25">
        <v>1846</v>
      </c>
      <c r="HC25">
        <v>1972</v>
      </c>
      <c r="HD25">
        <v>2060</v>
      </c>
      <c r="HE25">
        <v>2151</v>
      </c>
      <c r="HF25">
        <v>2244</v>
      </c>
      <c r="HG25">
        <v>2338</v>
      </c>
      <c r="HH25">
        <v>2432</v>
      </c>
      <c r="HI25">
        <v>2511</v>
      </c>
      <c r="HJ25">
        <v>2578</v>
      </c>
      <c r="HK25">
        <v>2639</v>
      </c>
      <c r="HL25">
        <v>2683</v>
      </c>
      <c r="HM25">
        <v>2732</v>
      </c>
      <c r="HN25">
        <v>2826</v>
      </c>
      <c r="HO25">
        <v>2913</v>
      </c>
      <c r="HP25">
        <v>2949</v>
      </c>
      <c r="HQ25">
        <v>3007</v>
      </c>
      <c r="HR25">
        <v>3065</v>
      </c>
      <c r="HS25">
        <v>0</v>
      </c>
      <c r="HT25">
        <v>0</v>
      </c>
      <c r="HU25">
        <v>74</v>
      </c>
      <c r="HV25">
        <v>81</v>
      </c>
      <c r="HW25">
        <v>88</v>
      </c>
      <c r="HX25">
        <v>96</v>
      </c>
      <c r="HY25">
        <v>102</v>
      </c>
      <c r="HZ25">
        <v>105</v>
      </c>
      <c r="IA25">
        <v>118</v>
      </c>
      <c r="IB25">
        <v>138</v>
      </c>
      <c r="IC25">
        <v>139</v>
      </c>
      <c r="ID25">
        <v>151</v>
      </c>
      <c r="IE25">
        <v>166</v>
      </c>
      <c r="IF25">
        <v>177</v>
      </c>
      <c r="IG25">
        <v>192</v>
      </c>
      <c r="IH25">
        <v>216</v>
      </c>
      <c r="II25">
        <v>235</v>
      </c>
      <c r="IJ25">
        <v>255</v>
      </c>
      <c r="IK25">
        <v>272</v>
      </c>
      <c r="IL25">
        <v>300</v>
      </c>
      <c r="IM25">
        <v>321</v>
      </c>
      <c r="IN25">
        <v>341</v>
      </c>
      <c r="IO25">
        <v>344</v>
      </c>
      <c r="IP25">
        <v>341</v>
      </c>
      <c r="IQ25">
        <v>347</v>
      </c>
      <c r="IR25">
        <v>352</v>
      </c>
      <c r="IS25">
        <v>376</v>
      </c>
      <c r="IT25">
        <v>381</v>
      </c>
      <c r="IU25">
        <v>0</v>
      </c>
      <c r="IV25">
        <v>0</v>
      </c>
      <c r="IW25">
        <v>7</v>
      </c>
      <c r="IX25">
        <v>6</v>
      </c>
      <c r="IY25">
        <v>8</v>
      </c>
      <c r="IZ25">
        <v>8</v>
      </c>
      <c r="JA25">
        <v>6</v>
      </c>
      <c r="JB25">
        <v>6</v>
      </c>
      <c r="JC25">
        <v>2</v>
      </c>
      <c r="JD25">
        <v>5</v>
      </c>
      <c r="JE25">
        <v>6</v>
      </c>
      <c r="JF25">
        <v>8</v>
      </c>
      <c r="JG25">
        <v>5</v>
      </c>
      <c r="JH25">
        <v>5</v>
      </c>
      <c r="JI25">
        <v>5</v>
      </c>
      <c r="JJ25">
        <v>4</v>
      </c>
      <c r="JK25">
        <v>4</v>
      </c>
      <c r="JL25">
        <v>7</v>
      </c>
      <c r="JM25">
        <v>12</v>
      </c>
      <c r="JN25">
        <v>15</v>
      </c>
      <c r="JO25">
        <v>18</v>
      </c>
      <c r="JP25">
        <v>13</v>
      </c>
      <c r="JQ25">
        <v>15</v>
      </c>
      <c r="JR25">
        <v>23</v>
      </c>
      <c r="JS25">
        <v>18</v>
      </c>
      <c r="JT25">
        <v>19</v>
      </c>
      <c r="JU25">
        <v>12</v>
      </c>
      <c r="JV25">
        <v>14</v>
      </c>
      <c r="JW25">
        <v>0</v>
      </c>
      <c r="JX25">
        <v>0</v>
      </c>
      <c r="JY25">
        <v>0</v>
      </c>
      <c r="JZ25">
        <v>4</v>
      </c>
      <c r="KA25">
        <v>8</v>
      </c>
      <c r="KB25">
        <v>21</v>
      </c>
      <c r="KC25">
        <v>30</v>
      </c>
      <c r="KD25">
        <v>46</v>
      </c>
      <c r="KE25">
        <v>55</v>
      </c>
      <c r="KF25">
        <v>68</v>
      </c>
      <c r="KG25">
        <v>82</v>
      </c>
      <c r="KH25">
        <v>95</v>
      </c>
      <c r="KI25">
        <v>112</v>
      </c>
      <c r="KJ25">
        <v>126</v>
      </c>
      <c r="KK25">
        <v>142</v>
      </c>
      <c r="KL25">
        <v>158</v>
      </c>
      <c r="KM25">
        <v>175</v>
      </c>
      <c r="KN25">
        <v>186</v>
      </c>
      <c r="KO25">
        <v>198</v>
      </c>
      <c r="KP25">
        <v>219</v>
      </c>
      <c r="KQ25">
        <v>243</v>
      </c>
      <c r="KR25">
        <v>270</v>
      </c>
      <c r="KS25">
        <v>295</v>
      </c>
      <c r="KT25">
        <v>317</v>
      </c>
      <c r="KU25">
        <v>353</v>
      </c>
      <c r="KV25">
        <v>376</v>
      </c>
      <c r="KW25">
        <v>407</v>
      </c>
      <c r="KX25">
        <v>440</v>
      </c>
      <c r="KY25">
        <v>0</v>
      </c>
      <c r="KZ25">
        <v>0</v>
      </c>
      <c r="LA25">
        <v>0</v>
      </c>
      <c r="LB25">
        <v>232</v>
      </c>
      <c r="LC25">
        <v>477</v>
      </c>
      <c r="LD25">
        <v>704</v>
      </c>
      <c r="LE25">
        <v>943</v>
      </c>
      <c r="LF25">
        <v>1177</v>
      </c>
      <c r="LG25">
        <v>1386</v>
      </c>
      <c r="LH25">
        <v>1625</v>
      </c>
      <c r="LI25">
        <v>1864</v>
      </c>
      <c r="LJ25">
        <v>2079</v>
      </c>
      <c r="LK25">
        <v>2291</v>
      </c>
      <c r="LL25">
        <v>2500</v>
      </c>
      <c r="LM25">
        <v>2719</v>
      </c>
      <c r="LN25">
        <v>2916</v>
      </c>
      <c r="LO25">
        <v>3137</v>
      </c>
      <c r="LP25">
        <v>3335</v>
      </c>
      <c r="LQ25">
        <v>3532</v>
      </c>
      <c r="LR25">
        <v>3756</v>
      </c>
      <c r="LS25">
        <v>3956</v>
      </c>
      <c r="LT25">
        <v>4202</v>
      </c>
      <c r="LU25">
        <v>4420</v>
      </c>
      <c r="LV25">
        <v>4660</v>
      </c>
      <c r="LW25">
        <v>4877</v>
      </c>
      <c r="LX25">
        <v>5117</v>
      </c>
      <c r="LY25">
        <v>5359</v>
      </c>
      <c r="LZ25">
        <v>5570</v>
      </c>
      <c r="MA25">
        <v>0</v>
      </c>
      <c r="MB25">
        <v>0</v>
      </c>
      <c r="MC25">
        <v>1450</v>
      </c>
      <c r="MD25">
        <v>1565</v>
      </c>
      <c r="ME25">
        <v>1638</v>
      </c>
      <c r="MF25">
        <v>1729</v>
      </c>
      <c r="MG25">
        <v>1809</v>
      </c>
      <c r="MH25">
        <v>1862</v>
      </c>
      <c r="MI25">
        <v>1897</v>
      </c>
      <c r="MJ25">
        <v>1936</v>
      </c>
      <c r="MK25">
        <v>1964</v>
      </c>
      <c r="ML25">
        <v>1994</v>
      </c>
      <c r="MM25">
        <v>2055</v>
      </c>
      <c r="MN25">
        <v>2078</v>
      </c>
      <c r="MO25">
        <v>2072</v>
      </c>
      <c r="MP25">
        <v>2124</v>
      </c>
      <c r="MQ25">
        <v>2142</v>
      </c>
      <c r="MR25">
        <v>2175</v>
      </c>
      <c r="MS25">
        <v>2188</v>
      </c>
      <c r="MT25">
        <v>2199</v>
      </c>
      <c r="MU25">
        <v>2236</v>
      </c>
      <c r="MV25">
        <v>2261</v>
      </c>
      <c r="MW25">
        <v>2249</v>
      </c>
      <c r="MX25">
        <v>2252</v>
      </c>
      <c r="MY25">
        <v>2262</v>
      </c>
      <c r="MZ25">
        <v>2234</v>
      </c>
      <c r="NA25">
        <v>2214</v>
      </c>
      <c r="NB25">
        <v>2177</v>
      </c>
      <c r="NC25">
        <v>0</v>
      </c>
      <c r="ND25">
        <v>0</v>
      </c>
      <c r="NE25">
        <v>0</v>
      </c>
      <c r="NF25">
        <v>36</v>
      </c>
      <c r="NG25">
        <v>84</v>
      </c>
      <c r="NH25">
        <v>120</v>
      </c>
      <c r="NI25">
        <v>165</v>
      </c>
      <c r="NJ25">
        <v>202</v>
      </c>
      <c r="NK25">
        <v>241</v>
      </c>
      <c r="NL25">
        <v>283</v>
      </c>
      <c r="NM25">
        <v>326</v>
      </c>
      <c r="NN25">
        <v>366</v>
      </c>
      <c r="NO25">
        <v>405</v>
      </c>
      <c r="NP25">
        <v>456</v>
      </c>
      <c r="NQ25">
        <v>505</v>
      </c>
      <c r="NR25">
        <v>548</v>
      </c>
      <c r="NS25">
        <v>604</v>
      </c>
      <c r="NT25">
        <v>652</v>
      </c>
      <c r="NU25">
        <v>703</v>
      </c>
      <c r="NV25">
        <v>748</v>
      </c>
      <c r="NW25">
        <v>787</v>
      </c>
      <c r="NX25">
        <v>825</v>
      </c>
      <c r="NY25">
        <v>866</v>
      </c>
      <c r="NZ25">
        <v>899</v>
      </c>
      <c r="OA25">
        <v>937</v>
      </c>
      <c r="OB25">
        <v>991</v>
      </c>
      <c r="OC25">
        <v>1033</v>
      </c>
      <c r="OD25">
        <v>1087</v>
      </c>
      <c r="OE25">
        <v>0</v>
      </c>
      <c r="OF25">
        <v>0</v>
      </c>
      <c r="OG25">
        <v>2148</v>
      </c>
      <c r="OH25">
        <v>2281</v>
      </c>
      <c r="OI25">
        <v>2397</v>
      </c>
      <c r="OJ25">
        <v>2494</v>
      </c>
      <c r="OK25">
        <v>2594</v>
      </c>
      <c r="OL25">
        <v>2665</v>
      </c>
      <c r="OM25">
        <v>2763</v>
      </c>
      <c r="ON25">
        <v>2880</v>
      </c>
      <c r="OO25">
        <v>2979</v>
      </c>
      <c r="OP25">
        <v>3050</v>
      </c>
      <c r="OQ25">
        <v>3130</v>
      </c>
      <c r="OR25">
        <v>3194</v>
      </c>
      <c r="OS25">
        <v>3311</v>
      </c>
      <c r="OT25">
        <v>3433</v>
      </c>
      <c r="OU25">
        <v>3529</v>
      </c>
      <c r="OV25">
        <v>3594</v>
      </c>
      <c r="OW25">
        <v>3614</v>
      </c>
      <c r="OX25">
        <v>3701</v>
      </c>
      <c r="OY25">
        <v>3791</v>
      </c>
      <c r="OZ25">
        <v>3844</v>
      </c>
      <c r="PA25">
        <v>3863</v>
      </c>
      <c r="PB25">
        <v>3946</v>
      </c>
      <c r="PC25">
        <v>3954</v>
      </c>
      <c r="PD25">
        <v>4013</v>
      </c>
      <c r="PE25">
        <v>4012</v>
      </c>
      <c r="PF25">
        <v>4040</v>
      </c>
      <c r="PG25">
        <v>0</v>
      </c>
      <c r="PH25">
        <v>0</v>
      </c>
      <c r="PI25">
        <v>0</v>
      </c>
      <c r="PJ25">
        <v>80</v>
      </c>
      <c r="PK25">
        <v>161</v>
      </c>
      <c r="PL25">
        <v>248</v>
      </c>
      <c r="PM25">
        <v>327</v>
      </c>
      <c r="PN25">
        <v>417</v>
      </c>
      <c r="PO25">
        <v>513</v>
      </c>
      <c r="PP25">
        <v>604</v>
      </c>
      <c r="PQ25">
        <v>696</v>
      </c>
      <c r="PR25">
        <v>795</v>
      </c>
      <c r="PS25">
        <v>913</v>
      </c>
      <c r="PT25">
        <v>1020</v>
      </c>
      <c r="PU25">
        <v>1135</v>
      </c>
      <c r="PV25">
        <v>1231</v>
      </c>
      <c r="PW25">
        <v>1342</v>
      </c>
      <c r="PX25">
        <v>1453</v>
      </c>
      <c r="PY25">
        <v>1582</v>
      </c>
      <c r="PZ25">
        <v>1703</v>
      </c>
      <c r="QA25">
        <v>1825</v>
      </c>
      <c r="QB25">
        <v>1944</v>
      </c>
      <c r="QC25">
        <v>2110</v>
      </c>
      <c r="QD25">
        <v>2235</v>
      </c>
      <c r="QE25">
        <v>2382</v>
      </c>
      <c r="QF25">
        <v>2516</v>
      </c>
      <c r="QG25">
        <v>2653</v>
      </c>
      <c r="QH25">
        <v>2796</v>
      </c>
      <c r="QI25">
        <v>0</v>
      </c>
      <c r="QJ25">
        <v>0</v>
      </c>
      <c r="QK25">
        <v>7475</v>
      </c>
      <c r="QL25">
        <v>8012</v>
      </c>
      <c r="QM25">
        <v>8323</v>
      </c>
      <c r="QN25">
        <v>8571</v>
      </c>
      <c r="QO25">
        <v>8775</v>
      </c>
      <c r="QP25">
        <v>8806</v>
      </c>
      <c r="QQ25">
        <v>8970</v>
      </c>
      <c r="QR25">
        <v>9008</v>
      </c>
      <c r="QS25">
        <v>9006</v>
      </c>
      <c r="QT25">
        <v>9115</v>
      </c>
      <c r="QU25">
        <v>9232</v>
      </c>
      <c r="QV25">
        <v>9245</v>
      </c>
      <c r="QW25">
        <v>9230</v>
      </c>
      <c r="QX25">
        <v>9210</v>
      </c>
      <c r="QY25">
        <v>9160</v>
      </c>
      <c r="QZ25">
        <v>9207</v>
      </c>
      <c r="RA25">
        <v>9186</v>
      </c>
      <c r="RB25">
        <v>9137</v>
      </c>
      <c r="RC25">
        <v>9163</v>
      </c>
      <c r="RD25">
        <v>9164</v>
      </c>
      <c r="RE25">
        <v>9253</v>
      </c>
      <c r="RF25">
        <v>9313</v>
      </c>
      <c r="RG25">
        <v>9304</v>
      </c>
      <c r="RH25">
        <v>9277</v>
      </c>
      <c r="RI25">
        <v>9233</v>
      </c>
      <c r="RJ25">
        <v>9223</v>
      </c>
      <c r="RK25">
        <v>0</v>
      </c>
      <c r="RL25">
        <v>0</v>
      </c>
      <c r="RM25">
        <v>8405</v>
      </c>
      <c r="RN25">
        <v>8371</v>
      </c>
      <c r="RO25">
        <v>8399</v>
      </c>
      <c r="RP25">
        <v>8447</v>
      </c>
      <c r="RQ25">
        <v>8494</v>
      </c>
      <c r="RR25">
        <v>8521</v>
      </c>
      <c r="RS25">
        <v>8553</v>
      </c>
      <c r="RT25">
        <v>8602</v>
      </c>
      <c r="RU25">
        <v>8680</v>
      </c>
      <c r="RV25">
        <v>8691</v>
      </c>
      <c r="RW25">
        <v>8645</v>
      </c>
      <c r="RX25">
        <v>8697</v>
      </c>
      <c r="RY25">
        <v>8722</v>
      </c>
      <c r="RZ25">
        <v>8789</v>
      </c>
      <c r="SA25">
        <v>8830</v>
      </c>
      <c r="SB25">
        <v>8891</v>
      </c>
      <c r="SC25">
        <v>8889</v>
      </c>
      <c r="SD25">
        <v>8918</v>
      </c>
      <c r="SE25">
        <v>8935</v>
      </c>
      <c r="SF25">
        <v>8941</v>
      </c>
      <c r="SG25">
        <v>8856</v>
      </c>
      <c r="SH25">
        <v>8827</v>
      </c>
      <c r="SI25">
        <v>8791</v>
      </c>
      <c r="SJ25">
        <v>8772</v>
      </c>
      <c r="SK25">
        <v>8784</v>
      </c>
      <c r="SL25">
        <v>8764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1640000</v>
      </c>
      <c r="SU25">
        <v>1640000</v>
      </c>
      <c r="SV25">
        <v>1630000</v>
      </c>
      <c r="SW25">
        <v>1610000</v>
      </c>
      <c r="SX25">
        <v>1600000</v>
      </c>
      <c r="SY25">
        <v>1570000</v>
      </c>
      <c r="SZ25">
        <v>1550000</v>
      </c>
      <c r="TA25">
        <v>1530000</v>
      </c>
      <c r="TB25">
        <v>1500000</v>
      </c>
      <c r="TC25">
        <v>1470000</v>
      </c>
      <c r="TD25">
        <v>1420000</v>
      </c>
      <c r="TE25">
        <v>1390000</v>
      </c>
      <c r="TF25">
        <v>1350000</v>
      </c>
      <c r="TG25">
        <v>1320000</v>
      </c>
      <c r="TH25">
        <v>1290000</v>
      </c>
      <c r="TI25">
        <v>1250000</v>
      </c>
      <c r="TJ25">
        <v>1210000</v>
      </c>
      <c r="TK25">
        <v>1170000</v>
      </c>
      <c r="TL25">
        <v>1140000</v>
      </c>
      <c r="TM25">
        <v>1120000</v>
      </c>
      <c r="TN25">
        <v>1080000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451544.75890000002</v>
      </c>
      <c r="TW25">
        <v>491162.4939</v>
      </c>
      <c r="TX25">
        <v>515938.02850000001</v>
      </c>
      <c r="TY25">
        <v>547781.41</v>
      </c>
      <c r="TZ25">
        <v>571450.48030000005</v>
      </c>
      <c r="UA25">
        <v>592674.9767</v>
      </c>
      <c r="UB25">
        <v>601090.24</v>
      </c>
      <c r="UC25">
        <v>609362.38399999996</v>
      </c>
      <c r="UD25">
        <v>617192.81149999995</v>
      </c>
      <c r="UE25">
        <v>624317.1838</v>
      </c>
      <c r="UF25">
        <v>630502.95700000005</v>
      </c>
      <c r="UG25">
        <v>632023.23589999997</v>
      </c>
      <c r="UH25">
        <v>629987.62809999997</v>
      </c>
      <c r="UI25">
        <v>626110.91260000004</v>
      </c>
      <c r="UJ25">
        <v>618009.75600000005</v>
      </c>
      <c r="UK25">
        <v>610967.52780000004</v>
      </c>
      <c r="UL25">
        <v>613581.65489999996</v>
      </c>
      <c r="UM25">
        <v>614049.62269999995</v>
      </c>
      <c r="UN25">
        <v>603532.3199</v>
      </c>
      <c r="UO25">
        <v>597478.06099999999</v>
      </c>
      <c r="UP25">
        <v>591264.47900000005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233317.81479999999</v>
      </c>
      <c r="UY25">
        <v>254567.74979999999</v>
      </c>
      <c r="UZ25">
        <v>289043.52039999998</v>
      </c>
      <c r="VA25">
        <v>282658.28999999998</v>
      </c>
      <c r="VB25">
        <v>298116.93640000001</v>
      </c>
      <c r="VC25">
        <v>318185.63270000002</v>
      </c>
      <c r="VD25">
        <v>329388.56579999998</v>
      </c>
      <c r="VE25">
        <v>346895.9719</v>
      </c>
      <c r="VF25">
        <v>378891.23139999999</v>
      </c>
      <c r="VG25">
        <v>400213.22989999998</v>
      </c>
      <c r="VH25">
        <v>421625.17509999999</v>
      </c>
      <c r="VI25">
        <v>436634.48550000001</v>
      </c>
      <c r="VJ25">
        <v>467555.48849999998</v>
      </c>
      <c r="VK25">
        <v>485712.98320000002</v>
      </c>
      <c r="VL25">
        <v>500947.0625</v>
      </c>
      <c r="VM25">
        <v>490635.16639999999</v>
      </c>
      <c r="VN25">
        <v>472190.65179999999</v>
      </c>
      <c r="VO25">
        <v>466503.87540000002</v>
      </c>
      <c r="VP25">
        <v>459442.55660000001</v>
      </c>
      <c r="VQ25">
        <v>476473.96649999998</v>
      </c>
      <c r="VR25">
        <v>468747.62760000001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254698.1642</v>
      </c>
      <c r="WA25">
        <v>82426.590370000005</v>
      </c>
      <c r="WB25">
        <v>200064.53969999999</v>
      </c>
      <c r="WC25">
        <v>233084.9007</v>
      </c>
      <c r="WD25">
        <v>301728.02669999999</v>
      </c>
      <c r="WE25">
        <v>183087.39490000001</v>
      </c>
      <c r="WF25">
        <v>177754.75229999999</v>
      </c>
      <c r="WG25">
        <v>172577.42939999999</v>
      </c>
      <c r="WH25">
        <v>134040.7219</v>
      </c>
      <c r="WI25">
        <v>130136.6232</v>
      </c>
      <c r="WJ25">
        <v>221105.91320000001</v>
      </c>
      <c r="WK25">
        <v>367998.74589999998</v>
      </c>
      <c r="WL25">
        <v>446600.41979999997</v>
      </c>
      <c r="WM25">
        <v>520311.16869999998</v>
      </c>
      <c r="WN25">
        <v>364835.2316</v>
      </c>
      <c r="WO25">
        <v>408702.64919999999</v>
      </c>
      <c r="WP25">
        <v>608424.65579999995</v>
      </c>
      <c r="WQ25">
        <v>462289.73430000001</v>
      </c>
      <c r="WR25">
        <v>473759.70610000001</v>
      </c>
      <c r="WS25">
        <v>290501.60820000002</v>
      </c>
      <c r="WT25">
        <v>329047.12910000002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20800000</v>
      </c>
      <c r="ZG25">
        <v>20600000</v>
      </c>
      <c r="ZH25">
        <v>20400000</v>
      </c>
      <c r="ZI25">
        <v>20100000</v>
      </c>
      <c r="ZJ25">
        <v>19800000</v>
      </c>
      <c r="ZK25">
        <v>19800000</v>
      </c>
      <c r="ZL25">
        <v>19500000</v>
      </c>
      <c r="ZM25">
        <v>18800000</v>
      </c>
      <c r="ZN25">
        <v>18700000</v>
      </c>
      <c r="ZO25">
        <v>18400000</v>
      </c>
      <c r="ZP25">
        <v>18100000</v>
      </c>
      <c r="ZQ25">
        <v>17700000</v>
      </c>
      <c r="ZR25">
        <v>17200000</v>
      </c>
      <c r="ZS25">
        <v>17000000</v>
      </c>
      <c r="ZT25">
        <v>16700000</v>
      </c>
      <c r="ZU25">
        <v>16100000</v>
      </c>
      <c r="ZV25">
        <v>15700000</v>
      </c>
      <c r="ZW25">
        <v>15300000</v>
      </c>
      <c r="ZX25">
        <v>14700000</v>
      </c>
      <c r="ZY25">
        <v>14100000</v>
      </c>
      <c r="ZZ25">
        <v>13500000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19500000</v>
      </c>
      <c r="ABK25">
        <v>19600000</v>
      </c>
      <c r="ABL25">
        <v>19800000</v>
      </c>
      <c r="ABM25">
        <v>19900000</v>
      </c>
      <c r="ABN25">
        <v>19800000</v>
      </c>
      <c r="ABO25">
        <v>19700000</v>
      </c>
      <c r="ABP25">
        <v>19500000</v>
      </c>
      <c r="ABQ25">
        <v>19700000</v>
      </c>
      <c r="ABR25">
        <v>19800000</v>
      </c>
      <c r="ABS25">
        <v>19800000</v>
      </c>
      <c r="ABT25">
        <v>19500000</v>
      </c>
      <c r="ABU25">
        <v>19100000</v>
      </c>
      <c r="ABV25">
        <v>19000000</v>
      </c>
      <c r="ABW25">
        <v>18900000</v>
      </c>
      <c r="ABX25">
        <v>18600000</v>
      </c>
      <c r="ABY25">
        <v>18100000</v>
      </c>
      <c r="ABZ25">
        <v>18000000</v>
      </c>
      <c r="ACA25">
        <v>17500000</v>
      </c>
      <c r="ACB25">
        <v>17200000</v>
      </c>
      <c r="ACC25">
        <v>16700000</v>
      </c>
      <c r="ACD25">
        <v>16300000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2970000</v>
      </c>
      <c r="ADO25">
        <v>2930000</v>
      </c>
      <c r="ADP25">
        <v>2860000</v>
      </c>
      <c r="ADQ25">
        <v>2780000</v>
      </c>
      <c r="ADR25">
        <v>2730000</v>
      </c>
      <c r="ADS25">
        <v>2680000</v>
      </c>
      <c r="ADT25">
        <v>2610000</v>
      </c>
      <c r="ADU25">
        <v>2530000</v>
      </c>
      <c r="ADV25">
        <v>2450000</v>
      </c>
      <c r="ADW25">
        <v>2360000</v>
      </c>
      <c r="ADX25">
        <v>2310000</v>
      </c>
      <c r="ADY25">
        <v>2230000</v>
      </c>
      <c r="ADZ25">
        <v>2160000</v>
      </c>
      <c r="AEA25">
        <v>2100000</v>
      </c>
      <c r="AEB25">
        <v>2040000</v>
      </c>
      <c r="AEC25">
        <v>2000000</v>
      </c>
      <c r="AED25">
        <v>1950000</v>
      </c>
      <c r="AEE25">
        <v>1900000</v>
      </c>
      <c r="AEF25">
        <v>1840000</v>
      </c>
      <c r="AEG25">
        <v>1770000</v>
      </c>
      <c r="AEH25">
        <v>1720000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10300000</v>
      </c>
      <c r="AEQ25">
        <v>10100000</v>
      </c>
      <c r="AER25">
        <v>9820000</v>
      </c>
      <c r="AES25">
        <v>9620000</v>
      </c>
      <c r="AET25">
        <v>9350000</v>
      </c>
      <c r="AEU25">
        <v>9030000</v>
      </c>
      <c r="AEV25">
        <v>8820000</v>
      </c>
      <c r="AEW25">
        <v>8590000</v>
      </c>
      <c r="AEX25">
        <v>8400000</v>
      </c>
      <c r="AEY25">
        <v>8200000</v>
      </c>
      <c r="AEZ25">
        <v>8010000</v>
      </c>
      <c r="AFA25">
        <v>7780000</v>
      </c>
      <c r="AFB25">
        <v>7580000</v>
      </c>
      <c r="AFC25">
        <v>7370000</v>
      </c>
      <c r="AFD25">
        <v>7160000</v>
      </c>
      <c r="AFE25">
        <v>6880000</v>
      </c>
      <c r="AFF25">
        <v>6660000</v>
      </c>
      <c r="AFG25">
        <v>6440000</v>
      </c>
      <c r="AFH25">
        <v>6240000</v>
      </c>
      <c r="AFI25">
        <v>6070000</v>
      </c>
      <c r="AFJ25">
        <v>5880000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185.46075859999999</v>
      </c>
      <c r="AGU25">
        <v>201.73275609999999</v>
      </c>
      <c r="AGV25">
        <v>211.9086896</v>
      </c>
      <c r="AGW25">
        <v>224.98756510000001</v>
      </c>
      <c r="AGX25">
        <v>234.70904590000001</v>
      </c>
      <c r="AGY25">
        <v>243.426479</v>
      </c>
      <c r="AGZ25">
        <v>246.88283870000001</v>
      </c>
      <c r="AHA25">
        <v>250.28041569999999</v>
      </c>
      <c r="AHB25">
        <v>253.49656870000001</v>
      </c>
      <c r="AHC25">
        <v>256.42272709999997</v>
      </c>
      <c r="AHD25">
        <v>258.96337940000001</v>
      </c>
      <c r="AHE25">
        <v>259.58779600000003</v>
      </c>
      <c r="AHF25">
        <v>258.75172090000001</v>
      </c>
      <c r="AHG25">
        <v>257.15945649999998</v>
      </c>
      <c r="AHH25">
        <v>253.83210829999999</v>
      </c>
      <c r="AHI25">
        <v>250.93968860000001</v>
      </c>
      <c r="AHJ25">
        <v>252.01337609999999</v>
      </c>
      <c r="AHK25">
        <v>252.20558220000001</v>
      </c>
      <c r="AHL25">
        <v>247.88586219999999</v>
      </c>
      <c r="AHM25">
        <v>245.39922619999999</v>
      </c>
      <c r="AHN25">
        <v>242.84715220000001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17.786545820000001</v>
      </c>
      <c r="AHW25">
        <v>19.40649475</v>
      </c>
      <c r="AHX25">
        <v>22.034690430000001</v>
      </c>
      <c r="AHY25">
        <v>21.54792437</v>
      </c>
      <c r="AHZ25">
        <v>22.726385279999999</v>
      </c>
      <c r="AIA25">
        <v>24.25628468</v>
      </c>
      <c r="AIB25">
        <v>25.110319260000001</v>
      </c>
      <c r="AIC25">
        <v>26.444963520000002</v>
      </c>
      <c r="AID25">
        <v>28.88406209</v>
      </c>
      <c r="AIE25">
        <v>30.509504639999999</v>
      </c>
      <c r="AIF25">
        <v>32.141804100000002</v>
      </c>
      <c r="AIG25">
        <v>33.28601072</v>
      </c>
      <c r="AIH25">
        <v>35.643215359999999</v>
      </c>
      <c r="AII25">
        <v>37.027417900000003</v>
      </c>
      <c r="AIJ25">
        <v>38.188759349999998</v>
      </c>
      <c r="AIK25">
        <v>37.402651300000002</v>
      </c>
      <c r="AIL25">
        <v>35.996568340000003</v>
      </c>
      <c r="AIM25">
        <v>35.563047609999998</v>
      </c>
      <c r="AIN25">
        <v>35.024741220000003</v>
      </c>
      <c r="AIO25">
        <v>36.323098799999997</v>
      </c>
      <c r="AIP25">
        <v>35.734095850000003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1.7027347500000001</v>
      </c>
      <c r="AIY25">
        <v>0.55104684500000001</v>
      </c>
      <c r="AIZ25">
        <v>1.3374923409999999</v>
      </c>
      <c r="AJA25">
        <v>1.558243504</v>
      </c>
      <c r="AJB25">
        <v>2.0171436950000001</v>
      </c>
      <c r="AJC25">
        <v>1.223994961</v>
      </c>
      <c r="AJD25">
        <v>1.188344622</v>
      </c>
      <c r="AJE25">
        <v>1.1537326429999999</v>
      </c>
      <c r="AJF25">
        <v>0.896103023</v>
      </c>
      <c r="AJG25">
        <v>0.87000293500000003</v>
      </c>
      <c r="AJH25">
        <v>1.4781603270000001</v>
      </c>
      <c r="AJI25">
        <v>2.4601836229999998</v>
      </c>
      <c r="AJJ25">
        <v>2.9856597370000002</v>
      </c>
      <c r="AJK25">
        <v>3.4784385289999999</v>
      </c>
      <c r="AJL25">
        <v>2.4390345670000002</v>
      </c>
      <c r="AJM25">
        <v>2.732301606</v>
      </c>
      <c r="AJN25">
        <v>4.0675040090000003</v>
      </c>
      <c r="AJO25">
        <v>3.09054758</v>
      </c>
      <c r="AJP25">
        <v>3.1672278330000001</v>
      </c>
      <c r="AJQ25">
        <v>1.9420916699999999</v>
      </c>
      <c r="AJR25">
        <v>2.199780209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266.74292409999998</v>
      </c>
      <c r="AKA25">
        <v>159.9782558</v>
      </c>
      <c r="AKB25">
        <v>202.80916479999999</v>
      </c>
      <c r="AKC25">
        <v>234.30528440000001</v>
      </c>
      <c r="AKD25">
        <v>211.05724029999999</v>
      </c>
      <c r="AKE25">
        <v>262.32442279999998</v>
      </c>
      <c r="AKF25">
        <v>184.49221080000001</v>
      </c>
      <c r="AKG25">
        <v>186.4850586</v>
      </c>
      <c r="AKH25">
        <v>201.52045140000001</v>
      </c>
      <c r="AKI25">
        <v>211.50485499999999</v>
      </c>
      <c r="AKJ25">
        <v>158.52668320000001</v>
      </c>
      <c r="AKK25">
        <v>144.55559220000001</v>
      </c>
      <c r="AKL25">
        <v>231.4715856</v>
      </c>
      <c r="AKM25">
        <v>266.0998932</v>
      </c>
      <c r="AKN25">
        <v>315.76848619999998</v>
      </c>
      <c r="AKO25">
        <v>235.50009639999999</v>
      </c>
      <c r="AKP25">
        <v>210.38050609999999</v>
      </c>
      <c r="AKQ25">
        <v>300.3345832</v>
      </c>
      <c r="AKR25">
        <v>161.73926370000001</v>
      </c>
      <c r="AKS25">
        <v>275.36731040000001</v>
      </c>
      <c r="AKT25">
        <v>259.31990769999999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132.24145659999999</v>
      </c>
      <c r="AME25">
        <v>130.80310510000001</v>
      </c>
      <c r="AMF25">
        <v>129.60413299999999</v>
      </c>
      <c r="AMG25">
        <v>127.6490999</v>
      </c>
      <c r="AMH25">
        <v>125.8242072</v>
      </c>
      <c r="AMI25">
        <v>125.8964981</v>
      </c>
      <c r="AMJ25">
        <v>123.59762980000001</v>
      </c>
      <c r="AMK25">
        <v>119.6512185</v>
      </c>
      <c r="AML25">
        <v>119.08160030000001</v>
      </c>
      <c r="AMM25">
        <v>116.5929771</v>
      </c>
      <c r="AMN25">
        <v>114.94099749999999</v>
      </c>
      <c r="AMO25">
        <v>112.26019530000001</v>
      </c>
      <c r="AMP25">
        <v>109.53842210000001</v>
      </c>
      <c r="AMQ25">
        <v>108.1373756</v>
      </c>
      <c r="AMR25">
        <v>106.1615777</v>
      </c>
      <c r="AMS25">
        <v>102.5224633</v>
      </c>
      <c r="AMT25">
        <v>99.669146310000002</v>
      </c>
      <c r="AMU25">
        <v>97.195851349999998</v>
      </c>
      <c r="AMV25">
        <v>93.196815220000005</v>
      </c>
      <c r="AMW25">
        <v>89.672297020000002</v>
      </c>
      <c r="AMX25">
        <v>85.605542229999998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215.41890050000001</v>
      </c>
      <c r="ANG25">
        <v>298.33604300000002</v>
      </c>
      <c r="ANH25">
        <v>297.16133689999998</v>
      </c>
      <c r="ANI25">
        <v>255.13658100000001</v>
      </c>
      <c r="ANJ25">
        <v>290.2310779</v>
      </c>
      <c r="ANK25">
        <v>250.20230699999999</v>
      </c>
      <c r="ANL25">
        <v>385.48308780000002</v>
      </c>
      <c r="ANM25">
        <v>283.30136529999999</v>
      </c>
      <c r="ANN25">
        <v>240.29701109999999</v>
      </c>
      <c r="ANO25">
        <v>275.35303099999999</v>
      </c>
      <c r="ANP25">
        <v>241.22835739999999</v>
      </c>
      <c r="ANQ25">
        <v>259.33833559999999</v>
      </c>
      <c r="ANR25">
        <v>219.29031900000001</v>
      </c>
      <c r="ANS25">
        <v>183.27088749999999</v>
      </c>
      <c r="ANT25">
        <v>161.15262089999999</v>
      </c>
      <c r="ANU25">
        <v>197.4379438</v>
      </c>
      <c r="ANV25">
        <v>150.8410562</v>
      </c>
      <c r="ANW25">
        <v>160.1227442</v>
      </c>
      <c r="ANX25">
        <v>187.91904740000001</v>
      </c>
      <c r="ANY25">
        <v>153.7086687</v>
      </c>
      <c r="ANZ25">
        <v>202.12802619999999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110.50292899999999</v>
      </c>
      <c r="AOI25">
        <v>111.2295645</v>
      </c>
      <c r="AOJ25">
        <v>112.5627293</v>
      </c>
      <c r="AOK25">
        <v>113.0408477</v>
      </c>
      <c r="AOL25">
        <v>112.3640843</v>
      </c>
      <c r="AOM25">
        <v>111.9527563</v>
      </c>
      <c r="AON25">
        <v>110.9144526</v>
      </c>
      <c r="AOO25">
        <v>111.6285245</v>
      </c>
      <c r="AOP25">
        <v>112.3705696</v>
      </c>
      <c r="AOQ25">
        <v>112.1484337</v>
      </c>
      <c r="AOR25">
        <v>110.8874515</v>
      </c>
      <c r="AOS25">
        <v>108.2568168</v>
      </c>
      <c r="AOT25">
        <v>107.63387229999999</v>
      </c>
      <c r="AOU25">
        <v>107.0400836</v>
      </c>
      <c r="AOV25">
        <v>105.3752965</v>
      </c>
      <c r="AOW25">
        <v>102.81178850000001</v>
      </c>
      <c r="AOX25">
        <v>101.96193340000001</v>
      </c>
      <c r="AOY25">
        <v>99.192862070000004</v>
      </c>
      <c r="AOZ25">
        <v>97.740755460000003</v>
      </c>
      <c r="APA25">
        <v>94.870290710000006</v>
      </c>
      <c r="APB25">
        <v>92.749899439999993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996.7035204</v>
      </c>
      <c r="APK25">
        <v>940.20517440000003</v>
      </c>
      <c r="APL25">
        <v>918.74682740000003</v>
      </c>
      <c r="APM25">
        <v>913.83601720000001</v>
      </c>
      <c r="APN25">
        <v>1013.514288</v>
      </c>
      <c r="APO25">
        <v>1115.1975950000001</v>
      </c>
      <c r="APP25">
        <v>1119.1039229999999</v>
      </c>
      <c r="APQ25">
        <v>950.17573230000005</v>
      </c>
      <c r="APR25">
        <v>814.1800604</v>
      </c>
      <c r="APS25">
        <v>872.26405109999996</v>
      </c>
      <c r="APT25">
        <v>871.92022829999996</v>
      </c>
      <c r="APU25">
        <v>1085.983913</v>
      </c>
      <c r="APV25">
        <v>874.56425260000003</v>
      </c>
      <c r="APW25">
        <v>859.51041710000004</v>
      </c>
      <c r="APX25">
        <v>868.94577549999997</v>
      </c>
      <c r="APY25">
        <v>1102.272199</v>
      </c>
      <c r="APZ25">
        <v>823.51313319999997</v>
      </c>
      <c r="AQA25">
        <v>897.88304900000003</v>
      </c>
      <c r="AQB25">
        <v>820.44130610000002</v>
      </c>
      <c r="AQC25">
        <v>815.35477630000003</v>
      </c>
      <c r="AQD25">
        <v>814.90507490000005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90.702906690000006</v>
      </c>
      <c r="ARO25">
        <v>88.391781460000004</v>
      </c>
      <c r="ARP25">
        <v>86.308909279999995</v>
      </c>
      <c r="ARQ25">
        <v>84.55488253</v>
      </c>
      <c r="ARR25">
        <v>82.196152749999996</v>
      </c>
      <c r="ARS25">
        <v>79.379711020000002</v>
      </c>
      <c r="ART25">
        <v>77.531245600000005</v>
      </c>
      <c r="ARU25">
        <v>75.489430470000002</v>
      </c>
      <c r="ARV25">
        <v>73.853708229999995</v>
      </c>
      <c r="ARW25">
        <v>72.037116519999998</v>
      </c>
      <c r="ARX25">
        <v>70.422105029999997</v>
      </c>
      <c r="ARY25">
        <v>68.355595940000001</v>
      </c>
      <c r="ARZ25">
        <v>66.581168230000003</v>
      </c>
      <c r="ASA25">
        <v>64.765135000000001</v>
      </c>
      <c r="ASB25">
        <v>62.920995980000001</v>
      </c>
      <c r="ASC25">
        <v>60.507592969999997</v>
      </c>
      <c r="ASD25">
        <v>58.552867800000001</v>
      </c>
      <c r="ASE25">
        <v>56.615598079999998</v>
      </c>
      <c r="ASF25">
        <v>54.847800700000001</v>
      </c>
      <c r="ASG25">
        <v>53.323137750000001</v>
      </c>
      <c r="ASH25">
        <v>51.652163170000001</v>
      </c>
    </row>
    <row r="26" spans="1:1178" x14ac:dyDescent="0.25">
      <c r="C26">
        <v>0</v>
      </c>
      <c r="D26">
        <v>0</v>
      </c>
      <c r="E26">
        <v>0</v>
      </c>
      <c r="F26">
        <v>281</v>
      </c>
      <c r="G26">
        <v>284</v>
      </c>
      <c r="H26">
        <v>311</v>
      </c>
      <c r="I26">
        <v>354</v>
      </c>
      <c r="J26">
        <v>313</v>
      </c>
      <c r="K26">
        <v>358</v>
      </c>
      <c r="L26">
        <v>327</v>
      </c>
      <c r="M26">
        <v>355</v>
      </c>
      <c r="N26">
        <v>333</v>
      </c>
      <c r="O26">
        <v>364</v>
      </c>
      <c r="P26">
        <v>349</v>
      </c>
      <c r="Q26">
        <v>356</v>
      </c>
      <c r="R26">
        <v>326</v>
      </c>
      <c r="S26">
        <v>360</v>
      </c>
      <c r="T26">
        <v>356</v>
      </c>
      <c r="U26">
        <v>368</v>
      </c>
      <c r="V26">
        <v>321</v>
      </c>
      <c r="W26">
        <v>319</v>
      </c>
      <c r="X26">
        <v>344</v>
      </c>
      <c r="Y26">
        <v>340</v>
      </c>
      <c r="Z26">
        <v>349</v>
      </c>
      <c r="AA26">
        <v>338</v>
      </c>
      <c r="AB26">
        <v>315</v>
      </c>
      <c r="AC26">
        <v>313</v>
      </c>
      <c r="AD26">
        <v>312</v>
      </c>
      <c r="AE26">
        <v>0</v>
      </c>
      <c r="AF26">
        <v>0</v>
      </c>
      <c r="AG26">
        <v>0</v>
      </c>
      <c r="AH26">
        <v>66</v>
      </c>
      <c r="AI26">
        <v>69</v>
      </c>
      <c r="AJ26">
        <v>85</v>
      </c>
      <c r="AK26">
        <v>81</v>
      </c>
      <c r="AL26">
        <v>110</v>
      </c>
      <c r="AM26">
        <v>94</v>
      </c>
      <c r="AN26">
        <v>96</v>
      </c>
      <c r="AO26">
        <v>106</v>
      </c>
      <c r="AP26">
        <v>97</v>
      </c>
      <c r="AQ26">
        <v>130</v>
      </c>
      <c r="AR26">
        <v>101</v>
      </c>
      <c r="AS26">
        <v>125</v>
      </c>
      <c r="AT26">
        <v>131</v>
      </c>
      <c r="AU26">
        <v>141</v>
      </c>
      <c r="AV26">
        <v>126</v>
      </c>
      <c r="AW26">
        <v>134</v>
      </c>
      <c r="AX26">
        <v>154</v>
      </c>
      <c r="AY26">
        <v>153</v>
      </c>
      <c r="AZ26">
        <v>168</v>
      </c>
      <c r="BA26">
        <v>187</v>
      </c>
      <c r="BB26">
        <v>169</v>
      </c>
      <c r="BC26">
        <v>193</v>
      </c>
      <c r="BD26">
        <v>167</v>
      </c>
      <c r="BE26">
        <v>168</v>
      </c>
      <c r="BF26">
        <v>161</v>
      </c>
      <c r="BG26">
        <v>0</v>
      </c>
      <c r="BH26">
        <v>0</v>
      </c>
      <c r="BI26">
        <v>0</v>
      </c>
      <c r="BJ26">
        <v>127</v>
      </c>
      <c r="BK26">
        <v>155</v>
      </c>
      <c r="BL26">
        <v>124</v>
      </c>
      <c r="BM26">
        <v>157</v>
      </c>
      <c r="BN26">
        <v>157</v>
      </c>
      <c r="BO26">
        <v>152</v>
      </c>
      <c r="BP26">
        <v>148</v>
      </c>
      <c r="BQ26">
        <v>160</v>
      </c>
      <c r="BR26">
        <v>154</v>
      </c>
      <c r="BS26">
        <v>153</v>
      </c>
      <c r="BT26">
        <v>169</v>
      </c>
      <c r="BU26">
        <v>173</v>
      </c>
      <c r="BV26">
        <v>187</v>
      </c>
      <c r="BW26">
        <v>150</v>
      </c>
      <c r="BX26">
        <v>160</v>
      </c>
      <c r="BY26">
        <v>188</v>
      </c>
      <c r="BZ26">
        <v>178</v>
      </c>
      <c r="CA26">
        <v>173</v>
      </c>
      <c r="CB26">
        <v>169</v>
      </c>
      <c r="CC26">
        <v>163</v>
      </c>
      <c r="CD26">
        <v>162</v>
      </c>
      <c r="CE26">
        <v>159</v>
      </c>
      <c r="CF26">
        <v>158</v>
      </c>
      <c r="CG26">
        <v>160</v>
      </c>
      <c r="CH26">
        <v>151</v>
      </c>
      <c r="CI26">
        <v>0</v>
      </c>
      <c r="CJ26">
        <v>0</v>
      </c>
      <c r="CK26">
        <v>0</v>
      </c>
      <c r="CL26">
        <v>34</v>
      </c>
      <c r="CM26">
        <v>52</v>
      </c>
      <c r="CN26">
        <v>36</v>
      </c>
      <c r="CO26">
        <v>35</v>
      </c>
      <c r="CP26">
        <v>40</v>
      </c>
      <c r="CQ26">
        <v>37</v>
      </c>
      <c r="CR26">
        <v>31</v>
      </c>
      <c r="CS26">
        <v>41</v>
      </c>
      <c r="CT26">
        <v>36</v>
      </c>
      <c r="CU26">
        <v>54</v>
      </c>
      <c r="CV26">
        <v>40</v>
      </c>
      <c r="CW26">
        <v>53</v>
      </c>
      <c r="CX26">
        <v>52</v>
      </c>
      <c r="CY26">
        <v>46</v>
      </c>
      <c r="CZ26">
        <v>46</v>
      </c>
      <c r="DA26">
        <v>39</v>
      </c>
      <c r="DB26">
        <v>60</v>
      </c>
      <c r="DC26">
        <v>31</v>
      </c>
      <c r="DD26">
        <v>52</v>
      </c>
      <c r="DE26">
        <v>59</v>
      </c>
      <c r="DF26">
        <v>43</v>
      </c>
      <c r="DG26">
        <v>42</v>
      </c>
      <c r="DH26">
        <v>48</v>
      </c>
      <c r="DI26">
        <v>63</v>
      </c>
      <c r="DJ26">
        <v>42</v>
      </c>
      <c r="DK26">
        <v>0</v>
      </c>
      <c r="DL26">
        <v>0</v>
      </c>
      <c r="DM26">
        <v>0</v>
      </c>
      <c r="DN26">
        <v>4</v>
      </c>
      <c r="DO26">
        <v>0</v>
      </c>
      <c r="DP26">
        <v>5</v>
      </c>
      <c r="DQ26">
        <v>5</v>
      </c>
      <c r="DR26">
        <v>2</v>
      </c>
      <c r="DS26">
        <v>7</v>
      </c>
      <c r="DT26">
        <v>13</v>
      </c>
      <c r="DU26">
        <v>7</v>
      </c>
      <c r="DV26">
        <v>8</v>
      </c>
      <c r="DW26">
        <v>18</v>
      </c>
      <c r="DX26">
        <v>11</v>
      </c>
      <c r="DY26">
        <v>10</v>
      </c>
      <c r="DZ26">
        <v>16</v>
      </c>
      <c r="EA26">
        <v>16</v>
      </c>
      <c r="EB26">
        <v>21</v>
      </c>
      <c r="EC26">
        <v>21</v>
      </c>
      <c r="ED26">
        <v>27</v>
      </c>
      <c r="EE26">
        <v>24</v>
      </c>
      <c r="EF26">
        <v>31</v>
      </c>
      <c r="EG26">
        <v>23</v>
      </c>
      <c r="EH26">
        <v>27</v>
      </c>
      <c r="EI26">
        <v>24</v>
      </c>
      <c r="EJ26">
        <v>33</v>
      </c>
      <c r="EK26">
        <v>32</v>
      </c>
      <c r="EL26">
        <v>32</v>
      </c>
      <c r="EM26">
        <v>0</v>
      </c>
      <c r="EN26">
        <v>0</v>
      </c>
      <c r="EO26">
        <v>0</v>
      </c>
      <c r="EP26">
        <v>15</v>
      </c>
      <c r="EQ26">
        <v>15</v>
      </c>
      <c r="ER26">
        <v>5</v>
      </c>
      <c r="ES26">
        <v>20</v>
      </c>
      <c r="ET26">
        <v>20</v>
      </c>
      <c r="EU26">
        <v>5</v>
      </c>
      <c r="EV26">
        <v>25</v>
      </c>
      <c r="EW26">
        <v>55</v>
      </c>
      <c r="EX26">
        <v>25</v>
      </c>
      <c r="EY26">
        <v>45</v>
      </c>
      <c r="EZ26">
        <v>65</v>
      </c>
      <c r="FA26">
        <v>65</v>
      </c>
      <c r="FB26">
        <v>35</v>
      </c>
      <c r="FC26">
        <v>65</v>
      </c>
      <c r="FD26">
        <v>85</v>
      </c>
      <c r="FE26">
        <v>85</v>
      </c>
      <c r="FF26">
        <v>80</v>
      </c>
      <c r="FG26">
        <v>125</v>
      </c>
      <c r="FH26">
        <v>105</v>
      </c>
      <c r="FI26">
        <v>145</v>
      </c>
      <c r="FJ26">
        <v>170</v>
      </c>
      <c r="FK26">
        <v>105</v>
      </c>
      <c r="FL26">
        <v>130</v>
      </c>
      <c r="FM26">
        <v>120</v>
      </c>
      <c r="FN26">
        <v>125</v>
      </c>
      <c r="FO26">
        <v>0</v>
      </c>
      <c r="FP26">
        <v>0</v>
      </c>
      <c r="FQ26">
        <v>7564</v>
      </c>
      <c r="FR26">
        <v>7692</v>
      </c>
      <c r="FS26">
        <v>7853</v>
      </c>
      <c r="FT26">
        <v>7864</v>
      </c>
      <c r="FU26">
        <v>7939</v>
      </c>
      <c r="FV26">
        <v>8022</v>
      </c>
      <c r="FW26">
        <v>8051</v>
      </c>
      <c r="FX26">
        <v>8054</v>
      </c>
      <c r="FY26">
        <v>8025</v>
      </c>
      <c r="FZ26">
        <v>8078</v>
      </c>
      <c r="GA26">
        <v>8054</v>
      </c>
      <c r="GB26">
        <v>8073</v>
      </c>
      <c r="GC26">
        <v>7997</v>
      </c>
      <c r="GD26">
        <v>8008</v>
      </c>
      <c r="GE26">
        <v>8067</v>
      </c>
      <c r="GF26">
        <v>8066</v>
      </c>
      <c r="GG26">
        <v>8027</v>
      </c>
      <c r="GH26">
        <v>8112</v>
      </c>
      <c r="GI26">
        <v>8107</v>
      </c>
      <c r="GJ26">
        <v>8104</v>
      </c>
      <c r="GK26">
        <v>8043</v>
      </c>
      <c r="GL26">
        <v>8001</v>
      </c>
      <c r="GM26">
        <v>8001</v>
      </c>
      <c r="GN26">
        <v>7964</v>
      </c>
      <c r="GO26">
        <v>7965</v>
      </c>
      <c r="GP26">
        <v>7894</v>
      </c>
      <c r="GQ26">
        <v>0</v>
      </c>
      <c r="GR26">
        <v>0</v>
      </c>
      <c r="GS26">
        <v>793</v>
      </c>
      <c r="GT26">
        <v>960</v>
      </c>
      <c r="GU26">
        <v>1123</v>
      </c>
      <c r="GV26">
        <v>1302</v>
      </c>
      <c r="GW26">
        <v>1484</v>
      </c>
      <c r="GX26">
        <v>1659</v>
      </c>
      <c r="GY26">
        <v>1817</v>
      </c>
      <c r="GZ26">
        <v>1975</v>
      </c>
      <c r="HA26">
        <v>2106</v>
      </c>
      <c r="HB26">
        <v>2252</v>
      </c>
      <c r="HC26">
        <v>2392</v>
      </c>
      <c r="HD26">
        <v>2501</v>
      </c>
      <c r="HE26">
        <v>2614</v>
      </c>
      <c r="HF26">
        <v>2708</v>
      </c>
      <c r="HG26">
        <v>2820</v>
      </c>
      <c r="HH26">
        <v>2938</v>
      </c>
      <c r="HI26">
        <v>3027</v>
      </c>
      <c r="HJ26">
        <v>3082</v>
      </c>
      <c r="HK26">
        <v>3136</v>
      </c>
      <c r="HL26">
        <v>3206</v>
      </c>
      <c r="HM26">
        <v>3276</v>
      </c>
      <c r="HN26">
        <v>3328</v>
      </c>
      <c r="HO26">
        <v>3348</v>
      </c>
      <c r="HP26">
        <v>3428</v>
      </c>
      <c r="HQ26">
        <v>3457</v>
      </c>
      <c r="HR26">
        <v>3502</v>
      </c>
      <c r="HS26">
        <v>0</v>
      </c>
      <c r="HT26">
        <v>0</v>
      </c>
      <c r="HU26">
        <v>69</v>
      </c>
      <c r="HV26">
        <v>83</v>
      </c>
      <c r="HW26">
        <v>87</v>
      </c>
      <c r="HX26">
        <v>98</v>
      </c>
      <c r="HY26">
        <v>112</v>
      </c>
      <c r="HZ26">
        <v>128</v>
      </c>
      <c r="IA26">
        <v>147</v>
      </c>
      <c r="IB26">
        <v>166</v>
      </c>
      <c r="IC26">
        <v>192</v>
      </c>
      <c r="ID26">
        <v>193</v>
      </c>
      <c r="IE26">
        <v>199</v>
      </c>
      <c r="IF26">
        <v>211</v>
      </c>
      <c r="IG26">
        <v>228</v>
      </c>
      <c r="IH26">
        <v>239</v>
      </c>
      <c r="II26">
        <v>247</v>
      </c>
      <c r="IJ26">
        <v>271</v>
      </c>
      <c r="IK26">
        <v>277</v>
      </c>
      <c r="IL26">
        <v>288</v>
      </c>
      <c r="IM26">
        <v>315</v>
      </c>
      <c r="IN26">
        <v>326</v>
      </c>
      <c r="IO26">
        <v>322</v>
      </c>
      <c r="IP26">
        <v>333</v>
      </c>
      <c r="IQ26">
        <v>350</v>
      </c>
      <c r="IR26">
        <v>354</v>
      </c>
      <c r="IS26">
        <v>364</v>
      </c>
      <c r="IT26">
        <v>380</v>
      </c>
      <c r="IU26">
        <v>0</v>
      </c>
      <c r="IV26">
        <v>0</v>
      </c>
      <c r="IW26">
        <v>7</v>
      </c>
      <c r="IX26">
        <v>4</v>
      </c>
      <c r="IY26">
        <v>3</v>
      </c>
      <c r="IZ26">
        <v>3</v>
      </c>
      <c r="JA26">
        <v>2</v>
      </c>
      <c r="JB26">
        <v>1</v>
      </c>
      <c r="JC26">
        <v>1</v>
      </c>
      <c r="JD26">
        <v>3</v>
      </c>
      <c r="JE26">
        <v>9</v>
      </c>
      <c r="JF26">
        <v>5</v>
      </c>
      <c r="JG26">
        <v>8</v>
      </c>
      <c r="JH26">
        <v>9</v>
      </c>
      <c r="JI26">
        <v>8</v>
      </c>
      <c r="JJ26">
        <v>9</v>
      </c>
      <c r="JK26">
        <v>12</v>
      </c>
      <c r="JL26">
        <v>8</v>
      </c>
      <c r="JM26">
        <v>6</v>
      </c>
      <c r="JN26">
        <v>4</v>
      </c>
      <c r="JO26">
        <v>6</v>
      </c>
      <c r="JP26">
        <v>8</v>
      </c>
      <c r="JQ26">
        <v>7</v>
      </c>
      <c r="JR26">
        <v>9</v>
      </c>
      <c r="JS26">
        <v>14</v>
      </c>
      <c r="JT26">
        <v>13</v>
      </c>
      <c r="JU26">
        <v>16</v>
      </c>
      <c r="JV26">
        <v>15</v>
      </c>
      <c r="JW26">
        <v>0</v>
      </c>
      <c r="JX26">
        <v>0</v>
      </c>
      <c r="JY26">
        <v>0</v>
      </c>
      <c r="JZ26">
        <v>6</v>
      </c>
      <c r="KA26">
        <v>16</v>
      </c>
      <c r="KB26">
        <v>27</v>
      </c>
      <c r="KC26">
        <v>38</v>
      </c>
      <c r="KD26">
        <v>51</v>
      </c>
      <c r="KE26">
        <v>64</v>
      </c>
      <c r="KF26">
        <v>75</v>
      </c>
      <c r="KG26">
        <v>89</v>
      </c>
      <c r="KH26">
        <v>114</v>
      </c>
      <c r="KI26">
        <v>131</v>
      </c>
      <c r="KJ26">
        <v>155</v>
      </c>
      <c r="KK26">
        <v>174</v>
      </c>
      <c r="KL26">
        <v>187</v>
      </c>
      <c r="KM26">
        <v>207</v>
      </c>
      <c r="KN26">
        <v>224</v>
      </c>
      <c r="KO26">
        <v>248</v>
      </c>
      <c r="KP26">
        <v>276</v>
      </c>
      <c r="KQ26">
        <v>294</v>
      </c>
      <c r="KR26">
        <v>311</v>
      </c>
      <c r="KS26">
        <v>344</v>
      </c>
      <c r="KT26">
        <v>374</v>
      </c>
      <c r="KU26">
        <v>399</v>
      </c>
      <c r="KV26">
        <v>427</v>
      </c>
      <c r="KW26">
        <v>465</v>
      </c>
      <c r="KX26">
        <v>500</v>
      </c>
      <c r="KY26">
        <v>0</v>
      </c>
      <c r="KZ26">
        <v>0</v>
      </c>
      <c r="LA26">
        <v>0</v>
      </c>
      <c r="LB26">
        <v>255</v>
      </c>
      <c r="LC26">
        <v>503</v>
      </c>
      <c r="LD26">
        <v>768</v>
      </c>
      <c r="LE26">
        <v>1013</v>
      </c>
      <c r="LF26">
        <v>1261</v>
      </c>
      <c r="LG26">
        <v>1506</v>
      </c>
      <c r="LH26">
        <v>1760</v>
      </c>
      <c r="LI26">
        <v>2025</v>
      </c>
      <c r="LJ26">
        <v>2259</v>
      </c>
      <c r="LK26">
        <v>2528</v>
      </c>
      <c r="LL26">
        <v>2793</v>
      </c>
      <c r="LM26">
        <v>3060</v>
      </c>
      <c r="LN26">
        <v>3341</v>
      </c>
      <c r="LO26">
        <v>3611</v>
      </c>
      <c r="LP26">
        <v>3874</v>
      </c>
      <c r="LQ26">
        <v>4170</v>
      </c>
      <c r="LR26">
        <v>4427</v>
      </c>
      <c r="LS26">
        <v>4703</v>
      </c>
      <c r="LT26">
        <v>4985</v>
      </c>
      <c r="LU26">
        <v>5278</v>
      </c>
      <c r="LV26">
        <v>5579</v>
      </c>
      <c r="LW26">
        <v>5878</v>
      </c>
      <c r="LX26">
        <v>6179</v>
      </c>
      <c r="LY26">
        <v>6498</v>
      </c>
      <c r="LZ26">
        <v>6800</v>
      </c>
      <c r="MA26">
        <v>0</v>
      </c>
      <c r="MB26">
        <v>0</v>
      </c>
      <c r="MC26">
        <v>1448</v>
      </c>
      <c r="MD26">
        <v>1481</v>
      </c>
      <c r="ME26">
        <v>1505</v>
      </c>
      <c r="MF26">
        <v>1530</v>
      </c>
      <c r="MG26">
        <v>1546</v>
      </c>
      <c r="MH26">
        <v>1547</v>
      </c>
      <c r="MI26">
        <v>1561</v>
      </c>
      <c r="MJ26">
        <v>1590</v>
      </c>
      <c r="MK26">
        <v>1601</v>
      </c>
      <c r="ML26">
        <v>1588</v>
      </c>
      <c r="MM26">
        <v>1584</v>
      </c>
      <c r="MN26">
        <v>1594</v>
      </c>
      <c r="MO26">
        <v>1613</v>
      </c>
      <c r="MP26">
        <v>1585</v>
      </c>
      <c r="MQ26">
        <v>1614</v>
      </c>
      <c r="MR26">
        <v>1615</v>
      </c>
      <c r="MS26">
        <v>1595</v>
      </c>
      <c r="MT26">
        <v>1588</v>
      </c>
      <c r="MU26">
        <v>1580</v>
      </c>
      <c r="MV26">
        <v>1535</v>
      </c>
      <c r="MW26">
        <v>1497</v>
      </c>
      <c r="MX26">
        <v>1493</v>
      </c>
      <c r="MY26">
        <v>1455</v>
      </c>
      <c r="MZ26">
        <v>1455</v>
      </c>
      <c r="NA26">
        <v>1439</v>
      </c>
      <c r="NB26">
        <v>1418</v>
      </c>
      <c r="NC26">
        <v>0</v>
      </c>
      <c r="ND26">
        <v>0</v>
      </c>
      <c r="NE26">
        <v>0</v>
      </c>
      <c r="NF26">
        <v>24</v>
      </c>
      <c r="NG26">
        <v>47</v>
      </c>
      <c r="NH26">
        <v>76</v>
      </c>
      <c r="NI26">
        <v>105</v>
      </c>
      <c r="NJ26">
        <v>130</v>
      </c>
      <c r="NK26">
        <v>152</v>
      </c>
      <c r="NL26">
        <v>180</v>
      </c>
      <c r="NM26">
        <v>209</v>
      </c>
      <c r="NN26">
        <v>241</v>
      </c>
      <c r="NO26">
        <v>272</v>
      </c>
      <c r="NP26">
        <v>297</v>
      </c>
      <c r="NQ26">
        <v>325</v>
      </c>
      <c r="NR26">
        <v>352</v>
      </c>
      <c r="NS26">
        <v>367</v>
      </c>
      <c r="NT26">
        <v>393</v>
      </c>
      <c r="NU26">
        <v>420</v>
      </c>
      <c r="NV26">
        <v>437</v>
      </c>
      <c r="NW26">
        <v>459</v>
      </c>
      <c r="NX26">
        <v>486</v>
      </c>
      <c r="NY26">
        <v>512</v>
      </c>
      <c r="NZ26">
        <v>530</v>
      </c>
      <c r="OA26">
        <v>553</v>
      </c>
      <c r="OB26">
        <v>571</v>
      </c>
      <c r="OC26">
        <v>594</v>
      </c>
      <c r="OD26">
        <v>618</v>
      </c>
      <c r="OE26">
        <v>0</v>
      </c>
      <c r="OF26">
        <v>0</v>
      </c>
      <c r="OG26">
        <v>2125</v>
      </c>
      <c r="OH26">
        <v>2161</v>
      </c>
      <c r="OI26">
        <v>2223</v>
      </c>
      <c r="OJ26">
        <v>2252</v>
      </c>
      <c r="OK26">
        <v>2332</v>
      </c>
      <c r="OL26">
        <v>2404</v>
      </c>
      <c r="OM26">
        <v>2465</v>
      </c>
      <c r="ON26">
        <v>2542</v>
      </c>
      <c r="OO26">
        <v>2640</v>
      </c>
      <c r="OP26">
        <v>2699</v>
      </c>
      <c r="OQ26">
        <v>2773</v>
      </c>
      <c r="OR26">
        <v>2829</v>
      </c>
      <c r="OS26">
        <v>2882</v>
      </c>
      <c r="OT26">
        <v>2952</v>
      </c>
      <c r="OU26">
        <v>3010</v>
      </c>
      <c r="OV26">
        <v>3076</v>
      </c>
      <c r="OW26">
        <v>3076</v>
      </c>
      <c r="OX26">
        <v>3112</v>
      </c>
      <c r="OY26">
        <v>3116</v>
      </c>
      <c r="OZ26">
        <v>3128</v>
      </c>
      <c r="PA26">
        <v>3129</v>
      </c>
      <c r="PB26">
        <v>3119</v>
      </c>
      <c r="PC26">
        <v>3118</v>
      </c>
      <c r="PD26">
        <v>3174</v>
      </c>
      <c r="PE26">
        <v>3141</v>
      </c>
      <c r="PF26">
        <v>3150</v>
      </c>
      <c r="PG26">
        <v>0</v>
      </c>
      <c r="PH26">
        <v>0</v>
      </c>
      <c r="PI26">
        <v>0</v>
      </c>
      <c r="PJ26">
        <v>79</v>
      </c>
      <c r="PK26">
        <v>129</v>
      </c>
      <c r="PL26">
        <v>199</v>
      </c>
      <c r="PM26">
        <v>259</v>
      </c>
      <c r="PN26">
        <v>318</v>
      </c>
      <c r="PO26">
        <v>391</v>
      </c>
      <c r="PP26">
        <v>467</v>
      </c>
      <c r="PQ26">
        <v>535</v>
      </c>
      <c r="PR26">
        <v>621</v>
      </c>
      <c r="PS26">
        <v>681</v>
      </c>
      <c r="PT26">
        <v>745</v>
      </c>
      <c r="PU26">
        <v>820</v>
      </c>
      <c r="PV26">
        <v>902</v>
      </c>
      <c r="PW26">
        <v>964</v>
      </c>
      <c r="PX26">
        <v>1036</v>
      </c>
      <c r="PY26">
        <v>1130</v>
      </c>
      <c r="PZ26">
        <v>1206</v>
      </c>
      <c r="QA26">
        <v>1319</v>
      </c>
      <c r="QB26">
        <v>1399</v>
      </c>
      <c r="QC26">
        <v>1515</v>
      </c>
      <c r="QD26">
        <v>1618</v>
      </c>
      <c r="QE26">
        <v>1718</v>
      </c>
      <c r="QF26">
        <v>1793</v>
      </c>
      <c r="QG26">
        <v>1881</v>
      </c>
      <c r="QH26">
        <v>1981</v>
      </c>
      <c r="QI26">
        <v>0</v>
      </c>
      <c r="QJ26">
        <v>0</v>
      </c>
      <c r="QK26">
        <v>7335</v>
      </c>
      <c r="QL26">
        <v>7584</v>
      </c>
      <c r="QM26">
        <v>7815</v>
      </c>
      <c r="QN26">
        <v>7853</v>
      </c>
      <c r="QO26">
        <v>7967</v>
      </c>
      <c r="QP26">
        <v>8086</v>
      </c>
      <c r="QQ26">
        <v>8124</v>
      </c>
      <c r="QR26">
        <v>8191</v>
      </c>
      <c r="QS26">
        <v>8229</v>
      </c>
      <c r="QT26">
        <v>8178</v>
      </c>
      <c r="QU26">
        <v>8209</v>
      </c>
      <c r="QV26">
        <v>8279</v>
      </c>
      <c r="QW26">
        <v>8281</v>
      </c>
      <c r="QX26">
        <v>8275</v>
      </c>
      <c r="QY26">
        <v>8322</v>
      </c>
      <c r="QZ26">
        <v>8298</v>
      </c>
      <c r="RA26">
        <v>8347</v>
      </c>
      <c r="RB26">
        <v>8377</v>
      </c>
      <c r="RC26">
        <v>8354</v>
      </c>
      <c r="RD26">
        <v>8344</v>
      </c>
      <c r="RE26">
        <v>8268</v>
      </c>
      <c r="RF26">
        <v>8282</v>
      </c>
      <c r="RG26">
        <v>8256</v>
      </c>
      <c r="RH26">
        <v>8259</v>
      </c>
      <c r="RI26">
        <v>8296</v>
      </c>
      <c r="RJ26">
        <v>8346</v>
      </c>
      <c r="RK26">
        <v>0</v>
      </c>
      <c r="RL26">
        <v>0</v>
      </c>
      <c r="RM26">
        <v>8419</v>
      </c>
      <c r="RN26">
        <v>8352</v>
      </c>
      <c r="RO26">
        <v>8331</v>
      </c>
      <c r="RP26">
        <v>8309</v>
      </c>
      <c r="RQ26">
        <v>8279</v>
      </c>
      <c r="RR26">
        <v>8242</v>
      </c>
      <c r="RS26">
        <v>8237</v>
      </c>
      <c r="RT26">
        <v>8200</v>
      </c>
      <c r="RU26">
        <v>8179</v>
      </c>
      <c r="RV26">
        <v>8177</v>
      </c>
      <c r="RW26">
        <v>8136</v>
      </c>
      <c r="RX26">
        <v>8110</v>
      </c>
      <c r="RY26">
        <v>8057</v>
      </c>
      <c r="RZ26">
        <v>8092</v>
      </c>
      <c r="SA26">
        <v>8046</v>
      </c>
      <c r="SB26">
        <v>8092</v>
      </c>
      <c r="SC26">
        <v>8063</v>
      </c>
      <c r="SD26">
        <v>8060</v>
      </c>
      <c r="SE26">
        <v>8054</v>
      </c>
      <c r="SF26">
        <v>8090</v>
      </c>
      <c r="SG26">
        <v>8066</v>
      </c>
      <c r="SH26">
        <v>8033</v>
      </c>
      <c r="SI26">
        <v>8047</v>
      </c>
      <c r="SJ26">
        <v>7997</v>
      </c>
      <c r="SK26">
        <v>7948</v>
      </c>
      <c r="SL26">
        <v>7913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2120000</v>
      </c>
      <c r="SU26">
        <v>2070000</v>
      </c>
      <c r="SV26">
        <v>2010000</v>
      </c>
      <c r="SW26">
        <v>1940000</v>
      </c>
      <c r="SX26">
        <v>1900000</v>
      </c>
      <c r="SY26">
        <v>1840000</v>
      </c>
      <c r="SZ26">
        <v>1790000</v>
      </c>
      <c r="TA26">
        <v>1720000</v>
      </c>
      <c r="TB26">
        <v>1670000</v>
      </c>
      <c r="TC26">
        <v>1630000</v>
      </c>
      <c r="TD26">
        <v>1590000</v>
      </c>
      <c r="TE26">
        <v>1530000</v>
      </c>
      <c r="TF26">
        <v>1500000</v>
      </c>
      <c r="TG26">
        <v>1460000</v>
      </c>
      <c r="TH26">
        <v>1420000</v>
      </c>
      <c r="TI26">
        <v>1370000</v>
      </c>
      <c r="TJ26">
        <v>1320000</v>
      </c>
      <c r="TK26">
        <v>1280000</v>
      </c>
      <c r="TL26">
        <v>1240000</v>
      </c>
      <c r="TM26">
        <v>1200000</v>
      </c>
      <c r="TN26">
        <v>1160000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388287.3161</v>
      </c>
      <c r="TW26">
        <v>412880.64120000001</v>
      </c>
      <c r="TX26">
        <v>435711.9473</v>
      </c>
      <c r="TY26">
        <v>451079.93660000002</v>
      </c>
      <c r="TZ26">
        <v>468302.31569999998</v>
      </c>
      <c r="UA26">
        <v>482927.42550000001</v>
      </c>
      <c r="UB26">
        <v>490226.92599999998</v>
      </c>
      <c r="UC26">
        <v>497452.74109999998</v>
      </c>
      <c r="UD26">
        <v>500331.30900000001</v>
      </c>
      <c r="UE26">
        <v>505849.00949999999</v>
      </c>
      <c r="UF26">
        <v>511665.76809999999</v>
      </c>
      <c r="UG26">
        <v>511811.17859999998</v>
      </c>
      <c r="UH26">
        <v>505932.70669999998</v>
      </c>
      <c r="UI26">
        <v>499803.10609999998</v>
      </c>
      <c r="UJ26">
        <v>496077.11210000003</v>
      </c>
      <c r="UK26">
        <v>492144.16509999998</v>
      </c>
      <c r="UL26">
        <v>485394.15269999998</v>
      </c>
      <c r="UM26">
        <v>474088.52899999998</v>
      </c>
      <c r="UN26">
        <v>471278.45559999999</v>
      </c>
      <c r="UO26">
        <v>461422.67019999999</v>
      </c>
      <c r="UP26">
        <v>453814.60190000001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547596.08510000003</v>
      </c>
      <c r="UY26">
        <v>610562.98939999996</v>
      </c>
      <c r="UZ26">
        <v>669397.37289999996</v>
      </c>
      <c r="VA26">
        <v>751691.98499999999</v>
      </c>
      <c r="VB26">
        <v>733599.07519999996</v>
      </c>
      <c r="VC26">
        <v>734374.04280000005</v>
      </c>
      <c r="VD26">
        <v>755978.54819999996</v>
      </c>
      <c r="VE26">
        <v>793093.95389999996</v>
      </c>
      <c r="VF26">
        <v>807142.96959999995</v>
      </c>
      <c r="VG26">
        <v>809864.37620000006</v>
      </c>
      <c r="VH26">
        <v>862675.38989999995</v>
      </c>
      <c r="VI26">
        <v>856092.44079999998</v>
      </c>
      <c r="VJ26">
        <v>864163.97230000002</v>
      </c>
      <c r="VK26">
        <v>917649.8493</v>
      </c>
      <c r="VL26">
        <v>922033.75210000004</v>
      </c>
      <c r="VM26">
        <v>884194.61600000004</v>
      </c>
      <c r="VN26">
        <v>887767.01179999998</v>
      </c>
      <c r="VO26">
        <v>905911.11730000004</v>
      </c>
      <c r="VP26">
        <v>889577.07499999995</v>
      </c>
      <c r="VQ26">
        <v>888064.43779999996</v>
      </c>
      <c r="VR26">
        <v>900097.31770000001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34993.508379999999</v>
      </c>
      <c r="WA26">
        <v>33974.279979999999</v>
      </c>
      <c r="WB26">
        <v>98954.213539999997</v>
      </c>
      <c r="WC26">
        <v>288216.15590000001</v>
      </c>
      <c r="WD26">
        <v>155456.39480000001</v>
      </c>
      <c r="WE26">
        <v>241485.6618</v>
      </c>
      <c r="WF26">
        <v>263758.61119999998</v>
      </c>
      <c r="WG26">
        <v>227623.39689999999</v>
      </c>
      <c r="WH26">
        <v>248617.7879</v>
      </c>
      <c r="WI26">
        <v>321835.32419999997</v>
      </c>
      <c r="WJ26">
        <v>208307.6532</v>
      </c>
      <c r="WK26">
        <v>151680.32999999999</v>
      </c>
      <c r="WL26">
        <v>98174.970860000001</v>
      </c>
      <c r="WM26">
        <v>142973.2585</v>
      </c>
      <c r="WN26">
        <v>185078.65179999999</v>
      </c>
      <c r="WO26">
        <v>157227.01</v>
      </c>
      <c r="WP26">
        <v>196261.1776</v>
      </c>
      <c r="WQ26">
        <v>296403.07290000003</v>
      </c>
      <c r="WR26">
        <v>267214.97560000001</v>
      </c>
      <c r="WS26">
        <v>319300.94170000002</v>
      </c>
      <c r="WT26">
        <v>290625.85720000003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14600000</v>
      </c>
      <c r="ZG26">
        <v>14300000</v>
      </c>
      <c r="ZH26">
        <v>14200000</v>
      </c>
      <c r="ZI26">
        <v>13900000</v>
      </c>
      <c r="ZJ26">
        <v>13400000</v>
      </c>
      <c r="ZK26">
        <v>12900000</v>
      </c>
      <c r="ZL26">
        <v>12600000</v>
      </c>
      <c r="ZM26">
        <v>12400000</v>
      </c>
      <c r="ZN26">
        <v>11800000</v>
      </c>
      <c r="ZO26">
        <v>11700000</v>
      </c>
      <c r="ZP26">
        <v>11400000</v>
      </c>
      <c r="ZQ26">
        <v>10900000</v>
      </c>
      <c r="ZR26">
        <v>10500000</v>
      </c>
      <c r="ZS26">
        <v>10200000</v>
      </c>
      <c r="ZT26">
        <v>9610000</v>
      </c>
      <c r="ZU26">
        <v>9100000</v>
      </c>
      <c r="ZV26">
        <v>8810000</v>
      </c>
      <c r="ZW26">
        <v>8330000</v>
      </c>
      <c r="ZX26">
        <v>8090000</v>
      </c>
      <c r="ZY26">
        <v>7770000</v>
      </c>
      <c r="ZZ26">
        <v>7430000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11900000</v>
      </c>
      <c r="ABK26">
        <v>11800000</v>
      </c>
      <c r="ABL26">
        <v>11900000</v>
      </c>
      <c r="ABM26">
        <v>12000000</v>
      </c>
      <c r="ABN26">
        <v>11900000</v>
      </c>
      <c r="ABO26">
        <v>11800000</v>
      </c>
      <c r="ABP26">
        <v>11700000</v>
      </c>
      <c r="ABQ26">
        <v>11600000</v>
      </c>
      <c r="ABR26">
        <v>11500000</v>
      </c>
      <c r="ABS26">
        <v>11400000</v>
      </c>
      <c r="ABT26">
        <v>11300000</v>
      </c>
      <c r="ABU26">
        <v>11000000</v>
      </c>
      <c r="ABV26">
        <v>10800000</v>
      </c>
      <c r="ABW26">
        <v>10500000</v>
      </c>
      <c r="ABX26">
        <v>10200000</v>
      </c>
      <c r="ABY26">
        <v>9940000</v>
      </c>
      <c r="ABZ26">
        <v>9620000</v>
      </c>
      <c r="ACA26">
        <v>9330000</v>
      </c>
      <c r="ACB26">
        <v>9230000</v>
      </c>
      <c r="ACC26">
        <v>8860000</v>
      </c>
      <c r="ACD26">
        <v>8630000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1870000</v>
      </c>
      <c r="ADO26">
        <v>1820000</v>
      </c>
      <c r="ADP26">
        <v>1780000</v>
      </c>
      <c r="ADQ26">
        <v>1740000</v>
      </c>
      <c r="ADR26">
        <v>1680000</v>
      </c>
      <c r="ADS26">
        <v>1640000</v>
      </c>
      <c r="ADT26">
        <v>1600000</v>
      </c>
      <c r="ADU26">
        <v>1560000</v>
      </c>
      <c r="ADV26">
        <v>1510000</v>
      </c>
      <c r="ADW26">
        <v>1470000</v>
      </c>
      <c r="ADX26">
        <v>1430000</v>
      </c>
      <c r="ADY26">
        <v>1390000</v>
      </c>
      <c r="ADZ26">
        <v>1360000</v>
      </c>
      <c r="AEA26">
        <v>1310000</v>
      </c>
      <c r="AEB26">
        <v>1270000</v>
      </c>
      <c r="AEC26">
        <v>1230000</v>
      </c>
      <c r="AED26">
        <v>1190000</v>
      </c>
      <c r="AEE26">
        <v>1150000</v>
      </c>
      <c r="AEF26">
        <v>1120000</v>
      </c>
      <c r="AEG26">
        <v>1090000</v>
      </c>
      <c r="AEH26">
        <v>1070000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6440000</v>
      </c>
      <c r="AEQ26">
        <v>6250000</v>
      </c>
      <c r="AER26">
        <v>6040000</v>
      </c>
      <c r="AES26">
        <v>5850000</v>
      </c>
      <c r="AET26">
        <v>5680000</v>
      </c>
      <c r="AEU26">
        <v>5490000</v>
      </c>
      <c r="AEV26">
        <v>5310000</v>
      </c>
      <c r="AEW26">
        <v>5120000</v>
      </c>
      <c r="AEX26">
        <v>4990000</v>
      </c>
      <c r="AEY26">
        <v>4820000</v>
      </c>
      <c r="AEZ26">
        <v>4710000</v>
      </c>
      <c r="AFA26">
        <v>4550000</v>
      </c>
      <c r="AFB26">
        <v>4420000</v>
      </c>
      <c r="AFC26">
        <v>4290000</v>
      </c>
      <c r="AFD26">
        <v>4180000</v>
      </c>
      <c r="AFE26">
        <v>4050000</v>
      </c>
      <c r="AFF26">
        <v>3910000</v>
      </c>
      <c r="AFG26">
        <v>3810000</v>
      </c>
      <c r="AFH26">
        <v>3670000</v>
      </c>
      <c r="AFI26">
        <v>3540000</v>
      </c>
      <c r="AFJ26">
        <v>3420000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234.9028347</v>
      </c>
      <c r="AGU26">
        <v>249.7811002</v>
      </c>
      <c r="AGV26">
        <v>263.59339410000001</v>
      </c>
      <c r="AGW26">
        <v>272.89059259999999</v>
      </c>
      <c r="AGX26">
        <v>283.30964440000002</v>
      </c>
      <c r="AGY26">
        <v>292.15742189999997</v>
      </c>
      <c r="AGZ26">
        <v>296.57341300000002</v>
      </c>
      <c r="AHA26">
        <v>300.9448266</v>
      </c>
      <c r="AHB26">
        <v>302.6862787</v>
      </c>
      <c r="AHC26">
        <v>306.02433129999997</v>
      </c>
      <c r="AHD26">
        <v>309.5433056</v>
      </c>
      <c r="AHE26">
        <v>309.63127480000003</v>
      </c>
      <c r="AHF26">
        <v>306.07496570000001</v>
      </c>
      <c r="AHG26">
        <v>302.36673089999999</v>
      </c>
      <c r="AHH26">
        <v>300.11261000000002</v>
      </c>
      <c r="AHI26">
        <v>297.73328839999999</v>
      </c>
      <c r="AHJ26">
        <v>293.649722</v>
      </c>
      <c r="AHK26">
        <v>286.81013969999998</v>
      </c>
      <c r="AHL26">
        <v>285.11012479999999</v>
      </c>
      <c r="AHM26">
        <v>279.14765369999998</v>
      </c>
      <c r="AHN26">
        <v>274.54498769999998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23.05582776</v>
      </c>
      <c r="AHW26">
        <v>25.706968150000002</v>
      </c>
      <c r="AHX26">
        <v>28.184114080000001</v>
      </c>
      <c r="AHY26">
        <v>31.649022710000001</v>
      </c>
      <c r="AHZ26">
        <v>30.88724405</v>
      </c>
      <c r="AIA26">
        <v>30.91987306</v>
      </c>
      <c r="AIB26">
        <v>31.82950293</v>
      </c>
      <c r="AIC26">
        <v>33.39219928</v>
      </c>
      <c r="AID26">
        <v>33.983714990000003</v>
      </c>
      <c r="AIE26">
        <v>34.098296310000002</v>
      </c>
      <c r="AIF26">
        <v>36.321836009999998</v>
      </c>
      <c r="AIG26">
        <v>36.044669419999998</v>
      </c>
      <c r="AIH26">
        <v>36.384510849999998</v>
      </c>
      <c r="AII26">
        <v>38.636464799999999</v>
      </c>
      <c r="AIJ26">
        <v>38.821043379999999</v>
      </c>
      <c r="AIK26">
        <v>37.227875300000001</v>
      </c>
      <c r="AIL26">
        <v>37.378286430000003</v>
      </c>
      <c r="AIM26">
        <v>38.142220620000003</v>
      </c>
      <c r="AIN26">
        <v>37.454496810000002</v>
      </c>
      <c r="AIO26">
        <v>37.390809160000003</v>
      </c>
      <c r="AIP26">
        <v>37.89743807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0.24170997699999999</v>
      </c>
      <c r="AIY26">
        <v>0.23466988</v>
      </c>
      <c r="AIZ26">
        <v>0.68350450500000004</v>
      </c>
      <c r="AJA26">
        <v>1.990789822</v>
      </c>
      <c r="AJB26">
        <v>1.073780918</v>
      </c>
      <c r="AJC26">
        <v>1.6680091930000001</v>
      </c>
      <c r="AJD26">
        <v>1.8218547009999999</v>
      </c>
      <c r="AJE26">
        <v>1.5722586409999999</v>
      </c>
      <c r="AJF26">
        <v>1.717272788</v>
      </c>
      <c r="AJG26">
        <v>2.223006845</v>
      </c>
      <c r="AJH26">
        <v>1.4388393820000001</v>
      </c>
      <c r="AJI26">
        <v>1.047698579</v>
      </c>
      <c r="AJJ26">
        <v>0.67812205800000003</v>
      </c>
      <c r="AJK26">
        <v>0.98755639500000003</v>
      </c>
      <c r="AJL26">
        <v>1.2783901550000001</v>
      </c>
      <c r="AJM26">
        <v>1.0860110540000001</v>
      </c>
      <c r="AJN26">
        <v>1.355630997</v>
      </c>
      <c r="AJO26">
        <v>2.0473391539999999</v>
      </c>
      <c r="AJP26">
        <v>1.8457287790000001</v>
      </c>
      <c r="AJQ26">
        <v>2.2055011549999999</v>
      </c>
      <c r="AJR26">
        <v>2.0074343039999998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241.35336029999999</v>
      </c>
      <c r="AKA26">
        <v>221.31198259999999</v>
      </c>
      <c r="AKB26">
        <v>190.86015499999999</v>
      </c>
      <c r="AKC26">
        <v>197.06570339999999</v>
      </c>
      <c r="AKD26">
        <v>353.86049850000001</v>
      </c>
      <c r="AKE26">
        <v>272.02055319999999</v>
      </c>
      <c r="AKF26">
        <v>336.70241659999999</v>
      </c>
      <c r="AKG26">
        <v>270.37381790000001</v>
      </c>
      <c r="AKH26">
        <v>175.89416629999999</v>
      </c>
      <c r="AKI26">
        <v>239.01501300000001</v>
      </c>
      <c r="AKJ26">
        <v>182.66006780000001</v>
      </c>
      <c r="AKK26">
        <v>279.7179496</v>
      </c>
      <c r="AKL26">
        <v>303.0180866</v>
      </c>
      <c r="AKM26">
        <v>238.8300338</v>
      </c>
      <c r="AKN26">
        <v>179.39430569999999</v>
      </c>
      <c r="AKO26">
        <v>327.4149908</v>
      </c>
      <c r="AKP26">
        <v>296.80661350000003</v>
      </c>
      <c r="AKQ26">
        <v>233.5954006</v>
      </c>
      <c r="AKR26">
        <v>264.15507009999999</v>
      </c>
      <c r="AKS26">
        <v>312.48353900000001</v>
      </c>
      <c r="AKT26">
        <v>276.58947810000001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98.059182910000004</v>
      </c>
      <c r="AME26">
        <v>96.064656639999995</v>
      </c>
      <c r="AMF26">
        <v>94.999349469999999</v>
      </c>
      <c r="AMG26">
        <v>92.870463760000007</v>
      </c>
      <c r="AMH26">
        <v>89.433361700000006</v>
      </c>
      <c r="AMI26">
        <v>86.609794899999997</v>
      </c>
      <c r="AMJ26">
        <v>84.618032920000005</v>
      </c>
      <c r="AMK26">
        <v>83.132674170000001</v>
      </c>
      <c r="AML26">
        <v>79.310269450000007</v>
      </c>
      <c r="AMM26">
        <v>78.409099190000006</v>
      </c>
      <c r="AMN26">
        <v>76.172504660000001</v>
      </c>
      <c r="AMO26">
        <v>73.038050400000003</v>
      </c>
      <c r="AMP26">
        <v>70.599521580000001</v>
      </c>
      <c r="AMQ26">
        <v>68.197918920000006</v>
      </c>
      <c r="AMR26">
        <v>64.325799149999995</v>
      </c>
      <c r="AMS26">
        <v>60.90618344</v>
      </c>
      <c r="AMT26">
        <v>58.974215020000003</v>
      </c>
      <c r="AMU26">
        <v>55.799220210000001</v>
      </c>
      <c r="AMV26">
        <v>54.174000210000003</v>
      </c>
      <c r="AMW26">
        <v>52.017740160000002</v>
      </c>
      <c r="AMX26">
        <v>49.765651409999997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200.78058050000001</v>
      </c>
      <c r="ANG26">
        <v>155.20610859999999</v>
      </c>
      <c r="ANH26">
        <v>142.43373399999999</v>
      </c>
      <c r="ANI26">
        <v>167.4534592</v>
      </c>
      <c r="ANJ26">
        <v>217.3229201</v>
      </c>
      <c r="ANK26">
        <v>156.7556362</v>
      </c>
      <c r="ANL26">
        <v>138.45169960000001</v>
      </c>
      <c r="ANM26">
        <v>136.47973970000001</v>
      </c>
      <c r="ANN26">
        <v>141.09856350000001</v>
      </c>
      <c r="ANO26">
        <v>69.73676931</v>
      </c>
      <c r="ANP26">
        <v>150.4655386</v>
      </c>
      <c r="ANQ26">
        <v>137.15273500000001</v>
      </c>
      <c r="ANR26">
        <v>95.479555629999993</v>
      </c>
      <c r="ANS26">
        <v>91.546829799999998</v>
      </c>
      <c r="ANT26">
        <v>115.3115487</v>
      </c>
      <c r="ANU26">
        <v>105.01148739999999</v>
      </c>
      <c r="ANV26">
        <v>88.317461379999997</v>
      </c>
      <c r="ANW26">
        <v>70.999764470000002</v>
      </c>
      <c r="ANX26">
        <v>93.46218064</v>
      </c>
      <c r="ANY26">
        <v>93.288313619999997</v>
      </c>
      <c r="ANZ26">
        <v>72.50838589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102.8034256</v>
      </c>
      <c r="AOI26">
        <v>102.341746</v>
      </c>
      <c r="AOJ26">
        <v>102.4646875</v>
      </c>
      <c r="AOK26">
        <v>103.3154748</v>
      </c>
      <c r="AOL26">
        <v>102.5479797</v>
      </c>
      <c r="AOM26">
        <v>102.2908693</v>
      </c>
      <c r="AON26">
        <v>101.3170934</v>
      </c>
      <c r="AOO26">
        <v>100.20895350000001</v>
      </c>
      <c r="AOP26">
        <v>99.653298579999998</v>
      </c>
      <c r="AOQ26">
        <v>98.651705190000001</v>
      </c>
      <c r="AOR26">
        <v>97.878477939999996</v>
      </c>
      <c r="AOS26">
        <v>95.027648479999996</v>
      </c>
      <c r="AOT26">
        <v>93.339617099999998</v>
      </c>
      <c r="AOU26">
        <v>90.737466900000001</v>
      </c>
      <c r="AOV26">
        <v>88.433888499999995</v>
      </c>
      <c r="AOW26">
        <v>85.885592430000003</v>
      </c>
      <c r="AOX26">
        <v>83.117582400000003</v>
      </c>
      <c r="AOY26">
        <v>80.670809329999997</v>
      </c>
      <c r="AOZ26">
        <v>79.727840479999998</v>
      </c>
      <c r="APA26">
        <v>76.600885509999998</v>
      </c>
      <c r="APB26">
        <v>74.582885719999993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518.56700980000005</v>
      </c>
      <c r="APK26">
        <v>654.59395789999996</v>
      </c>
      <c r="APL26">
        <v>822.06435190000002</v>
      </c>
      <c r="APM26">
        <v>752.3297791</v>
      </c>
      <c r="APN26">
        <v>779.56578839999997</v>
      </c>
      <c r="APO26">
        <v>522.19099589999996</v>
      </c>
      <c r="APP26">
        <v>552.87052989999995</v>
      </c>
      <c r="APQ26">
        <v>639.5541829</v>
      </c>
      <c r="APR26">
        <v>623.33506399999999</v>
      </c>
      <c r="APS26">
        <v>490.89166319999998</v>
      </c>
      <c r="APT26">
        <v>562.64338569999995</v>
      </c>
      <c r="APU26">
        <v>667.73970429999997</v>
      </c>
      <c r="APV26">
        <v>526.2393879</v>
      </c>
      <c r="APW26">
        <v>829.78401240000005</v>
      </c>
      <c r="APX26">
        <v>556.0487243</v>
      </c>
      <c r="APY26">
        <v>815.15419970000005</v>
      </c>
      <c r="APZ26">
        <v>696.30315350000001</v>
      </c>
      <c r="AQA26">
        <v>576.47202689999995</v>
      </c>
      <c r="AQB26">
        <v>434.31599979999999</v>
      </c>
      <c r="AQC26">
        <v>494.67929049999998</v>
      </c>
      <c r="AQD26">
        <v>572.54780010000002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111.77334930000001</v>
      </c>
      <c r="ARO26">
        <v>108.45198259999999</v>
      </c>
      <c r="ARP26">
        <v>104.8202177</v>
      </c>
      <c r="ARQ26">
        <v>101.5065784</v>
      </c>
      <c r="ARR26">
        <v>98.525977749999996</v>
      </c>
      <c r="ARS26">
        <v>95.176662339999993</v>
      </c>
      <c r="ART26">
        <v>92.109231840000007</v>
      </c>
      <c r="ARU26">
        <v>88.842024219999999</v>
      </c>
      <c r="ARV26">
        <v>86.62908573</v>
      </c>
      <c r="ARW26">
        <v>83.627797770000001</v>
      </c>
      <c r="ARX26">
        <v>81.656221819999999</v>
      </c>
      <c r="ARY26">
        <v>78.993770249999997</v>
      </c>
      <c r="ARZ26">
        <v>76.664445670000006</v>
      </c>
      <c r="ASA26">
        <v>74.376092589999999</v>
      </c>
      <c r="ASB26">
        <v>72.532564059999999</v>
      </c>
      <c r="ASC26">
        <v>70.211055439999996</v>
      </c>
      <c r="ASD26">
        <v>67.887188989999999</v>
      </c>
      <c r="ASE26">
        <v>66.024760700000002</v>
      </c>
      <c r="ASF26">
        <v>63.70341372</v>
      </c>
      <c r="ASG26">
        <v>61.469013529999998</v>
      </c>
      <c r="ASH26">
        <v>59.415851590000003</v>
      </c>
    </row>
    <row r="27" spans="1:1178" x14ac:dyDescent="0.25">
      <c r="C27">
        <v>0</v>
      </c>
      <c r="D27">
        <v>0</v>
      </c>
      <c r="E27">
        <v>0</v>
      </c>
      <c r="F27">
        <v>281</v>
      </c>
      <c r="G27">
        <v>281</v>
      </c>
      <c r="H27">
        <v>304</v>
      </c>
      <c r="I27">
        <v>345</v>
      </c>
      <c r="J27">
        <v>302</v>
      </c>
      <c r="K27">
        <v>350</v>
      </c>
      <c r="L27">
        <v>316</v>
      </c>
      <c r="M27">
        <v>341</v>
      </c>
      <c r="N27">
        <v>315</v>
      </c>
      <c r="O27">
        <v>357</v>
      </c>
      <c r="P27">
        <v>329</v>
      </c>
      <c r="Q27">
        <v>343</v>
      </c>
      <c r="R27">
        <v>316</v>
      </c>
      <c r="S27">
        <v>346</v>
      </c>
      <c r="T27">
        <v>349</v>
      </c>
      <c r="U27">
        <v>357</v>
      </c>
      <c r="V27">
        <v>307</v>
      </c>
      <c r="W27">
        <v>300</v>
      </c>
      <c r="X27">
        <v>334</v>
      </c>
      <c r="Y27">
        <v>332</v>
      </c>
      <c r="Z27">
        <v>335</v>
      </c>
      <c r="AA27">
        <v>326</v>
      </c>
      <c r="AB27">
        <v>307</v>
      </c>
      <c r="AC27">
        <v>305</v>
      </c>
      <c r="AD27">
        <v>307</v>
      </c>
      <c r="AE27">
        <v>0</v>
      </c>
      <c r="AF27">
        <v>0</v>
      </c>
      <c r="AG27">
        <v>0</v>
      </c>
      <c r="AH27">
        <v>66</v>
      </c>
      <c r="AI27">
        <v>69</v>
      </c>
      <c r="AJ27">
        <v>85</v>
      </c>
      <c r="AK27">
        <v>81</v>
      </c>
      <c r="AL27">
        <v>109</v>
      </c>
      <c r="AM27">
        <v>93</v>
      </c>
      <c r="AN27">
        <v>96</v>
      </c>
      <c r="AO27">
        <v>106</v>
      </c>
      <c r="AP27">
        <v>96</v>
      </c>
      <c r="AQ27">
        <v>128</v>
      </c>
      <c r="AR27">
        <v>96</v>
      </c>
      <c r="AS27">
        <v>122</v>
      </c>
      <c r="AT27">
        <v>129</v>
      </c>
      <c r="AU27">
        <v>136</v>
      </c>
      <c r="AV27">
        <v>124</v>
      </c>
      <c r="AW27">
        <v>133</v>
      </c>
      <c r="AX27">
        <v>150</v>
      </c>
      <c r="AY27">
        <v>152</v>
      </c>
      <c r="AZ27">
        <v>165</v>
      </c>
      <c r="BA27">
        <v>181</v>
      </c>
      <c r="BB27">
        <v>164</v>
      </c>
      <c r="BC27">
        <v>190</v>
      </c>
      <c r="BD27">
        <v>167</v>
      </c>
      <c r="BE27">
        <v>165</v>
      </c>
      <c r="BF27">
        <v>163</v>
      </c>
      <c r="BG27">
        <v>0</v>
      </c>
      <c r="BH27">
        <v>0</v>
      </c>
      <c r="BI27">
        <v>0</v>
      </c>
      <c r="BJ27">
        <v>127</v>
      </c>
      <c r="BK27">
        <v>154</v>
      </c>
      <c r="BL27">
        <v>124</v>
      </c>
      <c r="BM27">
        <v>154</v>
      </c>
      <c r="BN27">
        <v>154</v>
      </c>
      <c r="BO27">
        <v>150</v>
      </c>
      <c r="BP27">
        <v>144</v>
      </c>
      <c r="BQ27">
        <v>152</v>
      </c>
      <c r="BR27">
        <v>151</v>
      </c>
      <c r="BS27">
        <v>149</v>
      </c>
      <c r="BT27">
        <v>164</v>
      </c>
      <c r="BU27">
        <v>173</v>
      </c>
      <c r="BV27">
        <v>182</v>
      </c>
      <c r="BW27">
        <v>148</v>
      </c>
      <c r="BX27">
        <v>152</v>
      </c>
      <c r="BY27">
        <v>185</v>
      </c>
      <c r="BZ27">
        <v>175</v>
      </c>
      <c r="CA27">
        <v>168</v>
      </c>
      <c r="CB27">
        <v>168</v>
      </c>
      <c r="CC27">
        <v>160</v>
      </c>
      <c r="CD27">
        <v>153</v>
      </c>
      <c r="CE27">
        <v>157</v>
      </c>
      <c r="CF27">
        <v>154</v>
      </c>
      <c r="CG27">
        <v>155</v>
      </c>
      <c r="CH27">
        <v>146</v>
      </c>
      <c r="CI27">
        <v>0</v>
      </c>
      <c r="CJ27">
        <v>0</v>
      </c>
      <c r="CK27">
        <v>0</v>
      </c>
      <c r="CL27">
        <v>34</v>
      </c>
      <c r="CM27">
        <v>52</v>
      </c>
      <c r="CN27">
        <v>36</v>
      </c>
      <c r="CO27">
        <v>35</v>
      </c>
      <c r="CP27">
        <v>40</v>
      </c>
      <c r="CQ27">
        <v>36</v>
      </c>
      <c r="CR27">
        <v>31</v>
      </c>
      <c r="CS27">
        <v>41</v>
      </c>
      <c r="CT27">
        <v>36</v>
      </c>
      <c r="CU27">
        <v>54</v>
      </c>
      <c r="CV27">
        <v>39</v>
      </c>
      <c r="CW27">
        <v>53</v>
      </c>
      <c r="CX27">
        <v>51</v>
      </c>
      <c r="CY27">
        <v>45</v>
      </c>
      <c r="CZ27">
        <v>46</v>
      </c>
      <c r="DA27">
        <v>39</v>
      </c>
      <c r="DB27">
        <v>60</v>
      </c>
      <c r="DC27">
        <v>31</v>
      </c>
      <c r="DD27">
        <v>52</v>
      </c>
      <c r="DE27">
        <v>58</v>
      </c>
      <c r="DF27">
        <v>43</v>
      </c>
      <c r="DG27">
        <v>39</v>
      </c>
      <c r="DH27">
        <v>49</v>
      </c>
      <c r="DI27">
        <v>64</v>
      </c>
      <c r="DJ27">
        <v>42</v>
      </c>
      <c r="DK27">
        <v>0</v>
      </c>
      <c r="DL27">
        <v>0</v>
      </c>
      <c r="DM27">
        <v>0</v>
      </c>
      <c r="DN27">
        <v>4</v>
      </c>
      <c r="DO27">
        <v>0</v>
      </c>
      <c r="DP27">
        <v>5</v>
      </c>
      <c r="DQ27">
        <v>5</v>
      </c>
      <c r="DR27">
        <v>2</v>
      </c>
      <c r="DS27">
        <v>7</v>
      </c>
      <c r="DT27">
        <v>12</v>
      </c>
      <c r="DU27">
        <v>7</v>
      </c>
      <c r="DV27">
        <v>8</v>
      </c>
      <c r="DW27">
        <v>18</v>
      </c>
      <c r="DX27">
        <v>11</v>
      </c>
      <c r="DY27">
        <v>8</v>
      </c>
      <c r="DZ27">
        <v>15</v>
      </c>
      <c r="EA27">
        <v>13</v>
      </c>
      <c r="EB27">
        <v>18</v>
      </c>
      <c r="EC27">
        <v>18</v>
      </c>
      <c r="ED27">
        <v>20</v>
      </c>
      <c r="EE27">
        <v>23</v>
      </c>
      <c r="EF27">
        <v>27</v>
      </c>
      <c r="EG27">
        <v>20</v>
      </c>
      <c r="EH27">
        <v>26</v>
      </c>
      <c r="EI27">
        <v>24</v>
      </c>
      <c r="EJ27">
        <v>29</v>
      </c>
      <c r="EK27">
        <v>31</v>
      </c>
      <c r="EL27">
        <v>29</v>
      </c>
      <c r="EM27">
        <v>0</v>
      </c>
      <c r="EN27">
        <v>0</v>
      </c>
      <c r="EO27">
        <v>0</v>
      </c>
      <c r="EP27">
        <v>15</v>
      </c>
      <c r="EQ27">
        <v>15</v>
      </c>
      <c r="ER27">
        <v>5</v>
      </c>
      <c r="ES27">
        <v>20</v>
      </c>
      <c r="ET27">
        <v>20</v>
      </c>
      <c r="EU27">
        <v>5</v>
      </c>
      <c r="EV27">
        <v>25</v>
      </c>
      <c r="EW27">
        <v>50</v>
      </c>
      <c r="EX27">
        <v>25</v>
      </c>
      <c r="EY27">
        <v>45</v>
      </c>
      <c r="EZ27">
        <v>65</v>
      </c>
      <c r="FA27">
        <v>65</v>
      </c>
      <c r="FB27">
        <v>35</v>
      </c>
      <c r="FC27">
        <v>60</v>
      </c>
      <c r="FD27">
        <v>65</v>
      </c>
      <c r="FE27">
        <v>70</v>
      </c>
      <c r="FF27">
        <v>75</v>
      </c>
      <c r="FG27">
        <v>105</v>
      </c>
      <c r="FH27">
        <v>95</v>
      </c>
      <c r="FI27">
        <v>135</v>
      </c>
      <c r="FJ27">
        <v>140</v>
      </c>
      <c r="FK27">
        <v>100</v>
      </c>
      <c r="FL27">
        <v>115</v>
      </c>
      <c r="FM27">
        <v>120</v>
      </c>
      <c r="FN27">
        <v>115</v>
      </c>
      <c r="FO27">
        <v>0</v>
      </c>
      <c r="FP27">
        <v>0</v>
      </c>
      <c r="FQ27">
        <v>5897</v>
      </c>
      <c r="FR27">
        <v>6313</v>
      </c>
      <c r="FS27">
        <v>6707</v>
      </c>
      <c r="FT27">
        <v>7055</v>
      </c>
      <c r="FU27">
        <v>7395</v>
      </c>
      <c r="FV27">
        <v>7696</v>
      </c>
      <c r="FW27">
        <v>8007</v>
      </c>
      <c r="FX27">
        <v>8211</v>
      </c>
      <c r="FY27">
        <v>8403</v>
      </c>
      <c r="FZ27">
        <v>8556</v>
      </c>
      <c r="GA27">
        <v>8748</v>
      </c>
      <c r="GB27">
        <v>8886</v>
      </c>
      <c r="GC27">
        <v>9059</v>
      </c>
      <c r="GD27">
        <v>9167</v>
      </c>
      <c r="GE27">
        <v>9291</v>
      </c>
      <c r="GF27">
        <v>9412</v>
      </c>
      <c r="GG27">
        <v>9466</v>
      </c>
      <c r="GH27">
        <v>9554</v>
      </c>
      <c r="GI27">
        <v>9618</v>
      </c>
      <c r="GJ27">
        <v>9657</v>
      </c>
      <c r="GK27">
        <v>9691</v>
      </c>
      <c r="GL27">
        <v>9741</v>
      </c>
      <c r="GM27">
        <v>9766</v>
      </c>
      <c r="GN27">
        <v>9825</v>
      </c>
      <c r="GO27">
        <v>9903</v>
      </c>
      <c r="GP27">
        <v>9926</v>
      </c>
      <c r="GQ27">
        <v>0</v>
      </c>
      <c r="GR27">
        <v>0</v>
      </c>
      <c r="GS27">
        <v>639</v>
      </c>
      <c r="GT27">
        <v>728</v>
      </c>
      <c r="GU27">
        <v>846</v>
      </c>
      <c r="GV27">
        <v>992</v>
      </c>
      <c r="GW27">
        <v>1129</v>
      </c>
      <c r="GX27">
        <v>1277</v>
      </c>
      <c r="GY27">
        <v>1377</v>
      </c>
      <c r="GZ27">
        <v>1531</v>
      </c>
      <c r="HA27">
        <v>1641</v>
      </c>
      <c r="HB27">
        <v>1756</v>
      </c>
      <c r="HC27">
        <v>1868</v>
      </c>
      <c r="HD27">
        <v>1949</v>
      </c>
      <c r="HE27">
        <v>2073</v>
      </c>
      <c r="HF27">
        <v>2145</v>
      </c>
      <c r="HG27">
        <v>2233</v>
      </c>
      <c r="HH27">
        <v>2355</v>
      </c>
      <c r="HI27">
        <v>2480</v>
      </c>
      <c r="HJ27">
        <v>2556</v>
      </c>
      <c r="HK27">
        <v>2640</v>
      </c>
      <c r="HL27">
        <v>2719</v>
      </c>
      <c r="HM27">
        <v>2762</v>
      </c>
      <c r="HN27">
        <v>2836</v>
      </c>
      <c r="HO27">
        <v>2906</v>
      </c>
      <c r="HP27">
        <v>2959</v>
      </c>
      <c r="HQ27">
        <v>2988</v>
      </c>
      <c r="HR27">
        <v>3012</v>
      </c>
      <c r="HS27">
        <v>0</v>
      </c>
      <c r="HT27">
        <v>0</v>
      </c>
      <c r="HU27">
        <v>65</v>
      </c>
      <c r="HV27">
        <v>69</v>
      </c>
      <c r="HW27">
        <v>76</v>
      </c>
      <c r="HX27">
        <v>84</v>
      </c>
      <c r="HY27">
        <v>96</v>
      </c>
      <c r="HZ27">
        <v>107</v>
      </c>
      <c r="IA27">
        <v>118</v>
      </c>
      <c r="IB27">
        <v>128</v>
      </c>
      <c r="IC27">
        <v>139</v>
      </c>
      <c r="ID27">
        <v>155</v>
      </c>
      <c r="IE27">
        <v>157</v>
      </c>
      <c r="IF27">
        <v>172</v>
      </c>
      <c r="IG27">
        <v>181</v>
      </c>
      <c r="IH27">
        <v>214</v>
      </c>
      <c r="II27">
        <v>224</v>
      </c>
      <c r="IJ27">
        <v>230</v>
      </c>
      <c r="IK27">
        <v>242</v>
      </c>
      <c r="IL27">
        <v>256</v>
      </c>
      <c r="IM27">
        <v>264</v>
      </c>
      <c r="IN27">
        <v>280</v>
      </c>
      <c r="IO27">
        <v>273</v>
      </c>
      <c r="IP27">
        <v>278</v>
      </c>
      <c r="IQ27">
        <v>276</v>
      </c>
      <c r="IR27">
        <v>297</v>
      </c>
      <c r="IS27">
        <v>312</v>
      </c>
      <c r="IT27">
        <v>332</v>
      </c>
      <c r="IU27">
        <v>0</v>
      </c>
      <c r="IV27">
        <v>0</v>
      </c>
      <c r="IW27">
        <v>5</v>
      </c>
      <c r="IX27">
        <v>4</v>
      </c>
      <c r="IY27">
        <v>2</v>
      </c>
      <c r="IZ27">
        <v>3</v>
      </c>
      <c r="JA27">
        <v>3</v>
      </c>
      <c r="JB27">
        <v>3</v>
      </c>
      <c r="JC27">
        <v>1</v>
      </c>
      <c r="JD27">
        <v>4</v>
      </c>
      <c r="JE27">
        <v>4</v>
      </c>
      <c r="JF27">
        <v>7</v>
      </c>
      <c r="JG27">
        <v>8</v>
      </c>
      <c r="JH27">
        <v>11</v>
      </c>
      <c r="JI27">
        <v>8</v>
      </c>
      <c r="JJ27">
        <v>6</v>
      </c>
      <c r="JK27">
        <v>9</v>
      </c>
      <c r="JL27">
        <v>16</v>
      </c>
      <c r="JM27">
        <v>16</v>
      </c>
      <c r="JN27">
        <v>11</v>
      </c>
      <c r="JO27">
        <v>14</v>
      </c>
      <c r="JP27">
        <v>13</v>
      </c>
      <c r="JQ27">
        <v>17</v>
      </c>
      <c r="JR27">
        <v>17</v>
      </c>
      <c r="JS27">
        <v>11</v>
      </c>
      <c r="JT27">
        <v>10</v>
      </c>
      <c r="JU27">
        <v>18</v>
      </c>
      <c r="JV27">
        <v>17</v>
      </c>
      <c r="JW27">
        <v>0</v>
      </c>
      <c r="JX27">
        <v>0</v>
      </c>
      <c r="JY27">
        <v>0</v>
      </c>
      <c r="JZ27">
        <v>7</v>
      </c>
      <c r="KA27">
        <v>18</v>
      </c>
      <c r="KB27">
        <v>26</v>
      </c>
      <c r="KC27">
        <v>37</v>
      </c>
      <c r="KD27">
        <v>45</v>
      </c>
      <c r="KE27">
        <v>63</v>
      </c>
      <c r="KF27">
        <v>75</v>
      </c>
      <c r="KG27">
        <v>92</v>
      </c>
      <c r="KH27">
        <v>105</v>
      </c>
      <c r="KI27">
        <v>126</v>
      </c>
      <c r="KJ27">
        <v>151</v>
      </c>
      <c r="KK27">
        <v>174</v>
      </c>
      <c r="KL27">
        <v>193</v>
      </c>
      <c r="KM27">
        <v>216</v>
      </c>
      <c r="KN27">
        <v>246</v>
      </c>
      <c r="KO27">
        <v>274</v>
      </c>
      <c r="KP27">
        <v>303</v>
      </c>
      <c r="KQ27">
        <v>327</v>
      </c>
      <c r="KR27">
        <v>353</v>
      </c>
      <c r="KS27">
        <v>394</v>
      </c>
      <c r="KT27">
        <v>422</v>
      </c>
      <c r="KU27">
        <v>450</v>
      </c>
      <c r="KV27">
        <v>479</v>
      </c>
      <c r="KW27">
        <v>515</v>
      </c>
      <c r="KX27">
        <v>553</v>
      </c>
      <c r="KY27">
        <v>0</v>
      </c>
      <c r="KZ27">
        <v>0</v>
      </c>
      <c r="LA27">
        <v>0</v>
      </c>
      <c r="LB27">
        <v>225</v>
      </c>
      <c r="LC27">
        <v>455</v>
      </c>
      <c r="LD27">
        <v>662</v>
      </c>
      <c r="LE27">
        <v>884</v>
      </c>
      <c r="LF27">
        <v>1076</v>
      </c>
      <c r="LG27">
        <v>1284</v>
      </c>
      <c r="LH27">
        <v>1477</v>
      </c>
      <c r="LI27">
        <v>1673</v>
      </c>
      <c r="LJ27">
        <v>1849</v>
      </c>
      <c r="LK27">
        <v>2028</v>
      </c>
      <c r="LL27">
        <v>2237</v>
      </c>
      <c r="LM27">
        <v>2421</v>
      </c>
      <c r="LN27">
        <v>2602</v>
      </c>
      <c r="LO27">
        <v>2777</v>
      </c>
      <c r="LP27">
        <v>2947</v>
      </c>
      <c r="LQ27">
        <v>3111</v>
      </c>
      <c r="LR27">
        <v>3264</v>
      </c>
      <c r="LS27">
        <v>3461</v>
      </c>
      <c r="LT27">
        <v>3625</v>
      </c>
      <c r="LU27">
        <v>3791</v>
      </c>
      <c r="LV27">
        <v>3982</v>
      </c>
      <c r="LW27">
        <v>4151</v>
      </c>
      <c r="LX27">
        <v>4317</v>
      </c>
      <c r="LY27">
        <v>4492</v>
      </c>
      <c r="LZ27">
        <v>4648</v>
      </c>
      <c r="MA27">
        <v>0</v>
      </c>
      <c r="MB27">
        <v>0</v>
      </c>
      <c r="MC27">
        <v>1528</v>
      </c>
      <c r="MD27">
        <v>1587</v>
      </c>
      <c r="ME27">
        <v>1597</v>
      </c>
      <c r="MF27">
        <v>1633</v>
      </c>
      <c r="MG27">
        <v>1648</v>
      </c>
      <c r="MH27">
        <v>1672</v>
      </c>
      <c r="MI27">
        <v>1700</v>
      </c>
      <c r="MJ27">
        <v>1719</v>
      </c>
      <c r="MK27">
        <v>1736</v>
      </c>
      <c r="ML27">
        <v>1783</v>
      </c>
      <c r="MM27">
        <v>1817</v>
      </c>
      <c r="MN27">
        <v>1835</v>
      </c>
      <c r="MO27">
        <v>1875</v>
      </c>
      <c r="MP27">
        <v>1912</v>
      </c>
      <c r="MQ27">
        <v>1959</v>
      </c>
      <c r="MR27">
        <v>2016</v>
      </c>
      <c r="MS27">
        <v>2013</v>
      </c>
      <c r="MT27">
        <v>2008</v>
      </c>
      <c r="MU27">
        <v>2027</v>
      </c>
      <c r="MV27">
        <v>2053</v>
      </c>
      <c r="MW27">
        <v>2035</v>
      </c>
      <c r="MX27">
        <v>2008</v>
      </c>
      <c r="MY27">
        <v>1994</v>
      </c>
      <c r="MZ27">
        <v>2022</v>
      </c>
      <c r="NA27">
        <v>2008</v>
      </c>
      <c r="NB27">
        <v>2000</v>
      </c>
      <c r="NC27">
        <v>0</v>
      </c>
      <c r="ND27">
        <v>0</v>
      </c>
      <c r="NE27">
        <v>0</v>
      </c>
      <c r="NF27">
        <v>39</v>
      </c>
      <c r="NG27">
        <v>81</v>
      </c>
      <c r="NH27">
        <v>122</v>
      </c>
      <c r="NI27">
        <v>184</v>
      </c>
      <c r="NJ27">
        <v>238</v>
      </c>
      <c r="NK27">
        <v>285</v>
      </c>
      <c r="NL27">
        <v>337</v>
      </c>
      <c r="NM27">
        <v>387</v>
      </c>
      <c r="NN27">
        <v>434</v>
      </c>
      <c r="NO27">
        <v>484</v>
      </c>
      <c r="NP27">
        <v>537</v>
      </c>
      <c r="NQ27">
        <v>578</v>
      </c>
      <c r="NR27">
        <v>626</v>
      </c>
      <c r="NS27">
        <v>674</v>
      </c>
      <c r="NT27">
        <v>726</v>
      </c>
      <c r="NU27">
        <v>769</v>
      </c>
      <c r="NV27">
        <v>823</v>
      </c>
      <c r="NW27">
        <v>877</v>
      </c>
      <c r="NX27">
        <v>934</v>
      </c>
      <c r="NY27">
        <v>996</v>
      </c>
      <c r="NZ27">
        <v>1066</v>
      </c>
      <c r="OA27">
        <v>1140</v>
      </c>
      <c r="OB27">
        <v>1193</v>
      </c>
      <c r="OC27">
        <v>1259</v>
      </c>
      <c r="OD27">
        <v>1318</v>
      </c>
      <c r="OE27">
        <v>0</v>
      </c>
      <c r="OF27">
        <v>0</v>
      </c>
      <c r="OG27">
        <v>2115</v>
      </c>
      <c r="OH27">
        <v>2278</v>
      </c>
      <c r="OI27">
        <v>2410</v>
      </c>
      <c r="OJ27">
        <v>2570</v>
      </c>
      <c r="OK27">
        <v>2714</v>
      </c>
      <c r="OL27">
        <v>2877</v>
      </c>
      <c r="OM27">
        <v>3027</v>
      </c>
      <c r="ON27">
        <v>3206</v>
      </c>
      <c r="OO27">
        <v>3374</v>
      </c>
      <c r="OP27">
        <v>3489</v>
      </c>
      <c r="OQ27">
        <v>3592</v>
      </c>
      <c r="OR27">
        <v>3728</v>
      </c>
      <c r="OS27">
        <v>3856</v>
      </c>
      <c r="OT27">
        <v>3945</v>
      </c>
      <c r="OU27">
        <v>4099</v>
      </c>
      <c r="OV27">
        <v>4216</v>
      </c>
      <c r="OW27">
        <v>4344</v>
      </c>
      <c r="OX27">
        <v>4479</v>
      </c>
      <c r="OY27">
        <v>4604</v>
      </c>
      <c r="OZ27">
        <v>4726</v>
      </c>
      <c r="PA27">
        <v>4769</v>
      </c>
      <c r="PB27">
        <v>4868</v>
      </c>
      <c r="PC27">
        <v>4915</v>
      </c>
      <c r="PD27">
        <v>5020</v>
      </c>
      <c r="PE27">
        <v>5081</v>
      </c>
      <c r="PF27">
        <v>5145</v>
      </c>
      <c r="PG27">
        <v>0</v>
      </c>
      <c r="PH27">
        <v>0</v>
      </c>
      <c r="PI27">
        <v>0</v>
      </c>
      <c r="PJ27">
        <v>67</v>
      </c>
      <c r="PK27">
        <v>148</v>
      </c>
      <c r="PL27">
        <v>217</v>
      </c>
      <c r="PM27">
        <v>309</v>
      </c>
      <c r="PN27">
        <v>385</v>
      </c>
      <c r="PO27">
        <v>462</v>
      </c>
      <c r="PP27">
        <v>564</v>
      </c>
      <c r="PQ27">
        <v>670</v>
      </c>
      <c r="PR27">
        <v>790</v>
      </c>
      <c r="PS27">
        <v>901</v>
      </c>
      <c r="PT27">
        <v>1010</v>
      </c>
      <c r="PU27">
        <v>1114</v>
      </c>
      <c r="PV27">
        <v>1232</v>
      </c>
      <c r="PW27">
        <v>1348</v>
      </c>
      <c r="PX27">
        <v>1462</v>
      </c>
      <c r="PY27">
        <v>1587</v>
      </c>
      <c r="PZ27">
        <v>1735</v>
      </c>
      <c r="QA27">
        <v>1872</v>
      </c>
      <c r="QB27">
        <v>2018</v>
      </c>
      <c r="QC27">
        <v>2197</v>
      </c>
      <c r="QD27">
        <v>2348</v>
      </c>
      <c r="QE27">
        <v>2503</v>
      </c>
      <c r="QF27">
        <v>2642</v>
      </c>
      <c r="QG27">
        <v>2804</v>
      </c>
      <c r="QH27">
        <v>2962</v>
      </c>
      <c r="QI27">
        <v>0</v>
      </c>
      <c r="QJ27">
        <v>0</v>
      </c>
      <c r="QK27">
        <v>7483</v>
      </c>
      <c r="QL27">
        <v>8508</v>
      </c>
      <c r="QM27">
        <v>8802</v>
      </c>
      <c r="QN27">
        <v>8726</v>
      </c>
      <c r="QO27">
        <v>8674</v>
      </c>
      <c r="QP27">
        <v>8643</v>
      </c>
      <c r="QQ27">
        <v>8497</v>
      </c>
      <c r="QR27">
        <v>8328</v>
      </c>
      <c r="QS27">
        <v>8273</v>
      </c>
      <c r="QT27">
        <v>8227</v>
      </c>
      <c r="QU27">
        <v>8110</v>
      </c>
      <c r="QV27">
        <v>8036</v>
      </c>
      <c r="QW27">
        <v>7933</v>
      </c>
      <c r="QX27">
        <v>7877</v>
      </c>
      <c r="QY27">
        <v>7921</v>
      </c>
      <c r="QZ27">
        <v>7898</v>
      </c>
      <c r="RA27">
        <v>7854</v>
      </c>
      <c r="RB27">
        <v>7825</v>
      </c>
      <c r="RC27">
        <v>7853</v>
      </c>
      <c r="RD27">
        <v>7804</v>
      </c>
      <c r="RE27">
        <v>7808</v>
      </c>
      <c r="RF27">
        <v>7754</v>
      </c>
      <c r="RG27">
        <v>7700</v>
      </c>
      <c r="RH27">
        <v>7713</v>
      </c>
      <c r="RI27">
        <v>7724</v>
      </c>
      <c r="RJ27">
        <v>7756</v>
      </c>
      <c r="RK27">
        <v>0</v>
      </c>
      <c r="RL27">
        <v>0</v>
      </c>
      <c r="RM27">
        <v>8396</v>
      </c>
      <c r="RN27">
        <v>8860</v>
      </c>
      <c r="RO27">
        <v>9195</v>
      </c>
      <c r="RP27">
        <v>9613</v>
      </c>
      <c r="RQ27">
        <v>9925</v>
      </c>
      <c r="RR27">
        <v>10132</v>
      </c>
      <c r="RS27">
        <v>10422</v>
      </c>
      <c r="RT27">
        <v>10670</v>
      </c>
      <c r="RU27">
        <v>10836</v>
      </c>
      <c r="RV27">
        <v>10962</v>
      </c>
      <c r="RW27">
        <v>11179</v>
      </c>
      <c r="RX27">
        <v>11278</v>
      </c>
      <c r="RY27">
        <v>11440</v>
      </c>
      <c r="RZ27">
        <v>11526</v>
      </c>
      <c r="SA27">
        <v>11585</v>
      </c>
      <c r="SB27">
        <v>11684</v>
      </c>
      <c r="SC27">
        <v>11755</v>
      </c>
      <c r="SD27">
        <v>11786</v>
      </c>
      <c r="SE27">
        <v>11771</v>
      </c>
      <c r="SF27">
        <v>11874</v>
      </c>
      <c r="SG27">
        <v>11863</v>
      </c>
      <c r="SH27">
        <v>11845</v>
      </c>
      <c r="SI27">
        <v>11892</v>
      </c>
      <c r="SJ27">
        <v>11910</v>
      </c>
      <c r="SK27">
        <v>11840</v>
      </c>
      <c r="SL27">
        <v>11815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1610000</v>
      </c>
      <c r="SU27">
        <v>1630000</v>
      </c>
      <c r="SV27">
        <v>1620000</v>
      </c>
      <c r="SW27">
        <v>1610000</v>
      </c>
      <c r="SX27">
        <v>1590000</v>
      </c>
      <c r="SY27">
        <v>1580000</v>
      </c>
      <c r="SZ27">
        <v>1560000</v>
      </c>
      <c r="TA27">
        <v>1540000</v>
      </c>
      <c r="TB27">
        <v>1510000</v>
      </c>
      <c r="TC27">
        <v>1490000</v>
      </c>
      <c r="TD27">
        <v>1470000</v>
      </c>
      <c r="TE27">
        <v>1430000</v>
      </c>
      <c r="TF27">
        <v>1400000</v>
      </c>
      <c r="TG27">
        <v>1370000</v>
      </c>
      <c r="TH27">
        <v>1340000</v>
      </c>
      <c r="TI27">
        <v>1300000</v>
      </c>
      <c r="TJ27">
        <v>1270000</v>
      </c>
      <c r="TK27">
        <v>1240000</v>
      </c>
      <c r="TL27">
        <v>1210000</v>
      </c>
      <c r="TM27">
        <v>1180000</v>
      </c>
      <c r="TN27">
        <v>1150000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258302.51</v>
      </c>
      <c r="TW27">
        <v>270417.28279999999</v>
      </c>
      <c r="TX27">
        <v>291902.94079999998</v>
      </c>
      <c r="TY27">
        <v>303762.83399999997</v>
      </c>
      <c r="TZ27">
        <v>315582.81209999998</v>
      </c>
      <c r="UA27">
        <v>325933.10759999999</v>
      </c>
      <c r="UB27">
        <v>330161.34110000002</v>
      </c>
      <c r="UC27">
        <v>340938.8236</v>
      </c>
      <c r="UD27">
        <v>342505.24609999999</v>
      </c>
      <c r="UE27">
        <v>346171.5956</v>
      </c>
      <c r="UF27">
        <v>354451.1531</v>
      </c>
      <c r="UG27">
        <v>362393.1151</v>
      </c>
      <c r="UH27">
        <v>362620.10729999997</v>
      </c>
      <c r="UI27">
        <v>363628.34960000002</v>
      </c>
      <c r="UJ27">
        <v>363601.60430000001</v>
      </c>
      <c r="UK27">
        <v>358594.01160000003</v>
      </c>
      <c r="UL27">
        <v>357477.21049999999</v>
      </c>
      <c r="UM27">
        <v>355631.74359999999</v>
      </c>
      <c r="UN27">
        <v>351570.68050000002</v>
      </c>
      <c r="UO27">
        <v>344676.00679999997</v>
      </c>
      <c r="UP27">
        <v>337324.7464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182133.65150000001</v>
      </c>
      <c r="UY27">
        <v>195007.44839999999</v>
      </c>
      <c r="UZ27">
        <v>205372.3333</v>
      </c>
      <c r="VA27">
        <v>216525.7458</v>
      </c>
      <c r="VB27">
        <v>234417.06080000001</v>
      </c>
      <c r="VC27">
        <v>230526.0166</v>
      </c>
      <c r="VD27">
        <v>245194.94690000001</v>
      </c>
      <c r="VE27">
        <v>250509.6262</v>
      </c>
      <c r="VF27">
        <v>287555.97279999999</v>
      </c>
      <c r="VG27">
        <v>292226.37650000001</v>
      </c>
      <c r="VH27">
        <v>291314.43569999997</v>
      </c>
      <c r="VI27">
        <v>297585.87349999999</v>
      </c>
      <c r="VJ27">
        <v>305632.60700000002</v>
      </c>
      <c r="VK27">
        <v>306003.52029999997</v>
      </c>
      <c r="VL27">
        <v>315096.29930000001</v>
      </c>
      <c r="VM27">
        <v>298270.76870000002</v>
      </c>
      <c r="VN27">
        <v>294886.99349999998</v>
      </c>
      <c r="VO27">
        <v>284238.35369999998</v>
      </c>
      <c r="VP27">
        <v>296956.4903</v>
      </c>
      <c r="VQ27">
        <v>302868.24550000002</v>
      </c>
      <c r="VR27">
        <v>312895.99670000002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81652.333429999999</v>
      </c>
      <c r="WA27">
        <v>26424.703379999999</v>
      </c>
      <c r="WB27">
        <v>102620.20729999999</v>
      </c>
      <c r="WC27">
        <v>99631.269209999999</v>
      </c>
      <c r="WD27">
        <v>169276.4283</v>
      </c>
      <c r="WE27">
        <v>187824.05360000001</v>
      </c>
      <c r="WF27">
        <v>250735.9938</v>
      </c>
      <c r="WG27">
        <v>177042.1845</v>
      </c>
      <c r="WH27">
        <v>128914.212</v>
      </c>
      <c r="WI27">
        <v>187739.14369999999</v>
      </c>
      <c r="WJ27">
        <v>324037.35700000002</v>
      </c>
      <c r="WK27">
        <v>314599.37579999998</v>
      </c>
      <c r="WL27">
        <v>209987.4474</v>
      </c>
      <c r="WM27">
        <v>259472.57399999999</v>
      </c>
      <c r="WN27">
        <v>233921.1832</v>
      </c>
      <c r="WO27">
        <v>296987.3126</v>
      </c>
      <c r="WP27">
        <v>288337.19669999997</v>
      </c>
      <c r="WQ27">
        <v>181137.01670000001</v>
      </c>
      <c r="WR27">
        <v>159873.80119999999</v>
      </c>
      <c r="WS27">
        <v>279391.10889999999</v>
      </c>
      <c r="WT27">
        <v>256183.86470000001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13100000</v>
      </c>
      <c r="ZG27">
        <v>13000000</v>
      </c>
      <c r="ZH27">
        <v>12700000</v>
      </c>
      <c r="ZI27">
        <v>12500000</v>
      </c>
      <c r="ZJ27">
        <v>12400000</v>
      </c>
      <c r="ZK27">
        <v>12300000</v>
      </c>
      <c r="ZL27">
        <v>12100000</v>
      </c>
      <c r="ZM27">
        <v>12000000</v>
      </c>
      <c r="ZN27">
        <v>11900000</v>
      </c>
      <c r="ZO27">
        <v>11800000</v>
      </c>
      <c r="ZP27">
        <v>11800000</v>
      </c>
      <c r="ZQ27">
        <v>11400000</v>
      </c>
      <c r="ZR27">
        <v>11100000</v>
      </c>
      <c r="ZS27">
        <v>10800000</v>
      </c>
      <c r="ZT27">
        <v>10700000</v>
      </c>
      <c r="ZU27">
        <v>10300000</v>
      </c>
      <c r="ZV27">
        <v>9830000</v>
      </c>
      <c r="ZW27">
        <v>9470000</v>
      </c>
      <c r="ZX27">
        <v>9330000</v>
      </c>
      <c r="ZY27">
        <v>8990000</v>
      </c>
      <c r="ZZ27">
        <v>8700000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29400000</v>
      </c>
      <c r="ABK27">
        <v>30000000</v>
      </c>
      <c r="ABL27">
        <v>30900000</v>
      </c>
      <c r="ABM27">
        <v>31600000</v>
      </c>
      <c r="ABN27">
        <v>31700000</v>
      </c>
      <c r="ABO27">
        <v>31700000</v>
      </c>
      <c r="ABP27">
        <v>31900000</v>
      </c>
      <c r="ABQ27">
        <v>32000000</v>
      </c>
      <c r="ABR27">
        <v>31800000</v>
      </c>
      <c r="ABS27">
        <v>32100000</v>
      </c>
      <c r="ABT27">
        <v>32100000</v>
      </c>
      <c r="ABU27">
        <v>32100000</v>
      </c>
      <c r="ABV27">
        <v>32100000</v>
      </c>
      <c r="ABW27">
        <v>32000000</v>
      </c>
      <c r="ABX27">
        <v>31900000</v>
      </c>
      <c r="ABY27">
        <v>31300000</v>
      </c>
      <c r="ABZ27">
        <v>31000000</v>
      </c>
      <c r="ACA27">
        <v>30400000</v>
      </c>
      <c r="ACB27">
        <v>30100000</v>
      </c>
      <c r="ACC27">
        <v>29600000</v>
      </c>
      <c r="ACD27">
        <v>29100000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6130000</v>
      </c>
      <c r="ADO27">
        <v>5850000</v>
      </c>
      <c r="ADP27">
        <v>5570000</v>
      </c>
      <c r="ADQ27">
        <v>5370000</v>
      </c>
      <c r="ADR27">
        <v>5180000</v>
      </c>
      <c r="ADS27">
        <v>4960000</v>
      </c>
      <c r="ADT27">
        <v>4770000</v>
      </c>
      <c r="ADU27">
        <v>4570000</v>
      </c>
      <c r="ADV27">
        <v>4410000</v>
      </c>
      <c r="ADW27">
        <v>4300000</v>
      </c>
      <c r="ADX27">
        <v>4170000</v>
      </c>
      <c r="ADY27">
        <v>4020000</v>
      </c>
      <c r="ADZ27">
        <v>3890000</v>
      </c>
      <c r="AEA27">
        <v>3790000</v>
      </c>
      <c r="AEB27">
        <v>3660000</v>
      </c>
      <c r="AEC27">
        <v>3550000</v>
      </c>
      <c r="AED27">
        <v>3430000</v>
      </c>
      <c r="AEE27">
        <v>3300000</v>
      </c>
      <c r="AEF27">
        <v>3210000</v>
      </c>
      <c r="AEG27">
        <v>3120000</v>
      </c>
      <c r="AEH27">
        <v>3050000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4880000</v>
      </c>
      <c r="AEQ27">
        <v>4870000</v>
      </c>
      <c r="AER27">
        <v>4840000</v>
      </c>
      <c r="AES27">
        <v>4780000</v>
      </c>
      <c r="AET27">
        <v>4690000</v>
      </c>
      <c r="AEU27">
        <v>4640000</v>
      </c>
      <c r="AEV27">
        <v>4550000</v>
      </c>
      <c r="AEW27">
        <v>4480000</v>
      </c>
      <c r="AEX27">
        <v>4380000</v>
      </c>
      <c r="AEY27">
        <v>4280000</v>
      </c>
      <c r="AEZ27">
        <v>4190000</v>
      </c>
      <c r="AFA27">
        <v>4090000</v>
      </c>
      <c r="AFB27">
        <v>3980000</v>
      </c>
      <c r="AFC27">
        <v>3860000</v>
      </c>
      <c r="AFD27">
        <v>3780000</v>
      </c>
      <c r="AFE27">
        <v>3670000</v>
      </c>
      <c r="AFF27">
        <v>3560000</v>
      </c>
      <c r="AFG27">
        <v>3470000</v>
      </c>
      <c r="AFH27">
        <v>3370000</v>
      </c>
      <c r="AFI27">
        <v>3250000</v>
      </c>
      <c r="AFJ27">
        <v>3150000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240.13841210000001</v>
      </c>
      <c r="AGU27">
        <v>251.4012616</v>
      </c>
      <c r="AGV27">
        <v>271.37602609999999</v>
      </c>
      <c r="AGW27">
        <v>282.4019194</v>
      </c>
      <c r="AGX27">
        <v>293.39070450000003</v>
      </c>
      <c r="AGY27">
        <v>303.0131566</v>
      </c>
      <c r="AGZ27">
        <v>306.94405640000002</v>
      </c>
      <c r="AHA27">
        <v>316.96365520000001</v>
      </c>
      <c r="AHB27">
        <v>318.41992529999999</v>
      </c>
      <c r="AHC27">
        <v>321.82845329999998</v>
      </c>
      <c r="AHD27">
        <v>329.5257838</v>
      </c>
      <c r="AHE27">
        <v>336.9092589</v>
      </c>
      <c r="AHF27">
        <v>337.12028880000003</v>
      </c>
      <c r="AHG27">
        <v>338.05763039999999</v>
      </c>
      <c r="AHH27">
        <v>338.03276590000002</v>
      </c>
      <c r="AHI27">
        <v>333.37731230000003</v>
      </c>
      <c r="AHJ27">
        <v>332.33904569999999</v>
      </c>
      <c r="AHK27">
        <v>330.62335400000001</v>
      </c>
      <c r="AHL27">
        <v>326.847869</v>
      </c>
      <c r="AHM27">
        <v>320.43803580000002</v>
      </c>
      <c r="AHN27">
        <v>313.60372360000002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16.036368549999999</v>
      </c>
      <c r="AHW27">
        <v>17.169871059999998</v>
      </c>
      <c r="AHX27">
        <v>18.082470749999999</v>
      </c>
      <c r="AHY27">
        <v>19.064498140000001</v>
      </c>
      <c r="AHZ27">
        <v>20.639779359999999</v>
      </c>
      <c r="AIA27">
        <v>20.297183589999999</v>
      </c>
      <c r="AIB27">
        <v>21.588742669999998</v>
      </c>
      <c r="AIC27">
        <v>22.05668562</v>
      </c>
      <c r="AID27">
        <v>25.318514839999999</v>
      </c>
      <c r="AIE27">
        <v>25.729731080000001</v>
      </c>
      <c r="AIF27">
        <v>25.64943719</v>
      </c>
      <c r="AIG27">
        <v>26.201620089999999</v>
      </c>
      <c r="AIH27">
        <v>26.910112909999999</v>
      </c>
      <c r="AII27">
        <v>26.942770809999999</v>
      </c>
      <c r="AIJ27">
        <v>27.743365059999999</v>
      </c>
      <c r="AIK27">
        <v>26.261923240000002</v>
      </c>
      <c r="AIL27">
        <v>25.963991109999998</v>
      </c>
      <c r="AIM27">
        <v>25.026407580000001</v>
      </c>
      <c r="AIN27">
        <v>26.146204619999999</v>
      </c>
      <c r="AIO27">
        <v>26.666718459999998</v>
      </c>
      <c r="AIP27">
        <v>27.549634449999999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0.91457233400000004</v>
      </c>
      <c r="AIY27">
        <v>0.29597810200000002</v>
      </c>
      <c r="AIZ27">
        <v>1.14942952</v>
      </c>
      <c r="AJA27">
        <v>1.1159509910000001</v>
      </c>
      <c r="AJB27">
        <v>1.8960332369999999</v>
      </c>
      <c r="AJC27">
        <v>2.1037816770000002</v>
      </c>
      <c r="AJD27">
        <v>2.8084464140000001</v>
      </c>
      <c r="AJE27">
        <v>1.9830160029999999</v>
      </c>
      <c r="AJF27">
        <v>1.4439436910000001</v>
      </c>
      <c r="AJG27">
        <v>2.102830618</v>
      </c>
      <c r="AJH27">
        <v>3.629481111</v>
      </c>
      <c r="AJI27">
        <v>3.5237680679999999</v>
      </c>
      <c r="AJJ27">
        <v>2.3520296570000001</v>
      </c>
      <c r="AJK27">
        <v>2.906303195</v>
      </c>
      <c r="AJL27">
        <v>2.6201069029999999</v>
      </c>
      <c r="AJM27">
        <v>3.326498682</v>
      </c>
      <c r="AJN27">
        <v>3.2296103710000001</v>
      </c>
      <c r="AJO27">
        <v>2.028881444</v>
      </c>
      <c r="AJP27">
        <v>1.7907161899999999</v>
      </c>
      <c r="AJQ27">
        <v>3.1294069339999999</v>
      </c>
      <c r="AJR27">
        <v>2.8694669840000002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124.7857314</v>
      </c>
      <c r="AKA27">
        <v>286.04120540000002</v>
      </c>
      <c r="AKB27">
        <v>211.30142979999999</v>
      </c>
      <c r="AKC27">
        <v>259.28431740000002</v>
      </c>
      <c r="AKD27">
        <v>218.5257958</v>
      </c>
      <c r="AKE27">
        <v>281.72249449999998</v>
      </c>
      <c r="AKF27">
        <v>356.15821949999997</v>
      </c>
      <c r="AKG27">
        <v>308.23108430000002</v>
      </c>
      <c r="AKH27">
        <v>240.60024250000001</v>
      </c>
      <c r="AKI27">
        <v>257.69769530000002</v>
      </c>
      <c r="AKJ27">
        <v>326.4350096</v>
      </c>
      <c r="AKK27">
        <v>331.6687872</v>
      </c>
      <c r="AKL27">
        <v>288.93252799999999</v>
      </c>
      <c r="AKM27">
        <v>268.464268</v>
      </c>
      <c r="AKN27">
        <v>240.08313229999999</v>
      </c>
      <c r="AKO27">
        <v>421.05944269999998</v>
      </c>
      <c r="AKP27">
        <v>273.95177109999997</v>
      </c>
      <c r="AKQ27">
        <v>264.40512230000002</v>
      </c>
      <c r="AKR27">
        <v>272.85723259999997</v>
      </c>
      <c r="AKS27">
        <v>273.36373099999997</v>
      </c>
      <c r="AKT27">
        <v>318.79132320000002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106.1007651</v>
      </c>
      <c r="AME27">
        <v>104.735507</v>
      </c>
      <c r="AMF27">
        <v>102.82143720000001</v>
      </c>
      <c r="AMG27">
        <v>100.8138707</v>
      </c>
      <c r="AMH27">
        <v>100.5274548</v>
      </c>
      <c r="AMI27">
        <v>99.460593509999995</v>
      </c>
      <c r="AMJ27">
        <v>97.520285279999996</v>
      </c>
      <c r="AMK27">
        <v>96.743755399999998</v>
      </c>
      <c r="AML27">
        <v>95.779448709999997</v>
      </c>
      <c r="AMM27">
        <v>95.275592079999996</v>
      </c>
      <c r="AMN27">
        <v>95.192015760000004</v>
      </c>
      <c r="AMO27">
        <v>92.28190386</v>
      </c>
      <c r="AMP27">
        <v>89.37154271</v>
      </c>
      <c r="AMQ27">
        <v>87.589504640000001</v>
      </c>
      <c r="AMR27">
        <v>86.129127190000005</v>
      </c>
      <c r="AMS27">
        <v>82.88735586</v>
      </c>
      <c r="AMT27">
        <v>79.405458150000001</v>
      </c>
      <c r="AMU27">
        <v>76.555179069999994</v>
      </c>
      <c r="AMV27">
        <v>75.369103460000005</v>
      </c>
      <c r="AMW27">
        <v>72.667242740000006</v>
      </c>
      <c r="AMX27">
        <v>70.269642529999999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376.45132610000002</v>
      </c>
      <c r="ANG27">
        <v>319.93676649999998</v>
      </c>
      <c r="ANH27">
        <v>347.87296709999998</v>
      </c>
      <c r="ANI27">
        <v>363.12163880000003</v>
      </c>
      <c r="ANJ27">
        <v>290.49904049999998</v>
      </c>
      <c r="ANK27">
        <v>328.47766890000003</v>
      </c>
      <c r="ANL27">
        <v>301.18440900000002</v>
      </c>
      <c r="ANM27">
        <v>212.3755161</v>
      </c>
      <c r="ANN27">
        <v>239.78491</v>
      </c>
      <c r="ANO27">
        <v>265.73377859999999</v>
      </c>
      <c r="ANP27">
        <v>236.89257019999999</v>
      </c>
      <c r="ANQ27">
        <v>207.69040279999999</v>
      </c>
      <c r="ANR27">
        <v>235.5934756</v>
      </c>
      <c r="ANS27">
        <v>255.73561190000001</v>
      </c>
      <c r="ANT27">
        <v>214.31580869999999</v>
      </c>
      <c r="ANU27">
        <v>264.16633080000003</v>
      </c>
      <c r="ANV27">
        <v>276.13207190000003</v>
      </c>
      <c r="ANW27">
        <v>267.82257879999997</v>
      </c>
      <c r="ANX27">
        <v>179.69110810000001</v>
      </c>
      <c r="ANY27">
        <v>197.75502789999999</v>
      </c>
      <c r="ANZ27">
        <v>188.09106779999999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114.3676742</v>
      </c>
      <c r="AOI27">
        <v>116.82576229999999</v>
      </c>
      <c r="AOJ27">
        <v>120.13028180000001</v>
      </c>
      <c r="AOK27">
        <v>122.7430276</v>
      </c>
      <c r="AOL27">
        <v>123.2297303</v>
      </c>
      <c r="AOM27">
        <v>123.17246470000001</v>
      </c>
      <c r="AON27">
        <v>124.1126312</v>
      </c>
      <c r="AOO27">
        <v>124.6349603</v>
      </c>
      <c r="AOP27">
        <v>123.7977174</v>
      </c>
      <c r="AOQ27">
        <v>124.8838628</v>
      </c>
      <c r="AOR27">
        <v>124.707273</v>
      </c>
      <c r="AOS27">
        <v>124.75092429999999</v>
      </c>
      <c r="AOT27">
        <v>124.88140989999999</v>
      </c>
      <c r="AOU27">
        <v>124.6277692</v>
      </c>
      <c r="AOV27">
        <v>124.20411900000001</v>
      </c>
      <c r="AOW27">
        <v>121.6836923</v>
      </c>
      <c r="AOX27">
        <v>120.59197330000001</v>
      </c>
      <c r="AOY27">
        <v>118.20997610000001</v>
      </c>
      <c r="AOZ27">
        <v>117.2187538</v>
      </c>
      <c r="APA27">
        <v>115.18750009999999</v>
      </c>
      <c r="APB27">
        <v>113.2411608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801.6158216</v>
      </c>
      <c r="APK27">
        <v>787.02351350000004</v>
      </c>
      <c r="APL27">
        <v>911.80667330000006</v>
      </c>
      <c r="APM27">
        <v>970.65684180000005</v>
      </c>
      <c r="APN27">
        <v>1132.253395</v>
      </c>
      <c r="APO27">
        <v>1083.4687269999999</v>
      </c>
      <c r="APP27">
        <v>959.13760839999998</v>
      </c>
      <c r="APQ27">
        <v>872.33854399999996</v>
      </c>
      <c r="APR27">
        <v>1009.15957</v>
      </c>
      <c r="APS27">
        <v>984.39791579999996</v>
      </c>
      <c r="APT27">
        <v>886.13850200000002</v>
      </c>
      <c r="APU27">
        <v>888.4903405</v>
      </c>
      <c r="APV27">
        <v>1151.9498599999999</v>
      </c>
      <c r="APW27">
        <v>1014.137038</v>
      </c>
      <c r="APX27">
        <v>1012.338385</v>
      </c>
      <c r="APY27">
        <v>1106.5682650000001</v>
      </c>
      <c r="APZ27">
        <v>1013.8561539999999</v>
      </c>
      <c r="AQA27">
        <v>934.3310616</v>
      </c>
      <c r="AQB27">
        <v>831.92960289999996</v>
      </c>
      <c r="AQC27">
        <v>911.97772569999995</v>
      </c>
      <c r="AQD27">
        <v>831.81871609999996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102.6281583</v>
      </c>
      <c r="ARO27">
        <v>102.4908744</v>
      </c>
      <c r="ARP27">
        <v>101.8735228</v>
      </c>
      <c r="ARQ27">
        <v>100.4450817</v>
      </c>
      <c r="ARR27">
        <v>98.653444469999997</v>
      </c>
      <c r="ARS27">
        <v>97.676072120000001</v>
      </c>
      <c r="ART27">
        <v>95.670952159999999</v>
      </c>
      <c r="ARU27">
        <v>94.218634499999993</v>
      </c>
      <c r="ARV27">
        <v>92.162059650000003</v>
      </c>
      <c r="ARW27">
        <v>89.935751929999995</v>
      </c>
      <c r="ARX27">
        <v>88.062428030000007</v>
      </c>
      <c r="ARY27">
        <v>86.017044420000005</v>
      </c>
      <c r="ARZ27">
        <v>83.731928620000005</v>
      </c>
      <c r="ASA27">
        <v>81.189673099999993</v>
      </c>
      <c r="ASB27">
        <v>79.514668549999996</v>
      </c>
      <c r="ASC27">
        <v>77.127190929999998</v>
      </c>
      <c r="ASD27">
        <v>74.767149599999996</v>
      </c>
      <c r="ASE27">
        <v>72.877494740000003</v>
      </c>
      <c r="ASF27">
        <v>70.861945399999996</v>
      </c>
      <c r="ASG27">
        <v>68.393650890000004</v>
      </c>
      <c r="ASH27">
        <v>66.261396719999993</v>
      </c>
    </row>
    <row r="28" spans="1:1178" x14ac:dyDescent="0.25">
      <c r="C28">
        <v>0</v>
      </c>
      <c r="D28">
        <v>0</v>
      </c>
      <c r="E28">
        <v>0</v>
      </c>
      <c r="F28">
        <v>281</v>
      </c>
      <c r="G28">
        <v>278</v>
      </c>
      <c r="H28">
        <v>296</v>
      </c>
      <c r="I28">
        <v>331</v>
      </c>
      <c r="J28">
        <v>282</v>
      </c>
      <c r="K28">
        <v>330</v>
      </c>
      <c r="L28">
        <v>292</v>
      </c>
      <c r="M28">
        <v>320</v>
      </c>
      <c r="N28">
        <v>297</v>
      </c>
      <c r="O28">
        <v>323</v>
      </c>
      <c r="P28">
        <v>302</v>
      </c>
      <c r="Q28">
        <v>315</v>
      </c>
      <c r="R28">
        <v>291</v>
      </c>
      <c r="S28">
        <v>325</v>
      </c>
      <c r="T28">
        <v>328</v>
      </c>
      <c r="U28">
        <v>338</v>
      </c>
      <c r="V28">
        <v>277</v>
      </c>
      <c r="W28">
        <v>269</v>
      </c>
      <c r="X28">
        <v>302</v>
      </c>
      <c r="Y28">
        <v>307</v>
      </c>
      <c r="Z28">
        <v>309</v>
      </c>
      <c r="AA28">
        <v>310</v>
      </c>
      <c r="AB28">
        <v>292</v>
      </c>
      <c r="AC28">
        <v>287</v>
      </c>
      <c r="AD28">
        <v>293</v>
      </c>
      <c r="AE28">
        <v>0</v>
      </c>
      <c r="AF28">
        <v>0</v>
      </c>
      <c r="AG28">
        <v>0</v>
      </c>
      <c r="AH28">
        <v>66</v>
      </c>
      <c r="AI28">
        <v>69</v>
      </c>
      <c r="AJ28">
        <v>85</v>
      </c>
      <c r="AK28">
        <v>81</v>
      </c>
      <c r="AL28">
        <v>109</v>
      </c>
      <c r="AM28">
        <v>89</v>
      </c>
      <c r="AN28">
        <v>92</v>
      </c>
      <c r="AO28">
        <v>104</v>
      </c>
      <c r="AP28">
        <v>93</v>
      </c>
      <c r="AQ28">
        <v>125</v>
      </c>
      <c r="AR28">
        <v>95</v>
      </c>
      <c r="AS28">
        <v>118</v>
      </c>
      <c r="AT28">
        <v>124</v>
      </c>
      <c r="AU28">
        <v>124</v>
      </c>
      <c r="AV28">
        <v>119</v>
      </c>
      <c r="AW28">
        <v>129</v>
      </c>
      <c r="AX28">
        <v>143</v>
      </c>
      <c r="AY28">
        <v>140</v>
      </c>
      <c r="AZ28">
        <v>163</v>
      </c>
      <c r="BA28">
        <v>178</v>
      </c>
      <c r="BB28">
        <v>153</v>
      </c>
      <c r="BC28">
        <v>179</v>
      </c>
      <c r="BD28">
        <v>159</v>
      </c>
      <c r="BE28">
        <v>158</v>
      </c>
      <c r="BF28">
        <v>157</v>
      </c>
      <c r="BG28">
        <v>0</v>
      </c>
      <c r="BH28">
        <v>0</v>
      </c>
      <c r="BI28">
        <v>0</v>
      </c>
      <c r="BJ28">
        <v>127</v>
      </c>
      <c r="BK28">
        <v>153</v>
      </c>
      <c r="BL28">
        <v>121</v>
      </c>
      <c r="BM28">
        <v>149</v>
      </c>
      <c r="BN28">
        <v>148</v>
      </c>
      <c r="BO28">
        <v>143</v>
      </c>
      <c r="BP28">
        <v>139</v>
      </c>
      <c r="BQ28">
        <v>138</v>
      </c>
      <c r="BR28">
        <v>142</v>
      </c>
      <c r="BS28">
        <v>141</v>
      </c>
      <c r="BT28">
        <v>158</v>
      </c>
      <c r="BU28">
        <v>167</v>
      </c>
      <c r="BV28">
        <v>169</v>
      </c>
      <c r="BW28">
        <v>142</v>
      </c>
      <c r="BX28">
        <v>144</v>
      </c>
      <c r="BY28">
        <v>174</v>
      </c>
      <c r="BZ28">
        <v>160</v>
      </c>
      <c r="CA28">
        <v>157</v>
      </c>
      <c r="CB28">
        <v>155</v>
      </c>
      <c r="CC28">
        <v>149</v>
      </c>
      <c r="CD28">
        <v>144</v>
      </c>
      <c r="CE28">
        <v>152</v>
      </c>
      <c r="CF28">
        <v>141</v>
      </c>
      <c r="CG28">
        <v>153</v>
      </c>
      <c r="CH28">
        <v>140</v>
      </c>
      <c r="CI28">
        <v>0</v>
      </c>
      <c r="CJ28">
        <v>0</v>
      </c>
      <c r="CK28">
        <v>0</v>
      </c>
      <c r="CL28">
        <v>34</v>
      </c>
      <c r="CM28">
        <v>52</v>
      </c>
      <c r="CN28">
        <v>36</v>
      </c>
      <c r="CO28">
        <v>35</v>
      </c>
      <c r="CP28">
        <v>40</v>
      </c>
      <c r="CQ28">
        <v>36</v>
      </c>
      <c r="CR28">
        <v>31</v>
      </c>
      <c r="CS28">
        <v>41</v>
      </c>
      <c r="CT28">
        <v>35</v>
      </c>
      <c r="CU28">
        <v>53</v>
      </c>
      <c r="CV28">
        <v>38</v>
      </c>
      <c r="CW28">
        <v>52</v>
      </c>
      <c r="CX28">
        <v>51</v>
      </c>
      <c r="CY28">
        <v>46</v>
      </c>
      <c r="CZ28">
        <v>45</v>
      </c>
      <c r="DA28">
        <v>37</v>
      </c>
      <c r="DB28">
        <v>60</v>
      </c>
      <c r="DC28">
        <v>30</v>
      </c>
      <c r="DD28">
        <v>51</v>
      </c>
      <c r="DE28">
        <v>58</v>
      </c>
      <c r="DF28">
        <v>45</v>
      </c>
      <c r="DG28">
        <v>35</v>
      </c>
      <c r="DH28">
        <v>52</v>
      </c>
      <c r="DI28">
        <v>58</v>
      </c>
      <c r="DJ28">
        <v>42</v>
      </c>
      <c r="DK28">
        <v>0</v>
      </c>
      <c r="DL28">
        <v>0</v>
      </c>
      <c r="DM28">
        <v>0</v>
      </c>
      <c r="DN28">
        <v>4</v>
      </c>
      <c r="DO28">
        <v>0</v>
      </c>
      <c r="DP28">
        <v>5</v>
      </c>
      <c r="DQ28">
        <v>4</v>
      </c>
      <c r="DR28">
        <v>2</v>
      </c>
      <c r="DS28">
        <v>4</v>
      </c>
      <c r="DT28">
        <v>9</v>
      </c>
      <c r="DU28">
        <v>3</v>
      </c>
      <c r="DV28">
        <v>3</v>
      </c>
      <c r="DW28">
        <v>11</v>
      </c>
      <c r="DX28">
        <v>8</v>
      </c>
      <c r="DY28">
        <v>7</v>
      </c>
      <c r="DZ28">
        <v>10</v>
      </c>
      <c r="EA28">
        <v>12</v>
      </c>
      <c r="EB28">
        <v>10</v>
      </c>
      <c r="EC28">
        <v>13</v>
      </c>
      <c r="ED28">
        <v>15</v>
      </c>
      <c r="EE28">
        <v>13</v>
      </c>
      <c r="EF28">
        <v>24</v>
      </c>
      <c r="EG28">
        <v>9</v>
      </c>
      <c r="EH28">
        <v>18</v>
      </c>
      <c r="EI28">
        <v>16</v>
      </c>
      <c r="EJ28">
        <v>22</v>
      </c>
      <c r="EK28">
        <v>18</v>
      </c>
      <c r="EL28">
        <v>18</v>
      </c>
      <c r="EM28">
        <v>0</v>
      </c>
      <c r="EN28">
        <v>0</v>
      </c>
      <c r="EO28">
        <v>0</v>
      </c>
      <c r="EP28">
        <v>15</v>
      </c>
      <c r="EQ28">
        <v>15</v>
      </c>
      <c r="ER28">
        <v>5</v>
      </c>
      <c r="ES28">
        <v>20</v>
      </c>
      <c r="ET28">
        <v>15</v>
      </c>
      <c r="EU28">
        <v>5</v>
      </c>
      <c r="EV28">
        <v>20</v>
      </c>
      <c r="EW28">
        <v>35</v>
      </c>
      <c r="EX28">
        <v>10</v>
      </c>
      <c r="EY28">
        <v>15</v>
      </c>
      <c r="EZ28">
        <v>35</v>
      </c>
      <c r="FA28">
        <v>55</v>
      </c>
      <c r="FB28">
        <v>25</v>
      </c>
      <c r="FC28">
        <v>40</v>
      </c>
      <c r="FD28">
        <v>60</v>
      </c>
      <c r="FE28">
        <v>35</v>
      </c>
      <c r="FF28">
        <v>55</v>
      </c>
      <c r="FG28">
        <v>70</v>
      </c>
      <c r="FH28">
        <v>55</v>
      </c>
      <c r="FI28">
        <v>110</v>
      </c>
      <c r="FJ28">
        <v>100</v>
      </c>
      <c r="FK28">
        <v>45</v>
      </c>
      <c r="FL28">
        <v>70</v>
      </c>
      <c r="FM28">
        <v>95</v>
      </c>
      <c r="FN28">
        <v>70</v>
      </c>
      <c r="FO28">
        <v>0</v>
      </c>
      <c r="FP28">
        <v>0</v>
      </c>
      <c r="FQ28">
        <v>5922</v>
      </c>
      <c r="FR28">
        <v>6058</v>
      </c>
      <c r="FS28">
        <v>6234</v>
      </c>
      <c r="FT28">
        <v>6385</v>
      </c>
      <c r="FU28">
        <v>6504</v>
      </c>
      <c r="FV28">
        <v>6612</v>
      </c>
      <c r="FW28">
        <v>6693</v>
      </c>
      <c r="FX28">
        <v>6792</v>
      </c>
      <c r="FY28">
        <v>6927</v>
      </c>
      <c r="FZ28">
        <v>7060</v>
      </c>
      <c r="GA28">
        <v>7123</v>
      </c>
      <c r="GB28">
        <v>7203</v>
      </c>
      <c r="GC28">
        <v>7269</v>
      </c>
      <c r="GD28">
        <v>7280</v>
      </c>
      <c r="GE28">
        <v>7348</v>
      </c>
      <c r="GF28">
        <v>7415</v>
      </c>
      <c r="GG28">
        <v>7479</v>
      </c>
      <c r="GH28">
        <v>7528</v>
      </c>
      <c r="GI28">
        <v>7534</v>
      </c>
      <c r="GJ28">
        <v>7613</v>
      </c>
      <c r="GK28">
        <v>7643</v>
      </c>
      <c r="GL28">
        <v>7670</v>
      </c>
      <c r="GM28">
        <v>7708</v>
      </c>
      <c r="GN28">
        <v>7721</v>
      </c>
      <c r="GO28">
        <v>7716</v>
      </c>
      <c r="GP28">
        <v>7766</v>
      </c>
      <c r="GQ28">
        <v>0</v>
      </c>
      <c r="GR28">
        <v>0</v>
      </c>
      <c r="GS28">
        <v>655</v>
      </c>
      <c r="GT28">
        <v>708</v>
      </c>
      <c r="GU28">
        <v>755</v>
      </c>
      <c r="GV28">
        <v>801</v>
      </c>
      <c r="GW28">
        <v>869</v>
      </c>
      <c r="GX28">
        <v>928</v>
      </c>
      <c r="GY28">
        <v>985</v>
      </c>
      <c r="GZ28">
        <v>1027</v>
      </c>
      <c r="HA28">
        <v>1070</v>
      </c>
      <c r="HB28">
        <v>1117</v>
      </c>
      <c r="HC28">
        <v>1162</v>
      </c>
      <c r="HD28">
        <v>1197</v>
      </c>
      <c r="HE28">
        <v>1243</v>
      </c>
      <c r="HF28">
        <v>1303</v>
      </c>
      <c r="HG28">
        <v>1340</v>
      </c>
      <c r="HH28">
        <v>1365</v>
      </c>
      <c r="HI28">
        <v>1412</v>
      </c>
      <c r="HJ28">
        <v>1449</v>
      </c>
      <c r="HK28">
        <v>1497</v>
      </c>
      <c r="HL28">
        <v>1540</v>
      </c>
      <c r="HM28">
        <v>1575</v>
      </c>
      <c r="HN28">
        <v>1618</v>
      </c>
      <c r="HO28">
        <v>1642</v>
      </c>
      <c r="HP28">
        <v>1650</v>
      </c>
      <c r="HQ28">
        <v>1686</v>
      </c>
      <c r="HR28">
        <v>1691</v>
      </c>
      <c r="HS28">
        <v>0</v>
      </c>
      <c r="HT28">
        <v>0</v>
      </c>
      <c r="HU28">
        <v>83</v>
      </c>
      <c r="HV28">
        <v>85</v>
      </c>
      <c r="HW28">
        <v>91</v>
      </c>
      <c r="HX28">
        <v>93</v>
      </c>
      <c r="HY28">
        <v>95</v>
      </c>
      <c r="HZ28">
        <v>99</v>
      </c>
      <c r="IA28">
        <v>105</v>
      </c>
      <c r="IB28">
        <v>108</v>
      </c>
      <c r="IC28">
        <v>111</v>
      </c>
      <c r="ID28">
        <v>115</v>
      </c>
      <c r="IE28">
        <v>118</v>
      </c>
      <c r="IF28">
        <v>127</v>
      </c>
      <c r="IG28">
        <v>135</v>
      </c>
      <c r="IH28">
        <v>128</v>
      </c>
      <c r="II28">
        <v>142</v>
      </c>
      <c r="IJ28">
        <v>150</v>
      </c>
      <c r="IK28">
        <v>150</v>
      </c>
      <c r="IL28">
        <v>151</v>
      </c>
      <c r="IM28">
        <v>159</v>
      </c>
      <c r="IN28">
        <v>166</v>
      </c>
      <c r="IO28">
        <v>163</v>
      </c>
      <c r="IP28">
        <v>166</v>
      </c>
      <c r="IQ28">
        <v>174</v>
      </c>
      <c r="IR28">
        <v>180</v>
      </c>
      <c r="IS28">
        <v>183</v>
      </c>
      <c r="IT28">
        <v>190</v>
      </c>
      <c r="IU28">
        <v>0</v>
      </c>
      <c r="IV28">
        <v>0</v>
      </c>
      <c r="IW28">
        <v>4</v>
      </c>
      <c r="IX28">
        <v>3</v>
      </c>
      <c r="IY28">
        <v>1</v>
      </c>
      <c r="IZ28">
        <v>0</v>
      </c>
      <c r="JA28">
        <v>2</v>
      </c>
      <c r="JB28">
        <v>1</v>
      </c>
      <c r="JC28">
        <v>2</v>
      </c>
      <c r="JD28">
        <v>5</v>
      </c>
      <c r="JE28">
        <v>4</v>
      </c>
      <c r="JF28">
        <v>4</v>
      </c>
      <c r="JG28">
        <v>5</v>
      </c>
      <c r="JH28">
        <v>6</v>
      </c>
      <c r="JI28">
        <v>6</v>
      </c>
      <c r="JJ28">
        <v>9</v>
      </c>
      <c r="JK28">
        <v>8</v>
      </c>
      <c r="JL28">
        <v>6</v>
      </c>
      <c r="JM28">
        <v>9</v>
      </c>
      <c r="JN28">
        <v>8</v>
      </c>
      <c r="JO28">
        <v>9</v>
      </c>
      <c r="JP28">
        <v>7</v>
      </c>
      <c r="JQ28">
        <v>8</v>
      </c>
      <c r="JR28">
        <v>6</v>
      </c>
      <c r="JS28">
        <v>6</v>
      </c>
      <c r="JT28">
        <v>7</v>
      </c>
      <c r="JU28">
        <v>6</v>
      </c>
      <c r="JV28">
        <v>3</v>
      </c>
      <c r="JW28">
        <v>0</v>
      </c>
      <c r="JX28">
        <v>0</v>
      </c>
      <c r="JY28">
        <v>0</v>
      </c>
      <c r="JZ28">
        <v>9</v>
      </c>
      <c r="KA28">
        <v>15</v>
      </c>
      <c r="KB28">
        <v>23</v>
      </c>
      <c r="KC28">
        <v>27</v>
      </c>
      <c r="KD28">
        <v>32</v>
      </c>
      <c r="KE28">
        <v>39</v>
      </c>
      <c r="KF28">
        <v>49</v>
      </c>
      <c r="KG28">
        <v>63</v>
      </c>
      <c r="KH28">
        <v>72</v>
      </c>
      <c r="KI28">
        <v>83</v>
      </c>
      <c r="KJ28">
        <v>91</v>
      </c>
      <c r="KK28">
        <v>105</v>
      </c>
      <c r="KL28">
        <v>119</v>
      </c>
      <c r="KM28">
        <v>127</v>
      </c>
      <c r="KN28">
        <v>139</v>
      </c>
      <c r="KO28">
        <v>152</v>
      </c>
      <c r="KP28">
        <v>172</v>
      </c>
      <c r="KQ28">
        <v>180</v>
      </c>
      <c r="KR28">
        <v>194</v>
      </c>
      <c r="KS28">
        <v>208</v>
      </c>
      <c r="KT28">
        <v>219</v>
      </c>
      <c r="KU28">
        <v>238</v>
      </c>
      <c r="KV28">
        <v>248</v>
      </c>
      <c r="KW28">
        <v>265</v>
      </c>
      <c r="KX28">
        <v>283</v>
      </c>
      <c r="KY28">
        <v>0</v>
      </c>
      <c r="KZ28">
        <v>0</v>
      </c>
      <c r="LA28">
        <v>0</v>
      </c>
      <c r="LB28">
        <v>213</v>
      </c>
      <c r="LC28">
        <v>391</v>
      </c>
      <c r="LD28">
        <v>602</v>
      </c>
      <c r="LE28">
        <v>786</v>
      </c>
      <c r="LF28">
        <v>970</v>
      </c>
      <c r="LG28">
        <v>1161</v>
      </c>
      <c r="LH28">
        <v>1317</v>
      </c>
      <c r="LI28">
        <v>1472</v>
      </c>
      <c r="LJ28">
        <v>1620</v>
      </c>
      <c r="LK28">
        <v>1759</v>
      </c>
      <c r="LL28">
        <v>1879</v>
      </c>
      <c r="LM28">
        <v>2008</v>
      </c>
      <c r="LN28">
        <v>2126</v>
      </c>
      <c r="LO28">
        <v>2241</v>
      </c>
      <c r="LP28">
        <v>2376</v>
      </c>
      <c r="LQ28">
        <v>2501</v>
      </c>
      <c r="LR28">
        <v>2620</v>
      </c>
      <c r="LS28">
        <v>2719</v>
      </c>
      <c r="LT28">
        <v>2823</v>
      </c>
      <c r="LU28">
        <v>2923</v>
      </c>
      <c r="LV28">
        <v>3026</v>
      </c>
      <c r="LW28">
        <v>3112</v>
      </c>
      <c r="LX28">
        <v>3217</v>
      </c>
      <c r="LY28">
        <v>3300</v>
      </c>
      <c r="LZ28">
        <v>3378</v>
      </c>
      <c r="MA28">
        <v>0</v>
      </c>
      <c r="MB28">
        <v>0</v>
      </c>
      <c r="MC28">
        <v>1524</v>
      </c>
      <c r="MD28">
        <v>1557</v>
      </c>
      <c r="ME28">
        <v>1588</v>
      </c>
      <c r="MF28">
        <v>1621</v>
      </c>
      <c r="MG28">
        <v>1612</v>
      </c>
      <c r="MH28">
        <v>1624</v>
      </c>
      <c r="MI28">
        <v>1633</v>
      </c>
      <c r="MJ28">
        <v>1650</v>
      </c>
      <c r="MK28">
        <v>1669</v>
      </c>
      <c r="ML28">
        <v>1680</v>
      </c>
      <c r="MM28">
        <v>1670</v>
      </c>
      <c r="MN28">
        <v>1669</v>
      </c>
      <c r="MO28">
        <v>1690</v>
      </c>
      <c r="MP28">
        <v>1705</v>
      </c>
      <c r="MQ28">
        <v>1723</v>
      </c>
      <c r="MR28">
        <v>1721</v>
      </c>
      <c r="MS28">
        <v>1750</v>
      </c>
      <c r="MT28">
        <v>1771</v>
      </c>
      <c r="MU28">
        <v>1810</v>
      </c>
      <c r="MV28">
        <v>1831</v>
      </c>
      <c r="MW28">
        <v>1846</v>
      </c>
      <c r="MX28">
        <v>1847</v>
      </c>
      <c r="MY28">
        <v>1831</v>
      </c>
      <c r="MZ28">
        <v>1834</v>
      </c>
      <c r="NA28">
        <v>1831</v>
      </c>
      <c r="NB28">
        <v>1841</v>
      </c>
      <c r="NC28">
        <v>0</v>
      </c>
      <c r="ND28">
        <v>0</v>
      </c>
      <c r="NE28">
        <v>0</v>
      </c>
      <c r="NF28">
        <v>43</v>
      </c>
      <c r="NG28">
        <v>84</v>
      </c>
      <c r="NH28">
        <v>134</v>
      </c>
      <c r="NI28">
        <v>189</v>
      </c>
      <c r="NJ28">
        <v>239</v>
      </c>
      <c r="NK28">
        <v>274</v>
      </c>
      <c r="NL28">
        <v>329</v>
      </c>
      <c r="NM28">
        <v>380</v>
      </c>
      <c r="NN28">
        <v>418</v>
      </c>
      <c r="NO28">
        <v>473</v>
      </c>
      <c r="NP28">
        <v>539</v>
      </c>
      <c r="NQ28">
        <v>586</v>
      </c>
      <c r="NR28">
        <v>627</v>
      </c>
      <c r="NS28">
        <v>679</v>
      </c>
      <c r="NT28">
        <v>748</v>
      </c>
      <c r="NU28">
        <v>793</v>
      </c>
      <c r="NV28">
        <v>837</v>
      </c>
      <c r="NW28">
        <v>894</v>
      </c>
      <c r="NX28">
        <v>945</v>
      </c>
      <c r="NY28">
        <v>1000</v>
      </c>
      <c r="NZ28">
        <v>1057</v>
      </c>
      <c r="OA28">
        <v>1125</v>
      </c>
      <c r="OB28">
        <v>1180</v>
      </c>
      <c r="OC28">
        <v>1236</v>
      </c>
      <c r="OD28">
        <v>1296</v>
      </c>
      <c r="OE28">
        <v>0</v>
      </c>
      <c r="OF28">
        <v>0</v>
      </c>
      <c r="OG28">
        <v>2074</v>
      </c>
      <c r="OH28">
        <v>2276</v>
      </c>
      <c r="OI28">
        <v>2514</v>
      </c>
      <c r="OJ28">
        <v>2679</v>
      </c>
      <c r="OK28">
        <v>2874</v>
      </c>
      <c r="OL28">
        <v>3048</v>
      </c>
      <c r="OM28">
        <v>3228</v>
      </c>
      <c r="ON28">
        <v>3439</v>
      </c>
      <c r="OO28">
        <v>3602</v>
      </c>
      <c r="OP28">
        <v>3764</v>
      </c>
      <c r="OQ28">
        <v>3937</v>
      </c>
      <c r="OR28">
        <v>4060</v>
      </c>
      <c r="OS28">
        <v>4184</v>
      </c>
      <c r="OT28">
        <v>4289</v>
      </c>
      <c r="OU28">
        <v>4462</v>
      </c>
      <c r="OV28">
        <v>4540</v>
      </c>
      <c r="OW28">
        <v>4662</v>
      </c>
      <c r="OX28">
        <v>4790</v>
      </c>
      <c r="OY28">
        <v>4877</v>
      </c>
      <c r="OZ28">
        <v>4980</v>
      </c>
      <c r="PA28">
        <v>5049</v>
      </c>
      <c r="PB28">
        <v>5135</v>
      </c>
      <c r="PC28">
        <v>5206</v>
      </c>
      <c r="PD28">
        <v>5267</v>
      </c>
      <c r="PE28">
        <v>5351</v>
      </c>
      <c r="PF28">
        <v>5415</v>
      </c>
      <c r="PG28">
        <v>0</v>
      </c>
      <c r="PH28">
        <v>0</v>
      </c>
      <c r="PI28">
        <v>0</v>
      </c>
      <c r="PJ28">
        <v>82</v>
      </c>
      <c r="PK28">
        <v>159</v>
      </c>
      <c r="PL28">
        <v>254</v>
      </c>
      <c r="PM28">
        <v>349</v>
      </c>
      <c r="PN28">
        <v>436</v>
      </c>
      <c r="PO28">
        <v>519</v>
      </c>
      <c r="PP28">
        <v>613</v>
      </c>
      <c r="PQ28">
        <v>717</v>
      </c>
      <c r="PR28">
        <v>822</v>
      </c>
      <c r="PS28">
        <v>932</v>
      </c>
      <c r="PT28">
        <v>1067</v>
      </c>
      <c r="PU28">
        <v>1209</v>
      </c>
      <c r="PV28">
        <v>1367</v>
      </c>
      <c r="PW28">
        <v>1498</v>
      </c>
      <c r="PX28">
        <v>1654</v>
      </c>
      <c r="PY28">
        <v>1797</v>
      </c>
      <c r="PZ28">
        <v>1918</v>
      </c>
      <c r="QA28">
        <v>2079</v>
      </c>
      <c r="QB28">
        <v>2252</v>
      </c>
      <c r="QC28">
        <v>2432</v>
      </c>
      <c r="QD28">
        <v>2618</v>
      </c>
      <c r="QE28">
        <v>2803</v>
      </c>
      <c r="QF28">
        <v>3004</v>
      </c>
      <c r="QG28">
        <v>3201</v>
      </c>
      <c r="QH28">
        <v>3395</v>
      </c>
      <c r="QI28">
        <v>0</v>
      </c>
      <c r="QJ28">
        <v>0</v>
      </c>
      <c r="QK28">
        <v>7364</v>
      </c>
      <c r="QL28">
        <v>7472</v>
      </c>
      <c r="QM28">
        <v>7575</v>
      </c>
      <c r="QN28">
        <v>7644</v>
      </c>
      <c r="QO28">
        <v>7823</v>
      </c>
      <c r="QP28">
        <v>7893</v>
      </c>
      <c r="QQ28">
        <v>7911</v>
      </c>
      <c r="QR28">
        <v>8025</v>
      </c>
      <c r="QS28">
        <v>8110</v>
      </c>
      <c r="QT28">
        <v>8194</v>
      </c>
      <c r="QU28">
        <v>8216</v>
      </c>
      <c r="QV28">
        <v>8278</v>
      </c>
      <c r="QW28">
        <v>8310</v>
      </c>
      <c r="QX28">
        <v>8451</v>
      </c>
      <c r="QY28">
        <v>8480</v>
      </c>
      <c r="QZ28">
        <v>8542</v>
      </c>
      <c r="RA28">
        <v>8544</v>
      </c>
      <c r="RB28">
        <v>8645</v>
      </c>
      <c r="RC28">
        <v>8652</v>
      </c>
      <c r="RD28">
        <v>8695</v>
      </c>
      <c r="RE28">
        <v>8704</v>
      </c>
      <c r="RF28">
        <v>8704</v>
      </c>
      <c r="RG28">
        <v>8769</v>
      </c>
      <c r="RH28">
        <v>8702</v>
      </c>
      <c r="RI28">
        <v>8687</v>
      </c>
      <c r="RJ28">
        <v>8695</v>
      </c>
      <c r="RK28">
        <v>0</v>
      </c>
      <c r="RL28">
        <v>0</v>
      </c>
      <c r="RM28">
        <v>8443</v>
      </c>
      <c r="RN28">
        <v>8456</v>
      </c>
      <c r="RO28">
        <v>8508</v>
      </c>
      <c r="RP28">
        <v>8519</v>
      </c>
      <c r="RQ28">
        <v>8518</v>
      </c>
      <c r="RR28">
        <v>8528</v>
      </c>
      <c r="RS28">
        <v>8602</v>
      </c>
      <c r="RT28">
        <v>8595</v>
      </c>
      <c r="RU28">
        <v>8595</v>
      </c>
      <c r="RV28">
        <v>8585</v>
      </c>
      <c r="RW28">
        <v>8607</v>
      </c>
      <c r="RX28">
        <v>8566</v>
      </c>
      <c r="RY28">
        <v>8612</v>
      </c>
      <c r="RZ28">
        <v>8604</v>
      </c>
      <c r="SA28">
        <v>8649</v>
      </c>
      <c r="SB28">
        <v>8626</v>
      </c>
      <c r="SC28">
        <v>8664</v>
      </c>
      <c r="SD28">
        <v>8707</v>
      </c>
      <c r="SE28">
        <v>8747</v>
      </c>
      <c r="SF28">
        <v>8780</v>
      </c>
      <c r="SG28">
        <v>8803</v>
      </c>
      <c r="SH28">
        <v>8789</v>
      </c>
      <c r="SI28">
        <v>8763</v>
      </c>
      <c r="SJ28">
        <v>8840</v>
      </c>
      <c r="SK28">
        <v>8896</v>
      </c>
      <c r="SL28">
        <v>8938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1590000</v>
      </c>
      <c r="SU28">
        <v>1560000</v>
      </c>
      <c r="SV28">
        <v>1540000</v>
      </c>
      <c r="SW28">
        <v>1520000</v>
      </c>
      <c r="SX28">
        <v>1500000</v>
      </c>
      <c r="SY28">
        <v>1470000</v>
      </c>
      <c r="SZ28">
        <v>1450000</v>
      </c>
      <c r="TA28">
        <v>1420000</v>
      </c>
      <c r="TB28">
        <v>1380000</v>
      </c>
      <c r="TC28">
        <v>1350000</v>
      </c>
      <c r="TD28">
        <v>1320000</v>
      </c>
      <c r="TE28">
        <v>1300000</v>
      </c>
      <c r="TF28">
        <v>1270000</v>
      </c>
      <c r="TG28">
        <v>1230000</v>
      </c>
      <c r="TH28">
        <v>1210000</v>
      </c>
      <c r="TI28">
        <v>1180000</v>
      </c>
      <c r="TJ28">
        <v>1150000</v>
      </c>
      <c r="TK28">
        <v>1120000</v>
      </c>
      <c r="TL28">
        <v>1090000</v>
      </c>
      <c r="TM28">
        <v>1060000</v>
      </c>
      <c r="TN28">
        <v>1030000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309957.69160000002</v>
      </c>
      <c r="TW28">
        <v>319413.63219999999</v>
      </c>
      <c r="TX28">
        <v>323333.30080000003</v>
      </c>
      <c r="TY28">
        <v>327059.33189999999</v>
      </c>
      <c r="TZ28">
        <v>331481.0577</v>
      </c>
      <c r="UA28">
        <v>334791.51770000003</v>
      </c>
      <c r="UB28">
        <v>334830.67920000001</v>
      </c>
      <c r="UC28">
        <v>337570.89669999998</v>
      </c>
      <c r="UD28">
        <v>343558.78619999997</v>
      </c>
      <c r="UE28">
        <v>343023.77149999997</v>
      </c>
      <c r="UF28">
        <v>339246.08620000002</v>
      </c>
      <c r="UG28">
        <v>340705.90960000001</v>
      </c>
      <c r="UH28">
        <v>339450.24829999998</v>
      </c>
      <c r="UI28">
        <v>340480.56020000001</v>
      </c>
      <c r="UJ28">
        <v>340058.79889999999</v>
      </c>
      <c r="UK28">
        <v>337657.6777</v>
      </c>
      <c r="UL28">
        <v>336773.076</v>
      </c>
      <c r="UM28">
        <v>331814.05229999998</v>
      </c>
      <c r="UN28">
        <v>323719.11259999999</v>
      </c>
      <c r="UO28">
        <v>321147.64559999999</v>
      </c>
      <c r="UP28">
        <v>312718.48619999998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319615.57699999999</v>
      </c>
      <c r="UY28">
        <v>329112.83299999998</v>
      </c>
      <c r="UZ28">
        <v>328656.36580000003</v>
      </c>
      <c r="VA28">
        <v>327947.29060000001</v>
      </c>
      <c r="VB28">
        <v>329869.13689999998</v>
      </c>
      <c r="VC28">
        <v>328615.94050000003</v>
      </c>
      <c r="VD28">
        <v>343378.51280000003</v>
      </c>
      <c r="VE28">
        <v>354377.33519999997</v>
      </c>
      <c r="VF28">
        <v>326215.74190000002</v>
      </c>
      <c r="VG28">
        <v>351354.94050000003</v>
      </c>
      <c r="VH28">
        <v>360339.40289999999</v>
      </c>
      <c r="VI28">
        <v>349844.08049999998</v>
      </c>
      <c r="VJ28">
        <v>341918.8101</v>
      </c>
      <c r="VK28">
        <v>349547.29499999998</v>
      </c>
      <c r="VL28">
        <v>354306.9608</v>
      </c>
      <c r="VM28">
        <v>337770.70189999999</v>
      </c>
      <c r="VN28">
        <v>333968.29190000001</v>
      </c>
      <c r="VO28">
        <v>339867.13530000002</v>
      </c>
      <c r="VP28">
        <v>341346.3026</v>
      </c>
      <c r="VQ28">
        <v>336927.58020000003</v>
      </c>
      <c r="VR28">
        <v>339626.71889999998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44684.31856</v>
      </c>
      <c r="WA28">
        <v>86765.667109999995</v>
      </c>
      <c r="WB28">
        <v>210596.2794</v>
      </c>
      <c r="WC28">
        <v>163569.92569999999</v>
      </c>
      <c r="WD28">
        <v>158805.75320000001</v>
      </c>
      <c r="WE28">
        <v>192725.42860000001</v>
      </c>
      <c r="WF28">
        <v>224534.47990000001</v>
      </c>
      <c r="WG28">
        <v>217994.64069999999</v>
      </c>
      <c r="WH28">
        <v>317467.92330000002</v>
      </c>
      <c r="WI28">
        <v>273974.4754</v>
      </c>
      <c r="WJ28">
        <v>199495.97719999999</v>
      </c>
      <c r="WK28">
        <v>290528.12209999998</v>
      </c>
      <c r="WL28">
        <v>250725.45600000001</v>
      </c>
      <c r="WM28">
        <v>273850.61940000003</v>
      </c>
      <c r="WN28">
        <v>206791.1905</v>
      </c>
      <c r="WO28">
        <v>229449.30979999999</v>
      </c>
      <c r="WP28">
        <v>167074.7402</v>
      </c>
      <c r="WQ28">
        <v>162208.48560000001</v>
      </c>
      <c r="WR28">
        <v>183731.29440000001</v>
      </c>
      <c r="WS28">
        <v>152897.05499999999</v>
      </c>
      <c r="WT28">
        <v>74221.871339999998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8130000</v>
      </c>
      <c r="ZG28">
        <v>7940000</v>
      </c>
      <c r="ZH28">
        <v>7790000</v>
      </c>
      <c r="ZI28">
        <v>7650000</v>
      </c>
      <c r="ZJ28">
        <v>7480000</v>
      </c>
      <c r="ZK28">
        <v>7220000</v>
      </c>
      <c r="ZL28">
        <v>7000000</v>
      </c>
      <c r="ZM28">
        <v>6880000</v>
      </c>
      <c r="ZN28">
        <v>6740000</v>
      </c>
      <c r="ZO28">
        <v>6610000</v>
      </c>
      <c r="ZP28">
        <v>6410000</v>
      </c>
      <c r="ZQ28">
        <v>6330000</v>
      </c>
      <c r="ZR28">
        <v>6220000</v>
      </c>
      <c r="ZS28">
        <v>6170000</v>
      </c>
      <c r="ZT28">
        <v>6060000</v>
      </c>
      <c r="ZU28">
        <v>5940000</v>
      </c>
      <c r="ZV28">
        <v>5770000</v>
      </c>
      <c r="ZW28">
        <v>5550000</v>
      </c>
      <c r="ZX28">
        <v>5400000</v>
      </c>
      <c r="ZY28">
        <v>5230000</v>
      </c>
      <c r="ZZ28">
        <v>5110000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38700000</v>
      </c>
      <c r="ABK28">
        <v>39800000</v>
      </c>
      <c r="ABL28">
        <v>41100000</v>
      </c>
      <c r="ABM28">
        <v>41800000</v>
      </c>
      <c r="ABN28">
        <v>42400000</v>
      </c>
      <c r="ABO28">
        <v>43100000</v>
      </c>
      <c r="ABP28">
        <v>43100000</v>
      </c>
      <c r="ABQ28">
        <v>43200000</v>
      </c>
      <c r="ABR28">
        <v>43000000</v>
      </c>
      <c r="ABS28">
        <v>43400000</v>
      </c>
      <c r="ABT28">
        <v>42900000</v>
      </c>
      <c r="ABU28">
        <v>42700000</v>
      </c>
      <c r="ABV28">
        <v>42600000</v>
      </c>
      <c r="ABW28">
        <v>42100000</v>
      </c>
      <c r="ABX28">
        <v>41800000</v>
      </c>
      <c r="ABY28">
        <v>41100000</v>
      </c>
      <c r="ABZ28">
        <v>40600000</v>
      </c>
      <c r="ACA28">
        <v>40000000</v>
      </c>
      <c r="ACB28">
        <v>39200000</v>
      </c>
      <c r="ACC28">
        <v>38700000</v>
      </c>
      <c r="ACD28">
        <v>38000000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1480000</v>
      </c>
      <c r="ADO28">
        <v>1440000</v>
      </c>
      <c r="ADP28">
        <v>1410000</v>
      </c>
      <c r="ADQ28">
        <v>1390000</v>
      </c>
      <c r="ADR28">
        <v>1360000</v>
      </c>
      <c r="ADS28">
        <v>1330000</v>
      </c>
      <c r="ADT28">
        <v>1300000</v>
      </c>
      <c r="ADU28">
        <v>1260000</v>
      </c>
      <c r="ADV28">
        <v>1250000</v>
      </c>
      <c r="ADW28">
        <v>1220000</v>
      </c>
      <c r="ADX28">
        <v>1190000</v>
      </c>
      <c r="ADY28">
        <v>1150000</v>
      </c>
      <c r="ADZ28">
        <v>1130000</v>
      </c>
      <c r="AEA28">
        <v>1100000</v>
      </c>
      <c r="AEB28">
        <v>1070000</v>
      </c>
      <c r="AEC28">
        <v>1040000</v>
      </c>
      <c r="AED28">
        <v>1010000</v>
      </c>
      <c r="AEE28">
        <v>992107.36270000006</v>
      </c>
      <c r="AEF28">
        <v>955851.56790000002</v>
      </c>
      <c r="AEG28">
        <v>926411.57929999998</v>
      </c>
      <c r="AEH28">
        <v>900257.01630000002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8580000</v>
      </c>
      <c r="AEQ28">
        <v>8410000</v>
      </c>
      <c r="AER28">
        <v>8150000</v>
      </c>
      <c r="AES28">
        <v>7920000</v>
      </c>
      <c r="AET28">
        <v>7680000</v>
      </c>
      <c r="AEU28">
        <v>7470000</v>
      </c>
      <c r="AEV28">
        <v>7220000</v>
      </c>
      <c r="AEW28">
        <v>7050000</v>
      </c>
      <c r="AEX28">
        <v>6840000</v>
      </c>
      <c r="AEY28">
        <v>6670000</v>
      </c>
      <c r="AEZ28">
        <v>6460000</v>
      </c>
      <c r="AFA28">
        <v>6300000</v>
      </c>
      <c r="AFB28">
        <v>6150000</v>
      </c>
      <c r="AFC28">
        <v>6000000</v>
      </c>
      <c r="AFD28">
        <v>5840000</v>
      </c>
      <c r="AFE28">
        <v>5690000</v>
      </c>
      <c r="AFF28">
        <v>5510000</v>
      </c>
      <c r="AFG28">
        <v>5340000</v>
      </c>
      <c r="AFH28">
        <v>5230000</v>
      </c>
      <c r="AFI28">
        <v>5110000</v>
      </c>
      <c r="AFJ28">
        <v>4980000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141.7779093</v>
      </c>
      <c r="AGU28">
        <v>146.10315600000001</v>
      </c>
      <c r="AGV28">
        <v>147.89605370000001</v>
      </c>
      <c r="AGW28">
        <v>149.6003795</v>
      </c>
      <c r="AGX28">
        <v>151.62292339999999</v>
      </c>
      <c r="AGY28">
        <v>153.1371627</v>
      </c>
      <c r="AGZ28">
        <v>153.15507550000001</v>
      </c>
      <c r="AHA28">
        <v>154.40847980000001</v>
      </c>
      <c r="AHB28">
        <v>157.1474035</v>
      </c>
      <c r="AHC28">
        <v>156.90268219999999</v>
      </c>
      <c r="AHD28">
        <v>155.17472910000001</v>
      </c>
      <c r="AHE28">
        <v>155.84246769999999</v>
      </c>
      <c r="AHF28">
        <v>155.26811499999999</v>
      </c>
      <c r="AHG28">
        <v>155.73939050000001</v>
      </c>
      <c r="AHH28">
        <v>155.54647249999999</v>
      </c>
      <c r="AHI28">
        <v>154.4481744</v>
      </c>
      <c r="AHJ28">
        <v>154.0435482</v>
      </c>
      <c r="AHK28">
        <v>151.77523859999999</v>
      </c>
      <c r="AHL28">
        <v>148.07252800000001</v>
      </c>
      <c r="AHM28">
        <v>146.89631199999999</v>
      </c>
      <c r="AHN28">
        <v>143.04072579999999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13.05708559</v>
      </c>
      <c r="AHW28">
        <v>13.445071950000001</v>
      </c>
      <c r="AHX28">
        <v>13.42642414</v>
      </c>
      <c r="AHY28">
        <v>13.39745666</v>
      </c>
      <c r="AHZ28">
        <v>13.475968829999999</v>
      </c>
      <c r="AIA28">
        <v>13.42477266</v>
      </c>
      <c r="AIB28">
        <v>14.027860199999999</v>
      </c>
      <c r="AIC28">
        <v>14.47718925</v>
      </c>
      <c r="AID28">
        <v>13.326718619999999</v>
      </c>
      <c r="AIE28">
        <v>14.35371696</v>
      </c>
      <c r="AIF28">
        <v>14.72075444</v>
      </c>
      <c r="AIG28">
        <v>14.291994600000001</v>
      </c>
      <c r="AIH28">
        <v>13.968227730000001</v>
      </c>
      <c r="AII28">
        <v>14.27987018</v>
      </c>
      <c r="AIJ28">
        <v>14.474314290000001</v>
      </c>
      <c r="AIK28">
        <v>13.798767270000001</v>
      </c>
      <c r="AIL28">
        <v>13.643429429999999</v>
      </c>
      <c r="AIM28">
        <v>13.88441175</v>
      </c>
      <c r="AIN28">
        <v>13.94483939</v>
      </c>
      <c r="AIO28">
        <v>13.76432367</v>
      </c>
      <c r="AIP28">
        <v>13.87459015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0.36009269100000002</v>
      </c>
      <c r="AIY28">
        <v>0.69920910800000002</v>
      </c>
      <c r="AIZ28">
        <v>1.697109486</v>
      </c>
      <c r="AJA28">
        <v>1.3181432900000001</v>
      </c>
      <c r="AJB28">
        <v>1.2797507669999999</v>
      </c>
      <c r="AJC28">
        <v>1.5530955909999999</v>
      </c>
      <c r="AJD28">
        <v>1.8094317559999999</v>
      </c>
      <c r="AJE28">
        <v>1.7567298600000001</v>
      </c>
      <c r="AJF28">
        <v>2.558344457</v>
      </c>
      <c r="AJG28">
        <v>2.207848507</v>
      </c>
      <c r="AJH28">
        <v>1.6076566800000001</v>
      </c>
      <c r="AJI28">
        <v>2.3412475920000002</v>
      </c>
      <c r="AJJ28">
        <v>2.0204941459999999</v>
      </c>
      <c r="AJK28">
        <v>2.2068504020000002</v>
      </c>
      <c r="AJL28">
        <v>1.666445827</v>
      </c>
      <c r="AJM28">
        <v>1.849038365</v>
      </c>
      <c r="AJN28">
        <v>1.3463871590000001</v>
      </c>
      <c r="AJO28">
        <v>1.3071719989999999</v>
      </c>
      <c r="AJP28">
        <v>1.4806155329999999</v>
      </c>
      <c r="AJQ28">
        <v>1.232134979</v>
      </c>
      <c r="AJR28">
        <v>0.598123776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94.32326922</v>
      </c>
      <c r="AKA28">
        <v>124.78304110000001</v>
      </c>
      <c r="AKB28">
        <v>172.79946079999999</v>
      </c>
      <c r="AKC28">
        <v>216.44921729999999</v>
      </c>
      <c r="AKD28">
        <v>133.45889</v>
      </c>
      <c r="AKE28">
        <v>146.02112389999999</v>
      </c>
      <c r="AKF28">
        <v>109.6135365</v>
      </c>
      <c r="AKG28">
        <v>148.29370059999999</v>
      </c>
      <c r="AKH28">
        <v>169.06242879999999</v>
      </c>
      <c r="AKI28">
        <v>101.62620459999999</v>
      </c>
      <c r="AKJ28">
        <v>85.951448429999999</v>
      </c>
      <c r="AKK28">
        <v>171.21195180000001</v>
      </c>
      <c r="AKL28">
        <v>182.9936458</v>
      </c>
      <c r="AKM28">
        <v>92.712088230000006</v>
      </c>
      <c r="AKN28">
        <v>151.95762020000001</v>
      </c>
      <c r="AKO28">
        <v>150.03179040000001</v>
      </c>
      <c r="AKP28">
        <v>117.155244</v>
      </c>
      <c r="AKQ28">
        <v>192.7924783</v>
      </c>
      <c r="AKR28">
        <v>72.917264599999996</v>
      </c>
      <c r="AKS28">
        <v>168.636957</v>
      </c>
      <c r="AKT28">
        <v>156.4877716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124.07506069999999</v>
      </c>
      <c r="AME28">
        <v>121.1288047</v>
      </c>
      <c r="AMF28">
        <v>118.82503920000001</v>
      </c>
      <c r="AMG28">
        <v>116.69255099999999</v>
      </c>
      <c r="AMH28">
        <v>114.0404322</v>
      </c>
      <c r="AMI28">
        <v>110.0598253</v>
      </c>
      <c r="AMJ28">
        <v>106.7902148</v>
      </c>
      <c r="AMK28">
        <v>104.9843596</v>
      </c>
      <c r="AML28">
        <v>102.8312363</v>
      </c>
      <c r="AMM28">
        <v>100.8901405</v>
      </c>
      <c r="AMN28">
        <v>97.837893800000003</v>
      </c>
      <c r="AMO28">
        <v>96.588861829999999</v>
      </c>
      <c r="AMP28">
        <v>94.900901140000002</v>
      </c>
      <c r="AMQ28">
        <v>94.165783719999993</v>
      </c>
      <c r="AMR28">
        <v>92.483800889999998</v>
      </c>
      <c r="AMS28">
        <v>90.525680399999999</v>
      </c>
      <c r="AMT28">
        <v>87.936620610000006</v>
      </c>
      <c r="AMU28">
        <v>84.635779009999993</v>
      </c>
      <c r="AMV28">
        <v>82.305291659999995</v>
      </c>
      <c r="AMW28">
        <v>79.777339060000003</v>
      </c>
      <c r="AMX28">
        <v>77.876740499999997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330.25192329999999</v>
      </c>
      <c r="ANG28">
        <v>202.7185666</v>
      </c>
      <c r="ANH28">
        <v>406.77930309999999</v>
      </c>
      <c r="ANI28">
        <v>293.6947629</v>
      </c>
      <c r="ANJ28">
        <v>222.94493629999999</v>
      </c>
      <c r="ANK28">
        <v>283.45360899999997</v>
      </c>
      <c r="ANL28">
        <v>328.4881565</v>
      </c>
      <c r="ANM28">
        <v>212.16782140000001</v>
      </c>
      <c r="ANN28">
        <v>178.56533909999999</v>
      </c>
      <c r="ANO28">
        <v>273.49737859999999</v>
      </c>
      <c r="ANP28">
        <v>311.99213270000001</v>
      </c>
      <c r="ANQ28">
        <v>194.86469679999999</v>
      </c>
      <c r="ANR28">
        <v>188.36105019999999</v>
      </c>
      <c r="ANS28">
        <v>255.97414359999999</v>
      </c>
      <c r="ANT28">
        <v>175.35889270000001</v>
      </c>
      <c r="ANU28">
        <v>205.3885123</v>
      </c>
      <c r="ANV28">
        <v>186.944129</v>
      </c>
      <c r="ANW28">
        <v>223.30771519999999</v>
      </c>
      <c r="ANX28">
        <v>172.35494600000001</v>
      </c>
      <c r="ANY28">
        <v>159.2557147</v>
      </c>
      <c r="ANZ28">
        <v>155.22270599999999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126.489943</v>
      </c>
      <c r="AOI28">
        <v>130.05807909999999</v>
      </c>
      <c r="AOJ28">
        <v>134.52368659999999</v>
      </c>
      <c r="AOK28">
        <v>136.795896</v>
      </c>
      <c r="AOL28">
        <v>138.78475080000001</v>
      </c>
      <c r="AOM28">
        <v>140.93547559999999</v>
      </c>
      <c r="AON28">
        <v>141.10542770000001</v>
      </c>
      <c r="AOO28">
        <v>141.1796617</v>
      </c>
      <c r="AOP28">
        <v>140.5074276</v>
      </c>
      <c r="AOQ28">
        <v>141.9173777</v>
      </c>
      <c r="AOR28">
        <v>140.19245459999999</v>
      </c>
      <c r="AOS28">
        <v>139.76673869999999</v>
      </c>
      <c r="AOT28">
        <v>139.4215322</v>
      </c>
      <c r="AOU28">
        <v>137.81924570000001</v>
      </c>
      <c r="AOV28">
        <v>136.63099500000001</v>
      </c>
      <c r="AOW28">
        <v>134.48939319999999</v>
      </c>
      <c r="AOX28">
        <v>132.79627310000001</v>
      </c>
      <c r="AOY28">
        <v>130.71107240000001</v>
      </c>
      <c r="AOZ28">
        <v>128.39091909999999</v>
      </c>
      <c r="APA28">
        <v>126.6393625</v>
      </c>
      <c r="APB28">
        <v>124.42137630000001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963.36129419999997</v>
      </c>
      <c r="APK28">
        <v>811.24345019999998</v>
      </c>
      <c r="APL28">
        <v>971.06372999999996</v>
      </c>
      <c r="APM28">
        <v>1064.0314530000001</v>
      </c>
      <c r="APN28">
        <v>984.82327450000003</v>
      </c>
      <c r="APO28">
        <v>946.65434130000006</v>
      </c>
      <c r="APP28">
        <v>1144.8048409999999</v>
      </c>
      <c r="APQ28">
        <v>1236.61193</v>
      </c>
      <c r="APR28">
        <v>1273.6645799999999</v>
      </c>
      <c r="APS28">
        <v>980.0698605</v>
      </c>
      <c r="APT28">
        <v>1186.06331</v>
      </c>
      <c r="APU28">
        <v>1062.0985700000001</v>
      </c>
      <c r="APV28">
        <v>894.89000650000003</v>
      </c>
      <c r="APW28">
        <v>1137.379011</v>
      </c>
      <c r="APX28">
        <v>1152.557939</v>
      </c>
      <c r="APY28">
        <v>1149.0437959999999</v>
      </c>
      <c r="APZ28">
        <v>1079.2311480000001</v>
      </c>
      <c r="AQA28">
        <v>1051.450439</v>
      </c>
      <c r="AQB28">
        <v>1116.079602</v>
      </c>
      <c r="AQC28">
        <v>1098.0670299999999</v>
      </c>
      <c r="AQD28">
        <v>998.47066259999997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107.7495914</v>
      </c>
      <c r="ARO28">
        <v>105.5189968</v>
      </c>
      <c r="ARP28">
        <v>102.36226139999999</v>
      </c>
      <c r="ARQ28">
        <v>99.380836290000005</v>
      </c>
      <c r="ARR28">
        <v>96.373990250000006</v>
      </c>
      <c r="ARS28">
        <v>93.806756429999993</v>
      </c>
      <c r="ART28">
        <v>90.640681439999994</v>
      </c>
      <c r="ARU28">
        <v>88.47323111</v>
      </c>
      <c r="ARV28">
        <v>85.816548650000001</v>
      </c>
      <c r="ARW28">
        <v>83.752796090000004</v>
      </c>
      <c r="ARX28">
        <v>81.09716023</v>
      </c>
      <c r="ARY28">
        <v>79.081957720000005</v>
      </c>
      <c r="ARZ28">
        <v>77.159656949999999</v>
      </c>
      <c r="ASA28">
        <v>75.256435710000005</v>
      </c>
      <c r="ASB28">
        <v>73.340152750000001</v>
      </c>
      <c r="ASC28">
        <v>71.39055716</v>
      </c>
      <c r="ASD28">
        <v>69.200990270000005</v>
      </c>
      <c r="ASE28">
        <v>66.986676610000004</v>
      </c>
      <c r="ASF28">
        <v>65.607072680000002</v>
      </c>
      <c r="ASG28">
        <v>64.099692329999996</v>
      </c>
      <c r="ASH28">
        <v>62.526525499999998</v>
      </c>
    </row>
    <row r="29" spans="1:1178" x14ac:dyDescent="0.25">
      <c r="C29">
        <v>0</v>
      </c>
      <c r="D29">
        <v>0</v>
      </c>
      <c r="E29">
        <v>0</v>
      </c>
      <c r="F29">
        <v>260</v>
      </c>
      <c r="G29">
        <v>281</v>
      </c>
      <c r="H29">
        <v>269</v>
      </c>
      <c r="I29">
        <v>239</v>
      </c>
      <c r="J29">
        <v>314</v>
      </c>
      <c r="K29">
        <v>281</v>
      </c>
      <c r="L29">
        <v>289</v>
      </c>
      <c r="M29">
        <v>283</v>
      </c>
      <c r="N29">
        <v>287</v>
      </c>
      <c r="O29">
        <v>309</v>
      </c>
      <c r="P29">
        <v>337</v>
      </c>
      <c r="Q29">
        <v>331</v>
      </c>
      <c r="R29">
        <v>328</v>
      </c>
      <c r="S29">
        <v>320</v>
      </c>
      <c r="T29">
        <v>323</v>
      </c>
      <c r="U29">
        <v>367</v>
      </c>
      <c r="V29">
        <v>327</v>
      </c>
      <c r="W29">
        <v>311</v>
      </c>
      <c r="X29">
        <v>346</v>
      </c>
      <c r="Y29">
        <v>301</v>
      </c>
      <c r="Z29">
        <v>346</v>
      </c>
      <c r="AA29">
        <v>318</v>
      </c>
      <c r="AB29">
        <v>304</v>
      </c>
      <c r="AC29">
        <v>301</v>
      </c>
      <c r="AD29">
        <v>301</v>
      </c>
      <c r="AE29">
        <v>0</v>
      </c>
      <c r="AF29">
        <v>0</v>
      </c>
      <c r="AG29">
        <v>0</v>
      </c>
      <c r="AH29">
        <v>61</v>
      </c>
      <c r="AI29">
        <v>71</v>
      </c>
      <c r="AJ29">
        <v>78</v>
      </c>
      <c r="AK29">
        <v>77</v>
      </c>
      <c r="AL29">
        <v>97</v>
      </c>
      <c r="AM29">
        <v>90</v>
      </c>
      <c r="AN29">
        <v>90</v>
      </c>
      <c r="AO29">
        <v>93</v>
      </c>
      <c r="AP29">
        <v>115</v>
      </c>
      <c r="AQ29">
        <v>93</v>
      </c>
      <c r="AR29">
        <v>104</v>
      </c>
      <c r="AS29">
        <v>114</v>
      </c>
      <c r="AT29">
        <v>107</v>
      </c>
      <c r="AU29">
        <v>114</v>
      </c>
      <c r="AV29">
        <v>145</v>
      </c>
      <c r="AW29">
        <v>127</v>
      </c>
      <c r="AX29">
        <v>135</v>
      </c>
      <c r="AY29">
        <v>139</v>
      </c>
      <c r="AZ29">
        <v>151</v>
      </c>
      <c r="BA29">
        <v>161</v>
      </c>
      <c r="BB29">
        <v>150</v>
      </c>
      <c r="BC29">
        <v>145</v>
      </c>
      <c r="BD29">
        <v>175</v>
      </c>
      <c r="BE29">
        <v>191</v>
      </c>
      <c r="BF29">
        <v>175</v>
      </c>
      <c r="BG29">
        <v>0</v>
      </c>
      <c r="BH29">
        <v>0</v>
      </c>
      <c r="BI29">
        <v>0</v>
      </c>
      <c r="BJ29">
        <v>99</v>
      </c>
      <c r="BK29">
        <v>95</v>
      </c>
      <c r="BL29">
        <v>89</v>
      </c>
      <c r="BM29">
        <v>98</v>
      </c>
      <c r="BN29">
        <v>109</v>
      </c>
      <c r="BO29">
        <v>101</v>
      </c>
      <c r="BP29">
        <v>107</v>
      </c>
      <c r="BQ29">
        <v>110</v>
      </c>
      <c r="BR29">
        <v>120</v>
      </c>
      <c r="BS29">
        <v>116</v>
      </c>
      <c r="BT29">
        <v>123</v>
      </c>
      <c r="BU29">
        <v>113</v>
      </c>
      <c r="BV29">
        <v>133</v>
      </c>
      <c r="BW29">
        <v>128</v>
      </c>
      <c r="BX29">
        <v>125</v>
      </c>
      <c r="BY29">
        <v>106</v>
      </c>
      <c r="BZ29">
        <v>125</v>
      </c>
      <c r="CA29">
        <v>120</v>
      </c>
      <c r="CB29">
        <v>117</v>
      </c>
      <c r="CC29">
        <v>126</v>
      </c>
      <c r="CD29">
        <v>140</v>
      </c>
      <c r="CE29">
        <v>141</v>
      </c>
      <c r="CF29">
        <v>134</v>
      </c>
      <c r="CG29">
        <v>136</v>
      </c>
      <c r="CH29">
        <v>132</v>
      </c>
      <c r="CI29">
        <v>0</v>
      </c>
      <c r="CJ29">
        <v>0</v>
      </c>
      <c r="CK29">
        <v>0</v>
      </c>
      <c r="CL29">
        <v>32</v>
      </c>
      <c r="CM29">
        <v>26</v>
      </c>
      <c r="CN29">
        <v>25</v>
      </c>
      <c r="CO29">
        <v>36</v>
      </c>
      <c r="CP29">
        <v>34</v>
      </c>
      <c r="CQ29">
        <v>32</v>
      </c>
      <c r="CR29">
        <v>29</v>
      </c>
      <c r="CS29">
        <v>22</v>
      </c>
      <c r="CT29">
        <v>24</v>
      </c>
      <c r="CU29">
        <v>34</v>
      </c>
      <c r="CV29">
        <v>26</v>
      </c>
      <c r="CW29">
        <v>29</v>
      </c>
      <c r="CX29">
        <v>40</v>
      </c>
      <c r="CY29">
        <v>28</v>
      </c>
      <c r="CZ29">
        <v>32</v>
      </c>
      <c r="DA29">
        <v>29</v>
      </c>
      <c r="DB29">
        <v>45</v>
      </c>
      <c r="DC29">
        <v>42</v>
      </c>
      <c r="DD29">
        <v>29</v>
      </c>
      <c r="DE29">
        <v>22</v>
      </c>
      <c r="DF29">
        <v>23</v>
      </c>
      <c r="DG29">
        <v>32</v>
      </c>
      <c r="DH29">
        <v>31</v>
      </c>
      <c r="DI29">
        <v>31</v>
      </c>
      <c r="DJ29">
        <v>35</v>
      </c>
      <c r="DK29">
        <v>0</v>
      </c>
      <c r="DL29">
        <v>0</v>
      </c>
      <c r="DM29">
        <v>0</v>
      </c>
      <c r="DN29">
        <v>1</v>
      </c>
      <c r="DO29">
        <v>3</v>
      </c>
      <c r="DP29">
        <v>2</v>
      </c>
      <c r="DQ29">
        <v>0</v>
      </c>
      <c r="DR29">
        <v>5</v>
      </c>
      <c r="DS29">
        <v>1</v>
      </c>
      <c r="DT29">
        <v>7</v>
      </c>
      <c r="DU29">
        <v>5</v>
      </c>
      <c r="DV29">
        <v>2</v>
      </c>
      <c r="DW29">
        <v>5</v>
      </c>
      <c r="DX29">
        <v>6</v>
      </c>
      <c r="DY29">
        <v>6</v>
      </c>
      <c r="DZ29">
        <v>6</v>
      </c>
      <c r="EA29">
        <v>5</v>
      </c>
      <c r="EB29">
        <v>6</v>
      </c>
      <c r="EC29">
        <v>11</v>
      </c>
      <c r="ED29">
        <v>8</v>
      </c>
      <c r="EE29">
        <v>8</v>
      </c>
      <c r="EF29">
        <v>12</v>
      </c>
      <c r="EG29">
        <v>13</v>
      </c>
      <c r="EH29">
        <v>6</v>
      </c>
      <c r="EI29">
        <v>13</v>
      </c>
      <c r="EJ29">
        <v>12</v>
      </c>
      <c r="EK29">
        <v>9</v>
      </c>
      <c r="EL29">
        <v>12</v>
      </c>
      <c r="EM29">
        <v>0</v>
      </c>
      <c r="EN29">
        <v>0</v>
      </c>
      <c r="EO29">
        <v>0</v>
      </c>
      <c r="EP29">
        <v>10</v>
      </c>
      <c r="EQ29">
        <v>20</v>
      </c>
      <c r="ER29">
        <v>15</v>
      </c>
      <c r="ES29">
        <v>10</v>
      </c>
      <c r="ET29">
        <v>0</v>
      </c>
      <c r="EU29">
        <v>10</v>
      </c>
      <c r="EV29">
        <v>20</v>
      </c>
      <c r="EW29">
        <v>10</v>
      </c>
      <c r="EX29">
        <v>30</v>
      </c>
      <c r="EY29">
        <v>10</v>
      </c>
      <c r="EZ29">
        <v>40</v>
      </c>
      <c r="FA29">
        <v>5</v>
      </c>
      <c r="FB29">
        <v>20</v>
      </c>
      <c r="FC29">
        <v>45</v>
      </c>
      <c r="FD29">
        <v>25</v>
      </c>
      <c r="FE29">
        <v>25</v>
      </c>
      <c r="FF29">
        <v>50</v>
      </c>
      <c r="FG29">
        <v>45</v>
      </c>
      <c r="FH29">
        <v>25</v>
      </c>
      <c r="FI29">
        <v>55</v>
      </c>
      <c r="FJ29">
        <v>45</v>
      </c>
      <c r="FK29">
        <v>50</v>
      </c>
      <c r="FL29">
        <v>60</v>
      </c>
      <c r="FM29">
        <v>50</v>
      </c>
      <c r="FN29">
        <v>65</v>
      </c>
      <c r="FO29">
        <v>0</v>
      </c>
      <c r="FP29">
        <v>0</v>
      </c>
      <c r="FQ29">
        <v>5622</v>
      </c>
      <c r="FR29">
        <v>5887</v>
      </c>
      <c r="FS29">
        <v>6165</v>
      </c>
      <c r="FT29">
        <v>6358</v>
      </c>
      <c r="FU29">
        <v>6591</v>
      </c>
      <c r="FV29">
        <v>6805</v>
      </c>
      <c r="FW29">
        <v>7032</v>
      </c>
      <c r="FX29">
        <v>7157</v>
      </c>
      <c r="FY29">
        <v>7344</v>
      </c>
      <c r="FZ29">
        <v>7505</v>
      </c>
      <c r="GA29">
        <v>7652</v>
      </c>
      <c r="GB29">
        <v>7824</v>
      </c>
      <c r="GC29">
        <v>7907</v>
      </c>
      <c r="GD29">
        <v>8031</v>
      </c>
      <c r="GE29">
        <v>8147</v>
      </c>
      <c r="GF29">
        <v>8219</v>
      </c>
      <c r="GG29">
        <v>8351</v>
      </c>
      <c r="GH29">
        <v>8375</v>
      </c>
      <c r="GI29">
        <v>8409</v>
      </c>
      <c r="GJ29">
        <v>8466</v>
      </c>
      <c r="GK29">
        <v>8574</v>
      </c>
      <c r="GL29">
        <v>8663</v>
      </c>
      <c r="GM29">
        <v>8728</v>
      </c>
      <c r="GN29">
        <v>8758</v>
      </c>
      <c r="GO29">
        <v>8822</v>
      </c>
      <c r="GP29">
        <v>8891</v>
      </c>
      <c r="GQ29">
        <v>0</v>
      </c>
      <c r="GR29">
        <v>0</v>
      </c>
      <c r="GS29">
        <v>737</v>
      </c>
      <c r="GT29">
        <v>793</v>
      </c>
      <c r="GU29">
        <v>868</v>
      </c>
      <c r="GV29">
        <v>962</v>
      </c>
      <c r="GW29">
        <v>1016</v>
      </c>
      <c r="GX29">
        <v>1075</v>
      </c>
      <c r="GY29">
        <v>1127</v>
      </c>
      <c r="GZ29">
        <v>1205</v>
      </c>
      <c r="HA29">
        <v>1261</v>
      </c>
      <c r="HB29">
        <v>1348</v>
      </c>
      <c r="HC29">
        <v>1427</v>
      </c>
      <c r="HD29">
        <v>1496</v>
      </c>
      <c r="HE29">
        <v>1566</v>
      </c>
      <c r="HF29">
        <v>1631</v>
      </c>
      <c r="HG29">
        <v>1684</v>
      </c>
      <c r="HH29">
        <v>1731</v>
      </c>
      <c r="HI29">
        <v>1772</v>
      </c>
      <c r="HJ29">
        <v>1818</v>
      </c>
      <c r="HK29">
        <v>1883</v>
      </c>
      <c r="HL29">
        <v>1941</v>
      </c>
      <c r="HM29">
        <v>1966</v>
      </c>
      <c r="HN29">
        <v>2007</v>
      </c>
      <c r="HO29">
        <v>2034</v>
      </c>
      <c r="HP29">
        <v>2073</v>
      </c>
      <c r="HQ29">
        <v>2111</v>
      </c>
      <c r="HR29">
        <v>2135</v>
      </c>
      <c r="HS29">
        <v>0</v>
      </c>
      <c r="HT29">
        <v>0</v>
      </c>
      <c r="HU29">
        <v>61</v>
      </c>
      <c r="HV29">
        <v>71</v>
      </c>
      <c r="HW29">
        <v>74</v>
      </c>
      <c r="HX29">
        <v>77</v>
      </c>
      <c r="HY29">
        <v>83</v>
      </c>
      <c r="HZ29">
        <v>94</v>
      </c>
      <c r="IA29">
        <v>92</v>
      </c>
      <c r="IB29">
        <v>91</v>
      </c>
      <c r="IC29">
        <v>88</v>
      </c>
      <c r="ID29">
        <v>94</v>
      </c>
      <c r="IE29">
        <v>92</v>
      </c>
      <c r="IF29">
        <v>98</v>
      </c>
      <c r="IG29">
        <v>100</v>
      </c>
      <c r="IH29">
        <v>108</v>
      </c>
      <c r="II29">
        <v>124</v>
      </c>
      <c r="IJ29">
        <v>133</v>
      </c>
      <c r="IK29">
        <v>136</v>
      </c>
      <c r="IL29">
        <v>137</v>
      </c>
      <c r="IM29">
        <v>142</v>
      </c>
      <c r="IN29">
        <v>143</v>
      </c>
      <c r="IO29">
        <v>144</v>
      </c>
      <c r="IP29">
        <v>151</v>
      </c>
      <c r="IQ29">
        <v>153</v>
      </c>
      <c r="IR29">
        <v>153</v>
      </c>
      <c r="IS29">
        <v>152</v>
      </c>
      <c r="IT29">
        <v>140</v>
      </c>
      <c r="IU29">
        <v>0</v>
      </c>
      <c r="IV29">
        <v>0</v>
      </c>
      <c r="IW29">
        <v>7</v>
      </c>
      <c r="IX29">
        <v>4</v>
      </c>
      <c r="IY29">
        <v>7</v>
      </c>
      <c r="IZ29">
        <v>5</v>
      </c>
      <c r="JA29">
        <v>2</v>
      </c>
      <c r="JB29">
        <v>2</v>
      </c>
      <c r="JC29">
        <v>0</v>
      </c>
      <c r="JD29">
        <v>3</v>
      </c>
      <c r="JE29">
        <v>7</v>
      </c>
      <c r="JF29">
        <v>7</v>
      </c>
      <c r="JG29">
        <v>6</v>
      </c>
      <c r="JH29">
        <v>3</v>
      </c>
      <c r="JI29">
        <v>4</v>
      </c>
      <c r="JJ29">
        <v>9</v>
      </c>
      <c r="JK29">
        <v>8</v>
      </c>
      <c r="JL29">
        <v>6</v>
      </c>
      <c r="JM29">
        <v>8</v>
      </c>
      <c r="JN29">
        <v>4</v>
      </c>
      <c r="JO29">
        <v>5</v>
      </c>
      <c r="JP29">
        <v>6</v>
      </c>
      <c r="JQ29">
        <v>7</v>
      </c>
      <c r="JR29">
        <v>7</v>
      </c>
      <c r="JS29">
        <v>6</v>
      </c>
      <c r="JT29">
        <v>11</v>
      </c>
      <c r="JU29">
        <v>11</v>
      </c>
      <c r="JV29">
        <v>11</v>
      </c>
      <c r="JW29">
        <v>0</v>
      </c>
      <c r="JX29">
        <v>0</v>
      </c>
      <c r="JY29">
        <v>0</v>
      </c>
      <c r="JZ29">
        <v>6</v>
      </c>
      <c r="KA29">
        <v>12</v>
      </c>
      <c r="KB29">
        <v>20</v>
      </c>
      <c r="KC29">
        <v>31</v>
      </c>
      <c r="KD29">
        <v>36</v>
      </c>
      <c r="KE29">
        <v>44</v>
      </c>
      <c r="KF29">
        <v>54</v>
      </c>
      <c r="KG29">
        <v>61</v>
      </c>
      <c r="KH29">
        <v>68</v>
      </c>
      <c r="KI29">
        <v>83</v>
      </c>
      <c r="KJ29">
        <v>99</v>
      </c>
      <c r="KK29">
        <v>112</v>
      </c>
      <c r="KL29">
        <v>122</v>
      </c>
      <c r="KM29">
        <v>137</v>
      </c>
      <c r="KN29">
        <v>151</v>
      </c>
      <c r="KO29">
        <v>163</v>
      </c>
      <c r="KP29">
        <v>183</v>
      </c>
      <c r="KQ29">
        <v>203</v>
      </c>
      <c r="KR29">
        <v>220</v>
      </c>
      <c r="KS29">
        <v>239</v>
      </c>
      <c r="KT29">
        <v>249</v>
      </c>
      <c r="KU29">
        <v>266</v>
      </c>
      <c r="KV29">
        <v>283</v>
      </c>
      <c r="KW29">
        <v>309</v>
      </c>
      <c r="KX29">
        <v>338</v>
      </c>
      <c r="KY29">
        <v>0</v>
      </c>
      <c r="KZ29">
        <v>0</v>
      </c>
      <c r="LA29">
        <v>0</v>
      </c>
      <c r="LB29">
        <v>157</v>
      </c>
      <c r="LC29">
        <v>309</v>
      </c>
      <c r="LD29">
        <v>459</v>
      </c>
      <c r="LE29">
        <v>610</v>
      </c>
      <c r="LF29">
        <v>761</v>
      </c>
      <c r="LG29">
        <v>904</v>
      </c>
      <c r="LH29">
        <v>1044</v>
      </c>
      <c r="LI29">
        <v>1183</v>
      </c>
      <c r="LJ29">
        <v>1311</v>
      </c>
      <c r="LK29">
        <v>1449</v>
      </c>
      <c r="LL29">
        <v>1591</v>
      </c>
      <c r="LM29">
        <v>1724</v>
      </c>
      <c r="LN29">
        <v>1867</v>
      </c>
      <c r="LO29">
        <v>1978</v>
      </c>
      <c r="LP29">
        <v>2084</v>
      </c>
      <c r="LQ29">
        <v>2195</v>
      </c>
      <c r="LR29">
        <v>2298</v>
      </c>
      <c r="LS29">
        <v>2404</v>
      </c>
      <c r="LT29">
        <v>2500</v>
      </c>
      <c r="LU29">
        <v>2604</v>
      </c>
      <c r="LV29">
        <v>2701</v>
      </c>
      <c r="LW29">
        <v>2797</v>
      </c>
      <c r="LX29">
        <v>2898</v>
      </c>
      <c r="LY29">
        <v>2995</v>
      </c>
      <c r="LZ29">
        <v>3079</v>
      </c>
      <c r="MA29">
        <v>0</v>
      </c>
      <c r="MB29">
        <v>0</v>
      </c>
      <c r="MC29">
        <v>1489</v>
      </c>
      <c r="MD29">
        <v>1554</v>
      </c>
      <c r="ME29">
        <v>1626</v>
      </c>
      <c r="MF29">
        <v>1694</v>
      </c>
      <c r="MG29">
        <v>1763</v>
      </c>
      <c r="MH29">
        <v>1815</v>
      </c>
      <c r="MI29">
        <v>1880</v>
      </c>
      <c r="MJ29">
        <v>1927</v>
      </c>
      <c r="MK29">
        <v>1992</v>
      </c>
      <c r="ML29">
        <v>2082</v>
      </c>
      <c r="MM29">
        <v>2156</v>
      </c>
      <c r="MN29">
        <v>2212</v>
      </c>
      <c r="MO29">
        <v>2255</v>
      </c>
      <c r="MP29">
        <v>2328</v>
      </c>
      <c r="MQ29">
        <v>2363</v>
      </c>
      <c r="MR29">
        <v>2452</v>
      </c>
      <c r="MS29">
        <v>2511</v>
      </c>
      <c r="MT29">
        <v>2564</v>
      </c>
      <c r="MU29">
        <v>2622</v>
      </c>
      <c r="MV29">
        <v>2703</v>
      </c>
      <c r="MW29">
        <v>2763</v>
      </c>
      <c r="MX29">
        <v>2818</v>
      </c>
      <c r="MY29">
        <v>2870</v>
      </c>
      <c r="MZ29">
        <v>2938</v>
      </c>
      <c r="NA29">
        <v>2984</v>
      </c>
      <c r="NB29">
        <v>3011</v>
      </c>
      <c r="NC29">
        <v>0</v>
      </c>
      <c r="ND29">
        <v>0</v>
      </c>
      <c r="NE29">
        <v>0</v>
      </c>
      <c r="NF29">
        <v>41</v>
      </c>
      <c r="NG29">
        <v>85</v>
      </c>
      <c r="NH29">
        <v>119</v>
      </c>
      <c r="NI29">
        <v>163</v>
      </c>
      <c r="NJ29">
        <v>205</v>
      </c>
      <c r="NK29">
        <v>249</v>
      </c>
      <c r="NL29">
        <v>301</v>
      </c>
      <c r="NM29">
        <v>352</v>
      </c>
      <c r="NN29">
        <v>397</v>
      </c>
      <c r="NO29">
        <v>441</v>
      </c>
      <c r="NP29">
        <v>487</v>
      </c>
      <c r="NQ29">
        <v>540</v>
      </c>
      <c r="NR29">
        <v>598</v>
      </c>
      <c r="NS29">
        <v>656</v>
      </c>
      <c r="NT29">
        <v>695</v>
      </c>
      <c r="NU29">
        <v>757</v>
      </c>
      <c r="NV29">
        <v>825</v>
      </c>
      <c r="NW29">
        <v>896</v>
      </c>
      <c r="NX29">
        <v>955</v>
      </c>
      <c r="NY29">
        <v>1031</v>
      </c>
      <c r="NZ29">
        <v>1110</v>
      </c>
      <c r="OA29">
        <v>1183</v>
      </c>
      <c r="OB29">
        <v>1262</v>
      </c>
      <c r="OC29">
        <v>1340</v>
      </c>
      <c r="OD29">
        <v>1419</v>
      </c>
      <c r="OE29">
        <v>0</v>
      </c>
      <c r="OF29">
        <v>0</v>
      </c>
      <c r="OG29">
        <v>2108</v>
      </c>
      <c r="OH29">
        <v>2243</v>
      </c>
      <c r="OI29">
        <v>2443</v>
      </c>
      <c r="OJ29">
        <v>2619</v>
      </c>
      <c r="OK29">
        <v>2770</v>
      </c>
      <c r="OL29">
        <v>2893</v>
      </c>
      <c r="OM29">
        <v>3068</v>
      </c>
      <c r="ON29">
        <v>3216</v>
      </c>
      <c r="OO29">
        <v>3345</v>
      </c>
      <c r="OP29">
        <v>3487</v>
      </c>
      <c r="OQ29">
        <v>3640</v>
      </c>
      <c r="OR29">
        <v>3747</v>
      </c>
      <c r="OS29">
        <v>3865</v>
      </c>
      <c r="OT29">
        <v>3952</v>
      </c>
      <c r="OU29">
        <v>4050</v>
      </c>
      <c r="OV29">
        <v>4172</v>
      </c>
      <c r="OW29">
        <v>4299</v>
      </c>
      <c r="OX29">
        <v>4374</v>
      </c>
      <c r="OY29">
        <v>4451</v>
      </c>
      <c r="OZ29">
        <v>4544</v>
      </c>
      <c r="PA29">
        <v>4602</v>
      </c>
      <c r="PB29">
        <v>4664</v>
      </c>
      <c r="PC29">
        <v>4732</v>
      </c>
      <c r="PD29">
        <v>4812</v>
      </c>
      <c r="PE29">
        <v>4840</v>
      </c>
      <c r="PF29">
        <v>4838</v>
      </c>
      <c r="PG29">
        <v>0</v>
      </c>
      <c r="PH29">
        <v>0</v>
      </c>
      <c r="PI29">
        <v>0</v>
      </c>
      <c r="PJ29">
        <v>62</v>
      </c>
      <c r="PK29">
        <v>117</v>
      </c>
      <c r="PL29">
        <v>181</v>
      </c>
      <c r="PM29">
        <v>260</v>
      </c>
      <c r="PN29">
        <v>323</v>
      </c>
      <c r="PO29">
        <v>417</v>
      </c>
      <c r="PP29">
        <v>513</v>
      </c>
      <c r="PQ29">
        <v>594</v>
      </c>
      <c r="PR29">
        <v>679</v>
      </c>
      <c r="PS29">
        <v>776</v>
      </c>
      <c r="PT29">
        <v>885</v>
      </c>
      <c r="PU29">
        <v>995</v>
      </c>
      <c r="PV29">
        <v>1112</v>
      </c>
      <c r="PW29">
        <v>1231</v>
      </c>
      <c r="PX29">
        <v>1346</v>
      </c>
      <c r="PY29">
        <v>1466</v>
      </c>
      <c r="PZ29">
        <v>1610</v>
      </c>
      <c r="QA29">
        <v>1740</v>
      </c>
      <c r="QB29">
        <v>1884</v>
      </c>
      <c r="QC29">
        <v>2030</v>
      </c>
      <c r="QD29">
        <v>2177</v>
      </c>
      <c r="QE29">
        <v>2334</v>
      </c>
      <c r="QF29">
        <v>2474</v>
      </c>
      <c r="QG29">
        <v>2633</v>
      </c>
      <c r="QH29">
        <v>2814</v>
      </c>
      <c r="QI29">
        <v>0</v>
      </c>
      <c r="QJ29">
        <v>0</v>
      </c>
      <c r="QK29">
        <v>7494</v>
      </c>
      <c r="QL29">
        <v>7836</v>
      </c>
      <c r="QM29">
        <v>8163</v>
      </c>
      <c r="QN29">
        <v>8444</v>
      </c>
      <c r="QO29">
        <v>8598</v>
      </c>
      <c r="QP29">
        <v>8717</v>
      </c>
      <c r="QQ29">
        <v>8848</v>
      </c>
      <c r="QR29">
        <v>8980</v>
      </c>
      <c r="QS29">
        <v>9065</v>
      </c>
      <c r="QT29">
        <v>9114</v>
      </c>
      <c r="QU29">
        <v>9222</v>
      </c>
      <c r="QV29">
        <v>9248</v>
      </c>
      <c r="QW29">
        <v>9273</v>
      </c>
      <c r="QX29">
        <v>9324</v>
      </c>
      <c r="QY29">
        <v>9405</v>
      </c>
      <c r="QZ29">
        <v>9404</v>
      </c>
      <c r="RA29">
        <v>9430</v>
      </c>
      <c r="RB29">
        <v>9440</v>
      </c>
      <c r="RC29">
        <v>9475</v>
      </c>
      <c r="RD29">
        <v>9571</v>
      </c>
      <c r="RE29">
        <v>9681</v>
      </c>
      <c r="RF29">
        <v>9655</v>
      </c>
      <c r="RG29">
        <v>9602</v>
      </c>
      <c r="RH29">
        <v>9747</v>
      </c>
      <c r="RI29">
        <v>9659</v>
      </c>
      <c r="RJ29">
        <v>9714</v>
      </c>
      <c r="RK29">
        <v>0</v>
      </c>
      <c r="RL29">
        <v>0</v>
      </c>
      <c r="RM29">
        <v>8400</v>
      </c>
      <c r="RN29">
        <v>8295</v>
      </c>
      <c r="RO29">
        <v>8199</v>
      </c>
      <c r="RP29">
        <v>8120</v>
      </c>
      <c r="RQ29">
        <v>8075</v>
      </c>
      <c r="RR29">
        <v>8082</v>
      </c>
      <c r="RS29">
        <v>8076</v>
      </c>
      <c r="RT29">
        <v>8079</v>
      </c>
      <c r="RU29">
        <v>8072</v>
      </c>
      <c r="RV29">
        <v>8095</v>
      </c>
      <c r="RW29">
        <v>8108</v>
      </c>
      <c r="RX29">
        <v>8133</v>
      </c>
      <c r="RY29">
        <v>8149</v>
      </c>
      <c r="RZ29">
        <v>8155</v>
      </c>
      <c r="SA29">
        <v>8168</v>
      </c>
      <c r="SB29">
        <v>8248</v>
      </c>
      <c r="SC29">
        <v>8261</v>
      </c>
      <c r="SD29">
        <v>8279</v>
      </c>
      <c r="SE29">
        <v>8308</v>
      </c>
      <c r="SF29">
        <v>8258</v>
      </c>
      <c r="SG29">
        <v>8235</v>
      </c>
      <c r="SH29">
        <v>8254</v>
      </c>
      <c r="SI29">
        <v>8284</v>
      </c>
      <c r="SJ29">
        <v>8226</v>
      </c>
      <c r="SK29">
        <v>8295</v>
      </c>
      <c r="SL29">
        <v>8312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901158.36600000004</v>
      </c>
      <c r="SU29">
        <v>904096.1642</v>
      </c>
      <c r="SV29">
        <v>893366.28220000002</v>
      </c>
      <c r="SW29">
        <v>890008.1496</v>
      </c>
      <c r="SX29">
        <v>883028.6348</v>
      </c>
      <c r="SY29">
        <v>874101.42279999994</v>
      </c>
      <c r="SZ29">
        <v>867717.75280000002</v>
      </c>
      <c r="TA29">
        <v>851381.39450000005</v>
      </c>
      <c r="TB29">
        <v>839546.6202</v>
      </c>
      <c r="TC29">
        <v>826867.04489999998</v>
      </c>
      <c r="TD29">
        <v>809878.22569999995</v>
      </c>
      <c r="TE29">
        <v>798917.62309999997</v>
      </c>
      <c r="TF29">
        <v>777877.31869999995</v>
      </c>
      <c r="TG29">
        <v>758286.66839999997</v>
      </c>
      <c r="TH29">
        <v>741190.94940000004</v>
      </c>
      <c r="TI29">
        <v>728782.77249999996</v>
      </c>
      <c r="TJ29">
        <v>714900.67720000003</v>
      </c>
      <c r="TK29">
        <v>699286.11809999996</v>
      </c>
      <c r="TL29">
        <v>681252.14930000005</v>
      </c>
      <c r="TM29">
        <v>666243.1753</v>
      </c>
      <c r="TN29">
        <v>651897.18469999998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333691.57579999999</v>
      </c>
      <c r="TW29">
        <v>339643.62699999998</v>
      </c>
      <c r="TX29">
        <v>352573.26390000002</v>
      </c>
      <c r="TY29">
        <v>358212.05</v>
      </c>
      <c r="TZ29">
        <v>371772.93670000002</v>
      </c>
      <c r="UA29">
        <v>382097.88010000001</v>
      </c>
      <c r="UB29">
        <v>388906.3407</v>
      </c>
      <c r="UC29">
        <v>395246.43680000002</v>
      </c>
      <c r="UD29">
        <v>399662.07789999997</v>
      </c>
      <c r="UE29">
        <v>400630.34720000002</v>
      </c>
      <c r="UF29">
        <v>399817.3161</v>
      </c>
      <c r="UG29">
        <v>397366.29259999999</v>
      </c>
      <c r="UH29">
        <v>395807.44699999999</v>
      </c>
      <c r="UI29">
        <v>398018.42560000002</v>
      </c>
      <c r="UJ29">
        <v>398328.30489999999</v>
      </c>
      <c r="UK29">
        <v>391707.53110000002</v>
      </c>
      <c r="UL29">
        <v>388229.5208</v>
      </c>
      <c r="UM29">
        <v>381992.5626</v>
      </c>
      <c r="UN29">
        <v>377977.57640000002</v>
      </c>
      <c r="UO29">
        <v>373695.39189999999</v>
      </c>
      <c r="UP29">
        <v>366935.86609999998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280449.8077</v>
      </c>
      <c r="UY29">
        <v>266488.14610000001</v>
      </c>
      <c r="UZ29">
        <v>255914.11249999999</v>
      </c>
      <c r="VA29">
        <v>240269.30439999999</v>
      </c>
      <c r="VB29">
        <v>249176.02170000001</v>
      </c>
      <c r="VC29">
        <v>236771.26629999999</v>
      </c>
      <c r="VD29">
        <v>244866.8646</v>
      </c>
      <c r="VE29">
        <v>242586.55110000001</v>
      </c>
      <c r="VF29">
        <v>254362.59719999999</v>
      </c>
      <c r="VG29">
        <v>283539.7524</v>
      </c>
      <c r="VH29">
        <v>295261.40830000001</v>
      </c>
      <c r="VI29">
        <v>293127.61170000001</v>
      </c>
      <c r="VJ29">
        <v>286682.48719999997</v>
      </c>
      <c r="VK29">
        <v>288490.63270000002</v>
      </c>
      <c r="VL29">
        <v>282060.4436</v>
      </c>
      <c r="VM29">
        <v>275760.09149999998</v>
      </c>
      <c r="VN29">
        <v>280742.81160000002</v>
      </c>
      <c r="VO29">
        <v>276175.98</v>
      </c>
      <c r="VP29">
        <v>268132.01939999999</v>
      </c>
      <c r="VQ29">
        <v>258620.89569999999</v>
      </c>
      <c r="VR29">
        <v>231265.49179999999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131137.95980000001</v>
      </c>
      <c r="WA29">
        <v>0</v>
      </c>
      <c r="WB29">
        <v>185415.15669999999</v>
      </c>
      <c r="WC29">
        <v>420034.33549999999</v>
      </c>
      <c r="WD29">
        <v>407800.32569999999</v>
      </c>
      <c r="WE29">
        <v>339362.2683</v>
      </c>
      <c r="WF29">
        <v>164738.96520000001</v>
      </c>
      <c r="WG29">
        <v>213254.32389999999</v>
      </c>
      <c r="WH29">
        <v>465846.82390000002</v>
      </c>
      <c r="WI29">
        <v>402025.30650000001</v>
      </c>
      <c r="WJ29">
        <v>292736.8737</v>
      </c>
      <c r="WK29">
        <v>378947.4093</v>
      </c>
      <c r="WL29">
        <v>183955.05309999999</v>
      </c>
      <c r="WM29">
        <v>223246.42360000001</v>
      </c>
      <c r="WN29">
        <v>260092.92069999999</v>
      </c>
      <c r="WO29">
        <v>294603.63189999998</v>
      </c>
      <c r="WP29">
        <v>286022.9436</v>
      </c>
      <c r="WQ29">
        <v>238021.8671</v>
      </c>
      <c r="WR29">
        <v>423663.51740000001</v>
      </c>
      <c r="WS29">
        <v>411323.80330000003</v>
      </c>
      <c r="WT29">
        <v>399343.49839999998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24400000</v>
      </c>
      <c r="ZG29">
        <v>24500000</v>
      </c>
      <c r="ZH29">
        <v>24400000</v>
      </c>
      <c r="ZI29">
        <v>24500000</v>
      </c>
      <c r="ZJ29">
        <v>24900000</v>
      </c>
      <c r="ZK29">
        <v>25000000</v>
      </c>
      <c r="ZL29">
        <v>24900000</v>
      </c>
      <c r="ZM29">
        <v>24600000</v>
      </c>
      <c r="ZN29">
        <v>24700000</v>
      </c>
      <c r="ZO29">
        <v>24300000</v>
      </c>
      <c r="ZP29">
        <v>24500000</v>
      </c>
      <c r="ZQ29">
        <v>24400000</v>
      </c>
      <c r="ZR29">
        <v>24200000</v>
      </c>
      <c r="ZS29">
        <v>24000000</v>
      </c>
      <c r="ZT29">
        <v>24000000</v>
      </c>
      <c r="ZU29">
        <v>23800000</v>
      </c>
      <c r="ZV29">
        <v>23600000</v>
      </c>
      <c r="ZW29">
        <v>23300000</v>
      </c>
      <c r="ZX29">
        <v>23200000</v>
      </c>
      <c r="ZY29">
        <v>22900000</v>
      </c>
      <c r="ZZ29">
        <v>22400000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37300000</v>
      </c>
      <c r="ABK29">
        <v>38400000</v>
      </c>
      <c r="ABL29">
        <v>39000000</v>
      </c>
      <c r="ABM29">
        <v>39400000</v>
      </c>
      <c r="ABN29">
        <v>39900000</v>
      </c>
      <c r="ABO29">
        <v>40400000</v>
      </c>
      <c r="ABP29">
        <v>40400000</v>
      </c>
      <c r="ABQ29">
        <v>40500000</v>
      </c>
      <c r="ABR29">
        <v>40200000</v>
      </c>
      <c r="ABS29">
        <v>40000000</v>
      </c>
      <c r="ABT29">
        <v>40000000</v>
      </c>
      <c r="ABU29">
        <v>40000000</v>
      </c>
      <c r="ABV29">
        <v>39500000</v>
      </c>
      <c r="ABW29">
        <v>39000000</v>
      </c>
      <c r="ABX29">
        <v>38700000</v>
      </c>
      <c r="ABY29">
        <v>38000000</v>
      </c>
      <c r="ABZ29">
        <v>37400000</v>
      </c>
      <c r="ACA29">
        <v>36900000</v>
      </c>
      <c r="ACB29">
        <v>36400000</v>
      </c>
      <c r="ACC29">
        <v>35500000</v>
      </c>
      <c r="ACD29">
        <v>34500000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3480000</v>
      </c>
      <c r="ADO29">
        <v>3430000</v>
      </c>
      <c r="ADP29">
        <v>3380000</v>
      </c>
      <c r="ADQ29">
        <v>3310000</v>
      </c>
      <c r="ADR29">
        <v>3230000</v>
      </c>
      <c r="ADS29">
        <v>3170000</v>
      </c>
      <c r="ADT29">
        <v>3090000</v>
      </c>
      <c r="ADU29">
        <v>3010000</v>
      </c>
      <c r="ADV29">
        <v>2940000</v>
      </c>
      <c r="ADW29">
        <v>2880000</v>
      </c>
      <c r="ADX29">
        <v>2790000</v>
      </c>
      <c r="ADY29">
        <v>2720000</v>
      </c>
      <c r="ADZ29">
        <v>2640000</v>
      </c>
      <c r="AEA29">
        <v>2570000</v>
      </c>
      <c r="AEB29">
        <v>2530000</v>
      </c>
      <c r="AEC29">
        <v>2480000</v>
      </c>
      <c r="AED29">
        <v>2400000</v>
      </c>
      <c r="AEE29">
        <v>2320000</v>
      </c>
      <c r="AEF29">
        <v>2280000</v>
      </c>
      <c r="AEG29">
        <v>2200000</v>
      </c>
      <c r="AEH29">
        <v>2150000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9730000</v>
      </c>
      <c r="AEQ29">
        <v>9440000</v>
      </c>
      <c r="AER29">
        <v>9170000</v>
      </c>
      <c r="AES29">
        <v>8890000</v>
      </c>
      <c r="AET29">
        <v>8660000</v>
      </c>
      <c r="AEU29">
        <v>8420000</v>
      </c>
      <c r="AEV29">
        <v>8200000</v>
      </c>
      <c r="AEW29">
        <v>7980000</v>
      </c>
      <c r="AEX29">
        <v>7750000</v>
      </c>
      <c r="AEY29">
        <v>7530000</v>
      </c>
      <c r="AEZ29">
        <v>7390000</v>
      </c>
      <c r="AFA29">
        <v>7180000</v>
      </c>
      <c r="AFB29">
        <v>6990000</v>
      </c>
      <c r="AFC29">
        <v>6810000</v>
      </c>
      <c r="AFD29">
        <v>6570000</v>
      </c>
      <c r="AFE29">
        <v>6360000</v>
      </c>
      <c r="AFF29">
        <v>6190000</v>
      </c>
      <c r="AFG29">
        <v>6030000</v>
      </c>
      <c r="AFH29">
        <v>5820000</v>
      </c>
      <c r="AFI29">
        <v>5690000</v>
      </c>
      <c r="AFJ29">
        <v>5540000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187.51380760000001</v>
      </c>
      <c r="AGU29">
        <v>190.8584883</v>
      </c>
      <c r="AGV29">
        <v>198.12413609999999</v>
      </c>
      <c r="AGW29">
        <v>201.2927814</v>
      </c>
      <c r="AGX29">
        <v>208.91315209999999</v>
      </c>
      <c r="AGY29">
        <v>214.71512490000001</v>
      </c>
      <c r="AGZ29">
        <v>218.54105419999999</v>
      </c>
      <c r="AHA29">
        <v>222.1037919</v>
      </c>
      <c r="AHB29">
        <v>224.58510620000001</v>
      </c>
      <c r="AHC29">
        <v>225.12921299999999</v>
      </c>
      <c r="AHD29">
        <v>224.6723403</v>
      </c>
      <c r="AHE29">
        <v>223.2950184</v>
      </c>
      <c r="AHF29">
        <v>222.41904460000001</v>
      </c>
      <c r="AHG29">
        <v>223.6614763</v>
      </c>
      <c r="AHH29">
        <v>223.83560919999999</v>
      </c>
      <c r="AHI29">
        <v>220.1151481</v>
      </c>
      <c r="AHJ29">
        <v>218.16072370000001</v>
      </c>
      <c r="AHK29">
        <v>214.65594300000001</v>
      </c>
      <c r="AHL29">
        <v>212.3997718</v>
      </c>
      <c r="AHM29">
        <v>209.9934518</v>
      </c>
      <c r="AHN29">
        <v>206.19502080000001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17.89843389</v>
      </c>
      <c r="AHW29">
        <v>17.00739432</v>
      </c>
      <c r="AHX29">
        <v>16.332554699999999</v>
      </c>
      <c r="AHY29">
        <v>15.33409595</v>
      </c>
      <c r="AHZ29">
        <v>15.90252669</v>
      </c>
      <c r="AIA29">
        <v>15.110849569999999</v>
      </c>
      <c r="AIB29">
        <v>15.62751433</v>
      </c>
      <c r="AIC29">
        <v>15.48198369</v>
      </c>
      <c r="AID29">
        <v>16.23353629</v>
      </c>
      <c r="AIE29">
        <v>18.095635560000002</v>
      </c>
      <c r="AIF29">
        <v>18.843716959999998</v>
      </c>
      <c r="AIG29">
        <v>18.707537089999999</v>
      </c>
      <c r="AIH29">
        <v>18.29620632</v>
      </c>
      <c r="AII29">
        <v>18.411602989999999</v>
      </c>
      <c r="AIJ29">
        <v>18.001225399999999</v>
      </c>
      <c r="AIK29">
        <v>17.599134079999999</v>
      </c>
      <c r="AIL29">
        <v>17.917133530000001</v>
      </c>
      <c r="AIM29">
        <v>17.62567627</v>
      </c>
      <c r="AIN29">
        <v>17.112307059999999</v>
      </c>
      <c r="AIO29">
        <v>16.505302830000002</v>
      </c>
      <c r="AIP29">
        <v>14.759468549999999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0.69776112099999998</v>
      </c>
      <c r="AIY29">
        <v>0</v>
      </c>
      <c r="AIZ29">
        <v>0.98656016800000002</v>
      </c>
      <c r="AJA29">
        <v>2.2349259460000002</v>
      </c>
      <c r="AJB29">
        <v>2.1698310159999998</v>
      </c>
      <c r="AJC29">
        <v>1.8056846179999999</v>
      </c>
      <c r="AJD29">
        <v>0.876545931</v>
      </c>
      <c r="AJE29">
        <v>1.1346872889999999</v>
      </c>
      <c r="AJF29">
        <v>2.478685826</v>
      </c>
      <c r="AJG29">
        <v>2.139103194</v>
      </c>
      <c r="AJH29">
        <v>1.5575994129999999</v>
      </c>
      <c r="AJI29">
        <v>2.0163099199999999</v>
      </c>
      <c r="AJJ29">
        <v>0.97879122299999999</v>
      </c>
      <c r="AJK29">
        <v>1.187853426</v>
      </c>
      <c r="AJL29">
        <v>1.3839069049999999</v>
      </c>
      <c r="AJM29">
        <v>1.5675320930000001</v>
      </c>
      <c r="AJN29">
        <v>1.521875818</v>
      </c>
      <c r="AJO29">
        <v>1.2664708609999999</v>
      </c>
      <c r="AJP29">
        <v>2.25423616</v>
      </c>
      <c r="AJQ29">
        <v>2.1885787969999999</v>
      </c>
      <c r="AJR29">
        <v>2.1248337830000001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76.975637280000001</v>
      </c>
      <c r="AKA29">
        <v>121.7255586</v>
      </c>
      <c r="AKB29">
        <v>147.5035781</v>
      </c>
      <c r="AKC29">
        <v>92.354114789999997</v>
      </c>
      <c r="AKD29">
        <v>98.808354640000005</v>
      </c>
      <c r="AKE29">
        <v>258.27151629999997</v>
      </c>
      <c r="AKF29">
        <v>212.4443498</v>
      </c>
      <c r="AKG29">
        <v>163.4833131</v>
      </c>
      <c r="AKH29">
        <v>124.2616768</v>
      </c>
      <c r="AKI29">
        <v>168.252827</v>
      </c>
      <c r="AKJ29">
        <v>170.55381779999999</v>
      </c>
      <c r="AKK29">
        <v>161.2321159</v>
      </c>
      <c r="AKL29">
        <v>232.24138980000001</v>
      </c>
      <c r="AKM29">
        <v>228.9545062</v>
      </c>
      <c r="AKN29">
        <v>180.62482259999999</v>
      </c>
      <c r="AKO29">
        <v>165.439763</v>
      </c>
      <c r="AKP29">
        <v>102.5533161</v>
      </c>
      <c r="AKQ29">
        <v>167.3831844</v>
      </c>
      <c r="AKR29">
        <v>171.14620679999999</v>
      </c>
      <c r="AKS29">
        <v>223.10587279999999</v>
      </c>
      <c r="AKT29">
        <v>241.47985750000001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134.339259</v>
      </c>
      <c r="AME29">
        <v>135.09738530000001</v>
      </c>
      <c r="AMF29">
        <v>134.44157269999999</v>
      </c>
      <c r="AMG29">
        <v>134.92858910000001</v>
      </c>
      <c r="AMH29">
        <v>136.91724300000001</v>
      </c>
      <c r="AMI29">
        <v>137.65403689999999</v>
      </c>
      <c r="AMJ29">
        <v>137.1159868</v>
      </c>
      <c r="AMK29">
        <v>135.71013809999999</v>
      </c>
      <c r="AML29">
        <v>136.0227333</v>
      </c>
      <c r="AMM29">
        <v>134.0463579</v>
      </c>
      <c r="AMN29">
        <v>135.0437651</v>
      </c>
      <c r="AMO29">
        <v>134.26523</v>
      </c>
      <c r="AMP29">
        <v>133.10600339999999</v>
      </c>
      <c r="AMQ29">
        <v>132.15240929999999</v>
      </c>
      <c r="AMR29">
        <v>132.26691339999999</v>
      </c>
      <c r="AMS29">
        <v>131.26496689999999</v>
      </c>
      <c r="AMT29">
        <v>129.9785574</v>
      </c>
      <c r="AMU29">
        <v>128.5213846</v>
      </c>
      <c r="AMV29">
        <v>127.7344569</v>
      </c>
      <c r="AMW29">
        <v>125.9557124</v>
      </c>
      <c r="AMX29">
        <v>123.3935845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276.14950549999998</v>
      </c>
      <c r="ANG29">
        <v>277.29839470000002</v>
      </c>
      <c r="ANH29">
        <v>319.7187821</v>
      </c>
      <c r="ANI29">
        <v>358.53069040000003</v>
      </c>
      <c r="ANJ29">
        <v>238.95538089999999</v>
      </c>
      <c r="ANK29">
        <v>257.18471779999999</v>
      </c>
      <c r="ANL29">
        <v>228.6902542</v>
      </c>
      <c r="ANM29">
        <v>298.95893239999998</v>
      </c>
      <c r="ANN29">
        <v>274.47693420000002</v>
      </c>
      <c r="ANO29">
        <v>297.11177270000002</v>
      </c>
      <c r="ANP29">
        <v>176.7805305</v>
      </c>
      <c r="ANQ29">
        <v>275.98459480000002</v>
      </c>
      <c r="ANR29">
        <v>285.44335180000002</v>
      </c>
      <c r="ANS29">
        <v>276.25443890000003</v>
      </c>
      <c r="ANT29">
        <v>191.25964719999999</v>
      </c>
      <c r="ANU29">
        <v>226.26274549999999</v>
      </c>
      <c r="ANV29">
        <v>278.0065366</v>
      </c>
      <c r="ANW29">
        <v>236.26306529999999</v>
      </c>
      <c r="ANX29">
        <v>257.57755429999997</v>
      </c>
      <c r="ANY29">
        <v>238.70469850000001</v>
      </c>
      <c r="ANZ29">
        <v>224.12690040000001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95.306093739999994</v>
      </c>
      <c r="AOI29">
        <v>98.1274169</v>
      </c>
      <c r="AOJ29">
        <v>99.865119669999999</v>
      </c>
      <c r="AOK29">
        <v>100.8455373</v>
      </c>
      <c r="AOL29">
        <v>102.0646345</v>
      </c>
      <c r="AOM29">
        <v>103.43975810000001</v>
      </c>
      <c r="AON29">
        <v>103.37906049999999</v>
      </c>
      <c r="AOO29">
        <v>103.5287955</v>
      </c>
      <c r="AOP29">
        <v>102.7759203</v>
      </c>
      <c r="AOQ29">
        <v>102.25680920000001</v>
      </c>
      <c r="AOR29">
        <v>102.26906580000001</v>
      </c>
      <c r="AOS29">
        <v>102.3128564</v>
      </c>
      <c r="AOT29">
        <v>101.06582330000001</v>
      </c>
      <c r="AOU29">
        <v>99.849503389999995</v>
      </c>
      <c r="AOV29">
        <v>98.966773779999997</v>
      </c>
      <c r="AOW29">
        <v>97.310673829999999</v>
      </c>
      <c r="AOX29">
        <v>95.749206279999996</v>
      </c>
      <c r="AOY29">
        <v>94.315734680000006</v>
      </c>
      <c r="AOZ29">
        <v>93.116750089999996</v>
      </c>
      <c r="APA29">
        <v>90.930656859999999</v>
      </c>
      <c r="APB29">
        <v>88.245710880000004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603.87032569999997</v>
      </c>
      <c r="APK29">
        <v>936.99956840000004</v>
      </c>
      <c r="APL29">
        <v>950.82174229999998</v>
      </c>
      <c r="APM29">
        <v>773.07408310000005</v>
      </c>
      <c r="APN29">
        <v>746.54271110000002</v>
      </c>
      <c r="APO29">
        <v>898.11913440000001</v>
      </c>
      <c r="APP29">
        <v>927.66420730000004</v>
      </c>
      <c r="APQ29">
        <v>852.99226929999998</v>
      </c>
      <c r="APR29">
        <v>946.89414680000004</v>
      </c>
      <c r="APS29">
        <v>926.24836830000004</v>
      </c>
      <c r="APT29">
        <v>861.22390540000004</v>
      </c>
      <c r="APU29">
        <v>858.2695933</v>
      </c>
      <c r="APV29">
        <v>974.77761450000003</v>
      </c>
      <c r="APW29">
        <v>907.64902070000005</v>
      </c>
      <c r="APX29">
        <v>901.1634186</v>
      </c>
      <c r="APY29">
        <v>911.21309050000002</v>
      </c>
      <c r="APZ29">
        <v>911.99120249999999</v>
      </c>
      <c r="AQA29">
        <v>859.78941780000002</v>
      </c>
      <c r="AQB29">
        <v>745.60825420000003</v>
      </c>
      <c r="AQC29">
        <v>858.59504440000001</v>
      </c>
      <c r="AQD29">
        <v>945.82479079999996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97.909575899999993</v>
      </c>
      <c r="ARO29">
        <v>94.987270640000006</v>
      </c>
      <c r="ARP29">
        <v>92.254908409999999</v>
      </c>
      <c r="ARQ29">
        <v>89.49026671</v>
      </c>
      <c r="ARR29">
        <v>87.131316810000001</v>
      </c>
      <c r="ARS29">
        <v>84.729362690000002</v>
      </c>
      <c r="ART29">
        <v>82.51516024</v>
      </c>
      <c r="ARU29">
        <v>80.269409510000003</v>
      </c>
      <c r="ARV29">
        <v>77.988845440000006</v>
      </c>
      <c r="ARW29">
        <v>75.838027729999993</v>
      </c>
      <c r="ARX29">
        <v>74.350300570000002</v>
      </c>
      <c r="ARY29">
        <v>72.298531089999997</v>
      </c>
      <c r="ARZ29">
        <v>70.34569252</v>
      </c>
      <c r="ASA29">
        <v>68.536021480000002</v>
      </c>
      <c r="ASB29">
        <v>66.139370330000006</v>
      </c>
      <c r="ASC29">
        <v>64.034136320000002</v>
      </c>
      <c r="ASD29">
        <v>62.312502430000002</v>
      </c>
      <c r="ASE29">
        <v>60.717459740000002</v>
      </c>
      <c r="ASF29">
        <v>58.536261719999999</v>
      </c>
      <c r="ASG29">
        <v>57.30802534</v>
      </c>
      <c r="ASH29">
        <v>55.752887360000003</v>
      </c>
    </row>
    <row r="30" spans="1:1178" x14ac:dyDescent="0.25">
      <c r="C30">
        <v>0</v>
      </c>
      <c r="D30">
        <v>0</v>
      </c>
      <c r="E30">
        <v>0</v>
      </c>
      <c r="F30">
        <v>260</v>
      </c>
      <c r="G30">
        <v>280</v>
      </c>
      <c r="H30">
        <v>266</v>
      </c>
      <c r="I30">
        <v>232</v>
      </c>
      <c r="J30">
        <v>304</v>
      </c>
      <c r="K30">
        <v>273</v>
      </c>
      <c r="L30">
        <v>280</v>
      </c>
      <c r="M30">
        <v>275</v>
      </c>
      <c r="N30">
        <v>277</v>
      </c>
      <c r="O30">
        <v>293</v>
      </c>
      <c r="P30">
        <v>327</v>
      </c>
      <c r="Q30">
        <v>320</v>
      </c>
      <c r="R30">
        <v>308</v>
      </c>
      <c r="S30">
        <v>305</v>
      </c>
      <c r="T30">
        <v>308</v>
      </c>
      <c r="U30">
        <v>352</v>
      </c>
      <c r="V30">
        <v>313</v>
      </c>
      <c r="W30">
        <v>302</v>
      </c>
      <c r="X30">
        <v>330</v>
      </c>
      <c r="Y30">
        <v>285</v>
      </c>
      <c r="Z30">
        <v>334</v>
      </c>
      <c r="AA30">
        <v>311</v>
      </c>
      <c r="AB30">
        <v>290</v>
      </c>
      <c r="AC30">
        <v>288</v>
      </c>
      <c r="AD30">
        <v>282</v>
      </c>
      <c r="AE30">
        <v>0</v>
      </c>
      <c r="AF30">
        <v>0</v>
      </c>
      <c r="AG30">
        <v>0</v>
      </c>
      <c r="AH30">
        <v>61</v>
      </c>
      <c r="AI30">
        <v>71</v>
      </c>
      <c r="AJ30">
        <v>78</v>
      </c>
      <c r="AK30">
        <v>77</v>
      </c>
      <c r="AL30">
        <v>97</v>
      </c>
      <c r="AM30">
        <v>90</v>
      </c>
      <c r="AN30">
        <v>90</v>
      </c>
      <c r="AO30">
        <v>92</v>
      </c>
      <c r="AP30">
        <v>112</v>
      </c>
      <c r="AQ30">
        <v>89</v>
      </c>
      <c r="AR30">
        <v>101</v>
      </c>
      <c r="AS30">
        <v>115</v>
      </c>
      <c r="AT30">
        <v>103</v>
      </c>
      <c r="AU30">
        <v>109</v>
      </c>
      <c r="AV30">
        <v>143</v>
      </c>
      <c r="AW30">
        <v>124</v>
      </c>
      <c r="AX30">
        <v>129</v>
      </c>
      <c r="AY30">
        <v>139</v>
      </c>
      <c r="AZ30">
        <v>146</v>
      </c>
      <c r="BA30">
        <v>158</v>
      </c>
      <c r="BB30">
        <v>144</v>
      </c>
      <c r="BC30">
        <v>138</v>
      </c>
      <c r="BD30">
        <v>171</v>
      </c>
      <c r="BE30">
        <v>189</v>
      </c>
      <c r="BF30">
        <v>174</v>
      </c>
      <c r="BG30">
        <v>0</v>
      </c>
      <c r="BH30">
        <v>0</v>
      </c>
      <c r="BI30">
        <v>0</v>
      </c>
      <c r="BJ30">
        <v>99</v>
      </c>
      <c r="BK30">
        <v>95</v>
      </c>
      <c r="BL30">
        <v>88</v>
      </c>
      <c r="BM30">
        <v>95</v>
      </c>
      <c r="BN30">
        <v>110</v>
      </c>
      <c r="BO30">
        <v>101</v>
      </c>
      <c r="BP30">
        <v>104</v>
      </c>
      <c r="BQ30">
        <v>103</v>
      </c>
      <c r="BR30">
        <v>119</v>
      </c>
      <c r="BS30">
        <v>113</v>
      </c>
      <c r="BT30">
        <v>116</v>
      </c>
      <c r="BU30">
        <v>111</v>
      </c>
      <c r="BV30">
        <v>130</v>
      </c>
      <c r="BW30">
        <v>125</v>
      </c>
      <c r="BX30">
        <v>121</v>
      </c>
      <c r="BY30">
        <v>105</v>
      </c>
      <c r="BZ30">
        <v>119</v>
      </c>
      <c r="CA30">
        <v>118</v>
      </c>
      <c r="CB30">
        <v>112</v>
      </c>
      <c r="CC30">
        <v>123</v>
      </c>
      <c r="CD30">
        <v>138</v>
      </c>
      <c r="CE30">
        <v>140</v>
      </c>
      <c r="CF30">
        <v>126</v>
      </c>
      <c r="CG30">
        <v>130</v>
      </c>
      <c r="CH30">
        <v>122</v>
      </c>
      <c r="CI30">
        <v>0</v>
      </c>
      <c r="CJ30">
        <v>0</v>
      </c>
      <c r="CK30">
        <v>0</v>
      </c>
      <c r="CL30">
        <v>32</v>
      </c>
      <c r="CM30">
        <v>26</v>
      </c>
      <c r="CN30">
        <v>25</v>
      </c>
      <c r="CO30">
        <v>36</v>
      </c>
      <c r="CP30">
        <v>33</v>
      </c>
      <c r="CQ30">
        <v>32</v>
      </c>
      <c r="CR30">
        <v>29</v>
      </c>
      <c r="CS30">
        <v>22</v>
      </c>
      <c r="CT30">
        <v>24</v>
      </c>
      <c r="CU30">
        <v>34</v>
      </c>
      <c r="CV30">
        <v>23</v>
      </c>
      <c r="CW30">
        <v>29</v>
      </c>
      <c r="CX30">
        <v>40</v>
      </c>
      <c r="CY30">
        <v>28</v>
      </c>
      <c r="CZ30">
        <v>30</v>
      </c>
      <c r="DA30">
        <v>29</v>
      </c>
      <c r="DB30">
        <v>45</v>
      </c>
      <c r="DC30">
        <v>42</v>
      </c>
      <c r="DD30">
        <v>30</v>
      </c>
      <c r="DE30">
        <v>22</v>
      </c>
      <c r="DF30">
        <v>23</v>
      </c>
      <c r="DG30">
        <v>31</v>
      </c>
      <c r="DH30">
        <v>32</v>
      </c>
      <c r="DI30">
        <v>32</v>
      </c>
      <c r="DJ30">
        <v>35</v>
      </c>
      <c r="DK30">
        <v>0</v>
      </c>
      <c r="DL30">
        <v>0</v>
      </c>
      <c r="DM30">
        <v>0</v>
      </c>
      <c r="DN30">
        <v>1</v>
      </c>
      <c r="DO30">
        <v>3</v>
      </c>
      <c r="DP30">
        <v>2</v>
      </c>
      <c r="DQ30">
        <v>0</v>
      </c>
      <c r="DR30">
        <v>5</v>
      </c>
      <c r="DS30">
        <v>1</v>
      </c>
      <c r="DT30">
        <v>7</v>
      </c>
      <c r="DU30">
        <v>5</v>
      </c>
      <c r="DV30">
        <v>2</v>
      </c>
      <c r="DW30">
        <v>5</v>
      </c>
      <c r="DX30">
        <v>5</v>
      </c>
      <c r="DY30">
        <v>6</v>
      </c>
      <c r="DZ30">
        <v>6</v>
      </c>
      <c r="EA30">
        <v>5</v>
      </c>
      <c r="EB30">
        <v>6</v>
      </c>
      <c r="EC30">
        <v>9</v>
      </c>
      <c r="ED30">
        <v>4</v>
      </c>
      <c r="EE30">
        <v>8</v>
      </c>
      <c r="EF30">
        <v>12</v>
      </c>
      <c r="EG30">
        <v>12</v>
      </c>
      <c r="EH30">
        <v>5</v>
      </c>
      <c r="EI30">
        <v>11</v>
      </c>
      <c r="EJ30">
        <v>11</v>
      </c>
      <c r="EK30">
        <v>9</v>
      </c>
      <c r="EL30">
        <v>12</v>
      </c>
      <c r="EM30">
        <v>0</v>
      </c>
      <c r="EN30">
        <v>0</v>
      </c>
      <c r="EO30">
        <v>0</v>
      </c>
      <c r="EP30">
        <v>10</v>
      </c>
      <c r="EQ30">
        <v>20</v>
      </c>
      <c r="ER30">
        <v>15</v>
      </c>
      <c r="ES30">
        <v>10</v>
      </c>
      <c r="ET30">
        <v>0</v>
      </c>
      <c r="EU30">
        <v>10</v>
      </c>
      <c r="EV30">
        <v>20</v>
      </c>
      <c r="EW30">
        <v>10</v>
      </c>
      <c r="EX30">
        <v>30</v>
      </c>
      <c r="EY30">
        <v>10</v>
      </c>
      <c r="EZ30">
        <v>40</v>
      </c>
      <c r="FA30">
        <v>5</v>
      </c>
      <c r="FB30">
        <v>20</v>
      </c>
      <c r="FC30">
        <v>40</v>
      </c>
      <c r="FD30">
        <v>25</v>
      </c>
      <c r="FE30">
        <v>25</v>
      </c>
      <c r="FF30">
        <v>40</v>
      </c>
      <c r="FG30">
        <v>35</v>
      </c>
      <c r="FH30">
        <v>15</v>
      </c>
      <c r="FI30">
        <v>55</v>
      </c>
      <c r="FJ30">
        <v>40</v>
      </c>
      <c r="FK30">
        <v>50</v>
      </c>
      <c r="FL30">
        <v>55</v>
      </c>
      <c r="FM30">
        <v>45</v>
      </c>
      <c r="FN30">
        <v>60</v>
      </c>
      <c r="FO30">
        <v>0</v>
      </c>
      <c r="FP30">
        <v>0</v>
      </c>
      <c r="FQ30">
        <v>6937</v>
      </c>
      <c r="FR30">
        <v>7176</v>
      </c>
      <c r="FS30">
        <v>7349</v>
      </c>
      <c r="FT30">
        <v>7501</v>
      </c>
      <c r="FU30">
        <v>7684</v>
      </c>
      <c r="FV30">
        <v>7801</v>
      </c>
      <c r="FW30">
        <v>7920</v>
      </c>
      <c r="FX30">
        <v>8049</v>
      </c>
      <c r="FY30">
        <v>8139</v>
      </c>
      <c r="FZ30">
        <v>8184</v>
      </c>
      <c r="GA30">
        <v>8207</v>
      </c>
      <c r="GB30">
        <v>8310</v>
      </c>
      <c r="GC30">
        <v>8391</v>
      </c>
      <c r="GD30">
        <v>8464</v>
      </c>
      <c r="GE30">
        <v>8518</v>
      </c>
      <c r="GF30">
        <v>8562</v>
      </c>
      <c r="GG30">
        <v>8579</v>
      </c>
      <c r="GH30">
        <v>8666</v>
      </c>
      <c r="GI30">
        <v>8692</v>
      </c>
      <c r="GJ30">
        <v>8750</v>
      </c>
      <c r="GK30">
        <v>8788</v>
      </c>
      <c r="GL30">
        <v>8787</v>
      </c>
      <c r="GM30">
        <v>8778</v>
      </c>
      <c r="GN30">
        <v>8765</v>
      </c>
      <c r="GO30">
        <v>8786</v>
      </c>
      <c r="GP30">
        <v>8793</v>
      </c>
      <c r="GQ30">
        <v>0</v>
      </c>
      <c r="GR30">
        <v>0</v>
      </c>
      <c r="GS30">
        <v>577</v>
      </c>
      <c r="GT30">
        <v>741</v>
      </c>
      <c r="GU30">
        <v>896</v>
      </c>
      <c r="GV30">
        <v>1050</v>
      </c>
      <c r="GW30">
        <v>1195</v>
      </c>
      <c r="GX30">
        <v>1351</v>
      </c>
      <c r="GY30">
        <v>1472</v>
      </c>
      <c r="GZ30">
        <v>1620</v>
      </c>
      <c r="HA30">
        <v>1745</v>
      </c>
      <c r="HB30">
        <v>1876</v>
      </c>
      <c r="HC30">
        <v>2005</v>
      </c>
      <c r="HD30">
        <v>2110</v>
      </c>
      <c r="HE30">
        <v>2221</v>
      </c>
      <c r="HF30">
        <v>2342</v>
      </c>
      <c r="HG30">
        <v>2471</v>
      </c>
      <c r="HH30">
        <v>2573</v>
      </c>
      <c r="HI30">
        <v>2665</v>
      </c>
      <c r="HJ30">
        <v>2718</v>
      </c>
      <c r="HK30">
        <v>2818</v>
      </c>
      <c r="HL30">
        <v>2899</v>
      </c>
      <c r="HM30">
        <v>2987</v>
      </c>
      <c r="HN30">
        <v>3042</v>
      </c>
      <c r="HO30">
        <v>3099</v>
      </c>
      <c r="HP30">
        <v>3162</v>
      </c>
      <c r="HQ30">
        <v>3199</v>
      </c>
      <c r="HR30">
        <v>3266</v>
      </c>
      <c r="HS30">
        <v>0</v>
      </c>
      <c r="HT30">
        <v>0</v>
      </c>
      <c r="HU30">
        <v>56</v>
      </c>
      <c r="HV30">
        <v>60</v>
      </c>
      <c r="HW30">
        <v>60</v>
      </c>
      <c r="HX30">
        <v>63</v>
      </c>
      <c r="HY30">
        <v>73</v>
      </c>
      <c r="HZ30">
        <v>81</v>
      </c>
      <c r="IA30">
        <v>89</v>
      </c>
      <c r="IB30">
        <v>98</v>
      </c>
      <c r="IC30">
        <v>117</v>
      </c>
      <c r="ID30">
        <v>128</v>
      </c>
      <c r="IE30">
        <v>141</v>
      </c>
      <c r="IF30">
        <v>152</v>
      </c>
      <c r="IG30">
        <v>164</v>
      </c>
      <c r="IH30">
        <v>170</v>
      </c>
      <c r="II30">
        <v>170</v>
      </c>
      <c r="IJ30">
        <v>180</v>
      </c>
      <c r="IK30">
        <v>181</v>
      </c>
      <c r="IL30">
        <v>191</v>
      </c>
      <c r="IM30">
        <v>202</v>
      </c>
      <c r="IN30">
        <v>210</v>
      </c>
      <c r="IO30">
        <v>217</v>
      </c>
      <c r="IP30">
        <v>214</v>
      </c>
      <c r="IQ30">
        <v>226</v>
      </c>
      <c r="IR30">
        <v>244</v>
      </c>
      <c r="IS30">
        <v>255</v>
      </c>
      <c r="IT30">
        <v>270</v>
      </c>
      <c r="IU30">
        <v>0</v>
      </c>
      <c r="IV30">
        <v>0</v>
      </c>
      <c r="IW30">
        <v>7</v>
      </c>
      <c r="IX30">
        <v>4</v>
      </c>
      <c r="IY30">
        <v>3</v>
      </c>
      <c r="IZ30">
        <v>2</v>
      </c>
      <c r="JA30">
        <v>3</v>
      </c>
      <c r="JB30">
        <v>5</v>
      </c>
      <c r="JC30">
        <v>4</v>
      </c>
      <c r="JD30">
        <v>4</v>
      </c>
      <c r="JE30">
        <v>6</v>
      </c>
      <c r="JF30">
        <v>8</v>
      </c>
      <c r="JG30">
        <v>6</v>
      </c>
      <c r="JH30">
        <v>10</v>
      </c>
      <c r="JI30">
        <v>7</v>
      </c>
      <c r="JJ30">
        <v>16</v>
      </c>
      <c r="JK30">
        <v>16</v>
      </c>
      <c r="JL30">
        <v>15</v>
      </c>
      <c r="JM30">
        <v>18</v>
      </c>
      <c r="JN30">
        <v>17</v>
      </c>
      <c r="JO30">
        <v>15</v>
      </c>
      <c r="JP30">
        <v>16</v>
      </c>
      <c r="JQ30">
        <v>16</v>
      </c>
      <c r="JR30">
        <v>20</v>
      </c>
      <c r="JS30">
        <v>18</v>
      </c>
      <c r="JT30">
        <v>22</v>
      </c>
      <c r="JU30">
        <v>21</v>
      </c>
      <c r="JV30">
        <v>21</v>
      </c>
      <c r="JW30">
        <v>0</v>
      </c>
      <c r="JX30">
        <v>0</v>
      </c>
      <c r="JY30">
        <v>0</v>
      </c>
      <c r="JZ30">
        <v>7</v>
      </c>
      <c r="KA30">
        <v>14</v>
      </c>
      <c r="KB30">
        <v>24</v>
      </c>
      <c r="KC30">
        <v>33</v>
      </c>
      <c r="KD30">
        <v>39</v>
      </c>
      <c r="KE30">
        <v>51</v>
      </c>
      <c r="KF30">
        <v>63</v>
      </c>
      <c r="KG30">
        <v>70</v>
      </c>
      <c r="KH30">
        <v>83</v>
      </c>
      <c r="KI30">
        <v>95</v>
      </c>
      <c r="KJ30">
        <v>109</v>
      </c>
      <c r="KK30">
        <v>125</v>
      </c>
      <c r="KL30">
        <v>143</v>
      </c>
      <c r="KM30">
        <v>164</v>
      </c>
      <c r="KN30">
        <v>183</v>
      </c>
      <c r="KO30">
        <v>206</v>
      </c>
      <c r="KP30">
        <v>235</v>
      </c>
      <c r="KQ30">
        <v>262</v>
      </c>
      <c r="KR30">
        <v>284</v>
      </c>
      <c r="KS30">
        <v>300</v>
      </c>
      <c r="KT30">
        <v>339</v>
      </c>
      <c r="KU30">
        <v>360</v>
      </c>
      <c r="KV30">
        <v>376</v>
      </c>
      <c r="KW30">
        <v>399</v>
      </c>
      <c r="KX30">
        <v>432</v>
      </c>
      <c r="KY30">
        <v>0</v>
      </c>
      <c r="KZ30">
        <v>0</v>
      </c>
      <c r="LA30">
        <v>0</v>
      </c>
      <c r="LB30">
        <v>210</v>
      </c>
      <c r="LC30">
        <v>396</v>
      </c>
      <c r="LD30">
        <v>568</v>
      </c>
      <c r="LE30">
        <v>752</v>
      </c>
      <c r="LF30">
        <v>958</v>
      </c>
      <c r="LG30">
        <v>1121</v>
      </c>
      <c r="LH30">
        <v>1291</v>
      </c>
      <c r="LI30">
        <v>1451</v>
      </c>
      <c r="LJ30">
        <v>1631</v>
      </c>
      <c r="LK30">
        <v>1780</v>
      </c>
      <c r="LL30">
        <v>1926</v>
      </c>
      <c r="LM30">
        <v>2059</v>
      </c>
      <c r="LN30">
        <v>2184</v>
      </c>
      <c r="LO30">
        <v>2340</v>
      </c>
      <c r="LP30">
        <v>2476</v>
      </c>
      <c r="LQ30">
        <v>2634</v>
      </c>
      <c r="LR30">
        <v>2770</v>
      </c>
      <c r="LS30">
        <v>2870</v>
      </c>
      <c r="LT30">
        <v>2966</v>
      </c>
      <c r="LU30">
        <v>3092</v>
      </c>
      <c r="LV30">
        <v>3206</v>
      </c>
      <c r="LW30">
        <v>3327</v>
      </c>
      <c r="LX30">
        <v>3450</v>
      </c>
      <c r="LY30">
        <v>3586</v>
      </c>
      <c r="LZ30">
        <v>3698</v>
      </c>
      <c r="MA30">
        <v>0</v>
      </c>
      <c r="MB30">
        <v>0</v>
      </c>
      <c r="MC30">
        <v>1478</v>
      </c>
      <c r="MD30">
        <v>1498</v>
      </c>
      <c r="ME30">
        <v>1560</v>
      </c>
      <c r="MF30">
        <v>1575</v>
      </c>
      <c r="MG30">
        <v>1599</v>
      </c>
      <c r="MH30">
        <v>1629</v>
      </c>
      <c r="MI30">
        <v>1679</v>
      </c>
      <c r="MJ30">
        <v>1736</v>
      </c>
      <c r="MK30">
        <v>1826</v>
      </c>
      <c r="ML30">
        <v>1870</v>
      </c>
      <c r="MM30">
        <v>1924</v>
      </c>
      <c r="MN30">
        <v>1963</v>
      </c>
      <c r="MO30">
        <v>2002</v>
      </c>
      <c r="MP30">
        <v>2072</v>
      </c>
      <c r="MQ30">
        <v>2135</v>
      </c>
      <c r="MR30">
        <v>2181</v>
      </c>
      <c r="MS30">
        <v>2220</v>
      </c>
      <c r="MT30">
        <v>2266</v>
      </c>
      <c r="MU30">
        <v>2334</v>
      </c>
      <c r="MV30">
        <v>2385</v>
      </c>
      <c r="MW30">
        <v>2441</v>
      </c>
      <c r="MX30">
        <v>2462</v>
      </c>
      <c r="MY30">
        <v>2492</v>
      </c>
      <c r="MZ30">
        <v>2552</v>
      </c>
      <c r="NA30">
        <v>2590</v>
      </c>
      <c r="NB30">
        <v>2629</v>
      </c>
      <c r="NC30">
        <v>0</v>
      </c>
      <c r="ND30">
        <v>0</v>
      </c>
      <c r="NE30">
        <v>0</v>
      </c>
      <c r="NF30">
        <v>56</v>
      </c>
      <c r="NG30">
        <v>97</v>
      </c>
      <c r="NH30">
        <v>147</v>
      </c>
      <c r="NI30">
        <v>186</v>
      </c>
      <c r="NJ30">
        <v>234</v>
      </c>
      <c r="NK30">
        <v>288</v>
      </c>
      <c r="NL30">
        <v>349</v>
      </c>
      <c r="NM30">
        <v>401</v>
      </c>
      <c r="NN30">
        <v>462</v>
      </c>
      <c r="NO30">
        <v>523</v>
      </c>
      <c r="NP30">
        <v>588</v>
      </c>
      <c r="NQ30">
        <v>641</v>
      </c>
      <c r="NR30">
        <v>703</v>
      </c>
      <c r="NS30">
        <v>758</v>
      </c>
      <c r="NT30">
        <v>820</v>
      </c>
      <c r="NU30">
        <v>895</v>
      </c>
      <c r="NV30">
        <v>964</v>
      </c>
      <c r="NW30">
        <v>1017</v>
      </c>
      <c r="NX30">
        <v>1093</v>
      </c>
      <c r="NY30">
        <v>1174</v>
      </c>
      <c r="NZ30">
        <v>1268</v>
      </c>
      <c r="OA30">
        <v>1367</v>
      </c>
      <c r="OB30">
        <v>1447</v>
      </c>
      <c r="OC30">
        <v>1525</v>
      </c>
      <c r="OD30">
        <v>1602</v>
      </c>
      <c r="OE30">
        <v>0</v>
      </c>
      <c r="OF30">
        <v>0</v>
      </c>
      <c r="OG30">
        <v>2107</v>
      </c>
      <c r="OH30">
        <v>2225</v>
      </c>
      <c r="OI30">
        <v>2331</v>
      </c>
      <c r="OJ30">
        <v>2432</v>
      </c>
      <c r="OK30">
        <v>2513</v>
      </c>
      <c r="OL30">
        <v>2623</v>
      </c>
      <c r="OM30">
        <v>2735</v>
      </c>
      <c r="ON30">
        <v>2835</v>
      </c>
      <c r="OO30">
        <v>2900</v>
      </c>
      <c r="OP30">
        <v>2989</v>
      </c>
      <c r="OQ30">
        <v>3058</v>
      </c>
      <c r="OR30">
        <v>3153</v>
      </c>
      <c r="OS30">
        <v>3236</v>
      </c>
      <c r="OT30">
        <v>3322</v>
      </c>
      <c r="OU30">
        <v>3395</v>
      </c>
      <c r="OV30">
        <v>3484</v>
      </c>
      <c r="OW30">
        <v>3571</v>
      </c>
      <c r="OX30">
        <v>3652</v>
      </c>
      <c r="OY30">
        <v>3745</v>
      </c>
      <c r="OZ30">
        <v>3809</v>
      </c>
      <c r="PA30">
        <v>3873</v>
      </c>
      <c r="PB30">
        <v>3871</v>
      </c>
      <c r="PC30">
        <v>3881</v>
      </c>
      <c r="PD30">
        <v>3905</v>
      </c>
      <c r="PE30">
        <v>3959</v>
      </c>
      <c r="PF30">
        <v>4011</v>
      </c>
      <c r="PG30">
        <v>0</v>
      </c>
      <c r="PH30">
        <v>0</v>
      </c>
      <c r="PI30">
        <v>0</v>
      </c>
      <c r="PJ30">
        <v>62</v>
      </c>
      <c r="PK30">
        <v>146</v>
      </c>
      <c r="PL30">
        <v>230</v>
      </c>
      <c r="PM30">
        <v>303</v>
      </c>
      <c r="PN30">
        <v>395</v>
      </c>
      <c r="PO30">
        <v>467</v>
      </c>
      <c r="PP30">
        <v>544</v>
      </c>
      <c r="PQ30">
        <v>644</v>
      </c>
      <c r="PR30">
        <v>739</v>
      </c>
      <c r="PS30">
        <v>843</v>
      </c>
      <c r="PT30">
        <v>953</v>
      </c>
      <c r="PU30">
        <v>1056</v>
      </c>
      <c r="PV30">
        <v>1163</v>
      </c>
      <c r="PW30">
        <v>1264</v>
      </c>
      <c r="PX30">
        <v>1375</v>
      </c>
      <c r="PY30">
        <v>1481</v>
      </c>
      <c r="PZ30">
        <v>1590</v>
      </c>
      <c r="QA30">
        <v>1726</v>
      </c>
      <c r="QB30">
        <v>1853</v>
      </c>
      <c r="QC30">
        <v>1979</v>
      </c>
      <c r="QD30">
        <v>2132</v>
      </c>
      <c r="QE30">
        <v>2278</v>
      </c>
      <c r="QF30">
        <v>2425</v>
      </c>
      <c r="QG30">
        <v>2573</v>
      </c>
      <c r="QH30">
        <v>2720</v>
      </c>
      <c r="QI30">
        <v>0</v>
      </c>
      <c r="QJ30">
        <v>0</v>
      </c>
      <c r="QK30">
        <v>7505</v>
      </c>
      <c r="QL30">
        <v>7738</v>
      </c>
      <c r="QM30">
        <v>7802</v>
      </c>
      <c r="QN30">
        <v>7938</v>
      </c>
      <c r="QO30">
        <v>7950</v>
      </c>
      <c r="QP30">
        <v>7991</v>
      </c>
      <c r="QQ30">
        <v>7966</v>
      </c>
      <c r="QR30">
        <v>7986</v>
      </c>
      <c r="QS30">
        <v>8043</v>
      </c>
      <c r="QT30">
        <v>8035</v>
      </c>
      <c r="QU30">
        <v>8073</v>
      </c>
      <c r="QV30">
        <v>8085</v>
      </c>
      <c r="QW30">
        <v>8085</v>
      </c>
      <c r="QX30">
        <v>8158</v>
      </c>
      <c r="QY30">
        <v>8129</v>
      </c>
      <c r="QZ30">
        <v>8153</v>
      </c>
      <c r="RA30">
        <v>8206</v>
      </c>
      <c r="RB30">
        <v>8202</v>
      </c>
      <c r="RC30">
        <v>8225</v>
      </c>
      <c r="RD30">
        <v>8286</v>
      </c>
      <c r="RE30">
        <v>8227</v>
      </c>
      <c r="RF30">
        <v>8184</v>
      </c>
      <c r="RG30">
        <v>8202</v>
      </c>
      <c r="RH30">
        <v>8190</v>
      </c>
      <c r="RI30">
        <v>8233</v>
      </c>
      <c r="RJ30">
        <v>8254</v>
      </c>
      <c r="RK30">
        <v>0</v>
      </c>
      <c r="RL30">
        <v>0</v>
      </c>
      <c r="RM30">
        <v>8283</v>
      </c>
      <c r="RN30">
        <v>8314</v>
      </c>
      <c r="RO30">
        <v>8406</v>
      </c>
      <c r="RP30">
        <v>8520</v>
      </c>
      <c r="RQ30">
        <v>8626</v>
      </c>
      <c r="RR30">
        <v>8664</v>
      </c>
      <c r="RS30">
        <v>8767</v>
      </c>
      <c r="RT30">
        <v>8806</v>
      </c>
      <c r="RU30">
        <v>8832</v>
      </c>
      <c r="RV30">
        <v>8869</v>
      </c>
      <c r="RW30">
        <v>8919</v>
      </c>
      <c r="RX30">
        <v>8966</v>
      </c>
      <c r="RY30">
        <v>9010</v>
      </c>
      <c r="RZ30">
        <v>9037</v>
      </c>
      <c r="SA30">
        <v>9148</v>
      </c>
      <c r="SB30">
        <v>9228</v>
      </c>
      <c r="SC30">
        <v>9238</v>
      </c>
      <c r="SD30">
        <v>9324</v>
      </c>
      <c r="SE30">
        <v>9371</v>
      </c>
      <c r="SF30">
        <v>9370</v>
      </c>
      <c r="SG30">
        <v>9389</v>
      </c>
      <c r="SH30">
        <v>9393</v>
      </c>
      <c r="SI30">
        <v>9376</v>
      </c>
      <c r="SJ30">
        <v>9409</v>
      </c>
      <c r="SK30">
        <v>9346</v>
      </c>
      <c r="SL30">
        <v>9368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872393.5736</v>
      </c>
      <c r="SU30">
        <v>859904.33180000004</v>
      </c>
      <c r="SV30">
        <v>848456.64980000001</v>
      </c>
      <c r="SW30">
        <v>832955.02819999994</v>
      </c>
      <c r="SX30">
        <v>813165.41969999997</v>
      </c>
      <c r="SY30">
        <v>791699.71710000001</v>
      </c>
      <c r="SZ30">
        <v>778287.14170000004</v>
      </c>
      <c r="TA30">
        <v>762983.81949999998</v>
      </c>
      <c r="TB30">
        <v>747205.46030000004</v>
      </c>
      <c r="TC30">
        <v>730070.48820000002</v>
      </c>
      <c r="TD30">
        <v>712467.66070000001</v>
      </c>
      <c r="TE30">
        <v>693089.59</v>
      </c>
      <c r="TF30">
        <v>679726.4473</v>
      </c>
      <c r="TG30">
        <v>661908.52760000003</v>
      </c>
      <c r="TH30">
        <v>646917.77919999999</v>
      </c>
      <c r="TI30">
        <v>630803.15599999996</v>
      </c>
      <c r="TJ30">
        <v>612360.55920000002</v>
      </c>
      <c r="TK30">
        <v>593915.87840000005</v>
      </c>
      <c r="TL30">
        <v>575763.40170000005</v>
      </c>
      <c r="TM30">
        <v>560332.88260000001</v>
      </c>
      <c r="TN30">
        <v>544445.93409999995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537931.8798</v>
      </c>
      <c r="TW30">
        <v>569039.63780000003</v>
      </c>
      <c r="TX30">
        <v>608012.48759999999</v>
      </c>
      <c r="TY30">
        <v>635851.48679999996</v>
      </c>
      <c r="TZ30">
        <v>663675.62760000001</v>
      </c>
      <c r="UA30">
        <v>688652.59340000001</v>
      </c>
      <c r="UB30">
        <v>703608.44110000005</v>
      </c>
      <c r="UC30">
        <v>719051.37239999999</v>
      </c>
      <c r="UD30">
        <v>736141.03430000006</v>
      </c>
      <c r="UE30">
        <v>754066.51679999998</v>
      </c>
      <c r="UF30">
        <v>762323.79</v>
      </c>
      <c r="UG30">
        <v>766583.86769999994</v>
      </c>
      <c r="UH30">
        <v>759057.52469999995</v>
      </c>
      <c r="UI30">
        <v>764062.70479999995</v>
      </c>
      <c r="UJ30">
        <v>763130.83750000002</v>
      </c>
      <c r="UK30">
        <v>763394.07689999999</v>
      </c>
      <c r="UL30">
        <v>754806.35560000001</v>
      </c>
      <c r="UM30">
        <v>746553.07770000002</v>
      </c>
      <c r="UN30">
        <v>739543.55200000003</v>
      </c>
      <c r="UO30">
        <v>726405.13340000005</v>
      </c>
      <c r="UP30">
        <v>720018.44200000004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400559.93089999998</v>
      </c>
      <c r="UY30">
        <v>427302.33549999999</v>
      </c>
      <c r="UZ30">
        <v>456808.43109999999</v>
      </c>
      <c r="VA30">
        <v>529488.67090000003</v>
      </c>
      <c r="VB30">
        <v>562397.72530000005</v>
      </c>
      <c r="VC30">
        <v>601472.08180000004</v>
      </c>
      <c r="VD30">
        <v>629510.13170000003</v>
      </c>
      <c r="VE30">
        <v>659425.53399999999</v>
      </c>
      <c r="VF30">
        <v>663641.61010000005</v>
      </c>
      <c r="VG30">
        <v>644312.24280000001</v>
      </c>
      <c r="VH30">
        <v>662342.6825</v>
      </c>
      <c r="VI30">
        <v>646623.65449999995</v>
      </c>
      <c r="VJ30">
        <v>662474.48369999998</v>
      </c>
      <c r="VK30">
        <v>680220.83929999999</v>
      </c>
      <c r="VL30">
        <v>686563.37719999999</v>
      </c>
      <c r="VM30">
        <v>688785.26509999996</v>
      </c>
      <c r="VN30">
        <v>659478.53220000002</v>
      </c>
      <c r="VO30">
        <v>676173.4338</v>
      </c>
      <c r="VP30">
        <v>708765.00490000006</v>
      </c>
      <c r="VQ30">
        <v>719143.22880000004</v>
      </c>
      <c r="VR30">
        <v>739267.73950000003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86800.069950000005</v>
      </c>
      <c r="WA30">
        <v>67417.530060000005</v>
      </c>
      <c r="WB30">
        <v>65453.912680000001</v>
      </c>
      <c r="WC30">
        <v>95321.232050000006</v>
      </c>
      <c r="WD30">
        <v>123393.18060000001</v>
      </c>
      <c r="WE30">
        <v>89849.403390000007</v>
      </c>
      <c r="WF30">
        <v>145387.3841</v>
      </c>
      <c r="WG30">
        <v>98806.960080000004</v>
      </c>
      <c r="WH30">
        <v>219266.48560000001</v>
      </c>
      <c r="WI30">
        <v>212880.08309999999</v>
      </c>
      <c r="WJ30">
        <v>193762.21160000001</v>
      </c>
      <c r="WK30">
        <v>225742.3824</v>
      </c>
      <c r="WL30">
        <v>206991.397</v>
      </c>
      <c r="WM30">
        <v>177319.87179999999</v>
      </c>
      <c r="WN30">
        <v>183632.2297</v>
      </c>
      <c r="WO30">
        <v>178283.7182</v>
      </c>
      <c r="WP30">
        <v>216363.73569999999</v>
      </c>
      <c r="WQ30">
        <v>189055.69130000001</v>
      </c>
      <c r="WR30">
        <v>224337.92929999999</v>
      </c>
      <c r="WS30">
        <v>207903.6415</v>
      </c>
      <c r="WT30">
        <v>201848.19560000001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27200000</v>
      </c>
      <c r="ZG30">
        <v>27200000</v>
      </c>
      <c r="ZH30">
        <v>27300000</v>
      </c>
      <c r="ZI30">
        <v>27900000</v>
      </c>
      <c r="ZJ30">
        <v>27700000</v>
      </c>
      <c r="ZK30">
        <v>27700000</v>
      </c>
      <c r="ZL30">
        <v>27400000</v>
      </c>
      <c r="ZM30">
        <v>27100000</v>
      </c>
      <c r="ZN30">
        <v>27300000</v>
      </c>
      <c r="ZO30">
        <v>27300000</v>
      </c>
      <c r="ZP30">
        <v>27100000</v>
      </c>
      <c r="ZQ30">
        <v>26700000</v>
      </c>
      <c r="ZR30">
        <v>26500000</v>
      </c>
      <c r="ZS30">
        <v>26500000</v>
      </c>
      <c r="ZT30">
        <v>26300000</v>
      </c>
      <c r="ZU30">
        <v>26100000</v>
      </c>
      <c r="ZV30">
        <v>25600000</v>
      </c>
      <c r="ZW30">
        <v>25100000</v>
      </c>
      <c r="ZX30">
        <v>25000000</v>
      </c>
      <c r="ZY30">
        <v>24600000</v>
      </c>
      <c r="ZZ30">
        <v>24300000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16200000</v>
      </c>
      <c r="ABK30">
        <v>16400000</v>
      </c>
      <c r="ABL30">
        <v>16500000</v>
      </c>
      <c r="ABM30">
        <v>16400000</v>
      </c>
      <c r="ABN30">
        <v>16400000</v>
      </c>
      <c r="ABO30">
        <v>16300000</v>
      </c>
      <c r="ABP30">
        <v>16300000</v>
      </c>
      <c r="ABQ30">
        <v>16300000</v>
      </c>
      <c r="ABR30">
        <v>16200000</v>
      </c>
      <c r="ABS30">
        <v>16100000</v>
      </c>
      <c r="ABT30">
        <v>16000000</v>
      </c>
      <c r="ABU30">
        <v>16000000</v>
      </c>
      <c r="ABV30">
        <v>15800000</v>
      </c>
      <c r="ABW30">
        <v>15800000</v>
      </c>
      <c r="ABX30">
        <v>15600000</v>
      </c>
      <c r="ABY30">
        <v>15400000</v>
      </c>
      <c r="ABZ30">
        <v>14900000</v>
      </c>
      <c r="ACA30">
        <v>14500000</v>
      </c>
      <c r="ACB30">
        <v>14200000</v>
      </c>
      <c r="ACC30">
        <v>14000000</v>
      </c>
      <c r="ACD30">
        <v>13700000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2510000</v>
      </c>
      <c r="ADO30">
        <v>2420000</v>
      </c>
      <c r="ADP30">
        <v>2360000</v>
      </c>
      <c r="ADQ30">
        <v>2310000</v>
      </c>
      <c r="ADR30">
        <v>2240000</v>
      </c>
      <c r="ADS30">
        <v>2180000</v>
      </c>
      <c r="ADT30">
        <v>2120000</v>
      </c>
      <c r="ADU30">
        <v>2060000</v>
      </c>
      <c r="ADV30">
        <v>2020000</v>
      </c>
      <c r="ADW30">
        <v>1950000</v>
      </c>
      <c r="ADX30">
        <v>1900000</v>
      </c>
      <c r="ADY30">
        <v>1860000</v>
      </c>
      <c r="ADZ30">
        <v>1800000</v>
      </c>
      <c r="AEA30">
        <v>1760000</v>
      </c>
      <c r="AEB30">
        <v>1720000</v>
      </c>
      <c r="AEC30">
        <v>1660000</v>
      </c>
      <c r="AED30">
        <v>1600000</v>
      </c>
      <c r="AEE30">
        <v>1560000</v>
      </c>
      <c r="AEF30">
        <v>1510000</v>
      </c>
      <c r="AEG30">
        <v>1470000</v>
      </c>
      <c r="AEH30">
        <v>1430000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10400000</v>
      </c>
      <c r="AEQ30">
        <v>10200000</v>
      </c>
      <c r="AER30">
        <v>9920000</v>
      </c>
      <c r="AES30">
        <v>9660000</v>
      </c>
      <c r="AET30">
        <v>9410000</v>
      </c>
      <c r="AEU30">
        <v>9190000</v>
      </c>
      <c r="AEV30">
        <v>8970000</v>
      </c>
      <c r="AEW30">
        <v>8750000</v>
      </c>
      <c r="AEX30">
        <v>8520000</v>
      </c>
      <c r="AEY30">
        <v>8380000</v>
      </c>
      <c r="AEZ30">
        <v>8200000</v>
      </c>
      <c r="AFA30">
        <v>7970000</v>
      </c>
      <c r="AFB30">
        <v>7810000</v>
      </c>
      <c r="AFC30">
        <v>7620000</v>
      </c>
      <c r="AFD30">
        <v>7400000</v>
      </c>
      <c r="AFE30">
        <v>7200000</v>
      </c>
      <c r="AFF30">
        <v>6990000</v>
      </c>
      <c r="AFG30">
        <v>6780000</v>
      </c>
      <c r="AFH30">
        <v>6600000</v>
      </c>
      <c r="AFI30">
        <v>6370000</v>
      </c>
      <c r="AFJ30">
        <v>6200000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209.17962499999999</v>
      </c>
      <c r="AGU30">
        <v>221.27615499999999</v>
      </c>
      <c r="AGV30">
        <v>236.4310964</v>
      </c>
      <c r="AGW30">
        <v>247.25654040000001</v>
      </c>
      <c r="AGX30">
        <v>258.07620650000001</v>
      </c>
      <c r="AGY30">
        <v>267.78872319999999</v>
      </c>
      <c r="AGZ30">
        <v>273.60443839999999</v>
      </c>
      <c r="AHA30">
        <v>279.60956040000002</v>
      </c>
      <c r="AHB30">
        <v>286.25502829999999</v>
      </c>
      <c r="AHC30">
        <v>293.2255126</v>
      </c>
      <c r="AHD30">
        <v>296.43642720000003</v>
      </c>
      <c r="AHE30">
        <v>298.09299650000003</v>
      </c>
      <c r="AHF30">
        <v>295.1663107</v>
      </c>
      <c r="AHG30">
        <v>297.1126198</v>
      </c>
      <c r="AHH30">
        <v>296.75025479999999</v>
      </c>
      <c r="AHI30">
        <v>296.85261780000002</v>
      </c>
      <c r="AHJ30">
        <v>293.51320559999999</v>
      </c>
      <c r="AHK30">
        <v>290.30384459999999</v>
      </c>
      <c r="AHL30">
        <v>287.5781278</v>
      </c>
      <c r="AHM30">
        <v>282.46913619999998</v>
      </c>
      <c r="AHN30">
        <v>279.985614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11.73435027</v>
      </c>
      <c r="AHW30">
        <v>12.51776548</v>
      </c>
      <c r="AHX30">
        <v>13.38214265</v>
      </c>
      <c r="AHY30">
        <v>15.51130068</v>
      </c>
      <c r="AHZ30">
        <v>16.475367080000002</v>
      </c>
      <c r="AIA30">
        <v>17.620045189999999</v>
      </c>
      <c r="AIB30">
        <v>18.441416159999999</v>
      </c>
      <c r="AIC30">
        <v>19.31778392</v>
      </c>
      <c r="AID30">
        <v>19.441293309999999</v>
      </c>
      <c r="AIE30">
        <v>18.875042050000001</v>
      </c>
      <c r="AIF30">
        <v>19.403241399999999</v>
      </c>
      <c r="AIG30">
        <v>18.94275455</v>
      </c>
      <c r="AIH30">
        <v>19.407102500000001</v>
      </c>
      <c r="AII30">
        <v>19.926979639999999</v>
      </c>
      <c r="AIJ30">
        <v>20.112783449999998</v>
      </c>
      <c r="AIK30">
        <v>20.17787337</v>
      </c>
      <c r="AIL30">
        <v>19.319336499999999</v>
      </c>
      <c r="AIM30">
        <v>19.80841143</v>
      </c>
      <c r="AIN30">
        <v>20.763177209999998</v>
      </c>
      <c r="AIO30">
        <v>21.067205900000001</v>
      </c>
      <c r="AIP30">
        <v>21.65675079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1.5150740789999999</v>
      </c>
      <c r="AIY30">
        <v>1.1767565659999999</v>
      </c>
      <c r="AIZ30">
        <v>1.1424821030000001</v>
      </c>
      <c r="AJA30">
        <v>1.6638088879999999</v>
      </c>
      <c r="AJB30">
        <v>2.1537979140000001</v>
      </c>
      <c r="AJC30">
        <v>1.568299452</v>
      </c>
      <c r="AJD30">
        <v>2.537701378</v>
      </c>
      <c r="AJE30">
        <v>1.724651422</v>
      </c>
      <c r="AJF30">
        <v>3.8272431</v>
      </c>
      <c r="AJG30">
        <v>3.71577</v>
      </c>
      <c r="AJH30">
        <v>3.3820722089999999</v>
      </c>
      <c r="AJI30">
        <v>3.9402783019999998</v>
      </c>
      <c r="AJJ30">
        <v>3.612984419</v>
      </c>
      <c r="AJK30">
        <v>3.0950751740000002</v>
      </c>
      <c r="AJL30">
        <v>3.2052558430000002</v>
      </c>
      <c r="AJM30">
        <v>3.1118988769999998</v>
      </c>
      <c r="AJN30">
        <v>3.776576307</v>
      </c>
      <c r="AJO30">
        <v>3.2999210450000001</v>
      </c>
      <c r="AJP30">
        <v>3.9157639149999999</v>
      </c>
      <c r="AJQ30">
        <v>3.6289074239999999</v>
      </c>
      <c r="AJR30">
        <v>3.5232110909999999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126.2970689</v>
      </c>
      <c r="AKA30">
        <v>226.87583710000001</v>
      </c>
      <c r="AKB30">
        <v>198.9797236</v>
      </c>
      <c r="AKC30">
        <v>107.1839645</v>
      </c>
      <c r="AKD30">
        <v>163.8177154</v>
      </c>
      <c r="AKE30">
        <v>158.9717311</v>
      </c>
      <c r="AKF30">
        <v>218.77018620000001</v>
      </c>
      <c r="AKG30">
        <v>182.8148942</v>
      </c>
      <c r="AKH30">
        <v>221.13967880000001</v>
      </c>
      <c r="AKI30">
        <v>282.31172320000002</v>
      </c>
      <c r="AKJ30">
        <v>200.032285</v>
      </c>
      <c r="AKK30">
        <v>236.07993590000001</v>
      </c>
      <c r="AKL30">
        <v>303.38658859999998</v>
      </c>
      <c r="AKM30">
        <v>303.0830962</v>
      </c>
      <c r="AKN30">
        <v>230.2860728</v>
      </c>
      <c r="AKO30">
        <v>149.84205299999999</v>
      </c>
      <c r="AKP30">
        <v>360.04537740000001</v>
      </c>
      <c r="AKQ30">
        <v>178.20391219999999</v>
      </c>
      <c r="AKR30">
        <v>144.24156439999999</v>
      </c>
      <c r="AKS30">
        <v>222.25867880000001</v>
      </c>
      <c r="AKT30">
        <v>285.41993509999998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127.3473292</v>
      </c>
      <c r="AME30">
        <v>127.43309410000001</v>
      </c>
      <c r="AMF30">
        <v>127.9216428</v>
      </c>
      <c r="AMG30">
        <v>130.6344905</v>
      </c>
      <c r="AMH30">
        <v>129.88573740000001</v>
      </c>
      <c r="AMI30">
        <v>129.74412480000001</v>
      </c>
      <c r="AMJ30">
        <v>128.51851780000001</v>
      </c>
      <c r="AMK30">
        <v>127.25423859999999</v>
      </c>
      <c r="AML30">
        <v>127.8676578</v>
      </c>
      <c r="AMM30">
        <v>127.9179862</v>
      </c>
      <c r="AMN30">
        <v>126.8680239</v>
      </c>
      <c r="AMO30">
        <v>125.3753792</v>
      </c>
      <c r="AMP30">
        <v>124.2458712</v>
      </c>
      <c r="AMQ30">
        <v>124.2469359</v>
      </c>
      <c r="AMR30">
        <v>123.2639255</v>
      </c>
      <c r="AMS30">
        <v>122.4836629</v>
      </c>
      <c r="AMT30">
        <v>119.9392172</v>
      </c>
      <c r="AMU30">
        <v>117.8647596</v>
      </c>
      <c r="AMV30">
        <v>117.1869853</v>
      </c>
      <c r="AMW30">
        <v>115.4678957</v>
      </c>
      <c r="AMX30">
        <v>113.792817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325.58092040000002</v>
      </c>
      <c r="ANG30">
        <v>400.33165100000002</v>
      </c>
      <c r="ANH30">
        <v>426.04973560000002</v>
      </c>
      <c r="ANI30">
        <v>307.74258700000001</v>
      </c>
      <c r="ANJ30">
        <v>311.90708649999999</v>
      </c>
      <c r="ANK30">
        <v>355.06167649999998</v>
      </c>
      <c r="ANL30">
        <v>401.37442659999999</v>
      </c>
      <c r="ANM30">
        <v>282.64024439999997</v>
      </c>
      <c r="ANN30">
        <v>277.33595439999999</v>
      </c>
      <c r="ANO30">
        <v>262.74021690000001</v>
      </c>
      <c r="ANP30">
        <v>288.1579529</v>
      </c>
      <c r="ANQ30">
        <v>322.79132049999998</v>
      </c>
      <c r="ANR30">
        <v>307.71086530000002</v>
      </c>
      <c r="ANS30">
        <v>213.01252009999999</v>
      </c>
      <c r="ANT30">
        <v>253.83168029999999</v>
      </c>
      <c r="ANU30">
        <v>293.56690559999998</v>
      </c>
      <c r="ANV30">
        <v>347.38140679999998</v>
      </c>
      <c r="ANW30">
        <v>369.39516959999997</v>
      </c>
      <c r="ANX30">
        <v>301.05944299999999</v>
      </c>
      <c r="ANY30">
        <v>258.80408679999999</v>
      </c>
      <c r="ANZ30">
        <v>258.89806340000001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83.298150030000002</v>
      </c>
      <c r="AOI30">
        <v>84.325159560000003</v>
      </c>
      <c r="AOJ30">
        <v>84.862472220000001</v>
      </c>
      <c r="AOK30">
        <v>84.279779259999998</v>
      </c>
      <c r="AOL30">
        <v>84.336210309999998</v>
      </c>
      <c r="AOM30">
        <v>83.769982209999995</v>
      </c>
      <c r="AON30">
        <v>83.856684650000005</v>
      </c>
      <c r="AOO30">
        <v>83.557416900000007</v>
      </c>
      <c r="AOP30">
        <v>83.279650930000003</v>
      </c>
      <c r="AOQ30">
        <v>82.630774220000006</v>
      </c>
      <c r="AOR30">
        <v>82.327127950000005</v>
      </c>
      <c r="AOS30">
        <v>81.925187519999994</v>
      </c>
      <c r="AOT30">
        <v>81.343178409999993</v>
      </c>
      <c r="AOU30">
        <v>80.985070859999993</v>
      </c>
      <c r="AOV30">
        <v>79.969962519999996</v>
      </c>
      <c r="AOW30">
        <v>78.945284119999997</v>
      </c>
      <c r="AOX30">
        <v>76.606327309999998</v>
      </c>
      <c r="AOY30">
        <v>74.567209070000004</v>
      </c>
      <c r="AOZ30">
        <v>72.843039500000003</v>
      </c>
      <c r="APA30">
        <v>71.699363129999995</v>
      </c>
      <c r="APB30">
        <v>70.525347310000001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962.04205539999998</v>
      </c>
      <c r="APK30">
        <v>759.42532500000004</v>
      </c>
      <c r="APL30">
        <v>753.89879410000003</v>
      </c>
      <c r="APM30">
        <v>1058.4388939999999</v>
      </c>
      <c r="APN30">
        <v>901.98796789999994</v>
      </c>
      <c r="APO30">
        <v>895.7384697</v>
      </c>
      <c r="APP30">
        <v>920.68707919999997</v>
      </c>
      <c r="APQ30">
        <v>892.14652139999998</v>
      </c>
      <c r="APR30">
        <v>891.83846300000005</v>
      </c>
      <c r="APS30">
        <v>839.94045149999999</v>
      </c>
      <c r="APT30">
        <v>794.22289860000001</v>
      </c>
      <c r="APU30">
        <v>831.89142349999997</v>
      </c>
      <c r="APV30">
        <v>740.67001930000004</v>
      </c>
      <c r="APW30">
        <v>950.75711620000004</v>
      </c>
      <c r="APX30">
        <v>801.45113500000002</v>
      </c>
      <c r="APY30">
        <v>810.03084130000002</v>
      </c>
      <c r="APZ30">
        <v>955.36792960000002</v>
      </c>
      <c r="AQA30">
        <v>775.72924020000005</v>
      </c>
      <c r="AQB30">
        <v>857.10257579999995</v>
      </c>
      <c r="AQC30">
        <v>805.36103379999997</v>
      </c>
      <c r="AQD30">
        <v>787.40765699999997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132.83808350000001</v>
      </c>
      <c r="ARO30">
        <v>130.50223199999999</v>
      </c>
      <c r="ARP30">
        <v>127.2648264</v>
      </c>
      <c r="ARQ30">
        <v>123.9228931</v>
      </c>
      <c r="ARR30">
        <v>120.8175191</v>
      </c>
      <c r="ARS30">
        <v>117.9598463</v>
      </c>
      <c r="ART30">
        <v>115.1276246</v>
      </c>
      <c r="ARU30">
        <v>112.3229176</v>
      </c>
      <c r="ARV30">
        <v>109.3781673</v>
      </c>
      <c r="ARW30">
        <v>107.4967394</v>
      </c>
      <c r="ARX30">
        <v>105.2784534</v>
      </c>
      <c r="ARY30">
        <v>102.3228537</v>
      </c>
      <c r="ARZ30">
        <v>100.2673937</v>
      </c>
      <c r="ASA30">
        <v>97.837686430000005</v>
      </c>
      <c r="ASB30">
        <v>94.977908690000007</v>
      </c>
      <c r="ASC30">
        <v>92.398543660000001</v>
      </c>
      <c r="ASD30">
        <v>89.745541990000007</v>
      </c>
      <c r="ASE30">
        <v>86.973898320000004</v>
      </c>
      <c r="ASF30">
        <v>84.737877470000001</v>
      </c>
      <c r="ASG30">
        <v>81.718928770000005</v>
      </c>
      <c r="ASH30">
        <v>79.525525139999999</v>
      </c>
    </row>
    <row r="31" spans="1:1178" x14ac:dyDescent="0.25">
      <c r="C31">
        <v>0</v>
      </c>
      <c r="D31">
        <v>0</v>
      </c>
      <c r="E31">
        <v>0</v>
      </c>
      <c r="F31">
        <v>260</v>
      </c>
      <c r="G31">
        <v>274</v>
      </c>
      <c r="H31">
        <v>257</v>
      </c>
      <c r="I31">
        <v>218</v>
      </c>
      <c r="J31">
        <v>288</v>
      </c>
      <c r="K31">
        <v>255</v>
      </c>
      <c r="L31">
        <v>254</v>
      </c>
      <c r="M31">
        <v>261</v>
      </c>
      <c r="N31">
        <v>259</v>
      </c>
      <c r="O31">
        <v>269</v>
      </c>
      <c r="P31">
        <v>296</v>
      </c>
      <c r="Q31">
        <v>299</v>
      </c>
      <c r="R31">
        <v>281</v>
      </c>
      <c r="S31">
        <v>278</v>
      </c>
      <c r="T31">
        <v>277</v>
      </c>
      <c r="U31">
        <v>326</v>
      </c>
      <c r="V31">
        <v>288</v>
      </c>
      <c r="W31">
        <v>278</v>
      </c>
      <c r="X31">
        <v>301</v>
      </c>
      <c r="Y31">
        <v>267</v>
      </c>
      <c r="Z31">
        <v>302</v>
      </c>
      <c r="AA31">
        <v>290</v>
      </c>
      <c r="AB31">
        <v>259</v>
      </c>
      <c r="AC31">
        <v>260</v>
      </c>
      <c r="AD31">
        <v>259</v>
      </c>
      <c r="AE31">
        <v>0</v>
      </c>
      <c r="AF31">
        <v>0</v>
      </c>
      <c r="AG31">
        <v>0</v>
      </c>
      <c r="AH31">
        <v>61</v>
      </c>
      <c r="AI31">
        <v>71</v>
      </c>
      <c r="AJ31">
        <v>78</v>
      </c>
      <c r="AK31">
        <v>77</v>
      </c>
      <c r="AL31">
        <v>97</v>
      </c>
      <c r="AM31">
        <v>88</v>
      </c>
      <c r="AN31">
        <v>89</v>
      </c>
      <c r="AO31">
        <v>91</v>
      </c>
      <c r="AP31">
        <v>107</v>
      </c>
      <c r="AQ31">
        <v>85</v>
      </c>
      <c r="AR31">
        <v>98</v>
      </c>
      <c r="AS31">
        <v>110</v>
      </c>
      <c r="AT31">
        <v>99</v>
      </c>
      <c r="AU31">
        <v>107</v>
      </c>
      <c r="AV31">
        <v>133</v>
      </c>
      <c r="AW31">
        <v>119</v>
      </c>
      <c r="AX31">
        <v>124</v>
      </c>
      <c r="AY31">
        <v>138</v>
      </c>
      <c r="AZ31">
        <v>132</v>
      </c>
      <c r="BA31">
        <v>147</v>
      </c>
      <c r="BB31">
        <v>136</v>
      </c>
      <c r="BC31">
        <v>127</v>
      </c>
      <c r="BD31">
        <v>159</v>
      </c>
      <c r="BE31">
        <v>180</v>
      </c>
      <c r="BF31">
        <v>165</v>
      </c>
      <c r="BG31">
        <v>0</v>
      </c>
      <c r="BH31">
        <v>0</v>
      </c>
      <c r="BI31">
        <v>0</v>
      </c>
      <c r="BJ31">
        <v>99</v>
      </c>
      <c r="BK31">
        <v>95</v>
      </c>
      <c r="BL31">
        <v>87</v>
      </c>
      <c r="BM31">
        <v>92</v>
      </c>
      <c r="BN31">
        <v>107</v>
      </c>
      <c r="BO31">
        <v>96</v>
      </c>
      <c r="BP31">
        <v>103</v>
      </c>
      <c r="BQ31">
        <v>96</v>
      </c>
      <c r="BR31">
        <v>115</v>
      </c>
      <c r="BS31">
        <v>109</v>
      </c>
      <c r="BT31">
        <v>111</v>
      </c>
      <c r="BU31">
        <v>110</v>
      </c>
      <c r="BV31">
        <v>120</v>
      </c>
      <c r="BW31">
        <v>122</v>
      </c>
      <c r="BX31">
        <v>112</v>
      </c>
      <c r="BY31">
        <v>94</v>
      </c>
      <c r="BZ31">
        <v>112</v>
      </c>
      <c r="CA31">
        <v>113</v>
      </c>
      <c r="CB31">
        <v>105</v>
      </c>
      <c r="CC31">
        <v>117</v>
      </c>
      <c r="CD31">
        <v>132</v>
      </c>
      <c r="CE31">
        <v>132</v>
      </c>
      <c r="CF31">
        <v>120</v>
      </c>
      <c r="CG31">
        <v>125</v>
      </c>
      <c r="CH31">
        <v>111</v>
      </c>
      <c r="CI31">
        <v>0</v>
      </c>
      <c r="CJ31">
        <v>0</v>
      </c>
      <c r="CK31">
        <v>0</v>
      </c>
      <c r="CL31">
        <v>32</v>
      </c>
      <c r="CM31">
        <v>26</v>
      </c>
      <c r="CN31">
        <v>25</v>
      </c>
      <c r="CO31">
        <v>36</v>
      </c>
      <c r="CP31">
        <v>33</v>
      </c>
      <c r="CQ31">
        <v>32</v>
      </c>
      <c r="CR31">
        <v>28</v>
      </c>
      <c r="CS31">
        <v>21</v>
      </c>
      <c r="CT31">
        <v>24</v>
      </c>
      <c r="CU31">
        <v>35</v>
      </c>
      <c r="CV31">
        <v>23</v>
      </c>
      <c r="CW31">
        <v>29</v>
      </c>
      <c r="CX31">
        <v>40</v>
      </c>
      <c r="CY31">
        <v>28</v>
      </c>
      <c r="CZ31">
        <v>30</v>
      </c>
      <c r="DA31">
        <v>28</v>
      </c>
      <c r="DB31">
        <v>42</v>
      </c>
      <c r="DC31">
        <v>40</v>
      </c>
      <c r="DD31">
        <v>29</v>
      </c>
      <c r="DE31">
        <v>22</v>
      </c>
      <c r="DF31">
        <v>23</v>
      </c>
      <c r="DG31">
        <v>31</v>
      </c>
      <c r="DH31">
        <v>31</v>
      </c>
      <c r="DI31">
        <v>32</v>
      </c>
      <c r="DJ31">
        <v>33</v>
      </c>
      <c r="DK31">
        <v>0</v>
      </c>
      <c r="DL31">
        <v>0</v>
      </c>
      <c r="DM31">
        <v>0</v>
      </c>
      <c r="DN31">
        <v>1</v>
      </c>
      <c r="DO31">
        <v>3</v>
      </c>
      <c r="DP31">
        <v>2</v>
      </c>
      <c r="DQ31">
        <v>0</v>
      </c>
      <c r="DR31">
        <v>4</v>
      </c>
      <c r="DS31">
        <v>0</v>
      </c>
      <c r="DT31">
        <v>5</v>
      </c>
      <c r="DU31">
        <v>5</v>
      </c>
      <c r="DV31">
        <v>1</v>
      </c>
      <c r="DW31">
        <v>4</v>
      </c>
      <c r="DX31">
        <v>4</v>
      </c>
      <c r="DY31">
        <v>5</v>
      </c>
      <c r="DZ31">
        <v>5</v>
      </c>
      <c r="EA31">
        <v>4</v>
      </c>
      <c r="EB31">
        <v>4</v>
      </c>
      <c r="EC31">
        <v>6</v>
      </c>
      <c r="ED31">
        <v>4</v>
      </c>
      <c r="EE31">
        <v>7</v>
      </c>
      <c r="EF31">
        <v>11</v>
      </c>
      <c r="EG31">
        <v>10</v>
      </c>
      <c r="EH31">
        <v>3</v>
      </c>
      <c r="EI31">
        <v>8</v>
      </c>
      <c r="EJ31">
        <v>7</v>
      </c>
      <c r="EK31">
        <v>9</v>
      </c>
      <c r="EL31">
        <v>9</v>
      </c>
      <c r="EM31">
        <v>0</v>
      </c>
      <c r="EN31">
        <v>0</v>
      </c>
      <c r="EO31">
        <v>0</v>
      </c>
      <c r="EP31">
        <v>10</v>
      </c>
      <c r="EQ31">
        <v>20</v>
      </c>
      <c r="ER31">
        <v>15</v>
      </c>
      <c r="ES31">
        <v>10</v>
      </c>
      <c r="ET31">
        <v>0</v>
      </c>
      <c r="EU31">
        <v>10</v>
      </c>
      <c r="EV31">
        <v>15</v>
      </c>
      <c r="EW31">
        <v>5</v>
      </c>
      <c r="EX31">
        <v>25</v>
      </c>
      <c r="EY31">
        <v>5</v>
      </c>
      <c r="EZ31">
        <v>35</v>
      </c>
      <c r="FA31">
        <v>5</v>
      </c>
      <c r="FB31">
        <v>10</v>
      </c>
      <c r="FC31">
        <v>30</v>
      </c>
      <c r="FD31">
        <v>20</v>
      </c>
      <c r="FE31">
        <v>20</v>
      </c>
      <c r="FF31">
        <v>35</v>
      </c>
      <c r="FG31">
        <v>30</v>
      </c>
      <c r="FH31">
        <v>10</v>
      </c>
      <c r="FI31">
        <v>45</v>
      </c>
      <c r="FJ31">
        <v>40</v>
      </c>
      <c r="FK31">
        <v>35</v>
      </c>
      <c r="FL31">
        <v>40</v>
      </c>
      <c r="FM31">
        <v>35</v>
      </c>
      <c r="FN31">
        <v>50</v>
      </c>
      <c r="FO31">
        <v>0</v>
      </c>
      <c r="FP31">
        <v>0</v>
      </c>
      <c r="FQ31">
        <v>5931</v>
      </c>
      <c r="FR31">
        <v>6198</v>
      </c>
      <c r="FS31">
        <v>6407</v>
      </c>
      <c r="FT31">
        <v>6607</v>
      </c>
      <c r="FU31">
        <v>6783</v>
      </c>
      <c r="FV31">
        <v>6969</v>
      </c>
      <c r="FW31">
        <v>7083</v>
      </c>
      <c r="FX31">
        <v>7143</v>
      </c>
      <c r="FY31">
        <v>7288</v>
      </c>
      <c r="FZ31">
        <v>7316</v>
      </c>
      <c r="GA31">
        <v>7437</v>
      </c>
      <c r="GB31">
        <v>7529</v>
      </c>
      <c r="GC31">
        <v>7588</v>
      </c>
      <c r="GD31">
        <v>7668</v>
      </c>
      <c r="GE31">
        <v>7716</v>
      </c>
      <c r="GF31">
        <v>7752</v>
      </c>
      <c r="GG31">
        <v>7753</v>
      </c>
      <c r="GH31">
        <v>7812</v>
      </c>
      <c r="GI31">
        <v>7811</v>
      </c>
      <c r="GJ31">
        <v>7818</v>
      </c>
      <c r="GK31">
        <v>7826</v>
      </c>
      <c r="GL31">
        <v>7839</v>
      </c>
      <c r="GM31">
        <v>7871</v>
      </c>
      <c r="GN31">
        <v>7873</v>
      </c>
      <c r="GO31">
        <v>7890</v>
      </c>
      <c r="GP31">
        <v>7859</v>
      </c>
      <c r="GQ31">
        <v>0</v>
      </c>
      <c r="GR31">
        <v>0</v>
      </c>
      <c r="GS31">
        <v>716</v>
      </c>
      <c r="GT31">
        <v>856</v>
      </c>
      <c r="GU31">
        <v>1020</v>
      </c>
      <c r="GV31">
        <v>1166</v>
      </c>
      <c r="GW31">
        <v>1309</v>
      </c>
      <c r="GX31">
        <v>1475</v>
      </c>
      <c r="GY31">
        <v>1627</v>
      </c>
      <c r="GZ31">
        <v>1790</v>
      </c>
      <c r="HA31">
        <v>1935</v>
      </c>
      <c r="HB31">
        <v>2081</v>
      </c>
      <c r="HC31">
        <v>2169</v>
      </c>
      <c r="HD31">
        <v>2305</v>
      </c>
      <c r="HE31">
        <v>2425</v>
      </c>
      <c r="HF31">
        <v>2551</v>
      </c>
      <c r="HG31">
        <v>2666</v>
      </c>
      <c r="HH31">
        <v>2760</v>
      </c>
      <c r="HI31">
        <v>2862</v>
      </c>
      <c r="HJ31">
        <v>2934</v>
      </c>
      <c r="HK31">
        <v>3008</v>
      </c>
      <c r="HL31">
        <v>3102</v>
      </c>
      <c r="HM31">
        <v>3215</v>
      </c>
      <c r="HN31">
        <v>3232</v>
      </c>
      <c r="HO31">
        <v>3286</v>
      </c>
      <c r="HP31">
        <v>3369</v>
      </c>
      <c r="HQ31">
        <v>3434</v>
      </c>
      <c r="HR31">
        <v>3490</v>
      </c>
      <c r="HS31">
        <v>0</v>
      </c>
      <c r="HT31">
        <v>0</v>
      </c>
      <c r="HU31">
        <v>79</v>
      </c>
      <c r="HV31">
        <v>82</v>
      </c>
      <c r="HW31">
        <v>81</v>
      </c>
      <c r="HX31">
        <v>92</v>
      </c>
      <c r="HY31">
        <v>104</v>
      </c>
      <c r="HZ31">
        <v>112</v>
      </c>
      <c r="IA31">
        <v>117</v>
      </c>
      <c r="IB31">
        <v>124</v>
      </c>
      <c r="IC31">
        <v>132</v>
      </c>
      <c r="ID31">
        <v>145</v>
      </c>
      <c r="IE31">
        <v>156</v>
      </c>
      <c r="IF31">
        <v>170</v>
      </c>
      <c r="IG31">
        <v>184</v>
      </c>
      <c r="IH31">
        <v>198</v>
      </c>
      <c r="II31">
        <v>191</v>
      </c>
      <c r="IJ31">
        <v>202</v>
      </c>
      <c r="IK31">
        <v>214</v>
      </c>
      <c r="IL31">
        <v>237</v>
      </c>
      <c r="IM31">
        <v>243</v>
      </c>
      <c r="IN31">
        <v>234</v>
      </c>
      <c r="IO31">
        <v>247</v>
      </c>
      <c r="IP31">
        <v>266</v>
      </c>
      <c r="IQ31">
        <v>270</v>
      </c>
      <c r="IR31">
        <v>262</v>
      </c>
      <c r="IS31">
        <v>278</v>
      </c>
      <c r="IT31">
        <v>292</v>
      </c>
      <c r="IU31">
        <v>0</v>
      </c>
      <c r="IV31">
        <v>0</v>
      </c>
      <c r="IW31">
        <v>3</v>
      </c>
      <c r="IX31">
        <v>4</v>
      </c>
      <c r="IY31">
        <v>4</v>
      </c>
      <c r="IZ31">
        <v>4</v>
      </c>
      <c r="JA31">
        <v>6</v>
      </c>
      <c r="JB31">
        <v>5</v>
      </c>
      <c r="JC31">
        <v>9</v>
      </c>
      <c r="JD31">
        <v>8</v>
      </c>
      <c r="JE31">
        <v>5</v>
      </c>
      <c r="JF31">
        <v>10</v>
      </c>
      <c r="JG31">
        <v>10</v>
      </c>
      <c r="JH31">
        <v>11</v>
      </c>
      <c r="JI31">
        <v>11</v>
      </c>
      <c r="JJ31">
        <v>12</v>
      </c>
      <c r="JK31">
        <v>13</v>
      </c>
      <c r="JL31">
        <v>12</v>
      </c>
      <c r="JM31">
        <v>7</v>
      </c>
      <c r="JN31">
        <v>5</v>
      </c>
      <c r="JO31">
        <v>11</v>
      </c>
      <c r="JP31">
        <v>17</v>
      </c>
      <c r="JQ31">
        <v>15</v>
      </c>
      <c r="JR31">
        <v>18</v>
      </c>
      <c r="JS31">
        <v>18</v>
      </c>
      <c r="JT31">
        <v>18</v>
      </c>
      <c r="JU31">
        <v>20</v>
      </c>
      <c r="JV31">
        <v>16</v>
      </c>
      <c r="JW31">
        <v>0</v>
      </c>
      <c r="JX31">
        <v>0</v>
      </c>
      <c r="JY31">
        <v>0</v>
      </c>
      <c r="JZ31">
        <v>11</v>
      </c>
      <c r="KA31">
        <v>16</v>
      </c>
      <c r="KB31">
        <v>24</v>
      </c>
      <c r="KC31">
        <v>29</v>
      </c>
      <c r="KD31">
        <v>41</v>
      </c>
      <c r="KE31">
        <v>54</v>
      </c>
      <c r="KF31">
        <v>69</v>
      </c>
      <c r="KG31">
        <v>81</v>
      </c>
      <c r="KH31">
        <v>96</v>
      </c>
      <c r="KI31">
        <v>119</v>
      </c>
      <c r="KJ31">
        <v>132</v>
      </c>
      <c r="KK31">
        <v>149</v>
      </c>
      <c r="KL31">
        <v>163</v>
      </c>
      <c r="KM31">
        <v>185</v>
      </c>
      <c r="KN31">
        <v>217</v>
      </c>
      <c r="KO31">
        <v>239</v>
      </c>
      <c r="KP31">
        <v>258</v>
      </c>
      <c r="KQ31">
        <v>278</v>
      </c>
      <c r="KR31">
        <v>310</v>
      </c>
      <c r="KS31">
        <v>331</v>
      </c>
      <c r="KT31">
        <v>361</v>
      </c>
      <c r="KU31">
        <v>386</v>
      </c>
      <c r="KV31">
        <v>420</v>
      </c>
      <c r="KW31">
        <v>445</v>
      </c>
      <c r="KX31">
        <v>477</v>
      </c>
      <c r="KY31">
        <v>0</v>
      </c>
      <c r="KZ31">
        <v>0</v>
      </c>
      <c r="LA31">
        <v>0</v>
      </c>
      <c r="LB31">
        <v>177</v>
      </c>
      <c r="LC31">
        <v>368</v>
      </c>
      <c r="LD31">
        <v>554</v>
      </c>
      <c r="LE31">
        <v>757</v>
      </c>
      <c r="LF31">
        <v>930</v>
      </c>
      <c r="LG31">
        <v>1103</v>
      </c>
      <c r="LH31">
        <v>1282</v>
      </c>
      <c r="LI31">
        <v>1469</v>
      </c>
      <c r="LJ31">
        <v>1657</v>
      </c>
      <c r="LK31">
        <v>1853</v>
      </c>
      <c r="LL31">
        <v>2033</v>
      </c>
      <c r="LM31">
        <v>2206</v>
      </c>
      <c r="LN31">
        <v>2392</v>
      </c>
      <c r="LO31">
        <v>2576</v>
      </c>
      <c r="LP31">
        <v>2762</v>
      </c>
      <c r="LQ31">
        <v>2932</v>
      </c>
      <c r="LR31">
        <v>3106</v>
      </c>
      <c r="LS31">
        <v>3284</v>
      </c>
      <c r="LT31">
        <v>3480</v>
      </c>
      <c r="LU31">
        <v>3645</v>
      </c>
      <c r="LV31">
        <v>3828</v>
      </c>
      <c r="LW31">
        <v>4023</v>
      </c>
      <c r="LX31">
        <v>4207</v>
      </c>
      <c r="LY31">
        <v>4389</v>
      </c>
      <c r="LZ31">
        <v>4607</v>
      </c>
      <c r="MA31">
        <v>0</v>
      </c>
      <c r="MB31">
        <v>0</v>
      </c>
      <c r="MC31">
        <v>1429</v>
      </c>
      <c r="MD31">
        <v>1423</v>
      </c>
      <c r="ME31">
        <v>1416</v>
      </c>
      <c r="MF31">
        <v>1430</v>
      </c>
      <c r="MG31">
        <v>1418</v>
      </c>
      <c r="MH31">
        <v>1420</v>
      </c>
      <c r="MI31">
        <v>1438</v>
      </c>
      <c r="MJ31">
        <v>1439</v>
      </c>
      <c r="MK31">
        <v>1412</v>
      </c>
      <c r="ML31">
        <v>1417</v>
      </c>
      <c r="MM31">
        <v>1388</v>
      </c>
      <c r="MN31">
        <v>1372</v>
      </c>
      <c r="MO31">
        <v>1333</v>
      </c>
      <c r="MP31">
        <v>1341</v>
      </c>
      <c r="MQ31">
        <v>1360</v>
      </c>
      <c r="MR31">
        <v>1348</v>
      </c>
      <c r="MS31">
        <v>1344</v>
      </c>
      <c r="MT31">
        <v>1366</v>
      </c>
      <c r="MU31">
        <v>1361</v>
      </c>
      <c r="MV31">
        <v>1348</v>
      </c>
      <c r="MW31">
        <v>1363</v>
      </c>
      <c r="MX31">
        <v>1368</v>
      </c>
      <c r="MY31">
        <v>1355</v>
      </c>
      <c r="MZ31">
        <v>1330</v>
      </c>
      <c r="NA31">
        <v>1335</v>
      </c>
      <c r="NB31">
        <v>1333</v>
      </c>
      <c r="NC31">
        <v>0</v>
      </c>
      <c r="ND31">
        <v>0</v>
      </c>
      <c r="NE31">
        <v>0</v>
      </c>
      <c r="NF31">
        <v>39</v>
      </c>
      <c r="NG31">
        <v>74</v>
      </c>
      <c r="NH31">
        <v>117</v>
      </c>
      <c r="NI31">
        <v>166</v>
      </c>
      <c r="NJ31">
        <v>190</v>
      </c>
      <c r="NK31">
        <v>227</v>
      </c>
      <c r="NL31">
        <v>272</v>
      </c>
      <c r="NM31">
        <v>319</v>
      </c>
      <c r="NN31">
        <v>367</v>
      </c>
      <c r="NO31">
        <v>413</v>
      </c>
      <c r="NP31">
        <v>441</v>
      </c>
      <c r="NQ31">
        <v>490</v>
      </c>
      <c r="NR31">
        <v>527</v>
      </c>
      <c r="NS31">
        <v>556</v>
      </c>
      <c r="NT31">
        <v>594</v>
      </c>
      <c r="NU31">
        <v>628</v>
      </c>
      <c r="NV31">
        <v>662</v>
      </c>
      <c r="NW31">
        <v>707</v>
      </c>
      <c r="NX31">
        <v>754</v>
      </c>
      <c r="NY31">
        <v>785</v>
      </c>
      <c r="NZ31">
        <v>826</v>
      </c>
      <c r="OA31">
        <v>869</v>
      </c>
      <c r="OB31">
        <v>911</v>
      </c>
      <c r="OC31">
        <v>960</v>
      </c>
      <c r="OD31">
        <v>1005</v>
      </c>
      <c r="OE31">
        <v>0</v>
      </c>
      <c r="OF31">
        <v>0</v>
      </c>
      <c r="OG31">
        <v>2085</v>
      </c>
      <c r="OH31">
        <v>2243</v>
      </c>
      <c r="OI31">
        <v>2334</v>
      </c>
      <c r="OJ31">
        <v>2472</v>
      </c>
      <c r="OK31">
        <v>2615</v>
      </c>
      <c r="OL31">
        <v>2757</v>
      </c>
      <c r="OM31">
        <v>2888</v>
      </c>
      <c r="ON31">
        <v>2997</v>
      </c>
      <c r="OO31">
        <v>3145</v>
      </c>
      <c r="OP31">
        <v>3281</v>
      </c>
      <c r="OQ31">
        <v>3409</v>
      </c>
      <c r="OR31">
        <v>3533</v>
      </c>
      <c r="OS31">
        <v>3653</v>
      </c>
      <c r="OT31">
        <v>3772</v>
      </c>
      <c r="OU31">
        <v>3897</v>
      </c>
      <c r="OV31">
        <v>3998</v>
      </c>
      <c r="OW31">
        <v>4111</v>
      </c>
      <c r="OX31">
        <v>4227</v>
      </c>
      <c r="OY31">
        <v>4332</v>
      </c>
      <c r="OZ31">
        <v>4405</v>
      </c>
      <c r="PA31">
        <v>4514</v>
      </c>
      <c r="PB31">
        <v>4597</v>
      </c>
      <c r="PC31">
        <v>4653</v>
      </c>
      <c r="PD31">
        <v>4704</v>
      </c>
      <c r="PE31">
        <v>4747</v>
      </c>
      <c r="PF31">
        <v>4819</v>
      </c>
      <c r="PG31">
        <v>0</v>
      </c>
      <c r="PH31">
        <v>0</v>
      </c>
      <c r="PI31">
        <v>0</v>
      </c>
      <c r="PJ31">
        <v>55</v>
      </c>
      <c r="PK31">
        <v>126</v>
      </c>
      <c r="PL31">
        <v>168</v>
      </c>
      <c r="PM31">
        <v>227</v>
      </c>
      <c r="PN31">
        <v>299</v>
      </c>
      <c r="PO31">
        <v>395</v>
      </c>
      <c r="PP31">
        <v>482</v>
      </c>
      <c r="PQ31">
        <v>558</v>
      </c>
      <c r="PR31">
        <v>635</v>
      </c>
      <c r="PS31">
        <v>730</v>
      </c>
      <c r="PT31">
        <v>823</v>
      </c>
      <c r="PU31">
        <v>932</v>
      </c>
      <c r="PV31">
        <v>1042</v>
      </c>
      <c r="PW31">
        <v>1135</v>
      </c>
      <c r="PX31">
        <v>1245</v>
      </c>
      <c r="PY31">
        <v>1361</v>
      </c>
      <c r="PZ31">
        <v>1477</v>
      </c>
      <c r="QA31">
        <v>1602</v>
      </c>
      <c r="QB31">
        <v>1725</v>
      </c>
      <c r="QC31">
        <v>1849</v>
      </c>
      <c r="QD31">
        <v>1971</v>
      </c>
      <c r="QE31">
        <v>2116</v>
      </c>
      <c r="QF31">
        <v>2252</v>
      </c>
      <c r="QG31">
        <v>2385</v>
      </c>
      <c r="QH31">
        <v>2521</v>
      </c>
      <c r="QI31">
        <v>0</v>
      </c>
      <c r="QJ31">
        <v>0</v>
      </c>
      <c r="QK31">
        <v>7437</v>
      </c>
      <c r="QL31">
        <v>8011</v>
      </c>
      <c r="QM31">
        <v>8338</v>
      </c>
      <c r="QN31">
        <v>8567</v>
      </c>
      <c r="QO31">
        <v>8660</v>
      </c>
      <c r="QP31">
        <v>8743</v>
      </c>
      <c r="QQ31">
        <v>8754</v>
      </c>
      <c r="QR31">
        <v>8745</v>
      </c>
      <c r="QS31">
        <v>8707</v>
      </c>
      <c r="QT31">
        <v>8771</v>
      </c>
      <c r="QU31">
        <v>8751</v>
      </c>
      <c r="QV31">
        <v>8762</v>
      </c>
      <c r="QW31">
        <v>8785</v>
      </c>
      <c r="QX31">
        <v>8804</v>
      </c>
      <c r="QY31">
        <v>8813</v>
      </c>
      <c r="QZ31">
        <v>8732</v>
      </c>
      <c r="RA31">
        <v>8740</v>
      </c>
      <c r="RB31">
        <v>8730</v>
      </c>
      <c r="RC31">
        <v>8646</v>
      </c>
      <c r="RD31">
        <v>8643</v>
      </c>
      <c r="RE31">
        <v>8705</v>
      </c>
      <c r="RF31">
        <v>8759</v>
      </c>
      <c r="RG31">
        <v>8786</v>
      </c>
      <c r="RH31">
        <v>8811</v>
      </c>
      <c r="RI31">
        <v>8721</v>
      </c>
      <c r="RJ31">
        <v>8654</v>
      </c>
      <c r="RK31">
        <v>0</v>
      </c>
      <c r="RL31">
        <v>0</v>
      </c>
      <c r="RM31">
        <v>8378</v>
      </c>
      <c r="RN31">
        <v>8514</v>
      </c>
      <c r="RO31">
        <v>8704</v>
      </c>
      <c r="RP31">
        <v>8835</v>
      </c>
      <c r="RQ31">
        <v>8962</v>
      </c>
      <c r="RR31">
        <v>9097</v>
      </c>
      <c r="RS31">
        <v>9259</v>
      </c>
      <c r="RT31">
        <v>9371</v>
      </c>
      <c r="RU31">
        <v>9490</v>
      </c>
      <c r="RV31">
        <v>9578</v>
      </c>
      <c r="RW31">
        <v>9645</v>
      </c>
      <c r="RX31">
        <v>9686</v>
      </c>
      <c r="RY31">
        <v>9784</v>
      </c>
      <c r="RZ31">
        <v>9803</v>
      </c>
      <c r="SA31">
        <v>9877</v>
      </c>
      <c r="SB31">
        <v>9967</v>
      </c>
      <c r="SC31">
        <v>10030</v>
      </c>
      <c r="SD31">
        <v>10059</v>
      </c>
      <c r="SE31">
        <v>10109</v>
      </c>
      <c r="SF31">
        <v>10152</v>
      </c>
      <c r="SG31">
        <v>10177</v>
      </c>
      <c r="SH31">
        <v>10194</v>
      </c>
      <c r="SI31">
        <v>10163</v>
      </c>
      <c r="SJ31">
        <v>10147</v>
      </c>
      <c r="SK31">
        <v>10231</v>
      </c>
      <c r="SL31">
        <v>10252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773935.10360000003</v>
      </c>
      <c r="SU31">
        <v>763684.7145</v>
      </c>
      <c r="SV31">
        <v>747722.21129999997</v>
      </c>
      <c r="SW31">
        <v>740680.26080000005</v>
      </c>
      <c r="SX31">
        <v>721869.80969999998</v>
      </c>
      <c r="SY31">
        <v>712435.80700000003</v>
      </c>
      <c r="SZ31">
        <v>700241.79689999996</v>
      </c>
      <c r="TA31">
        <v>685173.93</v>
      </c>
      <c r="TB31">
        <v>672230.77</v>
      </c>
      <c r="TC31">
        <v>656736.68680000002</v>
      </c>
      <c r="TD31">
        <v>640583.27870000002</v>
      </c>
      <c r="TE31">
        <v>622005.74100000004</v>
      </c>
      <c r="TF31">
        <v>608484.63910000003</v>
      </c>
      <c r="TG31">
        <v>590686.16319999995</v>
      </c>
      <c r="TH31">
        <v>573995.65009999997</v>
      </c>
      <c r="TI31">
        <v>557847.58070000005</v>
      </c>
      <c r="TJ31">
        <v>542499.26</v>
      </c>
      <c r="TK31">
        <v>528848.37399999995</v>
      </c>
      <c r="TL31">
        <v>513575.48830000003</v>
      </c>
      <c r="TM31">
        <v>499693.63189999998</v>
      </c>
      <c r="TN31">
        <v>483233.32380000001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298179.69349999999</v>
      </c>
      <c r="TW31">
        <v>319327.53749999998</v>
      </c>
      <c r="TX31">
        <v>341086.57439999998</v>
      </c>
      <c r="TY31">
        <v>357977.17709999997</v>
      </c>
      <c r="TZ31">
        <v>373774.11780000001</v>
      </c>
      <c r="UA31">
        <v>378233.0477</v>
      </c>
      <c r="UB31">
        <v>390241.65539999999</v>
      </c>
      <c r="UC31">
        <v>398599.92599999998</v>
      </c>
      <c r="UD31">
        <v>407097.7525</v>
      </c>
      <c r="UE31">
        <v>413058.12229999999</v>
      </c>
      <c r="UF31">
        <v>415167.05060000002</v>
      </c>
      <c r="UG31">
        <v>417971.04920000001</v>
      </c>
      <c r="UH31">
        <v>416005.86810000002</v>
      </c>
      <c r="UI31">
        <v>414075.9</v>
      </c>
      <c r="UJ31">
        <v>414578.41930000001</v>
      </c>
      <c r="UK31">
        <v>417165.75530000002</v>
      </c>
      <c r="UL31">
        <v>407156.90139999997</v>
      </c>
      <c r="UM31">
        <v>401902.56949999998</v>
      </c>
      <c r="UN31">
        <v>400052.5196</v>
      </c>
      <c r="UO31">
        <v>395894.13250000001</v>
      </c>
      <c r="UP31">
        <v>390631.2439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201363.89019999999</v>
      </c>
      <c r="UY31">
        <v>204226.55300000001</v>
      </c>
      <c r="UZ31">
        <v>210141.0055</v>
      </c>
      <c r="VA31">
        <v>217182.99969999999</v>
      </c>
      <c r="VB31">
        <v>231623.5287</v>
      </c>
      <c r="VC31">
        <v>241936.86290000001</v>
      </c>
      <c r="VD31">
        <v>255970.0442</v>
      </c>
      <c r="VE31">
        <v>268980.5147</v>
      </c>
      <c r="VF31">
        <v>281015.94510000001</v>
      </c>
      <c r="VG31">
        <v>263185.47369999997</v>
      </c>
      <c r="VH31">
        <v>270235.68190000003</v>
      </c>
      <c r="VI31">
        <v>277950.76380000002</v>
      </c>
      <c r="VJ31">
        <v>298858.22979999997</v>
      </c>
      <c r="VK31">
        <v>297499.28249999997</v>
      </c>
      <c r="VL31">
        <v>278136.6899</v>
      </c>
      <c r="VM31">
        <v>285037.60019999999</v>
      </c>
      <c r="VN31">
        <v>298022.88290000003</v>
      </c>
      <c r="VO31">
        <v>293693.6214</v>
      </c>
      <c r="VP31">
        <v>276690.86229999998</v>
      </c>
      <c r="VQ31">
        <v>285036.90700000001</v>
      </c>
      <c r="VR31">
        <v>290671.14909999998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324305.09570000001</v>
      </c>
      <c r="WA31">
        <v>566746.76910000003</v>
      </c>
      <c r="WB31">
        <v>489101.8504</v>
      </c>
      <c r="WC31">
        <v>296785.10340000002</v>
      </c>
      <c r="WD31">
        <v>576281.75410000002</v>
      </c>
      <c r="WE31">
        <v>559496.84869999997</v>
      </c>
      <c r="WF31">
        <v>597520.90639999998</v>
      </c>
      <c r="WG31">
        <v>580117.3848</v>
      </c>
      <c r="WH31">
        <v>614422.64939999999</v>
      </c>
      <c r="WI31">
        <v>646237.41440000001</v>
      </c>
      <c r="WJ31">
        <v>579152.27579999994</v>
      </c>
      <c r="WK31">
        <v>327998.86170000001</v>
      </c>
      <c r="WL31">
        <v>227461.06909999999</v>
      </c>
      <c r="WM31">
        <v>485839.17680000002</v>
      </c>
      <c r="WN31">
        <v>728973.16910000006</v>
      </c>
      <c r="WO31">
        <v>624477.30079999997</v>
      </c>
      <c r="WP31">
        <v>727546.36979999999</v>
      </c>
      <c r="WQ31">
        <v>706355.69889999996</v>
      </c>
      <c r="WR31">
        <v>685782.23190000001</v>
      </c>
      <c r="WS31">
        <v>739786.65789999999</v>
      </c>
      <c r="WT31">
        <v>574591.57900000003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19900000</v>
      </c>
      <c r="ZG31">
        <v>19600000</v>
      </c>
      <c r="ZH31">
        <v>19000000</v>
      </c>
      <c r="ZI31">
        <v>18100000</v>
      </c>
      <c r="ZJ31">
        <v>17700000</v>
      </c>
      <c r="ZK31">
        <v>16800000</v>
      </c>
      <c r="ZL31">
        <v>16100000</v>
      </c>
      <c r="ZM31">
        <v>15200000</v>
      </c>
      <c r="ZN31">
        <v>14900000</v>
      </c>
      <c r="ZO31">
        <v>14600000</v>
      </c>
      <c r="ZP31">
        <v>14100000</v>
      </c>
      <c r="ZQ31">
        <v>13600000</v>
      </c>
      <c r="ZR31">
        <v>13400000</v>
      </c>
      <c r="ZS31">
        <v>13000000</v>
      </c>
      <c r="ZT31">
        <v>12500000</v>
      </c>
      <c r="ZU31">
        <v>12300000</v>
      </c>
      <c r="ZV31">
        <v>12000000</v>
      </c>
      <c r="ZW31">
        <v>11500000</v>
      </c>
      <c r="ZX31">
        <v>11000000</v>
      </c>
      <c r="ZY31">
        <v>10700000</v>
      </c>
      <c r="ZZ31">
        <v>10400000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13900000</v>
      </c>
      <c r="ABK31">
        <v>14100000</v>
      </c>
      <c r="ABL31">
        <v>14200000</v>
      </c>
      <c r="ABM31">
        <v>14500000</v>
      </c>
      <c r="ABN31">
        <v>14700000</v>
      </c>
      <c r="ABO31">
        <v>14800000</v>
      </c>
      <c r="ABP31">
        <v>14900000</v>
      </c>
      <c r="ABQ31">
        <v>15000000</v>
      </c>
      <c r="ABR31">
        <v>15000000</v>
      </c>
      <c r="ABS31">
        <v>15100000</v>
      </c>
      <c r="ABT31">
        <v>15000000</v>
      </c>
      <c r="ABU31">
        <v>15000000</v>
      </c>
      <c r="ABV31">
        <v>14900000</v>
      </c>
      <c r="ABW31">
        <v>14900000</v>
      </c>
      <c r="ABX31">
        <v>14700000</v>
      </c>
      <c r="ABY31">
        <v>14600000</v>
      </c>
      <c r="ABZ31">
        <v>14400000</v>
      </c>
      <c r="ACA31">
        <v>14200000</v>
      </c>
      <c r="ACB31">
        <v>13900000</v>
      </c>
      <c r="ACC31">
        <v>13600000</v>
      </c>
      <c r="ACD31">
        <v>13400000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2170000</v>
      </c>
      <c r="ADO31">
        <v>2110000</v>
      </c>
      <c r="ADP31">
        <v>2040000</v>
      </c>
      <c r="ADQ31">
        <v>1970000</v>
      </c>
      <c r="ADR31">
        <v>1930000</v>
      </c>
      <c r="ADS31">
        <v>1870000</v>
      </c>
      <c r="ADT31">
        <v>1820000</v>
      </c>
      <c r="ADU31">
        <v>1770000</v>
      </c>
      <c r="ADV31">
        <v>1720000</v>
      </c>
      <c r="ADW31">
        <v>1670000</v>
      </c>
      <c r="ADX31">
        <v>1610000</v>
      </c>
      <c r="ADY31">
        <v>1560000</v>
      </c>
      <c r="ADZ31">
        <v>1520000</v>
      </c>
      <c r="AEA31">
        <v>1460000</v>
      </c>
      <c r="AEB31">
        <v>1420000</v>
      </c>
      <c r="AEC31">
        <v>1380000</v>
      </c>
      <c r="AED31">
        <v>1350000</v>
      </c>
      <c r="AEE31">
        <v>1320000</v>
      </c>
      <c r="AEF31">
        <v>1280000</v>
      </c>
      <c r="AEG31">
        <v>1230000</v>
      </c>
      <c r="AEH31">
        <v>1190000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5850000</v>
      </c>
      <c r="AEQ31">
        <v>5780000</v>
      </c>
      <c r="AER31">
        <v>5680000</v>
      </c>
      <c r="AES31">
        <v>5580000</v>
      </c>
      <c r="AET31">
        <v>5470000</v>
      </c>
      <c r="AEU31">
        <v>5350000</v>
      </c>
      <c r="AEV31">
        <v>5220000</v>
      </c>
      <c r="AEW31">
        <v>5120000</v>
      </c>
      <c r="AEX31">
        <v>4980000</v>
      </c>
      <c r="AEY31">
        <v>4870000</v>
      </c>
      <c r="AEZ31">
        <v>4770000</v>
      </c>
      <c r="AFA31">
        <v>4660000</v>
      </c>
      <c r="AFB31">
        <v>4540000</v>
      </c>
      <c r="AFC31">
        <v>4430000</v>
      </c>
      <c r="AFD31">
        <v>4320000</v>
      </c>
      <c r="AFE31">
        <v>4200000</v>
      </c>
      <c r="AFF31">
        <v>4080000</v>
      </c>
      <c r="AFG31">
        <v>3950000</v>
      </c>
      <c r="AFH31">
        <v>3830000</v>
      </c>
      <c r="AFI31">
        <v>3750000</v>
      </c>
      <c r="AFJ31">
        <v>3650000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235.4310461</v>
      </c>
      <c r="AGU31">
        <v>252.12855809999999</v>
      </c>
      <c r="AGV31">
        <v>269.3086442</v>
      </c>
      <c r="AGW31">
        <v>282.64480479999997</v>
      </c>
      <c r="AGX31">
        <v>295.11745250000001</v>
      </c>
      <c r="AGY31">
        <v>298.63804950000002</v>
      </c>
      <c r="AGZ31">
        <v>308.1195773</v>
      </c>
      <c r="AHA31">
        <v>314.71894150000003</v>
      </c>
      <c r="AHB31">
        <v>321.42849360000002</v>
      </c>
      <c r="AHC31">
        <v>326.13456889999998</v>
      </c>
      <c r="AHD31">
        <v>327.79969640000002</v>
      </c>
      <c r="AHE31">
        <v>330.01362419999998</v>
      </c>
      <c r="AHF31">
        <v>328.461994</v>
      </c>
      <c r="AHG31">
        <v>326.93816650000002</v>
      </c>
      <c r="AHH31">
        <v>327.33493609999999</v>
      </c>
      <c r="AHI31">
        <v>329.37779560000001</v>
      </c>
      <c r="AHJ31">
        <v>321.4751953</v>
      </c>
      <c r="AHK31">
        <v>317.32657999999998</v>
      </c>
      <c r="AHL31">
        <v>315.8658527</v>
      </c>
      <c r="AHM31">
        <v>312.58255259999999</v>
      </c>
      <c r="AHN31">
        <v>308.42718120000001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23.381697800000001</v>
      </c>
      <c r="AHW31">
        <v>23.71410058</v>
      </c>
      <c r="AHX31">
        <v>24.400866910000001</v>
      </c>
      <c r="AHY31">
        <v>25.218559599999999</v>
      </c>
      <c r="AHZ31">
        <v>26.89534527</v>
      </c>
      <c r="AIA31">
        <v>28.092894959999999</v>
      </c>
      <c r="AIB31">
        <v>29.722380770000001</v>
      </c>
      <c r="AIC31">
        <v>31.233112859999999</v>
      </c>
      <c r="AID31">
        <v>32.630626560000003</v>
      </c>
      <c r="AIE31">
        <v>30.560212190000001</v>
      </c>
      <c r="AIF31">
        <v>31.378858650000002</v>
      </c>
      <c r="AIG31">
        <v>32.274708019999998</v>
      </c>
      <c r="AIH31">
        <v>34.702412670000001</v>
      </c>
      <c r="AII31">
        <v>34.54461628</v>
      </c>
      <c r="AIJ31">
        <v>32.296297129999999</v>
      </c>
      <c r="AIK31">
        <v>33.097607629999999</v>
      </c>
      <c r="AIL31">
        <v>34.605415000000001</v>
      </c>
      <c r="AIM31">
        <v>34.102715709999998</v>
      </c>
      <c r="AIN31">
        <v>32.128412500000003</v>
      </c>
      <c r="AIO31">
        <v>33.097527139999997</v>
      </c>
      <c r="AIP31">
        <v>33.751756389999997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1.3660923659999999</v>
      </c>
      <c r="AIY31">
        <v>2.387345882</v>
      </c>
      <c r="AIZ31">
        <v>2.0602769209999998</v>
      </c>
      <c r="AJA31">
        <v>1.250168035</v>
      </c>
      <c r="AJB31">
        <v>2.4275107469999999</v>
      </c>
      <c r="AJC31">
        <v>2.3568065499999999</v>
      </c>
      <c r="AJD31">
        <v>2.5169778690000002</v>
      </c>
      <c r="AJE31">
        <v>2.4436678340000002</v>
      </c>
      <c r="AJF31">
        <v>2.5881742289999998</v>
      </c>
      <c r="AJG31">
        <v>2.7221897230000001</v>
      </c>
      <c r="AJH31">
        <v>2.4396024399999998</v>
      </c>
      <c r="AJI31">
        <v>1.381651867</v>
      </c>
      <c r="AJJ31">
        <v>0.95814969999999999</v>
      </c>
      <c r="AJK31">
        <v>2.0465333399999999</v>
      </c>
      <c r="AJL31">
        <v>3.0707031570000001</v>
      </c>
      <c r="AJM31">
        <v>2.6305281190000001</v>
      </c>
      <c r="AJN31">
        <v>3.0646929539999999</v>
      </c>
      <c r="AJO31">
        <v>2.9754300530000002</v>
      </c>
      <c r="AJP31">
        <v>2.8887670409999999</v>
      </c>
      <c r="AJQ31">
        <v>3.1162535500000001</v>
      </c>
      <c r="AJR31">
        <v>2.4203911069999999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187.12928460000001</v>
      </c>
      <c r="AKA31">
        <v>227.6180971</v>
      </c>
      <c r="AKB31">
        <v>249.8345808</v>
      </c>
      <c r="AKC31">
        <v>183.82965229999999</v>
      </c>
      <c r="AKD31">
        <v>208.7836083</v>
      </c>
      <c r="AKE31">
        <v>372.3931791</v>
      </c>
      <c r="AKF31">
        <v>190.1162272</v>
      </c>
      <c r="AKG31">
        <v>205.66366260000001</v>
      </c>
      <c r="AKH31">
        <v>162.93470600000001</v>
      </c>
      <c r="AKI31">
        <v>261.8429036</v>
      </c>
      <c r="AKJ31">
        <v>410.09100389999998</v>
      </c>
      <c r="AKK31">
        <v>264.83812019999999</v>
      </c>
      <c r="AKL31">
        <v>196.43024170000001</v>
      </c>
      <c r="AKM31">
        <v>234.91426580000001</v>
      </c>
      <c r="AKN31">
        <v>343.62413750000002</v>
      </c>
      <c r="AKO31">
        <v>224.5868547</v>
      </c>
      <c r="AKP31">
        <v>269.55245200000002</v>
      </c>
      <c r="AKQ31">
        <v>205.45942410000001</v>
      </c>
      <c r="AKR31">
        <v>218.75646080000001</v>
      </c>
      <c r="AKS31">
        <v>195.64407790000001</v>
      </c>
      <c r="AKT31">
        <v>243.47813210000001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83.898480309999997</v>
      </c>
      <c r="AME31">
        <v>82.487361329999999</v>
      </c>
      <c r="AMF31">
        <v>80.140508629999999</v>
      </c>
      <c r="AMG31">
        <v>76.346436769999997</v>
      </c>
      <c r="AMH31">
        <v>74.385228490000003</v>
      </c>
      <c r="AMI31">
        <v>70.740657580000004</v>
      </c>
      <c r="AMJ31">
        <v>67.888546910000002</v>
      </c>
      <c r="AMK31">
        <v>64.037641190000002</v>
      </c>
      <c r="AML31">
        <v>62.545595259999999</v>
      </c>
      <c r="AMM31">
        <v>61.584247050000002</v>
      </c>
      <c r="AMN31">
        <v>59.262967609999997</v>
      </c>
      <c r="AMO31">
        <v>57.366129229999999</v>
      </c>
      <c r="AMP31">
        <v>56.606949640000003</v>
      </c>
      <c r="AMQ31">
        <v>54.757038809999997</v>
      </c>
      <c r="AMR31">
        <v>52.654379140000003</v>
      </c>
      <c r="AMS31">
        <v>51.689607590000001</v>
      </c>
      <c r="AMT31">
        <v>50.368179269999999</v>
      </c>
      <c r="AMU31">
        <v>48.43644106</v>
      </c>
      <c r="AMV31">
        <v>46.158038619999999</v>
      </c>
      <c r="AMW31">
        <v>44.982102019999999</v>
      </c>
      <c r="AMX31">
        <v>43.606517580000002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182.16858210000001</v>
      </c>
      <c r="ANG31">
        <v>215.52371249999999</v>
      </c>
      <c r="ANH31">
        <v>284.24165959999999</v>
      </c>
      <c r="ANI31">
        <v>288.01071230000002</v>
      </c>
      <c r="ANJ31">
        <v>322.41269599999998</v>
      </c>
      <c r="ANK31">
        <v>232.21212750000001</v>
      </c>
      <c r="ANL31">
        <v>189.29092299999999</v>
      </c>
      <c r="ANM31">
        <v>293.6864726</v>
      </c>
      <c r="ANN31">
        <v>154.1223435</v>
      </c>
      <c r="ANO31">
        <v>139.4930798</v>
      </c>
      <c r="ANP31">
        <v>174.46237790000001</v>
      </c>
      <c r="ANQ31">
        <v>150.2481114</v>
      </c>
      <c r="ANR31">
        <v>147.91203709999999</v>
      </c>
      <c r="ANS31">
        <v>163.87327139999999</v>
      </c>
      <c r="ANT31">
        <v>180.76620449999999</v>
      </c>
      <c r="ANU31">
        <v>102.7188922</v>
      </c>
      <c r="ANV31">
        <v>151.4645003</v>
      </c>
      <c r="ANW31">
        <v>144.4734363</v>
      </c>
      <c r="ANX31">
        <v>151.7114479</v>
      </c>
      <c r="ANY31">
        <v>129.8844685</v>
      </c>
      <c r="ANZ31">
        <v>111.7343383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83.969064399999993</v>
      </c>
      <c r="AOI31">
        <v>85.396979970000004</v>
      </c>
      <c r="AOJ31">
        <v>86.03889848</v>
      </c>
      <c r="AOK31">
        <v>87.657993169999997</v>
      </c>
      <c r="AOL31">
        <v>88.785057370000004</v>
      </c>
      <c r="AOM31">
        <v>89.561926299999996</v>
      </c>
      <c r="AON31">
        <v>90.116193170000003</v>
      </c>
      <c r="AOO31">
        <v>90.463137759999995</v>
      </c>
      <c r="AOP31">
        <v>90.689380349999993</v>
      </c>
      <c r="AOQ31">
        <v>90.965755650000006</v>
      </c>
      <c r="AOR31">
        <v>90.605193209999996</v>
      </c>
      <c r="AOS31">
        <v>90.452495499999998</v>
      </c>
      <c r="AOT31">
        <v>90.29591422</v>
      </c>
      <c r="AOU31">
        <v>89.84358537</v>
      </c>
      <c r="AOV31">
        <v>88.696669970000002</v>
      </c>
      <c r="AOW31">
        <v>88.244111000000004</v>
      </c>
      <c r="AOX31">
        <v>87.249200610000003</v>
      </c>
      <c r="AOY31">
        <v>85.739862090000003</v>
      </c>
      <c r="AOZ31">
        <v>84.154979100000006</v>
      </c>
      <c r="APA31">
        <v>82.450731000000005</v>
      </c>
      <c r="APB31">
        <v>81.263398390000006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668.99623559999998</v>
      </c>
      <c r="APK31">
        <v>914.84078750000003</v>
      </c>
      <c r="APL31">
        <v>844.98021859999994</v>
      </c>
      <c r="APM31">
        <v>670.27037580000001</v>
      </c>
      <c r="APN31">
        <v>707.35434620000001</v>
      </c>
      <c r="APO31">
        <v>728.12800579999998</v>
      </c>
      <c r="APP31">
        <v>813.2050524</v>
      </c>
      <c r="APQ31">
        <v>867.22210680000001</v>
      </c>
      <c r="APR31">
        <v>887.13268630000005</v>
      </c>
      <c r="APS31">
        <v>720.48822080000002</v>
      </c>
      <c r="APT31">
        <v>846.13720360000002</v>
      </c>
      <c r="APU31">
        <v>833.73722120000002</v>
      </c>
      <c r="APV31">
        <v>748.87680379999995</v>
      </c>
      <c r="APW31">
        <v>901.05039309999995</v>
      </c>
      <c r="APX31">
        <v>884.37624989999995</v>
      </c>
      <c r="APY31">
        <v>793.75238160000004</v>
      </c>
      <c r="APZ31">
        <v>738.91107820000002</v>
      </c>
      <c r="AQA31">
        <v>772.19403260000001</v>
      </c>
      <c r="AQB31">
        <v>793.70932630000004</v>
      </c>
      <c r="AQC31">
        <v>750.69856609999999</v>
      </c>
      <c r="AQD31">
        <v>738.93590019999999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89.444853309999999</v>
      </c>
      <c r="ARO31">
        <v>88.386110099999996</v>
      </c>
      <c r="ARP31">
        <v>86.84976546</v>
      </c>
      <c r="ARQ31">
        <v>85.390921399999996</v>
      </c>
      <c r="ARR31">
        <v>83.672567459999996</v>
      </c>
      <c r="ARS31">
        <v>81.803760760000003</v>
      </c>
      <c r="ART31">
        <v>79.758738789999995</v>
      </c>
      <c r="ARU31">
        <v>78.219139260000006</v>
      </c>
      <c r="ARV31">
        <v>76.088385049999999</v>
      </c>
      <c r="ARW31">
        <v>74.429858420000002</v>
      </c>
      <c r="ARX31">
        <v>72.920455480000001</v>
      </c>
      <c r="ARY31">
        <v>71.244053769999994</v>
      </c>
      <c r="ARZ31">
        <v>69.368974320000007</v>
      </c>
      <c r="ASA31">
        <v>67.683286229999993</v>
      </c>
      <c r="ASB31">
        <v>65.991442960000001</v>
      </c>
      <c r="ASC31">
        <v>64.227137319999997</v>
      </c>
      <c r="ASD31">
        <v>62.46060628</v>
      </c>
      <c r="ASE31">
        <v>60.456954660000001</v>
      </c>
      <c r="ASF31">
        <v>58.60366501</v>
      </c>
      <c r="ASG31">
        <v>57.36777111</v>
      </c>
      <c r="ASH31">
        <v>55.81118772</v>
      </c>
    </row>
    <row r="32" spans="1:1178" x14ac:dyDescent="0.25">
      <c r="C32">
        <v>0</v>
      </c>
      <c r="D32">
        <v>0</v>
      </c>
      <c r="E32">
        <v>0</v>
      </c>
      <c r="F32">
        <v>150</v>
      </c>
      <c r="G32">
        <v>174</v>
      </c>
      <c r="H32">
        <v>158</v>
      </c>
      <c r="I32">
        <v>178</v>
      </c>
      <c r="J32">
        <v>178</v>
      </c>
      <c r="K32">
        <v>203</v>
      </c>
      <c r="L32">
        <v>215</v>
      </c>
      <c r="M32">
        <v>215</v>
      </c>
      <c r="N32">
        <v>219</v>
      </c>
      <c r="O32">
        <v>195</v>
      </c>
      <c r="P32">
        <v>188</v>
      </c>
      <c r="Q32">
        <v>193</v>
      </c>
      <c r="R32">
        <v>222</v>
      </c>
      <c r="S32">
        <v>193</v>
      </c>
      <c r="T32">
        <v>205</v>
      </c>
      <c r="U32">
        <v>235</v>
      </c>
      <c r="V32">
        <v>213</v>
      </c>
      <c r="W32">
        <v>225</v>
      </c>
      <c r="X32">
        <v>193</v>
      </c>
      <c r="Y32">
        <v>211</v>
      </c>
      <c r="Z32">
        <v>233</v>
      </c>
      <c r="AA32">
        <v>232</v>
      </c>
      <c r="AB32">
        <v>214</v>
      </c>
      <c r="AC32">
        <v>214</v>
      </c>
      <c r="AD32">
        <v>248</v>
      </c>
      <c r="AE32">
        <v>0</v>
      </c>
      <c r="AF32">
        <v>0</v>
      </c>
      <c r="AG32">
        <v>0</v>
      </c>
      <c r="AH32">
        <v>63</v>
      </c>
      <c r="AI32">
        <v>85</v>
      </c>
      <c r="AJ32">
        <v>86</v>
      </c>
      <c r="AK32">
        <v>72</v>
      </c>
      <c r="AL32">
        <v>82</v>
      </c>
      <c r="AM32">
        <v>79</v>
      </c>
      <c r="AN32">
        <v>89</v>
      </c>
      <c r="AO32">
        <v>77</v>
      </c>
      <c r="AP32">
        <v>93</v>
      </c>
      <c r="AQ32">
        <v>88</v>
      </c>
      <c r="AR32">
        <v>98</v>
      </c>
      <c r="AS32">
        <v>103</v>
      </c>
      <c r="AT32">
        <v>88</v>
      </c>
      <c r="AU32">
        <v>114</v>
      </c>
      <c r="AV32">
        <v>90</v>
      </c>
      <c r="AW32">
        <v>95</v>
      </c>
      <c r="AX32">
        <v>122</v>
      </c>
      <c r="AY32">
        <v>136</v>
      </c>
      <c r="AZ32">
        <v>110</v>
      </c>
      <c r="BA32">
        <v>122</v>
      </c>
      <c r="BB32">
        <v>136</v>
      </c>
      <c r="BC32">
        <v>137</v>
      </c>
      <c r="BD32">
        <v>133</v>
      </c>
      <c r="BE32">
        <v>143</v>
      </c>
      <c r="BF32">
        <v>153</v>
      </c>
      <c r="BG32">
        <v>0</v>
      </c>
      <c r="BH32">
        <v>0</v>
      </c>
      <c r="BI32">
        <v>0</v>
      </c>
      <c r="BJ32">
        <v>140</v>
      </c>
      <c r="BK32">
        <v>142</v>
      </c>
      <c r="BL32">
        <v>143</v>
      </c>
      <c r="BM32">
        <v>112</v>
      </c>
      <c r="BN32">
        <v>153</v>
      </c>
      <c r="BO32">
        <v>127</v>
      </c>
      <c r="BP32">
        <v>131</v>
      </c>
      <c r="BQ32">
        <v>115</v>
      </c>
      <c r="BR32">
        <v>125</v>
      </c>
      <c r="BS32">
        <v>143</v>
      </c>
      <c r="BT32">
        <v>154</v>
      </c>
      <c r="BU32">
        <v>140</v>
      </c>
      <c r="BV32">
        <v>157</v>
      </c>
      <c r="BW32">
        <v>149</v>
      </c>
      <c r="BX32">
        <v>150</v>
      </c>
      <c r="BY32">
        <v>146</v>
      </c>
      <c r="BZ32">
        <v>151</v>
      </c>
      <c r="CA32">
        <v>134</v>
      </c>
      <c r="CB32">
        <v>126</v>
      </c>
      <c r="CC32">
        <v>142</v>
      </c>
      <c r="CD32">
        <v>138</v>
      </c>
      <c r="CE32">
        <v>121</v>
      </c>
      <c r="CF32">
        <v>138</v>
      </c>
      <c r="CG32">
        <v>144</v>
      </c>
      <c r="CH32">
        <v>151</v>
      </c>
      <c r="CI32">
        <v>0</v>
      </c>
      <c r="CJ32">
        <v>0</v>
      </c>
      <c r="CK32">
        <v>0</v>
      </c>
      <c r="CL32">
        <v>39</v>
      </c>
      <c r="CM32">
        <v>25</v>
      </c>
      <c r="CN32">
        <v>44</v>
      </c>
      <c r="CO32">
        <v>37</v>
      </c>
      <c r="CP32">
        <v>23</v>
      </c>
      <c r="CQ32">
        <v>39</v>
      </c>
      <c r="CR32">
        <v>46</v>
      </c>
      <c r="CS32">
        <v>42</v>
      </c>
      <c r="CT32">
        <v>38</v>
      </c>
      <c r="CU32">
        <v>56</v>
      </c>
      <c r="CV32">
        <v>41</v>
      </c>
      <c r="CW32">
        <v>38</v>
      </c>
      <c r="CX32">
        <v>49</v>
      </c>
      <c r="CY32">
        <v>48</v>
      </c>
      <c r="CZ32">
        <v>48</v>
      </c>
      <c r="DA32">
        <v>45</v>
      </c>
      <c r="DB32">
        <v>54</v>
      </c>
      <c r="DC32">
        <v>61</v>
      </c>
      <c r="DD32">
        <v>42</v>
      </c>
      <c r="DE32">
        <v>50</v>
      </c>
      <c r="DF32">
        <v>65</v>
      </c>
      <c r="DG32">
        <v>68</v>
      </c>
      <c r="DH32">
        <v>58</v>
      </c>
      <c r="DI32">
        <v>53</v>
      </c>
      <c r="DJ32">
        <v>58</v>
      </c>
      <c r="DK32">
        <v>0</v>
      </c>
      <c r="DL32">
        <v>0</v>
      </c>
      <c r="DM32">
        <v>0</v>
      </c>
      <c r="DN32">
        <v>4</v>
      </c>
      <c r="DO32">
        <v>6</v>
      </c>
      <c r="DP32">
        <v>3</v>
      </c>
      <c r="DQ32">
        <v>0</v>
      </c>
      <c r="DR32">
        <v>2</v>
      </c>
      <c r="DS32">
        <v>3</v>
      </c>
      <c r="DT32">
        <v>1</v>
      </c>
      <c r="DU32">
        <v>2</v>
      </c>
      <c r="DV32">
        <v>7</v>
      </c>
      <c r="DW32">
        <v>7</v>
      </c>
      <c r="DX32">
        <v>5</v>
      </c>
      <c r="DY32">
        <v>5</v>
      </c>
      <c r="DZ32">
        <v>4</v>
      </c>
      <c r="EA32">
        <v>3</v>
      </c>
      <c r="EB32">
        <v>9</v>
      </c>
      <c r="EC32">
        <v>9</v>
      </c>
      <c r="ED32">
        <v>5</v>
      </c>
      <c r="EE32">
        <v>6</v>
      </c>
      <c r="EF32">
        <v>4</v>
      </c>
      <c r="EG32">
        <v>6</v>
      </c>
      <c r="EH32">
        <v>4</v>
      </c>
      <c r="EI32">
        <v>9</v>
      </c>
      <c r="EJ32">
        <v>9</v>
      </c>
      <c r="EK32">
        <v>6</v>
      </c>
      <c r="EL32">
        <v>6</v>
      </c>
      <c r="EM32">
        <v>0</v>
      </c>
      <c r="EN32">
        <v>0</v>
      </c>
      <c r="EO32">
        <v>0</v>
      </c>
      <c r="EP32">
        <v>0</v>
      </c>
      <c r="EQ32">
        <v>15</v>
      </c>
      <c r="ER32">
        <v>20</v>
      </c>
      <c r="ES32">
        <v>10</v>
      </c>
      <c r="ET32">
        <v>15</v>
      </c>
      <c r="EU32">
        <v>15</v>
      </c>
      <c r="EV32">
        <v>15</v>
      </c>
      <c r="EW32">
        <v>10</v>
      </c>
      <c r="EX32">
        <v>10</v>
      </c>
      <c r="EY32">
        <v>15</v>
      </c>
      <c r="EZ32">
        <v>40</v>
      </c>
      <c r="FA32">
        <v>25</v>
      </c>
      <c r="FB32">
        <v>20</v>
      </c>
      <c r="FC32">
        <v>25</v>
      </c>
      <c r="FD32">
        <v>10</v>
      </c>
      <c r="FE32">
        <v>25</v>
      </c>
      <c r="FF32">
        <v>45</v>
      </c>
      <c r="FG32">
        <v>50</v>
      </c>
      <c r="FH32">
        <v>35</v>
      </c>
      <c r="FI32">
        <v>20</v>
      </c>
      <c r="FJ32">
        <v>20</v>
      </c>
      <c r="FK32">
        <v>15</v>
      </c>
      <c r="FL32">
        <v>25</v>
      </c>
      <c r="FM32">
        <v>20</v>
      </c>
      <c r="FN32">
        <v>35</v>
      </c>
      <c r="FO32">
        <v>0</v>
      </c>
      <c r="FP32">
        <v>0</v>
      </c>
      <c r="FQ32">
        <v>5850</v>
      </c>
      <c r="FR32">
        <v>6166</v>
      </c>
      <c r="FS32">
        <v>6445</v>
      </c>
      <c r="FT32">
        <v>6695</v>
      </c>
      <c r="FU32">
        <v>6837</v>
      </c>
      <c r="FV32">
        <v>6969</v>
      </c>
      <c r="FW32">
        <v>7044</v>
      </c>
      <c r="FX32">
        <v>7164</v>
      </c>
      <c r="FY32">
        <v>7312</v>
      </c>
      <c r="FZ32">
        <v>7376</v>
      </c>
      <c r="GA32">
        <v>7406</v>
      </c>
      <c r="GB32">
        <v>7460</v>
      </c>
      <c r="GC32">
        <v>7485</v>
      </c>
      <c r="GD32">
        <v>7539</v>
      </c>
      <c r="GE32">
        <v>7601</v>
      </c>
      <c r="GF32">
        <v>7668</v>
      </c>
      <c r="GG32">
        <v>7680</v>
      </c>
      <c r="GH32">
        <v>7710</v>
      </c>
      <c r="GI32">
        <v>7771</v>
      </c>
      <c r="GJ32">
        <v>7783</v>
      </c>
      <c r="GK32">
        <v>7827</v>
      </c>
      <c r="GL32">
        <v>7828</v>
      </c>
      <c r="GM32">
        <v>7886</v>
      </c>
      <c r="GN32">
        <v>7851</v>
      </c>
      <c r="GO32">
        <v>7876</v>
      </c>
      <c r="GP32">
        <v>7869</v>
      </c>
      <c r="GQ32">
        <v>0</v>
      </c>
      <c r="GR32">
        <v>0</v>
      </c>
      <c r="GS32">
        <v>612</v>
      </c>
      <c r="GT32">
        <v>810</v>
      </c>
      <c r="GU32">
        <v>1030</v>
      </c>
      <c r="GV32">
        <v>1248</v>
      </c>
      <c r="GW32">
        <v>1489</v>
      </c>
      <c r="GX32">
        <v>1714</v>
      </c>
      <c r="GY32">
        <v>1963</v>
      </c>
      <c r="GZ32">
        <v>2162</v>
      </c>
      <c r="HA32">
        <v>2358</v>
      </c>
      <c r="HB32">
        <v>2560</v>
      </c>
      <c r="HC32">
        <v>2746</v>
      </c>
      <c r="HD32">
        <v>2886</v>
      </c>
      <c r="HE32">
        <v>3063</v>
      </c>
      <c r="HF32">
        <v>3256</v>
      </c>
      <c r="HG32">
        <v>3407</v>
      </c>
      <c r="HH32">
        <v>3522</v>
      </c>
      <c r="HI32">
        <v>3670</v>
      </c>
      <c r="HJ32">
        <v>3813</v>
      </c>
      <c r="HK32">
        <v>3881</v>
      </c>
      <c r="HL32">
        <v>3981</v>
      </c>
      <c r="HM32">
        <v>4066</v>
      </c>
      <c r="HN32">
        <v>4168</v>
      </c>
      <c r="HO32">
        <v>4233</v>
      </c>
      <c r="HP32">
        <v>4288</v>
      </c>
      <c r="HQ32">
        <v>4342</v>
      </c>
      <c r="HR32">
        <v>4411</v>
      </c>
      <c r="HS32">
        <v>0</v>
      </c>
      <c r="HT32">
        <v>0</v>
      </c>
      <c r="HU32">
        <v>67</v>
      </c>
      <c r="HV32">
        <v>84</v>
      </c>
      <c r="HW32">
        <v>92</v>
      </c>
      <c r="HX32">
        <v>103</v>
      </c>
      <c r="HY32">
        <v>123</v>
      </c>
      <c r="HZ32">
        <v>143</v>
      </c>
      <c r="IA32">
        <v>163</v>
      </c>
      <c r="IB32">
        <v>178</v>
      </c>
      <c r="IC32">
        <v>189</v>
      </c>
      <c r="ID32">
        <v>216</v>
      </c>
      <c r="IE32">
        <v>245</v>
      </c>
      <c r="IF32">
        <v>270</v>
      </c>
      <c r="IG32">
        <v>310</v>
      </c>
      <c r="IH32">
        <v>337</v>
      </c>
      <c r="II32">
        <v>363</v>
      </c>
      <c r="IJ32">
        <v>408</v>
      </c>
      <c r="IK32">
        <v>441</v>
      </c>
      <c r="IL32">
        <v>469</v>
      </c>
      <c r="IM32">
        <v>516</v>
      </c>
      <c r="IN32">
        <v>551</v>
      </c>
      <c r="IO32">
        <v>582</v>
      </c>
      <c r="IP32">
        <v>601</v>
      </c>
      <c r="IQ32">
        <v>623</v>
      </c>
      <c r="IR32">
        <v>661</v>
      </c>
      <c r="IS32">
        <v>677</v>
      </c>
      <c r="IT32">
        <v>700</v>
      </c>
      <c r="IU32">
        <v>0</v>
      </c>
      <c r="IV32">
        <v>0</v>
      </c>
      <c r="IW32">
        <v>7</v>
      </c>
      <c r="IX32">
        <v>2</v>
      </c>
      <c r="IY32">
        <v>2</v>
      </c>
      <c r="IZ32">
        <v>2</v>
      </c>
      <c r="JA32">
        <v>0</v>
      </c>
      <c r="JB32">
        <v>4</v>
      </c>
      <c r="JC32">
        <v>4</v>
      </c>
      <c r="JD32">
        <v>5</v>
      </c>
      <c r="JE32">
        <v>6</v>
      </c>
      <c r="JF32">
        <v>8</v>
      </c>
      <c r="JG32">
        <v>13</v>
      </c>
      <c r="JH32">
        <v>9</v>
      </c>
      <c r="JI32">
        <v>6</v>
      </c>
      <c r="JJ32">
        <v>9</v>
      </c>
      <c r="JK32">
        <v>9</v>
      </c>
      <c r="JL32">
        <v>9</v>
      </c>
      <c r="JM32">
        <v>17</v>
      </c>
      <c r="JN32">
        <v>17</v>
      </c>
      <c r="JO32">
        <v>17</v>
      </c>
      <c r="JP32">
        <v>14</v>
      </c>
      <c r="JQ32">
        <v>21</v>
      </c>
      <c r="JR32">
        <v>21</v>
      </c>
      <c r="JS32">
        <v>22</v>
      </c>
      <c r="JT32">
        <v>23</v>
      </c>
      <c r="JU32">
        <v>22</v>
      </c>
      <c r="JV32">
        <v>23</v>
      </c>
      <c r="JW32">
        <v>0</v>
      </c>
      <c r="JX32">
        <v>0</v>
      </c>
      <c r="JY32">
        <v>0</v>
      </c>
      <c r="JZ32">
        <v>9</v>
      </c>
      <c r="KA32">
        <v>16</v>
      </c>
      <c r="KB32">
        <v>23</v>
      </c>
      <c r="KC32">
        <v>34</v>
      </c>
      <c r="KD32">
        <v>40</v>
      </c>
      <c r="KE32">
        <v>48</v>
      </c>
      <c r="KF32">
        <v>66</v>
      </c>
      <c r="KG32">
        <v>82</v>
      </c>
      <c r="KH32">
        <v>100</v>
      </c>
      <c r="KI32">
        <v>121</v>
      </c>
      <c r="KJ32">
        <v>152</v>
      </c>
      <c r="KK32">
        <v>168</v>
      </c>
      <c r="KL32">
        <v>191</v>
      </c>
      <c r="KM32">
        <v>206</v>
      </c>
      <c r="KN32">
        <v>230</v>
      </c>
      <c r="KO32">
        <v>259</v>
      </c>
      <c r="KP32">
        <v>291</v>
      </c>
      <c r="KQ32">
        <v>324</v>
      </c>
      <c r="KR32">
        <v>362</v>
      </c>
      <c r="KS32">
        <v>390</v>
      </c>
      <c r="KT32">
        <v>432</v>
      </c>
      <c r="KU32">
        <v>467</v>
      </c>
      <c r="KV32">
        <v>510</v>
      </c>
      <c r="KW32">
        <v>549</v>
      </c>
      <c r="KX32">
        <v>585</v>
      </c>
      <c r="KY32">
        <v>0</v>
      </c>
      <c r="KZ32">
        <v>0</v>
      </c>
      <c r="LA32">
        <v>0</v>
      </c>
      <c r="LB32">
        <v>181</v>
      </c>
      <c r="LC32">
        <v>353</v>
      </c>
      <c r="LD32">
        <v>518</v>
      </c>
      <c r="LE32">
        <v>690</v>
      </c>
      <c r="LF32">
        <v>859</v>
      </c>
      <c r="LG32">
        <v>1036</v>
      </c>
      <c r="LH32">
        <v>1196</v>
      </c>
      <c r="LI32">
        <v>1344</v>
      </c>
      <c r="LJ32">
        <v>1542</v>
      </c>
      <c r="LK32">
        <v>1710</v>
      </c>
      <c r="LL32">
        <v>1857</v>
      </c>
      <c r="LM32">
        <v>2014</v>
      </c>
      <c r="LN32">
        <v>2168</v>
      </c>
      <c r="LO32">
        <v>2332</v>
      </c>
      <c r="LP32">
        <v>2493</v>
      </c>
      <c r="LQ32">
        <v>2656</v>
      </c>
      <c r="LR32">
        <v>2802</v>
      </c>
      <c r="LS32">
        <v>2964</v>
      </c>
      <c r="LT32">
        <v>3117</v>
      </c>
      <c r="LU32">
        <v>3269</v>
      </c>
      <c r="LV32">
        <v>3430</v>
      </c>
      <c r="LW32">
        <v>3587</v>
      </c>
      <c r="LX32">
        <v>3775</v>
      </c>
      <c r="LY32">
        <v>3934</v>
      </c>
      <c r="LZ32">
        <v>4081</v>
      </c>
      <c r="MA32">
        <v>0</v>
      </c>
      <c r="MB32">
        <v>0</v>
      </c>
      <c r="MC32">
        <v>1480</v>
      </c>
      <c r="MD32">
        <v>1500</v>
      </c>
      <c r="ME32">
        <v>1521</v>
      </c>
      <c r="MF32">
        <v>1580</v>
      </c>
      <c r="MG32">
        <v>1608</v>
      </c>
      <c r="MH32">
        <v>1609</v>
      </c>
      <c r="MI32">
        <v>1636</v>
      </c>
      <c r="MJ32">
        <v>1680</v>
      </c>
      <c r="MK32">
        <v>1711</v>
      </c>
      <c r="ML32">
        <v>1692</v>
      </c>
      <c r="MM32">
        <v>1678</v>
      </c>
      <c r="MN32">
        <v>1721</v>
      </c>
      <c r="MO32">
        <v>1750</v>
      </c>
      <c r="MP32">
        <v>1770</v>
      </c>
      <c r="MQ32">
        <v>1833</v>
      </c>
      <c r="MR32">
        <v>1853</v>
      </c>
      <c r="MS32">
        <v>1890</v>
      </c>
      <c r="MT32">
        <v>1916</v>
      </c>
      <c r="MU32">
        <v>1942</v>
      </c>
      <c r="MV32">
        <v>1969</v>
      </c>
      <c r="MW32">
        <v>2008</v>
      </c>
      <c r="MX32">
        <v>2013</v>
      </c>
      <c r="MY32">
        <v>2025</v>
      </c>
      <c r="MZ32">
        <v>2028</v>
      </c>
      <c r="NA32">
        <v>2029</v>
      </c>
      <c r="NB32">
        <v>2035</v>
      </c>
      <c r="NC32">
        <v>0</v>
      </c>
      <c r="ND32">
        <v>0</v>
      </c>
      <c r="NE32">
        <v>0</v>
      </c>
      <c r="NF32">
        <v>46</v>
      </c>
      <c r="NG32">
        <v>97</v>
      </c>
      <c r="NH32">
        <v>133</v>
      </c>
      <c r="NI32">
        <v>179</v>
      </c>
      <c r="NJ32">
        <v>223</v>
      </c>
      <c r="NK32">
        <v>265</v>
      </c>
      <c r="NL32">
        <v>301</v>
      </c>
      <c r="NM32">
        <v>354</v>
      </c>
      <c r="NN32">
        <v>405</v>
      </c>
      <c r="NO32">
        <v>462</v>
      </c>
      <c r="NP32">
        <v>503</v>
      </c>
      <c r="NQ32">
        <v>548</v>
      </c>
      <c r="NR32">
        <v>596</v>
      </c>
      <c r="NS32">
        <v>647</v>
      </c>
      <c r="NT32">
        <v>699</v>
      </c>
      <c r="NU32">
        <v>752</v>
      </c>
      <c r="NV32">
        <v>795</v>
      </c>
      <c r="NW32">
        <v>848</v>
      </c>
      <c r="NX32">
        <v>889</v>
      </c>
      <c r="NY32">
        <v>935</v>
      </c>
      <c r="NZ32">
        <v>996</v>
      </c>
      <c r="OA32">
        <v>1046</v>
      </c>
      <c r="OB32">
        <v>1103</v>
      </c>
      <c r="OC32">
        <v>1171</v>
      </c>
      <c r="OD32">
        <v>1244</v>
      </c>
      <c r="OE32">
        <v>0</v>
      </c>
      <c r="OF32">
        <v>0</v>
      </c>
      <c r="OG32">
        <v>2099</v>
      </c>
      <c r="OH32">
        <v>2259</v>
      </c>
      <c r="OI32">
        <v>2398</v>
      </c>
      <c r="OJ32">
        <v>2528</v>
      </c>
      <c r="OK32">
        <v>2688</v>
      </c>
      <c r="OL32">
        <v>2825</v>
      </c>
      <c r="OM32">
        <v>2970</v>
      </c>
      <c r="ON32">
        <v>3099</v>
      </c>
      <c r="OO32">
        <v>3216</v>
      </c>
      <c r="OP32">
        <v>3306</v>
      </c>
      <c r="OQ32">
        <v>3415</v>
      </c>
      <c r="OR32">
        <v>3526</v>
      </c>
      <c r="OS32">
        <v>3627</v>
      </c>
      <c r="OT32">
        <v>3712</v>
      </c>
      <c r="OU32">
        <v>3817</v>
      </c>
      <c r="OV32">
        <v>3907</v>
      </c>
      <c r="OW32">
        <v>3986</v>
      </c>
      <c r="OX32">
        <v>4098</v>
      </c>
      <c r="OY32">
        <v>4222</v>
      </c>
      <c r="OZ32">
        <v>4308</v>
      </c>
      <c r="PA32">
        <v>4399</v>
      </c>
      <c r="PB32">
        <v>4475</v>
      </c>
      <c r="PC32">
        <v>4546</v>
      </c>
      <c r="PD32">
        <v>4595</v>
      </c>
      <c r="PE32">
        <v>4650</v>
      </c>
      <c r="PF32">
        <v>4690</v>
      </c>
      <c r="PG32">
        <v>0</v>
      </c>
      <c r="PH32">
        <v>0</v>
      </c>
      <c r="PI32">
        <v>0</v>
      </c>
      <c r="PJ32">
        <v>62</v>
      </c>
      <c r="PK32">
        <v>109</v>
      </c>
      <c r="PL32">
        <v>170</v>
      </c>
      <c r="PM32">
        <v>221</v>
      </c>
      <c r="PN32">
        <v>281</v>
      </c>
      <c r="PO32">
        <v>353</v>
      </c>
      <c r="PP32">
        <v>419</v>
      </c>
      <c r="PQ32">
        <v>501</v>
      </c>
      <c r="PR32">
        <v>596</v>
      </c>
      <c r="PS32">
        <v>676</v>
      </c>
      <c r="PT32">
        <v>773</v>
      </c>
      <c r="PU32">
        <v>867</v>
      </c>
      <c r="PV32">
        <v>947</v>
      </c>
      <c r="PW32">
        <v>1035</v>
      </c>
      <c r="PX32">
        <v>1147</v>
      </c>
      <c r="PY32">
        <v>1244</v>
      </c>
      <c r="PZ32">
        <v>1364</v>
      </c>
      <c r="QA32">
        <v>1445</v>
      </c>
      <c r="QB32">
        <v>1562</v>
      </c>
      <c r="QC32">
        <v>1668</v>
      </c>
      <c r="QD32">
        <v>1783</v>
      </c>
      <c r="QE32">
        <v>1892</v>
      </c>
      <c r="QF32">
        <v>2032</v>
      </c>
      <c r="QG32">
        <v>2154</v>
      </c>
      <c r="QH32">
        <v>2287</v>
      </c>
      <c r="QI32">
        <v>0</v>
      </c>
      <c r="QJ32">
        <v>0</v>
      </c>
      <c r="QK32">
        <v>7612</v>
      </c>
      <c r="QL32">
        <v>7908</v>
      </c>
      <c r="QM32">
        <v>8202</v>
      </c>
      <c r="QN32">
        <v>8399</v>
      </c>
      <c r="QO32">
        <v>8577</v>
      </c>
      <c r="QP32">
        <v>8736</v>
      </c>
      <c r="QQ32">
        <v>8892</v>
      </c>
      <c r="QR32">
        <v>9038</v>
      </c>
      <c r="QS32">
        <v>9125</v>
      </c>
      <c r="QT32">
        <v>9166</v>
      </c>
      <c r="QU32">
        <v>9199</v>
      </c>
      <c r="QV32">
        <v>9264</v>
      </c>
      <c r="QW32">
        <v>9334</v>
      </c>
      <c r="QX32">
        <v>9354</v>
      </c>
      <c r="QY32">
        <v>9408</v>
      </c>
      <c r="QZ32">
        <v>9375</v>
      </c>
      <c r="RA32">
        <v>9458</v>
      </c>
      <c r="RB32">
        <v>9445</v>
      </c>
      <c r="RC32">
        <v>9501</v>
      </c>
      <c r="RD32">
        <v>9502</v>
      </c>
      <c r="RE32">
        <v>9460</v>
      </c>
      <c r="RF32">
        <v>9483</v>
      </c>
      <c r="RG32">
        <v>9507</v>
      </c>
      <c r="RH32">
        <v>9544</v>
      </c>
      <c r="RI32">
        <v>9614</v>
      </c>
      <c r="RJ32">
        <v>9592</v>
      </c>
      <c r="RK32">
        <v>0</v>
      </c>
      <c r="RL32">
        <v>0</v>
      </c>
      <c r="RM32">
        <v>8242</v>
      </c>
      <c r="RN32">
        <v>8223</v>
      </c>
      <c r="RO32">
        <v>8227</v>
      </c>
      <c r="RP32">
        <v>8263</v>
      </c>
      <c r="RQ32">
        <v>8335</v>
      </c>
      <c r="RR32">
        <v>8370</v>
      </c>
      <c r="RS32">
        <v>8408</v>
      </c>
      <c r="RT32">
        <v>8431</v>
      </c>
      <c r="RU32">
        <v>8474</v>
      </c>
      <c r="RV32">
        <v>8511</v>
      </c>
      <c r="RW32">
        <v>8546</v>
      </c>
      <c r="RX32">
        <v>8611</v>
      </c>
      <c r="RY32">
        <v>8655</v>
      </c>
      <c r="RZ32">
        <v>8730</v>
      </c>
      <c r="SA32">
        <v>8745</v>
      </c>
      <c r="SB32">
        <v>8866</v>
      </c>
      <c r="SC32">
        <v>8874</v>
      </c>
      <c r="SD32">
        <v>8939</v>
      </c>
      <c r="SE32">
        <v>8937</v>
      </c>
      <c r="SF32">
        <v>8952</v>
      </c>
      <c r="SG32">
        <v>9040</v>
      </c>
      <c r="SH32">
        <v>9059</v>
      </c>
      <c r="SI32">
        <v>9062</v>
      </c>
      <c r="SJ32">
        <v>9018</v>
      </c>
      <c r="SK32">
        <v>9026</v>
      </c>
      <c r="SL32">
        <v>9079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366420.48139999999</v>
      </c>
      <c r="SU32">
        <v>359576.58130000002</v>
      </c>
      <c r="SV32">
        <v>355050.72529999999</v>
      </c>
      <c r="SW32">
        <v>351830.7427</v>
      </c>
      <c r="SX32">
        <v>344573.033</v>
      </c>
      <c r="SY32">
        <v>335897.56890000001</v>
      </c>
      <c r="SZ32">
        <v>328491.96850000002</v>
      </c>
      <c r="TA32">
        <v>319993.02220000001</v>
      </c>
      <c r="TB32">
        <v>312914.1642</v>
      </c>
      <c r="TC32">
        <v>306298.58230000001</v>
      </c>
      <c r="TD32">
        <v>299998.53480000002</v>
      </c>
      <c r="TE32">
        <v>291716.52039999998</v>
      </c>
      <c r="TF32">
        <v>284326.25060000003</v>
      </c>
      <c r="TG32">
        <v>278228.91629999998</v>
      </c>
      <c r="TH32">
        <v>270542.28950000001</v>
      </c>
      <c r="TI32">
        <v>264147.33880000003</v>
      </c>
      <c r="TJ32">
        <v>256486.49230000001</v>
      </c>
      <c r="TK32">
        <v>250861.04620000001</v>
      </c>
      <c r="TL32">
        <v>242473.45970000001</v>
      </c>
      <c r="TM32">
        <v>236160.74729999999</v>
      </c>
      <c r="TN32">
        <v>229078.49840000001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683716.23080000002</v>
      </c>
      <c r="TW32">
        <v>760235.50260000001</v>
      </c>
      <c r="TX32">
        <v>812917.19960000005</v>
      </c>
      <c r="TY32">
        <v>860789.97180000006</v>
      </c>
      <c r="TZ32">
        <v>907310.9216</v>
      </c>
      <c r="UA32">
        <v>944886.14639999997</v>
      </c>
      <c r="UB32">
        <v>964135.44799999997</v>
      </c>
      <c r="UC32">
        <v>993462.54009999998</v>
      </c>
      <c r="UD32">
        <v>1030000</v>
      </c>
      <c r="UE32">
        <v>1040000</v>
      </c>
      <c r="UF32">
        <v>1050000</v>
      </c>
      <c r="UG32">
        <v>1060000</v>
      </c>
      <c r="UH32">
        <v>1070000</v>
      </c>
      <c r="UI32">
        <v>1050000</v>
      </c>
      <c r="UJ32">
        <v>1050000</v>
      </c>
      <c r="UK32">
        <v>1040000</v>
      </c>
      <c r="UL32">
        <v>1040000</v>
      </c>
      <c r="UM32">
        <v>1020000</v>
      </c>
      <c r="UN32">
        <v>1000000</v>
      </c>
      <c r="UO32">
        <v>987751.32720000006</v>
      </c>
      <c r="UP32">
        <v>974221.33429999999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233230.97010000001</v>
      </c>
      <c r="UY32">
        <v>258107.46230000001</v>
      </c>
      <c r="UZ32">
        <v>273650.17739999999</v>
      </c>
      <c r="VA32">
        <v>282098.19750000001</v>
      </c>
      <c r="VB32">
        <v>313007.70880000002</v>
      </c>
      <c r="VC32">
        <v>344691.15720000002</v>
      </c>
      <c r="VD32">
        <v>368799.73229999997</v>
      </c>
      <c r="VE32">
        <v>411103.62099999998</v>
      </c>
      <c r="VF32">
        <v>433892.64110000001</v>
      </c>
      <c r="VG32">
        <v>453755.37640000001</v>
      </c>
      <c r="VH32">
        <v>495151.49800000002</v>
      </c>
      <c r="VI32">
        <v>519612.15159999998</v>
      </c>
      <c r="VJ32">
        <v>536508.15469999996</v>
      </c>
      <c r="VK32">
        <v>573080.9362</v>
      </c>
      <c r="VL32">
        <v>594128.83990000002</v>
      </c>
      <c r="VM32">
        <v>609277.0159</v>
      </c>
      <c r="VN32">
        <v>610842.23560000001</v>
      </c>
      <c r="VO32">
        <v>614759.72530000005</v>
      </c>
      <c r="VP32">
        <v>633259.3284</v>
      </c>
      <c r="VQ32">
        <v>629696.93660000002</v>
      </c>
      <c r="VR32">
        <v>632126.10690000001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122303.13589999999</v>
      </c>
      <c r="WA32">
        <v>118740.9087</v>
      </c>
      <c r="WB32">
        <v>144103.04449999999</v>
      </c>
      <c r="WC32">
        <v>167887.04209999999</v>
      </c>
      <c r="WD32">
        <v>217329.50440000001</v>
      </c>
      <c r="WE32">
        <v>342874.21799999999</v>
      </c>
      <c r="WF32">
        <v>230460.63949999999</v>
      </c>
      <c r="WG32">
        <v>149165.46239999999</v>
      </c>
      <c r="WH32">
        <v>217231.25599999999</v>
      </c>
      <c r="WI32">
        <v>210904.13200000001</v>
      </c>
      <c r="WJ32">
        <v>204761.29319999999</v>
      </c>
      <c r="WK32">
        <v>375506.14720000001</v>
      </c>
      <c r="WL32">
        <v>364569.07500000001</v>
      </c>
      <c r="WM32">
        <v>353950.55820000003</v>
      </c>
      <c r="WN32">
        <v>282998.73300000001</v>
      </c>
      <c r="WO32">
        <v>412134.0772</v>
      </c>
      <c r="WP32">
        <v>400130.17200000002</v>
      </c>
      <c r="WQ32">
        <v>406974.74729999999</v>
      </c>
      <c r="WR32">
        <v>413081.16450000001</v>
      </c>
      <c r="WS32">
        <v>383612.73200000002</v>
      </c>
      <c r="WT32">
        <v>389368.61580000003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36700000</v>
      </c>
      <c r="ZG32">
        <v>36200000</v>
      </c>
      <c r="ZH32">
        <v>36100000</v>
      </c>
      <c r="ZI32">
        <v>35700000</v>
      </c>
      <c r="ZJ32">
        <v>34300000</v>
      </c>
      <c r="ZK32">
        <v>33000000</v>
      </c>
      <c r="ZL32">
        <v>32800000</v>
      </c>
      <c r="ZM32">
        <v>32400000</v>
      </c>
      <c r="ZN32">
        <v>31800000</v>
      </c>
      <c r="ZO32">
        <v>32000000</v>
      </c>
      <c r="ZP32">
        <v>31400000</v>
      </c>
      <c r="ZQ32">
        <v>31100000</v>
      </c>
      <c r="ZR32">
        <v>30600000</v>
      </c>
      <c r="ZS32">
        <v>30100000</v>
      </c>
      <c r="ZT32">
        <v>29700000</v>
      </c>
      <c r="ZU32">
        <v>29400000</v>
      </c>
      <c r="ZV32">
        <v>28600000</v>
      </c>
      <c r="ZW32">
        <v>27900000</v>
      </c>
      <c r="ZX32">
        <v>27100000</v>
      </c>
      <c r="ZY32">
        <v>26400000</v>
      </c>
      <c r="ZZ32">
        <v>25700000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12400000</v>
      </c>
      <c r="ABK32">
        <v>12600000</v>
      </c>
      <c r="ABL32">
        <v>12800000</v>
      </c>
      <c r="ABM32">
        <v>12900000</v>
      </c>
      <c r="ABN32">
        <v>12900000</v>
      </c>
      <c r="ABO32">
        <v>12900000</v>
      </c>
      <c r="ABP32">
        <v>12900000</v>
      </c>
      <c r="ABQ32">
        <v>12900000</v>
      </c>
      <c r="ABR32">
        <v>12800000</v>
      </c>
      <c r="ABS32">
        <v>12800000</v>
      </c>
      <c r="ABT32">
        <v>12700000</v>
      </c>
      <c r="ABU32">
        <v>12600000</v>
      </c>
      <c r="ABV32">
        <v>12600000</v>
      </c>
      <c r="ABW32">
        <v>12600000</v>
      </c>
      <c r="ABX32">
        <v>12500000</v>
      </c>
      <c r="ABY32">
        <v>12400000</v>
      </c>
      <c r="ABZ32">
        <v>12200000</v>
      </c>
      <c r="ACA32">
        <v>12100000</v>
      </c>
      <c r="ACB32">
        <v>11800000</v>
      </c>
      <c r="ACC32">
        <v>11600000</v>
      </c>
      <c r="ACD32">
        <v>11400000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1670000</v>
      </c>
      <c r="ADO32">
        <v>1650000</v>
      </c>
      <c r="ADP32">
        <v>1630000</v>
      </c>
      <c r="ADQ32">
        <v>1600000</v>
      </c>
      <c r="ADR32">
        <v>1560000</v>
      </c>
      <c r="ADS32">
        <v>1520000</v>
      </c>
      <c r="ADT32">
        <v>1480000</v>
      </c>
      <c r="ADU32">
        <v>1450000</v>
      </c>
      <c r="ADV32">
        <v>1410000</v>
      </c>
      <c r="ADW32">
        <v>1380000</v>
      </c>
      <c r="ADX32">
        <v>1330000</v>
      </c>
      <c r="ADY32">
        <v>1310000</v>
      </c>
      <c r="ADZ32">
        <v>1270000</v>
      </c>
      <c r="AEA32">
        <v>1240000</v>
      </c>
      <c r="AEB32">
        <v>1200000</v>
      </c>
      <c r="AEC32">
        <v>1160000</v>
      </c>
      <c r="AED32">
        <v>1130000</v>
      </c>
      <c r="AEE32">
        <v>1100000</v>
      </c>
      <c r="AEF32">
        <v>1070000</v>
      </c>
      <c r="AEG32">
        <v>1050000</v>
      </c>
      <c r="AEH32">
        <v>1020000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6660000</v>
      </c>
      <c r="AEQ32">
        <v>6490000</v>
      </c>
      <c r="AER32">
        <v>6320000</v>
      </c>
      <c r="AES32">
        <v>6170000</v>
      </c>
      <c r="AET32">
        <v>6020000</v>
      </c>
      <c r="AEU32">
        <v>5860000</v>
      </c>
      <c r="AEV32">
        <v>5740000</v>
      </c>
      <c r="AEW32">
        <v>5600000</v>
      </c>
      <c r="AEX32">
        <v>5480000</v>
      </c>
      <c r="AEY32">
        <v>5330000</v>
      </c>
      <c r="AEZ32">
        <v>5250000</v>
      </c>
      <c r="AFA32">
        <v>5100000</v>
      </c>
      <c r="AFB32">
        <v>4990000</v>
      </c>
      <c r="AFC32">
        <v>4840000</v>
      </c>
      <c r="AFD32">
        <v>4710000</v>
      </c>
      <c r="AFE32">
        <v>4620000</v>
      </c>
      <c r="AFF32">
        <v>4490000</v>
      </c>
      <c r="AFG32">
        <v>4360000</v>
      </c>
      <c r="AFH32">
        <v>4210000</v>
      </c>
      <c r="AFI32">
        <v>4090000</v>
      </c>
      <c r="AFJ32">
        <v>4000000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208.0552194</v>
      </c>
      <c r="AGU32">
        <v>231.3400753</v>
      </c>
      <c r="AGV32">
        <v>247.3711442</v>
      </c>
      <c r="AGW32">
        <v>261.93885469999998</v>
      </c>
      <c r="AGX32">
        <v>276.09520500000002</v>
      </c>
      <c r="AGY32">
        <v>287.52936620000003</v>
      </c>
      <c r="AGZ32">
        <v>293.38693910000001</v>
      </c>
      <c r="AHA32">
        <v>302.31118909999998</v>
      </c>
      <c r="AHB32">
        <v>311.99985789999999</v>
      </c>
      <c r="AHC32">
        <v>316.96032889999998</v>
      </c>
      <c r="AHD32">
        <v>318.1155526</v>
      </c>
      <c r="AHE32">
        <v>321.82841780000001</v>
      </c>
      <c r="AHF32">
        <v>324.62944290000002</v>
      </c>
      <c r="AHG32">
        <v>320.79494729999999</v>
      </c>
      <c r="AHH32">
        <v>319.47643490000002</v>
      </c>
      <c r="AHI32">
        <v>316.7938934</v>
      </c>
      <c r="AHJ32">
        <v>315.28253419999999</v>
      </c>
      <c r="AHK32">
        <v>310.8731732</v>
      </c>
      <c r="AHL32">
        <v>305.74018899999999</v>
      </c>
      <c r="AHM32">
        <v>300.57326389999997</v>
      </c>
      <c r="AHN32">
        <v>296.4560798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36.743002330000003</v>
      </c>
      <c r="AHW32">
        <v>40.662023079999997</v>
      </c>
      <c r="AHX32">
        <v>43.11060878</v>
      </c>
      <c r="AHY32">
        <v>44.441502460000002</v>
      </c>
      <c r="AHZ32">
        <v>49.31095973</v>
      </c>
      <c r="AIA32">
        <v>54.302342379999999</v>
      </c>
      <c r="AIB32">
        <v>58.100386149999999</v>
      </c>
      <c r="AIC32">
        <v>64.764903649999994</v>
      </c>
      <c r="AID32">
        <v>68.355065859999996</v>
      </c>
      <c r="AIE32">
        <v>71.484223760000006</v>
      </c>
      <c r="AIF32">
        <v>78.005732420000001</v>
      </c>
      <c r="AIG32">
        <v>81.859242330000001</v>
      </c>
      <c r="AIH32">
        <v>84.521023819999996</v>
      </c>
      <c r="AII32">
        <v>90.282667709999998</v>
      </c>
      <c r="AIJ32">
        <v>93.598535990000002</v>
      </c>
      <c r="AIK32">
        <v>95.98496634</v>
      </c>
      <c r="AIL32">
        <v>96.231549680000001</v>
      </c>
      <c r="AIM32">
        <v>96.848707579999996</v>
      </c>
      <c r="AIN32">
        <v>99.763118809999995</v>
      </c>
      <c r="AIO32">
        <v>99.20190273</v>
      </c>
      <c r="AIP32">
        <v>99.584592090000001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1.119597304</v>
      </c>
      <c r="AIY32">
        <v>1.086987674</v>
      </c>
      <c r="AIZ32">
        <v>1.3191597989999999</v>
      </c>
      <c r="AJA32">
        <v>1.5368852019999999</v>
      </c>
      <c r="AJB32">
        <v>1.989495408</v>
      </c>
      <c r="AJC32">
        <v>3.138767026</v>
      </c>
      <c r="AJD32">
        <v>2.1097015109999999</v>
      </c>
      <c r="AJE32">
        <v>1.365502596</v>
      </c>
      <c r="AJF32">
        <v>1.9885960140000001</v>
      </c>
      <c r="AJG32">
        <v>1.930675742</v>
      </c>
      <c r="AJH32">
        <v>1.874442468</v>
      </c>
      <c r="AJI32">
        <v>3.437488884</v>
      </c>
      <c r="AJJ32">
        <v>3.337367848</v>
      </c>
      <c r="AJK32">
        <v>3.2401629600000001</v>
      </c>
      <c r="AJL32">
        <v>2.5906499959999998</v>
      </c>
      <c r="AJM32">
        <v>3.7727912570000002</v>
      </c>
      <c r="AJN32">
        <v>3.6629041330000001</v>
      </c>
      <c r="AJO32">
        <v>3.7255612999999999</v>
      </c>
      <c r="AJP32">
        <v>3.7814611610000002</v>
      </c>
      <c r="AJQ32">
        <v>3.5116988409999998</v>
      </c>
      <c r="AJR32">
        <v>3.5643898209999998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99.402207259999997</v>
      </c>
      <c r="AKA32">
        <v>134.52796459999999</v>
      </c>
      <c r="AKB32">
        <v>250.89477650000001</v>
      </c>
      <c r="AKC32">
        <v>288.32690550000001</v>
      </c>
      <c r="AKD32">
        <v>257.1930959</v>
      </c>
      <c r="AKE32">
        <v>327.98494870000002</v>
      </c>
      <c r="AKF32">
        <v>399.75734640000002</v>
      </c>
      <c r="AKG32">
        <v>193.42168749999999</v>
      </c>
      <c r="AKH32">
        <v>252.1370077</v>
      </c>
      <c r="AKI32">
        <v>156.95592619999999</v>
      </c>
      <c r="AKJ32">
        <v>286.72578590000001</v>
      </c>
      <c r="AKK32">
        <v>337.85539949999998</v>
      </c>
      <c r="AKL32">
        <v>323.54574680000002</v>
      </c>
      <c r="AKM32">
        <v>341.48957460000003</v>
      </c>
      <c r="AKN32">
        <v>352.2229916</v>
      </c>
      <c r="AKO32">
        <v>269.10408790000002</v>
      </c>
      <c r="AKP32">
        <v>347.47267019999998</v>
      </c>
      <c r="AKQ32">
        <v>316.54426969999997</v>
      </c>
      <c r="AKR32">
        <v>381.72713320000003</v>
      </c>
      <c r="AKS32">
        <v>366.26711069999999</v>
      </c>
      <c r="AKT32">
        <v>262.70896440000001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120.1449868</v>
      </c>
      <c r="AME32">
        <v>118.6030028</v>
      </c>
      <c r="AMF32">
        <v>118.2454511</v>
      </c>
      <c r="AMG32">
        <v>116.91976819999999</v>
      </c>
      <c r="AMH32">
        <v>112.2538047</v>
      </c>
      <c r="AMI32">
        <v>108.0825153</v>
      </c>
      <c r="AMJ32">
        <v>107.6235051</v>
      </c>
      <c r="AMK32">
        <v>106.2495467</v>
      </c>
      <c r="AML32">
        <v>104.3338128</v>
      </c>
      <c r="AMM32">
        <v>104.9003779</v>
      </c>
      <c r="AMN32">
        <v>102.9562658</v>
      </c>
      <c r="AMO32">
        <v>101.95345380000001</v>
      </c>
      <c r="AMP32">
        <v>100.3456195</v>
      </c>
      <c r="AMQ32">
        <v>98.7449546</v>
      </c>
      <c r="AMR32">
        <v>97.201771570000005</v>
      </c>
      <c r="AMS32">
        <v>96.239852330000005</v>
      </c>
      <c r="AMT32">
        <v>93.669411069999995</v>
      </c>
      <c r="AMU32">
        <v>91.483299049999999</v>
      </c>
      <c r="AMV32">
        <v>88.950320250000004</v>
      </c>
      <c r="AMW32">
        <v>86.402117820000001</v>
      </c>
      <c r="AMX32">
        <v>84.133611070000001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352.43861320000002</v>
      </c>
      <c r="ANG32">
        <v>302.09704929999998</v>
      </c>
      <c r="ANH32">
        <v>203.62249489999999</v>
      </c>
      <c r="ANI32">
        <v>344.72615380000002</v>
      </c>
      <c r="ANJ32">
        <v>362.60476390000002</v>
      </c>
      <c r="ANK32">
        <v>263.09570869999999</v>
      </c>
      <c r="ANL32">
        <v>218.08555519999999</v>
      </c>
      <c r="ANM32">
        <v>244.69226169999999</v>
      </c>
      <c r="ANN32">
        <v>217.72380749999999</v>
      </c>
      <c r="ANO32">
        <v>276.20447410000003</v>
      </c>
      <c r="ANP32">
        <v>279.7343783</v>
      </c>
      <c r="ANQ32">
        <v>209.60532069999999</v>
      </c>
      <c r="ANR32">
        <v>153.15323789999999</v>
      </c>
      <c r="ANS32">
        <v>215.1302891</v>
      </c>
      <c r="ANT32">
        <v>143.4733061</v>
      </c>
      <c r="ANU32">
        <v>165.49602060000001</v>
      </c>
      <c r="ANV32">
        <v>204.22888739999999</v>
      </c>
      <c r="ANW32">
        <v>159.15554510000001</v>
      </c>
      <c r="ANX32">
        <v>172.973445</v>
      </c>
      <c r="ANY32">
        <v>207.40479120000001</v>
      </c>
      <c r="ANZ32">
        <v>221.39105760000001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64.912919290000005</v>
      </c>
      <c r="AOI32">
        <v>66.257022190000001</v>
      </c>
      <c r="AOJ32">
        <v>67.121215960000001</v>
      </c>
      <c r="AOK32">
        <v>67.626522350000002</v>
      </c>
      <c r="AOL32">
        <v>67.494228759999999</v>
      </c>
      <c r="AOM32">
        <v>67.688871430000006</v>
      </c>
      <c r="AON32">
        <v>67.853405350000003</v>
      </c>
      <c r="AOO32">
        <v>67.764099479999999</v>
      </c>
      <c r="AOP32">
        <v>67.332208350000002</v>
      </c>
      <c r="AOQ32">
        <v>67.220204030000005</v>
      </c>
      <c r="AOR32">
        <v>66.801136749999998</v>
      </c>
      <c r="AOS32">
        <v>66.166857859999993</v>
      </c>
      <c r="AOT32">
        <v>66.044696130000005</v>
      </c>
      <c r="AOU32">
        <v>66.061281859999994</v>
      </c>
      <c r="AOV32">
        <v>65.443608429999998</v>
      </c>
      <c r="AOW32">
        <v>64.879617400000001</v>
      </c>
      <c r="AOX32">
        <v>64.078174840000003</v>
      </c>
      <c r="AOY32">
        <v>63.198868099999999</v>
      </c>
      <c r="AOZ32">
        <v>62.019485590000002</v>
      </c>
      <c r="APA32">
        <v>60.933815350000003</v>
      </c>
      <c r="APB32">
        <v>59.66793904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522.28687739999998</v>
      </c>
      <c r="APK32">
        <v>745.13630190000003</v>
      </c>
      <c r="APL32">
        <v>625.50048949999996</v>
      </c>
      <c r="APM32">
        <v>841.5443199</v>
      </c>
      <c r="APN32">
        <v>791.29274329999998</v>
      </c>
      <c r="APO32">
        <v>735.17323550000003</v>
      </c>
      <c r="APP32">
        <v>809.78626850000001</v>
      </c>
      <c r="APQ32">
        <v>683.73894040000005</v>
      </c>
      <c r="APR32">
        <v>653.72620700000004</v>
      </c>
      <c r="APS32">
        <v>746.63735759999997</v>
      </c>
      <c r="APT32">
        <v>887.13557860000003</v>
      </c>
      <c r="APU32">
        <v>683.09963479999999</v>
      </c>
      <c r="APV32">
        <v>848.46564920000003</v>
      </c>
      <c r="APW32">
        <v>570.59698360000004</v>
      </c>
      <c r="APX32">
        <v>714.13451959999998</v>
      </c>
      <c r="APY32">
        <v>606.85802530000001</v>
      </c>
      <c r="APZ32">
        <v>617.2713837</v>
      </c>
      <c r="AQA32">
        <v>581.62874810000005</v>
      </c>
      <c r="AQB32">
        <v>725.17287910000005</v>
      </c>
      <c r="AQC32">
        <v>670.82081319999998</v>
      </c>
      <c r="AQD32">
        <v>611.62786930000004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81.184359110000003</v>
      </c>
      <c r="ARO32">
        <v>79.177609739999994</v>
      </c>
      <c r="ARP32">
        <v>77.081746899999999</v>
      </c>
      <c r="ARQ32">
        <v>75.218331239999998</v>
      </c>
      <c r="ARR32">
        <v>73.346365829999996</v>
      </c>
      <c r="ARS32">
        <v>71.502902860000006</v>
      </c>
      <c r="ART32">
        <v>69.948297679999996</v>
      </c>
      <c r="ARU32">
        <v>68.257976240000005</v>
      </c>
      <c r="ARV32">
        <v>66.844142230000003</v>
      </c>
      <c r="ARW32">
        <v>65.008732730000006</v>
      </c>
      <c r="ARX32">
        <v>63.988567600000003</v>
      </c>
      <c r="ARY32">
        <v>62.180879599999997</v>
      </c>
      <c r="ARZ32">
        <v>60.811980759999997</v>
      </c>
      <c r="ASA32">
        <v>59.027548320000001</v>
      </c>
      <c r="ASB32">
        <v>57.404486480000003</v>
      </c>
      <c r="ASC32">
        <v>56.280373179999998</v>
      </c>
      <c r="ASD32">
        <v>54.755982109999998</v>
      </c>
      <c r="ASE32">
        <v>53.178752660000001</v>
      </c>
      <c r="ASF32">
        <v>51.37917126</v>
      </c>
      <c r="ASG32">
        <v>49.92694221</v>
      </c>
      <c r="ASH32">
        <v>48.757387860000001</v>
      </c>
    </row>
    <row r="33" spans="3:1178" x14ac:dyDescent="0.25">
      <c r="C33">
        <v>0</v>
      </c>
      <c r="D33">
        <v>0</v>
      </c>
      <c r="E33">
        <v>0</v>
      </c>
      <c r="F33">
        <v>150</v>
      </c>
      <c r="G33">
        <v>171</v>
      </c>
      <c r="H33">
        <v>156</v>
      </c>
      <c r="I33">
        <v>177</v>
      </c>
      <c r="J33">
        <v>175</v>
      </c>
      <c r="K33">
        <v>200</v>
      </c>
      <c r="L33">
        <v>209</v>
      </c>
      <c r="M33">
        <v>208</v>
      </c>
      <c r="N33">
        <v>213</v>
      </c>
      <c r="O33">
        <v>193</v>
      </c>
      <c r="P33">
        <v>182</v>
      </c>
      <c r="Q33">
        <v>189</v>
      </c>
      <c r="R33">
        <v>217</v>
      </c>
      <c r="S33">
        <v>184</v>
      </c>
      <c r="T33">
        <v>200</v>
      </c>
      <c r="U33">
        <v>225</v>
      </c>
      <c r="V33">
        <v>199</v>
      </c>
      <c r="W33">
        <v>216</v>
      </c>
      <c r="X33">
        <v>192</v>
      </c>
      <c r="Y33">
        <v>207</v>
      </c>
      <c r="Z33">
        <v>228</v>
      </c>
      <c r="AA33">
        <v>226</v>
      </c>
      <c r="AB33">
        <v>209</v>
      </c>
      <c r="AC33">
        <v>206</v>
      </c>
      <c r="AD33">
        <v>239</v>
      </c>
      <c r="AE33">
        <v>0</v>
      </c>
      <c r="AF33">
        <v>0</v>
      </c>
      <c r="AG33">
        <v>0</v>
      </c>
      <c r="AH33">
        <v>63</v>
      </c>
      <c r="AI33">
        <v>85</v>
      </c>
      <c r="AJ33">
        <v>87</v>
      </c>
      <c r="AK33">
        <v>72</v>
      </c>
      <c r="AL33">
        <v>82</v>
      </c>
      <c r="AM33">
        <v>79</v>
      </c>
      <c r="AN33">
        <v>89</v>
      </c>
      <c r="AO33">
        <v>75</v>
      </c>
      <c r="AP33">
        <v>92</v>
      </c>
      <c r="AQ33">
        <v>88</v>
      </c>
      <c r="AR33">
        <v>98</v>
      </c>
      <c r="AS33">
        <v>103</v>
      </c>
      <c r="AT33">
        <v>87</v>
      </c>
      <c r="AU33">
        <v>111</v>
      </c>
      <c r="AV33">
        <v>90</v>
      </c>
      <c r="AW33">
        <v>96</v>
      </c>
      <c r="AX33">
        <v>120</v>
      </c>
      <c r="AY33">
        <v>128</v>
      </c>
      <c r="AZ33">
        <v>109</v>
      </c>
      <c r="BA33">
        <v>120</v>
      </c>
      <c r="BB33">
        <v>133</v>
      </c>
      <c r="BC33">
        <v>132</v>
      </c>
      <c r="BD33">
        <v>131</v>
      </c>
      <c r="BE33">
        <v>138</v>
      </c>
      <c r="BF33">
        <v>149</v>
      </c>
      <c r="BG33">
        <v>0</v>
      </c>
      <c r="BH33">
        <v>0</v>
      </c>
      <c r="BI33">
        <v>0</v>
      </c>
      <c r="BJ33">
        <v>140</v>
      </c>
      <c r="BK33">
        <v>142</v>
      </c>
      <c r="BL33">
        <v>141</v>
      </c>
      <c r="BM33">
        <v>111</v>
      </c>
      <c r="BN33">
        <v>151</v>
      </c>
      <c r="BO33">
        <v>128</v>
      </c>
      <c r="BP33">
        <v>130</v>
      </c>
      <c r="BQ33">
        <v>111</v>
      </c>
      <c r="BR33">
        <v>124</v>
      </c>
      <c r="BS33">
        <v>139</v>
      </c>
      <c r="BT33">
        <v>149</v>
      </c>
      <c r="BU33">
        <v>138</v>
      </c>
      <c r="BV33">
        <v>151</v>
      </c>
      <c r="BW33">
        <v>143</v>
      </c>
      <c r="BX33">
        <v>141</v>
      </c>
      <c r="BY33">
        <v>142</v>
      </c>
      <c r="BZ33">
        <v>149</v>
      </c>
      <c r="CA33">
        <v>131</v>
      </c>
      <c r="CB33">
        <v>124</v>
      </c>
      <c r="CC33">
        <v>136</v>
      </c>
      <c r="CD33">
        <v>134</v>
      </c>
      <c r="CE33">
        <v>119</v>
      </c>
      <c r="CF33">
        <v>134</v>
      </c>
      <c r="CG33">
        <v>141</v>
      </c>
      <c r="CH33">
        <v>150</v>
      </c>
      <c r="CI33">
        <v>0</v>
      </c>
      <c r="CJ33">
        <v>0</v>
      </c>
      <c r="CK33">
        <v>0</v>
      </c>
      <c r="CL33">
        <v>39</v>
      </c>
      <c r="CM33">
        <v>25</v>
      </c>
      <c r="CN33">
        <v>44</v>
      </c>
      <c r="CO33">
        <v>37</v>
      </c>
      <c r="CP33">
        <v>23</v>
      </c>
      <c r="CQ33">
        <v>39</v>
      </c>
      <c r="CR33">
        <v>46</v>
      </c>
      <c r="CS33">
        <v>42</v>
      </c>
      <c r="CT33">
        <v>38</v>
      </c>
      <c r="CU33">
        <v>55</v>
      </c>
      <c r="CV33">
        <v>41</v>
      </c>
      <c r="CW33">
        <v>38</v>
      </c>
      <c r="CX33">
        <v>49</v>
      </c>
      <c r="CY33">
        <v>48</v>
      </c>
      <c r="CZ33">
        <v>48</v>
      </c>
      <c r="DA33">
        <v>43</v>
      </c>
      <c r="DB33">
        <v>53</v>
      </c>
      <c r="DC33">
        <v>60</v>
      </c>
      <c r="DD33">
        <v>41</v>
      </c>
      <c r="DE33">
        <v>51</v>
      </c>
      <c r="DF33">
        <v>64</v>
      </c>
      <c r="DG33">
        <v>68</v>
      </c>
      <c r="DH33">
        <v>56</v>
      </c>
      <c r="DI33">
        <v>51</v>
      </c>
      <c r="DJ33">
        <v>56</v>
      </c>
      <c r="DK33">
        <v>0</v>
      </c>
      <c r="DL33">
        <v>0</v>
      </c>
      <c r="DM33">
        <v>0</v>
      </c>
      <c r="DN33">
        <v>4</v>
      </c>
      <c r="DO33">
        <v>6</v>
      </c>
      <c r="DP33">
        <v>3</v>
      </c>
      <c r="DQ33">
        <v>0</v>
      </c>
      <c r="DR33">
        <v>2</v>
      </c>
      <c r="DS33">
        <v>3</v>
      </c>
      <c r="DT33">
        <v>1</v>
      </c>
      <c r="DU33">
        <v>1</v>
      </c>
      <c r="DV33">
        <v>7</v>
      </c>
      <c r="DW33">
        <v>5</v>
      </c>
      <c r="DX33">
        <v>5</v>
      </c>
      <c r="DY33">
        <v>5</v>
      </c>
      <c r="DZ33">
        <v>4</v>
      </c>
      <c r="EA33">
        <v>3</v>
      </c>
      <c r="EB33">
        <v>9</v>
      </c>
      <c r="EC33">
        <v>6</v>
      </c>
      <c r="ED33">
        <v>5</v>
      </c>
      <c r="EE33">
        <v>4</v>
      </c>
      <c r="EF33">
        <v>4</v>
      </c>
      <c r="EG33">
        <v>6</v>
      </c>
      <c r="EH33">
        <v>3</v>
      </c>
      <c r="EI33">
        <v>9</v>
      </c>
      <c r="EJ33">
        <v>8</v>
      </c>
      <c r="EK33">
        <v>6</v>
      </c>
      <c r="EL33">
        <v>5</v>
      </c>
      <c r="EM33">
        <v>0</v>
      </c>
      <c r="EN33">
        <v>0</v>
      </c>
      <c r="EO33">
        <v>0</v>
      </c>
      <c r="EP33">
        <v>0</v>
      </c>
      <c r="EQ33">
        <v>15</v>
      </c>
      <c r="ER33">
        <v>20</v>
      </c>
      <c r="ES33">
        <v>10</v>
      </c>
      <c r="ET33">
        <v>15</v>
      </c>
      <c r="EU33">
        <v>15</v>
      </c>
      <c r="EV33">
        <v>15</v>
      </c>
      <c r="EW33">
        <v>10</v>
      </c>
      <c r="EX33">
        <v>5</v>
      </c>
      <c r="EY33">
        <v>15</v>
      </c>
      <c r="EZ33">
        <v>30</v>
      </c>
      <c r="FA33">
        <v>25</v>
      </c>
      <c r="FB33">
        <v>20</v>
      </c>
      <c r="FC33">
        <v>25</v>
      </c>
      <c r="FD33">
        <v>10</v>
      </c>
      <c r="FE33">
        <v>25</v>
      </c>
      <c r="FF33">
        <v>45</v>
      </c>
      <c r="FG33">
        <v>40</v>
      </c>
      <c r="FH33">
        <v>25</v>
      </c>
      <c r="FI33">
        <v>15</v>
      </c>
      <c r="FJ33">
        <v>20</v>
      </c>
      <c r="FK33">
        <v>10</v>
      </c>
      <c r="FL33">
        <v>25</v>
      </c>
      <c r="FM33">
        <v>20</v>
      </c>
      <c r="FN33">
        <v>30</v>
      </c>
      <c r="FO33">
        <v>0</v>
      </c>
      <c r="FP33">
        <v>0</v>
      </c>
      <c r="FQ33">
        <v>6239</v>
      </c>
      <c r="FR33">
        <v>6609</v>
      </c>
      <c r="FS33">
        <v>7028</v>
      </c>
      <c r="FT33">
        <v>7334</v>
      </c>
      <c r="FU33">
        <v>7647</v>
      </c>
      <c r="FV33">
        <v>7901</v>
      </c>
      <c r="FW33">
        <v>8138</v>
      </c>
      <c r="FX33">
        <v>8330</v>
      </c>
      <c r="FY33">
        <v>8423</v>
      </c>
      <c r="FZ33">
        <v>8587</v>
      </c>
      <c r="GA33">
        <v>8808</v>
      </c>
      <c r="GB33">
        <v>8946</v>
      </c>
      <c r="GC33">
        <v>9148</v>
      </c>
      <c r="GD33">
        <v>9357</v>
      </c>
      <c r="GE33">
        <v>9444</v>
      </c>
      <c r="GF33">
        <v>9593</v>
      </c>
      <c r="GG33">
        <v>9648</v>
      </c>
      <c r="GH33">
        <v>9733</v>
      </c>
      <c r="GI33">
        <v>9853</v>
      </c>
      <c r="GJ33">
        <v>9973</v>
      </c>
      <c r="GK33">
        <v>10034</v>
      </c>
      <c r="GL33">
        <v>10074</v>
      </c>
      <c r="GM33">
        <v>10099</v>
      </c>
      <c r="GN33">
        <v>10111</v>
      </c>
      <c r="GO33">
        <v>10200</v>
      </c>
      <c r="GP33">
        <v>10266</v>
      </c>
      <c r="GQ33">
        <v>0</v>
      </c>
      <c r="GR33">
        <v>0</v>
      </c>
      <c r="GS33">
        <v>690</v>
      </c>
      <c r="GT33">
        <v>800</v>
      </c>
      <c r="GU33">
        <v>891</v>
      </c>
      <c r="GV33">
        <v>1008</v>
      </c>
      <c r="GW33">
        <v>1130</v>
      </c>
      <c r="GX33">
        <v>1242</v>
      </c>
      <c r="GY33">
        <v>1339</v>
      </c>
      <c r="GZ33">
        <v>1463</v>
      </c>
      <c r="HA33">
        <v>1568</v>
      </c>
      <c r="HB33">
        <v>1699</v>
      </c>
      <c r="HC33">
        <v>1787</v>
      </c>
      <c r="HD33">
        <v>1896</v>
      </c>
      <c r="HE33">
        <v>1984</v>
      </c>
      <c r="HF33">
        <v>2050</v>
      </c>
      <c r="HG33">
        <v>2140</v>
      </c>
      <c r="HH33">
        <v>2227</v>
      </c>
      <c r="HI33">
        <v>2328</v>
      </c>
      <c r="HJ33">
        <v>2429</v>
      </c>
      <c r="HK33">
        <v>2536</v>
      </c>
      <c r="HL33">
        <v>2609</v>
      </c>
      <c r="HM33">
        <v>2711</v>
      </c>
      <c r="HN33">
        <v>2771</v>
      </c>
      <c r="HO33">
        <v>2869</v>
      </c>
      <c r="HP33">
        <v>2941</v>
      </c>
      <c r="HQ33">
        <v>2989</v>
      </c>
      <c r="HR33">
        <v>3055</v>
      </c>
      <c r="HS33">
        <v>0</v>
      </c>
      <c r="HT33">
        <v>0</v>
      </c>
      <c r="HU33">
        <v>74</v>
      </c>
      <c r="HV33">
        <v>73</v>
      </c>
      <c r="HW33">
        <v>82</v>
      </c>
      <c r="HX33">
        <v>92</v>
      </c>
      <c r="HY33">
        <v>104</v>
      </c>
      <c r="HZ33">
        <v>115</v>
      </c>
      <c r="IA33">
        <v>124</v>
      </c>
      <c r="IB33">
        <v>145</v>
      </c>
      <c r="IC33">
        <v>163</v>
      </c>
      <c r="ID33">
        <v>182</v>
      </c>
      <c r="IE33">
        <v>204</v>
      </c>
      <c r="IF33">
        <v>223</v>
      </c>
      <c r="IG33">
        <v>234</v>
      </c>
      <c r="IH33">
        <v>234</v>
      </c>
      <c r="II33">
        <v>241</v>
      </c>
      <c r="IJ33">
        <v>256</v>
      </c>
      <c r="IK33">
        <v>275</v>
      </c>
      <c r="IL33">
        <v>286</v>
      </c>
      <c r="IM33">
        <v>293</v>
      </c>
      <c r="IN33">
        <v>306</v>
      </c>
      <c r="IO33">
        <v>322</v>
      </c>
      <c r="IP33">
        <v>333</v>
      </c>
      <c r="IQ33">
        <v>349</v>
      </c>
      <c r="IR33">
        <v>366</v>
      </c>
      <c r="IS33">
        <v>371</v>
      </c>
      <c r="IT33">
        <v>365</v>
      </c>
      <c r="IU33">
        <v>0</v>
      </c>
      <c r="IV33">
        <v>0</v>
      </c>
      <c r="IW33">
        <v>4</v>
      </c>
      <c r="IX33">
        <v>5</v>
      </c>
      <c r="IY33">
        <v>3</v>
      </c>
      <c r="IZ33">
        <v>3</v>
      </c>
      <c r="JA33">
        <v>1</v>
      </c>
      <c r="JB33">
        <v>4</v>
      </c>
      <c r="JC33">
        <v>5</v>
      </c>
      <c r="JD33">
        <v>5</v>
      </c>
      <c r="JE33">
        <v>8</v>
      </c>
      <c r="JF33">
        <v>8</v>
      </c>
      <c r="JG33">
        <v>7</v>
      </c>
      <c r="JH33">
        <v>12</v>
      </c>
      <c r="JI33">
        <v>12</v>
      </c>
      <c r="JJ33">
        <v>13</v>
      </c>
      <c r="JK33">
        <v>16</v>
      </c>
      <c r="JL33">
        <v>17</v>
      </c>
      <c r="JM33">
        <v>16</v>
      </c>
      <c r="JN33">
        <v>17</v>
      </c>
      <c r="JO33">
        <v>19</v>
      </c>
      <c r="JP33">
        <v>11</v>
      </c>
      <c r="JQ33">
        <v>16</v>
      </c>
      <c r="JR33">
        <v>17</v>
      </c>
      <c r="JS33">
        <v>18</v>
      </c>
      <c r="JT33">
        <v>15</v>
      </c>
      <c r="JU33">
        <v>19</v>
      </c>
      <c r="JV33">
        <v>21</v>
      </c>
      <c r="JW33">
        <v>0</v>
      </c>
      <c r="JX33">
        <v>0</v>
      </c>
      <c r="JY33">
        <v>0</v>
      </c>
      <c r="JZ33">
        <v>7</v>
      </c>
      <c r="KA33">
        <v>13</v>
      </c>
      <c r="KB33">
        <v>18</v>
      </c>
      <c r="KC33">
        <v>26</v>
      </c>
      <c r="KD33">
        <v>32</v>
      </c>
      <c r="KE33">
        <v>38</v>
      </c>
      <c r="KF33">
        <v>44</v>
      </c>
      <c r="KG33">
        <v>53</v>
      </c>
      <c r="KH33">
        <v>63</v>
      </c>
      <c r="KI33">
        <v>75</v>
      </c>
      <c r="KJ33">
        <v>86</v>
      </c>
      <c r="KK33">
        <v>101</v>
      </c>
      <c r="KL33">
        <v>116</v>
      </c>
      <c r="KM33">
        <v>131</v>
      </c>
      <c r="KN33">
        <v>153</v>
      </c>
      <c r="KO33">
        <v>178</v>
      </c>
      <c r="KP33">
        <v>201</v>
      </c>
      <c r="KQ33">
        <v>225</v>
      </c>
      <c r="KR33">
        <v>247</v>
      </c>
      <c r="KS33">
        <v>267</v>
      </c>
      <c r="KT33">
        <v>287</v>
      </c>
      <c r="KU33">
        <v>310</v>
      </c>
      <c r="KV33">
        <v>340</v>
      </c>
      <c r="KW33">
        <v>353</v>
      </c>
      <c r="KX33">
        <v>381</v>
      </c>
      <c r="KY33">
        <v>0</v>
      </c>
      <c r="KZ33">
        <v>0</v>
      </c>
      <c r="LA33">
        <v>0</v>
      </c>
      <c r="LB33">
        <v>183</v>
      </c>
      <c r="LC33">
        <v>361</v>
      </c>
      <c r="LD33">
        <v>496</v>
      </c>
      <c r="LE33">
        <v>676</v>
      </c>
      <c r="LF33">
        <v>849</v>
      </c>
      <c r="LG33">
        <v>1022</v>
      </c>
      <c r="LH33">
        <v>1171</v>
      </c>
      <c r="LI33">
        <v>1353</v>
      </c>
      <c r="LJ33">
        <v>1518</v>
      </c>
      <c r="LK33">
        <v>1668</v>
      </c>
      <c r="LL33">
        <v>1805</v>
      </c>
      <c r="LM33">
        <v>1944</v>
      </c>
      <c r="LN33">
        <v>2093</v>
      </c>
      <c r="LO33">
        <v>2279</v>
      </c>
      <c r="LP33">
        <v>2433</v>
      </c>
      <c r="LQ33">
        <v>2581</v>
      </c>
      <c r="LR33">
        <v>2750</v>
      </c>
      <c r="LS33">
        <v>2894</v>
      </c>
      <c r="LT33">
        <v>3043</v>
      </c>
      <c r="LU33">
        <v>3179</v>
      </c>
      <c r="LV33">
        <v>3308</v>
      </c>
      <c r="LW33">
        <v>3472</v>
      </c>
      <c r="LX33">
        <v>3622</v>
      </c>
      <c r="LY33">
        <v>3774</v>
      </c>
      <c r="LZ33">
        <v>3917</v>
      </c>
      <c r="MA33">
        <v>0</v>
      </c>
      <c r="MB33">
        <v>0</v>
      </c>
      <c r="MC33">
        <v>1484</v>
      </c>
      <c r="MD33">
        <v>1530</v>
      </c>
      <c r="ME33">
        <v>1581</v>
      </c>
      <c r="MF33">
        <v>1633</v>
      </c>
      <c r="MG33">
        <v>1689</v>
      </c>
      <c r="MH33">
        <v>1716</v>
      </c>
      <c r="MI33">
        <v>1746</v>
      </c>
      <c r="MJ33">
        <v>1768</v>
      </c>
      <c r="MK33">
        <v>1803</v>
      </c>
      <c r="ML33">
        <v>1855</v>
      </c>
      <c r="MM33">
        <v>1900</v>
      </c>
      <c r="MN33">
        <v>1966</v>
      </c>
      <c r="MO33">
        <v>2023</v>
      </c>
      <c r="MP33">
        <v>2085</v>
      </c>
      <c r="MQ33">
        <v>2124</v>
      </c>
      <c r="MR33">
        <v>2179</v>
      </c>
      <c r="MS33">
        <v>2249</v>
      </c>
      <c r="MT33">
        <v>2347</v>
      </c>
      <c r="MU33">
        <v>2403</v>
      </c>
      <c r="MV33">
        <v>2472</v>
      </c>
      <c r="MW33">
        <v>2553</v>
      </c>
      <c r="MX33">
        <v>2609</v>
      </c>
      <c r="MY33">
        <v>2667</v>
      </c>
      <c r="MZ33">
        <v>2715</v>
      </c>
      <c r="NA33">
        <v>2763</v>
      </c>
      <c r="NB33">
        <v>2821</v>
      </c>
      <c r="NC33">
        <v>0</v>
      </c>
      <c r="ND33">
        <v>0</v>
      </c>
      <c r="NE33">
        <v>0</v>
      </c>
      <c r="NF33">
        <v>36</v>
      </c>
      <c r="NG33">
        <v>63</v>
      </c>
      <c r="NH33">
        <v>98</v>
      </c>
      <c r="NI33">
        <v>136</v>
      </c>
      <c r="NJ33">
        <v>166</v>
      </c>
      <c r="NK33">
        <v>206</v>
      </c>
      <c r="NL33">
        <v>239</v>
      </c>
      <c r="NM33">
        <v>275</v>
      </c>
      <c r="NN33">
        <v>314</v>
      </c>
      <c r="NO33">
        <v>346</v>
      </c>
      <c r="NP33">
        <v>377</v>
      </c>
      <c r="NQ33">
        <v>405</v>
      </c>
      <c r="NR33">
        <v>439</v>
      </c>
      <c r="NS33">
        <v>475</v>
      </c>
      <c r="NT33">
        <v>519</v>
      </c>
      <c r="NU33">
        <v>553</v>
      </c>
      <c r="NV33">
        <v>587</v>
      </c>
      <c r="NW33">
        <v>613</v>
      </c>
      <c r="NX33">
        <v>643</v>
      </c>
      <c r="NY33">
        <v>671</v>
      </c>
      <c r="NZ33">
        <v>700</v>
      </c>
      <c r="OA33">
        <v>732</v>
      </c>
      <c r="OB33">
        <v>767</v>
      </c>
      <c r="OC33">
        <v>816</v>
      </c>
      <c r="OD33">
        <v>854</v>
      </c>
      <c r="OE33">
        <v>0</v>
      </c>
      <c r="OF33">
        <v>0</v>
      </c>
      <c r="OG33">
        <v>2179</v>
      </c>
      <c r="OH33">
        <v>2249</v>
      </c>
      <c r="OI33">
        <v>2315</v>
      </c>
      <c r="OJ33">
        <v>2381</v>
      </c>
      <c r="OK33">
        <v>2467</v>
      </c>
      <c r="OL33">
        <v>2564</v>
      </c>
      <c r="OM33">
        <v>2637</v>
      </c>
      <c r="ON33">
        <v>2759</v>
      </c>
      <c r="OO33">
        <v>2812</v>
      </c>
      <c r="OP33">
        <v>2889</v>
      </c>
      <c r="OQ33">
        <v>2958</v>
      </c>
      <c r="OR33">
        <v>3026</v>
      </c>
      <c r="OS33">
        <v>3102</v>
      </c>
      <c r="OT33">
        <v>3184</v>
      </c>
      <c r="OU33">
        <v>3244</v>
      </c>
      <c r="OV33">
        <v>3304</v>
      </c>
      <c r="OW33">
        <v>3369</v>
      </c>
      <c r="OX33">
        <v>3456</v>
      </c>
      <c r="OY33">
        <v>3503</v>
      </c>
      <c r="OZ33">
        <v>3595</v>
      </c>
      <c r="PA33">
        <v>3653</v>
      </c>
      <c r="PB33">
        <v>3669</v>
      </c>
      <c r="PC33">
        <v>3730</v>
      </c>
      <c r="PD33">
        <v>3812</v>
      </c>
      <c r="PE33">
        <v>3876</v>
      </c>
      <c r="PF33">
        <v>3909</v>
      </c>
      <c r="PG33">
        <v>0</v>
      </c>
      <c r="PH33">
        <v>0</v>
      </c>
      <c r="PI33">
        <v>0</v>
      </c>
      <c r="PJ33">
        <v>81</v>
      </c>
      <c r="PK33">
        <v>149</v>
      </c>
      <c r="PL33">
        <v>235</v>
      </c>
      <c r="PM33">
        <v>304</v>
      </c>
      <c r="PN33">
        <v>363</v>
      </c>
      <c r="PO33">
        <v>447</v>
      </c>
      <c r="PP33">
        <v>519</v>
      </c>
      <c r="PQ33">
        <v>600</v>
      </c>
      <c r="PR33">
        <v>674</v>
      </c>
      <c r="PS33">
        <v>763</v>
      </c>
      <c r="PT33">
        <v>846</v>
      </c>
      <c r="PU33">
        <v>941</v>
      </c>
      <c r="PV33">
        <v>1042</v>
      </c>
      <c r="PW33">
        <v>1136</v>
      </c>
      <c r="PX33">
        <v>1224</v>
      </c>
      <c r="PY33">
        <v>1342</v>
      </c>
      <c r="PZ33">
        <v>1441</v>
      </c>
      <c r="QA33">
        <v>1555</v>
      </c>
      <c r="QB33">
        <v>1668</v>
      </c>
      <c r="QC33">
        <v>1794</v>
      </c>
      <c r="QD33">
        <v>1937</v>
      </c>
      <c r="QE33">
        <v>2067</v>
      </c>
      <c r="QF33">
        <v>2201</v>
      </c>
      <c r="QG33">
        <v>2322</v>
      </c>
      <c r="QH33">
        <v>2457</v>
      </c>
      <c r="QI33">
        <v>0</v>
      </c>
      <c r="QJ33">
        <v>0</v>
      </c>
      <c r="QK33">
        <v>7448</v>
      </c>
      <c r="QL33">
        <v>7775</v>
      </c>
      <c r="QM33">
        <v>8011</v>
      </c>
      <c r="QN33">
        <v>8200</v>
      </c>
      <c r="QO33">
        <v>8395</v>
      </c>
      <c r="QP33">
        <v>8512</v>
      </c>
      <c r="QQ33">
        <v>8551</v>
      </c>
      <c r="QR33">
        <v>8624</v>
      </c>
      <c r="QS33">
        <v>8699</v>
      </c>
      <c r="QT33">
        <v>8805</v>
      </c>
      <c r="QU33">
        <v>8940</v>
      </c>
      <c r="QV33">
        <v>8974</v>
      </c>
      <c r="QW33">
        <v>8977</v>
      </c>
      <c r="QX33">
        <v>9009</v>
      </c>
      <c r="QY33">
        <v>9070</v>
      </c>
      <c r="QZ33">
        <v>9136</v>
      </c>
      <c r="RA33">
        <v>9232</v>
      </c>
      <c r="RB33">
        <v>9207</v>
      </c>
      <c r="RC33">
        <v>9230</v>
      </c>
      <c r="RD33">
        <v>9262</v>
      </c>
      <c r="RE33">
        <v>9360</v>
      </c>
      <c r="RF33">
        <v>9375</v>
      </c>
      <c r="RG33">
        <v>9425</v>
      </c>
      <c r="RH33">
        <v>9464</v>
      </c>
      <c r="RI33">
        <v>9493</v>
      </c>
      <c r="RJ33">
        <v>9507</v>
      </c>
      <c r="RK33">
        <v>0</v>
      </c>
      <c r="RL33">
        <v>0</v>
      </c>
      <c r="RM33">
        <v>8390</v>
      </c>
      <c r="RN33">
        <v>8377</v>
      </c>
      <c r="RO33">
        <v>8391</v>
      </c>
      <c r="RP33">
        <v>8432</v>
      </c>
      <c r="RQ33">
        <v>8473</v>
      </c>
      <c r="RR33">
        <v>8535</v>
      </c>
      <c r="RS33">
        <v>8555</v>
      </c>
      <c r="RT33">
        <v>8651</v>
      </c>
      <c r="RU33">
        <v>8695</v>
      </c>
      <c r="RV33">
        <v>8740</v>
      </c>
      <c r="RW33">
        <v>8769</v>
      </c>
      <c r="RX33">
        <v>8854</v>
      </c>
      <c r="RY33">
        <v>8967</v>
      </c>
      <c r="RZ33">
        <v>9051</v>
      </c>
      <c r="SA33">
        <v>9081</v>
      </c>
      <c r="SB33">
        <v>9122</v>
      </c>
      <c r="SC33">
        <v>9109</v>
      </c>
      <c r="SD33">
        <v>9173</v>
      </c>
      <c r="SE33">
        <v>9232</v>
      </c>
      <c r="SF33">
        <v>9258</v>
      </c>
      <c r="SG33">
        <v>9322</v>
      </c>
      <c r="SH33">
        <v>9369</v>
      </c>
      <c r="SI33">
        <v>9407</v>
      </c>
      <c r="SJ33">
        <v>9402</v>
      </c>
      <c r="SK33">
        <v>9436</v>
      </c>
      <c r="SL33">
        <v>9501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864095.76450000005</v>
      </c>
      <c r="SU33">
        <v>864092.57909999997</v>
      </c>
      <c r="SV33">
        <v>858717.60479999997</v>
      </c>
      <c r="SW33">
        <v>843014.29920000001</v>
      </c>
      <c r="SX33">
        <v>834396.31740000006</v>
      </c>
      <c r="SY33">
        <v>830942.54729999998</v>
      </c>
      <c r="SZ33">
        <v>819380.00190000003</v>
      </c>
      <c r="TA33">
        <v>813477.22340000002</v>
      </c>
      <c r="TB33">
        <v>807827.52439999999</v>
      </c>
      <c r="TC33">
        <v>791590.85930000001</v>
      </c>
      <c r="TD33">
        <v>780660.15229999996</v>
      </c>
      <c r="TE33">
        <v>762267.91070000001</v>
      </c>
      <c r="TF33">
        <v>746585.99950000003</v>
      </c>
      <c r="TG33">
        <v>733777.4754</v>
      </c>
      <c r="TH33">
        <v>721081.72290000005</v>
      </c>
      <c r="TI33">
        <v>704361.38820000004</v>
      </c>
      <c r="TJ33">
        <v>686572.12320000003</v>
      </c>
      <c r="TK33">
        <v>668229.07299999997</v>
      </c>
      <c r="TL33">
        <v>649536.97779999999</v>
      </c>
      <c r="TM33">
        <v>636169.31420000002</v>
      </c>
      <c r="TN33">
        <v>621636.60569999996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297145.28240000003</v>
      </c>
      <c r="TW33">
        <v>311021.63209999999</v>
      </c>
      <c r="TX33">
        <v>329926.43969999999</v>
      </c>
      <c r="TY33">
        <v>343306.18520000001</v>
      </c>
      <c r="TZ33">
        <v>361153.41330000001</v>
      </c>
      <c r="UA33">
        <v>368795.55060000002</v>
      </c>
      <c r="UB33">
        <v>379893.8199</v>
      </c>
      <c r="UC33">
        <v>385947.59470000002</v>
      </c>
      <c r="UD33">
        <v>387171.43410000001</v>
      </c>
      <c r="UE33">
        <v>392397.28580000001</v>
      </c>
      <c r="UF33">
        <v>396456.1998</v>
      </c>
      <c r="UG33">
        <v>402365.5111</v>
      </c>
      <c r="UH33">
        <v>407594.26260000002</v>
      </c>
      <c r="UI33">
        <v>413154.58029999997</v>
      </c>
      <c r="UJ33">
        <v>412667.41450000001</v>
      </c>
      <c r="UK33">
        <v>416311.48369999998</v>
      </c>
      <c r="UL33">
        <v>413131.37099999998</v>
      </c>
      <c r="UM33">
        <v>415283.783</v>
      </c>
      <c r="UN33">
        <v>413306.48869999999</v>
      </c>
      <c r="UO33">
        <v>407817.5295</v>
      </c>
      <c r="UP33">
        <v>404682.07130000001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308727.55670000002</v>
      </c>
      <c r="UY33">
        <v>323193.05219999998</v>
      </c>
      <c r="UZ33">
        <v>366919.76640000002</v>
      </c>
      <c r="VA33">
        <v>400454.78360000002</v>
      </c>
      <c r="VB33">
        <v>434110.25439999998</v>
      </c>
      <c r="VC33">
        <v>472412.73820000002</v>
      </c>
      <c r="VD33">
        <v>501370.83860000002</v>
      </c>
      <c r="VE33">
        <v>510778.77240000002</v>
      </c>
      <c r="VF33">
        <v>495901.72080000001</v>
      </c>
      <c r="VG33">
        <v>495860.57059999998</v>
      </c>
      <c r="VH33">
        <v>511381.80739999999</v>
      </c>
      <c r="VI33">
        <v>533335.85049999994</v>
      </c>
      <c r="VJ33">
        <v>538513.86840000004</v>
      </c>
      <c r="VK33">
        <v>535625.51240000001</v>
      </c>
      <c r="VL33">
        <v>543097.54070000001</v>
      </c>
      <c r="VM33">
        <v>554849.31819999998</v>
      </c>
      <c r="VN33">
        <v>557091.06599999999</v>
      </c>
      <c r="VO33">
        <v>566852.62549999997</v>
      </c>
      <c r="VP33">
        <v>577149.86210000003</v>
      </c>
      <c r="VQ33">
        <v>567994.58550000004</v>
      </c>
      <c r="VR33">
        <v>542532.70799999998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146808.10930000001</v>
      </c>
      <c r="WA33">
        <v>178165.18119999999</v>
      </c>
      <c r="WB33">
        <v>172975.90410000001</v>
      </c>
      <c r="WC33">
        <v>268700.43349999998</v>
      </c>
      <c r="WD33">
        <v>260874.20730000001</v>
      </c>
      <c r="WE33">
        <v>221616.4382</v>
      </c>
      <c r="WF33">
        <v>368848.44089999999</v>
      </c>
      <c r="WG33">
        <v>358105.28240000003</v>
      </c>
      <c r="WH33">
        <v>376647.95069999999</v>
      </c>
      <c r="WI33">
        <v>450064.76559999998</v>
      </c>
      <c r="WJ33">
        <v>464265.8383</v>
      </c>
      <c r="WK33">
        <v>424229.20689999999</v>
      </c>
      <c r="WL33">
        <v>437615.08</v>
      </c>
      <c r="WM33">
        <v>474853.59909999999</v>
      </c>
      <c r="WN33">
        <v>266908.00150000001</v>
      </c>
      <c r="WO33">
        <v>376922.1557</v>
      </c>
      <c r="WP33">
        <v>388815.33049999998</v>
      </c>
      <c r="WQ33">
        <v>399695.9423</v>
      </c>
      <c r="WR33">
        <v>323378.59409999999</v>
      </c>
      <c r="WS33">
        <v>397682.41340000002</v>
      </c>
      <c r="WT33">
        <v>426741.47580000001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14100000</v>
      </c>
      <c r="ZG33">
        <v>13900000</v>
      </c>
      <c r="ZH33">
        <v>13700000</v>
      </c>
      <c r="ZI33">
        <v>13600000</v>
      </c>
      <c r="ZJ33">
        <v>13600000</v>
      </c>
      <c r="ZK33">
        <v>13500000</v>
      </c>
      <c r="ZL33">
        <v>13500000</v>
      </c>
      <c r="ZM33">
        <v>13500000</v>
      </c>
      <c r="ZN33">
        <v>13500000</v>
      </c>
      <c r="ZO33">
        <v>13400000</v>
      </c>
      <c r="ZP33">
        <v>13300000</v>
      </c>
      <c r="ZQ33">
        <v>13400000</v>
      </c>
      <c r="ZR33">
        <v>13500000</v>
      </c>
      <c r="ZS33">
        <v>13500000</v>
      </c>
      <c r="ZT33">
        <v>13400000</v>
      </c>
      <c r="ZU33">
        <v>13500000</v>
      </c>
      <c r="ZV33">
        <v>13400000</v>
      </c>
      <c r="ZW33">
        <v>13300000</v>
      </c>
      <c r="ZX33">
        <v>13100000</v>
      </c>
      <c r="ZY33">
        <v>13000000</v>
      </c>
      <c r="ZZ33">
        <v>12900000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30700000</v>
      </c>
      <c r="ABK33">
        <v>30700000</v>
      </c>
      <c r="ABL33">
        <v>31200000</v>
      </c>
      <c r="ABM33">
        <v>30900000</v>
      </c>
      <c r="ABN33">
        <v>30800000</v>
      </c>
      <c r="ABO33">
        <v>30600000</v>
      </c>
      <c r="ABP33">
        <v>30400000</v>
      </c>
      <c r="ABQ33">
        <v>30200000</v>
      </c>
      <c r="ABR33">
        <v>30100000</v>
      </c>
      <c r="ABS33">
        <v>29800000</v>
      </c>
      <c r="ABT33">
        <v>29500000</v>
      </c>
      <c r="ABU33">
        <v>29200000</v>
      </c>
      <c r="ABV33">
        <v>29100000</v>
      </c>
      <c r="ABW33">
        <v>28600000</v>
      </c>
      <c r="ABX33">
        <v>28500000</v>
      </c>
      <c r="ABY33">
        <v>28100000</v>
      </c>
      <c r="ABZ33">
        <v>27400000</v>
      </c>
      <c r="ACA33">
        <v>27100000</v>
      </c>
      <c r="ACB33">
        <v>26800000</v>
      </c>
      <c r="ACC33">
        <v>26500000</v>
      </c>
      <c r="ACD33">
        <v>26000000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4090000</v>
      </c>
      <c r="ADO33">
        <v>3990000</v>
      </c>
      <c r="ADP33">
        <v>3900000</v>
      </c>
      <c r="ADQ33">
        <v>3820000</v>
      </c>
      <c r="ADR33">
        <v>3760000</v>
      </c>
      <c r="ADS33">
        <v>3700000</v>
      </c>
      <c r="ADT33">
        <v>3610000</v>
      </c>
      <c r="ADU33">
        <v>3510000</v>
      </c>
      <c r="ADV33">
        <v>3420000</v>
      </c>
      <c r="ADW33">
        <v>3340000</v>
      </c>
      <c r="ADX33">
        <v>3270000</v>
      </c>
      <c r="ADY33">
        <v>3200000</v>
      </c>
      <c r="ADZ33">
        <v>3100000</v>
      </c>
      <c r="AEA33">
        <v>3020000</v>
      </c>
      <c r="AEB33">
        <v>2940000</v>
      </c>
      <c r="AEC33">
        <v>2890000</v>
      </c>
      <c r="AED33">
        <v>2810000</v>
      </c>
      <c r="AEE33">
        <v>2740000</v>
      </c>
      <c r="AEF33">
        <v>2670000</v>
      </c>
      <c r="AEG33">
        <v>2600000</v>
      </c>
      <c r="AEH33">
        <v>2530000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6030000</v>
      </c>
      <c r="AEQ33">
        <v>5870000</v>
      </c>
      <c r="AER33">
        <v>5760000</v>
      </c>
      <c r="AES33">
        <v>5620000</v>
      </c>
      <c r="AET33">
        <v>5490000</v>
      </c>
      <c r="AEU33">
        <v>5340000</v>
      </c>
      <c r="AEV33">
        <v>5240000</v>
      </c>
      <c r="AEW33">
        <v>5150000</v>
      </c>
      <c r="AEX33">
        <v>5050000</v>
      </c>
      <c r="AEY33">
        <v>4920000</v>
      </c>
      <c r="AEZ33">
        <v>4800000</v>
      </c>
      <c r="AFA33">
        <v>4650000</v>
      </c>
      <c r="AFB33">
        <v>4550000</v>
      </c>
      <c r="AFC33">
        <v>4440000</v>
      </c>
      <c r="AFD33">
        <v>4320000</v>
      </c>
      <c r="AFE33">
        <v>4230000</v>
      </c>
      <c r="AFF33">
        <v>4130000</v>
      </c>
      <c r="AFG33">
        <v>4020000</v>
      </c>
      <c r="AFH33">
        <v>3900000</v>
      </c>
      <c r="AFI33">
        <v>3800000</v>
      </c>
      <c r="AFJ33">
        <v>3720000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191.66235940000001</v>
      </c>
      <c r="AGU33">
        <v>200.61277559999999</v>
      </c>
      <c r="AGV33">
        <v>212.80660879999999</v>
      </c>
      <c r="AGW33">
        <v>221.4367091</v>
      </c>
      <c r="AGX33">
        <v>232.94839060000001</v>
      </c>
      <c r="AGY33">
        <v>237.87766310000001</v>
      </c>
      <c r="AGZ33">
        <v>245.03618320000001</v>
      </c>
      <c r="AHA33">
        <v>248.94094240000001</v>
      </c>
      <c r="AHB33">
        <v>249.73033380000001</v>
      </c>
      <c r="AHC33">
        <v>253.10107239999999</v>
      </c>
      <c r="AHD33">
        <v>255.71912180000001</v>
      </c>
      <c r="AHE33">
        <v>259.53070029999998</v>
      </c>
      <c r="AHF33">
        <v>262.90330920000002</v>
      </c>
      <c r="AHG33">
        <v>266.48978249999999</v>
      </c>
      <c r="AHH33">
        <v>266.1755546</v>
      </c>
      <c r="AHI33">
        <v>268.52602400000001</v>
      </c>
      <c r="AHJ33">
        <v>266.47481219999997</v>
      </c>
      <c r="AHK33">
        <v>267.86314440000001</v>
      </c>
      <c r="AHL33">
        <v>266.5877653</v>
      </c>
      <c r="AHM33">
        <v>263.04731909999998</v>
      </c>
      <c r="AHN33">
        <v>261.0249101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21.040366760000001</v>
      </c>
      <c r="AHW33">
        <v>22.026217630000001</v>
      </c>
      <c r="AHX33">
        <v>25.006275890000001</v>
      </c>
      <c r="AHY33">
        <v>27.29175072</v>
      </c>
      <c r="AHZ33">
        <v>29.58543469</v>
      </c>
      <c r="AIA33">
        <v>32.195821389999999</v>
      </c>
      <c r="AIB33">
        <v>34.169370690000001</v>
      </c>
      <c r="AIC33">
        <v>34.810539169999998</v>
      </c>
      <c r="AID33">
        <v>33.796639970000001</v>
      </c>
      <c r="AIE33">
        <v>33.7938355</v>
      </c>
      <c r="AIF33">
        <v>34.851637150000002</v>
      </c>
      <c r="AIG33">
        <v>36.347846689999997</v>
      </c>
      <c r="AIH33">
        <v>36.70073841</v>
      </c>
      <c r="AII33">
        <v>36.50389148</v>
      </c>
      <c r="AIJ33">
        <v>37.013124339999997</v>
      </c>
      <c r="AIK33">
        <v>37.814030189999997</v>
      </c>
      <c r="AIL33">
        <v>37.966809550000001</v>
      </c>
      <c r="AIM33">
        <v>38.632078290000003</v>
      </c>
      <c r="AIN33">
        <v>39.333854430000002</v>
      </c>
      <c r="AIO33">
        <v>38.709905020000001</v>
      </c>
      <c r="AIP33">
        <v>36.974629919999998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0.879419795</v>
      </c>
      <c r="AIY33">
        <v>1.067257033</v>
      </c>
      <c r="AIZ33">
        <v>1.0361718769999999</v>
      </c>
      <c r="AJA33">
        <v>1.6095873810000001</v>
      </c>
      <c r="AJB33">
        <v>1.5627061959999999</v>
      </c>
      <c r="AJC33">
        <v>1.3275416710000001</v>
      </c>
      <c r="AJD33">
        <v>2.2095007010000001</v>
      </c>
      <c r="AJE33">
        <v>2.145146311</v>
      </c>
      <c r="AJF33">
        <v>2.2562218490000001</v>
      </c>
      <c r="AJG33">
        <v>2.6960081840000001</v>
      </c>
      <c r="AJH33">
        <v>2.7810764030000001</v>
      </c>
      <c r="AJI33">
        <v>2.5412462850000002</v>
      </c>
      <c r="AJJ33">
        <v>2.6214312400000002</v>
      </c>
      <c r="AJK33">
        <v>2.8444999179999999</v>
      </c>
      <c r="AJL33">
        <v>1.598850235</v>
      </c>
      <c r="AJM33">
        <v>2.2578644099999998</v>
      </c>
      <c r="AJN33">
        <v>2.3291077040000001</v>
      </c>
      <c r="AJO33">
        <v>2.3942854750000002</v>
      </c>
      <c r="AJP33">
        <v>1.937124171</v>
      </c>
      <c r="AJQ33">
        <v>2.3822239000000001</v>
      </c>
      <c r="AJR33">
        <v>2.5562954470000001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105.38679500000001</v>
      </c>
      <c r="AKA33">
        <v>100.92289479999999</v>
      </c>
      <c r="AKB33">
        <v>115.1556951</v>
      </c>
      <c r="AKC33">
        <v>130.79012660000001</v>
      </c>
      <c r="AKD33">
        <v>158.28060339999999</v>
      </c>
      <c r="AKE33">
        <v>142.75797919999999</v>
      </c>
      <c r="AKF33">
        <v>157.25463790000001</v>
      </c>
      <c r="AKG33">
        <v>187.62232660000001</v>
      </c>
      <c r="AKH33">
        <v>175.1886422</v>
      </c>
      <c r="AKI33">
        <v>191.2327009</v>
      </c>
      <c r="AKJ33">
        <v>241.85638800000001</v>
      </c>
      <c r="AKK33">
        <v>253.9574719</v>
      </c>
      <c r="AKL33">
        <v>243.71546549999999</v>
      </c>
      <c r="AKM33">
        <v>235.86896540000001</v>
      </c>
      <c r="AKN33">
        <v>224.09558469999999</v>
      </c>
      <c r="AKO33">
        <v>184.09157210000001</v>
      </c>
      <c r="AKP33">
        <v>162.58379619999999</v>
      </c>
      <c r="AKQ33">
        <v>206.96332810000001</v>
      </c>
      <c r="AKR33">
        <v>285.96871620000002</v>
      </c>
      <c r="AKS33">
        <v>75.410210140000004</v>
      </c>
      <c r="AKT33">
        <v>224.67497370000001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109.98638099999999</v>
      </c>
      <c r="AME33">
        <v>108.6497279</v>
      </c>
      <c r="AMF33">
        <v>106.8143101</v>
      </c>
      <c r="AMG33">
        <v>105.7561619</v>
      </c>
      <c r="AMH33">
        <v>105.6371422</v>
      </c>
      <c r="AMI33">
        <v>105.0483187</v>
      </c>
      <c r="AMJ33">
        <v>105.5314229</v>
      </c>
      <c r="AMK33">
        <v>105.42823559999999</v>
      </c>
      <c r="AML33">
        <v>105.4945175</v>
      </c>
      <c r="AMM33">
        <v>104.3376663</v>
      </c>
      <c r="AMN33">
        <v>103.9217884</v>
      </c>
      <c r="AMO33">
        <v>104.1361727</v>
      </c>
      <c r="AMP33">
        <v>105.5086392</v>
      </c>
      <c r="AMQ33">
        <v>104.8797101</v>
      </c>
      <c r="AMR33">
        <v>104.74877410000001</v>
      </c>
      <c r="AMS33">
        <v>105.0301711</v>
      </c>
      <c r="AMT33">
        <v>104.2077724</v>
      </c>
      <c r="AMU33">
        <v>103.4217362</v>
      </c>
      <c r="AMV33">
        <v>102.2165969</v>
      </c>
      <c r="AMW33">
        <v>100.9939234</v>
      </c>
      <c r="AMX33">
        <v>100.110636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215.8834612</v>
      </c>
      <c r="ANG33">
        <v>264.39974569999998</v>
      </c>
      <c r="ANH33">
        <v>185.28102200000001</v>
      </c>
      <c r="ANI33">
        <v>224.4961777</v>
      </c>
      <c r="ANJ33">
        <v>219.43571840000001</v>
      </c>
      <c r="ANK33">
        <v>193.27984710000001</v>
      </c>
      <c r="ANL33">
        <v>140.03248400000001</v>
      </c>
      <c r="ANM33">
        <v>147.13232160000001</v>
      </c>
      <c r="ANN33">
        <v>139.08541700000001</v>
      </c>
      <c r="ANO33">
        <v>183.58673949999999</v>
      </c>
      <c r="ANP33">
        <v>207.60464619999999</v>
      </c>
      <c r="ANQ33">
        <v>133.02241549999999</v>
      </c>
      <c r="ANR33">
        <v>129.846822</v>
      </c>
      <c r="ANS33">
        <v>103.9139253</v>
      </c>
      <c r="ANT33">
        <v>119.2860886</v>
      </c>
      <c r="ANU33">
        <v>85.190084139999996</v>
      </c>
      <c r="ANV33">
        <v>92.207732859999993</v>
      </c>
      <c r="ANW33">
        <v>91.512628300000003</v>
      </c>
      <c r="ANX33">
        <v>110.437831</v>
      </c>
      <c r="ANY33">
        <v>126.5147705</v>
      </c>
      <c r="ANZ33">
        <v>96.204132299999998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79.803679509999995</v>
      </c>
      <c r="AOI33">
        <v>79.685224419999997</v>
      </c>
      <c r="AOJ33">
        <v>80.943531070000006</v>
      </c>
      <c r="AOK33">
        <v>80.09557753</v>
      </c>
      <c r="AOL33">
        <v>79.892045010000004</v>
      </c>
      <c r="AOM33">
        <v>79.417633390000006</v>
      </c>
      <c r="AON33">
        <v>78.877015639999996</v>
      </c>
      <c r="AOO33">
        <v>78.502975030000002</v>
      </c>
      <c r="AOP33">
        <v>78.231229619999993</v>
      </c>
      <c r="AOQ33">
        <v>77.383918649999998</v>
      </c>
      <c r="AOR33">
        <v>76.519599200000002</v>
      </c>
      <c r="AOS33">
        <v>75.752406530000002</v>
      </c>
      <c r="AOT33">
        <v>75.445255279999998</v>
      </c>
      <c r="AOU33">
        <v>74.243957109999997</v>
      </c>
      <c r="AOV33">
        <v>73.974603130000006</v>
      </c>
      <c r="AOW33">
        <v>72.978712400000006</v>
      </c>
      <c r="AOX33">
        <v>71.16345278</v>
      </c>
      <c r="AOY33">
        <v>70.239418400000005</v>
      </c>
      <c r="AOZ33">
        <v>69.692772570000002</v>
      </c>
      <c r="APA33">
        <v>68.79888407</v>
      </c>
      <c r="APB33">
        <v>67.363721440000006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522.07605739999997</v>
      </c>
      <c r="APK33">
        <v>737.0271242</v>
      </c>
      <c r="APL33">
        <v>670.08598889999996</v>
      </c>
      <c r="APM33">
        <v>685.63710830000002</v>
      </c>
      <c r="APN33">
        <v>627.68445819999999</v>
      </c>
      <c r="APO33">
        <v>769.14542240000003</v>
      </c>
      <c r="APP33">
        <v>684.67059470000004</v>
      </c>
      <c r="APQ33">
        <v>786.31763230000001</v>
      </c>
      <c r="APR33">
        <v>747.74646429999996</v>
      </c>
      <c r="APS33">
        <v>694.40335140000002</v>
      </c>
      <c r="APT33">
        <v>671.59216019999997</v>
      </c>
      <c r="APU33">
        <v>805.16958569999997</v>
      </c>
      <c r="APV33">
        <v>729.88469250000003</v>
      </c>
      <c r="APW33">
        <v>786.92833870000004</v>
      </c>
      <c r="APX33">
        <v>661.47535040000002</v>
      </c>
      <c r="APY33">
        <v>842.71373300000005</v>
      </c>
      <c r="APZ33">
        <v>799.61820109999996</v>
      </c>
      <c r="AQA33">
        <v>693.82457999999997</v>
      </c>
      <c r="AQB33">
        <v>724.84008129999995</v>
      </c>
      <c r="AQC33">
        <v>632.21427459999995</v>
      </c>
      <c r="AQD33">
        <v>630.95897339999999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126.12556669999999</v>
      </c>
      <c r="ARO33">
        <v>122.7389474</v>
      </c>
      <c r="ARP33">
        <v>120.5012267</v>
      </c>
      <c r="ARQ33">
        <v>117.5865146</v>
      </c>
      <c r="ARR33">
        <v>114.7524956</v>
      </c>
      <c r="ARS33">
        <v>111.77985750000001</v>
      </c>
      <c r="ART33">
        <v>109.5760837</v>
      </c>
      <c r="ARU33">
        <v>107.74229</v>
      </c>
      <c r="ARV33">
        <v>105.58406359999999</v>
      </c>
      <c r="ARW33">
        <v>102.8485702</v>
      </c>
      <c r="ARX33">
        <v>100.3038091</v>
      </c>
      <c r="ARY33">
        <v>97.243556859999998</v>
      </c>
      <c r="ARZ33">
        <v>95.07455521</v>
      </c>
      <c r="ASA33">
        <v>92.899094289999994</v>
      </c>
      <c r="ASB33">
        <v>90.447306010000005</v>
      </c>
      <c r="ASC33">
        <v>88.419963910000007</v>
      </c>
      <c r="ASD33">
        <v>86.277439720000004</v>
      </c>
      <c r="ASE33">
        <v>84.104247470000004</v>
      </c>
      <c r="ASF33">
        <v>81.611208219999995</v>
      </c>
      <c r="ASG33">
        <v>79.520713490000006</v>
      </c>
      <c r="ASH33">
        <v>77.736400860000003</v>
      </c>
    </row>
    <row r="34" spans="3:1178" x14ac:dyDescent="0.25">
      <c r="C34">
        <v>0</v>
      </c>
      <c r="D34">
        <v>0</v>
      </c>
      <c r="E34">
        <v>0</v>
      </c>
      <c r="F34">
        <v>150</v>
      </c>
      <c r="G34">
        <v>169</v>
      </c>
      <c r="H34">
        <v>156</v>
      </c>
      <c r="I34">
        <v>167</v>
      </c>
      <c r="J34">
        <v>172</v>
      </c>
      <c r="K34">
        <v>192</v>
      </c>
      <c r="L34">
        <v>200</v>
      </c>
      <c r="M34">
        <v>200</v>
      </c>
      <c r="N34">
        <v>200</v>
      </c>
      <c r="O34">
        <v>176</v>
      </c>
      <c r="P34">
        <v>168</v>
      </c>
      <c r="Q34">
        <v>183</v>
      </c>
      <c r="R34">
        <v>200</v>
      </c>
      <c r="S34">
        <v>172</v>
      </c>
      <c r="T34">
        <v>189</v>
      </c>
      <c r="U34">
        <v>202</v>
      </c>
      <c r="V34">
        <v>185</v>
      </c>
      <c r="W34">
        <v>201</v>
      </c>
      <c r="X34">
        <v>176</v>
      </c>
      <c r="Y34">
        <v>200</v>
      </c>
      <c r="Z34">
        <v>210</v>
      </c>
      <c r="AA34">
        <v>207</v>
      </c>
      <c r="AB34">
        <v>192</v>
      </c>
      <c r="AC34">
        <v>192</v>
      </c>
      <c r="AD34">
        <v>229</v>
      </c>
      <c r="AE34">
        <v>0</v>
      </c>
      <c r="AF34">
        <v>0</v>
      </c>
      <c r="AG34">
        <v>0</v>
      </c>
      <c r="AH34">
        <v>63</v>
      </c>
      <c r="AI34">
        <v>85</v>
      </c>
      <c r="AJ34">
        <v>87</v>
      </c>
      <c r="AK34">
        <v>72</v>
      </c>
      <c r="AL34">
        <v>81</v>
      </c>
      <c r="AM34">
        <v>79</v>
      </c>
      <c r="AN34">
        <v>89</v>
      </c>
      <c r="AO34">
        <v>75</v>
      </c>
      <c r="AP34">
        <v>92</v>
      </c>
      <c r="AQ34">
        <v>88</v>
      </c>
      <c r="AR34">
        <v>97</v>
      </c>
      <c r="AS34">
        <v>99</v>
      </c>
      <c r="AT34">
        <v>86</v>
      </c>
      <c r="AU34">
        <v>109</v>
      </c>
      <c r="AV34">
        <v>87</v>
      </c>
      <c r="AW34">
        <v>92</v>
      </c>
      <c r="AX34">
        <v>115</v>
      </c>
      <c r="AY34">
        <v>126</v>
      </c>
      <c r="AZ34">
        <v>105</v>
      </c>
      <c r="BA34">
        <v>110</v>
      </c>
      <c r="BB34">
        <v>132</v>
      </c>
      <c r="BC34">
        <v>128</v>
      </c>
      <c r="BD34">
        <v>126</v>
      </c>
      <c r="BE34">
        <v>132</v>
      </c>
      <c r="BF34">
        <v>137</v>
      </c>
      <c r="BG34">
        <v>0</v>
      </c>
      <c r="BH34">
        <v>0</v>
      </c>
      <c r="BI34">
        <v>0</v>
      </c>
      <c r="BJ34">
        <v>140</v>
      </c>
      <c r="BK34">
        <v>141</v>
      </c>
      <c r="BL34">
        <v>141</v>
      </c>
      <c r="BM34">
        <v>109</v>
      </c>
      <c r="BN34">
        <v>150</v>
      </c>
      <c r="BO34">
        <v>122</v>
      </c>
      <c r="BP34">
        <v>124</v>
      </c>
      <c r="BQ34">
        <v>107</v>
      </c>
      <c r="BR34">
        <v>115</v>
      </c>
      <c r="BS34">
        <v>128</v>
      </c>
      <c r="BT34">
        <v>143</v>
      </c>
      <c r="BU34">
        <v>132</v>
      </c>
      <c r="BV34">
        <v>136</v>
      </c>
      <c r="BW34">
        <v>135</v>
      </c>
      <c r="BX34">
        <v>135</v>
      </c>
      <c r="BY34">
        <v>129</v>
      </c>
      <c r="BZ34">
        <v>140</v>
      </c>
      <c r="CA34">
        <v>122</v>
      </c>
      <c r="CB34">
        <v>121</v>
      </c>
      <c r="CC34">
        <v>122</v>
      </c>
      <c r="CD34">
        <v>127</v>
      </c>
      <c r="CE34">
        <v>114</v>
      </c>
      <c r="CF34">
        <v>124</v>
      </c>
      <c r="CG34">
        <v>129</v>
      </c>
      <c r="CH34">
        <v>144</v>
      </c>
      <c r="CI34">
        <v>0</v>
      </c>
      <c r="CJ34">
        <v>0</v>
      </c>
      <c r="CK34">
        <v>0</v>
      </c>
      <c r="CL34">
        <v>39</v>
      </c>
      <c r="CM34">
        <v>25</v>
      </c>
      <c r="CN34">
        <v>44</v>
      </c>
      <c r="CO34">
        <v>37</v>
      </c>
      <c r="CP34">
        <v>23</v>
      </c>
      <c r="CQ34">
        <v>39</v>
      </c>
      <c r="CR34">
        <v>46</v>
      </c>
      <c r="CS34">
        <v>41</v>
      </c>
      <c r="CT34">
        <v>38</v>
      </c>
      <c r="CU34">
        <v>54</v>
      </c>
      <c r="CV34">
        <v>41</v>
      </c>
      <c r="CW34">
        <v>38</v>
      </c>
      <c r="CX34">
        <v>49</v>
      </c>
      <c r="CY34">
        <v>46</v>
      </c>
      <c r="CZ34">
        <v>46</v>
      </c>
      <c r="DA34">
        <v>42</v>
      </c>
      <c r="DB34">
        <v>51</v>
      </c>
      <c r="DC34">
        <v>57</v>
      </c>
      <c r="DD34">
        <v>41</v>
      </c>
      <c r="DE34">
        <v>51</v>
      </c>
      <c r="DF34">
        <v>61</v>
      </c>
      <c r="DG34">
        <v>59</v>
      </c>
      <c r="DH34">
        <v>55</v>
      </c>
      <c r="DI34">
        <v>50</v>
      </c>
      <c r="DJ34">
        <v>56</v>
      </c>
      <c r="DK34">
        <v>0</v>
      </c>
      <c r="DL34">
        <v>0</v>
      </c>
      <c r="DM34">
        <v>0</v>
      </c>
      <c r="DN34">
        <v>4</v>
      </c>
      <c r="DO34">
        <v>6</v>
      </c>
      <c r="DP34">
        <v>3</v>
      </c>
      <c r="DQ34">
        <v>0</v>
      </c>
      <c r="DR34">
        <v>2</v>
      </c>
      <c r="DS34">
        <v>3</v>
      </c>
      <c r="DT34">
        <v>0</v>
      </c>
      <c r="DU34">
        <v>1</v>
      </c>
      <c r="DV34">
        <v>6</v>
      </c>
      <c r="DW34">
        <v>4</v>
      </c>
      <c r="DX34">
        <v>4</v>
      </c>
      <c r="DY34">
        <v>4</v>
      </c>
      <c r="DZ34">
        <v>4</v>
      </c>
      <c r="EA34">
        <v>3</v>
      </c>
      <c r="EB34">
        <v>8</v>
      </c>
      <c r="EC34">
        <v>3</v>
      </c>
      <c r="ED34">
        <v>4</v>
      </c>
      <c r="EE34">
        <v>2</v>
      </c>
      <c r="EF34">
        <v>3</v>
      </c>
      <c r="EG34">
        <v>4</v>
      </c>
      <c r="EH34">
        <v>2</v>
      </c>
      <c r="EI34">
        <v>5</v>
      </c>
      <c r="EJ34">
        <v>6</v>
      </c>
      <c r="EK34">
        <v>5</v>
      </c>
      <c r="EL34">
        <v>4</v>
      </c>
      <c r="EM34">
        <v>0</v>
      </c>
      <c r="EN34">
        <v>0</v>
      </c>
      <c r="EO34">
        <v>0</v>
      </c>
      <c r="EP34">
        <v>0</v>
      </c>
      <c r="EQ34">
        <v>15</v>
      </c>
      <c r="ER34">
        <v>20</v>
      </c>
      <c r="ES34">
        <v>10</v>
      </c>
      <c r="ET34">
        <v>15</v>
      </c>
      <c r="EU34">
        <v>15</v>
      </c>
      <c r="EV34">
        <v>15</v>
      </c>
      <c r="EW34">
        <v>5</v>
      </c>
      <c r="EX34">
        <v>5</v>
      </c>
      <c r="EY34">
        <v>15</v>
      </c>
      <c r="EZ34">
        <v>20</v>
      </c>
      <c r="FA34">
        <v>25</v>
      </c>
      <c r="FB34">
        <v>15</v>
      </c>
      <c r="FC34">
        <v>20</v>
      </c>
      <c r="FD34">
        <v>15</v>
      </c>
      <c r="FE34">
        <v>20</v>
      </c>
      <c r="FF34">
        <v>30</v>
      </c>
      <c r="FG34">
        <v>30</v>
      </c>
      <c r="FH34">
        <v>20</v>
      </c>
      <c r="FI34">
        <v>10</v>
      </c>
      <c r="FJ34">
        <v>10</v>
      </c>
      <c r="FK34">
        <v>15</v>
      </c>
      <c r="FL34">
        <v>15</v>
      </c>
      <c r="FM34">
        <v>20</v>
      </c>
      <c r="FN34">
        <v>15</v>
      </c>
      <c r="FO34">
        <v>0</v>
      </c>
      <c r="FP34">
        <v>0</v>
      </c>
      <c r="FQ34">
        <v>6349</v>
      </c>
      <c r="FR34">
        <v>6568</v>
      </c>
      <c r="FS34">
        <v>6715</v>
      </c>
      <c r="FT34">
        <v>6865</v>
      </c>
      <c r="FU34">
        <v>7059</v>
      </c>
      <c r="FV34">
        <v>7232</v>
      </c>
      <c r="FW34">
        <v>7359</v>
      </c>
      <c r="FX34">
        <v>7497</v>
      </c>
      <c r="FY34">
        <v>7633</v>
      </c>
      <c r="FZ34">
        <v>7757</v>
      </c>
      <c r="GA34">
        <v>7792</v>
      </c>
      <c r="GB34">
        <v>7889</v>
      </c>
      <c r="GC34">
        <v>8005</v>
      </c>
      <c r="GD34">
        <v>8077</v>
      </c>
      <c r="GE34">
        <v>8151</v>
      </c>
      <c r="GF34">
        <v>8186</v>
      </c>
      <c r="GG34">
        <v>8262</v>
      </c>
      <c r="GH34">
        <v>8303</v>
      </c>
      <c r="GI34">
        <v>8342</v>
      </c>
      <c r="GJ34">
        <v>8335</v>
      </c>
      <c r="GK34">
        <v>8374</v>
      </c>
      <c r="GL34">
        <v>8436</v>
      </c>
      <c r="GM34">
        <v>8407</v>
      </c>
      <c r="GN34">
        <v>8380</v>
      </c>
      <c r="GO34">
        <v>8401</v>
      </c>
      <c r="GP34">
        <v>8470</v>
      </c>
      <c r="GQ34">
        <v>0</v>
      </c>
      <c r="GR34">
        <v>0</v>
      </c>
      <c r="GS34">
        <v>754</v>
      </c>
      <c r="GT34">
        <v>854</v>
      </c>
      <c r="GU34">
        <v>953</v>
      </c>
      <c r="GV34">
        <v>1065</v>
      </c>
      <c r="GW34">
        <v>1140</v>
      </c>
      <c r="GX34">
        <v>1236</v>
      </c>
      <c r="GY34">
        <v>1350</v>
      </c>
      <c r="GZ34">
        <v>1441</v>
      </c>
      <c r="HA34">
        <v>1533</v>
      </c>
      <c r="HB34">
        <v>1605</v>
      </c>
      <c r="HC34">
        <v>1706</v>
      </c>
      <c r="HD34">
        <v>1781</v>
      </c>
      <c r="HE34">
        <v>1861</v>
      </c>
      <c r="HF34">
        <v>1947</v>
      </c>
      <c r="HG34">
        <v>2012</v>
      </c>
      <c r="HH34">
        <v>2085</v>
      </c>
      <c r="HI34">
        <v>2157</v>
      </c>
      <c r="HJ34">
        <v>2227</v>
      </c>
      <c r="HK34">
        <v>2269</v>
      </c>
      <c r="HL34">
        <v>2344</v>
      </c>
      <c r="HM34">
        <v>2405</v>
      </c>
      <c r="HN34">
        <v>2480</v>
      </c>
      <c r="HO34">
        <v>2568</v>
      </c>
      <c r="HP34">
        <v>2618</v>
      </c>
      <c r="HQ34">
        <v>2655</v>
      </c>
      <c r="HR34">
        <v>2681</v>
      </c>
      <c r="HS34">
        <v>0</v>
      </c>
      <c r="HT34">
        <v>0</v>
      </c>
      <c r="HU34">
        <v>66</v>
      </c>
      <c r="HV34">
        <v>61</v>
      </c>
      <c r="HW34">
        <v>66</v>
      </c>
      <c r="HX34">
        <v>66</v>
      </c>
      <c r="HY34">
        <v>63</v>
      </c>
      <c r="HZ34">
        <v>71</v>
      </c>
      <c r="IA34">
        <v>76</v>
      </c>
      <c r="IB34">
        <v>77</v>
      </c>
      <c r="IC34">
        <v>89</v>
      </c>
      <c r="ID34">
        <v>94</v>
      </c>
      <c r="IE34">
        <v>95</v>
      </c>
      <c r="IF34">
        <v>94</v>
      </c>
      <c r="IG34">
        <v>95</v>
      </c>
      <c r="IH34">
        <v>98</v>
      </c>
      <c r="II34">
        <v>102</v>
      </c>
      <c r="IJ34">
        <v>107</v>
      </c>
      <c r="IK34">
        <v>112</v>
      </c>
      <c r="IL34">
        <v>128</v>
      </c>
      <c r="IM34">
        <v>131</v>
      </c>
      <c r="IN34">
        <v>138</v>
      </c>
      <c r="IO34">
        <v>137</v>
      </c>
      <c r="IP34">
        <v>143</v>
      </c>
      <c r="IQ34">
        <v>138</v>
      </c>
      <c r="IR34">
        <v>142</v>
      </c>
      <c r="IS34">
        <v>139</v>
      </c>
      <c r="IT34">
        <v>150</v>
      </c>
      <c r="IU34">
        <v>0</v>
      </c>
      <c r="IV34">
        <v>0</v>
      </c>
      <c r="IW34">
        <v>4</v>
      </c>
      <c r="IX34">
        <v>5</v>
      </c>
      <c r="IY34">
        <v>6</v>
      </c>
      <c r="IZ34">
        <v>3</v>
      </c>
      <c r="JA34">
        <v>3</v>
      </c>
      <c r="JB34">
        <v>3</v>
      </c>
      <c r="JC34">
        <v>5</v>
      </c>
      <c r="JD34">
        <v>6</v>
      </c>
      <c r="JE34">
        <v>6</v>
      </c>
      <c r="JF34">
        <v>3</v>
      </c>
      <c r="JG34">
        <v>3</v>
      </c>
      <c r="JH34">
        <v>4</v>
      </c>
      <c r="JI34">
        <v>4</v>
      </c>
      <c r="JJ34">
        <v>4</v>
      </c>
      <c r="JK34">
        <v>7</v>
      </c>
      <c r="JL34">
        <v>5</v>
      </c>
      <c r="JM34">
        <v>6</v>
      </c>
      <c r="JN34">
        <v>7</v>
      </c>
      <c r="JO34">
        <v>9</v>
      </c>
      <c r="JP34">
        <v>5</v>
      </c>
      <c r="JQ34">
        <v>6</v>
      </c>
      <c r="JR34">
        <v>6</v>
      </c>
      <c r="JS34">
        <v>15</v>
      </c>
      <c r="JT34">
        <v>9</v>
      </c>
      <c r="JU34">
        <v>14</v>
      </c>
      <c r="JV34">
        <v>4</v>
      </c>
      <c r="JW34">
        <v>0</v>
      </c>
      <c r="JX34">
        <v>0</v>
      </c>
      <c r="JY34">
        <v>0</v>
      </c>
      <c r="JZ34">
        <v>9</v>
      </c>
      <c r="KA34">
        <v>15</v>
      </c>
      <c r="KB34">
        <v>21</v>
      </c>
      <c r="KC34">
        <v>31</v>
      </c>
      <c r="KD34">
        <v>42</v>
      </c>
      <c r="KE34">
        <v>47</v>
      </c>
      <c r="KF34">
        <v>56</v>
      </c>
      <c r="KG34">
        <v>65</v>
      </c>
      <c r="KH34">
        <v>77</v>
      </c>
      <c r="KI34">
        <v>91</v>
      </c>
      <c r="KJ34">
        <v>101</v>
      </c>
      <c r="KK34">
        <v>114</v>
      </c>
      <c r="KL34">
        <v>129</v>
      </c>
      <c r="KM34">
        <v>141</v>
      </c>
      <c r="KN34">
        <v>155</v>
      </c>
      <c r="KO34">
        <v>168</v>
      </c>
      <c r="KP34">
        <v>181</v>
      </c>
      <c r="KQ34">
        <v>195</v>
      </c>
      <c r="KR34">
        <v>215</v>
      </c>
      <c r="KS34">
        <v>236</v>
      </c>
      <c r="KT34">
        <v>250</v>
      </c>
      <c r="KU34">
        <v>264</v>
      </c>
      <c r="KV34">
        <v>286</v>
      </c>
      <c r="KW34">
        <v>311</v>
      </c>
      <c r="KX34">
        <v>335</v>
      </c>
      <c r="KY34">
        <v>0</v>
      </c>
      <c r="KZ34">
        <v>0</v>
      </c>
      <c r="LA34">
        <v>0</v>
      </c>
      <c r="LB34">
        <v>177</v>
      </c>
      <c r="LC34">
        <v>364</v>
      </c>
      <c r="LD34">
        <v>574</v>
      </c>
      <c r="LE34">
        <v>765</v>
      </c>
      <c r="LF34">
        <v>955</v>
      </c>
      <c r="LG34">
        <v>1124</v>
      </c>
      <c r="LH34">
        <v>1314</v>
      </c>
      <c r="LI34">
        <v>1500</v>
      </c>
      <c r="LJ34">
        <v>1682</v>
      </c>
      <c r="LK34">
        <v>1923</v>
      </c>
      <c r="LL34">
        <v>2145</v>
      </c>
      <c r="LM34">
        <v>2349</v>
      </c>
      <c r="LN34">
        <v>2589</v>
      </c>
      <c r="LO34">
        <v>2791</v>
      </c>
      <c r="LP34">
        <v>2989</v>
      </c>
      <c r="LQ34">
        <v>3247</v>
      </c>
      <c r="LR34">
        <v>3492</v>
      </c>
      <c r="LS34">
        <v>3734</v>
      </c>
      <c r="LT34">
        <v>4004</v>
      </c>
      <c r="LU34">
        <v>4273</v>
      </c>
      <c r="LV34">
        <v>4534</v>
      </c>
      <c r="LW34">
        <v>4789</v>
      </c>
      <c r="LX34">
        <v>5080</v>
      </c>
      <c r="LY34">
        <v>5350</v>
      </c>
      <c r="LZ34">
        <v>5646</v>
      </c>
      <c r="MA34">
        <v>0</v>
      </c>
      <c r="MB34">
        <v>0</v>
      </c>
      <c r="MC34">
        <v>1392</v>
      </c>
      <c r="MD34">
        <v>1411</v>
      </c>
      <c r="ME34">
        <v>1444</v>
      </c>
      <c r="MF34">
        <v>1448</v>
      </c>
      <c r="MG34">
        <v>1451</v>
      </c>
      <c r="MH34">
        <v>1483</v>
      </c>
      <c r="MI34">
        <v>1475</v>
      </c>
      <c r="MJ34">
        <v>1503</v>
      </c>
      <c r="MK34">
        <v>1535</v>
      </c>
      <c r="ML34">
        <v>1556</v>
      </c>
      <c r="MM34">
        <v>1540</v>
      </c>
      <c r="MN34">
        <v>1531</v>
      </c>
      <c r="MO34">
        <v>1573</v>
      </c>
      <c r="MP34">
        <v>1586</v>
      </c>
      <c r="MQ34">
        <v>1586</v>
      </c>
      <c r="MR34">
        <v>1589</v>
      </c>
      <c r="MS34">
        <v>1586</v>
      </c>
      <c r="MT34">
        <v>1591</v>
      </c>
      <c r="MU34">
        <v>1566</v>
      </c>
      <c r="MV34">
        <v>1558</v>
      </c>
      <c r="MW34">
        <v>1544</v>
      </c>
      <c r="MX34">
        <v>1539</v>
      </c>
      <c r="MY34">
        <v>1483</v>
      </c>
      <c r="MZ34">
        <v>1444</v>
      </c>
      <c r="NA34">
        <v>1433</v>
      </c>
      <c r="NB34">
        <v>1402</v>
      </c>
      <c r="NC34">
        <v>0</v>
      </c>
      <c r="ND34">
        <v>0</v>
      </c>
      <c r="NE34">
        <v>0</v>
      </c>
      <c r="NF34">
        <v>36</v>
      </c>
      <c r="NG34">
        <v>62</v>
      </c>
      <c r="NH34">
        <v>98</v>
      </c>
      <c r="NI34">
        <v>127</v>
      </c>
      <c r="NJ34">
        <v>154</v>
      </c>
      <c r="NK34">
        <v>190</v>
      </c>
      <c r="NL34">
        <v>216</v>
      </c>
      <c r="NM34">
        <v>238</v>
      </c>
      <c r="NN34">
        <v>267</v>
      </c>
      <c r="NO34">
        <v>303</v>
      </c>
      <c r="NP34">
        <v>341</v>
      </c>
      <c r="NQ34">
        <v>364</v>
      </c>
      <c r="NR34">
        <v>394</v>
      </c>
      <c r="NS34">
        <v>428</v>
      </c>
      <c r="NT34">
        <v>457</v>
      </c>
      <c r="NU34">
        <v>489</v>
      </c>
      <c r="NV34">
        <v>510</v>
      </c>
      <c r="NW34">
        <v>540</v>
      </c>
      <c r="NX34">
        <v>563</v>
      </c>
      <c r="NY34">
        <v>596</v>
      </c>
      <c r="NZ34">
        <v>620</v>
      </c>
      <c r="OA34">
        <v>649</v>
      </c>
      <c r="OB34">
        <v>677</v>
      </c>
      <c r="OC34">
        <v>701</v>
      </c>
      <c r="OD34">
        <v>728</v>
      </c>
      <c r="OE34">
        <v>0</v>
      </c>
      <c r="OF34">
        <v>0</v>
      </c>
      <c r="OG34">
        <v>2215</v>
      </c>
      <c r="OH34">
        <v>2284</v>
      </c>
      <c r="OI34">
        <v>2347</v>
      </c>
      <c r="OJ34">
        <v>2411</v>
      </c>
      <c r="OK34">
        <v>2480</v>
      </c>
      <c r="OL34">
        <v>2560</v>
      </c>
      <c r="OM34">
        <v>2612</v>
      </c>
      <c r="ON34">
        <v>2668</v>
      </c>
      <c r="OO34">
        <v>2758</v>
      </c>
      <c r="OP34">
        <v>2802</v>
      </c>
      <c r="OQ34">
        <v>2856</v>
      </c>
      <c r="OR34">
        <v>2930</v>
      </c>
      <c r="OS34">
        <v>2995</v>
      </c>
      <c r="OT34">
        <v>3077</v>
      </c>
      <c r="OU34">
        <v>3136</v>
      </c>
      <c r="OV34">
        <v>3143</v>
      </c>
      <c r="OW34">
        <v>3218</v>
      </c>
      <c r="OX34">
        <v>3282</v>
      </c>
      <c r="OY34">
        <v>3325</v>
      </c>
      <c r="OZ34">
        <v>3362</v>
      </c>
      <c r="PA34">
        <v>3378</v>
      </c>
      <c r="PB34">
        <v>3416</v>
      </c>
      <c r="PC34">
        <v>3427</v>
      </c>
      <c r="PD34">
        <v>3459</v>
      </c>
      <c r="PE34">
        <v>3486</v>
      </c>
      <c r="PF34">
        <v>3486</v>
      </c>
      <c r="PG34">
        <v>0</v>
      </c>
      <c r="PH34">
        <v>0</v>
      </c>
      <c r="PI34">
        <v>0</v>
      </c>
      <c r="PJ34">
        <v>62</v>
      </c>
      <c r="PK34">
        <v>126</v>
      </c>
      <c r="PL34">
        <v>190</v>
      </c>
      <c r="PM34">
        <v>260</v>
      </c>
      <c r="PN34">
        <v>318</v>
      </c>
      <c r="PO34">
        <v>384</v>
      </c>
      <c r="PP34">
        <v>454</v>
      </c>
      <c r="PQ34">
        <v>513</v>
      </c>
      <c r="PR34">
        <v>595</v>
      </c>
      <c r="PS34">
        <v>688</v>
      </c>
      <c r="PT34">
        <v>755</v>
      </c>
      <c r="PU34">
        <v>825</v>
      </c>
      <c r="PV34">
        <v>903</v>
      </c>
      <c r="PW34">
        <v>991</v>
      </c>
      <c r="PX34">
        <v>1101</v>
      </c>
      <c r="PY34">
        <v>1166</v>
      </c>
      <c r="PZ34">
        <v>1245</v>
      </c>
      <c r="QA34">
        <v>1348</v>
      </c>
      <c r="QB34">
        <v>1438</v>
      </c>
      <c r="QC34">
        <v>1526</v>
      </c>
      <c r="QD34">
        <v>1618</v>
      </c>
      <c r="QE34">
        <v>1722</v>
      </c>
      <c r="QF34">
        <v>1827</v>
      </c>
      <c r="QG34">
        <v>1934</v>
      </c>
      <c r="QH34">
        <v>2044</v>
      </c>
      <c r="QI34">
        <v>0</v>
      </c>
      <c r="QJ34">
        <v>0</v>
      </c>
      <c r="QK34">
        <v>7606</v>
      </c>
      <c r="QL34">
        <v>7986</v>
      </c>
      <c r="QM34">
        <v>8290</v>
      </c>
      <c r="QN34">
        <v>8465</v>
      </c>
      <c r="QO34">
        <v>8607</v>
      </c>
      <c r="QP34">
        <v>8707</v>
      </c>
      <c r="QQ34">
        <v>8720</v>
      </c>
      <c r="QR34">
        <v>8773</v>
      </c>
      <c r="QS34">
        <v>8814</v>
      </c>
      <c r="QT34">
        <v>8959</v>
      </c>
      <c r="QU34">
        <v>8937</v>
      </c>
      <c r="QV34">
        <v>8900</v>
      </c>
      <c r="QW34">
        <v>8959</v>
      </c>
      <c r="QX34">
        <v>8978</v>
      </c>
      <c r="QY34">
        <v>8996</v>
      </c>
      <c r="QZ34">
        <v>9082</v>
      </c>
      <c r="RA34">
        <v>9135</v>
      </c>
      <c r="RB34">
        <v>9117</v>
      </c>
      <c r="RC34">
        <v>9045</v>
      </c>
      <c r="RD34">
        <v>9033</v>
      </c>
      <c r="RE34">
        <v>8978</v>
      </c>
      <c r="RF34">
        <v>8972</v>
      </c>
      <c r="RG34">
        <v>8981</v>
      </c>
      <c r="RH34">
        <v>8976</v>
      </c>
      <c r="RI34">
        <v>8898</v>
      </c>
      <c r="RJ34">
        <v>8917</v>
      </c>
      <c r="RK34">
        <v>0</v>
      </c>
      <c r="RL34">
        <v>0</v>
      </c>
      <c r="RM34">
        <v>8262</v>
      </c>
      <c r="RN34">
        <v>8396</v>
      </c>
      <c r="RO34">
        <v>8496</v>
      </c>
      <c r="RP34">
        <v>8634</v>
      </c>
      <c r="RQ34">
        <v>8733</v>
      </c>
      <c r="RR34">
        <v>8911</v>
      </c>
      <c r="RS34">
        <v>9022</v>
      </c>
      <c r="RT34">
        <v>9139</v>
      </c>
      <c r="RU34">
        <v>9287</v>
      </c>
      <c r="RV34">
        <v>9394</v>
      </c>
      <c r="RW34">
        <v>9462</v>
      </c>
      <c r="RX34">
        <v>9550</v>
      </c>
      <c r="RY34">
        <v>9664</v>
      </c>
      <c r="RZ34">
        <v>9707</v>
      </c>
      <c r="SA34">
        <v>9753</v>
      </c>
      <c r="SB34">
        <v>9789</v>
      </c>
      <c r="SC34">
        <v>9818</v>
      </c>
      <c r="SD34">
        <v>9901</v>
      </c>
      <c r="SE34">
        <v>9970</v>
      </c>
      <c r="SF34">
        <v>10023</v>
      </c>
      <c r="SG34">
        <v>10023</v>
      </c>
      <c r="SH34">
        <v>10087</v>
      </c>
      <c r="SI34">
        <v>10157</v>
      </c>
      <c r="SJ34">
        <v>10181</v>
      </c>
      <c r="SK34">
        <v>10249</v>
      </c>
      <c r="SL34">
        <v>10237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1050000</v>
      </c>
      <c r="SU34">
        <v>1040000</v>
      </c>
      <c r="SV34">
        <v>1030000</v>
      </c>
      <c r="SW34">
        <v>1020000</v>
      </c>
      <c r="SX34">
        <v>1000000</v>
      </c>
      <c r="SY34">
        <v>978495.93660000002</v>
      </c>
      <c r="SZ34">
        <v>961822.23789999995</v>
      </c>
      <c r="TA34">
        <v>947538.72779999999</v>
      </c>
      <c r="TB34">
        <v>928214.80559999996</v>
      </c>
      <c r="TC34">
        <v>909435.86430000002</v>
      </c>
      <c r="TD34">
        <v>886738.77469999995</v>
      </c>
      <c r="TE34">
        <v>868904.25719999999</v>
      </c>
      <c r="TF34">
        <v>847782.69530000002</v>
      </c>
      <c r="TG34">
        <v>826956.12930000003</v>
      </c>
      <c r="TH34">
        <v>802196.31830000004</v>
      </c>
      <c r="TI34">
        <v>782475.57900000003</v>
      </c>
      <c r="TJ34">
        <v>765309.63670000003</v>
      </c>
      <c r="TK34">
        <v>740464.82660000003</v>
      </c>
      <c r="TL34">
        <v>716589.07070000004</v>
      </c>
      <c r="TM34">
        <v>697460.98930000002</v>
      </c>
      <c r="TN34">
        <v>682708.20499999996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251898.44130000001</v>
      </c>
      <c r="TW34">
        <v>267118.24530000001</v>
      </c>
      <c r="TX34">
        <v>276819.41139999998</v>
      </c>
      <c r="TY34">
        <v>285915.36190000002</v>
      </c>
      <c r="TZ34">
        <v>290625.11849999998</v>
      </c>
      <c r="UA34">
        <v>299916.19160000002</v>
      </c>
      <c r="UB34">
        <v>303981.79889999999</v>
      </c>
      <c r="UC34">
        <v>308384.69040000002</v>
      </c>
      <c r="UD34">
        <v>313238.52</v>
      </c>
      <c r="UE34">
        <v>314267.8566</v>
      </c>
      <c r="UF34">
        <v>316184.67879999999</v>
      </c>
      <c r="UG34">
        <v>317576.0062</v>
      </c>
      <c r="UH34">
        <v>318332.17019999999</v>
      </c>
      <c r="UI34">
        <v>314889.06849999999</v>
      </c>
      <c r="UJ34">
        <v>315822.79369999998</v>
      </c>
      <c r="UK34">
        <v>314603.62290000002</v>
      </c>
      <c r="UL34">
        <v>314965.57929999998</v>
      </c>
      <c r="UM34">
        <v>316642.50219999999</v>
      </c>
      <c r="UN34">
        <v>313405.4951</v>
      </c>
      <c r="UO34">
        <v>308577.50660000002</v>
      </c>
      <c r="UP34">
        <v>302523.64840000001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181089.34969999999</v>
      </c>
      <c r="UY34">
        <v>188196.23379999999</v>
      </c>
      <c r="UZ34">
        <v>185118.93210000001</v>
      </c>
      <c r="VA34">
        <v>207736.53959999999</v>
      </c>
      <c r="VB34">
        <v>213016.63269999999</v>
      </c>
      <c r="VC34">
        <v>209012.3953</v>
      </c>
      <c r="VD34">
        <v>200788.6066</v>
      </c>
      <c r="VE34">
        <v>197014.22870000001</v>
      </c>
      <c r="VF34">
        <v>197316.24340000001</v>
      </c>
      <c r="VG34">
        <v>199388.3181</v>
      </c>
      <c r="VH34">
        <v>203070.1507</v>
      </c>
      <c r="VI34">
        <v>206368.35930000001</v>
      </c>
      <c r="VJ34">
        <v>228980.149</v>
      </c>
      <c r="VK34">
        <v>227521.23430000001</v>
      </c>
      <c r="VL34">
        <v>232697.91990000001</v>
      </c>
      <c r="VM34">
        <v>224283.20689999999</v>
      </c>
      <c r="VN34">
        <v>227287.2127</v>
      </c>
      <c r="VO34">
        <v>212951.56049999999</v>
      </c>
      <c r="VP34">
        <v>212741.81510000001</v>
      </c>
      <c r="VQ34">
        <v>202181.81520000001</v>
      </c>
      <c r="VR34">
        <v>211827.0048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118342.8321</v>
      </c>
      <c r="WA34">
        <v>191493.25580000001</v>
      </c>
      <c r="WB34">
        <v>223098.9387</v>
      </c>
      <c r="WC34">
        <v>216600.91140000001</v>
      </c>
      <c r="WD34">
        <v>105146.0735</v>
      </c>
      <c r="WE34">
        <v>102083.5665</v>
      </c>
      <c r="WF34">
        <v>132147.0117</v>
      </c>
      <c r="WG34">
        <v>128298.0696</v>
      </c>
      <c r="WH34">
        <v>124561.2326</v>
      </c>
      <c r="WI34">
        <v>211633.16219999999</v>
      </c>
      <c r="WJ34">
        <v>146763.63529999999</v>
      </c>
      <c r="WK34">
        <v>170986.75959999999</v>
      </c>
      <c r="WL34">
        <v>193674.32320000001</v>
      </c>
      <c r="WM34">
        <v>241757.13020000001</v>
      </c>
      <c r="WN34">
        <v>130397.5891</v>
      </c>
      <c r="WO34">
        <v>151919.52129999999</v>
      </c>
      <c r="WP34">
        <v>147494.68090000001</v>
      </c>
      <c r="WQ34">
        <v>357996.79820000002</v>
      </c>
      <c r="WR34">
        <v>208541.8242</v>
      </c>
      <c r="WS34">
        <v>314949.89630000002</v>
      </c>
      <c r="WT34">
        <v>87364.742389999999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27200000</v>
      </c>
      <c r="ZG34">
        <v>26300000</v>
      </c>
      <c r="ZH34">
        <v>26000000</v>
      </c>
      <c r="ZI34">
        <v>25800000</v>
      </c>
      <c r="ZJ34">
        <v>25400000</v>
      </c>
      <c r="ZK34">
        <v>24400000</v>
      </c>
      <c r="ZL34">
        <v>23600000</v>
      </c>
      <c r="ZM34">
        <v>23500000</v>
      </c>
      <c r="ZN34">
        <v>23000000</v>
      </c>
      <c r="ZO34">
        <v>22300000</v>
      </c>
      <c r="ZP34">
        <v>21700000</v>
      </c>
      <c r="ZQ34">
        <v>21000000</v>
      </c>
      <c r="ZR34">
        <v>20500000</v>
      </c>
      <c r="ZS34">
        <v>19600000</v>
      </c>
      <c r="ZT34">
        <v>18900000</v>
      </c>
      <c r="ZU34">
        <v>18200000</v>
      </c>
      <c r="ZV34">
        <v>17600000</v>
      </c>
      <c r="ZW34">
        <v>16500000</v>
      </c>
      <c r="ZX34">
        <v>15600000</v>
      </c>
      <c r="ZY34">
        <v>15000000</v>
      </c>
      <c r="ZZ34">
        <v>14300000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14100000</v>
      </c>
      <c r="ABK34">
        <v>14000000</v>
      </c>
      <c r="ABL34">
        <v>13900000</v>
      </c>
      <c r="ABM34">
        <v>13900000</v>
      </c>
      <c r="ABN34">
        <v>13800000</v>
      </c>
      <c r="ABO34">
        <v>13600000</v>
      </c>
      <c r="ABP34">
        <v>13600000</v>
      </c>
      <c r="ABQ34">
        <v>13500000</v>
      </c>
      <c r="ABR34">
        <v>13400000</v>
      </c>
      <c r="ABS34">
        <v>13300000</v>
      </c>
      <c r="ABT34">
        <v>12900000</v>
      </c>
      <c r="ABU34">
        <v>12800000</v>
      </c>
      <c r="ABV34">
        <v>12700000</v>
      </c>
      <c r="ABW34">
        <v>12500000</v>
      </c>
      <c r="ABX34">
        <v>12300000</v>
      </c>
      <c r="ABY34">
        <v>12000000</v>
      </c>
      <c r="ABZ34">
        <v>11800000</v>
      </c>
      <c r="ACA34">
        <v>11500000</v>
      </c>
      <c r="ACB34">
        <v>11200000</v>
      </c>
      <c r="ACC34">
        <v>11000000</v>
      </c>
      <c r="ACD34">
        <v>10700000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2910000</v>
      </c>
      <c r="ADO34">
        <v>2830000</v>
      </c>
      <c r="ADP34">
        <v>2770000</v>
      </c>
      <c r="ADQ34">
        <v>2700000</v>
      </c>
      <c r="ADR34">
        <v>2660000</v>
      </c>
      <c r="ADS34">
        <v>2580000</v>
      </c>
      <c r="ADT34">
        <v>2490000</v>
      </c>
      <c r="ADU34">
        <v>2440000</v>
      </c>
      <c r="ADV34">
        <v>2370000</v>
      </c>
      <c r="ADW34">
        <v>2310000</v>
      </c>
      <c r="ADX34">
        <v>2260000</v>
      </c>
      <c r="ADY34">
        <v>2210000</v>
      </c>
      <c r="ADZ34">
        <v>2140000</v>
      </c>
      <c r="AEA34">
        <v>2060000</v>
      </c>
      <c r="AEB34">
        <v>2000000</v>
      </c>
      <c r="AEC34">
        <v>1930000</v>
      </c>
      <c r="AED34">
        <v>1870000</v>
      </c>
      <c r="AEE34">
        <v>1820000</v>
      </c>
      <c r="AEF34">
        <v>1760000</v>
      </c>
      <c r="AEG34">
        <v>1700000</v>
      </c>
      <c r="AEH34">
        <v>1650000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14200000</v>
      </c>
      <c r="AEQ34">
        <v>14000000</v>
      </c>
      <c r="AER34">
        <v>13800000</v>
      </c>
      <c r="AES34">
        <v>13600000</v>
      </c>
      <c r="AET34">
        <v>13300000</v>
      </c>
      <c r="AEU34">
        <v>13000000</v>
      </c>
      <c r="AEV34">
        <v>12800000</v>
      </c>
      <c r="AEW34">
        <v>12600000</v>
      </c>
      <c r="AEX34">
        <v>12200000</v>
      </c>
      <c r="AEY34">
        <v>11900000</v>
      </c>
      <c r="AEZ34">
        <v>11600000</v>
      </c>
      <c r="AFA34">
        <v>11300000</v>
      </c>
      <c r="AFB34">
        <v>11100000</v>
      </c>
      <c r="AFC34">
        <v>10800000</v>
      </c>
      <c r="AFD34">
        <v>10600000</v>
      </c>
      <c r="AFE34">
        <v>10300000</v>
      </c>
      <c r="AFF34">
        <v>10000000</v>
      </c>
      <c r="AFG34">
        <v>9820000</v>
      </c>
      <c r="AFH34">
        <v>9560000</v>
      </c>
      <c r="AFI34">
        <v>9340000</v>
      </c>
      <c r="AFJ34">
        <v>9060000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196.0196651</v>
      </c>
      <c r="AGU34">
        <v>207.86325120000001</v>
      </c>
      <c r="AGV34">
        <v>215.41240199999999</v>
      </c>
      <c r="AGW34">
        <v>222.49059260000001</v>
      </c>
      <c r="AGX34">
        <v>226.1555812</v>
      </c>
      <c r="AGY34">
        <v>233.3856102</v>
      </c>
      <c r="AGZ34">
        <v>236.5493415</v>
      </c>
      <c r="AHA34">
        <v>239.9755371</v>
      </c>
      <c r="AHB34">
        <v>243.7526388</v>
      </c>
      <c r="AHC34">
        <v>244.5536371</v>
      </c>
      <c r="AHD34">
        <v>246.04524950000001</v>
      </c>
      <c r="AHE34">
        <v>247.127938</v>
      </c>
      <c r="AHF34">
        <v>247.71636169999999</v>
      </c>
      <c r="AHG34">
        <v>245.03704519999999</v>
      </c>
      <c r="AHH34">
        <v>245.7636416</v>
      </c>
      <c r="AHI34">
        <v>244.81492019999999</v>
      </c>
      <c r="AHJ34">
        <v>245.0965836</v>
      </c>
      <c r="AHK34">
        <v>246.40151370000001</v>
      </c>
      <c r="AHL34">
        <v>243.88257379999999</v>
      </c>
      <c r="AHM34">
        <v>240.1255807</v>
      </c>
      <c r="AHN34">
        <v>235.41465339999999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15.665433820000001</v>
      </c>
      <c r="AHW34">
        <v>16.280226590000002</v>
      </c>
      <c r="AHX34">
        <v>16.014019510000001</v>
      </c>
      <c r="AHY34">
        <v>17.97059307</v>
      </c>
      <c r="AHZ34">
        <v>18.42735626</v>
      </c>
      <c r="AIA34">
        <v>18.08096308</v>
      </c>
      <c r="AIB34">
        <v>17.369550629999999</v>
      </c>
      <c r="AIC34">
        <v>17.04304183</v>
      </c>
      <c r="AID34">
        <v>17.06916811</v>
      </c>
      <c r="AIE34">
        <v>17.248416349999999</v>
      </c>
      <c r="AIF34">
        <v>17.566919380000002</v>
      </c>
      <c r="AIG34">
        <v>17.85223637</v>
      </c>
      <c r="AIH34">
        <v>19.808306649999999</v>
      </c>
      <c r="AII34">
        <v>19.682100819999999</v>
      </c>
      <c r="AIJ34">
        <v>20.129918570000001</v>
      </c>
      <c r="AIK34">
        <v>19.4019899</v>
      </c>
      <c r="AIL34">
        <v>19.661856390000001</v>
      </c>
      <c r="AIM34">
        <v>18.42172708</v>
      </c>
      <c r="AIN34">
        <v>18.403582700000001</v>
      </c>
      <c r="AIO34">
        <v>17.49007245</v>
      </c>
      <c r="AIP34">
        <v>18.324445529999998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0.78044380400000002</v>
      </c>
      <c r="AIY34">
        <v>1.2628540509999999</v>
      </c>
      <c r="AIZ34">
        <v>1.471286273</v>
      </c>
      <c r="AJA34">
        <v>1.4284332749999999</v>
      </c>
      <c r="AJB34">
        <v>0.693414211</v>
      </c>
      <c r="AJC34">
        <v>0.67321768100000001</v>
      </c>
      <c r="AJD34">
        <v>0.87147919799999995</v>
      </c>
      <c r="AJE34">
        <v>0.84609630899999999</v>
      </c>
      <c r="AJF34">
        <v>0.82145272700000005</v>
      </c>
      <c r="AJG34">
        <v>1.3956721089999999</v>
      </c>
      <c r="AJH34">
        <v>0.96787247499999995</v>
      </c>
      <c r="AJI34">
        <v>1.127618418</v>
      </c>
      <c r="AJJ34">
        <v>1.27723769</v>
      </c>
      <c r="AJK34">
        <v>1.5943327620000001</v>
      </c>
      <c r="AJL34">
        <v>0.85994215799999996</v>
      </c>
      <c r="AJM34">
        <v>1.0018743590000001</v>
      </c>
      <c r="AJN34">
        <v>0.97269355300000004</v>
      </c>
      <c r="AJO34">
        <v>2.3609066809999999</v>
      </c>
      <c r="AJP34">
        <v>1.3752854450000001</v>
      </c>
      <c r="AJQ34">
        <v>2.077022248</v>
      </c>
      <c r="AJR34">
        <v>0.57615041499999997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177.80936879999999</v>
      </c>
      <c r="AKA34">
        <v>58.70325777</v>
      </c>
      <c r="AKB34">
        <v>135.61054469999999</v>
      </c>
      <c r="AKC34">
        <v>110.69934739999999</v>
      </c>
      <c r="AKD34">
        <v>173.6108174</v>
      </c>
      <c r="AKE34">
        <v>170.96981980000001</v>
      </c>
      <c r="AKF34">
        <v>119.98723200000001</v>
      </c>
      <c r="AKG34">
        <v>174.00270810000001</v>
      </c>
      <c r="AKH34">
        <v>183.41602950000001</v>
      </c>
      <c r="AKI34">
        <v>150.50566789999999</v>
      </c>
      <c r="AKJ34">
        <v>184.61862260000001</v>
      </c>
      <c r="AKK34">
        <v>173.03577759999999</v>
      </c>
      <c r="AKL34">
        <v>148.99193740000001</v>
      </c>
      <c r="AKM34">
        <v>139.6627732</v>
      </c>
      <c r="AKN34">
        <v>198.92806529999999</v>
      </c>
      <c r="AKO34">
        <v>211.58672060000001</v>
      </c>
      <c r="AKP34">
        <v>147.56109559999999</v>
      </c>
      <c r="AKQ34">
        <v>133.2820097</v>
      </c>
      <c r="AKR34">
        <v>166.03338170000001</v>
      </c>
      <c r="AKS34">
        <v>225.16134969999999</v>
      </c>
      <c r="AKT34">
        <v>172.64506969999999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80.42090537</v>
      </c>
      <c r="AME34">
        <v>77.657356460000003</v>
      </c>
      <c r="AMF34">
        <v>76.826728160000002</v>
      </c>
      <c r="AMG34">
        <v>76.177113559999995</v>
      </c>
      <c r="AMH34">
        <v>74.970170890000006</v>
      </c>
      <c r="AMI34">
        <v>72.038125629999996</v>
      </c>
      <c r="AMJ34">
        <v>69.531187950000003</v>
      </c>
      <c r="AMK34">
        <v>69.357903429999993</v>
      </c>
      <c r="AML34">
        <v>67.894280820000006</v>
      </c>
      <c r="AMM34">
        <v>65.916777490000001</v>
      </c>
      <c r="AMN34">
        <v>64.117924700000003</v>
      </c>
      <c r="AMO34">
        <v>62.13288481</v>
      </c>
      <c r="AMP34">
        <v>60.513363120000001</v>
      </c>
      <c r="AMQ34">
        <v>57.827663280000003</v>
      </c>
      <c r="AMR34">
        <v>55.856550849999998</v>
      </c>
      <c r="AMS34">
        <v>53.742359829999998</v>
      </c>
      <c r="AMT34">
        <v>52.008081249999996</v>
      </c>
      <c r="AMU34">
        <v>48.655970340000003</v>
      </c>
      <c r="AMV34">
        <v>45.996517930000003</v>
      </c>
      <c r="AMW34">
        <v>44.31663004</v>
      </c>
      <c r="AMX34">
        <v>42.095078770000001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171.22595290000001</v>
      </c>
      <c r="ANG34">
        <v>238.66098239999999</v>
      </c>
      <c r="ANH34">
        <v>163.40465599999999</v>
      </c>
      <c r="ANI34">
        <v>111.28597550000001</v>
      </c>
      <c r="ANJ34">
        <v>136.76513750000001</v>
      </c>
      <c r="ANK34">
        <v>210.78594939999999</v>
      </c>
      <c r="ANL34">
        <v>202.1891904</v>
      </c>
      <c r="ANM34">
        <v>137.8084417</v>
      </c>
      <c r="ANN34">
        <v>146.32900319999999</v>
      </c>
      <c r="ANO34">
        <v>160.9029846</v>
      </c>
      <c r="ANP34">
        <v>116.019013</v>
      </c>
      <c r="ANQ34">
        <v>166.3695927</v>
      </c>
      <c r="ANR34">
        <v>87.049224699999996</v>
      </c>
      <c r="ANS34">
        <v>121.96645820000001</v>
      </c>
      <c r="ANT34">
        <v>82.534322950000004</v>
      </c>
      <c r="ANU34">
        <v>131.98829240000001</v>
      </c>
      <c r="ANV34">
        <v>78.87522027</v>
      </c>
      <c r="ANW34">
        <v>107.4876864</v>
      </c>
      <c r="ANX34">
        <v>86.945012169999998</v>
      </c>
      <c r="ANY34">
        <v>96.300176519999994</v>
      </c>
      <c r="ANZ34">
        <v>74.879083320000007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85.401782990000001</v>
      </c>
      <c r="AOI34">
        <v>84.598550200000005</v>
      </c>
      <c r="AOJ34">
        <v>83.895438499999997</v>
      </c>
      <c r="AOK34">
        <v>84.199509250000006</v>
      </c>
      <c r="AOL34">
        <v>83.051255979999993</v>
      </c>
      <c r="AOM34">
        <v>82.186228659999998</v>
      </c>
      <c r="AON34">
        <v>81.859906570000007</v>
      </c>
      <c r="AOO34">
        <v>81.238748860000001</v>
      </c>
      <c r="AOP34">
        <v>81.032021080000007</v>
      </c>
      <c r="AOQ34">
        <v>80.180360429999993</v>
      </c>
      <c r="AOR34">
        <v>78.018771310000005</v>
      </c>
      <c r="AOS34">
        <v>77.553881820000001</v>
      </c>
      <c r="AOT34">
        <v>76.7925082</v>
      </c>
      <c r="AOU34">
        <v>75.532646380000003</v>
      </c>
      <c r="AOV34">
        <v>74.148699059999998</v>
      </c>
      <c r="AOW34">
        <v>72.331629190000001</v>
      </c>
      <c r="AOX34">
        <v>71.014860659999997</v>
      </c>
      <c r="AOY34">
        <v>69.168483969999997</v>
      </c>
      <c r="AOZ34">
        <v>67.780924769999999</v>
      </c>
      <c r="APA34">
        <v>66.320392209999994</v>
      </c>
      <c r="APB34">
        <v>64.388730300000006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565.82284140000002</v>
      </c>
      <c r="APK34">
        <v>669.37769660000004</v>
      </c>
      <c r="APL34">
        <v>616.31321049999997</v>
      </c>
      <c r="APM34">
        <v>582.25397450000003</v>
      </c>
      <c r="APN34">
        <v>695.84253330000001</v>
      </c>
      <c r="APO34">
        <v>789.61228019999999</v>
      </c>
      <c r="APP34">
        <v>572.60673829999996</v>
      </c>
      <c r="APQ34">
        <v>620.34223310000004</v>
      </c>
      <c r="APR34">
        <v>624.84588399999996</v>
      </c>
      <c r="APS34">
        <v>713.22873600000003</v>
      </c>
      <c r="APT34">
        <v>791.80343319999997</v>
      </c>
      <c r="APU34">
        <v>410.11191079999998</v>
      </c>
      <c r="APV34">
        <v>538.74427519999995</v>
      </c>
      <c r="APW34">
        <v>674.34670430000006</v>
      </c>
      <c r="APX34">
        <v>592.42340530000001</v>
      </c>
      <c r="APY34">
        <v>558.1418453</v>
      </c>
      <c r="APZ34">
        <v>551.90559570000005</v>
      </c>
      <c r="AQA34">
        <v>590.9990067</v>
      </c>
      <c r="AQB34">
        <v>605.58462080000004</v>
      </c>
      <c r="AQC34">
        <v>572.59874730000001</v>
      </c>
      <c r="AQD34">
        <v>557.22208269999999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100.23716450000001</v>
      </c>
      <c r="ARO34">
        <v>98.529873940000002</v>
      </c>
      <c r="ARP34">
        <v>96.900620259999997</v>
      </c>
      <c r="ARQ34">
        <v>95.601806870000004</v>
      </c>
      <c r="ARR34">
        <v>93.886680909999995</v>
      </c>
      <c r="ARS34">
        <v>91.811936840000001</v>
      </c>
      <c r="ART34">
        <v>89.966816359999996</v>
      </c>
      <c r="ARU34">
        <v>88.389093000000003</v>
      </c>
      <c r="ARV34">
        <v>86.196485980000006</v>
      </c>
      <c r="ARW34">
        <v>84.082483539999998</v>
      </c>
      <c r="ARX34">
        <v>81.93480237</v>
      </c>
      <c r="ARY34">
        <v>79.784014519999999</v>
      </c>
      <c r="ARZ34">
        <v>78.115046050000004</v>
      </c>
      <c r="ASA34">
        <v>76.36837792</v>
      </c>
      <c r="ASB34">
        <v>74.538202170000005</v>
      </c>
      <c r="ASC34">
        <v>72.367186579999995</v>
      </c>
      <c r="ASD34">
        <v>70.708032790000004</v>
      </c>
      <c r="ASE34">
        <v>69.124970910000002</v>
      </c>
      <c r="ASF34">
        <v>67.270200459999998</v>
      </c>
      <c r="ASG34">
        <v>65.747092620000004</v>
      </c>
      <c r="ASH34">
        <v>63.757391169999998</v>
      </c>
    </row>
    <row r="35" spans="3:1178" x14ac:dyDescent="0.25">
      <c r="C35">
        <v>0</v>
      </c>
      <c r="D35">
        <v>0</v>
      </c>
      <c r="E35">
        <v>0</v>
      </c>
      <c r="F35">
        <v>229</v>
      </c>
      <c r="G35">
        <v>288</v>
      </c>
      <c r="H35">
        <v>255</v>
      </c>
      <c r="I35">
        <v>291</v>
      </c>
      <c r="J35">
        <v>272</v>
      </c>
      <c r="K35">
        <v>291</v>
      </c>
      <c r="L35">
        <v>258</v>
      </c>
      <c r="M35">
        <v>269</v>
      </c>
      <c r="N35">
        <v>278</v>
      </c>
      <c r="O35">
        <v>297</v>
      </c>
      <c r="P35">
        <v>297</v>
      </c>
      <c r="Q35">
        <v>259</v>
      </c>
      <c r="R35">
        <v>266</v>
      </c>
      <c r="S35">
        <v>301</v>
      </c>
      <c r="T35">
        <v>272</v>
      </c>
      <c r="U35">
        <v>259</v>
      </c>
      <c r="V35">
        <v>295</v>
      </c>
      <c r="W35">
        <v>279</v>
      </c>
      <c r="X35">
        <v>261</v>
      </c>
      <c r="Y35">
        <v>290</v>
      </c>
      <c r="Z35">
        <v>290</v>
      </c>
      <c r="AA35">
        <v>297</v>
      </c>
      <c r="AB35">
        <v>283</v>
      </c>
      <c r="AC35">
        <v>234</v>
      </c>
      <c r="AD35">
        <v>288</v>
      </c>
      <c r="AE35">
        <v>0</v>
      </c>
      <c r="AF35">
        <v>0</v>
      </c>
      <c r="AG35">
        <v>0</v>
      </c>
      <c r="AH35">
        <v>66</v>
      </c>
      <c r="AI35">
        <v>74</v>
      </c>
      <c r="AJ35">
        <v>82</v>
      </c>
      <c r="AK35">
        <v>84</v>
      </c>
      <c r="AL35">
        <v>86</v>
      </c>
      <c r="AM35">
        <v>93</v>
      </c>
      <c r="AN35">
        <v>98</v>
      </c>
      <c r="AO35">
        <v>85</v>
      </c>
      <c r="AP35">
        <v>105</v>
      </c>
      <c r="AQ35">
        <v>98</v>
      </c>
      <c r="AR35">
        <v>100</v>
      </c>
      <c r="AS35">
        <v>107</v>
      </c>
      <c r="AT35">
        <v>108</v>
      </c>
      <c r="AU35">
        <v>101</v>
      </c>
      <c r="AV35">
        <v>126</v>
      </c>
      <c r="AW35">
        <v>117</v>
      </c>
      <c r="AX35">
        <v>155</v>
      </c>
      <c r="AY35">
        <v>148</v>
      </c>
      <c r="AZ35">
        <v>165</v>
      </c>
      <c r="BA35">
        <v>155</v>
      </c>
      <c r="BB35">
        <v>150</v>
      </c>
      <c r="BC35">
        <v>154</v>
      </c>
      <c r="BD35">
        <v>166</v>
      </c>
      <c r="BE35">
        <v>162</v>
      </c>
      <c r="BF35">
        <v>173</v>
      </c>
      <c r="BG35">
        <v>0</v>
      </c>
      <c r="BH35">
        <v>0</v>
      </c>
      <c r="BI35">
        <v>0</v>
      </c>
      <c r="BJ35">
        <v>130</v>
      </c>
      <c r="BK35">
        <v>119</v>
      </c>
      <c r="BL35">
        <v>111</v>
      </c>
      <c r="BM35">
        <v>106</v>
      </c>
      <c r="BN35">
        <v>116</v>
      </c>
      <c r="BO35">
        <v>107</v>
      </c>
      <c r="BP35">
        <v>127</v>
      </c>
      <c r="BQ35">
        <v>120</v>
      </c>
      <c r="BR35">
        <v>148</v>
      </c>
      <c r="BS35">
        <v>127</v>
      </c>
      <c r="BT35">
        <v>104</v>
      </c>
      <c r="BU35">
        <v>140</v>
      </c>
      <c r="BV35">
        <v>124</v>
      </c>
      <c r="BW35">
        <v>126</v>
      </c>
      <c r="BX35">
        <v>120</v>
      </c>
      <c r="BY35">
        <v>130</v>
      </c>
      <c r="BZ35">
        <v>125</v>
      </c>
      <c r="CA35">
        <v>135</v>
      </c>
      <c r="CB35">
        <v>126</v>
      </c>
      <c r="CC35">
        <v>132</v>
      </c>
      <c r="CD35">
        <v>121</v>
      </c>
      <c r="CE35">
        <v>142</v>
      </c>
      <c r="CF35">
        <v>125</v>
      </c>
      <c r="CG35">
        <v>116</v>
      </c>
      <c r="CH35">
        <v>115</v>
      </c>
      <c r="CI35">
        <v>0</v>
      </c>
      <c r="CJ35">
        <v>0</v>
      </c>
      <c r="CK35">
        <v>0</v>
      </c>
      <c r="CL35">
        <v>29</v>
      </c>
      <c r="CM35">
        <v>31</v>
      </c>
      <c r="CN35">
        <v>31</v>
      </c>
      <c r="CO35">
        <v>42</v>
      </c>
      <c r="CP35">
        <v>33</v>
      </c>
      <c r="CQ35">
        <v>46</v>
      </c>
      <c r="CR35">
        <v>30</v>
      </c>
      <c r="CS35">
        <v>37</v>
      </c>
      <c r="CT35">
        <v>33</v>
      </c>
      <c r="CU35">
        <v>37</v>
      </c>
      <c r="CV35">
        <v>45</v>
      </c>
      <c r="CW35">
        <v>24</v>
      </c>
      <c r="CX35">
        <v>38</v>
      </c>
      <c r="CY35">
        <v>32</v>
      </c>
      <c r="CZ35">
        <v>31</v>
      </c>
      <c r="DA35">
        <v>35</v>
      </c>
      <c r="DB35">
        <v>49</v>
      </c>
      <c r="DC35">
        <v>35</v>
      </c>
      <c r="DD35">
        <v>33</v>
      </c>
      <c r="DE35">
        <v>34</v>
      </c>
      <c r="DF35">
        <v>44</v>
      </c>
      <c r="DG35">
        <v>33</v>
      </c>
      <c r="DH35">
        <v>31</v>
      </c>
      <c r="DI35">
        <v>38</v>
      </c>
      <c r="DJ35">
        <v>38</v>
      </c>
      <c r="DK35">
        <v>0</v>
      </c>
      <c r="DL35">
        <v>0</v>
      </c>
      <c r="DM35">
        <v>0</v>
      </c>
      <c r="DN35">
        <v>1</v>
      </c>
      <c r="DO35">
        <v>2</v>
      </c>
      <c r="DP35">
        <v>1</v>
      </c>
      <c r="DQ35">
        <v>3</v>
      </c>
      <c r="DR35">
        <v>2</v>
      </c>
      <c r="DS35">
        <v>2</v>
      </c>
      <c r="DT35">
        <v>1</v>
      </c>
      <c r="DU35">
        <v>1</v>
      </c>
      <c r="DV35">
        <v>5</v>
      </c>
      <c r="DW35">
        <v>3</v>
      </c>
      <c r="DX35">
        <v>5</v>
      </c>
      <c r="DY35">
        <v>4</v>
      </c>
      <c r="DZ35">
        <v>2</v>
      </c>
      <c r="EA35">
        <v>2</v>
      </c>
      <c r="EB35">
        <v>2</v>
      </c>
      <c r="EC35">
        <v>4</v>
      </c>
      <c r="ED35">
        <v>7</v>
      </c>
      <c r="EE35">
        <v>9</v>
      </c>
      <c r="EF35">
        <v>3</v>
      </c>
      <c r="EG35">
        <v>5</v>
      </c>
      <c r="EH35">
        <v>5</v>
      </c>
      <c r="EI35">
        <v>2</v>
      </c>
      <c r="EJ35">
        <v>4</v>
      </c>
      <c r="EK35">
        <v>10</v>
      </c>
      <c r="EL35">
        <v>5</v>
      </c>
      <c r="EM35">
        <v>0</v>
      </c>
      <c r="EN35">
        <v>0</v>
      </c>
      <c r="EO35">
        <v>0</v>
      </c>
      <c r="EP35">
        <v>15</v>
      </c>
      <c r="EQ35">
        <v>5</v>
      </c>
      <c r="ER35">
        <v>10</v>
      </c>
      <c r="ES35">
        <v>20</v>
      </c>
      <c r="ET35">
        <v>5</v>
      </c>
      <c r="EU35">
        <v>10</v>
      </c>
      <c r="EV35">
        <v>10</v>
      </c>
      <c r="EW35">
        <v>15</v>
      </c>
      <c r="EX35">
        <v>10</v>
      </c>
      <c r="EY35">
        <v>5</v>
      </c>
      <c r="EZ35">
        <v>20</v>
      </c>
      <c r="FA35">
        <v>10</v>
      </c>
      <c r="FB35">
        <v>25</v>
      </c>
      <c r="FC35">
        <v>20</v>
      </c>
      <c r="FD35">
        <v>10</v>
      </c>
      <c r="FE35">
        <v>20</v>
      </c>
      <c r="FF35">
        <v>15</v>
      </c>
      <c r="FG35">
        <v>15</v>
      </c>
      <c r="FH35">
        <v>30</v>
      </c>
      <c r="FI35">
        <v>30</v>
      </c>
      <c r="FJ35">
        <v>35</v>
      </c>
      <c r="FK35">
        <v>30</v>
      </c>
      <c r="FL35">
        <v>5</v>
      </c>
      <c r="FM35">
        <v>30</v>
      </c>
      <c r="FN35">
        <v>25</v>
      </c>
      <c r="FO35">
        <v>0</v>
      </c>
      <c r="FP35">
        <v>0</v>
      </c>
      <c r="FQ35">
        <v>7399</v>
      </c>
      <c r="FR35">
        <v>7440</v>
      </c>
      <c r="FS35">
        <v>7514</v>
      </c>
      <c r="FT35">
        <v>7576</v>
      </c>
      <c r="FU35">
        <v>7528</v>
      </c>
      <c r="FV35">
        <v>7535</v>
      </c>
      <c r="FW35">
        <v>7486</v>
      </c>
      <c r="FX35">
        <v>7508</v>
      </c>
      <c r="FY35">
        <v>7548</v>
      </c>
      <c r="FZ35">
        <v>7529</v>
      </c>
      <c r="GA35">
        <v>7546</v>
      </c>
      <c r="GB35">
        <v>7551</v>
      </c>
      <c r="GC35">
        <v>7565</v>
      </c>
      <c r="GD35">
        <v>7560</v>
      </c>
      <c r="GE35">
        <v>7546</v>
      </c>
      <c r="GF35">
        <v>7501</v>
      </c>
      <c r="GG35">
        <v>7526</v>
      </c>
      <c r="GH35">
        <v>7474</v>
      </c>
      <c r="GI35">
        <v>7457</v>
      </c>
      <c r="GJ35">
        <v>7402</v>
      </c>
      <c r="GK35">
        <v>7411</v>
      </c>
      <c r="GL35">
        <v>7329</v>
      </c>
      <c r="GM35">
        <v>7227</v>
      </c>
      <c r="GN35">
        <v>7178</v>
      </c>
      <c r="GO35">
        <v>7138</v>
      </c>
      <c r="GP35">
        <v>7123</v>
      </c>
      <c r="GQ35">
        <v>0</v>
      </c>
      <c r="GR35">
        <v>0</v>
      </c>
      <c r="GS35">
        <v>594</v>
      </c>
      <c r="GT35">
        <v>790</v>
      </c>
      <c r="GU35">
        <v>999</v>
      </c>
      <c r="GV35">
        <v>1188</v>
      </c>
      <c r="GW35">
        <v>1399</v>
      </c>
      <c r="GX35">
        <v>1596</v>
      </c>
      <c r="GY35">
        <v>1769</v>
      </c>
      <c r="GZ35">
        <v>1916</v>
      </c>
      <c r="HA35">
        <v>2065</v>
      </c>
      <c r="HB35">
        <v>2218</v>
      </c>
      <c r="HC35">
        <v>2370</v>
      </c>
      <c r="HD35">
        <v>2495</v>
      </c>
      <c r="HE35">
        <v>2597</v>
      </c>
      <c r="HF35">
        <v>2688</v>
      </c>
      <c r="HG35">
        <v>2779</v>
      </c>
      <c r="HH35">
        <v>2863</v>
      </c>
      <c r="HI35">
        <v>2971</v>
      </c>
      <c r="HJ35">
        <v>3041</v>
      </c>
      <c r="HK35">
        <v>3122</v>
      </c>
      <c r="HL35">
        <v>3201</v>
      </c>
      <c r="HM35">
        <v>3271</v>
      </c>
      <c r="HN35">
        <v>3359</v>
      </c>
      <c r="HO35">
        <v>3442</v>
      </c>
      <c r="HP35">
        <v>3518</v>
      </c>
      <c r="HQ35">
        <v>3543</v>
      </c>
      <c r="HR35">
        <v>3599</v>
      </c>
      <c r="HS35">
        <v>0</v>
      </c>
      <c r="HT35">
        <v>0</v>
      </c>
      <c r="HU35">
        <v>108</v>
      </c>
      <c r="HV35">
        <v>111</v>
      </c>
      <c r="HW35">
        <v>114</v>
      </c>
      <c r="HX35">
        <v>115</v>
      </c>
      <c r="HY35">
        <v>118</v>
      </c>
      <c r="HZ35">
        <v>123</v>
      </c>
      <c r="IA35">
        <v>130</v>
      </c>
      <c r="IB35">
        <v>143</v>
      </c>
      <c r="IC35">
        <v>160</v>
      </c>
      <c r="ID35">
        <v>170</v>
      </c>
      <c r="IE35">
        <v>182</v>
      </c>
      <c r="IF35">
        <v>205</v>
      </c>
      <c r="IG35">
        <v>227</v>
      </c>
      <c r="IH35">
        <v>249</v>
      </c>
      <c r="II35">
        <v>272</v>
      </c>
      <c r="IJ35">
        <v>298</v>
      </c>
      <c r="IK35">
        <v>302</v>
      </c>
      <c r="IL35">
        <v>304</v>
      </c>
      <c r="IM35">
        <v>325</v>
      </c>
      <c r="IN35">
        <v>330</v>
      </c>
      <c r="IO35">
        <v>350</v>
      </c>
      <c r="IP35">
        <v>357</v>
      </c>
      <c r="IQ35">
        <v>372</v>
      </c>
      <c r="IR35">
        <v>380</v>
      </c>
      <c r="IS35">
        <v>389</v>
      </c>
      <c r="IT35">
        <v>388</v>
      </c>
      <c r="IU35">
        <v>0</v>
      </c>
      <c r="IV35">
        <v>0</v>
      </c>
      <c r="IW35">
        <v>7</v>
      </c>
      <c r="IX35">
        <v>7</v>
      </c>
      <c r="IY35">
        <v>9</v>
      </c>
      <c r="IZ35">
        <v>11</v>
      </c>
      <c r="JA35">
        <v>3</v>
      </c>
      <c r="JB35">
        <v>4</v>
      </c>
      <c r="JC35">
        <v>10</v>
      </c>
      <c r="JD35">
        <v>10</v>
      </c>
      <c r="JE35">
        <v>10</v>
      </c>
      <c r="JF35">
        <v>7</v>
      </c>
      <c r="JG35">
        <v>5</v>
      </c>
      <c r="JH35">
        <v>3</v>
      </c>
      <c r="JI35">
        <v>6</v>
      </c>
      <c r="JJ35">
        <v>6</v>
      </c>
      <c r="JK35">
        <v>10</v>
      </c>
      <c r="JL35">
        <v>12</v>
      </c>
      <c r="JM35">
        <v>15</v>
      </c>
      <c r="JN35">
        <v>12</v>
      </c>
      <c r="JO35">
        <v>14</v>
      </c>
      <c r="JP35">
        <v>12</v>
      </c>
      <c r="JQ35">
        <v>12</v>
      </c>
      <c r="JR35">
        <v>13</v>
      </c>
      <c r="JS35">
        <v>10</v>
      </c>
      <c r="JT35">
        <v>11</v>
      </c>
      <c r="JU35">
        <v>13</v>
      </c>
      <c r="JV35">
        <v>13</v>
      </c>
      <c r="JW35">
        <v>0</v>
      </c>
      <c r="JX35">
        <v>0</v>
      </c>
      <c r="JY35">
        <v>0</v>
      </c>
      <c r="JZ35">
        <v>4</v>
      </c>
      <c r="KA35">
        <v>12</v>
      </c>
      <c r="KB35">
        <v>24</v>
      </c>
      <c r="KC35">
        <v>44</v>
      </c>
      <c r="KD35">
        <v>55</v>
      </c>
      <c r="KE35">
        <v>66</v>
      </c>
      <c r="KF35">
        <v>77</v>
      </c>
      <c r="KG35">
        <v>92</v>
      </c>
      <c r="KH35">
        <v>103</v>
      </c>
      <c r="KI35">
        <v>119</v>
      </c>
      <c r="KJ35">
        <v>142</v>
      </c>
      <c r="KK35">
        <v>152</v>
      </c>
      <c r="KL35">
        <v>167</v>
      </c>
      <c r="KM35">
        <v>183</v>
      </c>
      <c r="KN35">
        <v>208</v>
      </c>
      <c r="KO35">
        <v>230</v>
      </c>
      <c r="KP35">
        <v>265</v>
      </c>
      <c r="KQ35">
        <v>285</v>
      </c>
      <c r="KR35">
        <v>319</v>
      </c>
      <c r="KS35">
        <v>344</v>
      </c>
      <c r="KT35">
        <v>367</v>
      </c>
      <c r="KU35">
        <v>393</v>
      </c>
      <c r="KV35">
        <v>412</v>
      </c>
      <c r="KW35">
        <v>445</v>
      </c>
      <c r="KX35">
        <v>474</v>
      </c>
      <c r="KY35">
        <v>0</v>
      </c>
      <c r="KZ35">
        <v>0</v>
      </c>
      <c r="LA35">
        <v>0</v>
      </c>
      <c r="LB35">
        <v>209</v>
      </c>
      <c r="LC35">
        <v>418</v>
      </c>
      <c r="LD35">
        <v>602</v>
      </c>
      <c r="LE35">
        <v>831</v>
      </c>
      <c r="LF35">
        <v>1022</v>
      </c>
      <c r="LG35">
        <v>1248</v>
      </c>
      <c r="LH35">
        <v>1457</v>
      </c>
      <c r="LI35">
        <v>1663</v>
      </c>
      <c r="LJ35">
        <v>1875</v>
      </c>
      <c r="LK35">
        <v>2068</v>
      </c>
      <c r="LL35">
        <v>2249</v>
      </c>
      <c r="LM35">
        <v>2459</v>
      </c>
      <c r="LN35">
        <v>2660</v>
      </c>
      <c r="LO35">
        <v>2876</v>
      </c>
      <c r="LP35">
        <v>3084</v>
      </c>
      <c r="LQ35">
        <v>3282</v>
      </c>
      <c r="LR35">
        <v>3528</v>
      </c>
      <c r="LS35">
        <v>3749</v>
      </c>
      <c r="LT35">
        <v>3967</v>
      </c>
      <c r="LU35">
        <v>4185</v>
      </c>
      <c r="LV35">
        <v>4416</v>
      </c>
      <c r="LW35">
        <v>4633</v>
      </c>
      <c r="LX35">
        <v>4850</v>
      </c>
      <c r="LY35">
        <v>5084</v>
      </c>
      <c r="LZ35">
        <v>5319</v>
      </c>
      <c r="MA35">
        <v>0</v>
      </c>
      <c r="MB35">
        <v>0</v>
      </c>
      <c r="MC35">
        <v>1445</v>
      </c>
      <c r="MD35">
        <v>1495</v>
      </c>
      <c r="ME35">
        <v>1530</v>
      </c>
      <c r="MF35">
        <v>1568</v>
      </c>
      <c r="MG35">
        <v>1607</v>
      </c>
      <c r="MH35">
        <v>1645</v>
      </c>
      <c r="MI35">
        <v>1659</v>
      </c>
      <c r="MJ35">
        <v>1646</v>
      </c>
      <c r="MK35">
        <v>1659</v>
      </c>
      <c r="ML35">
        <v>1661</v>
      </c>
      <c r="MM35">
        <v>1675</v>
      </c>
      <c r="MN35">
        <v>1673</v>
      </c>
      <c r="MO35">
        <v>1709</v>
      </c>
      <c r="MP35">
        <v>1712</v>
      </c>
      <c r="MQ35">
        <v>1713</v>
      </c>
      <c r="MR35">
        <v>1703</v>
      </c>
      <c r="MS35">
        <v>1693</v>
      </c>
      <c r="MT35">
        <v>1684</v>
      </c>
      <c r="MU35">
        <v>1662</v>
      </c>
      <c r="MV35">
        <v>1646</v>
      </c>
      <c r="MW35">
        <v>1660</v>
      </c>
      <c r="MX35">
        <v>1639</v>
      </c>
      <c r="MY35">
        <v>1627</v>
      </c>
      <c r="MZ35">
        <v>1650</v>
      </c>
      <c r="NA35">
        <v>1619</v>
      </c>
      <c r="NB35">
        <v>1622</v>
      </c>
      <c r="NC35">
        <v>0</v>
      </c>
      <c r="ND35">
        <v>0</v>
      </c>
      <c r="NE35">
        <v>0</v>
      </c>
      <c r="NF35">
        <v>28</v>
      </c>
      <c r="NG35">
        <v>64</v>
      </c>
      <c r="NH35">
        <v>104</v>
      </c>
      <c r="NI35">
        <v>146</v>
      </c>
      <c r="NJ35">
        <v>181</v>
      </c>
      <c r="NK35">
        <v>223</v>
      </c>
      <c r="NL35">
        <v>266</v>
      </c>
      <c r="NM35">
        <v>299</v>
      </c>
      <c r="NN35">
        <v>347</v>
      </c>
      <c r="NO35">
        <v>377</v>
      </c>
      <c r="NP35">
        <v>423</v>
      </c>
      <c r="NQ35">
        <v>455</v>
      </c>
      <c r="NR35">
        <v>490</v>
      </c>
      <c r="NS35">
        <v>531</v>
      </c>
      <c r="NT35">
        <v>567</v>
      </c>
      <c r="NU35">
        <v>596</v>
      </c>
      <c r="NV35">
        <v>627</v>
      </c>
      <c r="NW35">
        <v>659</v>
      </c>
      <c r="NX35">
        <v>686</v>
      </c>
      <c r="NY35">
        <v>723</v>
      </c>
      <c r="NZ35">
        <v>756</v>
      </c>
      <c r="OA35">
        <v>791</v>
      </c>
      <c r="OB35">
        <v>822</v>
      </c>
      <c r="OC35">
        <v>854</v>
      </c>
      <c r="OD35">
        <v>896</v>
      </c>
      <c r="OE35">
        <v>0</v>
      </c>
      <c r="OF35">
        <v>0</v>
      </c>
      <c r="OG35">
        <v>2117</v>
      </c>
      <c r="OH35">
        <v>2297</v>
      </c>
      <c r="OI35">
        <v>2461</v>
      </c>
      <c r="OJ35">
        <v>2624</v>
      </c>
      <c r="OK35">
        <v>2766</v>
      </c>
      <c r="OL35">
        <v>2946</v>
      </c>
      <c r="OM35">
        <v>3047</v>
      </c>
      <c r="ON35">
        <v>3188</v>
      </c>
      <c r="OO35">
        <v>3305</v>
      </c>
      <c r="OP35">
        <v>3432</v>
      </c>
      <c r="OQ35">
        <v>3559</v>
      </c>
      <c r="OR35">
        <v>3662</v>
      </c>
      <c r="OS35">
        <v>3741</v>
      </c>
      <c r="OT35">
        <v>3853</v>
      </c>
      <c r="OU35">
        <v>3950</v>
      </c>
      <c r="OV35">
        <v>4046</v>
      </c>
      <c r="OW35">
        <v>4127</v>
      </c>
      <c r="OX35">
        <v>4197</v>
      </c>
      <c r="OY35">
        <v>4294</v>
      </c>
      <c r="OZ35">
        <v>4353</v>
      </c>
      <c r="PA35">
        <v>4441</v>
      </c>
      <c r="PB35">
        <v>4445</v>
      </c>
      <c r="PC35">
        <v>4534</v>
      </c>
      <c r="PD35">
        <v>4558</v>
      </c>
      <c r="PE35">
        <v>4542</v>
      </c>
      <c r="PF35">
        <v>4521</v>
      </c>
      <c r="PG35">
        <v>0</v>
      </c>
      <c r="PH35">
        <v>0</v>
      </c>
      <c r="PI35">
        <v>0</v>
      </c>
      <c r="PJ35">
        <v>60</v>
      </c>
      <c r="PK35">
        <v>123</v>
      </c>
      <c r="PL35">
        <v>199</v>
      </c>
      <c r="PM35">
        <v>282</v>
      </c>
      <c r="PN35">
        <v>355</v>
      </c>
      <c r="PO35">
        <v>454</v>
      </c>
      <c r="PP35">
        <v>543</v>
      </c>
      <c r="PQ35">
        <v>632</v>
      </c>
      <c r="PR35">
        <v>731</v>
      </c>
      <c r="PS35">
        <v>830</v>
      </c>
      <c r="PT35">
        <v>929</v>
      </c>
      <c r="PU35">
        <v>1045</v>
      </c>
      <c r="PV35">
        <v>1147</v>
      </c>
      <c r="PW35">
        <v>1283</v>
      </c>
      <c r="PX35">
        <v>1390</v>
      </c>
      <c r="PY35">
        <v>1525</v>
      </c>
      <c r="PZ35">
        <v>1645</v>
      </c>
      <c r="QA35">
        <v>1776</v>
      </c>
      <c r="QB35">
        <v>1901</v>
      </c>
      <c r="QC35">
        <v>2013</v>
      </c>
      <c r="QD35">
        <v>2162</v>
      </c>
      <c r="QE35">
        <v>2298</v>
      </c>
      <c r="QF35">
        <v>2456</v>
      </c>
      <c r="QG35">
        <v>2614</v>
      </c>
      <c r="QH35">
        <v>2757</v>
      </c>
      <c r="QI35">
        <v>0</v>
      </c>
      <c r="QJ35">
        <v>0</v>
      </c>
      <c r="QK35">
        <v>7379</v>
      </c>
      <c r="QL35">
        <v>7719</v>
      </c>
      <c r="QM35">
        <v>8033</v>
      </c>
      <c r="QN35">
        <v>8259</v>
      </c>
      <c r="QO35">
        <v>8396</v>
      </c>
      <c r="QP35">
        <v>8527</v>
      </c>
      <c r="QQ35">
        <v>8565</v>
      </c>
      <c r="QR35">
        <v>8684</v>
      </c>
      <c r="QS35">
        <v>8722</v>
      </c>
      <c r="QT35">
        <v>8745</v>
      </c>
      <c r="QU35">
        <v>8846</v>
      </c>
      <c r="QV35">
        <v>8871</v>
      </c>
      <c r="QW35">
        <v>8872</v>
      </c>
      <c r="QX35">
        <v>8890</v>
      </c>
      <c r="QY35">
        <v>8950</v>
      </c>
      <c r="QZ35">
        <v>8949</v>
      </c>
      <c r="RA35">
        <v>8946</v>
      </c>
      <c r="RB35">
        <v>8903</v>
      </c>
      <c r="RC35">
        <v>8912</v>
      </c>
      <c r="RD35">
        <v>8875</v>
      </c>
      <c r="RE35">
        <v>8852</v>
      </c>
      <c r="RF35">
        <v>8871</v>
      </c>
      <c r="RG35">
        <v>8894</v>
      </c>
      <c r="RH35">
        <v>8889</v>
      </c>
      <c r="RI35">
        <v>8884</v>
      </c>
      <c r="RJ35">
        <v>8893</v>
      </c>
      <c r="RK35">
        <v>0</v>
      </c>
      <c r="RL35">
        <v>0</v>
      </c>
      <c r="RM35">
        <v>8530</v>
      </c>
      <c r="RN35">
        <v>8492</v>
      </c>
      <c r="RO35">
        <v>8459</v>
      </c>
      <c r="RP35">
        <v>8409</v>
      </c>
      <c r="RQ35">
        <v>8421</v>
      </c>
      <c r="RR35">
        <v>8476</v>
      </c>
      <c r="RS35">
        <v>8495</v>
      </c>
      <c r="RT35">
        <v>8442</v>
      </c>
      <c r="RU35">
        <v>8502</v>
      </c>
      <c r="RV35">
        <v>8506</v>
      </c>
      <c r="RW35">
        <v>8470</v>
      </c>
      <c r="RX35">
        <v>8529</v>
      </c>
      <c r="RY35">
        <v>8581</v>
      </c>
      <c r="RZ35">
        <v>8571</v>
      </c>
      <c r="SA35">
        <v>8527</v>
      </c>
      <c r="SB35">
        <v>8548</v>
      </c>
      <c r="SC35">
        <v>8572</v>
      </c>
      <c r="SD35">
        <v>8584</v>
      </c>
      <c r="SE35">
        <v>8589</v>
      </c>
      <c r="SF35">
        <v>8597</v>
      </c>
      <c r="SG35">
        <v>8649</v>
      </c>
      <c r="SH35">
        <v>8660</v>
      </c>
      <c r="SI35">
        <v>8650</v>
      </c>
      <c r="SJ35">
        <v>8618</v>
      </c>
      <c r="SK35">
        <v>8586</v>
      </c>
      <c r="SL35">
        <v>8542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1580000</v>
      </c>
      <c r="SU35">
        <v>1530000</v>
      </c>
      <c r="SV35">
        <v>1490000</v>
      </c>
      <c r="SW35">
        <v>1450000</v>
      </c>
      <c r="SX35">
        <v>1410000</v>
      </c>
      <c r="SY35">
        <v>1370000</v>
      </c>
      <c r="SZ35">
        <v>1330000</v>
      </c>
      <c r="TA35">
        <v>1290000</v>
      </c>
      <c r="TB35">
        <v>1250000</v>
      </c>
      <c r="TC35">
        <v>1220000</v>
      </c>
      <c r="TD35">
        <v>1170000</v>
      </c>
      <c r="TE35">
        <v>1140000</v>
      </c>
      <c r="TF35">
        <v>1100000</v>
      </c>
      <c r="TG35">
        <v>1070000</v>
      </c>
      <c r="TH35">
        <v>1030000</v>
      </c>
      <c r="TI35">
        <v>999644.36979999999</v>
      </c>
      <c r="TJ35">
        <v>959789.9719</v>
      </c>
      <c r="TK35">
        <v>918866.28430000006</v>
      </c>
      <c r="TL35">
        <v>886054.61289999995</v>
      </c>
      <c r="TM35">
        <v>855453.39820000005</v>
      </c>
      <c r="TN35">
        <v>828791.96470000001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414559.07789999997</v>
      </c>
      <c r="TW35">
        <v>446112.25199999998</v>
      </c>
      <c r="TX35">
        <v>469109.89970000001</v>
      </c>
      <c r="TY35">
        <v>490864.83919999999</v>
      </c>
      <c r="TZ35">
        <v>511877.6715</v>
      </c>
      <c r="UA35">
        <v>531025.97519999999</v>
      </c>
      <c r="UB35">
        <v>542751.14009999996</v>
      </c>
      <c r="UC35">
        <v>548485.20759999997</v>
      </c>
      <c r="UD35">
        <v>551169.28720000002</v>
      </c>
      <c r="UE35">
        <v>553231.71279999998</v>
      </c>
      <c r="UF35">
        <v>553353.47759999998</v>
      </c>
      <c r="UG35">
        <v>557502.37609999999</v>
      </c>
      <c r="UH35">
        <v>554017.22340000002</v>
      </c>
      <c r="UI35">
        <v>552207.77890000003</v>
      </c>
      <c r="UJ35">
        <v>549690.29700000002</v>
      </c>
      <c r="UK35">
        <v>545350.50069999998</v>
      </c>
      <c r="UL35">
        <v>543710.78940000001</v>
      </c>
      <c r="UM35">
        <v>540918.19310000003</v>
      </c>
      <c r="UN35">
        <v>536758.99750000006</v>
      </c>
      <c r="UO35">
        <v>524828.51800000004</v>
      </c>
      <c r="UP35">
        <v>517595.98070000001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236779.61679999999</v>
      </c>
      <c r="UY35">
        <v>242965.9025</v>
      </c>
      <c r="UZ35">
        <v>259478.1483</v>
      </c>
      <c r="VA35">
        <v>281869.12709999998</v>
      </c>
      <c r="VB35">
        <v>290763.05579999997</v>
      </c>
      <c r="VC35">
        <v>302220.88040000002</v>
      </c>
      <c r="VD35">
        <v>330498.66899999999</v>
      </c>
      <c r="VE35">
        <v>355307.59110000002</v>
      </c>
      <c r="VF35">
        <v>378390.95919999998</v>
      </c>
      <c r="VG35">
        <v>401303.62579999998</v>
      </c>
      <c r="VH35">
        <v>426857.79729999998</v>
      </c>
      <c r="VI35">
        <v>419987.79820000002</v>
      </c>
      <c r="VJ35">
        <v>410455.50910000002</v>
      </c>
      <c r="VK35">
        <v>426028.4889</v>
      </c>
      <c r="VL35">
        <v>419983.27510000003</v>
      </c>
      <c r="VM35">
        <v>432462.91940000001</v>
      </c>
      <c r="VN35">
        <v>428264.25020000001</v>
      </c>
      <c r="VO35">
        <v>433260.72470000002</v>
      </c>
      <c r="VP35">
        <v>429687.53370000003</v>
      </c>
      <c r="VQ35">
        <v>427052.76079999999</v>
      </c>
      <c r="VR35">
        <v>413548.48430000001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153257.82930000001</v>
      </c>
      <c r="WA35">
        <v>371985.02250000002</v>
      </c>
      <c r="WB35">
        <v>361150.5073</v>
      </c>
      <c r="WC35">
        <v>350631.56050000002</v>
      </c>
      <c r="WD35">
        <v>238293.2935</v>
      </c>
      <c r="WE35">
        <v>165251.93729999999</v>
      </c>
      <c r="WF35">
        <v>96263.264420000007</v>
      </c>
      <c r="WG35">
        <v>186918.96</v>
      </c>
      <c r="WH35">
        <v>181474.71849999999</v>
      </c>
      <c r="WI35">
        <v>293648.4118</v>
      </c>
      <c r="WJ35">
        <v>342114.6545</v>
      </c>
      <c r="WK35">
        <v>415187.6875</v>
      </c>
      <c r="WL35">
        <v>322475.8738</v>
      </c>
      <c r="WM35">
        <v>365263.93469999998</v>
      </c>
      <c r="WN35">
        <v>303964.43939999997</v>
      </c>
      <c r="WO35">
        <v>295111.10619999998</v>
      </c>
      <c r="WP35">
        <v>310391.94020000001</v>
      </c>
      <c r="WQ35">
        <v>231808.76790000001</v>
      </c>
      <c r="WR35">
        <v>247562.76180000001</v>
      </c>
      <c r="WS35">
        <v>284052.59519999998</v>
      </c>
      <c r="WT35">
        <v>275779.21870000003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17800000</v>
      </c>
      <c r="ZG35">
        <v>17500000</v>
      </c>
      <c r="ZH35">
        <v>16800000</v>
      </c>
      <c r="ZI35">
        <v>16500000</v>
      </c>
      <c r="ZJ35">
        <v>16000000</v>
      </c>
      <c r="ZK35">
        <v>15700000</v>
      </c>
      <c r="ZL35">
        <v>15200000</v>
      </c>
      <c r="ZM35">
        <v>15100000</v>
      </c>
      <c r="ZN35">
        <v>14600000</v>
      </c>
      <c r="ZO35">
        <v>14200000</v>
      </c>
      <c r="ZP35">
        <v>13700000</v>
      </c>
      <c r="ZQ35">
        <v>13300000</v>
      </c>
      <c r="ZR35">
        <v>12800000</v>
      </c>
      <c r="ZS35">
        <v>12300000</v>
      </c>
      <c r="ZT35">
        <v>11800000</v>
      </c>
      <c r="ZU35">
        <v>11500000</v>
      </c>
      <c r="ZV35">
        <v>11100000</v>
      </c>
      <c r="ZW35">
        <v>10700000</v>
      </c>
      <c r="ZX35">
        <v>10500000</v>
      </c>
      <c r="ZY35">
        <v>10000000</v>
      </c>
      <c r="ZZ35">
        <v>9730000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24200000</v>
      </c>
      <c r="ABK35">
        <v>24300000</v>
      </c>
      <c r="ABL35">
        <v>24700000</v>
      </c>
      <c r="ABM35">
        <v>24900000</v>
      </c>
      <c r="ABN35">
        <v>25100000</v>
      </c>
      <c r="ABO35">
        <v>25200000</v>
      </c>
      <c r="ABP35">
        <v>25200000</v>
      </c>
      <c r="ABQ35">
        <v>25000000</v>
      </c>
      <c r="ABR35">
        <v>25000000</v>
      </c>
      <c r="ABS35">
        <v>24900000</v>
      </c>
      <c r="ABT35">
        <v>24700000</v>
      </c>
      <c r="ABU35">
        <v>24500000</v>
      </c>
      <c r="ABV35">
        <v>24200000</v>
      </c>
      <c r="ABW35">
        <v>24000000</v>
      </c>
      <c r="ABX35">
        <v>23600000</v>
      </c>
      <c r="ABY35">
        <v>23400000</v>
      </c>
      <c r="ABZ35">
        <v>22800000</v>
      </c>
      <c r="ACA35">
        <v>22500000</v>
      </c>
      <c r="ACB35">
        <v>22000000</v>
      </c>
      <c r="ACC35">
        <v>21300000</v>
      </c>
      <c r="ACD35">
        <v>20600000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1330000</v>
      </c>
      <c r="ADO35">
        <v>1300000</v>
      </c>
      <c r="ADP35">
        <v>1280000</v>
      </c>
      <c r="ADQ35">
        <v>1240000</v>
      </c>
      <c r="ADR35">
        <v>1210000</v>
      </c>
      <c r="ADS35">
        <v>1190000</v>
      </c>
      <c r="ADT35">
        <v>1160000</v>
      </c>
      <c r="ADU35">
        <v>1120000</v>
      </c>
      <c r="ADV35">
        <v>1090000</v>
      </c>
      <c r="ADW35">
        <v>1070000</v>
      </c>
      <c r="ADX35">
        <v>1040000</v>
      </c>
      <c r="ADY35">
        <v>1010000</v>
      </c>
      <c r="ADZ35">
        <v>973780.2868</v>
      </c>
      <c r="AEA35">
        <v>946373.47250000003</v>
      </c>
      <c r="AEB35">
        <v>914994.57129999995</v>
      </c>
      <c r="AEC35">
        <v>886042.05610000005</v>
      </c>
      <c r="AED35">
        <v>862081.42090000003</v>
      </c>
      <c r="AEE35">
        <v>839142.28619999997</v>
      </c>
      <c r="AEF35">
        <v>814243.2426</v>
      </c>
      <c r="AEG35">
        <v>790082.75390000001</v>
      </c>
      <c r="AEH35">
        <v>767847.72129999998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11200000</v>
      </c>
      <c r="AEQ35">
        <v>10900000</v>
      </c>
      <c r="AER35">
        <v>10600000</v>
      </c>
      <c r="AES35">
        <v>10300000</v>
      </c>
      <c r="AET35">
        <v>10000000</v>
      </c>
      <c r="AEU35">
        <v>9690000</v>
      </c>
      <c r="AEV35">
        <v>9470000</v>
      </c>
      <c r="AEW35">
        <v>9250000</v>
      </c>
      <c r="AEX35">
        <v>8970000</v>
      </c>
      <c r="AEY35">
        <v>8670000</v>
      </c>
      <c r="AEZ35">
        <v>8430000</v>
      </c>
      <c r="AFA35">
        <v>8210000</v>
      </c>
      <c r="AFB35">
        <v>7980000</v>
      </c>
      <c r="AFC35">
        <v>7760000</v>
      </c>
      <c r="AFD35">
        <v>7540000</v>
      </c>
      <c r="AFE35">
        <v>7360000</v>
      </c>
      <c r="AFF35">
        <v>7160000</v>
      </c>
      <c r="AFG35">
        <v>6940000</v>
      </c>
      <c r="AFH35">
        <v>6710000</v>
      </c>
      <c r="AFI35">
        <v>6490000</v>
      </c>
      <c r="AFJ35">
        <v>6270000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205.04106920000001</v>
      </c>
      <c r="AGU35">
        <v>220.6472804</v>
      </c>
      <c r="AGV35">
        <v>232.0219252</v>
      </c>
      <c r="AGW35">
        <v>242.78192609999999</v>
      </c>
      <c r="AGX35">
        <v>253.1748805</v>
      </c>
      <c r="AGY35">
        <v>262.64563850000002</v>
      </c>
      <c r="AGZ35">
        <v>268.44490919999998</v>
      </c>
      <c r="AHA35">
        <v>271.28098110000002</v>
      </c>
      <c r="AHB35">
        <v>272.60852779999999</v>
      </c>
      <c r="AHC35">
        <v>273.62860430000001</v>
      </c>
      <c r="AHD35">
        <v>273.68882919999999</v>
      </c>
      <c r="AHE35">
        <v>275.74087589999999</v>
      </c>
      <c r="AHF35">
        <v>274.0171181</v>
      </c>
      <c r="AHG35">
        <v>273.12216619999998</v>
      </c>
      <c r="AHH35">
        <v>271.87701870000001</v>
      </c>
      <c r="AHI35">
        <v>269.73055390000002</v>
      </c>
      <c r="AHJ35">
        <v>268.91955209999998</v>
      </c>
      <c r="AHK35">
        <v>267.53833300000002</v>
      </c>
      <c r="AHL35">
        <v>265.4811934</v>
      </c>
      <c r="AHM35">
        <v>259.58037389999998</v>
      </c>
      <c r="AHN35">
        <v>256.0031583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22.058130179999999</v>
      </c>
      <c r="AHW35">
        <v>22.634437779999999</v>
      </c>
      <c r="AHX35">
        <v>24.172700549999998</v>
      </c>
      <c r="AHY35">
        <v>26.258619639999999</v>
      </c>
      <c r="AHZ35">
        <v>27.08716832</v>
      </c>
      <c r="AIA35">
        <v>28.154566729999999</v>
      </c>
      <c r="AIB35">
        <v>30.788894590000002</v>
      </c>
      <c r="AIC35">
        <v>33.100066650000002</v>
      </c>
      <c r="AID35">
        <v>35.250487980000003</v>
      </c>
      <c r="AIE35">
        <v>37.385006939999997</v>
      </c>
      <c r="AIF35">
        <v>39.765605610000001</v>
      </c>
      <c r="AIG35">
        <v>39.125604010000004</v>
      </c>
      <c r="AIH35">
        <v>38.237586380000003</v>
      </c>
      <c r="AII35">
        <v>39.688348150000003</v>
      </c>
      <c r="AIJ35">
        <v>39.125182649999999</v>
      </c>
      <c r="AIK35">
        <v>40.287772660000002</v>
      </c>
      <c r="AIL35">
        <v>39.896629230000002</v>
      </c>
      <c r="AIM35">
        <v>40.362095330000002</v>
      </c>
      <c r="AIN35">
        <v>40.029220760000001</v>
      </c>
      <c r="AIO35">
        <v>39.783768209999998</v>
      </c>
      <c r="AIP35">
        <v>38.525724570000001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1.225629302</v>
      </c>
      <c r="AIY35">
        <v>2.9748284040000001</v>
      </c>
      <c r="AIZ35">
        <v>2.8881829159999999</v>
      </c>
      <c r="AJA35">
        <v>2.8040610840000002</v>
      </c>
      <c r="AJB35">
        <v>1.9056725809999999</v>
      </c>
      <c r="AJC35">
        <v>1.321548253</v>
      </c>
      <c r="AJD35">
        <v>0.769833934</v>
      </c>
      <c r="AJE35">
        <v>1.4948231729999999</v>
      </c>
      <c r="AJF35">
        <v>1.4512846340000001</v>
      </c>
      <c r="AJG35">
        <v>2.3483570130000002</v>
      </c>
      <c r="AJH35">
        <v>2.7359499180000002</v>
      </c>
      <c r="AJI35">
        <v>3.3203275699999999</v>
      </c>
      <c r="AJJ35">
        <v>2.5788951999999998</v>
      </c>
      <c r="AJK35">
        <v>2.9210787050000002</v>
      </c>
      <c r="AJL35">
        <v>2.430856065</v>
      </c>
      <c r="AJM35">
        <v>2.3600544330000002</v>
      </c>
      <c r="AJN35">
        <v>2.4822578979999999</v>
      </c>
      <c r="AJO35">
        <v>1.8538147110000001</v>
      </c>
      <c r="AJP35">
        <v>1.9798021189999999</v>
      </c>
      <c r="AJQ35">
        <v>2.271617612</v>
      </c>
      <c r="AJR35">
        <v>2.2054539919999998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203.1797794</v>
      </c>
      <c r="AKA35">
        <v>175.51063880000001</v>
      </c>
      <c r="AKB35">
        <v>194.87162979999999</v>
      </c>
      <c r="AKC35">
        <v>243.38911680000001</v>
      </c>
      <c r="AKD35">
        <v>197.40039400000001</v>
      </c>
      <c r="AKE35">
        <v>230.35046850000001</v>
      </c>
      <c r="AKF35">
        <v>313.32222150000001</v>
      </c>
      <c r="AKG35">
        <v>153.69523269999999</v>
      </c>
      <c r="AKH35">
        <v>176.2924553</v>
      </c>
      <c r="AKI35">
        <v>218.02207519999999</v>
      </c>
      <c r="AKJ35">
        <v>306.57011349999999</v>
      </c>
      <c r="AKK35">
        <v>273.73768039999999</v>
      </c>
      <c r="AKL35">
        <v>313.26677269999999</v>
      </c>
      <c r="AKM35">
        <v>214.2773684</v>
      </c>
      <c r="AKN35">
        <v>353.42389420000001</v>
      </c>
      <c r="AKO35">
        <v>276.50794409999997</v>
      </c>
      <c r="AKP35">
        <v>233.228658</v>
      </c>
      <c r="AKQ35">
        <v>225.5721522</v>
      </c>
      <c r="AKR35">
        <v>184.96090620000001</v>
      </c>
      <c r="AKS35">
        <v>326.42363180000001</v>
      </c>
      <c r="AKT35">
        <v>245.9556781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105.6506461</v>
      </c>
      <c r="AME35">
        <v>103.4464083</v>
      </c>
      <c r="AMF35">
        <v>99.646405380000004</v>
      </c>
      <c r="AMG35">
        <v>97.508161310000006</v>
      </c>
      <c r="AMH35">
        <v>94.782244500000004</v>
      </c>
      <c r="AMI35">
        <v>92.797215120000004</v>
      </c>
      <c r="AMJ35">
        <v>89.986808229999994</v>
      </c>
      <c r="AMK35">
        <v>89.245791389999994</v>
      </c>
      <c r="AML35">
        <v>86.798499579999998</v>
      </c>
      <c r="AMM35">
        <v>84.319611300000005</v>
      </c>
      <c r="AMN35">
        <v>81.385803609999996</v>
      </c>
      <c r="AMO35">
        <v>78.551365959999998</v>
      </c>
      <c r="AMP35">
        <v>75.858044989999996</v>
      </c>
      <c r="AMQ35">
        <v>72.686432429999996</v>
      </c>
      <c r="AMR35">
        <v>69.889983869999995</v>
      </c>
      <c r="AMS35">
        <v>68.431486280000001</v>
      </c>
      <c r="AMT35">
        <v>65.597851219999995</v>
      </c>
      <c r="AMU35">
        <v>63.220945720000003</v>
      </c>
      <c r="AMV35">
        <v>62.247247860000002</v>
      </c>
      <c r="AMW35">
        <v>59.298790400000001</v>
      </c>
      <c r="AMX35">
        <v>57.678321169999997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212.41170109999999</v>
      </c>
      <c r="ANG35">
        <v>278.12039290000001</v>
      </c>
      <c r="ANH35">
        <v>327.60771399999999</v>
      </c>
      <c r="ANI35">
        <v>163.02144920000001</v>
      </c>
      <c r="ANJ35">
        <v>292.0918198</v>
      </c>
      <c r="ANK35">
        <v>226.53708069999999</v>
      </c>
      <c r="ANL35">
        <v>251.52857169999999</v>
      </c>
      <c r="ANM35">
        <v>182.32446899999999</v>
      </c>
      <c r="ANN35">
        <v>185.25057469999999</v>
      </c>
      <c r="ANO35">
        <v>209.86433790000001</v>
      </c>
      <c r="ANP35">
        <v>144.57555859999999</v>
      </c>
      <c r="ANQ35">
        <v>133.9135307</v>
      </c>
      <c r="ANR35">
        <v>121.4011845</v>
      </c>
      <c r="ANS35">
        <v>172.2928565</v>
      </c>
      <c r="ANT35">
        <v>116.39211419999999</v>
      </c>
      <c r="ANU35">
        <v>124.7930831</v>
      </c>
      <c r="ANV35">
        <v>106.2006512</v>
      </c>
      <c r="ANW35">
        <v>108.4456603</v>
      </c>
      <c r="ANX35">
        <v>108.24131490000001</v>
      </c>
      <c r="ANY35">
        <v>132.67423049999999</v>
      </c>
      <c r="ANZ35">
        <v>131.25423180000001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117.2455815</v>
      </c>
      <c r="AOI35">
        <v>117.7332064</v>
      </c>
      <c r="AOJ35">
        <v>119.5935082</v>
      </c>
      <c r="AOK35">
        <v>120.3714611</v>
      </c>
      <c r="AOL35">
        <v>121.35624300000001</v>
      </c>
      <c r="AOM35">
        <v>122.1815434</v>
      </c>
      <c r="AON35">
        <v>122.0558879</v>
      </c>
      <c r="AOO35">
        <v>121.0572705</v>
      </c>
      <c r="AOP35">
        <v>121.05004460000001</v>
      </c>
      <c r="AOQ35">
        <v>120.48301189999999</v>
      </c>
      <c r="AOR35">
        <v>119.8167055</v>
      </c>
      <c r="AOS35">
        <v>118.6557366</v>
      </c>
      <c r="AOT35">
        <v>117.15370160000001</v>
      </c>
      <c r="AOU35">
        <v>116.37022159999999</v>
      </c>
      <c r="AOV35">
        <v>114.5331654</v>
      </c>
      <c r="AOW35">
        <v>113.4452052</v>
      </c>
      <c r="AOX35">
        <v>110.2401797</v>
      </c>
      <c r="AOY35">
        <v>109.1722946</v>
      </c>
      <c r="AOZ35">
        <v>106.5535733</v>
      </c>
      <c r="APA35">
        <v>103.0869292</v>
      </c>
      <c r="APB35">
        <v>99.621655709999999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772.74152200000003</v>
      </c>
      <c r="APK35">
        <v>1011.502449</v>
      </c>
      <c r="APL35">
        <v>913.82045000000005</v>
      </c>
      <c r="APM35">
        <v>769.62186380000003</v>
      </c>
      <c r="APN35">
        <v>889.39552409999999</v>
      </c>
      <c r="APO35">
        <v>980.52994090000004</v>
      </c>
      <c r="APP35">
        <v>789.76875210000003</v>
      </c>
      <c r="APQ35">
        <v>1032.613981</v>
      </c>
      <c r="APR35">
        <v>858.53181180000001</v>
      </c>
      <c r="APS35">
        <v>1041.7473769999999</v>
      </c>
      <c r="APT35">
        <v>796.64194729999997</v>
      </c>
      <c r="APU35">
        <v>1029.8354119999999</v>
      </c>
      <c r="APV35">
        <v>825.55596990000004</v>
      </c>
      <c r="APW35">
        <v>936.2977171</v>
      </c>
      <c r="APX35">
        <v>799.0030908</v>
      </c>
      <c r="APY35">
        <v>758.32413780000002</v>
      </c>
      <c r="APZ35">
        <v>883.94483879999996</v>
      </c>
      <c r="AQA35">
        <v>753.28230710000003</v>
      </c>
      <c r="AQB35">
        <v>873.5001254</v>
      </c>
      <c r="AQC35">
        <v>860.92519619999996</v>
      </c>
      <c r="AQD35">
        <v>796.33277050000004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87.559836869999998</v>
      </c>
      <c r="ARO35">
        <v>85.200109760000004</v>
      </c>
      <c r="ARP35">
        <v>82.202475079999999</v>
      </c>
      <c r="ARQ35">
        <v>80.375450889999996</v>
      </c>
      <c r="ARR35">
        <v>78.071131780000002</v>
      </c>
      <c r="ARS35">
        <v>75.476418269999996</v>
      </c>
      <c r="ART35">
        <v>73.788513589999994</v>
      </c>
      <c r="ARU35">
        <v>72.076107570000005</v>
      </c>
      <c r="ARV35">
        <v>69.895254919999999</v>
      </c>
      <c r="ARW35">
        <v>67.511108100000001</v>
      </c>
      <c r="ARX35">
        <v>65.706186520000003</v>
      </c>
      <c r="ARY35">
        <v>63.971522419999999</v>
      </c>
      <c r="ARZ35">
        <v>62.195219979999997</v>
      </c>
      <c r="ASA35">
        <v>60.418880960000003</v>
      </c>
      <c r="ASB35">
        <v>58.713744230000003</v>
      </c>
      <c r="ASC35">
        <v>57.348428589999997</v>
      </c>
      <c r="ASD35">
        <v>55.748898699999998</v>
      </c>
      <c r="ASE35">
        <v>54.062644200000001</v>
      </c>
      <c r="ASF35">
        <v>52.293828810000001</v>
      </c>
      <c r="ASG35">
        <v>50.58218789</v>
      </c>
      <c r="ASH35">
        <v>48.85725566</v>
      </c>
    </row>
    <row r="36" spans="3:1178" x14ac:dyDescent="0.25">
      <c r="C36">
        <v>0</v>
      </c>
      <c r="D36">
        <v>0</v>
      </c>
      <c r="E36">
        <v>0</v>
      </c>
      <c r="F36">
        <v>229</v>
      </c>
      <c r="G36">
        <v>287</v>
      </c>
      <c r="H36">
        <v>254</v>
      </c>
      <c r="I36">
        <v>289</v>
      </c>
      <c r="J36">
        <v>268</v>
      </c>
      <c r="K36">
        <v>286</v>
      </c>
      <c r="L36">
        <v>256</v>
      </c>
      <c r="M36">
        <v>266</v>
      </c>
      <c r="N36">
        <v>273</v>
      </c>
      <c r="O36">
        <v>291</v>
      </c>
      <c r="P36">
        <v>291</v>
      </c>
      <c r="Q36">
        <v>254</v>
      </c>
      <c r="R36">
        <v>259</v>
      </c>
      <c r="S36">
        <v>293</v>
      </c>
      <c r="T36">
        <v>268</v>
      </c>
      <c r="U36">
        <v>259</v>
      </c>
      <c r="V36">
        <v>285</v>
      </c>
      <c r="W36">
        <v>271</v>
      </c>
      <c r="X36">
        <v>252</v>
      </c>
      <c r="Y36">
        <v>275</v>
      </c>
      <c r="Z36">
        <v>281</v>
      </c>
      <c r="AA36">
        <v>294</v>
      </c>
      <c r="AB36">
        <v>276</v>
      </c>
      <c r="AC36">
        <v>228</v>
      </c>
      <c r="AD36">
        <v>282</v>
      </c>
      <c r="AE36">
        <v>0</v>
      </c>
      <c r="AF36">
        <v>0</v>
      </c>
      <c r="AG36">
        <v>0</v>
      </c>
      <c r="AH36">
        <v>66</v>
      </c>
      <c r="AI36">
        <v>74</v>
      </c>
      <c r="AJ36">
        <v>82</v>
      </c>
      <c r="AK36">
        <v>84</v>
      </c>
      <c r="AL36">
        <v>85</v>
      </c>
      <c r="AM36">
        <v>93</v>
      </c>
      <c r="AN36">
        <v>98</v>
      </c>
      <c r="AO36">
        <v>85</v>
      </c>
      <c r="AP36">
        <v>104</v>
      </c>
      <c r="AQ36">
        <v>98</v>
      </c>
      <c r="AR36">
        <v>100</v>
      </c>
      <c r="AS36">
        <v>107</v>
      </c>
      <c r="AT36">
        <v>106</v>
      </c>
      <c r="AU36">
        <v>101</v>
      </c>
      <c r="AV36">
        <v>125</v>
      </c>
      <c r="AW36">
        <v>113</v>
      </c>
      <c r="AX36">
        <v>154</v>
      </c>
      <c r="AY36">
        <v>145</v>
      </c>
      <c r="AZ36">
        <v>164</v>
      </c>
      <c r="BA36">
        <v>153</v>
      </c>
      <c r="BB36">
        <v>148</v>
      </c>
      <c r="BC36">
        <v>148</v>
      </c>
      <c r="BD36">
        <v>162</v>
      </c>
      <c r="BE36">
        <v>161</v>
      </c>
      <c r="BF36">
        <v>173</v>
      </c>
      <c r="BG36">
        <v>0</v>
      </c>
      <c r="BH36">
        <v>0</v>
      </c>
      <c r="BI36">
        <v>0</v>
      </c>
      <c r="BJ36">
        <v>130</v>
      </c>
      <c r="BK36">
        <v>119</v>
      </c>
      <c r="BL36">
        <v>111</v>
      </c>
      <c r="BM36">
        <v>106</v>
      </c>
      <c r="BN36">
        <v>117</v>
      </c>
      <c r="BO36">
        <v>105</v>
      </c>
      <c r="BP36">
        <v>125</v>
      </c>
      <c r="BQ36">
        <v>119</v>
      </c>
      <c r="BR36">
        <v>148</v>
      </c>
      <c r="BS36">
        <v>125</v>
      </c>
      <c r="BT36">
        <v>103</v>
      </c>
      <c r="BU36">
        <v>139</v>
      </c>
      <c r="BV36">
        <v>119</v>
      </c>
      <c r="BW36">
        <v>125</v>
      </c>
      <c r="BX36">
        <v>117</v>
      </c>
      <c r="BY36">
        <v>130</v>
      </c>
      <c r="BZ36">
        <v>123</v>
      </c>
      <c r="CA36">
        <v>135</v>
      </c>
      <c r="CB36">
        <v>125</v>
      </c>
      <c r="CC36">
        <v>129</v>
      </c>
      <c r="CD36">
        <v>118</v>
      </c>
      <c r="CE36">
        <v>138</v>
      </c>
      <c r="CF36">
        <v>125</v>
      </c>
      <c r="CG36">
        <v>116</v>
      </c>
      <c r="CH36">
        <v>112</v>
      </c>
      <c r="CI36">
        <v>0</v>
      </c>
      <c r="CJ36">
        <v>0</v>
      </c>
      <c r="CK36">
        <v>0</v>
      </c>
      <c r="CL36">
        <v>29</v>
      </c>
      <c r="CM36">
        <v>31</v>
      </c>
      <c r="CN36">
        <v>31</v>
      </c>
      <c r="CO36">
        <v>42</v>
      </c>
      <c r="CP36">
        <v>33</v>
      </c>
      <c r="CQ36">
        <v>46</v>
      </c>
      <c r="CR36">
        <v>30</v>
      </c>
      <c r="CS36">
        <v>37</v>
      </c>
      <c r="CT36">
        <v>33</v>
      </c>
      <c r="CU36">
        <v>37</v>
      </c>
      <c r="CV36">
        <v>44</v>
      </c>
      <c r="CW36">
        <v>25</v>
      </c>
      <c r="CX36">
        <v>38</v>
      </c>
      <c r="CY36">
        <v>31</v>
      </c>
      <c r="CZ36">
        <v>30</v>
      </c>
      <c r="DA36">
        <v>35</v>
      </c>
      <c r="DB36">
        <v>49</v>
      </c>
      <c r="DC36">
        <v>35</v>
      </c>
      <c r="DD36">
        <v>33</v>
      </c>
      <c r="DE36">
        <v>34</v>
      </c>
      <c r="DF36">
        <v>44</v>
      </c>
      <c r="DG36">
        <v>32</v>
      </c>
      <c r="DH36">
        <v>32</v>
      </c>
      <c r="DI36">
        <v>38</v>
      </c>
      <c r="DJ36">
        <v>38</v>
      </c>
      <c r="DK36">
        <v>0</v>
      </c>
      <c r="DL36">
        <v>0</v>
      </c>
      <c r="DM36">
        <v>0</v>
      </c>
      <c r="DN36">
        <v>1</v>
      </c>
      <c r="DO36">
        <v>2</v>
      </c>
      <c r="DP36">
        <v>1</v>
      </c>
      <c r="DQ36">
        <v>3</v>
      </c>
      <c r="DR36">
        <v>2</v>
      </c>
      <c r="DS36">
        <v>2</v>
      </c>
      <c r="DT36">
        <v>2</v>
      </c>
      <c r="DU36">
        <v>1</v>
      </c>
      <c r="DV36">
        <v>5</v>
      </c>
      <c r="DW36">
        <v>3</v>
      </c>
      <c r="DX36">
        <v>5</v>
      </c>
      <c r="DY36">
        <v>3</v>
      </c>
      <c r="DZ36">
        <v>2</v>
      </c>
      <c r="EA36">
        <v>2</v>
      </c>
      <c r="EB36">
        <v>2</v>
      </c>
      <c r="EC36">
        <v>4</v>
      </c>
      <c r="ED36">
        <v>7</v>
      </c>
      <c r="EE36">
        <v>7</v>
      </c>
      <c r="EF36">
        <v>3</v>
      </c>
      <c r="EG36">
        <v>5</v>
      </c>
      <c r="EH36">
        <v>5</v>
      </c>
      <c r="EI36">
        <v>2</v>
      </c>
      <c r="EJ36">
        <v>4</v>
      </c>
      <c r="EK36">
        <v>10</v>
      </c>
      <c r="EL36">
        <v>4</v>
      </c>
      <c r="EM36">
        <v>0</v>
      </c>
      <c r="EN36">
        <v>0</v>
      </c>
      <c r="EO36">
        <v>0</v>
      </c>
      <c r="EP36">
        <v>15</v>
      </c>
      <c r="EQ36">
        <v>5</v>
      </c>
      <c r="ER36">
        <v>10</v>
      </c>
      <c r="ES36">
        <v>20</v>
      </c>
      <c r="ET36">
        <v>5</v>
      </c>
      <c r="EU36">
        <v>10</v>
      </c>
      <c r="EV36">
        <v>10</v>
      </c>
      <c r="EW36">
        <v>20</v>
      </c>
      <c r="EX36">
        <v>10</v>
      </c>
      <c r="EY36">
        <v>5</v>
      </c>
      <c r="EZ36">
        <v>20</v>
      </c>
      <c r="FA36">
        <v>10</v>
      </c>
      <c r="FB36">
        <v>20</v>
      </c>
      <c r="FC36">
        <v>20</v>
      </c>
      <c r="FD36">
        <v>10</v>
      </c>
      <c r="FE36">
        <v>20</v>
      </c>
      <c r="FF36">
        <v>15</v>
      </c>
      <c r="FG36">
        <v>15</v>
      </c>
      <c r="FH36">
        <v>25</v>
      </c>
      <c r="FI36">
        <v>30</v>
      </c>
      <c r="FJ36">
        <v>35</v>
      </c>
      <c r="FK36">
        <v>25</v>
      </c>
      <c r="FL36">
        <v>5</v>
      </c>
      <c r="FM36">
        <v>30</v>
      </c>
      <c r="FN36">
        <v>25</v>
      </c>
      <c r="FO36">
        <v>0</v>
      </c>
      <c r="FP36">
        <v>0</v>
      </c>
      <c r="FQ36">
        <v>6320</v>
      </c>
      <c r="FR36">
        <v>6692</v>
      </c>
      <c r="FS36">
        <v>6992</v>
      </c>
      <c r="FT36">
        <v>7285</v>
      </c>
      <c r="FU36">
        <v>7555</v>
      </c>
      <c r="FV36">
        <v>7768</v>
      </c>
      <c r="FW36">
        <v>7990</v>
      </c>
      <c r="FX36">
        <v>8160</v>
      </c>
      <c r="FY36">
        <v>8299</v>
      </c>
      <c r="FZ36">
        <v>8399</v>
      </c>
      <c r="GA36">
        <v>8494</v>
      </c>
      <c r="GB36">
        <v>8508</v>
      </c>
      <c r="GC36">
        <v>8671</v>
      </c>
      <c r="GD36">
        <v>8748</v>
      </c>
      <c r="GE36">
        <v>8752</v>
      </c>
      <c r="GF36">
        <v>8734</v>
      </c>
      <c r="GG36">
        <v>8785</v>
      </c>
      <c r="GH36">
        <v>8777</v>
      </c>
      <c r="GI36">
        <v>8824</v>
      </c>
      <c r="GJ36">
        <v>8884</v>
      </c>
      <c r="GK36">
        <v>8873</v>
      </c>
      <c r="GL36">
        <v>8898</v>
      </c>
      <c r="GM36">
        <v>8901</v>
      </c>
      <c r="GN36">
        <v>8881</v>
      </c>
      <c r="GO36">
        <v>8933</v>
      </c>
      <c r="GP36">
        <v>8943</v>
      </c>
      <c r="GQ36">
        <v>0</v>
      </c>
      <c r="GR36">
        <v>0</v>
      </c>
      <c r="GS36">
        <v>772</v>
      </c>
      <c r="GT36">
        <v>955</v>
      </c>
      <c r="GU36">
        <v>1175</v>
      </c>
      <c r="GV36">
        <v>1385</v>
      </c>
      <c r="GW36">
        <v>1568</v>
      </c>
      <c r="GX36">
        <v>1753</v>
      </c>
      <c r="GY36">
        <v>1929</v>
      </c>
      <c r="GZ36">
        <v>2084</v>
      </c>
      <c r="HA36">
        <v>2241</v>
      </c>
      <c r="HB36">
        <v>2448</v>
      </c>
      <c r="HC36">
        <v>2610</v>
      </c>
      <c r="HD36">
        <v>2788</v>
      </c>
      <c r="HE36">
        <v>2917</v>
      </c>
      <c r="HF36">
        <v>3067</v>
      </c>
      <c r="HG36">
        <v>3193</v>
      </c>
      <c r="HH36">
        <v>3358</v>
      </c>
      <c r="HI36">
        <v>3428</v>
      </c>
      <c r="HJ36">
        <v>3529</v>
      </c>
      <c r="HK36">
        <v>3587</v>
      </c>
      <c r="HL36">
        <v>3654</v>
      </c>
      <c r="HM36">
        <v>3747</v>
      </c>
      <c r="HN36">
        <v>3817</v>
      </c>
      <c r="HO36">
        <v>3864</v>
      </c>
      <c r="HP36">
        <v>3931</v>
      </c>
      <c r="HQ36">
        <v>3960</v>
      </c>
      <c r="HR36">
        <v>4006</v>
      </c>
      <c r="HS36">
        <v>0</v>
      </c>
      <c r="HT36">
        <v>0</v>
      </c>
      <c r="HU36">
        <v>66</v>
      </c>
      <c r="HV36">
        <v>79</v>
      </c>
      <c r="HW36">
        <v>83</v>
      </c>
      <c r="HX36">
        <v>97</v>
      </c>
      <c r="HY36">
        <v>106</v>
      </c>
      <c r="HZ36">
        <v>134</v>
      </c>
      <c r="IA36">
        <v>148</v>
      </c>
      <c r="IB36">
        <v>170</v>
      </c>
      <c r="IC36">
        <v>196</v>
      </c>
      <c r="ID36">
        <v>214</v>
      </c>
      <c r="IE36">
        <v>234</v>
      </c>
      <c r="IF36">
        <v>259</v>
      </c>
      <c r="IG36">
        <v>287</v>
      </c>
      <c r="IH36">
        <v>316</v>
      </c>
      <c r="II36">
        <v>334</v>
      </c>
      <c r="IJ36">
        <v>348</v>
      </c>
      <c r="IK36">
        <v>384</v>
      </c>
      <c r="IL36">
        <v>422</v>
      </c>
      <c r="IM36">
        <v>449</v>
      </c>
      <c r="IN36">
        <v>472</v>
      </c>
      <c r="IO36">
        <v>486</v>
      </c>
      <c r="IP36">
        <v>506</v>
      </c>
      <c r="IQ36">
        <v>523</v>
      </c>
      <c r="IR36">
        <v>536</v>
      </c>
      <c r="IS36">
        <v>561</v>
      </c>
      <c r="IT36">
        <v>574</v>
      </c>
      <c r="IU36">
        <v>0</v>
      </c>
      <c r="IV36">
        <v>0</v>
      </c>
      <c r="IW36">
        <v>5</v>
      </c>
      <c r="IX36">
        <v>5</v>
      </c>
      <c r="IY36">
        <v>5</v>
      </c>
      <c r="IZ36">
        <v>5</v>
      </c>
      <c r="JA36">
        <v>7</v>
      </c>
      <c r="JB36">
        <v>6</v>
      </c>
      <c r="JC36">
        <v>5</v>
      </c>
      <c r="JD36">
        <v>6</v>
      </c>
      <c r="JE36">
        <v>9</v>
      </c>
      <c r="JF36">
        <v>12</v>
      </c>
      <c r="JG36">
        <v>8</v>
      </c>
      <c r="JH36">
        <v>8</v>
      </c>
      <c r="JI36">
        <v>13</v>
      </c>
      <c r="JJ36">
        <v>15</v>
      </c>
      <c r="JK36">
        <v>15</v>
      </c>
      <c r="JL36">
        <v>20</v>
      </c>
      <c r="JM36">
        <v>23</v>
      </c>
      <c r="JN36">
        <v>23</v>
      </c>
      <c r="JO36">
        <v>15</v>
      </c>
      <c r="JP36">
        <v>24</v>
      </c>
      <c r="JQ36">
        <v>28</v>
      </c>
      <c r="JR36">
        <v>23</v>
      </c>
      <c r="JS36">
        <v>17</v>
      </c>
      <c r="JT36">
        <v>24</v>
      </c>
      <c r="JU36">
        <v>24</v>
      </c>
      <c r="JV36">
        <v>31</v>
      </c>
      <c r="JW36">
        <v>0</v>
      </c>
      <c r="JX36">
        <v>0</v>
      </c>
      <c r="JY36">
        <v>0</v>
      </c>
      <c r="JZ36">
        <v>5</v>
      </c>
      <c r="KA36">
        <v>10</v>
      </c>
      <c r="KB36">
        <v>20</v>
      </c>
      <c r="KC36">
        <v>28</v>
      </c>
      <c r="KD36">
        <v>40</v>
      </c>
      <c r="KE36">
        <v>56</v>
      </c>
      <c r="KF36">
        <v>72</v>
      </c>
      <c r="KG36">
        <v>86</v>
      </c>
      <c r="KH36">
        <v>100</v>
      </c>
      <c r="KI36">
        <v>119</v>
      </c>
      <c r="KJ36">
        <v>142</v>
      </c>
      <c r="KK36">
        <v>158</v>
      </c>
      <c r="KL36">
        <v>189</v>
      </c>
      <c r="KM36">
        <v>220</v>
      </c>
      <c r="KN36">
        <v>250</v>
      </c>
      <c r="KO36">
        <v>277</v>
      </c>
      <c r="KP36">
        <v>299</v>
      </c>
      <c r="KQ36">
        <v>349</v>
      </c>
      <c r="KR36">
        <v>376</v>
      </c>
      <c r="KS36">
        <v>412</v>
      </c>
      <c r="KT36">
        <v>461</v>
      </c>
      <c r="KU36">
        <v>507</v>
      </c>
      <c r="KV36">
        <v>548</v>
      </c>
      <c r="KW36">
        <v>581</v>
      </c>
      <c r="KX36">
        <v>624</v>
      </c>
      <c r="KY36">
        <v>0</v>
      </c>
      <c r="KZ36">
        <v>0</v>
      </c>
      <c r="LA36">
        <v>0</v>
      </c>
      <c r="LB36">
        <v>242</v>
      </c>
      <c r="LC36">
        <v>447</v>
      </c>
      <c r="LD36">
        <v>620</v>
      </c>
      <c r="LE36">
        <v>809</v>
      </c>
      <c r="LF36">
        <v>994</v>
      </c>
      <c r="LG36">
        <v>1181</v>
      </c>
      <c r="LH36">
        <v>1360</v>
      </c>
      <c r="LI36">
        <v>1531</v>
      </c>
      <c r="LJ36">
        <v>1685</v>
      </c>
      <c r="LK36">
        <v>1852</v>
      </c>
      <c r="LL36">
        <v>2018</v>
      </c>
      <c r="LM36">
        <v>2164</v>
      </c>
      <c r="LN36">
        <v>2326</v>
      </c>
      <c r="LO36">
        <v>2486</v>
      </c>
      <c r="LP36">
        <v>2640</v>
      </c>
      <c r="LQ36">
        <v>2791</v>
      </c>
      <c r="LR36">
        <v>2942</v>
      </c>
      <c r="LS36">
        <v>3101</v>
      </c>
      <c r="LT36">
        <v>3250</v>
      </c>
      <c r="LU36">
        <v>3405</v>
      </c>
      <c r="LV36">
        <v>3557</v>
      </c>
      <c r="LW36">
        <v>3718</v>
      </c>
      <c r="LX36">
        <v>3872</v>
      </c>
      <c r="LY36">
        <v>4014</v>
      </c>
      <c r="LZ36">
        <v>4147</v>
      </c>
      <c r="MA36">
        <v>0</v>
      </c>
      <c r="MB36">
        <v>0</v>
      </c>
      <c r="MC36">
        <v>1488</v>
      </c>
      <c r="MD36">
        <v>1505</v>
      </c>
      <c r="ME36">
        <v>1551</v>
      </c>
      <c r="MF36">
        <v>1572</v>
      </c>
      <c r="MG36">
        <v>1584</v>
      </c>
      <c r="MH36">
        <v>1629</v>
      </c>
      <c r="MI36">
        <v>1672</v>
      </c>
      <c r="MJ36">
        <v>1701</v>
      </c>
      <c r="MK36">
        <v>1714</v>
      </c>
      <c r="ML36">
        <v>1752</v>
      </c>
      <c r="MM36">
        <v>1788</v>
      </c>
      <c r="MN36">
        <v>1815</v>
      </c>
      <c r="MO36">
        <v>1831</v>
      </c>
      <c r="MP36">
        <v>1826</v>
      </c>
      <c r="MQ36">
        <v>1833</v>
      </c>
      <c r="MR36">
        <v>1826</v>
      </c>
      <c r="MS36">
        <v>1829</v>
      </c>
      <c r="MT36">
        <v>1827</v>
      </c>
      <c r="MU36">
        <v>1805</v>
      </c>
      <c r="MV36">
        <v>1790</v>
      </c>
      <c r="MW36">
        <v>1782</v>
      </c>
      <c r="MX36">
        <v>1767</v>
      </c>
      <c r="MY36">
        <v>1754</v>
      </c>
      <c r="MZ36">
        <v>1741</v>
      </c>
      <c r="NA36">
        <v>1719</v>
      </c>
      <c r="NB36">
        <v>1692</v>
      </c>
      <c r="NC36">
        <v>0</v>
      </c>
      <c r="ND36">
        <v>0</v>
      </c>
      <c r="NE36">
        <v>0</v>
      </c>
      <c r="NF36">
        <v>55</v>
      </c>
      <c r="NG36">
        <v>93</v>
      </c>
      <c r="NH36">
        <v>143</v>
      </c>
      <c r="NI36">
        <v>196</v>
      </c>
      <c r="NJ36">
        <v>234</v>
      </c>
      <c r="NK36">
        <v>285</v>
      </c>
      <c r="NL36">
        <v>339</v>
      </c>
      <c r="NM36">
        <v>385</v>
      </c>
      <c r="NN36">
        <v>444</v>
      </c>
      <c r="NO36">
        <v>489</v>
      </c>
      <c r="NP36">
        <v>540</v>
      </c>
      <c r="NQ36">
        <v>588</v>
      </c>
      <c r="NR36">
        <v>652</v>
      </c>
      <c r="NS36">
        <v>718</v>
      </c>
      <c r="NT36">
        <v>786</v>
      </c>
      <c r="NU36">
        <v>837</v>
      </c>
      <c r="NV36">
        <v>896</v>
      </c>
      <c r="NW36">
        <v>969</v>
      </c>
      <c r="NX36">
        <v>1026</v>
      </c>
      <c r="NY36">
        <v>1089</v>
      </c>
      <c r="NZ36">
        <v>1159</v>
      </c>
      <c r="OA36">
        <v>1226</v>
      </c>
      <c r="OB36">
        <v>1290</v>
      </c>
      <c r="OC36">
        <v>1363</v>
      </c>
      <c r="OD36">
        <v>1430</v>
      </c>
      <c r="OE36">
        <v>0</v>
      </c>
      <c r="OF36">
        <v>0</v>
      </c>
      <c r="OG36">
        <v>2066</v>
      </c>
      <c r="OH36">
        <v>2279</v>
      </c>
      <c r="OI36">
        <v>2515</v>
      </c>
      <c r="OJ36">
        <v>2748</v>
      </c>
      <c r="OK36">
        <v>2930</v>
      </c>
      <c r="OL36">
        <v>3144</v>
      </c>
      <c r="OM36">
        <v>3334</v>
      </c>
      <c r="ON36">
        <v>3529</v>
      </c>
      <c r="OO36">
        <v>3734</v>
      </c>
      <c r="OP36">
        <v>3905</v>
      </c>
      <c r="OQ36">
        <v>4066</v>
      </c>
      <c r="OR36">
        <v>4237</v>
      </c>
      <c r="OS36">
        <v>4391</v>
      </c>
      <c r="OT36">
        <v>4547</v>
      </c>
      <c r="OU36">
        <v>4679</v>
      </c>
      <c r="OV36">
        <v>4836</v>
      </c>
      <c r="OW36">
        <v>4999</v>
      </c>
      <c r="OX36">
        <v>5150</v>
      </c>
      <c r="OY36">
        <v>5273</v>
      </c>
      <c r="OZ36">
        <v>5378</v>
      </c>
      <c r="PA36">
        <v>5451</v>
      </c>
      <c r="PB36">
        <v>5510</v>
      </c>
      <c r="PC36">
        <v>5580</v>
      </c>
      <c r="PD36">
        <v>5661</v>
      </c>
      <c r="PE36">
        <v>5668</v>
      </c>
      <c r="PF36">
        <v>5754</v>
      </c>
      <c r="PG36">
        <v>0</v>
      </c>
      <c r="PH36">
        <v>0</v>
      </c>
      <c r="PI36">
        <v>0</v>
      </c>
      <c r="PJ36">
        <v>55</v>
      </c>
      <c r="PK36">
        <v>119</v>
      </c>
      <c r="PL36">
        <v>187</v>
      </c>
      <c r="PM36">
        <v>256</v>
      </c>
      <c r="PN36">
        <v>344</v>
      </c>
      <c r="PO36">
        <v>428</v>
      </c>
      <c r="PP36">
        <v>518</v>
      </c>
      <c r="PQ36">
        <v>618</v>
      </c>
      <c r="PR36">
        <v>711</v>
      </c>
      <c r="PS36">
        <v>802</v>
      </c>
      <c r="PT36">
        <v>902</v>
      </c>
      <c r="PU36">
        <v>1014</v>
      </c>
      <c r="PV36">
        <v>1122</v>
      </c>
      <c r="PW36">
        <v>1253</v>
      </c>
      <c r="PX36">
        <v>1380</v>
      </c>
      <c r="PY36">
        <v>1514</v>
      </c>
      <c r="PZ36">
        <v>1636</v>
      </c>
      <c r="QA36">
        <v>1781</v>
      </c>
      <c r="QB36">
        <v>1952</v>
      </c>
      <c r="QC36">
        <v>2120</v>
      </c>
      <c r="QD36">
        <v>2280</v>
      </c>
      <c r="QE36">
        <v>2440</v>
      </c>
      <c r="QF36">
        <v>2598</v>
      </c>
      <c r="QG36">
        <v>2766</v>
      </c>
      <c r="QH36">
        <v>2904</v>
      </c>
      <c r="QI36">
        <v>0</v>
      </c>
      <c r="QJ36">
        <v>0</v>
      </c>
      <c r="QK36">
        <v>7524</v>
      </c>
      <c r="QL36">
        <v>7879</v>
      </c>
      <c r="QM36">
        <v>8074</v>
      </c>
      <c r="QN36">
        <v>8154</v>
      </c>
      <c r="QO36">
        <v>8212</v>
      </c>
      <c r="QP36">
        <v>8219</v>
      </c>
      <c r="QQ36">
        <v>8243</v>
      </c>
      <c r="QR36">
        <v>8185</v>
      </c>
      <c r="QS36">
        <v>8150</v>
      </c>
      <c r="QT36">
        <v>8138</v>
      </c>
      <c r="QU36">
        <v>8101</v>
      </c>
      <c r="QV36">
        <v>8072</v>
      </c>
      <c r="QW36">
        <v>8102</v>
      </c>
      <c r="QX36">
        <v>8083</v>
      </c>
      <c r="QY36">
        <v>8102</v>
      </c>
      <c r="QZ36">
        <v>8058</v>
      </c>
      <c r="RA36">
        <v>8145</v>
      </c>
      <c r="RB36">
        <v>8098</v>
      </c>
      <c r="RC36">
        <v>8118</v>
      </c>
      <c r="RD36">
        <v>8116</v>
      </c>
      <c r="RE36">
        <v>8001</v>
      </c>
      <c r="RF36">
        <v>7919</v>
      </c>
      <c r="RG36">
        <v>7893</v>
      </c>
      <c r="RH36">
        <v>7859</v>
      </c>
      <c r="RI36">
        <v>7861</v>
      </c>
      <c r="RJ36">
        <v>7892</v>
      </c>
      <c r="RK36">
        <v>0</v>
      </c>
      <c r="RL36">
        <v>0</v>
      </c>
      <c r="RM36">
        <v>8435</v>
      </c>
      <c r="RN36">
        <v>8601</v>
      </c>
      <c r="RO36">
        <v>8789</v>
      </c>
      <c r="RP36">
        <v>8962</v>
      </c>
      <c r="RQ36">
        <v>9084</v>
      </c>
      <c r="RR36">
        <v>9222</v>
      </c>
      <c r="RS36">
        <v>9343</v>
      </c>
      <c r="RT36">
        <v>9493</v>
      </c>
      <c r="RU36">
        <v>9594</v>
      </c>
      <c r="RV36">
        <v>9682</v>
      </c>
      <c r="RW36">
        <v>9812</v>
      </c>
      <c r="RX36">
        <v>9937</v>
      </c>
      <c r="RY36">
        <v>10029</v>
      </c>
      <c r="RZ36">
        <v>10097</v>
      </c>
      <c r="SA36">
        <v>10164</v>
      </c>
      <c r="SB36">
        <v>10193</v>
      </c>
      <c r="SC36">
        <v>10232</v>
      </c>
      <c r="SD36">
        <v>10313</v>
      </c>
      <c r="SE36">
        <v>10297</v>
      </c>
      <c r="SF36">
        <v>10294</v>
      </c>
      <c r="SG36">
        <v>10382</v>
      </c>
      <c r="SH36">
        <v>10425</v>
      </c>
      <c r="SI36">
        <v>10382</v>
      </c>
      <c r="SJ36">
        <v>10431</v>
      </c>
      <c r="SK36">
        <v>10429</v>
      </c>
      <c r="SL36">
        <v>10432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1280000</v>
      </c>
      <c r="SU36">
        <v>1270000</v>
      </c>
      <c r="SV36">
        <v>1260000</v>
      </c>
      <c r="SW36">
        <v>1250000</v>
      </c>
      <c r="SX36">
        <v>1230000</v>
      </c>
      <c r="SY36">
        <v>1200000</v>
      </c>
      <c r="SZ36">
        <v>1170000</v>
      </c>
      <c r="TA36">
        <v>1160000</v>
      </c>
      <c r="TB36">
        <v>1130000</v>
      </c>
      <c r="TC36">
        <v>1100000</v>
      </c>
      <c r="TD36">
        <v>1070000</v>
      </c>
      <c r="TE36">
        <v>1040000</v>
      </c>
      <c r="TF36">
        <v>1010000</v>
      </c>
      <c r="TG36">
        <v>987397.54619999998</v>
      </c>
      <c r="TH36">
        <v>965156.78780000005</v>
      </c>
      <c r="TI36">
        <v>935885.19319999998</v>
      </c>
      <c r="TJ36">
        <v>911186.48910000001</v>
      </c>
      <c r="TK36">
        <v>884945.3395</v>
      </c>
      <c r="TL36">
        <v>857239.72979999997</v>
      </c>
      <c r="TM36">
        <v>837144.69590000005</v>
      </c>
      <c r="TN36">
        <v>813671.6827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494231.67540000001</v>
      </c>
      <c r="TW36">
        <v>528011.84199999995</v>
      </c>
      <c r="TX36">
        <v>553824.19519999996</v>
      </c>
      <c r="TY36">
        <v>578201.00509999995</v>
      </c>
      <c r="TZ36">
        <v>613212.74769999995</v>
      </c>
      <c r="UA36">
        <v>634750.48840000003</v>
      </c>
      <c r="UB36">
        <v>658291.24789999996</v>
      </c>
      <c r="UC36">
        <v>668689.51890000002</v>
      </c>
      <c r="UD36">
        <v>682597.41339999996</v>
      </c>
      <c r="UE36">
        <v>689941.95680000004</v>
      </c>
      <c r="UF36">
        <v>704461.24280000001</v>
      </c>
      <c r="UG36">
        <v>698200.25219999999</v>
      </c>
      <c r="UH36">
        <v>697836.4044</v>
      </c>
      <c r="UI36">
        <v>688646.13659999997</v>
      </c>
      <c r="UJ36">
        <v>681076.75320000004</v>
      </c>
      <c r="UK36">
        <v>678069.14469999995</v>
      </c>
      <c r="UL36">
        <v>670618.02850000001</v>
      </c>
      <c r="UM36">
        <v>659102.49800000002</v>
      </c>
      <c r="UN36">
        <v>651001.005</v>
      </c>
      <c r="UO36">
        <v>636702.53119999997</v>
      </c>
      <c r="UP36">
        <v>625338.41819999996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334079.24400000001</v>
      </c>
      <c r="UY36">
        <v>358235.96659999999</v>
      </c>
      <c r="UZ36">
        <v>399502.19309999997</v>
      </c>
      <c r="VA36">
        <v>447186.92090000003</v>
      </c>
      <c r="VB36">
        <v>474034.08500000002</v>
      </c>
      <c r="VC36">
        <v>503239.16110000003</v>
      </c>
      <c r="VD36">
        <v>540780.61040000001</v>
      </c>
      <c r="VE36">
        <v>581789.68850000005</v>
      </c>
      <c r="VF36">
        <v>621919.22320000001</v>
      </c>
      <c r="VG36">
        <v>638199.03079999995</v>
      </c>
      <c r="VH36">
        <v>645582.41590000002</v>
      </c>
      <c r="VI36">
        <v>691618.25600000005</v>
      </c>
      <c r="VJ36">
        <v>737921.98640000005</v>
      </c>
      <c r="VK36">
        <v>762266.99459999998</v>
      </c>
      <c r="VL36">
        <v>777974.83400000003</v>
      </c>
      <c r="VM36">
        <v>777718.79489999998</v>
      </c>
      <c r="VN36">
        <v>786139.49860000005</v>
      </c>
      <c r="VO36">
        <v>788884.75719999999</v>
      </c>
      <c r="VP36">
        <v>784945.38580000005</v>
      </c>
      <c r="VQ36">
        <v>797627.8101</v>
      </c>
      <c r="VR36">
        <v>792340.93590000004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391326.16570000001</v>
      </c>
      <c r="WA36">
        <v>316606.9301</v>
      </c>
      <c r="WB36">
        <v>368862.44290000002</v>
      </c>
      <c r="WC36">
        <v>537178.3149</v>
      </c>
      <c r="WD36">
        <v>695376.45940000005</v>
      </c>
      <c r="WE36">
        <v>450081.85070000001</v>
      </c>
      <c r="WF36">
        <v>436972.67060000001</v>
      </c>
      <c r="WG36">
        <v>689398.63080000004</v>
      </c>
      <c r="WH36">
        <v>772291.22199999995</v>
      </c>
      <c r="WI36">
        <v>749797.30290000001</v>
      </c>
      <c r="WJ36">
        <v>970611.39540000004</v>
      </c>
      <c r="WK36">
        <v>1080000</v>
      </c>
      <c r="WL36">
        <v>1050000</v>
      </c>
      <c r="WM36">
        <v>666185.19220000005</v>
      </c>
      <c r="WN36">
        <v>1030000</v>
      </c>
      <c r="WO36">
        <v>1170000</v>
      </c>
      <c r="WP36">
        <v>934802.52740000002</v>
      </c>
      <c r="WQ36">
        <v>670816.50340000005</v>
      </c>
      <c r="WR36">
        <v>919451.51809999999</v>
      </c>
      <c r="WS36">
        <v>892671.37679999997</v>
      </c>
      <c r="WT36">
        <v>1120000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26000000</v>
      </c>
      <c r="ZG36">
        <v>25900000</v>
      </c>
      <c r="ZH36">
        <v>25600000</v>
      </c>
      <c r="ZI36">
        <v>25000000</v>
      </c>
      <c r="ZJ36">
        <v>24800000</v>
      </c>
      <c r="ZK36">
        <v>24600000</v>
      </c>
      <c r="ZL36">
        <v>24200000</v>
      </c>
      <c r="ZM36">
        <v>23700000</v>
      </c>
      <c r="ZN36">
        <v>23000000</v>
      </c>
      <c r="ZO36">
        <v>22400000</v>
      </c>
      <c r="ZP36">
        <v>21700000</v>
      </c>
      <c r="ZQ36">
        <v>21100000</v>
      </c>
      <c r="ZR36">
        <v>20400000</v>
      </c>
      <c r="ZS36">
        <v>19600000</v>
      </c>
      <c r="ZT36">
        <v>18900000</v>
      </c>
      <c r="ZU36">
        <v>18200000</v>
      </c>
      <c r="ZV36">
        <v>17600000</v>
      </c>
      <c r="ZW36">
        <v>16900000</v>
      </c>
      <c r="ZX36">
        <v>16300000</v>
      </c>
      <c r="ZY36">
        <v>15600000</v>
      </c>
      <c r="ZZ36">
        <v>14900000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40900000</v>
      </c>
      <c r="ABK36">
        <v>42100000</v>
      </c>
      <c r="ABL36">
        <v>43200000</v>
      </c>
      <c r="ABM36">
        <v>44400000</v>
      </c>
      <c r="ABN36">
        <v>45100000</v>
      </c>
      <c r="ABO36">
        <v>45600000</v>
      </c>
      <c r="ABP36">
        <v>46100000</v>
      </c>
      <c r="ABQ36">
        <v>46400000</v>
      </c>
      <c r="ABR36">
        <v>46700000</v>
      </c>
      <c r="ABS36">
        <v>46600000</v>
      </c>
      <c r="ABT36">
        <v>46800000</v>
      </c>
      <c r="ABU36">
        <v>46900000</v>
      </c>
      <c r="ABV36">
        <v>46900000</v>
      </c>
      <c r="ABW36">
        <v>46700000</v>
      </c>
      <c r="ABX36">
        <v>46200000</v>
      </c>
      <c r="ABY36">
        <v>45500000</v>
      </c>
      <c r="ABZ36">
        <v>44600000</v>
      </c>
      <c r="ACA36">
        <v>43900000</v>
      </c>
      <c r="ACB36">
        <v>43200000</v>
      </c>
      <c r="ACC36">
        <v>42000000</v>
      </c>
      <c r="ACD36">
        <v>41400000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3540000</v>
      </c>
      <c r="ADO36">
        <v>3450000</v>
      </c>
      <c r="ADP36">
        <v>3320000</v>
      </c>
      <c r="ADQ36">
        <v>3210000</v>
      </c>
      <c r="ADR36">
        <v>3110000</v>
      </c>
      <c r="ADS36">
        <v>3010000</v>
      </c>
      <c r="ADT36">
        <v>2910000</v>
      </c>
      <c r="ADU36">
        <v>2840000</v>
      </c>
      <c r="ADV36">
        <v>2750000</v>
      </c>
      <c r="ADW36">
        <v>2670000</v>
      </c>
      <c r="ADX36">
        <v>2580000</v>
      </c>
      <c r="ADY36">
        <v>2530000</v>
      </c>
      <c r="ADZ36">
        <v>2450000</v>
      </c>
      <c r="AEA36">
        <v>2380000</v>
      </c>
      <c r="AEB36">
        <v>2310000</v>
      </c>
      <c r="AEC36">
        <v>2210000</v>
      </c>
      <c r="AED36">
        <v>2130000</v>
      </c>
      <c r="AEE36">
        <v>2060000</v>
      </c>
      <c r="AEF36">
        <v>1990000</v>
      </c>
      <c r="AEG36">
        <v>1930000</v>
      </c>
      <c r="AEH36">
        <v>1880000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9870000</v>
      </c>
      <c r="AEQ36">
        <v>9710000</v>
      </c>
      <c r="AER36">
        <v>9580000</v>
      </c>
      <c r="AES36">
        <v>9400000</v>
      </c>
      <c r="AET36">
        <v>9210000</v>
      </c>
      <c r="AEU36">
        <v>9060000</v>
      </c>
      <c r="AEV36">
        <v>8910000</v>
      </c>
      <c r="AEW36">
        <v>8730000</v>
      </c>
      <c r="AEX36">
        <v>8530000</v>
      </c>
      <c r="AEY36">
        <v>8340000</v>
      </c>
      <c r="AEZ36">
        <v>8120000</v>
      </c>
      <c r="AFA36">
        <v>7910000</v>
      </c>
      <c r="AFB36">
        <v>7740000</v>
      </c>
      <c r="AFC36">
        <v>7500000</v>
      </c>
      <c r="AFD36">
        <v>7280000</v>
      </c>
      <c r="AFE36">
        <v>7130000</v>
      </c>
      <c r="AFF36">
        <v>6950000</v>
      </c>
      <c r="AFG36">
        <v>6720000</v>
      </c>
      <c r="AFH36">
        <v>6560000</v>
      </c>
      <c r="AFI36">
        <v>6370000</v>
      </c>
      <c r="AFJ36">
        <v>6180000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325.29305149999999</v>
      </c>
      <c r="AGU36">
        <v>347.52645740000003</v>
      </c>
      <c r="AGV36">
        <v>364.51561359999999</v>
      </c>
      <c r="AGW36">
        <v>380.55992500000002</v>
      </c>
      <c r="AGX36">
        <v>403.60392869999998</v>
      </c>
      <c r="AGY36">
        <v>417.77962350000001</v>
      </c>
      <c r="AGZ36">
        <v>433.27366380000001</v>
      </c>
      <c r="AHA36">
        <v>440.11759039999998</v>
      </c>
      <c r="AHB36">
        <v>449.2714785</v>
      </c>
      <c r="AHC36">
        <v>454.10550480000001</v>
      </c>
      <c r="AHD36">
        <v>463.6617981</v>
      </c>
      <c r="AHE36">
        <v>459.54094379999998</v>
      </c>
      <c r="AHF36">
        <v>459.30146669999999</v>
      </c>
      <c r="AHG36">
        <v>453.25262279999998</v>
      </c>
      <c r="AHH36">
        <v>448.27061149999997</v>
      </c>
      <c r="AHI36">
        <v>446.29106580000001</v>
      </c>
      <c r="AHJ36">
        <v>441.38689549999998</v>
      </c>
      <c r="AHK36">
        <v>433.80761189999998</v>
      </c>
      <c r="AHL36">
        <v>428.47537690000001</v>
      </c>
      <c r="AHM36">
        <v>419.06441769999998</v>
      </c>
      <c r="AHN36">
        <v>411.58479390000002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26.153262900000001</v>
      </c>
      <c r="AHW36">
        <v>28.044362469999999</v>
      </c>
      <c r="AHX36">
        <v>31.274872869999999</v>
      </c>
      <c r="AHY36">
        <v>35.007853130000001</v>
      </c>
      <c r="AHZ36">
        <v>37.10957286</v>
      </c>
      <c r="AIA36">
        <v>39.395880820000002</v>
      </c>
      <c r="AIB36">
        <v>42.334798489999997</v>
      </c>
      <c r="AIC36">
        <v>45.545178120000003</v>
      </c>
      <c r="AID36">
        <v>48.686703039999998</v>
      </c>
      <c r="AIE36">
        <v>49.961161410000003</v>
      </c>
      <c r="AIF36">
        <v>50.539166819999998</v>
      </c>
      <c r="AIG36">
        <v>54.143064549999998</v>
      </c>
      <c r="AIH36">
        <v>57.767933960000001</v>
      </c>
      <c r="AII36">
        <v>59.673773410000003</v>
      </c>
      <c r="AIJ36">
        <v>60.903455460000004</v>
      </c>
      <c r="AIK36">
        <v>60.883411539999997</v>
      </c>
      <c r="AIL36">
        <v>61.542623040000002</v>
      </c>
      <c r="AIM36">
        <v>61.757534540000002</v>
      </c>
      <c r="AIN36">
        <v>61.449142379999998</v>
      </c>
      <c r="AIO36">
        <v>62.441981009999999</v>
      </c>
      <c r="AIP36">
        <v>62.028100139999999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2.0331233179999999</v>
      </c>
      <c r="AIY36">
        <v>1.6449217780000001</v>
      </c>
      <c r="AIZ36">
        <v>1.9164137219999999</v>
      </c>
      <c r="AJA36">
        <v>2.7908937699999998</v>
      </c>
      <c r="AJB36">
        <v>3.6128074699999999</v>
      </c>
      <c r="AJC36">
        <v>2.3383867120000001</v>
      </c>
      <c r="AJD36">
        <v>2.2702783609999999</v>
      </c>
      <c r="AJE36">
        <v>3.5817498410000002</v>
      </c>
      <c r="AJF36">
        <v>4.0124158039999998</v>
      </c>
      <c r="AJG36">
        <v>3.8955493240000001</v>
      </c>
      <c r="AJH36">
        <v>5.0427822969999996</v>
      </c>
      <c r="AJI36">
        <v>5.6302909139999997</v>
      </c>
      <c r="AJJ36">
        <v>5.4663018579999996</v>
      </c>
      <c r="AJK36">
        <v>3.4611451190000002</v>
      </c>
      <c r="AJL36">
        <v>5.3765361079999998</v>
      </c>
      <c r="AJM36">
        <v>6.08992763</v>
      </c>
      <c r="AJN36">
        <v>4.8567384010000003</v>
      </c>
      <c r="AJO36">
        <v>3.4852069569999999</v>
      </c>
      <c r="AJP36">
        <v>4.776982694</v>
      </c>
      <c r="AJQ36">
        <v>4.6378472759999996</v>
      </c>
      <c r="AJR36">
        <v>5.8160706129999999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182.27994219999999</v>
      </c>
      <c r="AKA36">
        <v>266.54073799999998</v>
      </c>
      <c r="AKB36">
        <v>232.74039429999999</v>
      </c>
      <c r="AKC36">
        <v>196.7457828</v>
      </c>
      <c r="AKD36">
        <v>212.2893363</v>
      </c>
      <c r="AKE36">
        <v>311.08999649999998</v>
      </c>
      <c r="AKF36">
        <v>326.06662</v>
      </c>
      <c r="AKG36">
        <v>222.70422490000001</v>
      </c>
      <c r="AKH36">
        <v>378.46057960000002</v>
      </c>
      <c r="AKI36">
        <v>379.94116050000002</v>
      </c>
      <c r="AKJ36">
        <v>363.16826400000002</v>
      </c>
      <c r="AKK36">
        <v>321.21718879999997</v>
      </c>
      <c r="AKL36">
        <v>267.86302769999998</v>
      </c>
      <c r="AKM36">
        <v>502.59292260000001</v>
      </c>
      <c r="AKN36">
        <v>298.6583468</v>
      </c>
      <c r="AKO36">
        <v>336.87879950000001</v>
      </c>
      <c r="AKP36">
        <v>440.56275119999998</v>
      </c>
      <c r="AKQ36">
        <v>372.79806259999998</v>
      </c>
      <c r="AKR36">
        <v>401.20410229999999</v>
      </c>
      <c r="AKS36">
        <v>237.67307299999999</v>
      </c>
      <c r="AKT36">
        <v>358.6096483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108.3883372</v>
      </c>
      <c r="AME36">
        <v>108.0091424</v>
      </c>
      <c r="AMF36">
        <v>106.68204540000001</v>
      </c>
      <c r="AMG36">
        <v>104.36637829999999</v>
      </c>
      <c r="AMH36">
        <v>103.57302780000001</v>
      </c>
      <c r="AMI36">
        <v>102.62256379999999</v>
      </c>
      <c r="AMJ36">
        <v>101.13809070000001</v>
      </c>
      <c r="AMK36">
        <v>99.057928270000005</v>
      </c>
      <c r="AML36">
        <v>95.910122340000001</v>
      </c>
      <c r="AMM36">
        <v>93.473587690000002</v>
      </c>
      <c r="AMN36">
        <v>90.404488959999995</v>
      </c>
      <c r="AMO36">
        <v>87.915551160000007</v>
      </c>
      <c r="AMP36">
        <v>85.261568990000001</v>
      </c>
      <c r="AMQ36">
        <v>81.781440219999993</v>
      </c>
      <c r="AMR36">
        <v>78.739627249999998</v>
      </c>
      <c r="AMS36">
        <v>76.104580870000007</v>
      </c>
      <c r="AMT36">
        <v>73.265990220000006</v>
      </c>
      <c r="AMU36">
        <v>70.60870371</v>
      </c>
      <c r="AMV36">
        <v>68.044056389999994</v>
      </c>
      <c r="AMW36">
        <v>65.227401360000002</v>
      </c>
      <c r="AMX36">
        <v>62.332900199999997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227.79405299999999</v>
      </c>
      <c r="ANG36">
        <v>346.08354969999999</v>
      </c>
      <c r="ANH36">
        <v>379.12566980000003</v>
      </c>
      <c r="ANI36">
        <v>289.2431972</v>
      </c>
      <c r="ANJ36">
        <v>340.52213510000001</v>
      </c>
      <c r="ANK36">
        <v>234.98959690000001</v>
      </c>
      <c r="ANL36">
        <v>259.98740550000002</v>
      </c>
      <c r="ANM36">
        <v>264.323759</v>
      </c>
      <c r="ANN36">
        <v>308.49117100000001</v>
      </c>
      <c r="ANO36">
        <v>339.68865219999998</v>
      </c>
      <c r="ANP36">
        <v>327.1010933</v>
      </c>
      <c r="ANQ36">
        <v>224.443196</v>
      </c>
      <c r="ANR36">
        <v>257.2967056</v>
      </c>
      <c r="ANS36">
        <v>305.52955969999999</v>
      </c>
      <c r="ANT36">
        <v>231.07453889999999</v>
      </c>
      <c r="ANU36">
        <v>251.7554896</v>
      </c>
      <c r="ANV36">
        <v>260.7470318</v>
      </c>
      <c r="ANW36">
        <v>208.16367589999999</v>
      </c>
      <c r="ANX36">
        <v>229.5622865</v>
      </c>
      <c r="ANY36">
        <v>244.5976034</v>
      </c>
      <c r="ANZ36">
        <v>209.10361109999999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106.6405312</v>
      </c>
      <c r="AOI36">
        <v>109.791352</v>
      </c>
      <c r="AOJ36">
        <v>112.82802119999999</v>
      </c>
      <c r="AOK36">
        <v>115.9050616</v>
      </c>
      <c r="AOL36">
        <v>117.6825044</v>
      </c>
      <c r="AOM36">
        <v>118.96549419999999</v>
      </c>
      <c r="AON36">
        <v>120.35797669999999</v>
      </c>
      <c r="AOO36">
        <v>121.0995771</v>
      </c>
      <c r="AOP36">
        <v>121.7494251</v>
      </c>
      <c r="AOQ36">
        <v>121.6347832</v>
      </c>
      <c r="AOR36">
        <v>122.05450329999999</v>
      </c>
      <c r="AOS36">
        <v>122.4936082</v>
      </c>
      <c r="AOT36">
        <v>122.5181118</v>
      </c>
      <c r="AOU36">
        <v>121.7905559</v>
      </c>
      <c r="AOV36">
        <v>120.59780809999999</v>
      </c>
      <c r="AOW36">
        <v>118.6745446</v>
      </c>
      <c r="AOX36">
        <v>116.4650898</v>
      </c>
      <c r="AOY36">
        <v>114.50940060000001</v>
      </c>
      <c r="AOZ36">
        <v>112.787994</v>
      </c>
      <c r="APA36">
        <v>109.6383105</v>
      </c>
      <c r="APB36">
        <v>108.0600405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811.720733</v>
      </c>
      <c r="APK36">
        <v>919.26722849999999</v>
      </c>
      <c r="APL36">
        <v>914.67209100000002</v>
      </c>
      <c r="APM36">
        <v>957.08951720000005</v>
      </c>
      <c r="APN36">
        <v>902.47448929999996</v>
      </c>
      <c r="APO36">
        <v>870.42358660000002</v>
      </c>
      <c r="APP36">
        <v>908.18713720000005</v>
      </c>
      <c r="APQ36">
        <v>1012.802723</v>
      </c>
      <c r="APR36">
        <v>940.24217610000005</v>
      </c>
      <c r="APS36">
        <v>994.55833329999996</v>
      </c>
      <c r="APT36">
        <v>1023.16676</v>
      </c>
      <c r="APU36">
        <v>1010.949266</v>
      </c>
      <c r="APV36">
        <v>903.81593009999995</v>
      </c>
      <c r="APW36">
        <v>976.07273940000005</v>
      </c>
      <c r="APX36">
        <v>1166.623949</v>
      </c>
      <c r="APY36">
        <v>1095.3113060000001</v>
      </c>
      <c r="APZ36">
        <v>1020.156574</v>
      </c>
      <c r="AQA36">
        <v>935.77718960000004</v>
      </c>
      <c r="AQB36">
        <v>871.20207830000004</v>
      </c>
      <c r="AQC36">
        <v>911.07447330000002</v>
      </c>
      <c r="AQD36">
        <v>749.15679929999999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103.3434345</v>
      </c>
      <c r="ARO36">
        <v>101.6498862</v>
      </c>
      <c r="ARP36">
        <v>100.2736455</v>
      </c>
      <c r="ARQ36">
        <v>98.388833770000005</v>
      </c>
      <c r="ARR36">
        <v>96.399315970000004</v>
      </c>
      <c r="ARS36">
        <v>94.848220830000002</v>
      </c>
      <c r="ART36">
        <v>93.258776690000005</v>
      </c>
      <c r="ARU36">
        <v>91.380773770000005</v>
      </c>
      <c r="ARV36">
        <v>89.320743899999997</v>
      </c>
      <c r="ARW36">
        <v>87.294605529999998</v>
      </c>
      <c r="ARX36">
        <v>84.993859360000002</v>
      </c>
      <c r="ARY36">
        <v>82.83403792</v>
      </c>
      <c r="ARZ36">
        <v>81.058039230000006</v>
      </c>
      <c r="ASA36">
        <v>78.575031600000003</v>
      </c>
      <c r="ASB36">
        <v>76.264212619999995</v>
      </c>
      <c r="ASC36">
        <v>74.675893340000002</v>
      </c>
      <c r="ASD36">
        <v>72.801150250000006</v>
      </c>
      <c r="ASE36">
        <v>70.389191580000002</v>
      </c>
      <c r="ASF36">
        <v>68.661561120000002</v>
      </c>
      <c r="ASG36">
        <v>66.648928359999999</v>
      </c>
      <c r="ASH36">
        <v>64.726311219999999</v>
      </c>
    </row>
    <row r="37" spans="3:1178" x14ac:dyDescent="0.25">
      <c r="C37">
        <v>0</v>
      </c>
      <c r="D37">
        <v>0</v>
      </c>
      <c r="E37">
        <v>0</v>
      </c>
      <c r="F37">
        <v>229</v>
      </c>
      <c r="G37">
        <v>286</v>
      </c>
      <c r="H37">
        <v>252</v>
      </c>
      <c r="I37">
        <v>285</v>
      </c>
      <c r="J37">
        <v>264</v>
      </c>
      <c r="K37">
        <v>279</v>
      </c>
      <c r="L37">
        <v>251</v>
      </c>
      <c r="M37">
        <v>258</v>
      </c>
      <c r="N37">
        <v>266</v>
      </c>
      <c r="O37">
        <v>282</v>
      </c>
      <c r="P37">
        <v>273</v>
      </c>
      <c r="Q37">
        <v>247</v>
      </c>
      <c r="R37">
        <v>245</v>
      </c>
      <c r="S37">
        <v>281</v>
      </c>
      <c r="T37">
        <v>257</v>
      </c>
      <c r="U37">
        <v>251</v>
      </c>
      <c r="V37">
        <v>271</v>
      </c>
      <c r="W37">
        <v>255</v>
      </c>
      <c r="X37">
        <v>244</v>
      </c>
      <c r="Y37">
        <v>258</v>
      </c>
      <c r="Z37">
        <v>266</v>
      </c>
      <c r="AA37">
        <v>283</v>
      </c>
      <c r="AB37">
        <v>267</v>
      </c>
      <c r="AC37">
        <v>218</v>
      </c>
      <c r="AD37">
        <v>272</v>
      </c>
      <c r="AE37">
        <v>0</v>
      </c>
      <c r="AF37">
        <v>0</v>
      </c>
      <c r="AG37">
        <v>0</v>
      </c>
      <c r="AH37">
        <v>66</v>
      </c>
      <c r="AI37">
        <v>74</v>
      </c>
      <c r="AJ37">
        <v>82</v>
      </c>
      <c r="AK37">
        <v>84</v>
      </c>
      <c r="AL37">
        <v>85</v>
      </c>
      <c r="AM37">
        <v>92</v>
      </c>
      <c r="AN37">
        <v>98</v>
      </c>
      <c r="AO37">
        <v>85</v>
      </c>
      <c r="AP37">
        <v>104</v>
      </c>
      <c r="AQ37">
        <v>96</v>
      </c>
      <c r="AR37">
        <v>100</v>
      </c>
      <c r="AS37">
        <v>105</v>
      </c>
      <c r="AT37">
        <v>102</v>
      </c>
      <c r="AU37">
        <v>101</v>
      </c>
      <c r="AV37">
        <v>124</v>
      </c>
      <c r="AW37">
        <v>108</v>
      </c>
      <c r="AX37">
        <v>147</v>
      </c>
      <c r="AY37">
        <v>142</v>
      </c>
      <c r="AZ37">
        <v>158</v>
      </c>
      <c r="BA37">
        <v>151</v>
      </c>
      <c r="BB37">
        <v>143</v>
      </c>
      <c r="BC37">
        <v>145</v>
      </c>
      <c r="BD37">
        <v>156</v>
      </c>
      <c r="BE37">
        <v>161</v>
      </c>
      <c r="BF37">
        <v>169</v>
      </c>
      <c r="BG37">
        <v>0</v>
      </c>
      <c r="BH37">
        <v>0</v>
      </c>
      <c r="BI37">
        <v>0</v>
      </c>
      <c r="BJ37">
        <v>130</v>
      </c>
      <c r="BK37">
        <v>119</v>
      </c>
      <c r="BL37">
        <v>109</v>
      </c>
      <c r="BM37">
        <v>103</v>
      </c>
      <c r="BN37">
        <v>117</v>
      </c>
      <c r="BO37">
        <v>103</v>
      </c>
      <c r="BP37">
        <v>122</v>
      </c>
      <c r="BQ37">
        <v>116</v>
      </c>
      <c r="BR37">
        <v>145</v>
      </c>
      <c r="BS37">
        <v>121</v>
      </c>
      <c r="BT37">
        <v>101</v>
      </c>
      <c r="BU37">
        <v>133</v>
      </c>
      <c r="BV37">
        <v>110</v>
      </c>
      <c r="BW37">
        <v>120</v>
      </c>
      <c r="BX37">
        <v>113</v>
      </c>
      <c r="BY37">
        <v>126</v>
      </c>
      <c r="BZ37">
        <v>122</v>
      </c>
      <c r="CA37">
        <v>129</v>
      </c>
      <c r="CB37">
        <v>118</v>
      </c>
      <c r="CC37">
        <v>125</v>
      </c>
      <c r="CD37">
        <v>119</v>
      </c>
      <c r="CE37">
        <v>131</v>
      </c>
      <c r="CF37">
        <v>122</v>
      </c>
      <c r="CG37">
        <v>113</v>
      </c>
      <c r="CH37">
        <v>106</v>
      </c>
      <c r="CI37">
        <v>0</v>
      </c>
      <c r="CJ37">
        <v>0</v>
      </c>
      <c r="CK37">
        <v>0</v>
      </c>
      <c r="CL37">
        <v>29</v>
      </c>
      <c r="CM37">
        <v>31</v>
      </c>
      <c r="CN37">
        <v>31</v>
      </c>
      <c r="CO37">
        <v>42</v>
      </c>
      <c r="CP37">
        <v>33</v>
      </c>
      <c r="CQ37">
        <v>46</v>
      </c>
      <c r="CR37">
        <v>30</v>
      </c>
      <c r="CS37">
        <v>37</v>
      </c>
      <c r="CT37">
        <v>32</v>
      </c>
      <c r="CU37">
        <v>38</v>
      </c>
      <c r="CV37">
        <v>43</v>
      </c>
      <c r="CW37">
        <v>25</v>
      </c>
      <c r="CX37">
        <v>38</v>
      </c>
      <c r="CY37">
        <v>31</v>
      </c>
      <c r="CZ37">
        <v>29</v>
      </c>
      <c r="DA37">
        <v>35</v>
      </c>
      <c r="DB37">
        <v>49</v>
      </c>
      <c r="DC37">
        <v>35</v>
      </c>
      <c r="DD37">
        <v>34</v>
      </c>
      <c r="DE37">
        <v>34</v>
      </c>
      <c r="DF37">
        <v>41</v>
      </c>
      <c r="DG37">
        <v>31</v>
      </c>
      <c r="DH37">
        <v>32</v>
      </c>
      <c r="DI37">
        <v>37</v>
      </c>
      <c r="DJ37">
        <v>38</v>
      </c>
      <c r="DK37">
        <v>0</v>
      </c>
      <c r="DL37">
        <v>0</v>
      </c>
      <c r="DM37">
        <v>0</v>
      </c>
      <c r="DN37">
        <v>1</v>
      </c>
      <c r="DO37">
        <v>2</v>
      </c>
      <c r="DP37">
        <v>1</v>
      </c>
      <c r="DQ37">
        <v>2</v>
      </c>
      <c r="DR37">
        <v>2</v>
      </c>
      <c r="DS37">
        <v>2</v>
      </c>
      <c r="DT37">
        <v>2</v>
      </c>
      <c r="DU37">
        <v>1</v>
      </c>
      <c r="DV37">
        <v>5</v>
      </c>
      <c r="DW37">
        <v>3</v>
      </c>
      <c r="DX37">
        <v>5</v>
      </c>
      <c r="DY37">
        <v>2</v>
      </c>
      <c r="DZ37">
        <v>2</v>
      </c>
      <c r="EA37">
        <v>2</v>
      </c>
      <c r="EB37">
        <v>2</v>
      </c>
      <c r="EC37">
        <v>4</v>
      </c>
      <c r="ED37">
        <v>6</v>
      </c>
      <c r="EE37">
        <v>5</v>
      </c>
      <c r="EF37">
        <v>3</v>
      </c>
      <c r="EG37">
        <v>5</v>
      </c>
      <c r="EH37">
        <v>4</v>
      </c>
      <c r="EI37">
        <v>2</v>
      </c>
      <c r="EJ37">
        <v>4</v>
      </c>
      <c r="EK37">
        <v>8</v>
      </c>
      <c r="EL37">
        <v>3</v>
      </c>
      <c r="EM37">
        <v>0</v>
      </c>
      <c r="EN37">
        <v>0</v>
      </c>
      <c r="EO37">
        <v>0</v>
      </c>
      <c r="EP37">
        <v>15</v>
      </c>
      <c r="EQ37">
        <v>5</v>
      </c>
      <c r="ER37">
        <v>10</v>
      </c>
      <c r="ES37">
        <v>20</v>
      </c>
      <c r="ET37">
        <v>0</v>
      </c>
      <c r="EU37">
        <v>10</v>
      </c>
      <c r="EV37">
        <v>10</v>
      </c>
      <c r="EW37">
        <v>20</v>
      </c>
      <c r="EX37">
        <v>10</v>
      </c>
      <c r="EY37">
        <v>5</v>
      </c>
      <c r="EZ37">
        <v>20</v>
      </c>
      <c r="FA37">
        <v>10</v>
      </c>
      <c r="FB37">
        <v>20</v>
      </c>
      <c r="FC37">
        <v>15</v>
      </c>
      <c r="FD37">
        <v>10</v>
      </c>
      <c r="FE37">
        <v>20</v>
      </c>
      <c r="FF37">
        <v>15</v>
      </c>
      <c r="FG37">
        <v>10</v>
      </c>
      <c r="FH37">
        <v>20</v>
      </c>
      <c r="FI37">
        <v>25</v>
      </c>
      <c r="FJ37">
        <v>35</v>
      </c>
      <c r="FK37">
        <v>20</v>
      </c>
      <c r="FL37">
        <v>5</v>
      </c>
      <c r="FM37">
        <v>30</v>
      </c>
      <c r="FN37">
        <v>15</v>
      </c>
      <c r="FO37">
        <v>0</v>
      </c>
      <c r="FP37">
        <v>0</v>
      </c>
      <c r="FQ37">
        <v>6308</v>
      </c>
      <c r="FR37">
        <v>6751</v>
      </c>
      <c r="FS37">
        <v>7154</v>
      </c>
      <c r="FT37">
        <v>7419</v>
      </c>
      <c r="FU37">
        <v>7671</v>
      </c>
      <c r="FV37">
        <v>7908</v>
      </c>
      <c r="FW37">
        <v>8076</v>
      </c>
      <c r="FX37">
        <v>8280</v>
      </c>
      <c r="FY37">
        <v>8424</v>
      </c>
      <c r="FZ37">
        <v>8551</v>
      </c>
      <c r="GA37">
        <v>8624</v>
      </c>
      <c r="GB37">
        <v>8756</v>
      </c>
      <c r="GC37">
        <v>8859</v>
      </c>
      <c r="GD37">
        <v>8898</v>
      </c>
      <c r="GE37">
        <v>8928</v>
      </c>
      <c r="GF37">
        <v>8919</v>
      </c>
      <c r="GG37">
        <v>9039</v>
      </c>
      <c r="GH37">
        <v>9118</v>
      </c>
      <c r="GI37">
        <v>9111</v>
      </c>
      <c r="GJ37">
        <v>9097</v>
      </c>
      <c r="GK37">
        <v>9110</v>
      </c>
      <c r="GL37">
        <v>9130</v>
      </c>
      <c r="GM37">
        <v>9101</v>
      </c>
      <c r="GN37">
        <v>9099</v>
      </c>
      <c r="GO37">
        <v>9055</v>
      </c>
      <c r="GP37">
        <v>9050</v>
      </c>
      <c r="GQ37">
        <v>0</v>
      </c>
      <c r="GR37">
        <v>0</v>
      </c>
      <c r="GS37">
        <v>763</v>
      </c>
      <c r="GT37">
        <v>913</v>
      </c>
      <c r="GU37">
        <v>1080</v>
      </c>
      <c r="GV37">
        <v>1234</v>
      </c>
      <c r="GW37">
        <v>1431</v>
      </c>
      <c r="GX37">
        <v>1569</v>
      </c>
      <c r="GY37">
        <v>1756</v>
      </c>
      <c r="GZ37">
        <v>1897</v>
      </c>
      <c r="HA37">
        <v>2036</v>
      </c>
      <c r="HB37">
        <v>2163</v>
      </c>
      <c r="HC37">
        <v>2293</v>
      </c>
      <c r="HD37">
        <v>2398</v>
      </c>
      <c r="HE37">
        <v>2494</v>
      </c>
      <c r="HF37">
        <v>2619</v>
      </c>
      <c r="HG37">
        <v>2734</v>
      </c>
      <c r="HH37">
        <v>2837</v>
      </c>
      <c r="HI37">
        <v>2891</v>
      </c>
      <c r="HJ37">
        <v>2966</v>
      </c>
      <c r="HK37">
        <v>3095</v>
      </c>
      <c r="HL37">
        <v>3181</v>
      </c>
      <c r="HM37">
        <v>3255</v>
      </c>
      <c r="HN37">
        <v>3333</v>
      </c>
      <c r="HO37">
        <v>3422</v>
      </c>
      <c r="HP37">
        <v>3445</v>
      </c>
      <c r="HQ37">
        <v>3550</v>
      </c>
      <c r="HR37">
        <v>3593</v>
      </c>
      <c r="HS37">
        <v>0</v>
      </c>
      <c r="HT37">
        <v>0</v>
      </c>
      <c r="HU37">
        <v>74</v>
      </c>
      <c r="HV37">
        <v>84</v>
      </c>
      <c r="HW37">
        <v>93</v>
      </c>
      <c r="HX37">
        <v>112</v>
      </c>
      <c r="HY37">
        <v>131</v>
      </c>
      <c r="HZ37">
        <v>158</v>
      </c>
      <c r="IA37">
        <v>174</v>
      </c>
      <c r="IB37">
        <v>188</v>
      </c>
      <c r="IC37">
        <v>204</v>
      </c>
      <c r="ID37">
        <v>234</v>
      </c>
      <c r="IE37">
        <v>253</v>
      </c>
      <c r="IF37">
        <v>276</v>
      </c>
      <c r="IG37">
        <v>296</v>
      </c>
      <c r="IH37">
        <v>326</v>
      </c>
      <c r="II37">
        <v>351</v>
      </c>
      <c r="IJ37">
        <v>387</v>
      </c>
      <c r="IK37">
        <v>404</v>
      </c>
      <c r="IL37">
        <v>415</v>
      </c>
      <c r="IM37">
        <v>434</v>
      </c>
      <c r="IN37">
        <v>461</v>
      </c>
      <c r="IO37">
        <v>494</v>
      </c>
      <c r="IP37">
        <v>506</v>
      </c>
      <c r="IQ37">
        <v>506</v>
      </c>
      <c r="IR37">
        <v>527</v>
      </c>
      <c r="IS37">
        <v>546</v>
      </c>
      <c r="IT37">
        <v>565</v>
      </c>
      <c r="IU37">
        <v>0</v>
      </c>
      <c r="IV37">
        <v>0</v>
      </c>
      <c r="IW37">
        <v>5</v>
      </c>
      <c r="IX37">
        <v>6</v>
      </c>
      <c r="IY37">
        <v>4</v>
      </c>
      <c r="IZ37">
        <v>3</v>
      </c>
      <c r="JA37">
        <v>10</v>
      </c>
      <c r="JB37">
        <v>10</v>
      </c>
      <c r="JC37">
        <v>10</v>
      </c>
      <c r="JD37">
        <v>8</v>
      </c>
      <c r="JE37">
        <v>10</v>
      </c>
      <c r="JF37">
        <v>6</v>
      </c>
      <c r="JG37">
        <v>10</v>
      </c>
      <c r="JH37">
        <v>10</v>
      </c>
      <c r="JI37">
        <v>12</v>
      </c>
      <c r="JJ37">
        <v>18</v>
      </c>
      <c r="JK37">
        <v>17</v>
      </c>
      <c r="JL37">
        <v>15</v>
      </c>
      <c r="JM37">
        <v>16</v>
      </c>
      <c r="JN37">
        <v>19</v>
      </c>
      <c r="JO37">
        <v>14</v>
      </c>
      <c r="JP37">
        <v>13</v>
      </c>
      <c r="JQ37">
        <v>18</v>
      </c>
      <c r="JR37">
        <v>23</v>
      </c>
      <c r="JS37">
        <v>23</v>
      </c>
      <c r="JT37">
        <v>20</v>
      </c>
      <c r="JU37">
        <v>24</v>
      </c>
      <c r="JV37">
        <v>21</v>
      </c>
      <c r="JW37">
        <v>0</v>
      </c>
      <c r="JX37">
        <v>0</v>
      </c>
      <c r="JY37">
        <v>0</v>
      </c>
      <c r="JZ37">
        <v>8</v>
      </c>
      <c r="KA37">
        <v>17</v>
      </c>
      <c r="KB37">
        <v>32</v>
      </c>
      <c r="KC37">
        <v>39</v>
      </c>
      <c r="KD37">
        <v>51</v>
      </c>
      <c r="KE37">
        <v>65</v>
      </c>
      <c r="KF37">
        <v>77</v>
      </c>
      <c r="KG37">
        <v>97</v>
      </c>
      <c r="KH37">
        <v>122</v>
      </c>
      <c r="KI37">
        <v>149</v>
      </c>
      <c r="KJ37">
        <v>172</v>
      </c>
      <c r="KK37">
        <v>193</v>
      </c>
      <c r="KL37">
        <v>208</v>
      </c>
      <c r="KM37">
        <v>237</v>
      </c>
      <c r="KN37">
        <v>271</v>
      </c>
      <c r="KO37">
        <v>308</v>
      </c>
      <c r="KP37">
        <v>344</v>
      </c>
      <c r="KQ37">
        <v>376</v>
      </c>
      <c r="KR37">
        <v>411</v>
      </c>
      <c r="KS37">
        <v>437</v>
      </c>
      <c r="KT37">
        <v>472</v>
      </c>
      <c r="KU37">
        <v>523</v>
      </c>
      <c r="KV37">
        <v>572</v>
      </c>
      <c r="KW37">
        <v>604</v>
      </c>
      <c r="KX37">
        <v>643</v>
      </c>
      <c r="KY37">
        <v>0</v>
      </c>
      <c r="KZ37">
        <v>0</v>
      </c>
      <c r="LA37">
        <v>0</v>
      </c>
      <c r="LB37">
        <v>148</v>
      </c>
      <c r="LC37">
        <v>298</v>
      </c>
      <c r="LD37">
        <v>452</v>
      </c>
      <c r="LE37">
        <v>633</v>
      </c>
      <c r="LF37">
        <v>786</v>
      </c>
      <c r="LG37">
        <v>955</v>
      </c>
      <c r="LH37">
        <v>1123</v>
      </c>
      <c r="LI37">
        <v>1300</v>
      </c>
      <c r="LJ37">
        <v>1450</v>
      </c>
      <c r="LK37">
        <v>1611</v>
      </c>
      <c r="LL37">
        <v>1791</v>
      </c>
      <c r="LM37">
        <v>1981</v>
      </c>
      <c r="LN37">
        <v>2157</v>
      </c>
      <c r="LO37">
        <v>2314</v>
      </c>
      <c r="LP37">
        <v>2492</v>
      </c>
      <c r="LQ37">
        <v>2663</v>
      </c>
      <c r="LR37">
        <v>2835</v>
      </c>
      <c r="LS37">
        <v>2999</v>
      </c>
      <c r="LT37">
        <v>3191</v>
      </c>
      <c r="LU37">
        <v>3378</v>
      </c>
      <c r="LV37">
        <v>3560</v>
      </c>
      <c r="LW37">
        <v>3749</v>
      </c>
      <c r="LX37">
        <v>3936</v>
      </c>
      <c r="LY37">
        <v>4126</v>
      </c>
      <c r="LZ37">
        <v>4282</v>
      </c>
      <c r="MA37">
        <v>0</v>
      </c>
      <c r="MB37">
        <v>0</v>
      </c>
      <c r="MC37">
        <v>1476</v>
      </c>
      <c r="MD37">
        <v>1498</v>
      </c>
      <c r="ME37">
        <v>1521</v>
      </c>
      <c r="MF37">
        <v>1535</v>
      </c>
      <c r="MG37">
        <v>1538</v>
      </c>
      <c r="MH37">
        <v>1566</v>
      </c>
      <c r="MI37">
        <v>1598</v>
      </c>
      <c r="MJ37">
        <v>1626</v>
      </c>
      <c r="MK37">
        <v>1647</v>
      </c>
      <c r="ML37">
        <v>1672</v>
      </c>
      <c r="MM37">
        <v>1658</v>
      </c>
      <c r="MN37">
        <v>1692</v>
      </c>
      <c r="MO37">
        <v>1711</v>
      </c>
      <c r="MP37">
        <v>1745</v>
      </c>
      <c r="MQ37">
        <v>1778</v>
      </c>
      <c r="MR37">
        <v>1810</v>
      </c>
      <c r="MS37">
        <v>1834</v>
      </c>
      <c r="MT37">
        <v>1843</v>
      </c>
      <c r="MU37">
        <v>1843</v>
      </c>
      <c r="MV37">
        <v>1853</v>
      </c>
      <c r="MW37">
        <v>1857</v>
      </c>
      <c r="MX37">
        <v>1895</v>
      </c>
      <c r="MY37">
        <v>1860</v>
      </c>
      <c r="MZ37">
        <v>1852</v>
      </c>
      <c r="NA37">
        <v>1841</v>
      </c>
      <c r="NB37">
        <v>1856</v>
      </c>
      <c r="NC37">
        <v>0</v>
      </c>
      <c r="ND37">
        <v>0</v>
      </c>
      <c r="NE37">
        <v>0</v>
      </c>
      <c r="NF37">
        <v>28</v>
      </c>
      <c r="NG37">
        <v>75</v>
      </c>
      <c r="NH37">
        <v>124</v>
      </c>
      <c r="NI37">
        <v>164</v>
      </c>
      <c r="NJ37">
        <v>202</v>
      </c>
      <c r="NK37">
        <v>248</v>
      </c>
      <c r="NL37">
        <v>300</v>
      </c>
      <c r="NM37">
        <v>351</v>
      </c>
      <c r="NN37">
        <v>400</v>
      </c>
      <c r="NO37">
        <v>464</v>
      </c>
      <c r="NP37">
        <v>505</v>
      </c>
      <c r="NQ37">
        <v>559</v>
      </c>
      <c r="NR37">
        <v>605</v>
      </c>
      <c r="NS37">
        <v>646</v>
      </c>
      <c r="NT37">
        <v>697</v>
      </c>
      <c r="NU37">
        <v>742</v>
      </c>
      <c r="NV37">
        <v>789</v>
      </c>
      <c r="NW37">
        <v>832</v>
      </c>
      <c r="NX37">
        <v>874</v>
      </c>
      <c r="NY37">
        <v>914</v>
      </c>
      <c r="NZ37">
        <v>965</v>
      </c>
      <c r="OA37">
        <v>1015</v>
      </c>
      <c r="OB37">
        <v>1064</v>
      </c>
      <c r="OC37">
        <v>1109</v>
      </c>
      <c r="OD37">
        <v>1160</v>
      </c>
      <c r="OE37">
        <v>0</v>
      </c>
      <c r="OF37">
        <v>0</v>
      </c>
      <c r="OG37">
        <v>2063</v>
      </c>
      <c r="OH37">
        <v>2262</v>
      </c>
      <c r="OI37">
        <v>2497</v>
      </c>
      <c r="OJ37">
        <v>2711</v>
      </c>
      <c r="OK37">
        <v>2898</v>
      </c>
      <c r="OL37">
        <v>3099</v>
      </c>
      <c r="OM37">
        <v>3307</v>
      </c>
      <c r="ON37">
        <v>3440</v>
      </c>
      <c r="OO37">
        <v>3616</v>
      </c>
      <c r="OP37">
        <v>3812</v>
      </c>
      <c r="OQ37">
        <v>4001</v>
      </c>
      <c r="OR37">
        <v>4167</v>
      </c>
      <c r="OS37">
        <v>4342</v>
      </c>
      <c r="OT37">
        <v>4456</v>
      </c>
      <c r="OU37">
        <v>4590</v>
      </c>
      <c r="OV37">
        <v>4706</v>
      </c>
      <c r="OW37">
        <v>4860</v>
      </c>
      <c r="OX37">
        <v>5019</v>
      </c>
      <c r="OY37">
        <v>5142</v>
      </c>
      <c r="OZ37">
        <v>5256</v>
      </c>
      <c r="PA37">
        <v>5332</v>
      </c>
      <c r="PB37">
        <v>5434</v>
      </c>
      <c r="PC37">
        <v>5532</v>
      </c>
      <c r="PD37">
        <v>5599</v>
      </c>
      <c r="PE37">
        <v>5684</v>
      </c>
      <c r="PF37">
        <v>5752</v>
      </c>
      <c r="PG37">
        <v>0</v>
      </c>
      <c r="PH37">
        <v>0</v>
      </c>
      <c r="PI37">
        <v>0</v>
      </c>
      <c r="PJ37">
        <v>60</v>
      </c>
      <c r="PK37">
        <v>108</v>
      </c>
      <c r="PL37">
        <v>156</v>
      </c>
      <c r="PM37">
        <v>209</v>
      </c>
      <c r="PN37">
        <v>275</v>
      </c>
      <c r="PO37">
        <v>344</v>
      </c>
      <c r="PP37">
        <v>419</v>
      </c>
      <c r="PQ37">
        <v>491</v>
      </c>
      <c r="PR37">
        <v>575</v>
      </c>
      <c r="PS37">
        <v>667</v>
      </c>
      <c r="PT37">
        <v>735</v>
      </c>
      <c r="PU37">
        <v>822</v>
      </c>
      <c r="PV37">
        <v>936</v>
      </c>
      <c r="PW37">
        <v>1033</v>
      </c>
      <c r="PX37">
        <v>1145</v>
      </c>
      <c r="PY37">
        <v>1256</v>
      </c>
      <c r="PZ37">
        <v>1347</v>
      </c>
      <c r="QA37">
        <v>1467</v>
      </c>
      <c r="QB37">
        <v>1570</v>
      </c>
      <c r="QC37">
        <v>1713</v>
      </c>
      <c r="QD37">
        <v>1835</v>
      </c>
      <c r="QE37">
        <v>1964</v>
      </c>
      <c r="QF37">
        <v>2111</v>
      </c>
      <c r="QG37">
        <v>2242</v>
      </c>
      <c r="QH37">
        <v>2398</v>
      </c>
      <c r="QI37">
        <v>0</v>
      </c>
      <c r="QJ37">
        <v>0</v>
      </c>
      <c r="QK37">
        <v>7345</v>
      </c>
      <c r="QL37">
        <v>7660</v>
      </c>
      <c r="QM37">
        <v>7886</v>
      </c>
      <c r="QN37">
        <v>8095</v>
      </c>
      <c r="QO37">
        <v>8319</v>
      </c>
      <c r="QP37">
        <v>8458</v>
      </c>
      <c r="QQ37">
        <v>8584</v>
      </c>
      <c r="QR37">
        <v>8657</v>
      </c>
      <c r="QS37">
        <v>8740</v>
      </c>
      <c r="QT37">
        <v>8839</v>
      </c>
      <c r="QU37">
        <v>8843</v>
      </c>
      <c r="QV37">
        <v>8911</v>
      </c>
      <c r="QW37">
        <v>8924</v>
      </c>
      <c r="QX37">
        <v>8940</v>
      </c>
      <c r="QY37">
        <v>8989</v>
      </c>
      <c r="QZ37">
        <v>9096</v>
      </c>
      <c r="RA37">
        <v>9078</v>
      </c>
      <c r="RB37">
        <v>9034</v>
      </c>
      <c r="RC37">
        <v>9064</v>
      </c>
      <c r="RD37">
        <v>9134</v>
      </c>
      <c r="RE37">
        <v>9164</v>
      </c>
      <c r="RF37">
        <v>9106</v>
      </c>
      <c r="RG37">
        <v>9091</v>
      </c>
      <c r="RH37">
        <v>9096</v>
      </c>
      <c r="RI37">
        <v>9058</v>
      </c>
      <c r="RJ37">
        <v>9094</v>
      </c>
      <c r="RK37">
        <v>0</v>
      </c>
      <c r="RL37">
        <v>0</v>
      </c>
      <c r="RM37">
        <v>8480</v>
      </c>
      <c r="RN37">
        <v>8448</v>
      </c>
      <c r="RO37">
        <v>8476</v>
      </c>
      <c r="RP37">
        <v>8491</v>
      </c>
      <c r="RQ37">
        <v>8486</v>
      </c>
      <c r="RR37">
        <v>8516</v>
      </c>
      <c r="RS37">
        <v>8557</v>
      </c>
      <c r="RT37">
        <v>8613</v>
      </c>
      <c r="RU37">
        <v>8632</v>
      </c>
      <c r="RV37">
        <v>8661</v>
      </c>
      <c r="RW37">
        <v>8774</v>
      </c>
      <c r="RX37">
        <v>8848</v>
      </c>
      <c r="RY37">
        <v>8904</v>
      </c>
      <c r="RZ37">
        <v>8930</v>
      </c>
      <c r="SA37">
        <v>8953</v>
      </c>
      <c r="SB37">
        <v>8917</v>
      </c>
      <c r="SC37">
        <v>8967</v>
      </c>
      <c r="SD37">
        <v>9072</v>
      </c>
      <c r="SE37">
        <v>9121</v>
      </c>
      <c r="SF37">
        <v>9117</v>
      </c>
      <c r="SG37">
        <v>9147</v>
      </c>
      <c r="SH37">
        <v>9210</v>
      </c>
      <c r="SI37">
        <v>9185</v>
      </c>
      <c r="SJ37">
        <v>9194</v>
      </c>
      <c r="SK37">
        <v>9244</v>
      </c>
      <c r="SL37">
        <v>9238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1550000</v>
      </c>
      <c r="SU37">
        <v>1540000</v>
      </c>
      <c r="SV37">
        <v>1530000</v>
      </c>
      <c r="SW37">
        <v>1510000</v>
      </c>
      <c r="SX37">
        <v>1490000</v>
      </c>
      <c r="SY37">
        <v>1460000</v>
      </c>
      <c r="SZ37">
        <v>1440000</v>
      </c>
      <c r="TA37">
        <v>1410000</v>
      </c>
      <c r="TB37">
        <v>1380000</v>
      </c>
      <c r="TC37">
        <v>1340000</v>
      </c>
      <c r="TD37">
        <v>1300000</v>
      </c>
      <c r="TE37">
        <v>1280000</v>
      </c>
      <c r="TF37">
        <v>1250000</v>
      </c>
      <c r="TG37">
        <v>1220000</v>
      </c>
      <c r="TH37">
        <v>1180000</v>
      </c>
      <c r="TI37">
        <v>1150000</v>
      </c>
      <c r="TJ37">
        <v>1120000</v>
      </c>
      <c r="TK37">
        <v>1080000</v>
      </c>
      <c r="TL37">
        <v>1050000</v>
      </c>
      <c r="TM37">
        <v>1010000</v>
      </c>
      <c r="TN37">
        <v>982831.24109999998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363572.19699999999</v>
      </c>
      <c r="TW37">
        <v>395052.67589999997</v>
      </c>
      <c r="TX37">
        <v>414343.56880000001</v>
      </c>
      <c r="TY37">
        <v>431751.4656</v>
      </c>
      <c r="TZ37">
        <v>445323.22090000001</v>
      </c>
      <c r="UA37">
        <v>458337.77500000002</v>
      </c>
      <c r="UB37">
        <v>465364.82260000001</v>
      </c>
      <c r="UC37">
        <v>469898.00060000003</v>
      </c>
      <c r="UD37">
        <v>479077.11070000002</v>
      </c>
      <c r="UE37">
        <v>485546.92589999997</v>
      </c>
      <c r="UF37">
        <v>489164.3627</v>
      </c>
      <c r="UG37">
        <v>483956.51520000002</v>
      </c>
      <c r="UH37">
        <v>482050.0932</v>
      </c>
      <c r="UI37">
        <v>488364.91190000001</v>
      </c>
      <c r="UJ37">
        <v>487315.52130000002</v>
      </c>
      <c r="UK37">
        <v>484128.15840000001</v>
      </c>
      <c r="UL37">
        <v>481290.66609999997</v>
      </c>
      <c r="UM37">
        <v>479749.91470000002</v>
      </c>
      <c r="UN37">
        <v>468907.20130000002</v>
      </c>
      <c r="UO37">
        <v>469125.24540000001</v>
      </c>
      <c r="UP37">
        <v>460978.2597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254494.2059</v>
      </c>
      <c r="UY37">
        <v>272102.69040000002</v>
      </c>
      <c r="UZ37">
        <v>285433.0197</v>
      </c>
      <c r="VA37">
        <v>300704.06949999998</v>
      </c>
      <c r="VB37">
        <v>334878.88949999999</v>
      </c>
      <c r="VC37">
        <v>351524.18489999999</v>
      </c>
      <c r="VD37">
        <v>372311.58149999997</v>
      </c>
      <c r="VE37">
        <v>387660.85590000002</v>
      </c>
      <c r="VF37">
        <v>414515.34710000001</v>
      </c>
      <c r="VG37">
        <v>433304.20770000003</v>
      </c>
      <c r="VH37">
        <v>463830.7426</v>
      </c>
      <c r="VI37">
        <v>470102.65669999999</v>
      </c>
      <c r="VJ37">
        <v>468837.36070000002</v>
      </c>
      <c r="VK37">
        <v>476021.55699999997</v>
      </c>
      <c r="VL37">
        <v>490908.54499999998</v>
      </c>
      <c r="VM37">
        <v>510727.67359999998</v>
      </c>
      <c r="VN37">
        <v>507897.10080000001</v>
      </c>
      <c r="VO37">
        <v>493103.98129999998</v>
      </c>
      <c r="VP37">
        <v>498610.45740000001</v>
      </c>
      <c r="VQ37">
        <v>501540.70429999998</v>
      </c>
      <c r="VR37">
        <v>503877.26799999998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232409.27619999999</v>
      </c>
      <c r="WA37">
        <v>225640.07389999999</v>
      </c>
      <c r="WB37">
        <v>175254.4264</v>
      </c>
      <c r="WC37">
        <v>212687.4106</v>
      </c>
      <c r="WD37">
        <v>123895.579</v>
      </c>
      <c r="WE37">
        <v>200478.28320000001</v>
      </c>
      <c r="WF37">
        <v>194639.10990000001</v>
      </c>
      <c r="WG37">
        <v>226764.01149999999</v>
      </c>
      <c r="WH37">
        <v>330238.8517</v>
      </c>
      <c r="WI37">
        <v>302808.0086</v>
      </c>
      <c r="WJ37">
        <v>259401.49220000001</v>
      </c>
      <c r="WK37">
        <v>268635.84960000002</v>
      </c>
      <c r="WL37">
        <v>309713.66149999999</v>
      </c>
      <c r="WM37">
        <v>221563.17120000001</v>
      </c>
      <c r="WN37">
        <v>199744.88389999999</v>
      </c>
      <c r="WO37">
        <v>268514.40710000001</v>
      </c>
      <c r="WP37">
        <v>333108.4877</v>
      </c>
      <c r="WQ37">
        <v>323406.29869999998</v>
      </c>
      <c r="WR37">
        <v>273031.91110000003</v>
      </c>
      <c r="WS37">
        <v>318095.43050000002</v>
      </c>
      <c r="WT37">
        <v>270226.70059999998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27100000</v>
      </c>
      <c r="ZG37">
        <v>26900000</v>
      </c>
      <c r="ZH37">
        <v>26500000</v>
      </c>
      <c r="ZI37">
        <v>26100000</v>
      </c>
      <c r="ZJ37">
        <v>25700000</v>
      </c>
      <c r="ZK37">
        <v>24800000</v>
      </c>
      <c r="ZL37">
        <v>24500000</v>
      </c>
      <c r="ZM37">
        <v>24100000</v>
      </c>
      <c r="ZN37">
        <v>23900000</v>
      </c>
      <c r="ZO37">
        <v>23600000</v>
      </c>
      <c r="ZP37">
        <v>23300000</v>
      </c>
      <c r="ZQ37">
        <v>22900000</v>
      </c>
      <c r="ZR37">
        <v>22400000</v>
      </c>
      <c r="ZS37">
        <v>21700000</v>
      </c>
      <c r="ZT37">
        <v>21200000</v>
      </c>
      <c r="ZU37">
        <v>20600000</v>
      </c>
      <c r="ZV37">
        <v>20500000</v>
      </c>
      <c r="ZW37">
        <v>19500000</v>
      </c>
      <c r="ZX37">
        <v>18800000</v>
      </c>
      <c r="ZY37">
        <v>18200000</v>
      </c>
      <c r="ZZ37">
        <v>17800000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23300000</v>
      </c>
      <c r="ABK37">
        <v>24100000</v>
      </c>
      <c r="ABL37">
        <v>24400000</v>
      </c>
      <c r="ABM37">
        <v>24900000</v>
      </c>
      <c r="ABN37">
        <v>25500000</v>
      </c>
      <c r="ABO37">
        <v>25900000</v>
      </c>
      <c r="ABP37">
        <v>26200000</v>
      </c>
      <c r="ABQ37">
        <v>26500000</v>
      </c>
      <c r="ABR37">
        <v>26400000</v>
      </c>
      <c r="ABS37">
        <v>26400000</v>
      </c>
      <c r="ABT37">
        <v>26300000</v>
      </c>
      <c r="ABU37">
        <v>26400000</v>
      </c>
      <c r="ABV37">
        <v>26500000</v>
      </c>
      <c r="ABW37">
        <v>26300000</v>
      </c>
      <c r="ABX37">
        <v>26100000</v>
      </c>
      <c r="ABY37">
        <v>25700000</v>
      </c>
      <c r="ABZ37">
        <v>25500000</v>
      </c>
      <c r="ACA37">
        <v>25200000</v>
      </c>
      <c r="ACB37">
        <v>24700000</v>
      </c>
      <c r="ACC37">
        <v>24400000</v>
      </c>
      <c r="ACD37">
        <v>23900000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4590000</v>
      </c>
      <c r="ADO37">
        <v>4520000</v>
      </c>
      <c r="ADP37">
        <v>4430000</v>
      </c>
      <c r="ADQ37">
        <v>4340000</v>
      </c>
      <c r="ADR37">
        <v>4260000</v>
      </c>
      <c r="ADS37">
        <v>4140000</v>
      </c>
      <c r="ADT37">
        <v>4050000</v>
      </c>
      <c r="ADU37">
        <v>3940000</v>
      </c>
      <c r="ADV37">
        <v>3830000</v>
      </c>
      <c r="ADW37">
        <v>3740000</v>
      </c>
      <c r="ADX37">
        <v>3670000</v>
      </c>
      <c r="ADY37">
        <v>3560000</v>
      </c>
      <c r="ADZ37">
        <v>3440000</v>
      </c>
      <c r="AEA37">
        <v>3350000</v>
      </c>
      <c r="AEB37">
        <v>3280000</v>
      </c>
      <c r="AEC37">
        <v>3190000</v>
      </c>
      <c r="AED37">
        <v>3080000</v>
      </c>
      <c r="AEE37">
        <v>2980000</v>
      </c>
      <c r="AEF37">
        <v>2900000</v>
      </c>
      <c r="AEG37">
        <v>2800000</v>
      </c>
      <c r="AEH37">
        <v>2730000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3140000</v>
      </c>
      <c r="AEQ37">
        <v>3070000</v>
      </c>
      <c r="AER37">
        <v>3000000</v>
      </c>
      <c r="AES37">
        <v>2910000</v>
      </c>
      <c r="AET37">
        <v>2840000</v>
      </c>
      <c r="AEU37">
        <v>2790000</v>
      </c>
      <c r="AEV37">
        <v>2730000</v>
      </c>
      <c r="AEW37">
        <v>2670000</v>
      </c>
      <c r="AEX37">
        <v>2600000</v>
      </c>
      <c r="AEY37">
        <v>2530000</v>
      </c>
      <c r="AEZ37">
        <v>2450000</v>
      </c>
      <c r="AFA37">
        <v>2390000</v>
      </c>
      <c r="AFB37">
        <v>2350000</v>
      </c>
      <c r="AFC37">
        <v>2290000</v>
      </c>
      <c r="AFD37">
        <v>2220000</v>
      </c>
      <c r="AFE37">
        <v>2170000</v>
      </c>
      <c r="AFF37">
        <v>2120000</v>
      </c>
      <c r="AFG37">
        <v>2050000</v>
      </c>
      <c r="AFH37">
        <v>1990000</v>
      </c>
      <c r="AFI37">
        <v>1950000</v>
      </c>
      <c r="AFJ37">
        <v>1890000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206.7744558</v>
      </c>
      <c r="AGU37">
        <v>224.67835210000001</v>
      </c>
      <c r="AGV37">
        <v>235.64966380000001</v>
      </c>
      <c r="AGW37">
        <v>245.55005879999999</v>
      </c>
      <c r="AGX37">
        <v>253.26872470000001</v>
      </c>
      <c r="AGY37">
        <v>260.67049350000002</v>
      </c>
      <c r="AGZ37">
        <v>264.66698709999997</v>
      </c>
      <c r="AHA37">
        <v>267.24514190000002</v>
      </c>
      <c r="AHB37">
        <v>272.46557819999998</v>
      </c>
      <c r="AHC37">
        <v>276.14515690000002</v>
      </c>
      <c r="AHD37">
        <v>278.20250220000003</v>
      </c>
      <c r="AHE37">
        <v>275.24064249999998</v>
      </c>
      <c r="AHF37">
        <v>274.15640289999999</v>
      </c>
      <c r="AHG37">
        <v>277.7478304</v>
      </c>
      <c r="AHH37">
        <v>277.15101040000002</v>
      </c>
      <c r="AHI37">
        <v>275.33826110000001</v>
      </c>
      <c r="AHJ37">
        <v>273.7244938</v>
      </c>
      <c r="AHK37">
        <v>272.84822209999999</v>
      </c>
      <c r="AHL37">
        <v>266.6816445</v>
      </c>
      <c r="AHM37">
        <v>266.8056527</v>
      </c>
      <c r="AHN37">
        <v>262.17221669999998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25.553333240000001</v>
      </c>
      <c r="AHW37">
        <v>27.321371410000001</v>
      </c>
      <c r="AHX37">
        <v>28.659847259999999</v>
      </c>
      <c r="AHY37">
        <v>30.193187569999999</v>
      </c>
      <c r="AHZ37">
        <v>33.624623499999998</v>
      </c>
      <c r="AIA37">
        <v>35.295949489999998</v>
      </c>
      <c r="AIB37">
        <v>37.38317687</v>
      </c>
      <c r="AIC37">
        <v>38.924371579999999</v>
      </c>
      <c r="AID37">
        <v>41.620785669999997</v>
      </c>
      <c r="AIE37">
        <v>43.507343409999997</v>
      </c>
      <c r="AIF37">
        <v>46.572461199999999</v>
      </c>
      <c r="AIG37">
        <v>47.20221351</v>
      </c>
      <c r="AIH37">
        <v>47.075167270000001</v>
      </c>
      <c r="AII37">
        <v>47.796520289999997</v>
      </c>
      <c r="AIJ37">
        <v>49.2912976</v>
      </c>
      <c r="AIK37">
        <v>51.28130281</v>
      </c>
      <c r="AIL37">
        <v>50.997089780000003</v>
      </c>
      <c r="AIM37">
        <v>49.511737650000001</v>
      </c>
      <c r="AIN37">
        <v>50.064633600000001</v>
      </c>
      <c r="AIO37">
        <v>50.358854749999999</v>
      </c>
      <c r="AIP37">
        <v>50.593465160000001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3.1816119860000001</v>
      </c>
      <c r="AIY37">
        <v>3.088943676</v>
      </c>
      <c r="AIZ37">
        <v>2.3991795539999998</v>
      </c>
      <c r="AJA37">
        <v>2.911625672</v>
      </c>
      <c r="AJB37">
        <v>1.6960926249999999</v>
      </c>
      <c r="AJC37">
        <v>2.7444864469999999</v>
      </c>
      <c r="AJD37">
        <v>2.664549949</v>
      </c>
      <c r="AJE37">
        <v>3.1043300380000001</v>
      </c>
      <c r="AJF37">
        <v>4.5208689870000001</v>
      </c>
      <c r="AJG37">
        <v>4.1453491250000001</v>
      </c>
      <c r="AJH37">
        <v>3.5511271770000001</v>
      </c>
      <c r="AJI37">
        <v>3.6775427079999998</v>
      </c>
      <c r="AJJ37">
        <v>4.2398854039999998</v>
      </c>
      <c r="AJK37">
        <v>3.0331321230000001</v>
      </c>
      <c r="AJL37">
        <v>2.7344464359999998</v>
      </c>
      <c r="AJM37">
        <v>3.6758801970000001</v>
      </c>
      <c r="AJN37">
        <v>4.5601534270000004</v>
      </c>
      <c r="AJO37">
        <v>4.4273334240000004</v>
      </c>
      <c r="AJP37">
        <v>3.7377234480000001</v>
      </c>
      <c r="AJQ37">
        <v>4.3546292600000003</v>
      </c>
      <c r="AJR37">
        <v>3.6993209729999998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213.5747964</v>
      </c>
      <c r="AKA37">
        <v>202.3732191</v>
      </c>
      <c r="AKB37">
        <v>168.67329319999999</v>
      </c>
      <c r="AKC37">
        <v>251.8812059</v>
      </c>
      <c r="AKD37">
        <v>344.31789689999999</v>
      </c>
      <c r="AKE37">
        <v>375.88845620000001</v>
      </c>
      <c r="AKF37">
        <v>288.9040066</v>
      </c>
      <c r="AKG37">
        <v>255.8623011</v>
      </c>
      <c r="AKH37">
        <v>194.9700441</v>
      </c>
      <c r="AKI37">
        <v>384.89903579999998</v>
      </c>
      <c r="AKJ37">
        <v>368.24081260000003</v>
      </c>
      <c r="AKK37">
        <v>452.77883250000002</v>
      </c>
      <c r="AKL37">
        <v>411.10955639999997</v>
      </c>
      <c r="AKM37">
        <v>313.93146059999998</v>
      </c>
      <c r="AKN37">
        <v>369.98722739999999</v>
      </c>
      <c r="AKO37">
        <v>231.87538470000001</v>
      </c>
      <c r="AKP37">
        <v>307.1625631</v>
      </c>
      <c r="AKQ37">
        <v>479.58341510000002</v>
      </c>
      <c r="AKR37">
        <v>421.56322790000002</v>
      </c>
      <c r="AKS37">
        <v>236.42396590000001</v>
      </c>
      <c r="AKT37">
        <v>343.28120330000002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113.5080299</v>
      </c>
      <c r="AME37">
        <v>112.4538629</v>
      </c>
      <c r="AMF37">
        <v>111.0915229</v>
      </c>
      <c r="AMG37">
        <v>109.2488196</v>
      </c>
      <c r="AMH37">
        <v>107.6768154</v>
      </c>
      <c r="AMI37">
        <v>103.6652575</v>
      </c>
      <c r="AMJ37">
        <v>102.70978940000001</v>
      </c>
      <c r="AMK37">
        <v>100.83800960000001</v>
      </c>
      <c r="AML37">
        <v>99.846411759999995</v>
      </c>
      <c r="AMM37">
        <v>98.77148029</v>
      </c>
      <c r="AMN37">
        <v>97.620528859999993</v>
      </c>
      <c r="AMO37">
        <v>96.033926910000005</v>
      </c>
      <c r="AMP37">
        <v>93.694363899999999</v>
      </c>
      <c r="AMQ37">
        <v>90.965401839999998</v>
      </c>
      <c r="AMR37">
        <v>88.795120670000003</v>
      </c>
      <c r="AMS37">
        <v>86.394950769999994</v>
      </c>
      <c r="AMT37">
        <v>85.595010060000007</v>
      </c>
      <c r="AMU37">
        <v>81.567086979999999</v>
      </c>
      <c r="AMV37">
        <v>78.850738640000003</v>
      </c>
      <c r="AMW37">
        <v>76.099420120000005</v>
      </c>
      <c r="AMX37">
        <v>74.484911499999995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262.10060110000001</v>
      </c>
      <c r="ANG37">
        <v>317.26856329999998</v>
      </c>
      <c r="ANH37">
        <v>333.3044787</v>
      </c>
      <c r="ANI37">
        <v>313.98357759999999</v>
      </c>
      <c r="ANJ37">
        <v>291.0375196</v>
      </c>
      <c r="ANK37">
        <v>394.90810099999999</v>
      </c>
      <c r="ANL37">
        <v>228.01812480000001</v>
      </c>
      <c r="ANM37">
        <v>261.0929405</v>
      </c>
      <c r="ANN37">
        <v>252.98532729999999</v>
      </c>
      <c r="ANO37">
        <v>211.7001041</v>
      </c>
      <c r="ANP37">
        <v>241.1860168</v>
      </c>
      <c r="ANQ37">
        <v>202.98697290000001</v>
      </c>
      <c r="ANR37">
        <v>206.88209509999999</v>
      </c>
      <c r="ANS37">
        <v>148.5846919</v>
      </c>
      <c r="ANT37">
        <v>157.466677</v>
      </c>
      <c r="ANU37">
        <v>146.97018080000001</v>
      </c>
      <c r="ANV37">
        <v>165.96340749999999</v>
      </c>
      <c r="ANW37">
        <v>181.41941410000001</v>
      </c>
      <c r="ANX37">
        <v>166.79273939999999</v>
      </c>
      <c r="ANY37">
        <v>136.80416650000001</v>
      </c>
      <c r="ANZ37">
        <v>152.54137399999999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146.16559559999999</v>
      </c>
      <c r="AOI37">
        <v>151.4330099</v>
      </c>
      <c r="AOJ37">
        <v>152.93524300000001</v>
      </c>
      <c r="AOK37">
        <v>156.07751150000001</v>
      </c>
      <c r="AOL37">
        <v>159.74511179999999</v>
      </c>
      <c r="AOM37">
        <v>162.78186210000001</v>
      </c>
      <c r="AON37">
        <v>164.59769030000001</v>
      </c>
      <c r="AOO37">
        <v>166.51479639999999</v>
      </c>
      <c r="AOP37">
        <v>165.90939090000001</v>
      </c>
      <c r="AOQ37">
        <v>165.92095839999999</v>
      </c>
      <c r="AOR37">
        <v>165.1593862</v>
      </c>
      <c r="AOS37">
        <v>165.59620580000001</v>
      </c>
      <c r="AOT37">
        <v>166.03287330000001</v>
      </c>
      <c r="AOU37">
        <v>165.14739800000001</v>
      </c>
      <c r="AOV37">
        <v>163.89201510000001</v>
      </c>
      <c r="AOW37">
        <v>161.41926090000001</v>
      </c>
      <c r="AOX37">
        <v>159.71570510000001</v>
      </c>
      <c r="AOY37">
        <v>157.86030439999999</v>
      </c>
      <c r="AOZ37">
        <v>155.1186467</v>
      </c>
      <c r="APA37">
        <v>152.88693850000001</v>
      </c>
      <c r="APB37">
        <v>150.2096962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594.06486670000004</v>
      </c>
      <c r="APK37">
        <v>647.04949380000005</v>
      </c>
      <c r="APL37">
        <v>673.41505389999998</v>
      </c>
      <c r="APM37">
        <v>680.19817479999995</v>
      </c>
      <c r="APN37">
        <v>732.49089470000001</v>
      </c>
      <c r="APO37">
        <v>785.81779570000003</v>
      </c>
      <c r="APP37">
        <v>607.24927500000001</v>
      </c>
      <c r="APQ37">
        <v>665.08168739999996</v>
      </c>
      <c r="APR37">
        <v>915.45040919999997</v>
      </c>
      <c r="APS37">
        <v>782.37415339999995</v>
      </c>
      <c r="APT37">
        <v>761.84837059999995</v>
      </c>
      <c r="APU37">
        <v>744.72017510000001</v>
      </c>
      <c r="APV37">
        <v>638.43638610000005</v>
      </c>
      <c r="APW37">
        <v>719.44808790000002</v>
      </c>
      <c r="APX37">
        <v>652.99699310000005</v>
      </c>
      <c r="APY37">
        <v>838.68793449999998</v>
      </c>
      <c r="APZ37">
        <v>654.95318090000001</v>
      </c>
      <c r="AQA37">
        <v>713.12227849999999</v>
      </c>
      <c r="AQB37">
        <v>809.93211929999995</v>
      </c>
      <c r="AQC37">
        <v>677.68618170000002</v>
      </c>
      <c r="AQD37">
        <v>793.32394859999999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94.002078870000005</v>
      </c>
      <c r="ARO37">
        <v>91.703542490000004</v>
      </c>
      <c r="ARP37">
        <v>89.615225760000001</v>
      </c>
      <c r="ARQ37">
        <v>87.197003940000002</v>
      </c>
      <c r="ARR37">
        <v>84.94169934</v>
      </c>
      <c r="ARS37">
        <v>83.543624300000005</v>
      </c>
      <c r="ART37">
        <v>81.794400030000006</v>
      </c>
      <c r="ARU37">
        <v>79.914646700000006</v>
      </c>
      <c r="ARV37">
        <v>77.813592569999997</v>
      </c>
      <c r="ARW37">
        <v>75.741755650000002</v>
      </c>
      <c r="ARX37">
        <v>73.239998209999996</v>
      </c>
      <c r="ARY37">
        <v>71.505509160000003</v>
      </c>
      <c r="ARZ37">
        <v>70.235738060000003</v>
      </c>
      <c r="ASA37">
        <v>68.558347339999997</v>
      </c>
      <c r="ASB37">
        <v>66.532311829999998</v>
      </c>
      <c r="ASC37">
        <v>64.807029259999993</v>
      </c>
      <c r="ASD37">
        <v>63.352803819999998</v>
      </c>
      <c r="ASE37">
        <v>61.340617850000001</v>
      </c>
      <c r="ASF37">
        <v>59.612352399999999</v>
      </c>
      <c r="ASG37">
        <v>58.190819419999997</v>
      </c>
      <c r="ASH37">
        <v>56.459271389999998</v>
      </c>
    </row>
    <row r="38" spans="3:1178" x14ac:dyDescent="0.25">
      <c r="C38">
        <v>0</v>
      </c>
      <c r="D38">
        <v>0</v>
      </c>
      <c r="E38">
        <v>0</v>
      </c>
      <c r="F38">
        <v>225</v>
      </c>
      <c r="G38">
        <v>219</v>
      </c>
      <c r="H38">
        <v>275</v>
      </c>
      <c r="I38">
        <v>252</v>
      </c>
      <c r="J38">
        <v>285</v>
      </c>
      <c r="K38">
        <v>248</v>
      </c>
      <c r="L38">
        <v>246</v>
      </c>
      <c r="M38">
        <v>280</v>
      </c>
      <c r="N38">
        <v>238</v>
      </c>
      <c r="O38">
        <v>286</v>
      </c>
      <c r="P38">
        <v>295</v>
      </c>
      <c r="Q38">
        <v>275</v>
      </c>
      <c r="R38">
        <v>263</v>
      </c>
      <c r="S38">
        <v>296</v>
      </c>
      <c r="T38">
        <v>285</v>
      </c>
      <c r="U38">
        <v>301</v>
      </c>
      <c r="V38">
        <v>267</v>
      </c>
      <c r="W38">
        <v>273</v>
      </c>
      <c r="X38">
        <v>268</v>
      </c>
      <c r="Y38">
        <v>263</v>
      </c>
      <c r="Z38">
        <v>300</v>
      </c>
      <c r="AA38">
        <v>322</v>
      </c>
      <c r="AB38">
        <v>296</v>
      </c>
      <c r="AC38">
        <v>288</v>
      </c>
      <c r="AD38">
        <v>294</v>
      </c>
      <c r="AE38">
        <v>0</v>
      </c>
      <c r="AF38">
        <v>0</v>
      </c>
      <c r="AG38">
        <v>0</v>
      </c>
      <c r="AH38">
        <v>69</v>
      </c>
      <c r="AI38">
        <v>74</v>
      </c>
      <c r="AJ38">
        <v>62</v>
      </c>
      <c r="AK38">
        <v>96</v>
      </c>
      <c r="AL38">
        <v>74</v>
      </c>
      <c r="AM38">
        <v>90</v>
      </c>
      <c r="AN38">
        <v>84</v>
      </c>
      <c r="AO38">
        <v>75</v>
      </c>
      <c r="AP38">
        <v>111</v>
      </c>
      <c r="AQ38">
        <v>82</v>
      </c>
      <c r="AR38">
        <v>102</v>
      </c>
      <c r="AS38">
        <v>96</v>
      </c>
      <c r="AT38">
        <v>101</v>
      </c>
      <c r="AU38">
        <v>136</v>
      </c>
      <c r="AV38">
        <v>109</v>
      </c>
      <c r="AW38">
        <v>124</v>
      </c>
      <c r="AX38">
        <v>139</v>
      </c>
      <c r="AY38">
        <v>146</v>
      </c>
      <c r="AZ38">
        <v>141</v>
      </c>
      <c r="BA38">
        <v>144</v>
      </c>
      <c r="BB38">
        <v>134</v>
      </c>
      <c r="BC38">
        <v>164</v>
      </c>
      <c r="BD38">
        <v>140</v>
      </c>
      <c r="BE38">
        <v>159</v>
      </c>
      <c r="BF38">
        <v>152</v>
      </c>
      <c r="BG38">
        <v>0</v>
      </c>
      <c r="BH38">
        <v>0</v>
      </c>
      <c r="BI38">
        <v>0</v>
      </c>
      <c r="BJ38">
        <v>108</v>
      </c>
      <c r="BK38">
        <v>122</v>
      </c>
      <c r="BL38">
        <v>129</v>
      </c>
      <c r="BM38">
        <v>114</v>
      </c>
      <c r="BN38">
        <v>108</v>
      </c>
      <c r="BO38">
        <v>111</v>
      </c>
      <c r="BP38">
        <v>119</v>
      </c>
      <c r="BQ38">
        <v>123</v>
      </c>
      <c r="BR38">
        <v>130</v>
      </c>
      <c r="BS38">
        <v>138</v>
      </c>
      <c r="BT38">
        <v>165</v>
      </c>
      <c r="BU38">
        <v>142</v>
      </c>
      <c r="BV38">
        <v>135</v>
      </c>
      <c r="BW38">
        <v>140</v>
      </c>
      <c r="BX38">
        <v>145</v>
      </c>
      <c r="BY38">
        <v>173</v>
      </c>
      <c r="BZ38">
        <v>142</v>
      </c>
      <c r="CA38">
        <v>163</v>
      </c>
      <c r="CB38">
        <v>150</v>
      </c>
      <c r="CC38">
        <v>158</v>
      </c>
      <c r="CD38">
        <v>174</v>
      </c>
      <c r="CE38">
        <v>150</v>
      </c>
      <c r="CF38">
        <v>187</v>
      </c>
      <c r="CG38">
        <v>143</v>
      </c>
      <c r="CH38">
        <v>175</v>
      </c>
      <c r="CI38">
        <v>0</v>
      </c>
      <c r="CJ38">
        <v>0</v>
      </c>
      <c r="CK38">
        <v>0</v>
      </c>
      <c r="CL38">
        <v>44</v>
      </c>
      <c r="CM38">
        <v>35</v>
      </c>
      <c r="CN38">
        <v>30</v>
      </c>
      <c r="CO38">
        <v>45</v>
      </c>
      <c r="CP38">
        <v>34</v>
      </c>
      <c r="CQ38">
        <v>31</v>
      </c>
      <c r="CR38">
        <v>34</v>
      </c>
      <c r="CS38">
        <v>40</v>
      </c>
      <c r="CT38">
        <v>35</v>
      </c>
      <c r="CU38">
        <v>34</v>
      </c>
      <c r="CV38">
        <v>35</v>
      </c>
      <c r="CW38">
        <v>37</v>
      </c>
      <c r="CX38">
        <v>48</v>
      </c>
      <c r="CY38">
        <v>50</v>
      </c>
      <c r="CZ38">
        <v>38</v>
      </c>
      <c r="DA38">
        <v>56</v>
      </c>
      <c r="DB38">
        <v>46</v>
      </c>
      <c r="DC38">
        <v>59</v>
      </c>
      <c r="DD38">
        <v>53</v>
      </c>
      <c r="DE38">
        <v>61</v>
      </c>
      <c r="DF38">
        <v>45</v>
      </c>
      <c r="DG38">
        <v>56</v>
      </c>
      <c r="DH38">
        <v>33</v>
      </c>
      <c r="DI38">
        <v>50</v>
      </c>
      <c r="DJ38">
        <v>69</v>
      </c>
      <c r="DK38">
        <v>0</v>
      </c>
      <c r="DL38">
        <v>0</v>
      </c>
      <c r="DM38">
        <v>0</v>
      </c>
      <c r="DN38">
        <v>2</v>
      </c>
      <c r="DO38">
        <v>3</v>
      </c>
      <c r="DP38">
        <v>2</v>
      </c>
      <c r="DQ38">
        <v>5</v>
      </c>
      <c r="DR38">
        <v>1</v>
      </c>
      <c r="DS38">
        <v>2</v>
      </c>
      <c r="DT38">
        <v>4</v>
      </c>
      <c r="DU38">
        <v>3</v>
      </c>
      <c r="DV38">
        <v>5</v>
      </c>
      <c r="DW38">
        <v>8</v>
      </c>
      <c r="DX38">
        <v>5</v>
      </c>
      <c r="DY38">
        <v>4</v>
      </c>
      <c r="DZ38">
        <v>9</v>
      </c>
      <c r="EA38">
        <v>5</v>
      </c>
      <c r="EB38">
        <v>4</v>
      </c>
      <c r="EC38">
        <v>1</v>
      </c>
      <c r="ED38">
        <v>6</v>
      </c>
      <c r="EE38">
        <v>6</v>
      </c>
      <c r="EF38">
        <v>8</v>
      </c>
      <c r="EG38">
        <v>7</v>
      </c>
      <c r="EH38">
        <v>7</v>
      </c>
      <c r="EI38">
        <v>5</v>
      </c>
      <c r="EJ38">
        <v>9</v>
      </c>
      <c r="EK38">
        <v>10</v>
      </c>
      <c r="EL38">
        <v>9</v>
      </c>
      <c r="EM38">
        <v>0</v>
      </c>
      <c r="EN38">
        <v>0</v>
      </c>
      <c r="EO38">
        <v>0</v>
      </c>
      <c r="EP38">
        <v>5</v>
      </c>
      <c r="EQ38">
        <v>10</v>
      </c>
      <c r="ER38">
        <v>0</v>
      </c>
      <c r="ES38">
        <v>20</v>
      </c>
      <c r="ET38">
        <v>10</v>
      </c>
      <c r="EU38">
        <v>20</v>
      </c>
      <c r="EV38">
        <v>10</v>
      </c>
      <c r="EW38">
        <v>5</v>
      </c>
      <c r="EX38">
        <v>20</v>
      </c>
      <c r="EY38">
        <v>30</v>
      </c>
      <c r="EZ38">
        <v>15</v>
      </c>
      <c r="FA38">
        <v>40</v>
      </c>
      <c r="FB38">
        <v>30</v>
      </c>
      <c r="FC38">
        <v>20</v>
      </c>
      <c r="FD38">
        <v>10</v>
      </c>
      <c r="FE38">
        <v>40</v>
      </c>
      <c r="FF38">
        <v>25</v>
      </c>
      <c r="FG38">
        <v>20</v>
      </c>
      <c r="FH38">
        <v>20</v>
      </c>
      <c r="FI38">
        <v>25</v>
      </c>
      <c r="FJ38">
        <v>50</v>
      </c>
      <c r="FK38">
        <v>30</v>
      </c>
      <c r="FL38">
        <v>35</v>
      </c>
      <c r="FM38">
        <v>40</v>
      </c>
      <c r="FN38">
        <v>20</v>
      </c>
      <c r="FO38">
        <v>0</v>
      </c>
      <c r="FP38">
        <v>0</v>
      </c>
      <c r="FQ38">
        <v>5949</v>
      </c>
      <c r="FR38">
        <v>6103</v>
      </c>
      <c r="FS38">
        <v>6238</v>
      </c>
      <c r="FT38">
        <v>6369</v>
      </c>
      <c r="FU38">
        <v>6460</v>
      </c>
      <c r="FV38">
        <v>6548</v>
      </c>
      <c r="FW38">
        <v>6677</v>
      </c>
      <c r="FX38">
        <v>6773</v>
      </c>
      <c r="FY38">
        <v>6862</v>
      </c>
      <c r="FZ38">
        <v>6946</v>
      </c>
      <c r="GA38">
        <v>6959</v>
      </c>
      <c r="GB38">
        <v>7006</v>
      </c>
      <c r="GC38">
        <v>7076</v>
      </c>
      <c r="GD38">
        <v>7118</v>
      </c>
      <c r="GE38">
        <v>7099</v>
      </c>
      <c r="GF38">
        <v>7121</v>
      </c>
      <c r="GG38">
        <v>7105</v>
      </c>
      <c r="GH38">
        <v>7131</v>
      </c>
      <c r="GI38">
        <v>7188</v>
      </c>
      <c r="GJ38">
        <v>7216</v>
      </c>
      <c r="GK38">
        <v>7244</v>
      </c>
      <c r="GL38">
        <v>7273</v>
      </c>
      <c r="GM38">
        <v>7298</v>
      </c>
      <c r="GN38">
        <v>7258</v>
      </c>
      <c r="GO38">
        <v>7272</v>
      </c>
      <c r="GP38">
        <v>7321</v>
      </c>
      <c r="GQ38">
        <v>0</v>
      </c>
      <c r="GR38">
        <v>0</v>
      </c>
      <c r="GS38">
        <v>672</v>
      </c>
      <c r="GT38">
        <v>790</v>
      </c>
      <c r="GU38">
        <v>914</v>
      </c>
      <c r="GV38">
        <v>1049</v>
      </c>
      <c r="GW38">
        <v>1177</v>
      </c>
      <c r="GX38">
        <v>1318</v>
      </c>
      <c r="GY38">
        <v>1407</v>
      </c>
      <c r="GZ38">
        <v>1530</v>
      </c>
      <c r="HA38">
        <v>1634</v>
      </c>
      <c r="HB38">
        <v>1731</v>
      </c>
      <c r="HC38">
        <v>1875</v>
      </c>
      <c r="HD38">
        <v>1954</v>
      </c>
      <c r="HE38">
        <v>2010</v>
      </c>
      <c r="HF38">
        <v>2094</v>
      </c>
      <c r="HG38">
        <v>2209</v>
      </c>
      <c r="HH38">
        <v>2288</v>
      </c>
      <c r="HI38">
        <v>2412</v>
      </c>
      <c r="HJ38">
        <v>2488</v>
      </c>
      <c r="HK38">
        <v>2546</v>
      </c>
      <c r="HL38">
        <v>2607</v>
      </c>
      <c r="HM38">
        <v>2672</v>
      </c>
      <c r="HN38">
        <v>2738</v>
      </c>
      <c r="HO38">
        <v>2788</v>
      </c>
      <c r="HP38">
        <v>2879</v>
      </c>
      <c r="HQ38">
        <v>2944</v>
      </c>
      <c r="HR38">
        <v>3001</v>
      </c>
      <c r="HS38">
        <v>0</v>
      </c>
      <c r="HT38">
        <v>0</v>
      </c>
      <c r="HU38">
        <v>41</v>
      </c>
      <c r="HV38">
        <v>49</v>
      </c>
      <c r="HW38">
        <v>49</v>
      </c>
      <c r="HX38">
        <v>55</v>
      </c>
      <c r="HY38">
        <v>66</v>
      </c>
      <c r="HZ38">
        <v>70</v>
      </c>
      <c r="IA38">
        <v>79</v>
      </c>
      <c r="IB38">
        <v>92</v>
      </c>
      <c r="IC38">
        <v>108</v>
      </c>
      <c r="ID38">
        <v>123</v>
      </c>
      <c r="IE38">
        <v>133</v>
      </c>
      <c r="IF38">
        <v>142</v>
      </c>
      <c r="IG38">
        <v>158</v>
      </c>
      <c r="IH38">
        <v>163</v>
      </c>
      <c r="II38">
        <v>164</v>
      </c>
      <c r="IJ38">
        <v>184</v>
      </c>
      <c r="IK38">
        <v>197</v>
      </c>
      <c r="IL38">
        <v>215</v>
      </c>
      <c r="IM38">
        <v>221</v>
      </c>
      <c r="IN38">
        <v>233</v>
      </c>
      <c r="IO38">
        <v>244</v>
      </c>
      <c r="IP38">
        <v>251</v>
      </c>
      <c r="IQ38">
        <v>269</v>
      </c>
      <c r="IR38">
        <v>271</v>
      </c>
      <c r="IS38">
        <v>284</v>
      </c>
      <c r="IT38">
        <v>292</v>
      </c>
      <c r="IU38">
        <v>0</v>
      </c>
      <c r="IV38">
        <v>0</v>
      </c>
      <c r="IW38">
        <v>2</v>
      </c>
      <c r="IX38">
        <v>0</v>
      </c>
      <c r="IY38">
        <v>1</v>
      </c>
      <c r="IZ38">
        <v>1</v>
      </c>
      <c r="JA38">
        <v>1</v>
      </c>
      <c r="JB38">
        <v>4</v>
      </c>
      <c r="JC38">
        <v>3</v>
      </c>
      <c r="JD38">
        <v>3</v>
      </c>
      <c r="JE38">
        <v>3</v>
      </c>
      <c r="JF38">
        <v>4</v>
      </c>
      <c r="JG38">
        <v>2</v>
      </c>
      <c r="JH38">
        <v>4</v>
      </c>
      <c r="JI38">
        <v>5</v>
      </c>
      <c r="JJ38">
        <v>8</v>
      </c>
      <c r="JK38">
        <v>11</v>
      </c>
      <c r="JL38">
        <v>9</v>
      </c>
      <c r="JM38">
        <v>7</v>
      </c>
      <c r="JN38">
        <v>5</v>
      </c>
      <c r="JO38">
        <v>8</v>
      </c>
      <c r="JP38">
        <v>8</v>
      </c>
      <c r="JQ38">
        <v>7</v>
      </c>
      <c r="JR38">
        <v>5</v>
      </c>
      <c r="JS38">
        <v>7</v>
      </c>
      <c r="JT38">
        <v>4</v>
      </c>
      <c r="JU38">
        <v>17</v>
      </c>
      <c r="JV38">
        <v>8</v>
      </c>
      <c r="JW38">
        <v>0</v>
      </c>
      <c r="JX38">
        <v>0</v>
      </c>
      <c r="JY38">
        <v>0</v>
      </c>
      <c r="JZ38">
        <v>5</v>
      </c>
      <c r="KA38">
        <v>10</v>
      </c>
      <c r="KB38">
        <v>20</v>
      </c>
      <c r="KC38">
        <v>25</v>
      </c>
      <c r="KD38">
        <v>30</v>
      </c>
      <c r="KE38">
        <v>38</v>
      </c>
      <c r="KF38">
        <v>49</v>
      </c>
      <c r="KG38">
        <v>57</v>
      </c>
      <c r="KH38">
        <v>68</v>
      </c>
      <c r="KI38">
        <v>79</v>
      </c>
      <c r="KJ38">
        <v>91</v>
      </c>
      <c r="KK38">
        <v>101</v>
      </c>
      <c r="KL38">
        <v>117</v>
      </c>
      <c r="KM38">
        <v>133</v>
      </c>
      <c r="KN38">
        <v>158</v>
      </c>
      <c r="KO38">
        <v>171</v>
      </c>
      <c r="KP38">
        <v>185</v>
      </c>
      <c r="KQ38">
        <v>201</v>
      </c>
      <c r="KR38">
        <v>218</v>
      </c>
      <c r="KS38">
        <v>237</v>
      </c>
      <c r="KT38">
        <v>259</v>
      </c>
      <c r="KU38">
        <v>275</v>
      </c>
      <c r="KV38">
        <v>301</v>
      </c>
      <c r="KW38">
        <v>318</v>
      </c>
      <c r="KX38">
        <v>342</v>
      </c>
      <c r="KY38">
        <v>0</v>
      </c>
      <c r="KZ38">
        <v>0</v>
      </c>
      <c r="LA38">
        <v>0</v>
      </c>
      <c r="LB38">
        <v>200</v>
      </c>
      <c r="LC38">
        <v>400</v>
      </c>
      <c r="LD38">
        <v>615</v>
      </c>
      <c r="LE38">
        <v>854</v>
      </c>
      <c r="LF38">
        <v>1058</v>
      </c>
      <c r="LG38">
        <v>1251</v>
      </c>
      <c r="LH38">
        <v>1485</v>
      </c>
      <c r="LI38">
        <v>1668</v>
      </c>
      <c r="LJ38">
        <v>1849</v>
      </c>
      <c r="LK38">
        <v>2015</v>
      </c>
      <c r="LL38">
        <v>2189</v>
      </c>
      <c r="LM38">
        <v>2393</v>
      </c>
      <c r="LN38">
        <v>2574</v>
      </c>
      <c r="LO38">
        <v>2774</v>
      </c>
      <c r="LP38">
        <v>2954</v>
      </c>
      <c r="LQ38">
        <v>3150</v>
      </c>
      <c r="LR38">
        <v>3361</v>
      </c>
      <c r="LS38">
        <v>3552</v>
      </c>
      <c r="LT38">
        <v>3752</v>
      </c>
      <c r="LU38">
        <v>3938</v>
      </c>
      <c r="LV38">
        <v>4120</v>
      </c>
      <c r="LW38">
        <v>4288</v>
      </c>
      <c r="LX38">
        <v>4481</v>
      </c>
      <c r="LY38">
        <v>4678</v>
      </c>
      <c r="LZ38">
        <v>4875</v>
      </c>
      <c r="MA38">
        <v>0</v>
      </c>
      <c r="MB38">
        <v>0</v>
      </c>
      <c r="MC38">
        <v>1478</v>
      </c>
      <c r="MD38">
        <v>1494</v>
      </c>
      <c r="ME38">
        <v>1530</v>
      </c>
      <c r="MF38">
        <v>1525</v>
      </c>
      <c r="MG38">
        <v>1504</v>
      </c>
      <c r="MH38">
        <v>1503</v>
      </c>
      <c r="MI38">
        <v>1493</v>
      </c>
      <c r="MJ38">
        <v>1496</v>
      </c>
      <c r="MK38">
        <v>1512</v>
      </c>
      <c r="ML38">
        <v>1514</v>
      </c>
      <c r="MM38">
        <v>1504</v>
      </c>
      <c r="MN38">
        <v>1513</v>
      </c>
      <c r="MO38">
        <v>1530</v>
      </c>
      <c r="MP38">
        <v>1530</v>
      </c>
      <c r="MQ38">
        <v>1504</v>
      </c>
      <c r="MR38">
        <v>1505</v>
      </c>
      <c r="MS38">
        <v>1510</v>
      </c>
      <c r="MT38">
        <v>1486</v>
      </c>
      <c r="MU38">
        <v>1510</v>
      </c>
      <c r="MV38">
        <v>1504</v>
      </c>
      <c r="MW38">
        <v>1510</v>
      </c>
      <c r="MX38">
        <v>1503</v>
      </c>
      <c r="MY38">
        <v>1513</v>
      </c>
      <c r="MZ38">
        <v>1531</v>
      </c>
      <c r="NA38">
        <v>1538</v>
      </c>
      <c r="NB38">
        <v>1535</v>
      </c>
      <c r="NC38">
        <v>0</v>
      </c>
      <c r="ND38">
        <v>0</v>
      </c>
      <c r="NE38">
        <v>0</v>
      </c>
      <c r="NF38">
        <v>27</v>
      </c>
      <c r="NG38">
        <v>54</v>
      </c>
      <c r="NH38">
        <v>88</v>
      </c>
      <c r="NI38">
        <v>115</v>
      </c>
      <c r="NJ38">
        <v>143</v>
      </c>
      <c r="NK38">
        <v>173</v>
      </c>
      <c r="NL38">
        <v>200</v>
      </c>
      <c r="NM38">
        <v>235</v>
      </c>
      <c r="NN38">
        <v>262</v>
      </c>
      <c r="NO38">
        <v>303</v>
      </c>
      <c r="NP38">
        <v>332</v>
      </c>
      <c r="NQ38">
        <v>360</v>
      </c>
      <c r="NR38">
        <v>393</v>
      </c>
      <c r="NS38">
        <v>430</v>
      </c>
      <c r="NT38">
        <v>468</v>
      </c>
      <c r="NU38">
        <v>498</v>
      </c>
      <c r="NV38">
        <v>537</v>
      </c>
      <c r="NW38">
        <v>564</v>
      </c>
      <c r="NX38">
        <v>586</v>
      </c>
      <c r="NY38">
        <v>618</v>
      </c>
      <c r="NZ38">
        <v>658</v>
      </c>
      <c r="OA38">
        <v>686</v>
      </c>
      <c r="OB38">
        <v>721</v>
      </c>
      <c r="OC38">
        <v>756</v>
      </c>
      <c r="OD38">
        <v>783</v>
      </c>
      <c r="OE38">
        <v>0</v>
      </c>
      <c r="OF38">
        <v>0</v>
      </c>
      <c r="OG38">
        <v>2068</v>
      </c>
      <c r="OH38">
        <v>2122</v>
      </c>
      <c r="OI38">
        <v>2190</v>
      </c>
      <c r="OJ38">
        <v>2297</v>
      </c>
      <c r="OK38">
        <v>2345</v>
      </c>
      <c r="OL38">
        <v>2420</v>
      </c>
      <c r="OM38">
        <v>2465</v>
      </c>
      <c r="ON38">
        <v>2514</v>
      </c>
      <c r="OO38">
        <v>2595</v>
      </c>
      <c r="OP38">
        <v>2669</v>
      </c>
      <c r="OQ38">
        <v>2728</v>
      </c>
      <c r="OR38">
        <v>2799</v>
      </c>
      <c r="OS38">
        <v>2863</v>
      </c>
      <c r="OT38">
        <v>2956</v>
      </c>
      <c r="OU38">
        <v>2991</v>
      </c>
      <c r="OV38">
        <v>3043</v>
      </c>
      <c r="OW38">
        <v>3087</v>
      </c>
      <c r="OX38">
        <v>3153</v>
      </c>
      <c r="OY38">
        <v>3254</v>
      </c>
      <c r="OZ38">
        <v>3289</v>
      </c>
      <c r="PA38">
        <v>3331</v>
      </c>
      <c r="PB38">
        <v>3406</v>
      </c>
      <c r="PC38">
        <v>3445</v>
      </c>
      <c r="PD38">
        <v>3465</v>
      </c>
      <c r="PE38">
        <v>3477</v>
      </c>
      <c r="PF38">
        <v>3509</v>
      </c>
      <c r="PG38">
        <v>0</v>
      </c>
      <c r="PH38">
        <v>0</v>
      </c>
      <c r="PI38">
        <v>0</v>
      </c>
      <c r="PJ38">
        <v>87</v>
      </c>
      <c r="PK38">
        <v>173</v>
      </c>
      <c r="PL38">
        <v>238</v>
      </c>
      <c r="PM38">
        <v>333</v>
      </c>
      <c r="PN38">
        <v>415</v>
      </c>
      <c r="PO38">
        <v>504</v>
      </c>
      <c r="PP38">
        <v>602</v>
      </c>
      <c r="PQ38">
        <v>692</v>
      </c>
      <c r="PR38">
        <v>766</v>
      </c>
      <c r="PS38">
        <v>859</v>
      </c>
      <c r="PT38">
        <v>955</v>
      </c>
      <c r="PU38">
        <v>1050</v>
      </c>
      <c r="PV38">
        <v>1143</v>
      </c>
      <c r="PW38">
        <v>1253</v>
      </c>
      <c r="PX38">
        <v>1351</v>
      </c>
      <c r="PY38">
        <v>1470</v>
      </c>
      <c r="PZ38">
        <v>1575</v>
      </c>
      <c r="QA38">
        <v>1661</v>
      </c>
      <c r="QB38">
        <v>1776</v>
      </c>
      <c r="QC38">
        <v>1896</v>
      </c>
      <c r="QD38">
        <v>2004</v>
      </c>
      <c r="QE38">
        <v>2136</v>
      </c>
      <c r="QF38">
        <v>2272</v>
      </c>
      <c r="QG38">
        <v>2410</v>
      </c>
      <c r="QH38">
        <v>2540</v>
      </c>
      <c r="QI38">
        <v>0</v>
      </c>
      <c r="QJ38">
        <v>0</v>
      </c>
      <c r="QK38">
        <v>7553</v>
      </c>
      <c r="QL38">
        <v>7583</v>
      </c>
      <c r="QM38">
        <v>7564</v>
      </c>
      <c r="QN38">
        <v>7488</v>
      </c>
      <c r="QO38">
        <v>7525</v>
      </c>
      <c r="QP38">
        <v>7607</v>
      </c>
      <c r="QQ38">
        <v>7610</v>
      </c>
      <c r="QR38">
        <v>7653</v>
      </c>
      <c r="QS38">
        <v>7713</v>
      </c>
      <c r="QT38">
        <v>7694</v>
      </c>
      <c r="QU38">
        <v>7668</v>
      </c>
      <c r="QV38">
        <v>7694</v>
      </c>
      <c r="QW38">
        <v>7720</v>
      </c>
      <c r="QX38">
        <v>7753</v>
      </c>
      <c r="QY38">
        <v>7760</v>
      </c>
      <c r="QZ38">
        <v>7781</v>
      </c>
      <c r="RA38">
        <v>7829</v>
      </c>
      <c r="RB38">
        <v>7809</v>
      </c>
      <c r="RC38">
        <v>7761</v>
      </c>
      <c r="RD38">
        <v>7804</v>
      </c>
      <c r="RE38">
        <v>7899</v>
      </c>
      <c r="RF38">
        <v>7899</v>
      </c>
      <c r="RG38">
        <v>7853</v>
      </c>
      <c r="RH38">
        <v>7833</v>
      </c>
      <c r="RI38">
        <v>7809</v>
      </c>
      <c r="RJ38">
        <v>7865</v>
      </c>
      <c r="RK38">
        <v>0</v>
      </c>
      <c r="RL38">
        <v>0</v>
      </c>
      <c r="RM38">
        <v>8431</v>
      </c>
      <c r="RN38">
        <v>8431</v>
      </c>
      <c r="RO38">
        <v>8464</v>
      </c>
      <c r="RP38">
        <v>8491</v>
      </c>
      <c r="RQ38">
        <v>8436</v>
      </c>
      <c r="RR38">
        <v>8416</v>
      </c>
      <c r="RS38">
        <v>8432</v>
      </c>
      <c r="RT38">
        <v>8407</v>
      </c>
      <c r="RU38">
        <v>8449</v>
      </c>
      <c r="RV38">
        <v>8534</v>
      </c>
      <c r="RW38">
        <v>8590</v>
      </c>
      <c r="RX38">
        <v>8682</v>
      </c>
      <c r="RY38">
        <v>8719</v>
      </c>
      <c r="RZ38">
        <v>8753</v>
      </c>
      <c r="SA38">
        <v>8741</v>
      </c>
      <c r="SB38">
        <v>8758</v>
      </c>
      <c r="SC38">
        <v>8747</v>
      </c>
      <c r="SD38">
        <v>8787</v>
      </c>
      <c r="SE38">
        <v>8909</v>
      </c>
      <c r="SF38">
        <v>8912</v>
      </c>
      <c r="SG38">
        <v>8874</v>
      </c>
      <c r="SH38">
        <v>8868</v>
      </c>
      <c r="SI38">
        <v>8973</v>
      </c>
      <c r="SJ38">
        <v>9000</v>
      </c>
      <c r="SK38">
        <v>9040</v>
      </c>
      <c r="SL38">
        <v>9057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683351.63359999994</v>
      </c>
      <c r="SU38">
        <v>676518.56310000003</v>
      </c>
      <c r="SV38">
        <v>666257.62509999995</v>
      </c>
      <c r="SW38">
        <v>655351.96490000002</v>
      </c>
      <c r="SX38">
        <v>644052.7611</v>
      </c>
      <c r="SY38">
        <v>626464.23089999997</v>
      </c>
      <c r="SZ38">
        <v>612325.50730000006</v>
      </c>
      <c r="TA38">
        <v>600430.6004</v>
      </c>
      <c r="TB38">
        <v>586402.41780000005</v>
      </c>
      <c r="TC38">
        <v>567803.04870000004</v>
      </c>
      <c r="TD38">
        <v>552973.48190000001</v>
      </c>
      <c r="TE38">
        <v>535661.1838</v>
      </c>
      <c r="TF38">
        <v>521962.50439999998</v>
      </c>
      <c r="TG38">
        <v>510810.37959999999</v>
      </c>
      <c r="TH38">
        <v>497864.25319999998</v>
      </c>
      <c r="TI38">
        <v>485238.93099999998</v>
      </c>
      <c r="TJ38">
        <v>472991.74209999997</v>
      </c>
      <c r="TK38">
        <v>460793.777</v>
      </c>
      <c r="TL38">
        <v>444920.57049999997</v>
      </c>
      <c r="TM38">
        <v>432794.9325</v>
      </c>
      <c r="TN38">
        <v>423020.56310000003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252671.52119999999</v>
      </c>
      <c r="TW38">
        <v>261877.2415</v>
      </c>
      <c r="TX38">
        <v>276476.27289999998</v>
      </c>
      <c r="TY38">
        <v>286669.35080000001</v>
      </c>
      <c r="TZ38">
        <v>294841.8</v>
      </c>
      <c r="UA38">
        <v>310067.34700000001</v>
      </c>
      <c r="UB38">
        <v>313719.9203</v>
      </c>
      <c r="UC38">
        <v>313311.52409999998</v>
      </c>
      <c r="UD38">
        <v>316898.19429999997</v>
      </c>
      <c r="UE38">
        <v>324564.92019999999</v>
      </c>
      <c r="UF38">
        <v>326380.84149999998</v>
      </c>
      <c r="UG38">
        <v>334047.8774</v>
      </c>
      <c r="UH38">
        <v>334537.31300000002</v>
      </c>
      <c r="UI38">
        <v>332365.06060000003</v>
      </c>
      <c r="UJ38">
        <v>330415.77230000001</v>
      </c>
      <c r="UK38">
        <v>328790.27850000001</v>
      </c>
      <c r="UL38">
        <v>327098.63620000001</v>
      </c>
      <c r="UM38">
        <v>323370.8247</v>
      </c>
      <c r="UN38">
        <v>324199.6226</v>
      </c>
      <c r="UO38">
        <v>321863.27140000003</v>
      </c>
      <c r="UP38">
        <v>318538.83409999998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158539.41010000001</v>
      </c>
      <c r="UY38">
        <v>173711.69760000001</v>
      </c>
      <c r="UZ38">
        <v>196405.01629999999</v>
      </c>
      <c r="VA38">
        <v>223847.00039999999</v>
      </c>
      <c r="VB38">
        <v>247511.51610000001</v>
      </c>
      <c r="VC38">
        <v>259839.2268</v>
      </c>
      <c r="VD38">
        <v>269342.07030000002</v>
      </c>
      <c r="VE38">
        <v>290961.6238</v>
      </c>
      <c r="VF38">
        <v>291426.47590000002</v>
      </c>
      <c r="VG38">
        <v>284674.14409999998</v>
      </c>
      <c r="VH38">
        <v>310087.86709999997</v>
      </c>
      <c r="VI38">
        <v>322326.45529999997</v>
      </c>
      <c r="VJ38">
        <v>341531.65389999998</v>
      </c>
      <c r="VK38">
        <v>340837.64059999998</v>
      </c>
      <c r="VL38">
        <v>348878.3125</v>
      </c>
      <c r="VM38">
        <v>354707.73050000001</v>
      </c>
      <c r="VN38">
        <v>354256.08929999999</v>
      </c>
      <c r="VO38">
        <v>368602.82370000001</v>
      </c>
      <c r="VP38">
        <v>360527.53899999999</v>
      </c>
      <c r="VQ38">
        <v>366817.68729999999</v>
      </c>
      <c r="VR38">
        <v>366165.6116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180677.1575</v>
      </c>
      <c r="WA38">
        <v>131561.03700000001</v>
      </c>
      <c r="WB38">
        <v>127729.16220000001</v>
      </c>
      <c r="WC38">
        <v>124008.8953</v>
      </c>
      <c r="WD38">
        <v>160529.3143</v>
      </c>
      <c r="WE38">
        <v>77926.851609999998</v>
      </c>
      <c r="WF38">
        <v>151314.27499999999</v>
      </c>
      <c r="WG38">
        <v>183633.82879999999</v>
      </c>
      <c r="WH38">
        <v>285256.43310000002</v>
      </c>
      <c r="WI38">
        <v>380803.49089999998</v>
      </c>
      <c r="WJ38">
        <v>302491.7403</v>
      </c>
      <c r="WK38">
        <v>228418.7899</v>
      </c>
      <c r="WL38">
        <v>158404.1539</v>
      </c>
      <c r="WM38">
        <v>246064.70499999999</v>
      </c>
      <c r="WN38">
        <v>238897.77189999999</v>
      </c>
      <c r="WO38">
        <v>202947.13630000001</v>
      </c>
      <c r="WP38">
        <v>140740.03899999999</v>
      </c>
      <c r="WQ38">
        <v>191297.14050000001</v>
      </c>
      <c r="WR38">
        <v>106128.788</v>
      </c>
      <c r="WS38">
        <v>437910.0478</v>
      </c>
      <c r="WT38">
        <v>200073.12289999999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8450000</v>
      </c>
      <c r="ZG38">
        <v>8150000</v>
      </c>
      <c r="ZH38">
        <v>7920000</v>
      </c>
      <c r="ZI38">
        <v>7780000</v>
      </c>
      <c r="ZJ38">
        <v>7560000</v>
      </c>
      <c r="ZK38">
        <v>7290000</v>
      </c>
      <c r="ZL38">
        <v>7120000</v>
      </c>
      <c r="ZM38">
        <v>6990000</v>
      </c>
      <c r="ZN38">
        <v>6790000</v>
      </c>
      <c r="ZO38">
        <v>6480000</v>
      </c>
      <c r="ZP38">
        <v>6290000</v>
      </c>
      <c r="ZQ38">
        <v>6130000</v>
      </c>
      <c r="ZR38">
        <v>5860000</v>
      </c>
      <c r="ZS38">
        <v>5780000</v>
      </c>
      <c r="ZT38">
        <v>5590000</v>
      </c>
      <c r="ZU38">
        <v>5450000</v>
      </c>
      <c r="ZV38">
        <v>5260000</v>
      </c>
      <c r="ZW38">
        <v>5140000</v>
      </c>
      <c r="ZX38">
        <v>5050000</v>
      </c>
      <c r="ZY38">
        <v>4930000</v>
      </c>
      <c r="ZZ38">
        <v>4780000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25500000</v>
      </c>
      <c r="ABK38">
        <v>25200000</v>
      </c>
      <c r="ABL38">
        <v>25000000</v>
      </c>
      <c r="ABM38">
        <v>25000000</v>
      </c>
      <c r="ABN38">
        <v>25000000</v>
      </c>
      <c r="ABO38">
        <v>24800000</v>
      </c>
      <c r="ABP38">
        <v>24700000</v>
      </c>
      <c r="ABQ38">
        <v>24600000</v>
      </c>
      <c r="ABR38">
        <v>24600000</v>
      </c>
      <c r="ABS38">
        <v>24200000</v>
      </c>
      <c r="ABT38">
        <v>23900000</v>
      </c>
      <c r="ABU38">
        <v>23500000</v>
      </c>
      <c r="ABV38">
        <v>23300000</v>
      </c>
      <c r="ABW38">
        <v>23400000</v>
      </c>
      <c r="ABX38">
        <v>22900000</v>
      </c>
      <c r="ABY38">
        <v>22500000</v>
      </c>
      <c r="ABZ38">
        <v>22400000</v>
      </c>
      <c r="ACA38">
        <v>22000000</v>
      </c>
      <c r="ACB38">
        <v>21500000</v>
      </c>
      <c r="ACC38">
        <v>20900000</v>
      </c>
      <c r="ACD38">
        <v>20500000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1200000</v>
      </c>
      <c r="ADO38">
        <v>1170000</v>
      </c>
      <c r="ADP38">
        <v>1140000</v>
      </c>
      <c r="ADQ38">
        <v>1110000</v>
      </c>
      <c r="ADR38">
        <v>1080000</v>
      </c>
      <c r="ADS38">
        <v>1040000</v>
      </c>
      <c r="ADT38">
        <v>1020000</v>
      </c>
      <c r="ADU38">
        <v>991253.02159999998</v>
      </c>
      <c r="ADV38">
        <v>966495.38159999996</v>
      </c>
      <c r="ADW38">
        <v>939192.24010000005</v>
      </c>
      <c r="ADX38">
        <v>914304.72679999995</v>
      </c>
      <c r="ADY38">
        <v>893150.44319999998</v>
      </c>
      <c r="ADZ38">
        <v>864921.16200000001</v>
      </c>
      <c r="AEA38">
        <v>834567.67440000002</v>
      </c>
      <c r="AEB38">
        <v>814749.14159999997</v>
      </c>
      <c r="AEC38">
        <v>800647.84669999999</v>
      </c>
      <c r="AED38">
        <v>777328.00650000002</v>
      </c>
      <c r="AEE38">
        <v>750292.44640000002</v>
      </c>
      <c r="AEF38">
        <v>726584.08109999995</v>
      </c>
      <c r="AEG38">
        <v>703260.05480000004</v>
      </c>
      <c r="AEH38">
        <v>687673.08959999995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8340000</v>
      </c>
      <c r="AEQ38">
        <v>8110000</v>
      </c>
      <c r="AER38">
        <v>7850000</v>
      </c>
      <c r="AES38">
        <v>7660000</v>
      </c>
      <c r="AET38">
        <v>7520000</v>
      </c>
      <c r="AEU38">
        <v>7340000</v>
      </c>
      <c r="AEV38">
        <v>7210000</v>
      </c>
      <c r="AEW38">
        <v>7030000</v>
      </c>
      <c r="AEX38">
        <v>6850000</v>
      </c>
      <c r="AEY38">
        <v>6640000</v>
      </c>
      <c r="AEZ38">
        <v>6460000</v>
      </c>
      <c r="AFA38">
        <v>6260000</v>
      </c>
      <c r="AFB38">
        <v>6110000</v>
      </c>
      <c r="AFC38">
        <v>6010000</v>
      </c>
      <c r="AFD38">
        <v>5840000</v>
      </c>
      <c r="AFE38">
        <v>5650000</v>
      </c>
      <c r="AFF38">
        <v>5480000</v>
      </c>
      <c r="AFG38">
        <v>5380000</v>
      </c>
      <c r="AFH38">
        <v>5240000</v>
      </c>
      <c r="AFI38">
        <v>5110000</v>
      </c>
      <c r="AFJ38">
        <v>4970000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207.09636789999999</v>
      </c>
      <c r="AGU38">
        <v>214.64162350000001</v>
      </c>
      <c r="AGV38">
        <v>226.607382</v>
      </c>
      <c r="AGW38">
        <v>234.96190250000001</v>
      </c>
      <c r="AGX38">
        <v>241.6602614</v>
      </c>
      <c r="AGY38">
        <v>254.13952889999999</v>
      </c>
      <c r="AGZ38">
        <v>257.13327609999999</v>
      </c>
      <c r="AHA38">
        <v>256.79854360000002</v>
      </c>
      <c r="AHB38">
        <v>259.7382748</v>
      </c>
      <c r="AHC38">
        <v>266.02212939999998</v>
      </c>
      <c r="AHD38">
        <v>267.51050729999997</v>
      </c>
      <c r="AHE38">
        <v>273.7946159</v>
      </c>
      <c r="AHF38">
        <v>274.19577049999998</v>
      </c>
      <c r="AHG38">
        <v>272.4153341</v>
      </c>
      <c r="AHH38">
        <v>270.81764500000003</v>
      </c>
      <c r="AHI38">
        <v>269.48534660000001</v>
      </c>
      <c r="AHJ38">
        <v>268.09883109999998</v>
      </c>
      <c r="AHK38">
        <v>265.0434166</v>
      </c>
      <c r="AHL38">
        <v>265.72272170000002</v>
      </c>
      <c r="AHM38">
        <v>263.8077854</v>
      </c>
      <c r="AHN38">
        <v>261.08298730000001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8.8019458309999994</v>
      </c>
      <c r="AHW38">
        <v>9.6442957099999997</v>
      </c>
      <c r="AHX38">
        <v>10.90420555</v>
      </c>
      <c r="AHY38">
        <v>12.427756430000001</v>
      </c>
      <c r="AHZ38">
        <v>13.741586119999999</v>
      </c>
      <c r="AIA38">
        <v>14.42600801</v>
      </c>
      <c r="AIB38">
        <v>14.953596149999999</v>
      </c>
      <c r="AIC38">
        <v>16.153891649999998</v>
      </c>
      <c r="AID38">
        <v>16.179699759999998</v>
      </c>
      <c r="AIE38">
        <v>15.8048172</v>
      </c>
      <c r="AIF38">
        <v>17.215761100000002</v>
      </c>
      <c r="AIG38">
        <v>17.895235</v>
      </c>
      <c r="AIH38">
        <v>18.96148797</v>
      </c>
      <c r="AII38">
        <v>18.922957069999999</v>
      </c>
      <c r="AIJ38">
        <v>19.369366939999999</v>
      </c>
      <c r="AIK38">
        <v>19.693010260000001</v>
      </c>
      <c r="AIL38">
        <v>19.667935610000001</v>
      </c>
      <c r="AIM38">
        <v>20.464451619999998</v>
      </c>
      <c r="AIN38">
        <v>20.01612008</v>
      </c>
      <c r="AIO38">
        <v>20.365342680000001</v>
      </c>
      <c r="AIP38">
        <v>20.3291401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1.159483466</v>
      </c>
      <c r="AIY38">
        <v>0.84428407699999997</v>
      </c>
      <c r="AIZ38">
        <v>0.819693279</v>
      </c>
      <c r="AJA38">
        <v>0.79581871699999995</v>
      </c>
      <c r="AJB38">
        <v>1.0301860410000001</v>
      </c>
      <c r="AJC38">
        <v>0.50009031100000001</v>
      </c>
      <c r="AJD38">
        <v>0.97104914799999997</v>
      </c>
      <c r="AJE38">
        <v>1.1784577039999999</v>
      </c>
      <c r="AJF38">
        <v>1.830613909</v>
      </c>
      <c r="AJG38">
        <v>2.4437807039999999</v>
      </c>
      <c r="AJH38">
        <v>1.9412203299999999</v>
      </c>
      <c r="AJI38">
        <v>1.465862169</v>
      </c>
      <c r="AJJ38">
        <v>1.016547968</v>
      </c>
      <c r="AJK38">
        <v>1.5791036389999999</v>
      </c>
      <c r="AJL38">
        <v>1.5331103290000001</v>
      </c>
      <c r="AJM38">
        <v>1.302399552</v>
      </c>
      <c r="AJN38">
        <v>0.90318970300000001</v>
      </c>
      <c r="AJO38">
        <v>1.227636489</v>
      </c>
      <c r="AJP38">
        <v>0.68107433500000003</v>
      </c>
      <c r="AJQ38">
        <v>2.8102581799999999</v>
      </c>
      <c r="AJR38">
        <v>1.283955765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105.9396005</v>
      </c>
      <c r="AKA38">
        <v>118.78639010000001</v>
      </c>
      <c r="AKB38">
        <v>202.948081</v>
      </c>
      <c r="AKC38">
        <v>129.6140255</v>
      </c>
      <c r="AKD38">
        <v>104.6642782</v>
      </c>
      <c r="AKE38">
        <v>147.0091315</v>
      </c>
      <c r="AKF38">
        <v>146.29571139999999</v>
      </c>
      <c r="AKG38">
        <v>154.2277876</v>
      </c>
      <c r="AKH38">
        <v>223.25044600000001</v>
      </c>
      <c r="AKI38">
        <v>191.74994469999999</v>
      </c>
      <c r="AKJ38">
        <v>292.29167489999998</v>
      </c>
      <c r="AKK38">
        <v>163.61345259999999</v>
      </c>
      <c r="AKL38">
        <v>155.9735451</v>
      </c>
      <c r="AKM38">
        <v>166.21364829999999</v>
      </c>
      <c r="AKN38">
        <v>168.42737629999999</v>
      </c>
      <c r="AKO38">
        <v>194.82689300000001</v>
      </c>
      <c r="AKP38">
        <v>179.70309209999999</v>
      </c>
      <c r="AKQ38">
        <v>143.9422218</v>
      </c>
      <c r="AKR38">
        <v>208.47609019999999</v>
      </c>
      <c r="AKS38">
        <v>141.1517111</v>
      </c>
      <c r="AKT38">
        <v>185.01662060000001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89.315337900000003</v>
      </c>
      <c r="AME38">
        <v>86.136981370000001</v>
      </c>
      <c r="AMF38">
        <v>83.796177720000003</v>
      </c>
      <c r="AMG38">
        <v>82.225624780000004</v>
      </c>
      <c r="AMH38">
        <v>79.936299840000004</v>
      </c>
      <c r="AMI38">
        <v>77.095455329999993</v>
      </c>
      <c r="AMJ38">
        <v>75.297861960000006</v>
      </c>
      <c r="AMK38">
        <v>73.926121699999996</v>
      </c>
      <c r="AML38">
        <v>71.772933690000002</v>
      </c>
      <c r="AMM38">
        <v>68.498313519999996</v>
      </c>
      <c r="AMN38">
        <v>66.547434569999993</v>
      </c>
      <c r="AMO38">
        <v>64.823808150000005</v>
      </c>
      <c r="AMP38">
        <v>61.935432980000002</v>
      </c>
      <c r="AMQ38">
        <v>61.102656379999999</v>
      </c>
      <c r="AMR38">
        <v>59.087246950000001</v>
      </c>
      <c r="AMS38">
        <v>57.595113939999997</v>
      </c>
      <c r="AMT38">
        <v>55.658365750000002</v>
      </c>
      <c r="AMU38">
        <v>54.396777559999997</v>
      </c>
      <c r="AMV38">
        <v>53.440708970000003</v>
      </c>
      <c r="AMW38">
        <v>52.12140703</v>
      </c>
      <c r="AMX38">
        <v>50.504601739999998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197.4689012</v>
      </c>
      <c r="ANG38">
        <v>201.0121437</v>
      </c>
      <c r="ANH38">
        <v>225.71933659999999</v>
      </c>
      <c r="ANI38">
        <v>208.86729020000001</v>
      </c>
      <c r="ANJ38">
        <v>105.3732012</v>
      </c>
      <c r="ANK38">
        <v>211.6405666</v>
      </c>
      <c r="ANL38">
        <v>164.70218410000001</v>
      </c>
      <c r="ANM38">
        <v>124.01316300000001</v>
      </c>
      <c r="ANN38">
        <v>197.8433574</v>
      </c>
      <c r="ANO38">
        <v>178.51115379999999</v>
      </c>
      <c r="ANP38">
        <v>161.52449250000001</v>
      </c>
      <c r="ANQ38">
        <v>145.8130544</v>
      </c>
      <c r="ANR38">
        <v>143.6307328</v>
      </c>
      <c r="ANS38">
        <v>104.1934677</v>
      </c>
      <c r="ANT38">
        <v>83.445475470000005</v>
      </c>
      <c r="ANU38">
        <v>112.6984489</v>
      </c>
      <c r="ANV38">
        <v>127.483828</v>
      </c>
      <c r="ANW38">
        <v>92.508118089999996</v>
      </c>
      <c r="ANX38">
        <v>112.7649328</v>
      </c>
      <c r="ANY38">
        <v>104.7485898</v>
      </c>
      <c r="ANZ38">
        <v>73.291654190000003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72.473079420000005</v>
      </c>
      <c r="AOI38">
        <v>71.67060128</v>
      </c>
      <c r="AOJ38">
        <v>70.966301670000007</v>
      </c>
      <c r="AOK38">
        <v>71.119228570000004</v>
      </c>
      <c r="AOL38">
        <v>71.016787719999996</v>
      </c>
      <c r="AOM38">
        <v>70.472485930000005</v>
      </c>
      <c r="AON38">
        <v>70.200612169999999</v>
      </c>
      <c r="AOO38">
        <v>69.714340649999997</v>
      </c>
      <c r="AOP38">
        <v>69.882427269999994</v>
      </c>
      <c r="AOQ38">
        <v>68.650347479999994</v>
      </c>
      <c r="AOR38">
        <v>67.809579999999997</v>
      </c>
      <c r="AOS38">
        <v>66.786472680000003</v>
      </c>
      <c r="AOT38">
        <v>66.227539969999995</v>
      </c>
      <c r="AOU38">
        <v>66.358257980000005</v>
      </c>
      <c r="AOV38">
        <v>65.11845332</v>
      </c>
      <c r="AOW38">
        <v>64.029131530000001</v>
      </c>
      <c r="AOX38">
        <v>63.563879759999999</v>
      </c>
      <c r="AOY38">
        <v>62.419136350000002</v>
      </c>
      <c r="AOZ38">
        <v>60.95292388</v>
      </c>
      <c r="APA38">
        <v>59.382540059999997</v>
      </c>
      <c r="APB38">
        <v>58.183551010000002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875.76288869999996</v>
      </c>
      <c r="APK38">
        <v>951.12615559999995</v>
      </c>
      <c r="APL38">
        <v>970.29134710000005</v>
      </c>
      <c r="APM38">
        <v>790.10863219999999</v>
      </c>
      <c r="APN38">
        <v>716.28727409999999</v>
      </c>
      <c r="APO38">
        <v>818.56314669999995</v>
      </c>
      <c r="APP38">
        <v>852.05164230000003</v>
      </c>
      <c r="APQ38">
        <v>856.06212530000005</v>
      </c>
      <c r="APR38">
        <v>740.48212209999997</v>
      </c>
      <c r="APS38">
        <v>858.409851</v>
      </c>
      <c r="APT38">
        <v>737.70873900000004</v>
      </c>
      <c r="APU38">
        <v>879.82222890000003</v>
      </c>
      <c r="APV38">
        <v>720.11183640000002</v>
      </c>
      <c r="APW38">
        <v>609.92523600000004</v>
      </c>
      <c r="APX38">
        <v>747.46825409999997</v>
      </c>
      <c r="APY38">
        <v>820.33740950000004</v>
      </c>
      <c r="APZ38">
        <v>661.28564670000003</v>
      </c>
      <c r="AQA38">
        <v>737.66434990000005</v>
      </c>
      <c r="AQB38">
        <v>804.04601090000006</v>
      </c>
      <c r="AQC38">
        <v>765.1418625</v>
      </c>
      <c r="AQD38">
        <v>706.64520540000001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93.474878570000001</v>
      </c>
      <c r="ARO38">
        <v>90.924842200000001</v>
      </c>
      <c r="ARP38">
        <v>88.014815080000005</v>
      </c>
      <c r="ARQ38">
        <v>85.878177410000006</v>
      </c>
      <c r="ARR38">
        <v>84.215672799999993</v>
      </c>
      <c r="ARS38">
        <v>82.29931551</v>
      </c>
      <c r="ART38">
        <v>80.758011379999999</v>
      </c>
      <c r="ARU38">
        <v>78.739977719999999</v>
      </c>
      <c r="ARV38">
        <v>76.744686029999997</v>
      </c>
      <c r="ARW38">
        <v>74.407254609999995</v>
      </c>
      <c r="ARX38">
        <v>72.380549630000004</v>
      </c>
      <c r="ARY38">
        <v>70.184116560000007</v>
      </c>
      <c r="ARZ38">
        <v>68.451522600000004</v>
      </c>
      <c r="ASA38">
        <v>67.380498650000007</v>
      </c>
      <c r="ASB38">
        <v>65.439988569999997</v>
      </c>
      <c r="ASC38">
        <v>63.263066119999998</v>
      </c>
      <c r="ASD38">
        <v>61.378924169999998</v>
      </c>
      <c r="ASE38">
        <v>60.296767539999998</v>
      </c>
      <c r="ASF38">
        <v>58.716701120000003</v>
      </c>
      <c r="ASG38">
        <v>57.259868189999999</v>
      </c>
      <c r="ASH38">
        <v>55.696647710000001</v>
      </c>
    </row>
    <row r="39" spans="3:1178" x14ac:dyDescent="0.25">
      <c r="C39">
        <v>0</v>
      </c>
      <c r="D39">
        <v>0</v>
      </c>
      <c r="E39">
        <v>0</v>
      </c>
      <c r="F39">
        <v>225</v>
      </c>
      <c r="G39">
        <v>218</v>
      </c>
      <c r="H39">
        <v>273</v>
      </c>
      <c r="I39">
        <v>247</v>
      </c>
      <c r="J39">
        <v>285</v>
      </c>
      <c r="K39">
        <v>242</v>
      </c>
      <c r="L39">
        <v>243</v>
      </c>
      <c r="M39">
        <v>275</v>
      </c>
      <c r="N39">
        <v>232</v>
      </c>
      <c r="O39">
        <v>281</v>
      </c>
      <c r="P39">
        <v>290</v>
      </c>
      <c r="Q39">
        <v>269</v>
      </c>
      <c r="R39">
        <v>254</v>
      </c>
      <c r="S39">
        <v>282</v>
      </c>
      <c r="T39">
        <v>277</v>
      </c>
      <c r="U39">
        <v>292</v>
      </c>
      <c r="V39">
        <v>260</v>
      </c>
      <c r="W39">
        <v>268</v>
      </c>
      <c r="X39">
        <v>259</v>
      </c>
      <c r="Y39">
        <v>255</v>
      </c>
      <c r="Z39">
        <v>298</v>
      </c>
      <c r="AA39">
        <v>307</v>
      </c>
      <c r="AB39">
        <v>292</v>
      </c>
      <c r="AC39">
        <v>277</v>
      </c>
      <c r="AD39">
        <v>286</v>
      </c>
      <c r="AE39">
        <v>0</v>
      </c>
      <c r="AF39">
        <v>0</v>
      </c>
      <c r="AG39">
        <v>0</v>
      </c>
      <c r="AH39">
        <v>69</v>
      </c>
      <c r="AI39">
        <v>74</v>
      </c>
      <c r="AJ39">
        <v>62</v>
      </c>
      <c r="AK39">
        <v>96</v>
      </c>
      <c r="AL39">
        <v>74</v>
      </c>
      <c r="AM39">
        <v>90</v>
      </c>
      <c r="AN39">
        <v>82</v>
      </c>
      <c r="AO39">
        <v>75</v>
      </c>
      <c r="AP39">
        <v>113</v>
      </c>
      <c r="AQ39">
        <v>80</v>
      </c>
      <c r="AR39">
        <v>101</v>
      </c>
      <c r="AS39">
        <v>95</v>
      </c>
      <c r="AT39">
        <v>101</v>
      </c>
      <c r="AU39">
        <v>134</v>
      </c>
      <c r="AV39">
        <v>109</v>
      </c>
      <c r="AW39">
        <v>123</v>
      </c>
      <c r="AX39">
        <v>136</v>
      </c>
      <c r="AY39">
        <v>145</v>
      </c>
      <c r="AZ39">
        <v>139</v>
      </c>
      <c r="BA39">
        <v>143</v>
      </c>
      <c r="BB39">
        <v>132</v>
      </c>
      <c r="BC39">
        <v>164</v>
      </c>
      <c r="BD39">
        <v>139</v>
      </c>
      <c r="BE39">
        <v>154</v>
      </c>
      <c r="BF39">
        <v>149</v>
      </c>
      <c r="BG39">
        <v>0</v>
      </c>
      <c r="BH39">
        <v>0</v>
      </c>
      <c r="BI39">
        <v>0</v>
      </c>
      <c r="BJ39">
        <v>108</v>
      </c>
      <c r="BK39">
        <v>122</v>
      </c>
      <c r="BL39">
        <v>127</v>
      </c>
      <c r="BM39">
        <v>114</v>
      </c>
      <c r="BN39">
        <v>108</v>
      </c>
      <c r="BO39">
        <v>107</v>
      </c>
      <c r="BP39">
        <v>117</v>
      </c>
      <c r="BQ39">
        <v>121</v>
      </c>
      <c r="BR39">
        <v>130</v>
      </c>
      <c r="BS39">
        <v>134</v>
      </c>
      <c r="BT39">
        <v>162</v>
      </c>
      <c r="BU39">
        <v>138</v>
      </c>
      <c r="BV39">
        <v>125</v>
      </c>
      <c r="BW39">
        <v>140</v>
      </c>
      <c r="BX39">
        <v>141</v>
      </c>
      <c r="BY39">
        <v>172</v>
      </c>
      <c r="BZ39">
        <v>140</v>
      </c>
      <c r="CA39">
        <v>160</v>
      </c>
      <c r="CB39">
        <v>141</v>
      </c>
      <c r="CC39">
        <v>158</v>
      </c>
      <c r="CD39">
        <v>171</v>
      </c>
      <c r="CE39">
        <v>144</v>
      </c>
      <c r="CF39">
        <v>183</v>
      </c>
      <c r="CG39">
        <v>139</v>
      </c>
      <c r="CH39">
        <v>172</v>
      </c>
      <c r="CI39">
        <v>0</v>
      </c>
      <c r="CJ39">
        <v>0</v>
      </c>
      <c r="CK39">
        <v>0</v>
      </c>
      <c r="CL39">
        <v>44</v>
      </c>
      <c r="CM39">
        <v>35</v>
      </c>
      <c r="CN39">
        <v>30</v>
      </c>
      <c r="CO39">
        <v>45</v>
      </c>
      <c r="CP39">
        <v>34</v>
      </c>
      <c r="CQ39">
        <v>31</v>
      </c>
      <c r="CR39">
        <v>34</v>
      </c>
      <c r="CS39">
        <v>39</v>
      </c>
      <c r="CT39">
        <v>33</v>
      </c>
      <c r="CU39">
        <v>34</v>
      </c>
      <c r="CV39">
        <v>35</v>
      </c>
      <c r="CW39">
        <v>37</v>
      </c>
      <c r="CX39">
        <v>47</v>
      </c>
      <c r="CY39">
        <v>50</v>
      </c>
      <c r="CZ39">
        <v>38</v>
      </c>
      <c r="DA39">
        <v>56</v>
      </c>
      <c r="DB39">
        <v>45</v>
      </c>
      <c r="DC39">
        <v>58</v>
      </c>
      <c r="DD39">
        <v>53</v>
      </c>
      <c r="DE39">
        <v>61</v>
      </c>
      <c r="DF39">
        <v>45</v>
      </c>
      <c r="DG39">
        <v>56</v>
      </c>
      <c r="DH39">
        <v>32</v>
      </c>
      <c r="DI39">
        <v>50</v>
      </c>
      <c r="DJ39">
        <v>68</v>
      </c>
      <c r="DK39">
        <v>0</v>
      </c>
      <c r="DL39">
        <v>0</v>
      </c>
      <c r="DM39">
        <v>0</v>
      </c>
      <c r="DN39">
        <v>2</v>
      </c>
      <c r="DO39">
        <v>3</v>
      </c>
      <c r="DP39">
        <v>2</v>
      </c>
      <c r="DQ39">
        <v>5</v>
      </c>
      <c r="DR39">
        <v>1</v>
      </c>
      <c r="DS39">
        <v>2</v>
      </c>
      <c r="DT39">
        <v>3</v>
      </c>
      <c r="DU39">
        <v>3</v>
      </c>
      <c r="DV39">
        <v>5</v>
      </c>
      <c r="DW39">
        <v>8</v>
      </c>
      <c r="DX39">
        <v>4</v>
      </c>
      <c r="DY39">
        <v>4</v>
      </c>
      <c r="DZ39">
        <v>8</v>
      </c>
      <c r="EA39">
        <v>4</v>
      </c>
      <c r="EB39">
        <v>4</v>
      </c>
      <c r="EC39">
        <v>1</v>
      </c>
      <c r="ED39">
        <v>6</v>
      </c>
      <c r="EE39">
        <v>6</v>
      </c>
      <c r="EF39">
        <v>7</v>
      </c>
      <c r="EG39">
        <v>5</v>
      </c>
      <c r="EH39">
        <v>6</v>
      </c>
      <c r="EI39">
        <v>5</v>
      </c>
      <c r="EJ39">
        <v>8</v>
      </c>
      <c r="EK39">
        <v>8</v>
      </c>
      <c r="EL39">
        <v>8</v>
      </c>
      <c r="EM39">
        <v>0</v>
      </c>
      <c r="EN39">
        <v>0</v>
      </c>
      <c r="EO39">
        <v>0</v>
      </c>
      <c r="EP39">
        <v>5</v>
      </c>
      <c r="EQ39">
        <v>10</v>
      </c>
      <c r="ER39">
        <v>0</v>
      </c>
      <c r="ES39">
        <v>20</v>
      </c>
      <c r="ET39">
        <v>10</v>
      </c>
      <c r="EU39">
        <v>20</v>
      </c>
      <c r="EV39">
        <v>10</v>
      </c>
      <c r="EW39">
        <v>5</v>
      </c>
      <c r="EX39">
        <v>20</v>
      </c>
      <c r="EY39">
        <v>25</v>
      </c>
      <c r="EZ39">
        <v>15</v>
      </c>
      <c r="FA39">
        <v>35</v>
      </c>
      <c r="FB39">
        <v>30</v>
      </c>
      <c r="FC39">
        <v>20</v>
      </c>
      <c r="FD39">
        <v>10</v>
      </c>
      <c r="FE39">
        <v>35</v>
      </c>
      <c r="FF39">
        <v>20</v>
      </c>
      <c r="FG39">
        <v>15</v>
      </c>
      <c r="FH39">
        <v>25</v>
      </c>
      <c r="FI39">
        <v>20</v>
      </c>
      <c r="FJ39">
        <v>40</v>
      </c>
      <c r="FK39">
        <v>30</v>
      </c>
      <c r="FL39">
        <v>35</v>
      </c>
      <c r="FM39">
        <v>35</v>
      </c>
      <c r="FN39">
        <v>15</v>
      </c>
      <c r="FO39">
        <v>0</v>
      </c>
      <c r="FP39">
        <v>0</v>
      </c>
      <c r="FQ39">
        <v>5882</v>
      </c>
      <c r="FR39">
        <v>6282</v>
      </c>
      <c r="FS39">
        <v>6582</v>
      </c>
      <c r="FT39">
        <v>6849</v>
      </c>
      <c r="FU39">
        <v>7035</v>
      </c>
      <c r="FV39">
        <v>7214</v>
      </c>
      <c r="FW39">
        <v>7338</v>
      </c>
      <c r="FX39">
        <v>7471</v>
      </c>
      <c r="FY39">
        <v>7658</v>
      </c>
      <c r="FZ39">
        <v>7720</v>
      </c>
      <c r="GA39">
        <v>7744</v>
      </c>
      <c r="GB39">
        <v>7829</v>
      </c>
      <c r="GC39">
        <v>7870</v>
      </c>
      <c r="GD39">
        <v>7857</v>
      </c>
      <c r="GE39">
        <v>7888</v>
      </c>
      <c r="GF39">
        <v>7941</v>
      </c>
      <c r="GG39">
        <v>7939</v>
      </c>
      <c r="GH39">
        <v>7969</v>
      </c>
      <c r="GI39">
        <v>7972</v>
      </c>
      <c r="GJ39">
        <v>8002</v>
      </c>
      <c r="GK39">
        <v>7990</v>
      </c>
      <c r="GL39">
        <v>7988</v>
      </c>
      <c r="GM39">
        <v>7990</v>
      </c>
      <c r="GN39">
        <v>8010</v>
      </c>
      <c r="GO39">
        <v>8022</v>
      </c>
      <c r="GP39">
        <v>8005</v>
      </c>
      <c r="GQ39">
        <v>0</v>
      </c>
      <c r="GR39">
        <v>0</v>
      </c>
      <c r="GS39">
        <v>703</v>
      </c>
      <c r="GT39">
        <v>857</v>
      </c>
      <c r="GU39">
        <v>1032</v>
      </c>
      <c r="GV39">
        <v>1230</v>
      </c>
      <c r="GW39">
        <v>1403</v>
      </c>
      <c r="GX39">
        <v>1560</v>
      </c>
      <c r="GY39">
        <v>1736</v>
      </c>
      <c r="GZ39">
        <v>1882</v>
      </c>
      <c r="HA39">
        <v>2033</v>
      </c>
      <c r="HB39">
        <v>2198</v>
      </c>
      <c r="HC39">
        <v>2328</v>
      </c>
      <c r="HD39">
        <v>2485</v>
      </c>
      <c r="HE39">
        <v>2608</v>
      </c>
      <c r="HF39">
        <v>2747</v>
      </c>
      <c r="HG39">
        <v>2876</v>
      </c>
      <c r="HH39">
        <v>2967</v>
      </c>
      <c r="HI39">
        <v>3072</v>
      </c>
      <c r="HJ39">
        <v>3150</v>
      </c>
      <c r="HK39">
        <v>3267</v>
      </c>
      <c r="HL39">
        <v>3346</v>
      </c>
      <c r="HM39">
        <v>3419</v>
      </c>
      <c r="HN39">
        <v>3515</v>
      </c>
      <c r="HO39">
        <v>3572</v>
      </c>
      <c r="HP39">
        <v>3617</v>
      </c>
      <c r="HQ39">
        <v>3667</v>
      </c>
      <c r="HR39">
        <v>3715</v>
      </c>
      <c r="HS39">
        <v>0</v>
      </c>
      <c r="HT39">
        <v>0</v>
      </c>
      <c r="HU39">
        <v>70</v>
      </c>
      <c r="HV39">
        <v>75</v>
      </c>
      <c r="HW39">
        <v>85</v>
      </c>
      <c r="HX39">
        <v>90</v>
      </c>
      <c r="HY39">
        <v>101</v>
      </c>
      <c r="HZ39">
        <v>120</v>
      </c>
      <c r="IA39">
        <v>134</v>
      </c>
      <c r="IB39">
        <v>158</v>
      </c>
      <c r="IC39">
        <v>190</v>
      </c>
      <c r="ID39">
        <v>206</v>
      </c>
      <c r="IE39">
        <v>238</v>
      </c>
      <c r="IF39">
        <v>268</v>
      </c>
      <c r="IG39">
        <v>285</v>
      </c>
      <c r="IH39">
        <v>311</v>
      </c>
      <c r="II39">
        <v>332</v>
      </c>
      <c r="IJ39">
        <v>363</v>
      </c>
      <c r="IK39">
        <v>391</v>
      </c>
      <c r="IL39">
        <v>416</v>
      </c>
      <c r="IM39">
        <v>429</v>
      </c>
      <c r="IN39">
        <v>429</v>
      </c>
      <c r="IO39">
        <v>470</v>
      </c>
      <c r="IP39">
        <v>484</v>
      </c>
      <c r="IQ39">
        <v>496</v>
      </c>
      <c r="IR39">
        <v>505</v>
      </c>
      <c r="IS39">
        <v>529</v>
      </c>
      <c r="IT39">
        <v>550</v>
      </c>
      <c r="IU39">
        <v>0</v>
      </c>
      <c r="IV39">
        <v>0</v>
      </c>
      <c r="IW39">
        <v>5</v>
      </c>
      <c r="IX39">
        <v>3</v>
      </c>
      <c r="IY39">
        <v>2</v>
      </c>
      <c r="IZ39">
        <v>6</v>
      </c>
      <c r="JA39">
        <v>7</v>
      </c>
      <c r="JB39">
        <v>3</v>
      </c>
      <c r="JC39">
        <v>8</v>
      </c>
      <c r="JD39">
        <v>11</v>
      </c>
      <c r="JE39">
        <v>10</v>
      </c>
      <c r="JF39">
        <v>11</v>
      </c>
      <c r="JG39">
        <v>9</v>
      </c>
      <c r="JH39">
        <v>7</v>
      </c>
      <c r="JI39">
        <v>15</v>
      </c>
      <c r="JJ39">
        <v>11</v>
      </c>
      <c r="JK39">
        <v>11</v>
      </c>
      <c r="JL39">
        <v>13</v>
      </c>
      <c r="JM39">
        <v>10</v>
      </c>
      <c r="JN39">
        <v>18</v>
      </c>
      <c r="JO39">
        <v>18</v>
      </c>
      <c r="JP39">
        <v>22</v>
      </c>
      <c r="JQ39">
        <v>17</v>
      </c>
      <c r="JR39">
        <v>34</v>
      </c>
      <c r="JS39">
        <v>26</v>
      </c>
      <c r="JT39">
        <v>31</v>
      </c>
      <c r="JU39">
        <v>19</v>
      </c>
      <c r="JV39">
        <v>24</v>
      </c>
      <c r="JW39">
        <v>0</v>
      </c>
      <c r="JX39">
        <v>0</v>
      </c>
      <c r="JY39">
        <v>0</v>
      </c>
      <c r="JZ39">
        <v>10</v>
      </c>
      <c r="KA39">
        <v>18</v>
      </c>
      <c r="KB39">
        <v>24</v>
      </c>
      <c r="KC39">
        <v>32</v>
      </c>
      <c r="KD39">
        <v>49</v>
      </c>
      <c r="KE39">
        <v>60</v>
      </c>
      <c r="KF39">
        <v>78</v>
      </c>
      <c r="KG39">
        <v>91</v>
      </c>
      <c r="KH39">
        <v>109</v>
      </c>
      <c r="KI39">
        <v>131</v>
      </c>
      <c r="KJ39">
        <v>150</v>
      </c>
      <c r="KK39">
        <v>177</v>
      </c>
      <c r="KL39">
        <v>212</v>
      </c>
      <c r="KM39">
        <v>240</v>
      </c>
      <c r="KN39">
        <v>271</v>
      </c>
      <c r="KO39">
        <v>312</v>
      </c>
      <c r="KP39">
        <v>340</v>
      </c>
      <c r="KQ39">
        <v>382</v>
      </c>
      <c r="KR39">
        <v>431</v>
      </c>
      <c r="KS39">
        <v>469</v>
      </c>
      <c r="KT39">
        <v>502</v>
      </c>
      <c r="KU39">
        <v>557</v>
      </c>
      <c r="KV39">
        <v>600</v>
      </c>
      <c r="KW39">
        <v>649</v>
      </c>
      <c r="KX39">
        <v>686</v>
      </c>
      <c r="KY39">
        <v>0</v>
      </c>
      <c r="KZ39">
        <v>0</v>
      </c>
      <c r="LA39">
        <v>0</v>
      </c>
      <c r="LB39">
        <v>195</v>
      </c>
      <c r="LC39">
        <v>349</v>
      </c>
      <c r="LD39">
        <v>508</v>
      </c>
      <c r="LE39">
        <v>663</v>
      </c>
      <c r="LF39">
        <v>831</v>
      </c>
      <c r="LG39">
        <v>978</v>
      </c>
      <c r="LH39">
        <v>1126</v>
      </c>
      <c r="LI39">
        <v>1279</v>
      </c>
      <c r="LJ39">
        <v>1412</v>
      </c>
      <c r="LK39">
        <v>1553</v>
      </c>
      <c r="LL39">
        <v>1668</v>
      </c>
      <c r="LM39">
        <v>1813</v>
      </c>
      <c r="LN39">
        <v>1945</v>
      </c>
      <c r="LO39">
        <v>2101</v>
      </c>
      <c r="LP39">
        <v>2234</v>
      </c>
      <c r="LQ39">
        <v>2365</v>
      </c>
      <c r="LR39">
        <v>2493</v>
      </c>
      <c r="LS39">
        <v>2630</v>
      </c>
      <c r="LT39">
        <v>2772</v>
      </c>
      <c r="LU39">
        <v>2899</v>
      </c>
      <c r="LV39">
        <v>3044</v>
      </c>
      <c r="LW39">
        <v>3171</v>
      </c>
      <c r="LX39">
        <v>3298</v>
      </c>
      <c r="LY39">
        <v>3420</v>
      </c>
      <c r="LZ39">
        <v>3540</v>
      </c>
      <c r="MA39">
        <v>0</v>
      </c>
      <c r="MB39">
        <v>0</v>
      </c>
      <c r="MC39">
        <v>1470</v>
      </c>
      <c r="MD39">
        <v>1467</v>
      </c>
      <c r="ME39">
        <v>1510</v>
      </c>
      <c r="MF39">
        <v>1530</v>
      </c>
      <c r="MG39">
        <v>1550</v>
      </c>
      <c r="MH39">
        <v>1577</v>
      </c>
      <c r="MI39">
        <v>1593</v>
      </c>
      <c r="MJ39">
        <v>1642</v>
      </c>
      <c r="MK39">
        <v>1693</v>
      </c>
      <c r="ML39">
        <v>1714</v>
      </c>
      <c r="MM39">
        <v>1718</v>
      </c>
      <c r="MN39">
        <v>1771</v>
      </c>
      <c r="MO39">
        <v>1827</v>
      </c>
      <c r="MP39">
        <v>1855</v>
      </c>
      <c r="MQ39">
        <v>1881</v>
      </c>
      <c r="MR39">
        <v>1909</v>
      </c>
      <c r="MS39">
        <v>1911</v>
      </c>
      <c r="MT39">
        <v>1934</v>
      </c>
      <c r="MU39">
        <v>1963</v>
      </c>
      <c r="MV39">
        <v>1970</v>
      </c>
      <c r="MW39">
        <v>1945</v>
      </c>
      <c r="MX39">
        <v>1937</v>
      </c>
      <c r="MY39">
        <v>1948</v>
      </c>
      <c r="MZ39">
        <v>1956</v>
      </c>
      <c r="NA39">
        <v>1954</v>
      </c>
      <c r="NB39">
        <v>1968</v>
      </c>
      <c r="NC39">
        <v>0</v>
      </c>
      <c r="ND39">
        <v>0</v>
      </c>
      <c r="NE39">
        <v>0</v>
      </c>
      <c r="NF39">
        <v>46</v>
      </c>
      <c r="NG39">
        <v>87</v>
      </c>
      <c r="NH39">
        <v>131</v>
      </c>
      <c r="NI39">
        <v>179</v>
      </c>
      <c r="NJ39">
        <v>228</v>
      </c>
      <c r="NK39">
        <v>274</v>
      </c>
      <c r="NL39">
        <v>307</v>
      </c>
      <c r="NM39">
        <v>346</v>
      </c>
      <c r="NN39">
        <v>391</v>
      </c>
      <c r="NO39">
        <v>445</v>
      </c>
      <c r="NP39">
        <v>479</v>
      </c>
      <c r="NQ39">
        <v>498</v>
      </c>
      <c r="NR39">
        <v>530</v>
      </c>
      <c r="NS39">
        <v>563</v>
      </c>
      <c r="NT39">
        <v>600</v>
      </c>
      <c r="NU39">
        <v>645</v>
      </c>
      <c r="NV39">
        <v>673</v>
      </c>
      <c r="NW39">
        <v>710</v>
      </c>
      <c r="NX39">
        <v>739</v>
      </c>
      <c r="NY39">
        <v>782</v>
      </c>
      <c r="NZ39">
        <v>823</v>
      </c>
      <c r="OA39">
        <v>857</v>
      </c>
      <c r="OB39">
        <v>888</v>
      </c>
      <c r="OC39">
        <v>923</v>
      </c>
      <c r="OD39">
        <v>957</v>
      </c>
      <c r="OE39">
        <v>0</v>
      </c>
      <c r="OF39">
        <v>0</v>
      </c>
      <c r="OG39">
        <v>2126</v>
      </c>
      <c r="OH39">
        <v>2220</v>
      </c>
      <c r="OI39">
        <v>2331</v>
      </c>
      <c r="OJ39">
        <v>2475</v>
      </c>
      <c r="OK39">
        <v>2602</v>
      </c>
      <c r="OL39">
        <v>2686</v>
      </c>
      <c r="OM39">
        <v>2824</v>
      </c>
      <c r="ON39">
        <v>2952</v>
      </c>
      <c r="OO39">
        <v>3088</v>
      </c>
      <c r="OP39">
        <v>3205</v>
      </c>
      <c r="OQ39">
        <v>3299</v>
      </c>
      <c r="OR39">
        <v>3420</v>
      </c>
      <c r="OS39">
        <v>3502</v>
      </c>
      <c r="OT39">
        <v>3590</v>
      </c>
      <c r="OU39">
        <v>3694</v>
      </c>
      <c r="OV39">
        <v>3826</v>
      </c>
      <c r="OW39">
        <v>3905</v>
      </c>
      <c r="OX39">
        <v>3960</v>
      </c>
      <c r="OY39">
        <v>3974</v>
      </c>
      <c r="OZ39">
        <v>4027</v>
      </c>
      <c r="PA39">
        <v>4081</v>
      </c>
      <c r="PB39">
        <v>4114</v>
      </c>
      <c r="PC39">
        <v>4130</v>
      </c>
      <c r="PD39">
        <v>4183</v>
      </c>
      <c r="PE39">
        <v>4222</v>
      </c>
      <c r="PF39">
        <v>4263</v>
      </c>
      <c r="PG39">
        <v>0</v>
      </c>
      <c r="PH39">
        <v>0</v>
      </c>
      <c r="PI39">
        <v>0</v>
      </c>
      <c r="PJ39">
        <v>99</v>
      </c>
      <c r="PK39">
        <v>186</v>
      </c>
      <c r="PL39">
        <v>263</v>
      </c>
      <c r="PM39">
        <v>354</v>
      </c>
      <c r="PN39">
        <v>454</v>
      </c>
      <c r="PO39">
        <v>562</v>
      </c>
      <c r="PP39">
        <v>652</v>
      </c>
      <c r="PQ39">
        <v>747</v>
      </c>
      <c r="PR39">
        <v>863</v>
      </c>
      <c r="PS39">
        <v>997</v>
      </c>
      <c r="PT39">
        <v>1100</v>
      </c>
      <c r="PU39">
        <v>1234</v>
      </c>
      <c r="PV39">
        <v>1380</v>
      </c>
      <c r="PW39">
        <v>1510</v>
      </c>
      <c r="PX39">
        <v>1654</v>
      </c>
      <c r="PY39">
        <v>1802</v>
      </c>
      <c r="PZ39">
        <v>1965</v>
      </c>
      <c r="QA39">
        <v>2131</v>
      </c>
      <c r="QB39">
        <v>2302</v>
      </c>
      <c r="QC39">
        <v>2462</v>
      </c>
      <c r="QD39">
        <v>2643</v>
      </c>
      <c r="QE39">
        <v>2818</v>
      </c>
      <c r="QF39">
        <v>2992</v>
      </c>
      <c r="QG39">
        <v>3173</v>
      </c>
      <c r="QH39">
        <v>3342</v>
      </c>
      <c r="QI39">
        <v>0</v>
      </c>
      <c r="QJ39">
        <v>0</v>
      </c>
      <c r="QK39">
        <v>7502</v>
      </c>
      <c r="QL39">
        <v>7792</v>
      </c>
      <c r="QM39">
        <v>8003</v>
      </c>
      <c r="QN39">
        <v>8129</v>
      </c>
      <c r="QO39">
        <v>8314</v>
      </c>
      <c r="QP39">
        <v>8378</v>
      </c>
      <c r="QQ39">
        <v>8420</v>
      </c>
      <c r="QR39">
        <v>8503</v>
      </c>
      <c r="QS39">
        <v>8486</v>
      </c>
      <c r="QT39">
        <v>8509</v>
      </c>
      <c r="QU39">
        <v>8548</v>
      </c>
      <c r="QV39">
        <v>8630</v>
      </c>
      <c r="QW39">
        <v>8689</v>
      </c>
      <c r="QX39">
        <v>8686</v>
      </c>
      <c r="QY39">
        <v>8659</v>
      </c>
      <c r="QZ39">
        <v>8731</v>
      </c>
      <c r="RA39">
        <v>8703</v>
      </c>
      <c r="RB39">
        <v>8826</v>
      </c>
      <c r="RC39">
        <v>8880</v>
      </c>
      <c r="RD39">
        <v>8907</v>
      </c>
      <c r="RE39">
        <v>8897</v>
      </c>
      <c r="RF39">
        <v>8833</v>
      </c>
      <c r="RG39">
        <v>8814</v>
      </c>
      <c r="RH39">
        <v>8845</v>
      </c>
      <c r="RI39">
        <v>8876</v>
      </c>
      <c r="RJ39">
        <v>8862</v>
      </c>
      <c r="RK39">
        <v>0</v>
      </c>
      <c r="RL39">
        <v>0</v>
      </c>
      <c r="RM39">
        <v>8470</v>
      </c>
      <c r="RN39">
        <v>8503</v>
      </c>
      <c r="RO39">
        <v>8583</v>
      </c>
      <c r="RP39">
        <v>8639</v>
      </c>
      <c r="RQ39">
        <v>8660</v>
      </c>
      <c r="RR39">
        <v>8715</v>
      </c>
      <c r="RS39">
        <v>8798</v>
      </c>
      <c r="RT39">
        <v>8879</v>
      </c>
      <c r="RU39">
        <v>8956</v>
      </c>
      <c r="RV39">
        <v>9004</v>
      </c>
      <c r="RW39">
        <v>9029</v>
      </c>
      <c r="RX39">
        <v>9106</v>
      </c>
      <c r="RY39">
        <v>9142</v>
      </c>
      <c r="RZ39">
        <v>9180</v>
      </c>
      <c r="SA39">
        <v>9236</v>
      </c>
      <c r="SB39">
        <v>9237</v>
      </c>
      <c r="SC39">
        <v>9245</v>
      </c>
      <c r="SD39">
        <v>9222</v>
      </c>
      <c r="SE39">
        <v>9228</v>
      </c>
      <c r="SF39">
        <v>9230</v>
      </c>
      <c r="SG39">
        <v>9277</v>
      </c>
      <c r="SH39">
        <v>9289</v>
      </c>
      <c r="SI39">
        <v>9329</v>
      </c>
      <c r="SJ39">
        <v>9320</v>
      </c>
      <c r="SK39">
        <v>9295</v>
      </c>
      <c r="SL39">
        <v>9332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1670000</v>
      </c>
      <c r="SU39">
        <v>1650000</v>
      </c>
      <c r="SV39">
        <v>1630000</v>
      </c>
      <c r="SW39">
        <v>1620000</v>
      </c>
      <c r="SX39">
        <v>1590000</v>
      </c>
      <c r="SY39">
        <v>1550000</v>
      </c>
      <c r="SZ39">
        <v>1520000</v>
      </c>
      <c r="TA39">
        <v>1480000</v>
      </c>
      <c r="TB39">
        <v>1440000</v>
      </c>
      <c r="TC39">
        <v>1400000</v>
      </c>
      <c r="TD39">
        <v>1370000</v>
      </c>
      <c r="TE39">
        <v>1330000</v>
      </c>
      <c r="TF39">
        <v>1290000</v>
      </c>
      <c r="TG39">
        <v>1260000</v>
      </c>
      <c r="TH39">
        <v>1220000</v>
      </c>
      <c r="TI39">
        <v>1190000</v>
      </c>
      <c r="TJ39">
        <v>1150000</v>
      </c>
      <c r="TK39">
        <v>1120000</v>
      </c>
      <c r="TL39">
        <v>1090000</v>
      </c>
      <c r="TM39">
        <v>1060000</v>
      </c>
      <c r="TN39">
        <v>1030000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566194.82949999999</v>
      </c>
      <c r="TW39">
        <v>611721.57339999999</v>
      </c>
      <c r="TX39">
        <v>643852.62459999998</v>
      </c>
      <c r="TY39">
        <v>675253.75089999998</v>
      </c>
      <c r="TZ39">
        <v>708794.09380000003</v>
      </c>
      <c r="UA39">
        <v>728849.99170000001</v>
      </c>
      <c r="UB39">
        <v>755343.2378</v>
      </c>
      <c r="UC39">
        <v>769641.2121</v>
      </c>
      <c r="UD39">
        <v>787049.70869999996</v>
      </c>
      <c r="UE39">
        <v>800009.52930000005</v>
      </c>
      <c r="UF39">
        <v>801284.23829999997</v>
      </c>
      <c r="UG39">
        <v>805476.80799999996</v>
      </c>
      <c r="UH39">
        <v>801872.20149999997</v>
      </c>
      <c r="UI39">
        <v>807433.03509999998</v>
      </c>
      <c r="UJ39">
        <v>802871.5919</v>
      </c>
      <c r="UK39">
        <v>796493.12399999995</v>
      </c>
      <c r="UL39">
        <v>795007.15049999999</v>
      </c>
      <c r="UM39">
        <v>784368.11490000004</v>
      </c>
      <c r="UN39">
        <v>771116.08940000006</v>
      </c>
      <c r="UO39">
        <v>759005.53209999995</v>
      </c>
      <c r="UP39">
        <v>746544.3702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347064.39610000001</v>
      </c>
      <c r="UY39">
        <v>376267.22560000001</v>
      </c>
      <c r="UZ39">
        <v>430736.28200000001</v>
      </c>
      <c r="VA39">
        <v>502887.38829999999</v>
      </c>
      <c r="VB39">
        <v>529355.14560000005</v>
      </c>
      <c r="VC39">
        <v>593771.91370000003</v>
      </c>
      <c r="VD39">
        <v>649142.82810000004</v>
      </c>
      <c r="VE39">
        <v>670213.39659999998</v>
      </c>
      <c r="VF39">
        <v>710054.04989999998</v>
      </c>
      <c r="VG39">
        <v>735922.15700000001</v>
      </c>
      <c r="VH39">
        <v>781201.72829999996</v>
      </c>
      <c r="VI39">
        <v>816951.17749999999</v>
      </c>
      <c r="VJ39">
        <v>843869.81310000003</v>
      </c>
      <c r="VK39">
        <v>844893.92700000003</v>
      </c>
      <c r="VL39">
        <v>820285.36600000004</v>
      </c>
      <c r="VM39">
        <v>872505.76419999998</v>
      </c>
      <c r="VN39">
        <v>872325.53159999999</v>
      </c>
      <c r="VO39">
        <v>867915.95860000001</v>
      </c>
      <c r="VP39">
        <v>857926.63459999999</v>
      </c>
      <c r="VQ39">
        <v>872523.6753</v>
      </c>
      <c r="VR39">
        <v>880738.56409999996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123635.13529999999</v>
      </c>
      <c r="WA39">
        <v>320090.96509999997</v>
      </c>
      <c r="WB39">
        <v>427305.9</v>
      </c>
      <c r="WC39">
        <v>377145.5428</v>
      </c>
      <c r="WD39">
        <v>402776.79330000002</v>
      </c>
      <c r="WE39">
        <v>319946.26120000001</v>
      </c>
      <c r="WF39">
        <v>241599.11850000001</v>
      </c>
      <c r="WG39">
        <v>502633.39500000002</v>
      </c>
      <c r="WH39">
        <v>357861.96409999998</v>
      </c>
      <c r="WI39">
        <v>347438.80009999999</v>
      </c>
      <c r="WJ39">
        <v>398649.99119999999</v>
      </c>
      <c r="WK39">
        <v>297722.17420000001</v>
      </c>
      <c r="WL39">
        <v>520291.17820000002</v>
      </c>
      <c r="WM39">
        <v>505137.0662</v>
      </c>
      <c r="WN39">
        <v>599407.52190000005</v>
      </c>
      <c r="WO39">
        <v>449687.90259999997</v>
      </c>
      <c r="WP39">
        <v>873180.39339999994</v>
      </c>
      <c r="WQ39">
        <v>648277.84770000004</v>
      </c>
      <c r="WR39">
        <v>750433.65500000003</v>
      </c>
      <c r="WS39">
        <v>446546.80379999999</v>
      </c>
      <c r="WT39">
        <v>547630.21409999998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32000000</v>
      </c>
      <c r="ZG39">
        <v>31300000</v>
      </c>
      <c r="ZH39">
        <v>31400000</v>
      </c>
      <c r="ZI39">
        <v>31400000</v>
      </c>
      <c r="ZJ39">
        <v>30900000</v>
      </c>
      <c r="ZK39">
        <v>30000000</v>
      </c>
      <c r="ZL39">
        <v>30100000</v>
      </c>
      <c r="ZM39">
        <v>30100000</v>
      </c>
      <c r="ZN39">
        <v>29700000</v>
      </c>
      <c r="ZO39">
        <v>29200000</v>
      </c>
      <c r="ZP39">
        <v>28800000</v>
      </c>
      <c r="ZQ39">
        <v>28000000</v>
      </c>
      <c r="ZR39">
        <v>27500000</v>
      </c>
      <c r="ZS39">
        <v>27100000</v>
      </c>
      <c r="ZT39">
        <v>26400000</v>
      </c>
      <c r="ZU39">
        <v>25300000</v>
      </c>
      <c r="ZV39">
        <v>24500000</v>
      </c>
      <c r="ZW39">
        <v>23900000</v>
      </c>
      <c r="ZX39">
        <v>23300000</v>
      </c>
      <c r="ZY39">
        <v>22600000</v>
      </c>
      <c r="ZZ39">
        <v>22100000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16900000</v>
      </c>
      <c r="ABK39">
        <v>17300000</v>
      </c>
      <c r="ABL39">
        <v>17500000</v>
      </c>
      <c r="ABM39">
        <v>17800000</v>
      </c>
      <c r="ABN39">
        <v>18000000</v>
      </c>
      <c r="ABO39">
        <v>17900000</v>
      </c>
      <c r="ABP39">
        <v>18100000</v>
      </c>
      <c r="ABQ39">
        <v>18000000</v>
      </c>
      <c r="ABR39">
        <v>17900000</v>
      </c>
      <c r="ABS39">
        <v>17900000</v>
      </c>
      <c r="ABT39">
        <v>18000000</v>
      </c>
      <c r="ABU39">
        <v>17800000</v>
      </c>
      <c r="ABV39">
        <v>17500000</v>
      </c>
      <c r="ABW39">
        <v>17100000</v>
      </c>
      <c r="ABX39">
        <v>16800000</v>
      </c>
      <c r="ABY39">
        <v>16500000</v>
      </c>
      <c r="ABZ39">
        <v>16200000</v>
      </c>
      <c r="ACA39">
        <v>15800000</v>
      </c>
      <c r="ACB39">
        <v>15500000</v>
      </c>
      <c r="ACC39">
        <v>15200000</v>
      </c>
      <c r="ACD39">
        <v>14900000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3140000</v>
      </c>
      <c r="ADO39">
        <v>3070000</v>
      </c>
      <c r="ADP39">
        <v>3010000</v>
      </c>
      <c r="ADQ39">
        <v>2910000</v>
      </c>
      <c r="ADR39">
        <v>2840000</v>
      </c>
      <c r="ADS39">
        <v>2770000</v>
      </c>
      <c r="ADT39">
        <v>2710000</v>
      </c>
      <c r="ADU39">
        <v>2650000</v>
      </c>
      <c r="ADV39">
        <v>2570000</v>
      </c>
      <c r="ADW39">
        <v>2490000</v>
      </c>
      <c r="ADX39">
        <v>2440000</v>
      </c>
      <c r="ADY39">
        <v>2360000</v>
      </c>
      <c r="ADZ39">
        <v>2320000</v>
      </c>
      <c r="AEA39">
        <v>2270000</v>
      </c>
      <c r="AEB39">
        <v>2210000</v>
      </c>
      <c r="AEC39">
        <v>2140000</v>
      </c>
      <c r="AED39">
        <v>2070000</v>
      </c>
      <c r="AEE39">
        <v>2000000</v>
      </c>
      <c r="AEF39">
        <v>1950000</v>
      </c>
      <c r="AEG39">
        <v>1900000</v>
      </c>
      <c r="AEH39">
        <v>1840000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5430000</v>
      </c>
      <c r="AEQ39">
        <v>5320000</v>
      </c>
      <c r="AER39">
        <v>5220000</v>
      </c>
      <c r="AES39">
        <v>5110000</v>
      </c>
      <c r="AET39">
        <v>4990000</v>
      </c>
      <c r="AEU39">
        <v>4850000</v>
      </c>
      <c r="AEV39">
        <v>4750000</v>
      </c>
      <c r="AEW39">
        <v>4630000</v>
      </c>
      <c r="AEX39">
        <v>4520000</v>
      </c>
      <c r="AEY39">
        <v>4410000</v>
      </c>
      <c r="AEZ39">
        <v>4280000</v>
      </c>
      <c r="AFA39">
        <v>4160000</v>
      </c>
      <c r="AFB39">
        <v>4030000</v>
      </c>
      <c r="AFC39">
        <v>3920000</v>
      </c>
      <c r="AFD39">
        <v>3800000</v>
      </c>
      <c r="AFE39">
        <v>3710000</v>
      </c>
      <c r="AFF39">
        <v>3610000</v>
      </c>
      <c r="AFG39">
        <v>3520000</v>
      </c>
      <c r="AFH39">
        <v>3410000</v>
      </c>
      <c r="AFI39">
        <v>3300000</v>
      </c>
      <c r="AFJ39">
        <v>3220000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206.95189160000001</v>
      </c>
      <c r="AGU39">
        <v>223.59253409999999</v>
      </c>
      <c r="AGV39">
        <v>235.3368692</v>
      </c>
      <c r="AGW39">
        <v>246.81440689999999</v>
      </c>
      <c r="AGX39">
        <v>259.07385729999999</v>
      </c>
      <c r="AGY39">
        <v>266.40456</v>
      </c>
      <c r="AGZ39">
        <v>276.0882009</v>
      </c>
      <c r="AHA39">
        <v>281.31430449999999</v>
      </c>
      <c r="AHB39">
        <v>287.67734619999999</v>
      </c>
      <c r="AHC39">
        <v>292.41433640000002</v>
      </c>
      <c r="AHD39">
        <v>292.8802599</v>
      </c>
      <c r="AHE39">
        <v>294.41270100000003</v>
      </c>
      <c r="AHF39">
        <v>293.09516839999998</v>
      </c>
      <c r="AHG39">
        <v>295.12772849999999</v>
      </c>
      <c r="AHH39">
        <v>293.46045909999998</v>
      </c>
      <c r="AHI39">
        <v>291.12904259999999</v>
      </c>
      <c r="AHJ39">
        <v>290.58589910000001</v>
      </c>
      <c r="AHK39">
        <v>286.6971873</v>
      </c>
      <c r="AHL39">
        <v>281.85339219999997</v>
      </c>
      <c r="AHM39">
        <v>277.42681920000001</v>
      </c>
      <c r="AHN39">
        <v>272.87209539999998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31.588535589999999</v>
      </c>
      <c r="AHW39">
        <v>34.246470619999997</v>
      </c>
      <c r="AHX39">
        <v>39.204045489999999</v>
      </c>
      <c r="AHY39">
        <v>45.770976050000002</v>
      </c>
      <c r="AHZ39">
        <v>48.179974790000003</v>
      </c>
      <c r="AIA39">
        <v>54.042954100000003</v>
      </c>
      <c r="AIB39">
        <v>59.082612789999999</v>
      </c>
      <c r="AIC39">
        <v>61.000379090000003</v>
      </c>
      <c r="AID39">
        <v>64.62653005</v>
      </c>
      <c r="AIE39">
        <v>66.980950820000004</v>
      </c>
      <c r="AIF39">
        <v>71.102132260000005</v>
      </c>
      <c r="AIG39">
        <v>74.355916750000006</v>
      </c>
      <c r="AIH39">
        <v>76.8059528</v>
      </c>
      <c r="AII39">
        <v>76.899163900000005</v>
      </c>
      <c r="AIJ39">
        <v>74.659382429999994</v>
      </c>
      <c r="AIK39">
        <v>79.412292629999996</v>
      </c>
      <c r="AIL39">
        <v>79.39588852</v>
      </c>
      <c r="AIM39">
        <v>78.994545259999995</v>
      </c>
      <c r="AIN39">
        <v>78.085353429999998</v>
      </c>
      <c r="AIO39">
        <v>79.413922830000004</v>
      </c>
      <c r="AIP39">
        <v>80.161612050000002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0.82780757599999999</v>
      </c>
      <c r="AIY39">
        <v>2.143191136</v>
      </c>
      <c r="AIZ39">
        <v>2.861056128</v>
      </c>
      <c r="AJA39">
        <v>2.5252039960000001</v>
      </c>
      <c r="AJB39">
        <v>2.6968198019999998</v>
      </c>
      <c r="AJC39">
        <v>2.1422222610000001</v>
      </c>
      <c r="AJD39">
        <v>1.6176435629999999</v>
      </c>
      <c r="AJE39">
        <v>3.3654165659999999</v>
      </c>
      <c r="AJF39">
        <v>2.3960894640000001</v>
      </c>
      <c r="AJG39">
        <v>2.3263004509999998</v>
      </c>
      <c r="AJH39">
        <v>2.669188514</v>
      </c>
      <c r="AJI39">
        <v>1.9934193529999999</v>
      </c>
      <c r="AJJ39">
        <v>3.483645471</v>
      </c>
      <c r="AJK39">
        <v>3.3821800689999999</v>
      </c>
      <c r="AJL39">
        <v>4.0133744079999998</v>
      </c>
      <c r="AJM39">
        <v>3.0109163699999999</v>
      </c>
      <c r="AJN39">
        <v>5.8464395529999997</v>
      </c>
      <c r="AJO39">
        <v>4.3405890449999998</v>
      </c>
      <c r="AJP39">
        <v>5.0245802990000001</v>
      </c>
      <c r="AJQ39">
        <v>2.9898849260000002</v>
      </c>
      <c r="AJR39">
        <v>3.666695872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322.35138569999998</v>
      </c>
      <c r="AKA39">
        <v>167.3945779</v>
      </c>
      <c r="AKB39">
        <v>286.69950999999998</v>
      </c>
      <c r="AKC39">
        <v>227.10723669999999</v>
      </c>
      <c r="AKD39">
        <v>223.09913119999999</v>
      </c>
      <c r="AKE39">
        <v>313.19171160000002</v>
      </c>
      <c r="AKF39">
        <v>259.97841620000003</v>
      </c>
      <c r="AKG39">
        <v>363.80695020000002</v>
      </c>
      <c r="AKH39">
        <v>476.84987630000001</v>
      </c>
      <c r="AKI39">
        <v>330.17722680000003</v>
      </c>
      <c r="AKJ39">
        <v>359.64312319999999</v>
      </c>
      <c r="AKK39">
        <v>399.62376879999999</v>
      </c>
      <c r="AKL39">
        <v>327.88940550000001</v>
      </c>
      <c r="AKM39">
        <v>465.94187520000003</v>
      </c>
      <c r="AKN39">
        <v>489.00992980000001</v>
      </c>
      <c r="AKO39">
        <v>337.63481089999999</v>
      </c>
      <c r="AKP39">
        <v>261.13387770000003</v>
      </c>
      <c r="AKQ39">
        <v>494.10494019999999</v>
      </c>
      <c r="AKR39">
        <v>405.9534203</v>
      </c>
      <c r="AKS39">
        <v>391.45432959999999</v>
      </c>
      <c r="AKT39">
        <v>276.99871660000002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106.6396084</v>
      </c>
      <c r="AME39">
        <v>104.5840364</v>
      </c>
      <c r="AMF39">
        <v>104.6611619</v>
      </c>
      <c r="AMG39">
        <v>104.7688392</v>
      </c>
      <c r="AMH39">
        <v>102.979023</v>
      </c>
      <c r="AMI39">
        <v>100.21295859999999</v>
      </c>
      <c r="AMJ39">
        <v>100.2956417</v>
      </c>
      <c r="AMK39">
        <v>100.4534421</v>
      </c>
      <c r="AML39">
        <v>99.022289760000007</v>
      </c>
      <c r="AMM39">
        <v>97.485634230000002</v>
      </c>
      <c r="AMN39">
        <v>96.055122370000007</v>
      </c>
      <c r="AMO39">
        <v>93.355103240000005</v>
      </c>
      <c r="AMP39">
        <v>91.726879980000007</v>
      </c>
      <c r="AMQ39">
        <v>90.39059116</v>
      </c>
      <c r="AMR39">
        <v>88.070797409999997</v>
      </c>
      <c r="AMS39">
        <v>84.420531749999995</v>
      </c>
      <c r="AMT39">
        <v>81.624563850000001</v>
      </c>
      <c r="AMU39">
        <v>79.697184809999996</v>
      </c>
      <c r="AMV39">
        <v>77.69367312</v>
      </c>
      <c r="AMW39">
        <v>75.353623040000002</v>
      </c>
      <c r="AMX39">
        <v>73.683025180000001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310.96839060000002</v>
      </c>
      <c r="ANG39">
        <v>328.09794019999998</v>
      </c>
      <c r="ANH39">
        <v>236.21023389999999</v>
      </c>
      <c r="ANI39">
        <v>237.43286689999999</v>
      </c>
      <c r="ANJ39">
        <v>278.05148430000003</v>
      </c>
      <c r="ANK39">
        <v>305.25314739999999</v>
      </c>
      <c r="ANL39">
        <v>159.03777170000001</v>
      </c>
      <c r="ANM39">
        <v>50.607342099999997</v>
      </c>
      <c r="ANN39">
        <v>152.67901079999999</v>
      </c>
      <c r="ANO39">
        <v>129.50851850000001</v>
      </c>
      <c r="ANP39">
        <v>146.39653060000001</v>
      </c>
      <c r="ANQ39">
        <v>218.0045475</v>
      </c>
      <c r="ANR39">
        <v>122.0748921</v>
      </c>
      <c r="ANS39">
        <v>124.2972224</v>
      </c>
      <c r="ANT39">
        <v>112.3088827</v>
      </c>
      <c r="ANU39">
        <v>119.9622115</v>
      </c>
      <c r="ANV39">
        <v>129.9230756</v>
      </c>
      <c r="ANW39">
        <v>122.5681148</v>
      </c>
      <c r="ANX39">
        <v>100.0559002</v>
      </c>
      <c r="ANY39">
        <v>120.5610011</v>
      </c>
      <c r="ANZ39">
        <v>105.392734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85.372679199999993</v>
      </c>
      <c r="AOI39">
        <v>87.144577799999993</v>
      </c>
      <c r="AOJ39">
        <v>88.441236579999995</v>
      </c>
      <c r="AOK39">
        <v>89.821131159999993</v>
      </c>
      <c r="AOL39">
        <v>90.509056470000004</v>
      </c>
      <c r="AOM39">
        <v>90.450108990000004</v>
      </c>
      <c r="AON39">
        <v>91.03652262</v>
      </c>
      <c r="AOO39">
        <v>90.504145289999997</v>
      </c>
      <c r="AOP39">
        <v>90.076095649999999</v>
      </c>
      <c r="AOQ39">
        <v>89.985963530000006</v>
      </c>
      <c r="AOR39">
        <v>90.486881499999996</v>
      </c>
      <c r="AOS39">
        <v>89.665313019999999</v>
      </c>
      <c r="AOT39">
        <v>88.279810440000006</v>
      </c>
      <c r="AOU39">
        <v>86.011563870000003</v>
      </c>
      <c r="AOV39">
        <v>84.620071159999995</v>
      </c>
      <c r="AOW39">
        <v>83.2570707</v>
      </c>
      <c r="AOX39">
        <v>81.485736380000006</v>
      </c>
      <c r="AOY39">
        <v>79.420045979999998</v>
      </c>
      <c r="AOZ39">
        <v>78.096347429999994</v>
      </c>
      <c r="APA39">
        <v>76.528616490000005</v>
      </c>
      <c r="APB39">
        <v>75.021154120000006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1117.8475780000001</v>
      </c>
      <c r="APK39">
        <v>1095.366475</v>
      </c>
      <c r="APL39">
        <v>958.25861239999995</v>
      </c>
      <c r="APM39">
        <v>976.89681399999995</v>
      </c>
      <c r="APN39">
        <v>1096.259779</v>
      </c>
      <c r="APO39">
        <v>1263.8094289999999</v>
      </c>
      <c r="APP39">
        <v>848.27779899999996</v>
      </c>
      <c r="APQ39">
        <v>1148.095636</v>
      </c>
      <c r="APR39">
        <v>1103.9819640000001</v>
      </c>
      <c r="APS39">
        <v>1018.469833</v>
      </c>
      <c r="APT39">
        <v>1132.8078370000001</v>
      </c>
      <c r="APU39">
        <v>1111.1703930000001</v>
      </c>
      <c r="APV39">
        <v>1224.653139</v>
      </c>
      <c r="APW39">
        <v>1128.0082159999999</v>
      </c>
      <c r="APX39">
        <v>1176.4496979999999</v>
      </c>
      <c r="APY39">
        <v>959.44679029999998</v>
      </c>
      <c r="APZ39">
        <v>1098.7055270000001</v>
      </c>
      <c r="AQA39">
        <v>1076.0413840000001</v>
      </c>
      <c r="AQB39">
        <v>948.24925480000002</v>
      </c>
      <c r="AQC39">
        <v>945.89337420000004</v>
      </c>
      <c r="AQD39">
        <v>892.93071280000004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89.958639210000001</v>
      </c>
      <c r="ARO39">
        <v>88.170279769999993</v>
      </c>
      <c r="ARP39">
        <v>86.390321940000007</v>
      </c>
      <c r="ARQ39">
        <v>84.601467549999995</v>
      </c>
      <c r="ARR39">
        <v>82.57756517</v>
      </c>
      <c r="ARS39">
        <v>80.394995530000003</v>
      </c>
      <c r="ART39">
        <v>78.719038999999995</v>
      </c>
      <c r="ARU39">
        <v>76.728397849999993</v>
      </c>
      <c r="ARV39">
        <v>74.803233160000005</v>
      </c>
      <c r="ARW39">
        <v>73.067523480000006</v>
      </c>
      <c r="ARX39">
        <v>70.947023920000007</v>
      </c>
      <c r="ARY39">
        <v>68.940262009999998</v>
      </c>
      <c r="ARZ39">
        <v>66.765776959999997</v>
      </c>
      <c r="ASA39">
        <v>64.863316490000003</v>
      </c>
      <c r="ASB39">
        <v>62.987742160000003</v>
      </c>
      <c r="ASC39">
        <v>61.464545119999997</v>
      </c>
      <c r="ASD39">
        <v>59.75150567</v>
      </c>
      <c r="ASE39">
        <v>58.260976429999999</v>
      </c>
      <c r="ASF39">
        <v>56.50948554</v>
      </c>
      <c r="ASG39">
        <v>54.716411950000001</v>
      </c>
      <c r="ASH39">
        <v>53.334192229999999</v>
      </c>
    </row>
    <row r="40" spans="3:1178" x14ac:dyDescent="0.25">
      <c r="C40">
        <v>0</v>
      </c>
      <c r="D40">
        <v>0</v>
      </c>
      <c r="E40">
        <v>0</v>
      </c>
      <c r="F40">
        <v>225</v>
      </c>
      <c r="G40">
        <v>216</v>
      </c>
      <c r="H40">
        <v>264</v>
      </c>
      <c r="I40">
        <v>241</v>
      </c>
      <c r="J40">
        <v>274</v>
      </c>
      <c r="K40">
        <v>237</v>
      </c>
      <c r="L40">
        <v>238</v>
      </c>
      <c r="M40">
        <v>259</v>
      </c>
      <c r="N40">
        <v>224</v>
      </c>
      <c r="O40">
        <v>264</v>
      </c>
      <c r="P40">
        <v>279</v>
      </c>
      <c r="Q40">
        <v>254</v>
      </c>
      <c r="R40">
        <v>237</v>
      </c>
      <c r="S40">
        <v>271</v>
      </c>
      <c r="T40">
        <v>265</v>
      </c>
      <c r="U40">
        <v>274</v>
      </c>
      <c r="V40">
        <v>249</v>
      </c>
      <c r="W40">
        <v>251</v>
      </c>
      <c r="X40">
        <v>245</v>
      </c>
      <c r="Y40">
        <v>234</v>
      </c>
      <c r="Z40">
        <v>280</v>
      </c>
      <c r="AA40">
        <v>289</v>
      </c>
      <c r="AB40">
        <v>272</v>
      </c>
      <c r="AC40">
        <v>263</v>
      </c>
      <c r="AD40">
        <v>274</v>
      </c>
      <c r="AE40">
        <v>0</v>
      </c>
      <c r="AF40">
        <v>0</v>
      </c>
      <c r="AG40">
        <v>0</v>
      </c>
      <c r="AH40">
        <v>69</v>
      </c>
      <c r="AI40">
        <v>74</v>
      </c>
      <c r="AJ40">
        <v>62</v>
      </c>
      <c r="AK40">
        <v>96</v>
      </c>
      <c r="AL40">
        <v>74</v>
      </c>
      <c r="AM40">
        <v>90</v>
      </c>
      <c r="AN40">
        <v>81</v>
      </c>
      <c r="AO40">
        <v>74</v>
      </c>
      <c r="AP40">
        <v>111</v>
      </c>
      <c r="AQ40">
        <v>79</v>
      </c>
      <c r="AR40">
        <v>97</v>
      </c>
      <c r="AS40">
        <v>94</v>
      </c>
      <c r="AT40">
        <v>100</v>
      </c>
      <c r="AU40">
        <v>134</v>
      </c>
      <c r="AV40">
        <v>108</v>
      </c>
      <c r="AW40">
        <v>121</v>
      </c>
      <c r="AX40">
        <v>130</v>
      </c>
      <c r="AY40">
        <v>138</v>
      </c>
      <c r="AZ40">
        <v>136</v>
      </c>
      <c r="BA40">
        <v>134</v>
      </c>
      <c r="BB40">
        <v>129</v>
      </c>
      <c r="BC40">
        <v>161</v>
      </c>
      <c r="BD40">
        <v>135</v>
      </c>
      <c r="BE40">
        <v>145</v>
      </c>
      <c r="BF40">
        <v>146</v>
      </c>
      <c r="BG40">
        <v>0</v>
      </c>
      <c r="BH40">
        <v>0</v>
      </c>
      <c r="BI40">
        <v>0</v>
      </c>
      <c r="BJ40">
        <v>108</v>
      </c>
      <c r="BK40">
        <v>122</v>
      </c>
      <c r="BL40">
        <v>126</v>
      </c>
      <c r="BM40">
        <v>111</v>
      </c>
      <c r="BN40">
        <v>105</v>
      </c>
      <c r="BO40">
        <v>103</v>
      </c>
      <c r="BP40">
        <v>113</v>
      </c>
      <c r="BQ40">
        <v>119</v>
      </c>
      <c r="BR40">
        <v>124</v>
      </c>
      <c r="BS40">
        <v>129</v>
      </c>
      <c r="BT40">
        <v>153</v>
      </c>
      <c r="BU40">
        <v>134</v>
      </c>
      <c r="BV40">
        <v>123</v>
      </c>
      <c r="BW40">
        <v>131</v>
      </c>
      <c r="BX40">
        <v>139</v>
      </c>
      <c r="BY40">
        <v>165</v>
      </c>
      <c r="BZ40">
        <v>133</v>
      </c>
      <c r="CA40">
        <v>149</v>
      </c>
      <c r="CB40">
        <v>135</v>
      </c>
      <c r="CC40">
        <v>152</v>
      </c>
      <c r="CD40">
        <v>159</v>
      </c>
      <c r="CE40">
        <v>142</v>
      </c>
      <c r="CF40">
        <v>175</v>
      </c>
      <c r="CG40">
        <v>128</v>
      </c>
      <c r="CH40">
        <v>168</v>
      </c>
      <c r="CI40">
        <v>0</v>
      </c>
      <c r="CJ40">
        <v>0</v>
      </c>
      <c r="CK40">
        <v>0</v>
      </c>
      <c r="CL40">
        <v>44</v>
      </c>
      <c r="CM40">
        <v>35</v>
      </c>
      <c r="CN40">
        <v>30</v>
      </c>
      <c r="CO40">
        <v>45</v>
      </c>
      <c r="CP40">
        <v>34</v>
      </c>
      <c r="CQ40">
        <v>31</v>
      </c>
      <c r="CR40">
        <v>34</v>
      </c>
      <c r="CS40">
        <v>39</v>
      </c>
      <c r="CT40">
        <v>33</v>
      </c>
      <c r="CU40">
        <v>34</v>
      </c>
      <c r="CV40">
        <v>35</v>
      </c>
      <c r="CW40">
        <v>36</v>
      </c>
      <c r="CX40">
        <v>45</v>
      </c>
      <c r="CY40">
        <v>48</v>
      </c>
      <c r="CZ40">
        <v>37</v>
      </c>
      <c r="DA40">
        <v>56</v>
      </c>
      <c r="DB40">
        <v>44</v>
      </c>
      <c r="DC40">
        <v>56</v>
      </c>
      <c r="DD40">
        <v>51</v>
      </c>
      <c r="DE40">
        <v>59</v>
      </c>
      <c r="DF40">
        <v>44</v>
      </c>
      <c r="DG40">
        <v>50</v>
      </c>
      <c r="DH40">
        <v>30</v>
      </c>
      <c r="DI40">
        <v>48</v>
      </c>
      <c r="DJ40">
        <v>65</v>
      </c>
      <c r="DK40">
        <v>0</v>
      </c>
      <c r="DL40">
        <v>0</v>
      </c>
      <c r="DM40">
        <v>0</v>
      </c>
      <c r="DN40">
        <v>2</v>
      </c>
      <c r="DO40">
        <v>3</v>
      </c>
      <c r="DP40">
        <v>2</v>
      </c>
      <c r="DQ40">
        <v>5</v>
      </c>
      <c r="DR40">
        <v>1</v>
      </c>
      <c r="DS40">
        <v>2</v>
      </c>
      <c r="DT40">
        <v>3</v>
      </c>
      <c r="DU40">
        <v>3</v>
      </c>
      <c r="DV40">
        <v>5</v>
      </c>
      <c r="DW40">
        <v>7</v>
      </c>
      <c r="DX40">
        <v>4</v>
      </c>
      <c r="DY40">
        <v>3</v>
      </c>
      <c r="DZ40">
        <v>6</v>
      </c>
      <c r="EA40">
        <v>3</v>
      </c>
      <c r="EB40">
        <v>3</v>
      </c>
      <c r="EC40">
        <v>1</v>
      </c>
      <c r="ED40">
        <v>5</v>
      </c>
      <c r="EE40">
        <v>6</v>
      </c>
      <c r="EF40">
        <v>5</v>
      </c>
      <c r="EG40">
        <v>3</v>
      </c>
      <c r="EH40">
        <v>4</v>
      </c>
      <c r="EI40">
        <v>5</v>
      </c>
      <c r="EJ40">
        <v>8</v>
      </c>
      <c r="EK40">
        <v>3</v>
      </c>
      <c r="EL40">
        <v>6</v>
      </c>
      <c r="EM40">
        <v>0</v>
      </c>
      <c r="EN40">
        <v>0</v>
      </c>
      <c r="EO40">
        <v>0</v>
      </c>
      <c r="EP40">
        <v>5</v>
      </c>
      <c r="EQ40">
        <v>10</v>
      </c>
      <c r="ER40">
        <v>0</v>
      </c>
      <c r="ES40">
        <v>20</v>
      </c>
      <c r="ET40">
        <v>10</v>
      </c>
      <c r="EU40">
        <v>20</v>
      </c>
      <c r="EV40">
        <v>10</v>
      </c>
      <c r="EW40">
        <v>5</v>
      </c>
      <c r="EX40">
        <v>20</v>
      </c>
      <c r="EY40">
        <v>25</v>
      </c>
      <c r="EZ40">
        <v>15</v>
      </c>
      <c r="FA40">
        <v>35</v>
      </c>
      <c r="FB40">
        <v>20</v>
      </c>
      <c r="FC40">
        <v>10</v>
      </c>
      <c r="FD40">
        <v>10</v>
      </c>
      <c r="FE40">
        <v>35</v>
      </c>
      <c r="FF40">
        <v>15</v>
      </c>
      <c r="FG40">
        <v>15</v>
      </c>
      <c r="FH40">
        <v>20</v>
      </c>
      <c r="FI40">
        <v>10</v>
      </c>
      <c r="FJ40">
        <v>30</v>
      </c>
      <c r="FK40">
        <v>20</v>
      </c>
      <c r="FL40">
        <v>30</v>
      </c>
      <c r="FM40">
        <v>35</v>
      </c>
      <c r="FN40">
        <v>15</v>
      </c>
      <c r="FO40">
        <v>0</v>
      </c>
      <c r="FP40">
        <v>0</v>
      </c>
      <c r="FQ40">
        <v>6756</v>
      </c>
      <c r="FR40">
        <v>7145</v>
      </c>
      <c r="FS40">
        <v>7442</v>
      </c>
      <c r="FT40">
        <v>7547</v>
      </c>
      <c r="FU40">
        <v>7679</v>
      </c>
      <c r="FV40">
        <v>7749</v>
      </c>
      <c r="FW40">
        <v>7800</v>
      </c>
      <c r="FX40">
        <v>7722</v>
      </c>
      <c r="FY40">
        <v>7624</v>
      </c>
      <c r="FZ40">
        <v>7599</v>
      </c>
      <c r="GA40">
        <v>7450</v>
      </c>
      <c r="GB40">
        <v>7425</v>
      </c>
      <c r="GC40">
        <v>7388</v>
      </c>
      <c r="GD40">
        <v>7339</v>
      </c>
      <c r="GE40">
        <v>7277</v>
      </c>
      <c r="GF40">
        <v>7239</v>
      </c>
      <c r="GG40">
        <v>7203</v>
      </c>
      <c r="GH40">
        <v>7213</v>
      </c>
      <c r="GI40">
        <v>7190</v>
      </c>
      <c r="GJ40">
        <v>7146</v>
      </c>
      <c r="GK40">
        <v>7118</v>
      </c>
      <c r="GL40">
        <v>7098</v>
      </c>
      <c r="GM40">
        <v>7043</v>
      </c>
      <c r="GN40">
        <v>6998</v>
      </c>
      <c r="GO40">
        <v>6931</v>
      </c>
      <c r="GP40">
        <v>6958</v>
      </c>
      <c r="GQ40">
        <v>0</v>
      </c>
      <c r="GR40">
        <v>0</v>
      </c>
      <c r="GS40">
        <v>617</v>
      </c>
      <c r="GT40">
        <v>974</v>
      </c>
      <c r="GU40">
        <v>1303</v>
      </c>
      <c r="GV40">
        <v>1707</v>
      </c>
      <c r="GW40">
        <v>2058</v>
      </c>
      <c r="GX40">
        <v>2434</v>
      </c>
      <c r="GY40">
        <v>2788</v>
      </c>
      <c r="GZ40">
        <v>3144</v>
      </c>
      <c r="HA40">
        <v>3454</v>
      </c>
      <c r="HB40">
        <v>3717</v>
      </c>
      <c r="HC40">
        <v>4015</v>
      </c>
      <c r="HD40">
        <v>4246</v>
      </c>
      <c r="HE40">
        <v>4476</v>
      </c>
      <c r="HF40">
        <v>4693</v>
      </c>
      <c r="HG40">
        <v>4852</v>
      </c>
      <c r="HH40">
        <v>5020</v>
      </c>
      <c r="HI40">
        <v>5149</v>
      </c>
      <c r="HJ40">
        <v>5264</v>
      </c>
      <c r="HK40">
        <v>5431</v>
      </c>
      <c r="HL40">
        <v>5528</v>
      </c>
      <c r="HM40">
        <v>5590</v>
      </c>
      <c r="HN40">
        <v>5631</v>
      </c>
      <c r="HO40">
        <v>5726</v>
      </c>
      <c r="HP40">
        <v>5809</v>
      </c>
      <c r="HQ40">
        <v>5899</v>
      </c>
      <c r="HR40">
        <v>5939</v>
      </c>
      <c r="HS40">
        <v>0</v>
      </c>
      <c r="HT40">
        <v>0</v>
      </c>
      <c r="HU40">
        <v>82</v>
      </c>
      <c r="HV40">
        <v>98</v>
      </c>
      <c r="HW40">
        <v>121</v>
      </c>
      <c r="HX40">
        <v>150</v>
      </c>
      <c r="HY40">
        <v>185</v>
      </c>
      <c r="HZ40">
        <v>235</v>
      </c>
      <c r="IA40">
        <v>278</v>
      </c>
      <c r="IB40">
        <v>338</v>
      </c>
      <c r="IC40">
        <v>384</v>
      </c>
      <c r="ID40">
        <v>443</v>
      </c>
      <c r="IE40">
        <v>511</v>
      </c>
      <c r="IF40">
        <v>571</v>
      </c>
      <c r="IG40">
        <v>643</v>
      </c>
      <c r="IH40">
        <v>713</v>
      </c>
      <c r="II40">
        <v>781</v>
      </c>
      <c r="IJ40">
        <v>851</v>
      </c>
      <c r="IK40">
        <v>908</v>
      </c>
      <c r="IL40">
        <v>979</v>
      </c>
      <c r="IM40">
        <v>1035</v>
      </c>
      <c r="IN40">
        <v>1096</v>
      </c>
      <c r="IO40">
        <v>1148</v>
      </c>
      <c r="IP40">
        <v>1187</v>
      </c>
      <c r="IQ40">
        <v>1226</v>
      </c>
      <c r="IR40">
        <v>1294</v>
      </c>
      <c r="IS40">
        <v>1327</v>
      </c>
      <c r="IT40">
        <v>1386</v>
      </c>
      <c r="IU40">
        <v>0</v>
      </c>
      <c r="IV40">
        <v>0</v>
      </c>
      <c r="IW40">
        <v>7</v>
      </c>
      <c r="IX40">
        <v>4</v>
      </c>
      <c r="IY40">
        <v>5</v>
      </c>
      <c r="IZ40">
        <v>5</v>
      </c>
      <c r="JA40">
        <v>6</v>
      </c>
      <c r="JB40">
        <v>7</v>
      </c>
      <c r="JC40">
        <v>11</v>
      </c>
      <c r="JD40">
        <v>15</v>
      </c>
      <c r="JE40">
        <v>19</v>
      </c>
      <c r="JF40">
        <v>21</v>
      </c>
      <c r="JG40">
        <v>16</v>
      </c>
      <c r="JH40">
        <v>19</v>
      </c>
      <c r="JI40">
        <v>19</v>
      </c>
      <c r="JJ40">
        <v>31</v>
      </c>
      <c r="JK40">
        <v>30</v>
      </c>
      <c r="JL40">
        <v>33</v>
      </c>
      <c r="JM40">
        <v>36</v>
      </c>
      <c r="JN40">
        <v>41</v>
      </c>
      <c r="JO40">
        <v>41</v>
      </c>
      <c r="JP40">
        <v>43</v>
      </c>
      <c r="JQ40">
        <v>53</v>
      </c>
      <c r="JR40">
        <v>50</v>
      </c>
      <c r="JS40">
        <v>55</v>
      </c>
      <c r="JT40">
        <v>64</v>
      </c>
      <c r="JU40">
        <v>66</v>
      </c>
      <c r="JV40">
        <v>65</v>
      </c>
      <c r="JW40">
        <v>0</v>
      </c>
      <c r="JX40">
        <v>0</v>
      </c>
      <c r="JY40">
        <v>0</v>
      </c>
      <c r="JZ40">
        <v>8</v>
      </c>
      <c r="KA40">
        <v>15</v>
      </c>
      <c r="KB40">
        <v>26</v>
      </c>
      <c r="KC40">
        <v>46</v>
      </c>
      <c r="KD40">
        <v>59</v>
      </c>
      <c r="KE40">
        <v>91</v>
      </c>
      <c r="KF40">
        <v>116</v>
      </c>
      <c r="KG40">
        <v>150</v>
      </c>
      <c r="KH40">
        <v>188</v>
      </c>
      <c r="KI40">
        <v>239</v>
      </c>
      <c r="KJ40">
        <v>284</v>
      </c>
      <c r="KK40">
        <v>339</v>
      </c>
      <c r="KL40">
        <v>388</v>
      </c>
      <c r="KM40">
        <v>441</v>
      </c>
      <c r="KN40">
        <v>505</v>
      </c>
      <c r="KO40">
        <v>575</v>
      </c>
      <c r="KP40">
        <v>648</v>
      </c>
      <c r="KQ40">
        <v>720</v>
      </c>
      <c r="KR40">
        <v>798</v>
      </c>
      <c r="KS40">
        <v>878</v>
      </c>
      <c r="KT40">
        <v>1000</v>
      </c>
      <c r="KU40">
        <v>1096</v>
      </c>
      <c r="KV40">
        <v>1184</v>
      </c>
      <c r="KW40">
        <v>1294</v>
      </c>
      <c r="KX40">
        <v>1395</v>
      </c>
      <c r="KY40">
        <v>0</v>
      </c>
      <c r="KZ40">
        <v>0</v>
      </c>
      <c r="LA40">
        <v>0</v>
      </c>
      <c r="LB40">
        <v>223</v>
      </c>
      <c r="LC40">
        <v>443</v>
      </c>
      <c r="LD40">
        <v>633</v>
      </c>
      <c r="LE40">
        <v>834</v>
      </c>
      <c r="LF40">
        <v>1059</v>
      </c>
      <c r="LG40">
        <v>1252</v>
      </c>
      <c r="LH40">
        <v>1445</v>
      </c>
      <c r="LI40">
        <v>1629</v>
      </c>
      <c r="LJ40">
        <v>1813</v>
      </c>
      <c r="LK40">
        <v>1974</v>
      </c>
      <c r="LL40">
        <v>2152</v>
      </c>
      <c r="LM40">
        <v>2323</v>
      </c>
      <c r="LN40">
        <v>2482</v>
      </c>
      <c r="LO40">
        <v>2640</v>
      </c>
      <c r="LP40">
        <v>2789</v>
      </c>
      <c r="LQ40">
        <v>2946</v>
      </c>
      <c r="LR40">
        <v>3093</v>
      </c>
      <c r="LS40">
        <v>3233</v>
      </c>
      <c r="LT40">
        <v>3359</v>
      </c>
      <c r="LU40">
        <v>3517</v>
      </c>
      <c r="LV40">
        <v>3632</v>
      </c>
      <c r="LW40">
        <v>3759</v>
      </c>
      <c r="LX40">
        <v>3873</v>
      </c>
      <c r="LY40">
        <v>3996</v>
      </c>
      <c r="LZ40">
        <v>4117</v>
      </c>
      <c r="MA40">
        <v>0</v>
      </c>
      <c r="MB40">
        <v>0</v>
      </c>
      <c r="MC40">
        <v>1499</v>
      </c>
      <c r="MD40">
        <v>1540</v>
      </c>
      <c r="ME40">
        <v>1564</v>
      </c>
      <c r="MF40">
        <v>1625</v>
      </c>
      <c r="MG40">
        <v>1690</v>
      </c>
      <c r="MH40">
        <v>1704</v>
      </c>
      <c r="MI40">
        <v>1772</v>
      </c>
      <c r="MJ40">
        <v>1789</v>
      </c>
      <c r="MK40">
        <v>1812</v>
      </c>
      <c r="ML40">
        <v>1826</v>
      </c>
      <c r="MM40">
        <v>1844</v>
      </c>
      <c r="MN40">
        <v>1890</v>
      </c>
      <c r="MO40">
        <v>1898</v>
      </c>
      <c r="MP40">
        <v>1920</v>
      </c>
      <c r="MQ40">
        <v>1952</v>
      </c>
      <c r="MR40">
        <v>1974</v>
      </c>
      <c r="MS40">
        <v>1995</v>
      </c>
      <c r="MT40">
        <v>2027</v>
      </c>
      <c r="MU40">
        <v>2067</v>
      </c>
      <c r="MV40">
        <v>2095</v>
      </c>
      <c r="MW40">
        <v>2105</v>
      </c>
      <c r="MX40">
        <v>2139</v>
      </c>
      <c r="MY40">
        <v>2133</v>
      </c>
      <c r="MZ40">
        <v>2162</v>
      </c>
      <c r="NA40">
        <v>2154</v>
      </c>
      <c r="NB40">
        <v>2201</v>
      </c>
      <c r="NC40">
        <v>0</v>
      </c>
      <c r="ND40">
        <v>0</v>
      </c>
      <c r="NE40">
        <v>0</v>
      </c>
      <c r="NF40">
        <v>49</v>
      </c>
      <c r="NG40">
        <v>91</v>
      </c>
      <c r="NH40">
        <v>134</v>
      </c>
      <c r="NI40">
        <v>177</v>
      </c>
      <c r="NJ40">
        <v>222</v>
      </c>
      <c r="NK40">
        <v>262</v>
      </c>
      <c r="NL40">
        <v>318</v>
      </c>
      <c r="NM40">
        <v>368</v>
      </c>
      <c r="NN40">
        <v>421</v>
      </c>
      <c r="NO40">
        <v>475</v>
      </c>
      <c r="NP40">
        <v>524</v>
      </c>
      <c r="NQ40">
        <v>576</v>
      </c>
      <c r="NR40">
        <v>617</v>
      </c>
      <c r="NS40">
        <v>664</v>
      </c>
      <c r="NT40">
        <v>712</v>
      </c>
      <c r="NU40">
        <v>755</v>
      </c>
      <c r="NV40">
        <v>801</v>
      </c>
      <c r="NW40">
        <v>843</v>
      </c>
      <c r="NX40">
        <v>882</v>
      </c>
      <c r="NY40">
        <v>929</v>
      </c>
      <c r="NZ40">
        <v>987</v>
      </c>
      <c r="OA40">
        <v>1049</v>
      </c>
      <c r="OB40">
        <v>1103</v>
      </c>
      <c r="OC40">
        <v>1163</v>
      </c>
      <c r="OD40">
        <v>1204</v>
      </c>
      <c r="OE40">
        <v>0</v>
      </c>
      <c r="OF40">
        <v>0</v>
      </c>
      <c r="OG40">
        <v>2079</v>
      </c>
      <c r="OH40">
        <v>2161</v>
      </c>
      <c r="OI40">
        <v>2253</v>
      </c>
      <c r="OJ40">
        <v>2372</v>
      </c>
      <c r="OK40">
        <v>2460</v>
      </c>
      <c r="OL40">
        <v>2542</v>
      </c>
      <c r="OM40">
        <v>2662</v>
      </c>
      <c r="ON40">
        <v>2736</v>
      </c>
      <c r="OO40">
        <v>2833</v>
      </c>
      <c r="OP40">
        <v>2905</v>
      </c>
      <c r="OQ40">
        <v>2981</v>
      </c>
      <c r="OR40">
        <v>3044</v>
      </c>
      <c r="OS40">
        <v>3146</v>
      </c>
      <c r="OT40">
        <v>3226</v>
      </c>
      <c r="OU40">
        <v>3292</v>
      </c>
      <c r="OV40">
        <v>3377</v>
      </c>
      <c r="OW40">
        <v>3447</v>
      </c>
      <c r="OX40">
        <v>3515</v>
      </c>
      <c r="OY40">
        <v>3559</v>
      </c>
      <c r="OZ40">
        <v>3620</v>
      </c>
      <c r="PA40">
        <v>3644</v>
      </c>
      <c r="PB40">
        <v>3668</v>
      </c>
      <c r="PC40">
        <v>3699</v>
      </c>
      <c r="PD40">
        <v>3726</v>
      </c>
      <c r="PE40">
        <v>3749</v>
      </c>
      <c r="PF40">
        <v>3785</v>
      </c>
      <c r="PG40">
        <v>0</v>
      </c>
      <c r="PH40">
        <v>0</v>
      </c>
      <c r="PI40">
        <v>0</v>
      </c>
      <c r="PJ40">
        <v>50</v>
      </c>
      <c r="PK40">
        <v>108</v>
      </c>
      <c r="PL40">
        <v>168</v>
      </c>
      <c r="PM40">
        <v>229</v>
      </c>
      <c r="PN40">
        <v>284</v>
      </c>
      <c r="PO40">
        <v>348</v>
      </c>
      <c r="PP40">
        <v>423</v>
      </c>
      <c r="PQ40">
        <v>510</v>
      </c>
      <c r="PR40">
        <v>576</v>
      </c>
      <c r="PS40">
        <v>660</v>
      </c>
      <c r="PT40">
        <v>734</v>
      </c>
      <c r="PU40">
        <v>814</v>
      </c>
      <c r="PV40">
        <v>895</v>
      </c>
      <c r="PW40">
        <v>986</v>
      </c>
      <c r="PX40">
        <v>1088</v>
      </c>
      <c r="PY40">
        <v>1184</v>
      </c>
      <c r="PZ40">
        <v>1277</v>
      </c>
      <c r="QA40">
        <v>1388</v>
      </c>
      <c r="QB40">
        <v>1482</v>
      </c>
      <c r="QC40">
        <v>1599</v>
      </c>
      <c r="QD40">
        <v>1699</v>
      </c>
      <c r="QE40">
        <v>1804</v>
      </c>
      <c r="QF40">
        <v>1925</v>
      </c>
      <c r="QG40">
        <v>2048</v>
      </c>
      <c r="QH40">
        <v>2154</v>
      </c>
      <c r="QI40">
        <v>0</v>
      </c>
      <c r="QJ40">
        <v>0</v>
      </c>
      <c r="QK40">
        <v>7579</v>
      </c>
      <c r="QL40">
        <v>8025</v>
      </c>
      <c r="QM40">
        <v>8375</v>
      </c>
      <c r="QN40">
        <v>8551</v>
      </c>
      <c r="QO40">
        <v>8783</v>
      </c>
      <c r="QP40">
        <v>8866</v>
      </c>
      <c r="QQ40">
        <v>8986</v>
      </c>
      <c r="QR40">
        <v>9033</v>
      </c>
      <c r="QS40">
        <v>9070</v>
      </c>
      <c r="QT40">
        <v>9058</v>
      </c>
      <c r="QU40">
        <v>8978</v>
      </c>
      <c r="QV40">
        <v>8982</v>
      </c>
      <c r="QW40">
        <v>9044</v>
      </c>
      <c r="QX40">
        <v>9006</v>
      </c>
      <c r="QY40">
        <v>8993</v>
      </c>
      <c r="QZ40">
        <v>8867</v>
      </c>
      <c r="RA40">
        <v>8904</v>
      </c>
      <c r="RB40">
        <v>8959</v>
      </c>
      <c r="RC40">
        <v>8972</v>
      </c>
      <c r="RD40">
        <v>8932</v>
      </c>
      <c r="RE40">
        <v>9015</v>
      </c>
      <c r="RF40">
        <v>9049</v>
      </c>
      <c r="RG40">
        <v>9008</v>
      </c>
      <c r="RH40">
        <v>9130</v>
      </c>
      <c r="RI40">
        <v>9068</v>
      </c>
      <c r="RJ40">
        <v>9046</v>
      </c>
      <c r="RK40">
        <v>0</v>
      </c>
      <c r="RL40">
        <v>0</v>
      </c>
      <c r="RM40">
        <v>8317</v>
      </c>
      <c r="RN40">
        <v>8367</v>
      </c>
      <c r="RO40">
        <v>8430</v>
      </c>
      <c r="RP40">
        <v>8587</v>
      </c>
      <c r="RQ40">
        <v>8650</v>
      </c>
      <c r="RR40">
        <v>8759</v>
      </c>
      <c r="RS40">
        <v>8875</v>
      </c>
      <c r="RT40">
        <v>8970</v>
      </c>
      <c r="RU40">
        <v>9067</v>
      </c>
      <c r="RV40">
        <v>9183</v>
      </c>
      <c r="RW40">
        <v>9313</v>
      </c>
      <c r="RX40">
        <v>9440</v>
      </c>
      <c r="RY40">
        <v>9513</v>
      </c>
      <c r="RZ40">
        <v>9655</v>
      </c>
      <c r="SA40">
        <v>9749</v>
      </c>
      <c r="SB40">
        <v>9861</v>
      </c>
      <c r="SC40">
        <v>9905</v>
      </c>
      <c r="SD40">
        <v>9901</v>
      </c>
      <c r="SE40">
        <v>9947</v>
      </c>
      <c r="SF40">
        <v>10044</v>
      </c>
      <c r="SG40">
        <v>10025</v>
      </c>
      <c r="SH40">
        <v>10060</v>
      </c>
      <c r="SI40">
        <v>10098</v>
      </c>
      <c r="SJ40">
        <v>10097</v>
      </c>
      <c r="SK40">
        <v>10139</v>
      </c>
      <c r="SL40">
        <v>10177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772398.07079999999</v>
      </c>
      <c r="SU40">
        <v>754836.50910000002</v>
      </c>
      <c r="SV40">
        <v>725522.46990000003</v>
      </c>
      <c r="SW40">
        <v>695451.31559999997</v>
      </c>
      <c r="SX40">
        <v>672981.40610000002</v>
      </c>
      <c r="SY40">
        <v>640568.63320000004</v>
      </c>
      <c r="SZ40">
        <v>619824.34369999997</v>
      </c>
      <c r="TA40">
        <v>598772.48230000003</v>
      </c>
      <c r="TB40">
        <v>577476.89080000005</v>
      </c>
      <c r="TC40">
        <v>555920.73400000005</v>
      </c>
      <c r="TD40">
        <v>536910.44039999996</v>
      </c>
      <c r="TE40">
        <v>518679.95260000002</v>
      </c>
      <c r="TF40">
        <v>504271.8849</v>
      </c>
      <c r="TG40">
        <v>488023.22289999999</v>
      </c>
      <c r="TH40">
        <v>470909.42800000001</v>
      </c>
      <c r="TI40">
        <v>455402.20870000002</v>
      </c>
      <c r="TJ40">
        <v>440895.75679999997</v>
      </c>
      <c r="TK40">
        <v>424737.28619999997</v>
      </c>
      <c r="TL40">
        <v>409731.55599999998</v>
      </c>
      <c r="TM40">
        <v>393989.04739999998</v>
      </c>
      <c r="TN40">
        <v>384003.73609999998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847120.2291</v>
      </c>
      <c r="TW40">
        <v>942063.16610000003</v>
      </c>
      <c r="TX40">
        <v>1030000</v>
      </c>
      <c r="TY40">
        <v>1100000</v>
      </c>
      <c r="TZ40">
        <v>1150000</v>
      </c>
      <c r="UA40">
        <v>1210000</v>
      </c>
      <c r="UB40">
        <v>1240000</v>
      </c>
      <c r="UC40">
        <v>1270000</v>
      </c>
      <c r="UD40">
        <v>1290000</v>
      </c>
      <c r="UE40">
        <v>1290000</v>
      </c>
      <c r="UF40">
        <v>1300000</v>
      </c>
      <c r="UG40">
        <v>1290000</v>
      </c>
      <c r="UH40">
        <v>1280000</v>
      </c>
      <c r="UI40">
        <v>1290000</v>
      </c>
      <c r="UJ40">
        <v>1270000</v>
      </c>
      <c r="UK40">
        <v>1250000</v>
      </c>
      <c r="UL40">
        <v>1220000</v>
      </c>
      <c r="UM40">
        <v>1210000</v>
      </c>
      <c r="UN40">
        <v>1190000</v>
      </c>
      <c r="UO40">
        <v>1170000</v>
      </c>
      <c r="UP40">
        <v>1140000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725416.05610000005</v>
      </c>
      <c r="UY40">
        <v>833157.04859999998</v>
      </c>
      <c r="UZ40">
        <v>983470.98699999996</v>
      </c>
      <c r="VA40">
        <v>1080000</v>
      </c>
      <c r="VB40">
        <v>1210000</v>
      </c>
      <c r="VC40">
        <v>1360000</v>
      </c>
      <c r="VD40">
        <v>1480000</v>
      </c>
      <c r="VE40">
        <v>1610000</v>
      </c>
      <c r="VF40">
        <v>1740000</v>
      </c>
      <c r="VG40">
        <v>1850000</v>
      </c>
      <c r="VH40">
        <v>1950000</v>
      </c>
      <c r="VI40">
        <v>2020000</v>
      </c>
      <c r="VJ40">
        <v>2120000</v>
      </c>
      <c r="VK40">
        <v>2180000</v>
      </c>
      <c r="VL40">
        <v>2240000</v>
      </c>
      <c r="VM40">
        <v>2270000</v>
      </c>
      <c r="VN40">
        <v>2280000</v>
      </c>
      <c r="VO40">
        <v>2290000</v>
      </c>
      <c r="VP40">
        <v>2350000</v>
      </c>
      <c r="VQ40">
        <v>2340000</v>
      </c>
      <c r="VR40">
        <v>2370000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310855.98479999998</v>
      </c>
      <c r="WA40">
        <v>474260.17090000003</v>
      </c>
      <c r="WB40">
        <v>627881.95620000002</v>
      </c>
      <c r="WC40">
        <v>772152.5675</v>
      </c>
      <c r="WD40">
        <v>828574.54870000004</v>
      </c>
      <c r="WE40">
        <v>612907.66429999995</v>
      </c>
      <c r="WF40">
        <v>706628.98190000001</v>
      </c>
      <c r="WG40">
        <v>686047.55530000001</v>
      </c>
      <c r="WH40">
        <v>1090000</v>
      </c>
      <c r="WI40">
        <v>1020000</v>
      </c>
      <c r="WJ40">
        <v>1090000</v>
      </c>
      <c r="WK40">
        <v>1150000</v>
      </c>
      <c r="WL40">
        <v>1280000</v>
      </c>
      <c r="WM40">
        <v>1240000</v>
      </c>
      <c r="WN40">
        <v>1260000</v>
      </c>
      <c r="WO40">
        <v>1510000</v>
      </c>
      <c r="WP40">
        <v>1380000</v>
      </c>
      <c r="WQ40">
        <v>1480000</v>
      </c>
      <c r="WR40">
        <v>1670000</v>
      </c>
      <c r="WS40">
        <v>1670000</v>
      </c>
      <c r="WT40">
        <v>1600000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15300000</v>
      </c>
      <c r="ZG40">
        <v>15500000</v>
      </c>
      <c r="ZH40">
        <v>15200000</v>
      </c>
      <c r="ZI40">
        <v>14900000</v>
      </c>
      <c r="ZJ40">
        <v>14600000</v>
      </c>
      <c r="ZK40">
        <v>14300000</v>
      </c>
      <c r="ZL40">
        <v>14200000</v>
      </c>
      <c r="ZM40">
        <v>13900000</v>
      </c>
      <c r="ZN40">
        <v>13600000</v>
      </c>
      <c r="ZO40">
        <v>13400000</v>
      </c>
      <c r="ZP40">
        <v>13200000</v>
      </c>
      <c r="ZQ40">
        <v>13000000</v>
      </c>
      <c r="ZR40">
        <v>12800000</v>
      </c>
      <c r="ZS40">
        <v>12700000</v>
      </c>
      <c r="ZT40">
        <v>12400000</v>
      </c>
      <c r="ZU40">
        <v>12100000</v>
      </c>
      <c r="ZV40">
        <v>12000000</v>
      </c>
      <c r="ZW40">
        <v>11600000</v>
      </c>
      <c r="ZX40">
        <v>11400000</v>
      </c>
      <c r="ZY40">
        <v>11000000</v>
      </c>
      <c r="ZZ40">
        <v>11000000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19000000</v>
      </c>
      <c r="ABK40">
        <v>19400000</v>
      </c>
      <c r="ABL40">
        <v>19300000</v>
      </c>
      <c r="ABM40">
        <v>19400000</v>
      </c>
      <c r="ABN40">
        <v>19300000</v>
      </c>
      <c r="ABO40">
        <v>19300000</v>
      </c>
      <c r="ABP40">
        <v>19100000</v>
      </c>
      <c r="ABQ40">
        <v>19200000</v>
      </c>
      <c r="ABR40">
        <v>19100000</v>
      </c>
      <c r="ABS40">
        <v>18900000</v>
      </c>
      <c r="ABT40">
        <v>18800000</v>
      </c>
      <c r="ABU40">
        <v>18600000</v>
      </c>
      <c r="ABV40">
        <v>18500000</v>
      </c>
      <c r="ABW40">
        <v>18200000</v>
      </c>
      <c r="ABX40">
        <v>17900000</v>
      </c>
      <c r="ABY40">
        <v>17500000</v>
      </c>
      <c r="ABZ40">
        <v>17100000</v>
      </c>
      <c r="ACA40">
        <v>16800000</v>
      </c>
      <c r="ACB40">
        <v>16400000</v>
      </c>
      <c r="ACC40">
        <v>16000000</v>
      </c>
      <c r="ACD40">
        <v>15700000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1550000</v>
      </c>
      <c r="ADO40">
        <v>1530000</v>
      </c>
      <c r="ADP40">
        <v>1490000</v>
      </c>
      <c r="ADQ40">
        <v>1450000</v>
      </c>
      <c r="ADR40">
        <v>1410000</v>
      </c>
      <c r="ADS40">
        <v>1350000</v>
      </c>
      <c r="ADT40">
        <v>1320000</v>
      </c>
      <c r="ADU40">
        <v>1290000</v>
      </c>
      <c r="ADV40">
        <v>1240000</v>
      </c>
      <c r="ADW40">
        <v>1210000</v>
      </c>
      <c r="ADX40">
        <v>1150000</v>
      </c>
      <c r="ADY40">
        <v>1130000</v>
      </c>
      <c r="ADZ40">
        <v>1100000</v>
      </c>
      <c r="AEA40">
        <v>1070000</v>
      </c>
      <c r="AEB40">
        <v>1030000</v>
      </c>
      <c r="AEC40">
        <v>1010000</v>
      </c>
      <c r="AED40">
        <v>986589.24010000005</v>
      </c>
      <c r="AEE40">
        <v>953513.70420000004</v>
      </c>
      <c r="AEF40">
        <v>938279.25549999997</v>
      </c>
      <c r="AEG40">
        <v>904764.6496</v>
      </c>
      <c r="AEH40">
        <v>876281.15300000005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6860000</v>
      </c>
      <c r="AEQ40">
        <v>6750000</v>
      </c>
      <c r="AER40">
        <v>6620000</v>
      </c>
      <c r="AES40">
        <v>6500000</v>
      </c>
      <c r="AET40">
        <v>6390000</v>
      </c>
      <c r="AEU40">
        <v>6290000</v>
      </c>
      <c r="AEV40">
        <v>6190000</v>
      </c>
      <c r="AEW40">
        <v>6060000</v>
      </c>
      <c r="AEX40">
        <v>5970000</v>
      </c>
      <c r="AEY40">
        <v>5850000</v>
      </c>
      <c r="AEZ40">
        <v>5750000</v>
      </c>
      <c r="AFA40">
        <v>5600000</v>
      </c>
      <c r="AFB40">
        <v>5440000</v>
      </c>
      <c r="AFC40">
        <v>5300000</v>
      </c>
      <c r="AFD40">
        <v>5200000</v>
      </c>
      <c r="AFE40">
        <v>5040000</v>
      </c>
      <c r="AFF40">
        <v>4910000</v>
      </c>
      <c r="AFG40">
        <v>4780000</v>
      </c>
      <c r="AFH40">
        <v>4640000</v>
      </c>
      <c r="AFI40">
        <v>4530000</v>
      </c>
      <c r="AFJ40">
        <v>4410000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418.13913159999998</v>
      </c>
      <c r="AGU40">
        <v>465.00303109999999</v>
      </c>
      <c r="AGV40">
        <v>509.10613089999998</v>
      </c>
      <c r="AGW40">
        <v>543.01383929999997</v>
      </c>
      <c r="AGX40">
        <v>567.3406493</v>
      </c>
      <c r="AGY40">
        <v>594.97629810000001</v>
      </c>
      <c r="AGZ40">
        <v>610.88136999999995</v>
      </c>
      <c r="AHA40">
        <v>625.21551109999996</v>
      </c>
      <c r="AHB40">
        <v>636.43344739999998</v>
      </c>
      <c r="AHC40">
        <v>638.83103870000002</v>
      </c>
      <c r="AHD40">
        <v>641.69951219999996</v>
      </c>
      <c r="AHE40">
        <v>639.01883510000005</v>
      </c>
      <c r="AHF40">
        <v>634.26306699999998</v>
      </c>
      <c r="AHG40">
        <v>635.3252569</v>
      </c>
      <c r="AHH40">
        <v>627.83732010000006</v>
      </c>
      <c r="AHI40">
        <v>616.38729209999997</v>
      </c>
      <c r="AHJ40">
        <v>602.82349580000005</v>
      </c>
      <c r="AHK40">
        <v>595.13948219999997</v>
      </c>
      <c r="AHL40">
        <v>586.18077519999997</v>
      </c>
      <c r="AHM40">
        <v>577.92484590000004</v>
      </c>
      <c r="AHN40">
        <v>564.89674239999999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38.133321080000002</v>
      </c>
      <c r="AHW40">
        <v>43.796997560000001</v>
      </c>
      <c r="AHX40">
        <v>51.698628120000002</v>
      </c>
      <c r="AHY40">
        <v>57.023821439999999</v>
      </c>
      <c r="AHZ40">
        <v>63.869217480000003</v>
      </c>
      <c r="AIA40">
        <v>71.527252700000005</v>
      </c>
      <c r="AIB40">
        <v>77.59782131</v>
      </c>
      <c r="AIC40">
        <v>84.837364359999995</v>
      </c>
      <c r="AID40">
        <v>91.333163400000004</v>
      </c>
      <c r="AIE40">
        <v>97.129863720000003</v>
      </c>
      <c r="AIF40">
        <v>102.75289840000001</v>
      </c>
      <c r="AIG40">
        <v>106.44202900000001</v>
      </c>
      <c r="AIH40">
        <v>111.4224653</v>
      </c>
      <c r="AII40">
        <v>114.3650164</v>
      </c>
      <c r="AIJ40">
        <v>117.57802909999999</v>
      </c>
      <c r="AIK40">
        <v>119.56946480000001</v>
      </c>
      <c r="AIL40">
        <v>120.0305764</v>
      </c>
      <c r="AIM40">
        <v>120.3633919</v>
      </c>
      <c r="AIN40">
        <v>123.3391637</v>
      </c>
      <c r="AIO40">
        <v>122.8005809</v>
      </c>
      <c r="AIP40">
        <v>124.5247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1.854719352</v>
      </c>
      <c r="AIY40">
        <v>2.829668914</v>
      </c>
      <c r="AIZ40">
        <v>3.7462518720000002</v>
      </c>
      <c r="AJA40">
        <v>4.6070411370000004</v>
      </c>
      <c r="AJB40">
        <v>4.9436823639999998</v>
      </c>
      <c r="AJC40">
        <v>3.656907898</v>
      </c>
      <c r="AJD40">
        <v>4.2160952700000003</v>
      </c>
      <c r="AJE40">
        <v>4.0932963789999999</v>
      </c>
      <c r="AJF40">
        <v>6.484015726</v>
      </c>
      <c r="AJG40">
        <v>6.0920911919999998</v>
      </c>
      <c r="AJH40">
        <v>6.5061168069999997</v>
      </c>
      <c r="AJI40">
        <v>6.8908562829999997</v>
      </c>
      <c r="AJJ40">
        <v>7.6193394720000001</v>
      </c>
      <c r="AJK40">
        <v>7.3974169630000004</v>
      </c>
      <c r="AJL40">
        <v>7.5322976410000004</v>
      </c>
      <c r="AJM40">
        <v>9.0135871529999996</v>
      </c>
      <c r="AJN40">
        <v>8.2557127250000004</v>
      </c>
      <c r="AJO40">
        <v>8.8167805799999996</v>
      </c>
      <c r="AJP40">
        <v>9.9607053329999999</v>
      </c>
      <c r="AJQ40">
        <v>9.9727935670000001</v>
      </c>
      <c r="AJR40">
        <v>9.5356219749999998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234.18861920000001</v>
      </c>
      <c r="AKA40">
        <v>569.10193409999999</v>
      </c>
      <c r="AKB40">
        <v>392.15724119999999</v>
      </c>
      <c r="AKC40">
        <v>571.63001689999999</v>
      </c>
      <c r="AKD40">
        <v>527.33588259999999</v>
      </c>
      <c r="AKE40">
        <v>744.33257140000001</v>
      </c>
      <c r="AKF40">
        <v>545.18825990000005</v>
      </c>
      <c r="AKG40">
        <v>685.55402419999996</v>
      </c>
      <c r="AKH40">
        <v>625.54964129999996</v>
      </c>
      <c r="AKI40">
        <v>565.59897360000002</v>
      </c>
      <c r="AKJ40">
        <v>741.12440119999997</v>
      </c>
      <c r="AKK40">
        <v>726.0360829</v>
      </c>
      <c r="AKL40">
        <v>804.85641499999997</v>
      </c>
      <c r="AKM40">
        <v>726.718253</v>
      </c>
      <c r="AKN40">
        <v>773.25373190000005</v>
      </c>
      <c r="AKO40">
        <v>762.32354239999995</v>
      </c>
      <c r="AKP40">
        <v>1108.124783</v>
      </c>
      <c r="AKQ40">
        <v>747.53866359999995</v>
      </c>
      <c r="AKR40">
        <v>730.30222089999995</v>
      </c>
      <c r="AKS40">
        <v>879.09787100000005</v>
      </c>
      <c r="AKT40">
        <v>791.38321229999997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116.814607</v>
      </c>
      <c r="AME40">
        <v>117.9380804</v>
      </c>
      <c r="AMF40">
        <v>115.60149560000001</v>
      </c>
      <c r="AMG40">
        <v>113.6773867</v>
      </c>
      <c r="AMH40">
        <v>111.2191153</v>
      </c>
      <c r="AMI40">
        <v>109.0441458</v>
      </c>
      <c r="AMJ40">
        <v>108.5090641</v>
      </c>
      <c r="AMK40">
        <v>105.794526</v>
      </c>
      <c r="AML40">
        <v>103.9036952</v>
      </c>
      <c r="AMM40">
        <v>102.55866349999999</v>
      </c>
      <c r="AMN40">
        <v>100.693738</v>
      </c>
      <c r="AMO40">
        <v>98.800920320000003</v>
      </c>
      <c r="AMP40">
        <v>97.461841739999997</v>
      </c>
      <c r="AMQ40">
        <v>96.490402320000001</v>
      </c>
      <c r="AMR40">
        <v>94.949010509999994</v>
      </c>
      <c r="AMS40">
        <v>92.623522080000001</v>
      </c>
      <c r="AMT40">
        <v>91.378232010000005</v>
      </c>
      <c r="AMU40">
        <v>88.467875320000005</v>
      </c>
      <c r="AMV40">
        <v>87.058906250000007</v>
      </c>
      <c r="AMW40">
        <v>84.210450620000003</v>
      </c>
      <c r="AMX40">
        <v>83.541661849999997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303.88073129999998</v>
      </c>
      <c r="ANG40">
        <v>275.17717520000002</v>
      </c>
      <c r="ANH40">
        <v>380.22965319999997</v>
      </c>
      <c r="ANI40">
        <v>291.64971070000001</v>
      </c>
      <c r="ANJ40">
        <v>294.42941669999999</v>
      </c>
      <c r="ANK40">
        <v>306.85928860000001</v>
      </c>
      <c r="ANL40">
        <v>242.44931170000001</v>
      </c>
      <c r="ANM40">
        <v>231.90515439999999</v>
      </c>
      <c r="ANN40">
        <v>155.4441946</v>
      </c>
      <c r="ANO40">
        <v>210.65951770000001</v>
      </c>
      <c r="ANP40">
        <v>255.2121913</v>
      </c>
      <c r="ANQ40">
        <v>188.8398795</v>
      </c>
      <c r="ANR40">
        <v>164.16751379999999</v>
      </c>
      <c r="ANS40">
        <v>141.88643450000001</v>
      </c>
      <c r="ANT40">
        <v>147.49165540000001</v>
      </c>
      <c r="ANU40">
        <v>172.05772279999999</v>
      </c>
      <c r="ANV40">
        <v>198.9684681</v>
      </c>
      <c r="ANW40">
        <v>206.86372589999999</v>
      </c>
      <c r="ANX40">
        <v>159.7875397</v>
      </c>
      <c r="ANY40">
        <v>167.8795197</v>
      </c>
      <c r="ANZ40">
        <v>101.6539145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76.812457670000001</v>
      </c>
      <c r="AOI40">
        <v>78.095667480000003</v>
      </c>
      <c r="AOJ40">
        <v>77.92875866</v>
      </c>
      <c r="AOK40">
        <v>78.341343499999994</v>
      </c>
      <c r="AOL40">
        <v>77.992591770000004</v>
      </c>
      <c r="AOM40">
        <v>77.701958809999994</v>
      </c>
      <c r="AON40">
        <v>77.033106970000006</v>
      </c>
      <c r="AOO40">
        <v>77.295508760000004</v>
      </c>
      <c r="AOP40">
        <v>76.952490530000006</v>
      </c>
      <c r="AOQ40">
        <v>76.239654389999998</v>
      </c>
      <c r="AOR40">
        <v>75.930267220000005</v>
      </c>
      <c r="AOS40">
        <v>75.246781080000005</v>
      </c>
      <c r="AOT40">
        <v>74.496307610000002</v>
      </c>
      <c r="AOU40">
        <v>73.231879680000006</v>
      </c>
      <c r="AOV40">
        <v>72.317522499999995</v>
      </c>
      <c r="AOW40">
        <v>70.676675419999995</v>
      </c>
      <c r="AOX40">
        <v>69.070062089999993</v>
      </c>
      <c r="AOY40">
        <v>67.625054169999999</v>
      </c>
      <c r="AOZ40">
        <v>66.134628840000005</v>
      </c>
      <c r="APA40">
        <v>64.604725529999996</v>
      </c>
      <c r="APB40">
        <v>63.325336239999999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572.64549520000003</v>
      </c>
      <c r="APK40">
        <v>576.8157913</v>
      </c>
      <c r="APL40">
        <v>649.77186140000003</v>
      </c>
      <c r="APM40">
        <v>764.03673809999998</v>
      </c>
      <c r="APN40">
        <v>582.9767554</v>
      </c>
      <c r="APO40">
        <v>749.83194639999999</v>
      </c>
      <c r="APP40">
        <v>688.9461397</v>
      </c>
      <c r="APQ40">
        <v>604.68477559999997</v>
      </c>
      <c r="APR40">
        <v>589.63801880000005</v>
      </c>
      <c r="APS40">
        <v>649.47373289999996</v>
      </c>
      <c r="APT40">
        <v>822.06617940000001</v>
      </c>
      <c r="APU40">
        <v>649.85731239999996</v>
      </c>
      <c r="APV40">
        <v>595.69522589999997</v>
      </c>
      <c r="APW40">
        <v>793.1086689</v>
      </c>
      <c r="APX40">
        <v>628.61131439999997</v>
      </c>
      <c r="APY40">
        <v>751.61038159999998</v>
      </c>
      <c r="APZ40">
        <v>616.67497360000004</v>
      </c>
      <c r="AQA40">
        <v>616.91832280000006</v>
      </c>
      <c r="AQB40">
        <v>638.87840310000001</v>
      </c>
      <c r="AQC40">
        <v>625.64975079999999</v>
      </c>
      <c r="AQD40">
        <v>590.4678328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103.46732489999999</v>
      </c>
      <c r="ARO40">
        <v>101.78407439999999</v>
      </c>
      <c r="ARP40">
        <v>99.877275769999997</v>
      </c>
      <c r="ARQ40">
        <v>98.016826249999994</v>
      </c>
      <c r="ARR40">
        <v>96.379435880000003</v>
      </c>
      <c r="ARS40">
        <v>94.896932419999999</v>
      </c>
      <c r="ART40">
        <v>93.389347400000005</v>
      </c>
      <c r="ARU40">
        <v>91.370419389999995</v>
      </c>
      <c r="ARV40">
        <v>90.033301300000005</v>
      </c>
      <c r="ARW40">
        <v>88.261995589999998</v>
      </c>
      <c r="ARX40">
        <v>86.675709679999997</v>
      </c>
      <c r="ARY40">
        <v>84.526658850000004</v>
      </c>
      <c r="ARZ40">
        <v>82.031576599999994</v>
      </c>
      <c r="ASA40">
        <v>80.012325169999997</v>
      </c>
      <c r="ASB40">
        <v>78.439398130000001</v>
      </c>
      <c r="ASC40">
        <v>76.010695299999995</v>
      </c>
      <c r="ASD40">
        <v>74.054436210000006</v>
      </c>
      <c r="ASE40">
        <v>72.169091940000001</v>
      </c>
      <c r="ASF40">
        <v>70.060140840000003</v>
      </c>
      <c r="ASG40">
        <v>68.302491849999996</v>
      </c>
      <c r="ASH40">
        <v>66.56163402</v>
      </c>
    </row>
    <row r="41" spans="3:1178" x14ac:dyDescent="0.25">
      <c r="C41">
        <v>0</v>
      </c>
      <c r="D41">
        <v>0</v>
      </c>
      <c r="E41">
        <v>0</v>
      </c>
      <c r="F41">
        <v>215</v>
      </c>
      <c r="G41">
        <v>227</v>
      </c>
      <c r="H41">
        <v>257</v>
      </c>
      <c r="I41">
        <v>206</v>
      </c>
      <c r="J41">
        <v>242</v>
      </c>
      <c r="K41">
        <v>261</v>
      </c>
      <c r="L41">
        <v>267</v>
      </c>
      <c r="M41">
        <v>240</v>
      </c>
      <c r="N41">
        <v>265</v>
      </c>
      <c r="O41">
        <v>241</v>
      </c>
      <c r="P41">
        <v>244</v>
      </c>
      <c r="Q41">
        <v>249</v>
      </c>
      <c r="R41">
        <v>255</v>
      </c>
      <c r="S41">
        <v>270</v>
      </c>
      <c r="T41">
        <v>257</v>
      </c>
      <c r="U41">
        <v>249</v>
      </c>
      <c r="V41">
        <v>227</v>
      </c>
      <c r="W41">
        <v>267</v>
      </c>
      <c r="X41">
        <v>274</v>
      </c>
      <c r="Y41">
        <v>274</v>
      </c>
      <c r="Z41">
        <v>219</v>
      </c>
      <c r="AA41">
        <v>240</v>
      </c>
      <c r="AB41">
        <v>236</v>
      </c>
      <c r="AC41">
        <v>241</v>
      </c>
      <c r="AD41">
        <v>241</v>
      </c>
      <c r="AE41">
        <v>0</v>
      </c>
      <c r="AF41">
        <v>0</v>
      </c>
      <c r="AG41">
        <v>0</v>
      </c>
      <c r="AH41">
        <v>67</v>
      </c>
      <c r="AI41">
        <v>61</v>
      </c>
      <c r="AJ41">
        <v>54</v>
      </c>
      <c r="AK41">
        <v>66</v>
      </c>
      <c r="AL41">
        <v>70</v>
      </c>
      <c r="AM41">
        <v>79</v>
      </c>
      <c r="AN41">
        <v>86</v>
      </c>
      <c r="AO41">
        <v>81</v>
      </c>
      <c r="AP41">
        <v>88</v>
      </c>
      <c r="AQ41">
        <v>82</v>
      </c>
      <c r="AR41">
        <v>113</v>
      </c>
      <c r="AS41">
        <v>110</v>
      </c>
      <c r="AT41">
        <v>110</v>
      </c>
      <c r="AU41">
        <v>126</v>
      </c>
      <c r="AV41">
        <v>106</v>
      </c>
      <c r="AW41">
        <v>98</v>
      </c>
      <c r="AX41">
        <v>117</v>
      </c>
      <c r="AY41">
        <v>128</v>
      </c>
      <c r="AZ41">
        <v>118</v>
      </c>
      <c r="BA41">
        <v>133</v>
      </c>
      <c r="BB41">
        <v>125</v>
      </c>
      <c r="BC41">
        <v>130</v>
      </c>
      <c r="BD41">
        <v>113</v>
      </c>
      <c r="BE41">
        <v>136</v>
      </c>
      <c r="BF41">
        <v>137</v>
      </c>
      <c r="BG41">
        <v>0</v>
      </c>
      <c r="BH41">
        <v>0</v>
      </c>
      <c r="BI41">
        <v>0</v>
      </c>
      <c r="BJ41">
        <v>137</v>
      </c>
      <c r="BK41">
        <v>160</v>
      </c>
      <c r="BL41">
        <v>156</v>
      </c>
      <c r="BM41">
        <v>135</v>
      </c>
      <c r="BN41">
        <v>154</v>
      </c>
      <c r="BO41">
        <v>145</v>
      </c>
      <c r="BP41">
        <v>161</v>
      </c>
      <c r="BQ41">
        <v>149</v>
      </c>
      <c r="BR41">
        <v>170</v>
      </c>
      <c r="BS41">
        <v>183</v>
      </c>
      <c r="BT41">
        <v>173</v>
      </c>
      <c r="BU41">
        <v>187</v>
      </c>
      <c r="BV41">
        <v>184</v>
      </c>
      <c r="BW41">
        <v>185</v>
      </c>
      <c r="BX41">
        <v>179</v>
      </c>
      <c r="BY41">
        <v>201</v>
      </c>
      <c r="BZ41">
        <v>200</v>
      </c>
      <c r="CA41">
        <v>172</v>
      </c>
      <c r="CB41">
        <v>184</v>
      </c>
      <c r="CC41">
        <v>184</v>
      </c>
      <c r="CD41">
        <v>167</v>
      </c>
      <c r="CE41">
        <v>215</v>
      </c>
      <c r="CF41">
        <v>162</v>
      </c>
      <c r="CG41">
        <v>182</v>
      </c>
      <c r="CH41">
        <v>184</v>
      </c>
      <c r="CI41">
        <v>0</v>
      </c>
      <c r="CJ41">
        <v>0</v>
      </c>
      <c r="CK41">
        <v>0</v>
      </c>
      <c r="CL41">
        <v>38</v>
      </c>
      <c r="CM41">
        <v>33</v>
      </c>
      <c r="CN41">
        <v>38</v>
      </c>
      <c r="CO41">
        <v>44</v>
      </c>
      <c r="CP41">
        <v>50</v>
      </c>
      <c r="CQ41">
        <v>46</v>
      </c>
      <c r="CR41">
        <v>42</v>
      </c>
      <c r="CS41">
        <v>43</v>
      </c>
      <c r="CT41">
        <v>64</v>
      </c>
      <c r="CU41">
        <v>55</v>
      </c>
      <c r="CV41">
        <v>51</v>
      </c>
      <c r="CW41">
        <v>61</v>
      </c>
      <c r="CX41">
        <v>57</v>
      </c>
      <c r="CY41">
        <v>44</v>
      </c>
      <c r="CZ41">
        <v>48</v>
      </c>
      <c r="DA41">
        <v>61</v>
      </c>
      <c r="DB41">
        <v>66</v>
      </c>
      <c r="DC41">
        <v>62</v>
      </c>
      <c r="DD41">
        <v>58</v>
      </c>
      <c r="DE41">
        <v>67</v>
      </c>
      <c r="DF41">
        <v>61</v>
      </c>
      <c r="DG41">
        <v>63</v>
      </c>
      <c r="DH41">
        <v>71</v>
      </c>
      <c r="DI41">
        <v>82</v>
      </c>
      <c r="DJ41">
        <v>68</v>
      </c>
      <c r="DK41">
        <v>0</v>
      </c>
      <c r="DL41">
        <v>0</v>
      </c>
      <c r="DM41">
        <v>0</v>
      </c>
      <c r="DN41">
        <v>3</v>
      </c>
      <c r="DO41">
        <v>5</v>
      </c>
      <c r="DP41">
        <v>2</v>
      </c>
      <c r="DQ41">
        <v>3</v>
      </c>
      <c r="DR41">
        <v>6</v>
      </c>
      <c r="DS41">
        <v>6</v>
      </c>
      <c r="DT41">
        <v>11</v>
      </c>
      <c r="DU41">
        <v>5</v>
      </c>
      <c r="DV41">
        <v>14</v>
      </c>
      <c r="DW41">
        <v>9</v>
      </c>
      <c r="DX41">
        <v>15</v>
      </c>
      <c r="DY41">
        <v>17</v>
      </c>
      <c r="DZ41">
        <v>22</v>
      </c>
      <c r="EA41">
        <v>15</v>
      </c>
      <c r="EB41">
        <v>17</v>
      </c>
      <c r="EC41">
        <v>21</v>
      </c>
      <c r="ED41">
        <v>21</v>
      </c>
      <c r="EE41">
        <v>27</v>
      </c>
      <c r="EF41">
        <v>28</v>
      </c>
      <c r="EG41">
        <v>19</v>
      </c>
      <c r="EH41">
        <v>26</v>
      </c>
      <c r="EI41">
        <v>29</v>
      </c>
      <c r="EJ41">
        <v>35</v>
      </c>
      <c r="EK41">
        <v>21</v>
      </c>
      <c r="EL41">
        <v>25</v>
      </c>
      <c r="EM41">
        <v>0</v>
      </c>
      <c r="EN41">
        <v>0</v>
      </c>
      <c r="EO41">
        <v>0</v>
      </c>
      <c r="EP41">
        <v>15</v>
      </c>
      <c r="EQ41">
        <v>25</v>
      </c>
      <c r="ER41">
        <v>10</v>
      </c>
      <c r="ES41">
        <v>25</v>
      </c>
      <c r="ET41">
        <v>5</v>
      </c>
      <c r="EU41">
        <v>10</v>
      </c>
      <c r="EV41">
        <v>30</v>
      </c>
      <c r="EW41">
        <v>40</v>
      </c>
      <c r="EX41">
        <v>35</v>
      </c>
      <c r="EY41">
        <v>55</v>
      </c>
      <c r="EZ41">
        <v>40</v>
      </c>
      <c r="FA41">
        <v>70</v>
      </c>
      <c r="FB41">
        <v>100</v>
      </c>
      <c r="FC41">
        <v>80</v>
      </c>
      <c r="FD41">
        <v>70</v>
      </c>
      <c r="FE41">
        <v>75</v>
      </c>
      <c r="FF41">
        <v>85</v>
      </c>
      <c r="FG41">
        <v>95</v>
      </c>
      <c r="FH41">
        <v>110</v>
      </c>
      <c r="FI41">
        <v>105</v>
      </c>
      <c r="FJ41">
        <v>100</v>
      </c>
      <c r="FK41">
        <v>125</v>
      </c>
      <c r="FL41">
        <v>125</v>
      </c>
      <c r="FM41">
        <v>155</v>
      </c>
      <c r="FN41">
        <v>110</v>
      </c>
      <c r="FO41">
        <v>0</v>
      </c>
      <c r="FP41">
        <v>0</v>
      </c>
      <c r="FQ41">
        <v>5543</v>
      </c>
      <c r="FR41">
        <v>5885</v>
      </c>
      <c r="FS41">
        <v>6165</v>
      </c>
      <c r="FT41">
        <v>6426</v>
      </c>
      <c r="FU41">
        <v>6682</v>
      </c>
      <c r="FV41">
        <v>6842</v>
      </c>
      <c r="FW41">
        <v>7062</v>
      </c>
      <c r="FX41">
        <v>7236</v>
      </c>
      <c r="FY41">
        <v>7402</v>
      </c>
      <c r="FZ41">
        <v>7549</v>
      </c>
      <c r="GA41">
        <v>7723</v>
      </c>
      <c r="GB41">
        <v>7883</v>
      </c>
      <c r="GC41">
        <v>7991</v>
      </c>
      <c r="GD41">
        <v>8100</v>
      </c>
      <c r="GE41">
        <v>8174</v>
      </c>
      <c r="GF41">
        <v>8245</v>
      </c>
      <c r="GG41">
        <v>8328</v>
      </c>
      <c r="GH41">
        <v>8382</v>
      </c>
      <c r="GI41">
        <v>8410</v>
      </c>
      <c r="GJ41">
        <v>8435</v>
      </c>
      <c r="GK41">
        <v>8520</v>
      </c>
      <c r="GL41">
        <v>8605</v>
      </c>
      <c r="GM41">
        <v>8634</v>
      </c>
      <c r="GN41">
        <v>8662</v>
      </c>
      <c r="GO41">
        <v>8734</v>
      </c>
      <c r="GP41">
        <v>8775</v>
      </c>
      <c r="GQ41">
        <v>0</v>
      </c>
      <c r="GR41">
        <v>0</v>
      </c>
      <c r="GS41">
        <v>705</v>
      </c>
      <c r="GT41">
        <v>764</v>
      </c>
      <c r="GU41">
        <v>852</v>
      </c>
      <c r="GV41">
        <v>914</v>
      </c>
      <c r="GW41">
        <v>979</v>
      </c>
      <c r="GX41">
        <v>1082</v>
      </c>
      <c r="GY41">
        <v>1173</v>
      </c>
      <c r="GZ41">
        <v>1227</v>
      </c>
      <c r="HA41">
        <v>1298</v>
      </c>
      <c r="HB41">
        <v>1374</v>
      </c>
      <c r="HC41">
        <v>1432</v>
      </c>
      <c r="HD41">
        <v>1505</v>
      </c>
      <c r="HE41">
        <v>1577</v>
      </c>
      <c r="HF41">
        <v>1642</v>
      </c>
      <c r="HG41">
        <v>1704</v>
      </c>
      <c r="HH41">
        <v>1779</v>
      </c>
      <c r="HI41">
        <v>1836</v>
      </c>
      <c r="HJ41">
        <v>1894</v>
      </c>
      <c r="HK41">
        <v>1936</v>
      </c>
      <c r="HL41">
        <v>1986</v>
      </c>
      <c r="HM41">
        <v>2040</v>
      </c>
      <c r="HN41">
        <v>2057</v>
      </c>
      <c r="HO41">
        <v>2121</v>
      </c>
      <c r="HP41">
        <v>2147</v>
      </c>
      <c r="HQ41">
        <v>2189</v>
      </c>
      <c r="HR41">
        <v>2206</v>
      </c>
      <c r="HS41">
        <v>0</v>
      </c>
      <c r="HT41">
        <v>0</v>
      </c>
      <c r="HU41">
        <v>60</v>
      </c>
      <c r="HV41">
        <v>71</v>
      </c>
      <c r="HW41">
        <v>69</v>
      </c>
      <c r="HX41">
        <v>77</v>
      </c>
      <c r="HY41">
        <v>78</v>
      </c>
      <c r="HZ41">
        <v>91</v>
      </c>
      <c r="IA41">
        <v>89</v>
      </c>
      <c r="IB41">
        <v>97</v>
      </c>
      <c r="IC41">
        <v>101</v>
      </c>
      <c r="ID41">
        <v>110</v>
      </c>
      <c r="IE41">
        <v>118</v>
      </c>
      <c r="IF41">
        <v>138</v>
      </c>
      <c r="IG41">
        <v>147</v>
      </c>
      <c r="IH41">
        <v>160</v>
      </c>
      <c r="II41">
        <v>168</v>
      </c>
      <c r="IJ41">
        <v>176</v>
      </c>
      <c r="IK41">
        <v>177</v>
      </c>
      <c r="IL41">
        <v>188</v>
      </c>
      <c r="IM41">
        <v>194</v>
      </c>
      <c r="IN41">
        <v>207</v>
      </c>
      <c r="IO41">
        <v>218</v>
      </c>
      <c r="IP41">
        <v>229</v>
      </c>
      <c r="IQ41">
        <v>236</v>
      </c>
      <c r="IR41">
        <v>242</v>
      </c>
      <c r="IS41">
        <v>250</v>
      </c>
      <c r="IT41">
        <v>238</v>
      </c>
      <c r="IU41">
        <v>0</v>
      </c>
      <c r="IV41">
        <v>0</v>
      </c>
      <c r="IW41">
        <v>3</v>
      </c>
      <c r="IX41">
        <v>4</v>
      </c>
      <c r="IY41">
        <v>3</v>
      </c>
      <c r="IZ41">
        <v>0</v>
      </c>
      <c r="JA41">
        <v>2</v>
      </c>
      <c r="JB41">
        <v>1</v>
      </c>
      <c r="JC41">
        <v>1</v>
      </c>
      <c r="JD41">
        <v>1</v>
      </c>
      <c r="JE41">
        <v>3</v>
      </c>
      <c r="JF41">
        <v>8</v>
      </c>
      <c r="JG41">
        <v>7</v>
      </c>
      <c r="JH41">
        <v>10</v>
      </c>
      <c r="JI41">
        <v>11</v>
      </c>
      <c r="JJ41">
        <v>10</v>
      </c>
      <c r="JK41">
        <v>11</v>
      </c>
      <c r="JL41">
        <v>8</v>
      </c>
      <c r="JM41">
        <v>10</v>
      </c>
      <c r="JN41">
        <v>12</v>
      </c>
      <c r="JO41">
        <v>15</v>
      </c>
      <c r="JP41">
        <v>20</v>
      </c>
      <c r="JQ41">
        <v>17</v>
      </c>
      <c r="JR41">
        <v>16</v>
      </c>
      <c r="JS41">
        <v>10</v>
      </c>
      <c r="JT41">
        <v>13</v>
      </c>
      <c r="JU41">
        <v>14</v>
      </c>
      <c r="JV41">
        <v>11</v>
      </c>
      <c r="JW41">
        <v>0</v>
      </c>
      <c r="JX41">
        <v>0</v>
      </c>
      <c r="JY41">
        <v>0</v>
      </c>
      <c r="JZ41">
        <v>6</v>
      </c>
      <c r="KA41">
        <v>16</v>
      </c>
      <c r="KB41">
        <v>26</v>
      </c>
      <c r="KC41">
        <v>32</v>
      </c>
      <c r="KD41">
        <v>41</v>
      </c>
      <c r="KE41">
        <v>52</v>
      </c>
      <c r="KF41">
        <v>62</v>
      </c>
      <c r="KG41">
        <v>74</v>
      </c>
      <c r="KH41">
        <v>85</v>
      </c>
      <c r="KI41">
        <v>96</v>
      </c>
      <c r="KJ41">
        <v>107</v>
      </c>
      <c r="KK41">
        <v>121</v>
      </c>
      <c r="KL41">
        <v>130</v>
      </c>
      <c r="KM41">
        <v>146</v>
      </c>
      <c r="KN41">
        <v>169</v>
      </c>
      <c r="KO41">
        <v>190</v>
      </c>
      <c r="KP41">
        <v>203</v>
      </c>
      <c r="KQ41">
        <v>221</v>
      </c>
      <c r="KR41">
        <v>237</v>
      </c>
      <c r="KS41">
        <v>262</v>
      </c>
      <c r="KT41">
        <v>283</v>
      </c>
      <c r="KU41">
        <v>309</v>
      </c>
      <c r="KV41">
        <v>328</v>
      </c>
      <c r="KW41">
        <v>351</v>
      </c>
      <c r="KX41">
        <v>381</v>
      </c>
      <c r="KY41">
        <v>0</v>
      </c>
      <c r="KZ41">
        <v>0</v>
      </c>
      <c r="LA41">
        <v>0</v>
      </c>
      <c r="LB41">
        <v>255</v>
      </c>
      <c r="LC41">
        <v>494</v>
      </c>
      <c r="LD41">
        <v>718</v>
      </c>
      <c r="LE41">
        <v>928</v>
      </c>
      <c r="LF41">
        <v>1143</v>
      </c>
      <c r="LG41">
        <v>1374</v>
      </c>
      <c r="LH41">
        <v>1571</v>
      </c>
      <c r="LI41">
        <v>1765</v>
      </c>
      <c r="LJ41">
        <v>1936</v>
      </c>
      <c r="LK41">
        <v>2126</v>
      </c>
      <c r="LL41">
        <v>2312</v>
      </c>
      <c r="LM41">
        <v>2499</v>
      </c>
      <c r="LN41">
        <v>2676</v>
      </c>
      <c r="LO41">
        <v>2868</v>
      </c>
      <c r="LP41">
        <v>3047</v>
      </c>
      <c r="LQ41">
        <v>3223</v>
      </c>
      <c r="LR41">
        <v>3390</v>
      </c>
      <c r="LS41">
        <v>3581</v>
      </c>
      <c r="LT41">
        <v>3763</v>
      </c>
      <c r="LU41">
        <v>3933</v>
      </c>
      <c r="LV41">
        <v>4102</v>
      </c>
      <c r="LW41">
        <v>4279</v>
      </c>
      <c r="LX41">
        <v>4441</v>
      </c>
      <c r="LY41">
        <v>4609</v>
      </c>
      <c r="LZ41">
        <v>4797</v>
      </c>
      <c r="MA41">
        <v>0</v>
      </c>
      <c r="MB41">
        <v>0</v>
      </c>
      <c r="MC41">
        <v>1395</v>
      </c>
      <c r="MD41">
        <v>1442</v>
      </c>
      <c r="ME41">
        <v>1457</v>
      </c>
      <c r="MF41">
        <v>1502</v>
      </c>
      <c r="MG41">
        <v>1533</v>
      </c>
      <c r="MH41">
        <v>1562</v>
      </c>
      <c r="MI41">
        <v>1599</v>
      </c>
      <c r="MJ41">
        <v>1646</v>
      </c>
      <c r="MK41">
        <v>1675</v>
      </c>
      <c r="ML41">
        <v>1698</v>
      </c>
      <c r="MM41">
        <v>1728</v>
      </c>
      <c r="MN41">
        <v>1767</v>
      </c>
      <c r="MO41">
        <v>1748</v>
      </c>
      <c r="MP41">
        <v>1778</v>
      </c>
      <c r="MQ41">
        <v>1768</v>
      </c>
      <c r="MR41">
        <v>1794</v>
      </c>
      <c r="MS41">
        <v>1807</v>
      </c>
      <c r="MT41">
        <v>1826</v>
      </c>
      <c r="MU41">
        <v>1822</v>
      </c>
      <c r="MV41">
        <v>1802</v>
      </c>
      <c r="MW41">
        <v>1808</v>
      </c>
      <c r="MX41">
        <v>1818</v>
      </c>
      <c r="MY41">
        <v>1820</v>
      </c>
      <c r="MZ41">
        <v>1847</v>
      </c>
      <c r="NA41">
        <v>1877</v>
      </c>
      <c r="NB41">
        <v>1877</v>
      </c>
      <c r="NC41">
        <v>0</v>
      </c>
      <c r="ND41">
        <v>0</v>
      </c>
      <c r="NE41">
        <v>0</v>
      </c>
      <c r="NF41">
        <v>39</v>
      </c>
      <c r="NG41">
        <v>75</v>
      </c>
      <c r="NH41">
        <v>110</v>
      </c>
      <c r="NI41">
        <v>149</v>
      </c>
      <c r="NJ41">
        <v>187</v>
      </c>
      <c r="NK41">
        <v>223</v>
      </c>
      <c r="NL41">
        <v>246</v>
      </c>
      <c r="NM41">
        <v>276</v>
      </c>
      <c r="NN41">
        <v>321</v>
      </c>
      <c r="NO41">
        <v>356</v>
      </c>
      <c r="NP41">
        <v>391</v>
      </c>
      <c r="NQ41">
        <v>439</v>
      </c>
      <c r="NR41">
        <v>481</v>
      </c>
      <c r="NS41">
        <v>531</v>
      </c>
      <c r="NT41">
        <v>564</v>
      </c>
      <c r="NU41">
        <v>611</v>
      </c>
      <c r="NV41">
        <v>661</v>
      </c>
      <c r="NW41">
        <v>712</v>
      </c>
      <c r="NX41">
        <v>765</v>
      </c>
      <c r="NY41">
        <v>796</v>
      </c>
      <c r="NZ41">
        <v>840</v>
      </c>
      <c r="OA41">
        <v>878</v>
      </c>
      <c r="OB41">
        <v>916</v>
      </c>
      <c r="OC41">
        <v>952</v>
      </c>
      <c r="OD41">
        <v>997</v>
      </c>
      <c r="OE41">
        <v>0</v>
      </c>
      <c r="OF41">
        <v>0</v>
      </c>
      <c r="OG41">
        <v>2100</v>
      </c>
      <c r="OH41">
        <v>2286</v>
      </c>
      <c r="OI41">
        <v>2416</v>
      </c>
      <c r="OJ41">
        <v>2559</v>
      </c>
      <c r="OK41">
        <v>2676</v>
      </c>
      <c r="OL41">
        <v>2836</v>
      </c>
      <c r="OM41">
        <v>2967</v>
      </c>
      <c r="ON41">
        <v>3091</v>
      </c>
      <c r="OO41">
        <v>3271</v>
      </c>
      <c r="OP41">
        <v>3410</v>
      </c>
      <c r="OQ41">
        <v>3528</v>
      </c>
      <c r="OR41">
        <v>3661</v>
      </c>
      <c r="OS41">
        <v>3745</v>
      </c>
      <c r="OT41">
        <v>3893</v>
      </c>
      <c r="OU41">
        <v>3993</v>
      </c>
      <c r="OV41">
        <v>4052</v>
      </c>
      <c r="OW41">
        <v>4126</v>
      </c>
      <c r="OX41">
        <v>4192</v>
      </c>
      <c r="OY41">
        <v>4214</v>
      </c>
      <c r="OZ41">
        <v>4277</v>
      </c>
      <c r="PA41">
        <v>4329</v>
      </c>
      <c r="PB41">
        <v>4392</v>
      </c>
      <c r="PC41">
        <v>4430</v>
      </c>
      <c r="PD41">
        <v>4502</v>
      </c>
      <c r="PE41">
        <v>4567</v>
      </c>
      <c r="PF41">
        <v>4611</v>
      </c>
      <c r="PG41">
        <v>0</v>
      </c>
      <c r="PH41">
        <v>0</v>
      </c>
      <c r="PI41">
        <v>0</v>
      </c>
      <c r="PJ41">
        <v>62</v>
      </c>
      <c r="PK41">
        <v>136</v>
      </c>
      <c r="PL41">
        <v>210</v>
      </c>
      <c r="PM41">
        <v>298</v>
      </c>
      <c r="PN41">
        <v>401</v>
      </c>
      <c r="PO41">
        <v>491</v>
      </c>
      <c r="PP41">
        <v>589</v>
      </c>
      <c r="PQ41">
        <v>684</v>
      </c>
      <c r="PR41">
        <v>798</v>
      </c>
      <c r="PS41">
        <v>907</v>
      </c>
      <c r="PT41">
        <v>1008</v>
      </c>
      <c r="PU41">
        <v>1128</v>
      </c>
      <c r="PV41">
        <v>1249</v>
      </c>
      <c r="PW41">
        <v>1372</v>
      </c>
      <c r="PX41">
        <v>1510</v>
      </c>
      <c r="PY41">
        <v>1639</v>
      </c>
      <c r="PZ41">
        <v>1785</v>
      </c>
      <c r="QA41">
        <v>1954</v>
      </c>
      <c r="QB41">
        <v>2108</v>
      </c>
      <c r="QC41">
        <v>2257</v>
      </c>
      <c r="QD41">
        <v>2411</v>
      </c>
      <c r="QE41">
        <v>2568</v>
      </c>
      <c r="QF41">
        <v>2735</v>
      </c>
      <c r="QG41">
        <v>2879</v>
      </c>
      <c r="QH41">
        <v>3031</v>
      </c>
      <c r="QI41">
        <v>0</v>
      </c>
      <c r="QJ41">
        <v>0</v>
      </c>
      <c r="QK41">
        <v>7506</v>
      </c>
      <c r="QL41">
        <v>7724</v>
      </c>
      <c r="QM41">
        <v>7779</v>
      </c>
      <c r="QN41">
        <v>7829</v>
      </c>
      <c r="QO41">
        <v>7873</v>
      </c>
      <c r="QP41">
        <v>7854</v>
      </c>
      <c r="QQ41">
        <v>7827</v>
      </c>
      <c r="QR41">
        <v>7782</v>
      </c>
      <c r="QS41">
        <v>7738</v>
      </c>
      <c r="QT41">
        <v>7775</v>
      </c>
      <c r="QU41">
        <v>7699</v>
      </c>
      <c r="QV41">
        <v>7694</v>
      </c>
      <c r="QW41">
        <v>7660</v>
      </c>
      <c r="QX41">
        <v>7661</v>
      </c>
      <c r="QY41">
        <v>7605</v>
      </c>
      <c r="QZ41">
        <v>7631</v>
      </c>
      <c r="RA41">
        <v>7568</v>
      </c>
      <c r="RB41">
        <v>7621</v>
      </c>
      <c r="RC41">
        <v>7593</v>
      </c>
      <c r="RD41">
        <v>7591</v>
      </c>
      <c r="RE41">
        <v>7674</v>
      </c>
      <c r="RF41">
        <v>7582</v>
      </c>
      <c r="RG41">
        <v>7540</v>
      </c>
      <c r="RH41">
        <v>7519</v>
      </c>
      <c r="RI41">
        <v>7534</v>
      </c>
      <c r="RJ41">
        <v>7543</v>
      </c>
      <c r="RK41">
        <v>0</v>
      </c>
      <c r="RL41">
        <v>0</v>
      </c>
      <c r="RM41">
        <v>8402</v>
      </c>
      <c r="RN41">
        <v>8610</v>
      </c>
      <c r="RO41">
        <v>8809</v>
      </c>
      <c r="RP41">
        <v>8921</v>
      </c>
      <c r="RQ41">
        <v>9053</v>
      </c>
      <c r="RR41">
        <v>9167</v>
      </c>
      <c r="RS41">
        <v>9265</v>
      </c>
      <c r="RT41">
        <v>9399</v>
      </c>
      <c r="RU41">
        <v>9500</v>
      </c>
      <c r="RV41">
        <v>9534</v>
      </c>
      <c r="RW41">
        <v>9705</v>
      </c>
      <c r="RX41">
        <v>9804</v>
      </c>
      <c r="RY41">
        <v>9852</v>
      </c>
      <c r="RZ41">
        <v>9891</v>
      </c>
      <c r="SA41">
        <v>9919</v>
      </c>
      <c r="SB41">
        <v>9914</v>
      </c>
      <c r="SC41">
        <v>9962</v>
      </c>
      <c r="SD41">
        <v>9972</v>
      </c>
      <c r="SE41">
        <v>9975</v>
      </c>
      <c r="SF41">
        <v>10002</v>
      </c>
      <c r="SG41">
        <v>10004</v>
      </c>
      <c r="SH41">
        <v>10010</v>
      </c>
      <c r="SI41">
        <v>10034</v>
      </c>
      <c r="SJ41">
        <v>10033</v>
      </c>
      <c r="SK41">
        <v>10056</v>
      </c>
      <c r="SL41">
        <v>10029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865669.25699999998</v>
      </c>
      <c r="SU41">
        <v>867479.8848</v>
      </c>
      <c r="SV41">
        <v>862964.70460000006</v>
      </c>
      <c r="SW41">
        <v>857050.33940000006</v>
      </c>
      <c r="SX41">
        <v>848612.55189999996</v>
      </c>
      <c r="SY41">
        <v>842885.99120000005</v>
      </c>
      <c r="SZ41">
        <v>835289.65540000005</v>
      </c>
      <c r="TA41">
        <v>822071.29220000003</v>
      </c>
      <c r="TB41">
        <v>809014.20250000001</v>
      </c>
      <c r="TC41">
        <v>792626.40430000005</v>
      </c>
      <c r="TD41">
        <v>776224.48439999996</v>
      </c>
      <c r="TE41">
        <v>761202.43579999998</v>
      </c>
      <c r="TF41">
        <v>743823.48199999996</v>
      </c>
      <c r="TG41">
        <v>724571.08550000004</v>
      </c>
      <c r="TH41">
        <v>705558.23580000002</v>
      </c>
      <c r="TI41">
        <v>691910.86250000005</v>
      </c>
      <c r="TJ41">
        <v>678459.93119999999</v>
      </c>
      <c r="TK41">
        <v>660918.86589999998</v>
      </c>
      <c r="TL41">
        <v>643749.7291</v>
      </c>
      <c r="TM41">
        <v>630194.83990000002</v>
      </c>
      <c r="TN41">
        <v>614711.80810000002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125553.4374</v>
      </c>
      <c r="TW41">
        <v>132148.46840000001</v>
      </c>
      <c r="TX41">
        <v>134205.85399999999</v>
      </c>
      <c r="TY41">
        <v>137836.54070000001</v>
      </c>
      <c r="TZ41">
        <v>141657.372</v>
      </c>
      <c r="UA41">
        <v>143336.97709999999</v>
      </c>
      <c r="UB41">
        <v>146256.27170000001</v>
      </c>
      <c r="UC41">
        <v>148789.5626</v>
      </c>
      <c r="UD41">
        <v>150409.99669999999</v>
      </c>
      <c r="UE41">
        <v>151543.01199999999</v>
      </c>
      <c r="UF41">
        <v>153604.8921</v>
      </c>
      <c r="UG41">
        <v>153909.18969999999</v>
      </c>
      <c r="UH41">
        <v>154146.83960000001</v>
      </c>
      <c r="UI41">
        <v>152975.81599999999</v>
      </c>
      <c r="UJ41">
        <v>152355.9589</v>
      </c>
      <c r="UK41">
        <v>151940.35740000001</v>
      </c>
      <c r="UL41">
        <v>148744.201</v>
      </c>
      <c r="UM41">
        <v>148904.9706</v>
      </c>
      <c r="UN41">
        <v>146340.09959999999</v>
      </c>
      <c r="UO41">
        <v>144857.11749999999</v>
      </c>
      <c r="UP41">
        <v>141730.18719999999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273092.68890000001</v>
      </c>
      <c r="UY41">
        <v>259311.3124</v>
      </c>
      <c r="UZ41">
        <v>274388.53830000001</v>
      </c>
      <c r="VA41">
        <v>277382.0675</v>
      </c>
      <c r="VB41">
        <v>293300.2733</v>
      </c>
      <c r="VC41">
        <v>305467.18660000002</v>
      </c>
      <c r="VD41">
        <v>346836.20010000002</v>
      </c>
      <c r="VE41">
        <v>358695.0993</v>
      </c>
      <c r="VF41">
        <v>379045.0821</v>
      </c>
      <c r="VG41">
        <v>386405.18079999997</v>
      </c>
      <c r="VH41">
        <v>393014.97820000001</v>
      </c>
      <c r="VI41">
        <v>383735.93959999998</v>
      </c>
      <c r="VJ41">
        <v>395712.55910000001</v>
      </c>
      <c r="VK41">
        <v>396448.23619999998</v>
      </c>
      <c r="VL41">
        <v>410693.54869999998</v>
      </c>
      <c r="VM41">
        <v>419920.2365</v>
      </c>
      <c r="VN41">
        <v>428261.04100000003</v>
      </c>
      <c r="VO41">
        <v>428497.07750000001</v>
      </c>
      <c r="VP41">
        <v>426593.27279999998</v>
      </c>
      <c r="VQ41">
        <v>427859.7377</v>
      </c>
      <c r="VR41">
        <v>395458.70899999997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62434.549319999998</v>
      </c>
      <c r="WA41">
        <v>60616.067300000002</v>
      </c>
      <c r="WB41">
        <v>58850.550779999998</v>
      </c>
      <c r="WC41">
        <v>171409.37119999999</v>
      </c>
      <c r="WD41">
        <v>443778.30729999999</v>
      </c>
      <c r="WE41">
        <v>376996.1348</v>
      </c>
      <c r="WF41">
        <v>522879.52130000002</v>
      </c>
      <c r="WG41">
        <v>558415.02269999997</v>
      </c>
      <c r="WH41">
        <v>492864.09769999998</v>
      </c>
      <c r="WI41">
        <v>526359.71600000001</v>
      </c>
      <c r="WJ41">
        <v>371657.34580000001</v>
      </c>
      <c r="WK41">
        <v>451040.4682</v>
      </c>
      <c r="WL41">
        <v>525484.04070000001</v>
      </c>
      <c r="WM41">
        <v>637723.35030000005</v>
      </c>
      <c r="WN41">
        <v>825531.84510000004</v>
      </c>
      <c r="WO41">
        <v>681264.14399999997</v>
      </c>
      <c r="WP41">
        <v>622514.35199999996</v>
      </c>
      <c r="WQ41">
        <v>377739.29129999998</v>
      </c>
      <c r="WR41">
        <v>476758.32880000002</v>
      </c>
      <c r="WS41">
        <v>498477.71490000002</v>
      </c>
      <c r="WT41">
        <v>380253.45799999998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18300000</v>
      </c>
      <c r="ZG41">
        <v>18100000</v>
      </c>
      <c r="ZH41">
        <v>18100000</v>
      </c>
      <c r="ZI41">
        <v>17900000</v>
      </c>
      <c r="ZJ41">
        <v>17600000</v>
      </c>
      <c r="ZK41">
        <v>17400000</v>
      </c>
      <c r="ZL41">
        <v>17300000</v>
      </c>
      <c r="ZM41">
        <v>16600000</v>
      </c>
      <c r="ZN41">
        <v>16400000</v>
      </c>
      <c r="ZO41">
        <v>15800000</v>
      </c>
      <c r="ZP41">
        <v>15600000</v>
      </c>
      <c r="ZQ41">
        <v>15300000</v>
      </c>
      <c r="ZR41">
        <v>15000000</v>
      </c>
      <c r="ZS41">
        <v>14500000</v>
      </c>
      <c r="ZT41">
        <v>13900000</v>
      </c>
      <c r="ZU41">
        <v>13600000</v>
      </c>
      <c r="ZV41">
        <v>13200000</v>
      </c>
      <c r="ZW41">
        <v>12900000</v>
      </c>
      <c r="ZX41">
        <v>12700000</v>
      </c>
      <c r="ZY41">
        <v>12500000</v>
      </c>
      <c r="ZZ41">
        <v>12100000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16300000</v>
      </c>
      <c r="ABK41">
        <v>16600000</v>
      </c>
      <c r="ABL41">
        <v>16800000</v>
      </c>
      <c r="ABM41">
        <v>17200000</v>
      </c>
      <c r="ABN41">
        <v>17400000</v>
      </c>
      <c r="ABO41">
        <v>17500000</v>
      </c>
      <c r="ABP41">
        <v>17700000</v>
      </c>
      <c r="ABQ41">
        <v>17500000</v>
      </c>
      <c r="ABR41">
        <v>17700000</v>
      </c>
      <c r="ABS41">
        <v>17600000</v>
      </c>
      <c r="ABT41">
        <v>17400000</v>
      </c>
      <c r="ABU41">
        <v>17200000</v>
      </c>
      <c r="ABV41">
        <v>16900000</v>
      </c>
      <c r="ABW41">
        <v>16500000</v>
      </c>
      <c r="ABX41">
        <v>16300000</v>
      </c>
      <c r="ABY41">
        <v>16000000</v>
      </c>
      <c r="ABZ41">
        <v>15800000</v>
      </c>
      <c r="ACA41">
        <v>15400000</v>
      </c>
      <c r="ACB41">
        <v>15200000</v>
      </c>
      <c r="ACC41">
        <v>15000000</v>
      </c>
      <c r="ACD41">
        <v>14700000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2970000</v>
      </c>
      <c r="ADO41">
        <v>2870000</v>
      </c>
      <c r="ADP41">
        <v>2780000</v>
      </c>
      <c r="ADQ41">
        <v>2680000</v>
      </c>
      <c r="ADR41">
        <v>2610000</v>
      </c>
      <c r="ADS41">
        <v>2510000</v>
      </c>
      <c r="ADT41">
        <v>2440000</v>
      </c>
      <c r="ADU41">
        <v>2360000</v>
      </c>
      <c r="ADV41">
        <v>2290000</v>
      </c>
      <c r="ADW41">
        <v>2210000</v>
      </c>
      <c r="ADX41">
        <v>2150000</v>
      </c>
      <c r="ADY41">
        <v>2070000</v>
      </c>
      <c r="ADZ41">
        <v>2020000</v>
      </c>
      <c r="AEA41">
        <v>1960000</v>
      </c>
      <c r="AEB41">
        <v>1900000</v>
      </c>
      <c r="AEC41">
        <v>1860000</v>
      </c>
      <c r="AED41">
        <v>1790000</v>
      </c>
      <c r="AEE41">
        <v>1730000</v>
      </c>
      <c r="AEF41">
        <v>1670000</v>
      </c>
      <c r="AEG41">
        <v>1630000</v>
      </c>
      <c r="AEH41">
        <v>1580000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3430000</v>
      </c>
      <c r="AEQ41">
        <v>3360000</v>
      </c>
      <c r="AER41">
        <v>3310000</v>
      </c>
      <c r="AES41">
        <v>3250000</v>
      </c>
      <c r="AET41">
        <v>3170000</v>
      </c>
      <c r="AEU41">
        <v>3130000</v>
      </c>
      <c r="AEV41">
        <v>3070000</v>
      </c>
      <c r="AEW41">
        <v>3000000</v>
      </c>
      <c r="AEX41">
        <v>2920000</v>
      </c>
      <c r="AEY41">
        <v>2840000</v>
      </c>
      <c r="AEZ41">
        <v>2760000</v>
      </c>
      <c r="AFA41">
        <v>2690000</v>
      </c>
      <c r="AFB41">
        <v>2620000</v>
      </c>
      <c r="AFC41">
        <v>2540000</v>
      </c>
      <c r="AFD41">
        <v>2470000</v>
      </c>
      <c r="AFE41">
        <v>2400000</v>
      </c>
      <c r="AFF41">
        <v>2330000</v>
      </c>
      <c r="AFG41">
        <v>2270000</v>
      </c>
      <c r="AFH41">
        <v>2200000</v>
      </c>
      <c r="AFI41">
        <v>2140000</v>
      </c>
      <c r="AFJ41">
        <v>2080000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158.97657580000001</v>
      </c>
      <c r="AGU41">
        <v>167.32724680000001</v>
      </c>
      <c r="AGV41">
        <v>169.93232169999999</v>
      </c>
      <c r="AGW41">
        <v>174.52952070000001</v>
      </c>
      <c r="AGX41">
        <v>179.36748209999999</v>
      </c>
      <c r="AGY41">
        <v>181.49420889999999</v>
      </c>
      <c r="AGZ41">
        <v>185.19063869999999</v>
      </c>
      <c r="AHA41">
        <v>188.39830799999999</v>
      </c>
      <c r="AHB41">
        <v>190.45011220000001</v>
      </c>
      <c r="AHC41">
        <v>191.88474350000001</v>
      </c>
      <c r="AHD41">
        <v>194.4955095</v>
      </c>
      <c r="AHE41">
        <v>194.88081310000001</v>
      </c>
      <c r="AHF41">
        <v>195.18172680000001</v>
      </c>
      <c r="AHG41">
        <v>193.69896919999999</v>
      </c>
      <c r="AHH41">
        <v>192.9141022</v>
      </c>
      <c r="AHI41">
        <v>192.38786479999999</v>
      </c>
      <c r="AHJ41">
        <v>188.3408709</v>
      </c>
      <c r="AHK41">
        <v>188.54443839999999</v>
      </c>
      <c r="AHL41">
        <v>185.2967822</v>
      </c>
      <c r="AHM41">
        <v>183.41902049999999</v>
      </c>
      <c r="AHN41">
        <v>179.45968110000001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17.187551859999999</v>
      </c>
      <c r="AHW41">
        <v>16.320197539999999</v>
      </c>
      <c r="AHX41">
        <v>17.269108339999999</v>
      </c>
      <c r="AHY41">
        <v>17.457511190000002</v>
      </c>
      <c r="AHZ41">
        <v>18.459350480000001</v>
      </c>
      <c r="AIA41">
        <v>19.22509582</v>
      </c>
      <c r="AIB41">
        <v>21.82872489</v>
      </c>
      <c r="AIC41">
        <v>22.575084839999999</v>
      </c>
      <c r="AID41">
        <v>23.855845550000002</v>
      </c>
      <c r="AIE41">
        <v>24.319065850000001</v>
      </c>
      <c r="AIF41">
        <v>24.73506467</v>
      </c>
      <c r="AIG41">
        <v>24.151072630000002</v>
      </c>
      <c r="AIH41">
        <v>24.9048415</v>
      </c>
      <c r="AII41">
        <v>24.95114259</v>
      </c>
      <c r="AIJ41">
        <v>25.847695510000001</v>
      </c>
      <c r="AIK41">
        <v>26.428392760000001</v>
      </c>
      <c r="AIL41">
        <v>26.953335450000001</v>
      </c>
      <c r="AIM41">
        <v>26.968190809999999</v>
      </c>
      <c r="AIN41">
        <v>26.848371629999999</v>
      </c>
      <c r="AIO41">
        <v>26.92807874</v>
      </c>
      <c r="AIP41">
        <v>24.88886501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0.24192174899999999</v>
      </c>
      <c r="AIY41">
        <v>0.23487548499999999</v>
      </c>
      <c r="AIZ41">
        <v>0.228034451</v>
      </c>
      <c r="AJA41">
        <v>0.66417801300000001</v>
      </c>
      <c r="AJB41">
        <v>1.719554727</v>
      </c>
      <c r="AJC41">
        <v>1.4607867830000001</v>
      </c>
      <c r="AJD41">
        <v>2.0260565640000001</v>
      </c>
      <c r="AJE41">
        <v>2.1637497290000001</v>
      </c>
      <c r="AJF41">
        <v>1.909752629</v>
      </c>
      <c r="AJG41">
        <v>2.0395416430000002</v>
      </c>
      <c r="AJH41">
        <v>1.4401000129999999</v>
      </c>
      <c r="AJI41">
        <v>1.74769419</v>
      </c>
      <c r="AJJ41">
        <v>2.036148571</v>
      </c>
      <c r="AJK41">
        <v>2.4710540910000001</v>
      </c>
      <c r="AJL41">
        <v>3.198775522</v>
      </c>
      <c r="AJM41">
        <v>2.6397662080000002</v>
      </c>
      <c r="AJN41">
        <v>2.4121221770000001</v>
      </c>
      <c r="AJO41">
        <v>1.4636663700000001</v>
      </c>
      <c r="AJP41">
        <v>1.847345904</v>
      </c>
      <c r="AJQ41">
        <v>1.931504305</v>
      </c>
      <c r="AJR41">
        <v>1.4734082770000001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149.1313897</v>
      </c>
      <c r="AKA41">
        <v>216.15699620000001</v>
      </c>
      <c r="AKB41">
        <v>164.49364410000001</v>
      </c>
      <c r="AKC41">
        <v>184.1112617</v>
      </c>
      <c r="AKD41">
        <v>169.88123540000001</v>
      </c>
      <c r="AKE41">
        <v>152.22790520000001</v>
      </c>
      <c r="AKF41">
        <v>151.88525519999999</v>
      </c>
      <c r="AKG41">
        <v>198.24275789999999</v>
      </c>
      <c r="AKH41">
        <v>113.70074049999999</v>
      </c>
      <c r="AKI41">
        <v>226.14371980000001</v>
      </c>
      <c r="AKJ41">
        <v>259.44577190000001</v>
      </c>
      <c r="AKK41">
        <v>237.1699711</v>
      </c>
      <c r="AKL41">
        <v>165.03326799999999</v>
      </c>
      <c r="AKM41">
        <v>191.55821159999999</v>
      </c>
      <c r="AKN41">
        <v>170.047822</v>
      </c>
      <c r="AKO41">
        <v>241.5990525</v>
      </c>
      <c r="AKP41">
        <v>240.943071</v>
      </c>
      <c r="AKQ41">
        <v>220.98206490000001</v>
      </c>
      <c r="AKR41">
        <v>166.37455299999999</v>
      </c>
      <c r="AKS41">
        <v>174.31292110000001</v>
      </c>
      <c r="AKT41">
        <v>271.13400680000001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73.914383430000001</v>
      </c>
      <c r="AME41">
        <v>73.461394459999994</v>
      </c>
      <c r="AMF41">
        <v>73.418128620000005</v>
      </c>
      <c r="AMG41">
        <v>72.535576349999999</v>
      </c>
      <c r="AMH41">
        <v>71.389890530000002</v>
      </c>
      <c r="AMI41">
        <v>70.535141769999996</v>
      </c>
      <c r="AMJ41">
        <v>70.026291970000003</v>
      </c>
      <c r="AMK41">
        <v>67.255651540000002</v>
      </c>
      <c r="AML41">
        <v>66.417402659999993</v>
      </c>
      <c r="AMM41">
        <v>64.120244139999997</v>
      </c>
      <c r="AMN41">
        <v>63.168144570000003</v>
      </c>
      <c r="AMO41">
        <v>61.772703640000003</v>
      </c>
      <c r="AMP41">
        <v>60.604099939999998</v>
      </c>
      <c r="AMQ41">
        <v>58.710040560000003</v>
      </c>
      <c r="AMR41">
        <v>56.374352889999997</v>
      </c>
      <c r="AMS41">
        <v>54.914620229999997</v>
      </c>
      <c r="AMT41">
        <v>53.610050029999996</v>
      </c>
      <c r="AMU41">
        <v>52.105851440000002</v>
      </c>
      <c r="AMV41">
        <v>51.338689649999999</v>
      </c>
      <c r="AMW41">
        <v>50.652971999999998</v>
      </c>
      <c r="AMX41">
        <v>49.177642720000001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277.55662059999997</v>
      </c>
      <c r="ANG41">
        <v>231.67934769999999</v>
      </c>
      <c r="ANH41">
        <v>167.97522699999999</v>
      </c>
      <c r="ANI41">
        <v>186.77690530000001</v>
      </c>
      <c r="ANJ41">
        <v>245.08614259999999</v>
      </c>
      <c r="ANK41">
        <v>261.60491159999998</v>
      </c>
      <c r="ANL41">
        <v>209.70923719999999</v>
      </c>
      <c r="ANM41">
        <v>250.34000399999999</v>
      </c>
      <c r="ANN41">
        <v>258.89365889999999</v>
      </c>
      <c r="ANO41">
        <v>259.8706176</v>
      </c>
      <c r="ANP41">
        <v>142.69273390000001</v>
      </c>
      <c r="ANQ41">
        <v>192.22197070000001</v>
      </c>
      <c r="ANR41">
        <v>206.78179750000001</v>
      </c>
      <c r="ANS41">
        <v>204.48677240000001</v>
      </c>
      <c r="ANT41">
        <v>188.3163471</v>
      </c>
      <c r="ANU41">
        <v>117.6361481</v>
      </c>
      <c r="ANV41">
        <v>154.3580833</v>
      </c>
      <c r="ANW41">
        <v>119.230093</v>
      </c>
      <c r="ANX41">
        <v>110.2858044</v>
      </c>
      <c r="ANY41">
        <v>146.059166</v>
      </c>
      <c r="ANZ41">
        <v>145.78320489999999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91.745987729999996</v>
      </c>
      <c r="AOI41">
        <v>93.188254209999997</v>
      </c>
      <c r="AOJ41">
        <v>94.255219629999999</v>
      </c>
      <c r="AOK41">
        <v>96.838872460000005</v>
      </c>
      <c r="AOL41">
        <v>98.013598490000007</v>
      </c>
      <c r="AOM41">
        <v>98.45171981</v>
      </c>
      <c r="AON41">
        <v>99.187566380000007</v>
      </c>
      <c r="AOO41">
        <v>98.508136429999993</v>
      </c>
      <c r="AOP41">
        <v>99.418558110000006</v>
      </c>
      <c r="AOQ41">
        <v>99.002267579999994</v>
      </c>
      <c r="AOR41">
        <v>97.538942719999994</v>
      </c>
      <c r="AOS41">
        <v>96.427433100000002</v>
      </c>
      <c r="AOT41">
        <v>95.116405920000005</v>
      </c>
      <c r="AOU41">
        <v>92.83066556</v>
      </c>
      <c r="AOV41">
        <v>91.474271290000004</v>
      </c>
      <c r="AOW41">
        <v>89.889728629999993</v>
      </c>
      <c r="AOX41">
        <v>88.541645790000004</v>
      </c>
      <c r="AOY41">
        <v>86.706520870000006</v>
      </c>
      <c r="AOZ41">
        <v>85.549268429999998</v>
      </c>
      <c r="APA41">
        <v>84.256729250000006</v>
      </c>
      <c r="APB41">
        <v>82.590763749999994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1070.129355</v>
      </c>
      <c r="APK41">
        <v>984.64357519999999</v>
      </c>
      <c r="APL41">
        <v>938.56881310000006</v>
      </c>
      <c r="APM41">
        <v>878.54155609999998</v>
      </c>
      <c r="APN41">
        <v>1073.6703970000001</v>
      </c>
      <c r="APO41">
        <v>982.64911259999997</v>
      </c>
      <c r="APP41">
        <v>939.71817039999996</v>
      </c>
      <c r="APQ41">
        <v>1067.7274399999999</v>
      </c>
      <c r="APR41">
        <v>978.95435520000001</v>
      </c>
      <c r="APS41">
        <v>965.15123789999996</v>
      </c>
      <c r="APT41">
        <v>1092.994641</v>
      </c>
      <c r="APU41">
        <v>895.84093700000005</v>
      </c>
      <c r="APV41">
        <v>1069.3621430000001</v>
      </c>
      <c r="APW41">
        <v>1145.408465</v>
      </c>
      <c r="APX41">
        <v>1043.7664709999999</v>
      </c>
      <c r="APY41">
        <v>933.68201820000002</v>
      </c>
      <c r="APZ41">
        <v>961.76867319999997</v>
      </c>
      <c r="AQA41">
        <v>901.01536469999996</v>
      </c>
      <c r="AQB41">
        <v>978.34548259999997</v>
      </c>
      <c r="AQC41">
        <v>787.12956650000001</v>
      </c>
      <c r="AQD41">
        <v>807.3656459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111.4094874</v>
      </c>
      <c r="ARO41">
        <v>109.3208862</v>
      </c>
      <c r="ARP41">
        <v>107.6718425</v>
      </c>
      <c r="ARQ41">
        <v>105.65909240000001</v>
      </c>
      <c r="ARR41">
        <v>102.9487774</v>
      </c>
      <c r="ARS41">
        <v>101.7429583</v>
      </c>
      <c r="ART41">
        <v>99.787214359999993</v>
      </c>
      <c r="ARU41">
        <v>97.3551152</v>
      </c>
      <c r="ARV41">
        <v>94.893693110000001</v>
      </c>
      <c r="ARW41">
        <v>92.390605359999995</v>
      </c>
      <c r="ARX41">
        <v>89.654400800000005</v>
      </c>
      <c r="ARY41">
        <v>87.464538790000006</v>
      </c>
      <c r="ARZ41">
        <v>85.002268900000004</v>
      </c>
      <c r="ASA41">
        <v>82.551302120000003</v>
      </c>
      <c r="ASB41">
        <v>80.363834229999995</v>
      </c>
      <c r="ASC41">
        <v>78.038741529999996</v>
      </c>
      <c r="ASD41">
        <v>75.811209759999997</v>
      </c>
      <c r="ASE41">
        <v>73.779587280000001</v>
      </c>
      <c r="ASF41">
        <v>71.623528469999997</v>
      </c>
      <c r="ASG41">
        <v>69.696816260000006</v>
      </c>
      <c r="ASH41">
        <v>67.485128939999996</v>
      </c>
    </row>
    <row r="42" spans="3:1178" x14ac:dyDescent="0.25">
      <c r="C42">
        <v>0</v>
      </c>
      <c r="D42">
        <v>0</v>
      </c>
      <c r="E42">
        <v>0</v>
      </c>
      <c r="F42">
        <v>215</v>
      </c>
      <c r="G42">
        <v>227</v>
      </c>
      <c r="H42">
        <v>257</v>
      </c>
      <c r="I42">
        <v>206</v>
      </c>
      <c r="J42">
        <v>242</v>
      </c>
      <c r="K42">
        <v>253</v>
      </c>
      <c r="L42">
        <v>263</v>
      </c>
      <c r="M42">
        <v>238</v>
      </c>
      <c r="N42">
        <v>264</v>
      </c>
      <c r="O42">
        <v>237</v>
      </c>
      <c r="P42">
        <v>244</v>
      </c>
      <c r="Q42">
        <v>247</v>
      </c>
      <c r="R42">
        <v>253</v>
      </c>
      <c r="S42">
        <v>268</v>
      </c>
      <c r="T42">
        <v>252</v>
      </c>
      <c r="U42">
        <v>241</v>
      </c>
      <c r="V42">
        <v>225</v>
      </c>
      <c r="W42">
        <v>262</v>
      </c>
      <c r="X42">
        <v>272</v>
      </c>
      <c r="Y42">
        <v>272</v>
      </c>
      <c r="Z42">
        <v>217</v>
      </c>
      <c r="AA42">
        <v>235</v>
      </c>
      <c r="AB42">
        <v>235</v>
      </c>
      <c r="AC42">
        <v>239</v>
      </c>
      <c r="AD42">
        <v>241</v>
      </c>
      <c r="AE42">
        <v>0</v>
      </c>
      <c r="AF42">
        <v>0</v>
      </c>
      <c r="AG42">
        <v>0</v>
      </c>
      <c r="AH42">
        <v>67</v>
      </c>
      <c r="AI42">
        <v>61</v>
      </c>
      <c r="AJ42">
        <v>54</v>
      </c>
      <c r="AK42">
        <v>66</v>
      </c>
      <c r="AL42">
        <v>70</v>
      </c>
      <c r="AM42">
        <v>79</v>
      </c>
      <c r="AN42">
        <v>86</v>
      </c>
      <c r="AO42">
        <v>81</v>
      </c>
      <c r="AP42">
        <v>88</v>
      </c>
      <c r="AQ42">
        <v>82</v>
      </c>
      <c r="AR42">
        <v>114</v>
      </c>
      <c r="AS42">
        <v>110</v>
      </c>
      <c r="AT42">
        <v>110</v>
      </c>
      <c r="AU42">
        <v>126</v>
      </c>
      <c r="AV42">
        <v>106</v>
      </c>
      <c r="AW42">
        <v>99</v>
      </c>
      <c r="AX42">
        <v>117</v>
      </c>
      <c r="AY42">
        <v>128</v>
      </c>
      <c r="AZ42">
        <v>118</v>
      </c>
      <c r="BA42">
        <v>133</v>
      </c>
      <c r="BB42">
        <v>125</v>
      </c>
      <c r="BC42">
        <v>131</v>
      </c>
      <c r="BD42">
        <v>113</v>
      </c>
      <c r="BE42">
        <v>136</v>
      </c>
      <c r="BF42">
        <v>137</v>
      </c>
      <c r="BG42">
        <v>0</v>
      </c>
      <c r="BH42">
        <v>0</v>
      </c>
      <c r="BI42">
        <v>0</v>
      </c>
      <c r="BJ42">
        <v>137</v>
      </c>
      <c r="BK42">
        <v>159</v>
      </c>
      <c r="BL42">
        <v>154</v>
      </c>
      <c r="BM42">
        <v>135</v>
      </c>
      <c r="BN42">
        <v>153</v>
      </c>
      <c r="BO42">
        <v>144</v>
      </c>
      <c r="BP42">
        <v>158</v>
      </c>
      <c r="BQ42">
        <v>147</v>
      </c>
      <c r="BR42">
        <v>169</v>
      </c>
      <c r="BS42">
        <v>176</v>
      </c>
      <c r="BT42">
        <v>169</v>
      </c>
      <c r="BU42">
        <v>180</v>
      </c>
      <c r="BV42">
        <v>178</v>
      </c>
      <c r="BW42">
        <v>182</v>
      </c>
      <c r="BX42">
        <v>175</v>
      </c>
      <c r="BY42">
        <v>201</v>
      </c>
      <c r="BZ42">
        <v>200</v>
      </c>
      <c r="CA42">
        <v>174</v>
      </c>
      <c r="CB42">
        <v>183</v>
      </c>
      <c r="CC42">
        <v>188</v>
      </c>
      <c r="CD42">
        <v>165</v>
      </c>
      <c r="CE42">
        <v>212</v>
      </c>
      <c r="CF42">
        <v>161</v>
      </c>
      <c r="CG42">
        <v>182</v>
      </c>
      <c r="CH42">
        <v>183</v>
      </c>
      <c r="CI42">
        <v>0</v>
      </c>
      <c r="CJ42">
        <v>0</v>
      </c>
      <c r="CK42">
        <v>0</v>
      </c>
      <c r="CL42">
        <v>38</v>
      </c>
      <c r="CM42">
        <v>33</v>
      </c>
      <c r="CN42">
        <v>38</v>
      </c>
      <c r="CO42">
        <v>44</v>
      </c>
      <c r="CP42">
        <v>50</v>
      </c>
      <c r="CQ42">
        <v>45</v>
      </c>
      <c r="CR42">
        <v>42</v>
      </c>
      <c r="CS42">
        <v>43</v>
      </c>
      <c r="CT42">
        <v>64</v>
      </c>
      <c r="CU42">
        <v>55</v>
      </c>
      <c r="CV42">
        <v>51</v>
      </c>
      <c r="CW42">
        <v>61</v>
      </c>
      <c r="CX42">
        <v>57</v>
      </c>
      <c r="CY42">
        <v>44</v>
      </c>
      <c r="CZ42">
        <v>48</v>
      </c>
      <c r="DA42">
        <v>58</v>
      </c>
      <c r="DB42">
        <v>63</v>
      </c>
      <c r="DC42">
        <v>62</v>
      </c>
      <c r="DD42">
        <v>57</v>
      </c>
      <c r="DE42">
        <v>65</v>
      </c>
      <c r="DF42">
        <v>60</v>
      </c>
      <c r="DG42">
        <v>62</v>
      </c>
      <c r="DH42">
        <v>71</v>
      </c>
      <c r="DI42">
        <v>83</v>
      </c>
      <c r="DJ42">
        <v>65</v>
      </c>
      <c r="DK42">
        <v>0</v>
      </c>
      <c r="DL42">
        <v>0</v>
      </c>
      <c r="DM42">
        <v>0</v>
      </c>
      <c r="DN42">
        <v>3</v>
      </c>
      <c r="DO42">
        <v>5</v>
      </c>
      <c r="DP42">
        <v>2</v>
      </c>
      <c r="DQ42">
        <v>3</v>
      </c>
      <c r="DR42">
        <v>5</v>
      </c>
      <c r="DS42">
        <v>5</v>
      </c>
      <c r="DT42">
        <v>9</v>
      </c>
      <c r="DU42">
        <v>5</v>
      </c>
      <c r="DV42">
        <v>11</v>
      </c>
      <c r="DW42">
        <v>9</v>
      </c>
      <c r="DX42">
        <v>12</v>
      </c>
      <c r="DY42">
        <v>14</v>
      </c>
      <c r="DZ42">
        <v>21</v>
      </c>
      <c r="EA42">
        <v>13</v>
      </c>
      <c r="EB42">
        <v>15</v>
      </c>
      <c r="EC42">
        <v>20</v>
      </c>
      <c r="ED42">
        <v>19</v>
      </c>
      <c r="EE42">
        <v>22</v>
      </c>
      <c r="EF42">
        <v>24</v>
      </c>
      <c r="EG42">
        <v>17</v>
      </c>
      <c r="EH42">
        <v>24</v>
      </c>
      <c r="EI42">
        <v>26</v>
      </c>
      <c r="EJ42">
        <v>30</v>
      </c>
      <c r="EK42">
        <v>18</v>
      </c>
      <c r="EL42">
        <v>22</v>
      </c>
      <c r="EM42">
        <v>0</v>
      </c>
      <c r="EN42">
        <v>0</v>
      </c>
      <c r="EO42">
        <v>0</v>
      </c>
      <c r="EP42">
        <v>15</v>
      </c>
      <c r="EQ42">
        <v>25</v>
      </c>
      <c r="ER42">
        <v>10</v>
      </c>
      <c r="ES42">
        <v>25</v>
      </c>
      <c r="ET42">
        <v>5</v>
      </c>
      <c r="EU42">
        <v>10</v>
      </c>
      <c r="EV42">
        <v>30</v>
      </c>
      <c r="EW42">
        <v>30</v>
      </c>
      <c r="EX42">
        <v>35</v>
      </c>
      <c r="EY42">
        <v>40</v>
      </c>
      <c r="EZ42">
        <v>35</v>
      </c>
      <c r="FA42">
        <v>60</v>
      </c>
      <c r="FB42">
        <v>85</v>
      </c>
      <c r="FC42">
        <v>75</v>
      </c>
      <c r="FD42">
        <v>65</v>
      </c>
      <c r="FE42">
        <v>75</v>
      </c>
      <c r="FF42">
        <v>70</v>
      </c>
      <c r="FG42">
        <v>95</v>
      </c>
      <c r="FH42">
        <v>105</v>
      </c>
      <c r="FI42">
        <v>95</v>
      </c>
      <c r="FJ42">
        <v>80</v>
      </c>
      <c r="FK42">
        <v>100</v>
      </c>
      <c r="FL42">
        <v>110</v>
      </c>
      <c r="FM42">
        <v>135</v>
      </c>
      <c r="FN42">
        <v>100</v>
      </c>
      <c r="FO42">
        <v>0</v>
      </c>
      <c r="FP42">
        <v>0</v>
      </c>
      <c r="FQ42">
        <v>5499</v>
      </c>
      <c r="FR42">
        <v>5890</v>
      </c>
      <c r="FS42">
        <v>6243</v>
      </c>
      <c r="FT42">
        <v>6543</v>
      </c>
      <c r="FU42">
        <v>6693</v>
      </c>
      <c r="FV42">
        <v>6913</v>
      </c>
      <c r="FW42">
        <v>7161</v>
      </c>
      <c r="FX42">
        <v>7348</v>
      </c>
      <c r="FY42">
        <v>7462</v>
      </c>
      <c r="FZ42">
        <v>7611</v>
      </c>
      <c r="GA42">
        <v>7672</v>
      </c>
      <c r="GB42">
        <v>7790</v>
      </c>
      <c r="GC42">
        <v>7886</v>
      </c>
      <c r="GD42">
        <v>7955</v>
      </c>
      <c r="GE42">
        <v>8049</v>
      </c>
      <c r="GF42">
        <v>8098</v>
      </c>
      <c r="GG42">
        <v>8149</v>
      </c>
      <c r="GH42">
        <v>8178</v>
      </c>
      <c r="GI42">
        <v>8210</v>
      </c>
      <c r="GJ42">
        <v>8275</v>
      </c>
      <c r="GK42">
        <v>8292</v>
      </c>
      <c r="GL42">
        <v>8253</v>
      </c>
      <c r="GM42">
        <v>8272</v>
      </c>
      <c r="GN42">
        <v>8279</v>
      </c>
      <c r="GO42">
        <v>8318</v>
      </c>
      <c r="GP42">
        <v>8249</v>
      </c>
      <c r="GQ42">
        <v>0</v>
      </c>
      <c r="GR42">
        <v>0</v>
      </c>
      <c r="GS42">
        <v>731</v>
      </c>
      <c r="GT42">
        <v>820</v>
      </c>
      <c r="GU42">
        <v>917</v>
      </c>
      <c r="GV42">
        <v>1027</v>
      </c>
      <c r="GW42">
        <v>1196</v>
      </c>
      <c r="GX42">
        <v>1338</v>
      </c>
      <c r="GY42">
        <v>1439</v>
      </c>
      <c r="GZ42">
        <v>1537</v>
      </c>
      <c r="HA42">
        <v>1672</v>
      </c>
      <c r="HB42">
        <v>1795</v>
      </c>
      <c r="HC42">
        <v>1925</v>
      </c>
      <c r="HD42">
        <v>2038</v>
      </c>
      <c r="HE42">
        <v>2147</v>
      </c>
      <c r="HF42">
        <v>2229</v>
      </c>
      <c r="HG42">
        <v>2321</v>
      </c>
      <c r="HH42">
        <v>2396</v>
      </c>
      <c r="HI42">
        <v>2471</v>
      </c>
      <c r="HJ42">
        <v>2545</v>
      </c>
      <c r="HK42">
        <v>2611</v>
      </c>
      <c r="HL42">
        <v>2651</v>
      </c>
      <c r="HM42">
        <v>2698</v>
      </c>
      <c r="HN42">
        <v>2786</v>
      </c>
      <c r="HO42">
        <v>2830</v>
      </c>
      <c r="HP42">
        <v>2884</v>
      </c>
      <c r="HQ42">
        <v>2898</v>
      </c>
      <c r="HR42">
        <v>2934</v>
      </c>
      <c r="HS42">
        <v>0</v>
      </c>
      <c r="HT42">
        <v>0</v>
      </c>
      <c r="HU42">
        <v>59</v>
      </c>
      <c r="HV42">
        <v>71</v>
      </c>
      <c r="HW42">
        <v>76</v>
      </c>
      <c r="HX42">
        <v>86</v>
      </c>
      <c r="HY42">
        <v>89</v>
      </c>
      <c r="HZ42">
        <v>101</v>
      </c>
      <c r="IA42">
        <v>118</v>
      </c>
      <c r="IB42">
        <v>124</v>
      </c>
      <c r="IC42">
        <v>139</v>
      </c>
      <c r="ID42">
        <v>149</v>
      </c>
      <c r="IE42">
        <v>156</v>
      </c>
      <c r="IF42">
        <v>172</v>
      </c>
      <c r="IG42">
        <v>190</v>
      </c>
      <c r="IH42">
        <v>200</v>
      </c>
      <c r="II42">
        <v>208</v>
      </c>
      <c r="IJ42">
        <v>214</v>
      </c>
      <c r="IK42">
        <v>232</v>
      </c>
      <c r="IL42">
        <v>258</v>
      </c>
      <c r="IM42">
        <v>265</v>
      </c>
      <c r="IN42">
        <v>281</v>
      </c>
      <c r="IO42">
        <v>291</v>
      </c>
      <c r="IP42">
        <v>306</v>
      </c>
      <c r="IQ42">
        <v>316</v>
      </c>
      <c r="IR42">
        <v>323</v>
      </c>
      <c r="IS42">
        <v>347</v>
      </c>
      <c r="IT42">
        <v>356</v>
      </c>
      <c r="IU42">
        <v>0</v>
      </c>
      <c r="IV42">
        <v>0</v>
      </c>
      <c r="IW42">
        <v>6</v>
      </c>
      <c r="IX42">
        <v>3</v>
      </c>
      <c r="IY42">
        <v>3</v>
      </c>
      <c r="IZ42">
        <v>2</v>
      </c>
      <c r="JA42">
        <v>4</v>
      </c>
      <c r="JB42">
        <v>4</v>
      </c>
      <c r="JC42">
        <v>8</v>
      </c>
      <c r="JD42">
        <v>7</v>
      </c>
      <c r="JE42">
        <v>6</v>
      </c>
      <c r="JF42">
        <v>3</v>
      </c>
      <c r="JG42">
        <v>5</v>
      </c>
      <c r="JH42">
        <v>10</v>
      </c>
      <c r="JI42">
        <v>10</v>
      </c>
      <c r="JJ42">
        <v>10</v>
      </c>
      <c r="JK42">
        <v>7</v>
      </c>
      <c r="JL42">
        <v>11</v>
      </c>
      <c r="JM42">
        <v>10</v>
      </c>
      <c r="JN42">
        <v>7</v>
      </c>
      <c r="JO42">
        <v>11</v>
      </c>
      <c r="JP42">
        <v>7</v>
      </c>
      <c r="JQ42">
        <v>8</v>
      </c>
      <c r="JR42">
        <v>13</v>
      </c>
      <c r="JS42">
        <v>13</v>
      </c>
      <c r="JT42">
        <v>9</v>
      </c>
      <c r="JU42">
        <v>7</v>
      </c>
      <c r="JV42">
        <v>15</v>
      </c>
      <c r="JW42">
        <v>0</v>
      </c>
      <c r="JX42">
        <v>0</v>
      </c>
      <c r="JY42">
        <v>0</v>
      </c>
      <c r="JZ42">
        <v>6</v>
      </c>
      <c r="KA42">
        <v>14</v>
      </c>
      <c r="KB42">
        <v>23</v>
      </c>
      <c r="KC42">
        <v>30</v>
      </c>
      <c r="KD42">
        <v>44</v>
      </c>
      <c r="KE42">
        <v>51</v>
      </c>
      <c r="KF42">
        <v>66</v>
      </c>
      <c r="KG42">
        <v>80</v>
      </c>
      <c r="KH42">
        <v>98</v>
      </c>
      <c r="KI42">
        <v>109</v>
      </c>
      <c r="KJ42">
        <v>119</v>
      </c>
      <c r="KK42">
        <v>140</v>
      </c>
      <c r="KL42">
        <v>158</v>
      </c>
      <c r="KM42">
        <v>179</v>
      </c>
      <c r="KN42">
        <v>192</v>
      </c>
      <c r="KO42">
        <v>212</v>
      </c>
      <c r="KP42">
        <v>233</v>
      </c>
      <c r="KQ42">
        <v>258</v>
      </c>
      <c r="KR42">
        <v>284</v>
      </c>
      <c r="KS42">
        <v>308</v>
      </c>
      <c r="KT42">
        <v>326</v>
      </c>
      <c r="KU42">
        <v>352</v>
      </c>
      <c r="KV42">
        <v>376</v>
      </c>
      <c r="KW42">
        <v>402</v>
      </c>
      <c r="KX42">
        <v>422</v>
      </c>
      <c r="KY42">
        <v>0</v>
      </c>
      <c r="KZ42">
        <v>0</v>
      </c>
      <c r="LA42">
        <v>0</v>
      </c>
      <c r="LB42">
        <v>240</v>
      </c>
      <c r="LC42">
        <v>488</v>
      </c>
      <c r="LD42">
        <v>756</v>
      </c>
      <c r="LE42">
        <v>1023</v>
      </c>
      <c r="LF42">
        <v>1264</v>
      </c>
      <c r="LG42">
        <v>1486</v>
      </c>
      <c r="LH42">
        <v>1721</v>
      </c>
      <c r="LI42">
        <v>1940</v>
      </c>
      <c r="LJ42">
        <v>2152</v>
      </c>
      <c r="LK42">
        <v>2390</v>
      </c>
      <c r="LL42">
        <v>2613</v>
      </c>
      <c r="LM42">
        <v>2813</v>
      </c>
      <c r="LN42">
        <v>3036</v>
      </c>
      <c r="LO42">
        <v>3261</v>
      </c>
      <c r="LP42">
        <v>3486</v>
      </c>
      <c r="LQ42">
        <v>3693</v>
      </c>
      <c r="LR42">
        <v>3886</v>
      </c>
      <c r="LS42">
        <v>4082</v>
      </c>
      <c r="LT42">
        <v>4250</v>
      </c>
      <c r="LU42">
        <v>4454</v>
      </c>
      <c r="LV42">
        <v>4643</v>
      </c>
      <c r="LW42">
        <v>4844</v>
      </c>
      <c r="LX42">
        <v>5045</v>
      </c>
      <c r="LY42">
        <v>5242</v>
      </c>
      <c r="LZ42">
        <v>5455</v>
      </c>
      <c r="MA42">
        <v>0</v>
      </c>
      <c r="MB42">
        <v>0</v>
      </c>
      <c r="MC42">
        <v>1435</v>
      </c>
      <c r="MD42">
        <v>1480</v>
      </c>
      <c r="ME42">
        <v>1485</v>
      </c>
      <c r="MF42">
        <v>1512</v>
      </c>
      <c r="MG42">
        <v>1503</v>
      </c>
      <c r="MH42">
        <v>1509</v>
      </c>
      <c r="MI42">
        <v>1519</v>
      </c>
      <c r="MJ42">
        <v>1539</v>
      </c>
      <c r="MK42">
        <v>1565</v>
      </c>
      <c r="ML42">
        <v>1600</v>
      </c>
      <c r="MM42">
        <v>1609</v>
      </c>
      <c r="MN42">
        <v>1602</v>
      </c>
      <c r="MO42">
        <v>1640</v>
      </c>
      <c r="MP42">
        <v>1651</v>
      </c>
      <c r="MQ42">
        <v>1645</v>
      </c>
      <c r="MR42">
        <v>1660</v>
      </c>
      <c r="MS42">
        <v>1684</v>
      </c>
      <c r="MT42">
        <v>1696</v>
      </c>
      <c r="MU42">
        <v>1699</v>
      </c>
      <c r="MV42">
        <v>1725</v>
      </c>
      <c r="MW42">
        <v>1703</v>
      </c>
      <c r="MX42">
        <v>1709</v>
      </c>
      <c r="MY42">
        <v>1729</v>
      </c>
      <c r="MZ42">
        <v>1730</v>
      </c>
      <c r="NA42">
        <v>1739</v>
      </c>
      <c r="NB42">
        <v>1712</v>
      </c>
      <c r="NC42">
        <v>0</v>
      </c>
      <c r="ND42">
        <v>0</v>
      </c>
      <c r="NE42">
        <v>0</v>
      </c>
      <c r="NF42">
        <v>30</v>
      </c>
      <c r="NG42">
        <v>63</v>
      </c>
      <c r="NH42">
        <v>95</v>
      </c>
      <c r="NI42">
        <v>126</v>
      </c>
      <c r="NJ42">
        <v>156</v>
      </c>
      <c r="NK42">
        <v>182</v>
      </c>
      <c r="NL42">
        <v>217</v>
      </c>
      <c r="NM42">
        <v>246</v>
      </c>
      <c r="NN42">
        <v>264</v>
      </c>
      <c r="NO42">
        <v>301</v>
      </c>
      <c r="NP42">
        <v>338</v>
      </c>
      <c r="NQ42">
        <v>362</v>
      </c>
      <c r="NR42">
        <v>392</v>
      </c>
      <c r="NS42">
        <v>429</v>
      </c>
      <c r="NT42">
        <v>456</v>
      </c>
      <c r="NU42">
        <v>479</v>
      </c>
      <c r="NV42">
        <v>517</v>
      </c>
      <c r="NW42">
        <v>554</v>
      </c>
      <c r="NX42">
        <v>586</v>
      </c>
      <c r="NY42">
        <v>620</v>
      </c>
      <c r="NZ42">
        <v>659</v>
      </c>
      <c r="OA42">
        <v>679</v>
      </c>
      <c r="OB42">
        <v>704</v>
      </c>
      <c r="OC42">
        <v>731</v>
      </c>
      <c r="OD42">
        <v>755</v>
      </c>
      <c r="OE42">
        <v>0</v>
      </c>
      <c r="OF42">
        <v>0</v>
      </c>
      <c r="OG42">
        <v>2158</v>
      </c>
      <c r="OH42">
        <v>2308</v>
      </c>
      <c r="OI42">
        <v>2449</v>
      </c>
      <c r="OJ42">
        <v>2572</v>
      </c>
      <c r="OK42">
        <v>2721</v>
      </c>
      <c r="OL42">
        <v>2892</v>
      </c>
      <c r="OM42">
        <v>3063</v>
      </c>
      <c r="ON42">
        <v>3220</v>
      </c>
      <c r="OO42">
        <v>3349</v>
      </c>
      <c r="OP42">
        <v>3493</v>
      </c>
      <c r="OQ42">
        <v>3622</v>
      </c>
      <c r="OR42">
        <v>3747</v>
      </c>
      <c r="OS42">
        <v>3885</v>
      </c>
      <c r="OT42">
        <v>4001</v>
      </c>
      <c r="OU42">
        <v>4140</v>
      </c>
      <c r="OV42">
        <v>4228</v>
      </c>
      <c r="OW42">
        <v>4347</v>
      </c>
      <c r="OX42">
        <v>4487</v>
      </c>
      <c r="OY42">
        <v>4612</v>
      </c>
      <c r="OZ42">
        <v>4724</v>
      </c>
      <c r="PA42">
        <v>4770</v>
      </c>
      <c r="PB42">
        <v>4858</v>
      </c>
      <c r="PC42">
        <v>4903</v>
      </c>
      <c r="PD42">
        <v>4979</v>
      </c>
      <c r="PE42">
        <v>5025</v>
      </c>
      <c r="PF42">
        <v>5072</v>
      </c>
      <c r="PG42">
        <v>0</v>
      </c>
      <c r="PH42">
        <v>0</v>
      </c>
      <c r="PI42">
        <v>0</v>
      </c>
      <c r="PJ42">
        <v>84</v>
      </c>
      <c r="PK42">
        <v>165</v>
      </c>
      <c r="PL42">
        <v>259</v>
      </c>
      <c r="PM42">
        <v>364</v>
      </c>
      <c r="PN42">
        <v>462</v>
      </c>
      <c r="PO42">
        <v>571</v>
      </c>
      <c r="PP42">
        <v>689</v>
      </c>
      <c r="PQ42">
        <v>811</v>
      </c>
      <c r="PR42">
        <v>926</v>
      </c>
      <c r="PS42">
        <v>1044</v>
      </c>
      <c r="PT42">
        <v>1187</v>
      </c>
      <c r="PU42">
        <v>1325</v>
      </c>
      <c r="PV42">
        <v>1460</v>
      </c>
      <c r="PW42">
        <v>1588</v>
      </c>
      <c r="PX42">
        <v>1740</v>
      </c>
      <c r="PY42">
        <v>1889</v>
      </c>
      <c r="PZ42">
        <v>2026</v>
      </c>
      <c r="QA42">
        <v>2187</v>
      </c>
      <c r="QB42">
        <v>2360</v>
      </c>
      <c r="QC42">
        <v>2539</v>
      </c>
      <c r="QD42">
        <v>2716</v>
      </c>
      <c r="QE42">
        <v>2916</v>
      </c>
      <c r="QF42">
        <v>3086</v>
      </c>
      <c r="QG42">
        <v>3286</v>
      </c>
      <c r="QH42">
        <v>3490</v>
      </c>
      <c r="QI42">
        <v>0</v>
      </c>
      <c r="QJ42">
        <v>0</v>
      </c>
      <c r="QK42">
        <v>7591</v>
      </c>
      <c r="QL42">
        <v>8084</v>
      </c>
      <c r="QM42">
        <v>8106</v>
      </c>
      <c r="QN42">
        <v>7989</v>
      </c>
      <c r="QO42">
        <v>7802</v>
      </c>
      <c r="QP42">
        <v>7595</v>
      </c>
      <c r="QQ42">
        <v>7404</v>
      </c>
      <c r="QR42">
        <v>7265</v>
      </c>
      <c r="QS42">
        <v>7187</v>
      </c>
      <c r="QT42">
        <v>7079</v>
      </c>
      <c r="QU42">
        <v>6878</v>
      </c>
      <c r="QV42">
        <v>6821</v>
      </c>
      <c r="QW42">
        <v>6846</v>
      </c>
      <c r="QX42">
        <v>6792</v>
      </c>
      <c r="QY42">
        <v>6763</v>
      </c>
      <c r="QZ42">
        <v>6626</v>
      </c>
      <c r="RA42">
        <v>6683</v>
      </c>
      <c r="RB42">
        <v>6712</v>
      </c>
      <c r="RC42">
        <v>6741</v>
      </c>
      <c r="RD42">
        <v>6701</v>
      </c>
      <c r="RE42">
        <v>6635</v>
      </c>
      <c r="RF42">
        <v>6628</v>
      </c>
      <c r="RG42">
        <v>6542</v>
      </c>
      <c r="RH42">
        <v>6619</v>
      </c>
      <c r="RI42">
        <v>6569</v>
      </c>
      <c r="RJ42">
        <v>6584</v>
      </c>
      <c r="RK42">
        <v>0</v>
      </c>
      <c r="RL42">
        <v>0</v>
      </c>
      <c r="RM42">
        <v>8349</v>
      </c>
      <c r="RN42">
        <v>8830</v>
      </c>
      <c r="RO42">
        <v>9357</v>
      </c>
      <c r="RP42">
        <v>9825</v>
      </c>
      <c r="RQ42">
        <v>10197</v>
      </c>
      <c r="RR42">
        <v>10570</v>
      </c>
      <c r="RS42">
        <v>10888</v>
      </c>
      <c r="RT42">
        <v>11055</v>
      </c>
      <c r="RU42">
        <v>11225</v>
      </c>
      <c r="RV42">
        <v>11400</v>
      </c>
      <c r="RW42">
        <v>11598</v>
      </c>
      <c r="RX42">
        <v>11637</v>
      </c>
      <c r="RY42">
        <v>11691</v>
      </c>
      <c r="RZ42">
        <v>11762</v>
      </c>
      <c r="SA42">
        <v>11779</v>
      </c>
      <c r="SB42">
        <v>11877</v>
      </c>
      <c r="SC42">
        <v>11860</v>
      </c>
      <c r="SD42">
        <v>11861</v>
      </c>
      <c r="SE42">
        <v>11842</v>
      </c>
      <c r="SF42">
        <v>11881</v>
      </c>
      <c r="SG42">
        <v>11902</v>
      </c>
      <c r="SH42">
        <v>11958</v>
      </c>
      <c r="SI42">
        <v>12009</v>
      </c>
      <c r="SJ42">
        <v>11932</v>
      </c>
      <c r="SK42">
        <v>11953</v>
      </c>
      <c r="SL42">
        <v>11905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465550.14569999999</v>
      </c>
      <c r="SU42">
        <v>468205.33620000002</v>
      </c>
      <c r="SV42">
        <v>466438.73440000002</v>
      </c>
      <c r="SW42">
        <v>459878.89659999998</v>
      </c>
      <c r="SX42">
        <v>455399.69260000001</v>
      </c>
      <c r="SY42">
        <v>445679.21519999998</v>
      </c>
      <c r="SZ42">
        <v>439353.42820000002</v>
      </c>
      <c r="TA42">
        <v>431813.3947</v>
      </c>
      <c r="TB42">
        <v>422904.4903</v>
      </c>
      <c r="TC42">
        <v>415438.57040000003</v>
      </c>
      <c r="TD42">
        <v>405793.82630000002</v>
      </c>
      <c r="TE42">
        <v>396455.78200000001</v>
      </c>
      <c r="TF42">
        <v>386278.3075</v>
      </c>
      <c r="TG42">
        <v>376494.94189999998</v>
      </c>
      <c r="TH42">
        <v>368423.02720000001</v>
      </c>
      <c r="TI42">
        <v>358427.09539999999</v>
      </c>
      <c r="TJ42">
        <v>346350.77189999999</v>
      </c>
      <c r="TK42">
        <v>337037.02750000003</v>
      </c>
      <c r="TL42">
        <v>327497.31819999998</v>
      </c>
      <c r="TM42">
        <v>319456.37310000003</v>
      </c>
      <c r="TN42">
        <v>307579.02759999997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173145.31950000001</v>
      </c>
      <c r="TW42">
        <v>180791.58480000001</v>
      </c>
      <c r="TX42">
        <v>187479.6183</v>
      </c>
      <c r="TY42">
        <v>198006.4063</v>
      </c>
      <c r="TZ42">
        <v>206381.23009999999</v>
      </c>
      <c r="UA42">
        <v>214881.61180000001</v>
      </c>
      <c r="UB42">
        <v>220869.36069999999</v>
      </c>
      <c r="UC42">
        <v>225905.14079999999</v>
      </c>
      <c r="UD42">
        <v>227702.03580000001</v>
      </c>
      <c r="UE42">
        <v>230194.40340000001</v>
      </c>
      <c r="UF42">
        <v>230711.4822</v>
      </c>
      <c r="UG42">
        <v>231003.1575</v>
      </c>
      <c r="UH42">
        <v>230991.3584</v>
      </c>
      <c r="UI42">
        <v>230079.32430000001</v>
      </c>
      <c r="UJ42">
        <v>226800.09099999999</v>
      </c>
      <c r="UK42">
        <v>224098.12220000001</v>
      </c>
      <c r="UL42">
        <v>224667.45170000001</v>
      </c>
      <c r="UM42">
        <v>221568.62270000001</v>
      </c>
      <c r="UN42">
        <v>219219.83869999999</v>
      </c>
      <c r="UO42">
        <v>213867.97349999999</v>
      </c>
      <c r="UP42">
        <v>210218.17329999999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199771.34280000001</v>
      </c>
      <c r="UY42">
        <v>226598.27410000001</v>
      </c>
      <c r="UZ42">
        <v>231184.67980000001</v>
      </c>
      <c r="VA42">
        <v>251602.49369999999</v>
      </c>
      <c r="VB42">
        <v>261847.95389999999</v>
      </c>
      <c r="VC42">
        <v>266164.59769999998</v>
      </c>
      <c r="VD42">
        <v>284916.04930000001</v>
      </c>
      <c r="VE42">
        <v>305565.86910000001</v>
      </c>
      <c r="VF42">
        <v>312279.88660000003</v>
      </c>
      <c r="VG42">
        <v>315311.73019999999</v>
      </c>
      <c r="VH42">
        <v>314958.50569999998</v>
      </c>
      <c r="VI42">
        <v>331505.18699999998</v>
      </c>
      <c r="VJ42">
        <v>357919.05859999999</v>
      </c>
      <c r="VK42">
        <v>356922.36979999999</v>
      </c>
      <c r="VL42">
        <v>367448.93170000002</v>
      </c>
      <c r="VM42">
        <v>369442.14189999999</v>
      </c>
      <c r="VN42">
        <v>377170.43810000003</v>
      </c>
      <c r="VO42">
        <v>378151.71789999999</v>
      </c>
      <c r="VP42">
        <v>375270.3849</v>
      </c>
      <c r="VQ42">
        <v>391411.89559999999</v>
      </c>
      <c r="VR42">
        <v>389867.75650000002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108073.359</v>
      </c>
      <c r="WA42">
        <v>209851.18239999999</v>
      </c>
      <c r="WB42">
        <v>178271.63560000001</v>
      </c>
      <c r="WC42">
        <v>148353.6496</v>
      </c>
      <c r="WD42">
        <v>72016.334740000006</v>
      </c>
      <c r="WE42">
        <v>116531.28599999999</v>
      </c>
      <c r="WF42">
        <v>226274.34169999999</v>
      </c>
      <c r="WG42">
        <v>219683.82689999999</v>
      </c>
      <c r="WH42">
        <v>213285.2689</v>
      </c>
      <c r="WI42">
        <v>144951.15359999999</v>
      </c>
      <c r="WJ42">
        <v>221146.00409999999</v>
      </c>
      <c r="WK42">
        <v>195186.23490000001</v>
      </c>
      <c r="WL42">
        <v>132650.83919999999</v>
      </c>
      <c r="WM42">
        <v>202379.92110000001</v>
      </c>
      <c r="WN42">
        <v>125036.1384</v>
      </c>
      <c r="WO42">
        <v>138736.35329999999</v>
      </c>
      <c r="WP42">
        <v>218880.16899999999</v>
      </c>
      <c r="WQ42">
        <v>212505.01850000001</v>
      </c>
      <c r="WR42">
        <v>142833.84359999999</v>
      </c>
      <c r="WS42">
        <v>107857.27129999999</v>
      </c>
      <c r="WT42">
        <v>224390.9945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29200000</v>
      </c>
      <c r="ZG42">
        <v>28500000</v>
      </c>
      <c r="ZH42">
        <v>28100000</v>
      </c>
      <c r="ZI42">
        <v>27700000</v>
      </c>
      <c r="ZJ42">
        <v>27500000</v>
      </c>
      <c r="ZK42">
        <v>26800000</v>
      </c>
      <c r="ZL42">
        <v>26000000</v>
      </c>
      <c r="ZM42">
        <v>25800000</v>
      </c>
      <c r="ZN42">
        <v>25200000</v>
      </c>
      <c r="ZO42">
        <v>24400000</v>
      </c>
      <c r="ZP42">
        <v>23900000</v>
      </c>
      <c r="ZQ42">
        <v>23500000</v>
      </c>
      <c r="ZR42">
        <v>23000000</v>
      </c>
      <c r="ZS42">
        <v>22400000</v>
      </c>
      <c r="ZT42">
        <v>22100000</v>
      </c>
      <c r="ZU42">
        <v>21100000</v>
      </c>
      <c r="ZV42">
        <v>20600000</v>
      </c>
      <c r="ZW42">
        <v>20200000</v>
      </c>
      <c r="ZX42">
        <v>19700000</v>
      </c>
      <c r="ZY42">
        <v>19200000</v>
      </c>
      <c r="ZZ42">
        <v>18300000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22600000</v>
      </c>
      <c r="ABK42">
        <v>23200000</v>
      </c>
      <c r="ABL42">
        <v>23700000</v>
      </c>
      <c r="ABM42">
        <v>23900000</v>
      </c>
      <c r="ABN42">
        <v>24200000</v>
      </c>
      <c r="ABO42">
        <v>24400000</v>
      </c>
      <c r="ABP42">
        <v>24500000</v>
      </c>
      <c r="ABQ42">
        <v>24700000</v>
      </c>
      <c r="ABR42">
        <v>24700000</v>
      </c>
      <c r="ABS42">
        <v>24800000</v>
      </c>
      <c r="ABT42">
        <v>24600000</v>
      </c>
      <c r="ABU42">
        <v>24500000</v>
      </c>
      <c r="ABV42">
        <v>24600000</v>
      </c>
      <c r="ABW42">
        <v>24500000</v>
      </c>
      <c r="ABX42">
        <v>24400000</v>
      </c>
      <c r="ABY42">
        <v>23900000</v>
      </c>
      <c r="ABZ42">
        <v>23600000</v>
      </c>
      <c r="ACA42">
        <v>23200000</v>
      </c>
      <c r="ACB42">
        <v>22800000</v>
      </c>
      <c r="ACC42">
        <v>22400000</v>
      </c>
      <c r="ACD42">
        <v>21900000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3130000</v>
      </c>
      <c r="ADO42">
        <v>2960000</v>
      </c>
      <c r="ADP42">
        <v>2820000</v>
      </c>
      <c r="ADQ42">
        <v>2710000</v>
      </c>
      <c r="ADR42">
        <v>2590000</v>
      </c>
      <c r="ADS42">
        <v>2440000</v>
      </c>
      <c r="ADT42">
        <v>2350000</v>
      </c>
      <c r="ADU42">
        <v>2290000</v>
      </c>
      <c r="ADV42">
        <v>2210000</v>
      </c>
      <c r="ADW42">
        <v>2130000</v>
      </c>
      <c r="ADX42">
        <v>2030000</v>
      </c>
      <c r="ADY42">
        <v>1990000</v>
      </c>
      <c r="ADZ42">
        <v>1940000</v>
      </c>
      <c r="AEA42">
        <v>1890000</v>
      </c>
      <c r="AEB42">
        <v>1820000</v>
      </c>
      <c r="AEC42">
        <v>1750000</v>
      </c>
      <c r="AED42">
        <v>1700000</v>
      </c>
      <c r="AEE42">
        <v>1630000</v>
      </c>
      <c r="AEF42">
        <v>1600000</v>
      </c>
      <c r="AEG42">
        <v>1540000</v>
      </c>
      <c r="AEH42">
        <v>1500000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9830000</v>
      </c>
      <c r="AEQ42">
        <v>9830000</v>
      </c>
      <c r="AER42">
        <v>9690000</v>
      </c>
      <c r="AES42">
        <v>9560000</v>
      </c>
      <c r="AET42">
        <v>9420000</v>
      </c>
      <c r="AEU42">
        <v>9310000</v>
      </c>
      <c r="AEV42">
        <v>9070000</v>
      </c>
      <c r="AEW42">
        <v>8840000</v>
      </c>
      <c r="AEX42">
        <v>8640000</v>
      </c>
      <c r="AEY42">
        <v>8400000</v>
      </c>
      <c r="AEZ42">
        <v>8220000</v>
      </c>
      <c r="AFA42">
        <v>7970000</v>
      </c>
      <c r="AFB42">
        <v>7740000</v>
      </c>
      <c r="AFC42">
        <v>7500000</v>
      </c>
      <c r="AFD42">
        <v>7310000</v>
      </c>
      <c r="AFE42">
        <v>7110000</v>
      </c>
      <c r="AFF42">
        <v>6930000</v>
      </c>
      <c r="AFG42">
        <v>6760000</v>
      </c>
      <c r="AFH42">
        <v>6520000</v>
      </c>
      <c r="AFI42">
        <v>6340000</v>
      </c>
      <c r="AFJ42">
        <v>6130000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170.04060150000001</v>
      </c>
      <c r="AGU42">
        <v>177.54975949999999</v>
      </c>
      <c r="AGV42">
        <v>184.11786799999999</v>
      </c>
      <c r="AGW42">
        <v>194.45589709999999</v>
      </c>
      <c r="AGX42">
        <v>202.68054960000001</v>
      </c>
      <c r="AGY42">
        <v>211.02850849999999</v>
      </c>
      <c r="AGZ42">
        <v>216.9088893</v>
      </c>
      <c r="AHA42">
        <v>221.85437150000001</v>
      </c>
      <c r="AHB42">
        <v>223.61904580000001</v>
      </c>
      <c r="AHC42">
        <v>226.06672209999999</v>
      </c>
      <c r="AHD42">
        <v>226.57452900000001</v>
      </c>
      <c r="AHE42">
        <v>226.86097419999999</v>
      </c>
      <c r="AHF42">
        <v>226.8493867</v>
      </c>
      <c r="AHG42">
        <v>225.95370650000001</v>
      </c>
      <c r="AHH42">
        <v>222.73327409999999</v>
      </c>
      <c r="AHI42">
        <v>220.07975500000001</v>
      </c>
      <c r="AHJ42">
        <v>220.63887579999999</v>
      </c>
      <c r="AHK42">
        <v>217.5956127</v>
      </c>
      <c r="AHL42">
        <v>215.28894550000001</v>
      </c>
      <c r="AHM42">
        <v>210.03304610000001</v>
      </c>
      <c r="AHN42">
        <v>206.4486915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23.592432299999999</v>
      </c>
      <c r="AHW42">
        <v>26.760617230000001</v>
      </c>
      <c r="AHX42">
        <v>27.302258819999999</v>
      </c>
      <c r="AHY42">
        <v>29.713545069999999</v>
      </c>
      <c r="AHZ42">
        <v>30.923505030000001</v>
      </c>
      <c r="AIA42">
        <v>31.433288489999999</v>
      </c>
      <c r="AIB42">
        <v>33.647782050000004</v>
      </c>
      <c r="AIC42">
        <v>36.086467540000001</v>
      </c>
      <c r="AID42">
        <v>36.879374089999999</v>
      </c>
      <c r="AIE42">
        <v>37.237426259999999</v>
      </c>
      <c r="AIF42">
        <v>37.195711449999997</v>
      </c>
      <c r="AIG42">
        <v>39.149827850000001</v>
      </c>
      <c r="AIH42">
        <v>42.269231609999999</v>
      </c>
      <c r="AII42">
        <v>42.151525470000003</v>
      </c>
      <c r="AIJ42">
        <v>43.394682750000001</v>
      </c>
      <c r="AIK42">
        <v>43.630075249999997</v>
      </c>
      <c r="AIL42">
        <v>44.542765240000001</v>
      </c>
      <c r="AIM42">
        <v>44.658651620000001</v>
      </c>
      <c r="AIN42">
        <v>44.318374319999997</v>
      </c>
      <c r="AIO42">
        <v>46.224641220000002</v>
      </c>
      <c r="AIP42">
        <v>46.042282739999997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1.2964452280000001</v>
      </c>
      <c r="AIY42">
        <v>2.5173693749999999</v>
      </c>
      <c r="AIZ42">
        <v>2.1385419450000001</v>
      </c>
      <c r="AJA42">
        <v>1.7796465560000001</v>
      </c>
      <c r="AJB42">
        <v>0.86390609500000004</v>
      </c>
      <c r="AJC42">
        <v>1.3979063030000001</v>
      </c>
      <c r="AJD42">
        <v>2.7143811709999999</v>
      </c>
      <c r="AJE42">
        <v>2.6353215250000002</v>
      </c>
      <c r="AJF42">
        <v>2.5585645869999998</v>
      </c>
      <c r="AJG42">
        <v>1.738830302</v>
      </c>
      <c r="AJH42">
        <v>2.6528617649999999</v>
      </c>
      <c r="AJI42">
        <v>2.3414490419999998</v>
      </c>
      <c r="AJJ42">
        <v>1.5912760480000001</v>
      </c>
      <c r="AJK42">
        <v>2.4277443170000002</v>
      </c>
      <c r="AJL42">
        <v>1.499930293</v>
      </c>
      <c r="AJM42">
        <v>1.6642777179999999</v>
      </c>
      <c r="AJN42">
        <v>2.6256808660000002</v>
      </c>
      <c r="AJO42">
        <v>2.549204724</v>
      </c>
      <c r="AJP42">
        <v>1.713431106</v>
      </c>
      <c r="AJQ42">
        <v>1.293853047</v>
      </c>
      <c r="AJR42">
        <v>2.6917885859999999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252.96471439999999</v>
      </c>
      <c r="AKA42">
        <v>95.023852160000004</v>
      </c>
      <c r="AKB42">
        <v>269.87032199999999</v>
      </c>
      <c r="AKC42">
        <v>207.46479260000001</v>
      </c>
      <c r="AKD42">
        <v>258.96778419999998</v>
      </c>
      <c r="AKE42">
        <v>111.1871252</v>
      </c>
      <c r="AKF42">
        <v>146.2412191</v>
      </c>
      <c r="AKG42">
        <v>275.72385270000001</v>
      </c>
      <c r="AKH42">
        <v>281.96049349999998</v>
      </c>
      <c r="AKI42">
        <v>242.2880816</v>
      </c>
      <c r="AKJ42">
        <v>170.17379990000001</v>
      </c>
      <c r="AKK42">
        <v>235.9173988</v>
      </c>
      <c r="AKL42">
        <v>234.91276199999999</v>
      </c>
      <c r="AKM42">
        <v>283.58843419999999</v>
      </c>
      <c r="AKN42">
        <v>308.63276059999998</v>
      </c>
      <c r="AKO42">
        <v>205.91079859999999</v>
      </c>
      <c r="AKP42">
        <v>186.1499288</v>
      </c>
      <c r="AKQ42">
        <v>232.1307917</v>
      </c>
      <c r="AKR42">
        <v>225.319909</v>
      </c>
      <c r="AKS42">
        <v>233.11386709999999</v>
      </c>
      <c r="AKT42">
        <v>155.48218009999999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74.268348889999999</v>
      </c>
      <c r="AME42">
        <v>72.583027369999996</v>
      </c>
      <c r="AMF42">
        <v>71.396792169999998</v>
      </c>
      <c r="AMG42">
        <v>70.488326020000002</v>
      </c>
      <c r="AMH42">
        <v>69.965769179999995</v>
      </c>
      <c r="AMI42">
        <v>68.310025850000002</v>
      </c>
      <c r="AMJ42">
        <v>66.03188462</v>
      </c>
      <c r="AMK42">
        <v>65.629304860000005</v>
      </c>
      <c r="AML42">
        <v>64.145146999999994</v>
      </c>
      <c r="AMM42">
        <v>62.050517669999998</v>
      </c>
      <c r="AMN42">
        <v>60.792551320000001</v>
      </c>
      <c r="AMO42">
        <v>59.875223089999999</v>
      </c>
      <c r="AMP42">
        <v>58.545521729999997</v>
      </c>
      <c r="AMQ42">
        <v>56.940855370000001</v>
      </c>
      <c r="AMR42">
        <v>56.128376780000004</v>
      </c>
      <c r="AMS42">
        <v>53.798579230000001</v>
      </c>
      <c r="AMT42">
        <v>52.415652510000001</v>
      </c>
      <c r="AMU42">
        <v>51.484524069999999</v>
      </c>
      <c r="AMV42">
        <v>50.013884580000003</v>
      </c>
      <c r="AMW42">
        <v>48.809779050000003</v>
      </c>
      <c r="AMX42">
        <v>46.652379019999998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212.68455520000001</v>
      </c>
      <c r="ANG42">
        <v>152.2031949</v>
      </c>
      <c r="ANH42">
        <v>201.2115915</v>
      </c>
      <c r="ANI42">
        <v>166.81667250000001</v>
      </c>
      <c r="ANJ42">
        <v>157.48917779999999</v>
      </c>
      <c r="ANK42">
        <v>238.98950880000001</v>
      </c>
      <c r="ANL42">
        <v>202.30915999999999</v>
      </c>
      <c r="ANM42">
        <v>164.92999689999999</v>
      </c>
      <c r="ANN42">
        <v>156.6484054</v>
      </c>
      <c r="ANO42">
        <v>179.80885799999999</v>
      </c>
      <c r="ANP42">
        <v>144.7988033</v>
      </c>
      <c r="ANQ42">
        <v>123.2347023</v>
      </c>
      <c r="ANR42">
        <v>127.60859689999999</v>
      </c>
      <c r="ANS42">
        <v>151.9323765</v>
      </c>
      <c r="ANT42">
        <v>123.8604608</v>
      </c>
      <c r="ANU42">
        <v>123.63765189999999</v>
      </c>
      <c r="ANV42">
        <v>149.31110200000001</v>
      </c>
      <c r="ANW42">
        <v>68.471195629999997</v>
      </c>
      <c r="ANX42">
        <v>94.966305149999997</v>
      </c>
      <c r="ANY42">
        <v>65.456354079999997</v>
      </c>
      <c r="ANZ42">
        <v>82.789780329999999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72.288391570000002</v>
      </c>
      <c r="AOI42">
        <v>74.332723479999999</v>
      </c>
      <c r="AOJ42">
        <v>75.866787619999997</v>
      </c>
      <c r="AOK42">
        <v>76.607933349999996</v>
      </c>
      <c r="AOL42">
        <v>77.574674130000005</v>
      </c>
      <c r="AOM42">
        <v>78.096684269999997</v>
      </c>
      <c r="AON42">
        <v>78.438741660000005</v>
      </c>
      <c r="AOO42">
        <v>78.958833440000006</v>
      </c>
      <c r="AOP42">
        <v>78.947980799999996</v>
      </c>
      <c r="AOQ42">
        <v>79.311395579999996</v>
      </c>
      <c r="AOR42">
        <v>78.638098709999994</v>
      </c>
      <c r="AOS42">
        <v>78.496526869999997</v>
      </c>
      <c r="AOT42">
        <v>78.664655699999997</v>
      </c>
      <c r="AOU42">
        <v>78.501083410000007</v>
      </c>
      <c r="AOV42">
        <v>78.06547673</v>
      </c>
      <c r="AOW42">
        <v>76.529747700000001</v>
      </c>
      <c r="AOX42">
        <v>75.671473070000005</v>
      </c>
      <c r="AOY42">
        <v>74.147983800000006</v>
      </c>
      <c r="AOZ42">
        <v>73.104204350000003</v>
      </c>
      <c r="APA42">
        <v>71.630679310000005</v>
      </c>
      <c r="APB42">
        <v>70.194813400000001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1052.9594729999999</v>
      </c>
      <c r="APK42">
        <v>991.23942239999997</v>
      </c>
      <c r="APL42">
        <v>1092.4828849999999</v>
      </c>
      <c r="APM42">
        <v>1264.511526</v>
      </c>
      <c r="APN42">
        <v>1164.8605829999999</v>
      </c>
      <c r="APO42">
        <v>1120.323621</v>
      </c>
      <c r="APP42">
        <v>1393.3507810000001</v>
      </c>
      <c r="APQ42">
        <v>1222.8476310000001</v>
      </c>
      <c r="APR42">
        <v>1215.7159790000001</v>
      </c>
      <c r="APS42">
        <v>1024.1979260000001</v>
      </c>
      <c r="APT42">
        <v>1227.5570290000001</v>
      </c>
      <c r="APU42">
        <v>1196.4449669999999</v>
      </c>
      <c r="APV42">
        <v>1000.027778</v>
      </c>
      <c r="APW42">
        <v>1201.8732649999999</v>
      </c>
      <c r="APX42">
        <v>1232.6784190000001</v>
      </c>
      <c r="APY42">
        <v>1223.5006089999999</v>
      </c>
      <c r="APZ42">
        <v>1082.8516609999999</v>
      </c>
      <c r="AQA42">
        <v>1208.810735</v>
      </c>
      <c r="AQB42">
        <v>964.78200700000002</v>
      </c>
      <c r="AQC42">
        <v>1171.4332380000001</v>
      </c>
      <c r="AQD42">
        <v>1112.0201930000001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111.4897666</v>
      </c>
      <c r="ARO42">
        <v>111.4989831</v>
      </c>
      <c r="ARP42">
        <v>109.911799</v>
      </c>
      <c r="ARQ42">
        <v>108.3514417</v>
      </c>
      <c r="ARR42">
        <v>106.83559459999999</v>
      </c>
      <c r="ARS42">
        <v>105.5253982</v>
      </c>
      <c r="ART42">
        <v>102.7963525</v>
      </c>
      <c r="ARU42">
        <v>100.2654036</v>
      </c>
      <c r="ARV42">
        <v>97.936233200000004</v>
      </c>
      <c r="ARW42">
        <v>95.221149139999994</v>
      </c>
      <c r="ARX42">
        <v>93.21687258</v>
      </c>
      <c r="ARY42">
        <v>90.372279359999993</v>
      </c>
      <c r="ARZ42">
        <v>87.747475030000004</v>
      </c>
      <c r="ASA42">
        <v>85.055255680000002</v>
      </c>
      <c r="ASB42">
        <v>82.849877169999999</v>
      </c>
      <c r="ASC42">
        <v>80.578948199999999</v>
      </c>
      <c r="ASD42">
        <v>78.600077209999995</v>
      </c>
      <c r="ASE42">
        <v>76.636214390000006</v>
      </c>
      <c r="ASF42">
        <v>73.92702319</v>
      </c>
      <c r="ASG42">
        <v>71.900128899999999</v>
      </c>
      <c r="ASH42">
        <v>69.525628659999995</v>
      </c>
    </row>
    <row r="43" spans="3:1178" x14ac:dyDescent="0.25">
      <c r="C43">
        <v>0</v>
      </c>
      <c r="D43">
        <v>0</v>
      </c>
      <c r="E43">
        <v>0</v>
      </c>
      <c r="F43">
        <v>215</v>
      </c>
      <c r="G43">
        <v>224</v>
      </c>
      <c r="H43">
        <v>254</v>
      </c>
      <c r="I43">
        <v>201</v>
      </c>
      <c r="J43">
        <v>233</v>
      </c>
      <c r="K43">
        <v>246</v>
      </c>
      <c r="L43">
        <v>258</v>
      </c>
      <c r="M43">
        <v>229</v>
      </c>
      <c r="N43">
        <v>255</v>
      </c>
      <c r="O43">
        <v>233</v>
      </c>
      <c r="P43">
        <v>240</v>
      </c>
      <c r="Q43">
        <v>242</v>
      </c>
      <c r="R43">
        <v>246</v>
      </c>
      <c r="S43">
        <v>258</v>
      </c>
      <c r="T43">
        <v>248</v>
      </c>
      <c r="U43">
        <v>239</v>
      </c>
      <c r="V43">
        <v>215</v>
      </c>
      <c r="W43">
        <v>252</v>
      </c>
      <c r="X43">
        <v>259</v>
      </c>
      <c r="Y43">
        <v>263</v>
      </c>
      <c r="Z43">
        <v>207</v>
      </c>
      <c r="AA43">
        <v>231</v>
      </c>
      <c r="AB43">
        <v>230</v>
      </c>
      <c r="AC43">
        <v>233</v>
      </c>
      <c r="AD43">
        <v>231</v>
      </c>
      <c r="AE43">
        <v>0</v>
      </c>
      <c r="AF43">
        <v>0</v>
      </c>
      <c r="AG43">
        <v>0</v>
      </c>
      <c r="AH43">
        <v>67</v>
      </c>
      <c r="AI43">
        <v>61</v>
      </c>
      <c r="AJ43">
        <v>54</v>
      </c>
      <c r="AK43">
        <v>66</v>
      </c>
      <c r="AL43">
        <v>69</v>
      </c>
      <c r="AM43">
        <v>78</v>
      </c>
      <c r="AN43">
        <v>86</v>
      </c>
      <c r="AO43">
        <v>81</v>
      </c>
      <c r="AP43">
        <v>87</v>
      </c>
      <c r="AQ43">
        <v>83</v>
      </c>
      <c r="AR43">
        <v>114</v>
      </c>
      <c r="AS43">
        <v>107</v>
      </c>
      <c r="AT43">
        <v>111</v>
      </c>
      <c r="AU43">
        <v>124</v>
      </c>
      <c r="AV43">
        <v>104</v>
      </c>
      <c r="AW43">
        <v>101</v>
      </c>
      <c r="AX43">
        <v>117</v>
      </c>
      <c r="AY43">
        <v>126</v>
      </c>
      <c r="AZ43">
        <v>116</v>
      </c>
      <c r="BA43">
        <v>137</v>
      </c>
      <c r="BB43">
        <v>125</v>
      </c>
      <c r="BC43">
        <v>125</v>
      </c>
      <c r="BD43">
        <v>108</v>
      </c>
      <c r="BE43">
        <v>135</v>
      </c>
      <c r="BF43">
        <v>141</v>
      </c>
      <c r="BG43">
        <v>0</v>
      </c>
      <c r="BH43">
        <v>0</v>
      </c>
      <c r="BI43">
        <v>0</v>
      </c>
      <c r="BJ43">
        <v>137</v>
      </c>
      <c r="BK43">
        <v>158</v>
      </c>
      <c r="BL43">
        <v>149</v>
      </c>
      <c r="BM43">
        <v>132</v>
      </c>
      <c r="BN43">
        <v>150</v>
      </c>
      <c r="BO43">
        <v>142</v>
      </c>
      <c r="BP43">
        <v>151</v>
      </c>
      <c r="BQ43">
        <v>142</v>
      </c>
      <c r="BR43">
        <v>163</v>
      </c>
      <c r="BS43">
        <v>173</v>
      </c>
      <c r="BT43">
        <v>169</v>
      </c>
      <c r="BU43">
        <v>177</v>
      </c>
      <c r="BV43">
        <v>175</v>
      </c>
      <c r="BW43">
        <v>176</v>
      </c>
      <c r="BX43">
        <v>165</v>
      </c>
      <c r="BY43">
        <v>199</v>
      </c>
      <c r="BZ43">
        <v>195</v>
      </c>
      <c r="CA43">
        <v>169</v>
      </c>
      <c r="CB43">
        <v>182</v>
      </c>
      <c r="CC43">
        <v>183</v>
      </c>
      <c r="CD43">
        <v>160</v>
      </c>
      <c r="CE43">
        <v>207</v>
      </c>
      <c r="CF43">
        <v>157</v>
      </c>
      <c r="CG43">
        <v>184</v>
      </c>
      <c r="CH43">
        <v>176</v>
      </c>
      <c r="CI43">
        <v>0</v>
      </c>
      <c r="CJ43">
        <v>0</v>
      </c>
      <c r="CK43">
        <v>0</v>
      </c>
      <c r="CL43">
        <v>38</v>
      </c>
      <c r="CM43">
        <v>33</v>
      </c>
      <c r="CN43">
        <v>38</v>
      </c>
      <c r="CO43">
        <v>44</v>
      </c>
      <c r="CP43">
        <v>50</v>
      </c>
      <c r="CQ43">
        <v>45</v>
      </c>
      <c r="CR43">
        <v>42</v>
      </c>
      <c r="CS43">
        <v>41</v>
      </c>
      <c r="CT43">
        <v>62</v>
      </c>
      <c r="CU43">
        <v>54</v>
      </c>
      <c r="CV43">
        <v>50</v>
      </c>
      <c r="CW43">
        <v>60</v>
      </c>
      <c r="CX43">
        <v>57</v>
      </c>
      <c r="CY43">
        <v>43</v>
      </c>
      <c r="CZ43">
        <v>47</v>
      </c>
      <c r="DA43">
        <v>56</v>
      </c>
      <c r="DB43">
        <v>59</v>
      </c>
      <c r="DC43">
        <v>60</v>
      </c>
      <c r="DD43">
        <v>58</v>
      </c>
      <c r="DE43">
        <v>65</v>
      </c>
      <c r="DF43">
        <v>60</v>
      </c>
      <c r="DG43">
        <v>64</v>
      </c>
      <c r="DH43">
        <v>73</v>
      </c>
      <c r="DI43">
        <v>80</v>
      </c>
      <c r="DJ43">
        <v>70</v>
      </c>
      <c r="DK43">
        <v>0</v>
      </c>
      <c r="DL43">
        <v>0</v>
      </c>
      <c r="DM43">
        <v>0</v>
      </c>
      <c r="DN43">
        <v>3</v>
      </c>
      <c r="DO43">
        <v>5</v>
      </c>
      <c r="DP43">
        <v>2</v>
      </c>
      <c r="DQ43">
        <v>3</v>
      </c>
      <c r="DR43">
        <v>4</v>
      </c>
      <c r="DS43">
        <v>4</v>
      </c>
      <c r="DT43">
        <v>9</v>
      </c>
      <c r="DU43">
        <v>5</v>
      </c>
      <c r="DV43">
        <v>7</v>
      </c>
      <c r="DW43">
        <v>6</v>
      </c>
      <c r="DX43">
        <v>9</v>
      </c>
      <c r="DY43">
        <v>9</v>
      </c>
      <c r="DZ43">
        <v>15</v>
      </c>
      <c r="EA43">
        <v>9</v>
      </c>
      <c r="EB43">
        <v>9</v>
      </c>
      <c r="EC43">
        <v>17</v>
      </c>
      <c r="ED43">
        <v>15</v>
      </c>
      <c r="EE43">
        <v>15</v>
      </c>
      <c r="EF43">
        <v>15</v>
      </c>
      <c r="EG43">
        <v>13</v>
      </c>
      <c r="EH43">
        <v>18</v>
      </c>
      <c r="EI43">
        <v>21</v>
      </c>
      <c r="EJ43">
        <v>21</v>
      </c>
      <c r="EK43">
        <v>13</v>
      </c>
      <c r="EL43">
        <v>19</v>
      </c>
      <c r="EM43">
        <v>0</v>
      </c>
      <c r="EN43">
        <v>0</v>
      </c>
      <c r="EO43">
        <v>0</v>
      </c>
      <c r="EP43">
        <v>15</v>
      </c>
      <c r="EQ43">
        <v>25</v>
      </c>
      <c r="ER43">
        <v>10</v>
      </c>
      <c r="ES43">
        <v>25</v>
      </c>
      <c r="ET43">
        <v>5</v>
      </c>
      <c r="EU43">
        <v>10</v>
      </c>
      <c r="EV43">
        <v>20</v>
      </c>
      <c r="EW43">
        <v>30</v>
      </c>
      <c r="EX43">
        <v>35</v>
      </c>
      <c r="EY43">
        <v>30</v>
      </c>
      <c r="EZ43">
        <v>25</v>
      </c>
      <c r="FA43">
        <v>45</v>
      </c>
      <c r="FB43">
        <v>55</v>
      </c>
      <c r="FC43">
        <v>50</v>
      </c>
      <c r="FD43">
        <v>50</v>
      </c>
      <c r="FE43">
        <v>50</v>
      </c>
      <c r="FF43">
        <v>55</v>
      </c>
      <c r="FG43">
        <v>70</v>
      </c>
      <c r="FH43">
        <v>75</v>
      </c>
      <c r="FI43">
        <v>55</v>
      </c>
      <c r="FJ43">
        <v>50</v>
      </c>
      <c r="FK43">
        <v>80</v>
      </c>
      <c r="FL43">
        <v>85</v>
      </c>
      <c r="FM43">
        <v>100</v>
      </c>
      <c r="FN43">
        <v>80</v>
      </c>
      <c r="FO43">
        <v>0</v>
      </c>
      <c r="FP43">
        <v>0</v>
      </c>
      <c r="FQ43">
        <v>7713</v>
      </c>
      <c r="FR43">
        <v>7966</v>
      </c>
      <c r="FS43">
        <v>8137</v>
      </c>
      <c r="FT43">
        <v>8291</v>
      </c>
      <c r="FU43">
        <v>8464</v>
      </c>
      <c r="FV43">
        <v>8554</v>
      </c>
      <c r="FW43">
        <v>8696</v>
      </c>
      <c r="FX43">
        <v>8771</v>
      </c>
      <c r="FY43">
        <v>8849</v>
      </c>
      <c r="FZ43">
        <v>8885</v>
      </c>
      <c r="GA43">
        <v>8920</v>
      </c>
      <c r="GB43">
        <v>9011</v>
      </c>
      <c r="GC43">
        <v>9079</v>
      </c>
      <c r="GD43">
        <v>9128</v>
      </c>
      <c r="GE43">
        <v>9153</v>
      </c>
      <c r="GF43">
        <v>9145</v>
      </c>
      <c r="GG43">
        <v>9178</v>
      </c>
      <c r="GH43">
        <v>9225</v>
      </c>
      <c r="GI43">
        <v>9205</v>
      </c>
      <c r="GJ43">
        <v>9228</v>
      </c>
      <c r="GK43">
        <v>9254</v>
      </c>
      <c r="GL43">
        <v>9269</v>
      </c>
      <c r="GM43">
        <v>9221</v>
      </c>
      <c r="GN43">
        <v>9266</v>
      </c>
      <c r="GO43">
        <v>9271</v>
      </c>
      <c r="GP43">
        <v>9255</v>
      </c>
      <c r="GQ43">
        <v>0</v>
      </c>
      <c r="GR43">
        <v>0</v>
      </c>
      <c r="GS43">
        <v>560</v>
      </c>
      <c r="GT43">
        <v>771</v>
      </c>
      <c r="GU43">
        <v>1007</v>
      </c>
      <c r="GV43">
        <v>1206</v>
      </c>
      <c r="GW43">
        <v>1410</v>
      </c>
      <c r="GX43">
        <v>1594</v>
      </c>
      <c r="GY43">
        <v>1784</v>
      </c>
      <c r="GZ43">
        <v>1980</v>
      </c>
      <c r="HA43">
        <v>2167</v>
      </c>
      <c r="HB43">
        <v>2342</v>
      </c>
      <c r="HC43">
        <v>2493</v>
      </c>
      <c r="HD43">
        <v>2647</v>
      </c>
      <c r="HE43">
        <v>2801</v>
      </c>
      <c r="HF43">
        <v>2935</v>
      </c>
      <c r="HG43">
        <v>3049</v>
      </c>
      <c r="HH43">
        <v>3211</v>
      </c>
      <c r="HI43">
        <v>3326</v>
      </c>
      <c r="HJ43">
        <v>3460</v>
      </c>
      <c r="HK43">
        <v>3549</v>
      </c>
      <c r="HL43">
        <v>3662</v>
      </c>
      <c r="HM43">
        <v>3771</v>
      </c>
      <c r="HN43">
        <v>3837</v>
      </c>
      <c r="HO43">
        <v>3940</v>
      </c>
      <c r="HP43">
        <v>3989</v>
      </c>
      <c r="HQ43">
        <v>4062</v>
      </c>
      <c r="HR43">
        <v>4139</v>
      </c>
      <c r="HS43">
        <v>0</v>
      </c>
      <c r="HT43">
        <v>0</v>
      </c>
      <c r="HU43">
        <v>67</v>
      </c>
      <c r="HV43">
        <v>78</v>
      </c>
      <c r="HW43">
        <v>95</v>
      </c>
      <c r="HX43">
        <v>120</v>
      </c>
      <c r="HY43">
        <v>144</v>
      </c>
      <c r="HZ43">
        <v>163</v>
      </c>
      <c r="IA43">
        <v>182</v>
      </c>
      <c r="IB43">
        <v>205</v>
      </c>
      <c r="IC43">
        <v>222</v>
      </c>
      <c r="ID43">
        <v>235</v>
      </c>
      <c r="IE43">
        <v>258</v>
      </c>
      <c r="IF43">
        <v>286</v>
      </c>
      <c r="IG43">
        <v>320</v>
      </c>
      <c r="IH43">
        <v>336</v>
      </c>
      <c r="II43">
        <v>344</v>
      </c>
      <c r="IJ43">
        <v>359</v>
      </c>
      <c r="IK43">
        <v>403</v>
      </c>
      <c r="IL43">
        <v>416</v>
      </c>
      <c r="IM43">
        <v>433</v>
      </c>
      <c r="IN43">
        <v>446</v>
      </c>
      <c r="IO43">
        <v>452</v>
      </c>
      <c r="IP43">
        <v>481</v>
      </c>
      <c r="IQ43">
        <v>503</v>
      </c>
      <c r="IR43">
        <v>527</v>
      </c>
      <c r="IS43">
        <v>542</v>
      </c>
      <c r="IT43">
        <v>562</v>
      </c>
      <c r="IU43">
        <v>0</v>
      </c>
      <c r="IV43">
        <v>0</v>
      </c>
      <c r="IW43">
        <v>6</v>
      </c>
      <c r="IX43">
        <v>5</v>
      </c>
      <c r="IY43">
        <v>3</v>
      </c>
      <c r="IZ43">
        <v>3</v>
      </c>
      <c r="JA43">
        <v>5</v>
      </c>
      <c r="JB43">
        <v>8</v>
      </c>
      <c r="JC43">
        <v>6</v>
      </c>
      <c r="JD43">
        <v>7</v>
      </c>
      <c r="JE43">
        <v>6</v>
      </c>
      <c r="JF43">
        <v>6</v>
      </c>
      <c r="JG43">
        <v>11</v>
      </c>
      <c r="JH43">
        <v>6</v>
      </c>
      <c r="JI43">
        <v>7</v>
      </c>
      <c r="JJ43">
        <v>9</v>
      </c>
      <c r="JK43">
        <v>10</v>
      </c>
      <c r="JL43">
        <v>12</v>
      </c>
      <c r="JM43">
        <v>15</v>
      </c>
      <c r="JN43">
        <v>20</v>
      </c>
      <c r="JO43">
        <v>10</v>
      </c>
      <c r="JP43">
        <v>9</v>
      </c>
      <c r="JQ43">
        <v>16</v>
      </c>
      <c r="JR43">
        <v>16</v>
      </c>
      <c r="JS43">
        <v>16</v>
      </c>
      <c r="JT43">
        <v>24</v>
      </c>
      <c r="JU43">
        <v>24</v>
      </c>
      <c r="JV43">
        <v>26</v>
      </c>
      <c r="JW43">
        <v>0</v>
      </c>
      <c r="JX43">
        <v>0</v>
      </c>
      <c r="JY43">
        <v>0</v>
      </c>
      <c r="JZ43">
        <v>8</v>
      </c>
      <c r="KA43">
        <v>18</v>
      </c>
      <c r="KB43">
        <v>23</v>
      </c>
      <c r="KC43">
        <v>31</v>
      </c>
      <c r="KD43">
        <v>42</v>
      </c>
      <c r="KE43">
        <v>53</v>
      </c>
      <c r="KF43">
        <v>63</v>
      </c>
      <c r="KG43">
        <v>77</v>
      </c>
      <c r="KH43">
        <v>98</v>
      </c>
      <c r="KI43">
        <v>114</v>
      </c>
      <c r="KJ43">
        <v>141</v>
      </c>
      <c r="KK43">
        <v>160</v>
      </c>
      <c r="KL43">
        <v>186</v>
      </c>
      <c r="KM43">
        <v>216</v>
      </c>
      <c r="KN43">
        <v>246</v>
      </c>
      <c r="KO43">
        <v>273</v>
      </c>
      <c r="KP43">
        <v>297</v>
      </c>
      <c r="KQ43">
        <v>344</v>
      </c>
      <c r="KR43">
        <v>383</v>
      </c>
      <c r="KS43">
        <v>415</v>
      </c>
      <c r="KT43">
        <v>454</v>
      </c>
      <c r="KU43">
        <v>486</v>
      </c>
      <c r="KV43">
        <v>526</v>
      </c>
      <c r="KW43">
        <v>564</v>
      </c>
      <c r="KX43">
        <v>608</v>
      </c>
      <c r="KY43">
        <v>0</v>
      </c>
      <c r="KZ43">
        <v>0</v>
      </c>
      <c r="LA43">
        <v>0</v>
      </c>
      <c r="LB43">
        <v>215</v>
      </c>
      <c r="LC43">
        <v>421</v>
      </c>
      <c r="LD43">
        <v>645</v>
      </c>
      <c r="LE43">
        <v>842</v>
      </c>
      <c r="LF43">
        <v>1017</v>
      </c>
      <c r="LG43">
        <v>1226</v>
      </c>
      <c r="LH43">
        <v>1396</v>
      </c>
      <c r="LI43">
        <v>1574</v>
      </c>
      <c r="LJ43">
        <v>1766</v>
      </c>
      <c r="LK43">
        <v>1964</v>
      </c>
      <c r="LL43">
        <v>2138</v>
      </c>
      <c r="LM43">
        <v>2334</v>
      </c>
      <c r="LN43">
        <v>2514</v>
      </c>
      <c r="LO43">
        <v>2690</v>
      </c>
      <c r="LP43">
        <v>2865</v>
      </c>
      <c r="LQ43">
        <v>3047</v>
      </c>
      <c r="LR43">
        <v>3194</v>
      </c>
      <c r="LS43">
        <v>3384</v>
      </c>
      <c r="LT43">
        <v>3562</v>
      </c>
      <c r="LU43">
        <v>3739</v>
      </c>
      <c r="LV43">
        <v>3893</v>
      </c>
      <c r="LW43">
        <v>4047</v>
      </c>
      <c r="LX43">
        <v>4214</v>
      </c>
      <c r="LY43">
        <v>4387</v>
      </c>
      <c r="LZ43">
        <v>4544</v>
      </c>
      <c r="MA43">
        <v>0</v>
      </c>
      <c r="MB43">
        <v>0</v>
      </c>
      <c r="MC43">
        <v>1474</v>
      </c>
      <c r="MD43">
        <v>1485</v>
      </c>
      <c r="ME43">
        <v>1489</v>
      </c>
      <c r="MF43">
        <v>1468</v>
      </c>
      <c r="MG43">
        <v>1458</v>
      </c>
      <c r="MH43">
        <v>1464</v>
      </c>
      <c r="MI43">
        <v>1489</v>
      </c>
      <c r="MJ43">
        <v>1516</v>
      </c>
      <c r="MK43">
        <v>1542</v>
      </c>
      <c r="ML43">
        <v>1522</v>
      </c>
      <c r="MM43">
        <v>1517</v>
      </c>
      <c r="MN43">
        <v>1530</v>
      </c>
      <c r="MO43">
        <v>1554</v>
      </c>
      <c r="MP43">
        <v>1589</v>
      </c>
      <c r="MQ43">
        <v>1594</v>
      </c>
      <c r="MR43">
        <v>1578</v>
      </c>
      <c r="MS43">
        <v>1604</v>
      </c>
      <c r="MT43">
        <v>1614</v>
      </c>
      <c r="MU43">
        <v>1621</v>
      </c>
      <c r="MV43">
        <v>1633</v>
      </c>
      <c r="MW43">
        <v>1627</v>
      </c>
      <c r="MX43">
        <v>1650</v>
      </c>
      <c r="MY43">
        <v>1667</v>
      </c>
      <c r="MZ43">
        <v>1676</v>
      </c>
      <c r="NA43">
        <v>1677</v>
      </c>
      <c r="NB43">
        <v>1676</v>
      </c>
      <c r="NC43">
        <v>0</v>
      </c>
      <c r="ND43">
        <v>0</v>
      </c>
      <c r="NE43">
        <v>0</v>
      </c>
      <c r="NF43">
        <v>37</v>
      </c>
      <c r="NG43">
        <v>74</v>
      </c>
      <c r="NH43">
        <v>121</v>
      </c>
      <c r="NI43">
        <v>166</v>
      </c>
      <c r="NJ43">
        <v>206</v>
      </c>
      <c r="NK43">
        <v>238</v>
      </c>
      <c r="NL43">
        <v>273</v>
      </c>
      <c r="NM43">
        <v>314</v>
      </c>
      <c r="NN43">
        <v>357</v>
      </c>
      <c r="NO43">
        <v>417</v>
      </c>
      <c r="NP43">
        <v>468</v>
      </c>
      <c r="NQ43">
        <v>509</v>
      </c>
      <c r="NR43">
        <v>549</v>
      </c>
      <c r="NS43">
        <v>592</v>
      </c>
      <c r="NT43">
        <v>654</v>
      </c>
      <c r="NU43">
        <v>702</v>
      </c>
      <c r="NV43">
        <v>758</v>
      </c>
      <c r="NW43">
        <v>801</v>
      </c>
      <c r="NX43">
        <v>858</v>
      </c>
      <c r="NY43">
        <v>918</v>
      </c>
      <c r="NZ43">
        <v>966</v>
      </c>
      <c r="OA43">
        <v>1012</v>
      </c>
      <c r="OB43">
        <v>1085</v>
      </c>
      <c r="OC43">
        <v>1145</v>
      </c>
      <c r="OD43">
        <v>1216</v>
      </c>
      <c r="OE43">
        <v>0</v>
      </c>
      <c r="OF43">
        <v>0</v>
      </c>
      <c r="OG43">
        <v>2142</v>
      </c>
      <c r="OH43">
        <v>2225</v>
      </c>
      <c r="OI43">
        <v>2286</v>
      </c>
      <c r="OJ43">
        <v>2353</v>
      </c>
      <c r="OK43">
        <v>2453</v>
      </c>
      <c r="OL43">
        <v>2567</v>
      </c>
      <c r="OM43">
        <v>2671</v>
      </c>
      <c r="ON43">
        <v>2788</v>
      </c>
      <c r="OO43">
        <v>2873</v>
      </c>
      <c r="OP43">
        <v>2960</v>
      </c>
      <c r="OQ43">
        <v>3035</v>
      </c>
      <c r="OR43">
        <v>3127</v>
      </c>
      <c r="OS43">
        <v>3223</v>
      </c>
      <c r="OT43">
        <v>3288</v>
      </c>
      <c r="OU43">
        <v>3386</v>
      </c>
      <c r="OV43">
        <v>3448</v>
      </c>
      <c r="OW43">
        <v>3547</v>
      </c>
      <c r="OX43">
        <v>3633</v>
      </c>
      <c r="OY43">
        <v>3684</v>
      </c>
      <c r="OZ43">
        <v>3758</v>
      </c>
      <c r="PA43">
        <v>3839</v>
      </c>
      <c r="PB43">
        <v>3902</v>
      </c>
      <c r="PC43">
        <v>3933</v>
      </c>
      <c r="PD43">
        <v>3960</v>
      </c>
      <c r="PE43">
        <v>4001</v>
      </c>
      <c r="PF43">
        <v>4034</v>
      </c>
      <c r="PG43">
        <v>0</v>
      </c>
      <c r="PH43">
        <v>0</v>
      </c>
      <c r="PI43">
        <v>0</v>
      </c>
      <c r="PJ43">
        <v>50</v>
      </c>
      <c r="PK43">
        <v>111</v>
      </c>
      <c r="PL43">
        <v>171</v>
      </c>
      <c r="PM43">
        <v>239</v>
      </c>
      <c r="PN43">
        <v>304</v>
      </c>
      <c r="PO43">
        <v>359</v>
      </c>
      <c r="PP43">
        <v>421</v>
      </c>
      <c r="PQ43">
        <v>495</v>
      </c>
      <c r="PR43">
        <v>557</v>
      </c>
      <c r="PS43">
        <v>626</v>
      </c>
      <c r="PT43">
        <v>699</v>
      </c>
      <c r="PU43">
        <v>771</v>
      </c>
      <c r="PV43">
        <v>854</v>
      </c>
      <c r="PW43">
        <v>937</v>
      </c>
      <c r="PX43">
        <v>1014</v>
      </c>
      <c r="PY43">
        <v>1107</v>
      </c>
      <c r="PZ43">
        <v>1188</v>
      </c>
      <c r="QA43">
        <v>1297</v>
      </c>
      <c r="QB43">
        <v>1389</v>
      </c>
      <c r="QC43">
        <v>1484</v>
      </c>
      <c r="QD43">
        <v>1587</v>
      </c>
      <c r="QE43">
        <v>1714</v>
      </c>
      <c r="QF43">
        <v>1826</v>
      </c>
      <c r="QG43">
        <v>1941</v>
      </c>
      <c r="QH43">
        <v>2048</v>
      </c>
      <c r="QI43">
        <v>0</v>
      </c>
      <c r="QJ43">
        <v>0</v>
      </c>
      <c r="QK43">
        <v>7560</v>
      </c>
      <c r="QL43">
        <v>7903</v>
      </c>
      <c r="QM43">
        <v>8217</v>
      </c>
      <c r="QN43">
        <v>8429</v>
      </c>
      <c r="QO43">
        <v>8568</v>
      </c>
      <c r="QP43">
        <v>8636</v>
      </c>
      <c r="QQ43">
        <v>8752</v>
      </c>
      <c r="QR43">
        <v>8807</v>
      </c>
      <c r="QS43">
        <v>8842</v>
      </c>
      <c r="QT43">
        <v>8896</v>
      </c>
      <c r="QU43">
        <v>8926</v>
      </c>
      <c r="QV43">
        <v>8916</v>
      </c>
      <c r="QW43">
        <v>8923</v>
      </c>
      <c r="QX43">
        <v>8943</v>
      </c>
      <c r="QY43">
        <v>8959</v>
      </c>
      <c r="QZ43">
        <v>8986</v>
      </c>
      <c r="RA43">
        <v>9014</v>
      </c>
      <c r="RB43">
        <v>9027</v>
      </c>
      <c r="RC43">
        <v>9014</v>
      </c>
      <c r="RD43">
        <v>9098</v>
      </c>
      <c r="RE43">
        <v>9105</v>
      </c>
      <c r="RF43">
        <v>9080</v>
      </c>
      <c r="RG43">
        <v>9104</v>
      </c>
      <c r="RH43">
        <v>9138</v>
      </c>
      <c r="RI43">
        <v>9135</v>
      </c>
      <c r="RJ43">
        <v>9129</v>
      </c>
      <c r="RK43">
        <v>0</v>
      </c>
      <c r="RL43">
        <v>0</v>
      </c>
      <c r="RM43">
        <v>8390</v>
      </c>
      <c r="RN43">
        <v>8426</v>
      </c>
      <c r="RO43">
        <v>8448</v>
      </c>
      <c r="RP43">
        <v>8550</v>
      </c>
      <c r="RQ43">
        <v>8646</v>
      </c>
      <c r="RR43">
        <v>8759</v>
      </c>
      <c r="RS43">
        <v>8847</v>
      </c>
      <c r="RT43">
        <v>8963</v>
      </c>
      <c r="RU43">
        <v>9053</v>
      </c>
      <c r="RV43">
        <v>9087</v>
      </c>
      <c r="RW43">
        <v>9113</v>
      </c>
      <c r="RX43">
        <v>9194</v>
      </c>
      <c r="RY43">
        <v>9262</v>
      </c>
      <c r="RZ43">
        <v>9354</v>
      </c>
      <c r="SA43">
        <v>9456</v>
      </c>
      <c r="SB43">
        <v>9494</v>
      </c>
      <c r="SC43">
        <v>9515</v>
      </c>
      <c r="SD43">
        <v>9572</v>
      </c>
      <c r="SE43">
        <v>9612</v>
      </c>
      <c r="SF43">
        <v>9671</v>
      </c>
      <c r="SG43">
        <v>9687</v>
      </c>
      <c r="SH43">
        <v>9706</v>
      </c>
      <c r="SI43">
        <v>9692</v>
      </c>
      <c r="SJ43">
        <v>9738</v>
      </c>
      <c r="SK43">
        <v>9768</v>
      </c>
      <c r="SL43">
        <v>9832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583996.64370000002</v>
      </c>
      <c r="SU43">
        <v>576399.2561</v>
      </c>
      <c r="SV43">
        <v>564437.37939999998</v>
      </c>
      <c r="SW43">
        <v>552870.76569999999</v>
      </c>
      <c r="SX43">
        <v>538951.44240000006</v>
      </c>
      <c r="SY43">
        <v>525315.04130000004</v>
      </c>
      <c r="SZ43">
        <v>515217.66700000002</v>
      </c>
      <c r="TA43">
        <v>503986.08809999999</v>
      </c>
      <c r="TB43">
        <v>491947.70520000003</v>
      </c>
      <c r="TC43">
        <v>478927.24670000002</v>
      </c>
      <c r="TD43">
        <v>464571.50459999999</v>
      </c>
      <c r="TE43">
        <v>452667.88789999997</v>
      </c>
      <c r="TF43">
        <v>441733.95490000001</v>
      </c>
      <c r="TG43">
        <v>427938.1225</v>
      </c>
      <c r="TH43">
        <v>416512.02590000001</v>
      </c>
      <c r="TI43">
        <v>405519.95480000001</v>
      </c>
      <c r="TJ43">
        <v>394346.86459999997</v>
      </c>
      <c r="TK43">
        <v>380878.3677</v>
      </c>
      <c r="TL43">
        <v>371589.4339</v>
      </c>
      <c r="TM43">
        <v>360961.11290000001</v>
      </c>
      <c r="TN43">
        <v>349842.87569999998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449411.42190000002</v>
      </c>
      <c r="TW43">
        <v>488330.0098</v>
      </c>
      <c r="TX43">
        <v>526194.77309999999</v>
      </c>
      <c r="TY43">
        <v>559117.42339999997</v>
      </c>
      <c r="TZ43">
        <v>586669.86510000005</v>
      </c>
      <c r="UA43">
        <v>606306.10860000004</v>
      </c>
      <c r="UB43">
        <v>625009.1594</v>
      </c>
      <c r="UC43">
        <v>642108.36069999996</v>
      </c>
      <c r="UD43">
        <v>653229.96250000002</v>
      </c>
      <c r="UE43">
        <v>658837.31839999999</v>
      </c>
      <c r="UF43">
        <v>673633.76489999995</v>
      </c>
      <c r="UG43">
        <v>677436.4523</v>
      </c>
      <c r="UH43">
        <v>684203.34199999995</v>
      </c>
      <c r="UI43">
        <v>681361.93409999995</v>
      </c>
      <c r="UJ43">
        <v>682579.09459999995</v>
      </c>
      <c r="UK43">
        <v>682423.46369999996</v>
      </c>
      <c r="UL43">
        <v>674142.94319999998</v>
      </c>
      <c r="UM43">
        <v>672077.2439</v>
      </c>
      <c r="UN43">
        <v>660617.05330000003</v>
      </c>
      <c r="UO43">
        <v>653113.16570000001</v>
      </c>
      <c r="UP43">
        <v>646110.38439999998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547138.60120000003</v>
      </c>
      <c r="UY43">
        <v>593121.83829999994</v>
      </c>
      <c r="UZ43">
        <v>648618.24840000004</v>
      </c>
      <c r="VA43">
        <v>681947.67290000001</v>
      </c>
      <c r="VB43">
        <v>700855.86959999998</v>
      </c>
      <c r="VC43">
        <v>747039.10080000001</v>
      </c>
      <c r="VD43">
        <v>803993.31240000005</v>
      </c>
      <c r="VE43">
        <v>873371.78339999996</v>
      </c>
      <c r="VF43">
        <v>890330.45889999997</v>
      </c>
      <c r="VG43">
        <v>884979.42050000001</v>
      </c>
      <c r="VH43">
        <v>896668.58200000005</v>
      </c>
      <c r="VI43">
        <v>977249.20499999996</v>
      </c>
      <c r="VJ43">
        <v>979391.62419999996</v>
      </c>
      <c r="VK43">
        <v>989723.14520000003</v>
      </c>
      <c r="VL43">
        <v>989745.33680000005</v>
      </c>
      <c r="VM43">
        <v>973844.94810000004</v>
      </c>
      <c r="VN43">
        <v>1010000</v>
      </c>
      <c r="VO43">
        <v>1020000</v>
      </c>
      <c r="VP43">
        <v>1040000</v>
      </c>
      <c r="VQ43">
        <v>1040000</v>
      </c>
      <c r="VR43">
        <v>1040000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236570.84719999999</v>
      </c>
      <c r="WA43">
        <v>172260.32560000001</v>
      </c>
      <c r="WB43">
        <v>195116.8737</v>
      </c>
      <c r="WC43">
        <v>162371.87820000001</v>
      </c>
      <c r="WD43">
        <v>157642.60019999999</v>
      </c>
      <c r="WE43">
        <v>280593.625</v>
      </c>
      <c r="WF43">
        <v>148593.27009999999</v>
      </c>
      <c r="WG43">
        <v>168309.52919999999</v>
      </c>
      <c r="WH43">
        <v>210095.1128</v>
      </c>
      <c r="WI43">
        <v>226639.81959999999</v>
      </c>
      <c r="WJ43">
        <v>264046.39179999998</v>
      </c>
      <c r="WK43">
        <v>320444.65019999997</v>
      </c>
      <c r="WL43">
        <v>414815.08120000002</v>
      </c>
      <c r="WM43">
        <v>201366.5442</v>
      </c>
      <c r="WN43">
        <v>175951.3493</v>
      </c>
      <c r="WO43">
        <v>303691.64939999999</v>
      </c>
      <c r="WP43">
        <v>294846.26150000002</v>
      </c>
      <c r="WQ43">
        <v>286258.50630000001</v>
      </c>
      <c r="WR43">
        <v>416881.3199</v>
      </c>
      <c r="WS43">
        <v>404739.14549999998</v>
      </c>
      <c r="WT43">
        <v>425696.5123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26800000</v>
      </c>
      <c r="ZG43">
        <v>26500000</v>
      </c>
      <c r="ZH43">
        <v>26100000</v>
      </c>
      <c r="ZI43">
        <v>25800000</v>
      </c>
      <c r="ZJ43">
        <v>24700000</v>
      </c>
      <c r="ZK43">
        <v>23900000</v>
      </c>
      <c r="ZL43">
        <v>23400000</v>
      </c>
      <c r="ZM43">
        <v>23100000</v>
      </c>
      <c r="ZN43">
        <v>23000000</v>
      </c>
      <c r="ZO43">
        <v>22400000</v>
      </c>
      <c r="ZP43">
        <v>21500000</v>
      </c>
      <c r="ZQ43">
        <v>21200000</v>
      </c>
      <c r="ZR43">
        <v>20700000</v>
      </c>
      <c r="ZS43">
        <v>20200000</v>
      </c>
      <c r="ZT43">
        <v>19800000</v>
      </c>
      <c r="ZU43">
        <v>19100000</v>
      </c>
      <c r="ZV43">
        <v>18800000</v>
      </c>
      <c r="ZW43">
        <v>18500000</v>
      </c>
      <c r="ZX43">
        <v>18000000</v>
      </c>
      <c r="ZY43">
        <v>17500000</v>
      </c>
      <c r="ZZ43">
        <v>17000000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26600000</v>
      </c>
      <c r="ABK43">
        <v>26800000</v>
      </c>
      <c r="ABL43">
        <v>27200000</v>
      </c>
      <c r="ABM43">
        <v>27200000</v>
      </c>
      <c r="ABN43">
        <v>27200000</v>
      </c>
      <c r="ABO43">
        <v>27100000</v>
      </c>
      <c r="ABP43">
        <v>27100000</v>
      </c>
      <c r="ABQ43">
        <v>27100000</v>
      </c>
      <c r="ABR43">
        <v>26900000</v>
      </c>
      <c r="ABS43">
        <v>26900000</v>
      </c>
      <c r="ABT43">
        <v>26500000</v>
      </c>
      <c r="ABU43">
        <v>26500000</v>
      </c>
      <c r="ABV43">
        <v>26400000</v>
      </c>
      <c r="ABW43">
        <v>26000000</v>
      </c>
      <c r="ABX43">
        <v>25700000</v>
      </c>
      <c r="ABY43">
        <v>25500000</v>
      </c>
      <c r="ABZ43">
        <v>25200000</v>
      </c>
      <c r="ACA43">
        <v>24600000</v>
      </c>
      <c r="ACB43">
        <v>24100000</v>
      </c>
      <c r="ACC43">
        <v>23600000</v>
      </c>
      <c r="ACD43">
        <v>23100000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3040000</v>
      </c>
      <c r="ADO43">
        <v>2990000</v>
      </c>
      <c r="ADP43">
        <v>2920000</v>
      </c>
      <c r="ADQ43">
        <v>2850000</v>
      </c>
      <c r="ADR43">
        <v>2780000</v>
      </c>
      <c r="ADS43">
        <v>2710000</v>
      </c>
      <c r="ADT43">
        <v>2630000</v>
      </c>
      <c r="ADU43">
        <v>2560000</v>
      </c>
      <c r="ADV43">
        <v>2490000</v>
      </c>
      <c r="ADW43">
        <v>2420000</v>
      </c>
      <c r="ADX43">
        <v>2360000</v>
      </c>
      <c r="ADY43">
        <v>2290000</v>
      </c>
      <c r="ADZ43">
        <v>2230000</v>
      </c>
      <c r="AEA43">
        <v>2160000</v>
      </c>
      <c r="AEB43">
        <v>2120000</v>
      </c>
      <c r="AEC43">
        <v>2060000</v>
      </c>
      <c r="AED43">
        <v>1990000</v>
      </c>
      <c r="AEE43">
        <v>1940000</v>
      </c>
      <c r="AEF43">
        <v>1890000</v>
      </c>
      <c r="AEG43">
        <v>1840000</v>
      </c>
      <c r="AEH43">
        <v>1780000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5670000</v>
      </c>
      <c r="AEQ43">
        <v>5560000</v>
      </c>
      <c r="AER43">
        <v>5470000</v>
      </c>
      <c r="AES43">
        <v>5360000</v>
      </c>
      <c r="AET43">
        <v>5230000</v>
      </c>
      <c r="AEU43">
        <v>5090000</v>
      </c>
      <c r="AEV43">
        <v>4980000</v>
      </c>
      <c r="AEW43">
        <v>4880000</v>
      </c>
      <c r="AEX43">
        <v>4780000</v>
      </c>
      <c r="AEY43">
        <v>4690000</v>
      </c>
      <c r="AEZ43">
        <v>4570000</v>
      </c>
      <c r="AFA43">
        <v>4450000</v>
      </c>
      <c r="AFB43">
        <v>4350000</v>
      </c>
      <c r="AFC43">
        <v>4240000</v>
      </c>
      <c r="AFD43">
        <v>4140000</v>
      </c>
      <c r="AFE43">
        <v>4030000</v>
      </c>
      <c r="AFF43">
        <v>3920000</v>
      </c>
      <c r="AFG43">
        <v>3800000</v>
      </c>
      <c r="AFH43">
        <v>3700000</v>
      </c>
      <c r="AFI43">
        <v>3610000</v>
      </c>
      <c r="AFJ43">
        <v>3520000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227.09388050000001</v>
      </c>
      <c r="AGU43">
        <v>246.75998759999999</v>
      </c>
      <c r="AGV43">
        <v>265.89358229999999</v>
      </c>
      <c r="AGW43">
        <v>282.52985819999998</v>
      </c>
      <c r="AGX43">
        <v>296.45249260000003</v>
      </c>
      <c r="AGY43">
        <v>306.37496119999997</v>
      </c>
      <c r="AGZ43">
        <v>315.8258745</v>
      </c>
      <c r="AHA43">
        <v>324.46634019999999</v>
      </c>
      <c r="AHB43">
        <v>330.08624120000002</v>
      </c>
      <c r="AHC43">
        <v>332.91971669999998</v>
      </c>
      <c r="AHD43">
        <v>340.39656810000002</v>
      </c>
      <c r="AHE43">
        <v>342.31811929999998</v>
      </c>
      <c r="AHF43">
        <v>345.73752339999999</v>
      </c>
      <c r="AHG43">
        <v>344.30172019999998</v>
      </c>
      <c r="AHH43">
        <v>344.91676840000002</v>
      </c>
      <c r="AHI43">
        <v>344.83812590000002</v>
      </c>
      <c r="AHJ43">
        <v>340.65386310000002</v>
      </c>
      <c r="AHK43">
        <v>339.61003629999999</v>
      </c>
      <c r="AHL43">
        <v>333.81904159999999</v>
      </c>
      <c r="AHM43">
        <v>330.02722219999998</v>
      </c>
      <c r="AHN43">
        <v>326.48861879999998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37.38950226</v>
      </c>
      <c r="AHW43">
        <v>40.531832819999998</v>
      </c>
      <c r="AHX43">
        <v>44.324259730000001</v>
      </c>
      <c r="AHY43">
        <v>46.601873830000002</v>
      </c>
      <c r="AHZ43">
        <v>47.893992609999998</v>
      </c>
      <c r="AIA43">
        <v>51.049990059999999</v>
      </c>
      <c r="AIB43">
        <v>54.942037919999997</v>
      </c>
      <c r="AIC43">
        <v>59.683115399999998</v>
      </c>
      <c r="AID43">
        <v>60.84201084</v>
      </c>
      <c r="AIE43">
        <v>60.476339950000003</v>
      </c>
      <c r="AIF43">
        <v>61.275135589999998</v>
      </c>
      <c r="AIG43">
        <v>66.781728209999997</v>
      </c>
      <c r="AIH43">
        <v>66.928133509999995</v>
      </c>
      <c r="AII43">
        <v>67.634152839999999</v>
      </c>
      <c r="AIJ43">
        <v>67.635669329999999</v>
      </c>
      <c r="AIK43">
        <v>66.549093429999999</v>
      </c>
      <c r="AIL43">
        <v>68.756151599999995</v>
      </c>
      <c r="AIM43">
        <v>69.806721949999996</v>
      </c>
      <c r="AIN43">
        <v>71.007242880000007</v>
      </c>
      <c r="AIO43">
        <v>70.901283399999997</v>
      </c>
      <c r="AIP43">
        <v>71.376278569999997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2.4376979200000002</v>
      </c>
      <c r="AIY43">
        <v>1.775022758</v>
      </c>
      <c r="AIZ43">
        <v>2.010543577</v>
      </c>
      <c r="AJA43">
        <v>1.67312919</v>
      </c>
      <c r="AJB43">
        <v>1.6243972719999999</v>
      </c>
      <c r="AJC43">
        <v>2.8913220050000001</v>
      </c>
      <c r="AJD43">
        <v>1.531150223</v>
      </c>
      <c r="AJE43">
        <v>1.7343125500000001</v>
      </c>
      <c r="AJF43">
        <v>2.1648839049999999</v>
      </c>
      <c r="AJG43">
        <v>2.3353655930000001</v>
      </c>
      <c r="AJH43">
        <v>2.7208142830000002</v>
      </c>
      <c r="AJI43">
        <v>3.3019590820000002</v>
      </c>
      <c r="AJJ43">
        <v>4.2743806879999999</v>
      </c>
      <c r="AJK43">
        <v>2.0749420820000002</v>
      </c>
      <c r="AJL43">
        <v>1.813056188</v>
      </c>
      <c r="AJM43">
        <v>3.129331069</v>
      </c>
      <c r="AJN43">
        <v>3.0381855039999999</v>
      </c>
      <c r="AJO43">
        <v>2.9496946639999999</v>
      </c>
      <c r="AJP43">
        <v>4.2956718399999998</v>
      </c>
      <c r="AJQ43">
        <v>4.1705551850000004</v>
      </c>
      <c r="AJR43">
        <v>4.3865062620000002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175.4973124</v>
      </c>
      <c r="AKA43">
        <v>167.81722790000001</v>
      </c>
      <c r="AKB43">
        <v>172.62556570000001</v>
      </c>
      <c r="AKC43">
        <v>192.77402609999999</v>
      </c>
      <c r="AKD43">
        <v>313.49395559999999</v>
      </c>
      <c r="AKE43">
        <v>231.40446220000001</v>
      </c>
      <c r="AKF43">
        <v>349.12945730000001</v>
      </c>
      <c r="AKG43">
        <v>257.38421410000001</v>
      </c>
      <c r="AKH43">
        <v>340.5336977</v>
      </c>
      <c r="AKI43">
        <v>346.93023670000002</v>
      </c>
      <c r="AKJ43">
        <v>346.8389474</v>
      </c>
      <c r="AKK43">
        <v>326.4871435</v>
      </c>
      <c r="AKL43">
        <v>250.26296239999999</v>
      </c>
      <c r="AKM43">
        <v>513.47529380000003</v>
      </c>
      <c r="AKN43">
        <v>391.09240790000001</v>
      </c>
      <c r="AKO43">
        <v>308.4587788</v>
      </c>
      <c r="AKP43">
        <v>345.12577090000002</v>
      </c>
      <c r="AKQ43">
        <v>286.86557520000002</v>
      </c>
      <c r="AKR43">
        <v>318.71860959999998</v>
      </c>
      <c r="AKS43">
        <v>330.37202029999997</v>
      </c>
      <c r="AKT43">
        <v>348.89620259999998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96.067761649999994</v>
      </c>
      <c r="AME43">
        <v>94.862391299999999</v>
      </c>
      <c r="AMF43">
        <v>93.769445329999996</v>
      </c>
      <c r="AMG43">
        <v>92.599639249999996</v>
      </c>
      <c r="AMH43">
        <v>88.736510989999999</v>
      </c>
      <c r="AMI43">
        <v>85.868930230000004</v>
      </c>
      <c r="AMJ43">
        <v>84.082318349999994</v>
      </c>
      <c r="AMK43">
        <v>82.913841439999999</v>
      </c>
      <c r="AML43">
        <v>82.311912910000004</v>
      </c>
      <c r="AMM43">
        <v>80.1659401</v>
      </c>
      <c r="AMN43">
        <v>77.04977006</v>
      </c>
      <c r="AMO43">
        <v>76.038140429999999</v>
      </c>
      <c r="AMP43">
        <v>74.283683179999997</v>
      </c>
      <c r="AMQ43">
        <v>72.432869210000007</v>
      </c>
      <c r="AMR43">
        <v>70.843765039999994</v>
      </c>
      <c r="AMS43">
        <v>68.527640309999995</v>
      </c>
      <c r="AMT43">
        <v>67.472211349999995</v>
      </c>
      <c r="AMU43">
        <v>66.181921939999995</v>
      </c>
      <c r="AMV43">
        <v>64.601196939999994</v>
      </c>
      <c r="AMW43">
        <v>62.757030880000002</v>
      </c>
      <c r="AMX43">
        <v>60.892823960000001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311.14424059999999</v>
      </c>
      <c r="ANG43">
        <v>224.59371010000001</v>
      </c>
      <c r="ANH43">
        <v>220.45529020000001</v>
      </c>
      <c r="ANI43">
        <v>201.48052509999999</v>
      </c>
      <c r="ANJ43">
        <v>261.66176419999999</v>
      </c>
      <c r="ANK43">
        <v>341.96164019999998</v>
      </c>
      <c r="ANL43">
        <v>319.33811480000003</v>
      </c>
      <c r="ANM43">
        <v>218.97147459999999</v>
      </c>
      <c r="ANN43">
        <v>203.06771509999999</v>
      </c>
      <c r="ANO43">
        <v>250.92975960000001</v>
      </c>
      <c r="ANP43">
        <v>245.7532439</v>
      </c>
      <c r="ANQ43">
        <v>203.6802433</v>
      </c>
      <c r="ANR43">
        <v>210.04324149999999</v>
      </c>
      <c r="ANS43">
        <v>192.56097800000001</v>
      </c>
      <c r="ANT43">
        <v>237.81979580000001</v>
      </c>
      <c r="ANU43">
        <v>193.82223060000001</v>
      </c>
      <c r="ANV43">
        <v>197.64835070000001</v>
      </c>
      <c r="ANW43">
        <v>143.00312980000001</v>
      </c>
      <c r="ANX43">
        <v>248.7447664</v>
      </c>
      <c r="ANY43">
        <v>171.09170520000001</v>
      </c>
      <c r="ANZ43">
        <v>200.6148666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64.733638299999996</v>
      </c>
      <c r="AOI43">
        <v>65.394437960000005</v>
      </c>
      <c r="AOJ43">
        <v>66.270838900000001</v>
      </c>
      <c r="AOK43">
        <v>66.302224570000007</v>
      </c>
      <c r="AOL43">
        <v>66.320373050000001</v>
      </c>
      <c r="AOM43">
        <v>66.020182430000006</v>
      </c>
      <c r="AON43">
        <v>66.040245830000003</v>
      </c>
      <c r="AOO43">
        <v>66.085150100000007</v>
      </c>
      <c r="AOP43">
        <v>65.454296499999998</v>
      </c>
      <c r="AOQ43">
        <v>65.441927079999999</v>
      </c>
      <c r="AOR43">
        <v>64.699236889999995</v>
      </c>
      <c r="AOS43">
        <v>64.618350090000007</v>
      </c>
      <c r="AOT43">
        <v>64.257355700000005</v>
      </c>
      <c r="AOU43">
        <v>63.261552909999999</v>
      </c>
      <c r="AOV43">
        <v>62.652698059999999</v>
      </c>
      <c r="AOW43">
        <v>62.138947039999998</v>
      </c>
      <c r="AOX43">
        <v>61.319106499999997</v>
      </c>
      <c r="AOY43">
        <v>60.006082480000003</v>
      </c>
      <c r="AOZ43">
        <v>58.658275289999999</v>
      </c>
      <c r="APA43">
        <v>57.539413420000002</v>
      </c>
      <c r="APB43">
        <v>56.324266919999999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781.96403039999996</v>
      </c>
      <c r="APK43">
        <v>540.89891899999998</v>
      </c>
      <c r="APL43">
        <v>554.3325466</v>
      </c>
      <c r="APM43">
        <v>640.27930230000004</v>
      </c>
      <c r="APN43">
        <v>554.14012079999998</v>
      </c>
      <c r="APO43">
        <v>611.20340209999995</v>
      </c>
      <c r="APP43">
        <v>678.38219240000001</v>
      </c>
      <c r="APQ43">
        <v>584.1959468</v>
      </c>
      <c r="APR43">
        <v>649.91776979999997</v>
      </c>
      <c r="APS43">
        <v>624.86632010000005</v>
      </c>
      <c r="APT43">
        <v>546.6504549</v>
      </c>
      <c r="APU43">
        <v>665.73759329999996</v>
      </c>
      <c r="APV43">
        <v>532.24500390000003</v>
      </c>
      <c r="APW43">
        <v>725.44795320000003</v>
      </c>
      <c r="APX43">
        <v>562.33271669999999</v>
      </c>
      <c r="APY43">
        <v>587.41699879999999</v>
      </c>
      <c r="APZ43">
        <v>632.70852449999995</v>
      </c>
      <c r="AQA43">
        <v>735.10848329999999</v>
      </c>
      <c r="AQB43">
        <v>605.82723050000004</v>
      </c>
      <c r="AQC43">
        <v>566.85860309999998</v>
      </c>
      <c r="AQD43">
        <v>528.49367830000006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114.3609598</v>
      </c>
      <c r="ARO43">
        <v>112.1455558</v>
      </c>
      <c r="ARP43">
        <v>110.3067813</v>
      </c>
      <c r="ARQ43">
        <v>108.16932300000001</v>
      </c>
      <c r="ARR43">
        <v>105.413175</v>
      </c>
      <c r="ARS43">
        <v>102.635715</v>
      </c>
      <c r="ART43">
        <v>100.5320217</v>
      </c>
      <c r="ARU43">
        <v>98.325795549999995</v>
      </c>
      <c r="ARV43">
        <v>96.410166559999993</v>
      </c>
      <c r="ARW43">
        <v>94.622780660000004</v>
      </c>
      <c r="ARX43">
        <v>92.235954320000005</v>
      </c>
      <c r="ARY43">
        <v>89.74754677</v>
      </c>
      <c r="ARZ43">
        <v>87.655517630000006</v>
      </c>
      <c r="ASA43">
        <v>85.458075070000007</v>
      </c>
      <c r="ASB43">
        <v>83.478281999999993</v>
      </c>
      <c r="ASC43">
        <v>81.180962179999995</v>
      </c>
      <c r="ASD43">
        <v>78.97105809</v>
      </c>
      <c r="ASE43">
        <v>76.560339510000006</v>
      </c>
      <c r="ASF43">
        <v>74.683212479999995</v>
      </c>
      <c r="ASG43">
        <v>72.731349660000006</v>
      </c>
      <c r="ASH43">
        <v>71.07561742</v>
      </c>
    </row>
    <row r="44" spans="3:1178" x14ac:dyDescent="0.25">
      <c r="C44">
        <v>0</v>
      </c>
      <c r="D44">
        <v>0</v>
      </c>
      <c r="E44">
        <v>0</v>
      </c>
      <c r="F44">
        <v>186</v>
      </c>
      <c r="G44">
        <v>212</v>
      </c>
      <c r="H44">
        <v>215</v>
      </c>
      <c r="I44">
        <v>223</v>
      </c>
      <c r="J44">
        <v>195</v>
      </c>
      <c r="K44">
        <v>220</v>
      </c>
      <c r="L44">
        <v>243</v>
      </c>
      <c r="M44">
        <v>259</v>
      </c>
      <c r="N44">
        <v>213</v>
      </c>
      <c r="O44">
        <v>217</v>
      </c>
      <c r="P44">
        <v>232</v>
      </c>
      <c r="Q44">
        <v>218</v>
      </c>
      <c r="R44">
        <v>237</v>
      </c>
      <c r="S44">
        <v>233</v>
      </c>
      <c r="T44">
        <v>239</v>
      </c>
      <c r="U44">
        <v>235</v>
      </c>
      <c r="V44">
        <v>246</v>
      </c>
      <c r="W44">
        <v>277</v>
      </c>
      <c r="X44">
        <v>271</v>
      </c>
      <c r="Y44">
        <v>268</v>
      </c>
      <c r="Z44">
        <v>266</v>
      </c>
      <c r="AA44">
        <v>277</v>
      </c>
      <c r="AB44">
        <v>254</v>
      </c>
      <c r="AC44">
        <v>229</v>
      </c>
      <c r="AD44">
        <v>272</v>
      </c>
      <c r="AE44">
        <v>0</v>
      </c>
      <c r="AF44">
        <v>0</v>
      </c>
      <c r="AG44">
        <v>0</v>
      </c>
      <c r="AH44">
        <v>81</v>
      </c>
      <c r="AI44">
        <v>63</v>
      </c>
      <c r="AJ44">
        <v>68</v>
      </c>
      <c r="AK44">
        <v>74</v>
      </c>
      <c r="AL44">
        <v>61</v>
      </c>
      <c r="AM44">
        <v>79</v>
      </c>
      <c r="AN44">
        <v>92</v>
      </c>
      <c r="AO44">
        <v>88</v>
      </c>
      <c r="AP44">
        <v>89</v>
      </c>
      <c r="AQ44">
        <v>79</v>
      </c>
      <c r="AR44">
        <v>105</v>
      </c>
      <c r="AS44">
        <v>91</v>
      </c>
      <c r="AT44">
        <v>104</v>
      </c>
      <c r="AU44">
        <v>95</v>
      </c>
      <c r="AV44">
        <v>131</v>
      </c>
      <c r="AW44">
        <v>97</v>
      </c>
      <c r="AX44">
        <v>112</v>
      </c>
      <c r="AY44">
        <v>117</v>
      </c>
      <c r="AZ44">
        <v>133</v>
      </c>
      <c r="BA44">
        <v>139</v>
      </c>
      <c r="BB44">
        <v>152</v>
      </c>
      <c r="BC44">
        <v>152</v>
      </c>
      <c r="BD44">
        <v>150</v>
      </c>
      <c r="BE44">
        <v>173</v>
      </c>
      <c r="BF44">
        <v>154</v>
      </c>
      <c r="BG44">
        <v>0</v>
      </c>
      <c r="BH44">
        <v>0</v>
      </c>
      <c r="BI44">
        <v>0</v>
      </c>
      <c r="BJ44">
        <v>166</v>
      </c>
      <c r="BK44">
        <v>142</v>
      </c>
      <c r="BL44">
        <v>141</v>
      </c>
      <c r="BM44">
        <v>161</v>
      </c>
      <c r="BN44">
        <v>185</v>
      </c>
      <c r="BO44">
        <v>153</v>
      </c>
      <c r="BP44">
        <v>162</v>
      </c>
      <c r="BQ44">
        <v>169</v>
      </c>
      <c r="BR44">
        <v>188</v>
      </c>
      <c r="BS44">
        <v>180</v>
      </c>
      <c r="BT44">
        <v>212</v>
      </c>
      <c r="BU44">
        <v>191</v>
      </c>
      <c r="BV44">
        <v>197</v>
      </c>
      <c r="BW44">
        <v>210</v>
      </c>
      <c r="BX44">
        <v>219</v>
      </c>
      <c r="BY44">
        <v>224</v>
      </c>
      <c r="BZ44">
        <v>210</v>
      </c>
      <c r="CA44">
        <v>219</v>
      </c>
      <c r="CB44">
        <v>242</v>
      </c>
      <c r="CC44">
        <v>244</v>
      </c>
      <c r="CD44">
        <v>231</v>
      </c>
      <c r="CE44">
        <v>239</v>
      </c>
      <c r="CF44">
        <v>202</v>
      </c>
      <c r="CG44">
        <v>254</v>
      </c>
      <c r="CH44">
        <v>295</v>
      </c>
      <c r="CI44">
        <v>0</v>
      </c>
      <c r="CJ44">
        <v>0</v>
      </c>
      <c r="CK44">
        <v>0</v>
      </c>
      <c r="CL44">
        <v>31</v>
      </c>
      <c r="CM44">
        <v>34</v>
      </c>
      <c r="CN44">
        <v>38</v>
      </c>
      <c r="CO44">
        <v>40</v>
      </c>
      <c r="CP44">
        <v>42</v>
      </c>
      <c r="CQ44">
        <v>50</v>
      </c>
      <c r="CR44">
        <v>38</v>
      </c>
      <c r="CS44">
        <v>45</v>
      </c>
      <c r="CT44">
        <v>54</v>
      </c>
      <c r="CU44">
        <v>52</v>
      </c>
      <c r="CV44">
        <v>52</v>
      </c>
      <c r="CW44">
        <v>53</v>
      </c>
      <c r="CX44">
        <v>40</v>
      </c>
      <c r="CY44">
        <v>47</v>
      </c>
      <c r="CZ44">
        <v>46</v>
      </c>
      <c r="DA44">
        <v>63</v>
      </c>
      <c r="DB44">
        <v>60</v>
      </c>
      <c r="DC44">
        <v>66</v>
      </c>
      <c r="DD44">
        <v>60</v>
      </c>
      <c r="DE44">
        <v>49</v>
      </c>
      <c r="DF44">
        <v>65</v>
      </c>
      <c r="DG44">
        <v>59</v>
      </c>
      <c r="DH44">
        <v>62</v>
      </c>
      <c r="DI44">
        <v>68</v>
      </c>
      <c r="DJ44">
        <v>75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1</v>
      </c>
      <c r="DQ44">
        <v>3</v>
      </c>
      <c r="DR44">
        <v>3</v>
      </c>
      <c r="DS44">
        <v>4</v>
      </c>
      <c r="DT44">
        <v>3</v>
      </c>
      <c r="DU44">
        <v>8</v>
      </c>
      <c r="DV44">
        <v>6</v>
      </c>
      <c r="DW44">
        <v>10</v>
      </c>
      <c r="DX44">
        <v>6</v>
      </c>
      <c r="DY44">
        <v>2</v>
      </c>
      <c r="DZ44">
        <v>7</v>
      </c>
      <c r="EA44">
        <v>5</v>
      </c>
      <c r="EB44">
        <v>4</v>
      </c>
      <c r="EC44">
        <v>11</v>
      </c>
      <c r="ED44">
        <v>5</v>
      </c>
      <c r="EE44">
        <v>8</v>
      </c>
      <c r="EF44">
        <v>9</v>
      </c>
      <c r="EG44">
        <v>14</v>
      </c>
      <c r="EH44">
        <v>8</v>
      </c>
      <c r="EI44">
        <v>6</v>
      </c>
      <c r="EJ44">
        <v>15</v>
      </c>
      <c r="EK44">
        <v>8</v>
      </c>
      <c r="EL44">
        <v>16</v>
      </c>
      <c r="EM44">
        <v>0</v>
      </c>
      <c r="EN44">
        <v>0</v>
      </c>
      <c r="EO44">
        <v>0</v>
      </c>
      <c r="EP44">
        <v>15</v>
      </c>
      <c r="EQ44">
        <v>0</v>
      </c>
      <c r="ER44">
        <v>5</v>
      </c>
      <c r="ES44">
        <v>5</v>
      </c>
      <c r="ET44">
        <v>10</v>
      </c>
      <c r="EU44">
        <v>15</v>
      </c>
      <c r="EV44">
        <v>10</v>
      </c>
      <c r="EW44">
        <v>20</v>
      </c>
      <c r="EX44">
        <v>20</v>
      </c>
      <c r="EY44">
        <v>35</v>
      </c>
      <c r="EZ44">
        <v>40</v>
      </c>
      <c r="FA44">
        <v>40</v>
      </c>
      <c r="FB44">
        <v>25</v>
      </c>
      <c r="FC44">
        <v>25</v>
      </c>
      <c r="FD44">
        <v>40</v>
      </c>
      <c r="FE44">
        <v>20</v>
      </c>
      <c r="FF44">
        <v>30</v>
      </c>
      <c r="FG44">
        <v>45</v>
      </c>
      <c r="FH44">
        <v>30</v>
      </c>
      <c r="FI44">
        <v>40</v>
      </c>
      <c r="FJ44">
        <v>55</v>
      </c>
      <c r="FK44">
        <v>20</v>
      </c>
      <c r="FL44">
        <v>65</v>
      </c>
      <c r="FM44">
        <v>55</v>
      </c>
      <c r="FN44">
        <v>45</v>
      </c>
      <c r="FO44">
        <v>0</v>
      </c>
      <c r="FP44">
        <v>0</v>
      </c>
      <c r="FQ44">
        <v>5367</v>
      </c>
      <c r="FR44">
        <v>5791</v>
      </c>
      <c r="FS44">
        <v>6108</v>
      </c>
      <c r="FT44">
        <v>6475</v>
      </c>
      <c r="FU44">
        <v>6793</v>
      </c>
      <c r="FV44">
        <v>7103</v>
      </c>
      <c r="FW44">
        <v>7389</v>
      </c>
      <c r="FX44">
        <v>7647</v>
      </c>
      <c r="FY44">
        <v>7854</v>
      </c>
      <c r="FZ44">
        <v>8080</v>
      </c>
      <c r="GA44">
        <v>8170</v>
      </c>
      <c r="GB44">
        <v>8292</v>
      </c>
      <c r="GC44">
        <v>8327</v>
      </c>
      <c r="GD44">
        <v>8453</v>
      </c>
      <c r="GE44">
        <v>8589</v>
      </c>
      <c r="GF44">
        <v>8684</v>
      </c>
      <c r="GG44">
        <v>8762</v>
      </c>
      <c r="GH44">
        <v>8841</v>
      </c>
      <c r="GI44">
        <v>8881</v>
      </c>
      <c r="GJ44">
        <v>8922</v>
      </c>
      <c r="GK44">
        <v>8996</v>
      </c>
      <c r="GL44">
        <v>9047</v>
      </c>
      <c r="GM44">
        <v>9081</v>
      </c>
      <c r="GN44">
        <v>9113</v>
      </c>
      <c r="GO44">
        <v>9164</v>
      </c>
      <c r="GP44">
        <v>9158</v>
      </c>
      <c r="GQ44">
        <v>0</v>
      </c>
      <c r="GR44">
        <v>0</v>
      </c>
      <c r="GS44">
        <v>687</v>
      </c>
      <c r="GT44">
        <v>787</v>
      </c>
      <c r="GU44">
        <v>932</v>
      </c>
      <c r="GV44">
        <v>1062</v>
      </c>
      <c r="GW44">
        <v>1190</v>
      </c>
      <c r="GX44">
        <v>1323</v>
      </c>
      <c r="GY44">
        <v>1457</v>
      </c>
      <c r="GZ44">
        <v>1592</v>
      </c>
      <c r="HA44">
        <v>1732</v>
      </c>
      <c r="HB44">
        <v>1890</v>
      </c>
      <c r="HC44">
        <v>2049</v>
      </c>
      <c r="HD44">
        <v>2182</v>
      </c>
      <c r="HE44">
        <v>2315</v>
      </c>
      <c r="HF44">
        <v>2450</v>
      </c>
      <c r="HG44">
        <v>2564</v>
      </c>
      <c r="HH44">
        <v>2671</v>
      </c>
      <c r="HI44">
        <v>2784</v>
      </c>
      <c r="HJ44">
        <v>2869</v>
      </c>
      <c r="HK44">
        <v>2972</v>
      </c>
      <c r="HL44">
        <v>3032</v>
      </c>
      <c r="HM44">
        <v>3089</v>
      </c>
      <c r="HN44">
        <v>3159</v>
      </c>
      <c r="HO44">
        <v>3233</v>
      </c>
      <c r="HP44">
        <v>3286</v>
      </c>
      <c r="HQ44">
        <v>3308</v>
      </c>
      <c r="HR44">
        <v>3390</v>
      </c>
      <c r="HS44">
        <v>0</v>
      </c>
      <c r="HT44">
        <v>0</v>
      </c>
      <c r="HU44">
        <v>65</v>
      </c>
      <c r="HV44">
        <v>74</v>
      </c>
      <c r="HW44">
        <v>82</v>
      </c>
      <c r="HX44">
        <v>85</v>
      </c>
      <c r="HY44">
        <v>93</v>
      </c>
      <c r="HZ44">
        <v>105</v>
      </c>
      <c r="IA44">
        <v>117</v>
      </c>
      <c r="IB44">
        <v>133</v>
      </c>
      <c r="IC44">
        <v>153</v>
      </c>
      <c r="ID44">
        <v>166</v>
      </c>
      <c r="IE44">
        <v>183</v>
      </c>
      <c r="IF44">
        <v>194</v>
      </c>
      <c r="IG44">
        <v>221</v>
      </c>
      <c r="IH44">
        <v>235</v>
      </c>
      <c r="II44">
        <v>248</v>
      </c>
      <c r="IJ44">
        <v>277</v>
      </c>
      <c r="IK44">
        <v>287</v>
      </c>
      <c r="IL44">
        <v>321</v>
      </c>
      <c r="IM44">
        <v>337</v>
      </c>
      <c r="IN44">
        <v>350</v>
      </c>
      <c r="IO44">
        <v>357</v>
      </c>
      <c r="IP44">
        <v>363</v>
      </c>
      <c r="IQ44">
        <v>391</v>
      </c>
      <c r="IR44">
        <v>419</v>
      </c>
      <c r="IS44">
        <v>441</v>
      </c>
      <c r="IT44">
        <v>451</v>
      </c>
      <c r="IU44">
        <v>0</v>
      </c>
      <c r="IV44">
        <v>0</v>
      </c>
      <c r="IW44">
        <v>5</v>
      </c>
      <c r="IX44">
        <v>5</v>
      </c>
      <c r="IY44">
        <v>2</v>
      </c>
      <c r="IZ44">
        <v>4</v>
      </c>
      <c r="JA44">
        <v>2</v>
      </c>
      <c r="JB44">
        <v>5</v>
      </c>
      <c r="JC44">
        <v>4</v>
      </c>
      <c r="JD44">
        <v>3</v>
      </c>
      <c r="JE44">
        <v>4</v>
      </c>
      <c r="JF44">
        <v>9</v>
      </c>
      <c r="JG44">
        <v>12</v>
      </c>
      <c r="JH44">
        <v>12</v>
      </c>
      <c r="JI44">
        <v>5</v>
      </c>
      <c r="JJ44">
        <v>5</v>
      </c>
      <c r="JK44">
        <v>9</v>
      </c>
      <c r="JL44">
        <v>11</v>
      </c>
      <c r="JM44">
        <v>15</v>
      </c>
      <c r="JN44">
        <v>12</v>
      </c>
      <c r="JO44">
        <v>15</v>
      </c>
      <c r="JP44">
        <v>19</v>
      </c>
      <c r="JQ44">
        <v>19</v>
      </c>
      <c r="JR44">
        <v>24</v>
      </c>
      <c r="JS44">
        <v>21</v>
      </c>
      <c r="JT44">
        <v>20</v>
      </c>
      <c r="JU44">
        <v>17</v>
      </c>
      <c r="JV44">
        <v>27</v>
      </c>
      <c r="JW44">
        <v>0</v>
      </c>
      <c r="JX44">
        <v>0</v>
      </c>
      <c r="JY44">
        <v>0</v>
      </c>
      <c r="JZ44">
        <v>9</v>
      </c>
      <c r="KA44">
        <v>18</v>
      </c>
      <c r="KB44">
        <v>29</v>
      </c>
      <c r="KC44">
        <v>47</v>
      </c>
      <c r="KD44">
        <v>61</v>
      </c>
      <c r="KE44">
        <v>70</v>
      </c>
      <c r="KF44">
        <v>83</v>
      </c>
      <c r="KG44">
        <v>95</v>
      </c>
      <c r="KH44">
        <v>107</v>
      </c>
      <c r="KI44">
        <v>119</v>
      </c>
      <c r="KJ44">
        <v>136</v>
      </c>
      <c r="KK44">
        <v>158</v>
      </c>
      <c r="KL44">
        <v>174</v>
      </c>
      <c r="KM44">
        <v>192</v>
      </c>
      <c r="KN44">
        <v>213</v>
      </c>
      <c r="KO44">
        <v>230</v>
      </c>
      <c r="KP44">
        <v>248</v>
      </c>
      <c r="KQ44">
        <v>273</v>
      </c>
      <c r="KR44">
        <v>301</v>
      </c>
      <c r="KS44">
        <v>333</v>
      </c>
      <c r="KT44">
        <v>363</v>
      </c>
      <c r="KU44">
        <v>402</v>
      </c>
      <c r="KV44">
        <v>434</v>
      </c>
      <c r="KW44">
        <v>472</v>
      </c>
      <c r="KX44">
        <v>511</v>
      </c>
      <c r="KY44">
        <v>0</v>
      </c>
      <c r="KZ44">
        <v>0</v>
      </c>
      <c r="LA44">
        <v>0</v>
      </c>
      <c r="LB44">
        <v>214</v>
      </c>
      <c r="LC44">
        <v>451</v>
      </c>
      <c r="LD44">
        <v>629</v>
      </c>
      <c r="LE44">
        <v>832</v>
      </c>
      <c r="LF44">
        <v>1001</v>
      </c>
      <c r="LG44">
        <v>1178</v>
      </c>
      <c r="LH44">
        <v>1331</v>
      </c>
      <c r="LI44">
        <v>1499</v>
      </c>
      <c r="LJ44">
        <v>1626</v>
      </c>
      <c r="LK44">
        <v>1796</v>
      </c>
      <c r="LL44">
        <v>1955</v>
      </c>
      <c r="LM44">
        <v>2105</v>
      </c>
      <c r="LN44">
        <v>2237</v>
      </c>
      <c r="LO44">
        <v>2354</v>
      </c>
      <c r="LP44">
        <v>2492</v>
      </c>
      <c r="LQ44">
        <v>2629</v>
      </c>
      <c r="LR44">
        <v>2782</v>
      </c>
      <c r="LS44">
        <v>2917</v>
      </c>
      <c r="LT44">
        <v>3023</v>
      </c>
      <c r="LU44">
        <v>3131</v>
      </c>
      <c r="LV44">
        <v>3271</v>
      </c>
      <c r="LW44">
        <v>3389</v>
      </c>
      <c r="LX44">
        <v>3509</v>
      </c>
      <c r="LY44">
        <v>3627</v>
      </c>
      <c r="LZ44">
        <v>3727</v>
      </c>
      <c r="MA44">
        <v>0</v>
      </c>
      <c r="MB44">
        <v>0</v>
      </c>
      <c r="MC44">
        <v>1518</v>
      </c>
      <c r="MD44">
        <v>1566</v>
      </c>
      <c r="ME44">
        <v>1607</v>
      </c>
      <c r="MF44">
        <v>1631</v>
      </c>
      <c r="MG44">
        <v>1645</v>
      </c>
      <c r="MH44">
        <v>1703</v>
      </c>
      <c r="MI44">
        <v>1719</v>
      </c>
      <c r="MJ44">
        <v>1756</v>
      </c>
      <c r="MK44">
        <v>1838</v>
      </c>
      <c r="ML44">
        <v>1910</v>
      </c>
      <c r="MM44">
        <v>1917</v>
      </c>
      <c r="MN44">
        <v>1958</v>
      </c>
      <c r="MO44">
        <v>1959</v>
      </c>
      <c r="MP44">
        <v>2021</v>
      </c>
      <c r="MQ44">
        <v>2067</v>
      </c>
      <c r="MR44">
        <v>2127</v>
      </c>
      <c r="MS44">
        <v>2204</v>
      </c>
      <c r="MT44">
        <v>2233</v>
      </c>
      <c r="MU44">
        <v>2271</v>
      </c>
      <c r="MV44">
        <v>2313</v>
      </c>
      <c r="MW44">
        <v>2350</v>
      </c>
      <c r="MX44">
        <v>2367</v>
      </c>
      <c r="MY44">
        <v>2406</v>
      </c>
      <c r="MZ44">
        <v>2419</v>
      </c>
      <c r="NA44">
        <v>2406</v>
      </c>
      <c r="NB44">
        <v>2416</v>
      </c>
      <c r="NC44">
        <v>0</v>
      </c>
      <c r="ND44">
        <v>0</v>
      </c>
      <c r="NE44">
        <v>0</v>
      </c>
      <c r="NF44">
        <v>45</v>
      </c>
      <c r="NG44">
        <v>79</v>
      </c>
      <c r="NH44">
        <v>126</v>
      </c>
      <c r="NI44">
        <v>178</v>
      </c>
      <c r="NJ44">
        <v>218</v>
      </c>
      <c r="NK44">
        <v>265</v>
      </c>
      <c r="NL44">
        <v>305</v>
      </c>
      <c r="NM44">
        <v>344</v>
      </c>
      <c r="NN44">
        <v>377</v>
      </c>
      <c r="NO44">
        <v>424</v>
      </c>
      <c r="NP44">
        <v>471</v>
      </c>
      <c r="NQ44">
        <v>517</v>
      </c>
      <c r="NR44">
        <v>551</v>
      </c>
      <c r="NS44">
        <v>597</v>
      </c>
      <c r="NT44">
        <v>639</v>
      </c>
      <c r="NU44">
        <v>690</v>
      </c>
      <c r="NV44">
        <v>753</v>
      </c>
      <c r="NW44">
        <v>823</v>
      </c>
      <c r="NX44">
        <v>886</v>
      </c>
      <c r="NY44">
        <v>940</v>
      </c>
      <c r="NZ44">
        <v>996</v>
      </c>
      <c r="OA44">
        <v>1059</v>
      </c>
      <c r="OB44">
        <v>1118</v>
      </c>
      <c r="OC44">
        <v>1189</v>
      </c>
      <c r="OD44">
        <v>1248</v>
      </c>
      <c r="OE44">
        <v>0</v>
      </c>
      <c r="OF44">
        <v>0</v>
      </c>
      <c r="OG44">
        <v>2068</v>
      </c>
      <c r="OH44">
        <v>2171</v>
      </c>
      <c r="OI44">
        <v>2266</v>
      </c>
      <c r="OJ44">
        <v>2339</v>
      </c>
      <c r="OK44">
        <v>2456</v>
      </c>
      <c r="OL44">
        <v>2600</v>
      </c>
      <c r="OM44">
        <v>2724</v>
      </c>
      <c r="ON44">
        <v>2870</v>
      </c>
      <c r="OO44">
        <v>3021</v>
      </c>
      <c r="OP44">
        <v>3155</v>
      </c>
      <c r="OQ44">
        <v>3266</v>
      </c>
      <c r="OR44">
        <v>3389</v>
      </c>
      <c r="OS44">
        <v>3500</v>
      </c>
      <c r="OT44">
        <v>3618</v>
      </c>
      <c r="OU44">
        <v>3750</v>
      </c>
      <c r="OV44">
        <v>3872</v>
      </c>
      <c r="OW44">
        <v>3957</v>
      </c>
      <c r="OX44">
        <v>4057</v>
      </c>
      <c r="OY44">
        <v>4150</v>
      </c>
      <c r="OZ44">
        <v>4255</v>
      </c>
      <c r="PA44">
        <v>4343</v>
      </c>
      <c r="PB44">
        <v>4416</v>
      </c>
      <c r="PC44">
        <v>4464</v>
      </c>
      <c r="PD44">
        <v>4539</v>
      </c>
      <c r="PE44">
        <v>4626</v>
      </c>
      <c r="PF44">
        <v>4686</v>
      </c>
      <c r="PG44">
        <v>0</v>
      </c>
      <c r="PH44">
        <v>0</v>
      </c>
      <c r="PI44">
        <v>0</v>
      </c>
      <c r="PJ44">
        <v>75</v>
      </c>
      <c r="PK44">
        <v>138</v>
      </c>
      <c r="PL44">
        <v>218</v>
      </c>
      <c r="PM44">
        <v>286</v>
      </c>
      <c r="PN44">
        <v>345</v>
      </c>
      <c r="PO44">
        <v>430</v>
      </c>
      <c r="PP44">
        <v>510</v>
      </c>
      <c r="PQ44">
        <v>589</v>
      </c>
      <c r="PR44">
        <v>677</v>
      </c>
      <c r="PS44">
        <v>793</v>
      </c>
      <c r="PT44">
        <v>899</v>
      </c>
      <c r="PU44">
        <v>1021</v>
      </c>
      <c r="PV44">
        <v>1142</v>
      </c>
      <c r="PW44">
        <v>1236</v>
      </c>
      <c r="PX44">
        <v>1345</v>
      </c>
      <c r="PY44">
        <v>1473</v>
      </c>
      <c r="PZ44">
        <v>1598</v>
      </c>
      <c r="QA44">
        <v>1740</v>
      </c>
      <c r="QB44">
        <v>1884</v>
      </c>
      <c r="QC44">
        <v>2028</v>
      </c>
      <c r="QD44">
        <v>2176</v>
      </c>
      <c r="QE44">
        <v>2350</v>
      </c>
      <c r="QF44">
        <v>2513</v>
      </c>
      <c r="QG44">
        <v>2669</v>
      </c>
      <c r="QH44">
        <v>2833</v>
      </c>
      <c r="QI44">
        <v>0</v>
      </c>
      <c r="QJ44">
        <v>0</v>
      </c>
      <c r="QK44">
        <v>7492</v>
      </c>
      <c r="QL44">
        <v>7836</v>
      </c>
      <c r="QM44">
        <v>7929</v>
      </c>
      <c r="QN44">
        <v>7969</v>
      </c>
      <c r="QO44">
        <v>7990</v>
      </c>
      <c r="QP44">
        <v>7906</v>
      </c>
      <c r="QQ44">
        <v>7839</v>
      </c>
      <c r="QR44">
        <v>7850</v>
      </c>
      <c r="QS44">
        <v>7804</v>
      </c>
      <c r="QT44">
        <v>7676</v>
      </c>
      <c r="QU44">
        <v>7591</v>
      </c>
      <c r="QV44">
        <v>7580</v>
      </c>
      <c r="QW44">
        <v>7508</v>
      </c>
      <c r="QX44">
        <v>7435</v>
      </c>
      <c r="QY44">
        <v>7482</v>
      </c>
      <c r="QZ44">
        <v>7472</v>
      </c>
      <c r="RA44">
        <v>7462</v>
      </c>
      <c r="RB44">
        <v>7321</v>
      </c>
      <c r="RC44">
        <v>7236</v>
      </c>
      <c r="RD44">
        <v>7280</v>
      </c>
      <c r="RE44">
        <v>7184</v>
      </c>
      <c r="RF44">
        <v>7115</v>
      </c>
      <c r="RG44">
        <v>7055</v>
      </c>
      <c r="RH44">
        <v>7076</v>
      </c>
      <c r="RI44">
        <v>7067</v>
      </c>
      <c r="RJ44">
        <v>7140</v>
      </c>
      <c r="RK44">
        <v>0</v>
      </c>
      <c r="RL44">
        <v>0</v>
      </c>
      <c r="RM44">
        <v>8510</v>
      </c>
      <c r="RN44">
        <v>8894</v>
      </c>
      <c r="RO44">
        <v>9258</v>
      </c>
      <c r="RP44">
        <v>9551</v>
      </c>
      <c r="RQ44">
        <v>9835</v>
      </c>
      <c r="RR44">
        <v>10151</v>
      </c>
      <c r="RS44">
        <v>10373</v>
      </c>
      <c r="RT44">
        <v>10566</v>
      </c>
      <c r="RU44">
        <v>10811</v>
      </c>
      <c r="RV44">
        <v>11117</v>
      </c>
      <c r="RW44">
        <v>11302</v>
      </c>
      <c r="RX44">
        <v>11396</v>
      </c>
      <c r="RY44">
        <v>11546</v>
      </c>
      <c r="RZ44">
        <v>11695</v>
      </c>
      <c r="SA44">
        <v>11835</v>
      </c>
      <c r="SB44">
        <v>11937</v>
      </c>
      <c r="SC44">
        <v>12055</v>
      </c>
      <c r="SD44">
        <v>12165</v>
      </c>
      <c r="SE44">
        <v>12269</v>
      </c>
      <c r="SF44">
        <v>12342</v>
      </c>
      <c r="SG44">
        <v>12506</v>
      </c>
      <c r="SH44">
        <v>12588</v>
      </c>
      <c r="SI44">
        <v>12683</v>
      </c>
      <c r="SJ44">
        <v>12721</v>
      </c>
      <c r="SK44">
        <v>12745</v>
      </c>
      <c r="SL44">
        <v>12734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1270000</v>
      </c>
      <c r="SU44">
        <v>1280000</v>
      </c>
      <c r="SV44">
        <v>1280000</v>
      </c>
      <c r="SW44">
        <v>1280000</v>
      </c>
      <c r="SX44">
        <v>1280000</v>
      </c>
      <c r="SY44">
        <v>1260000</v>
      </c>
      <c r="SZ44">
        <v>1240000</v>
      </c>
      <c r="TA44">
        <v>1210000</v>
      </c>
      <c r="TB44">
        <v>1190000</v>
      </c>
      <c r="TC44">
        <v>1170000</v>
      </c>
      <c r="TD44">
        <v>1150000</v>
      </c>
      <c r="TE44">
        <v>1130000</v>
      </c>
      <c r="TF44">
        <v>1100000</v>
      </c>
      <c r="TG44">
        <v>1080000</v>
      </c>
      <c r="TH44">
        <v>1050000</v>
      </c>
      <c r="TI44">
        <v>1030000</v>
      </c>
      <c r="TJ44">
        <v>1000000</v>
      </c>
      <c r="TK44">
        <v>978867.65170000005</v>
      </c>
      <c r="TL44">
        <v>953705.85019999999</v>
      </c>
      <c r="TM44">
        <v>931109.87410000002</v>
      </c>
      <c r="TN44">
        <v>903398.2942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189334.07370000001</v>
      </c>
      <c r="TW44">
        <v>202437.63829999999</v>
      </c>
      <c r="TX44">
        <v>214752.16409999999</v>
      </c>
      <c r="TY44">
        <v>226832.43179999999</v>
      </c>
      <c r="TZ44">
        <v>240315.53169999999</v>
      </c>
      <c r="UA44">
        <v>252944.22589999999</v>
      </c>
      <c r="UB44">
        <v>261517.24540000001</v>
      </c>
      <c r="UC44">
        <v>269376.28389999998</v>
      </c>
      <c r="UD44">
        <v>276781.60399999999</v>
      </c>
      <c r="UE44">
        <v>281223.71019999997</v>
      </c>
      <c r="UF44">
        <v>284426.83980000002</v>
      </c>
      <c r="UG44">
        <v>287825.11989999999</v>
      </c>
      <c r="UH44">
        <v>287973.67379999999</v>
      </c>
      <c r="UI44">
        <v>289623.51429999998</v>
      </c>
      <c r="UJ44">
        <v>286864.61849999998</v>
      </c>
      <c r="UK44">
        <v>283745.16690000001</v>
      </c>
      <c r="UL44">
        <v>281723.429</v>
      </c>
      <c r="UM44">
        <v>279925.08559999999</v>
      </c>
      <c r="UN44">
        <v>276227.20529999997</v>
      </c>
      <c r="UO44">
        <v>269977.24829999998</v>
      </c>
      <c r="UP44">
        <v>268611.21370000002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354778.0319</v>
      </c>
      <c r="UY44">
        <v>383809.79869999998</v>
      </c>
      <c r="UZ44">
        <v>423588.94059999997</v>
      </c>
      <c r="VA44">
        <v>473093.71419999999</v>
      </c>
      <c r="VB44">
        <v>498340.98959999997</v>
      </c>
      <c r="VC44">
        <v>533374.67009999999</v>
      </c>
      <c r="VD44">
        <v>548966.44920000003</v>
      </c>
      <c r="VE44">
        <v>607154.36529999995</v>
      </c>
      <c r="VF44">
        <v>626812.2648</v>
      </c>
      <c r="VG44">
        <v>642220.37459999998</v>
      </c>
      <c r="VH44">
        <v>696425.94649999996</v>
      </c>
      <c r="VI44">
        <v>700551.14309999999</v>
      </c>
      <c r="VJ44">
        <v>760721.61609999998</v>
      </c>
      <c r="VK44">
        <v>775377.86840000004</v>
      </c>
      <c r="VL44">
        <v>781833.58</v>
      </c>
      <c r="VM44">
        <v>774242.96270000003</v>
      </c>
      <c r="VN44">
        <v>764325.67909999995</v>
      </c>
      <c r="VO44">
        <v>799302.84450000001</v>
      </c>
      <c r="VP44">
        <v>831594.09990000003</v>
      </c>
      <c r="VQ44">
        <v>849764.80759999994</v>
      </c>
      <c r="VR44">
        <v>843722.18530000001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210412.40419999999</v>
      </c>
      <c r="WA44">
        <v>163427.11009999999</v>
      </c>
      <c r="WB44">
        <v>119000.3229</v>
      </c>
      <c r="WC44">
        <v>154045.7254</v>
      </c>
      <c r="WD44">
        <v>336507.65259999997</v>
      </c>
      <c r="WE44">
        <v>435608.61170000001</v>
      </c>
      <c r="WF44">
        <v>422920.98229999997</v>
      </c>
      <c r="WG44">
        <v>171084.5398</v>
      </c>
      <c r="WH44">
        <v>166101.49489999999</v>
      </c>
      <c r="WI44">
        <v>290274.4571</v>
      </c>
      <c r="WJ44">
        <v>344446.49709999998</v>
      </c>
      <c r="WK44">
        <v>456019.19300000003</v>
      </c>
      <c r="WL44">
        <v>354189.66450000001</v>
      </c>
      <c r="WM44">
        <v>429841.82579999999</v>
      </c>
      <c r="WN44">
        <v>528608.07059999998</v>
      </c>
      <c r="WO44">
        <v>513211.71899999998</v>
      </c>
      <c r="WP44">
        <v>629385.85880000005</v>
      </c>
      <c r="WQ44">
        <v>534672.45279999997</v>
      </c>
      <c r="WR44">
        <v>494380.44650000002</v>
      </c>
      <c r="WS44">
        <v>407983.86359999998</v>
      </c>
      <c r="WT44">
        <v>629101.33160000003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34500000</v>
      </c>
      <c r="ZG44">
        <v>33800000</v>
      </c>
      <c r="ZH44">
        <v>33500000</v>
      </c>
      <c r="ZI44">
        <v>34000000</v>
      </c>
      <c r="ZJ44">
        <v>34300000</v>
      </c>
      <c r="ZK44">
        <v>33500000</v>
      </c>
      <c r="ZL44">
        <v>33200000</v>
      </c>
      <c r="ZM44">
        <v>32200000</v>
      </c>
      <c r="ZN44">
        <v>32300000</v>
      </c>
      <c r="ZO44">
        <v>32100000</v>
      </c>
      <c r="ZP44">
        <v>32000000</v>
      </c>
      <c r="ZQ44">
        <v>32200000</v>
      </c>
      <c r="ZR44">
        <v>31700000</v>
      </c>
      <c r="ZS44">
        <v>31300000</v>
      </c>
      <c r="ZT44">
        <v>31000000</v>
      </c>
      <c r="ZU44">
        <v>30500000</v>
      </c>
      <c r="ZV44">
        <v>29900000</v>
      </c>
      <c r="ZW44">
        <v>29500000</v>
      </c>
      <c r="ZX44">
        <v>28800000</v>
      </c>
      <c r="ZY44">
        <v>27800000</v>
      </c>
      <c r="ZZ44">
        <v>27100000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25900000</v>
      </c>
      <c r="ABK44">
        <v>26300000</v>
      </c>
      <c r="ABL44">
        <v>26900000</v>
      </c>
      <c r="ABM44">
        <v>27500000</v>
      </c>
      <c r="ABN44">
        <v>27900000</v>
      </c>
      <c r="ABO44">
        <v>28000000</v>
      </c>
      <c r="ABP44">
        <v>28200000</v>
      </c>
      <c r="ABQ44">
        <v>28300000</v>
      </c>
      <c r="ABR44">
        <v>28400000</v>
      </c>
      <c r="ABS44">
        <v>28600000</v>
      </c>
      <c r="ABT44">
        <v>28700000</v>
      </c>
      <c r="ABU44">
        <v>28400000</v>
      </c>
      <c r="ABV44">
        <v>28300000</v>
      </c>
      <c r="ABW44">
        <v>28100000</v>
      </c>
      <c r="ABX44">
        <v>28000000</v>
      </c>
      <c r="ABY44">
        <v>27700000</v>
      </c>
      <c r="ABZ44">
        <v>27400000</v>
      </c>
      <c r="ACA44">
        <v>26900000</v>
      </c>
      <c r="ACB44">
        <v>26500000</v>
      </c>
      <c r="ACC44">
        <v>26200000</v>
      </c>
      <c r="ACD44">
        <v>25800000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1070000</v>
      </c>
      <c r="ADO44">
        <v>1030000</v>
      </c>
      <c r="ADP44">
        <v>1000000</v>
      </c>
      <c r="ADQ44">
        <v>967920.91469999996</v>
      </c>
      <c r="ADR44">
        <v>924315.75309999997</v>
      </c>
      <c r="ADS44">
        <v>887456.66500000004</v>
      </c>
      <c r="ADT44">
        <v>860359.86930000002</v>
      </c>
      <c r="ADU44">
        <v>827366.58799999999</v>
      </c>
      <c r="ADV44">
        <v>795458.3824</v>
      </c>
      <c r="ADW44">
        <v>777171.68440000003</v>
      </c>
      <c r="ADX44">
        <v>753527.14809999999</v>
      </c>
      <c r="ADY44">
        <v>730600.6605</v>
      </c>
      <c r="ADZ44">
        <v>695917.88489999995</v>
      </c>
      <c r="AEA44">
        <v>667803.85930000001</v>
      </c>
      <c r="AEB44">
        <v>652295.70799999998</v>
      </c>
      <c r="AEC44">
        <v>624945.63729999994</v>
      </c>
      <c r="AED44">
        <v>600915.76329999999</v>
      </c>
      <c r="AEE44">
        <v>578493.50280000002</v>
      </c>
      <c r="AEF44">
        <v>563315.97439999995</v>
      </c>
      <c r="AEG44">
        <v>546213.09710000001</v>
      </c>
      <c r="AEH44">
        <v>535781.85950000002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8170000</v>
      </c>
      <c r="AEQ44">
        <v>8100000</v>
      </c>
      <c r="AER44">
        <v>8010000</v>
      </c>
      <c r="AES44">
        <v>7960000</v>
      </c>
      <c r="AET44">
        <v>7950000</v>
      </c>
      <c r="AEU44">
        <v>7850000</v>
      </c>
      <c r="AEV44">
        <v>7680000</v>
      </c>
      <c r="AEW44">
        <v>7550000</v>
      </c>
      <c r="AEX44">
        <v>7430000</v>
      </c>
      <c r="AEY44">
        <v>7300000</v>
      </c>
      <c r="AEZ44">
        <v>7150000</v>
      </c>
      <c r="AFA44">
        <v>7010000</v>
      </c>
      <c r="AFB44">
        <v>6870000</v>
      </c>
      <c r="AFC44">
        <v>6720000</v>
      </c>
      <c r="AFD44">
        <v>6570000</v>
      </c>
      <c r="AFE44">
        <v>6460000</v>
      </c>
      <c r="AFF44">
        <v>6310000</v>
      </c>
      <c r="AFG44">
        <v>6170000</v>
      </c>
      <c r="AFH44">
        <v>6010000</v>
      </c>
      <c r="AFI44">
        <v>5850000</v>
      </c>
      <c r="AFJ44">
        <v>5670000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194.4488959</v>
      </c>
      <c r="AGU44">
        <v>207.90645069999999</v>
      </c>
      <c r="AGV44">
        <v>220.553651</v>
      </c>
      <c r="AGW44">
        <v>232.96026459999999</v>
      </c>
      <c r="AGX44">
        <v>246.80760789999999</v>
      </c>
      <c r="AGY44">
        <v>259.7774637</v>
      </c>
      <c r="AGZ44">
        <v>268.58208159999998</v>
      </c>
      <c r="AHA44">
        <v>276.65343050000001</v>
      </c>
      <c r="AHB44">
        <v>284.25880380000001</v>
      </c>
      <c r="AHC44">
        <v>288.82091259999999</v>
      </c>
      <c r="AHD44">
        <v>292.11057419999997</v>
      </c>
      <c r="AHE44">
        <v>295.60065809999998</v>
      </c>
      <c r="AHF44">
        <v>295.75322510000001</v>
      </c>
      <c r="AHG44">
        <v>297.4476358</v>
      </c>
      <c r="AHH44">
        <v>294.61420889999999</v>
      </c>
      <c r="AHI44">
        <v>291.41048590000003</v>
      </c>
      <c r="AHJ44">
        <v>289.3341312</v>
      </c>
      <c r="AHK44">
        <v>287.48720589999999</v>
      </c>
      <c r="AHL44">
        <v>283.68942809999999</v>
      </c>
      <c r="AHM44">
        <v>277.27062979999999</v>
      </c>
      <c r="AHN44">
        <v>275.86769199999998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27.488002009999999</v>
      </c>
      <c r="AHW44">
        <v>29.737366949999998</v>
      </c>
      <c r="AHX44">
        <v>32.819432450000001</v>
      </c>
      <c r="AHY44">
        <v>36.65503442</v>
      </c>
      <c r="AHZ44">
        <v>38.61117909</v>
      </c>
      <c r="AIA44">
        <v>41.325568920000002</v>
      </c>
      <c r="AIB44">
        <v>42.533611180000001</v>
      </c>
      <c r="AIC44">
        <v>47.041978129999997</v>
      </c>
      <c r="AID44">
        <v>48.565061110000002</v>
      </c>
      <c r="AIE44">
        <v>49.758872770000004</v>
      </c>
      <c r="AIF44">
        <v>53.958689939999999</v>
      </c>
      <c r="AIG44">
        <v>54.278307849999997</v>
      </c>
      <c r="AIH44">
        <v>58.940282199999999</v>
      </c>
      <c r="AII44">
        <v>60.075840370000002</v>
      </c>
      <c r="AIJ44">
        <v>60.576025260000002</v>
      </c>
      <c r="AIK44">
        <v>59.987908509999997</v>
      </c>
      <c r="AIL44">
        <v>59.21952297</v>
      </c>
      <c r="AIM44">
        <v>61.929534029999999</v>
      </c>
      <c r="AIN44">
        <v>64.431442309999994</v>
      </c>
      <c r="AIO44">
        <v>65.839298510000006</v>
      </c>
      <c r="AIP44">
        <v>65.371119539999995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1.5197791</v>
      </c>
      <c r="AIY44">
        <v>1.1804109519999999</v>
      </c>
      <c r="AIZ44">
        <v>0.859522538</v>
      </c>
      <c r="AJA44">
        <v>1.1126505339999999</v>
      </c>
      <c r="AJB44">
        <v>2.4305472830000001</v>
      </c>
      <c r="AJC44">
        <v>3.1463395250000001</v>
      </c>
      <c r="AJD44">
        <v>3.0546985680000001</v>
      </c>
      <c r="AJE44">
        <v>1.235719486</v>
      </c>
      <c r="AJF44">
        <v>1.1997276560000001</v>
      </c>
      <c r="AJG44">
        <v>2.096611437</v>
      </c>
      <c r="AJH44">
        <v>2.4878884370000001</v>
      </c>
      <c r="AJI44">
        <v>3.293762273</v>
      </c>
      <c r="AJJ44">
        <v>2.5582619599999998</v>
      </c>
      <c r="AJK44">
        <v>3.1046868449999998</v>
      </c>
      <c r="AJL44">
        <v>3.818061492</v>
      </c>
      <c r="AJM44">
        <v>3.7068558170000001</v>
      </c>
      <c r="AJN44">
        <v>4.5459652330000004</v>
      </c>
      <c r="AJO44">
        <v>3.8618636689999999</v>
      </c>
      <c r="AJP44">
        <v>3.570840193</v>
      </c>
      <c r="AJQ44">
        <v>2.9468098679999999</v>
      </c>
      <c r="AJR44">
        <v>4.5439101339999999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217.71546979999999</v>
      </c>
      <c r="AKA44">
        <v>138.74253640000001</v>
      </c>
      <c r="AKB44">
        <v>200.367943</v>
      </c>
      <c r="AKC44">
        <v>178.4067392</v>
      </c>
      <c r="AKD44">
        <v>167.05853139999999</v>
      </c>
      <c r="AKE44">
        <v>170.0801902</v>
      </c>
      <c r="AKF44">
        <v>193.4102101</v>
      </c>
      <c r="AKG44">
        <v>278.56666710000002</v>
      </c>
      <c r="AKH44">
        <v>193.23924650000001</v>
      </c>
      <c r="AKI44">
        <v>200.21983779999999</v>
      </c>
      <c r="AKJ44">
        <v>268.18941640000003</v>
      </c>
      <c r="AKK44">
        <v>196.05780419999999</v>
      </c>
      <c r="AKL44">
        <v>197.902961</v>
      </c>
      <c r="AKM44">
        <v>254.05195939999999</v>
      </c>
      <c r="AKN44">
        <v>255.86860490000001</v>
      </c>
      <c r="AKO44">
        <v>321.92224060000001</v>
      </c>
      <c r="AKP44">
        <v>253.78922600000001</v>
      </c>
      <c r="AKQ44">
        <v>316.52584639999998</v>
      </c>
      <c r="AKR44">
        <v>278.9835999</v>
      </c>
      <c r="AKS44">
        <v>312.17838560000001</v>
      </c>
      <c r="AKT44">
        <v>309.83312910000001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81.59907896</v>
      </c>
      <c r="AME44">
        <v>79.966715930000007</v>
      </c>
      <c r="AMF44">
        <v>79.308670750000005</v>
      </c>
      <c r="AMG44">
        <v>80.594321179999994</v>
      </c>
      <c r="AMH44">
        <v>81.312081230000004</v>
      </c>
      <c r="AMI44">
        <v>79.23309089</v>
      </c>
      <c r="AMJ44">
        <v>78.570577999999998</v>
      </c>
      <c r="AMK44">
        <v>76.321073769999998</v>
      </c>
      <c r="AML44">
        <v>76.443246790000003</v>
      </c>
      <c r="AMM44">
        <v>75.905992479999995</v>
      </c>
      <c r="AMN44">
        <v>75.834329569999994</v>
      </c>
      <c r="AMO44">
        <v>76.290898060000004</v>
      </c>
      <c r="AMP44">
        <v>75.043422969999995</v>
      </c>
      <c r="AMQ44">
        <v>74.097545460000006</v>
      </c>
      <c r="AMR44">
        <v>73.269815120000004</v>
      </c>
      <c r="AMS44">
        <v>72.27366868</v>
      </c>
      <c r="AMT44">
        <v>70.676213079999997</v>
      </c>
      <c r="AMU44">
        <v>69.748265459999999</v>
      </c>
      <c r="AMV44">
        <v>68.082646999999994</v>
      </c>
      <c r="AMW44">
        <v>65.744429690000004</v>
      </c>
      <c r="AMX44">
        <v>64.09483659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301.27086739999999</v>
      </c>
      <c r="ANG44">
        <v>300.60399410000002</v>
      </c>
      <c r="ANH44">
        <v>248.6246816</v>
      </c>
      <c r="ANI44">
        <v>218.8897346</v>
      </c>
      <c r="ANJ44">
        <v>242.87112060000001</v>
      </c>
      <c r="ANK44">
        <v>269.9736734</v>
      </c>
      <c r="ANL44">
        <v>264.02063980000003</v>
      </c>
      <c r="ANM44">
        <v>207.2234311</v>
      </c>
      <c r="ANN44">
        <v>168.55613049999999</v>
      </c>
      <c r="ANO44">
        <v>196.78562539999999</v>
      </c>
      <c r="ANP44">
        <v>156.3269335</v>
      </c>
      <c r="ANQ44">
        <v>221.88814260000001</v>
      </c>
      <c r="ANR44">
        <v>291.1129186</v>
      </c>
      <c r="ANS44">
        <v>281.67397490000002</v>
      </c>
      <c r="ANT44">
        <v>233.57874960000001</v>
      </c>
      <c r="ANU44">
        <v>193.81610459999999</v>
      </c>
      <c r="ANV44">
        <v>218.15587059999999</v>
      </c>
      <c r="ANW44">
        <v>180.60640960000001</v>
      </c>
      <c r="ANX44">
        <v>164.44178890000001</v>
      </c>
      <c r="ANY44">
        <v>216.14847829999999</v>
      </c>
      <c r="ANZ44">
        <v>168.71302410000001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99.442860550000006</v>
      </c>
      <c r="AOI44">
        <v>101.1509903</v>
      </c>
      <c r="AOJ44">
        <v>103.468394</v>
      </c>
      <c r="AOK44">
        <v>105.7400014</v>
      </c>
      <c r="AOL44">
        <v>107.213809</v>
      </c>
      <c r="AOM44">
        <v>107.753235</v>
      </c>
      <c r="AON44">
        <v>108.55466250000001</v>
      </c>
      <c r="AOO44">
        <v>108.8448116</v>
      </c>
      <c r="AOP44">
        <v>109.23731720000001</v>
      </c>
      <c r="AOQ44">
        <v>109.92500800000001</v>
      </c>
      <c r="AOR44">
        <v>110.1953738</v>
      </c>
      <c r="AOS44">
        <v>109.33440330000001</v>
      </c>
      <c r="AOT44">
        <v>108.8324916</v>
      </c>
      <c r="AOU44">
        <v>108.0847534</v>
      </c>
      <c r="AOV44">
        <v>107.5916776</v>
      </c>
      <c r="AOW44">
        <v>106.61829160000001</v>
      </c>
      <c r="AOX44">
        <v>105.25281750000001</v>
      </c>
      <c r="AOY44">
        <v>103.29793189999999</v>
      </c>
      <c r="AOZ44">
        <v>101.97422160000001</v>
      </c>
      <c r="APA44">
        <v>100.9017317</v>
      </c>
      <c r="APB44">
        <v>99.23344093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619.83281980000004</v>
      </c>
      <c r="APK44">
        <v>837.60910379999996</v>
      </c>
      <c r="APL44">
        <v>802.82229729999995</v>
      </c>
      <c r="APM44">
        <v>744.72297379999998</v>
      </c>
      <c r="APN44">
        <v>820.0706199</v>
      </c>
      <c r="APO44">
        <v>1038.981796</v>
      </c>
      <c r="APP44">
        <v>908.80415440000002</v>
      </c>
      <c r="APQ44">
        <v>1037.5066939999999</v>
      </c>
      <c r="APR44">
        <v>954.05513269999994</v>
      </c>
      <c r="APS44">
        <v>716.06239129999994</v>
      </c>
      <c r="APT44">
        <v>792.13117620000003</v>
      </c>
      <c r="APU44">
        <v>895.51479689999996</v>
      </c>
      <c r="APV44">
        <v>866.95473240000001</v>
      </c>
      <c r="APW44">
        <v>1004.61833</v>
      </c>
      <c r="APX44">
        <v>1038.112478</v>
      </c>
      <c r="APY44">
        <v>868.96754980000003</v>
      </c>
      <c r="APZ44">
        <v>870.16294909999999</v>
      </c>
      <c r="AQA44">
        <v>1025.7085609999999</v>
      </c>
      <c r="AQB44">
        <v>802.91865700000005</v>
      </c>
      <c r="AQC44">
        <v>836.24635030000002</v>
      </c>
      <c r="AQD44">
        <v>800.78857259999995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130.7426213</v>
      </c>
      <c r="ARO44">
        <v>129.71061349999999</v>
      </c>
      <c r="ARP44">
        <v>128.27573659999999</v>
      </c>
      <c r="ARQ44">
        <v>127.42732119999999</v>
      </c>
      <c r="ARR44">
        <v>127.2175616</v>
      </c>
      <c r="ARS44">
        <v>125.5675844</v>
      </c>
      <c r="ART44">
        <v>122.9242175</v>
      </c>
      <c r="ARU44">
        <v>120.9147662</v>
      </c>
      <c r="ARV44">
        <v>118.9079218</v>
      </c>
      <c r="ARW44">
        <v>116.82656299999999</v>
      </c>
      <c r="ARX44">
        <v>114.4013915</v>
      </c>
      <c r="ARY44">
        <v>112.1672579</v>
      </c>
      <c r="ARZ44">
        <v>109.89394830000001</v>
      </c>
      <c r="ASA44">
        <v>107.6052858</v>
      </c>
      <c r="ASB44">
        <v>105.09275</v>
      </c>
      <c r="ASC44">
        <v>103.3875905</v>
      </c>
      <c r="ASD44">
        <v>101.0344541</v>
      </c>
      <c r="ASE44">
        <v>98.831988319999994</v>
      </c>
      <c r="ASF44">
        <v>96.240876170000007</v>
      </c>
      <c r="ASG44">
        <v>93.614027620000002</v>
      </c>
      <c r="ASH44">
        <v>90.808962030000004</v>
      </c>
    </row>
    <row r="45" spans="3:1178" x14ac:dyDescent="0.25">
      <c r="C45">
        <v>0</v>
      </c>
      <c r="D45">
        <v>0</v>
      </c>
      <c r="E45">
        <v>0</v>
      </c>
      <c r="F45">
        <v>186</v>
      </c>
      <c r="G45">
        <v>212</v>
      </c>
      <c r="H45">
        <v>214</v>
      </c>
      <c r="I45">
        <v>221</v>
      </c>
      <c r="J45">
        <v>191</v>
      </c>
      <c r="K45">
        <v>214</v>
      </c>
      <c r="L45">
        <v>235</v>
      </c>
      <c r="M45">
        <v>254</v>
      </c>
      <c r="N45">
        <v>204</v>
      </c>
      <c r="O45">
        <v>206</v>
      </c>
      <c r="P45">
        <v>225</v>
      </c>
      <c r="Q45">
        <v>219</v>
      </c>
      <c r="R45">
        <v>234</v>
      </c>
      <c r="S45">
        <v>231</v>
      </c>
      <c r="T45">
        <v>233</v>
      </c>
      <c r="U45">
        <v>230</v>
      </c>
      <c r="V45">
        <v>241</v>
      </c>
      <c r="W45">
        <v>260</v>
      </c>
      <c r="X45">
        <v>265</v>
      </c>
      <c r="Y45">
        <v>263</v>
      </c>
      <c r="Z45">
        <v>256</v>
      </c>
      <c r="AA45">
        <v>266</v>
      </c>
      <c r="AB45">
        <v>241</v>
      </c>
      <c r="AC45">
        <v>224</v>
      </c>
      <c r="AD45">
        <v>259</v>
      </c>
      <c r="AE45">
        <v>0</v>
      </c>
      <c r="AF45">
        <v>0</v>
      </c>
      <c r="AG45">
        <v>0</v>
      </c>
      <c r="AH45">
        <v>81</v>
      </c>
      <c r="AI45">
        <v>63</v>
      </c>
      <c r="AJ45">
        <v>68</v>
      </c>
      <c r="AK45">
        <v>74</v>
      </c>
      <c r="AL45">
        <v>61</v>
      </c>
      <c r="AM45">
        <v>79</v>
      </c>
      <c r="AN45">
        <v>91</v>
      </c>
      <c r="AO45">
        <v>88</v>
      </c>
      <c r="AP45">
        <v>89</v>
      </c>
      <c r="AQ45">
        <v>79</v>
      </c>
      <c r="AR45">
        <v>104</v>
      </c>
      <c r="AS45">
        <v>89</v>
      </c>
      <c r="AT45">
        <v>104</v>
      </c>
      <c r="AU45">
        <v>93</v>
      </c>
      <c r="AV45">
        <v>127</v>
      </c>
      <c r="AW45">
        <v>96</v>
      </c>
      <c r="AX45">
        <v>109</v>
      </c>
      <c r="AY45">
        <v>119</v>
      </c>
      <c r="AZ45">
        <v>130</v>
      </c>
      <c r="BA45">
        <v>138</v>
      </c>
      <c r="BB45">
        <v>149</v>
      </c>
      <c r="BC45">
        <v>151</v>
      </c>
      <c r="BD45">
        <v>149</v>
      </c>
      <c r="BE45">
        <v>168</v>
      </c>
      <c r="BF45">
        <v>150</v>
      </c>
      <c r="BG45">
        <v>0</v>
      </c>
      <c r="BH45">
        <v>0</v>
      </c>
      <c r="BI45">
        <v>0</v>
      </c>
      <c r="BJ45">
        <v>166</v>
      </c>
      <c r="BK45">
        <v>141</v>
      </c>
      <c r="BL45">
        <v>140</v>
      </c>
      <c r="BM45">
        <v>157</v>
      </c>
      <c r="BN45">
        <v>182</v>
      </c>
      <c r="BO45">
        <v>149</v>
      </c>
      <c r="BP45">
        <v>161</v>
      </c>
      <c r="BQ45">
        <v>164</v>
      </c>
      <c r="BR45">
        <v>184</v>
      </c>
      <c r="BS45">
        <v>176</v>
      </c>
      <c r="BT45">
        <v>208</v>
      </c>
      <c r="BU45">
        <v>184</v>
      </c>
      <c r="BV45">
        <v>189</v>
      </c>
      <c r="BW45">
        <v>205</v>
      </c>
      <c r="BX45">
        <v>213</v>
      </c>
      <c r="BY45">
        <v>222</v>
      </c>
      <c r="BZ45">
        <v>204</v>
      </c>
      <c r="CA45">
        <v>212</v>
      </c>
      <c r="CB45">
        <v>230</v>
      </c>
      <c r="CC45">
        <v>235</v>
      </c>
      <c r="CD45">
        <v>223</v>
      </c>
      <c r="CE45">
        <v>225</v>
      </c>
      <c r="CF45">
        <v>193</v>
      </c>
      <c r="CG45">
        <v>245</v>
      </c>
      <c r="CH45">
        <v>281</v>
      </c>
      <c r="CI45">
        <v>0</v>
      </c>
      <c r="CJ45">
        <v>0</v>
      </c>
      <c r="CK45">
        <v>0</v>
      </c>
      <c r="CL45">
        <v>31</v>
      </c>
      <c r="CM45">
        <v>34</v>
      </c>
      <c r="CN45">
        <v>38</v>
      </c>
      <c r="CO45">
        <v>40</v>
      </c>
      <c r="CP45">
        <v>42</v>
      </c>
      <c r="CQ45">
        <v>50</v>
      </c>
      <c r="CR45">
        <v>38</v>
      </c>
      <c r="CS45">
        <v>45</v>
      </c>
      <c r="CT45">
        <v>54</v>
      </c>
      <c r="CU45">
        <v>52</v>
      </c>
      <c r="CV45">
        <v>52</v>
      </c>
      <c r="CW45">
        <v>52</v>
      </c>
      <c r="CX45">
        <v>38</v>
      </c>
      <c r="CY45">
        <v>47</v>
      </c>
      <c r="CZ45">
        <v>46</v>
      </c>
      <c r="DA45">
        <v>63</v>
      </c>
      <c r="DB45">
        <v>60</v>
      </c>
      <c r="DC45">
        <v>67</v>
      </c>
      <c r="DD45">
        <v>60</v>
      </c>
      <c r="DE45">
        <v>48</v>
      </c>
      <c r="DF45">
        <v>62</v>
      </c>
      <c r="DG45">
        <v>57</v>
      </c>
      <c r="DH45">
        <v>62</v>
      </c>
      <c r="DI45">
        <v>66</v>
      </c>
      <c r="DJ45">
        <v>73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1</v>
      </c>
      <c r="DQ45">
        <v>3</v>
      </c>
      <c r="DR45">
        <v>3</v>
      </c>
      <c r="DS45">
        <v>3</v>
      </c>
      <c r="DT45">
        <v>3</v>
      </c>
      <c r="DU45">
        <v>8</v>
      </c>
      <c r="DV45">
        <v>6</v>
      </c>
      <c r="DW45">
        <v>8</v>
      </c>
      <c r="DX45">
        <v>6</v>
      </c>
      <c r="DY45">
        <v>2</v>
      </c>
      <c r="DZ45">
        <v>8</v>
      </c>
      <c r="EA45">
        <v>5</v>
      </c>
      <c r="EB45">
        <v>3</v>
      </c>
      <c r="EC45">
        <v>9</v>
      </c>
      <c r="ED45">
        <v>4</v>
      </c>
      <c r="EE45">
        <v>8</v>
      </c>
      <c r="EF45">
        <v>5</v>
      </c>
      <c r="EG45">
        <v>12</v>
      </c>
      <c r="EH45">
        <v>8</v>
      </c>
      <c r="EI45">
        <v>5</v>
      </c>
      <c r="EJ45">
        <v>14</v>
      </c>
      <c r="EK45">
        <v>7</v>
      </c>
      <c r="EL45">
        <v>15</v>
      </c>
      <c r="EM45">
        <v>0</v>
      </c>
      <c r="EN45">
        <v>0</v>
      </c>
      <c r="EO45">
        <v>0</v>
      </c>
      <c r="EP45">
        <v>15</v>
      </c>
      <c r="EQ45">
        <v>0</v>
      </c>
      <c r="ER45">
        <v>5</v>
      </c>
      <c r="ES45">
        <v>5</v>
      </c>
      <c r="ET45">
        <v>10</v>
      </c>
      <c r="EU45">
        <v>15</v>
      </c>
      <c r="EV45">
        <v>10</v>
      </c>
      <c r="EW45">
        <v>20</v>
      </c>
      <c r="EX45">
        <v>15</v>
      </c>
      <c r="EY45">
        <v>35</v>
      </c>
      <c r="EZ45">
        <v>35</v>
      </c>
      <c r="FA45">
        <v>40</v>
      </c>
      <c r="FB45">
        <v>20</v>
      </c>
      <c r="FC45">
        <v>30</v>
      </c>
      <c r="FD45">
        <v>40</v>
      </c>
      <c r="FE45">
        <v>15</v>
      </c>
      <c r="FF45">
        <v>25</v>
      </c>
      <c r="FG45">
        <v>35</v>
      </c>
      <c r="FH45">
        <v>30</v>
      </c>
      <c r="FI45">
        <v>25</v>
      </c>
      <c r="FJ45">
        <v>50</v>
      </c>
      <c r="FK45">
        <v>15</v>
      </c>
      <c r="FL45">
        <v>60</v>
      </c>
      <c r="FM45">
        <v>50</v>
      </c>
      <c r="FN45">
        <v>40</v>
      </c>
      <c r="FO45">
        <v>0</v>
      </c>
      <c r="FP45">
        <v>0</v>
      </c>
      <c r="FQ45">
        <v>5908</v>
      </c>
      <c r="FR45">
        <v>6443</v>
      </c>
      <c r="FS45">
        <v>6918</v>
      </c>
      <c r="FT45">
        <v>7318</v>
      </c>
      <c r="FU45">
        <v>7592</v>
      </c>
      <c r="FV45">
        <v>7878</v>
      </c>
      <c r="FW45">
        <v>8147</v>
      </c>
      <c r="FX45">
        <v>8317</v>
      </c>
      <c r="FY45">
        <v>8514</v>
      </c>
      <c r="FZ45">
        <v>8601</v>
      </c>
      <c r="GA45">
        <v>8725</v>
      </c>
      <c r="GB45">
        <v>8868</v>
      </c>
      <c r="GC45">
        <v>8986</v>
      </c>
      <c r="GD45">
        <v>9047</v>
      </c>
      <c r="GE45">
        <v>9121</v>
      </c>
      <c r="GF45">
        <v>9175</v>
      </c>
      <c r="GG45">
        <v>9193</v>
      </c>
      <c r="GH45">
        <v>9234</v>
      </c>
      <c r="GI45">
        <v>9296</v>
      </c>
      <c r="GJ45">
        <v>9313</v>
      </c>
      <c r="GK45">
        <v>9233</v>
      </c>
      <c r="GL45">
        <v>9353</v>
      </c>
      <c r="GM45">
        <v>9358</v>
      </c>
      <c r="GN45">
        <v>9376</v>
      </c>
      <c r="GO45">
        <v>9411</v>
      </c>
      <c r="GP45">
        <v>9349</v>
      </c>
      <c r="GQ45">
        <v>0</v>
      </c>
      <c r="GR45">
        <v>0</v>
      </c>
      <c r="GS45">
        <v>653</v>
      </c>
      <c r="GT45">
        <v>841</v>
      </c>
      <c r="GU45">
        <v>1012</v>
      </c>
      <c r="GV45">
        <v>1208</v>
      </c>
      <c r="GW45">
        <v>1412</v>
      </c>
      <c r="GX45">
        <v>1606</v>
      </c>
      <c r="GY45">
        <v>1797</v>
      </c>
      <c r="GZ45">
        <v>2011</v>
      </c>
      <c r="HA45">
        <v>2209</v>
      </c>
      <c r="HB45">
        <v>2425</v>
      </c>
      <c r="HC45">
        <v>2571</v>
      </c>
      <c r="HD45">
        <v>2669</v>
      </c>
      <c r="HE45">
        <v>2827</v>
      </c>
      <c r="HF45">
        <v>2978</v>
      </c>
      <c r="HG45">
        <v>3137</v>
      </c>
      <c r="HH45">
        <v>3266</v>
      </c>
      <c r="HI45">
        <v>3416</v>
      </c>
      <c r="HJ45">
        <v>3493</v>
      </c>
      <c r="HK45">
        <v>3607</v>
      </c>
      <c r="HL45">
        <v>3688</v>
      </c>
      <c r="HM45">
        <v>3797</v>
      </c>
      <c r="HN45">
        <v>3854</v>
      </c>
      <c r="HO45">
        <v>3958</v>
      </c>
      <c r="HP45">
        <v>4053</v>
      </c>
      <c r="HQ45">
        <v>4128</v>
      </c>
      <c r="HR45">
        <v>4244</v>
      </c>
      <c r="HS45">
        <v>0</v>
      </c>
      <c r="HT45">
        <v>0</v>
      </c>
      <c r="HU45">
        <v>72</v>
      </c>
      <c r="HV45">
        <v>79</v>
      </c>
      <c r="HW45">
        <v>94</v>
      </c>
      <c r="HX45">
        <v>102</v>
      </c>
      <c r="HY45">
        <v>118</v>
      </c>
      <c r="HZ45">
        <v>140</v>
      </c>
      <c r="IA45">
        <v>153</v>
      </c>
      <c r="IB45">
        <v>183</v>
      </c>
      <c r="IC45">
        <v>203</v>
      </c>
      <c r="ID45">
        <v>234</v>
      </c>
      <c r="IE45">
        <v>265</v>
      </c>
      <c r="IF45">
        <v>289</v>
      </c>
      <c r="IG45">
        <v>308</v>
      </c>
      <c r="IH45">
        <v>323</v>
      </c>
      <c r="II45">
        <v>349</v>
      </c>
      <c r="IJ45">
        <v>368</v>
      </c>
      <c r="IK45">
        <v>399</v>
      </c>
      <c r="IL45">
        <v>416</v>
      </c>
      <c r="IM45">
        <v>438</v>
      </c>
      <c r="IN45">
        <v>466</v>
      </c>
      <c r="IO45">
        <v>496</v>
      </c>
      <c r="IP45">
        <v>510</v>
      </c>
      <c r="IQ45">
        <v>516</v>
      </c>
      <c r="IR45">
        <v>522</v>
      </c>
      <c r="IS45">
        <v>542</v>
      </c>
      <c r="IT45">
        <v>567</v>
      </c>
      <c r="IU45">
        <v>0</v>
      </c>
      <c r="IV45">
        <v>0</v>
      </c>
      <c r="IW45">
        <v>9</v>
      </c>
      <c r="IX45">
        <v>5</v>
      </c>
      <c r="IY45">
        <v>5</v>
      </c>
      <c r="IZ45">
        <v>6</v>
      </c>
      <c r="JA45">
        <v>3</v>
      </c>
      <c r="JB45">
        <v>6</v>
      </c>
      <c r="JC45">
        <v>6</v>
      </c>
      <c r="JD45">
        <v>6</v>
      </c>
      <c r="JE45">
        <v>8</v>
      </c>
      <c r="JF45">
        <v>6</v>
      </c>
      <c r="JG45">
        <v>9</v>
      </c>
      <c r="JH45">
        <v>10</v>
      </c>
      <c r="JI45">
        <v>16</v>
      </c>
      <c r="JJ45">
        <v>17</v>
      </c>
      <c r="JK45">
        <v>17</v>
      </c>
      <c r="JL45">
        <v>14</v>
      </c>
      <c r="JM45">
        <v>14</v>
      </c>
      <c r="JN45">
        <v>13</v>
      </c>
      <c r="JO45">
        <v>24</v>
      </c>
      <c r="JP45">
        <v>13</v>
      </c>
      <c r="JQ45">
        <v>20</v>
      </c>
      <c r="JR45">
        <v>26</v>
      </c>
      <c r="JS45">
        <v>22</v>
      </c>
      <c r="JT45">
        <v>25</v>
      </c>
      <c r="JU45">
        <v>24</v>
      </c>
      <c r="JV45">
        <v>19</v>
      </c>
      <c r="JW45">
        <v>0</v>
      </c>
      <c r="JX45">
        <v>0</v>
      </c>
      <c r="JY45">
        <v>0</v>
      </c>
      <c r="JZ45">
        <v>12</v>
      </c>
      <c r="KA45">
        <v>19</v>
      </c>
      <c r="KB45">
        <v>34</v>
      </c>
      <c r="KC45">
        <v>42</v>
      </c>
      <c r="KD45">
        <v>47</v>
      </c>
      <c r="KE45">
        <v>54</v>
      </c>
      <c r="KF45">
        <v>67</v>
      </c>
      <c r="KG45">
        <v>83</v>
      </c>
      <c r="KH45">
        <v>107</v>
      </c>
      <c r="KI45">
        <v>125</v>
      </c>
      <c r="KJ45">
        <v>141</v>
      </c>
      <c r="KK45">
        <v>166</v>
      </c>
      <c r="KL45">
        <v>191</v>
      </c>
      <c r="KM45">
        <v>221</v>
      </c>
      <c r="KN45">
        <v>247</v>
      </c>
      <c r="KO45">
        <v>267</v>
      </c>
      <c r="KP45">
        <v>309</v>
      </c>
      <c r="KQ45">
        <v>329</v>
      </c>
      <c r="KR45">
        <v>364</v>
      </c>
      <c r="KS45">
        <v>396</v>
      </c>
      <c r="KT45">
        <v>434</v>
      </c>
      <c r="KU45">
        <v>477</v>
      </c>
      <c r="KV45">
        <v>522</v>
      </c>
      <c r="KW45">
        <v>565</v>
      </c>
      <c r="KX45">
        <v>616</v>
      </c>
      <c r="KY45">
        <v>0</v>
      </c>
      <c r="KZ45">
        <v>0</v>
      </c>
      <c r="LA45">
        <v>0</v>
      </c>
      <c r="LB45">
        <v>216</v>
      </c>
      <c r="LC45">
        <v>423</v>
      </c>
      <c r="LD45">
        <v>650</v>
      </c>
      <c r="LE45">
        <v>896</v>
      </c>
      <c r="LF45">
        <v>1115</v>
      </c>
      <c r="LG45">
        <v>1315</v>
      </c>
      <c r="LH45">
        <v>1519</v>
      </c>
      <c r="LI45">
        <v>1732</v>
      </c>
      <c r="LJ45">
        <v>1957</v>
      </c>
      <c r="LK45">
        <v>2167</v>
      </c>
      <c r="LL45">
        <v>2389</v>
      </c>
      <c r="LM45">
        <v>2584</v>
      </c>
      <c r="LN45">
        <v>2788</v>
      </c>
      <c r="LO45">
        <v>2998</v>
      </c>
      <c r="LP45">
        <v>3220</v>
      </c>
      <c r="LQ45">
        <v>3443</v>
      </c>
      <c r="LR45">
        <v>3654</v>
      </c>
      <c r="LS45">
        <v>3881</v>
      </c>
      <c r="LT45">
        <v>4105</v>
      </c>
      <c r="LU45">
        <v>4320</v>
      </c>
      <c r="LV45">
        <v>4519</v>
      </c>
      <c r="LW45">
        <v>4719</v>
      </c>
      <c r="LX45">
        <v>4923</v>
      </c>
      <c r="LY45">
        <v>5109</v>
      </c>
      <c r="LZ45">
        <v>5292</v>
      </c>
      <c r="MA45">
        <v>0</v>
      </c>
      <c r="MB45">
        <v>0</v>
      </c>
      <c r="MC45">
        <v>1479</v>
      </c>
      <c r="MD45">
        <v>1539</v>
      </c>
      <c r="ME45">
        <v>1574</v>
      </c>
      <c r="MF45">
        <v>1642</v>
      </c>
      <c r="MG45">
        <v>1681</v>
      </c>
      <c r="MH45">
        <v>1729</v>
      </c>
      <c r="MI45">
        <v>1796</v>
      </c>
      <c r="MJ45">
        <v>1823</v>
      </c>
      <c r="MK45">
        <v>1883</v>
      </c>
      <c r="ML45">
        <v>1927</v>
      </c>
      <c r="MM45">
        <v>1971</v>
      </c>
      <c r="MN45">
        <v>2037</v>
      </c>
      <c r="MO45">
        <v>2087</v>
      </c>
      <c r="MP45">
        <v>2097</v>
      </c>
      <c r="MQ45">
        <v>2130</v>
      </c>
      <c r="MR45">
        <v>2152</v>
      </c>
      <c r="MS45">
        <v>2173</v>
      </c>
      <c r="MT45">
        <v>2200</v>
      </c>
      <c r="MU45">
        <v>2209</v>
      </c>
      <c r="MV45">
        <v>2240</v>
      </c>
      <c r="MW45">
        <v>2262</v>
      </c>
      <c r="MX45">
        <v>2275</v>
      </c>
      <c r="MY45">
        <v>2279</v>
      </c>
      <c r="MZ45">
        <v>2262</v>
      </c>
      <c r="NA45">
        <v>2293</v>
      </c>
      <c r="NB45">
        <v>2323</v>
      </c>
      <c r="NC45">
        <v>0</v>
      </c>
      <c r="ND45">
        <v>0</v>
      </c>
      <c r="NE45">
        <v>0</v>
      </c>
      <c r="NF45">
        <v>35</v>
      </c>
      <c r="NG45">
        <v>68</v>
      </c>
      <c r="NH45">
        <v>104</v>
      </c>
      <c r="NI45">
        <v>143</v>
      </c>
      <c r="NJ45">
        <v>186</v>
      </c>
      <c r="NK45">
        <v>231</v>
      </c>
      <c r="NL45">
        <v>274</v>
      </c>
      <c r="NM45">
        <v>317</v>
      </c>
      <c r="NN45">
        <v>348</v>
      </c>
      <c r="NO45">
        <v>392</v>
      </c>
      <c r="NP45">
        <v>442</v>
      </c>
      <c r="NQ45">
        <v>481</v>
      </c>
      <c r="NR45">
        <v>530</v>
      </c>
      <c r="NS45">
        <v>577</v>
      </c>
      <c r="NT45">
        <v>629</v>
      </c>
      <c r="NU45">
        <v>684</v>
      </c>
      <c r="NV45">
        <v>730</v>
      </c>
      <c r="NW45">
        <v>781</v>
      </c>
      <c r="NX45">
        <v>834</v>
      </c>
      <c r="NY45">
        <v>898</v>
      </c>
      <c r="NZ45">
        <v>943</v>
      </c>
      <c r="OA45">
        <v>996</v>
      </c>
      <c r="OB45">
        <v>1061</v>
      </c>
      <c r="OC45">
        <v>1104</v>
      </c>
      <c r="OD45">
        <v>1153</v>
      </c>
      <c r="OE45">
        <v>0</v>
      </c>
      <c r="OF45">
        <v>0</v>
      </c>
      <c r="OG45">
        <v>2044</v>
      </c>
      <c r="OH45">
        <v>2120</v>
      </c>
      <c r="OI45">
        <v>2225</v>
      </c>
      <c r="OJ45">
        <v>2353</v>
      </c>
      <c r="OK45">
        <v>2431</v>
      </c>
      <c r="OL45">
        <v>2571</v>
      </c>
      <c r="OM45">
        <v>2684</v>
      </c>
      <c r="ON45">
        <v>2790</v>
      </c>
      <c r="OO45">
        <v>2894</v>
      </c>
      <c r="OP45">
        <v>3026</v>
      </c>
      <c r="OQ45">
        <v>3123</v>
      </c>
      <c r="OR45">
        <v>3248</v>
      </c>
      <c r="OS45">
        <v>3362</v>
      </c>
      <c r="OT45">
        <v>3471</v>
      </c>
      <c r="OU45">
        <v>3583</v>
      </c>
      <c r="OV45">
        <v>3639</v>
      </c>
      <c r="OW45">
        <v>3730</v>
      </c>
      <c r="OX45">
        <v>3781</v>
      </c>
      <c r="OY45">
        <v>3838</v>
      </c>
      <c r="OZ45">
        <v>3901</v>
      </c>
      <c r="PA45">
        <v>3961</v>
      </c>
      <c r="PB45">
        <v>4049</v>
      </c>
      <c r="PC45">
        <v>4102</v>
      </c>
      <c r="PD45">
        <v>4145</v>
      </c>
      <c r="PE45">
        <v>4178</v>
      </c>
      <c r="PF45">
        <v>4246</v>
      </c>
      <c r="PG45">
        <v>0</v>
      </c>
      <c r="PH45">
        <v>0</v>
      </c>
      <c r="PI45">
        <v>0</v>
      </c>
      <c r="PJ45">
        <v>73</v>
      </c>
      <c r="PK45">
        <v>122</v>
      </c>
      <c r="PL45">
        <v>171</v>
      </c>
      <c r="PM45">
        <v>246</v>
      </c>
      <c r="PN45">
        <v>320</v>
      </c>
      <c r="PO45">
        <v>391</v>
      </c>
      <c r="PP45">
        <v>470</v>
      </c>
      <c r="PQ45">
        <v>537</v>
      </c>
      <c r="PR45">
        <v>606</v>
      </c>
      <c r="PS45">
        <v>690</v>
      </c>
      <c r="PT45">
        <v>775</v>
      </c>
      <c r="PU45">
        <v>864</v>
      </c>
      <c r="PV45">
        <v>976</v>
      </c>
      <c r="PW45">
        <v>1069</v>
      </c>
      <c r="PX45">
        <v>1165</v>
      </c>
      <c r="PY45">
        <v>1256</v>
      </c>
      <c r="PZ45">
        <v>1379</v>
      </c>
      <c r="QA45">
        <v>1486</v>
      </c>
      <c r="QB45">
        <v>1585</v>
      </c>
      <c r="QC45">
        <v>1692</v>
      </c>
      <c r="QD45">
        <v>1796</v>
      </c>
      <c r="QE45">
        <v>1910</v>
      </c>
      <c r="QF45">
        <v>2035</v>
      </c>
      <c r="QG45">
        <v>2152</v>
      </c>
      <c r="QH45">
        <v>2288</v>
      </c>
      <c r="QI45">
        <v>0</v>
      </c>
      <c r="QJ45">
        <v>0</v>
      </c>
      <c r="QK45">
        <v>7316</v>
      </c>
      <c r="QL45">
        <v>7681</v>
      </c>
      <c r="QM45">
        <v>7951</v>
      </c>
      <c r="QN45">
        <v>8150</v>
      </c>
      <c r="QO45">
        <v>8341</v>
      </c>
      <c r="QP45">
        <v>8505</v>
      </c>
      <c r="QQ45">
        <v>8579</v>
      </c>
      <c r="QR45">
        <v>8649</v>
      </c>
      <c r="QS45">
        <v>8713</v>
      </c>
      <c r="QT45">
        <v>8751</v>
      </c>
      <c r="QU45">
        <v>8744</v>
      </c>
      <c r="QV45">
        <v>8825</v>
      </c>
      <c r="QW45">
        <v>8920</v>
      </c>
      <c r="QX45">
        <v>8902</v>
      </c>
      <c r="QY45">
        <v>8889</v>
      </c>
      <c r="QZ45">
        <v>8889</v>
      </c>
      <c r="RA45">
        <v>8958</v>
      </c>
      <c r="RB45">
        <v>8960</v>
      </c>
      <c r="RC45">
        <v>8921</v>
      </c>
      <c r="RD45">
        <v>8992</v>
      </c>
      <c r="RE45">
        <v>8968</v>
      </c>
      <c r="RF45">
        <v>8934</v>
      </c>
      <c r="RG45">
        <v>8949</v>
      </c>
      <c r="RH45">
        <v>8957</v>
      </c>
      <c r="RI45">
        <v>9063</v>
      </c>
      <c r="RJ45">
        <v>9116</v>
      </c>
      <c r="RK45">
        <v>0</v>
      </c>
      <c r="RL45">
        <v>0</v>
      </c>
      <c r="RM45">
        <v>8463</v>
      </c>
      <c r="RN45">
        <v>8447</v>
      </c>
      <c r="RO45">
        <v>8454</v>
      </c>
      <c r="RP45">
        <v>8498</v>
      </c>
      <c r="RQ45">
        <v>8473</v>
      </c>
      <c r="RR45">
        <v>8462</v>
      </c>
      <c r="RS45">
        <v>8569</v>
      </c>
      <c r="RT45">
        <v>8588</v>
      </c>
      <c r="RU45">
        <v>8652</v>
      </c>
      <c r="RV45">
        <v>8689</v>
      </c>
      <c r="RW45">
        <v>8718</v>
      </c>
      <c r="RX45">
        <v>8724</v>
      </c>
      <c r="RY45">
        <v>8736</v>
      </c>
      <c r="RZ45">
        <v>8752</v>
      </c>
      <c r="SA45">
        <v>8795</v>
      </c>
      <c r="SB45">
        <v>8787</v>
      </c>
      <c r="SC45">
        <v>8755</v>
      </c>
      <c r="SD45">
        <v>8776</v>
      </c>
      <c r="SE45">
        <v>8813</v>
      </c>
      <c r="SF45">
        <v>8823</v>
      </c>
      <c r="SG45">
        <v>8843</v>
      </c>
      <c r="SH45">
        <v>8869</v>
      </c>
      <c r="SI45">
        <v>8854</v>
      </c>
      <c r="SJ45">
        <v>8888</v>
      </c>
      <c r="SK45">
        <v>8845</v>
      </c>
      <c r="SL45">
        <v>8831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510873.22249999997</v>
      </c>
      <c r="SU45">
        <v>512929.47350000002</v>
      </c>
      <c r="SV45">
        <v>508381.12199999997</v>
      </c>
      <c r="SW45">
        <v>505264.90629999997</v>
      </c>
      <c r="SX45">
        <v>495561.10430000001</v>
      </c>
      <c r="SY45">
        <v>488063.66330000001</v>
      </c>
      <c r="SZ45">
        <v>481614.43969999999</v>
      </c>
      <c r="TA45">
        <v>473808.67119999998</v>
      </c>
      <c r="TB45">
        <v>463131.11099999998</v>
      </c>
      <c r="TC45">
        <v>453319.70409999997</v>
      </c>
      <c r="TD45">
        <v>442721.88309999998</v>
      </c>
      <c r="TE45">
        <v>430670.3285</v>
      </c>
      <c r="TF45">
        <v>419991.34139999998</v>
      </c>
      <c r="TG45">
        <v>410496.40409999999</v>
      </c>
      <c r="TH45">
        <v>399269.02600000001</v>
      </c>
      <c r="TI45">
        <v>384309.94949999999</v>
      </c>
      <c r="TJ45">
        <v>377965.7978</v>
      </c>
      <c r="TK45">
        <v>367153.2561</v>
      </c>
      <c r="TL45">
        <v>357145.11739999999</v>
      </c>
      <c r="TM45">
        <v>348037.2009</v>
      </c>
      <c r="TN45">
        <v>335674.09669999999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257862.0932</v>
      </c>
      <c r="TW45">
        <v>280125.61</v>
      </c>
      <c r="TX45">
        <v>304354.3996</v>
      </c>
      <c r="TY45">
        <v>324583.17540000001</v>
      </c>
      <c r="TZ45">
        <v>345943.20689999999</v>
      </c>
      <c r="UA45">
        <v>356088.47360000003</v>
      </c>
      <c r="UB45">
        <v>358894.8186</v>
      </c>
      <c r="UC45">
        <v>369068.68579999998</v>
      </c>
      <c r="UD45">
        <v>377458.1949</v>
      </c>
      <c r="UE45">
        <v>386030.35769999999</v>
      </c>
      <c r="UF45">
        <v>390198.77010000002</v>
      </c>
      <c r="UG45">
        <v>396232.73590000003</v>
      </c>
      <c r="UH45">
        <v>393363.31209999998</v>
      </c>
      <c r="UI45">
        <v>394370.28470000002</v>
      </c>
      <c r="UJ45">
        <v>391481.93780000001</v>
      </c>
      <c r="UK45">
        <v>391312.92190000002</v>
      </c>
      <c r="UL45">
        <v>385618.69260000001</v>
      </c>
      <c r="UM45">
        <v>384489.8971</v>
      </c>
      <c r="UN45">
        <v>382250.90470000001</v>
      </c>
      <c r="UO45">
        <v>377984.84029999998</v>
      </c>
      <c r="UP45">
        <v>377287.87119999999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306815.22159999999</v>
      </c>
      <c r="UY45">
        <v>325539.03539999999</v>
      </c>
      <c r="UZ45">
        <v>378029.33870000002</v>
      </c>
      <c r="VA45">
        <v>407130.11700000003</v>
      </c>
      <c r="VB45">
        <v>455633.68579999998</v>
      </c>
      <c r="VC45">
        <v>500966.42080000002</v>
      </c>
      <c r="VD45">
        <v>530424.23750000005</v>
      </c>
      <c r="VE45">
        <v>548831.47490000003</v>
      </c>
      <c r="VF45">
        <v>558796.38890000002</v>
      </c>
      <c r="VG45">
        <v>586191.16810000001</v>
      </c>
      <c r="VH45">
        <v>600101.12069999997</v>
      </c>
      <c r="VI45">
        <v>631702.05559999996</v>
      </c>
      <c r="VJ45">
        <v>639433.66940000001</v>
      </c>
      <c r="VK45">
        <v>653640.65350000001</v>
      </c>
      <c r="VL45">
        <v>675170.77740000002</v>
      </c>
      <c r="VM45">
        <v>697705.54110000003</v>
      </c>
      <c r="VN45">
        <v>696503.73069999996</v>
      </c>
      <c r="VO45">
        <v>684172.71089999995</v>
      </c>
      <c r="VP45">
        <v>671969.13359999994</v>
      </c>
      <c r="VQ45">
        <v>677393.27899999998</v>
      </c>
      <c r="VR45">
        <v>687998.40430000005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156060.45170000001</v>
      </c>
      <c r="WA45">
        <v>151515.00169999999</v>
      </c>
      <c r="WB45">
        <v>147101.94339999999</v>
      </c>
      <c r="WC45">
        <v>190423.22769999999</v>
      </c>
      <c r="WD45">
        <v>138657.69010000001</v>
      </c>
      <c r="WE45">
        <v>201928.67490000001</v>
      </c>
      <c r="WF45">
        <v>217830.28570000001</v>
      </c>
      <c r="WG45">
        <v>338377.14289999998</v>
      </c>
      <c r="WH45">
        <v>349054.09149999998</v>
      </c>
      <c r="WI45">
        <v>338887.46750000003</v>
      </c>
      <c r="WJ45">
        <v>270955.14250000002</v>
      </c>
      <c r="WK45">
        <v>263063.2451</v>
      </c>
      <c r="WL45">
        <v>237158.2654</v>
      </c>
      <c r="WM45">
        <v>425078.29489999998</v>
      </c>
      <c r="WN45">
        <v>223544.41080000001</v>
      </c>
      <c r="WO45">
        <v>333897.55160000001</v>
      </c>
      <c r="WP45">
        <v>421424.09419999999</v>
      </c>
      <c r="WQ45">
        <v>346203.51280000003</v>
      </c>
      <c r="WR45">
        <v>381954.44919999997</v>
      </c>
      <c r="WS45">
        <v>355996.3799</v>
      </c>
      <c r="WT45">
        <v>273621.81300000002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21300000</v>
      </c>
      <c r="ZG45">
        <v>21500000</v>
      </c>
      <c r="ZH45">
        <v>21200000</v>
      </c>
      <c r="ZI45">
        <v>21300000</v>
      </c>
      <c r="ZJ45">
        <v>21100000</v>
      </c>
      <c r="ZK45">
        <v>21000000</v>
      </c>
      <c r="ZL45">
        <v>21100000</v>
      </c>
      <c r="ZM45">
        <v>20900000</v>
      </c>
      <c r="ZN45">
        <v>20400000</v>
      </c>
      <c r="ZO45">
        <v>20200000</v>
      </c>
      <c r="ZP45">
        <v>19800000</v>
      </c>
      <c r="ZQ45">
        <v>19400000</v>
      </c>
      <c r="ZR45">
        <v>19000000</v>
      </c>
      <c r="ZS45">
        <v>18600000</v>
      </c>
      <c r="ZT45">
        <v>18300000</v>
      </c>
      <c r="ZU45">
        <v>17900000</v>
      </c>
      <c r="ZV45">
        <v>17500000</v>
      </c>
      <c r="ZW45">
        <v>17000000</v>
      </c>
      <c r="ZX45">
        <v>16400000</v>
      </c>
      <c r="ZY45">
        <v>16100000</v>
      </c>
      <c r="ZZ45">
        <v>15900000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17200000</v>
      </c>
      <c r="ABK45">
        <v>17400000</v>
      </c>
      <c r="ABL45">
        <v>17600000</v>
      </c>
      <c r="ABM45">
        <v>17700000</v>
      </c>
      <c r="ABN45">
        <v>18000000</v>
      </c>
      <c r="ABO45">
        <v>18000000</v>
      </c>
      <c r="ABP45">
        <v>18200000</v>
      </c>
      <c r="ABQ45">
        <v>18300000</v>
      </c>
      <c r="ABR45">
        <v>18300000</v>
      </c>
      <c r="ABS45">
        <v>18300000</v>
      </c>
      <c r="ABT45">
        <v>18100000</v>
      </c>
      <c r="ABU45">
        <v>18000000</v>
      </c>
      <c r="ABV45">
        <v>17700000</v>
      </c>
      <c r="ABW45">
        <v>17500000</v>
      </c>
      <c r="ABX45">
        <v>17200000</v>
      </c>
      <c r="ABY45">
        <v>17000000</v>
      </c>
      <c r="ABZ45">
        <v>16900000</v>
      </c>
      <c r="ACA45">
        <v>16600000</v>
      </c>
      <c r="ACB45">
        <v>16300000</v>
      </c>
      <c r="ACC45">
        <v>15900000</v>
      </c>
      <c r="ACD45">
        <v>15700000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4360000</v>
      </c>
      <c r="ADO45">
        <v>4270000</v>
      </c>
      <c r="ADP45">
        <v>4180000</v>
      </c>
      <c r="ADQ45">
        <v>4090000</v>
      </c>
      <c r="ADR45">
        <v>3990000</v>
      </c>
      <c r="ADS45">
        <v>3870000</v>
      </c>
      <c r="ADT45">
        <v>3790000</v>
      </c>
      <c r="ADU45">
        <v>3720000</v>
      </c>
      <c r="ADV45">
        <v>3600000</v>
      </c>
      <c r="ADW45">
        <v>3490000</v>
      </c>
      <c r="ADX45">
        <v>3390000</v>
      </c>
      <c r="ADY45">
        <v>3320000</v>
      </c>
      <c r="ADZ45">
        <v>3220000</v>
      </c>
      <c r="AEA45">
        <v>3110000</v>
      </c>
      <c r="AEB45">
        <v>3050000</v>
      </c>
      <c r="AEC45">
        <v>2950000</v>
      </c>
      <c r="AED45">
        <v>2850000</v>
      </c>
      <c r="AEE45">
        <v>2780000</v>
      </c>
      <c r="AEF45">
        <v>2700000</v>
      </c>
      <c r="AEG45">
        <v>2650000</v>
      </c>
      <c r="AEH45">
        <v>2590000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3970000</v>
      </c>
      <c r="AEQ45">
        <v>3900000</v>
      </c>
      <c r="AER45">
        <v>3800000</v>
      </c>
      <c r="AES45">
        <v>3710000</v>
      </c>
      <c r="AET45">
        <v>3620000</v>
      </c>
      <c r="AEU45">
        <v>3530000</v>
      </c>
      <c r="AEV45">
        <v>3430000</v>
      </c>
      <c r="AEW45">
        <v>3330000</v>
      </c>
      <c r="AEX45">
        <v>3240000</v>
      </c>
      <c r="AEY45">
        <v>3160000</v>
      </c>
      <c r="AEZ45">
        <v>3070000</v>
      </c>
      <c r="AFA45">
        <v>2970000</v>
      </c>
      <c r="AFB45">
        <v>2890000</v>
      </c>
      <c r="AFC45">
        <v>2820000</v>
      </c>
      <c r="AFD45">
        <v>2740000</v>
      </c>
      <c r="AFE45">
        <v>2660000</v>
      </c>
      <c r="AFF45">
        <v>2590000</v>
      </c>
      <c r="AFG45">
        <v>2510000</v>
      </c>
      <c r="AFH45">
        <v>2450000</v>
      </c>
      <c r="AFI45">
        <v>2370000</v>
      </c>
      <c r="AFJ45">
        <v>2290000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209.8283356</v>
      </c>
      <c r="AGU45">
        <v>227.9446729</v>
      </c>
      <c r="AGV45">
        <v>247.6601981</v>
      </c>
      <c r="AGW45">
        <v>264.12081979999999</v>
      </c>
      <c r="AGX45">
        <v>281.50197029999998</v>
      </c>
      <c r="AGY45">
        <v>289.75740789999998</v>
      </c>
      <c r="AGZ45">
        <v>292.04099559999997</v>
      </c>
      <c r="AHA45">
        <v>300.31970619999998</v>
      </c>
      <c r="AHB45">
        <v>307.14644329999999</v>
      </c>
      <c r="AHC45">
        <v>314.12180990000002</v>
      </c>
      <c r="AHD45">
        <v>317.51374329999999</v>
      </c>
      <c r="AHE45">
        <v>322.4237205</v>
      </c>
      <c r="AHF45">
        <v>320.08880420000003</v>
      </c>
      <c r="AHG45">
        <v>320.90820100000002</v>
      </c>
      <c r="AHH45">
        <v>318.5578865</v>
      </c>
      <c r="AHI45">
        <v>318.42035440000001</v>
      </c>
      <c r="AHJ45">
        <v>313.78682859999998</v>
      </c>
      <c r="AHK45">
        <v>312.8683016</v>
      </c>
      <c r="AHL45">
        <v>311.04638180000001</v>
      </c>
      <c r="AHM45">
        <v>307.57498679999998</v>
      </c>
      <c r="AHN45">
        <v>307.0078469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28.104989190000001</v>
      </c>
      <c r="AHW45">
        <v>29.820134159999999</v>
      </c>
      <c r="AHX45">
        <v>34.628368250000001</v>
      </c>
      <c r="AHY45">
        <v>37.294067349999999</v>
      </c>
      <c r="AHZ45">
        <v>41.737107270000003</v>
      </c>
      <c r="AIA45">
        <v>45.889691419999998</v>
      </c>
      <c r="AIB45">
        <v>48.588096069999999</v>
      </c>
      <c r="AIC45">
        <v>50.274241910000001</v>
      </c>
      <c r="AID45">
        <v>51.187051240000002</v>
      </c>
      <c r="AIE45">
        <v>53.696476850000003</v>
      </c>
      <c r="AIF45">
        <v>54.97066092</v>
      </c>
      <c r="AIG45">
        <v>57.865380190000003</v>
      </c>
      <c r="AIH45">
        <v>58.573614030000002</v>
      </c>
      <c r="AII45">
        <v>59.87500687</v>
      </c>
      <c r="AIJ45">
        <v>61.84721639</v>
      </c>
      <c r="AIK45">
        <v>63.911453250000001</v>
      </c>
      <c r="AIL45">
        <v>63.801364620000001</v>
      </c>
      <c r="AIM45">
        <v>62.671814480000002</v>
      </c>
      <c r="AIN45">
        <v>61.553938350000003</v>
      </c>
      <c r="AIO45">
        <v>62.05080272</v>
      </c>
      <c r="AIP45">
        <v>63.022256900000002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1.7770280119999999</v>
      </c>
      <c r="AIY45">
        <v>1.7252699149999999</v>
      </c>
      <c r="AIZ45">
        <v>1.675019335</v>
      </c>
      <c r="AJA45">
        <v>2.1683098190000001</v>
      </c>
      <c r="AJB45">
        <v>1.5788663730000001</v>
      </c>
      <c r="AJC45">
        <v>2.2993199600000001</v>
      </c>
      <c r="AJD45">
        <v>2.4803883070000001</v>
      </c>
      <c r="AJE45">
        <v>3.8530303789999998</v>
      </c>
      <c r="AJF45">
        <v>3.9746065810000002</v>
      </c>
      <c r="AJG45">
        <v>3.8588413400000001</v>
      </c>
      <c r="AJH45">
        <v>3.0853100379999998</v>
      </c>
      <c r="AJI45">
        <v>2.9954466389999999</v>
      </c>
      <c r="AJJ45">
        <v>2.700472005</v>
      </c>
      <c r="AJK45">
        <v>4.8402784250000002</v>
      </c>
      <c r="AJL45">
        <v>2.5454538640000002</v>
      </c>
      <c r="AJM45">
        <v>3.8020222019999999</v>
      </c>
      <c r="AJN45">
        <v>4.7986687989999997</v>
      </c>
      <c r="AJO45">
        <v>3.9421476310000001</v>
      </c>
      <c r="AJP45">
        <v>4.3492361329999998</v>
      </c>
      <c r="AJQ45">
        <v>4.0536569790000003</v>
      </c>
      <c r="AJR45">
        <v>3.1156748620000001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104.3670979</v>
      </c>
      <c r="AKA45">
        <v>138.77100609999999</v>
      </c>
      <c r="AKB45">
        <v>180.44136090000001</v>
      </c>
      <c r="AKC45">
        <v>220.7641582</v>
      </c>
      <c r="AKD45">
        <v>316.09386360000002</v>
      </c>
      <c r="AKE45">
        <v>282.68627670000001</v>
      </c>
      <c r="AKF45">
        <v>226.89695520000001</v>
      </c>
      <c r="AKG45">
        <v>303.85893170000003</v>
      </c>
      <c r="AKH45">
        <v>307.20414319999998</v>
      </c>
      <c r="AKI45">
        <v>352.05558930000001</v>
      </c>
      <c r="AKJ45">
        <v>317.60028690000001</v>
      </c>
      <c r="AKK45">
        <v>208.8012535</v>
      </c>
      <c r="AKL45">
        <v>445.35180489999999</v>
      </c>
      <c r="AKM45">
        <v>247.4827229</v>
      </c>
      <c r="AKN45">
        <v>312.13669349999998</v>
      </c>
      <c r="AKO45">
        <v>316.8182736</v>
      </c>
      <c r="AKP45">
        <v>323.72676719999998</v>
      </c>
      <c r="AKQ45">
        <v>376.63587000000001</v>
      </c>
      <c r="AKR45">
        <v>402.4909068</v>
      </c>
      <c r="AKS45">
        <v>312.72026729999999</v>
      </c>
      <c r="AKT45">
        <v>380.61735659999999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99.640536929999996</v>
      </c>
      <c r="AME45">
        <v>100.4870677</v>
      </c>
      <c r="AMF45">
        <v>99.026923100000005</v>
      </c>
      <c r="AMG45">
        <v>99.306965579999996</v>
      </c>
      <c r="AMH45">
        <v>98.667444880000005</v>
      </c>
      <c r="AMI45">
        <v>97.980932109999998</v>
      </c>
      <c r="AMJ45">
        <v>98.312501510000004</v>
      </c>
      <c r="AMK45">
        <v>97.791913039999997</v>
      </c>
      <c r="AML45">
        <v>95.398533520000001</v>
      </c>
      <c r="AMM45">
        <v>94.077473780000005</v>
      </c>
      <c r="AMN45">
        <v>92.280743689999994</v>
      </c>
      <c r="AMO45">
        <v>90.467235729999999</v>
      </c>
      <c r="AMP45">
        <v>88.923602829999993</v>
      </c>
      <c r="AMQ45">
        <v>86.68677787</v>
      </c>
      <c r="AMR45">
        <v>85.343006509999995</v>
      </c>
      <c r="AMS45">
        <v>83.671064810000004</v>
      </c>
      <c r="AMT45">
        <v>81.700905820000003</v>
      </c>
      <c r="AMU45">
        <v>79.460733750000003</v>
      </c>
      <c r="AMV45">
        <v>76.570877089999996</v>
      </c>
      <c r="AMW45">
        <v>75.359472740000001</v>
      </c>
      <c r="AMX45">
        <v>74.121769999999998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268.32438100000002</v>
      </c>
      <c r="ANG45">
        <v>332.77219009999999</v>
      </c>
      <c r="ANH45">
        <v>291.16753060000002</v>
      </c>
      <c r="ANI45">
        <v>304.75263740000003</v>
      </c>
      <c r="ANJ45">
        <v>186.4615187</v>
      </c>
      <c r="ANK45">
        <v>302.00095750000003</v>
      </c>
      <c r="ANL45">
        <v>267.1049347</v>
      </c>
      <c r="ANM45">
        <v>230.17530289999999</v>
      </c>
      <c r="ANN45">
        <v>258.14522390000002</v>
      </c>
      <c r="ANO45">
        <v>199.24273819999999</v>
      </c>
      <c r="ANP45">
        <v>242.49538179999999</v>
      </c>
      <c r="ANQ45">
        <v>265.25943919999997</v>
      </c>
      <c r="ANR45">
        <v>175.1858373</v>
      </c>
      <c r="ANS45">
        <v>202.7633003</v>
      </c>
      <c r="ANT45">
        <v>205.83239829999999</v>
      </c>
      <c r="ANU45">
        <v>255.8675073</v>
      </c>
      <c r="ANV45">
        <v>169.8482534</v>
      </c>
      <c r="ANW45">
        <v>213.4985365</v>
      </c>
      <c r="ANX45">
        <v>221.93263730000001</v>
      </c>
      <c r="ANY45">
        <v>154.41814790000001</v>
      </c>
      <c r="ANZ45">
        <v>155.40642560000001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62.744794919999997</v>
      </c>
      <c r="AOI45">
        <v>63.594698729999998</v>
      </c>
      <c r="AOJ45">
        <v>64.180837710000006</v>
      </c>
      <c r="AOK45">
        <v>64.634215240000003</v>
      </c>
      <c r="AOL45">
        <v>65.613869780000002</v>
      </c>
      <c r="AOM45">
        <v>65.744812049999993</v>
      </c>
      <c r="AON45">
        <v>66.384746289999995</v>
      </c>
      <c r="AOO45">
        <v>66.713352220000004</v>
      </c>
      <c r="AOP45">
        <v>66.870172499999995</v>
      </c>
      <c r="AOQ45">
        <v>67.017375049999998</v>
      </c>
      <c r="AOR45">
        <v>66.08234349</v>
      </c>
      <c r="AOS45">
        <v>65.761996170000003</v>
      </c>
      <c r="AOT45">
        <v>64.719567799999993</v>
      </c>
      <c r="AOU45">
        <v>63.781786089999997</v>
      </c>
      <c r="AOV45">
        <v>62.940535259999997</v>
      </c>
      <c r="AOW45">
        <v>62.047187340000001</v>
      </c>
      <c r="AOX45">
        <v>61.578316139999998</v>
      </c>
      <c r="AOY45">
        <v>60.567334809999998</v>
      </c>
      <c r="AOZ45">
        <v>59.419653879999998</v>
      </c>
      <c r="APA45">
        <v>58.148269380000002</v>
      </c>
      <c r="APB45">
        <v>57.373470789999999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868.46261549999997</v>
      </c>
      <c r="APK45">
        <v>751.18173090000005</v>
      </c>
      <c r="APL45">
        <v>719.76683549999996</v>
      </c>
      <c r="APM45">
        <v>644.2939063</v>
      </c>
      <c r="APN45">
        <v>632.85162579999997</v>
      </c>
      <c r="APO45">
        <v>687.40561419999995</v>
      </c>
      <c r="APP45">
        <v>733.03057009999998</v>
      </c>
      <c r="APQ45">
        <v>778.99006110000005</v>
      </c>
      <c r="APR45">
        <v>834.5994445</v>
      </c>
      <c r="APS45">
        <v>811.74860279999996</v>
      </c>
      <c r="APT45">
        <v>690.38517869999998</v>
      </c>
      <c r="APU45">
        <v>681.40011100000004</v>
      </c>
      <c r="APV45">
        <v>891.59890900000005</v>
      </c>
      <c r="APW45">
        <v>793.75975549999998</v>
      </c>
      <c r="APX45">
        <v>594.22432779999997</v>
      </c>
      <c r="APY45">
        <v>690.03451229999996</v>
      </c>
      <c r="APZ45">
        <v>610.4585687</v>
      </c>
      <c r="AQA45">
        <v>657.00951680000003</v>
      </c>
      <c r="AQB45">
        <v>697.42321079999999</v>
      </c>
      <c r="AQC45">
        <v>644.43826039999999</v>
      </c>
      <c r="AQD45">
        <v>710.97201680000001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93.855899859999994</v>
      </c>
      <c r="ARO45">
        <v>92.274452080000003</v>
      </c>
      <c r="ARP45">
        <v>89.785487130000007</v>
      </c>
      <c r="ARQ45">
        <v>87.819992069999998</v>
      </c>
      <c r="ARR45">
        <v>85.626748980000002</v>
      </c>
      <c r="ARS45">
        <v>83.410226030000004</v>
      </c>
      <c r="ART45">
        <v>81.036535490000006</v>
      </c>
      <c r="ARU45">
        <v>78.784468469999993</v>
      </c>
      <c r="ARV45">
        <v>76.629866379999996</v>
      </c>
      <c r="ARW45">
        <v>74.763457650000007</v>
      </c>
      <c r="ARX45">
        <v>72.519856540000006</v>
      </c>
      <c r="ARY45">
        <v>70.151221190000001</v>
      </c>
      <c r="ARZ45">
        <v>68.271347539999994</v>
      </c>
      <c r="ASA45">
        <v>66.562313130000007</v>
      </c>
      <c r="ASB45">
        <v>64.696932570000001</v>
      </c>
      <c r="ASC45">
        <v>62.954939570000001</v>
      </c>
      <c r="ASD45">
        <v>61.301008090000003</v>
      </c>
      <c r="ASE45">
        <v>59.414884139999998</v>
      </c>
      <c r="ASF45">
        <v>57.90586562</v>
      </c>
      <c r="ASG45">
        <v>55.947299010000002</v>
      </c>
      <c r="ASH45">
        <v>54.231791049999998</v>
      </c>
    </row>
    <row r="46" spans="3:1178" x14ac:dyDescent="0.25">
      <c r="C46">
        <v>0</v>
      </c>
      <c r="D46">
        <v>0</v>
      </c>
      <c r="E46">
        <v>0</v>
      </c>
      <c r="F46">
        <v>186</v>
      </c>
      <c r="G46">
        <v>210</v>
      </c>
      <c r="H46">
        <v>211</v>
      </c>
      <c r="I46">
        <v>213</v>
      </c>
      <c r="J46">
        <v>184</v>
      </c>
      <c r="K46">
        <v>204</v>
      </c>
      <c r="L46">
        <v>225</v>
      </c>
      <c r="M46">
        <v>243</v>
      </c>
      <c r="N46">
        <v>195</v>
      </c>
      <c r="O46">
        <v>191</v>
      </c>
      <c r="P46">
        <v>212</v>
      </c>
      <c r="Q46">
        <v>210</v>
      </c>
      <c r="R46">
        <v>215</v>
      </c>
      <c r="S46">
        <v>221</v>
      </c>
      <c r="T46">
        <v>212</v>
      </c>
      <c r="U46">
        <v>218</v>
      </c>
      <c r="V46">
        <v>226</v>
      </c>
      <c r="W46">
        <v>240</v>
      </c>
      <c r="X46">
        <v>251</v>
      </c>
      <c r="Y46">
        <v>239</v>
      </c>
      <c r="Z46">
        <v>241</v>
      </c>
      <c r="AA46">
        <v>252</v>
      </c>
      <c r="AB46">
        <v>221</v>
      </c>
      <c r="AC46">
        <v>218</v>
      </c>
      <c r="AD46">
        <v>237</v>
      </c>
      <c r="AE46">
        <v>0</v>
      </c>
      <c r="AF46">
        <v>0</v>
      </c>
      <c r="AG46">
        <v>0</v>
      </c>
      <c r="AH46">
        <v>81</v>
      </c>
      <c r="AI46">
        <v>63</v>
      </c>
      <c r="AJ46">
        <v>68</v>
      </c>
      <c r="AK46">
        <v>74</v>
      </c>
      <c r="AL46">
        <v>61</v>
      </c>
      <c r="AM46">
        <v>78</v>
      </c>
      <c r="AN46">
        <v>89</v>
      </c>
      <c r="AO46">
        <v>87</v>
      </c>
      <c r="AP46">
        <v>87</v>
      </c>
      <c r="AQ46">
        <v>77</v>
      </c>
      <c r="AR46">
        <v>101</v>
      </c>
      <c r="AS46">
        <v>88</v>
      </c>
      <c r="AT46">
        <v>102</v>
      </c>
      <c r="AU46">
        <v>91</v>
      </c>
      <c r="AV46">
        <v>122</v>
      </c>
      <c r="AW46">
        <v>96</v>
      </c>
      <c r="AX46">
        <v>107</v>
      </c>
      <c r="AY46">
        <v>117</v>
      </c>
      <c r="AZ46">
        <v>125</v>
      </c>
      <c r="BA46">
        <v>133</v>
      </c>
      <c r="BB46">
        <v>141</v>
      </c>
      <c r="BC46">
        <v>147</v>
      </c>
      <c r="BD46">
        <v>145</v>
      </c>
      <c r="BE46">
        <v>164</v>
      </c>
      <c r="BF46">
        <v>143</v>
      </c>
      <c r="BG46">
        <v>0</v>
      </c>
      <c r="BH46">
        <v>0</v>
      </c>
      <c r="BI46">
        <v>0</v>
      </c>
      <c r="BJ46">
        <v>166</v>
      </c>
      <c r="BK46">
        <v>138</v>
      </c>
      <c r="BL46">
        <v>136</v>
      </c>
      <c r="BM46">
        <v>154</v>
      </c>
      <c r="BN46">
        <v>175</v>
      </c>
      <c r="BO46">
        <v>140</v>
      </c>
      <c r="BP46">
        <v>155</v>
      </c>
      <c r="BQ46">
        <v>152</v>
      </c>
      <c r="BR46">
        <v>182</v>
      </c>
      <c r="BS46">
        <v>167</v>
      </c>
      <c r="BT46">
        <v>190</v>
      </c>
      <c r="BU46">
        <v>175</v>
      </c>
      <c r="BV46">
        <v>171</v>
      </c>
      <c r="BW46">
        <v>194</v>
      </c>
      <c r="BX46">
        <v>197</v>
      </c>
      <c r="BY46">
        <v>211</v>
      </c>
      <c r="BZ46">
        <v>185</v>
      </c>
      <c r="CA46">
        <v>188</v>
      </c>
      <c r="CB46">
        <v>215</v>
      </c>
      <c r="CC46">
        <v>219</v>
      </c>
      <c r="CD46">
        <v>215</v>
      </c>
      <c r="CE46">
        <v>210</v>
      </c>
      <c r="CF46">
        <v>175</v>
      </c>
      <c r="CG46">
        <v>227</v>
      </c>
      <c r="CH46">
        <v>257</v>
      </c>
      <c r="CI46">
        <v>0</v>
      </c>
      <c r="CJ46">
        <v>0</v>
      </c>
      <c r="CK46">
        <v>0</v>
      </c>
      <c r="CL46">
        <v>31</v>
      </c>
      <c r="CM46">
        <v>34</v>
      </c>
      <c r="CN46">
        <v>38</v>
      </c>
      <c r="CO46">
        <v>39</v>
      </c>
      <c r="CP46">
        <v>42</v>
      </c>
      <c r="CQ46">
        <v>50</v>
      </c>
      <c r="CR46">
        <v>36</v>
      </c>
      <c r="CS46">
        <v>45</v>
      </c>
      <c r="CT46">
        <v>50</v>
      </c>
      <c r="CU46">
        <v>52</v>
      </c>
      <c r="CV46">
        <v>51</v>
      </c>
      <c r="CW46">
        <v>51</v>
      </c>
      <c r="CX46">
        <v>38</v>
      </c>
      <c r="CY46">
        <v>45</v>
      </c>
      <c r="CZ46">
        <v>46</v>
      </c>
      <c r="DA46">
        <v>63</v>
      </c>
      <c r="DB46">
        <v>60</v>
      </c>
      <c r="DC46">
        <v>65</v>
      </c>
      <c r="DD46">
        <v>58</v>
      </c>
      <c r="DE46">
        <v>44</v>
      </c>
      <c r="DF46">
        <v>57</v>
      </c>
      <c r="DG46">
        <v>57</v>
      </c>
      <c r="DH46">
        <v>58</v>
      </c>
      <c r="DI46">
        <v>61</v>
      </c>
      <c r="DJ46">
        <v>69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1</v>
      </c>
      <c r="DQ46">
        <v>3</v>
      </c>
      <c r="DR46">
        <v>3</v>
      </c>
      <c r="DS46">
        <v>3</v>
      </c>
      <c r="DT46">
        <v>4</v>
      </c>
      <c r="DU46">
        <v>6</v>
      </c>
      <c r="DV46">
        <v>5</v>
      </c>
      <c r="DW46">
        <v>5</v>
      </c>
      <c r="DX46">
        <v>4</v>
      </c>
      <c r="DY46">
        <v>1</v>
      </c>
      <c r="DZ46">
        <v>6</v>
      </c>
      <c r="EA46">
        <v>5</v>
      </c>
      <c r="EB46">
        <v>2</v>
      </c>
      <c r="EC46">
        <v>7</v>
      </c>
      <c r="ED46">
        <v>4</v>
      </c>
      <c r="EE46">
        <v>6</v>
      </c>
      <c r="EF46">
        <v>3</v>
      </c>
      <c r="EG46">
        <v>8</v>
      </c>
      <c r="EH46">
        <v>4</v>
      </c>
      <c r="EI46">
        <v>4</v>
      </c>
      <c r="EJ46">
        <v>9</v>
      </c>
      <c r="EK46">
        <v>5</v>
      </c>
      <c r="EL46">
        <v>11</v>
      </c>
      <c r="EM46">
        <v>0</v>
      </c>
      <c r="EN46">
        <v>0</v>
      </c>
      <c r="EO46">
        <v>0</v>
      </c>
      <c r="EP46">
        <v>15</v>
      </c>
      <c r="EQ46">
        <v>0</v>
      </c>
      <c r="ER46">
        <v>5</v>
      </c>
      <c r="ES46">
        <v>5</v>
      </c>
      <c r="ET46">
        <v>10</v>
      </c>
      <c r="EU46">
        <v>15</v>
      </c>
      <c r="EV46">
        <v>10</v>
      </c>
      <c r="EW46">
        <v>20</v>
      </c>
      <c r="EX46">
        <v>20</v>
      </c>
      <c r="EY46">
        <v>20</v>
      </c>
      <c r="EZ46">
        <v>25</v>
      </c>
      <c r="FA46">
        <v>25</v>
      </c>
      <c r="FB46">
        <v>20</v>
      </c>
      <c r="FC46">
        <v>25</v>
      </c>
      <c r="FD46">
        <v>35</v>
      </c>
      <c r="FE46">
        <v>10</v>
      </c>
      <c r="FF46">
        <v>15</v>
      </c>
      <c r="FG46">
        <v>30</v>
      </c>
      <c r="FH46">
        <v>25</v>
      </c>
      <c r="FI46">
        <v>15</v>
      </c>
      <c r="FJ46">
        <v>30</v>
      </c>
      <c r="FK46">
        <v>5</v>
      </c>
      <c r="FL46">
        <v>35</v>
      </c>
      <c r="FM46">
        <v>35</v>
      </c>
      <c r="FN46">
        <v>30</v>
      </c>
      <c r="FO46">
        <v>0</v>
      </c>
      <c r="FP46">
        <v>0</v>
      </c>
      <c r="FQ46">
        <v>5211</v>
      </c>
      <c r="FR46">
        <v>5716</v>
      </c>
      <c r="FS46">
        <v>6070</v>
      </c>
      <c r="FT46">
        <v>6378</v>
      </c>
      <c r="FU46">
        <v>6684</v>
      </c>
      <c r="FV46">
        <v>6985</v>
      </c>
      <c r="FW46">
        <v>7205</v>
      </c>
      <c r="FX46">
        <v>7456</v>
      </c>
      <c r="FY46">
        <v>7622</v>
      </c>
      <c r="FZ46">
        <v>7739</v>
      </c>
      <c r="GA46">
        <v>7918</v>
      </c>
      <c r="GB46">
        <v>8042</v>
      </c>
      <c r="GC46">
        <v>8188</v>
      </c>
      <c r="GD46">
        <v>8299</v>
      </c>
      <c r="GE46">
        <v>8363</v>
      </c>
      <c r="GF46">
        <v>8414</v>
      </c>
      <c r="GG46">
        <v>8477</v>
      </c>
      <c r="GH46">
        <v>8561</v>
      </c>
      <c r="GI46">
        <v>8543</v>
      </c>
      <c r="GJ46">
        <v>8607</v>
      </c>
      <c r="GK46">
        <v>8694</v>
      </c>
      <c r="GL46">
        <v>8806</v>
      </c>
      <c r="GM46">
        <v>8892</v>
      </c>
      <c r="GN46">
        <v>8904</v>
      </c>
      <c r="GO46">
        <v>8959</v>
      </c>
      <c r="GP46">
        <v>9015</v>
      </c>
      <c r="GQ46">
        <v>0</v>
      </c>
      <c r="GR46">
        <v>0</v>
      </c>
      <c r="GS46">
        <v>680</v>
      </c>
      <c r="GT46">
        <v>774</v>
      </c>
      <c r="GU46">
        <v>890</v>
      </c>
      <c r="GV46">
        <v>1012</v>
      </c>
      <c r="GW46">
        <v>1110</v>
      </c>
      <c r="GX46">
        <v>1214</v>
      </c>
      <c r="GY46">
        <v>1352</v>
      </c>
      <c r="GZ46">
        <v>1467</v>
      </c>
      <c r="HA46">
        <v>1571</v>
      </c>
      <c r="HB46">
        <v>1701</v>
      </c>
      <c r="HC46">
        <v>1815</v>
      </c>
      <c r="HD46">
        <v>1917</v>
      </c>
      <c r="HE46">
        <v>2011</v>
      </c>
      <c r="HF46">
        <v>2133</v>
      </c>
      <c r="HG46">
        <v>2233</v>
      </c>
      <c r="HH46">
        <v>2330</v>
      </c>
      <c r="HI46">
        <v>2407</v>
      </c>
      <c r="HJ46">
        <v>2494</v>
      </c>
      <c r="HK46">
        <v>2592</v>
      </c>
      <c r="HL46">
        <v>2654</v>
      </c>
      <c r="HM46">
        <v>2711</v>
      </c>
      <c r="HN46">
        <v>2762</v>
      </c>
      <c r="HO46">
        <v>2834</v>
      </c>
      <c r="HP46">
        <v>2906</v>
      </c>
      <c r="HQ46">
        <v>2958</v>
      </c>
      <c r="HR46">
        <v>3008</v>
      </c>
      <c r="HS46">
        <v>0</v>
      </c>
      <c r="HT46">
        <v>0</v>
      </c>
      <c r="HU46">
        <v>80</v>
      </c>
      <c r="HV46">
        <v>81</v>
      </c>
      <c r="HW46">
        <v>89</v>
      </c>
      <c r="HX46">
        <v>96</v>
      </c>
      <c r="HY46">
        <v>101</v>
      </c>
      <c r="HZ46">
        <v>105</v>
      </c>
      <c r="IA46">
        <v>104</v>
      </c>
      <c r="IB46">
        <v>123</v>
      </c>
      <c r="IC46">
        <v>140</v>
      </c>
      <c r="ID46">
        <v>143</v>
      </c>
      <c r="IE46">
        <v>149</v>
      </c>
      <c r="IF46">
        <v>168</v>
      </c>
      <c r="IG46">
        <v>170</v>
      </c>
      <c r="IH46">
        <v>174</v>
      </c>
      <c r="II46">
        <v>182</v>
      </c>
      <c r="IJ46">
        <v>192</v>
      </c>
      <c r="IK46">
        <v>199</v>
      </c>
      <c r="IL46">
        <v>210</v>
      </c>
      <c r="IM46">
        <v>217</v>
      </c>
      <c r="IN46">
        <v>230</v>
      </c>
      <c r="IO46">
        <v>237</v>
      </c>
      <c r="IP46">
        <v>255</v>
      </c>
      <c r="IQ46">
        <v>269</v>
      </c>
      <c r="IR46">
        <v>292</v>
      </c>
      <c r="IS46">
        <v>314</v>
      </c>
      <c r="IT46">
        <v>320</v>
      </c>
      <c r="IU46">
        <v>0</v>
      </c>
      <c r="IV46">
        <v>0</v>
      </c>
      <c r="IW46">
        <v>7</v>
      </c>
      <c r="IX46">
        <v>4</v>
      </c>
      <c r="IY46">
        <v>3</v>
      </c>
      <c r="IZ46">
        <v>4</v>
      </c>
      <c r="JA46">
        <v>2</v>
      </c>
      <c r="JB46">
        <v>4</v>
      </c>
      <c r="JC46">
        <v>6</v>
      </c>
      <c r="JD46">
        <v>7</v>
      </c>
      <c r="JE46">
        <v>4</v>
      </c>
      <c r="JF46">
        <v>9</v>
      </c>
      <c r="JG46">
        <v>6</v>
      </c>
      <c r="JH46">
        <v>6</v>
      </c>
      <c r="JI46">
        <v>5</v>
      </c>
      <c r="JJ46">
        <v>3</v>
      </c>
      <c r="JK46">
        <v>5</v>
      </c>
      <c r="JL46">
        <v>6</v>
      </c>
      <c r="JM46">
        <v>12</v>
      </c>
      <c r="JN46">
        <v>9</v>
      </c>
      <c r="JO46">
        <v>6</v>
      </c>
      <c r="JP46">
        <v>8</v>
      </c>
      <c r="JQ46">
        <v>14</v>
      </c>
      <c r="JR46">
        <v>13</v>
      </c>
      <c r="JS46">
        <v>13</v>
      </c>
      <c r="JT46">
        <v>13</v>
      </c>
      <c r="JU46">
        <v>12</v>
      </c>
      <c r="JV46">
        <v>15</v>
      </c>
      <c r="JW46">
        <v>0</v>
      </c>
      <c r="JX46">
        <v>0</v>
      </c>
      <c r="JY46">
        <v>0</v>
      </c>
      <c r="JZ46">
        <v>8</v>
      </c>
      <c r="KA46">
        <v>14</v>
      </c>
      <c r="KB46">
        <v>19</v>
      </c>
      <c r="KC46">
        <v>30</v>
      </c>
      <c r="KD46">
        <v>46</v>
      </c>
      <c r="KE46">
        <v>59</v>
      </c>
      <c r="KF46">
        <v>66</v>
      </c>
      <c r="KG46">
        <v>79</v>
      </c>
      <c r="KH46">
        <v>89</v>
      </c>
      <c r="KI46">
        <v>108</v>
      </c>
      <c r="KJ46">
        <v>121</v>
      </c>
      <c r="KK46">
        <v>136</v>
      </c>
      <c r="KL46">
        <v>158</v>
      </c>
      <c r="KM46">
        <v>177</v>
      </c>
      <c r="KN46">
        <v>192</v>
      </c>
      <c r="KO46">
        <v>202</v>
      </c>
      <c r="KP46">
        <v>222</v>
      </c>
      <c r="KQ46">
        <v>242</v>
      </c>
      <c r="KR46">
        <v>262</v>
      </c>
      <c r="KS46">
        <v>289</v>
      </c>
      <c r="KT46">
        <v>305</v>
      </c>
      <c r="KU46">
        <v>325</v>
      </c>
      <c r="KV46">
        <v>345</v>
      </c>
      <c r="KW46">
        <v>370</v>
      </c>
      <c r="KX46">
        <v>395</v>
      </c>
      <c r="KY46">
        <v>0</v>
      </c>
      <c r="KZ46">
        <v>0</v>
      </c>
      <c r="LA46">
        <v>0</v>
      </c>
      <c r="LB46">
        <v>204</v>
      </c>
      <c r="LC46">
        <v>392</v>
      </c>
      <c r="LD46">
        <v>568</v>
      </c>
      <c r="LE46">
        <v>732</v>
      </c>
      <c r="LF46">
        <v>893</v>
      </c>
      <c r="LG46">
        <v>1066</v>
      </c>
      <c r="LH46">
        <v>1252</v>
      </c>
      <c r="LI46">
        <v>1436</v>
      </c>
      <c r="LJ46">
        <v>1621</v>
      </c>
      <c r="LK46">
        <v>1752</v>
      </c>
      <c r="LL46">
        <v>1932</v>
      </c>
      <c r="LM46">
        <v>2086</v>
      </c>
      <c r="LN46">
        <v>2218</v>
      </c>
      <c r="LO46">
        <v>2373</v>
      </c>
      <c r="LP46">
        <v>2533</v>
      </c>
      <c r="LQ46">
        <v>2684</v>
      </c>
      <c r="LR46">
        <v>2851</v>
      </c>
      <c r="LS46">
        <v>2989</v>
      </c>
      <c r="LT46">
        <v>3139</v>
      </c>
      <c r="LU46">
        <v>3281</v>
      </c>
      <c r="LV46">
        <v>3420</v>
      </c>
      <c r="LW46">
        <v>3548</v>
      </c>
      <c r="LX46">
        <v>3675</v>
      </c>
      <c r="LY46">
        <v>3793</v>
      </c>
      <c r="LZ46">
        <v>3896</v>
      </c>
      <c r="MA46">
        <v>0</v>
      </c>
      <c r="MB46">
        <v>0</v>
      </c>
      <c r="MC46">
        <v>1520</v>
      </c>
      <c r="MD46">
        <v>1530</v>
      </c>
      <c r="ME46">
        <v>1585</v>
      </c>
      <c r="MF46">
        <v>1614</v>
      </c>
      <c r="MG46">
        <v>1646</v>
      </c>
      <c r="MH46">
        <v>1694</v>
      </c>
      <c r="MI46">
        <v>1723</v>
      </c>
      <c r="MJ46">
        <v>1748</v>
      </c>
      <c r="MK46">
        <v>1810</v>
      </c>
      <c r="ML46">
        <v>1832</v>
      </c>
      <c r="MM46">
        <v>1881</v>
      </c>
      <c r="MN46">
        <v>1895</v>
      </c>
      <c r="MO46">
        <v>1962</v>
      </c>
      <c r="MP46">
        <v>1993</v>
      </c>
      <c r="MQ46">
        <v>2034</v>
      </c>
      <c r="MR46">
        <v>2027</v>
      </c>
      <c r="MS46">
        <v>2043</v>
      </c>
      <c r="MT46">
        <v>2080</v>
      </c>
      <c r="MU46">
        <v>2123</v>
      </c>
      <c r="MV46">
        <v>2147</v>
      </c>
      <c r="MW46">
        <v>2177</v>
      </c>
      <c r="MX46">
        <v>2200</v>
      </c>
      <c r="MY46">
        <v>2260</v>
      </c>
      <c r="MZ46">
        <v>2268</v>
      </c>
      <c r="NA46">
        <v>2296</v>
      </c>
      <c r="NB46">
        <v>2320</v>
      </c>
      <c r="NC46">
        <v>0</v>
      </c>
      <c r="ND46">
        <v>0</v>
      </c>
      <c r="NE46">
        <v>0</v>
      </c>
      <c r="NF46">
        <v>44</v>
      </c>
      <c r="NG46">
        <v>77</v>
      </c>
      <c r="NH46">
        <v>114</v>
      </c>
      <c r="NI46">
        <v>157</v>
      </c>
      <c r="NJ46">
        <v>196</v>
      </c>
      <c r="NK46">
        <v>240</v>
      </c>
      <c r="NL46">
        <v>289</v>
      </c>
      <c r="NM46">
        <v>326</v>
      </c>
      <c r="NN46">
        <v>373</v>
      </c>
      <c r="NO46">
        <v>423</v>
      </c>
      <c r="NP46">
        <v>469</v>
      </c>
      <c r="NQ46">
        <v>506</v>
      </c>
      <c r="NR46">
        <v>548</v>
      </c>
      <c r="NS46">
        <v>602</v>
      </c>
      <c r="NT46">
        <v>663</v>
      </c>
      <c r="NU46">
        <v>719</v>
      </c>
      <c r="NV46">
        <v>769</v>
      </c>
      <c r="NW46">
        <v>821</v>
      </c>
      <c r="NX46">
        <v>860</v>
      </c>
      <c r="NY46">
        <v>913</v>
      </c>
      <c r="NZ46">
        <v>976</v>
      </c>
      <c r="OA46">
        <v>1028</v>
      </c>
      <c r="OB46">
        <v>1089</v>
      </c>
      <c r="OC46">
        <v>1153</v>
      </c>
      <c r="OD46">
        <v>1225</v>
      </c>
      <c r="OE46">
        <v>0</v>
      </c>
      <c r="OF46">
        <v>0</v>
      </c>
      <c r="OG46">
        <v>2125</v>
      </c>
      <c r="OH46">
        <v>2136</v>
      </c>
      <c r="OI46">
        <v>2170</v>
      </c>
      <c r="OJ46">
        <v>2175</v>
      </c>
      <c r="OK46">
        <v>2198</v>
      </c>
      <c r="OL46">
        <v>2218</v>
      </c>
      <c r="OM46">
        <v>2247</v>
      </c>
      <c r="ON46">
        <v>2247</v>
      </c>
      <c r="OO46">
        <v>2273</v>
      </c>
      <c r="OP46">
        <v>2292</v>
      </c>
      <c r="OQ46">
        <v>2337</v>
      </c>
      <c r="OR46">
        <v>2349</v>
      </c>
      <c r="OS46">
        <v>2349</v>
      </c>
      <c r="OT46">
        <v>2374</v>
      </c>
      <c r="OU46">
        <v>2412</v>
      </c>
      <c r="OV46">
        <v>2432</v>
      </c>
      <c r="OW46">
        <v>2465</v>
      </c>
      <c r="OX46">
        <v>2508</v>
      </c>
      <c r="OY46">
        <v>2532</v>
      </c>
      <c r="OZ46">
        <v>2527</v>
      </c>
      <c r="PA46">
        <v>2550</v>
      </c>
      <c r="PB46">
        <v>2574</v>
      </c>
      <c r="PC46">
        <v>2607</v>
      </c>
      <c r="PD46">
        <v>2609</v>
      </c>
      <c r="PE46">
        <v>2597</v>
      </c>
      <c r="PF46">
        <v>2606</v>
      </c>
      <c r="PG46">
        <v>0</v>
      </c>
      <c r="PH46">
        <v>0</v>
      </c>
      <c r="PI46">
        <v>0</v>
      </c>
      <c r="PJ46">
        <v>72</v>
      </c>
      <c r="PK46">
        <v>151</v>
      </c>
      <c r="PL46">
        <v>232</v>
      </c>
      <c r="PM46">
        <v>305</v>
      </c>
      <c r="PN46">
        <v>390</v>
      </c>
      <c r="PO46">
        <v>466</v>
      </c>
      <c r="PP46">
        <v>556</v>
      </c>
      <c r="PQ46">
        <v>644</v>
      </c>
      <c r="PR46">
        <v>709</v>
      </c>
      <c r="PS46">
        <v>778</v>
      </c>
      <c r="PT46">
        <v>868</v>
      </c>
      <c r="PU46">
        <v>958</v>
      </c>
      <c r="PV46">
        <v>1060</v>
      </c>
      <c r="PW46">
        <v>1145</v>
      </c>
      <c r="PX46">
        <v>1235</v>
      </c>
      <c r="PY46">
        <v>1323</v>
      </c>
      <c r="PZ46">
        <v>1403</v>
      </c>
      <c r="QA46">
        <v>1486</v>
      </c>
      <c r="QB46">
        <v>1608</v>
      </c>
      <c r="QC46">
        <v>1696</v>
      </c>
      <c r="QD46">
        <v>1800</v>
      </c>
      <c r="QE46">
        <v>1891</v>
      </c>
      <c r="QF46">
        <v>1988</v>
      </c>
      <c r="QG46">
        <v>2101</v>
      </c>
      <c r="QH46">
        <v>2219</v>
      </c>
      <c r="QI46">
        <v>0</v>
      </c>
      <c r="QJ46">
        <v>0</v>
      </c>
      <c r="QK46">
        <v>7488</v>
      </c>
      <c r="QL46">
        <v>7612</v>
      </c>
      <c r="QM46">
        <v>7688</v>
      </c>
      <c r="QN46">
        <v>7780</v>
      </c>
      <c r="QO46">
        <v>7809</v>
      </c>
      <c r="QP46">
        <v>7815</v>
      </c>
      <c r="QQ46">
        <v>7900</v>
      </c>
      <c r="QR46">
        <v>7966</v>
      </c>
      <c r="QS46">
        <v>8130</v>
      </c>
      <c r="QT46">
        <v>8210</v>
      </c>
      <c r="QU46">
        <v>8325</v>
      </c>
      <c r="QV46">
        <v>8350</v>
      </c>
      <c r="QW46">
        <v>8404</v>
      </c>
      <c r="QX46">
        <v>8484</v>
      </c>
      <c r="QY46">
        <v>8608</v>
      </c>
      <c r="QZ46">
        <v>8588</v>
      </c>
      <c r="RA46">
        <v>8603</v>
      </c>
      <c r="RB46">
        <v>8745</v>
      </c>
      <c r="RC46">
        <v>8766</v>
      </c>
      <c r="RD46">
        <v>8812</v>
      </c>
      <c r="RE46">
        <v>8800</v>
      </c>
      <c r="RF46">
        <v>8865</v>
      </c>
      <c r="RG46">
        <v>8916</v>
      </c>
      <c r="RH46">
        <v>8957</v>
      </c>
      <c r="RI46">
        <v>9024</v>
      </c>
      <c r="RJ46">
        <v>9016</v>
      </c>
      <c r="RK46">
        <v>0</v>
      </c>
      <c r="RL46">
        <v>0</v>
      </c>
      <c r="RM46">
        <v>8455</v>
      </c>
      <c r="RN46">
        <v>8255</v>
      </c>
      <c r="RO46">
        <v>8109</v>
      </c>
      <c r="RP46">
        <v>7996</v>
      </c>
      <c r="RQ46">
        <v>7909</v>
      </c>
      <c r="RR46">
        <v>7840</v>
      </c>
      <c r="RS46">
        <v>7769</v>
      </c>
      <c r="RT46">
        <v>7681</v>
      </c>
      <c r="RU46">
        <v>7506</v>
      </c>
      <c r="RV46">
        <v>7443</v>
      </c>
      <c r="RW46">
        <v>7399</v>
      </c>
      <c r="RX46">
        <v>7327</v>
      </c>
      <c r="RY46">
        <v>7346</v>
      </c>
      <c r="RZ46">
        <v>7234</v>
      </c>
      <c r="SA46">
        <v>7129</v>
      </c>
      <c r="SB46">
        <v>7087</v>
      </c>
      <c r="SC46">
        <v>7063</v>
      </c>
      <c r="SD46">
        <v>7036</v>
      </c>
      <c r="SE46">
        <v>7039</v>
      </c>
      <c r="SF46">
        <v>7054</v>
      </c>
      <c r="SG46">
        <v>7096</v>
      </c>
      <c r="SH46">
        <v>7064</v>
      </c>
      <c r="SI46">
        <v>7085</v>
      </c>
      <c r="SJ46">
        <v>7072</v>
      </c>
      <c r="SK46">
        <v>7077</v>
      </c>
      <c r="SL46">
        <v>7087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577900.64</v>
      </c>
      <c r="SU46">
        <v>578740.03399999999</v>
      </c>
      <c r="SV46">
        <v>581457.81900000002</v>
      </c>
      <c r="SW46">
        <v>577090.64650000003</v>
      </c>
      <c r="SX46">
        <v>568882.68169999996</v>
      </c>
      <c r="SY46">
        <v>565088.07030000002</v>
      </c>
      <c r="SZ46">
        <v>557221.01309999998</v>
      </c>
      <c r="TA46">
        <v>550812.80260000005</v>
      </c>
      <c r="TB46">
        <v>542019.27619999996</v>
      </c>
      <c r="TC46">
        <v>530290.49089999998</v>
      </c>
      <c r="TD46">
        <v>517984.81180000002</v>
      </c>
      <c r="TE46">
        <v>506663.33380000002</v>
      </c>
      <c r="TF46">
        <v>496780.52899999998</v>
      </c>
      <c r="TG46">
        <v>481297.10590000002</v>
      </c>
      <c r="TH46">
        <v>470779.36859999999</v>
      </c>
      <c r="TI46">
        <v>461687.40850000002</v>
      </c>
      <c r="TJ46">
        <v>454014.63339999999</v>
      </c>
      <c r="TK46">
        <v>445095.70039999997</v>
      </c>
      <c r="TL46">
        <v>432714.92170000001</v>
      </c>
      <c r="TM46">
        <v>422706.60330000002</v>
      </c>
      <c r="TN46">
        <v>412960.01400000002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270717.26169999997</v>
      </c>
      <c r="TW46">
        <v>292709.43979999999</v>
      </c>
      <c r="TX46">
        <v>308356.37119999999</v>
      </c>
      <c r="TY46">
        <v>320598.71149999998</v>
      </c>
      <c r="TZ46">
        <v>337017.67369999998</v>
      </c>
      <c r="UA46">
        <v>349130.4816</v>
      </c>
      <c r="UB46">
        <v>358010.71620000002</v>
      </c>
      <c r="UC46">
        <v>364626.94549999997</v>
      </c>
      <c r="UD46">
        <v>375483.03490000003</v>
      </c>
      <c r="UE46">
        <v>381637.42989999999</v>
      </c>
      <c r="UF46">
        <v>386616.9903</v>
      </c>
      <c r="UG46">
        <v>387760.77990000002</v>
      </c>
      <c r="UH46">
        <v>390074.00949999999</v>
      </c>
      <c r="UI46">
        <v>393593.88069999998</v>
      </c>
      <c r="UJ46">
        <v>391270.43609999999</v>
      </c>
      <c r="UK46">
        <v>388032.77419999999</v>
      </c>
      <c r="UL46">
        <v>383818.00229999999</v>
      </c>
      <c r="UM46">
        <v>382352.8112</v>
      </c>
      <c r="UN46">
        <v>380647.36430000002</v>
      </c>
      <c r="UO46">
        <v>376173.46889999998</v>
      </c>
      <c r="UP46">
        <v>371390.33669999999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400614.07689999999</v>
      </c>
      <c r="UY46">
        <v>385241.46090000001</v>
      </c>
      <c r="UZ46">
        <v>442351.56550000003</v>
      </c>
      <c r="VA46">
        <v>488824.84149999998</v>
      </c>
      <c r="VB46">
        <v>484756.951</v>
      </c>
      <c r="VC46">
        <v>490384.85769999999</v>
      </c>
      <c r="VD46">
        <v>536812.77190000005</v>
      </c>
      <c r="VE46">
        <v>527381.94180000003</v>
      </c>
      <c r="VF46">
        <v>524068.8628</v>
      </c>
      <c r="VG46">
        <v>532198.04169999994</v>
      </c>
      <c r="VH46">
        <v>545087.07990000001</v>
      </c>
      <c r="VI46">
        <v>548504.89939999999</v>
      </c>
      <c r="VJ46">
        <v>561965.30649999995</v>
      </c>
      <c r="VK46">
        <v>563783.9645</v>
      </c>
      <c r="VL46">
        <v>580154.40839999996</v>
      </c>
      <c r="VM46">
        <v>580399.30260000005</v>
      </c>
      <c r="VN46">
        <v>606291.51679999998</v>
      </c>
      <c r="VO46">
        <v>620949.6213</v>
      </c>
      <c r="VP46">
        <v>654409.6777</v>
      </c>
      <c r="VQ46">
        <v>683217.97719999996</v>
      </c>
      <c r="VR46">
        <v>675993.29879999999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238298.83100000001</v>
      </c>
      <c r="WA46">
        <v>347037.13260000001</v>
      </c>
      <c r="WB46">
        <v>393084.13069999998</v>
      </c>
      <c r="WC46">
        <v>218077.1876</v>
      </c>
      <c r="WD46">
        <v>476382.20600000001</v>
      </c>
      <c r="WE46">
        <v>308337.99739999999</v>
      </c>
      <c r="WF46">
        <v>299357.27909999999</v>
      </c>
      <c r="WG46">
        <v>242198.44579999999</v>
      </c>
      <c r="WH46">
        <v>141086.47330000001</v>
      </c>
      <c r="WI46">
        <v>228295.26420000001</v>
      </c>
      <c r="WJ46">
        <v>265975.06510000001</v>
      </c>
      <c r="WK46">
        <v>516456.43719999999</v>
      </c>
      <c r="WL46">
        <v>376060.51250000001</v>
      </c>
      <c r="WM46">
        <v>243404.86249999999</v>
      </c>
      <c r="WN46">
        <v>315087.20059999998</v>
      </c>
      <c r="WO46">
        <v>535342.33109999995</v>
      </c>
      <c r="WP46">
        <v>482624.84769999998</v>
      </c>
      <c r="WQ46">
        <v>468567.81329999998</v>
      </c>
      <c r="WR46">
        <v>454920.2071</v>
      </c>
      <c r="WS46">
        <v>407695.48060000001</v>
      </c>
      <c r="WT46">
        <v>494776.0687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34800000</v>
      </c>
      <c r="ZG46">
        <v>34300000</v>
      </c>
      <c r="ZH46">
        <v>33800000</v>
      </c>
      <c r="ZI46">
        <v>34000000</v>
      </c>
      <c r="ZJ46">
        <v>33400000</v>
      </c>
      <c r="ZK46">
        <v>33300000</v>
      </c>
      <c r="ZL46">
        <v>32600000</v>
      </c>
      <c r="ZM46">
        <v>32700000</v>
      </c>
      <c r="ZN46">
        <v>32300000</v>
      </c>
      <c r="ZO46">
        <v>32000000</v>
      </c>
      <c r="ZP46">
        <v>30900000</v>
      </c>
      <c r="ZQ46">
        <v>30300000</v>
      </c>
      <c r="ZR46">
        <v>29900000</v>
      </c>
      <c r="ZS46">
        <v>29700000</v>
      </c>
      <c r="ZT46">
        <v>29100000</v>
      </c>
      <c r="ZU46">
        <v>28700000</v>
      </c>
      <c r="ZV46">
        <v>28100000</v>
      </c>
      <c r="ZW46">
        <v>28100000</v>
      </c>
      <c r="ZX46">
        <v>27300000</v>
      </c>
      <c r="ZY46">
        <v>26900000</v>
      </c>
      <c r="ZZ46">
        <v>26400000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17800000</v>
      </c>
      <c r="ABK46">
        <v>17600000</v>
      </c>
      <c r="ABL46">
        <v>17000000</v>
      </c>
      <c r="ABM46">
        <v>16700000</v>
      </c>
      <c r="ABN46">
        <v>16400000</v>
      </c>
      <c r="ABO46">
        <v>16200000</v>
      </c>
      <c r="ABP46">
        <v>15800000</v>
      </c>
      <c r="ABQ46">
        <v>15400000</v>
      </c>
      <c r="ABR46">
        <v>15100000</v>
      </c>
      <c r="ABS46">
        <v>14900000</v>
      </c>
      <c r="ABT46">
        <v>14600000</v>
      </c>
      <c r="ABU46">
        <v>14300000</v>
      </c>
      <c r="ABV46">
        <v>14200000</v>
      </c>
      <c r="ABW46">
        <v>13900000</v>
      </c>
      <c r="ABX46">
        <v>13400000</v>
      </c>
      <c r="ABY46">
        <v>13200000</v>
      </c>
      <c r="ABZ46">
        <v>12900000</v>
      </c>
      <c r="ACA46">
        <v>12700000</v>
      </c>
      <c r="ACB46">
        <v>12300000</v>
      </c>
      <c r="ACC46">
        <v>11900000</v>
      </c>
      <c r="ACD46">
        <v>11600000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2360000</v>
      </c>
      <c r="ADO46">
        <v>2320000</v>
      </c>
      <c r="ADP46">
        <v>2270000</v>
      </c>
      <c r="ADQ46">
        <v>2250000</v>
      </c>
      <c r="ADR46">
        <v>2200000</v>
      </c>
      <c r="ADS46">
        <v>2170000</v>
      </c>
      <c r="ADT46">
        <v>2110000</v>
      </c>
      <c r="ADU46">
        <v>2060000</v>
      </c>
      <c r="ADV46">
        <v>2020000</v>
      </c>
      <c r="ADW46">
        <v>1990000</v>
      </c>
      <c r="ADX46">
        <v>1930000</v>
      </c>
      <c r="ADY46">
        <v>1880000</v>
      </c>
      <c r="ADZ46">
        <v>1850000</v>
      </c>
      <c r="AEA46">
        <v>1800000</v>
      </c>
      <c r="AEB46">
        <v>1760000</v>
      </c>
      <c r="AEC46">
        <v>1710000</v>
      </c>
      <c r="AED46">
        <v>1670000</v>
      </c>
      <c r="AEE46">
        <v>1630000</v>
      </c>
      <c r="AEF46">
        <v>1590000</v>
      </c>
      <c r="AEG46">
        <v>1550000</v>
      </c>
      <c r="AEH46">
        <v>1510000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7560000</v>
      </c>
      <c r="AEQ46">
        <v>7270000</v>
      </c>
      <c r="AER46">
        <v>6980000</v>
      </c>
      <c r="AES46">
        <v>6620000</v>
      </c>
      <c r="AET46">
        <v>6380000</v>
      </c>
      <c r="AEU46">
        <v>6150000</v>
      </c>
      <c r="AEV46">
        <v>5920000</v>
      </c>
      <c r="AEW46">
        <v>5760000</v>
      </c>
      <c r="AEX46">
        <v>5510000</v>
      </c>
      <c r="AEY46">
        <v>5270000</v>
      </c>
      <c r="AEZ46">
        <v>5080000</v>
      </c>
      <c r="AFA46">
        <v>4920000</v>
      </c>
      <c r="AFB46">
        <v>4760000</v>
      </c>
      <c r="AFC46">
        <v>4620000</v>
      </c>
      <c r="AFD46">
        <v>4500000</v>
      </c>
      <c r="AFE46">
        <v>4390000</v>
      </c>
      <c r="AFF46">
        <v>4240000</v>
      </c>
      <c r="AFG46">
        <v>4130000</v>
      </c>
      <c r="AFH46">
        <v>4000000</v>
      </c>
      <c r="AFI46">
        <v>3890000</v>
      </c>
      <c r="AFJ46">
        <v>3780000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226.44303070000001</v>
      </c>
      <c r="AGU46">
        <v>244.83851630000001</v>
      </c>
      <c r="AGV46">
        <v>257.92648320000001</v>
      </c>
      <c r="AGW46">
        <v>268.1666601</v>
      </c>
      <c r="AGX46">
        <v>281.90039669999999</v>
      </c>
      <c r="AGY46">
        <v>292.03222540000002</v>
      </c>
      <c r="AGZ46">
        <v>299.46014930000001</v>
      </c>
      <c r="AHA46">
        <v>304.99433290000002</v>
      </c>
      <c r="AHB46">
        <v>314.07497219999999</v>
      </c>
      <c r="AHC46">
        <v>319.22285169999998</v>
      </c>
      <c r="AHD46">
        <v>323.388034</v>
      </c>
      <c r="AHE46">
        <v>324.3447635</v>
      </c>
      <c r="AHF46">
        <v>326.27967790000002</v>
      </c>
      <c r="AHG46">
        <v>329.22389459999999</v>
      </c>
      <c r="AHH46">
        <v>327.28043580000002</v>
      </c>
      <c r="AHI46">
        <v>324.57227469999998</v>
      </c>
      <c r="AHJ46">
        <v>321.0468042</v>
      </c>
      <c r="AHK46">
        <v>319.82123660000002</v>
      </c>
      <c r="AHL46">
        <v>318.39470560000001</v>
      </c>
      <c r="AHM46">
        <v>314.65248969999999</v>
      </c>
      <c r="AHN46">
        <v>310.65161089999998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19.871313189999999</v>
      </c>
      <c r="AHW46">
        <v>19.108798629999999</v>
      </c>
      <c r="AHX46">
        <v>21.9415817</v>
      </c>
      <c r="AHY46">
        <v>24.246755369999999</v>
      </c>
      <c r="AHZ46">
        <v>24.044979319999999</v>
      </c>
      <c r="AIA46">
        <v>24.324135510000001</v>
      </c>
      <c r="AIB46">
        <v>26.62705914</v>
      </c>
      <c r="AIC46">
        <v>26.15926984</v>
      </c>
      <c r="AID46">
        <v>25.994934050000001</v>
      </c>
      <c r="AIE46">
        <v>26.398158670000001</v>
      </c>
      <c r="AIF46">
        <v>27.037482480000001</v>
      </c>
      <c r="AIG46">
        <v>27.207013620000001</v>
      </c>
      <c r="AIH46">
        <v>27.874678530000001</v>
      </c>
      <c r="AII46">
        <v>27.96488785</v>
      </c>
      <c r="AIJ46">
        <v>28.77689681</v>
      </c>
      <c r="AIK46">
        <v>28.78904408</v>
      </c>
      <c r="AIL46">
        <v>30.073353170000001</v>
      </c>
      <c r="AIM46">
        <v>30.800426430000002</v>
      </c>
      <c r="AIN46">
        <v>32.460116640000003</v>
      </c>
      <c r="AIO46">
        <v>33.889069769999999</v>
      </c>
      <c r="AIP46">
        <v>33.530710310000003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1.044437732</v>
      </c>
      <c r="AIY46">
        <v>1.521025823</v>
      </c>
      <c r="AIZ46">
        <v>1.722844783</v>
      </c>
      <c r="AJA46">
        <v>0.95580847899999999</v>
      </c>
      <c r="AJB46">
        <v>2.087931143</v>
      </c>
      <c r="AJC46">
        <v>1.3514117430000001</v>
      </c>
      <c r="AJD46">
        <v>1.3120502359999999</v>
      </c>
      <c r="AJE46">
        <v>1.061529317</v>
      </c>
      <c r="AJF46">
        <v>0.61836659299999996</v>
      </c>
      <c r="AJG46">
        <v>1.000593192</v>
      </c>
      <c r="AJH46">
        <v>1.165739641</v>
      </c>
      <c r="AJI46">
        <v>2.2635721179999999</v>
      </c>
      <c r="AJJ46">
        <v>1.648232125</v>
      </c>
      <c r="AJK46">
        <v>1.0668169089999999</v>
      </c>
      <c r="AJL46">
        <v>1.3809927630000001</v>
      </c>
      <c r="AJM46">
        <v>2.3463469269999999</v>
      </c>
      <c r="AJN46">
        <v>2.1152919589999999</v>
      </c>
      <c r="AJO46">
        <v>2.053681514</v>
      </c>
      <c r="AJP46">
        <v>1.993865548</v>
      </c>
      <c r="AJQ46">
        <v>1.7868847329999999</v>
      </c>
      <c r="AJR46">
        <v>2.1685494329999999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271.88814830000001</v>
      </c>
      <c r="AKA46">
        <v>188.9594452</v>
      </c>
      <c r="AKB46">
        <v>59.635345479999998</v>
      </c>
      <c r="AKC46">
        <v>194.86563580000001</v>
      </c>
      <c r="AKD46">
        <v>121.8281941</v>
      </c>
      <c r="AKE46">
        <v>270.23112650000002</v>
      </c>
      <c r="AKF46">
        <v>193.55899840000001</v>
      </c>
      <c r="AKG46">
        <v>204.67480610000001</v>
      </c>
      <c r="AKH46">
        <v>267.69221979999998</v>
      </c>
      <c r="AKI46">
        <v>252.20087229999999</v>
      </c>
      <c r="AKJ46">
        <v>194.6479511</v>
      </c>
      <c r="AKK46">
        <v>93.986524130000006</v>
      </c>
      <c r="AKL46">
        <v>216.94629570000001</v>
      </c>
      <c r="AKM46">
        <v>182.7779281</v>
      </c>
      <c r="AKN46">
        <v>197.0701622</v>
      </c>
      <c r="AKO46">
        <v>252.37205209999999</v>
      </c>
      <c r="AKP46">
        <v>141.55382059999999</v>
      </c>
      <c r="AKQ46">
        <v>175.71689029999999</v>
      </c>
      <c r="AKR46">
        <v>188.62949699999999</v>
      </c>
      <c r="AKS46">
        <v>215.35712290000001</v>
      </c>
      <c r="AKT46">
        <v>220.47746810000001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115.677564</v>
      </c>
      <c r="AME46">
        <v>114.230948</v>
      </c>
      <c r="AMF46">
        <v>112.51300070000001</v>
      </c>
      <c r="AMG46">
        <v>113.1104237</v>
      </c>
      <c r="AMH46">
        <v>111.15072480000001</v>
      </c>
      <c r="AMI46">
        <v>110.79965300000001</v>
      </c>
      <c r="AMJ46">
        <v>108.3731245</v>
      </c>
      <c r="AMK46">
        <v>108.93668580000001</v>
      </c>
      <c r="AML46">
        <v>107.43486179999999</v>
      </c>
      <c r="AMM46">
        <v>106.45146800000001</v>
      </c>
      <c r="AMN46">
        <v>102.9952581</v>
      </c>
      <c r="AMO46">
        <v>100.78470369999999</v>
      </c>
      <c r="AMP46">
        <v>99.621337209999993</v>
      </c>
      <c r="AMQ46">
        <v>98.719239590000001</v>
      </c>
      <c r="AMR46">
        <v>96.927414220000003</v>
      </c>
      <c r="AMS46">
        <v>95.419203479999993</v>
      </c>
      <c r="AMT46">
        <v>93.618744800000002</v>
      </c>
      <c r="AMU46">
        <v>93.370857560000005</v>
      </c>
      <c r="AMV46">
        <v>90.972207650000001</v>
      </c>
      <c r="AMW46">
        <v>89.412933319999993</v>
      </c>
      <c r="AMX46">
        <v>87.716080860000005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262.32274139999998</v>
      </c>
      <c r="ANG46">
        <v>298.40472749999998</v>
      </c>
      <c r="ANH46">
        <v>261.08543020000002</v>
      </c>
      <c r="ANI46">
        <v>204.0355807</v>
      </c>
      <c r="ANJ46">
        <v>236.19703849999999</v>
      </c>
      <c r="ANK46">
        <v>295.98487510000001</v>
      </c>
      <c r="ANL46">
        <v>234.16310480000001</v>
      </c>
      <c r="ANM46">
        <v>155.00062410000001</v>
      </c>
      <c r="ANN46">
        <v>185.56192250000001</v>
      </c>
      <c r="ANO46">
        <v>253.7972292</v>
      </c>
      <c r="ANP46">
        <v>319.35757469999999</v>
      </c>
      <c r="ANQ46">
        <v>238.0728565</v>
      </c>
      <c r="ANR46">
        <v>175.73068979999999</v>
      </c>
      <c r="ANS46">
        <v>269.46758390000002</v>
      </c>
      <c r="ANT46">
        <v>164.32761970000001</v>
      </c>
      <c r="ANU46">
        <v>193.28830980000001</v>
      </c>
      <c r="ANV46">
        <v>203.08416750000001</v>
      </c>
      <c r="ANW46">
        <v>171.61944690000001</v>
      </c>
      <c r="ANX46">
        <v>162.64015169999999</v>
      </c>
      <c r="ANY46">
        <v>172.8181787</v>
      </c>
      <c r="ANZ46">
        <v>157.30043209999999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53.272990069999999</v>
      </c>
      <c r="AOI46">
        <v>52.397598070000001</v>
      </c>
      <c r="AOJ46">
        <v>50.87145443</v>
      </c>
      <c r="AOK46">
        <v>49.961249700000003</v>
      </c>
      <c r="AOL46">
        <v>48.911529739999999</v>
      </c>
      <c r="AOM46">
        <v>48.419256939999997</v>
      </c>
      <c r="AON46">
        <v>47.250368510000001</v>
      </c>
      <c r="AOO46">
        <v>45.874144190000003</v>
      </c>
      <c r="AOP46">
        <v>45.01201433</v>
      </c>
      <c r="AOQ46">
        <v>44.400495069999998</v>
      </c>
      <c r="AOR46">
        <v>43.464716869999997</v>
      </c>
      <c r="AOS46">
        <v>42.771352469999997</v>
      </c>
      <c r="AOT46">
        <v>42.249966329999999</v>
      </c>
      <c r="AOU46">
        <v>41.411914779999996</v>
      </c>
      <c r="AOV46">
        <v>40.126347279999997</v>
      </c>
      <c r="AOW46">
        <v>39.312199339999999</v>
      </c>
      <c r="AOX46">
        <v>38.526404380000002</v>
      </c>
      <c r="AOY46">
        <v>37.883818099999999</v>
      </c>
      <c r="AOZ46">
        <v>36.808622569999997</v>
      </c>
      <c r="APA46">
        <v>35.572157920000002</v>
      </c>
      <c r="APB46">
        <v>34.655761699999999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897.37894919999997</v>
      </c>
      <c r="APK46">
        <v>745.14879670000005</v>
      </c>
      <c r="APL46">
        <v>847.98196329999996</v>
      </c>
      <c r="APM46">
        <v>779.08954459999995</v>
      </c>
      <c r="APN46">
        <v>615.63195180000002</v>
      </c>
      <c r="APO46">
        <v>572.79014810000001</v>
      </c>
      <c r="APP46">
        <v>814.2460122</v>
      </c>
      <c r="APQ46">
        <v>715.61123740000005</v>
      </c>
      <c r="APR46">
        <v>793.48546329999999</v>
      </c>
      <c r="APS46">
        <v>578.50827240000001</v>
      </c>
      <c r="APT46">
        <v>622.17976450000003</v>
      </c>
      <c r="APU46">
        <v>618.46889229999999</v>
      </c>
      <c r="APV46">
        <v>517.94168999999999</v>
      </c>
      <c r="APW46">
        <v>589.2617755</v>
      </c>
      <c r="APX46">
        <v>747.01841830000001</v>
      </c>
      <c r="APY46">
        <v>528.07040659999996</v>
      </c>
      <c r="APZ46">
        <v>578.41418629999998</v>
      </c>
      <c r="AQA46">
        <v>533.72749839999994</v>
      </c>
      <c r="AQB46">
        <v>523.56999940000003</v>
      </c>
      <c r="AQC46">
        <v>602.38222099999996</v>
      </c>
      <c r="AQD46">
        <v>596.80514640000001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83.91754297</v>
      </c>
      <c r="ARO46">
        <v>80.735510120000001</v>
      </c>
      <c r="ARP46">
        <v>77.496129530000005</v>
      </c>
      <c r="ARQ46">
        <v>73.524754470000005</v>
      </c>
      <c r="ARR46">
        <v>70.78411672</v>
      </c>
      <c r="ARS46">
        <v>68.316184179999993</v>
      </c>
      <c r="ART46">
        <v>65.680967319999993</v>
      </c>
      <c r="ARU46">
        <v>63.93328915</v>
      </c>
      <c r="ARV46">
        <v>61.124793330000003</v>
      </c>
      <c r="ARW46">
        <v>58.483087099999999</v>
      </c>
      <c r="ARX46">
        <v>56.445182639999999</v>
      </c>
      <c r="ARY46">
        <v>54.615565080000003</v>
      </c>
      <c r="ARZ46">
        <v>52.822120460000001</v>
      </c>
      <c r="ASA46">
        <v>51.30547833</v>
      </c>
      <c r="ASB46">
        <v>49.917290790000003</v>
      </c>
      <c r="ASC46">
        <v>48.75194346</v>
      </c>
      <c r="ASD46">
        <v>47.118536429999999</v>
      </c>
      <c r="ASE46">
        <v>45.882146949999999</v>
      </c>
      <c r="ASF46">
        <v>44.464038369999997</v>
      </c>
      <c r="ASG46">
        <v>43.199490339999997</v>
      </c>
      <c r="ASH46">
        <v>42.000516930000003</v>
      </c>
    </row>
    <row r="47" spans="3:1178" x14ac:dyDescent="0.25">
      <c r="C47">
        <v>0</v>
      </c>
      <c r="D47">
        <v>0</v>
      </c>
      <c r="E47">
        <v>0</v>
      </c>
      <c r="F47">
        <v>230</v>
      </c>
      <c r="G47">
        <v>233</v>
      </c>
      <c r="H47">
        <v>243</v>
      </c>
      <c r="I47">
        <v>237</v>
      </c>
      <c r="J47">
        <v>255</v>
      </c>
      <c r="K47">
        <v>231</v>
      </c>
      <c r="L47">
        <v>244</v>
      </c>
      <c r="M47">
        <v>246</v>
      </c>
      <c r="N47">
        <v>281</v>
      </c>
      <c r="O47">
        <v>253</v>
      </c>
      <c r="P47">
        <v>258</v>
      </c>
      <c r="Q47">
        <v>274</v>
      </c>
      <c r="R47">
        <v>262</v>
      </c>
      <c r="S47">
        <v>277</v>
      </c>
      <c r="T47">
        <v>260</v>
      </c>
      <c r="U47">
        <v>296</v>
      </c>
      <c r="V47">
        <v>263</v>
      </c>
      <c r="W47">
        <v>268</v>
      </c>
      <c r="X47">
        <v>288</v>
      </c>
      <c r="Y47">
        <v>304</v>
      </c>
      <c r="Z47">
        <v>281</v>
      </c>
      <c r="AA47">
        <v>271</v>
      </c>
      <c r="AB47">
        <v>269</v>
      </c>
      <c r="AC47">
        <v>262</v>
      </c>
      <c r="AD47">
        <v>247</v>
      </c>
      <c r="AE47">
        <v>0</v>
      </c>
      <c r="AF47">
        <v>0</v>
      </c>
      <c r="AG47">
        <v>0</v>
      </c>
      <c r="AH47">
        <v>69</v>
      </c>
      <c r="AI47">
        <v>83</v>
      </c>
      <c r="AJ47">
        <v>68</v>
      </c>
      <c r="AK47">
        <v>79</v>
      </c>
      <c r="AL47">
        <v>68</v>
      </c>
      <c r="AM47">
        <v>92</v>
      </c>
      <c r="AN47">
        <v>78</v>
      </c>
      <c r="AO47">
        <v>87</v>
      </c>
      <c r="AP47">
        <v>81</v>
      </c>
      <c r="AQ47">
        <v>91</v>
      </c>
      <c r="AR47">
        <v>80</v>
      </c>
      <c r="AS47">
        <v>97</v>
      </c>
      <c r="AT47">
        <v>118</v>
      </c>
      <c r="AU47">
        <v>106</v>
      </c>
      <c r="AV47">
        <v>111</v>
      </c>
      <c r="AW47">
        <v>115</v>
      </c>
      <c r="AX47">
        <v>110</v>
      </c>
      <c r="AY47">
        <v>138</v>
      </c>
      <c r="AZ47">
        <v>134</v>
      </c>
      <c r="BA47">
        <v>139</v>
      </c>
      <c r="BB47">
        <v>137</v>
      </c>
      <c r="BC47">
        <v>138</v>
      </c>
      <c r="BD47">
        <v>141</v>
      </c>
      <c r="BE47">
        <v>142</v>
      </c>
      <c r="BF47">
        <v>152</v>
      </c>
      <c r="BG47">
        <v>0</v>
      </c>
      <c r="BH47">
        <v>0</v>
      </c>
      <c r="BI47">
        <v>0</v>
      </c>
      <c r="BJ47">
        <v>151</v>
      </c>
      <c r="BK47">
        <v>166</v>
      </c>
      <c r="BL47">
        <v>168</v>
      </c>
      <c r="BM47">
        <v>155</v>
      </c>
      <c r="BN47">
        <v>147</v>
      </c>
      <c r="BO47">
        <v>145</v>
      </c>
      <c r="BP47">
        <v>165</v>
      </c>
      <c r="BQ47">
        <v>155</v>
      </c>
      <c r="BR47">
        <v>156</v>
      </c>
      <c r="BS47">
        <v>150</v>
      </c>
      <c r="BT47">
        <v>163</v>
      </c>
      <c r="BU47">
        <v>146</v>
      </c>
      <c r="BV47">
        <v>147</v>
      </c>
      <c r="BW47">
        <v>147</v>
      </c>
      <c r="BX47">
        <v>142</v>
      </c>
      <c r="BY47">
        <v>129</v>
      </c>
      <c r="BZ47">
        <v>146</v>
      </c>
      <c r="CA47">
        <v>164</v>
      </c>
      <c r="CB47">
        <v>138</v>
      </c>
      <c r="CC47">
        <v>137</v>
      </c>
      <c r="CD47">
        <v>147</v>
      </c>
      <c r="CE47">
        <v>154</v>
      </c>
      <c r="CF47">
        <v>140</v>
      </c>
      <c r="CG47">
        <v>140</v>
      </c>
      <c r="CH47">
        <v>146</v>
      </c>
      <c r="CI47">
        <v>0</v>
      </c>
      <c r="CJ47">
        <v>0</v>
      </c>
      <c r="CK47">
        <v>0</v>
      </c>
      <c r="CL47">
        <v>34</v>
      </c>
      <c r="CM47">
        <v>42</v>
      </c>
      <c r="CN47">
        <v>41</v>
      </c>
      <c r="CO47">
        <v>42</v>
      </c>
      <c r="CP47">
        <v>45</v>
      </c>
      <c r="CQ47">
        <v>48</v>
      </c>
      <c r="CR47">
        <v>37</v>
      </c>
      <c r="CS47">
        <v>59</v>
      </c>
      <c r="CT47">
        <v>38</v>
      </c>
      <c r="CU47">
        <v>42</v>
      </c>
      <c r="CV47">
        <v>57</v>
      </c>
      <c r="CW47">
        <v>40</v>
      </c>
      <c r="CX47">
        <v>42</v>
      </c>
      <c r="CY47">
        <v>49</v>
      </c>
      <c r="CZ47">
        <v>43</v>
      </c>
      <c r="DA47">
        <v>44</v>
      </c>
      <c r="DB47">
        <v>53</v>
      </c>
      <c r="DC47">
        <v>45</v>
      </c>
      <c r="DD47">
        <v>50</v>
      </c>
      <c r="DE47">
        <v>38</v>
      </c>
      <c r="DF47">
        <v>47</v>
      </c>
      <c r="DG47">
        <v>59</v>
      </c>
      <c r="DH47">
        <v>50</v>
      </c>
      <c r="DI47">
        <v>39</v>
      </c>
      <c r="DJ47">
        <v>38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0</v>
      </c>
      <c r="DQ47">
        <v>2</v>
      </c>
      <c r="DR47">
        <v>4</v>
      </c>
      <c r="DS47">
        <v>1</v>
      </c>
      <c r="DT47">
        <v>3</v>
      </c>
      <c r="DU47">
        <v>4</v>
      </c>
      <c r="DV47">
        <v>3</v>
      </c>
      <c r="DW47">
        <v>4</v>
      </c>
      <c r="DX47">
        <v>3</v>
      </c>
      <c r="DY47">
        <v>6</v>
      </c>
      <c r="DZ47">
        <v>3</v>
      </c>
      <c r="EA47">
        <v>3</v>
      </c>
      <c r="EB47">
        <v>5</v>
      </c>
      <c r="EC47">
        <v>3</v>
      </c>
      <c r="ED47">
        <v>5</v>
      </c>
      <c r="EE47">
        <v>6</v>
      </c>
      <c r="EF47">
        <v>5</v>
      </c>
      <c r="EG47">
        <v>7</v>
      </c>
      <c r="EH47">
        <v>9</v>
      </c>
      <c r="EI47">
        <v>6</v>
      </c>
      <c r="EJ47">
        <v>12</v>
      </c>
      <c r="EK47">
        <v>12</v>
      </c>
      <c r="EL47">
        <v>8</v>
      </c>
      <c r="EM47">
        <v>0</v>
      </c>
      <c r="EN47">
        <v>0</v>
      </c>
      <c r="EO47">
        <v>0</v>
      </c>
      <c r="EP47">
        <v>5</v>
      </c>
      <c r="EQ47">
        <v>0</v>
      </c>
      <c r="ER47">
        <v>10</v>
      </c>
      <c r="ES47">
        <v>5</v>
      </c>
      <c r="ET47">
        <v>15</v>
      </c>
      <c r="EU47">
        <v>5</v>
      </c>
      <c r="EV47">
        <v>15</v>
      </c>
      <c r="EW47">
        <v>10</v>
      </c>
      <c r="EX47">
        <v>20</v>
      </c>
      <c r="EY47">
        <v>20</v>
      </c>
      <c r="EZ47">
        <v>15</v>
      </c>
      <c r="FA47">
        <v>5</v>
      </c>
      <c r="FB47">
        <v>0</v>
      </c>
      <c r="FC47">
        <v>40</v>
      </c>
      <c r="FD47">
        <v>20</v>
      </c>
      <c r="FE47">
        <v>25</v>
      </c>
      <c r="FF47">
        <v>30</v>
      </c>
      <c r="FG47">
        <v>15</v>
      </c>
      <c r="FH47">
        <v>10</v>
      </c>
      <c r="FI47">
        <v>20</v>
      </c>
      <c r="FJ47">
        <v>25</v>
      </c>
      <c r="FK47">
        <v>30</v>
      </c>
      <c r="FL47">
        <v>30</v>
      </c>
      <c r="FM47">
        <v>40</v>
      </c>
      <c r="FN47">
        <v>50</v>
      </c>
      <c r="FO47">
        <v>0</v>
      </c>
      <c r="FP47">
        <v>0</v>
      </c>
      <c r="FQ47">
        <v>6658</v>
      </c>
      <c r="FR47">
        <v>6975</v>
      </c>
      <c r="FS47">
        <v>7285</v>
      </c>
      <c r="FT47">
        <v>7540</v>
      </c>
      <c r="FU47">
        <v>7710</v>
      </c>
      <c r="FV47">
        <v>7910</v>
      </c>
      <c r="FW47">
        <v>8080</v>
      </c>
      <c r="FX47">
        <v>8227</v>
      </c>
      <c r="FY47">
        <v>8380</v>
      </c>
      <c r="FZ47">
        <v>8464</v>
      </c>
      <c r="GA47">
        <v>8619</v>
      </c>
      <c r="GB47">
        <v>8717</v>
      </c>
      <c r="GC47">
        <v>8746</v>
      </c>
      <c r="GD47">
        <v>8819</v>
      </c>
      <c r="GE47">
        <v>8894</v>
      </c>
      <c r="GF47">
        <v>8911</v>
      </c>
      <c r="GG47">
        <v>8943</v>
      </c>
      <c r="GH47">
        <v>9068</v>
      </c>
      <c r="GI47">
        <v>9107</v>
      </c>
      <c r="GJ47">
        <v>9082</v>
      </c>
      <c r="GK47">
        <v>9032</v>
      </c>
      <c r="GL47">
        <v>9096</v>
      </c>
      <c r="GM47">
        <v>9109</v>
      </c>
      <c r="GN47">
        <v>9105</v>
      </c>
      <c r="GO47">
        <v>9107</v>
      </c>
      <c r="GP47">
        <v>9143</v>
      </c>
      <c r="GQ47">
        <v>0</v>
      </c>
      <c r="GR47">
        <v>0</v>
      </c>
      <c r="GS47">
        <v>650</v>
      </c>
      <c r="GT47">
        <v>794</v>
      </c>
      <c r="GU47">
        <v>917</v>
      </c>
      <c r="GV47">
        <v>1039</v>
      </c>
      <c r="GW47">
        <v>1177</v>
      </c>
      <c r="GX47">
        <v>1323</v>
      </c>
      <c r="GY47">
        <v>1430</v>
      </c>
      <c r="GZ47">
        <v>1536</v>
      </c>
      <c r="HA47">
        <v>1649</v>
      </c>
      <c r="HB47">
        <v>1737</v>
      </c>
      <c r="HC47">
        <v>1808</v>
      </c>
      <c r="HD47">
        <v>1918</v>
      </c>
      <c r="HE47">
        <v>2049</v>
      </c>
      <c r="HF47">
        <v>2166</v>
      </c>
      <c r="HG47">
        <v>2282</v>
      </c>
      <c r="HH47">
        <v>2384</v>
      </c>
      <c r="HI47">
        <v>2472</v>
      </c>
      <c r="HJ47">
        <v>2512</v>
      </c>
      <c r="HK47">
        <v>2586</v>
      </c>
      <c r="HL47">
        <v>2609</v>
      </c>
      <c r="HM47">
        <v>2698</v>
      </c>
      <c r="HN47">
        <v>2764</v>
      </c>
      <c r="HO47">
        <v>2822</v>
      </c>
      <c r="HP47">
        <v>2880</v>
      </c>
      <c r="HQ47">
        <v>2957</v>
      </c>
      <c r="HR47">
        <v>3003</v>
      </c>
      <c r="HS47">
        <v>0</v>
      </c>
      <c r="HT47">
        <v>0</v>
      </c>
      <c r="HU47">
        <v>62</v>
      </c>
      <c r="HV47">
        <v>71</v>
      </c>
      <c r="HW47">
        <v>74</v>
      </c>
      <c r="HX47">
        <v>71</v>
      </c>
      <c r="HY47">
        <v>83</v>
      </c>
      <c r="HZ47">
        <v>91</v>
      </c>
      <c r="IA47">
        <v>104</v>
      </c>
      <c r="IB47">
        <v>116</v>
      </c>
      <c r="IC47">
        <v>130</v>
      </c>
      <c r="ID47">
        <v>141</v>
      </c>
      <c r="IE47">
        <v>148</v>
      </c>
      <c r="IF47">
        <v>158</v>
      </c>
      <c r="IG47">
        <v>168</v>
      </c>
      <c r="IH47">
        <v>179</v>
      </c>
      <c r="II47">
        <v>183</v>
      </c>
      <c r="IJ47">
        <v>192</v>
      </c>
      <c r="IK47">
        <v>199</v>
      </c>
      <c r="IL47">
        <v>209</v>
      </c>
      <c r="IM47">
        <v>213</v>
      </c>
      <c r="IN47">
        <v>228</v>
      </c>
      <c r="IO47">
        <v>238</v>
      </c>
      <c r="IP47">
        <v>236</v>
      </c>
      <c r="IQ47">
        <v>253</v>
      </c>
      <c r="IR47">
        <v>266</v>
      </c>
      <c r="IS47">
        <v>274</v>
      </c>
      <c r="IT47">
        <v>279</v>
      </c>
      <c r="IU47">
        <v>0</v>
      </c>
      <c r="IV47">
        <v>0</v>
      </c>
      <c r="IW47">
        <v>7</v>
      </c>
      <c r="IX47">
        <v>3</v>
      </c>
      <c r="IY47">
        <v>6</v>
      </c>
      <c r="IZ47">
        <v>12</v>
      </c>
      <c r="JA47">
        <v>4</v>
      </c>
      <c r="JB47">
        <v>2</v>
      </c>
      <c r="JC47">
        <v>2</v>
      </c>
      <c r="JD47">
        <v>2</v>
      </c>
      <c r="JE47">
        <v>2</v>
      </c>
      <c r="JF47">
        <v>6</v>
      </c>
      <c r="JG47">
        <v>8</v>
      </c>
      <c r="JH47">
        <v>7</v>
      </c>
      <c r="JI47">
        <v>7</v>
      </c>
      <c r="JJ47">
        <v>8</v>
      </c>
      <c r="JK47">
        <v>9</v>
      </c>
      <c r="JL47">
        <v>6</v>
      </c>
      <c r="JM47">
        <v>6</v>
      </c>
      <c r="JN47">
        <v>6</v>
      </c>
      <c r="JO47">
        <v>13</v>
      </c>
      <c r="JP47">
        <v>6</v>
      </c>
      <c r="JQ47">
        <v>5</v>
      </c>
      <c r="JR47">
        <v>8</v>
      </c>
      <c r="JS47">
        <v>8</v>
      </c>
      <c r="JT47">
        <v>8</v>
      </c>
      <c r="JU47">
        <v>11</v>
      </c>
      <c r="JV47">
        <v>9</v>
      </c>
      <c r="JW47">
        <v>0</v>
      </c>
      <c r="JX47">
        <v>0</v>
      </c>
      <c r="JY47">
        <v>0</v>
      </c>
      <c r="JZ47">
        <v>9</v>
      </c>
      <c r="KA47">
        <v>14</v>
      </c>
      <c r="KB47">
        <v>22</v>
      </c>
      <c r="KC47">
        <v>37</v>
      </c>
      <c r="KD47">
        <v>46</v>
      </c>
      <c r="KE47">
        <v>55</v>
      </c>
      <c r="KF47">
        <v>60</v>
      </c>
      <c r="KG47">
        <v>66</v>
      </c>
      <c r="KH47">
        <v>77</v>
      </c>
      <c r="KI47">
        <v>91</v>
      </c>
      <c r="KJ47">
        <v>99</v>
      </c>
      <c r="KK47">
        <v>113</v>
      </c>
      <c r="KL47">
        <v>130</v>
      </c>
      <c r="KM47">
        <v>148</v>
      </c>
      <c r="KN47">
        <v>162</v>
      </c>
      <c r="KO47">
        <v>178</v>
      </c>
      <c r="KP47">
        <v>196</v>
      </c>
      <c r="KQ47">
        <v>211</v>
      </c>
      <c r="KR47">
        <v>231</v>
      </c>
      <c r="KS47">
        <v>251</v>
      </c>
      <c r="KT47">
        <v>272</v>
      </c>
      <c r="KU47">
        <v>291</v>
      </c>
      <c r="KV47">
        <v>306</v>
      </c>
      <c r="KW47">
        <v>328</v>
      </c>
      <c r="KX47">
        <v>356</v>
      </c>
      <c r="KY47">
        <v>0</v>
      </c>
      <c r="KZ47">
        <v>0</v>
      </c>
      <c r="LA47">
        <v>0</v>
      </c>
      <c r="LB47">
        <v>215</v>
      </c>
      <c r="LC47">
        <v>433</v>
      </c>
      <c r="LD47">
        <v>654</v>
      </c>
      <c r="LE47">
        <v>856</v>
      </c>
      <c r="LF47">
        <v>1053</v>
      </c>
      <c r="LG47">
        <v>1251</v>
      </c>
      <c r="LH47">
        <v>1427</v>
      </c>
      <c r="LI47">
        <v>1608</v>
      </c>
      <c r="LJ47">
        <v>1818</v>
      </c>
      <c r="LK47">
        <v>2007</v>
      </c>
      <c r="LL47">
        <v>2187</v>
      </c>
      <c r="LM47">
        <v>2374</v>
      </c>
      <c r="LN47">
        <v>2539</v>
      </c>
      <c r="LO47">
        <v>2717</v>
      </c>
      <c r="LP47">
        <v>2895</v>
      </c>
      <c r="LQ47">
        <v>3087</v>
      </c>
      <c r="LR47">
        <v>3250</v>
      </c>
      <c r="LS47">
        <v>3431</v>
      </c>
      <c r="LT47">
        <v>3635</v>
      </c>
      <c r="LU47">
        <v>3813</v>
      </c>
      <c r="LV47">
        <v>3999</v>
      </c>
      <c r="LW47">
        <v>4163</v>
      </c>
      <c r="LX47">
        <v>4350</v>
      </c>
      <c r="LY47">
        <v>4555</v>
      </c>
      <c r="LZ47">
        <v>4716</v>
      </c>
      <c r="MA47">
        <v>0</v>
      </c>
      <c r="MB47">
        <v>0</v>
      </c>
      <c r="MC47">
        <v>1438</v>
      </c>
      <c r="MD47">
        <v>1498</v>
      </c>
      <c r="ME47">
        <v>1568</v>
      </c>
      <c r="MF47">
        <v>1579</v>
      </c>
      <c r="MG47">
        <v>1631</v>
      </c>
      <c r="MH47">
        <v>1660</v>
      </c>
      <c r="MI47">
        <v>1688</v>
      </c>
      <c r="MJ47">
        <v>1764</v>
      </c>
      <c r="MK47">
        <v>1793</v>
      </c>
      <c r="ML47">
        <v>1840</v>
      </c>
      <c r="MM47">
        <v>1882</v>
      </c>
      <c r="MN47">
        <v>1912</v>
      </c>
      <c r="MO47">
        <v>1952</v>
      </c>
      <c r="MP47">
        <v>1991</v>
      </c>
      <c r="MQ47">
        <v>2062</v>
      </c>
      <c r="MR47">
        <v>2100</v>
      </c>
      <c r="MS47">
        <v>2131</v>
      </c>
      <c r="MT47">
        <v>2159</v>
      </c>
      <c r="MU47">
        <v>2205</v>
      </c>
      <c r="MV47">
        <v>2217</v>
      </c>
      <c r="MW47">
        <v>2238</v>
      </c>
      <c r="MX47">
        <v>2265</v>
      </c>
      <c r="MY47">
        <v>2312</v>
      </c>
      <c r="MZ47">
        <v>2319</v>
      </c>
      <c r="NA47">
        <v>2354</v>
      </c>
      <c r="NB47">
        <v>2380</v>
      </c>
      <c r="NC47">
        <v>0</v>
      </c>
      <c r="ND47">
        <v>0</v>
      </c>
      <c r="NE47">
        <v>0</v>
      </c>
      <c r="NF47">
        <v>36</v>
      </c>
      <c r="NG47">
        <v>80</v>
      </c>
      <c r="NH47">
        <v>120</v>
      </c>
      <c r="NI47">
        <v>150</v>
      </c>
      <c r="NJ47">
        <v>188</v>
      </c>
      <c r="NK47">
        <v>237</v>
      </c>
      <c r="NL47">
        <v>272</v>
      </c>
      <c r="NM47">
        <v>322</v>
      </c>
      <c r="NN47">
        <v>357</v>
      </c>
      <c r="NO47">
        <v>392</v>
      </c>
      <c r="NP47">
        <v>443</v>
      </c>
      <c r="NQ47">
        <v>491</v>
      </c>
      <c r="NR47">
        <v>528</v>
      </c>
      <c r="NS47">
        <v>563</v>
      </c>
      <c r="NT47">
        <v>610</v>
      </c>
      <c r="NU47">
        <v>663</v>
      </c>
      <c r="NV47">
        <v>706</v>
      </c>
      <c r="NW47">
        <v>754</v>
      </c>
      <c r="NX47">
        <v>801</v>
      </c>
      <c r="NY47">
        <v>848</v>
      </c>
      <c r="NZ47">
        <v>889</v>
      </c>
      <c r="OA47">
        <v>938</v>
      </c>
      <c r="OB47">
        <v>987</v>
      </c>
      <c r="OC47">
        <v>1022</v>
      </c>
      <c r="OD47">
        <v>1066</v>
      </c>
      <c r="OE47">
        <v>0</v>
      </c>
      <c r="OF47">
        <v>0</v>
      </c>
      <c r="OG47">
        <v>2176</v>
      </c>
      <c r="OH47">
        <v>2239</v>
      </c>
      <c r="OI47">
        <v>2326</v>
      </c>
      <c r="OJ47">
        <v>2378</v>
      </c>
      <c r="OK47">
        <v>2476</v>
      </c>
      <c r="OL47">
        <v>2571</v>
      </c>
      <c r="OM47">
        <v>2644</v>
      </c>
      <c r="ON47">
        <v>2719</v>
      </c>
      <c r="OO47">
        <v>2800</v>
      </c>
      <c r="OP47">
        <v>2871</v>
      </c>
      <c r="OQ47">
        <v>2942</v>
      </c>
      <c r="OR47">
        <v>3024</v>
      </c>
      <c r="OS47">
        <v>3090</v>
      </c>
      <c r="OT47">
        <v>3185</v>
      </c>
      <c r="OU47">
        <v>3249</v>
      </c>
      <c r="OV47">
        <v>3289</v>
      </c>
      <c r="OW47">
        <v>3349</v>
      </c>
      <c r="OX47">
        <v>3420</v>
      </c>
      <c r="OY47">
        <v>3477</v>
      </c>
      <c r="OZ47">
        <v>3480</v>
      </c>
      <c r="PA47">
        <v>3515</v>
      </c>
      <c r="PB47">
        <v>3560</v>
      </c>
      <c r="PC47">
        <v>3613</v>
      </c>
      <c r="PD47">
        <v>3614</v>
      </c>
      <c r="PE47">
        <v>3656</v>
      </c>
      <c r="PF47">
        <v>3708</v>
      </c>
      <c r="PG47">
        <v>0</v>
      </c>
      <c r="PH47">
        <v>0</v>
      </c>
      <c r="PI47">
        <v>0</v>
      </c>
      <c r="PJ47">
        <v>85</v>
      </c>
      <c r="PK47">
        <v>165</v>
      </c>
      <c r="PL47">
        <v>242</v>
      </c>
      <c r="PM47">
        <v>323</v>
      </c>
      <c r="PN47">
        <v>409</v>
      </c>
      <c r="PO47">
        <v>505</v>
      </c>
      <c r="PP47">
        <v>594</v>
      </c>
      <c r="PQ47">
        <v>689</v>
      </c>
      <c r="PR47">
        <v>797</v>
      </c>
      <c r="PS47">
        <v>892</v>
      </c>
      <c r="PT47">
        <v>1000</v>
      </c>
      <c r="PU47">
        <v>1102</v>
      </c>
      <c r="PV47">
        <v>1204</v>
      </c>
      <c r="PW47">
        <v>1312</v>
      </c>
      <c r="PX47">
        <v>1433</v>
      </c>
      <c r="PY47">
        <v>1529</v>
      </c>
      <c r="PZ47">
        <v>1640</v>
      </c>
      <c r="QA47">
        <v>1756</v>
      </c>
      <c r="QB47">
        <v>1904</v>
      </c>
      <c r="QC47">
        <v>2048</v>
      </c>
      <c r="QD47">
        <v>2165</v>
      </c>
      <c r="QE47">
        <v>2305</v>
      </c>
      <c r="QF47">
        <v>2447</v>
      </c>
      <c r="QG47">
        <v>2573</v>
      </c>
      <c r="QH47">
        <v>2700</v>
      </c>
      <c r="QI47">
        <v>0</v>
      </c>
      <c r="QJ47">
        <v>0</v>
      </c>
      <c r="QK47">
        <v>7470</v>
      </c>
      <c r="QL47">
        <v>7737</v>
      </c>
      <c r="QM47">
        <v>7925</v>
      </c>
      <c r="QN47">
        <v>8114</v>
      </c>
      <c r="QO47">
        <v>8253</v>
      </c>
      <c r="QP47">
        <v>8408</v>
      </c>
      <c r="QQ47">
        <v>8577</v>
      </c>
      <c r="QR47">
        <v>8744</v>
      </c>
      <c r="QS47">
        <v>8887</v>
      </c>
      <c r="QT47">
        <v>8929</v>
      </c>
      <c r="QU47">
        <v>9051</v>
      </c>
      <c r="QV47">
        <v>9066</v>
      </c>
      <c r="QW47">
        <v>9179</v>
      </c>
      <c r="QX47">
        <v>9297</v>
      </c>
      <c r="QY47">
        <v>9392</v>
      </c>
      <c r="QZ47">
        <v>9374</v>
      </c>
      <c r="RA47">
        <v>9425</v>
      </c>
      <c r="RB47">
        <v>9475</v>
      </c>
      <c r="RC47">
        <v>9510</v>
      </c>
      <c r="RD47">
        <v>9486</v>
      </c>
      <c r="RE47">
        <v>9493</v>
      </c>
      <c r="RF47">
        <v>9536</v>
      </c>
      <c r="RG47">
        <v>9539</v>
      </c>
      <c r="RH47">
        <v>9579</v>
      </c>
      <c r="RI47">
        <v>9584</v>
      </c>
      <c r="RJ47">
        <v>9594</v>
      </c>
      <c r="RK47">
        <v>0</v>
      </c>
      <c r="RL47">
        <v>0</v>
      </c>
      <c r="RM47">
        <v>8346</v>
      </c>
      <c r="RN47">
        <v>8257</v>
      </c>
      <c r="RO47">
        <v>8206</v>
      </c>
      <c r="RP47">
        <v>8197</v>
      </c>
      <c r="RQ47">
        <v>8192</v>
      </c>
      <c r="RR47">
        <v>8095</v>
      </c>
      <c r="RS47">
        <v>8064</v>
      </c>
      <c r="RT47">
        <v>8044</v>
      </c>
      <c r="RU47">
        <v>8052</v>
      </c>
      <c r="RV47">
        <v>8035</v>
      </c>
      <c r="RW47">
        <v>7992</v>
      </c>
      <c r="RX47">
        <v>8027</v>
      </c>
      <c r="RY47">
        <v>8009</v>
      </c>
      <c r="RZ47">
        <v>8031</v>
      </c>
      <c r="SA47">
        <v>8074</v>
      </c>
      <c r="SB47">
        <v>8098</v>
      </c>
      <c r="SC47">
        <v>8053</v>
      </c>
      <c r="SD47">
        <v>8065</v>
      </c>
      <c r="SE47">
        <v>8106</v>
      </c>
      <c r="SF47">
        <v>8106</v>
      </c>
      <c r="SG47">
        <v>8061</v>
      </c>
      <c r="SH47">
        <v>8041</v>
      </c>
      <c r="SI47">
        <v>8043</v>
      </c>
      <c r="SJ47">
        <v>8090</v>
      </c>
      <c r="SK47">
        <v>8133</v>
      </c>
      <c r="SL47">
        <v>8124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962767.72679999995</v>
      </c>
      <c r="SU47">
        <v>954814.87520000001</v>
      </c>
      <c r="SV47">
        <v>943869.79449999996</v>
      </c>
      <c r="SW47">
        <v>933420.60750000004</v>
      </c>
      <c r="SX47">
        <v>915317.56400000001</v>
      </c>
      <c r="SY47">
        <v>904931.69059999997</v>
      </c>
      <c r="SZ47">
        <v>888564.04929999996</v>
      </c>
      <c r="TA47">
        <v>865553.54680000001</v>
      </c>
      <c r="TB47">
        <v>847357.31940000004</v>
      </c>
      <c r="TC47">
        <v>829673.35510000004</v>
      </c>
      <c r="TD47">
        <v>807047.76080000005</v>
      </c>
      <c r="TE47">
        <v>786355.26560000004</v>
      </c>
      <c r="TF47">
        <v>774122.79370000004</v>
      </c>
      <c r="TG47">
        <v>754807.9325</v>
      </c>
      <c r="TH47">
        <v>730811.53229999996</v>
      </c>
      <c r="TI47">
        <v>705619.53969999996</v>
      </c>
      <c r="TJ47">
        <v>689921.8456</v>
      </c>
      <c r="TK47">
        <v>670784.35120000003</v>
      </c>
      <c r="TL47">
        <v>650960.96329999994</v>
      </c>
      <c r="TM47">
        <v>632139.76029999997</v>
      </c>
      <c r="TN47">
        <v>616153.99100000004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379850.9106</v>
      </c>
      <c r="TW47">
        <v>398613.62609999999</v>
      </c>
      <c r="TX47">
        <v>415690.49469999998</v>
      </c>
      <c r="TY47">
        <v>433273.6813</v>
      </c>
      <c r="TZ47">
        <v>443102.54790000001</v>
      </c>
      <c r="UA47">
        <v>447780.96740000002</v>
      </c>
      <c r="UB47">
        <v>461188.61979999999</v>
      </c>
      <c r="UC47">
        <v>478337.8125</v>
      </c>
      <c r="UD47">
        <v>490923.6814</v>
      </c>
      <c r="UE47">
        <v>502150.55310000002</v>
      </c>
      <c r="UF47">
        <v>509316.01409999997</v>
      </c>
      <c r="UG47">
        <v>512734.24239999999</v>
      </c>
      <c r="UH47">
        <v>505855.25530000002</v>
      </c>
      <c r="UI47">
        <v>505589.3615</v>
      </c>
      <c r="UJ47">
        <v>495229.2193</v>
      </c>
      <c r="UK47">
        <v>497206.62</v>
      </c>
      <c r="UL47">
        <v>494533.56229999999</v>
      </c>
      <c r="UM47">
        <v>490204.75209999998</v>
      </c>
      <c r="UN47">
        <v>485708.5748</v>
      </c>
      <c r="UO47">
        <v>484169.4498</v>
      </c>
      <c r="UP47">
        <v>477379.94020000001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230988.7947</v>
      </c>
      <c r="UY47">
        <v>256298.24650000001</v>
      </c>
      <c r="UZ47">
        <v>277544.77779999998</v>
      </c>
      <c r="VA47">
        <v>301982.09840000002</v>
      </c>
      <c r="VB47">
        <v>317994.592</v>
      </c>
      <c r="VC47">
        <v>324059.76459999999</v>
      </c>
      <c r="VD47">
        <v>335879.31520000001</v>
      </c>
      <c r="VE47">
        <v>346735.43660000002</v>
      </c>
      <c r="VF47">
        <v>358678.01179999998</v>
      </c>
      <c r="VG47">
        <v>356012.7795</v>
      </c>
      <c r="VH47">
        <v>362642.33470000001</v>
      </c>
      <c r="VI47">
        <v>364916.18430000002</v>
      </c>
      <c r="VJ47">
        <v>372090.95240000001</v>
      </c>
      <c r="VK47">
        <v>368167.2916</v>
      </c>
      <c r="VL47">
        <v>382616.08309999999</v>
      </c>
      <c r="VM47">
        <v>387764.55369999999</v>
      </c>
      <c r="VN47">
        <v>373306.82329999999</v>
      </c>
      <c r="VO47">
        <v>388541.32919999998</v>
      </c>
      <c r="VP47">
        <v>396607.67320000002</v>
      </c>
      <c r="VQ47">
        <v>396636.62479999999</v>
      </c>
      <c r="VR47">
        <v>392111.1839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68987.884529999996</v>
      </c>
      <c r="WA47">
        <v>66978.52867</v>
      </c>
      <c r="WB47">
        <v>65027.697740000003</v>
      </c>
      <c r="WC47">
        <v>63133.687129999998</v>
      </c>
      <c r="WD47">
        <v>183884.52559999999</v>
      </c>
      <c r="WE47">
        <v>238038.22089999999</v>
      </c>
      <c r="WF47">
        <v>202216.93520000001</v>
      </c>
      <c r="WG47">
        <v>196327.12150000001</v>
      </c>
      <c r="WH47">
        <v>217838.6924</v>
      </c>
      <c r="WI47">
        <v>237930.61069999999</v>
      </c>
      <c r="WJ47">
        <v>154000.3952</v>
      </c>
      <c r="WK47">
        <v>149514.94680000001</v>
      </c>
      <c r="WL47">
        <v>145160.14259999999</v>
      </c>
      <c r="WM47">
        <v>305353.05070000002</v>
      </c>
      <c r="WN47">
        <v>136827.3566</v>
      </c>
      <c r="WO47">
        <v>110701.7448</v>
      </c>
      <c r="WP47">
        <v>171963.87539999999</v>
      </c>
      <c r="WQ47">
        <v>166955.2188</v>
      </c>
      <c r="WR47">
        <v>162092.4455</v>
      </c>
      <c r="WS47">
        <v>216385.54610000001</v>
      </c>
      <c r="WT47">
        <v>171886.1355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12400000</v>
      </c>
      <c r="ZG47">
        <v>12300000</v>
      </c>
      <c r="ZH47">
        <v>12400000</v>
      </c>
      <c r="ZI47">
        <v>12300000</v>
      </c>
      <c r="ZJ47">
        <v>12200000</v>
      </c>
      <c r="ZK47">
        <v>12200000</v>
      </c>
      <c r="ZL47">
        <v>12000000</v>
      </c>
      <c r="ZM47">
        <v>11900000</v>
      </c>
      <c r="ZN47">
        <v>11800000</v>
      </c>
      <c r="ZO47">
        <v>11800000</v>
      </c>
      <c r="ZP47">
        <v>11700000</v>
      </c>
      <c r="ZQ47">
        <v>11500000</v>
      </c>
      <c r="ZR47">
        <v>11300000</v>
      </c>
      <c r="ZS47">
        <v>11200000</v>
      </c>
      <c r="ZT47">
        <v>11000000</v>
      </c>
      <c r="ZU47">
        <v>10800000</v>
      </c>
      <c r="ZV47">
        <v>10600000</v>
      </c>
      <c r="ZW47">
        <v>10500000</v>
      </c>
      <c r="ZX47">
        <v>10200000</v>
      </c>
      <c r="ZY47">
        <v>10000000</v>
      </c>
      <c r="ZZ47">
        <v>9860000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19400000</v>
      </c>
      <c r="ABK47">
        <v>19400000</v>
      </c>
      <c r="ABL47">
        <v>19300000</v>
      </c>
      <c r="ABM47">
        <v>19300000</v>
      </c>
      <c r="ABN47">
        <v>19200000</v>
      </c>
      <c r="ABO47">
        <v>19100000</v>
      </c>
      <c r="ABP47">
        <v>19100000</v>
      </c>
      <c r="ABQ47">
        <v>18900000</v>
      </c>
      <c r="ABR47">
        <v>19000000</v>
      </c>
      <c r="ABS47">
        <v>18800000</v>
      </c>
      <c r="ABT47">
        <v>18500000</v>
      </c>
      <c r="ABU47">
        <v>18200000</v>
      </c>
      <c r="ABV47">
        <v>18100000</v>
      </c>
      <c r="ABW47">
        <v>17900000</v>
      </c>
      <c r="ABX47">
        <v>17400000</v>
      </c>
      <c r="ABY47">
        <v>17000000</v>
      </c>
      <c r="ABZ47">
        <v>16700000</v>
      </c>
      <c r="ACA47">
        <v>16500000</v>
      </c>
      <c r="ACB47">
        <v>16000000</v>
      </c>
      <c r="ACC47">
        <v>15700000</v>
      </c>
      <c r="ACD47">
        <v>15500000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4510000</v>
      </c>
      <c r="ADO47">
        <v>4470000</v>
      </c>
      <c r="ADP47">
        <v>4430000</v>
      </c>
      <c r="ADQ47">
        <v>4370000</v>
      </c>
      <c r="ADR47">
        <v>4260000</v>
      </c>
      <c r="ADS47">
        <v>4190000</v>
      </c>
      <c r="ADT47">
        <v>4080000</v>
      </c>
      <c r="ADU47">
        <v>4010000</v>
      </c>
      <c r="ADV47">
        <v>3940000</v>
      </c>
      <c r="ADW47">
        <v>3860000</v>
      </c>
      <c r="ADX47">
        <v>3750000</v>
      </c>
      <c r="ADY47">
        <v>3660000</v>
      </c>
      <c r="ADZ47">
        <v>3570000</v>
      </c>
      <c r="AEA47">
        <v>3480000</v>
      </c>
      <c r="AEB47">
        <v>3370000</v>
      </c>
      <c r="AEC47">
        <v>3270000</v>
      </c>
      <c r="AED47">
        <v>3190000</v>
      </c>
      <c r="AEE47">
        <v>3100000</v>
      </c>
      <c r="AEF47">
        <v>3020000</v>
      </c>
      <c r="AEG47">
        <v>2930000</v>
      </c>
      <c r="AEH47">
        <v>2850000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5300000</v>
      </c>
      <c r="AEQ47">
        <v>5120000</v>
      </c>
      <c r="AER47">
        <v>4960000</v>
      </c>
      <c r="AES47">
        <v>4820000</v>
      </c>
      <c r="AET47">
        <v>4670000</v>
      </c>
      <c r="AEU47">
        <v>4510000</v>
      </c>
      <c r="AEV47">
        <v>4400000</v>
      </c>
      <c r="AEW47">
        <v>4260000</v>
      </c>
      <c r="AEX47">
        <v>4150000</v>
      </c>
      <c r="AEY47">
        <v>4050000</v>
      </c>
      <c r="AEZ47">
        <v>3940000</v>
      </c>
      <c r="AFA47">
        <v>3810000</v>
      </c>
      <c r="AFB47">
        <v>3700000</v>
      </c>
      <c r="AFC47">
        <v>3610000</v>
      </c>
      <c r="AFD47">
        <v>3510000</v>
      </c>
      <c r="AFE47">
        <v>3390000</v>
      </c>
      <c r="AFF47">
        <v>3280000</v>
      </c>
      <c r="AFG47">
        <v>3190000</v>
      </c>
      <c r="AFH47">
        <v>3110000</v>
      </c>
      <c r="AFI47">
        <v>3040000</v>
      </c>
      <c r="AFJ47">
        <v>2940000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189.70072500000001</v>
      </c>
      <c r="AGU47">
        <v>199.0709822</v>
      </c>
      <c r="AGV47">
        <v>207.5993134</v>
      </c>
      <c r="AGW47">
        <v>216.380504</v>
      </c>
      <c r="AGX47">
        <v>221.2891223</v>
      </c>
      <c r="AGY47">
        <v>223.62556409999999</v>
      </c>
      <c r="AGZ47">
        <v>230.32145800000001</v>
      </c>
      <c r="AHA47">
        <v>238.88590840000001</v>
      </c>
      <c r="AHB47">
        <v>245.1713967</v>
      </c>
      <c r="AHC47">
        <v>250.7781904</v>
      </c>
      <c r="AHD47">
        <v>254.3566817</v>
      </c>
      <c r="AHE47">
        <v>256.06377350000002</v>
      </c>
      <c r="AHF47">
        <v>252.6283498</v>
      </c>
      <c r="AHG47">
        <v>252.49556010000001</v>
      </c>
      <c r="AHH47">
        <v>247.32161840000001</v>
      </c>
      <c r="AHI47">
        <v>248.3091489</v>
      </c>
      <c r="AHJ47">
        <v>246.97420149999999</v>
      </c>
      <c r="AHK47">
        <v>244.8123574</v>
      </c>
      <c r="AHL47">
        <v>242.5669288</v>
      </c>
      <c r="AHM47">
        <v>241.79827689999999</v>
      </c>
      <c r="AHN47">
        <v>238.40753900000001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14.37459799</v>
      </c>
      <c r="AHW47">
        <v>15.94962329</v>
      </c>
      <c r="AHX47">
        <v>17.271810129999999</v>
      </c>
      <c r="AHY47">
        <v>18.79256208</v>
      </c>
      <c r="AHZ47">
        <v>19.789031019999999</v>
      </c>
      <c r="AIA47">
        <v>20.166471049999998</v>
      </c>
      <c r="AIB47">
        <v>20.902010140000002</v>
      </c>
      <c r="AIC47">
        <v>21.577594349999998</v>
      </c>
      <c r="AID47">
        <v>22.320789340000001</v>
      </c>
      <c r="AIE47">
        <v>22.154930029999999</v>
      </c>
      <c r="AIF47">
        <v>22.567491990000001</v>
      </c>
      <c r="AIG47">
        <v>22.70899528</v>
      </c>
      <c r="AIH47">
        <v>23.155486239999998</v>
      </c>
      <c r="AII47">
        <v>22.911314019999999</v>
      </c>
      <c r="AIJ47">
        <v>23.810472650000001</v>
      </c>
      <c r="AIK47">
        <v>24.130865660000001</v>
      </c>
      <c r="AIL47">
        <v>23.231150750000001</v>
      </c>
      <c r="AIM47">
        <v>24.17920496</v>
      </c>
      <c r="AIN47">
        <v>24.681179319999998</v>
      </c>
      <c r="AIO47">
        <v>24.682980990000001</v>
      </c>
      <c r="AIP47">
        <v>24.40135957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0.67267350999999997</v>
      </c>
      <c r="AIY47">
        <v>0.65308107699999995</v>
      </c>
      <c r="AIZ47">
        <v>0.63405929800000005</v>
      </c>
      <c r="AJA47">
        <v>0.61559155200000004</v>
      </c>
      <c r="AJB47">
        <v>1.7929851020000001</v>
      </c>
      <c r="AJC47">
        <v>2.3210163129999999</v>
      </c>
      <c r="AJD47">
        <v>1.9717371589999999</v>
      </c>
      <c r="AJE47">
        <v>1.9143079220000001</v>
      </c>
      <c r="AJF47">
        <v>2.1240587199999998</v>
      </c>
      <c r="AJG47">
        <v>2.3199670490000002</v>
      </c>
      <c r="AJH47">
        <v>1.501596795</v>
      </c>
      <c r="AJI47">
        <v>1.4578609659999999</v>
      </c>
      <c r="AJJ47">
        <v>1.415398997</v>
      </c>
      <c r="AJK47">
        <v>2.9773765299999999</v>
      </c>
      <c r="AJL47">
        <v>1.3341493040000001</v>
      </c>
      <c r="AJM47">
        <v>1.079408822</v>
      </c>
      <c r="AJN47">
        <v>1.676751568</v>
      </c>
      <c r="AJO47">
        <v>1.627914144</v>
      </c>
      <c r="AJP47">
        <v>1.5804991690000001</v>
      </c>
      <c r="AJQ47">
        <v>2.109889667</v>
      </c>
      <c r="AJR47">
        <v>1.675993557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169.22668630000001</v>
      </c>
      <c r="AKA47">
        <v>145.65225720000001</v>
      </c>
      <c r="AKB47">
        <v>73.875158389999996</v>
      </c>
      <c r="AKC47">
        <v>99.815243539999997</v>
      </c>
      <c r="AKD47">
        <v>138.0965798</v>
      </c>
      <c r="AKE47">
        <v>200.41886790000001</v>
      </c>
      <c r="AKF47">
        <v>102.03180140000001</v>
      </c>
      <c r="AKG47">
        <v>188.59668360000001</v>
      </c>
      <c r="AKH47">
        <v>218.39437040000001</v>
      </c>
      <c r="AKI47">
        <v>238.76220520000001</v>
      </c>
      <c r="AKJ47">
        <v>186.199015</v>
      </c>
      <c r="AKK47">
        <v>181.94895829999999</v>
      </c>
      <c r="AKL47">
        <v>180.53216080000001</v>
      </c>
      <c r="AKM47">
        <v>156.00990300000001</v>
      </c>
      <c r="AKN47">
        <v>204.48996600000001</v>
      </c>
      <c r="AKO47">
        <v>225.5950564</v>
      </c>
      <c r="AKP47">
        <v>170.78598589999999</v>
      </c>
      <c r="AKQ47">
        <v>158.35244829999999</v>
      </c>
      <c r="AKR47">
        <v>123.8649738</v>
      </c>
      <c r="AKS47">
        <v>214.52020089999999</v>
      </c>
      <c r="AKT47">
        <v>222.59211909999999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117.1413507</v>
      </c>
      <c r="AME47">
        <v>115.6477951</v>
      </c>
      <c r="AMF47">
        <v>117.3346469</v>
      </c>
      <c r="AMG47">
        <v>115.78992030000001</v>
      </c>
      <c r="AMH47">
        <v>115.3642013</v>
      </c>
      <c r="AMI47">
        <v>114.5606938</v>
      </c>
      <c r="AMJ47">
        <v>112.99693910000001</v>
      </c>
      <c r="AMK47">
        <v>112.0008658</v>
      </c>
      <c r="AML47">
        <v>110.91125049999999</v>
      </c>
      <c r="AMM47">
        <v>111.5207748</v>
      </c>
      <c r="AMN47">
        <v>110.2679212</v>
      </c>
      <c r="AMO47">
        <v>108.6365881</v>
      </c>
      <c r="AMP47">
        <v>106.85825680000001</v>
      </c>
      <c r="AMQ47">
        <v>105.95630679999999</v>
      </c>
      <c r="AMR47">
        <v>103.4300386</v>
      </c>
      <c r="AMS47">
        <v>101.368694</v>
      </c>
      <c r="AMT47">
        <v>99.603534640000007</v>
      </c>
      <c r="AMU47">
        <v>98.709090250000003</v>
      </c>
      <c r="AMV47">
        <v>96.12422325</v>
      </c>
      <c r="AMW47">
        <v>94.733008260000005</v>
      </c>
      <c r="AMX47">
        <v>92.989647719999994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295.17688980000003</v>
      </c>
      <c r="ANG47">
        <v>317.43377229999999</v>
      </c>
      <c r="ANH47">
        <v>218.84046119999999</v>
      </c>
      <c r="ANI47">
        <v>353.59622159999998</v>
      </c>
      <c r="ANJ47">
        <v>187.7909927</v>
      </c>
      <c r="ANK47">
        <v>204.007893</v>
      </c>
      <c r="ANL47">
        <v>244.83740570000001</v>
      </c>
      <c r="ANM47">
        <v>277.71413009999998</v>
      </c>
      <c r="ANN47">
        <v>186.00178639999999</v>
      </c>
      <c r="ANO47">
        <v>157.38170120000001</v>
      </c>
      <c r="ANP47">
        <v>211.6028815</v>
      </c>
      <c r="ANQ47">
        <v>231.92025820000001</v>
      </c>
      <c r="ANR47">
        <v>179.19985679999999</v>
      </c>
      <c r="ANS47">
        <v>226.78663839999999</v>
      </c>
      <c r="ANT47">
        <v>215.10370270000001</v>
      </c>
      <c r="ANU47">
        <v>190.75092950000001</v>
      </c>
      <c r="ANV47">
        <v>160.41710979999999</v>
      </c>
      <c r="ANW47">
        <v>189.45832559999999</v>
      </c>
      <c r="ANX47">
        <v>176.28563639999999</v>
      </c>
      <c r="ANY47">
        <v>113.6266668</v>
      </c>
      <c r="ANZ47">
        <v>112.4329864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82.191143150000002</v>
      </c>
      <c r="AOI47">
        <v>82.06295858</v>
      </c>
      <c r="AOJ47">
        <v>81.932782180000004</v>
      </c>
      <c r="AOK47">
        <v>81.916106400000004</v>
      </c>
      <c r="AOL47">
        <v>81.546859040000001</v>
      </c>
      <c r="AOM47">
        <v>81.129628830000001</v>
      </c>
      <c r="AON47">
        <v>80.962028860000004</v>
      </c>
      <c r="AOO47">
        <v>80.319473079999995</v>
      </c>
      <c r="AOP47">
        <v>80.377516499999999</v>
      </c>
      <c r="AOQ47">
        <v>79.604502629999999</v>
      </c>
      <c r="AOR47">
        <v>78.237429039999995</v>
      </c>
      <c r="AOS47">
        <v>77.344354629999998</v>
      </c>
      <c r="AOT47">
        <v>76.683575399999995</v>
      </c>
      <c r="AOU47">
        <v>75.690907760000002</v>
      </c>
      <c r="AOV47">
        <v>73.549723139999998</v>
      </c>
      <c r="AOW47">
        <v>72.125677060000001</v>
      </c>
      <c r="AOX47">
        <v>70.921407650000006</v>
      </c>
      <c r="AOY47">
        <v>69.880835020000006</v>
      </c>
      <c r="AOZ47">
        <v>67.864249040000004</v>
      </c>
      <c r="APA47">
        <v>66.653331570000006</v>
      </c>
      <c r="APB47">
        <v>65.632383390000001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831.57518660000005</v>
      </c>
      <c r="APK47">
        <v>940.45874860000004</v>
      </c>
      <c r="APL47">
        <v>783.55720269999995</v>
      </c>
      <c r="APM47">
        <v>958.2455913</v>
      </c>
      <c r="APN47">
        <v>1068.741315</v>
      </c>
      <c r="APO47">
        <v>828.92547339999999</v>
      </c>
      <c r="APP47">
        <v>886.35595880000005</v>
      </c>
      <c r="APQ47">
        <v>947.93517540000005</v>
      </c>
      <c r="APR47">
        <v>806.5340559</v>
      </c>
      <c r="APS47">
        <v>764.1028536</v>
      </c>
      <c r="APT47">
        <v>993.27359360000003</v>
      </c>
      <c r="APU47">
        <v>632.55679869999994</v>
      </c>
      <c r="APV47">
        <v>747.67862330000003</v>
      </c>
      <c r="APW47">
        <v>788.49453510000001</v>
      </c>
      <c r="APX47">
        <v>969.33831229999998</v>
      </c>
      <c r="APY47">
        <v>884.42321719999995</v>
      </c>
      <c r="APZ47">
        <v>684.22313650000001</v>
      </c>
      <c r="AQA47">
        <v>805.0271381</v>
      </c>
      <c r="AQB47">
        <v>794.87303599999996</v>
      </c>
      <c r="AQC47">
        <v>669.36779439999998</v>
      </c>
      <c r="AQD47">
        <v>654.30818260000001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92.323202420000001</v>
      </c>
      <c r="ARO47">
        <v>89.290920839999998</v>
      </c>
      <c r="ARP47">
        <v>86.475208910000006</v>
      </c>
      <c r="ARQ47">
        <v>84.040010789999997</v>
      </c>
      <c r="ARR47">
        <v>81.419979679999997</v>
      </c>
      <c r="ARS47">
        <v>78.625488919999995</v>
      </c>
      <c r="ART47">
        <v>76.669727929999993</v>
      </c>
      <c r="ARU47">
        <v>74.269709989999996</v>
      </c>
      <c r="ARV47">
        <v>72.304584640000002</v>
      </c>
      <c r="ARW47">
        <v>70.574487020000007</v>
      </c>
      <c r="ARX47">
        <v>68.722592219999996</v>
      </c>
      <c r="ARY47">
        <v>66.350199759999995</v>
      </c>
      <c r="ARZ47">
        <v>64.513660229999999</v>
      </c>
      <c r="ASA47">
        <v>62.953036900000001</v>
      </c>
      <c r="ASB47">
        <v>61.119453300000004</v>
      </c>
      <c r="ASC47">
        <v>59.009856419999998</v>
      </c>
      <c r="ASD47">
        <v>57.14897878</v>
      </c>
      <c r="ASE47">
        <v>55.498245799999999</v>
      </c>
      <c r="ASF47">
        <v>54.19665518</v>
      </c>
      <c r="ASG47">
        <v>52.897787819999998</v>
      </c>
      <c r="ASH47">
        <v>51.30024367</v>
      </c>
    </row>
    <row r="48" spans="3:1178" x14ac:dyDescent="0.25">
      <c r="C48">
        <v>0</v>
      </c>
      <c r="D48">
        <v>0</v>
      </c>
      <c r="E48">
        <v>0</v>
      </c>
      <c r="F48">
        <v>230</v>
      </c>
      <c r="G48">
        <v>232</v>
      </c>
      <c r="H48">
        <v>241</v>
      </c>
      <c r="I48">
        <v>234</v>
      </c>
      <c r="J48">
        <v>256</v>
      </c>
      <c r="K48">
        <v>229</v>
      </c>
      <c r="L48">
        <v>243</v>
      </c>
      <c r="M48">
        <v>243</v>
      </c>
      <c r="N48">
        <v>281</v>
      </c>
      <c r="O48">
        <v>251</v>
      </c>
      <c r="P48">
        <v>254</v>
      </c>
      <c r="Q48">
        <v>272</v>
      </c>
      <c r="R48">
        <v>258</v>
      </c>
      <c r="S48">
        <v>277</v>
      </c>
      <c r="T48">
        <v>256</v>
      </c>
      <c r="U48">
        <v>292</v>
      </c>
      <c r="V48">
        <v>256</v>
      </c>
      <c r="W48">
        <v>267</v>
      </c>
      <c r="X48">
        <v>284</v>
      </c>
      <c r="Y48">
        <v>301</v>
      </c>
      <c r="Z48">
        <v>280</v>
      </c>
      <c r="AA48">
        <v>271</v>
      </c>
      <c r="AB48">
        <v>267</v>
      </c>
      <c r="AC48">
        <v>258</v>
      </c>
      <c r="AD48">
        <v>248</v>
      </c>
      <c r="AE48">
        <v>0</v>
      </c>
      <c r="AF48">
        <v>0</v>
      </c>
      <c r="AG48">
        <v>0</v>
      </c>
      <c r="AH48">
        <v>69</v>
      </c>
      <c r="AI48">
        <v>83</v>
      </c>
      <c r="AJ48">
        <v>68</v>
      </c>
      <c r="AK48">
        <v>79</v>
      </c>
      <c r="AL48">
        <v>67</v>
      </c>
      <c r="AM48">
        <v>92</v>
      </c>
      <c r="AN48">
        <v>78</v>
      </c>
      <c r="AO48">
        <v>87</v>
      </c>
      <c r="AP48">
        <v>81</v>
      </c>
      <c r="AQ48">
        <v>91</v>
      </c>
      <c r="AR48">
        <v>80</v>
      </c>
      <c r="AS48">
        <v>97</v>
      </c>
      <c r="AT48">
        <v>117</v>
      </c>
      <c r="AU48">
        <v>105</v>
      </c>
      <c r="AV48">
        <v>110</v>
      </c>
      <c r="AW48">
        <v>115</v>
      </c>
      <c r="AX48">
        <v>108</v>
      </c>
      <c r="AY48">
        <v>136</v>
      </c>
      <c r="AZ48">
        <v>135</v>
      </c>
      <c r="BA48">
        <v>138</v>
      </c>
      <c r="BB48">
        <v>137</v>
      </c>
      <c r="BC48">
        <v>137</v>
      </c>
      <c r="BD48">
        <v>139</v>
      </c>
      <c r="BE48">
        <v>141</v>
      </c>
      <c r="BF48">
        <v>150</v>
      </c>
      <c r="BG48">
        <v>0</v>
      </c>
      <c r="BH48">
        <v>0</v>
      </c>
      <c r="BI48">
        <v>0</v>
      </c>
      <c r="BJ48">
        <v>151</v>
      </c>
      <c r="BK48">
        <v>165</v>
      </c>
      <c r="BL48">
        <v>166</v>
      </c>
      <c r="BM48">
        <v>153</v>
      </c>
      <c r="BN48">
        <v>144</v>
      </c>
      <c r="BO48">
        <v>144</v>
      </c>
      <c r="BP48">
        <v>162</v>
      </c>
      <c r="BQ48">
        <v>152</v>
      </c>
      <c r="BR48">
        <v>155</v>
      </c>
      <c r="BS48">
        <v>147</v>
      </c>
      <c r="BT48">
        <v>163</v>
      </c>
      <c r="BU48">
        <v>146</v>
      </c>
      <c r="BV48">
        <v>145</v>
      </c>
      <c r="BW48">
        <v>144</v>
      </c>
      <c r="BX48">
        <v>140</v>
      </c>
      <c r="BY48">
        <v>126</v>
      </c>
      <c r="BZ48">
        <v>146</v>
      </c>
      <c r="CA48">
        <v>162</v>
      </c>
      <c r="CB48">
        <v>138</v>
      </c>
      <c r="CC48">
        <v>135</v>
      </c>
      <c r="CD48">
        <v>146</v>
      </c>
      <c r="CE48">
        <v>156</v>
      </c>
      <c r="CF48">
        <v>137</v>
      </c>
      <c r="CG48">
        <v>139</v>
      </c>
      <c r="CH48">
        <v>142</v>
      </c>
      <c r="CI48">
        <v>0</v>
      </c>
      <c r="CJ48">
        <v>0</v>
      </c>
      <c r="CK48">
        <v>0</v>
      </c>
      <c r="CL48">
        <v>34</v>
      </c>
      <c r="CM48">
        <v>42</v>
      </c>
      <c r="CN48">
        <v>41</v>
      </c>
      <c r="CO48">
        <v>42</v>
      </c>
      <c r="CP48">
        <v>45</v>
      </c>
      <c r="CQ48">
        <v>48</v>
      </c>
      <c r="CR48">
        <v>37</v>
      </c>
      <c r="CS48">
        <v>59</v>
      </c>
      <c r="CT48">
        <v>38</v>
      </c>
      <c r="CU48">
        <v>42</v>
      </c>
      <c r="CV48">
        <v>56</v>
      </c>
      <c r="CW48">
        <v>40</v>
      </c>
      <c r="CX48">
        <v>42</v>
      </c>
      <c r="CY48">
        <v>49</v>
      </c>
      <c r="CZ48">
        <v>42</v>
      </c>
      <c r="DA48">
        <v>44</v>
      </c>
      <c r="DB48">
        <v>53</v>
      </c>
      <c r="DC48">
        <v>45</v>
      </c>
      <c r="DD48">
        <v>49</v>
      </c>
      <c r="DE48">
        <v>38</v>
      </c>
      <c r="DF48">
        <v>47</v>
      </c>
      <c r="DG48">
        <v>59</v>
      </c>
      <c r="DH48">
        <v>50</v>
      </c>
      <c r="DI48">
        <v>39</v>
      </c>
      <c r="DJ48">
        <v>38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0</v>
      </c>
      <c r="DQ48">
        <v>2</v>
      </c>
      <c r="DR48">
        <v>4</v>
      </c>
      <c r="DS48">
        <v>1</v>
      </c>
      <c r="DT48">
        <v>3</v>
      </c>
      <c r="DU48">
        <v>4</v>
      </c>
      <c r="DV48">
        <v>3</v>
      </c>
      <c r="DW48">
        <v>3</v>
      </c>
      <c r="DX48">
        <v>2</v>
      </c>
      <c r="DY48">
        <v>6</v>
      </c>
      <c r="DZ48">
        <v>3</v>
      </c>
      <c r="EA48">
        <v>2</v>
      </c>
      <c r="EB48">
        <v>5</v>
      </c>
      <c r="EC48">
        <v>3</v>
      </c>
      <c r="ED48">
        <v>4</v>
      </c>
      <c r="EE48">
        <v>5</v>
      </c>
      <c r="EF48">
        <v>5</v>
      </c>
      <c r="EG48">
        <v>7</v>
      </c>
      <c r="EH48">
        <v>8</v>
      </c>
      <c r="EI48">
        <v>5</v>
      </c>
      <c r="EJ48">
        <v>12</v>
      </c>
      <c r="EK48">
        <v>12</v>
      </c>
      <c r="EL48">
        <v>8</v>
      </c>
      <c r="EM48">
        <v>0</v>
      </c>
      <c r="EN48">
        <v>0</v>
      </c>
      <c r="EO48">
        <v>0</v>
      </c>
      <c r="EP48">
        <v>5</v>
      </c>
      <c r="EQ48">
        <v>0</v>
      </c>
      <c r="ER48">
        <v>10</v>
      </c>
      <c r="ES48">
        <v>5</v>
      </c>
      <c r="ET48">
        <v>15</v>
      </c>
      <c r="EU48">
        <v>5</v>
      </c>
      <c r="EV48">
        <v>15</v>
      </c>
      <c r="EW48">
        <v>10</v>
      </c>
      <c r="EX48">
        <v>20</v>
      </c>
      <c r="EY48">
        <v>20</v>
      </c>
      <c r="EZ48">
        <v>10</v>
      </c>
      <c r="FA48">
        <v>5</v>
      </c>
      <c r="FB48">
        <v>0</v>
      </c>
      <c r="FC48">
        <v>40</v>
      </c>
      <c r="FD48">
        <v>15</v>
      </c>
      <c r="FE48">
        <v>20</v>
      </c>
      <c r="FF48">
        <v>30</v>
      </c>
      <c r="FG48">
        <v>10</v>
      </c>
      <c r="FH48">
        <v>10</v>
      </c>
      <c r="FI48">
        <v>20</v>
      </c>
      <c r="FJ48">
        <v>25</v>
      </c>
      <c r="FK48">
        <v>20</v>
      </c>
      <c r="FL48">
        <v>30</v>
      </c>
      <c r="FM48">
        <v>35</v>
      </c>
      <c r="FN48">
        <v>50</v>
      </c>
      <c r="FO48">
        <v>0</v>
      </c>
      <c r="FP48">
        <v>0</v>
      </c>
      <c r="FQ48">
        <v>6026</v>
      </c>
      <c r="FR48">
        <v>6225</v>
      </c>
      <c r="FS48">
        <v>6452</v>
      </c>
      <c r="FT48">
        <v>6603</v>
      </c>
      <c r="FU48">
        <v>6792</v>
      </c>
      <c r="FV48">
        <v>7001</v>
      </c>
      <c r="FW48">
        <v>7154</v>
      </c>
      <c r="FX48">
        <v>7271</v>
      </c>
      <c r="FY48">
        <v>7383</v>
      </c>
      <c r="FZ48">
        <v>7471</v>
      </c>
      <c r="GA48">
        <v>7554</v>
      </c>
      <c r="GB48">
        <v>7619</v>
      </c>
      <c r="GC48">
        <v>7721</v>
      </c>
      <c r="GD48">
        <v>7819</v>
      </c>
      <c r="GE48">
        <v>7857</v>
      </c>
      <c r="GF48">
        <v>7892</v>
      </c>
      <c r="GG48">
        <v>7931</v>
      </c>
      <c r="GH48">
        <v>8025</v>
      </c>
      <c r="GI48">
        <v>8027</v>
      </c>
      <c r="GJ48">
        <v>8062</v>
      </c>
      <c r="GK48">
        <v>8136</v>
      </c>
      <c r="GL48">
        <v>8174</v>
      </c>
      <c r="GM48">
        <v>8255</v>
      </c>
      <c r="GN48">
        <v>8268</v>
      </c>
      <c r="GO48">
        <v>8225</v>
      </c>
      <c r="GP48">
        <v>8207</v>
      </c>
      <c r="GQ48">
        <v>0</v>
      </c>
      <c r="GR48">
        <v>0</v>
      </c>
      <c r="GS48">
        <v>764</v>
      </c>
      <c r="GT48">
        <v>908</v>
      </c>
      <c r="GU48">
        <v>1006</v>
      </c>
      <c r="GV48">
        <v>1150</v>
      </c>
      <c r="GW48">
        <v>1278</v>
      </c>
      <c r="GX48">
        <v>1385</v>
      </c>
      <c r="GY48">
        <v>1525</v>
      </c>
      <c r="GZ48">
        <v>1647</v>
      </c>
      <c r="HA48">
        <v>1754</v>
      </c>
      <c r="HB48">
        <v>1871</v>
      </c>
      <c r="HC48">
        <v>1987</v>
      </c>
      <c r="HD48">
        <v>2087</v>
      </c>
      <c r="HE48">
        <v>2210</v>
      </c>
      <c r="HF48">
        <v>2312</v>
      </c>
      <c r="HG48">
        <v>2421</v>
      </c>
      <c r="HH48">
        <v>2514</v>
      </c>
      <c r="HI48">
        <v>2578</v>
      </c>
      <c r="HJ48">
        <v>2641</v>
      </c>
      <c r="HK48">
        <v>2739</v>
      </c>
      <c r="HL48">
        <v>2794</v>
      </c>
      <c r="HM48">
        <v>2859</v>
      </c>
      <c r="HN48">
        <v>2916</v>
      </c>
      <c r="HO48">
        <v>2980</v>
      </c>
      <c r="HP48">
        <v>3020</v>
      </c>
      <c r="HQ48">
        <v>3080</v>
      </c>
      <c r="HR48">
        <v>3128</v>
      </c>
      <c r="HS48">
        <v>0</v>
      </c>
      <c r="HT48">
        <v>0</v>
      </c>
      <c r="HU48">
        <v>60</v>
      </c>
      <c r="HV48">
        <v>63</v>
      </c>
      <c r="HW48">
        <v>77</v>
      </c>
      <c r="HX48">
        <v>84</v>
      </c>
      <c r="HY48">
        <v>91</v>
      </c>
      <c r="HZ48">
        <v>109</v>
      </c>
      <c r="IA48">
        <v>111</v>
      </c>
      <c r="IB48">
        <v>117</v>
      </c>
      <c r="IC48">
        <v>128</v>
      </c>
      <c r="ID48">
        <v>135</v>
      </c>
      <c r="IE48">
        <v>139</v>
      </c>
      <c r="IF48">
        <v>146</v>
      </c>
      <c r="IG48">
        <v>157</v>
      </c>
      <c r="IH48">
        <v>161</v>
      </c>
      <c r="II48">
        <v>170</v>
      </c>
      <c r="IJ48">
        <v>191</v>
      </c>
      <c r="IK48">
        <v>204</v>
      </c>
      <c r="IL48">
        <v>213</v>
      </c>
      <c r="IM48">
        <v>222</v>
      </c>
      <c r="IN48">
        <v>236</v>
      </c>
      <c r="IO48">
        <v>256</v>
      </c>
      <c r="IP48">
        <v>271</v>
      </c>
      <c r="IQ48">
        <v>282</v>
      </c>
      <c r="IR48">
        <v>292</v>
      </c>
      <c r="IS48">
        <v>306</v>
      </c>
      <c r="IT48">
        <v>300</v>
      </c>
      <c r="IU48">
        <v>0</v>
      </c>
      <c r="IV48">
        <v>0</v>
      </c>
      <c r="IW48">
        <v>5</v>
      </c>
      <c r="IX48">
        <v>8</v>
      </c>
      <c r="IY48">
        <v>8</v>
      </c>
      <c r="IZ48">
        <v>6</v>
      </c>
      <c r="JA48">
        <v>5</v>
      </c>
      <c r="JB48">
        <v>6</v>
      </c>
      <c r="JC48">
        <v>8</v>
      </c>
      <c r="JD48">
        <v>11</v>
      </c>
      <c r="JE48">
        <v>8</v>
      </c>
      <c r="JF48">
        <v>8</v>
      </c>
      <c r="JG48">
        <v>11</v>
      </c>
      <c r="JH48">
        <v>5</v>
      </c>
      <c r="JI48">
        <v>5</v>
      </c>
      <c r="JJ48">
        <v>6</v>
      </c>
      <c r="JK48">
        <v>7</v>
      </c>
      <c r="JL48">
        <v>5</v>
      </c>
      <c r="JM48">
        <v>8</v>
      </c>
      <c r="JN48">
        <v>9</v>
      </c>
      <c r="JO48">
        <v>12</v>
      </c>
      <c r="JP48">
        <v>12</v>
      </c>
      <c r="JQ48">
        <v>11</v>
      </c>
      <c r="JR48">
        <v>13</v>
      </c>
      <c r="JS48">
        <v>12</v>
      </c>
      <c r="JT48">
        <v>11</v>
      </c>
      <c r="JU48">
        <v>15</v>
      </c>
      <c r="JV48">
        <v>22</v>
      </c>
      <c r="JW48">
        <v>0</v>
      </c>
      <c r="JX48">
        <v>0</v>
      </c>
      <c r="JY48">
        <v>0</v>
      </c>
      <c r="JZ48">
        <v>5</v>
      </c>
      <c r="KA48">
        <v>13</v>
      </c>
      <c r="KB48">
        <v>27</v>
      </c>
      <c r="KC48">
        <v>37</v>
      </c>
      <c r="KD48">
        <v>50</v>
      </c>
      <c r="KE48">
        <v>60</v>
      </c>
      <c r="KF48">
        <v>73</v>
      </c>
      <c r="KG48">
        <v>94</v>
      </c>
      <c r="KH48">
        <v>116</v>
      </c>
      <c r="KI48">
        <v>140</v>
      </c>
      <c r="KJ48">
        <v>159</v>
      </c>
      <c r="KK48">
        <v>172</v>
      </c>
      <c r="KL48">
        <v>189</v>
      </c>
      <c r="KM48">
        <v>205</v>
      </c>
      <c r="KN48">
        <v>220</v>
      </c>
      <c r="KO48">
        <v>241</v>
      </c>
      <c r="KP48">
        <v>269</v>
      </c>
      <c r="KQ48">
        <v>302</v>
      </c>
      <c r="KR48">
        <v>327</v>
      </c>
      <c r="KS48">
        <v>347</v>
      </c>
      <c r="KT48">
        <v>370</v>
      </c>
      <c r="KU48">
        <v>396</v>
      </c>
      <c r="KV48">
        <v>422</v>
      </c>
      <c r="KW48">
        <v>450</v>
      </c>
      <c r="KX48">
        <v>488</v>
      </c>
      <c r="KY48">
        <v>0</v>
      </c>
      <c r="KZ48">
        <v>0</v>
      </c>
      <c r="LA48">
        <v>0</v>
      </c>
      <c r="LB48">
        <v>169</v>
      </c>
      <c r="LC48">
        <v>345</v>
      </c>
      <c r="LD48">
        <v>525</v>
      </c>
      <c r="LE48">
        <v>693</v>
      </c>
      <c r="LF48">
        <v>862</v>
      </c>
      <c r="LG48">
        <v>1025</v>
      </c>
      <c r="LH48">
        <v>1192</v>
      </c>
      <c r="LI48">
        <v>1366</v>
      </c>
      <c r="LJ48">
        <v>1545</v>
      </c>
      <c r="LK48">
        <v>1691</v>
      </c>
      <c r="LL48">
        <v>1870</v>
      </c>
      <c r="LM48">
        <v>2036</v>
      </c>
      <c r="LN48">
        <v>2218</v>
      </c>
      <c r="LO48">
        <v>2422</v>
      </c>
      <c r="LP48">
        <v>2613</v>
      </c>
      <c r="LQ48">
        <v>2817</v>
      </c>
      <c r="LR48">
        <v>2999</v>
      </c>
      <c r="LS48">
        <v>3208</v>
      </c>
      <c r="LT48">
        <v>3432</v>
      </c>
      <c r="LU48">
        <v>3618</v>
      </c>
      <c r="LV48">
        <v>3840</v>
      </c>
      <c r="LW48">
        <v>4011</v>
      </c>
      <c r="LX48">
        <v>4230</v>
      </c>
      <c r="LY48">
        <v>4449</v>
      </c>
      <c r="LZ48">
        <v>4644</v>
      </c>
      <c r="MA48">
        <v>0</v>
      </c>
      <c r="MB48">
        <v>0</v>
      </c>
      <c r="MC48">
        <v>1404</v>
      </c>
      <c r="MD48">
        <v>1461</v>
      </c>
      <c r="ME48">
        <v>1507</v>
      </c>
      <c r="MF48">
        <v>1554</v>
      </c>
      <c r="MG48">
        <v>1593</v>
      </c>
      <c r="MH48">
        <v>1637</v>
      </c>
      <c r="MI48">
        <v>1685</v>
      </c>
      <c r="MJ48">
        <v>1735</v>
      </c>
      <c r="MK48">
        <v>1771</v>
      </c>
      <c r="ML48">
        <v>1800</v>
      </c>
      <c r="MM48">
        <v>1844</v>
      </c>
      <c r="MN48">
        <v>1888</v>
      </c>
      <c r="MO48">
        <v>1942</v>
      </c>
      <c r="MP48">
        <v>1981</v>
      </c>
      <c r="MQ48">
        <v>2029</v>
      </c>
      <c r="MR48">
        <v>2052</v>
      </c>
      <c r="MS48">
        <v>2098</v>
      </c>
      <c r="MT48">
        <v>2124</v>
      </c>
      <c r="MU48">
        <v>2105</v>
      </c>
      <c r="MV48">
        <v>2121</v>
      </c>
      <c r="MW48">
        <v>2124</v>
      </c>
      <c r="MX48">
        <v>2136</v>
      </c>
      <c r="MY48">
        <v>2154</v>
      </c>
      <c r="MZ48">
        <v>2135</v>
      </c>
      <c r="NA48">
        <v>2135</v>
      </c>
      <c r="NB48">
        <v>2121</v>
      </c>
      <c r="NC48">
        <v>0</v>
      </c>
      <c r="ND48">
        <v>0</v>
      </c>
      <c r="NE48">
        <v>0</v>
      </c>
      <c r="NF48">
        <v>23</v>
      </c>
      <c r="NG48">
        <v>50</v>
      </c>
      <c r="NH48">
        <v>88</v>
      </c>
      <c r="NI48">
        <v>115</v>
      </c>
      <c r="NJ48">
        <v>151</v>
      </c>
      <c r="NK48">
        <v>177</v>
      </c>
      <c r="NL48">
        <v>209</v>
      </c>
      <c r="NM48">
        <v>248</v>
      </c>
      <c r="NN48">
        <v>280</v>
      </c>
      <c r="NO48">
        <v>306</v>
      </c>
      <c r="NP48">
        <v>340</v>
      </c>
      <c r="NQ48">
        <v>362</v>
      </c>
      <c r="NR48">
        <v>395</v>
      </c>
      <c r="NS48">
        <v>429</v>
      </c>
      <c r="NT48">
        <v>463</v>
      </c>
      <c r="NU48">
        <v>496</v>
      </c>
      <c r="NV48">
        <v>524</v>
      </c>
      <c r="NW48">
        <v>549</v>
      </c>
      <c r="NX48">
        <v>577</v>
      </c>
      <c r="NY48">
        <v>609</v>
      </c>
      <c r="NZ48">
        <v>635</v>
      </c>
      <c r="OA48">
        <v>662</v>
      </c>
      <c r="OB48">
        <v>690</v>
      </c>
      <c r="OC48">
        <v>714</v>
      </c>
      <c r="OD48">
        <v>736</v>
      </c>
      <c r="OE48">
        <v>0</v>
      </c>
      <c r="OF48">
        <v>0</v>
      </c>
      <c r="OG48">
        <v>2125</v>
      </c>
      <c r="OH48">
        <v>2234</v>
      </c>
      <c r="OI48">
        <v>2365</v>
      </c>
      <c r="OJ48">
        <v>2498</v>
      </c>
      <c r="OK48">
        <v>2666</v>
      </c>
      <c r="OL48">
        <v>2808</v>
      </c>
      <c r="OM48">
        <v>2933</v>
      </c>
      <c r="ON48">
        <v>3084</v>
      </c>
      <c r="OO48">
        <v>3253</v>
      </c>
      <c r="OP48">
        <v>3376</v>
      </c>
      <c r="OQ48">
        <v>3498</v>
      </c>
      <c r="OR48">
        <v>3593</v>
      </c>
      <c r="OS48">
        <v>3678</v>
      </c>
      <c r="OT48">
        <v>3814</v>
      </c>
      <c r="OU48">
        <v>3916</v>
      </c>
      <c r="OV48">
        <v>4036</v>
      </c>
      <c r="OW48">
        <v>4123</v>
      </c>
      <c r="OX48">
        <v>4248</v>
      </c>
      <c r="OY48">
        <v>4299</v>
      </c>
      <c r="OZ48">
        <v>4384</v>
      </c>
      <c r="PA48">
        <v>4467</v>
      </c>
      <c r="PB48">
        <v>4501</v>
      </c>
      <c r="PC48">
        <v>4568</v>
      </c>
      <c r="PD48">
        <v>4640</v>
      </c>
      <c r="PE48">
        <v>4733</v>
      </c>
      <c r="PF48">
        <v>4785</v>
      </c>
      <c r="PG48">
        <v>0</v>
      </c>
      <c r="PH48">
        <v>0</v>
      </c>
      <c r="PI48">
        <v>0</v>
      </c>
      <c r="PJ48">
        <v>66</v>
      </c>
      <c r="PK48">
        <v>128</v>
      </c>
      <c r="PL48">
        <v>197</v>
      </c>
      <c r="PM48">
        <v>263</v>
      </c>
      <c r="PN48">
        <v>346</v>
      </c>
      <c r="PO48">
        <v>422</v>
      </c>
      <c r="PP48">
        <v>509</v>
      </c>
      <c r="PQ48">
        <v>575</v>
      </c>
      <c r="PR48">
        <v>668</v>
      </c>
      <c r="PS48">
        <v>765</v>
      </c>
      <c r="PT48">
        <v>862</v>
      </c>
      <c r="PU48">
        <v>976</v>
      </c>
      <c r="PV48">
        <v>1085</v>
      </c>
      <c r="PW48">
        <v>1202</v>
      </c>
      <c r="PX48">
        <v>1316</v>
      </c>
      <c r="PY48">
        <v>1427</v>
      </c>
      <c r="PZ48">
        <v>1539</v>
      </c>
      <c r="QA48">
        <v>1658</v>
      </c>
      <c r="QB48">
        <v>1797</v>
      </c>
      <c r="QC48">
        <v>1910</v>
      </c>
      <c r="QD48">
        <v>2035</v>
      </c>
      <c r="QE48">
        <v>2167</v>
      </c>
      <c r="QF48">
        <v>2303</v>
      </c>
      <c r="QG48">
        <v>2430</v>
      </c>
      <c r="QH48">
        <v>2607</v>
      </c>
      <c r="QI48">
        <v>0</v>
      </c>
      <c r="QJ48">
        <v>0</v>
      </c>
      <c r="QK48">
        <v>7469</v>
      </c>
      <c r="QL48">
        <v>8121</v>
      </c>
      <c r="QM48">
        <v>8340</v>
      </c>
      <c r="QN48">
        <v>8383</v>
      </c>
      <c r="QO48">
        <v>8394</v>
      </c>
      <c r="QP48">
        <v>8445</v>
      </c>
      <c r="QQ48">
        <v>8298</v>
      </c>
      <c r="QR48">
        <v>8265</v>
      </c>
      <c r="QS48">
        <v>8256</v>
      </c>
      <c r="QT48">
        <v>8191</v>
      </c>
      <c r="QU48">
        <v>8186</v>
      </c>
      <c r="QV48">
        <v>8155</v>
      </c>
      <c r="QW48">
        <v>8062</v>
      </c>
      <c r="QX48">
        <v>7993</v>
      </c>
      <c r="QY48">
        <v>7989</v>
      </c>
      <c r="QZ48">
        <v>7899</v>
      </c>
      <c r="RA48">
        <v>7918</v>
      </c>
      <c r="RB48">
        <v>7910</v>
      </c>
      <c r="RC48">
        <v>7811</v>
      </c>
      <c r="RD48">
        <v>7732</v>
      </c>
      <c r="RE48">
        <v>7735</v>
      </c>
      <c r="RF48">
        <v>7746</v>
      </c>
      <c r="RG48">
        <v>7733</v>
      </c>
      <c r="RH48">
        <v>7773</v>
      </c>
      <c r="RI48">
        <v>7826</v>
      </c>
      <c r="RJ48">
        <v>7787</v>
      </c>
      <c r="RK48">
        <v>0</v>
      </c>
      <c r="RL48">
        <v>0</v>
      </c>
      <c r="RM48">
        <v>8340</v>
      </c>
      <c r="RN48">
        <v>8645</v>
      </c>
      <c r="RO48">
        <v>9040</v>
      </c>
      <c r="RP48">
        <v>9392</v>
      </c>
      <c r="RQ48">
        <v>9695</v>
      </c>
      <c r="RR48">
        <v>9966</v>
      </c>
      <c r="RS48">
        <v>10294</v>
      </c>
      <c r="RT48">
        <v>10592</v>
      </c>
      <c r="RU48">
        <v>10779</v>
      </c>
      <c r="RV48">
        <v>11010</v>
      </c>
      <c r="RW48">
        <v>11167</v>
      </c>
      <c r="RX48">
        <v>11331</v>
      </c>
      <c r="RY48">
        <v>11540</v>
      </c>
      <c r="RZ48">
        <v>11634</v>
      </c>
      <c r="SA48">
        <v>11703</v>
      </c>
      <c r="SB48">
        <v>11883</v>
      </c>
      <c r="SC48">
        <v>11964</v>
      </c>
      <c r="SD48">
        <v>12053</v>
      </c>
      <c r="SE48">
        <v>12134</v>
      </c>
      <c r="SF48">
        <v>12200</v>
      </c>
      <c r="SG48">
        <v>12275</v>
      </c>
      <c r="SH48">
        <v>12310</v>
      </c>
      <c r="SI48">
        <v>12392</v>
      </c>
      <c r="SJ48">
        <v>12341</v>
      </c>
      <c r="SK48">
        <v>12362</v>
      </c>
      <c r="SL48">
        <v>12393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1370000</v>
      </c>
      <c r="SU48">
        <v>1360000</v>
      </c>
      <c r="SV48">
        <v>1350000</v>
      </c>
      <c r="SW48">
        <v>1330000</v>
      </c>
      <c r="SX48">
        <v>1300000</v>
      </c>
      <c r="SY48">
        <v>1280000</v>
      </c>
      <c r="SZ48">
        <v>1250000</v>
      </c>
      <c r="TA48">
        <v>1230000</v>
      </c>
      <c r="TB48">
        <v>1210000</v>
      </c>
      <c r="TC48">
        <v>1180000</v>
      </c>
      <c r="TD48">
        <v>1150000</v>
      </c>
      <c r="TE48">
        <v>1130000</v>
      </c>
      <c r="TF48">
        <v>1110000</v>
      </c>
      <c r="TG48">
        <v>1070000</v>
      </c>
      <c r="TH48">
        <v>1050000</v>
      </c>
      <c r="TI48">
        <v>1030000</v>
      </c>
      <c r="TJ48">
        <v>1000000</v>
      </c>
      <c r="TK48">
        <v>980904.01500000001</v>
      </c>
      <c r="TL48">
        <v>953833.73369999998</v>
      </c>
      <c r="TM48">
        <v>921235.98049999995</v>
      </c>
      <c r="TN48">
        <v>892446.50659999996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344172.49670000002</v>
      </c>
      <c r="TW48">
        <v>367924.75380000001</v>
      </c>
      <c r="TX48">
        <v>385785.17869999999</v>
      </c>
      <c r="TY48">
        <v>398881.8762</v>
      </c>
      <c r="TZ48">
        <v>413096.27389999997</v>
      </c>
      <c r="UA48">
        <v>425929.90409999999</v>
      </c>
      <c r="UB48">
        <v>434335.66239999997</v>
      </c>
      <c r="UC48">
        <v>446537.65740000003</v>
      </c>
      <c r="UD48">
        <v>453540.86190000002</v>
      </c>
      <c r="UE48">
        <v>461090.48050000001</v>
      </c>
      <c r="UF48">
        <v>464857.04300000001</v>
      </c>
      <c r="UG48">
        <v>462806.90529999998</v>
      </c>
      <c r="UH48">
        <v>460307.54519999999</v>
      </c>
      <c r="UI48">
        <v>463483.73710000003</v>
      </c>
      <c r="UJ48">
        <v>459020.03830000001</v>
      </c>
      <c r="UK48">
        <v>456018.19760000001</v>
      </c>
      <c r="UL48">
        <v>451562.96220000001</v>
      </c>
      <c r="UM48">
        <v>448032.82439999998</v>
      </c>
      <c r="UN48">
        <v>440822.027</v>
      </c>
      <c r="UO48">
        <v>436485.51510000002</v>
      </c>
      <c r="UP48">
        <v>430376.58909999998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306721.89199999999</v>
      </c>
      <c r="UY48">
        <v>303252.24920000002</v>
      </c>
      <c r="UZ48">
        <v>310334.23560000001</v>
      </c>
      <c r="VA48">
        <v>329622.28989999997</v>
      </c>
      <c r="VB48">
        <v>337522.82410000003</v>
      </c>
      <c r="VC48">
        <v>337401.45669999998</v>
      </c>
      <c r="VD48">
        <v>344070.77380000002</v>
      </c>
      <c r="VE48">
        <v>359217.39250000002</v>
      </c>
      <c r="VF48">
        <v>357640.22129999998</v>
      </c>
      <c r="VG48">
        <v>366633.52600000001</v>
      </c>
      <c r="VH48">
        <v>399925.77649999998</v>
      </c>
      <c r="VI48">
        <v>414704.71419999999</v>
      </c>
      <c r="VJ48">
        <v>420388.84499999997</v>
      </c>
      <c r="VK48">
        <v>425390.05239999999</v>
      </c>
      <c r="VL48">
        <v>439045.09909999999</v>
      </c>
      <c r="VM48">
        <v>462380.88439999998</v>
      </c>
      <c r="VN48">
        <v>475217.00420000002</v>
      </c>
      <c r="VO48">
        <v>480103.1605</v>
      </c>
      <c r="VP48">
        <v>482648.63620000001</v>
      </c>
      <c r="VQ48">
        <v>491057.59629999998</v>
      </c>
      <c r="VR48">
        <v>467406.81160000002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290320.5834</v>
      </c>
      <c r="WA48">
        <v>375819.52549999999</v>
      </c>
      <c r="WB48">
        <v>501700.82290000003</v>
      </c>
      <c r="WC48">
        <v>354245.9473</v>
      </c>
      <c r="WD48">
        <v>343928.1042</v>
      </c>
      <c r="WE48">
        <v>459127.3235</v>
      </c>
      <c r="WF48">
        <v>202615.76500000001</v>
      </c>
      <c r="WG48">
        <v>196714.33499999999</v>
      </c>
      <c r="WH48">
        <v>229181.74950000001</v>
      </c>
      <c r="WI48">
        <v>259590.97839999999</v>
      </c>
      <c r="WJ48">
        <v>180021.4829</v>
      </c>
      <c r="WK48">
        <v>279645.022</v>
      </c>
      <c r="WL48">
        <v>305437.52399999998</v>
      </c>
      <c r="WM48">
        <v>395388.38059999997</v>
      </c>
      <c r="WN48">
        <v>383872.21419999999</v>
      </c>
      <c r="WO48">
        <v>341633.84759999998</v>
      </c>
      <c r="WP48">
        <v>391989.41029999999</v>
      </c>
      <c r="WQ48">
        <v>351297.45510000002</v>
      </c>
      <c r="WR48">
        <v>312643.36619999999</v>
      </c>
      <c r="WS48">
        <v>413914.4301</v>
      </c>
      <c r="WT48">
        <v>589392.71600000001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14000000</v>
      </c>
      <c r="ZG48">
        <v>14000000</v>
      </c>
      <c r="ZH48">
        <v>14000000</v>
      </c>
      <c r="ZI48">
        <v>13900000</v>
      </c>
      <c r="ZJ48">
        <v>13700000</v>
      </c>
      <c r="ZK48">
        <v>13600000</v>
      </c>
      <c r="ZL48">
        <v>13500000</v>
      </c>
      <c r="ZM48">
        <v>13500000</v>
      </c>
      <c r="ZN48">
        <v>13400000</v>
      </c>
      <c r="ZO48">
        <v>13300000</v>
      </c>
      <c r="ZP48">
        <v>13100000</v>
      </c>
      <c r="ZQ48">
        <v>13000000</v>
      </c>
      <c r="ZR48">
        <v>12700000</v>
      </c>
      <c r="ZS48">
        <v>12300000</v>
      </c>
      <c r="ZT48">
        <v>12000000</v>
      </c>
      <c r="ZU48">
        <v>11700000</v>
      </c>
      <c r="ZV48">
        <v>11400000</v>
      </c>
      <c r="ZW48">
        <v>11200000</v>
      </c>
      <c r="ZX48">
        <v>10700000</v>
      </c>
      <c r="ZY48">
        <v>10400000</v>
      </c>
      <c r="ZZ48">
        <v>10000000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16400000</v>
      </c>
      <c r="ABK48">
        <v>16600000</v>
      </c>
      <c r="ABL48">
        <v>17000000</v>
      </c>
      <c r="ABM48">
        <v>17400000</v>
      </c>
      <c r="ABN48">
        <v>17500000</v>
      </c>
      <c r="ABO48">
        <v>17600000</v>
      </c>
      <c r="ABP48">
        <v>17600000</v>
      </c>
      <c r="ABQ48">
        <v>17500000</v>
      </c>
      <c r="ABR48">
        <v>17600000</v>
      </c>
      <c r="ABS48">
        <v>17500000</v>
      </c>
      <c r="ABT48">
        <v>17500000</v>
      </c>
      <c r="ABU48">
        <v>17400000</v>
      </c>
      <c r="ABV48">
        <v>17400000</v>
      </c>
      <c r="ABW48">
        <v>17100000</v>
      </c>
      <c r="ABX48">
        <v>16900000</v>
      </c>
      <c r="ABY48">
        <v>16800000</v>
      </c>
      <c r="ABZ48">
        <v>16400000</v>
      </c>
      <c r="ACA48">
        <v>16100000</v>
      </c>
      <c r="ACB48">
        <v>15900000</v>
      </c>
      <c r="ACC48">
        <v>15800000</v>
      </c>
      <c r="ACD48">
        <v>15500000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2230000</v>
      </c>
      <c r="ADO48">
        <v>2120000</v>
      </c>
      <c r="ADP48">
        <v>2050000</v>
      </c>
      <c r="ADQ48">
        <v>1990000</v>
      </c>
      <c r="ADR48">
        <v>1920000</v>
      </c>
      <c r="ADS48">
        <v>1860000</v>
      </c>
      <c r="ADT48">
        <v>1800000</v>
      </c>
      <c r="ADU48">
        <v>1730000</v>
      </c>
      <c r="ADV48">
        <v>1660000</v>
      </c>
      <c r="ADW48">
        <v>1610000</v>
      </c>
      <c r="ADX48">
        <v>1550000</v>
      </c>
      <c r="ADY48">
        <v>1510000</v>
      </c>
      <c r="ADZ48">
        <v>1460000</v>
      </c>
      <c r="AEA48">
        <v>1400000</v>
      </c>
      <c r="AEB48">
        <v>1350000</v>
      </c>
      <c r="AEC48">
        <v>1310000</v>
      </c>
      <c r="AED48">
        <v>1270000</v>
      </c>
      <c r="AEE48">
        <v>1230000</v>
      </c>
      <c r="AEF48">
        <v>1200000</v>
      </c>
      <c r="AEG48">
        <v>1180000</v>
      </c>
      <c r="AEH48">
        <v>1140000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9240000</v>
      </c>
      <c r="AEQ48">
        <v>9270000</v>
      </c>
      <c r="AER48">
        <v>9260000</v>
      </c>
      <c r="AES48">
        <v>9150000</v>
      </c>
      <c r="AET48">
        <v>9070000</v>
      </c>
      <c r="AEU48">
        <v>8940000</v>
      </c>
      <c r="AEV48">
        <v>8800000</v>
      </c>
      <c r="AEW48">
        <v>8700000</v>
      </c>
      <c r="AEX48">
        <v>8520000</v>
      </c>
      <c r="AEY48">
        <v>8320000</v>
      </c>
      <c r="AEZ48">
        <v>8200000</v>
      </c>
      <c r="AFA48">
        <v>8020000</v>
      </c>
      <c r="AFB48">
        <v>7840000</v>
      </c>
      <c r="AFC48">
        <v>7660000</v>
      </c>
      <c r="AFD48">
        <v>7480000</v>
      </c>
      <c r="AFE48">
        <v>7310000</v>
      </c>
      <c r="AFF48">
        <v>7120000</v>
      </c>
      <c r="AFG48">
        <v>6950000</v>
      </c>
      <c r="AFH48">
        <v>6720000</v>
      </c>
      <c r="AFI48">
        <v>6540000</v>
      </c>
      <c r="AFJ48">
        <v>6370000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209.1727588</v>
      </c>
      <c r="AGU48">
        <v>223.60832579999999</v>
      </c>
      <c r="AGV48">
        <v>234.46309890000001</v>
      </c>
      <c r="AGW48">
        <v>242.42268989999999</v>
      </c>
      <c r="AGX48">
        <v>251.06156960000001</v>
      </c>
      <c r="AGY48">
        <v>258.86128009999999</v>
      </c>
      <c r="AGZ48">
        <v>263.96992669999997</v>
      </c>
      <c r="AHA48">
        <v>271.38575739999999</v>
      </c>
      <c r="AHB48">
        <v>275.64199409999998</v>
      </c>
      <c r="AHC48">
        <v>280.23031700000001</v>
      </c>
      <c r="AHD48">
        <v>282.5194664</v>
      </c>
      <c r="AHE48">
        <v>281.27348380000001</v>
      </c>
      <c r="AHF48">
        <v>279.75448360000001</v>
      </c>
      <c r="AHG48">
        <v>281.68483209999999</v>
      </c>
      <c r="AHH48">
        <v>278.97199419999998</v>
      </c>
      <c r="AHI48">
        <v>277.14760869999998</v>
      </c>
      <c r="AHJ48">
        <v>274.43991449999999</v>
      </c>
      <c r="AHK48">
        <v>272.29445349999997</v>
      </c>
      <c r="AHL48">
        <v>267.91205109999999</v>
      </c>
      <c r="AHM48">
        <v>265.27651170000001</v>
      </c>
      <c r="AHN48">
        <v>261.56377780000003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18.474717510000001</v>
      </c>
      <c r="AHW48">
        <v>18.265731209999998</v>
      </c>
      <c r="AHX48">
        <v>18.69229906</v>
      </c>
      <c r="AHY48">
        <v>19.85407253</v>
      </c>
      <c r="AHZ48">
        <v>20.329943799999999</v>
      </c>
      <c r="AIA48">
        <v>20.322633499999998</v>
      </c>
      <c r="AIB48">
        <v>20.72434513</v>
      </c>
      <c r="AIC48">
        <v>21.63666834</v>
      </c>
      <c r="AID48">
        <v>21.541670910000001</v>
      </c>
      <c r="AIE48">
        <v>22.083362810000001</v>
      </c>
      <c r="AIF48">
        <v>24.08864818</v>
      </c>
      <c r="AIG48">
        <v>24.978824929999998</v>
      </c>
      <c r="AIH48">
        <v>25.321196029999999</v>
      </c>
      <c r="AII48">
        <v>25.622432740000001</v>
      </c>
      <c r="AIJ48">
        <v>26.444914399999998</v>
      </c>
      <c r="AIK48">
        <v>27.850494019999999</v>
      </c>
      <c r="AIL48">
        <v>28.62364942</v>
      </c>
      <c r="AIM48">
        <v>28.917956279999999</v>
      </c>
      <c r="AIN48">
        <v>29.0712774</v>
      </c>
      <c r="AIO48">
        <v>29.577772589999999</v>
      </c>
      <c r="AIP48">
        <v>28.153219679999999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1.630480508</v>
      </c>
      <c r="AIY48">
        <v>2.1106543790000001</v>
      </c>
      <c r="AIZ48">
        <v>2.8176211370000002</v>
      </c>
      <c r="AJA48">
        <v>1.9894941829999999</v>
      </c>
      <c r="AJB48">
        <v>1.9315477510000001</v>
      </c>
      <c r="AJC48">
        <v>2.578522483</v>
      </c>
      <c r="AJD48">
        <v>1.1379181300000001</v>
      </c>
      <c r="AJE48">
        <v>1.104774884</v>
      </c>
      <c r="AJF48">
        <v>1.287116369</v>
      </c>
      <c r="AJG48">
        <v>1.4578987999999999</v>
      </c>
      <c r="AJH48">
        <v>1.01102552</v>
      </c>
      <c r="AJI48">
        <v>1.5705250799999999</v>
      </c>
      <c r="AJJ48">
        <v>1.7153793349999999</v>
      </c>
      <c r="AJK48">
        <v>2.2205557730000001</v>
      </c>
      <c r="AJL48">
        <v>2.155879391</v>
      </c>
      <c r="AJM48">
        <v>1.9186628889999999</v>
      </c>
      <c r="AJN48">
        <v>2.2014666859999998</v>
      </c>
      <c r="AJO48">
        <v>1.972935044</v>
      </c>
      <c r="AJP48">
        <v>1.75584834</v>
      </c>
      <c r="AJQ48">
        <v>2.3246006260000001</v>
      </c>
      <c r="AJR48">
        <v>3.310110924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228.75204439999999</v>
      </c>
      <c r="AKA48">
        <v>131.46638780000001</v>
      </c>
      <c r="AKB48">
        <v>203.84382249999999</v>
      </c>
      <c r="AKC48">
        <v>302.51390179999999</v>
      </c>
      <c r="AKD48">
        <v>327.96795939999998</v>
      </c>
      <c r="AKE48">
        <v>321.6644569</v>
      </c>
      <c r="AKF48">
        <v>281.79336239999998</v>
      </c>
      <c r="AKG48">
        <v>184.32404600000001</v>
      </c>
      <c r="AKH48">
        <v>204.63646410000001</v>
      </c>
      <c r="AKI48">
        <v>190.5088705</v>
      </c>
      <c r="AKJ48">
        <v>147.5851471</v>
      </c>
      <c r="AKK48">
        <v>239.94003649999999</v>
      </c>
      <c r="AKL48">
        <v>316.1034282</v>
      </c>
      <c r="AKM48">
        <v>312.22116670000003</v>
      </c>
      <c r="AKN48">
        <v>239.46534589999999</v>
      </c>
      <c r="AKO48">
        <v>220.37574240000001</v>
      </c>
      <c r="AKP48">
        <v>178.3730549</v>
      </c>
      <c r="AKQ48">
        <v>229.53823009999999</v>
      </c>
      <c r="AKR48">
        <v>214.69553049999999</v>
      </c>
      <c r="AKS48">
        <v>250.0790303</v>
      </c>
      <c r="AKT48">
        <v>334.03903220000001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105.2556585</v>
      </c>
      <c r="AME48">
        <v>105.1863666</v>
      </c>
      <c r="AMF48">
        <v>105.1530327</v>
      </c>
      <c r="AMG48">
        <v>104.2086237</v>
      </c>
      <c r="AMH48">
        <v>102.8301287</v>
      </c>
      <c r="AMI48">
        <v>102.2754894</v>
      </c>
      <c r="AMJ48">
        <v>101.6659246</v>
      </c>
      <c r="AMK48">
        <v>101.52790520000001</v>
      </c>
      <c r="AML48">
        <v>100.5503186</v>
      </c>
      <c r="AMM48">
        <v>99.987059790000004</v>
      </c>
      <c r="AMN48">
        <v>98.175219839999997</v>
      </c>
      <c r="AMO48">
        <v>97.452455209999997</v>
      </c>
      <c r="AMP48">
        <v>95.78656273</v>
      </c>
      <c r="AMQ48">
        <v>92.164771790000003</v>
      </c>
      <c r="AMR48">
        <v>90.160496719999998</v>
      </c>
      <c r="AMS48">
        <v>87.658273960000002</v>
      </c>
      <c r="AMT48">
        <v>85.585940239999999</v>
      </c>
      <c r="AMU48">
        <v>83.793368999999998</v>
      </c>
      <c r="AMV48">
        <v>80.635188909999997</v>
      </c>
      <c r="AMW48">
        <v>78.286591169999994</v>
      </c>
      <c r="AMX48">
        <v>75.507996579999997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249.56810379999999</v>
      </c>
      <c r="ANG48">
        <v>213.77385799999999</v>
      </c>
      <c r="ANH48">
        <v>209.32894139999999</v>
      </c>
      <c r="ANI48">
        <v>222.6522172</v>
      </c>
      <c r="ANJ48">
        <v>224.93413100000001</v>
      </c>
      <c r="ANK48">
        <v>154.64696739999999</v>
      </c>
      <c r="ANL48">
        <v>185.5921831</v>
      </c>
      <c r="ANM48">
        <v>74.559645470000007</v>
      </c>
      <c r="ANN48">
        <v>151.56923649999999</v>
      </c>
      <c r="ANO48">
        <v>169.3301309</v>
      </c>
      <c r="ANP48">
        <v>148.3067964</v>
      </c>
      <c r="ANQ48">
        <v>143.50937669999999</v>
      </c>
      <c r="ANR48">
        <v>98.763237029999999</v>
      </c>
      <c r="ANS48">
        <v>112.68809570000001</v>
      </c>
      <c r="ANT48">
        <v>99.326876810000002</v>
      </c>
      <c r="ANU48">
        <v>118.9518133</v>
      </c>
      <c r="ANV48">
        <v>84.300522810000004</v>
      </c>
      <c r="ANW48">
        <v>92.604778850000002</v>
      </c>
      <c r="ANX48">
        <v>99.178970879999994</v>
      </c>
      <c r="ANY48">
        <v>56.398733870000001</v>
      </c>
      <c r="ANZ48">
        <v>46.100112250000002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107.5676253</v>
      </c>
      <c r="AOI48">
        <v>109.08356329999999</v>
      </c>
      <c r="AOJ48">
        <v>111.3587629</v>
      </c>
      <c r="AOK48">
        <v>114.03991019999999</v>
      </c>
      <c r="AOL48">
        <v>114.90475910000001</v>
      </c>
      <c r="AOM48">
        <v>115.5894399</v>
      </c>
      <c r="AON48">
        <v>115.270545</v>
      </c>
      <c r="AOO48">
        <v>114.5606923</v>
      </c>
      <c r="AOP48">
        <v>115.3366595</v>
      </c>
      <c r="AOQ48">
        <v>114.9720138</v>
      </c>
      <c r="AOR48">
        <v>115.043845</v>
      </c>
      <c r="AOS48">
        <v>114.1007084</v>
      </c>
      <c r="AOT48">
        <v>114.1359056</v>
      </c>
      <c r="AOU48">
        <v>112.1419236</v>
      </c>
      <c r="AOV48">
        <v>111.02834780000001</v>
      </c>
      <c r="AOW48">
        <v>109.83533009999999</v>
      </c>
      <c r="AOX48">
        <v>107.4478909</v>
      </c>
      <c r="AOY48">
        <v>105.87117979999999</v>
      </c>
      <c r="AOZ48">
        <v>104.4076723</v>
      </c>
      <c r="APA48">
        <v>103.3983748</v>
      </c>
      <c r="APB48">
        <v>101.4896899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803.92727160000004</v>
      </c>
      <c r="APK48">
        <v>760.97378760000004</v>
      </c>
      <c r="APL48">
        <v>794.31958599999996</v>
      </c>
      <c r="APM48">
        <v>656.31065750000005</v>
      </c>
      <c r="APN48">
        <v>793.56632179999997</v>
      </c>
      <c r="APO48">
        <v>903.65405969999995</v>
      </c>
      <c r="APP48">
        <v>827.34119180000005</v>
      </c>
      <c r="APQ48">
        <v>884.05498239999997</v>
      </c>
      <c r="APR48">
        <v>885.73583840000003</v>
      </c>
      <c r="APS48">
        <v>921.0084114</v>
      </c>
      <c r="APT48">
        <v>826.37449219999996</v>
      </c>
      <c r="APU48">
        <v>810.6971896</v>
      </c>
      <c r="APV48">
        <v>824.52294959999995</v>
      </c>
      <c r="APW48">
        <v>757.27309909999997</v>
      </c>
      <c r="APX48">
        <v>905.2487016</v>
      </c>
      <c r="APY48">
        <v>669.7909042</v>
      </c>
      <c r="APZ48">
        <v>812.38864880000006</v>
      </c>
      <c r="AQA48">
        <v>740.25469759999999</v>
      </c>
      <c r="AQB48">
        <v>694.21277429999998</v>
      </c>
      <c r="AQC48">
        <v>637.57035329999997</v>
      </c>
      <c r="AQD48">
        <v>910.66558450000002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120.6419435</v>
      </c>
      <c r="ARO48">
        <v>120.9830089</v>
      </c>
      <c r="ARP48">
        <v>120.85954769999999</v>
      </c>
      <c r="ARQ48">
        <v>119.41097379999999</v>
      </c>
      <c r="ARR48">
        <v>118.4174929</v>
      </c>
      <c r="ARS48">
        <v>116.6078626</v>
      </c>
      <c r="ART48">
        <v>114.874156</v>
      </c>
      <c r="ARU48">
        <v>113.5854435</v>
      </c>
      <c r="ARV48">
        <v>111.17540080000001</v>
      </c>
      <c r="ARW48">
        <v>108.5774468</v>
      </c>
      <c r="ARX48">
        <v>107.0363503</v>
      </c>
      <c r="ARY48">
        <v>104.627145</v>
      </c>
      <c r="ARZ48">
        <v>102.3354025</v>
      </c>
      <c r="ASA48">
        <v>100.0224554</v>
      </c>
      <c r="ASB48">
        <v>97.637382220000006</v>
      </c>
      <c r="ASC48">
        <v>95.376322360000003</v>
      </c>
      <c r="ASD48">
        <v>92.862399159999995</v>
      </c>
      <c r="ASE48">
        <v>90.758231960000003</v>
      </c>
      <c r="ASF48">
        <v>87.752146749999994</v>
      </c>
      <c r="ASG48">
        <v>85.341232759999997</v>
      </c>
      <c r="ASH48">
        <v>83.063341429999994</v>
      </c>
    </row>
    <row r="49" spans="3:1178" x14ac:dyDescent="0.25">
      <c r="C49">
        <v>0</v>
      </c>
      <c r="D49">
        <v>0</v>
      </c>
      <c r="E49">
        <v>0</v>
      </c>
      <c r="F49">
        <v>230</v>
      </c>
      <c r="G49">
        <v>230</v>
      </c>
      <c r="H49">
        <v>239</v>
      </c>
      <c r="I49">
        <v>230</v>
      </c>
      <c r="J49">
        <v>252</v>
      </c>
      <c r="K49">
        <v>223</v>
      </c>
      <c r="L49">
        <v>242</v>
      </c>
      <c r="M49">
        <v>238</v>
      </c>
      <c r="N49">
        <v>274</v>
      </c>
      <c r="O49">
        <v>245</v>
      </c>
      <c r="P49">
        <v>247</v>
      </c>
      <c r="Q49">
        <v>264</v>
      </c>
      <c r="R49">
        <v>256</v>
      </c>
      <c r="S49">
        <v>267</v>
      </c>
      <c r="T49">
        <v>255</v>
      </c>
      <c r="U49">
        <v>285</v>
      </c>
      <c r="V49">
        <v>251</v>
      </c>
      <c r="W49">
        <v>256</v>
      </c>
      <c r="X49">
        <v>279</v>
      </c>
      <c r="Y49">
        <v>291</v>
      </c>
      <c r="Z49">
        <v>276</v>
      </c>
      <c r="AA49">
        <v>268</v>
      </c>
      <c r="AB49">
        <v>262</v>
      </c>
      <c r="AC49">
        <v>254</v>
      </c>
      <c r="AD49">
        <v>245</v>
      </c>
      <c r="AE49">
        <v>0</v>
      </c>
      <c r="AF49">
        <v>0</v>
      </c>
      <c r="AG49">
        <v>0</v>
      </c>
      <c r="AH49">
        <v>69</v>
      </c>
      <c r="AI49">
        <v>83</v>
      </c>
      <c r="AJ49">
        <v>68</v>
      </c>
      <c r="AK49">
        <v>79</v>
      </c>
      <c r="AL49">
        <v>67</v>
      </c>
      <c r="AM49">
        <v>92</v>
      </c>
      <c r="AN49">
        <v>76</v>
      </c>
      <c r="AO49">
        <v>87</v>
      </c>
      <c r="AP49">
        <v>80</v>
      </c>
      <c r="AQ49">
        <v>91</v>
      </c>
      <c r="AR49">
        <v>79</v>
      </c>
      <c r="AS49">
        <v>95</v>
      </c>
      <c r="AT49">
        <v>117</v>
      </c>
      <c r="AU49">
        <v>105</v>
      </c>
      <c r="AV49">
        <v>109</v>
      </c>
      <c r="AW49">
        <v>114</v>
      </c>
      <c r="AX49">
        <v>107</v>
      </c>
      <c r="AY49">
        <v>135</v>
      </c>
      <c r="AZ49">
        <v>132</v>
      </c>
      <c r="BA49">
        <v>137</v>
      </c>
      <c r="BB49">
        <v>132</v>
      </c>
      <c r="BC49">
        <v>137</v>
      </c>
      <c r="BD49">
        <v>138</v>
      </c>
      <c r="BE49">
        <v>137</v>
      </c>
      <c r="BF49">
        <v>149</v>
      </c>
      <c r="BG49">
        <v>0</v>
      </c>
      <c r="BH49">
        <v>0</v>
      </c>
      <c r="BI49">
        <v>0</v>
      </c>
      <c r="BJ49">
        <v>151</v>
      </c>
      <c r="BK49">
        <v>165</v>
      </c>
      <c r="BL49">
        <v>165</v>
      </c>
      <c r="BM49">
        <v>151</v>
      </c>
      <c r="BN49">
        <v>141</v>
      </c>
      <c r="BO49">
        <v>143</v>
      </c>
      <c r="BP49">
        <v>159</v>
      </c>
      <c r="BQ49">
        <v>148</v>
      </c>
      <c r="BR49">
        <v>150</v>
      </c>
      <c r="BS49">
        <v>144</v>
      </c>
      <c r="BT49">
        <v>159</v>
      </c>
      <c r="BU49">
        <v>141</v>
      </c>
      <c r="BV49">
        <v>142</v>
      </c>
      <c r="BW49">
        <v>140</v>
      </c>
      <c r="BX49">
        <v>138</v>
      </c>
      <c r="BY49">
        <v>125</v>
      </c>
      <c r="BZ49">
        <v>142</v>
      </c>
      <c r="CA49">
        <v>159</v>
      </c>
      <c r="CB49">
        <v>138</v>
      </c>
      <c r="CC49">
        <v>131</v>
      </c>
      <c r="CD49">
        <v>148</v>
      </c>
      <c r="CE49">
        <v>150</v>
      </c>
      <c r="CF49">
        <v>136</v>
      </c>
      <c r="CG49">
        <v>138</v>
      </c>
      <c r="CH49">
        <v>141</v>
      </c>
      <c r="CI49">
        <v>0</v>
      </c>
      <c r="CJ49">
        <v>0</v>
      </c>
      <c r="CK49">
        <v>0</v>
      </c>
      <c r="CL49">
        <v>34</v>
      </c>
      <c r="CM49">
        <v>42</v>
      </c>
      <c r="CN49">
        <v>41</v>
      </c>
      <c r="CO49">
        <v>42</v>
      </c>
      <c r="CP49">
        <v>45</v>
      </c>
      <c r="CQ49">
        <v>47</v>
      </c>
      <c r="CR49">
        <v>37</v>
      </c>
      <c r="CS49">
        <v>58</v>
      </c>
      <c r="CT49">
        <v>38</v>
      </c>
      <c r="CU49">
        <v>42</v>
      </c>
      <c r="CV49">
        <v>56</v>
      </c>
      <c r="CW49">
        <v>40</v>
      </c>
      <c r="CX49">
        <v>41</v>
      </c>
      <c r="CY49">
        <v>49</v>
      </c>
      <c r="CZ49">
        <v>41</v>
      </c>
      <c r="DA49">
        <v>43</v>
      </c>
      <c r="DB49">
        <v>54</v>
      </c>
      <c r="DC49">
        <v>43</v>
      </c>
      <c r="DD49">
        <v>49</v>
      </c>
      <c r="DE49">
        <v>37</v>
      </c>
      <c r="DF49">
        <v>46</v>
      </c>
      <c r="DG49">
        <v>60</v>
      </c>
      <c r="DH49">
        <v>49</v>
      </c>
      <c r="DI49">
        <v>39</v>
      </c>
      <c r="DJ49">
        <v>37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0</v>
      </c>
      <c r="DQ49">
        <v>2</v>
      </c>
      <c r="DR49">
        <v>4</v>
      </c>
      <c r="DS49">
        <v>1</v>
      </c>
      <c r="DT49">
        <v>2</v>
      </c>
      <c r="DU49">
        <v>4</v>
      </c>
      <c r="DV49">
        <v>3</v>
      </c>
      <c r="DW49">
        <v>3</v>
      </c>
      <c r="DX49">
        <v>2</v>
      </c>
      <c r="DY49">
        <v>5</v>
      </c>
      <c r="DZ49">
        <v>1</v>
      </c>
      <c r="EA49">
        <v>2</v>
      </c>
      <c r="EB49">
        <v>4</v>
      </c>
      <c r="EC49">
        <v>3</v>
      </c>
      <c r="ED49">
        <v>3</v>
      </c>
      <c r="EE49">
        <v>5</v>
      </c>
      <c r="EF49">
        <v>3</v>
      </c>
      <c r="EG49">
        <v>6</v>
      </c>
      <c r="EH49">
        <v>6</v>
      </c>
      <c r="EI49">
        <v>4</v>
      </c>
      <c r="EJ49">
        <v>8</v>
      </c>
      <c r="EK49">
        <v>7</v>
      </c>
      <c r="EL49">
        <v>7</v>
      </c>
      <c r="EM49">
        <v>0</v>
      </c>
      <c r="EN49">
        <v>0</v>
      </c>
      <c r="EO49">
        <v>0</v>
      </c>
      <c r="EP49">
        <v>5</v>
      </c>
      <c r="EQ49">
        <v>0</v>
      </c>
      <c r="ER49">
        <v>10</v>
      </c>
      <c r="ES49">
        <v>5</v>
      </c>
      <c r="ET49">
        <v>15</v>
      </c>
      <c r="EU49">
        <v>5</v>
      </c>
      <c r="EV49">
        <v>15</v>
      </c>
      <c r="EW49">
        <v>10</v>
      </c>
      <c r="EX49">
        <v>15</v>
      </c>
      <c r="EY49">
        <v>20</v>
      </c>
      <c r="EZ49">
        <v>10</v>
      </c>
      <c r="FA49">
        <v>5</v>
      </c>
      <c r="FB49">
        <v>0</v>
      </c>
      <c r="FC49">
        <v>25</v>
      </c>
      <c r="FD49">
        <v>15</v>
      </c>
      <c r="FE49">
        <v>20</v>
      </c>
      <c r="FF49">
        <v>25</v>
      </c>
      <c r="FG49">
        <v>5</v>
      </c>
      <c r="FH49">
        <v>10</v>
      </c>
      <c r="FI49">
        <v>10</v>
      </c>
      <c r="FJ49">
        <v>20</v>
      </c>
      <c r="FK49">
        <v>15</v>
      </c>
      <c r="FL49">
        <v>30</v>
      </c>
      <c r="FM49">
        <v>20</v>
      </c>
      <c r="FN49">
        <v>40</v>
      </c>
      <c r="FO49">
        <v>0</v>
      </c>
      <c r="FP49">
        <v>0</v>
      </c>
      <c r="FQ49">
        <v>6024</v>
      </c>
      <c r="FR49">
        <v>6336</v>
      </c>
      <c r="FS49">
        <v>6680</v>
      </c>
      <c r="FT49">
        <v>6984</v>
      </c>
      <c r="FU49">
        <v>7210</v>
      </c>
      <c r="FV49">
        <v>7372</v>
      </c>
      <c r="FW49">
        <v>7595</v>
      </c>
      <c r="FX49">
        <v>7775</v>
      </c>
      <c r="FY49">
        <v>7874</v>
      </c>
      <c r="FZ49">
        <v>7979</v>
      </c>
      <c r="GA49">
        <v>8072</v>
      </c>
      <c r="GB49">
        <v>8134</v>
      </c>
      <c r="GC49">
        <v>8216</v>
      </c>
      <c r="GD49">
        <v>8247</v>
      </c>
      <c r="GE49">
        <v>8330</v>
      </c>
      <c r="GF49">
        <v>8383</v>
      </c>
      <c r="GG49">
        <v>8428</v>
      </c>
      <c r="GH49">
        <v>8409</v>
      </c>
      <c r="GI49">
        <v>8431</v>
      </c>
      <c r="GJ49">
        <v>8464</v>
      </c>
      <c r="GK49">
        <v>8493</v>
      </c>
      <c r="GL49">
        <v>8550</v>
      </c>
      <c r="GM49">
        <v>8508</v>
      </c>
      <c r="GN49">
        <v>8534</v>
      </c>
      <c r="GO49">
        <v>8534</v>
      </c>
      <c r="GP49">
        <v>8587</v>
      </c>
      <c r="GQ49">
        <v>0</v>
      </c>
      <c r="GR49">
        <v>0</v>
      </c>
      <c r="GS49">
        <v>727</v>
      </c>
      <c r="GT49">
        <v>861</v>
      </c>
      <c r="GU49">
        <v>940</v>
      </c>
      <c r="GV49">
        <v>1065</v>
      </c>
      <c r="GW49">
        <v>1191</v>
      </c>
      <c r="GX49">
        <v>1329</v>
      </c>
      <c r="GY49">
        <v>1441</v>
      </c>
      <c r="GZ49">
        <v>1567</v>
      </c>
      <c r="HA49">
        <v>1692</v>
      </c>
      <c r="HB49">
        <v>1823</v>
      </c>
      <c r="HC49">
        <v>1919</v>
      </c>
      <c r="HD49">
        <v>2039</v>
      </c>
      <c r="HE49">
        <v>2162</v>
      </c>
      <c r="HF49">
        <v>2262</v>
      </c>
      <c r="HG49">
        <v>2344</v>
      </c>
      <c r="HH49">
        <v>2453</v>
      </c>
      <c r="HI49">
        <v>2527</v>
      </c>
      <c r="HJ49">
        <v>2632</v>
      </c>
      <c r="HK49">
        <v>2706</v>
      </c>
      <c r="HL49">
        <v>2767</v>
      </c>
      <c r="HM49">
        <v>2803</v>
      </c>
      <c r="HN49">
        <v>2861</v>
      </c>
      <c r="HO49">
        <v>2913</v>
      </c>
      <c r="HP49">
        <v>2949</v>
      </c>
      <c r="HQ49">
        <v>3028</v>
      </c>
      <c r="HR49">
        <v>3016</v>
      </c>
      <c r="HS49">
        <v>0</v>
      </c>
      <c r="HT49">
        <v>0</v>
      </c>
      <c r="HU49">
        <v>77</v>
      </c>
      <c r="HV49">
        <v>84</v>
      </c>
      <c r="HW49">
        <v>95</v>
      </c>
      <c r="HX49">
        <v>108</v>
      </c>
      <c r="HY49">
        <v>113</v>
      </c>
      <c r="HZ49">
        <v>130</v>
      </c>
      <c r="IA49">
        <v>133</v>
      </c>
      <c r="IB49">
        <v>136</v>
      </c>
      <c r="IC49">
        <v>151</v>
      </c>
      <c r="ID49">
        <v>151</v>
      </c>
      <c r="IE49">
        <v>180</v>
      </c>
      <c r="IF49">
        <v>197</v>
      </c>
      <c r="IG49">
        <v>205</v>
      </c>
      <c r="IH49">
        <v>214</v>
      </c>
      <c r="II49">
        <v>231</v>
      </c>
      <c r="IJ49">
        <v>236</v>
      </c>
      <c r="IK49">
        <v>241</v>
      </c>
      <c r="IL49">
        <v>257</v>
      </c>
      <c r="IM49">
        <v>270</v>
      </c>
      <c r="IN49">
        <v>280</v>
      </c>
      <c r="IO49">
        <v>290</v>
      </c>
      <c r="IP49">
        <v>299</v>
      </c>
      <c r="IQ49">
        <v>309</v>
      </c>
      <c r="IR49">
        <v>336</v>
      </c>
      <c r="IS49">
        <v>337</v>
      </c>
      <c r="IT49">
        <v>359</v>
      </c>
      <c r="IU49">
        <v>0</v>
      </c>
      <c r="IV49">
        <v>0</v>
      </c>
      <c r="IW49">
        <v>5</v>
      </c>
      <c r="IX49">
        <v>4</v>
      </c>
      <c r="IY49">
        <v>2</v>
      </c>
      <c r="IZ49">
        <v>4</v>
      </c>
      <c r="JA49">
        <v>3</v>
      </c>
      <c r="JB49">
        <v>4</v>
      </c>
      <c r="JC49">
        <v>5</v>
      </c>
      <c r="JD49">
        <v>8</v>
      </c>
      <c r="JE49">
        <v>6</v>
      </c>
      <c r="JF49">
        <v>5</v>
      </c>
      <c r="JG49">
        <v>5</v>
      </c>
      <c r="JH49">
        <v>8</v>
      </c>
      <c r="JI49">
        <v>9</v>
      </c>
      <c r="JJ49">
        <v>12</v>
      </c>
      <c r="JK49">
        <v>6</v>
      </c>
      <c r="JL49">
        <v>6</v>
      </c>
      <c r="JM49">
        <v>10</v>
      </c>
      <c r="JN49">
        <v>11</v>
      </c>
      <c r="JO49">
        <v>17</v>
      </c>
      <c r="JP49">
        <v>17</v>
      </c>
      <c r="JQ49">
        <v>13</v>
      </c>
      <c r="JR49">
        <v>14</v>
      </c>
      <c r="JS49">
        <v>14</v>
      </c>
      <c r="JT49">
        <v>11</v>
      </c>
      <c r="JU49">
        <v>10</v>
      </c>
      <c r="JV49">
        <v>15</v>
      </c>
      <c r="JW49">
        <v>0</v>
      </c>
      <c r="JX49">
        <v>0</v>
      </c>
      <c r="JY49">
        <v>0</v>
      </c>
      <c r="JZ49">
        <v>4</v>
      </c>
      <c r="KA49">
        <v>11</v>
      </c>
      <c r="KB49">
        <v>16</v>
      </c>
      <c r="KC49">
        <v>24</v>
      </c>
      <c r="KD49">
        <v>35</v>
      </c>
      <c r="KE49">
        <v>48</v>
      </c>
      <c r="KF49">
        <v>61</v>
      </c>
      <c r="KG49">
        <v>73</v>
      </c>
      <c r="KH49">
        <v>89</v>
      </c>
      <c r="KI49">
        <v>98</v>
      </c>
      <c r="KJ49">
        <v>110</v>
      </c>
      <c r="KK49">
        <v>123</v>
      </c>
      <c r="KL49">
        <v>140</v>
      </c>
      <c r="KM49">
        <v>161</v>
      </c>
      <c r="KN49">
        <v>185</v>
      </c>
      <c r="KO49">
        <v>200</v>
      </c>
      <c r="KP49">
        <v>217</v>
      </c>
      <c r="KQ49">
        <v>232</v>
      </c>
      <c r="KR49">
        <v>254</v>
      </c>
      <c r="KS49">
        <v>288</v>
      </c>
      <c r="KT49">
        <v>313</v>
      </c>
      <c r="KU49">
        <v>335</v>
      </c>
      <c r="KV49">
        <v>358</v>
      </c>
      <c r="KW49">
        <v>385</v>
      </c>
      <c r="KX49">
        <v>407</v>
      </c>
      <c r="KY49">
        <v>0</v>
      </c>
      <c r="KZ49">
        <v>0</v>
      </c>
      <c r="LA49">
        <v>0</v>
      </c>
      <c r="LB49">
        <v>275</v>
      </c>
      <c r="LC49">
        <v>503</v>
      </c>
      <c r="LD49">
        <v>719</v>
      </c>
      <c r="LE49">
        <v>944</v>
      </c>
      <c r="LF49">
        <v>1145</v>
      </c>
      <c r="LG49">
        <v>1336</v>
      </c>
      <c r="LH49">
        <v>1516</v>
      </c>
      <c r="LI49">
        <v>1718</v>
      </c>
      <c r="LJ49">
        <v>1914</v>
      </c>
      <c r="LK49">
        <v>2092</v>
      </c>
      <c r="LL49">
        <v>2263</v>
      </c>
      <c r="LM49">
        <v>2413</v>
      </c>
      <c r="LN49">
        <v>2575</v>
      </c>
      <c r="LO49">
        <v>2727</v>
      </c>
      <c r="LP49">
        <v>2860</v>
      </c>
      <c r="LQ49">
        <v>3025</v>
      </c>
      <c r="LR49">
        <v>3176</v>
      </c>
      <c r="LS49">
        <v>3313</v>
      </c>
      <c r="LT49">
        <v>3444</v>
      </c>
      <c r="LU49">
        <v>3578</v>
      </c>
      <c r="LV49">
        <v>3737</v>
      </c>
      <c r="LW49">
        <v>3869</v>
      </c>
      <c r="LX49">
        <v>3997</v>
      </c>
      <c r="LY49">
        <v>4105</v>
      </c>
      <c r="LZ49">
        <v>4211</v>
      </c>
      <c r="MA49">
        <v>0</v>
      </c>
      <c r="MB49">
        <v>0</v>
      </c>
      <c r="MC49">
        <v>1511</v>
      </c>
      <c r="MD49">
        <v>1546</v>
      </c>
      <c r="ME49">
        <v>1626</v>
      </c>
      <c r="MF49">
        <v>1687</v>
      </c>
      <c r="MG49">
        <v>1757</v>
      </c>
      <c r="MH49">
        <v>1842</v>
      </c>
      <c r="MI49">
        <v>1901</v>
      </c>
      <c r="MJ49">
        <v>1973</v>
      </c>
      <c r="MK49">
        <v>2023</v>
      </c>
      <c r="ML49">
        <v>2086</v>
      </c>
      <c r="MM49">
        <v>2133</v>
      </c>
      <c r="MN49">
        <v>2214</v>
      </c>
      <c r="MO49">
        <v>2322</v>
      </c>
      <c r="MP49">
        <v>2381</v>
      </c>
      <c r="MQ49">
        <v>2502</v>
      </c>
      <c r="MR49">
        <v>2581</v>
      </c>
      <c r="MS49">
        <v>2636</v>
      </c>
      <c r="MT49">
        <v>2701</v>
      </c>
      <c r="MU49">
        <v>2748</v>
      </c>
      <c r="MV49">
        <v>2825</v>
      </c>
      <c r="MW49">
        <v>2865</v>
      </c>
      <c r="MX49">
        <v>2907</v>
      </c>
      <c r="MY49">
        <v>2968</v>
      </c>
      <c r="MZ49">
        <v>3031</v>
      </c>
      <c r="NA49">
        <v>3074</v>
      </c>
      <c r="NB49">
        <v>3136</v>
      </c>
      <c r="NC49">
        <v>0</v>
      </c>
      <c r="ND49">
        <v>0</v>
      </c>
      <c r="NE49">
        <v>0</v>
      </c>
      <c r="NF49">
        <v>46</v>
      </c>
      <c r="NG49">
        <v>77</v>
      </c>
      <c r="NH49">
        <v>114</v>
      </c>
      <c r="NI49">
        <v>154</v>
      </c>
      <c r="NJ49">
        <v>189</v>
      </c>
      <c r="NK49">
        <v>229</v>
      </c>
      <c r="NL49">
        <v>276</v>
      </c>
      <c r="NM49">
        <v>323</v>
      </c>
      <c r="NN49">
        <v>369</v>
      </c>
      <c r="NO49">
        <v>416</v>
      </c>
      <c r="NP49">
        <v>454</v>
      </c>
      <c r="NQ49">
        <v>486</v>
      </c>
      <c r="NR49">
        <v>538</v>
      </c>
      <c r="NS49">
        <v>568</v>
      </c>
      <c r="NT49">
        <v>622</v>
      </c>
      <c r="NU49">
        <v>671</v>
      </c>
      <c r="NV49">
        <v>716</v>
      </c>
      <c r="NW49">
        <v>770</v>
      </c>
      <c r="NX49">
        <v>830</v>
      </c>
      <c r="NY49">
        <v>889</v>
      </c>
      <c r="NZ49">
        <v>944</v>
      </c>
      <c r="OA49">
        <v>991</v>
      </c>
      <c r="OB49">
        <v>1065</v>
      </c>
      <c r="OC49">
        <v>1124</v>
      </c>
      <c r="OD49">
        <v>1193</v>
      </c>
      <c r="OE49">
        <v>0</v>
      </c>
      <c r="OF49">
        <v>0</v>
      </c>
      <c r="OG49">
        <v>2099</v>
      </c>
      <c r="OH49">
        <v>2293</v>
      </c>
      <c r="OI49">
        <v>2537</v>
      </c>
      <c r="OJ49">
        <v>2784</v>
      </c>
      <c r="OK49">
        <v>3018</v>
      </c>
      <c r="OL49">
        <v>3226</v>
      </c>
      <c r="OM49">
        <v>3452</v>
      </c>
      <c r="ON49">
        <v>3639</v>
      </c>
      <c r="OO49">
        <v>3836</v>
      </c>
      <c r="OP49">
        <v>4056</v>
      </c>
      <c r="OQ49">
        <v>4255</v>
      </c>
      <c r="OR49">
        <v>4442</v>
      </c>
      <c r="OS49">
        <v>4626</v>
      </c>
      <c r="OT49">
        <v>4789</v>
      </c>
      <c r="OU49">
        <v>4950</v>
      </c>
      <c r="OV49">
        <v>5095</v>
      </c>
      <c r="OW49">
        <v>5230</v>
      </c>
      <c r="OX49">
        <v>5341</v>
      </c>
      <c r="OY49">
        <v>5432</v>
      </c>
      <c r="OZ49">
        <v>5512</v>
      </c>
      <c r="PA49">
        <v>5593</v>
      </c>
      <c r="PB49">
        <v>5723</v>
      </c>
      <c r="PC49">
        <v>5835</v>
      </c>
      <c r="PD49">
        <v>5906</v>
      </c>
      <c r="PE49">
        <v>5960</v>
      </c>
      <c r="PF49">
        <v>6034</v>
      </c>
      <c r="PG49">
        <v>0</v>
      </c>
      <c r="PH49">
        <v>0</v>
      </c>
      <c r="PI49">
        <v>0</v>
      </c>
      <c r="PJ49">
        <v>62</v>
      </c>
      <c r="PK49">
        <v>133</v>
      </c>
      <c r="PL49">
        <v>210</v>
      </c>
      <c r="PM49">
        <v>293</v>
      </c>
      <c r="PN49">
        <v>376</v>
      </c>
      <c r="PO49">
        <v>464</v>
      </c>
      <c r="PP49">
        <v>570</v>
      </c>
      <c r="PQ49">
        <v>676</v>
      </c>
      <c r="PR49">
        <v>783</v>
      </c>
      <c r="PS49">
        <v>900</v>
      </c>
      <c r="PT49">
        <v>1020</v>
      </c>
      <c r="PU49">
        <v>1127</v>
      </c>
      <c r="PV49">
        <v>1269</v>
      </c>
      <c r="PW49">
        <v>1395</v>
      </c>
      <c r="PX49">
        <v>1513</v>
      </c>
      <c r="PY49">
        <v>1675</v>
      </c>
      <c r="PZ49">
        <v>1831</v>
      </c>
      <c r="QA49">
        <v>2010</v>
      </c>
      <c r="QB49">
        <v>2168</v>
      </c>
      <c r="QC49">
        <v>2352</v>
      </c>
      <c r="QD49">
        <v>2518</v>
      </c>
      <c r="QE49">
        <v>2701</v>
      </c>
      <c r="QF49">
        <v>2887</v>
      </c>
      <c r="QG49">
        <v>3085</v>
      </c>
      <c r="QH49">
        <v>3278</v>
      </c>
      <c r="QI49">
        <v>0</v>
      </c>
      <c r="QJ49">
        <v>0</v>
      </c>
      <c r="QK49">
        <v>7482</v>
      </c>
      <c r="QL49">
        <v>7914</v>
      </c>
      <c r="QM49">
        <v>8262</v>
      </c>
      <c r="QN49">
        <v>8577</v>
      </c>
      <c r="QO49">
        <v>8838</v>
      </c>
      <c r="QP49">
        <v>9046</v>
      </c>
      <c r="QQ49">
        <v>9260</v>
      </c>
      <c r="QR49">
        <v>9317</v>
      </c>
      <c r="QS49">
        <v>9424</v>
      </c>
      <c r="QT49">
        <v>9521</v>
      </c>
      <c r="QU49">
        <v>9578</v>
      </c>
      <c r="QV49">
        <v>9748</v>
      </c>
      <c r="QW49">
        <v>9925</v>
      </c>
      <c r="QX49">
        <v>9974</v>
      </c>
      <c r="QY49">
        <v>9982</v>
      </c>
      <c r="QZ49">
        <v>10090</v>
      </c>
      <c r="RA49">
        <v>10132</v>
      </c>
      <c r="RB49">
        <v>10205</v>
      </c>
      <c r="RC49">
        <v>10181</v>
      </c>
      <c r="RD49">
        <v>10229</v>
      </c>
      <c r="RE49">
        <v>10247</v>
      </c>
      <c r="RF49">
        <v>10248</v>
      </c>
      <c r="RG49">
        <v>10239</v>
      </c>
      <c r="RH49">
        <v>10249</v>
      </c>
      <c r="RI49">
        <v>10323</v>
      </c>
      <c r="RJ49">
        <v>10277</v>
      </c>
      <c r="RK49">
        <v>0</v>
      </c>
      <c r="RL49">
        <v>0</v>
      </c>
      <c r="RM49">
        <v>8316</v>
      </c>
      <c r="RN49">
        <v>8259</v>
      </c>
      <c r="RO49">
        <v>8209</v>
      </c>
      <c r="RP49">
        <v>8162</v>
      </c>
      <c r="RQ49">
        <v>8144</v>
      </c>
      <c r="RR49">
        <v>8132</v>
      </c>
      <c r="RS49">
        <v>8087</v>
      </c>
      <c r="RT49">
        <v>8146</v>
      </c>
      <c r="RU49">
        <v>8143</v>
      </c>
      <c r="RV49">
        <v>8138</v>
      </c>
      <c r="RW49">
        <v>8144</v>
      </c>
      <c r="RX49">
        <v>8100</v>
      </c>
      <c r="RY49">
        <v>8083</v>
      </c>
      <c r="RZ49">
        <v>8086</v>
      </c>
      <c r="SA49">
        <v>8132</v>
      </c>
      <c r="SB49">
        <v>8099</v>
      </c>
      <c r="SC49">
        <v>8080</v>
      </c>
      <c r="SD49">
        <v>8014</v>
      </c>
      <c r="SE49">
        <v>7995</v>
      </c>
      <c r="SF49">
        <v>7995</v>
      </c>
      <c r="SG49">
        <v>8013</v>
      </c>
      <c r="SH49">
        <v>8013</v>
      </c>
      <c r="SI49">
        <v>8049</v>
      </c>
      <c r="SJ49">
        <v>8080</v>
      </c>
      <c r="SK49">
        <v>8016</v>
      </c>
      <c r="SL49">
        <v>8017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929839.88179999997</v>
      </c>
      <c r="SU49">
        <v>930065.20380000002</v>
      </c>
      <c r="SV49">
        <v>924376.27709999995</v>
      </c>
      <c r="SW49">
        <v>908880.06819999998</v>
      </c>
      <c r="SX49">
        <v>894174.76509999996</v>
      </c>
      <c r="SY49">
        <v>878249.42220000003</v>
      </c>
      <c r="SZ49">
        <v>859218.58620000002</v>
      </c>
      <c r="TA49">
        <v>842602.41729999997</v>
      </c>
      <c r="TB49">
        <v>821147.24470000004</v>
      </c>
      <c r="TC49">
        <v>805253.87269999995</v>
      </c>
      <c r="TD49">
        <v>786774.11329999997</v>
      </c>
      <c r="TE49">
        <v>767958.75919999997</v>
      </c>
      <c r="TF49">
        <v>743910.1753</v>
      </c>
      <c r="TG49">
        <v>724132.45259999996</v>
      </c>
      <c r="TH49">
        <v>705793.00829999999</v>
      </c>
      <c r="TI49">
        <v>687583.7378</v>
      </c>
      <c r="TJ49">
        <v>672037.27549999999</v>
      </c>
      <c r="TK49">
        <v>649258.29110000003</v>
      </c>
      <c r="TL49">
        <v>632274.16529999999</v>
      </c>
      <c r="TM49">
        <v>613858.4129</v>
      </c>
      <c r="TN49">
        <v>599680.34100000001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349627.4032</v>
      </c>
      <c r="TW49">
        <v>368050.35399999999</v>
      </c>
      <c r="TX49">
        <v>388575.15659999999</v>
      </c>
      <c r="TY49">
        <v>407351.3578</v>
      </c>
      <c r="TZ49">
        <v>426106.59259999997</v>
      </c>
      <c r="UA49">
        <v>435481.1237</v>
      </c>
      <c r="UB49">
        <v>449235.80300000001</v>
      </c>
      <c r="UC49">
        <v>462461.51789999998</v>
      </c>
      <c r="UD49">
        <v>469759.19170000002</v>
      </c>
      <c r="UE49">
        <v>472610.17629999999</v>
      </c>
      <c r="UF49">
        <v>480181.89899999998</v>
      </c>
      <c r="UG49">
        <v>480259.82010000001</v>
      </c>
      <c r="UH49">
        <v>485645.83909999998</v>
      </c>
      <c r="UI49">
        <v>484757.2965</v>
      </c>
      <c r="UJ49">
        <v>481247.51160000003</v>
      </c>
      <c r="UK49">
        <v>473309.48839999997</v>
      </c>
      <c r="UL49">
        <v>469032.2942</v>
      </c>
      <c r="UM49">
        <v>463647.74119999999</v>
      </c>
      <c r="UN49">
        <v>455706.4877</v>
      </c>
      <c r="UO49">
        <v>454285.71960000001</v>
      </c>
      <c r="UP49">
        <v>439306.19410000002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205960.49179999999</v>
      </c>
      <c r="UY49">
        <v>204576.14199999999</v>
      </c>
      <c r="UZ49">
        <v>203097.7101</v>
      </c>
      <c r="VA49">
        <v>218930.2843</v>
      </c>
      <c r="VB49">
        <v>212553.6741</v>
      </c>
      <c r="VC49">
        <v>245995.3793</v>
      </c>
      <c r="VD49">
        <v>261386.6759</v>
      </c>
      <c r="VE49">
        <v>264078.99339999998</v>
      </c>
      <c r="VF49">
        <v>267643.40330000001</v>
      </c>
      <c r="VG49">
        <v>280490.09230000002</v>
      </c>
      <c r="VH49">
        <v>278214.86060000001</v>
      </c>
      <c r="VI49">
        <v>275834.21679999999</v>
      </c>
      <c r="VJ49">
        <v>285579.47749999998</v>
      </c>
      <c r="VK49">
        <v>291286.53600000002</v>
      </c>
      <c r="VL49">
        <v>293276.6274</v>
      </c>
      <c r="VM49">
        <v>294903.68219999998</v>
      </c>
      <c r="VN49">
        <v>295199.86930000002</v>
      </c>
      <c r="VO49">
        <v>296187.15990000003</v>
      </c>
      <c r="VP49">
        <v>312686.98190000001</v>
      </c>
      <c r="VQ49">
        <v>304483.10470000003</v>
      </c>
      <c r="VR49">
        <v>314912.95150000002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228615.24729999999</v>
      </c>
      <c r="WA49">
        <v>277445.68849999999</v>
      </c>
      <c r="WB49">
        <v>430983.59379999997</v>
      </c>
      <c r="WC49">
        <v>313823.00520000001</v>
      </c>
      <c r="WD49">
        <v>253902.1078</v>
      </c>
      <c r="WE49">
        <v>246506.9008</v>
      </c>
      <c r="WF49">
        <v>382923.34100000001</v>
      </c>
      <c r="WG49">
        <v>418241.51319999999</v>
      </c>
      <c r="WH49">
        <v>541412.9621</v>
      </c>
      <c r="WI49">
        <v>262821.82630000002</v>
      </c>
      <c r="WJ49">
        <v>255166.8216</v>
      </c>
      <c r="WK49">
        <v>412891.29710000003</v>
      </c>
      <c r="WL49">
        <v>440951.87070000003</v>
      </c>
      <c r="WM49">
        <v>661622.40090000001</v>
      </c>
      <c r="WN49">
        <v>642351.84550000005</v>
      </c>
      <c r="WO49">
        <v>476903.14059999998</v>
      </c>
      <c r="WP49">
        <v>498629.1238</v>
      </c>
      <c r="WQ49">
        <v>484105.94549999997</v>
      </c>
      <c r="WR49">
        <v>369290.24969999999</v>
      </c>
      <c r="WS49">
        <v>325940.20270000002</v>
      </c>
      <c r="WT49">
        <v>474670.19809999998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27200000</v>
      </c>
      <c r="ZG49">
        <v>27300000</v>
      </c>
      <c r="ZH49">
        <v>27500000</v>
      </c>
      <c r="ZI49">
        <v>27400000</v>
      </c>
      <c r="ZJ49">
        <v>27400000</v>
      </c>
      <c r="ZK49">
        <v>27200000</v>
      </c>
      <c r="ZL49">
        <v>27400000</v>
      </c>
      <c r="ZM49">
        <v>27900000</v>
      </c>
      <c r="ZN49">
        <v>27800000</v>
      </c>
      <c r="ZO49">
        <v>28400000</v>
      </c>
      <c r="ZP49">
        <v>28400000</v>
      </c>
      <c r="ZQ49">
        <v>28200000</v>
      </c>
      <c r="ZR49">
        <v>28000000</v>
      </c>
      <c r="ZS49">
        <v>27700000</v>
      </c>
      <c r="ZT49">
        <v>27600000</v>
      </c>
      <c r="ZU49">
        <v>27200000</v>
      </c>
      <c r="ZV49">
        <v>26800000</v>
      </c>
      <c r="ZW49">
        <v>26600000</v>
      </c>
      <c r="ZX49">
        <v>26300000</v>
      </c>
      <c r="ZY49">
        <v>25900000</v>
      </c>
      <c r="ZZ49">
        <v>25700000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30400000</v>
      </c>
      <c r="ABK49">
        <v>31600000</v>
      </c>
      <c r="ABL49">
        <v>32300000</v>
      </c>
      <c r="ABM49">
        <v>33100000</v>
      </c>
      <c r="ABN49">
        <v>34000000</v>
      </c>
      <c r="ABO49">
        <v>34600000</v>
      </c>
      <c r="ABP49">
        <v>35100000</v>
      </c>
      <c r="ABQ49">
        <v>35400000</v>
      </c>
      <c r="ABR49">
        <v>35600000</v>
      </c>
      <c r="ABS49">
        <v>35800000</v>
      </c>
      <c r="ABT49">
        <v>35700000</v>
      </c>
      <c r="ABU49">
        <v>35600000</v>
      </c>
      <c r="ABV49">
        <v>35300000</v>
      </c>
      <c r="ABW49">
        <v>34900000</v>
      </c>
      <c r="ABX49">
        <v>34300000</v>
      </c>
      <c r="ABY49">
        <v>33800000</v>
      </c>
      <c r="ABZ49">
        <v>33600000</v>
      </c>
      <c r="ACA49">
        <v>33300000</v>
      </c>
      <c r="ACB49">
        <v>32700000</v>
      </c>
      <c r="ACC49">
        <v>32000000</v>
      </c>
      <c r="ACD49">
        <v>31500000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2890000</v>
      </c>
      <c r="ADO49">
        <v>2870000</v>
      </c>
      <c r="ADP49">
        <v>2810000</v>
      </c>
      <c r="ADQ49">
        <v>2760000</v>
      </c>
      <c r="ADR49">
        <v>2700000</v>
      </c>
      <c r="ADS49">
        <v>2640000</v>
      </c>
      <c r="ADT49">
        <v>2610000</v>
      </c>
      <c r="ADU49">
        <v>2580000</v>
      </c>
      <c r="ADV49">
        <v>2520000</v>
      </c>
      <c r="ADW49">
        <v>2450000</v>
      </c>
      <c r="ADX49">
        <v>2400000</v>
      </c>
      <c r="ADY49">
        <v>2340000</v>
      </c>
      <c r="ADZ49">
        <v>2290000</v>
      </c>
      <c r="AEA49">
        <v>2220000</v>
      </c>
      <c r="AEB49">
        <v>2160000</v>
      </c>
      <c r="AEC49">
        <v>2100000</v>
      </c>
      <c r="AED49">
        <v>2040000</v>
      </c>
      <c r="AEE49">
        <v>1980000</v>
      </c>
      <c r="AEF49">
        <v>1920000</v>
      </c>
      <c r="AEG49">
        <v>1880000</v>
      </c>
      <c r="AEH49">
        <v>1820000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10300000</v>
      </c>
      <c r="AEQ49">
        <v>9970000</v>
      </c>
      <c r="AER49">
        <v>9750000</v>
      </c>
      <c r="AES49">
        <v>9460000</v>
      </c>
      <c r="AET49">
        <v>9180000</v>
      </c>
      <c r="AEU49">
        <v>8920000</v>
      </c>
      <c r="AEV49">
        <v>8620000</v>
      </c>
      <c r="AEW49">
        <v>8350000</v>
      </c>
      <c r="AEX49">
        <v>8110000</v>
      </c>
      <c r="AEY49">
        <v>7920000</v>
      </c>
      <c r="AEZ49">
        <v>7650000</v>
      </c>
      <c r="AFA49">
        <v>7410000</v>
      </c>
      <c r="AFB49">
        <v>7140000</v>
      </c>
      <c r="AFC49">
        <v>6910000</v>
      </c>
      <c r="AFD49">
        <v>6710000</v>
      </c>
      <c r="AFE49">
        <v>6530000</v>
      </c>
      <c r="AFF49">
        <v>6340000</v>
      </c>
      <c r="AFG49">
        <v>6180000</v>
      </c>
      <c r="AFH49">
        <v>6030000</v>
      </c>
      <c r="AFI49">
        <v>5810000</v>
      </c>
      <c r="AFJ49">
        <v>5640000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223.55094159999999</v>
      </c>
      <c r="AGU49">
        <v>235.3305331</v>
      </c>
      <c r="AGV49">
        <v>248.45404379999999</v>
      </c>
      <c r="AGW49">
        <v>260.45950269999997</v>
      </c>
      <c r="AGX49">
        <v>272.45155590000002</v>
      </c>
      <c r="AGY49">
        <v>278.44560910000001</v>
      </c>
      <c r="AGZ49">
        <v>287.24031880000001</v>
      </c>
      <c r="AHA49">
        <v>295.69680990000001</v>
      </c>
      <c r="AHB49">
        <v>300.36292539999999</v>
      </c>
      <c r="AHC49">
        <v>302.18583819999998</v>
      </c>
      <c r="AHD49">
        <v>307.02717999999999</v>
      </c>
      <c r="AHE49">
        <v>307.07700249999999</v>
      </c>
      <c r="AHF49">
        <v>310.52081040000002</v>
      </c>
      <c r="AHG49">
        <v>309.95267840000002</v>
      </c>
      <c r="AHH49">
        <v>307.70853019999998</v>
      </c>
      <c r="AHI49">
        <v>302.63297679999999</v>
      </c>
      <c r="AHJ49">
        <v>299.8981488</v>
      </c>
      <c r="AHK49">
        <v>296.45527820000001</v>
      </c>
      <c r="AHL49">
        <v>291.37765940000003</v>
      </c>
      <c r="AHM49">
        <v>290.46922360000002</v>
      </c>
      <c r="AHN49">
        <v>280.89135010000001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32.745759190000001</v>
      </c>
      <c r="AHW49">
        <v>32.525660739999999</v>
      </c>
      <c r="AHX49">
        <v>32.290604139999999</v>
      </c>
      <c r="AHY49">
        <v>34.807832840000003</v>
      </c>
      <c r="AHZ49">
        <v>33.794012469999998</v>
      </c>
      <c r="AIA49">
        <v>39.110925510000001</v>
      </c>
      <c r="AIB49">
        <v>41.55799528</v>
      </c>
      <c r="AIC49">
        <v>41.986048160000003</v>
      </c>
      <c r="AID49">
        <v>42.552755419999997</v>
      </c>
      <c r="AIE49">
        <v>44.595256790000001</v>
      </c>
      <c r="AIF49">
        <v>44.233516590000001</v>
      </c>
      <c r="AIG49">
        <v>43.855016859999999</v>
      </c>
      <c r="AIH49">
        <v>45.404420629999997</v>
      </c>
      <c r="AII49">
        <v>46.311788640000003</v>
      </c>
      <c r="AIJ49">
        <v>46.628194239999999</v>
      </c>
      <c r="AIK49">
        <v>46.886880480000002</v>
      </c>
      <c r="AIL49">
        <v>46.933971419999999</v>
      </c>
      <c r="AIM49">
        <v>47.090941219999998</v>
      </c>
      <c r="AIN49">
        <v>49.714255979999997</v>
      </c>
      <c r="AIO49">
        <v>48.409917550000003</v>
      </c>
      <c r="AIP49">
        <v>50.068163980000001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1.176772323</v>
      </c>
      <c r="AIY49">
        <v>1.4281217509999999</v>
      </c>
      <c r="AIZ49">
        <v>2.2184415550000001</v>
      </c>
      <c r="AJA49">
        <v>1.615370065</v>
      </c>
      <c r="AJB49">
        <v>1.3069337089999999</v>
      </c>
      <c r="AJC49">
        <v>1.268867679</v>
      </c>
      <c r="AJD49">
        <v>1.971056589</v>
      </c>
      <c r="AJE49">
        <v>2.1528530699999999</v>
      </c>
      <c r="AJF49">
        <v>2.786864816</v>
      </c>
      <c r="AJG49">
        <v>1.352846998</v>
      </c>
      <c r="AJH49">
        <v>1.3134436869999999</v>
      </c>
      <c r="AJI49">
        <v>2.12531341</v>
      </c>
      <c r="AJJ49">
        <v>2.2697521850000002</v>
      </c>
      <c r="AJK49">
        <v>3.4056299339999998</v>
      </c>
      <c r="AJL49">
        <v>3.3064368289999999</v>
      </c>
      <c r="AJM49">
        <v>2.4548074689999999</v>
      </c>
      <c r="AJN49">
        <v>2.566639624</v>
      </c>
      <c r="AJO49">
        <v>2.4918831300000002</v>
      </c>
      <c r="AJP49">
        <v>1.9008817220000001</v>
      </c>
      <c r="AJQ49">
        <v>1.677742031</v>
      </c>
      <c r="AJR49">
        <v>2.4433136379999998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176.46287359999999</v>
      </c>
      <c r="AKA49">
        <v>213.328599</v>
      </c>
      <c r="AKB49">
        <v>225.38578849999999</v>
      </c>
      <c r="AKC49">
        <v>151.19505090000001</v>
      </c>
      <c r="AKD49">
        <v>193.3638335</v>
      </c>
      <c r="AKE49">
        <v>128.73135579999999</v>
      </c>
      <c r="AKF49">
        <v>187.0501581</v>
      </c>
      <c r="AKG49">
        <v>157.9374579</v>
      </c>
      <c r="AKH49">
        <v>187.66775000000001</v>
      </c>
      <c r="AKI49">
        <v>265.32009649999998</v>
      </c>
      <c r="AKJ49">
        <v>276.53211470000002</v>
      </c>
      <c r="AKK49">
        <v>181.49238130000001</v>
      </c>
      <c r="AKL49">
        <v>204.5511693</v>
      </c>
      <c r="AKM49">
        <v>173.68482359999999</v>
      </c>
      <c r="AKN49">
        <v>178.81441369999999</v>
      </c>
      <c r="AKO49">
        <v>337.66502809999997</v>
      </c>
      <c r="AKP49">
        <v>230.85981430000001</v>
      </c>
      <c r="AKQ49">
        <v>209.4074023</v>
      </c>
      <c r="AKR49">
        <v>192.9110536</v>
      </c>
      <c r="AKS49">
        <v>216.78367180000001</v>
      </c>
      <c r="AKT49">
        <v>179.5990975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124.38184579999999</v>
      </c>
      <c r="AME49">
        <v>124.62703519999999</v>
      </c>
      <c r="AMF49">
        <v>125.5798637</v>
      </c>
      <c r="AMG49">
        <v>125.0119645</v>
      </c>
      <c r="AMH49">
        <v>125.15055409999999</v>
      </c>
      <c r="AMI49">
        <v>124.24304979999999</v>
      </c>
      <c r="AMJ49">
        <v>125.20499049999999</v>
      </c>
      <c r="AMK49">
        <v>127.4879136</v>
      </c>
      <c r="AML49">
        <v>126.9196802</v>
      </c>
      <c r="AMM49">
        <v>129.4850576</v>
      </c>
      <c r="AMN49">
        <v>129.68302399999999</v>
      </c>
      <c r="AMO49">
        <v>128.58884800000001</v>
      </c>
      <c r="AMP49">
        <v>127.9220054</v>
      </c>
      <c r="AMQ49">
        <v>126.3572538</v>
      </c>
      <c r="AMR49">
        <v>126.1143999</v>
      </c>
      <c r="AMS49">
        <v>124.17484519999999</v>
      </c>
      <c r="AMT49">
        <v>122.325446</v>
      </c>
      <c r="AMU49">
        <v>121.2546627</v>
      </c>
      <c r="AMV49">
        <v>120.22181019999999</v>
      </c>
      <c r="AMW49">
        <v>118.37608299999999</v>
      </c>
      <c r="AMX49">
        <v>117.2462419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287.5992516</v>
      </c>
      <c r="ANG49">
        <v>315.93727719999998</v>
      </c>
      <c r="ANH49">
        <v>326.6237314</v>
      </c>
      <c r="ANI49">
        <v>330.38641000000001</v>
      </c>
      <c r="ANJ49">
        <v>343.465619</v>
      </c>
      <c r="ANK49">
        <v>274.83794160000002</v>
      </c>
      <c r="ANL49">
        <v>221.56744599999999</v>
      </c>
      <c r="ANM49">
        <v>165.22109069999999</v>
      </c>
      <c r="ANN49">
        <v>280.6830951</v>
      </c>
      <c r="ANO49">
        <v>170.45188469999999</v>
      </c>
      <c r="ANP49">
        <v>281.70701680000002</v>
      </c>
      <c r="ANQ49">
        <v>214.42394669999999</v>
      </c>
      <c r="ANR49">
        <v>200.3412275</v>
      </c>
      <c r="ANS49">
        <v>245.09286349999999</v>
      </c>
      <c r="ANT49">
        <v>287.56177530000002</v>
      </c>
      <c r="ANU49">
        <v>268.31618259999999</v>
      </c>
      <c r="ANV49">
        <v>245.4098736</v>
      </c>
      <c r="ANW49">
        <v>172.13065520000001</v>
      </c>
      <c r="ANX49">
        <v>240.78733299999999</v>
      </c>
      <c r="ANY49">
        <v>158.9506672</v>
      </c>
      <c r="ANZ49">
        <v>240.32369389999999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103.794349</v>
      </c>
      <c r="AOI49">
        <v>107.83082020000001</v>
      </c>
      <c r="AOJ49">
        <v>110.3613368</v>
      </c>
      <c r="AOK49">
        <v>112.94740849999999</v>
      </c>
      <c r="AOL49">
        <v>115.9467003</v>
      </c>
      <c r="AOM49">
        <v>118.0926279</v>
      </c>
      <c r="AON49">
        <v>119.6918424</v>
      </c>
      <c r="AOO49">
        <v>121.0192346</v>
      </c>
      <c r="AOP49">
        <v>121.6343912</v>
      </c>
      <c r="AOQ49">
        <v>122.0617305</v>
      </c>
      <c r="AOR49">
        <v>121.97793799999999</v>
      </c>
      <c r="AOS49">
        <v>121.5630431</v>
      </c>
      <c r="AOT49">
        <v>120.52724449999999</v>
      </c>
      <c r="AOU49">
        <v>119.01047440000001</v>
      </c>
      <c r="AOV49">
        <v>117.245831</v>
      </c>
      <c r="AOW49">
        <v>115.50367300000001</v>
      </c>
      <c r="AOX49">
        <v>114.7459846</v>
      </c>
      <c r="AOY49">
        <v>113.5840596</v>
      </c>
      <c r="AOZ49">
        <v>111.6176165</v>
      </c>
      <c r="APA49">
        <v>109.3574404</v>
      </c>
      <c r="APB49">
        <v>107.49051849999999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875.23621360000004</v>
      </c>
      <c r="APK49">
        <v>884.78403779999996</v>
      </c>
      <c r="APL49">
        <v>1134.289569</v>
      </c>
      <c r="APM49">
        <v>1008.938586</v>
      </c>
      <c r="APN49">
        <v>946.95594670000003</v>
      </c>
      <c r="APO49">
        <v>1145.7644049999999</v>
      </c>
      <c r="APP49">
        <v>1082.479685</v>
      </c>
      <c r="APQ49">
        <v>920.97885080000003</v>
      </c>
      <c r="APR49">
        <v>1198.998241</v>
      </c>
      <c r="APS49">
        <v>978.8685643</v>
      </c>
      <c r="APT49">
        <v>945.29808430000003</v>
      </c>
      <c r="APU49">
        <v>1226.4028149999999</v>
      </c>
      <c r="APV49">
        <v>991.46514019999995</v>
      </c>
      <c r="APW49">
        <v>1277.935937</v>
      </c>
      <c r="APX49">
        <v>1007.03985</v>
      </c>
      <c r="APY49">
        <v>1235.2580459999999</v>
      </c>
      <c r="APZ49">
        <v>1067.7088819999999</v>
      </c>
      <c r="AQA49">
        <v>1073.3619739999999</v>
      </c>
      <c r="AQB49">
        <v>1056.959515</v>
      </c>
      <c r="AQC49">
        <v>1123.811993</v>
      </c>
      <c r="AQD49">
        <v>1067.7449240000001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77.586823140000007</v>
      </c>
      <c r="ARO49">
        <v>74.910176120000003</v>
      </c>
      <c r="ARP49">
        <v>73.258927450000002</v>
      </c>
      <c r="ARQ49">
        <v>71.098978380000005</v>
      </c>
      <c r="ARR49">
        <v>68.985749389999995</v>
      </c>
      <c r="ARS49">
        <v>67.025836249999998</v>
      </c>
      <c r="ART49">
        <v>64.722050850000002</v>
      </c>
      <c r="ARU49">
        <v>62.705062570000003</v>
      </c>
      <c r="ARV49">
        <v>60.901296619999997</v>
      </c>
      <c r="ARW49">
        <v>59.463839460000003</v>
      </c>
      <c r="ARX49">
        <v>57.497604549999998</v>
      </c>
      <c r="ARY49">
        <v>55.691958229999997</v>
      </c>
      <c r="ARZ49">
        <v>53.628202590000001</v>
      </c>
      <c r="ASA49">
        <v>51.942774870000001</v>
      </c>
      <c r="ASB49">
        <v>50.429878510000002</v>
      </c>
      <c r="ASC49">
        <v>49.07127835</v>
      </c>
      <c r="ASD49">
        <v>47.642017809999999</v>
      </c>
      <c r="ASE49">
        <v>46.462193280000001</v>
      </c>
      <c r="ASF49">
        <v>45.282658490000003</v>
      </c>
      <c r="ASG49">
        <v>43.61551841</v>
      </c>
      <c r="ASH49">
        <v>42.350446089999998</v>
      </c>
    </row>
    <row r="50" spans="3:1178" x14ac:dyDescent="0.25">
      <c r="C50">
        <v>0</v>
      </c>
      <c r="D50">
        <v>0</v>
      </c>
      <c r="E50">
        <v>0</v>
      </c>
      <c r="F50">
        <v>221</v>
      </c>
      <c r="G50">
        <v>213</v>
      </c>
      <c r="H50">
        <v>225</v>
      </c>
      <c r="I50">
        <v>245</v>
      </c>
      <c r="J50">
        <v>233</v>
      </c>
      <c r="K50">
        <v>237</v>
      </c>
      <c r="L50">
        <v>225</v>
      </c>
      <c r="M50">
        <v>225</v>
      </c>
      <c r="N50">
        <v>208</v>
      </c>
      <c r="O50">
        <v>221</v>
      </c>
      <c r="P50">
        <v>243</v>
      </c>
      <c r="Q50">
        <v>262</v>
      </c>
      <c r="R50">
        <v>237</v>
      </c>
      <c r="S50">
        <v>254</v>
      </c>
      <c r="T50">
        <v>243</v>
      </c>
      <c r="U50">
        <v>239</v>
      </c>
      <c r="V50">
        <v>250</v>
      </c>
      <c r="W50">
        <v>234</v>
      </c>
      <c r="X50">
        <v>238</v>
      </c>
      <c r="Y50">
        <v>252</v>
      </c>
      <c r="Z50">
        <v>280</v>
      </c>
      <c r="AA50">
        <v>249</v>
      </c>
      <c r="AB50">
        <v>260</v>
      </c>
      <c r="AC50">
        <v>242</v>
      </c>
      <c r="AD50">
        <v>255</v>
      </c>
      <c r="AE50">
        <v>0</v>
      </c>
      <c r="AF50">
        <v>0</v>
      </c>
      <c r="AG50">
        <v>0</v>
      </c>
      <c r="AH50">
        <v>75</v>
      </c>
      <c r="AI50">
        <v>80</v>
      </c>
      <c r="AJ50">
        <v>91</v>
      </c>
      <c r="AK50">
        <v>65</v>
      </c>
      <c r="AL50">
        <v>74</v>
      </c>
      <c r="AM50">
        <v>76</v>
      </c>
      <c r="AN50">
        <v>93</v>
      </c>
      <c r="AO50">
        <v>86</v>
      </c>
      <c r="AP50">
        <v>101</v>
      </c>
      <c r="AQ50">
        <v>88</v>
      </c>
      <c r="AR50">
        <v>81</v>
      </c>
      <c r="AS50">
        <v>113</v>
      </c>
      <c r="AT50">
        <v>89</v>
      </c>
      <c r="AU50">
        <v>98</v>
      </c>
      <c r="AV50">
        <v>130</v>
      </c>
      <c r="AW50">
        <v>108</v>
      </c>
      <c r="AX50">
        <v>119</v>
      </c>
      <c r="AY50">
        <v>114</v>
      </c>
      <c r="AZ50">
        <v>129</v>
      </c>
      <c r="BA50">
        <v>135</v>
      </c>
      <c r="BB50">
        <v>134</v>
      </c>
      <c r="BC50">
        <v>145</v>
      </c>
      <c r="BD50">
        <v>132</v>
      </c>
      <c r="BE50">
        <v>138</v>
      </c>
      <c r="BF50">
        <v>143</v>
      </c>
      <c r="BG50">
        <v>0</v>
      </c>
      <c r="BH50">
        <v>0</v>
      </c>
      <c r="BI50">
        <v>0</v>
      </c>
      <c r="BJ50">
        <v>165</v>
      </c>
      <c r="BK50">
        <v>213</v>
      </c>
      <c r="BL50">
        <v>182</v>
      </c>
      <c r="BM50">
        <v>196</v>
      </c>
      <c r="BN50">
        <v>189</v>
      </c>
      <c r="BO50">
        <v>176</v>
      </c>
      <c r="BP50">
        <v>200</v>
      </c>
      <c r="BQ50">
        <v>208</v>
      </c>
      <c r="BR50">
        <v>213</v>
      </c>
      <c r="BS50">
        <v>231</v>
      </c>
      <c r="BT50">
        <v>192</v>
      </c>
      <c r="BU50">
        <v>212</v>
      </c>
      <c r="BV50">
        <v>229</v>
      </c>
      <c r="BW50">
        <v>194</v>
      </c>
      <c r="BX50">
        <v>202</v>
      </c>
      <c r="BY50">
        <v>204</v>
      </c>
      <c r="BZ50">
        <v>214</v>
      </c>
      <c r="CA50">
        <v>237</v>
      </c>
      <c r="CB50">
        <v>214</v>
      </c>
      <c r="CC50">
        <v>207</v>
      </c>
      <c r="CD50">
        <v>256</v>
      </c>
      <c r="CE50">
        <v>239</v>
      </c>
      <c r="CF50">
        <v>229</v>
      </c>
      <c r="CG50">
        <v>256</v>
      </c>
      <c r="CH50">
        <v>267</v>
      </c>
      <c r="CI50">
        <v>0</v>
      </c>
      <c r="CJ50">
        <v>0</v>
      </c>
      <c r="CK50">
        <v>0</v>
      </c>
      <c r="CL50">
        <v>26</v>
      </c>
      <c r="CM50">
        <v>37</v>
      </c>
      <c r="CN50">
        <v>34</v>
      </c>
      <c r="CO50">
        <v>40</v>
      </c>
      <c r="CP50">
        <v>48</v>
      </c>
      <c r="CQ50">
        <v>33</v>
      </c>
      <c r="CR50">
        <v>32</v>
      </c>
      <c r="CS50">
        <v>37</v>
      </c>
      <c r="CT50">
        <v>46</v>
      </c>
      <c r="CU50">
        <v>46</v>
      </c>
      <c r="CV50">
        <v>44</v>
      </c>
      <c r="CW50">
        <v>44</v>
      </c>
      <c r="CX50">
        <v>45</v>
      </c>
      <c r="CY50">
        <v>53</v>
      </c>
      <c r="CZ50">
        <v>43</v>
      </c>
      <c r="DA50">
        <v>35</v>
      </c>
      <c r="DB50">
        <v>46</v>
      </c>
      <c r="DC50">
        <v>48</v>
      </c>
      <c r="DD50">
        <v>53</v>
      </c>
      <c r="DE50">
        <v>43</v>
      </c>
      <c r="DF50">
        <v>46</v>
      </c>
      <c r="DG50">
        <v>55</v>
      </c>
      <c r="DH50">
        <v>46</v>
      </c>
      <c r="DI50">
        <v>52</v>
      </c>
      <c r="DJ50">
        <v>44</v>
      </c>
      <c r="DK50">
        <v>0</v>
      </c>
      <c r="DL50">
        <v>0</v>
      </c>
      <c r="DM50">
        <v>0</v>
      </c>
      <c r="DN50">
        <v>1</v>
      </c>
      <c r="DO50">
        <v>3</v>
      </c>
      <c r="DP50">
        <v>1</v>
      </c>
      <c r="DQ50">
        <v>3</v>
      </c>
      <c r="DR50">
        <v>2</v>
      </c>
      <c r="DS50">
        <v>2</v>
      </c>
      <c r="DT50">
        <v>2</v>
      </c>
      <c r="DU50">
        <v>3</v>
      </c>
      <c r="DV50">
        <v>4</v>
      </c>
      <c r="DW50">
        <v>1</v>
      </c>
      <c r="DX50">
        <v>2</v>
      </c>
      <c r="DY50">
        <v>4</v>
      </c>
      <c r="DZ50">
        <v>2</v>
      </c>
      <c r="EA50">
        <v>5</v>
      </c>
      <c r="EB50">
        <v>4</v>
      </c>
      <c r="EC50">
        <v>2</v>
      </c>
      <c r="ED50">
        <v>5</v>
      </c>
      <c r="EE50">
        <v>6</v>
      </c>
      <c r="EF50">
        <v>8</v>
      </c>
      <c r="EG50">
        <v>7</v>
      </c>
      <c r="EH50">
        <v>7</v>
      </c>
      <c r="EI50">
        <v>5</v>
      </c>
      <c r="EJ50">
        <v>12</v>
      </c>
      <c r="EK50">
        <v>6</v>
      </c>
      <c r="EL50">
        <v>8</v>
      </c>
      <c r="EM50">
        <v>0</v>
      </c>
      <c r="EN50">
        <v>0</v>
      </c>
      <c r="EO50">
        <v>0</v>
      </c>
      <c r="EP50">
        <v>20</v>
      </c>
      <c r="EQ50">
        <v>5</v>
      </c>
      <c r="ER50">
        <v>5</v>
      </c>
      <c r="ES50">
        <v>10</v>
      </c>
      <c r="ET50">
        <v>15</v>
      </c>
      <c r="EU50">
        <v>10</v>
      </c>
      <c r="EV50">
        <v>10</v>
      </c>
      <c r="EW50">
        <v>5</v>
      </c>
      <c r="EX50">
        <v>25</v>
      </c>
      <c r="EY50">
        <v>5</v>
      </c>
      <c r="EZ50">
        <v>25</v>
      </c>
      <c r="FA50">
        <v>5</v>
      </c>
      <c r="FB50">
        <v>15</v>
      </c>
      <c r="FC50">
        <v>15</v>
      </c>
      <c r="FD50">
        <v>20</v>
      </c>
      <c r="FE50">
        <v>15</v>
      </c>
      <c r="FF50">
        <v>15</v>
      </c>
      <c r="FG50">
        <v>10</v>
      </c>
      <c r="FH50">
        <v>20</v>
      </c>
      <c r="FI50">
        <v>45</v>
      </c>
      <c r="FJ50">
        <v>15</v>
      </c>
      <c r="FK50">
        <v>30</v>
      </c>
      <c r="FL50">
        <v>40</v>
      </c>
      <c r="FM50">
        <v>35</v>
      </c>
      <c r="FN50">
        <v>30</v>
      </c>
      <c r="FO50">
        <v>0</v>
      </c>
      <c r="FP50">
        <v>0</v>
      </c>
      <c r="FQ50">
        <v>6343</v>
      </c>
      <c r="FR50">
        <v>6867</v>
      </c>
      <c r="FS50">
        <v>7284</v>
      </c>
      <c r="FT50">
        <v>7687</v>
      </c>
      <c r="FU50">
        <v>8025</v>
      </c>
      <c r="FV50">
        <v>8267</v>
      </c>
      <c r="FW50">
        <v>8525</v>
      </c>
      <c r="FX50">
        <v>8766</v>
      </c>
      <c r="FY50">
        <v>8880</v>
      </c>
      <c r="FZ50">
        <v>8977</v>
      </c>
      <c r="GA50">
        <v>9081</v>
      </c>
      <c r="GB50">
        <v>9248</v>
      </c>
      <c r="GC50">
        <v>9369</v>
      </c>
      <c r="GD50">
        <v>9435</v>
      </c>
      <c r="GE50">
        <v>9477</v>
      </c>
      <c r="GF50">
        <v>9555</v>
      </c>
      <c r="GG50">
        <v>9685</v>
      </c>
      <c r="GH50">
        <v>9671</v>
      </c>
      <c r="GI50">
        <v>9626</v>
      </c>
      <c r="GJ50">
        <v>9714</v>
      </c>
      <c r="GK50">
        <v>9759</v>
      </c>
      <c r="GL50">
        <v>9733</v>
      </c>
      <c r="GM50">
        <v>9698</v>
      </c>
      <c r="GN50">
        <v>9663</v>
      </c>
      <c r="GO50">
        <v>9702</v>
      </c>
      <c r="GP50">
        <v>9727</v>
      </c>
      <c r="GQ50">
        <v>0</v>
      </c>
      <c r="GR50">
        <v>0</v>
      </c>
      <c r="GS50">
        <v>702</v>
      </c>
      <c r="GT50">
        <v>837</v>
      </c>
      <c r="GU50">
        <v>992</v>
      </c>
      <c r="GV50">
        <v>1147</v>
      </c>
      <c r="GW50">
        <v>1314</v>
      </c>
      <c r="GX50">
        <v>1495</v>
      </c>
      <c r="GY50">
        <v>1650</v>
      </c>
      <c r="GZ50">
        <v>1780</v>
      </c>
      <c r="HA50">
        <v>1912</v>
      </c>
      <c r="HB50">
        <v>2086</v>
      </c>
      <c r="HC50">
        <v>2240</v>
      </c>
      <c r="HD50">
        <v>2366</v>
      </c>
      <c r="HE50">
        <v>2511</v>
      </c>
      <c r="HF50">
        <v>2635</v>
      </c>
      <c r="HG50">
        <v>2766</v>
      </c>
      <c r="HH50">
        <v>2897</v>
      </c>
      <c r="HI50">
        <v>2981</v>
      </c>
      <c r="HJ50">
        <v>3097</v>
      </c>
      <c r="HK50">
        <v>3210</v>
      </c>
      <c r="HL50">
        <v>3302</v>
      </c>
      <c r="HM50">
        <v>3439</v>
      </c>
      <c r="HN50">
        <v>3552</v>
      </c>
      <c r="HO50">
        <v>3661</v>
      </c>
      <c r="HP50">
        <v>3743</v>
      </c>
      <c r="HQ50">
        <v>3792</v>
      </c>
      <c r="HR50">
        <v>3834</v>
      </c>
      <c r="HS50">
        <v>0</v>
      </c>
      <c r="HT50">
        <v>0</v>
      </c>
      <c r="HU50">
        <v>61</v>
      </c>
      <c r="HV50">
        <v>68</v>
      </c>
      <c r="HW50">
        <v>74</v>
      </c>
      <c r="HX50">
        <v>84</v>
      </c>
      <c r="HY50">
        <v>90</v>
      </c>
      <c r="HZ50">
        <v>116</v>
      </c>
      <c r="IA50">
        <v>121</v>
      </c>
      <c r="IB50">
        <v>136</v>
      </c>
      <c r="IC50">
        <v>152</v>
      </c>
      <c r="ID50">
        <v>168</v>
      </c>
      <c r="IE50">
        <v>184</v>
      </c>
      <c r="IF50">
        <v>184</v>
      </c>
      <c r="IG50">
        <v>193</v>
      </c>
      <c r="IH50">
        <v>209</v>
      </c>
      <c r="II50">
        <v>227</v>
      </c>
      <c r="IJ50">
        <v>235</v>
      </c>
      <c r="IK50">
        <v>254</v>
      </c>
      <c r="IL50">
        <v>263</v>
      </c>
      <c r="IM50">
        <v>280</v>
      </c>
      <c r="IN50">
        <v>289</v>
      </c>
      <c r="IO50">
        <v>315</v>
      </c>
      <c r="IP50">
        <v>339</v>
      </c>
      <c r="IQ50">
        <v>346</v>
      </c>
      <c r="IR50">
        <v>363</v>
      </c>
      <c r="IS50">
        <v>380</v>
      </c>
      <c r="IT50">
        <v>391</v>
      </c>
      <c r="IU50">
        <v>0</v>
      </c>
      <c r="IV50">
        <v>0</v>
      </c>
      <c r="IW50">
        <v>3</v>
      </c>
      <c r="IX50">
        <v>2</v>
      </c>
      <c r="IY50">
        <v>2</v>
      </c>
      <c r="IZ50">
        <v>7</v>
      </c>
      <c r="JA50">
        <v>9</v>
      </c>
      <c r="JB50">
        <v>5</v>
      </c>
      <c r="JC50">
        <v>6</v>
      </c>
      <c r="JD50">
        <v>6</v>
      </c>
      <c r="JE50">
        <v>7</v>
      </c>
      <c r="JF50">
        <v>7</v>
      </c>
      <c r="JG50">
        <v>10</v>
      </c>
      <c r="JH50">
        <v>13</v>
      </c>
      <c r="JI50">
        <v>14</v>
      </c>
      <c r="JJ50">
        <v>13</v>
      </c>
      <c r="JK50">
        <v>14</v>
      </c>
      <c r="JL50">
        <v>13</v>
      </c>
      <c r="JM50">
        <v>9</v>
      </c>
      <c r="JN50">
        <v>6</v>
      </c>
      <c r="JO50">
        <v>13</v>
      </c>
      <c r="JP50">
        <v>14</v>
      </c>
      <c r="JQ50">
        <v>14</v>
      </c>
      <c r="JR50">
        <v>13</v>
      </c>
      <c r="JS50">
        <v>16</v>
      </c>
      <c r="JT50">
        <v>18</v>
      </c>
      <c r="JU50">
        <v>18</v>
      </c>
      <c r="JV50">
        <v>23</v>
      </c>
      <c r="JW50">
        <v>0</v>
      </c>
      <c r="JX50">
        <v>0</v>
      </c>
      <c r="JY50">
        <v>0</v>
      </c>
      <c r="JZ50">
        <v>4</v>
      </c>
      <c r="KA50">
        <v>11</v>
      </c>
      <c r="KB50">
        <v>15</v>
      </c>
      <c r="KC50">
        <v>26</v>
      </c>
      <c r="KD50">
        <v>36</v>
      </c>
      <c r="KE50">
        <v>54</v>
      </c>
      <c r="KF50">
        <v>78</v>
      </c>
      <c r="KG50">
        <v>89</v>
      </c>
      <c r="KH50">
        <v>101</v>
      </c>
      <c r="KI50">
        <v>115</v>
      </c>
      <c r="KJ50">
        <v>136</v>
      </c>
      <c r="KK50">
        <v>153</v>
      </c>
      <c r="KL50">
        <v>173</v>
      </c>
      <c r="KM50">
        <v>199</v>
      </c>
      <c r="KN50">
        <v>226</v>
      </c>
      <c r="KO50">
        <v>248</v>
      </c>
      <c r="KP50">
        <v>274</v>
      </c>
      <c r="KQ50">
        <v>301</v>
      </c>
      <c r="KR50">
        <v>329</v>
      </c>
      <c r="KS50">
        <v>350</v>
      </c>
      <c r="KT50">
        <v>383</v>
      </c>
      <c r="KU50">
        <v>405</v>
      </c>
      <c r="KV50">
        <v>447</v>
      </c>
      <c r="KW50">
        <v>485</v>
      </c>
      <c r="KX50">
        <v>528</v>
      </c>
      <c r="KY50">
        <v>0</v>
      </c>
      <c r="KZ50">
        <v>0</v>
      </c>
      <c r="LA50">
        <v>0</v>
      </c>
      <c r="LB50">
        <v>212</v>
      </c>
      <c r="LC50">
        <v>415</v>
      </c>
      <c r="LD50">
        <v>621</v>
      </c>
      <c r="LE50">
        <v>806</v>
      </c>
      <c r="LF50">
        <v>1003</v>
      </c>
      <c r="LG50">
        <v>1204</v>
      </c>
      <c r="LH50">
        <v>1356</v>
      </c>
      <c r="LI50">
        <v>1552</v>
      </c>
      <c r="LJ50">
        <v>1733</v>
      </c>
      <c r="LK50">
        <v>1924</v>
      </c>
      <c r="LL50">
        <v>2113</v>
      </c>
      <c r="LM50">
        <v>2269</v>
      </c>
      <c r="LN50">
        <v>2446</v>
      </c>
      <c r="LO50">
        <v>2626</v>
      </c>
      <c r="LP50">
        <v>2809</v>
      </c>
      <c r="LQ50">
        <v>2997</v>
      </c>
      <c r="LR50">
        <v>3220</v>
      </c>
      <c r="LS50">
        <v>3431</v>
      </c>
      <c r="LT50">
        <v>3606</v>
      </c>
      <c r="LU50">
        <v>3803</v>
      </c>
      <c r="LV50">
        <v>3978</v>
      </c>
      <c r="LW50">
        <v>4153</v>
      </c>
      <c r="LX50">
        <v>4336</v>
      </c>
      <c r="LY50">
        <v>4515</v>
      </c>
      <c r="LZ50">
        <v>4693</v>
      </c>
      <c r="MA50">
        <v>0</v>
      </c>
      <c r="MB50">
        <v>0</v>
      </c>
      <c r="MC50">
        <v>1484</v>
      </c>
      <c r="MD50">
        <v>1487</v>
      </c>
      <c r="ME50">
        <v>1502</v>
      </c>
      <c r="MF50">
        <v>1519</v>
      </c>
      <c r="MG50">
        <v>1551</v>
      </c>
      <c r="MH50">
        <v>1537</v>
      </c>
      <c r="MI50">
        <v>1568</v>
      </c>
      <c r="MJ50">
        <v>1597</v>
      </c>
      <c r="MK50">
        <v>1601</v>
      </c>
      <c r="ML50">
        <v>1646</v>
      </c>
      <c r="MM50">
        <v>1648</v>
      </c>
      <c r="MN50">
        <v>1661</v>
      </c>
      <c r="MO50">
        <v>1711</v>
      </c>
      <c r="MP50">
        <v>1731</v>
      </c>
      <c r="MQ50">
        <v>1750</v>
      </c>
      <c r="MR50">
        <v>1756</v>
      </c>
      <c r="MS50">
        <v>1753</v>
      </c>
      <c r="MT50">
        <v>1751</v>
      </c>
      <c r="MU50">
        <v>1729</v>
      </c>
      <c r="MV50">
        <v>1731</v>
      </c>
      <c r="MW50">
        <v>1712</v>
      </c>
      <c r="MX50">
        <v>1676</v>
      </c>
      <c r="MY50">
        <v>1700</v>
      </c>
      <c r="MZ50">
        <v>1714</v>
      </c>
      <c r="NA50">
        <v>1744</v>
      </c>
      <c r="NB50">
        <v>1734</v>
      </c>
      <c r="NC50">
        <v>0</v>
      </c>
      <c r="ND50">
        <v>0</v>
      </c>
      <c r="NE50">
        <v>0</v>
      </c>
      <c r="NF50">
        <v>47</v>
      </c>
      <c r="NG50">
        <v>89</v>
      </c>
      <c r="NH50">
        <v>130</v>
      </c>
      <c r="NI50">
        <v>165</v>
      </c>
      <c r="NJ50">
        <v>213</v>
      </c>
      <c r="NK50">
        <v>251</v>
      </c>
      <c r="NL50">
        <v>282</v>
      </c>
      <c r="NM50">
        <v>321</v>
      </c>
      <c r="NN50">
        <v>350</v>
      </c>
      <c r="NO50">
        <v>389</v>
      </c>
      <c r="NP50">
        <v>423</v>
      </c>
      <c r="NQ50">
        <v>461</v>
      </c>
      <c r="NR50">
        <v>492</v>
      </c>
      <c r="NS50">
        <v>526</v>
      </c>
      <c r="NT50">
        <v>562</v>
      </c>
      <c r="NU50">
        <v>598</v>
      </c>
      <c r="NV50">
        <v>629</v>
      </c>
      <c r="NW50">
        <v>657</v>
      </c>
      <c r="NX50">
        <v>698</v>
      </c>
      <c r="NY50">
        <v>727</v>
      </c>
      <c r="NZ50">
        <v>758</v>
      </c>
      <c r="OA50">
        <v>800</v>
      </c>
      <c r="OB50">
        <v>825</v>
      </c>
      <c r="OC50">
        <v>855</v>
      </c>
      <c r="OD50">
        <v>886</v>
      </c>
      <c r="OE50">
        <v>0</v>
      </c>
      <c r="OF50">
        <v>0</v>
      </c>
      <c r="OG50">
        <v>2116</v>
      </c>
      <c r="OH50">
        <v>2162</v>
      </c>
      <c r="OI50">
        <v>2228</v>
      </c>
      <c r="OJ50">
        <v>2320</v>
      </c>
      <c r="OK50">
        <v>2425</v>
      </c>
      <c r="OL50">
        <v>2521</v>
      </c>
      <c r="OM50">
        <v>2593</v>
      </c>
      <c r="ON50">
        <v>2704</v>
      </c>
      <c r="OO50">
        <v>2790</v>
      </c>
      <c r="OP50">
        <v>2864</v>
      </c>
      <c r="OQ50">
        <v>2960</v>
      </c>
      <c r="OR50">
        <v>3054</v>
      </c>
      <c r="OS50">
        <v>3125</v>
      </c>
      <c r="OT50">
        <v>3213</v>
      </c>
      <c r="OU50">
        <v>3287</v>
      </c>
      <c r="OV50">
        <v>3368</v>
      </c>
      <c r="OW50">
        <v>3425</v>
      </c>
      <c r="OX50">
        <v>3448</v>
      </c>
      <c r="OY50">
        <v>3497</v>
      </c>
      <c r="OZ50">
        <v>3577</v>
      </c>
      <c r="PA50">
        <v>3630</v>
      </c>
      <c r="PB50">
        <v>3684</v>
      </c>
      <c r="PC50">
        <v>3721</v>
      </c>
      <c r="PD50">
        <v>3741</v>
      </c>
      <c r="PE50">
        <v>3797</v>
      </c>
      <c r="PF50">
        <v>3826</v>
      </c>
      <c r="PG50">
        <v>0</v>
      </c>
      <c r="PH50">
        <v>0</v>
      </c>
      <c r="PI50">
        <v>0</v>
      </c>
      <c r="PJ50">
        <v>72</v>
      </c>
      <c r="PK50">
        <v>139</v>
      </c>
      <c r="PL50">
        <v>196</v>
      </c>
      <c r="PM50">
        <v>265</v>
      </c>
      <c r="PN50">
        <v>335</v>
      </c>
      <c r="PO50">
        <v>414</v>
      </c>
      <c r="PP50">
        <v>483</v>
      </c>
      <c r="PQ50">
        <v>572</v>
      </c>
      <c r="PR50">
        <v>663</v>
      </c>
      <c r="PS50">
        <v>740</v>
      </c>
      <c r="PT50">
        <v>842</v>
      </c>
      <c r="PU50">
        <v>937</v>
      </c>
      <c r="PV50">
        <v>1036</v>
      </c>
      <c r="PW50">
        <v>1120</v>
      </c>
      <c r="PX50">
        <v>1199</v>
      </c>
      <c r="PY50">
        <v>1311</v>
      </c>
      <c r="PZ50">
        <v>1428</v>
      </c>
      <c r="QA50">
        <v>1543</v>
      </c>
      <c r="QB50">
        <v>1637</v>
      </c>
      <c r="QC50">
        <v>1760</v>
      </c>
      <c r="QD50">
        <v>1890</v>
      </c>
      <c r="QE50">
        <v>2026</v>
      </c>
      <c r="QF50">
        <v>2158</v>
      </c>
      <c r="QG50">
        <v>2275</v>
      </c>
      <c r="QH50">
        <v>2410</v>
      </c>
      <c r="QI50">
        <v>0</v>
      </c>
      <c r="QJ50">
        <v>0</v>
      </c>
      <c r="QK50">
        <v>7498</v>
      </c>
      <c r="QL50">
        <v>7778</v>
      </c>
      <c r="QM50">
        <v>7967</v>
      </c>
      <c r="QN50">
        <v>8086</v>
      </c>
      <c r="QO50">
        <v>8197</v>
      </c>
      <c r="QP50">
        <v>8310</v>
      </c>
      <c r="QQ50">
        <v>8407</v>
      </c>
      <c r="QR50">
        <v>8459</v>
      </c>
      <c r="QS50">
        <v>8470</v>
      </c>
      <c r="QT50">
        <v>8498</v>
      </c>
      <c r="QU50">
        <v>8537</v>
      </c>
      <c r="QV50">
        <v>8531</v>
      </c>
      <c r="QW50">
        <v>8504</v>
      </c>
      <c r="QX50">
        <v>8544</v>
      </c>
      <c r="QY50">
        <v>8477</v>
      </c>
      <c r="QZ50">
        <v>8518</v>
      </c>
      <c r="RA50">
        <v>8533</v>
      </c>
      <c r="RB50">
        <v>8540</v>
      </c>
      <c r="RC50">
        <v>8597</v>
      </c>
      <c r="RD50">
        <v>8688</v>
      </c>
      <c r="RE50">
        <v>8624</v>
      </c>
      <c r="RF50">
        <v>8663</v>
      </c>
      <c r="RG50">
        <v>8656</v>
      </c>
      <c r="RH50">
        <v>8779</v>
      </c>
      <c r="RI50">
        <v>8775</v>
      </c>
      <c r="RJ50">
        <v>8794</v>
      </c>
      <c r="RK50">
        <v>0</v>
      </c>
      <c r="RL50">
        <v>0</v>
      </c>
      <c r="RM50">
        <v>8455</v>
      </c>
      <c r="RN50">
        <v>8461</v>
      </c>
      <c r="RO50">
        <v>8502</v>
      </c>
      <c r="RP50">
        <v>8596</v>
      </c>
      <c r="RQ50">
        <v>8654</v>
      </c>
      <c r="RR50">
        <v>8680</v>
      </c>
      <c r="RS50">
        <v>8670</v>
      </c>
      <c r="RT50">
        <v>8750</v>
      </c>
      <c r="RU50">
        <v>8813</v>
      </c>
      <c r="RV50">
        <v>8891</v>
      </c>
      <c r="RW50">
        <v>8941</v>
      </c>
      <c r="RX50">
        <v>8962</v>
      </c>
      <c r="RY50">
        <v>9049</v>
      </c>
      <c r="RZ50">
        <v>9141</v>
      </c>
      <c r="SA50">
        <v>9221</v>
      </c>
      <c r="SB50">
        <v>9278</v>
      </c>
      <c r="SC50">
        <v>9291</v>
      </c>
      <c r="SD50">
        <v>9300</v>
      </c>
      <c r="SE50">
        <v>9301</v>
      </c>
      <c r="SF50">
        <v>9300</v>
      </c>
      <c r="SG50">
        <v>9349</v>
      </c>
      <c r="SH50">
        <v>9282</v>
      </c>
      <c r="SI50">
        <v>9350</v>
      </c>
      <c r="SJ50">
        <v>9326</v>
      </c>
      <c r="SK50">
        <v>9358</v>
      </c>
      <c r="SL50">
        <v>9319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2450000</v>
      </c>
      <c r="SU50">
        <v>2450000</v>
      </c>
      <c r="SV50">
        <v>2450000</v>
      </c>
      <c r="SW50">
        <v>2410000</v>
      </c>
      <c r="SX50">
        <v>2360000</v>
      </c>
      <c r="SY50">
        <v>2320000</v>
      </c>
      <c r="SZ50">
        <v>2290000</v>
      </c>
      <c r="TA50">
        <v>2260000</v>
      </c>
      <c r="TB50">
        <v>2210000</v>
      </c>
      <c r="TC50">
        <v>2150000</v>
      </c>
      <c r="TD50">
        <v>2100000</v>
      </c>
      <c r="TE50">
        <v>2070000</v>
      </c>
      <c r="TF50">
        <v>2010000</v>
      </c>
      <c r="TG50">
        <v>1940000</v>
      </c>
      <c r="TH50">
        <v>1900000</v>
      </c>
      <c r="TI50">
        <v>1850000</v>
      </c>
      <c r="TJ50">
        <v>1800000</v>
      </c>
      <c r="TK50">
        <v>1740000</v>
      </c>
      <c r="TL50">
        <v>1680000</v>
      </c>
      <c r="TM50">
        <v>1640000</v>
      </c>
      <c r="TN50">
        <v>1590000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299445.86859999999</v>
      </c>
      <c r="TW50">
        <v>320866.11249999999</v>
      </c>
      <c r="TX50">
        <v>336064.5367</v>
      </c>
      <c r="TY50">
        <v>350472.016</v>
      </c>
      <c r="TZ50">
        <v>371229.54940000002</v>
      </c>
      <c r="UA50">
        <v>387025.00760000001</v>
      </c>
      <c r="UB50">
        <v>396888.50900000002</v>
      </c>
      <c r="UC50">
        <v>408943.46529999998</v>
      </c>
      <c r="UD50">
        <v>416639.03330000001</v>
      </c>
      <c r="UE50">
        <v>424613.97769999999</v>
      </c>
      <c r="UF50">
        <v>431770.91220000002</v>
      </c>
      <c r="UG50">
        <v>431349.83600000001</v>
      </c>
      <c r="UH50">
        <v>435082.52659999998</v>
      </c>
      <c r="UI50">
        <v>437822.6691</v>
      </c>
      <c r="UJ50">
        <v>437253.2599</v>
      </c>
      <c r="UK50">
        <v>442130.97120000003</v>
      </c>
      <c r="UL50">
        <v>443357.94429999997</v>
      </c>
      <c r="UM50">
        <v>443653.63260000001</v>
      </c>
      <c r="UN50">
        <v>440379.31890000001</v>
      </c>
      <c r="UO50">
        <v>433149.87390000001</v>
      </c>
      <c r="UP50">
        <v>425191.66979999997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201052.34760000001</v>
      </c>
      <c r="UY50">
        <v>203610.09419999999</v>
      </c>
      <c r="UZ50">
        <v>222185.45139999999</v>
      </c>
      <c r="VA50">
        <v>241092.15169999999</v>
      </c>
      <c r="VB50">
        <v>258709.00289999999</v>
      </c>
      <c r="VC50">
        <v>275095.10249999998</v>
      </c>
      <c r="VD50">
        <v>267082.6238</v>
      </c>
      <c r="VE50">
        <v>271986.84250000003</v>
      </c>
      <c r="VF50">
        <v>285956.28590000002</v>
      </c>
      <c r="VG50">
        <v>301537.96120000002</v>
      </c>
      <c r="VH50">
        <v>303072.66960000002</v>
      </c>
      <c r="VI50">
        <v>318035.3567</v>
      </c>
      <c r="VJ50">
        <v>319712.93780000001</v>
      </c>
      <c r="VK50">
        <v>330464.84769999998</v>
      </c>
      <c r="VL50">
        <v>331152.36129999999</v>
      </c>
      <c r="VM50">
        <v>350431.66529999999</v>
      </c>
      <c r="VN50">
        <v>366146.8162</v>
      </c>
      <c r="VO50">
        <v>362822.68930000003</v>
      </c>
      <c r="VP50">
        <v>369562.36660000001</v>
      </c>
      <c r="VQ50">
        <v>375601.64569999999</v>
      </c>
      <c r="VR50">
        <v>375217.79119999998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235636.24770000001</v>
      </c>
      <c r="WA50">
        <v>274527.66729999997</v>
      </c>
      <c r="WB50">
        <v>266531.71580000001</v>
      </c>
      <c r="WC50">
        <v>301896.76539999997</v>
      </c>
      <c r="WD50">
        <v>293103.65580000001</v>
      </c>
      <c r="WE50">
        <v>406523.79440000001</v>
      </c>
      <c r="WF50">
        <v>513088.28419999999</v>
      </c>
      <c r="WG50">
        <v>536462.73179999995</v>
      </c>
      <c r="WH50">
        <v>483634.91769999999</v>
      </c>
      <c r="WI50">
        <v>505667.57640000002</v>
      </c>
      <c r="WJ50">
        <v>455872.29499999998</v>
      </c>
      <c r="WK50">
        <v>306411.55</v>
      </c>
      <c r="WL50">
        <v>198324.62779999999</v>
      </c>
      <c r="WM50">
        <v>417187.72850000003</v>
      </c>
      <c r="WN50">
        <v>436193.29340000002</v>
      </c>
      <c r="WO50">
        <v>423488.63439999998</v>
      </c>
      <c r="WP50">
        <v>381785.8701</v>
      </c>
      <c r="WQ50">
        <v>456204.1764</v>
      </c>
      <c r="WR50">
        <v>498281.26059999998</v>
      </c>
      <c r="WS50">
        <v>483768.21419999999</v>
      </c>
      <c r="WT50">
        <v>600143.95499999996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22100000</v>
      </c>
      <c r="ZG50">
        <v>21900000</v>
      </c>
      <c r="ZH50">
        <v>21700000</v>
      </c>
      <c r="ZI50">
        <v>21100000</v>
      </c>
      <c r="ZJ50">
        <v>21000000</v>
      </c>
      <c r="ZK50">
        <v>20500000</v>
      </c>
      <c r="ZL50">
        <v>20000000</v>
      </c>
      <c r="ZM50">
        <v>20000000</v>
      </c>
      <c r="ZN50">
        <v>19700000</v>
      </c>
      <c r="ZO50">
        <v>19300000</v>
      </c>
      <c r="ZP50">
        <v>18800000</v>
      </c>
      <c r="ZQ50">
        <v>18200000</v>
      </c>
      <c r="ZR50">
        <v>17700000</v>
      </c>
      <c r="ZS50">
        <v>16900000</v>
      </c>
      <c r="ZT50">
        <v>16500000</v>
      </c>
      <c r="ZU50">
        <v>15800000</v>
      </c>
      <c r="ZV50">
        <v>15000000</v>
      </c>
      <c r="ZW50">
        <v>14800000</v>
      </c>
      <c r="ZX50">
        <v>14500000</v>
      </c>
      <c r="ZY50">
        <v>14300000</v>
      </c>
      <c r="ZZ50">
        <v>13800000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35500000</v>
      </c>
      <c r="ABK50">
        <v>35500000</v>
      </c>
      <c r="ABL50">
        <v>35900000</v>
      </c>
      <c r="ABM50">
        <v>36000000</v>
      </c>
      <c r="ABN50">
        <v>35900000</v>
      </c>
      <c r="ABO50">
        <v>36000000</v>
      </c>
      <c r="ABP50">
        <v>36100000</v>
      </c>
      <c r="ABQ50">
        <v>35800000</v>
      </c>
      <c r="ABR50">
        <v>35800000</v>
      </c>
      <c r="ABS50">
        <v>35500000</v>
      </c>
      <c r="ABT50">
        <v>35300000</v>
      </c>
      <c r="ABU50">
        <v>34900000</v>
      </c>
      <c r="ABV50">
        <v>34100000</v>
      </c>
      <c r="ABW50">
        <v>33600000</v>
      </c>
      <c r="ABX50">
        <v>33300000</v>
      </c>
      <c r="ABY50">
        <v>32800000</v>
      </c>
      <c r="ABZ50">
        <v>32400000</v>
      </c>
      <c r="ACA50">
        <v>31700000</v>
      </c>
      <c r="ACB50">
        <v>31000000</v>
      </c>
      <c r="ACC50">
        <v>30500000</v>
      </c>
      <c r="ACD50">
        <v>29900000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2530000</v>
      </c>
      <c r="ADO50">
        <v>2480000</v>
      </c>
      <c r="ADP50">
        <v>2420000</v>
      </c>
      <c r="ADQ50">
        <v>2360000</v>
      </c>
      <c r="ADR50">
        <v>2290000</v>
      </c>
      <c r="ADS50">
        <v>2240000</v>
      </c>
      <c r="ADT50">
        <v>2170000</v>
      </c>
      <c r="ADU50">
        <v>2100000</v>
      </c>
      <c r="ADV50">
        <v>2050000</v>
      </c>
      <c r="ADW50">
        <v>1970000</v>
      </c>
      <c r="ADX50">
        <v>1930000</v>
      </c>
      <c r="ADY50">
        <v>1870000</v>
      </c>
      <c r="ADZ50">
        <v>1820000</v>
      </c>
      <c r="AEA50">
        <v>1780000</v>
      </c>
      <c r="AEB50">
        <v>1750000</v>
      </c>
      <c r="AEC50">
        <v>1680000</v>
      </c>
      <c r="AED50">
        <v>1640000</v>
      </c>
      <c r="AEE50">
        <v>1590000</v>
      </c>
      <c r="AEF50">
        <v>1570000</v>
      </c>
      <c r="AEG50">
        <v>1520000</v>
      </c>
      <c r="AEH50">
        <v>1480000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7470000</v>
      </c>
      <c r="AEQ50">
        <v>7250000</v>
      </c>
      <c r="AER50">
        <v>7100000</v>
      </c>
      <c r="AES50">
        <v>6940000</v>
      </c>
      <c r="AET50">
        <v>6800000</v>
      </c>
      <c r="AEU50">
        <v>6640000</v>
      </c>
      <c r="AEV50">
        <v>6460000</v>
      </c>
      <c r="AEW50">
        <v>6330000</v>
      </c>
      <c r="AEX50">
        <v>6210000</v>
      </c>
      <c r="AEY50">
        <v>6080000</v>
      </c>
      <c r="AEZ50">
        <v>5940000</v>
      </c>
      <c r="AFA50">
        <v>5780000</v>
      </c>
      <c r="AFB50">
        <v>5620000</v>
      </c>
      <c r="AFC50">
        <v>5450000</v>
      </c>
      <c r="AFD50">
        <v>5290000</v>
      </c>
      <c r="AFE50">
        <v>5170000</v>
      </c>
      <c r="AFF50">
        <v>4980000</v>
      </c>
      <c r="AFG50">
        <v>4870000</v>
      </c>
      <c r="AFH50">
        <v>4720000</v>
      </c>
      <c r="AFI50">
        <v>4590000</v>
      </c>
      <c r="AFJ50">
        <v>4440000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219.06093430000001</v>
      </c>
      <c r="AGU50">
        <v>234.73100729999999</v>
      </c>
      <c r="AGV50">
        <v>245.849481</v>
      </c>
      <c r="AGW50">
        <v>256.38933550000002</v>
      </c>
      <c r="AGX50">
        <v>271.57459979999999</v>
      </c>
      <c r="AGY50">
        <v>283.1298362</v>
      </c>
      <c r="AGZ50">
        <v>290.34552380000002</v>
      </c>
      <c r="AHA50">
        <v>299.16437980000001</v>
      </c>
      <c r="AHB50">
        <v>304.79410619999999</v>
      </c>
      <c r="AHC50">
        <v>310.62821170000001</v>
      </c>
      <c r="AHD50">
        <v>315.86389839999998</v>
      </c>
      <c r="AHE50">
        <v>315.55585830000001</v>
      </c>
      <c r="AHF50">
        <v>318.28652440000002</v>
      </c>
      <c r="AHG50">
        <v>320.29108760000003</v>
      </c>
      <c r="AHH50">
        <v>319.87453379999999</v>
      </c>
      <c r="AHI50">
        <v>323.44284479999999</v>
      </c>
      <c r="AHJ50">
        <v>324.34044239999997</v>
      </c>
      <c r="AHK50">
        <v>324.55675450000001</v>
      </c>
      <c r="AHL50">
        <v>322.16141590000001</v>
      </c>
      <c r="AHM50">
        <v>316.8726838</v>
      </c>
      <c r="AHN50">
        <v>311.05082490000001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21.552559540000001</v>
      </c>
      <c r="AHW50">
        <v>21.82674677</v>
      </c>
      <c r="AHX50">
        <v>23.818001779999999</v>
      </c>
      <c r="AHY50">
        <v>25.844776339999999</v>
      </c>
      <c r="AHZ50">
        <v>27.733280690000001</v>
      </c>
      <c r="AIA50">
        <v>29.489850019999999</v>
      </c>
      <c r="AIB50">
        <v>28.630922349999999</v>
      </c>
      <c r="AIC50">
        <v>29.156648449999999</v>
      </c>
      <c r="AID50">
        <v>30.65415527</v>
      </c>
      <c r="AIE50">
        <v>32.32449132</v>
      </c>
      <c r="AIF50">
        <v>32.489010129999997</v>
      </c>
      <c r="AIG50">
        <v>34.092991419999997</v>
      </c>
      <c r="AIH50">
        <v>34.272826019999997</v>
      </c>
      <c r="AII50">
        <v>35.425417279999998</v>
      </c>
      <c r="AIJ50">
        <v>35.499117869999999</v>
      </c>
      <c r="AIK50">
        <v>37.565835079999999</v>
      </c>
      <c r="AIL50">
        <v>39.250479560000002</v>
      </c>
      <c r="AIM50">
        <v>38.894137319999999</v>
      </c>
      <c r="AIN50">
        <v>39.616622270000001</v>
      </c>
      <c r="AIO50">
        <v>40.264025420000003</v>
      </c>
      <c r="AIP50">
        <v>40.2228767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1.4612276930000001</v>
      </c>
      <c r="AIY50">
        <v>1.7024011960000001</v>
      </c>
      <c r="AIZ50">
        <v>1.6528166950000001</v>
      </c>
      <c r="AJA50">
        <v>1.8721224700000001</v>
      </c>
      <c r="AJB50">
        <v>1.817594631</v>
      </c>
      <c r="AJC50">
        <v>2.5209356879999998</v>
      </c>
      <c r="AJD50">
        <v>3.1817634899999998</v>
      </c>
      <c r="AJE50">
        <v>3.3267131339999998</v>
      </c>
      <c r="AJF50">
        <v>2.9991172490000002</v>
      </c>
      <c r="AJG50">
        <v>3.135746191</v>
      </c>
      <c r="AJH50">
        <v>2.8269556499999999</v>
      </c>
      <c r="AJI50">
        <v>1.9001195559999999</v>
      </c>
      <c r="AJJ50">
        <v>1.2298508450000001</v>
      </c>
      <c r="AJK50">
        <v>2.5870648850000002</v>
      </c>
      <c r="AJL50">
        <v>2.7049222099999999</v>
      </c>
      <c r="AJM50">
        <v>2.6261380679999999</v>
      </c>
      <c r="AJN50">
        <v>2.3675308510000002</v>
      </c>
      <c r="AJO50">
        <v>2.8290137130000002</v>
      </c>
      <c r="AJP50">
        <v>3.0899421629999999</v>
      </c>
      <c r="AJQ50">
        <v>2.9999438469999999</v>
      </c>
      <c r="AJR50">
        <v>3.721613187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184.80724430000001</v>
      </c>
      <c r="AKA50">
        <v>316.3737643</v>
      </c>
      <c r="AKB50">
        <v>391.59846859999999</v>
      </c>
      <c r="AKC50">
        <v>177.10372939999999</v>
      </c>
      <c r="AKD50">
        <v>205.70206970000001</v>
      </c>
      <c r="AKE50">
        <v>182.60568319999999</v>
      </c>
      <c r="AKF50">
        <v>256.87026650000001</v>
      </c>
      <c r="AKG50">
        <v>267.6249186</v>
      </c>
      <c r="AKH50">
        <v>257.87077979999998</v>
      </c>
      <c r="AKI50">
        <v>319.7797448</v>
      </c>
      <c r="AKJ50">
        <v>319.312389</v>
      </c>
      <c r="AKK50">
        <v>269.66007459999997</v>
      </c>
      <c r="AKL50">
        <v>280.11883569999998</v>
      </c>
      <c r="AKM50">
        <v>273.92835960000002</v>
      </c>
      <c r="AKN50">
        <v>304.2883994</v>
      </c>
      <c r="AKO50">
        <v>245.32690450000001</v>
      </c>
      <c r="AKP50">
        <v>310.96979320000003</v>
      </c>
      <c r="AKQ50">
        <v>207.20418910000001</v>
      </c>
      <c r="AKR50">
        <v>401.2566602</v>
      </c>
      <c r="AKS50">
        <v>346.01113500000002</v>
      </c>
      <c r="AKT50">
        <v>349.51464900000002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84.761811679999994</v>
      </c>
      <c r="AME50">
        <v>83.952802210000002</v>
      </c>
      <c r="AMF50">
        <v>83.015049239999996</v>
      </c>
      <c r="AMG50">
        <v>80.79900653</v>
      </c>
      <c r="AMH50">
        <v>80.650542900000005</v>
      </c>
      <c r="AMI50">
        <v>78.39663951</v>
      </c>
      <c r="AMJ50">
        <v>76.713650099999995</v>
      </c>
      <c r="AMK50">
        <v>76.721272909999996</v>
      </c>
      <c r="AML50">
        <v>75.357352710000001</v>
      </c>
      <c r="AMM50">
        <v>73.965532710000005</v>
      </c>
      <c r="AMN50">
        <v>72.057406630000003</v>
      </c>
      <c r="AMO50">
        <v>69.839127880000007</v>
      </c>
      <c r="AMP50">
        <v>67.727619739999994</v>
      </c>
      <c r="AMQ50">
        <v>64.928808790000005</v>
      </c>
      <c r="AMR50">
        <v>63.110596520000001</v>
      </c>
      <c r="AMS50">
        <v>60.599878429999997</v>
      </c>
      <c r="AMT50">
        <v>57.597652349999997</v>
      </c>
      <c r="AMU50">
        <v>56.720815270000003</v>
      </c>
      <c r="AMV50">
        <v>55.522260070000002</v>
      </c>
      <c r="AMW50">
        <v>54.848603480000001</v>
      </c>
      <c r="AMX50">
        <v>52.945732630000002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284.4106678</v>
      </c>
      <c r="ANG50">
        <v>235.5836444</v>
      </c>
      <c r="ANH50">
        <v>230.09355439999999</v>
      </c>
      <c r="ANI50">
        <v>255.68151950000001</v>
      </c>
      <c r="ANJ50">
        <v>175.81403589999999</v>
      </c>
      <c r="ANK50">
        <v>197.29630689999999</v>
      </c>
      <c r="ANL50">
        <v>156.3400479</v>
      </c>
      <c r="ANM50">
        <v>217.87692770000001</v>
      </c>
      <c r="ANN50">
        <v>175.36138589999999</v>
      </c>
      <c r="ANO50">
        <v>148.1348476</v>
      </c>
      <c r="ANP50">
        <v>166.2095501</v>
      </c>
      <c r="ANQ50">
        <v>169.3193594</v>
      </c>
      <c r="ANR50">
        <v>124.1948439</v>
      </c>
      <c r="ANS50">
        <v>112.1491857</v>
      </c>
      <c r="ANT50">
        <v>166.90512430000001</v>
      </c>
      <c r="ANU50">
        <v>131.48751519999999</v>
      </c>
      <c r="ANV50">
        <v>134.65162040000001</v>
      </c>
      <c r="ANW50">
        <v>161.2347815</v>
      </c>
      <c r="ANX50">
        <v>86.838844510000001</v>
      </c>
      <c r="ANY50">
        <v>86.712989530000002</v>
      </c>
      <c r="ANZ50">
        <v>126.450846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113.3988004</v>
      </c>
      <c r="AOI50">
        <v>113.24027270000001</v>
      </c>
      <c r="AOJ50">
        <v>114.64836149999999</v>
      </c>
      <c r="AOK50">
        <v>114.84924479999999</v>
      </c>
      <c r="AOL50">
        <v>114.4615781</v>
      </c>
      <c r="AOM50">
        <v>114.8526981</v>
      </c>
      <c r="AON50">
        <v>115.0485896</v>
      </c>
      <c r="AOO50">
        <v>114.2944293</v>
      </c>
      <c r="AOP50">
        <v>114.0902528</v>
      </c>
      <c r="AOQ50">
        <v>113.3183641</v>
      </c>
      <c r="AOR50">
        <v>112.72894700000001</v>
      </c>
      <c r="AOS50">
        <v>111.2978356</v>
      </c>
      <c r="AOT50">
        <v>108.7817836</v>
      </c>
      <c r="AOU50">
        <v>107.1142684</v>
      </c>
      <c r="AOV50">
        <v>106.3734901</v>
      </c>
      <c r="AOW50">
        <v>104.80545050000001</v>
      </c>
      <c r="AOX50">
        <v>103.2665435</v>
      </c>
      <c r="AOY50">
        <v>101.26572229999999</v>
      </c>
      <c r="AOZ50">
        <v>98.84467506</v>
      </c>
      <c r="APA50">
        <v>97.402239469999998</v>
      </c>
      <c r="APB50">
        <v>95.28753365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573.31746150000004</v>
      </c>
      <c r="APK50">
        <v>749.93866270000001</v>
      </c>
      <c r="APL50">
        <v>671.20965179999996</v>
      </c>
      <c r="APM50">
        <v>868.68979999999999</v>
      </c>
      <c r="APN50">
        <v>816.88980419999996</v>
      </c>
      <c r="APO50">
        <v>685.1138052</v>
      </c>
      <c r="APP50">
        <v>908.11025170000005</v>
      </c>
      <c r="APQ50">
        <v>788.21232039999995</v>
      </c>
      <c r="APR50">
        <v>786.39396439999996</v>
      </c>
      <c r="APS50">
        <v>642.88406799999996</v>
      </c>
      <c r="APT50">
        <v>623.19768020000004</v>
      </c>
      <c r="APU50">
        <v>732.38452419999999</v>
      </c>
      <c r="APV50">
        <v>769.20953050000003</v>
      </c>
      <c r="APW50">
        <v>738.15702320000003</v>
      </c>
      <c r="APX50">
        <v>625.87061170000004</v>
      </c>
      <c r="APY50">
        <v>759.45165859999997</v>
      </c>
      <c r="APZ50">
        <v>752.28710469999999</v>
      </c>
      <c r="AQA50">
        <v>821.26393840000003</v>
      </c>
      <c r="AQB50">
        <v>712.53412990000004</v>
      </c>
      <c r="AQC50">
        <v>684.35319040000002</v>
      </c>
      <c r="AQD50">
        <v>677.70253500000001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85.930797799999993</v>
      </c>
      <c r="ARO50">
        <v>83.33184387</v>
      </c>
      <c r="ARP50">
        <v>81.6512283</v>
      </c>
      <c r="ARQ50">
        <v>79.843803059999999</v>
      </c>
      <c r="ARR50">
        <v>78.204335499999999</v>
      </c>
      <c r="ARS50">
        <v>76.35352469</v>
      </c>
      <c r="ART50">
        <v>74.303746160000003</v>
      </c>
      <c r="ARU50">
        <v>72.8398653</v>
      </c>
      <c r="ARV50">
        <v>71.437299699999997</v>
      </c>
      <c r="ARW50">
        <v>69.963595209999994</v>
      </c>
      <c r="ARX50">
        <v>68.345706910000004</v>
      </c>
      <c r="ARY50">
        <v>66.448029570000003</v>
      </c>
      <c r="ARZ50">
        <v>64.575142139999997</v>
      </c>
      <c r="ASA50">
        <v>62.70105409</v>
      </c>
      <c r="ASB50">
        <v>60.86826482</v>
      </c>
      <c r="ASC50">
        <v>59.406765610000001</v>
      </c>
      <c r="ASD50">
        <v>57.263130619999998</v>
      </c>
      <c r="ASE50">
        <v>56.002563819999999</v>
      </c>
      <c r="ASF50">
        <v>54.231858180000003</v>
      </c>
      <c r="ASG50">
        <v>52.832953580000002</v>
      </c>
      <c r="ASH50">
        <v>51.08035847</v>
      </c>
    </row>
    <row r="51" spans="3:1178" x14ac:dyDescent="0.25">
      <c r="C51">
        <v>0</v>
      </c>
      <c r="D51">
        <v>0</v>
      </c>
      <c r="E51">
        <v>0</v>
      </c>
      <c r="F51">
        <v>221</v>
      </c>
      <c r="G51">
        <v>213</v>
      </c>
      <c r="H51">
        <v>225</v>
      </c>
      <c r="I51">
        <v>243</v>
      </c>
      <c r="J51">
        <v>231</v>
      </c>
      <c r="K51">
        <v>234</v>
      </c>
      <c r="L51">
        <v>220</v>
      </c>
      <c r="M51">
        <v>221</v>
      </c>
      <c r="N51">
        <v>206</v>
      </c>
      <c r="O51">
        <v>220</v>
      </c>
      <c r="P51">
        <v>243</v>
      </c>
      <c r="Q51">
        <v>261</v>
      </c>
      <c r="R51">
        <v>233</v>
      </c>
      <c r="S51">
        <v>248</v>
      </c>
      <c r="T51">
        <v>238</v>
      </c>
      <c r="U51">
        <v>235</v>
      </c>
      <c r="V51">
        <v>246</v>
      </c>
      <c r="W51">
        <v>234</v>
      </c>
      <c r="X51">
        <v>235</v>
      </c>
      <c r="Y51">
        <v>252</v>
      </c>
      <c r="Z51">
        <v>274</v>
      </c>
      <c r="AA51">
        <v>246</v>
      </c>
      <c r="AB51">
        <v>254</v>
      </c>
      <c r="AC51">
        <v>236</v>
      </c>
      <c r="AD51">
        <v>248</v>
      </c>
      <c r="AE51">
        <v>0</v>
      </c>
      <c r="AF51">
        <v>0</v>
      </c>
      <c r="AG51">
        <v>0</v>
      </c>
      <c r="AH51">
        <v>75</v>
      </c>
      <c r="AI51">
        <v>80</v>
      </c>
      <c r="AJ51">
        <v>91</v>
      </c>
      <c r="AK51">
        <v>65</v>
      </c>
      <c r="AL51">
        <v>74</v>
      </c>
      <c r="AM51">
        <v>76</v>
      </c>
      <c r="AN51">
        <v>93</v>
      </c>
      <c r="AO51">
        <v>85</v>
      </c>
      <c r="AP51">
        <v>101</v>
      </c>
      <c r="AQ51">
        <v>88</v>
      </c>
      <c r="AR51">
        <v>78</v>
      </c>
      <c r="AS51">
        <v>113</v>
      </c>
      <c r="AT51">
        <v>88</v>
      </c>
      <c r="AU51">
        <v>97</v>
      </c>
      <c r="AV51">
        <v>129</v>
      </c>
      <c r="AW51">
        <v>108</v>
      </c>
      <c r="AX51">
        <v>120</v>
      </c>
      <c r="AY51">
        <v>113</v>
      </c>
      <c r="AZ51">
        <v>127</v>
      </c>
      <c r="BA51">
        <v>134</v>
      </c>
      <c r="BB51">
        <v>135</v>
      </c>
      <c r="BC51">
        <v>145</v>
      </c>
      <c r="BD51">
        <v>129</v>
      </c>
      <c r="BE51">
        <v>137</v>
      </c>
      <c r="BF51">
        <v>141</v>
      </c>
      <c r="BG51">
        <v>0</v>
      </c>
      <c r="BH51">
        <v>0</v>
      </c>
      <c r="BI51">
        <v>0</v>
      </c>
      <c r="BJ51">
        <v>165</v>
      </c>
      <c r="BK51">
        <v>213</v>
      </c>
      <c r="BL51">
        <v>182</v>
      </c>
      <c r="BM51">
        <v>196</v>
      </c>
      <c r="BN51">
        <v>186</v>
      </c>
      <c r="BO51">
        <v>171</v>
      </c>
      <c r="BP51">
        <v>196</v>
      </c>
      <c r="BQ51">
        <v>207</v>
      </c>
      <c r="BR51">
        <v>211</v>
      </c>
      <c r="BS51">
        <v>225</v>
      </c>
      <c r="BT51">
        <v>190</v>
      </c>
      <c r="BU51">
        <v>210</v>
      </c>
      <c r="BV51">
        <v>224</v>
      </c>
      <c r="BW51">
        <v>193</v>
      </c>
      <c r="BX51">
        <v>201</v>
      </c>
      <c r="BY51">
        <v>204</v>
      </c>
      <c r="BZ51">
        <v>210</v>
      </c>
      <c r="CA51">
        <v>232</v>
      </c>
      <c r="CB51">
        <v>212</v>
      </c>
      <c r="CC51">
        <v>202</v>
      </c>
      <c r="CD51">
        <v>251</v>
      </c>
      <c r="CE51">
        <v>234</v>
      </c>
      <c r="CF51">
        <v>227</v>
      </c>
      <c r="CG51">
        <v>243</v>
      </c>
      <c r="CH51">
        <v>262</v>
      </c>
      <c r="CI51">
        <v>0</v>
      </c>
      <c r="CJ51">
        <v>0</v>
      </c>
      <c r="CK51">
        <v>0</v>
      </c>
      <c r="CL51">
        <v>26</v>
      </c>
      <c r="CM51">
        <v>37</v>
      </c>
      <c r="CN51">
        <v>34</v>
      </c>
      <c r="CO51">
        <v>40</v>
      </c>
      <c r="CP51">
        <v>48</v>
      </c>
      <c r="CQ51">
        <v>33</v>
      </c>
      <c r="CR51">
        <v>32</v>
      </c>
      <c r="CS51">
        <v>37</v>
      </c>
      <c r="CT51">
        <v>45</v>
      </c>
      <c r="CU51">
        <v>46</v>
      </c>
      <c r="CV51">
        <v>44</v>
      </c>
      <c r="CW51">
        <v>42</v>
      </c>
      <c r="CX51">
        <v>43</v>
      </c>
      <c r="CY51">
        <v>53</v>
      </c>
      <c r="CZ51">
        <v>43</v>
      </c>
      <c r="DA51">
        <v>35</v>
      </c>
      <c r="DB51">
        <v>46</v>
      </c>
      <c r="DC51">
        <v>48</v>
      </c>
      <c r="DD51">
        <v>52</v>
      </c>
      <c r="DE51">
        <v>43</v>
      </c>
      <c r="DF51">
        <v>45</v>
      </c>
      <c r="DG51">
        <v>52</v>
      </c>
      <c r="DH51">
        <v>44</v>
      </c>
      <c r="DI51">
        <v>52</v>
      </c>
      <c r="DJ51">
        <v>44</v>
      </c>
      <c r="DK51">
        <v>0</v>
      </c>
      <c r="DL51">
        <v>0</v>
      </c>
      <c r="DM51">
        <v>0</v>
      </c>
      <c r="DN51">
        <v>1</v>
      </c>
      <c r="DO51">
        <v>3</v>
      </c>
      <c r="DP51">
        <v>1</v>
      </c>
      <c r="DQ51">
        <v>3</v>
      </c>
      <c r="DR51">
        <v>2</v>
      </c>
      <c r="DS51">
        <v>2</v>
      </c>
      <c r="DT51">
        <v>2</v>
      </c>
      <c r="DU51">
        <v>2</v>
      </c>
      <c r="DV51">
        <v>4</v>
      </c>
      <c r="DW51">
        <v>1</v>
      </c>
      <c r="DX51">
        <v>2</v>
      </c>
      <c r="DY51">
        <v>4</v>
      </c>
      <c r="DZ51">
        <v>2</v>
      </c>
      <c r="EA51">
        <v>5</v>
      </c>
      <c r="EB51">
        <v>1</v>
      </c>
      <c r="EC51">
        <v>2</v>
      </c>
      <c r="ED51">
        <v>5</v>
      </c>
      <c r="EE51">
        <v>6</v>
      </c>
      <c r="EF51">
        <v>6</v>
      </c>
      <c r="EG51">
        <v>7</v>
      </c>
      <c r="EH51">
        <v>6</v>
      </c>
      <c r="EI51">
        <v>5</v>
      </c>
      <c r="EJ51">
        <v>9</v>
      </c>
      <c r="EK51">
        <v>6</v>
      </c>
      <c r="EL51">
        <v>8</v>
      </c>
      <c r="EM51">
        <v>0</v>
      </c>
      <c r="EN51">
        <v>0</v>
      </c>
      <c r="EO51">
        <v>0</v>
      </c>
      <c r="EP51">
        <v>20</v>
      </c>
      <c r="EQ51">
        <v>5</v>
      </c>
      <c r="ER51">
        <v>5</v>
      </c>
      <c r="ES51">
        <v>10</v>
      </c>
      <c r="ET51">
        <v>15</v>
      </c>
      <c r="EU51">
        <v>10</v>
      </c>
      <c r="EV51">
        <v>10</v>
      </c>
      <c r="EW51">
        <v>5</v>
      </c>
      <c r="EX51">
        <v>20</v>
      </c>
      <c r="EY51">
        <v>5</v>
      </c>
      <c r="EZ51">
        <v>25</v>
      </c>
      <c r="FA51">
        <v>5</v>
      </c>
      <c r="FB51">
        <v>15</v>
      </c>
      <c r="FC51">
        <v>15</v>
      </c>
      <c r="FD51">
        <v>20</v>
      </c>
      <c r="FE51">
        <v>5</v>
      </c>
      <c r="FF51">
        <v>15</v>
      </c>
      <c r="FG51">
        <v>10</v>
      </c>
      <c r="FH51">
        <v>15</v>
      </c>
      <c r="FI51">
        <v>40</v>
      </c>
      <c r="FJ51">
        <v>15</v>
      </c>
      <c r="FK51">
        <v>25</v>
      </c>
      <c r="FL51">
        <v>35</v>
      </c>
      <c r="FM51">
        <v>35</v>
      </c>
      <c r="FN51">
        <v>20</v>
      </c>
      <c r="FO51">
        <v>0</v>
      </c>
      <c r="FP51">
        <v>0</v>
      </c>
      <c r="FQ51">
        <v>5872</v>
      </c>
      <c r="FR51">
        <v>6243</v>
      </c>
      <c r="FS51">
        <v>6572</v>
      </c>
      <c r="FT51">
        <v>6838</v>
      </c>
      <c r="FU51">
        <v>7034</v>
      </c>
      <c r="FV51">
        <v>7180</v>
      </c>
      <c r="FW51">
        <v>7345</v>
      </c>
      <c r="FX51">
        <v>7458</v>
      </c>
      <c r="FY51">
        <v>7563</v>
      </c>
      <c r="FZ51">
        <v>7640</v>
      </c>
      <c r="GA51">
        <v>7688</v>
      </c>
      <c r="GB51">
        <v>7781</v>
      </c>
      <c r="GC51">
        <v>7817</v>
      </c>
      <c r="GD51">
        <v>7878</v>
      </c>
      <c r="GE51">
        <v>7873</v>
      </c>
      <c r="GF51">
        <v>7917</v>
      </c>
      <c r="GG51">
        <v>7990</v>
      </c>
      <c r="GH51">
        <v>8023</v>
      </c>
      <c r="GI51">
        <v>8105</v>
      </c>
      <c r="GJ51">
        <v>8123</v>
      </c>
      <c r="GK51">
        <v>8135</v>
      </c>
      <c r="GL51">
        <v>8103</v>
      </c>
      <c r="GM51">
        <v>8125</v>
      </c>
      <c r="GN51">
        <v>8158</v>
      </c>
      <c r="GO51">
        <v>8132</v>
      </c>
      <c r="GP51">
        <v>8136</v>
      </c>
      <c r="GQ51">
        <v>0</v>
      </c>
      <c r="GR51">
        <v>0</v>
      </c>
      <c r="GS51">
        <v>768</v>
      </c>
      <c r="GT51">
        <v>934</v>
      </c>
      <c r="GU51">
        <v>1119</v>
      </c>
      <c r="GV51">
        <v>1285</v>
      </c>
      <c r="GW51">
        <v>1465</v>
      </c>
      <c r="GX51">
        <v>1617</v>
      </c>
      <c r="GY51">
        <v>1779</v>
      </c>
      <c r="GZ51">
        <v>1950</v>
      </c>
      <c r="HA51">
        <v>2116</v>
      </c>
      <c r="HB51">
        <v>2291</v>
      </c>
      <c r="HC51">
        <v>2432</v>
      </c>
      <c r="HD51">
        <v>2567</v>
      </c>
      <c r="HE51">
        <v>2704</v>
      </c>
      <c r="HF51">
        <v>2824</v>
      </c>
      <c r="HG51">
        <v>2921</v>
      </c>
      <c r="HH51">
        <v>3035</v>
      </c>
      <c r="HI51">
        <v>3107</v>
      </c>
      <c r="HJ51">
        <v>3167</v>
      </c>
      <c r="HK51">
        <v>3207</v>
      </c>
      <c r="HL51">
        <v>3292</v>
      </c>
      <c r="HM51">
        <v>3370</v>
      </c>
      <c r="HN51">
        <v>3440</v>
      </c>
      <c r="HO51">
        <v>3476</v>
      </c>
      <c r="HP51">
        <v>3511</v>
      </c>
      <c r="HQ51">
        <v>3570</v>
      </c>
      <c r="HR51">
        <v>3591</v>
      </c>
      <c r="HS51">
        <v>0</v>
      </c>
      <c r="HT51">
        <v>0</v>
      </c>
      <c r="HU51">
        <v>70</v>
      </c>
      <c r="HV51">
        <v>72</v>
      </c>
      <c r="HW51">
        <v>76</v>
      </c>
      <c r="HX51">
        <v>97</v>
      </c>
      <c r="HY51">
        <v>112</v>
      </c>
      <c r="HZ51">
        <v>136</v>
      </c>
      <c r="IA51">
        <v>149</v>
      </c>
      <c r="IB51">
        <v>178</v>
      </c>
      <c r="IC51">
        <v>210</v>
      </c>
      <c r="ID51">
        <v>237</v>
      </c>
      <c r="IE51">
        <v>263</v>
      </c>
      <c r="IF51">
        <v>286</v>
      </c>
      <c r="IG51">
        <v>295</v>
      </c>
      <c r="IH51">
        <v>319</v>
      </c>
      <c r="II51">
        <v>351</v>
      </c>
      <c r="IJ51">
        <v>381</v>
      </c>
      <c r="IK51">
        <v>417</v>
      </c>
      <c r="IL51">
        <v>442</v>
      </c>
      <c r="IM51">
        <v>452</v>
      </c>
      <c r="IN51">
        <v>476</v>
      </c>
      <c r="IO51">
        <v>515</v>
      </c>
      <c r="IP51">
        <v>511</v>
      </c>
      <c r="IQ51">
        <v>513</v>
      </c>
      <c r="IR51">
        <v>537</v>
      </c>
      <c r="IS51">
        <v>555</v>
      </c>
      <c r="IT51">
        <v>575</v>
      </c>
      <c r="IU51">
        <v>0</v>
      </c>
      <c r="IV51">
        <v>0</v>
      </c>
      <c r="IW51">
        <v>6</v>
      </c>
      <c r="IX51">
        <v>8</v>
      </c>
      <c r="IY51">
        <v>5</v>
      </c>
      <c r="IZ51">
        <v>5</v>
      </c>
      <c r="JA51">
        <v>4</v>
      </c>
      <c r="JB51">
        <v>3</v>
      </c>
      <c r="JC51">
        <v>5</v>
      </c>
      <c r="JD51">
        <v>2</v>
      </c>
      <c r="JE51">
        <v>5</v>
      </c>
      <c r="JF51">
        <v>6</v>
      </c>
      <c r="JG51">
        <v>13</v>
      </c>
      <c r="JH51">
        <v>7</v>
      </c>
      <c r="JI51">
        <v>16</v>
      </c>
      <c r="JJ51">
        <v>13</v>
      </c>
      <c r="JK51">
        <v>10</v>
      </c>
      <c r="JL51">
        <v>8</v>
      </c>
      <c r="JM51">
        <v>15</v>
      </c>
      <c r="JN51">
        <v>9</v>
      </c>
      <c r="JO51">
        <v>14</v>
      </c>
      <c r="JP51">
        <v>12</v>
      </c>
      <c r="JQ51">
        <v>11</v>
      </c>
      <c r="JR51">
        <v>28</v>
      </c>
      <c r="JS51">
        <v>31</v>
      </c>
      <c r="JT51">
        <v>28</v>
      </c>
      <c r="JU51">
        <v>22</v>
      </c>
      <c r="JV51">
        <v>22</v>
      </c>
      <c r="JW51">
        <v>0</v>
      </c>
      <c r="JX51">
        <v>0</v>
      </c>
      <c r="JY51">
        <v>0</v>
      </c>
      <c r="JZ51">
        <v>9</v>
      </c>
      <c r="KA51">
        <v>23</v>
      </c>
      <c r="KB51">
        <v>35</v>
      </c>
      <c r="KC51">
        <v>41</v>
      </c>
      <c r="KD51">
        <v>56</v>
      </c>
      <c r="KE51">
        <v>69</v>
      </c>
      <c r="KF51">
        <v>89</v>
      </c>
      <c r="KG51">
        <v>96</v>
      </c>
      <c r="KH51">
        <v>105</v>
      </c>
      <c r="KI51">
        <v>122</v>
      </c>
      <c r="KJ51">
        <v>150</v>
      </c>
      <c r="KK51">
        <v>177</v>
      </c>
      <c r="KL51">
        <v>212</v>
      </c>
      <c r="KM51">
        <v>238</v>
      </c>
      <c r="KN51">
        <v>263</v>
      </c>
      <c r="KO51">
        <v>290</v>
      </c>
      <c r="KP51">
        <v>333</v>
      </c>
      <c r="KQ51">
        <v>365</v>
      </c>
      <c r="KR51">
        <v>395</v>
      </c>
      <c r="KS51">
        <v>425</v>
      </c>
      <c r="KT51">
        <v>464</v>
      </c>
      <c r="KU51">
        <v>511</v>
      </c>
      <c r="KV51">
        <v>556</v>
      </c>
      <c r="KW51">
        <v>599</v>
      </c>
      <c r="KX51">
        <v>647</v>
      </c>
      <c r="KY51">
        <v>0</v>
      </c>
      <c r="KZ51">
        <v>0</v>
      </c>
      <c r="LA51">
        <v>0</v>
      </c>
      <c r="LB51">
        <v>247</v>
      </c>
      <c r="LC51">
        <v>445</v>
      </c>
      <c r="LD51">
        <v>662</v>
      </c>
      <c r="LE51">
        <v>875</v>
      </c>
      <c r="LF51">
        <v>1069</v>
      </c>
      <c r="LG51">
        <v>1257</v>
      </c>
      <c r="LH51">
        <v>1446</v>
      </c>
      <c r="LI51">
        <v>1625</v>
      </c>
      <c r="LJ51">
        <v>1799</v>
      </c>
      <c r="LK51">
        <v>1975</v>
      </c>
      <c r="LL51">
        <v>2133</v>
      </c>
      <c r="LM51">
        <v>2291</v>
      </c>
      <c r="LN51">
        <v>2444</v>
      </c>
      <c r="LO51">
        <v>2623</v>
      </c>
      <c r="LP51">
        <v>2773</v>
      </c>
      <c r="LQ51">
        <v>2924</v>
      </c>
      <c r="LR51">
        <v>3075</v>
      </c>
      <c r="LS51">
        <v>3245</v>
      </c>
      <c r="LT51">
        <v>3382</v>
      </c>
      <c r="LU51">
        <v>3523</v>
      </c>
      <c r="LV51">
        <v>3660</v>
      </c>
      <c r="LW51">
        <v>3809</v>
      </c>
      <c r="LX51">
        <v>3963</v>
      </c>
      <c r="LY51">
        <v>4093</v>
      </c>
      <c r="LZ51">
        <v>4225</v>
      </c>
      <c r="MA51">
        <v>0</v>
      </c>
      <c r="MB51">
        <v>0</v>
      </c>
      <c r="MC51">
        <v>1469</v>
      </c>
      <c r="MD51">
        <v>1513</v>
      </c>
      <c r="ME51">
        <v>1577</v>
      </c>
      <c r="MF51">
        <v>1649</v>
      </c>
      <c r="MG51">
        <v>1731</v>
      </c>
      <c r="MH51">
        <v>1800</v>
      </c>
      <c r="MI51">
        <v>1871</v>
      </c>
      <c r="MJ51">
        <v>1908</v>
      </c>
      <c r="MK51">
        <v>1946</v>
      </c>
      <c r="ML51">
        <v>1985</v>
      </c>
      <c r="MM51">
        <v>2040</v>
      </c>
      <c r="MN51">
        <v>2102</v>
      </c>
      <c r="MO51">
        <v>2160</v>
      </c>
      <c r="MP51">
        <v>2230</v>
      </c>
      <c r="MQ51">
        <v>2265</v>
      </c>
      <c r="MR51">
        <v>2330</v>
      </c>
      <c r="MS51">
        <v>2373</v>
      </c>
      <c r="MT51">
        <v>2421</v>
      </c>
      <c r="MU51">
        <v>2467</v>
      </c>
      <c r="MV51">
        <v>2547</v>
      </c>
      <c r="MW51">
        <v>2604</v>
      </c>
      <c r="MX51">
        <v>2648</v>
      </c>
      <c r="MY51">
        <v>2709</v>
      </c>
      <c r="MZ51">
        <v>2739</v>
      </c>
      <c r="NA51">
        <v>2796</v>
      </c>
      <c r="NB51">
        <v>2803</v>
      </c>
      <c r="NC51">
        <v>0</v>
      </c>
      <c r="ND51">
        <v>0</v>
      </c>
      <c r="NE51">
        <v>0</v>
      </c>
      <c r="NF51">
        <v>60</v>
      </c>
      <c r="NG51">
        <v>121</v>
      </c>
      <c r="NH51">
        <v>161</v>
      </c>
      <c r="NI51">
        <v>208</v>
      </c>
      <c r="NJ51">
        <v>267</v>
      </c>
      <c r="NK51">
        <v>320</v>
      </c>
      <c r="NL51">
        <v>386</v>
      </c>
      <c r="NM51">
        <v>442</v>
      </c>
      <c r="NN51">
        <v>497</v>
      </c>
      <c r="NO51">
        <v>548</v>
      </c>
      <c r="NP51">
        <v>597</v>
      </c>
      <c r="NQ51">
        <v>659</v>
      </c>
      <c r="NR51">
        <v>713</v>
      </c>
      <c r="NS51">
        <v>769</v>
      </c>
      <c r="NT51">
        <v>814</v>
      </c>
      <c r="NU51">
        <v>870</v>
      </c>
      <c r="NV51">
        <v>930</v>
      </c>
      <c r="NW51">
        <v>985</v>
      </c>
      <c r="NX51">
        <v>1037</v>
      </c>
      <c r="NY51">
        <v>1102</v>
      </c>
      <c r="NZ51">
        <v>1166</v>
      </c>
      <c r="OA51">
        <v>1225</v>
      </c>
      <c r="OB51">
        <v>1280</v>
      </c>
      <c r="OC51">
        <v>1349</v>
      </c>
      <c r="OD51">
        <v>1421</v>
      </c>
      <c r="OE51">
        <v>0</v>
      </c>
      <c r="OF51">
        <v>0</v>
      </c>
      <c r="OG51">
        <v>2193</v>
      </c>
      <c r="OH51">
        <v>2329</v>
      </c>
      <c r="OI51">
        <v>2460</v>
      </c>
      <c r="OJ51">
        <v>2587</v>
      </c>
      <c r="OK51">
        <v>2751</v>
      </c>
      <c r="OL51">
        <v>2853</v>
      </c>
      <c r="OM51">
        <v>2983</v>
      </c>
      <c r="ON51">
        <v>3132</v>
      </c>
      <c r="OO51">
        <v>3233</v>
      </c>
      <c r="OP51">
        <v>3388</v>
      </c>
      <c r="OQ51">
        <v>3484</v>
      </c>
      <c r="OR51">
        <v>3620</v>
      </c>
      <c r="OS51">
        <v>3727</v>
      </c>
      <c r="OT51">
        <v>3860</v>
      </c>
      <c r="OU51">
        <v>3942</v>
      </c>
      <c r="OV51">
        <v>4044</v>
      </c>
      <c r="OW51">
        <v>4168</v>
      </c>
      <c r="OX51">
        <v>4229</v>
      </c>
      <c r="OY51">
        <v>4278</v>
      </c>
      <c r="OZ51">
        <v>4360</v>
      </c>
      <c r="PA51">
        <v>4466</v>
      </c>
      <c r="PB51">
        <v>4511</v>
      </c>
      <c r="PC51">
        <v>4538</v>
      </c>
      <c r="PD51">
        <v>4593</v>
      </c>
      <c r="PE51">
        <v>4681</v>
      </c>
      <c r="PF51">
        <v>4698</v>
      </c>
      <c r="PG51">
        <v>0</v>
      </c>
      <c r="PH51">
        <v>0</v>
      </c>
      <c r="PI51">
        <v>0</v>
      </c>
      <c r="PJ51">
        <v>69</v>
      </c>
      <c r="PK51">
        <v>153</v>
      </c>
      <c r="PL51">
        <v>226</v>
      </c>
      <c r="PM51">
        <v>296</v>
      </c>
      <c r="PN51">
        <v>388</v>
      </c>
      <c r="PO51">
        <v>481</v>
      </c>
      <c r="PP51">
        <v>563</v>
      </c>
      <c r="PQ51">
        <v>674</v>
      </c>
      <c r="PR51">
        <v>751</v>
      </c>
      <c r="PS51">
        <v>850</v>
      </c>
      <c r="PT51">
        <v>956</v>
      </c>
      <c r="PU51">
        <v>1090</v>
      </c>
      <c r="PV51">
        <v>1196</v>
      </c>
      <c r="PW51">
        <v>1329</v>
      </c>
      <c r="PX51">
        <v>1452</v>
      </c>
      <c r="PY51">
        <v>1575</v>
      </c>
      <c r="PZ51">
        <v>1723</v>
      </c>
      <c r="QA51">
        <v>1855</v>
      </c>
      <c r="QB51">
        <v>1982</v>
      </c>
      <c r="QC51">
        <v>2100</v>
      </c>
      <c r="QD51">
        <v>2267</v>
      </c>
      <c r="QE51">
        <v>2423</v>
      </c>
      <c r="QF51">
        <v>2549</v>
      </c>
      <c r="QG51">
        <v>2691</v>
      </c>
      <c r="QH51">
        <v>2885</v>
      </c>
      <c r="QI51">
        <v>0</v>
      </c>
      <c r="QJ51">
        <v>0</v>
      </c>
      <c r="QK51">
        <v>7572</v>
      </c>
      <c r="QL51">
        <v>7624</v>
      </c>
      <c r="QM51">
        <v>7669</v>
      </c>
      <c r="QN51">
        <v>7697</v>
      </c>
      <c r="QO51">
        <v>7709</v>
      </c>
      <c r="QP51">
        <v>7707</v>
      </c>
      <c r="QQ51">
        <v>7724</v>
      </c>
      <c r="QR51">
        <v>7697</v>
      </c>
      <c r="QS51">
        <v>7776</v>
      </c>
      <c r="QT51">
        <v>7869</v>
      </c>
      <c r="QU51">
        <v>7936</v>
      </c>
      <c r="QV51">
        <v>7957</v>
      </c>
      <c r="QW51">
        <v>7913</v>
      </c>
      <c r="QX51">
        <v>7886</v>
      </c>
      <c r="QY51">
        <v>7894</v>
      </c>
      <c r="QZ51">
        <v>7929</v>
      </c>
      <c r="RA51">
        <v>7953</v>
      </c>
      <c r="RB51">
        <v>7986</v>
      </c>
      <c r="RC51">
        <v>8002</v>
      </c>
      <c r="RD51">
        <v>8115</v>
      </c>
      <c r="RE51">
        <v>8093</v>
      </c>
      <c r="RF51">
        <v>8080</v>
      </c>
      <c r="RG51">
        <v>8116</v>
      </c>
      <c r="RH51">
        <v>8122</v>
      </c>
      <c r="RI51">
        <v>8082</v>
      </c>
      <c r="RJ51">
        <v>7997</v>
      </c>
      <c r="RK51">
        <v>0</v>
      </c>
      <c r="RL51">
        <v>0</v>
      </c>
      <c r="RM51">
        <v>8458</v>
      </c>
      <c r="RN51">
        <v>8398</v>
      </c>
      <c r="RO51">
        <v>8331</v>
      </c>
      <c r="RP51">
        <v>8324</v>
      </c>
      <c r="RQ51">
        <v>8301</v>
      </c>
      <c r="RR51">
        <v>8265</v>
      </c>
      <c r="RS51">
        <v>8246</v>
      </c>
      <c r="RT51">
        <v>8284</v>
      </c>
      <c r="RU51">
        <v>8236</v>
      </c>
      <c r="RV51">
        <v>8236</v>
      </c>
      <c r="RW51">
        <v>8263</v>
      </c>
      <c r="RX51">
        <v>8244</v>
      </c>
      <c r="RY51">
        <v>8247</v>
      </c>
      <c r="RZ51">
        <v>8281</v>
      </c>
      <c r="SA51">
        <v>8238</v>
      </c>
      <c r="SB51">
        <v>8277</v>
      </c>
      <c r="SC51">
        <v>8301</v>
      </c>
      <c r="SD51">
        <v>8265</v>
      </c>
      <c r="SE51">
        <v>8241</v>
      </c>
      <c r="SF51">
        <v>8198</v>
      </c>
      <c r="SG51">
        <v>8211</v>
      </c>
      <c r="SH51">
        <v>8217</v>
      </c>
      <c r="SI51">
        <v>8179</v>
      </c>
      <c r="SJ51">
        <v>8171</v>
      </c>
      <c r="SK51">
        <v>8146</v>
      </c>
      <c r="SL51">
        <v>8158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760857.70510000002</v>
      </c>
      <c r="SU51">
        <v>755672.42390000005</v>
      </c>
      <c r="SV51">
        <v>744949.66359999997</v>
      </c>
      <c r="SW51">
        <v>733434.65229999996</v>
      </c>
      <c r="SX51">
        <v>719322.19110000005</v>
      </c>
      <c r="SY51">
        <v>702758.73089999997</v>
      </c>
      <c r="SZ51">
        <v>690543.53850000002</v>
      </c>
      <c r="TA51">
        <v>673532.47080000001</v>
      </c>
      <c r="TB51">
        <v>659017.84950000001</v>
      </c>
      <c r="TC51">
        <v>639417.07259999996</v>
      </c>
      <c r="TD51">
        <v>624262.71470000001</v>
      </c>
      <c r="TE51">
        <v>611668.76870000002</v>
      </c>
      <c r="TF51">
        <v>596305.88370000001</v>
      </c>
      <c r="TG51">
        <v>584854.85140000004</v>
      </c>
      <c r="TH51">
        <v>569081.28850000002</v>
      </c>
      <c r="TI51">
        <v>553322.31519999995</v>
      </c>
      <c r="TJ51">
        <v>535092.96640000003</v>
      </c>
      <c r="TK51">
        <v>520918.2206</v>
      </c>
      <c r="TL51">
        <v>507799.95150000002</v>
      </c>
      <c r="TM51">
        <v>491438.41239999997</v>
      </c>
      <c r="TN51">
        <v>477359.36219999997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380264.78850000002</v>
      </c>
      <c r="TW51">
        <v>406176.52179999999</v>
      </c>
      <c r="TX51">
        <v>432251.24699999997</v>
      </c>
      <c r="TY51">
        <v>455386.42700000003</v>
      </c>
      <c r="TZ51">
        <v>478687.71649999998</v>
      </c>
      <c r="UA51">
        <v>493348.19089999999</v>
      </c>
      <c r="UB51">
        <v>505566.87770000001</v>
      </c>
      <c r="UC51">
        <v>517037.69549999997</v>
      </c>
      <c r="UD51">
        <v>524255.49070000002</v>
      </c>
      <c r="UE51">
        <v>526468.78639999998</v>
      </c>
      <c r="UF51">
        <v>531083.17290000001</v>
      </c>
      <c r="UG51">
        <v>527846.77729999996</v>
      </c>
      <c r="UH51">
        <v>522369.07699999999</v>
      </c>
      <c r="UI51">
        <v>513559.93079999997</v>
      </c>
      <c r="UJ51">
        <v>511817.07860000001</v>
      </c>
      <c r="UK51">
        <v>508683.46769999998</v>
      </c>
      <c r="UL51">
        <v>504125.8186</v>
      </c>
      <c r="UM51">
        <v>494564.61540000001</v>
      </c>
      <c r="UN51">
        <v>484994.57160000002</v>
      </c>
      <c r="UO51">
        <v>478781.14569999999</v>
      </c>
      <c r="UP51">
        <v>467570.39360000001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255858.9474</v>
      </c>
      <c r="UY51">
        <v>272151.50750000001</v>
      </c>
      <c r="UZ51">
        <v>315651.06099999999</v>
      </c>
      <c r="VA51">
        <v>361550.7953</v>
      </c>
      <c r="VB51">
        <v>396151.35680000001</v>
      </c>
      <c r="VC51">
        <v>426806.79550000001</v>
      </c>
      <c r="VD51">
        <v>450613.69380000001</v>
      </c>
      <c r="VE51">
        <v>451256.16019999998</v>
      </c>
      <c r="VF51">
        <v>473755.85019999999</v>
      </c>
      <c r="VG51">
        <v>506097.03700000001</v>
      </c>
      <c r="VH51">
        <v>533352.61549999996</v>
      </c>
      <c r="VI51">
        <v>566745.76529999997</v>
      </c>
      <c r="VJ51">
        <v>583226.5331</v>
      </c>
      <c r="VK51">
        <v>579050.19759999996</v>
      </c>
      <c r="VL51">
        <v>592035.17070000002</v>
      </c>
      <c r="VM51">
        <v>621885.68350000004</v>
      </c>
      <c r="VN51">
        <v>599083.01309999998</v>
      </c>
      <c r="VO51">
        <v>583910.44720000005</v>
      </c>
      <c r="VP51">
        <v>593425.14080000005</v>
      </c>
      <c r="VQ51">
        <v>595452.89939999999</v>
      </c>
      <c r="VR51">
        <v>598942.3898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83283.567509999993</v>
      </c>
      <c r="WA51">
        <v>134763.05420000001</v>
      </c>
      <c r="WB51">
        <v>52335.166689999998</v>
      </c>
      <c r="WC51">
        <v>127027.1036</v>
      </c>
      <c r="WD51">
        <v>147992.7421</v>
      </c>
      <c r="WE51">
        <v>311311.59330000001</v>
      </c>
      <c r="WF51">
        <v>162746.91209999999</v>
      </c>
      <c r="WG51">
        <v>361158.1961</v>
      </c>
      <c r="WH51">
        <v>284894.20809999999</v>
      </c>
      <c r="WI51">
        <v>212766.3989</v>
      </c>
      <c r="WJ51">
        <v>165255.45540000001</v>
      </c>
      <c r="WK51">
        <v>300829.10580000002</v>
      </c>
      <c r="WL51">
        <v>175240.25580000001</v>
      </c>
      <c r="WM51">
        <v>264656.26549999998</v>
      </c>
      <c r="WN51">
        <v>220240.9976</v>
      </c>
      <c r="WO51">
        <v>196007.36040000001</v>
      </c>
      <c r="WP51">
        <v>484395.94790000003</v>
      </c>
      <c r="WQ51">
        <v>520675.2561</v>
      </c>
      <c r="WR51">
        <v>456589.63890000002</v>
      </c>
      <c r="WS51">
        <v>348300.00189999997</v>
      </c>
      <c r="WT51">
        <v>338155.34169999999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30100000</v>
      </c>
      <c r="ZG51">
        <v>30400000</v>
      </c>
      <c r="ZH51">
        <v>30100000</v>
      </c>
      <c r="ZI51">
        <v>29800000</v>
      </c>
      <c r="ZJ51">
        <v>29500000</v>
      </c>
      <c r="ZK51">
        <v>29500000</v>
      </c>
      <c r="ZL51">
        <v>29500000</v>
      </c>
      <c r="ZM51">
        <v>29400000</v>
      </c>
      <c r="ZN51">
        <v>29500000</v>
      </c>
      <c r="ZO51">
        <v>29100000</v>
      </c>
      <c r="ZP51">
        <v>29000000</v>
      </c>
      <c r="ZQ51">
        <v>28700000</v>
      </c>
      <c r="ZR51">
        <v>28400000</v>
      </c>
      <c r="ZS51">
        <v>28100000</v>
      </c>
      <c r="ZT51">
        <v>28200000</v>
      </c>
      <c r="ZU51">
        <v>28000000</v>
      </c>
      <c r="ZV51">
        <v>27600000</v>
      </c>
      <c r="ZW51">
        <v>27400000</v>
      </c>
      <c r="ZX51">
        <v>26900000</v>
      </c>
      <c r="ZY51">
        <v>26700000</v>
      </c>
      <c r="ZZ51">
        <v>26000000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28100000</v>
      </c>
      <c r="ABK51">
        <v>28600000</v>
      </c>
      <c r="ABL51">
        <v>29100000</v>
      </c>
      <c r="ABM51">
        <v>29200000</v>
      </c>
      <c r="ABN51">
        <v>29700000</v>
      </c>
      <c r="ABO51">
        <v>29600000</v>
      </c>
      <c r="ABP51">
        <v>29900000</v>
      </c>
      <c r="ABQ51">
        <v>29900000</v>
      </c>
      <c r="ABR51">
        <v>30000000</v>
      </c>
      <c r="ABS51">
        <v>29800000</v>
      </c>
      <c r="ABT51">
        <v>29700000</v>
      </c>
      <c r="ABU51">
        <v>29700000</v>
      </c>
      <c r="ABV51">
        <v>29200000</v>
      </c>
      <c r="ABW51">
        <v>28700000</v>
      </c>
      <c r="ABX51">
        <v>28400000</v>
      </c>
      <c r="ABY51">
        <v>28300000</v>
      </c>
      <c r="ABZ51">
        <v>27700000</v>
      </c>
      <c r="ACA51">
        <v>27100000</v>
      </c>
      <c r="ACB51">
        <v>26600000</v>
      </c>
      <c r="ACC51">
        <v>26300000</v>
      </c>
      <c r="ACD51">
        <v>25600000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2370000</v>
      </c>
      <c r="ADO51">
        <v>2310000</v>
      </c>
      <c r="ADP51">
        <v>2230000</v>
      </c>
      <c r="ADQ51">
        <v>2190000</v>
      </c>
      <c r="ADR51">
        <v>2150000</v>
      </c>
      <c r="ADS51">
        <v>2110000</v>
      </c>
      <c r="ADT51">
        <v>2050000</v>
      </c>
      <c r="ADU51">
        <v>1980000</v>
      </c>
      <c r="ADV51">
        <v>1920000</v>
      </c>
      <c r="ADW51">
        <v>1860000</v>
      </c>
      <c r="ADX51">
        <v>1820000</v>
      </c>
      <c r="ADY51">
        <v>1770000</v>
      </c>
      <c r="ADZ51">
        <v>1730000</v>
      </c>
      <c r="AEA51">
        <v>1680000</v>
      </c>
      <c r="AEB51">
        <v>1650000</v>
      </c>
      <c r="AEC51">
        <v>1600000</v>
      </c>
      <c r="AED51">
        <v>1550000</v>
      </c>
      <c r="AEE51">
        <v>1510000</v>
      </c>
      <c r="AEF51">
        <v>1470000</v>
      </c>
      <c r="AEG51">
        <v>1420000</v>
      </c>
      <c r="AEH51">
        <v>1360000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10100000</v>
      </c>
      <c r="AEQ51">
        <v>9790000</v>
      </c>
      <c r="AER51">
        <v>9540000</v>
      </c>
      <c r="AES51">
        <v>9210000</v>
      </c>
      <c r="AET51">
        <v>8940000</v>
      </c>
      <c r="AEU51">
        <v>8710000</v>
      </c>
      <c r="AEV51">
        <v>8440000</v>
      </c>
      <c r="AEW51">
        <v>8200000</v>
      </c>
      <c r="AEX51">
        <v>7990000</v>
      </c>
      <c r="AEY51">
        <v>7720000</v>
      </c>
      <c r="AEZ51">
        <v>7530000</v>
      </c>
      <c r="AFA51">
        <v>7330000</v>
      </c>
      <c r="AFB51">
        <v>7090000</v>
      </c>
      <c r="AFC51">
        <v>6860000</v>
      </c>
      <c r="AFD51">
        <v>6630000</v>
      </c>
      <c r="AFE51">
        <v>6440000</v>
      </c>
      <c r="AFF51">
        <v>6260000</v>
      </c>
      <c r="AFG51">
        <v>6050000</v>
      </c>
      <c r="AFH51">
        <v>5870000</v>
      </c>
      <c r="AFI51">
        <v>5680000</v>
      </c>
      <c r="AFJ51">
        <v>5520000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208.76940339999999</v>
      </c>
      <c r="AGU51">
        <v>222.9952199</v>
      </c>
      <c r="AGV51">
        <v>237.31052070000001</v>
      </c>
      <c r="AGW51">
        <v>250.01197999999999</v>
      </c>
      <c r="AGX51">
        <v>262.80463509999998</v>
      </c>
      <c r="AGY51">
        <v>270.85339110000001</v>
      </c>
      <c r="AGZ51">
        <v>277.5615798</v>
      </c>
      <c r="AHA51">
        <v>283.85918049999998</v>
      </c>
      <c r="AHB51">
        <v>287.82182660000001</v>
      </c>
      <c r="AHC51">
        <v>289.03694940000003</v>
      </c>
      <c r="AHD51">
        <v>291.57029660000001</v>
      </c>
      <c r="AHE51">
        <v>289.79348110000001</v>
      </c>
      <c r="AHF51">
        <v>286.78616549999998</v>
      </c>
      <c r="AHG51">
        <v>281.94985079999998</v>
      </c>
      <c r="AHH51">
        <v>280.99300640000001</v>
      </c>
      <c r="AHI51">
        <v>279.27262080000003</v>
      </c>
      <c r="AHJ51">
        <v>276.77042310000002</v>
      </c>
      <c r="AHK51">
        <v>271.52122109999999</v>
      </c>
      <c r="AHL51">
        <v>266.26716549999998</v>
      </c>
      <c r="AHM51">
        <v>262.85592869999999</v>
      </c>
      <c r="AHN51">
        <v>256.70110690000001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33.149806329999997</v>
      </c>
      <c r="AHW51">
        <v>35.260716330000001</v>
      </c>
      <c r="AHX51">
        <v>40.896641080000002</v>
      </c>
      <c r="AHY51">
        <v>46.843540019999999</v>
      </c>
      <c r="AHZ51">
        <v>51.326486289999998</v>
      </c>
      <c r="AIA51">
        <v>55.298291319999997</v>
      </c>
      <c r="AIB51">
        <v>58.382780160000003</v>
      </c>
      <c r="AIC51">
        <v>58.46601991</v>
      </c>
      <c r="AID51">
        <v>61.381143170000001</v>
      </c>
      <c r="AIE51">
        <v>65.571358470000007</v>
      </c>
      <c r="AIF51">
        <v>69.102668039999998</v>
      </c>
      <c r="AIG51">
        <v>73.429178640000003</v>
      </c>
      <c r="AIH51">
        <v>75.564473370000002</v>
      </c>
      <c r="AII51">
        <v>75.023375580000007</v>
      </c>
      <c r="AIJ51">
        <v>76.705745280000002</v>
      </c>
      <c r="AIK51">
        <v>80.573261849999994</v>
      </c>
      <c r="AIL51">
        <v>77.618883600000004</v>
      </c>
      <c r="AIM51">
        <v>75.653083210000005</v>
      </c>
      <c r="AIN51">
        <v>76.885833730000002</v>
      </c>
      <c r="AIO51">
        <v>77.14855584</v>
      </c>
      <c r="AIP51">
        <v>77.60066406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0.88266058999999997</v>
      </c>
      <c r="AIY51">
        <v>1.4282533820000001</v>
      </c>
      <c r="AIZ51">
        <v>0.55466150800000003</v>
      </c>
      <c r="AJA51">
        <v>1.3462657950000001</v>
      </c>
      <c r="AJB51">
        <v>1.5684650040000001</v>
      </c>
      <c r="AJC51">
        <v>3.2993600409999999</v>
      </c>
      <c r="AJD51">
        <v>1.7248334789999999</v>
      </c>
      <c r="AJE51">
        <v>3.82764711</v>
      </c>
      <c r="AJF51">
        <v>3.0193818220000002</v>
      </c>
      <c r="AJG51">
        <v>2.2549528169999999</v>
      </c>
      <c r="AJH51">
        <v>1.7514196639999999</v>
      </c>
      <c r="AJI51">
        <v>3.1882639510000002</v>
      </c>
      <c r="AJJ51">
        <v>1.8572411369999999</v>
      </c>
      <c r="AJK51">
        <v>2.8048949200000002</v>
      </c>
      <c r="AJL51">
        <v>2.3341705300000002</v>
      </c>
      <c r="AJM51">
        <v>2.0773362319999999</v>
      </c>
      <c r="AJN51">
        <v>5.1337523840000001</v>
      </c>
      <c r="AJO51">
        <v>5.5182497880000003</v>
      </c>
      <c r="AJP51">
        <v>4.8390539950000004</v>
      </c>
      <c r="AJQ51">
        <v>3.691372673</v>
      </c>
      <c r="AJR51">
        <v>3.5838569640000002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256.02625</v>
      </c>
      <c r="AKA51">
        <v>216.28797510000001</v>
      </c>
      <c r="AKB51">
        <v>326.33858270000002</v>
      </c>
      <c r="AKC51">
        <v>138.23507660000001</v>
      </c>
      <c r="AKD51">
        <v>126.5778014</v>
      </c>
      <c r="AKE51">
        <v>251.32537389999999</v>
      </c>
      <c r="AKF51">
        <v>357.59874669999999</v>
      </c>
      <c r="AKG51">
        <v>394.78674080000002</v>
      </c>
      <c r="AKH51">
        <v>454.58402849999999</v>
      </c>
      <c r="AKI51">
        <v>329.67494470000003</v>
      </c>
      <c r="AKJ51">
        <v>247.00883870000001</v>
      </c>
      <c r="AKK51">
        <v>305.27072279999999</v>
      </c>
      <c r="AKL51">
        <v>475.68675259999998</v>
      </c>
      <c r="AKM51">
        <v>303.68355509999998</v>
      </c>
      <c r="AKN51">
        <v>296.95448479999999</v>
      </c>
      <c r="AKO51">
        <v>250.82381549999999</v>
      </c>
      <c r="AKP51">
        <v>365.72660380000002</v>
      </c>
      <c r="AKQ51">
        <v>405.86216810000002</v>
      </c>
      <c r="AKR51">
        <v>344.50690059999999</v>
      </c>
      <c r="AKS51">
        <v>358.29737619999997</v>
      </c>
      <c r="AKT51">
        <v>404.81967420000001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112.6776859</v>
      </c>
      <c r="AME51">
        <v>113.7108686</v>
      </c>
      <c r="AMF51">
        <v>112.5820973</v>
      </c>
      <c r="AMG51">
        <v>111.4799014</v>
      </c>
      <c r="AMH51">
        <v>110.40202170000001</v>
      </c>
      <c r="AMI51">
        <v>110.1563299</v>
      </c>
      <c r="AMJ51">
        <v>110.1982702</v>
      </c>
      <c r="AMK51">
        <v>109.94072389999999</v>
      </c>
      <c r="AML51">
        <v>110.1976871</v>
      </c>
      <c r="AMM51">
        <v>108.6672303</v>
      </c>
      <c r="AMN51">
        <v>108.52982129999999</v>
      </c>
      <c r="AMO51">
        <v>107.3133322</v>
      </c>
      <c r="AMP51">
        <v>106.2951642</v>
      </c>
      <c r="AMQ51">
        <v>105.1600157</v>
      </c>
      <c r="AMR51">
        <v>105.4079126</v>
      </c>
      <c r="AMS51">
        <v>104.628024</v>
      </c>
      <c r="AMT51">
        <v>103.29702159999999</v>
      </c>
      <c r="AMU51">
        <v>102.5986388</v>
      </c>
      <c r="AMV51">
        <v>100.7134334</v>
      </c>
      <c r="AMW51">
        <v>99.814885219999994</v>
      </c>
      <c r="AMX51">
        <v>97.150271290000006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515.33822510000005</v>
      </c>
      <c r="ANG51">
        <v>300.32333670000003</v>
      </c>
      <c r="ANH51">
        <v>489.82329140000002</v>
      </c>
      <c r="ANI51">
        <v>297.03272470000002</v>
      </c>
      <c r="ANJ51">
        <v>352.53668299999998</v>
      </c>
      <c r="ANK51">
        <v>362.91981929999997</v>
      </c>
      <c r="ANL51">
        <v>262.49034039999998</v>
      </c>
      <c r="ANM51">
        <v>354.65940590000002</v>
      </c>
      <c r="ANN51">
        <v>240.04957300000001</v>
      </c>
      <c r="ANO51">
        <v>314.06630030000002</v>
      </c>
      <c r="ANP51">
        <v>174.9196354</v>
      </c>
      <c r="ANQ51">
        <v>270.14105610000001</v>
      </c>
      <c r="ANR51">
        <v>296.58527850000002</v>
      </c>
      <c r="ANS51">
        <v>212.32454079999999</v>
      </c>
      <c r="ANT51">
        <v>242.74704700000001</v>
      </c>
      <c r="ANU51">
        <v>296.98611240000002</v>
      </c>
      <c r="ANV51">
        <v>212.86337829999999</v>
      </c>
      <c r="ANW51">
        <v>234.90886069999999</v>
      </c>
      <c r="ANX51">
        <v>151.70503479999999</v>
      </c>
      <c r="ANY51">
        <v>218.18321879999999</v>
      </c>
      <c r="ANZ51">
        <v>275.7848429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88.444282540000003</v>
      </c>
      <c r="AOI51">
        <v>89.780913569999996</v>
      </c>
      <c r="AOJ51">
        <v>91.519849149999999</v>
      </c>
      <c r="AOK51">
        <v>91.719572560000003</v>
      </c>
      <c r="AOL51">
        <v>93.317370879999999</v>
      </c>
      <c r="AOM51">
        <v>93.166550169999994</v>
      </c>
      <c r="AON51">
        <v>93.983846159999999</v>
      </c>
      <c r="AOO51">
        <v>93.94351623</v>
      </c>
      <c r="AOP51">
        <v>94.462078779999999</v>
      </c>
      <c r="AOQ51">
        <v>93.659015690000004</v>
      </c>
      <c r="AOR51">
        <v>93.283942269999997</v>
      </c>
      <c r="AOS51">
        <v>93.343961899999996</v>
      </c>
      <c r="AOT51">
        <v>91.95153431</v>
      </c>
      <c r="AOU51">
        <v>90.307714369999999</v>
      </c>
      <c r="AOV51">
        <v>89.357978430000003</v>
      </c>
      <c r="AOW51">
        <v>88.864507799999998</v>
      </c>
      <c r="AOX51">
        <v>87.145551659999995</v>
      </c>
      <c r="AOY51">
        <v>85.113737810000003</v>
      </c>
      <c r="AOZ51">
        <v>83.636219240000003</v>
      </c>
      <c r="APA51">
        <v>82.75597569</v>
      </c>
      <c r="APB51">
        <v>80.637398820000001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969.2143135</v>
      </c>
      <c r="APK51">
        <v>953.74251690000006</v>
      </c>
      <c r="APL51">
        <v>806.76255849999995</v>
      </c>
      <c r="APM51">
        <v>1081.738658</v>
      </c>
      <c r="APN51">
        <v>708.72667439999998</v>
      </c>
      <c r="APO51">
        <v>895.00833050000006</v>
      </c>
      <c r="APP51">
        <v>971.915886</v>
      </c>
      <c r="APQ51">
        <v>1188.7672010000001</v>
      </c>
      <c r="APR51">
        <v>896.83316139999999</v>
      </c>
      <c r="APS51">
        <v>1034.209492</v>
      </c>
      <c r="APT51">
        <v>997.1367722</v>
      </c>
      <c r="APU51">
        <v>845.40024059999996</v>
      </c>
      <c r="APV51">
        <v>1020.642113</v>
      </c>
      <c r="APW51">
        <v>963.97648409999999</v>
      </c>
      <c r="APX51">
        <v>850.28460310000003</v>
      </c>
      <c r="APY51">
        <v>750.87706160000005</v>
      </c>
      <c r="APZ51">
        <v>1050.0355079999999</v>
      </c>
      <c r="AQA51">
        <v>906.12735280000004</v>
      </c>
      <c r="AQB51">
        <v>710.80079920000003</v>
      </c>
      <c r="AQC51">
        <v>788.76666790000002</v>
      </c>
      <c r="AQD51">
        <v>1001.452099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84.72541081</v>
      </c>
      <c r="ARO51">
        <v>82.068582280000001</v>
      </c>
      <c r="ARP51">
        <v>80.045416040000006</v>
      </c>
      <c r="ARQ51">
        <v>77.263697769999993</v>
      </c>
      <c r="ARR51">
        <v>75.013298800000001</v>
      </c>
      <c r="ARS51">
        <v>73.067198239999996</v>
      </c>
      <c r="ART51">
        <v>70.775909720000001</v>
      </c>
      <c r="ARU51">
        <v>68.739480720000003</v>
      </c>
      <c r="ARV51">
        <v>67.012498789999995</v>
      </c>
      <c r="ARW51">
        <v>64.722843729999994</v>
      </c>
      <c r="ARX51">
        <v>63.135196069999999</v>
      </c>
      <c r="ARY51">
        <v>61.474041720000002</v>
      </c>
      <c r="ARZ51">
        <v>59.424698489999997</v>
      </c>
      <c r="ASA51">
        <v>57.526349879999998</v>
      </c>
      <c r="ASB51">
        <v>55.559405939999998</v>
      </c>
      <c r="ASC51">
        <v>54.026708169999999</v>
      </c>
      <c r="ASD51">
        <v>52.49144364</v>
      </c>
      <c r="ASE51">
        <v>50.726887249999997</v>
      </c>
      <c r="ASF51">
        <v>49.201233539999997</v>
      </c>
      <c r="ASG51">
        <v>47.622036299999998</v>
      </c>
      <c r="ASH51">
        <v>46.303096179999997</v>
      </c>
    </row>
    <row r="52" spans="3:1178" x14ac:dyDescent="0.25">
      <c r="C52">
        <v>0</v>
      </c>
      <c r="D52">
        <v>0</v>
      </c>
      <c r="E52">
        <v>0</v>
      </c>
      <c r="F52">
        <v>221</v>
      </c>
      <c r="G52">
        <v>212</v>
      </c>
      <c r="H52">
        <v>224</v>
      </c>
      <c r="I52">
        <v>238</v>
      </c>
      <c r="J52">
        <v>226</v>
      </c>
      <c r="K52">
        <v>231</v>
      </c>
      <c r="L52">
        <v>217</v>
      </c>
      <c r="M52">
        <v>216</v>
      </c>
      <c r="N52">
        <v>200</v>
      </c>
      <c r="O52">
        <v>212</v>
      </c>
      <c r="P52">
        <v>233</v>
      </c>
      <c r="Q52">
        <v>257</v>
      </c>
      <c r="R52">
        <v>226</v>
      </c>
      <c r="S52">
        <v>244</v>
      </c>
      <c r="T52">
        <v>233</v>
      </c>
      <c r="U52">
        <v>230</v>
      </c>
      <c r="V52">
        <v>240</v>
      </c>
      <c r="W52">
        <v>228</v>
      </c>
      <c r="X52">
        <v>226</v>
      </c>
      <c r="Y52">
        <v>246</v>
      </c>
      <c r="Z52">
        <v>259</v>
      </c>
      <c r="AA52">
        <v>243</v>
      </c>
      <c r="AB52">
        <v>240</v>
      </c>
      <c r="AC52">
        <v>230</v>
      </c>
      <c r="AD52">
        <v>234</v>
      </c>
      <c r="AE52">
        <v>0</v>
      </c>
      <c r="AF52">
        <v>0</v>
      </c>
      <c r="AG52">
        <v>0</v>
      </c>
      <c r="AH52">
        <v>75</v>
      </c>
      <c r="AI52">
        <v>80</v>
      </c>
      <c r="AJ52">
        <v>91</v>
      </c>
      <c r="AK52">
        <v>65</v>
      </c>
      <c r="AL52">
        <v>74</v>
      </c>
      <c r="AM52">
        <v>76</v>
      </c>
      <c r="AN52">
        <v>92</v>
      </c>
      <c r="AO52">
        <v>85</v>
      </c>
      <c r="AP52">
        <v>100</v>
      </c>
      <c r="AQ52">
        <v>88</v>
      </c>
      <c r="AR52">
        <v>76</v>
      </c>
      <c r="AS52">
        <v>112</v>
      </c>
      <c r="AT52">
        <v>88</v>
      </c>
      <c r="AU52">
        <v>96</v>
      </c>
      <c r="AV52">
        <v>128</v>
      </c>
      <c r="AW52">
        <v>107</v>
      </c>
      <c r="AX52">
        <v>119</v>
      </c>
      <c r="AY52">
        <v>109</v>
      </c>
      <c r="AZ52">
        <v>125</v>
      </c>
      <c r="BA52">
        <v>132</v>
      </c>
      <c r="BB52">
        <v>133</v>
      </c>
      <c r="BC52">
        <v>144</v>
      </c>
      <c r="BD52">
        <v>127</v>
      </c>
      <c r="BE52">
        <v>135</v>
      </c>
      <c r="BF52">
        <v>140</v>
      </c>
      <c r="BG52">
        <v>0</v>
      </c>
      <c r="BH52">
        <v>0</v>
      </c>
      <c r="BI52">
        <v>0</v>
      </c>
      <c r="BJ52">
        <v>165</v>
      </c>
      <c r="BK52">
        <v>212</v>
      </c>
      <c r="BL52">
        <v>180</v>
      </c>
      <c r="BM52">
        <v>193</v>
      </c>
      <c r="BN52">
        <v>184</v>
      </c>
      <c r="BO52">
        <v>167</v>
      </c>
      <c r="BP52">
        <v>191</v>
      </c>
      <c r="BQ52">
        <v>200</v>
      </c>
      <c r="BR52">
        <v>202</v>
      </c>
      <c r="BS52">
        <v>216</v>
      </c>
      <c r="BT52">
        <v>179</v>
      </c>
      <c r="BU52">
        <v>200</v>
      </c>
      <c r="BV52">
        <v>219</v>
      </c>
      <c r="BW52">
        <v>187</v>
      </c>
      <c r="BX52">
        <v>185</v>
      </c>
      <c r="BY52">
        <v>199</v>
      </c>
      <c r="BZ52">
        <v>202</v>
      </c>
      <c r="CA52">
        <v>225</v>
      </c>
      <c r="CB52">
        <v>210</v>
      </c>
      <c r="CC52">
        <v>193</v>
      </c>
      <c r="CD52">
        <v>241</v>
      </c>
      <c r="CE52">
        <v>224</v>
      </c>
      <c r="CF52">
        <v>221</v>
      </c>
      <c r="CG52">
        <v>225</v>
      </c>
      <c r="CH52">
        <v>253</v>
      </c>
      <c r="CI52">
        <v>0</v>
      </c>
      <c r="CJ52">
        <v>0</v>
      </c>
      <c r="CK52">
        <v>0</v>
      </c>
      <c r="CL52">
        <v>26</v>
      </c>
      <c r="CM52">
        <v>37</v>
      </c>
      <c r="CN52">
        <v>34</v>
      </c>
      <c r="CO52">
        <v>40</v>
      </c>
      <c r="CP52">
        <v>47</v>
      </c>
      <c r="CQ52">
        <v>33</v>
      </c>
      <c r="CR52">
        <v>32</v>
      </c>
      <c r="CS52">
        <v>37</v>
      </c>
      <c r="CT52">
        <v>45</v>
      </c>
      <c r="CU52">
        <v>46</v>
      </c>
      <c r="CV52">
        <v>44</v>
      </c>
      <c r="CW52">
        <v>41</v>
      </c>
      <c r="CX52">
        <v>43</v>
      </c>
      <c r="CY52">
        <v>53</v>
      </c>
      <c r="CZ52">
        <v>41</v>
      </c>
      <c r="DA52">
        <v>32</v>
      </c>
      <c r="DB52">
        <v>45</v>
      </c>
      <c r="DC52">
        <v>49</v>
      </c>
      <c r="DD52">
        <v>49</v>
      </c>
      <c r="DE52">
        <v>42</v>
      </c>
      <c r="DF52">
        <v>44</v>
      </c>
      <c r="DG52">
        <v>51</v>
      </c>
      <c r="DH52">
        <v>44</v>
      </c>
      <c r="DI52">
        <v>50</v>
      </c>
      <c r="DJ52">
        <v>44</v>
      </c>
      <c r="DK52">
        <v>0</v>
      </c>
      <c r="DL52">
        <v>0</v>
      </c>
      <c r="DM52">
        <v>0</v>
      </c>
      <c r="DN52">
        <v>1</v>
      </c>
      <c r="DO52">
        <v>3</v>
      </c>
      <c r="DP52">
        <v>1</v>
      </c>
      <c r="DQ52">
        <v>3</v>
      </c>
      <c r="DR52">
        <v>2</v>
      </c>
      <c r="DS52">
        <v>2</v>
      </c>
      <c r="DT52">
        <v>2</v>
      </c>
      <c r="DU52">
        <v>2</v>
      </c>
      <c r="DV52">
        <v>4</v>
      </c>
      <c r="DW52">
        <v>1</v>
      </c>
      <c r="DX52">
        <v>1</v>
      </c>
      <c r="DY52">
        <v>1</v>
      </c>
      <c r="DZ52">
        <v>1</v>
      </c>
      <c r="EA52">
        <v>3</v>
      </c>
      <c r="EB52">
        <v>1</v>
      </c>
      <c r="EC52">
        <v>2</v>
      </c>
      <c r="ED52">
        <v>5</v>
      </c>
      <c r="EE52">
        <v>3</v>
      </c>
      <c r="EF52">
        <v>3</v>
      </c>
      <c r="EG52">
        <v>5</v>
      </c>
      <c r="EH52">
        <v>5</v>
      </c>
      <c r="EI52">
        <v>3</v>
      </c>
      <c r="EJ52">
        <v>7</v>
      </c>
      <c r="EK52">
        <v>6</v>
      </c>
      <c r="EL52">
        <v>6</v>
      </c>
      <c r="EM52">
        <v>0</v>
      </c>
      <c r="EN52">
        <v>0</v>
      </c>
      <c r="EO52">
        <v>0</v>
      </c>
      <c r="EP52">
        <v>20</v>
      </c>
      <c r="EQ52">
        <v>5</v>
      </c>
      <c r="ER52">
        <v>5</v>
      </c>
      <c r="ES52">
        <v>10</v>
      </c>
      <c r="ET52">
        <v>15</v>
      </c>
      <c r="EU52">
        <v>10</v>
      </c>
      <c r="EV52">
        <v>10</v>
      </c>
      <c r="EW52">
        <v>5</v>
      </c>
      <c r="EX52">
        <v>20</v>
      </c>
      <c r="EY52">
        <v>5</v>
      </c>
      <c r="EZ52">
        <v>25</v>
      </c>
      <c r="FA52">
        <v>0</v>
      </c>
      <c r="FB52">
        <v>5</v>
      </c>
      <c r="FC52">
        <v>10</v>
      </c>
      <c r="FD52">
        <v>5</v>
      </c>
      <c r="FE52">
        <v>5</v>
      </c>
      <c r="FF52">
        <v>15</v>
      </c>
      <c r="FG52">
        <v>10</v>
      </c>
      <c r="FH52">
        <v>10</v>
      </c>
      <c r="FI52">
        <v>25</v>
      </c>
      <c r="FJ52">
        <v>10</v>
      </c>
      <c r="FK52">
        <v>20</v>
      </c>
      <c r="FL52">
        <v>25</v>
      </c>
      <c r="FM52">
        <v>20</v>
      </c>
      <c r="FN52">
        <v>15</v>
      </c>
      <c r="FO52">
        <v>0</v>
      </c>
      <c r="FP52">
        <v>0</v>
      </c>
      <c r="FQ52">
        <v>4652</v>
      </c>
      <c r="FR52">
        <v>5078</v>
      </c>
      <c r="FS52">
        <v>5467</v>
      </c>
      <c r="FT52">
        <v>5790</v>
      </c>
      <c r="FU52">
        <v>6112</v>
      </c>
      <c r="FV52">
        <v>6385</v>
      </c>
      <c r="FW52">
        <v>6573</v>
      </c>
      <c r="FX52">
        <v>6797</v>
      </c>
      <c r="FY52">
        <v>6990</v>
      </c>
      <c r="FZ52">
        <v>7225</v>
      </c>
      <c r="GA52">
        <v>7382</v>
      </c>
      <c r="GB52">
        <v>7462</v>
      </c>
      <c r="GC52">
        <v>7555</v>
      </c>
      <c r="GD52">
        <v>7665</v>
      </c>
      <c r="GE52">
        <v>7754</v>
      </c>
      <c r="GF52">
        <v>7883</v>
      </c>
      <c r="GG52">
        <v>8005</v>
      </c>
      <c r="GH52">
        <v>8059</v>
      </c>
      <c r="GI52">
        <v>8144</v>
      </c>
      <c r="GJ52">
        <v>8186</v>
      </c>
      <c r="GK52">
        <v>8217</v>
      </c>
      <c r="GL52">
        <v>8222</v>
      </c>
      <c r="GM52">
        <v>8339</v>
      </c>
      <c r="GN52">
        <v>8371</v>
      </c>
      <c r="GO52">
        <v>8379</v>
      </c>
      <c r="GP52">
        <v>8440</v>
      </c>
      <c r="GQ52">
        <v>0</v>
      </c>
      <c r="GR52">
        <v>0</v>
      </c>
      <c r="GS52">
        <v>694</v>
      </c>
      <c r="GT52">
        <v>792</v>
      </c>
      <c r="GU52">
        <v>866</v>
      </c>
      <c r="GV52">
        <v>989</v>
      </c>
      <c r="GW52">
        <v>1119</v>
      </c>
      <c r="GX52">
        <v>1237</v>
      </c>
      <c r="GY52">
        <v>1380</v>
      </c>
      <c r="GZ52">
        <v>1501</v>
      </c>
      <c r="HA52">
        <v>1629</v>
      </c>
      <c r="HB52">
        <v>1756</v>
      </c>
      <c r="HC52">
        <v>1875</v>
      </c>
      <c r="HD52">
        <v>2003</v>
      </c>
      <c r="HE52">
        <v>2153</v>
      </c>
      <c r="HF52">
        <v>2277</v>
      </c>
      <c r="HG52">
        <v>2411</v>
      </c>
      <c r="HH52">
        <v>2533</v>
      </c>
      <c r="HI52">
        <v>2608</v>
      </c>
      <c r="HJ52">
        <v>2714</v>
      </c>
      <c r="HK52">
        <v>2757</v>
      </c>
      <c r="HL52">
        <v>2830</v>
      </c>
      <c r="HM52">
        <v>2900</v>
      </c>
      <c r="HN52">
        <v>2985</v>
      </c>
      <c r="HO52">
        <v>3060</v>
      </c>
      <c r="HP52">
        <v>3128</v>
      </c>
      <c r="HQ52">
        <v>3192</v>
      </c>
      <c r="HR52">
        <v>3252</v>
      </c>
      <c r="HS52">
        <v>0</v>
      </c>
      <c r="HT52">
        <v>0</v>
      </c>
      <c r="HU52">
        <v>70</v>
      </c>
      <c r="HV52">
        <v>75</v>
      </c>
      <c r="HW52">
        <v>85</v>
      </c>
      <c r="HX52">
        <v>102</v>
      </c>
      <c r="HY52">
        <v>110</v>
      </c>
      <c r="HZ52">
        <v>122</v>
      </c>
      <c r="IA52">
        <v>127</v>
      </c>
      <c r="IB52">
        <v>145</v>
      </c>
      <c r="IC52">
        <v>161</v>
      </c>
      <c r="ID52">
        <v>178</v>
      </c>
      <c r="IE52">
        <v>188</v>
      </c>
      <c r="IF52">
        <v>200</v>
      </c>
      <c r="IG52">
        <v>200</v>
      </c>
      <c r="IH52">
        <v>222</v>
      </c>
      <c r="II52">
        <v>233</v>
      </c>
      <c r="IJ52">
        <v>240</v>
      </c>
      <c r="IK52">
        <v>250</v>
      </c>
      <c r="IL52">
        <v>260</v>
      </c>
      <c r="IM52">
        <v>282</v>
      </c>
      <c r="IN52">
        <v>287</v>
      </c>
      <c r="IO52">
        <v>305</v>
      </c>
      <c r="IP52">
        <v>317</v>
      </c>
      <c r="IQ52">
        <v>331</v>
      </c>
      <c r="IR52">
        <v>336</v>
      </c>
      <c r="IS52">
        <v>350</v>
      </c>
      <c r="IT52">
        <v>359</v>
      </c>
      <c r="IU52">
        <v>0</v>
      </c>
      <c r="IV52">
        <v>0</v>
      </c>
      <c r="IW52">
        <v>2</v>
      </c>
      <c r="IX52">
        <v>4</v>
      </c>
      <c r="IY52">
        <v>3</v>
      </c>
      <c r="IZ52">
        <v>1</v>
      </c>
      <c r="JA52">
        <v>1</v>
      </c>
      <c r="JB52">
        <v>3</v>
      </c>
      <c r="JC52">
        <v>2</v>
      </c>
      <c r="JD52">
        <v>2</v>
      </c>
      <c r="JE52">
        <v>3</v>
      </c>
      <c r="JF52">
        <v>6</v>
      </c>
      <c r="JG52">
        <v>12</v>
      </c>
      <c r="JH52">
        <v>8</v>
      </c>
      <c r="JI52">
        <v>6</v>
      </c>
      <c r="JJ52">
        <v>6</v>
      </c>
      <c r="JK52">
        <v>6</v>
      </c>
      <c r="JL52">
        <v>14</v>
      </c>
      <c r="JM52">
        <v>15</v>
      </c>
      <c r="JN52">
        <v>9</v>
      </c>
      <c r="JO52">
        <v>8</v>
      </c>
      <c r="JP52">
        <v>12</v>
      </c>
      <c r="JQ52">
        <v>9</v>
      </c>
      <c r="JR52">
        <v>11</v>
      </c>
      <c r="JS52">
        <v>14</v>
      </c>
      <c r="JT52">
        <v>18</v>
      </c>
      <c r="JU52">
        <v>19</v>
      </c>
      <c r="JV52">
        <v>23</v>
      </c>
      <c r="JW52">
        <v>0</v>
      </c>
      <c r="JX52">
        <v>0</v>
      </c>
      <c r="JY52">
        <v>0</v>
      </c>
      <c r="JZ52">
        <v>5</v>
      </c>
      <c r="KA52">
        <v>14</v>
      </c>
      <c r="KB52">
        <v>21</v>
      </c>
      <c r="KC52">
        <v>26</v>
      </c>
      <c r="KD52">
        <v>36</v>
      </c>
      <c r="KE52">
        <v>46</v>
      </c>
      <c r="KF52">
        <v>59</v>
      </c>
      <c r="KG52">
        <v>72</v>
      </c>
      <c r="KH52">
        <v>82</v>
      </c>
      <c r="KI52">
        <v>100</v>
      </c>
      <c r="KJ52">
        <v>121</v>
      </c>
      <c r="KK52">
        <v>146</v>
      </c>
      <c r="KL52">
        <v>160</v>
      </c>
      <c r="KM52">
        <v>181</v>
      </c>
      <c r="KN52">
        <v>198</v>
      </c>
      <c r="KO52">
        <v>218</v>
      </c>
      <c r="KP52">
        <v>254</v>
      </c>
      <c r="KQ52">
        <v>285</v>
      </c>
      <c r="KR52">
        <v>308</v>
      </c>
      <c r="KS52">
        <v>345</v>
      </c>
      <c r="KT52">
        <v>381</v>
      </c>
      <c r="KU52">
        <v>406</v>
      </c>
      <c r="KV52">
        <v>440</v>
      </c>
      <c r="KW52">
        <v>469</v>
      </c>
      <c r="KX52">
        <v>503</v>
      </c>
      <c r="KY52">
        <v>0</v>
      </c>
      <c r="KZ52">
        <v>0</v>
      </c>
      <c r="LA52">
        <v>0</v>
      </c>
      <c r="LB52">
        <v>257</v>
      </c>
      <c r="LC52">
        <v>503</v>
      </c>
      <c r="LD52">
        <v>724</v>
      </c>
      <c r="LE52">
        <v>967</v>
      </c>
      <c r="LF52">
        <v>1190</v>
      </c>
      <c r="LG52">
        <v>1381</v>
      </c>
      <c r="LH52">
        <v>1627</v>
      </c>
      <c r="LI52">
        <v>1820</v>
      </c>
      <c r="LJ52">
        <v>2043</v>
      </c>
      <c r="LK52">
        <v>2263</v>
      </c>
      <c r="LL52">
        <v>2454</v>
      </c>
      <c r="LM52">
        <v>2660</v>
      </c>
      <c r="LN52">
        <v>2872</v>
      </c>
      <c r="LO52">
        <v>3089</v>
      </c>
      <c r="LP52">
        <v>3318</v>
      </c>
      <c r="LQ52">
        <v>3524</v>
      </c>
      <c r="LR52">
        <v>3745</v>
      </c>
      <c r="LS52">
        <v>3970</v>
      </c>
      <c r="LT52">
        <v>4190</v>
      </c>
      <c r="LU52">
        <v>4399</v>
      </c>
      <c r="LV52">
        <v>4641</v>
      </c>
      <c r="LW52">
        <v>4841</v>
      </c>
      <c r="LX52">
        <v>5063</v>
      </c>
      <c r="LY52">
        <v>5281</v>
      </c>
      <c r="LZ52">
        <v>5529</v>
      </c>
      <c r="MA52">
        <v>0</v>
      </c>
      <c r="MB52">
        <v>0</v>
      </c>
      <c r="MC52">
        <v>1456</v>
      </c>
      <c r="MD52">
        <v>1477</v>
      </c>
      <c r="ME52">
        <v>1486</v>
      </c>
      <c r="MF52">
        <v>1525</v>
      </c>
      <c r="MG52">
        <v>1553</v>
      </c>
      <c r="MH52">
        <v>1556</v>
      </c>
      <c r="MI52">
        <v>1610</v>
      </c>
      <c r="MJ52">
        <v>1622</v>
      </c>
      <c r="MK52">
        <v>1636</v>
      </c>
      <c r="ML52">
        <v>1658</v>
      </c>
      <c r="MM52">
        <v>1689</v>
      </c>
      <c r="MN52">
        <v>1691</v>
      </c>
      <c r="MO52">
        <v>1697</v>
      </c>
      <c r="MP52">
        <v>1734</v>
      </c>
      <c r="MQ52">
        <v>1760</v>
      </c>
      <c r="MR52">
        <v>1765</v>
      </c>
      <c r="MS52">
        <v>1799</v>
      </c>
      <c r="MT52">
        <v>1805</v>
      </c>
      <c r="MU52">
        <v>1816</v>
      </c>
      <c r="MV52">
        <v>1835</v>
      </c>
      <c r="MW52">
        <v>1835</v>
      </c>
      <c r="MX52">
        <v>1850</v>
      </c>
      <c r="MY52">
        <v>1848</v>
      </c>
      <c r="MZ52">
        <v>1861</v>
      </c>
      <c r="NA52">
        <v>1891</v>
      </c>
      <c r="NB52">
        <v>1853</v>
      </c>
      <c r="NC52">
        <v>0</v>
      </c>
      <c r="ND52">
        <v>0</v>
      </c>
      <c r="NE52">
        <v>0</v>
      </c>
      <c r="NF52">
        <v>36</v>
      </c>
      <c r="NG52">
        <v>78</v>
      </c>
      <c r="NH52">
        <v>111</v>
      </c>
      <c r="NI52">
        <v>152</v>
      </c>
      <c r="NJ52">
        <v>192</v>
      </c>
      <c r="NK52">
        <v>225</v>
      </c>
      <c r="NL52">
        <v>261</v>
      </c>
      <c r="NM52">
        <v>304</v>
      </c>
      <c r="NN52">
        <v>345</v>
      </c>
      <c r="NO52">
        <v>372</v>
      </c>
      <c r="NP52">
        <v>413</v>
      </c>
      <c r="NQ52">
        <v>444</v>
      </c>
      <c r="NR52">
        <v>482</v>
      </c>
      <c r="NS52">
        <v>522</v>
      </c>
      <c r="NT52">
        <v>564</v>
      </c>
      <c r="NU52">
        <v>600</v>
      </c>
      <c r="NV52">
        <v>638</v>
      </c>
      <c r="NW52">
        <v>679</v>
      </c>
      <c r="NX52">
        <v>721</v>
      </c>
      <c r="NY52">
        <v>761</v>
      </c>
      <c r="NZ52">
        <v>806</v>
      </c>
      <c r="OA52">
        <v>852</v>
      </c>
      <c r="OB52">
        <v>900</v>
      </c>
      <c r="OC52">
        <v>944</v>
      </c>
      <c r="OD52">
        <v>1003</v>
      </c>
      <c r="OE52">
        <v>0</v>
      </c>
      <c r="OF52">
        <v>0</v>
      </c>
      <c r="OG52">
        <v>2141</v>
      </c>
      <c r="OH52">
        <v>2217</v>
      </c>
      <c r="OI52">
        <v>2272</v>
      </c>
      <c r="OJ52">
        <v>2352</v>
      </c>
      <c r="OK52">
        <v>2434</v>
      </c>
      <c r="OL52">
        <v>2522</v>
      </c>
      <c r="OM52">
        <v>2622</v>
      </c>
      <c r="ON52">
        <v>2713</v>
      </c>
      <c r="OO52">
        <v>2785</v>
      </c>
      <c r="OP52">
        <v>2867</v>
      </c>
      <c r="OQ52">
        <v>2962</v>
      </c>
      <c r="OR52">
        <v>3042</v>
      </c>
      <c r="OS52">
        <v>3121</v>
      </c>
      <c r="OT52">
        <v>3221</v>
      </c>
      <c r="OU52">
        <v>3292</v>
      </c>
      <c r="OV52">
        <v>3371</v>
      </c>
      <c r="OW52">
        <v>3453</v>
      </c>
      <c r="OX52">
        <v>3523</v>
      </c>
      <c r="OY52">
        <v>3565</v>
      </c>
      <c r="OZ52">
        <v>3630</v>
      </c>
      <c r="PA52">
        <v>3665</v>
      </c>
      <c r="PB52">
        <v>3735</v>
      </c>
      <c r="PC52">
        <v>3827</v>
      </c>
      <c r="PD52">
        <v>3902</v>
      </c>
      <c r="PE52">
        <v>3980</v>
      </c>
      <c r="PF52">
        <v>4020</v>
      </c>
      <c r="PG52">
        <v>0</v>
      </c>
      <c r="PH52">
        <v>0</v>
      </c>
      <c r="PI52">
        <v>0</v>
      </c>
      <c r="PJ52">
        <v>45</v>
      </c>
      <c r="PK52">
        <v>86</v>
      </c>
      <c r="PL52">
        <v>122</v>
      </c>
      <c r="PM52">
        <v>166</v>
      </c>
      <c r="PN52">
        <v>206</v>
      </c>
      <c r="PO52">
        <v>257</v>
      </c>
      <c r="PP52">
        <v>308</v>
      </c>
      <c r="PQ52">
        <v>357</v>
      </c>
      <c r="PR52">
        <v>408</v>
      </c>
      <c r="PS52">
        <v>462</v>
      </c>
      <c r="PT52">
        <v>518</v>
      </c>
      <c r="PU52">
        <v>581</v>
      </c>
      <c r="PV52">
        <v>646</v>
      </c>
      <c r="PW52">
        <v>705</v>
      </c>
      <c r="PX52">
        <v>757</v>
      </c>
      <c r="PY52">
        <v>824</v>
      </c>
      <c r="PZ52">
        <v>891</v>
      </c>
      <c r="QA52">
        <v>965</v>
      </c>
      <c r="QB52">
        <v>1030</v>
      </c>
      <c r="QC52">
        <v>1111</v>
      </c>
      <c r="QD52">
        <v>1171</v>
      </c>
      <c r="QE52">
        <v>1239</v>
      </c>
      <c r="QF52">
        <v>1313</v>
      </c>
      <c r="QG52">
        <v>1385</v>
      </c>
      <c r="QH52">
        <v>1458</v>
      </c>
      <c r="QI52">
        <v>0</v>
      </c>
      <c r="QJ52">
        <v>0</v>
      </c>
      <c r="QK52">
        <v>7453</v>
      </c>
      <c r="QL52">
        <v>8039</v>
      </c>
      <c r="QM52">
        <v>8388</v>
      </c>
      <c r="QN52">
        <v>8643</v>
      </c>
      <c r="QO52">
        <v>8860</v>
      </c>
      <c r="QP52">
        <v>8959</v>
      </c>
      <c r="QQ52">
        <v>9076</v>
      </c>
      <c r="QR52">
        <v>9108</v>
      </c>
      <c r="QS52">
        <v>9154</v>
      </c>
      <c r="QT52">
        <v>9186</v>
      </c>
      <c r="QU52">
        <v>9253</v>
      </c>
      <c r="QV52">
        <v>9316</v>
      </c>
      <c r="QW52">
        <v>9352</v>
      </c>
      <c r="QX52">
        <v>9400</v>
      </c>
      <c r="QY52">
        <v>9372</v>
      </c>
      <c r="QZ52">
        <v>9394</v>
      </c>
      <c r="RA52">
        <v>9441</v>
      </c>
      <c r="RB52">
        <v>9370</v>
      </c>
      <c r="RC52">
        <v>9327</v>
      </c>
      <c r="RD52">
        <v>9319</v>
      </c>
      <c r="RE52">
        <v>9318</v>
      </c>
      <c r="RF52">
        <v>9268</v>
      </c>
      <c r="RG52">
        <v>9256</v>
      </c>
      <c r="RH52">
        <v>9256</v>
      </c>
      <c r="RI52">
        <v>9258</v>
      </c>
      <c r="RJ52">
        <v>9173</v>
      </c>
      <c r="RK52">
        <v>0</v>
      </c>
      <c r="RL52">
        <v>0</v>
      </c>
      <c r="RM52">
        <v>8414</v>
      </c>
      <c r="RN52">
        <v>8500</v>
      </c>
      <c r="RO52">
        <v>8603</v>
      </c>
      <c r="RP52">
        <v>8737</v>
      </c>
      <c r="RQ52">
        <v>8830</v>
      </c>
      <c r="RR52">
        <v>8965</v>
      </c>
      <c r="RS52">
        <v>9081</v>
      </c>
      <c r="RT52">
        <v>9142</v>
      </c>
      <c r="RU52">
        <v>9314</v>
      </c>
      <c r="RV52">
        <v>9405</v>
      </c>
      <c r="RW52">
        <v>9493</v>
      </c>
      <c r="RX52">
        <v>9584</v>
      </c>
      <c r="RY52">
        <v>9657</v>
      </c>
      <c r="RZ52">
        <v>9747</v>
      </c>
      <c r="SA52">
        <v>9859</v>
      </c>
      <c r="SB52">
        <v>9959</v>
      </c>
      <c r="SC52">
        <v>9996</v>
      </c>
      <c r="SD52">
        <v>10128</v>
      </c>
      <c r="SE52">
        <v>10223</v>
      </c>
      <c r="SF52">
        <v>10259</v>
      </c>
      <c r="SG52">
        <v>10340</v>
      </c>
      <c r="SH52">
        <v>10421</v>
      </c>
      <c r="SI52">
        <v>10514</v>
      </c>
      <c r="SJ52">
        <v>10512</v>
      </c>
      <c r="SK52">
        <v>10598</v>
      </c>
      <c r="SL52">
        <v>10681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1200000</v>
      </c>
      <c r="SU52">
        <v>1200000</v>
      </c>
      <c r="SV52">
        <v>1200000</v>
      </c>
      <c r="SW52">
        <v>1200000</v>
      </c>
      <c r="SX52">
        <v>1210000</v>
      </c>
      <c r="SY52">
        <v>1200000</v>
      </c>
      <c r="SZ52">
        <v>1180000</v>
      </c>
      <c r="TA52">
        <v>1160000</v>
      </c>
      <c r="TB52">
        <v>1140000</v>
      </c>
      <c r="TC52">
        <v>1120000</v>
      </c>
      <c r="TD52">
        <v>1100000</v>
      </c>
      <c r="TE52">
        <v>1090000</v>
      </c>
      <c r="TF52">
        <v>1060000</v>
      </c>
      <c r="TG52">
        <v>1040000</v>
      </c>
      <c r="TH52">
        <v>1020000</v>
      </c>
      <c r="TI52">
        <v>991663.446</v>
      </c>
      <c r="TJ52">
        <v>963365.89110000001</v>
      </c>
      <c r="TK52">
        <v>948616.21149999998</v>
      </c>
      <c r="TL52">
        <v>924520.79850000003</v>
      </c>
      <c r="TM52">
        <v>898450.82019999996</v>
      </c>
      <c r="TN52">
        <v>878632.6568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309837.22850000003</v>
      </c>
      <c r="TW52">
        <v>335587.48879999999</v>
      </c>
      <c r="TX52">
        <v>354380.7659</v>
      </c>
      <c r="TY52">
        <v>373399.13689999998</v>
      </c>
      <c r="TZ52">
        <v>390786.46399999998</v>
      </c>
      <c r="UA52">
        <v>405115.67560000002</v>
      </c>
      <c r="UB52">
        <v>420166.57510000002</v>
      </c>
      <c r="UC52">
        <v>438477.54399999999</v>
      </c>
      <c r="UD52">
        <v>450224.50839999999</v>
      </c>
      <c r="UE52">
        <v>462834.88740000001</v>
      </c>
      <c r="UF52">
        <v>472092.21879999997</v>
      </c>
      <c r="UG52">
        <v>471913.08</v>
      </c>
      <c r="UH52">
        <v>476789.89929999999</v>
      </c>
      <c r="UI52">
        <v>470236.94199999998</v>
      </c>
      <c r="UJ52">
        <v>468629.03110000002</v>
      </c>
      <c r="UK52">
        <v>466233.55530000001</v>
      </c>
      <c r="UL52">
        <v>465921.38010000001</v>
      </c>
      <c r="UM52">
        <v>463716.45390000002</v>
      </c>
      <c r="UN52">
        <v>460214.81939999998</v>
      </c>
      <c r="UO52">
        <v>455952.40710000001</v>
      </c>
      <c r="UP52">
        <v>450993.14669999998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321669.52980000002</v>
      </c>
      <c r="UY52">
        <v>325099.71580000001</v>
      </c>
      <c r="UZ52">
        <v>360365.86489999999</v>
      </c>
      <c r="VA52">
        <v>388476.09139999998</v>
      </c>
      <c r="VB52">
        <v>416985.734</v>
      </c>
      <c r="VC52">
        <v>427584.36780000001</v>
      </c>
      <c r="VD52">
        <v>441628.14279999997</v>
      </c>
      <c r="VE52">
        <v>428765.18719999999</v>
      </c>
      <c r="VF52">
        <v>462067.33760000003</v>
      </c>
      <c r="VG52">
        <v>470837.44280000002</v>
      </c>
      <c r="VH52">
        <v>470857.06180000002</v>
      </c>
      <c r="VI52">
        <v>476190.39419999998</v>
      </c>
      <c r="VJ52">
        <v>480813.60190000001</v>
      </c>
      <c r="VK52">
        <v>506308.57260000001</v>
      </c>
      <c r="VL52">
        <v>500277.35430000001</v>
      </c>
      <c r="VM52">
        <v>516168.57709999999</v>
      </c>
      <c r="VN52">
        <v>520851.30969999998</v>
      </c>
      <c r="VO52">
        <v>528013.7929</v>
      </c>
      <c r="VP52">
        <v>520378.47769999999</v>
      </c>
      <c r="VQ52">
        <v>526272.73230000003</v>
      </c>
      <c r="VR52">
        <v>524082.9706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89374.697450000007</v>
      </c>
      <c r="WA52">
        <v>57847.700620000003</v>
      </c>
      <c r="WB52">
        <v>56162.816129999999</v>
      </c>
      <c r="WC52">
        <v>81790.508929999996</v>
      </c>
      <c r="WD52">
        <v>158816.52220000001</v>
      </c>
      <c r="WE52">
        <v>308381.59649999999</v>
      </c>
      <c r="WF52">
        <v>199599.73879999999</v>
      </c>
      <c r="WG52">
        <v>145339.61569999999</v>
      </c>
      <c r="WH52">
        <v>141106.42300000001</v>
      </c>
      <c r="WI52">
        <v>136996.52720000001</v>
      </c>
      <c r="WJ52">
        <v>310348.11979999999</v>
      </c>
      <c r="WK52">
        <v>322830.91509999998</v>
      </c>
      <c r="WL52">
        <v>188056.8438</v>
      </c>
      <c r="WM52">
        <v>162292.85329999999</v>
      </c>
      <c r="WN52">
        <v>236348.8155</v>
      </c>
      <c r="WO52">
        <v>172098.65210000001</v>
      </c>
      <c r="WP52">
        <v>204216.3077</v>
      </c>
      <c r="WQ52">
        <v>252341.42170000001</v>
      </c>
      <c r="WR52">
        <v>314989.29200000002</v>
      </c>
      <c r="WS52">
        <v>322804.56030000001</v>
      </c>
      <c r="WT52">
        <v>379381.95649999997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20000000</v>
      </c>
      <c r="ZG52">
        <v>20100000</v>
      </c>
      <c r="ZH52">
        <v>19600000</v>
      </c>
      <c r="ZI52">
        <v>19200000</v>
      </c>
      <c r="ZJ52">
        <v>18900000</v>
      </c>
      <c r="ZK52">
        <v>18700000</v>
      </c>
      <c r="ZL52">
        <v>18200000</v>
      </c>
      <c r="ZM52">
        <v>17700000</v>
      </c>
      <c r="ZN52">
        <v>17600000</v>
      </c>
      <c r="ZO52">
        <v>17300000</v>
      </c>
      <c r="ZP52">
        <v>16900000</v>
      </c>
      <c r="ZQ52">
        <v>16700000</v>
      </c>
      <c r="ZR52">
        <v>16200000</v>
      </c>
      <c r="ZS52">
        <v>15900000</v>
      </c>
      <c r="ZT52">
        <v>15600000</v>
      </c>
      <c r="ZU52">
        <v>15100000</v>
      </c>
      <c r="ZV52">
        <v>14800000</v>
      </c>
      <c r="ZW52">
        <v>14400000</v>
      </c>
      <c r="ZX52">
        <v>14000000</v>
      </c>
      <c r="ZY52">
        <v>13800000</v>
      </c>
      <c r="ZZ52">
        <v>13200000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12100000</v>
      </c>
      <c r="ABK52">
        <v>12200000</v>
      </c>
      <c r="ABL52">
        <v>12300000</v>
      </c>
      <c r="ABM52">
        <v>12300000</v>
      </c>
      <c r="ABN52">
        <v>12200000</v>
      </c>
      <c r="ABO52">
        <v>12300000</v>
      </c>
      <c r="ABP52">
        <v>12300000</v>
      </c>
      <c r="ABQ52">
        <v>12200000</v>
      </c>
      <c r="ABR52">
        <v>12200000</v>
      </c>
      <c r="ABS52">
        <v>12100000</v>
      </c>
      <c r="ABT52">
        <v>12100000</v>
      </c>
      <c r="ABU52">
        <v>12000000</v>
      </c>
      <c r="ABV52">
        <v>11900000</v>
      </c>
      <c r="ABW52">
        <v>11700000</v>
      </c>
      <c r="ABX52">
        <v>11500000</v>
      </c>
      <c r="ABY52">
        <v>11300000</v>
      </c>
      <c r="ABZ52">
        <v>11200000</v>
      </c>
      <c r="ACA52">
        <v>11100000</v>
      </c>
      <c r="ACB52">
        <v>11000000</v>
      </c>
      <c r="ACC52">
        <v>10900000</v>
      </c>
      <c r="ACD52">
        <v>10700000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4440000</v>
      </c>
      <c r="ADO52">
        <v>4360000</v>
      </c>
      <c r="ADP52">
        <v>4250000</v>
      </c>
      <c r="ADQ52">
        <v>4150000</v>
      </c>
      <c r="ADR52">
        <v>4040000</v>
      </c>
      <c r="ADS52">
        <v>3950000</v>
      </c>
      <c r="ADT52">
        <v>3860000</v>
      </c>
      <c r="ADU52">
        <v>3770000</v>
      </c>
      <c r="ADV52">
        <v>3670000</v>
      </c>
      <c r="ADW52">
        <v>3560000</v>
      </c>
      <c r="ADX52">
        <v>3460000</v>
      </c>
      <c r="ADY52">
        <v>3380000</v>
      </c>
      <c r="ADZ52">
        <v>3250000</v>
      </c>
      <c r="AEA52">
        <v>3150000</v>
      </c>
      <c r="AEB52">
        <v>3050000</v>
      </c>
      <c r="AEC52">
        <v>2960000</v>
      </c>
      <c r="AED52">
        <v>2860000</v>
      </c>
      <c r="AEE52">
        <v>2770000</v>
      </c>
      <c r="AEF52">
        <v>2690000</v>
      </c>
      <c r="AEG52">
        <v>2610000</v>
      </c>
      <c r="AEH52">
        <v>2520000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9480000</v>
      </c>
      <c r="AEQ52">
        <v>9330000</v>
      </c>
      <c r="AER52">
        <v>9120000</v>
      </c>
      <c r="AES52">
        <v>9020000</v>
      </c>
      <c r="AET52">
        <v>8840000</v>
      </c>
      <c r="AEU52">
        <v>8660000</v>
      </c>
      <c r="AEV52">
        <v>8490000</v>
      </c>
      <c r="AEW52">
        <v>8310000</v>
      </c>
      <c r="AEX52">
        <v>8140000</v>
      </c>
      <c r="AEY52">
        <v>7990000</v>
      </c>
      <c r="AEZ52">
        <v>7840000</v>
      </c>
      <c r="AFA52">
        <v>7640000</v>
      </c>
      <c r="AFB52">
        <v>7510000</v>
      </c>
      <c r="AFC52">
        <v>7360000</v>
      </c>
      <c r="AFD52">
        <v>7170000</v>
      </c>
      <c r="AFE52">
        <v>7020000</v>
      </c>
      <c r="AFF52">
        <v>6870000</v>
      </c>
      <c r="AFG52">
        <v>6730000</v>
      </c>
      <c r="AFH52">
        <v>6530000</v>
      </c>
      <c r="AFI52">
        <v>6390000</v>
      </c>
      <c r="AFJ52">
        <v>6260000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198.81808760000001</v>
      </c>
      <c r="AGU52">
        <v>215.3416588</v>
      </c>
      <c r="AGV52">
        <v>227.4010341</v>
      </c>
      <c r="AGW52">
        <v>239.60484890000001</v>
      </c>
      <c r="AGX52">
        <v>250.7620464</v>
      </c>
      <c r="AGY52">
        <v>259.9568951</v>
      </c>
      <c r="AGZ52">
        <v>269.61484050000001</v>
      </c>
      <c r="AHA52">
        <v>281.36472559999999</v>
      </c>
      <c r="AHB52">
        <v>288.90258349999999</v>
      </c>
      <c r="AHC52">
        <v>296.99448210000003</v>
      </c>
      <c r="AHD52">
        <v>302.93477840000003</v>
      </c>
      <c r="AHE52">
        <v>302.8198276</v>
      </c>
      <c r="AHF52">
        <v>305.9492123</v>
      </c>
      <c r="AHG52">
        <v>301.74427400000002</v>
      </c>
      <c r="AHH52">
        <v>300.71250070000002</v>
      </c>
      <c r="AHI52">
        <v>299.17535830000003</v>
      </c>
      <c r="AHJ52">
        <v>298.97503999999998</v>
      </c>
      <c r="AHK52">
        <v>297.56017059999999</v>
      </c>
      <c r="AHL52">
        <v>295.31322219999998</v>
      </c>
      <c r="AHM52">
        <v>292.57809359999999</v>
      </c>
      <c r="AHN52">
        <v>289.39580760000001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21.775145380000001</v>
      </c>
      <c r="AHW52">
        <v>22.007348910000001</v>
      </c>
      <c r="AHX52">
        <v>24.394660890000001</v>
      </c>
      <c r="AHY52">
        <v>26.297558779999999</v>
      </c>
      <c r="AHZ52">
        <v>28.227494799999999</v>
      </c>
      <c r="AIA52">
        <v>28.944960309999999</v>
      </c>
      <c r="AIB52">
        <v>29.89564171</v>
      </c>
      <c r="AIC52">
        <v>29.024894870000001</v>
      </c>
      <c r="AID52">
        <v>31.279255630000002</v>
      </c>
      <c r="AIE52">
        <v>31.872940450000002</v>
      </c>
      <c r="AIF52">
        <v>31.874268539999999</v>
      </c>
      <c r="AIG52">
        <v>32.235303940000001</v>
      </c>
      <c r="AIH52">
        <v>32.548268059999998</v>
      </c>
      <c r="AII52">
        <v>34.274128429999998</v>
      </c>
      <c r="AIJ52">
        <v>33.865850229999999</v>
      </c>
      <c r="AIK52">
        <v>34.941593050000002</v>
      </c>
      <c r="AIL52">
        <v>35.258586649999998</v>
      </c>
      <c r="AIM52">
        <v>35.743444859999997</v>
      </c>
      <c r="AIN52">
        <v>35.226578689999997</v>
      </c>
      <c r="AIO52">
        <v>35.62558525</v>
      </c>
      <c r="AIP52">
        <v>35.47735119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0.77145573099999998</v>
      </c>
      <c r="AIY52">
        <v>0.49932409799999999</v>
      </c>
      <c r="AIZ52">
        <v>0.48478067699999999</v>
      </c>
      <c r="AJA52">
        <v>0.70599127800000006</v>
      </c>
      <c r="AJB52">
        <v>1.37085685</v>
      </c>
      <c r="AJC52">
        <v>2.6618579599999999</v>
      </c>
      <c r="AJD52">
        <v>1.722885411</v>
      </c>
      <c r="AJE52">
        <v>1.2545282120000001</v>
      </c>
      <c r="AJF52">
        <v>1.217988555</v>
      </c>
      <c r="AJG52">
        <v>1.1825131609999999</v>
      </c>
      <c r="AJH52">
        <v>2.6788324019999998</v>
      </c>
      <c r="AJI52">
        <v>2.7865801690000001</v>
      </c>
      <c r="AJJ52">
        <v>1.623250584</v>
      </c>
      <c r="AJK52">
        <v>1.4008635030000001</v>
      </c>
      <c r="AJL52">
        <v>2.0400924800000002</v>
      </c>
      <c r="AJM52">
        <v>1.4855042329999999</v>
      </c>
      <c r="AJN52">
        <v>1.762734257</v>
      </c>
      <c r="AJO52">
        <v>2.1781358869999998</v>
      </c>
      <c r="AJP52">
        <v>2.718893617</v>
      </c>
      <c r="AJQ52">
        <v>2.786352682</v>
      </c>
      <c r="AJR52">
        <v>3.2747118899999998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137.37735749999999</v>
      </c>
      <c r="AKA52">
        <v>164.8016729</v>
      </c>
      <c r="AKB52">
        <v>220.7471219</v>
      </c>
      <c r="AKC52">
        <v>194.86135479999999</v>
      </c>
      <c r="AKD52">
        <v>172.06085189999999</v>
      </c>
      <c r="AKE52">
        <v>244.3929081</v>
      </c>
      <c r="AKF52">
        <v>233.72105959999999</v>
      </c>
      <c r="AKG52">
        <v>349.86996049999999</v>
      </c>
      <c r="AKH52">
        <v>161.41879280000001</v>
      </c>
      <c r="AKI52">
        <v>244.8347048</v>
      </c>
      <c r="AKJ52">
        <v>226.86506729999999</v>
      </c>
      <c r="AKK52">
        <v>209.6870553</v>
      </c>
      <c r="AKL52">
        <v>406.66865000000001</v>
      </c>
      <c r="AKM52">
        <v>281.66063700000001</v>
      </c>
      <c r="AKN52">
        <v>246.8714353</v>
      </c>
      <c r="AKO52">
        <v>374.27237739999998</v>
      </c>
      <c r="AKP52">
        <v>329.08278469999999</v>
      </c>
      <c r="AKQ52">
        <v>256.43017639999999</v>
      </c>
      <c r="AKR52">
        <v>295.65185930000001</v>
      </c>
      <c r="AKS52">
        <v>205.77051399999999</v>
      </c>
      <c r="AKT52">
        <v>270.15236959999999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101.17998679999999</v>
      </c>
      <c r="AME52">
        <v>101.6421112</v>
      </c>
      <c r="AMF52">
        <v>99.417176850000004</v>
      </c>
      <c r="AMG52">
        <v>97.354639079999998</v>
      </c>
      <c r="AMH52">
        <v>95.790105870000005</v>
      </c>
      <c r="AMI52">
        <v>94.738946679999998</v>
      </c>
      <c r="AMJ52">
        <v>92.088475880000004</v>
      </c>
      <c r="AMK52">
        <v>89.723518330000005</v>
      </c>
      <c r="AML52">
        <v>89.009491780000005</v>
      </c>
      <c r="AMM52">
        <v>87.712738680000001</v>
      </c>
      <c r="AMN52">
        <v>85.399924850000005</v>
      </c>
      <c r="AMO52">
        <v>84.509730630000007</v>
      </c>
      <c r="AMP52">
        <v>82.321928470000003</v>
      </c>
      <c r="AMQ52">
        <v>80.411275099999997</v>
      </c>
      <c r="AMR52">
        <v>78.886002419999997</v>
      </c>
      <c r="AMS52">
        <v>76.588351860000003</v>
      </c>
      <c r="AMT52">
        <v>74.965451150000007</v>
      </c>
      <c r="AMU52">
        <v>72.70330817</v>
      </c>
      <c r="AMV52">
        <v>71.082280769999997</v>
      </c>
      <c r="AMW52">
        <v>70.124420499999999</v>
      </c>
      <c r="AMX52">
        <v>66.713841849999994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258.33529170000003</v>
      </c>
      <c r="ANG52">
        <v>186.64016229999999</v>
      </c>
      <c r="ANH52">
        <v>227.4480542</v>
      </c>
      <c r="ANI52">
        <v>238.09190000000001</v>
      </c>
      <c r="ANJ52">
        <v>176.7076611</v>
      </c>
      <c r="ANK52">
        <v>157.78275479999999</v>
      </c>
      <c r="ANL52">
        <v>219.3327534</v>
      </c>
      <c r="ANM52">
        <v>182.93239940000001</v>
      </c>
      <c r="ANN52">
        <v>158.31290050000001</v>
      </c>
      <c r="ANO52">
        <v>230.43496999999999</v>
      </c>
      <c r="ANP52">
        <v>233.59524210000001</v>
      </c>
      <c r="ANQ52">
        <v>142.14696319999999</v>
      </c>
      <c r="ANR52">
        <v>186.22605590000001</v>
      </c>
      <c r="ANS52">
        <v>166.5627734</v>
      </c>
      <c r="ANT52">
        <v>175.39146969999999</v>
      </c>
      <c r="ANU52">
        <v>141.60454469999999</v>
      </c>
      <c r="ANV52">
        <v>159.29020850000001</v>
      </c>
      <c r="ANW52">
        <v>151.9709507</v>
      </c>
      <c r="ANX52">
        <v>137.7134398</v>
      </c>
      <c r="ANY52">
        <v>144.50547510000001</v>
      </c>
      <c r="ANZ52">
        <v>172.7247212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101.2592198</v>
      </c>
      <c r="AOI52">
        <v>102.2080158</v>
      </c>
      <c r="AOJ52">
        <v>102.67503019999999</v>
      </c>
      <c r="AOK52">
        <v>102.3300109</v>
      </c>
      <c r="AOL52">
        <v>102.2747176</v>
      </c>
      <c r="AOM52">
        <v>102.5860778</v>
      </c>
      <c r="AON52">
        <v>102.28815760000001</v>
      </c>
      <c r="AOO52">
        <v>101.88791860000001</v>
      </c>
      <c r="AOP52">
        <v>102.0898162</v>
      </c>
      <c r="AOQ52">
        <v>101.3011321</v>
      </c>
      <c r="AOR52">
        <v>100.7107894</v>
      </c>
      <c r="AOS52">
        <v>100.1559146</v>
      </c>
      <c r="AOT52">
        <v>99.209998150000004</v>
      </c>
      <c r="AOU52">
        <v>97.468685230000006</v>
      </c>
      <c r="AOV52">
        <v>96.355159349999994</v>
      </c>
      <c r="AOW52">
        <v>94.450683089999998</v>
      </c>
      <c r="AOX52">
        <v>93.451118919999999</v>
      </c>
      <c r="AOY52">
        <v>92.964071709999999</v>
      </c>
      <c r="AOZ52">
        <v>92.025188389999997</v>
      </c>
      <c r="APA52">
        <v>91.130824070000003</v>
      </c>
      <c r="APB52">
        <v>89.365739559999994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369.73815280000002</v>
      </c>
      <c r="APK52">
        <v>428.11174510000001</v>
      </c>
      <c r="APL52">
        <v>512.95994770000004</v>
      </c>
      <c r="APM52">
        <v>357.75499589999998</v>
      </c>
      <c r="APN52">
        <v>461.34139640000001</v>
      </c>
      <c r="APO52">
        <v>417.57888509999998</v>
      </c>
      <c r="APP52">
        <v>462.26827500000002</v>
      </c>
      <c r="APQ52">
        <v>525.46921469999995</v>
      </c>
      <c r="APR52">
        <v>501.1310987</v>
      </c>
      <c r="APS52">
        <v>450.0636222</v>
      </c>
      <c r="APT52">
        <v>369.07283530000001</v>
      </c>
      <c r="APU52">
        <v>523.32106429999999</v>
      </c>
      <c r="APV52">
        <v>427.82163889999998</v>
      </c>
      <c r="APW52">
        <v>466.71683359999997</v>
      </c>
      <c r="APX52">
        <v>408.95052879999997</v>
      </c>
      <c r="APY52">
        <v>492.7018362</v>
      </c>
      <c r="APZ52">
        <v>351.82764409999999</v>
      </c>
      <c r="AQA52">
        <v>398.5112633</v>
      </c>
      <c r="AQB52">
        <v>416.84253519999999</v>
      </c>
      <c r="AQC52">
        <v>368.66640699999999</v>
      </c>
      <c r="AQD52">
        <v>335.36238980000002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102.4819646</v>
      </c>
      <c r="ARO52">
        <v>100.7844661</v>
      </c>
      <c r="ARP52">
        <v>98.50627944</v>
      </c>
      <c r="ARQ52">
        <v>97.436507349999999</v>
      </c>
      <c r="ARR52">
        <v>95.522801209999997</v>
      </c>
      <c r="ARS52">
        <v>93.608331849999999</v>
      </c>
      <c r="ART52">
        <v>91.753070219999998</v>
      </c>
      <c r="ARU52">
        <v>89.759165679999995</v>
      </c>
      <c r="ARV52">
        <v>87.956981540000001</v>
      </c>
      <c r="ARW52">
        <v>86.376378790000004</v>
      </c>
      <c r="ARX52">
        <v>84.711161000000004</v>
      </c>
      <c r="ARY52">
        <v>82.549400629999994</v>
      </c>
      <c r="ARZ52">
        <v>81.203387140000004</v>
      </c>
      <c r="ASA52">
        <v>79.577737650000003</v>
      </c>
      <c r="ASB52">
        <v>77.53200812</v>
      </c>
      <c r="ASC52">
        <v>75.868119010000001</v>
      </c>
      <c r="ASD52">
        <v>74.235382270000002</v>
      </c>
      <c r="ASE52">
        <v>72.716388510000002</v>
      </c>
      <c r="ASF52">
        <v>70.585006030000002</v>
      </c>
      <c r="ASG52">
        <v>69.089777549999994</v>
      </c>
      <c r="ASH52">
        <v>67.602782180000005</v>
      </c>
    </row>
    <row r="53" spans="3:1178" x14ac:dyDescent="0.25">
      <c r="C53">
        <v>0</v>
      </c>
      <c r="D53">
        <v>0</v>
      </c>
      <c r="E53">
        <v>0</v>
      </c>
      <c r="F53">
        <v>233</v>
      </c>
      <c r="G53">
        <v>245</v>
      </c>
      <c r="H53">
        <v>297</v>
      </c>
      <c r="I53">
        <v>281</v>
      </c>
      <c r="J53">
        <v>263</v>
      </c>
      <c r="K53">
        <v>280</v>
      </c>
      <c r="L53">
        <v>268</v>
      </c>
      <c r="M53">
        <v>296</v>
      </c>
      <c r="N53">
        <v>271</v>
      </c>
      <c r="O53">
        <v>315</v>
      </c>
      <c r="P53">
        <v>284</v>
      </c>
      <c r="Q53">
        <v>320</v>
      </c>
      <c r="R53">
        <v>258</v>
      </c>
      <c r="S53">
        <v>275</v>
      </c>
      <c r="T53">
        <v>294</v>
      </c>
      <c r="U53">
        <v>279</v>
      </c>
      <c r="V53">
        <v>283</v>
      </c>
      <c r="W53">
        <v>316</v>
      </c>
      <c r="X53">
        <v>281</v>
      </c>
      <c r="Y53">
        <v>299</v>
      </c>
      <c r="Z53">
        <v>303</v>
      </c>
      <c r="AA53">
        <v>260</v>
      </c>
      <c r="AB53">
        <v>266</v>
      </c>
      <c r="AC53">
        <v>270</v>
      </c>
      <c r="AD53">
        <v>279</v>
      </c>
      <c r="AE53">
        <v>0</v>
      </c>
      <c r="AF53">
        <v>0</v>
      </c>
      <c r="AG53">
        <v>0</v>
      </c>
      <c r="AH53">
        <v>49</v>
      </c>
      <c r="AI53">
        <v>63</v>
      </c>
      <c r="AJ53">
        <v>52</v>
      </c>
      <c r="AK53">
        <v>65</v>
      </c>
      <c r="AL53">
        <v>66</v>
      </c>
      <c r="AM53">
        <v>62</v>
      </c>
      <c r="AN53">
        <v>62</v>
      </c>
      <c r="AO53">
        <v>68</v>
      </c>
      <c r="AP53">
        <v>80</v>
      </c>
      <c r="AQ53">
        <v>107</v>
      </c>
      <c r="AR53">
        <v>93</v>
      </c>
      <c r="AS53">
        <v>99</v>
      </c>
      <c r="AT53">
        <v>82</v>
      </c>
      <c r="AU53">
        <v>97</v>
      </c>
      <c r="AV53">
        <v>106</v>
      </c>
      <c r="AW53">
        <v>121</v>
      </c>
      <c r="AX53">
        <v>111</v>
      </c>
      <c r="AY53">
        <v>128</v>
      </c>
      <c r="AZ53">
        <v>123</v>
      </c>
      <c r="BA53">
        <v>122</v>
      </c>
      <c r="BB53">
        <v>135</v>
      </c>
      <c r="BC53">
        <v>151</v>
      </c>
      <c r="BD53">
        <v>128</v>
      </c>
      <c r="BE53">
        <v>154</v>
      </c>
      <c r="BF53">
        <v>139</v>
      </c>
      <c r="BG53">
        <v>0</v>
      </c>
      <c r="BH53">
        <v>0</v>
      </c>
      <c r="BI53">
        <v>0</v>
      </c>
      <c r="BJ53">
        <v>147</v>
      </c>
      <c r="BK53">
        <v>158</v>
      </c>
      <c r="BL53">
        <v>183</v>
      </c>
      <c r="BM53">
        <v>158</v>
      </c>
      <c r="BN53">
        <v>167</v>
      </c>
      <c r="BO53">
        <v>148</v>
      </c>
      <c r="BP53">
        <v>172</v>
      </c>
      <c r="BQ53">
        <v>167</v>
      </c>
      <c r="BR53">
        <v>179</v>
      </c>
      <c r="BS53">
        <v>165</v>
      </c>
      <c r="BT53">
        <v>185</v>
      </c>
      <c r="BU53">
        <v>176</v>
      </c>
      <c r="BV53">
        <v>205</v>
      </c>
      <c r="BW53">
        <v>155</v>
      </c>
      <c r="BX53">
        <v>193</v>
      </c>
      <c r="BY53">
        <v>215</v>
      </c>
      <c r="BZ53">
        <v>195</v>
      </c>
      <c r="CA53">
        <v>197</v>
      </c>
      <c r="CB53">
        <v>181</v>
      </c>
      <c r="CC53">
        <v>214</v>
      </c>
      <c r="CD53">
        <v>217</v>
      </c>
      <c r="CE53">
        <v>210</v>
      </c>
      <c r="CF53">
        <v>182</v>
      </c>
      <c r="CG53">
        <v>201</v>
      </c>
      <c r="CH53">
        <v>195</v>
      </c>
      <c r="CI53">
        <v>0</v>
      </c>
      <c r="CJ53">
        <v>0</v>
      </c>
      <c r="CK53">
        <v>0</v>
      </c>
      <c r="CL53">
        <v>35</v>
      </c>
      <c r="CM53">
        <v>36</v>
      </c>
      <c r="CN53">
        <v>38</v>
      </c>
      <c r="CO53">
        <v>43</v>
      </c>
      <c r="CP53">
        <v>45</v>
      </c>
      <c r="CQ53">
        <v>37</v>
      </c>
      <c r="CR53">
        <v>52</v>
      </c>
      <c r="CS53">
        <v>41</v>
      </c>
      <c r="CT53">
        <v>41</v>
      </c>
      <c r="CU53">
        <v>35</v>
      </c>
      <c r="CV53">
        <v>48</v>
      </c>
      <c r="CW53">
        <v>49</v>
      </c>
      <c r="CX53">
        <v>44</v>
      </c>
      <c r="CY53">
        <v>50</v>
      </c>
      <c r="CZ53">
        <v>47</v>
      </c>
      <c r="DA53">
        <v>55</v>
      </c>
      <c r="DB53">
        <v>57</v>
      </c>
      <c r="DC53">
        <v>53</v>
      </c>
      <c r="DD53">
        <v>57</v>
      </c>
      <c r="DE53">
        <v>62</v>
      </c>
      <c r="DF53">
        <v>58</v>
      </c>
      <c r="DG53">
        <v>63</v>
      </c>
      <c r="DH53">
        <v>59</v>
      </c>
      <c r="DI53">
        <v>64</v>
      </c>
      <c r="DJ53">
        <v>59</v>
      </c>
      <c r="DK53">
        <v>0</v>
      </c>
      <c r="DL53">
        <v>0</v>
      </c>
      <c r="DM53">
        <v>0</v>
      </c>
      <c r="DN53">
        <v>3</v>
      </c>
      <c r="DO53">
        <v>4</v>
      </c>
      <c r="DP53">
        <v>1</v>
      </c>
      <c r="DQ53">
        <v>5</v>
      </c>
      <c r="DR53">
        <v>6</v>
      </c>
      <c r="DS53">
        <v>3</v>
      </c>
      <c r="DT53">
        <v>6</v>
      </c>
      <c r="DU53">
        <v>6</v>
      </c>
      <c r="DV53">
        <v>4</v>
      </c>
      <c r="DW53">
        <v>7</v>
      </c>
      <c r="DX53">
        <v>6</v>
      </c>
      <c r="DY53">
        <v>6</v>
      </c>
      <c r="DZ53">
        <v>14</v>
      </c>
      <c r="EA53">
        <v>9</v>
      </c>
      <c r="EB53">
        <v>15</v>
      </c>
      <c r="EC53">
        <v>16</v>
      </c>
      <c r="ED53">
        <v>15</v>
      </c>
      <c r="EE53">
        <v>14</v>
      </c>
      <c r="EF53">
        <v>16</v>
      </c>
      <c r="EG53">
        <v>20</v>
      </c>
      <c r="EH53">
        <v>19</v>
      </c>
      <c r="EI53">
        <v>16</v>
      </c>
      <c r="EJ53">
        <v>23</v>
      </c>
      <c r="EK53">
        <v>24</v>
      </c>
      <c r="EL53">
        <v>31</v>
      </c>
      <c r="EM53">
        <v>0</v>
      </c>
      <c r="EN53">
        <v>0</v>
      </c>
      <c r="EO53">
        <v>0</v>
      </c>
      <c r="EP53">
        <v>15</v>
      </c>
      <c r="EQ53">
        <v>10</v>
      </c>
      <c r="ER53">
        <v>15</v>
      </c>
      <c r="ES53">
        <v>10</v>
      </c>
      <c r="ET53">
        <v>20</v>
      </c>
      <c r="EU53">
        <v>15</v>
      </c>
      <c r="EV53">
        <v>10</v>
      </c>
      <c r="EW53">
        <v>25</v>
      </c>
      <c r="EX53">
        <v>45</v>
      </c>
      <c r="EY53">
        <v>40</v>
      </c>
      <c r="EZ53">
        <v>20</v>
      </c>
      <c r="FA53">
        <v>20</v>
      </c>
      <c r="FB53">
        <v>25</v>
      </c>
      <c r="FC53">
        <v>60</v>
      </c>
      <c r="FD53">
        <v>30</v>
      </c>
      <c r="FE53">
        <v>40</v>
      </c>
      <c r="FF53">
        <v>55</v>
      </c>
      <c r="FG53">
        <v>85</v>
      </c>
      <c r="FH53">
        <v>95</v>
      </c>
      <c r="FI53">
        <v>55</v>
      </c>
      <c r="FJ53">
        <v>70</v>
      </c>
      <c r="FK53">
        <v>105</v>
      </c>
      <c r="FL53">
        <v>80</v>
      </c>
      <c r="FM53">
        <v>100</v>
      </c>
      <c r="FN53">
        <v>85</v>
      </c>
      <c r="FO53">
        <v>0</v>
      </c>
      <c r="FP53">
        <v>0</v>
      </c>
      <c r="FQ53">
        <v>5489</v>
      </c>
      <c r="FR53">
        <v>5682</v>
      </c>
      <c r="FS53">
        <v>5835</v>
      </c>
      <c r="FT53">
        <v>6012</v>
      </c>
      <c r="FU53">
        <v>6169</v>
      </c>
      <c r="FV53">
        <v>6288</v>
      </c>
      <c r="FW53">
        <v>6379</v>
      </c>
      <c r="FX53">
        <v>6496</v>
      </c>
      <c r="FY53">
        <v>6618</v>
      </c>
      <c r="FZ53">
        <v>6740</v>
      </c>
      <c r="GA53">
        <v>6860</v>
      </c>
      <c r="GB53">
        <v>6941</v>
      </c>
      <c r="GC53">
        <v>7013</v>
      </c>
      <c r="GD53">
        <v>7087</v>
      </c>
      <c r="GE53">
        <v>7110</v>
      </c>
      <c r="GF53">
        <v>7130</v>
      </c>
      <c r="GG53">
        <v>7188</v>
      </c>
      <c r="GH53">
        <v>7276</v>
      </c>
      <c r="GI53">
        <v>7297</v>
      </c>
      <c r="GJ53">
        <v>7348</v>
      </c>
      <c r="GK53">
        <v>7360</v>
      </c>
      <c r="GL53">
        <v>7378</v>
      </c>
      <c r="GM53">
        <v>7430</v>
      </c>
      <c r="GN53">
        <v>7480</v>
      </c>
      <c r="GO53">
        <v>7527</v>
      </c>
      <c r="GP53">
        <v>7536</v>
      </c>
      <c r="GQ53">
        <v>0</v>
      </c>
      <c r="GR53">
        <v>0</v>
      </c>
      <c r="GS53">
        <v>684</v>
      </c>
      <c r="GT53">
        <v>772</v>
      </c>
      <c r="GU53">
        <v>867</v>
      </c>
      <c r="GV53">
        <v>961</v>
      </c>
      <c r="GW53">
        <v>1059</v>
      </c>
      <c r="GX53">
        <v>1152</v>
      </c>
      <c r="GY53">
        <v>1258</v>
      </c>
      <c r="GZ53">
        <v>1347</v>
      </c>
      <c r="HA53">
        <v>1451</v>
      </c>
      <c r="HB53">
        <v>1521</v>
      </c>
      <c r="HC53">
        <v>1589</v>
      </c>
      <c r="HD53">
        <v>1698</v>
      </c>
      <c r="HE53">
        <v>1765</v>
      </c>
      <c r="HF53">
        <v>1869</v>
      </c>
      <c r="HG53">
        <v>1952</v>
      </c>
      <c r="HH53">
        <v>2027</v>
      </c>
      <c r="HI53">
        <v>2081</v>
      </c>
      <c r="HJ53">
        <v>2093</v>
      </c>
      <c r="HK53">
        <v>2173</v>
      </c>
      <c r="HL53">
        <v>2233</v>
      </c>
      <c r="HM53">
        <v>2292</v>
      </c>
      <c r="HN53">
        <v>2335</v>
      </c>
      <c r="HO53">
        <v>2353</v>
      </c>
      <c r="HP53">
        <v>2436</v>
      </c>
      <c r="HQ53">
        <v>2508</v>
      </c>
      <c r="HR53">
        <v>2573</v>
      </c>
      <c r="HS53">
        <v>0</v>
      </c>
      <c r="HT53">
        <v>0</v>
      </c>
      <c r="HU53">
        <v>65</v>
      </c>
      <c r="HV53">
        <v>70</v>
      </c>
      <c r="HW53">
        <v>65</v>
      </c>
      <c r="HX53">
        <v>69</v>
      </c>
      <c r="HY53">
        <v>66</v>
      </c>
      <c r="HZ53">
        <v>72</v>
      </c>
      <c r="IA53">
        <v>79</v>
      </c>
      <c r="IB53">
        <v>89</v>
      </c>
      <c r="IC53">
        <v>95</v>
      </c>
      <c r="ID53">
        <v>97</v>
      </c>
      <c r="IE53">
        <v>105</v>
      </c>
      <c r="IF53">
        <v>111</v>
      </c>
      <c r="IG53">
        <v>113</v>
      </c>
      <c r="IH53">
        <v>115</v>
      </c>
      <c r="II53">
        <v>125</v>
      </c>
      <c r="IJ53">
        <v>130</v>
      </c>
      <c r="IK53">
        <v>138</v>
      </c>
      <c r="IL53">
        <v>146</v>
      </c>
      <c r="IM53">
        <v>152</v>
      </c>
      <c r="IN53">
        <v>154</v>
      </c>
      <c r="IO53">
        <v>157</v>
      </c>
      <c r="IP53">
        <v>170</v>
      </c>
      <c r="IQ53">
        <v>181</v>
      </c>
      <c r="IR53">
        <v>190</v>
      </c>
      <c r="IS53">
        <v>196</v>
      </c>
      <c r="IT53">
        <v>193</v>
      </c>
      <c r="IU53">
        <v>0</v>
      </c>
      <c r="IV53">
        <v>0</v>
      </c>
      <c r="IW53">
        <v>5</v>
      </c>
      <c r="IX53">
        <v>6</v>
      </c>
      <c r="IY53">
        <v>2</v>
      </c>
      <c r="IZ53">
        <v>2</v>
      </c>
      <c r="JA53">
        <v>7</v>
      </c>
      <c r="JB53">
        <v>5</v>
      </c>
      <c r="JC53">
        <v>4</v>
      </c>
      <c r="JD53">
        <v>6</v>
      </c>
      <c r="JE53">
        <v>6</v>
      </c>
      <c r="JF53">
        <v>5</v>
      </c>
      <c r="JG53">
        <v>3</v>
      </c>
      <c r="JH53">
        <v>3</v>
      </c>
      <c r="JI53">
        <v>7</v>
      </c>
      <c r="JJ53">
        <v>5</v>
      </c>
      <c r="JK53">
        <v>6</v>
      </c>
      <c r="JL53">
        <v>6</v>
      </c>
      <c r="JM53">
        <v>7</v>
      </c>
      <c r="JN53">
        <v>5</v>
      </c>
      <c r="JO53">
        <v>6</v>
      </c>
      <c r="JP53">
        <v>7</v>
      </c>
      <c r="JQ53">
        <v>8</v>
      </c>
      <c r="JR53">
        <v>4</v>
      </c>
      <c r="JS53">
        <v>8</v>
      </c>
      <c r="JT53">
        <v>10</v>
      </c>
      <c r="JU53">
        <v>18</v>
      </c>
      <c r="JV53">
        <v>19</v>
      </c>
      <c r="JW53">
        <v>0</v>
      </c>
      <c r="JX53">
        <v>0</v>
      </c>
      <c r="JY53">
        <v>0</v>
      </c>
      <c r="JZ53">
        <v>7</v>
      </c>
      <c r="KA53">
        <v>22</v>
      </c>
      <c r="KB53">
        <v>27</v>
      </c>
      <c r="KC53">
        <v>38</v>
      </c>
      <c r="KD53">
        <v>47</v>
      </c>
      <c r="KE53">
        <v>58</v>
      </c>
      <c r="KF53">
        <v>71</v>
      </c>
      <c r="KG53">
        <v>81</v>
      </c>
      <c r="KH53">
        <v>91</v>
      </c>
      <c r="KI53">
        <v>103</v>
      </c>
      <c r="KJ53">
        <v>116</v>
      </c>
      <c r="KK53">
        <v>125</v>
      </c>
      <c r="KL53">
        <v>140</v>
      </c>
      <c r="KM53">
        <v>148</v>
      </c>
      <c r="KN53">
        <v>161</v>
      </c>
      <c r="KO53">
        <v>180</v>
      </c>
      <c r="KP53">
        <v>194</v>
      </c>
      <c r="KQ53">
        <v>208</v>
      </c>
      <c r="KR53">
        <v>224</v>
      </c>
      <c r="KS53">
        <v>240</v>
      </c>
      <c r="KT53">
        <v>255</v>
      </c>
      <c r="KU53">
        <v>263</v>
      </c>
      <c r="KV53">
        <v>278</v>
      </c>
      <c r="KW53">
        <v>300</v>
      </c>
      <c r="KX53">
        <v>320</v>
      </c>
      <c r="KY53">
        <v>0</v>
      </c>
      <c r="KZ53">
        <v>0</v>
      </c>
      <c r="LA53">
        <v>0</v>
      </c>
      <c r="LB53">
        <v>177</v>
      </c>
      <c r="LC53">
        <v>355</v>
      </c>
      <c r="LD53">
        <v>527</v>
      </c>
      <c r="LE53">
        <v>669</v>
      </c>
      <c r="LF53">
        <v>836</v>
      </c>
      <c r="LG53">
        <v>998</v>
      </c>
      <c r="LH53">
        <v>1164</v>
      </c>
      <c r="LI53">
        <v>1354</v>
      </c>
      <c r="LJ53">
        <v>1528</v>
      </c>
      <c r="LK53">
        <v>1660</v>
      </c>
      <c r="LL53">
        <v>1830</v>
      </c>
      <c r="LM53">
        <v>2007</v>
      </c>
      <c r="LN53">
        <v>2158</v>
      </c>
      <c r="LO53">
        <v>2335</v>
      </c>
      <c r="LP53">
        <v>2520</v>
      </c>
      <c r="LQ53">
        <v>2683</v>
      </c>
      <c r="LR53">
        <v>2858</v>
      </c>
      <c r="LS53">
        <v>3051</v>
      </c>
      <c r="LT53">
        <v>3206</v>
      </c>
      <c r="LU53">
        <v>3384</v>
      </c>
      <c r="LV53">
        <v>3549</v>
      </c>
      <c r="LW53">
        <v>3716</v>
      </c>
      <c r="LX53">
        <v>3890</v>
      </c>
      <c r="LY53">
        <v>4077</v>
      </c>
      <c r="LZ53">
        <v>4235</v>
      </c>
      <c r="MA53">
        <v>0</v>
      </c>
      <c r="MB53">
        <v>0</v>
      </c>
      <c r="MC53">
        <v>1438</v>
      </c>
      <c r="MD53">
        <v>1440</v>
      </c>
      <c r="ME53">
        <v>1454</v>
      </c>
      <c r="MF53">
        <v>1449</v>
      </c>
      <c r="MG53">
        <v>1470</v>
      </c>
      <c r="MH53">
        <v>1474</v>
      </c>
      <c r="MI53">
        <v>1464</v>
      </c>
      <c r="MJ53">
        <v>1493</v>
      </c>
      <c r="MK53">
        <v>1482</v>
      </c>
      <c r="ML53">
        <v>1532</v>
      </c>
      <c r="MM53">
        <v>1528</v>
      </c>
      <c r="MN53">
        <v>1560</v>
      </c>
      <c r="MO53">
        <v>1559</v>
      </c>
      <c r="MP53">
        <v>1554</v>
      </c>
      <c r="MQ53">
        <v>1555</v>
      </c>
      <c r="MR53">
        <v>1548</v>
      </c>
      <c r="MS53">
        <v>1560</v>
      </c>
      <c r="MT53">
        <v>1572</v>
      </c>
      <c r="MU53">
        <v>1567</v>
      </c>
      <c r="MV53">
        <v>1611</v>
      </c>
      <c r="MW53">
        <v>1626</v>
      </c>
      <c r="MX53">
        <v>1632</v>
      </c>
      <c r="MY53">
        <v>1659</v>
      </c>
      <c r="MZ53">
        <v>1680</v>
      </c>
      <c r="NA53">
        <v>1680</v>
      </c>
      <c r="NB53">
        <v>1679</v>
      </c>
      <c r="NC53">
        <v>0</v>
      </c>
      <c r="ND53">
        <v>0</v>
      </c>
      <c r="NE53">
        <v>0</v>
      </c>
      <c r="NF53">
        <v>45</v>
      </c>
      <c r="NG53">
        <v>97</v>
      </c>
      <c r="NH53">
        <v>145</v>
      </c>
      <c r="NI53">
        <v>191</v>
      </c>
      <c r="NJ53">
        <v>241</v>
      </c>
      <c r="NK53">
        <v>309</v>
      </c>
      <c r="NL53">
        <v>349</v>
      </c>
      <c r="NM53">
        <v>400</v>
      </c>
      <c r="NN53">
        <v>437</v>
      </c>
      <c r="NO53">
        <v>479</v>
      </c>
      <c r="NP53">
        <v>516</v>
      </c>
      <c r="NQ53">
        <v>568</v>
      </c>
      <c r="NR53">
        <v>629</v>
      </c>
      <c r="NS53">
        <v>684</v>
      </c>
      <c r="NT53">
        <v>731</v>
      </c>
      <c r="NU53">
        <v>786</v>
      </c>
      <c r="NV53">
        <v>834</v>
      </c>
      <c r="NW53">
        <v>889</v>
      </c>
      <c r="NX53">
        <v>931</v>
      </c>
      <c r="NY53">
        <v>983</v>
      </c>
      <c r="NZ53">
        <v>1032</v>
      </c>
      <c r="OA53">
        <v>1076</v>
      </c>
      <c r="OB53">
        <v>1134</v>
      </c>
      <c r="OC53">
        <v>1186</v>
      </c>
      <c r="OD53">
        <v>1251</v>
      </c>
      <c r="OE53">
        <v>0</v>
      </c>
      <c r="OF53">
        <v>0</v>
      </c>
      <c r="OG53">
        <v>2001</v>
      </c>
      <c r="OH53">
        <v>2052</v>
      </c>
      <c r="OI53">
        <v>2083</v>
      </c>
      <c r="OJ53">
        <v>2173</v>
      </c>
      <c r="OK53">
        <v>2249</v>
      </c>
      <c r="OL53">
        <v>2323</v>
      </c>
      <c r="OM53">
        <v>2372</v>
      </c>
      <c r="ON53">
        <v>2440</v>
      </c>
      <c r="OO53">
        <v>2533</v>
      </c>
      <c r="OP53">
        <v>2614</v>
      </c>
      <c r="OQ53">
        <v>2681</v>
      </c>
      <c r="OR53">
        <v>2746</v>
      </c>
      <c r="OS53">
        <v>2787</v>
      </c>
      <c r="OT53">
        <v>2853</v>
      </c>
      <c r="OU53">
        <v>2911</v>
      </c>
      <c r="OV53">
        <v>2930</v>
      </c>
      <c r="OW53">
        <v>2953</v>
      </c>
      <c r="OX53">
        <v>3002</v>
      </c>
      <c r="OY53">
        <v>3022</v>
      </c>
      <c r="OZ53">
        <v>3051</v>
      </c>
      <c r="PA53">
        <v>3112</v>
      </c>
      <c r="PB53">
        <v>3139</v>
      </c>
      <c r="PC53">
        <v>3209</v>
      </c>
      <c r="PD53">
        <v>3260</v>
      </c>
      <c r="PE53">
        <v>3288</v>
      </c>
      <c r="PF53">
        <v>3297</v>
      </c>
      <c r="PG53">
        <v>0</v>
      </c>
      <c r="PH53">
        <v>0</v>
      </c>
      <c r="PI53">
        <v>0</v>
      </c>
      <c r="PJ53">
        <v>89</v>
      </c>
      <c r="PK53">
        <v>171</v>
      </c>
      <c r="PL53">
        <v>230</v>
      </c>
      <c r="PM53">
        <v>309</v>
      </c>
      <c r="PN53">
        <v>384</v>
      </c>
      <c r="PO53">
        <v>478</v>
      </c>
      <c r="PP53">
        <v>546</v>
      </c>
      <c r="PQ53">
        <v>616</v>
      </c>
      <c r="PR53">
        <v>691</v>
      </c>
      <c r="PS53">
        <v>788</v>
      </c>
      <c r="PT53">
        <v>870</v>
      </c>
      <c r="PU53">
        <v>979</v>
      </c>
      <c r="PV53">
        <v>1075</v>
      </c>
      <c r="PW53">
        <v>1192</v>
      </c>
      <c r="PX53">
        <v>1294</v>
      </c>
      <c r="PY53">
        <v>1414</v>
      </c>
      <c r="PZ53">
        <v>1513</v>
      </c>
      <c r="QA53">
        <v>1629</v>
      </c>
      <c r="QB53">
        <v>1740</v>
      </c>
      <c r="QC53">
        <v>1855</v>
      </c>
      <c r="QD53">
        <v>1972</v>
      </c>
      <c r="QE53">
        <v>2086</v>
      </c>
      <c r="QF53">
        <v>2185</v>
      </c>
      <c r="QG53">
        <v>2311</v>
      </c>
      <c r="QH53">
        <v>2437</v>
      </c>
      <c r="QI53">
        <v>0</v>
      </c>
      <c r="QJ53">
        <v>0</v>
      </c>
      <c r="QK53">
        <v>7549</v>
      </c>
      <c r="QL53">
        <v>7684</v>
      </c>
      <c r="QM53">
        <v>7815</v>
      </c>
      <c r="QN53">
        <v>7924</v>
      </c>
      <c r="QO53">
        <v>7944</v>
      </c>
      <c r="QP53">
        <v>8051</v>
      </c>
      <c r="QQ53">
        <v>8063</v>
      </c>
      <c r="QR53">
        <v>8117</v>
      </c>
      <c r="QS53">
        <v>8089</v>
      </c>
      <c r="QT53">
        <v>8133</v>
      </c>
      <c r="QU53">
        <v>8117</v>
      </c>
      <c r="QV53">
        <v>8083</v>
      </c>
      <c r="QW53">
        <v>8109</v>
      </c>
      <c r="QX53">
        <v>8174</v>
      </c>
      <c r="QY53">
        <v>8163</v>
      </c>
      <c r="QZ53">
        <v>8133</v>
      </c>
      <c r="RA53">
        <v>8156</v>
      </c>
      <c r="RB53">
        <v>8108</v>
      </c>
      <c r="RC53">
        <v>8072</v>
      </c>
      <c r="RD53">
        <v>8083</v>
      </c>
      <c r="RE53">
        <v>8057</v>
      </c>
      <c r="RF53">
        <v>8130</v>
      </c>
      <c r="RG53">
        <v>8224</v>
      </c>
      <c r="RH53">
        <v>8213</v>
      </c>
      <c r="RI53">
        <v>8297</v>
      </c>
      <c r="RJ53">
        <v>8278</v>
      </c>
      <c r="RK53">
        <v>0</v>
      </c>
      <c r="RL53">
        <v>0</v>
      </c>
      <c r="RM53">
        <v>8428</v>
      </c>
      <c r="RN53">
        <v>8456</v>
      </c>
      <c r="RO53">
        <v>8511</v>
      </c>
      <c r="RP53">
        <v>8614</v>
      </c>
      <c r="RQ53">
        <v>8729</v>
      </c>
      <c r="RR53">
        <v>8793</v>
      </c>
      <c r="RS53">
        <v>8837</v>
      </c>
      <c r="RT53">
        <v>8921</v>
      </c>
      <c r="RU53">
        <v>9033</v>
      </c>
      <c r="RV53">
        <v>9123</v>
      </c>
      <c r="RW53">
        <v>9200</v>
      </c>
      <c r="RX53">
        <v>9304</v>
      </c>
      <c r="RY53">
        <v>9365</v>
      </c>
      <c r="RZ53">
        <v>9362</v>
      </c>
      <c r="SA53">
        <v>9374</v>
      </c>
      <c r="SB53">
        <v>9410</v>
      </c>
      <c r="SC53">
        <v>9454</v>
      </c>
      <c r="SD53">
        <v>9520</v>
      </c>
      <c r="SE53">
        <v>9568</v>
      </c>
      <c r="SF53">
        <v>9630</v>
      </c>
      <c r="SG53">
        <v>9697</v>
      </c>
      <c r="SH53">
        <v>9715</v>
      </c>
      <c r="SI53">
        <v>9724</v>
      </c>
      <c r="SJ53">
        <v>9758</v>
      </c>
      <c r="SK53">
        <v>9711</v>
      </c>
      <c r="SL53">
        <v>9695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584893.59080000001</v>
      </c>
      <c r="SU53">
        <v>576075.89980000001</v>
      </c>
      <c r="SV53">
        <v>569555.29830000002</v>
      </c>
      <c r="SW53">
        <v>563351.45209999999</v>
      </c>
      <c r="SX53">
        <v>557025.82059999998</v>
      </c>
      <c r="SY53">
        <v>550430.28570000001</v>
      </c>
      <c r="SZ53">
        <v>540708.28689999995</v>
      </c>
      <c r="TA53">
        <v>530404.98289999994</v>
      </c>
      <c r="TB53">
        <v>520390.02649999998</v>
      </c>
      <c r="TC53">
        <v>506872.70809999999</v>
      </c>
      <c r="TD53">
        <v>493493.69939999998</v>
      </c>
      <c r="TE53">
        <v>483017.56709999999</v>
      </c>
      <c r="TF53">
        <v>474690.26289999997</v>
      </c>
      <c r="TG53">
        <v>462194.48009999999</v>
      </c>
      <c r="TH53">
        <v>451868.77439999999</v>
      </c>
      <c r="TI53">
        <v>439424.0001</v>
      </c>
      <c r="TJ53">
        <v>427668.61979999999</v>
      </c>
      <c r="TK53">
        <v>418138.66009999998</v>
      </c>
      <c r="TL53">
        <v>408691.76089999999</v>
      </c>
      <c r="TM53">
        <v>399281.30479999998</v>
      </c>
      <c r="TN53">
        <v>388115.26569999999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352566.26140000002</v>
      </c>
      <c r="TW53">
        <v>373793.45069999999</v>
      </c>
      <c r="TX53">
        <v>388580.87119999999</v>
      </c>
      <c r="TY53">
        <v>406390.93290000001</v>
      </c>
      <c r="TZ53">
        <v>413588.62579999998</v>
      </c>
      <c r="UA53">
        <v>419494.28159999999</v>
      </c>
      <c r="UB53">
        <v>435213.7512</v>
      </c>
      <c r="UC53">
        <v>439210.19059999997</v>
      </c>
      <c r="UD53">
        <v>451543.68729999999</v>
      </c>
      <c r="UE53">
        <v>457860.37780000002</v>
      </c>
      <c r="UF53">
        <v>461604.22259999998</v>
      </c>
      <c r="UG53">
        <v>460098.5661</v>
      </c>
      <c r="UH53">
        <v>449273.50040000002</v>
      </c>
      <c r="UI53">
        <v>452860.11920000002</v>
      </c>
      <c r="UJ53">
        <v>451810.0099</v>
      </c>
      <c r="UK53">
        <v>450240.45439999999</v>
      </c>
      <c r="UL53">
        <v>445327.54749999999</v>
      </c>
      <c r="UM53">
        <v>435689.78580000001</v>
      </c>
      <c r="UN53">
        <v>437920.7366</v>
      </c>
      <c r="UO53">
        <v>437732.23950000003</v>
      </c>
      <c r="UP53">
        <v>435997.06270000001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138151.35620000001</v>
      </c>
      <c r="UY53">
        <v>147167.70680000001</v>
      </c>
      <c r="UZ53">
        <v>160967.50529999999</v>
      </c>
      <c r="VA53">
        <v>166814.80319999999</v>
      </c>
      <c r="VB53">
        <v>165365.72210000001</v>
      </c>
      <c r="VC53">
        <v>173790.41959999999</v>
      </c>
      <c r="VD53">
        <v>178370.1948</v>
      </c>
      <c r="VE53">
        <v>176295.21580000001</v>
      </c>
      <c r="VF53">
        <v>174189.79130000001</v>
      </c>
      <c r="VG53">
        <v>183822.06770000001</v>
      </c>
      <c r="VH53">
        <v>185606.74789999999</v>
      </c>
      <c r="VI53">
        <v>191290.00159999999</v>
      </c>
      <c r="VJ53">
        <v>196484.73499999999</v>
      </c>
      <c r="VK53">
        <v>198601.40789999999</v>
      </c>
      <c r="VL53">
        <v>195353.96539999999</v>
      </c>
      <c r="VM53">
        <v>193358.79819999999</v>
      </c>
      <c r="VN53">
        <v>203271.26139999999</v>
      </c>
      <c r="VO53">
        <v>210120.49299999999</v>
      </c>
      <c r="VP53">
        <v>214144.1488</v>
      </c>
      <c r="VQ53">
        <v>214472.42290000001</v>
      </c>
      <c r="VR53">
        <v>205038.52600000001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319631.2709</v>
      </c>
      <c r="WA53">
        <v>248257.2978</v>
      </c>
      <c r="WB53">
        <v>361539.75400000002</v>
      </c>
      <c r="WC53">
        <v>351009.46990000003</v>
      </c>
      <c r="WD53">
        <v>283988.24430000002</v>
      </c>
      <c r="WE53">
        <v>165430.04519999999</v>
      </c>
      <c r="WF53">
        <v>160611.69440000001</v>
      </c>
      <c r="WG53">
        <v>363845.2623</v>
      </c>
      <c r="WH53">
        <v>252319.8768</v>
      </c>
      <c r="WI53">
        <v>293964.90500000003</v>
      </c>
      <c r="WJ53">
        <v>285402.82040000003</v>
      </c>
      <c r="WK53">
        <v>323271.80300000001</v>
      </c>
      <c r="WL53">
        <v>224182.9425</v>
      </c>
      <c r="WM53">
        <v>261184.01060000001</v>
      </c>
      <c r="WN53">
        <v>295839.49420000002</v>
      </c>
      <c r="WO53">
        <v>328254.63990000001</v>
      </c>
      <c r="WP53">
        <v>159346.91260000001</v>
      </c>
      <c r="WQ53">
        <v>309411.48080000002</v>
      </c>
      <c r="WR53">
        <v>375499.36989999999</v>
      </c>
      <c r="WS53">
        <v>656212.49100000004</v>
      </c>
      <c r="WT53">
        <v>672493.92279999994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23800000</v>
      </c>
      <c r="ZG53">
        <v>23000000</v>
      </c>
      <c r="ZH53">
        <v>22700000</v>
      </c>
      <c r="ZI53">
        <v>21900000</v>
      </c>
      <c r="ZJ53">
        <v>22000000</v>
      </c>
      <c r="ZK53">
        <v>21300000</v>
      </c>
      <c r="ZL53">
        <v>21100000</v>
      </c>
      <c r="ZM53">
        <v>20500000</v>
      </c>
      <c r="ZN53">
        <v>19800000</v>
      </c>
      <c r="ZO53">
        <v>19300000</v>
      </c>
      <c r="ZP53">
        <v>18600000</v>
      </c>
      <c r="ZQ53">
        <v>18200000</v>
      </c>
      <c r="ZR53">
        <v>17800000</v>
      </c>
      <c r="ZS53">
        <v>17200000</v>
      </c>
      <c r="ZT53">
        <v>17200000</v>
      </c>
      <c r="ZU53">
        <v>16900000</v>
      </c>
      <c r="ZV53">
        <v>16400000</v>
      </c>
      <c r="ZW53">
        <v>16200000</v>
      </c>
      <c r="ZX53">
        <v>15900000</v>
      </c>
      <c r="ZY53">
        <v>15500000</v>
      </c>
      <c r="ZZ53">
        <v>15000000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16400000</v>
      </c>
      <c r="ABK53">
        <v>16200000</v>
      </c>
      <c r="ABL53">
        <v>16200000</v>
      </c>
      <c r="ABM53">
        <v>16300000</v>
      </c>
      <c r="ABN53">
        <v>16400000</v>
      </c>
      <c r="ABO53">
        <v>16300000</v>
      </c>
      <c r="ABP53">
        <v>16200000</v>
      </c>
      <c r="ABQ53">
        <v>16000000</v>
      </c>
      <c r="ABR53">
        <v>15900000</v>
      </c>
      <c r="ABS53">
        <v>15700000</v>
      </c>
      <c r="ABT53">
        <v>15400000</v>
      </c>
      <c r="ABU53">
        <v>15000000</v>
      </c>
      <c r="ABV53">
        <v>14800000</v>
      </c>
      <c r="ABW53">
        <v>14500000</v>
      </c>
      <c r="ABX53">
        <v>14200000</v>
      </c>
      <c r="ABY53">
        <v>14100000</v>
      </c>
      <c r="ABZ53">
        <v>13800000</v>
      </c>
      <c r="ACA53">
        <v>13700000</v>
      </c>
      <c r="ACB53">
        <v>13500000</v>
      </c>
      <c r="ACC53">
        <v>13200000</v>
      </c>
      <c r="ACD53">
        <v>12900000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1360000</v>
      </c>
      <c r="ADO53">
        <v>1330000</v>
      </c>
      <c r="ADP53">
        <v>1300000</v>
      </c>
      <c r="ADQ53">
        <v>1250000</v>
      </c>
      <c r="ADR53">
        <v>1220000</v>
      </c>
      <c r="ADS53">
        <v>1190000</v>
      </c>
      <c r="ADT53">
        <v>1150000</v>
      </c>
      <c r="ADU53">
        <v>1120000</v>
      </c>
      <c r="ADV53">
        <v>1090000</v>
      </c>
      <c r="ADW53">
        <v>1060000</v>
      </c>
      <c r="ADX53">
        <v>1020000</v>
      </c>
      <c r="ADY53">
        <v>997688.53520000004</v>
      </c>
      <c r="ADZ53">
        <v>962929.02989999996</v>
      </c>
      <c r="AEA53">
        <v>930731.61950000003</v>
      </c>
      <c r="AEB53">
        <v>904854.33039999998</v>
      </c>
      <c r="AEC53">
        <v>875673.54480000003</v>
      </c>
      <c r="AED53">
        <v>857871.39439999999</v>
      </c>
      <c r="AEE53">
        <v>842514.7598</v>
      </c>
      <c r="AEF53">
        <v>816881.41299999994</v>
      </c>
      <c r="AEG53">
        <v>801200.21459999995</v>
      </c>
      <c r="AEH53">
        <v>776082.98899999994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6270000</v>
      </c>
      <c r="AEQ53">
        <v>6110000</v>
      </c>
      <c r="AER53">
        <v>5990000</v>
      </c>
      <c r="AES53">
        <v>5890000</v>
      </c>
      <c r="AET53">
        <v>5780000</v>
      </c>
      <c r="AEU53">
        <v>5650000</v>
      </c>
      <c r="AEV53">
        <v>5550000</v>
      </c>
      <c r="AEW53">
        <v>5430000</v>
      </c>
      <c r="AEX53">
        <v>5270000</v>
      </c>
      <c r="AEY53">
        <v>5120000</v>
      </c>
      <c r="AEZ53">
        <v>4990000</v>
      </c>
      <c r="AFA53">
        <v>4870000</v>
      </c>
      <c r="AFB53">
        <v>4760000</v>
      </c>
      <c r="AFC53">
        <v>4640000</v>
      </c>
      <c r="AFD53">
        <v>4540000</v>
      </c>
      <c r="AFE53">
        <v>4430000</v>
      </c>
      <c r="AFF53">
        <v>4310000</v>
      </c>
      <c r="AFG53">
        <v>4190000</v>
      </c>
      <c r="AFH53">
        <v>4080000</v>
      </c>
      <c r="AFI53">
        <v>3950000</v>
      </c>
      <c r="AFJ53">
        <v>3820000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202.79901649999999</v>
      </c>
      <c r="AGU53">
        <v>215.00907050000001</v>
      </c>
      <c r="AGV53">
        <v>223.51491659999999</v>
      </c>
      <c r="AGW53">
        <v>233.75941069999999</v>
      </c>
      <c r="AGX53">
        <v>237.89958290000001</v>
      </c>
      <c r="AGY53">
        <v>241.2965647</v>
      </c>
      <c r="AGZ53">
        <v>250.33853310000001</v>
      </c>
      <c r="AHA53">
        <v>252.63731799999999</v>
      </c>
      <c r="AHB53">
        <v>259.73164680000002</v>
      </c>
      <c r="AHC53">
        <v>263.36505920000002</v>
      </c>
      <c r="AHD53">
        <v>265.51854959999997</v>
      </c>
      <c r="AHE53">
        <v>264.65248350000002</v>
      </c>
      <c r="AHF53">
        <v>258.42581660000002</v>
      </c>
      <c r="AHG53">
        <v>260.48886920000001</v>
      </c>
      <c r="AHH53">
        <v>259.88483780000001</v>
      </c>
      <c r="AHI53">
        <v>258.98201649999999</v>
      </c>
      <c r="AHJ53">
        <v>256.15607199999999</v>
      </c>
      <c r="AHK53">
        <v>250.61235210000001</v>
      </c>
      <c r="AHL53">
        <v>251.8956134</v>
      </c>
      <c r="AHM53">
        <v>251.7871883</v>
      </c>
      <c r="AHN53">
        <v>250.7891003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15.83458577</v>
      </c>
      <c r="AHW53">
        <v>16.86801882</v>
      </c>
      <c r="AHX53">
        <v>18.44971949</v>
      </c>
      <c r="AHY53">
        <v>19.119923109999998</v>
      </c>
      <c r="AHZ53">
        <v>18.95383283</v>
      </c>
      <c r="AIA53">
        <v>19.919451980000002</v>
      </c>
      <c r="AIB53">
        <v>20.44437512</v>
      </c>
      <c r="AIC53">
        <v>20.206545859999999</v>
      </c>
      <c r="AID53">
        <v>19.965227030000001</v>
      </c>
      <c r="AIE53">
        <v>21.06925605</v>
      </c>
      <c r="AIF53">
        <v>21.273811930000001</v>
      </c>
      <c r="AIG53">
        <v>21.925213200000002</v>
      </c>
      <c r="AIH53">
        <v>22.5206214</v>
      </c>
      <c r="AII53">
        <v>22.763229509999999</v>
      </c>
      <c r="AIJ53">
        <v>22.391015230000001</v>
      </c>
      <c r="AIK53">
        <v>22.162333820000001</v>
      </c>
      <c r="AIL53">
        <v>23.298477210000001</v>
      </c>
      <c r="AIM53">
        <v>24.08352013</v>
      </c>
      <c r="AIN53">
        <v>24.544702170000001</v>
      </c>
      <c r="AIO53">
        <v>24.582328180000001</v>
      </c>
      <c r="AIP53">
        <v>23.50103695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1.2845425859999999</v>
      </c>
      <c r="AIY53">
        <v>0.99770298000000002</v>
      </c>
      <c r="AIZ53">
        <v>1.452965504</v>
      </c>
      <c r="AJA53">
        <v>1.4106461210000001</v>
      </c>
      <c r="AJB53">
        <v>1.14129945</v>
      </c>
      <c r="AJC53">
        <v>0.66483463099999995</v>
      </c>
      <c r="AJD53">
        <v>0.64547051600000005</v>
      </c>
      <c r="AJE53">
        <v>1.4622309419999999</v>
      </c>
      <c r="AJF53">
        <v>1.0140297789999999</v>
      </c>
      <c r="AJG53">
        <v>1.1813939179999999</v>
      </c>
      <c r="AJH53">
        <v>1.146984386</v>
      </c>
      <c r="AJI53">
        <v>1.299173253</v>
      </c>
      <c r="AJJ53">
        <v>0.900952325</v>
      </c>
      <c r="AJK53">
        <v>1.049653194</v>
      </c>
      <c r="AJL53">
        <v>1.188927566</v>
      </c>
      <c r="AJM53">
        <v>1.319198409</v>
      </c>
      <c r="AJN53">
        <v>0.64038757700000004</v>
      </c>
      <c r="AJO53">
        <v>1.243471024</v>
      </c>
      <c r="AJP53">
        <v>1.5090667769999999</v>
      </c>
      <c r="AJQ53">
        <v>2.6372040760000002</v>
      </c>
      <c r="AJR53">
        <v>2.7026363240000002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113.05723399999999</v>
      </c>
      <c r="AKA53">
        <v>190.09663850000001</v>
      </c>
      <c r="AKB53">
        <v>188.65019530000001</v>
      </c>
      <c r="AKC53">
        <v>146.45563630000001</v>
      </c>
      <c r="AKD53">
        <v>166.0192476</v>
      </c>
      <c r="AKE53">
        <v>162.06616460000001</v>
      </c>
      <c r="AKF53">
        <v>184.17684180000001</v>
      </c>
      <c r="AKG53">
        <v>144.85281280000001</v>
      </c>
      <c r="AKH53">
        <v>186.67614459999999</v>
      </c>
      <c r="AKI53">
        <v>68.167391730000006</v>
      </c>
      <c r="AKJ53">
        <v>150.3143618</v>
      </c>
      <c r="AKK53">
        <v>211.33965230000001</v>
      </c>
      <c r="AKL53">
        <v>156.37581710000001</v>
      </c>
      <c r="AKM53">
        <v>162.72943090000001</v>
      </c>
      <c r="AKN53">
        <v>169.7882774</v>
      </c>
      <c r="AKO53">
        <v>170.18206939999999</v>
      </c>
      <c r="AKP53">
        <v>144.87607840000001</v>
      </c>
      <c r="AKQ53">
        <v>73.124393710000007</v>
      </c>
      <c r="AKR53">
        <v>127.64797110000001</v>
      </c>
      <c r="AKS53">
        <v>189.0227419</v>
      </c>
      <c r="AKT53">
        <v>174.27889450000001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100.1132257</v>
      </c>
      <c r="AME53">
        <v>96.537894649999998</v>
      </c>
      <c r="AMF53">
        <v>95.582707780000007</v>
      </c>
      <c r="AMG53">
        <v>92.115030619999999</v>
      </c>
      <c r="AMH53">
        <v>92.449344830000001</v>
      </c>
      <c r="AMI53">
        <v>89.522293910000002</v>
      </c>
      <c r="AMJ53">
        <v>88.73505471</v>
      </c>
      <c r="AMK53">
        <v>86.095313849999997</v>
      </c>
      <c r="AML53">
        <v>83.319602259999996</v>
      </c>
      <c r="AMM53">
        <v>80.944872309999994</v>
      </c>
      <c r="AMN53">
        <v>78.233485669999993</v>
      </c>
      <c r="AMO53">
        <v>76.543637669999995</v>
      </c>
      <c r="AMP53">
        <v>74.885859109999998</v>
      </c>
      <c r="AMQ53">
        <v>72.473468479999994</v>
      </c>
      <c r="AMR53">
        <v>72.338311239999996</v>
      </c>
      <c r="AMS53">
        <v>70.885293509999997</v>
      </c>
      <c r="AMT53">
        <v>69.074624130000004</v>
      </c>
      <c r="AMU53">
        <v>68.17223577</v>
      </c>
      <c r="AMV53">
        <v>67.024442199999996</v>
      </c>
      <c r="AMW53">
        <v>65.072273980000006</v>
      </c>
      <c r="AMX53">
        <v>63.139359689999999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390.42390999999998</v>
      </c>
      <c r="ANG53">
        <v>442.6510614</v>
      </c>
      <c r="ANH53">
        <v>249.09736150000001</v>
      </c>
      <c r="ANI53">
        <v>290.34666659999999</v>
      </c>
      <c r="ANJ53">
        <v>229.70329820000001</v>
      </c>
      <c r="ANK53">
        <v>199.5118962</v>
      </c>
      <c r="ANL53">
        <v>208.64108640000001</v>
      </c>
      <c r="ANM53">
        <v>265.85375199999999</v>
      </c>
      <c r="ANN53">
        <v>287.3393413</v>
      </c>
      <c r="ANO53">
        <v>248.28235029999999</v>
      </c>
      <c r="ANP53">
        <v>217.379865</v>
      </c>
      <c r="ANQ53">
        <v>221.78567000000001</v>
      </c>
      <c r="ANR53">
        <v>220.61365459999999</v>
      </c>
      <c r="ANS53">
        <v>214.46891220000001</v>
      </c>
      <c r="ANT53">
        <v>159.71917490000001</v>
      </c>
      <c r="ANU53">
        <v>199.44582389999999</v>
      </c>
      <c r="ANV53">
        <v>189.67875960000001</v>
      </c>
      <c r="ANW53">
        <v>174.2750427</v>
      </c>
      <c r="ANX53">
        <v>217.3730525</v>
      </c>
      <c r="ANY53">
        <v>155.94990429999999</v>
      </c>
      <c r="ANZ53">
        <v>193.10610840000001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63.580013119999997</v>
      </c>
      <c r="AOI53">
        <v>63.030225870000002</v>
      </c>
      <c r="AOJ53">
        <v>62.948702140000002</v>
      </c>
      <c r="AOK53">
        <v>63.444637319999998</v>
      </c>
      <c r="AOL53">
        <v>63.566468999999998</v>
      </c>
      <c r="AOM53">
        <v>63.296849450000003</v>
      </c>
      <c r="AON53">
        <v>62.943166609999999</v>
      </c>
      <c r="AOO53">
        <v>62.022290269999999</v>
      </c>
      <c r="AOP53">
        <v>61.641809279999997</v>
      </c>
      <c r="AOQ53">
        <v>61.06306317</v>
      </c>
      <c r="AOR53">
        <v>59.671475489999999</v>
      </c>
      <c r="AOS53">
        <v>58.388239210000002</v>
      </c>
      <c r="AOT53">
        <v>57.628245130000003</v>
      </c>
      <c r="AOU53">
        <v>56.322502409999998</v>
      </c>
      <c r="AOV53">
        <v>55.206786110000003</v>
      </c>
      <c r="AOW53">
        <v>54.67044654</v>
      </c>
      <c r="AOX53">
        <v>53.53861397</v>
      </c>
      <c r="AOY53">
        <v>53.13837882</v>
      </c>
      <c r="AOZ53">
        <v>52.410579149999997</v>
      </c>
      <c r="APA53">
        <v>51.321098409999998</v>
      </c>
      <c r="APB53">
        <v>49.962695019999998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808.05793140000003</v>
      </c>
      <c r="APK53">
        <v>973.32191479999994</v>
      </c>
      <c r="APL53">
        <v>641.59444629999996</v>
      </c>
      <c r="APM53">
        <v>627.42550410000001</v>
      </c>
      <c r="APN53">
        <v>649.29429400000004</v>
      </c>
      <c r="APO53">
        <v>791.50632059999998</v>
      </c>
      <c r="APP53">
        <v>729.71812490000002</v>
      </c>
      <c r="APQ53">
        <v>1008.883883</v>
      </c>
      <c r="APR53">
        <v>752.46273989999997</v>
      </c>
      <c r="APS53">
        <v>879.91393070000004</v>
      </c>
      <c r="APT53">
        <v>771.67422050000005</v>
      </c>
      <c r="APU53">
        <v>875.14431979999995</v>
      </c>
      <c r="APV53">
        <v>693.20532960000003</v>
      </c>
      <c r="APW53">
        <v>832.54061630000001</v>
      </c>
      <c r="APX53">
        <v>726.89367019999997</v>
      </c>
      <c r="APY53">
        <v>749.73487420000004</v>
      </c>
      <c r="APZ53">
        <v>739.82720259999996</v>
      </c>
      <c r="AQA53">
        <v>664.49170919999995</v>
      </c>
      <c r="AQB53">
        <v>579.4434119</v>
      </c>
      <c r="AQC53">
        <v>715.97769300000004</v>
      </c>
      <c r="AQD53">
        <v>686.08719689999998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91.106977000000001</v>
      </c>
      <c r="ARO53">
        <v>88.895994689999995</v>
      </c>
      <c r="ARP53">
        <v>87.127179150000003</v>
      </c>
      <c r="ARQ53">
        <v>85.651485510000001</v>
      </c>
      <c r="ARR53">
        <v>83.985311920000001</v>
      </c>
      <c r="ARS53">
        <v>82.227344919999993</v>
      </c>
      <c r="ART53">
        <v>80.734826630000001</v>
      </c>
      <c r="ARU53">
        <v>78.897232979999998</v>
      </c>
      <c r="ARV53">
        <v>76.574717390000004</v>
      </c>
      <c r="ARW53">
        <v>74.43967877</v>
      </c>
      <c r="ARX53">
        <v>72.549085079999998</v>
      </c>
      <c r="ARY53">
        <v>70.765355</v>
      </c>
      <c r="ARZ53">
        <v>69.183864189999994</v>
      </c>
      <c r="ASA53">
        <v>67.507466410000006</v>
      </c>
      <c r="ASB53">
        <v>65.965932300000006</v>
      </c>
      <c r="ASC53">
        <v>64.490179909999995</v>
      </c>
      <c r="ASD53">
        <v>62.728048000000001</v>
      </c>
      <c r="ASE53">
        <v>60.95743633</v>
      </c>
      <c r="ASF53">
        <v>59.388907000000003</v>
      </c>
      <c r="ASG53">
        <v>57.381414300000003</v>
      </c>
      <c r="ASH53">
        <v>55.618322089999999</v>
      </c>
    </row>
    <row r="54" spans="3:1178" x14ac:dyDescent="0.25">
      <c r="C54">
        <v>0</v>
      </c>
      <c r="D54">
        <v>0</v>
      </c>
      <c r="E54">
        <v>0</v>
      </c>
      <c r="F54">
        <v>233</v>
      </c>
      <c r="G54">
        <v>245</v>
      </c>
      <c r="H54">
        <v>293</v>
      </c>
      <c r="I54">
        <v>272</v>
      </c>
      <c r="J54">
        <v>260</v>
      </c>
      <c r="K54">
        <v>278</v>
      </c>
      <c r="L54">
        <v>264</v>
      </c>
      <c r="M54">
        <v>290</v>
      </c>
      <c r="N54">
        <v>263</v>
      </c>
      <c r="O54">
        <v>308</v>
      </c>
      <c r="P54">
        <v>280</v>
      </c>
      <c r="Q54">
        <v>310</v>
      </c>
      <c r="R54">
        <v>249</v>
      </c>
      <c r="S54">
        <v>260</v>
      </c>
      <c r="T54">
        <v>291</v>
      </c>
      <c r="U54">
        <v>271</v>
      </c>
      <c r="V54">
        <v>273</v>
      </c>
      <c r="W54">
        <v>307</v>
      </c>
      <c r="X54">
        <v>273</v>
      </c>
      <c r="Y54">
        <v>295</v>
      </c>
      <c r="Z54">
        <v>297</v>
      </c>
      <c r="AA54">
        <v>247</v>
      </c>
      <c r="AB54">
        <v>264</v>
      </c>
      <c r="AC54">
        <v>264</v>
      </c>
      <c r="AD54">
        <v>272</v>
      </c>
      <c r="AE54">
        <v>0</v>
      </c>
      <c r="AF54">
        <v>0</v>
      </c>
      <c r="AG54">
        <v>0</v>
      </c>
      <c r="AH54">
        <v>49</v>
      </c>
      <c r="AI54">
        <v>63</v>
      </c>
      <c r="AJ54">
        <v>52</v>
      </c>
      <c r="AK54">
        <v>65</v>
      </c>
      <c r="AL54">
        <v>65</v>
      </c>
      <c r="AM54">
        <v>62</v>
      </c>
      <c r="AN54">
        <v>61</v>
      </c>
      <c r="AO54">
        <v>68</v>
      </c>
      <c r="AP54">
        <v>80</v>
      </c>
      <c r="AQ54">
        <v>107</v>
      </c>
      <c r="AR54">
        <v>91</v>
      </c>
      <c r="AS54">
        <v>99</v>
      </c>
      <c r="AT54">
        <v>81</v>
      </c>
      <c r="AU54">
        <v>96</v>
      </c>
      <c r="AV54">
        <v>104</v>
      </c>
      <c r="AW54">
        <v>119</v>
      </c>
      <c r="AX54">
        <v>110</v>
      </c>
      <c r="AY54">
        <v>127</v>
      </c>
      <c r="AZ54">
        <v>121</v>
      </c>
      <c r="BA54">
        <v>119</v>
      </c>
      <c r="BB54">
        <v>133</v>
      </c>
      <c r="BC54">
        <v>151</v>
      </c>
      <c r="BD54">
        <v>126</v>
      </c>
      <c r="BE54">
        <v>152</v>
      </c>
      <c r="BF54">
        <v>135</v>
      </c>
      <c r="BG54">
        <v>0</v>
      </c>
      <c r="BH54">
        <v>0</v>
      </c>
      <c r="BI54">
        <v>0</v>
      </c>
      <c r="BJ54">
        <v>147</v>
      </c>
      <c r="BK54">
        <v>157</v>
      </c>
      <c r="BL54">
        <v>182</v>
      </c>
      <c r="BM54">
        <v>158</v>
      </c>
      <c r="BN54">
        <v>160</v>
      </c>
      <c r="BO54">
        <v>146</v>
      </c>
      <c r="BP54">
        <v>169</v>
      </c>
      <c r="BQ54">
        <v>161</v>
      </c>
      <c r="BR54">
        <v>175</v>
      </c>
      <c r="BS54">
        <v>163</v>
      </c>
      <c r="BT54">
        <v>179</v>
      </c>
      <c r="BU54">
        <v>170</v>
      </c>
      <c r="BV54">
        <v>201</v>
      </c>
      <c r="BW54">
        <v>153</v>
      </c>
      <c r="BX54">
        <v>189</v>
      </c>
      <c r="BY54">
        <v>212</v>
      </c>
      <c r="BZ54">
        <v>189</v>
      </c>
      <c r="CA54">
        <v>193</v>
      </c>
      <c r="CB54">
        <v>177</v>
      </c>
      <c r="CC54">
        <v>208</v>
      </c>
      <c r="CD54">
        <v>216</v>
      </c>
      <c r="CE54">
        <v>201</v>
      </c>
      <c r="CF54">
        <v>185</v>
      </c>
      <c r="CG54">
        <v>194</v>
      </c>
      <c r="CH54">
        <v>191</v>
      </c>
      <c r="CI54">
        <v>0</v>
      </c>
      <c r="CJ54">
        <v>0</v>
      </c>
      <c r="CK54">
        <v>0</v>
      </c>
      <c r="CL54">
        <v>35</v>
      </c>
      <c r="CM54">
        <v>36</v>
      </c>
      <c r="CN54">
        <v>38</v>
      </c>
      <c r="CO54">
        <v>43</v>
      </c>
      <c r="CP54">
        <v>45</v>
      </c>
      <c r="CQ54">
        <v>37</v>
      </c>
      <c r="CR54">
        <v>51</v>
      </c>
      <c r="CS54">
        <v>41</v>
      </c>
      <c r="CT54">
        <v>40</v>
      </c>
      <c r="CU54">
        <v>34</v>
      </c>
      <c r="CV54">
        <v>47</v>
      </c>
      <c r="CW54">
        <v>49</v>
      </c>
      <c r="CX54">
        <v>44</v>
      </c>
      <c r="CY54">
        <v>50</v>
      </c>
      <c r="CZ54">
        <v>45</v>
      </c>
      <c r="DA54">
        <v>55</v>
      </c>
      <c r="DB54">
        <v>55</v>
      </c>
      <c r="DC54">
        <v>51</v>
      </c>
      <c r="DD54">
        <v>56</v>
      </c>
      <c r="DE54">
        <v>62</v>
      </c>
      <c r="DF54">
        <v>56</v>
      </c>
      <c r="DG54">
        <v>64</v>
      </c>
      <c r="DH54">
        <v>58</v>
      </c>
      <c r="DI54">
        <v>64</v>
      </c>
      <c r="DJ54">
        <v>60</v>
      </c>
      <c r="DK54">
        <v>0</v>
      </c>
      <c r="DL54">
        <v>0</v>
      </c>
      <c r="DM54">
        <v>0</v>
      </c>
      <c r="DN54">
        <v>3</v>
      </c>
      <c r="DO54">
        <v>4</v>
      </c>
      <c r="DP54">
        <v>0</v>
      </c>
      <c r="DQ54">
        <v>5</v>
      </c>
      <c r="DR54">
        <v>6</v>
      </c>
      <c r="DS54">
        <v>3</v>
      </c>
      <c r="DT54">
        <v>6</v>
      </c>
      <c r="DU54">
        <v>6</v>
      </c>
      <c r="DV54">
        <v>2</v>
      </c>
      <c r="DW54">
        <v>7</v>
      </c>
      <c r="DX54">
        <v>6</v>
      </c>
      <c r="DY54">
        <v>6</v>
      </c>
      <c r="DZ54">
        <v>13</v>
      </c>
      <c r="EA54">
        <v>7</v>
      </c>
      <c r="EB54">
        <v>13</v>
      </c>
      <c r="EC54">
        <v>16</v>
      </c>
      <c r="ED54">
        <v>13</v>
      </c>
      <c r="EE54">
        <v>12</v>
      </c>
      <c r="EF54">
        <v>13</v>
      </c>
      <c r="EG54">
        <v>15</v>
      </c>
      <c r="EH54">
        <v>18</v>
      </c>
      <c r="EI54">
        <v>13</v>
      </c>
      <c r="EJ54">
        <v>22</v>
      </c>
      <c r="EK54">
        <v>22</v>
      </c>
      <c r="EL54">
        <v>29</v>
      </c>
      <c r="EM54">
        <v>0</v>
      </c>
      <c r="EN54">
        <v>0</v>
      </c>
      <c r="EO54">
        <v>0</v>
      </c>
      <c r="EP54">
        <v>15</v>
      </c>
      <c r="EQ54">
        <v>10</v>
      </c>
      <c r="ER54">
        <v>15</v>
      </c>
      <c r="ES54">
        <v>5</v>
      </c>
      <c r="ET54">
        <v>20</v>
      </c>
      <c r="EU54">
        <v>15</v>
      </c>
      <c r="EV54">
        <v>10</v>
      </c>
      <c r="EW54">
        <v>25</v>
      </c>
      <c r="EX54">
        <v>45</v>
      </c>
      <c r="EY54">
        <v>30</v>
      </c>
      <c r="EZ54">
        <v>20</v>
      </c>
      <c r="FA54">
        <v>20</v>
      </c>
      <c r="FB54">
        <v>25</v>
      </c>
      <c r="FC54">
        <v>60</v>
      </c>
      <c r="FD54">
        <v>20</v>
      </c>
      <c r="FE54">
        <v>40</v>
      </c>
      <c r="FF54">
        <v>50</v>
      </c>
      <c r="FG54">
        <v>85</v>
      </c>
      <c r="FH54">
        <v>65</v>
      </c>
      <c r="FI54">
        <v>55</v>
      </c>
      <c r="FJ54">
        <v>65</v>
      </c>
      <c r="FK54">
        <v>85</v>
      </c>
      <c r="FL54">
        <v>60</v>
      </c>
      <c r="FM54">
        <v>95</v>
      </c>
      <c r="FN54">
        <v>80</v>
      </c>
      <c r="FO54">
        <v>0</v>
      </c>
      <c r="FP54">
        <v>0</v>
      </c>
      <c r="FQ54">
        <v>5711</v>
      </c>
      <c r="FR54">
        <v>6039</v>
      </c>
      <c r="FS54">
        <v>6340</v>
      </c>
      <c r="FT54">
        <v>6638</v>
      </c>
      <c r="FU54">
        <v>6876</v>
      </c>
      <c r="FV54">
        <v>7052</v>
      </c>
      <c r="FW54">
        <v>7234</v>
      </c>
      <c r="FX54">
        <v>7334</v>
      </c>
      <c r="FY54">
        <v>7461</v>
      </c>
      <c r="FZ54">
        <v>7619</v>
      </c>
      <c r="GA54">
        <v>7748</v>
      </c>
      <c r="GB54">
        <v>7819</v>
      </c>
      <c r="GC54">
        <v>7878</v>
      </c>
      <c r="GD54">
        <v>7958</v>
      </c>
      <c r="GE54">
        <v>8097</v>
      </c>
      <c r="GF54">
        <v>8176</v>
      </c>
      <c r="GG54">
        <v>8284</v>
      </c>
      <c r="GH54">
        <v>8331</v>
      </c>
      <c r="GI54">
        <v>8436</v>
      </c>
      <c r="GJ54">
        <v>8513</v>
      </c>
      <c r="GK54">
        <v>8552</v>
      </c>
      <c r="GL54">
        <v>8645</v>
      </c>
      <c r="GM54">
        <v>8681</v>
      </c>
      <c r="GN54">
        <v>8714</v>
      </c>
      <c r="GO54">
        <v>8697</v>
      </c>
      <c r="GP54">
        <v>8734</v>
      </c>
      <c r="GQ54">
        <v>0</v>
      </c>
      <c r="GR54">
        <v>0</v>
      </c>
      <c r="GS54">
        <v>730</v>
      </c>
      <c r="GT54">
        <v>866</v>
      </c>
      <c r="GU54">
        <v>968</v>
      </c>
      <c r="GV54">
        <v>1084</v>
      </c>
      <c r="GW54">
        <v>1214</v>
      </c>
      <c r="GX54">
        <v>1333</v>
      </c>
      <c r="GY54">
        <v>1450</v>
      </c>
      <c r="GZ54">
        <v>1573</v>
      </c>
      <c r="HA54">
        <v>1671</v>
      </c>
      <c r="HB54">
        <v>1776</v>
      </c>
      <c r="HC54">
        <v>1864</v>
      </c>
      <c r="HD54">
        <v>1990</v>
      </c>
      <c r="HE54">
        <v>2089</v>
      </c>
      <c r="HF54">
        <v>2189</v>
      </c>
      <c r="HG54">
        <v>2293</v>
      </c>
      <c r="HH54">
        <v>2396</v>
      </c>
      <c r="HI54">
        <v>2472</v>
      </c>
      <c r="HJ54">
        <v>2568</v>
      </c>
      <c r="HK54">
        <v>2631</v>
      </c>
      <c r="HL54">
        <v>2719</v>
      </c>
      <c r="HM54">
        <v>2827</v>
      </c>
      <c r="HN54">
        <v>2889</v>
      </c>
      <c r="HO54">
        <v>2950</v>
      </c>
      <c r="HP54">
        <v>3005</v>
      </c>
      <c r="HQ54">
        <v>3063</v>
      </c>
      <c r="HR54">
        <v>3097</v>
      </c>
      <c r="HS54">
        <v>0</v>
      </c>
      <c r="HT54">
        <v>0</v>
      </c>
      <c r="HU54">
        <v>75</v>
      </c>
      <c r="HV54">
        <v>78</v>
      </c>
      <c r="HW54">
        <v>90</v>
      </c>
      <c r="HX54">
        <v>99</v>
      </c>
      <c r="HY54">
        <v>108</v>
      </c>
      <c r="HZ54">
        <v>127</v>
      </c>
      <c r="IA54">
        <v>150</v>
      </c>
      <c r="IB54">
        <v>166</v>
      </c>
      <c r="IC54">
        <v>186</v>
      </c>
      <c r="ID54">
        <v>187</v>
      </c>
      <c r="IE54">
        <v>190</v>
      </c>
      <c r="IF54">
        <v>212</v>
      </c>
      <c r="IG54">
        <v>224</v>
      </c>
      <c r="IH54">
        <v>249</v>
      </c>
      <c r="II54">
        <v>254</v>
      </c>
      <c r="IJ54">
        <v>251</v>
      </c>
      <c r="IK54">
        <v>271</v>
      </c>
      <c r="IL54">
        <v>281</v>
      </c>
      <c r="IM54">
        <v>303</v>
      </c>
      <c r="IN54">
        <v>314</v>
      </c>
      <c r="IO54">
        <v>322</v>
      </c>
      <c r="IP54">
        <v>336</v>
      </c>
      <c r="IQ54">
        <v>351</v>
      </c>
      <c r="IR54">
        <v>372</v>
      </c>
      <c r="IS54">
        <v>388</v>
      </c>
      <c r="IT54">
        <v>409</v>
      </c>
      <c r="IU54">
        <v>0</v>
      </c>
      <c r="IV54">
        <v>0</v>
      </c>
      <c r="IW54">
        <v>3</v>
      </c>
      <c r="IX54">
        <v>4</v>
      </c>
      <c r="IY54">
        <v>1</v>
      </c>
      <c r="IZ54">
        <v>2</v>
      </c>
      <c r="JA54">
        <v>4</v>
      </c>
      <c r="JB54">
        <v>4</v>
      </c>
      <c r="JC54">
        <v>3</v>
      </c>
      <c r="JD54">
        <v>4</v>
      </c>
      <c r="JE54">
        <v>7</v>
      </c>
      <c r="JF54">
        <v>7</v>
      </c>
      <c r="JG54">
        <v>15</v>
      </c>
      <c r="JH54">
        <v>13</v>
      </c>
      <c r="JI54">
        <v>13</v>
      </c>
      <c r="JJ54">
        <v>15</v>
      </c>
      <c r="JK54">
        <v>10</v>
      </c>
      <c r="JL54">
        <v>14</v>
      </c>
      <c r="JM54">
        <v>9</v>
      </c>
      <c r="JN54">
        <v>19</v>
      </c>
      <c r="JO54">
        <v>11</v>
      </c>
      <c r="JP54">
        <v>10</v>
      </c>
      <c r="JQ54">
        <v>11</v>
      </c>
      <c r="JR54">
        <v>19</v>
      </c>
      <c r="JS54">
        <v>19</v>
      </c>
      <c r="JT54">
        <v>18</v>
      </c>
      <c r="JU54">
        <v>24</v>
      </c>
      <c r="JV54">
        <v>21</v>
      </c>
      <c r="JW54">
        <v>0</v>
      </c>
      <c r="JX54">
        <v>0</v>
      </c>
      <c r="JY54">
        <v>0</v>
      </c>
      <c r="JZ54">
        <v>8</v>
      </c>
      <c r="KA54">
        <v>19</v>
      </c>
      <c r="KB54">
        <v>28</v>
      </c>
      <c r="KC54">
        <v>38</v>
      </c>
      <c r="KD54">
        <v>47</v>
      </c>
      <c r="KE54">
        <v>59</v>
      </c>
      <c r="KF54">
        <v>74</v>
      </c>
      <c r="KG54">
        <v>85</v>
      </c>
      <c r="KH54">
        <v>102</v>
      </c>
      <c r="KI54">
        <v>113</v>
      </c>
      <c r="KJ54">
        <v>131</v>
      </c>
      <c r="KK54">
        <v>154</v>
      </c>
      <c r="KL54">
        <v>171</v>
      </c>
      <c r="KM54">
        <v>207</v>
      </c>
      <c r="KN54">
        <v>230</v>
      </c>
      <c r="KO54">
        <v>259</v>
      </c>
      <c r="KP54">
        <v>275</v>
      </c>
      <c r="KQ54">
        <v>308</v>
      </c>
      <c r="KR54">
        <v>334</v>
      </c>
      <c r="KS54">
        <v>362</v>
      </c>
      <c r="KT54">
        <v>394</v>
      </c>
      <c r="KU54">
        <v>429</v>
      </c>
      <c r="KV54">
        <v>452</v>
      </c>
      <c r="KW54">
        <v>487</v>
      </c>
      <c r="KX54">
        <v>532</v>
      </c>
      <c r="KY54">
        <v>0</v>
      </c>
      <c r="KZ54">
        <v>0</v>
      </c>
      <c r="LA54">
        <v>0</v>
      </c>
      <c r="LB54">
        <v>225</v>
      </c>
      <c r="LC54">
        <v>460</v>
      </c>
      <c r="LD54">
        <v>690</v>
      </c>
      <c r="LE54">
        <v>887</v>
      </c>
      <c r="LF54">
        <v>1077</v>
      </c>
      <c r="LG54">
        <v>1280</v>
      </c>
      <c r="LH54">
        <v>1458</v>
      </c>
      <c r="LI54">
        <v>1615</v>
      </c>
      <c r="LJ54">
        <v>1765</v>
      </c>
      <c r="LK54">
        <v>1921</v>
      </c>
      <c r="LL54">
        <v>2070</v>
      </c>
      <c r="LM54">
        <v>2211</v>
      </c>
      <c r="LN54">
        <v>2355</v>
      </c>
      <c r="LO54">
        <v>2493</v>
      </c>
      <c r="LP54">
        <v>2635</v>
      </c>
      <c r="LQ54">
        <v>2756</v>
      </c>
      <c r="LR54">
        <v>2902</v>
      </c>
      <c r="LS54">
        <v>3038</v>
      </c>
      <c r="LT54">
        <v>3160</v>
      </c>
      <c r="LU54">
        <v>3271</v>
      </c>
      <c r="LV54">
        <v>3378</v>
      </c>
      <c r="LW54">
        <v>3505</v>
      </c>
      <c r="LX54">
        <v>3639</v>
      </c>
      <c r="LY54">
        <v>3762</v>
      </c>
      <c r="LZ54">
        <v>3895</v>
      </c>
      <c r="MA54">
        <v>0</v>
      </c>
      <c r="MB54">
        <v>0</v>
      </c>
      <c r="MC54">
        <v>1507</v>
      </c>
      <c r="MD54">
        <v>1553</v>
      </c>
      <c r="ME54">
        <v>1574</v>
      </c>
      <c r="MF54">
        <v>1582</v>
      </c>
      <c r="MG54">
        <v>1606</v>
      </c>
      <c r="MH54">
        <v>1635</v>
      </c>
      <c r="MI54">
        <v>1646</v>
      </c>
      <c r="MJ54">
        <v>1676</v>
      </c>
      <c r="MK54">
        <v>1687</v>
      </c>
      <c r="ML54">
        <v>1704</v>
      </c>
      <c r="MM54">
        <v>1707</v>
      </c>
      <c r="MN54">
        <v>1710</v>
      </c>
      <c r="MO54">
        <v>1747</v>
      </c>
      <c r="MP54">
        <v>1765</v>
      </c>
      <c r="MQ54">
        <v>1795</v>
      </c>
      <c r="MR54">
        <v>1800</v>
      </c>
      <c r="MS54">
        <v>1807</v>
      </c>
      <c r="MT54">
        <v>1817</v>
      </c>
      <c r="MU54">
        <v>1850</v>
      </c>
      <c r="MV54">
        <v>1890</v>
      </c>
      <c r="MW54">
        <v>1920</v>
      </c>
      <c r="MX54">
        <v>1947</v>
      </c>
      <c r="MY54">
        <v>1947</v>
      </c>
      <c r="MZ54">
        <v>1979</v>
      </c>
      <c r="NA54">
        <v>1997</v>
      </c>
      <c r="NB54">
        <v>2015</v>
      </c>
      <c r="NC54">
        <v>0</v>
      </c>
      <c r="ND54">
        <v>0</v>
      </c>
      <c r="NE54">
        <v>0</v>
      </c>
      <c r="NF54">
        <v>41</v>
      </c>
      <c r="NG54">
        <v>78</v>
      </c>
      <c r="NH54">
        <v>118</v>
      </c>
      <c r="NI54">
        <v>158</v>
      </c>
      <c r="NJ54">
        <v>187</v>
      </c>
      <c r="NK54">
        <v>223</v>
      </c>
      <c r="NL54">
        <v>259</v>
      </c>
      <c r="NM54">
        <v>300</v>
      </c>
      <c r="NN54">
        <v>349</v>
      </c>
      <c r="NO54">
        <v>393</v>
      </c>
      <c r="NP54">
        <v>443</v>
      </c>
      <c r="NQ54">
        <v>491</v>
      </c>
      <c r="NR54">
        <v>545</v>
      </c>
      <c r="NS54">
        <v>577</v>
      </c>
      <c r="NT54">
        <v>620</v>
      </c>
      <c r="NU54">
        <v>667</v>
      </c>
      <c r="NV54">
        <v>721</v>
      </c>
      <c r="NW54">
        <v>755</v>
      </c>
      <c r="NX54">
        <v>795</v>
      </c>
      <c r="NY54">
        <v>835</v>
      </c>
      <c r="NZ54">
        <v>883</v>
      </c>
      <c r="OA54">
        <v>942</v>
      </c>
      <c r="OB54">
        <v>991</v>
      </c>
      <c r="OC54">
        <v>1046</v>
      </c>
      <c r="OD54">
        <v>1103</v>
      </c>
      <c r="OE54">
        <v>0</v>
      </c>
      <c r="OF54">
        <v>0</v>
      </c>
      <c r="OG54">
        <v>2134</v>
      </c>
      <c r="OH54">
        <v>2194</v>
      </c>
      <c r="OI54">
        <v>2260</v>
      </c>
      <c r="OJ54">
        <v>2341</v>
      </c>
      <c r="OK54">
        <v>2462</v>
      </c>
      <c r="OL54">
        <v>2563</v>
      </c>
      <c r="OM54">
        <v>2621</v>
      </c>
      <c r="ON54">
        <v>2726</v>
      </c>
      <c r="OO54">
        <v>2829</v>
      </c>
      <c r="OP54">
        <v>2922</v>
      </c>
      <c r="OQ54">
        <v>2969</v>
      </c>
      <c r="OR54">
        <v>3059</v>
      </c>
      <c r="OS54">
        <v>3139</v>
      </c>
      <c r="OT54">
        <v>3198</v>
      </c>
      <c r="OU54">
        <v>3240</v>
      </c>
      <c r="OV54">
        <v>3330</v>
      </c>
      <c r="OW54">
        <v>3424</v>
      </c>
      <c r="OX54">
        <v>3543</v>
      </c>
      <c r="OY54">
        <v>3589</v>
      </c>
      <c r="OZ54">
        <v>3669</v>
      </c>
      <c r="PA54">
        <v>3722</v>
      </c>
      <c r="PB54">
        <v>3792</v>
      </c>
      <c r="PC54">
        <v>3847</v>
      </c>
      <c r="PD54">
        <v>3876</v>
      </c>
      <c r="PE54">
        <v>3927</v>
      </c>
      <c r="PF54">
        <v>3975</v>
      </c>
      <c r="PG54">
        <v>0</v>
      </c>
      <c r="PH54">
        <v>0</v>
      </c>
      <c r="PI54">
        <v>0</v>
      </c>
      <c r="PJ54">
        <v>64</v>
      </c>
      <c r="PK54">
        <v>145</v>
      </c>
      <c r="PL54">
        <v>216</v>
      </c>
      <c r="PM54">
        <v>276</v>
      </c>
      <c r="PN54">
        <v>351</v>
      </c>
      <c r="PO54">
        <v>419</v>
      </c>
      <c r="PP54">
        <v>485</v>
      </c>
      <c r="PQ54">
        <v>554</v>
      </c>
      <c r="PR54">
        <v>629</v>
      </c>
      <c r="PS54">
        <v>728</v>
      </c>
      <c r="PT54">
        <v>814</v>
      </c>
      <c r="PU54">
        <v>892</v>
      </c>
      <c r="PV54">
        <v>982</v>
      </c>
      <c r="PW54">
        <v>1089</v>
      </c>
      <c r="PX54">
        <v>1188</v>
      </c>
      <c r="PY54">
        <v>1281</v>
      </c>
      <c r="PZ54">
        <v>1388</v>
      </c>
      <c r="QA54">
        <v>1499</v>
      </c>
      <c r="QB54">
        <v>1606</v>
      </c>
      <c r="QC54">
        <v>1722</v>
      </c>
      <c r="QD54">
        <v>1848</v>
      </c>
      <c r="QE54">
        <v>1971</v>
      </c>
      <c r="QF54">
        <v>2110</v>
      </c>
      <c r="QG54">
        <v>2257</v>
      </c>
      <c r="QH54">
        <v>2399</v>
      </c>
      <c r="QI54">
        <v>0</v>
      </c>
      <c r="QJ54">
        <v>0</v>
      </c>
      <c r="QK54">
        <v>7343</v>
      </c>
      <c r="QL54">
        <v>7424</v>
      </c>
      <c r="QM54">
        <v>7577</v>
      </c>
      <c r="QN54">
        <v>7710</v>
      </c>
      <c r="QO54">
        <v>7822</v>
      </c>
      <c r="QP54">
        <v>7933</v>
      </c>
      <c r="QQ54">
        <v>7967</v>
      </c>
      <c r="QR54">
        <v>8056</v>
      </c>
      <c r="QS54">
        <v>8133</v>
      </c>
      <c r="QT54">
        <v>8196</v>
      </c>
      <c r="QU54">
        <v>8270</v>
      </c>
      <c r="QV54">
        <v>8355</v>
      </c>
      <c r="QW54">
        <v>8473</v>
      </c>
      <c r="QX54">
        <v>8579</v>
      </c>
      <c r="QY54">
        <v>8654</v>
      </c>
      <c r="QZ54">
        <v>8746</v>
      </c>
      <c r="RA54">
        <v>8806</v>
      </c>
      <c r="RB54">
        <v>8768</v>
      </c>
      <c r="RC54">
        <v>8769</v>
      </c>
      <c r="RD54">
        <v>8750</v>
      </c>
      <c r="RE54">
        <v>8722</v>
      </c>
      <c r="RF54">
        <v>8698</v>
      </c>
      <c r="RG54">
        <v>8815</v>
      </c>
      <c r="RH54">
        <v>8776</v>
      </c>
      <c r="RI54">
        <v>8797</v>
      </c>
      <c r="RJ54">
        <v>8811</v>
      </c>
      <c r="RK54">
        <v>0</v>
      </c>
      <c r="RL54">
        <v>0</v>
      </c>
      <c r="RM54">
        <v>8507</v>
      </c>
      <c r="RN54">
        <v>8468</v>
      </c>
      <c r="RO54">
        <v>8396</v>
      </c>
      <c r="RP54">
        <v>8307</v>
      </c>
      <c r="RQ54">
        <v>8302</v>
      </c>
      <c r="RR54">
        <v>8274</v>
      </c>
      <c r="RS54">
        <v>8296</v>
      </c>
      <c r="RT54">
        <v>8290</v>
      </c>
      <c r="RU54">
        <v>8336</v>
      </c>
      <c r="RV54">
        <v>8333</v>
      </c>
      <c r="RW54">
        <v>8339</v>
      </c>
      <c r="RX54">
        <v>8334</v>
      </c>
      <c r="RY54">
        <v>8350</v>
      </c>
      <c r="RZ54">
        <v>8325</v>
      </c>
      <c r="SA54">
        <v>8341</v>
      </c>
      <c r="SB54">
        <v>8412</v>
      </c>
      <c r="SC54">
        <v>8435</v>
      </c>
      <c r="SD54">
        <v>8446</v>
      </c>
      <c r="SE54">
        <v>8488</v>
      </c>
      <c r="SF54">
        <v>8573</v>
      </c>
      <c r="SG54">
        <v>8681</v>
      </c>
      <c r="SH54">
        <v>8774</v>
      </c>
      <c r="SI54">
        <v>8762</v>
      </c>
      <c r="SJ54">
        <v>8806</v>
      </c>
      <c r="SK54">
        <v>8826</v>
      </c>
      <c r="SL54">
        <v>8857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1130000</v>
      </c>
      <c r="SU54">
        <v>1120000</v>
      </c>
      <c r="SV54">
        <v>1100000</v>
      </c>
      <c r="SW54">
        <v>1090000</v>
      </c>
      <c r="SX54">
        <v>1080000</v>
      </c>
      <c r="SY54">
        <v>1070000</v>
      </c>
      <c r="SZ54">
        <v>1040000</v>
      </c>
      <c r="TA54">
        <v>1020000</v>
      </c>
      <c r="TB54">
        <v>1000000</v>
      </c>
      <c r="TC54">
        <v>990120.473</v>
      </c>
      <c r="TD54">
        <v>970660.95290000003</v>
      </c>
      <c r="TE54">
        <v>954837.66529999999</v>
      </c>
      <c r="TF54">
        <v>932286.42760000005</v>
      </c>
      <c r="TG54">
        <v>916540.31709999999</v>
      </c>
      <c r="TH54">
        <v>897967.07129999995</v>
      </c>
      <c r="TI54">
        <v>875806.66390000004</v>
      </c>
      <c r="TJ54">
        <v>859544.42150000005</v>
      </c>
      <c r="TK54">
        <v>837984.2574</v>
      </c>
      <c r="TL54">
        <v>816669.68469999998</v>
      </c>
      <c r="TM54">
        <v>791336.36620000005</v>
      </c>
      <c r="TN54">
        <v>771556.29189999995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250318.29610000001</v>
      </c>
      <c r="TW54">
        <v>264358.46539999999</v>
      </c>
      <c r="TX54">
        <v>278430.44260000001</v>
      </c>
      <c r="TY54">
        <v>287162.16590000002</v>
      </c>
      <c r="TZ54">
        <v>296316.9584</v>
      </c>
      <c r="UA54">
        <v>301941.09730000002</v>
      </c>
      <c r="UB54">
        <v>312962.40659999999</v>
      </c>
      <c r="UC54">
        <v>318963.00309999997</v>
      </c>
      <c r="UD54">
        <v>324496.79259999999</v>
      </c>
      <c r="UE54">
        <v>330013.3259</v>
      </c>
      <c r="UF54">
        <v>334793.4951</v>
      </c>
      <c r="UG54">
        <v>335352.41580000002</v>
      </c>
      <c r="UH54">
        <v>338228.9423</v>
      </c>
      <c r="UI54">
        <v>336433.60680000001</v>
      </c>
      <c r="UJ54">
        <v>337559.63319999998</v>
      </c>
      <c r="UK54">
        <v>340745.30650000001</v>
      </c>
      <c r="UL54">
        <v>338076.03879999998</v>
      </c>
      <c r="UM54">
        <v>335159.58230000001</v>
      </c>
      <c r="UN54">
        <v>331464.38870000001</v>
      </c>
      <c r="UO54">
        <v>328021.39559999999</v>
      </c>
      <c r="UP54">
        <v>322002.435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203677.6115</v>
      </c>
      <c r="UY54">
        <v>233557.38639999999</v>
      </c>
      <c r="UZ54">
        <v>250941.91680000001</v>
      </c>
      <c r="VA54">
        <v>272986.29389999999</v>
      </c>
      <c r="VB54">
        <v>266460.15740000003</v>
      </c>
      <c r="VC54">
        <v>262849.4362</v>
      </c>
      <c r="VD54">
        <v>284742.36320000002</v>
      </c>
      <c r="VE54">
        <v>292096.94699999999</v>
      </c>
      <c r="VF54">
        <v>315239.85700000002</v>
      </c>
      <c r="VG54">
        <v>312203.85889999999</v>
      </c>
      <c r="VH54">
        <v>299530.49680000002</v>
      </c>
      <c r="VI54">
        <v>313978.1249</v>
      </c>
      <c r="VJ54">
        <v>316081.58600000001</v>
      </c>
      <c r="VK54">
        <v>330901.15250000003</v>
      </c>
      <c r="VL54">
        <v>332926.27730000002</v>
      </c>
      <c r="VM54">
        <v>331464.5392</v>
      </c>
      <c r="VN54">
        <v>335801.98149999999</v>
      </c>
      <c r="VO54">
        <v>340575.86540000001</v>
      </c>
      <c r="VP54">
        <v>350439.02840000001</v>
      </c>
      <c r="VQ54">
        <v>354865.70370000001</v>
      </c>
      <c r="VR54">
        <v>363177.04129999998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71955.517240000001</v>
      </c>
      <c r="WA54">
        <v>52394.794110000003</v>
      </c>
      <c r="WB54">
        <v>67824.976190000001</v>
      </c>
      <c r="WC54">
        <v>115236.61</v>
      </c>
      <c r="WD54">
        <v>111880.20389999999</v>
      </c>
      <c r="WE54">
        <v>232760.4797</v>
      </c>
      <c r="WF54">
        <v>195850.24179999999</v>
      </c>
      <c r="WG54">
        <v>190145.8659</v>
      </c>
      <c r="WH54">
        <v>213008.81159999999</v>
      </c>
      <c r="WI54">
        <v>137869.78099999999</v>
      </c>
      <c r="WJ54">
        <v>187395.81880000001</v>
      </c>
      <c r="WK54">
        <v>116959.9424</v>
      </c>
      <c r="WL54">
        <v>239723.72229999999</v>
      </c>
      <c r="WM54">
        <v>134745.0662</v>
      </c>
      <c r="WN54">
        <v>118927.6842</v>
      </c>
      <c r="WO54">
        <v>127010.1482</v>
      </c>
      <c r="WP54">
        <v>212991.42230000001</v>
      </c>
      <c r="WQ54">
        <v>206787.7887</v>
      </c>
      <c r="WR54">
        <v>190198.2727</v>
      </c>
      <c r="WS54">
        <v>246211.35620000001</v>
      </c>
      <c r="WT54">
        <v>209160.13269999999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27100000</v>
      </c>
      <c r="ZG54">
        <v>26400000</v>
      </c>
      <c r="ZH54">
        <v>26100000</v>
      </c>
      <c r="ZI54">
        <v>25600000</v>
      </c>
      <c r="ZJ54">
        <v>25100000</v>
      </c>
      <c r="ZK54">
        <v>24400000</v>
      </c>
      <c r="ZL54">
        <v>23700000</v>
      </c>
      <c r="ZM54">
        <v>23500000</v>
      </c>
      <c r="ZN54">
        <v>23100000</v>
      </c>
      <c r="ZO54">
        <v>22800000</v>
      </c>
      <c r="ZP54">
        <v>22200000</v>
      </c>
      <c r="ZQ54">
        <v>21600000</v>
      </c>
      <c r="ZR54">
        <v>21100000</v>
      </c>
      <c r="ZS54">
        <v>20800000</v>
      </c>
      <c r="ZT54">
        <v>20700000</v>
      </c>
      <c r="ZU54">
        <v>20400000</v>
      </c>
      <c r="ZV54">
        <v>20100000</v>
      </c>
      <c r="ZW54">
        <v>19500000</v>
      </c>
      <c r="ZX54">
        <v>19200000</v>
      </c>
      <c r="ZY54">
        <v>18800000</v>
      </c>
      <c r="ZZ54">
        <v>18500000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14300000</v>
      </c>
      <c r="ABK54">
        <v>14200000</v>
      </c>
      <c r="ABL54">
        <v>14300000</v>
      </c>
      <c r="ABM54">
        <v>14400000</v>
      </c>
      <c r="ABN54">
        <v>14400000</v>
      </c>
      <c r="ABO54">
        <v>14200000</v>
      </c>
      <c r="ABP54">
        <v>14300000</v>
      </c>
      <c r="ABQ54">
        <v>14200000</v>
      </c>
      <c r="ABR54">
        <v>14000000</v>
      </c>
      <c r="ABS54">
        <v>13800000</v>
      </c>
      <c r="ABT54">
        <v>13800000</v>
      </c>
      <c r="ABU54">
        <v>13800000</v>
      </c>
      <c r="ABV54">
        <v>13800000</v>
      </c>
      <c r="ABW54">
        <v>13600000</v>
      </c>
      <c r="ABX54">
        <v>13500000</v>
      </c>
      <c r="ABY54">
        <v>13300000</v>
      </c>
      <c r="ABZ54">
        <v>13100000</v>
      </c>
      <c r="ACA54">
        <v>12900000</v>
      </c>
      <c r="ACB54">
        <v>12700000</v>
      </c>
      <c r="ACC54">
        <v>12500000</v>
      </c>
      <c r="ACD54">
        <v>12200000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2690000</v>
      </c>
      <c r="ADO54">
        <v>2620000</v>
      </c>
      <c r="ADP54">
        <v>2570000</v>
      </c>
      <c r="ADQ54">
        <v>2520000</v>
      </c>
      <c r="ADR54">
        <v>2470000</v>
      </c>
      <c r="ADS54">
        <v>2420000</v>
      </c>
      <c r="ADT54">
        <v>2370000</v>
      </c>
      <c r="ADU54">
        <v>2340000</v>
      </c>
      <c r="ADV54">
        <v>2300000</v>
      </c>
      <c r="ADW54">
        <v>2250000</v>
      </c>
      <c r="ADX54">
        <v>2210000</v>
      </c>
      <c r="ADY54">
        <v>2160000</v>
      </c>
      <c r="ADZ54">
        <v>2080000</v>
      </c>
      <c r="AEA54">
        <v>2020000</v>
      </c>
      <c r="AEB54">
        <v>1960000</v>
      </c>
      <c r="AEC54">
        <v>1900000</v>
      </c>
      <c r="AED54">
        <v>1840000</v>
      </c>
      <c r="AEE54">
        <v>1810000</v>
      </c>
      <c r="AEF54">
        <v>1750000</v>
      </c>
      <c r="AEG54">
        <v>1700000</v>
      </c>
      <c r="AEH54">
        <v>1650000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8990000</v>
      </c>
      <c r="AEQ54">
        <v>8750000</v>
      </c>
      <c r="AER54">
        <v>8490000</v>
      </c>
      <c r="AES54">
        <v>8290000</v>
      </c>
      <c r="AET54">
        <v>8050000</v>
      </c>
      <c r="AEU54">
        <v>7820000</v>
      </c>
      <c r="AEV54">
        <v>7590000</v>
      </c>
      <c r="AEW54">
        <v>7380000</v>
      </c>
      <c r="AEX54">
        <v>7140000</v>
      </c>
      <c r="AEY54">
        <v>6950000</v>
      </c>
      <c r="AEZ54">
        <v>6800000</v>
      </c>
      <c r="AFA54">
        <v>6620000</v>
      </c>
      <c r="AFB54">
        <v>6440000</v>
      </c>
      <c r="AFC54">
        <v>6280000</v>
      </c>
      <c r="AFD54">
        <v>6160000</v>
      </c>
      <c r="AFE54">
        <v>6060000</v>
      </c>
      <c r="AFF54">
        <v>5940000</v>
      </c>
      <c r="AFG54">
        <v>5760000</v>
      </c>
      <c r="AFH54">
        <v>5620000</v>
      </c>
      <c r="AFI54">
        <v>5470000</v>
      </c>
      <c r="AFJ54">
        <v>5330000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198.87798050000001</v>
      </c>
      <c r="AGU54">
        <v>210.0329002</v>
      </c>
      <c r="AGV54">
        <v>221.21309149999999</v>
      </c>
      <c r="AGW54">
        <v>228.15044889999999</v>
      </c>
      <c r="AGX54">
        <v>235.423935</v>
      </c>
      <c r="AGY54">
        <v>239.8923155</v>
      </c>
      <c r="AGZ54">
        <v>248.64874979999999</v>
      </c>
      <c r="AHA54">
        <v>253.41622599999999</v>
      </c>
      <c r="AHB54">
        <v>257.81282390000001</v>
      </c>
      <c r="AHC54">
        <v>262.19571159999998</v>
      </c>
      <c r="AHD54">
        <v>265.99355789999998</v>
      </c>
      <c r="AHE54">
        <v>266.4376206</v>
      </c>
      <c r="AHF54">
        <v>268.72302200000001</v>
      </c>
      <c r="AHG54">
        <v>267.29662719999999</v>
      </c>
      <c r="AHH54">
        <v>268.19125559999998</v>
      </c>
      <c r="AHI54">
        <v>270.72227429999998</v>
      </c>
      <c r="AHJ54">
        <v>268.60154010000002</v>
      </c>
      <c r="AHK54">
        <v>266.28441429999998</v>
      </c>
      <c r="AHL54">
        <v>263.34858159999999</v>
      </c>
      <c r="AHM54">
        <v>260.61312220000002</v>
      </c>
      <c r="AHN54">
        <v>255.8310558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28.14840001</v>
      </c>
      <c r="AHW54">
        <v>32.277807510000002</v>
      </c>
      <c r="AHX54">
        <v>34.680362760000001</v>
      </c>
      <c r="AHY54">
        <v>37.726912349999999</v>
      </c>
      <c r="AHZ54">
        <v>36.824995360000003</v>
      </c>
      <c r="AIA54">
        <v>36.325990949999998</v>
      </c>
      <c r="AIB54">
        <v>39.351610030000003</v>
      </c>
      <c r="AIC54">
        <v>40.368019080000003</v>
      </c>
      <c r="AID54">
        <v>43.566386749999999</v>
      </c>
      <c r="AIE54">
        <v>43.146809509999997</v>
      </c>
      <c r="AIF54">
        <v>41.395341279999997</v>
      </c>
      <c r="AIG54">
        <v>43.392014420000002</v>
      </c>
      <c r="AIH54">
        <v>43.682714330000003</v>
      </c>
      <c r="AII54">
        <v>45.730789629999997</v>
      </c>
      <c r="AIJ54">
        <v>46.010663409999999</v>
      </c>
      <c r="AIK54">
        <v>45.808650110000002</v>
      </c>
      <c r="AIL54">
        <v>46.408087909999999</v>
      </c>
      <c r="AIM54">
        <v>47.067842280000001</v>
      </c>
      <c r="AIN54">
        <v>48.430938869999999</v>
      </c>
      <c r="AIO54">
        <v>49.042708740000002</v>
      </c>
      <c r="AIP54">
        <v>50.191341889999997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1.0815601889999999</v>
      </c>
      <c r="AIY54">
        <v>0.78754382700000003</v>
      </c>
      <c r="AIZ54">
        <v>1.019474209</v>
      </c>
      <c r="AJA54">
        <v>1.7321163749999999</v>
      </c>
      <c r="AJB54">
        <v>1.681666383</v>
      </c>
      <c r="AJC54">
        <v>3.4986124479999998</v>
      </c>
      <c r="AJD54">
        <v>2.9438162999999999</v>
      </c>
      <c r="AJE54">
        <v>2.8580740769999999</v>
      </c>
      <c r="AJF54">
        <v>3.2017260009999999</v>
      </c>
      <c r="AJG54">
        <v>2.072314564</v>
      </c>
      <c r="AJH54">
        <v>2.816738242</v>
      </c>
      <c r="AJI54">
        <v>1.7580197070000001</v>
      </c>
      <c r="AJJ54">
        <v>3.6032766390000002</v>
      </c>
      <c r="AJK54">
        <v>2.0253471140000001</v>
      </c>
      <c r="AJL54">
        <v>1.787596747</v>
      </c>
      <c r="AJM54">
        <v>1.9090839040000001</v>
      </c>
      <c r="AJN54">
        <v>3.2014646240000002</v>
      </c>
      <c r="AJO54">
        <v>3.108218081</v>
      </c>
      <c r="AJP54">
        <v>2.8588618019999998</v>
      </c>
      <c r="AJQ54">
        <v>3.7007919760000001</v>
      </c>
      <c r="AJR54">
        <v>3.1438766789999999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119.92745909999999</v>
      </c>
      <c r="AKA54">
        <v>188.75736939999999</v>
      </c>
      <c r="AKB54">
        <v>194.142236</v>
      </c>
      <c r="AKC54">
        <v>157.12087969999999</v>
      </c>
      <c r="AKD54">
        <v>281.17649110000002</v>
      </c>
      <c r="AKE54">
        <v>149.6239755</v>
      </c>
      <c r="AKF54">
        <v>198.3120448</v>
      </c>
      <c r="AKG54">
        <v>318.72887050000003</v>
      </c>
      <c r="AKH54">
        <v>187.89553000000001</v>
      </c>
      <c r="AKI54">
        <v>428.31724070000001</v>
      </c>
      <c r="AKJ54">
        <v>232.57656359999999</v>
      </c>
      <c r="AKK54">
        <v>291.64671950000002</v>
      </c>
      <c r="AKL54">
        <v>174.63303189999999</v>
      </c>
      <c r="AKM54">
        <v>328.19258120000001</v>
      </c>
      <c r="AKN54">
        <v>252.64314210000001</v>
      </c>
      <c r="AKO54">
        <v>265.21712780000001</v>
      </c>
      <c r="AKP54">
        <v>265.03877230000001</v>
      </c>
      <c r="AKQ54">
        <v>286.18216180000002</v>
      </c>
      <c r="AKR54">
        <v>173.57763019999999</v>
      </c>
      <c r="AKS54">
        <v>276.63432660000001</v>
      </c>
      <c r="AKT54">
        <v>350.98041560000001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107.7411872</v>
      </c>
      <c r="AME54">
        <v>105.3068461</v>
      </c>
      <c r="AMF54">
        <v>104.10307659999999</v>
      </c>
      <c r="AMG54">
        <v>101.7343017</v>
      </c>
      <c r="AMH54">
        <v>99.766489640000003</v>
      </c>
      <c r="AMI54">
        <v>97.031198900000007</v>
      </c>
      <c r="AMJ54">
        <v>94.370609950000002</v>
      </c>
      <c r="AMK54">
        <v>93.604414680000005</v>
      </c>
      <c r="AML54">
        <v>91.814423570000002</v>
      </c>
      <c r="AMM54">
        <v>90.655348230000001</v>
      </c>
      <c r="AMN54">
        <v>88.260068050000001</v>
      </c>
      <c r="AMO54">
        <v>86.022622949999999</v>
      </c>
      <c r="AMP54">
        <v>83.979296210000001</v>
      </c>
      <c r="AMQ54">
        <v>83.014089159999997</v>
      </c>
      <c r="AMR54">
        <v>82.338823669999996</v>
      </c>
      <c r="AMS54">
        <v>81.209504010000003</v>
      </c>
      <c r="AMT54">
        <v>79.952924909999993</v>
      </c>
      <c r="AMU54">
        <v>77.624198939999999</v>
      </c>
      <c r="AMV54">
        <v>76.601936609999996</v>
      </c>
      <c r="AMW54">
        <v>75.047252180000001</v>
      </c>
      <c r="AMX54">
        <v>73.518147670000005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191.0752894</v>
      </c>
      <c r="ANG54">
        <v>261.58019339999998</v>
      </c>
      <c r="ANH54">
        <v>221.8723665</v>
      </c>
      <c r="ANI54">
        <v>271.6065686</v>
      </c>
      <c r="ANJ54">
        <v>251.85561870000001</v>
      </c>
      <c r="ANK54">
        <v>254.36575869999999</v>
      </c>
      <c r="ANL54">
        <v>282.9392512</v>
      </c>
      <c r="ANM54">
        <v>244.6060023</v>
      </c>
      <c r="ANN54">
        <v>236.5436732</v>
      </c>
      <c r="ANO54">
        <v>179.88620700000001</v>
      </c>
      <c r="ANP54">
        <v>198.09153169999999</v>
      </c>
      <c r="ANQ54">
        <v>239.95599569999999</v>
      </c>
      <c r="ANR54">
        <v>248.7637383</v>
      </c>
      <c r="ANS54">
        <v>134.628443</v>
      </c>
      <c r="ANT54">
        <v>142.6740264</v>
      </c>
      <c r="ANU54">
        <v>146.2446114</v>
      </c>
      <c r="ANV54">
        <v>161.89656819999999</v>
      </c>
      <c r="ANW54">
        <v>204.8454639</v>
      </c>
      <c r="ANX54">
        <v>155.3172625</v>
      </c>
      <c r="ANY54">
        <v>146.1298687</v>
      </c>
      <c r="ANZ54">
        <v>146.78292350000001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101.46231830000001</v>
      </c>
      <c r="AOI54">
        <v>100.73629440000001</v>
      </c>
      <c r="AOJ54">
        <v>101.72028709999999</v>
      </c>
      <c r="AOK54">
        <v>102.4890455</v>
      </c>
      <c r="AOL54">
        <v>102.7750006</v>
      </c>
      <c r="AOM54">
        <v>101.38652759999999</v>
      </c>
      <c r="AON54">
        <v>101.41736059999999</v>
      </c>
      <c r="AOO54">
        <v>101.0385065</v>
      </c>
      <c r="AOP54">
        <v>99.939422820000004</v>
      </c>
      <c r="AOQ54">
        <v>98.302862200000007</v>
      </c>
      <c r="AOR54">
        <v>98.090774039999999</v>
      </c>
      <c r="AOS54">
        <v>97.922041550000003</v>
      </c>
      <c r="AOT54">
        <v>98.374068039999997</v>
      </c>
      <c r="AOU54">
        <v>96.748827910000003</v>
      </c>
      <c r="AOV54">
        <v>96.024651800000001</v>
      </c>
      <c r="AOW54">
        <v>94.57452601</v>
      </c>
      <c r="AOX54">
        <v>93.546794090000006</v>
      </c>
      <c r="AOY54">
        <v>92.139434289999997</v>
      </c>
      <c r="AOZ54">
        <v>90.130109529999999</v>
      </c>
      <c r="APA54">
        <v>88.656341769999997</v>
      </c>
      <c r="APB54">
        <v>87.126208289999994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736.83649890000004</v>
      </c>
      <c r="APK54">
        <v>748.71643070000005</v>
      </c>
      <c r="APL54">
        <v>623.61422389999996</v>
      </c>
      <c r="APM54">
        <v>665.69913440000005</v>
      </c>
      <c r="APN54">
        <v>697.51884819999998</v>
      </c>
      <c r="APO54">
        <v>869.16266740000003</v>
      </c>
      <c r="APP54">
        <v>686.53274869999996</v>
      </c>
      <c r="APQ54">
        <v>613.18548180000005</v>
      </c>
      <c r="APR54">
        <v>690.60859210000001</v>
      </c>
      <c r="APS54">
        <v>817.22145279999995</v>
      </c>
      <c r="APT54">
        <v>708.67621259999999</v>
      </c>
      <c r="APU54">
        <v>705.21978739999997</v>
      </c>
      <c r="APV54">
        <v>694.22103440000001</v>
      </c>
      <c r="APW54">
        <v>760.84116170000004</v>
      </c>
      <c r="APX54">
        <v>636.15128860000004</v>
      </c>
      <c r="APY54">
        <v>683.35030280000001</v>
      </c>
      <c r="APZ54">
        <v>695.16859780000004</v>
      </c>
      <c r="AQA54">
        <v>712.95075399999996</v>
      </c>
      <c r="AQB54">
        <v>722.11875599999996</v>
      </c>
      <c r="AQC54">
        <v>722.18541889999995</v>
      </c>
      <c r="AQD54">
        <v>731.08744709999996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100.23917640000001</v>
      </c>
      <c r="ARO54">
        <v>97.578354880000006</v>
      </c>
      <c r="ARP54">
        <v>94.667749799999996</v>
      </c>
      <c r="ARQ54">
        <v>92.420434299999997</v>
      </c>
      <c r="ARR54">
        <v>89.696285040000006</v>
      </c>
      <c r="ARS54">
        <v>87.146474699999999</v>
      </c>
      <c r="ART54">
        <v>84.557497429999998</v>
      </c>
      <c r="ARU54">
        <v>82.252266829999996</v>
      </c>
      <c r="ARV54">
        <v>79.617478210000002</v>
      </c>
      <c r="ARW54">
        <v>77.447084259999997</v>
      </c>
      <c r="ARX54">
        <v>75.831385359999999</v>
      </c>
      <c r="ARY54">
        <v>73.824002640000003</v>
      </c>
      <c r="ARZ54">
        <v>71.767258040000002</v>
      </c>
      <c r="ASA54">
        <v>70.023436880000006</v>
      </c>
      <c r="ASB54">
        <v>68.66471962</v>
      </c>
      <c r="ASC54">
        <v>67.504598540000003</v>
      </c>
      <c r="ASD54">
        <v>66.240561929999998</v>
      </c>
      <c r="ASE54">
        <v>64.223268169999997</v>
      </c>
      <c r="ASF54">
        <v>62.665803070000003</v>
      </c>
      <c r="ASG54">
        <v>60.978765350000003</v>
      </c>
      <c r="ASH54">
        <v>59.410625349999997</v>
      </c>
    </row>
    <row r="55" spans="3:1178" x14ac:dyDescent="0.25">
      <c r="C55">
        <v>0</v>
      </c>
      <c r="D55">
        <v>0</v>
      </c>
      <c r="E55">
        <v>0</v>
      </c>
      <c r="F55">
        <v>233</v>
      </c>
      <c r="G55">
        <v>244</v>
      </c>
      <c r="H55">
        <v>290</v>
      </c>
      <c r="I55">
        <v>267</v>
      </c>
      <c r="J55">
        <v>247</v>
      </c>
      <c r="K55">
        <v>267</v>
      </c>
      <c r="L55">
        <v>251</v>
      </c>
      <c r="M55">
        <v>277</v>
      </c>
      <c r="N55">
        <v>250</v>
      </c>
      <c r="O55">
        <v>296</v>
      </c>
      <c r="P55">
        <v>270</v>
      </c>
      <c r="Q55">
        <v>300</v>
      </c>
      <c r="R55">
        <v>238</v>
      </c>
      <c r="S55">
        <v>245</v>
      </c>
      <c r="T55">
        <v>277</v>
      </c>
      <c r="U55">
        <v>259</v>
      </c>
      <c r="V55">
        <v>252</v>
      </c>
      <c r="W55">
        <v>293</v>
      </c>
      <c r="X55">
        <v>257</v>
      </c>
      <c r="Y55">
        <v>281</v>
      </c>
      <c r="Z55">
        <v>277</v>
      </c>
      <c r="AA55">
        <v>229</v>
      </c>
      <c r="AB55">
        <v>249</v>
      </c>
      <c r="AC55">
        <v>249</v>
      </c>
      <c r="AD55">
        <v>265</v>
      </c>
      <c r="AE55">
        <v>0</v>
      </c>
      <c r="AF55">
        <v>0</v>
      </c>
      <c r="AG55">
        <v>0</v>
      </c>
      <c r="AH55">
        <v>49</v>
      </c>
      <c r="AI55">
        <v>63</v>
      </c>
      <c r="AJ55">
        <v>52</v>
      </c>
      <c r="AK55">
        <v>65</v>
      </c>
      <c r="AL55">
        <v>66</v>
      </c>
      <c r="AM55">
        <v>61</v>
      </c>
      <c r="AN55">
        <v>60</v>
      </c>
      <c r="AO55">
        <v>67</v>
      </c>
      <c r="AP55">
        <v>79</v>
      </c>
      <c r="AQ55">
        <v>106</v>
      </c>
      <c r="AR55">
        <v>90</v>
      </c>
      <c r="AS55">
        <v>99</v>
      </c>
      <c r="AT55">
        <v>80</v>
      </c>
      <c r="AU55">
        <v>92</v>
      </c>
      <c r="AV55">
        <v>99</v>
      </c>
      <c r="AW55">
        <v>116</v>
      </c>
      <c r="AX55">
        <v>108</v>
      </c>
      <c r="AY55">
        <v>125</v>
      </c>
      <c r="AZ55">
        <v>116</v>
      </c>
      <c r="BA55">
        <v>115</v>
      </c>
      <c r="BB55">
        <v>129</v>
      </c>
      <c r="BC55">
        <v>148</v>
      </c>
      <c r="BD55">
        <v>122</v>
      </c>
      <c r="BE55">
        <v>154</v>
      </c>
      <c r="BF55">
        <v>132</v>
      </c>
      <c r="BG55">
        <v>0</v>
      </c>
      <c r="BH55">
        <v>0</v>
      </c>
      <c r="BI55">
        <v>0</v>
      </c>
      <c r="BJ55">
        <v>147</v>
      </c>
      <c r="BK55">
        <v>156</v>
      </c>
      <c r="BL55">
        <v>179</v>
      </c>
      <c r="BM55">
        <v>154</v>
      </c>
      <c r="BN55">
        <v>156</v>
      </c>
      <c r="BO55">
        <v>144</v>
      </c>
      <c r="BP55">
        <v>167</v>
      </c>
      <c r="BQ55">
        <v>161</v>
      </c>
      <c r="BR55">
        <v>166</v>
      </c>
      <c r="BS55">
        <v>157</v>
      </c>
      <c r="BT55">
        <v>175</v>
      </c>
      <c r="BU55">
        <v>164</v>
      </c>
      <c r="BV55">
        <v>194</v>
      </c>
      <c r="BW55">
        <v>146</v>
      </c>
      <c r="BX55">
        <v>180</v>
      </c>
      <c r="BY55">
        <v>201</v>
      </c>
      <c r="BZ55">
        <v>180</v>
      </c>
      <c r="CA55">
        <v>189</v>
      </c>
      <c r="CB55">
        <v>166</v>
      </c>
      <c r="CC55">
        <v>198</v>
      </c>
      <c r="CD55">
        <v>213</v>
      </c>
      <c r="CE55">
        <v>197</v>
      </c>
      <c r="CF55">
        <v>177</v>
      </c>
      <c r="CG55">
        <v>183</v>
      </c>
      <c r="CH55">
        <v>187</v>
      </c>
      <c r="CI55">
        <v>0</v>
      </c>
      <c r="CJ55">
        <v>0</v>
      </c>
      <c r="CK55">
        <v>0</v>
      </c>
      <c r="CL55">
        <v>35</v>
      </c>
      <c r="CM55">
        <v>36</v>
      </c>
      <c r="CN55">
        <v>38</v>
      </c>
      <c r="CO55">
        <v>43</v>
      </c>
      <c r="CP55">
        <v>44</v>
      </c>
      <c r="CQ55">
        <v>36</v>
      </c>
      <c r="CR55">
        <v>51</v>
      </c>
      <c r="CS55">
        <v>40</v>
      </c>
      <c r="CT55">
        <v>42</v>
      </c>
      <c r="CU55">
        <v>33</v>
      </c>
      <c r="CV55">
        <v>45</v>
      </c>
      <c r="CW55">
        <v>49</v>
      </c>
      <c r="CX55">
        <v>42</v>
      </c>
      <c r="CY55">
        <v>50</v>
      </c>
      <c r="CZ55">
        <v>45</v>
      </c>
      <c r="DA55">
        <v>51</v>
      </c>
      <c r="DB55">
        <v>55</v>
      </c>
      <c r="DC55">
        <v>52</v>
      </c>
      <c r="DD55">
        <v>56</v>
      </c>
      <c r="DE55">
        <v>62</v>
      </c>
      <c r="DF55">
        <v>56</v>
      </c>
      <c r="DG55">
        <v>61</v>
      </c>
      <c r="DH55">
        <v>56</v>
      </c>
      <c r="DI55">
        <v>63</v>
      </c>
      <c r="DJ55">
        <v>55</v>
      </c>
      <c r="DK55">
        <v>0</v>
      </c>
      <c r="DL55">
        <v>0</v>
      </c>
      <c r="DM55">
        <v>0</v>
      </c>
      <c r="DN55">
        <v>3</v>
      </c>
      <c r="DO55">
        <v>4</v>
      </c>
      <c r="DP55">
        <v>0</v>
      </c>
      <c r="DQ55">
        <v>5</v>
      </c>
      <c r="DR55">
        <v>6</v>
      </c>
      <c r="DS55">
        <v>3</v>
      </c>
      <c r="DT55">
        <v>4</v>
      </c>
      <c r="DU55">
        <v>6</v>
      </c>
      <c r="DV55">
        <v>0</v>
      </c>
      <c r="DW55">
        <v>6</v>
      </c>
      <c r="DX55">
        <v>7</v>
      </c>
      <c r="DY55">
        <v>4</v>
      </c>
      <c r="DZ55">
        <v>10</v>
      </c>
      <c r="EA55">
        <v>5</v>
      </c>
      <c r="EB55">
        <v>9</v>
      </c>
      <c r="EC55">
        <v>10</v>
      </c>
      <c r="ED55">
        <v>10</v>
      </c>
      <c r="EE55">
        <v>9</v>
      </c>
      <c r="EF55">
        <v>12</v>
      </c>
      <c r="EG55">
        <v>7</v>
      </c>
      <c r="EH55">
        <v>15</v>
      </c>
      <c r="EI55">
        <v>10</v>
      </c>
      <c r="EJ55">
        <v>17</v>
      </c>
      <c r="EK55">
        <v>15</v>
      </c>
      <c r="EL55">
        <v>22</v>
      </c>
      <c r="EM55">
        <v>0</v>
      </c>
      <c r="EN55">
        <v>0</v>
      </c>
      <c r="EO55">
        <v>0</v>
      </c>
      <c r="EP55">
        <v>15</v>
      </c>
      <c r="EQ55">
        <v>10</v>
      </c>
      <c r="ER55">
        <v>15</v>
      </c>
      <c r="ES55">
        <v>5</v>
      </c>
      <c r="ET55">
        <v>20</v>
      </c>
      <c r="EU55">
        <v>15</v>
      </c>
      <c r="EV55">
        <v>10</v>
      </c>
      <c r="EW55">
        <v>20</v>
      </c>
      <c r="EX55">
        <v>45</v>
      </c>
      <c r="EY55">
        <v>20</v>
      </c>
      <c r="EZ55">
        <v>10</v>
      </c>
      <c r="FA55">
        <v>20</v>
      </c>
      <c r="FB55">
        <v>30</v>
      </c>
      <c r="FC55">
        <v>45</v>
      </c>
      <c r="FD55">
        <v>10</v>
      </c>
      <c r="FE55">
        <v>40</v>
      </c>
      <c r="FF55">
        <v>25</v>
      </c>
      <c r="FG55">
        <v>60</v>
      </c>
      <c r="FH55">
        <v>45</v>
      </c>
      <c r="FI55">
        <v>45</v>
      </c>
      <c r="FJ55">
        <v>50</v>
      </c>
      <c r="FK55">
        <v>75</v>
      </c>
      <c r="FL55">
        <v>35</v>
      </c>
      <c r="FM55">
        <v>70</v>
      </c>
      <c r="FN55">
        <v>60</v>
      </c>
      <c r="FO55">
        <v>0</v>
      </c>
      <c r="FP55">
        <v>0</v>
      </c>
      <c r="FQ55">
        <v>6340</v>
      </c>
      <c r="FR55">
        <v>6588</v>
      </c>
      <c r="FS55">
        <v>6819</v>
      </c>
      <c r="FT55">
        <v>7029</v>
      </c>
      <c r="FU55">
        <v>7235</v>
      </c>
      <c r="FV55">
        <v>7430</v>
      </c>
      <c r="FW55">
        <v>7570</v>
      </c>
      <c r="FX55">
        <v>7701</v>
      </c>
      <c r="FY55">
        <v>7834</v>
      </c>
      <c r="FZ55">
        <v>7912</v>
      </c>
      <c r="GA55">
        <v>8027</v>
      </c>
      <c r="GB55">
        <v>8141</v>
      </c>
      <c r="GC55">
        <v>8210</v>
      </c>
      <c r="GD55">
        <v>8266</v>
      </c>
      <c r="GE55">
        <v>8356</v>
      </c>
      <c r="GF55">
        <v>8445</v>
      </c>
      <c r="GG55">
        <v>8516</v>
      </c>
      <c r="GH55">
        <v>8590</v>
      </c>
      <c r="GI55">
        <v>8633</v>
      </c>
      <c r="GJ55">
        <v>8699</v>
      </c>
      <c r="GK55">
        <v>8701</v>
      </c>
      <c r="GL55">
        <v>8731</v>
      </c>
      <c r="GM55">
        <v>8809</v>
      </c>
      <c r="GN55">
        <v>8808</v>
      </c>
      <c r="GO55">
        <v>8805</v>
      </c>
      <c r="GP55">
        <v>8784</v>
      </c>
      <c r="GQ55">
        <v>0</v>
      </c>
      <c r="GR55">
        <v>0</v>
      </c>
      <c r="GS55">
        <v>702</v>
      </c>
      <c r="GT55">
        <v>827</v>
      </c>
      <c r="GU55">
        <v>952</v>
      </c>
      <c r="GV55">
        <v>1064</v>
      </c>
      <c r="GW55">
        <v>1179</v>
      </c>
      <c r="GX55">
        <v>1294</v>
      </c>
      <c r="GY55">
        <v>1420</v>
      </c>
      <c r="GZ55">
        <v>1553</v>
      </c>
      <c r="HA55">
        <v>1646</v>
      </c>
      <c r="HB55">
        <v>1763</v>
      </c>
      <c r="HC55">
        <v>1857</v>
      </c>
      <c r="HD55">
        <v>1931</v>
      </c>
      <c r="HE55">
        <v>2032</v>
      </c>
      <c r="HF55">
        <v>2110</v>
      </c>
      <c r="HG55">
        <v>2161</v>
      </c>
      <c r="HH55">
        <v>2241</v>
      </c>
      <c r="HI55">
        <v>2305</v>
      </c>
      <c r="HJ55">
        <v>2377</v>
      </c>
      <c r="HK55">
        <v>2416</v>
      </c>
      <c r="HL55">
        <v>2470</v>
      </c>
      <c r="HM55">
        <v>2529</v>
      </c>
      <c r="HN55">
        <v>2617</v>
      </c>
      <c r="HO55">
        <v>2632</v>
      </c>
      <c r="HP55">
        <v>2679</v>
      </c>
      <c r="HQ55">
        <v>2749</v>
      </c>
      <c r="HR55">
        <v>2798</v>
      </c>
      <c r="HS55">
        <v>0</v>
      </c>
      <c r="HT55">
        <v>0</v>
      </c>
      <c r="HU55">
        <v>60</v>
      </c>
      <c r="HV55">
        <v>69</v>
      </c>
      <c r="HW55">
        <v>79</v>
      </c>
      <c r="HX55">
        <v>93</v>
      </c>
      <c r="HY55">
        <v>106</v>
      </c>
      <c r="HZ55">
        <v>115</v>
      </c>
      <c r="IA55">
        <v>124</v>
      </c>
      <c r="IB55">
        <v>140</v>
      </c>
      <c r="IC55">
        <v>151</v>
      </c>
      <c r="ID55">
        <v>168</v>
      </c>
      <c r="IE55">
        <v>185</v>
      </c>
      <c r="IF55">
        <v>198</v>
      </c>
      <c r="IG55">
        <v>222</v>
      </c>
      <c r="IH55">
        <v>234</v>
      </c>
      <c r="II55">
        <v>256</v>
      </c>
      <c r="IJ55">
        <v>278</v>
      </c>
      <c r="IK55">
        <v>291</v>
      </c>
      <c r="IL55">
        <v>307</v>
      </c>
      <c r="IM55">
        <v>338</v>
      </c>
      <c r="IN55">
        <v>349</v>
      </c>
      <c r="IO55">
        <v>360</v>
      </c>
      <c r="IP55">
        <v>364</v>
      </c>
      <c r="IQ55">
        <v>382</v>
      </c>
      <c r="IR55">
        <v>391</v>
      </c>
      <c r="IS55">
        <v>402</v>
      </c>
      <c r="IT55">
        <v>424</v>
      </c>
      <c r="IU55">
        <v>0</v>
      </c>
      <c r="IV55">
        <v>0</v>
      </c>
      <c r="IW55">
        <v>13</v>
      </c>
      <c r="IX55">
        <v>8</v>
      </c>
      <c r="IY55">
        <v>4</v>
      </c>
      <c r="IZ55">
        <v>4</v>
      </c>
      <c r="JA55">
        <v>4</v>
      </c>
      <c r="JB55">
        <v>5</v>
      </c>
      <c r="JC55">
        <v>6</v>
      </c>
      <c r="JD55">
        <v>6</v>
      </c>
      <c r="JE55">
        <v>8</v>
      </c>
      <c r="JF55">
        <v>6</v>
      </c>
      <c r="JG55">
        <v>7</v>
      </c>
      <c r="JH55">
        <v>9</v>
      </c>
      <c r="JI55">
        <v>12</v>
      </c>
      <c r="JJ55">
        <v>15</v>
      </c>
      <c r="JK55">
        <v>15</v>
      </c>
      <c r="JL55">
        <v>12</v>
      </c>
      <c r="JM55">
        <v>9</v>
      </c>
      <c r="JN55">
        <v>14</v>
      </c>
      <c r="JO55">
        <v>14</v>
      </c>
      <c r="JP55">
        <v>19</v>
      </c>
      <c r="JQ55">
        <v>18</v>
      </c>
      <c r="JR55">
        <v>16</v>
      </c>
      <c r="JS55">
        <v>12</v>
      </c>
      <c r="JT55">
        <v>21</v>
      </c>
      <c r="JU55">
        <v>23</v>
      </c>
      <c r="JV55">
        <v>17</v>
      </c>
      <c r="JW55">
        <v>0</v>
      </c>
      <c r="JX55">
        <v>0</v>
      </c>
      <c r="JY55">
        <v>0</v>
      </c>
      <c r="JZ55">
        <v>8</v>
      </c>
      <c r="KA55">
        <v>16</v>
      </c>
      <c r="KB55">
        <v>23</v>
      </c>
      <c r="KC55">
        <v>34</v>
      </c>
      <c r="KD55">
        <v>42</v>
      </c>
      <c r="KE55">
        <v>50</v>
      </c>
      <c r="KF55">
        <v>59</v>
      </c>
      <c r="KG55">
        <v>71</v>
      </c>
      <c r="KH55">
        <v>86</v>
      </c>
      <c r="KI55">
        <v>103</v>
      </c>
      <c r="KJ55">
        <v>112</v>
      </c>
      <c r="KK55">
        <v>127</v>
      </c>
      <c r="KL55">
        <v>148</v>
      </c>
      <c r="KM55">
        <v>164</v>
      </c>
      <c r="KN55">
        <v>190</v>
      </c>
      <c r="KO55">
        <v>213</v>
      </c>
      <c r="KP55">
        <v>237</v>
      </c>
      <c r="KQ55">
        <v>261</v>
      </c>
      <c r="KR55">
        <v>290</v>
      </c>
      <c r="KS55">
        <v>322</v>
      </c>
      <c r="KT55">
        <v>344</v>
      </c>
      <c r="KU55">
        <v>380</v>
      </c>
      <c r="KV55">
        <v>408</v>
      </c>
      <c r="KW55">
        <v>438</v>
      </c>
      <c r="KX55">
        <v>470</v>
      </c>
      <c r="KY55">
        <v>0</v>
      </c>
      <c r="KZ55">
        <v>0</v>
      </c>
      <c r="LA55">
        <v>0</v>
      </c>
      <c r="LB55">
        <v>262</v>
      </c>
      <c r="LC55">
        <v>498</v>
      </c>
      <c r="LD55">
        <v>721</v>
      </c>
      <c r="LE55">
        <v>939</v>
      </c>
      <c r="LF55">
        <v>1136</v>
      </c>
      <c r="LG55">
        <v>1358</v>
      </c>
      <c r="LH55">
        <v>1554</v>
      </c>
      <c r="LI55">
        <v>1751</v>
      </c>
      <c r="LJ55">
        <v>1955</v>
      </c>
      <c r="LK55">
        <v>2127</v>
      </c>
      <c r="LL55">
        <v>2299</v>
      </c>
      <c r="LM55">
        <v>2499</v>
      </c>
      <c r="LN55">
        <v>2703</v>
      </c>
      <c r="LO55">
        <v>2854</v>
      </c>
      <c r="LP55">
        <v>3009</v>
      </c>
      <c r="LQ55">
        <v>3211</v>
      </c>
      <c r="LR55">
        <v>3406</v>
      </c>
      <c r="LS55">
        <v>3591</v>
      </c>
      <c r="LT55">
        <v>3776</v>
      </c>
      <c r="LU55">
        <v>3970</v>
      </c>
      <c r="LV55">
        <v>4143</v>
      </c>
      <c r="LW55">
        <v>4321</v>
      </c>
      <c r="LX55">
        <v>4476</v>
      </c>
      <c r="LY55">
        <v>4652</v>
      </c>
      <c r="LZ55">
        <v>4836</v>
      </c>
      <c r="MA55">
        <v>0</v>
      </c>
      <c r="MB55">
        <v>0</v>
      </c>
      <c r="MC55">
        <v>1473</v>
      </c>
      <c r="MD55">
        <v>1518</v>
      </c>
      <c r="ME55">
        <v>1552</v>
      </c>
      <c r="MF55">
        <v>1592</v>
      </c>
      <c r="MG55">
        <v>1638</v>
      </c>
      <c r="MH55">
        <v>1679</v>
      </c>
      <c r="MI55">
        <v>1688</v>
      </c>
      <c r="MJ55">
        <v>1746</v>
      </c>
      <c r="MK55">
        <v>1757</v>
      </c>
      <c r="ML55">
        <v>1813</v>
      </c>
      <c r="MM55">
        <v>1842</v>
      </c>
      <c r="MN55">
        <v>1912</v>
      </c>
      <c r="MO55">
        <v>1925</v>
      </c>
      <c r="MP55">
        <v>1970</v>
      </c>
      <c r="MQ55">
        <v>2022</v>
      </c>
      <c r="MR55">
        <v>2082</v>
      </c>
      <c r="MS55">
        <v>2100</v>
      </c>
      <c r="MT55">
        <v>2133</v>
      </c>
      <c r="MU55">
        <v>2167</v>
      </c>
      <c r="MV55">
        <v>2235</v>
      </c>
      <c r="MW55">
        <v>2254</v>
      </c>
      <c r="MX55">
        <v>2286</v>
      </c>
      <c r="MY55">
        <v>2308</v>
      </c>
      <c r="MZ55">
        <v>2362</v>
      </c>
      <c r="NA55">
        <v>2390</v>
      </c>
      <c r="NB55">
        <v>2406</v>
      </c>
      <c r="NC55">
        <v>0</v>
      </c>
      <c r="ND55">
        <v>0</v>
      </c>
      <c r="NE55">
        <v>0</v>
      </c>
      <c r="NF55">
        <v>31</v>
      </c>
      <c r="NG55">
        <v>75</v>
      </c>
      <c r="NH55">
        <v>118</v>
      </c>
      <c r="NI55">
        <v>153</v>
      </c>
      <c r="NJ55">
        <v>182</v>
      </c>
      <c r="NK55">
        <v>227</v>
      </c>
      <c r="NL55">
        <v>270</v>
      </c>
      <c r="NM55">
        <v>316</v>
      </c>
      <c r="NN55">
        <v>352</v>
      </c>
      <c r="NO55">
        <v>404</v>
      </c>
      <c r="NP55">
        <v>440</v>
      </c>
      <c r="NQ55">
        <v>487</v>
      </c>
      <c r="NR55">
        <v>515</v>
      </c>
      <c r="NS55">
        <v>559</v>
      </c>
      <c r="NT55">
        <v>591</v>
      </c>
      <c r="NU55">
        <v>640</v>
      </c>
      <c r="NV55">
        <v>693</v>
      </c>
      <c r="NW55">
        <v>743</v>
      </c>
      <c r="NX55">
        <v>772</v>
      </c>
      <c r="NY55">
        <v>828</v>
      </c>
      <c r="NZ55">
        <v>866</v>
      </c>
      <c r="OA55">
        <v>923</v>
      </c>
      <c r="OB55">
        <v>976</v>
      </c>
      <c r="OC55">
        <v>1029</v>
      </c>
      <c r="OD55">
        <v>1079</v>
      </c>
      <c r="OE55">
        <v>0</v>
      </c>
      <c r="OF55">
        <v>0</v>
      </c>
      <c r="OG55">
        <v>2104</v>
      </c>
      <c r="OH55">
        <v>2160</v>
      </c>
      <c r="OI55">
        <v>2208</v>
      </c>
      <c r="OJ55">
        <v>2309</v>
      </c>
      <c r="OK55">
        <v>2402</v>
      </c>
      <c r="OL55">
        <v>2497</v>
      </c>
      <c r="OM55">
        <v>2590</v>
      </c>
      <c r="ON55">
        <v>2702</v>
      </c>
      <c r="OO55">
        <v>2777</v>
      </c>
      <c r="OP55">
        <v>2830</v>
      </c>
      <c r="OQ55">
        <v>2872</v>
      </c>
      <c r="OR55">
        <v>2964</v>
      </c>
      <c r="OS55">
        <v>3027</v>
      </c>
      <c r="OT55">
        <v>3116</v>
      </c>
      <c r="OU55">
        <v>3198</v>
      </c>
      <c r="OV55">
        <v>3266</v>
      </c>
      <c r="OW55">
        <v>3350</v>
      </c>
      <c r="OX55">
        <v>3371</v>
      </c>
      <c r="OY55">
        <v>3461</v>
      </c>
      <c r="OZ55">
        <v>3575</v>
      </c>
      <c r="PA55">
        <v>3646</v>
      </c>
      <c r="PB55">
        <v>3722</v>
      </c>
      <c r="PC55">
        <v>3786</v>
      </c>
      <c r="PD55">
        <v>3814</v>
      </c>
      <c r="PE55">
        <v>3871</v>
      </c>
      <c r="PF55">
        <v>3925</v>
      </c>
      <c r="PG55">
        <v>0</v>
      </c>
      <c r="PH55">
        <v>0</v>
      </c>
      <c r="PI55">
        <v>0</v>
      </c>
      <c r="PJ55">
        <v>77</v>
      </c>
      <c r="PK55">
        <v>160</v>
      </c>
      <c r="PL55">
        <v>247</v>
      </c>
      <c r="PM55">
        <v>330</v>
      </c>
      <c r="PN55">
        <v>401</v>
      </c>
      <c r="PO55">
        <v>491</v>
      </c>
      <c r="PP55">
        <v>585</v>
      </c>
      <c r="PQ55">
        <v>680</v>
      </c>
      <c r="PR55">
        <v>790</v>
      </c>
      <c r="PS55">
        <v>904</v>
      </c>
      <c r="PT55">
        <v>1017</v>
      </c>
      <c r="PU55">
        <v>1122</v>
      </c>
      <c r="PV55">
        <v>1212</v>
      </c>
      <c r="PW55">
        <v>1329</v>
      </c>
      <c r="PX55">
        <v>1443</v>
      </c>
      <c r="PY55">
        <v>1542</v>
      </c>
      <c r="PZ55">
        <v>1670</v>
      </c>
      <c r="QA55">
        <v>1798</v>
      </c>
      <c r="QB55">
        <v>1902</v>
      </c>
      <c r="QC55">
        <v>2029</v>
      </c>
      <c r="QD55">
        <v>2145</v>
      </c>
      <c r="QE55">
        <v>2290</v>
      </c>
      <c r="QF55">
        <v>2416</v>
      </c>
      <c r="QG55">
        <v>2563</v>
      </c>
      <c r="QH55">
        <v>2699</v>
      </c>
      <c r="QI55">
        <v>0</v>
      </c>
      <c r="QJ55">
        <v>0</v>
      </c>
      <c r="QK55">
        <v>7483</v>
      </c>
      <c r="QL55">
        <v>7827</v>
      </c>
      <c r="QM55">
        <v>8087</v>
      </c>
      <c r="QN55">
        <v>8289</v>
      </c>
      <c r="QO55">
        <v>8419</v>
      </c>
      <c r="QP55">
        <v>8598</v>
      </c>
      <c r="QQ55">
        <v>8692</v>
      </c>
      <c r="QR55">
        <v>8809</v>
      </c>
      <c r="QS55">
        <v>8839</v>
      </c>
      <c r="QT55">
        <v>8817</v>
      </c>
      <c r="QU55">
        <v>8868</v>
      </c>
      <c r="QV55">
        <v>8966</v>
      </c>
      <c r="QW55">
        <v>8956</v>
      </c>
      <c r="QX55">
        <v>8919</v>
      </c>
      <c r="QY55">
        <v>9016</v>
      </c>
      <c r="QZ55">
        <v>9056</v>
      </c>
      <c r="RA55">
        <v>9157</v>
      </c>
      <c r="RB55">
        <v>9197</v>
      </c>
      <c r="RC55">
        <v>9140</v>
      </c>
      <c r="RD55">
        <v>9160</v>
      </c>
      <c r="RE55">
        <v>9136</v>
      </c>
      <c r="RF55">
        <v>9163</v>
      </c>
      <c r="RG55">
        <v>9053</v>
      </c>
      <c r="RH55">
        <v>9053</v>
      </c>
      <c r="RI55">
        <v>9026</v>
      </c>
      <c r="RJ55">
        <v>8975</v>
      </c>
      <c r="RK55">
        <v>0</v>
      </c>
      <c r="RL55">
        <v>0</v>
      </c>
      <c r="RM55">
        <v>8484</v>
      </c>
      <c r="RN55">
        <v>8415</v>
      </c>
      <c r="RO55">
        <v>8407</v>
      </c>
      <c r="RP55">
        <v>8413</v>
      </c>
      <c r="RQ55">
        <v>8450</v>
      </c>
      <c r="RR55">
        <v>8454</v>
      </c>
      <c r="RS55">
        <v>8440</v>
      </c>
      <c r="RT55">
        <v>8461</v>
      </c>
      <c r="RU55">
        <v>8542</v>
      </c>
      <c r="RV55">
        <v>8620</v>
      </c>
      <c r="RW55">
        <v>8649</v>
      </c>
      <c r="RX55">
        <v>8678</v>
      </c>
      <c r="RY55">
        <v>8754</v>
      </c>
      <c r="RZ55">
        <v>8803</v>
      </c>
      <c r="SA55">
        <v>8838</v>
      </c>
      <c r="SB55">
        <v>8910</v>
      </c>
      <c r="SC55">
        <v>8917</v>
      </c>
      <c r="SD55">
        <v>8902</v>
      </c>
      <c r="SE55">
        <v>8954</v>
      </c>
      <c r="SF55">
        <v>9031</v>
      </c>
      <c r="SG55">
        <v>8983</v>
      </c>
      <c r="SH55">
        <v>8996</v>
      </c>
      <c r="SI55">
        <v>9026</v>
      </c>
      <c r="SJ55">
        <v>9088</v>
      </c>
      <c r="SK55">
        <v>9111</v>
      </c>
      <c r="SL55">
        <v>9114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754048.99089999998</v>
      </c>
      <c r="SU55">
        <v>745880.75910000002</v>
      </c>
      <c r="SV55">
        <v>736687.70770000003</v>
      </c>
      <c r="SW55">
        <v>727583.16619999998</v>
      </c>
      <c r="SX55">
        <v>713424.68</v>
      </c>
      <c r="SY55">
        <v>702712.8395</v>
      </c>
      <c r="SZ55">
        <v>691934.77190000005</v>
      </c>
      <c r="TA55">
        <v>677475.09340000001</v>
      </c>
      <c r="TB55">
        <v>662229.24</v>
      </c>
      <c r="TC55">
        <v>649941.33519999997</v>
      </c>
      <c r="TD55">
        <v>637731.92169999995</v>
      </c>
      <c r="TE55">
        <v>624362.67169999995</v>
      </c>
      <c r="TF55">
        <v>611444.74479999999</v>
      </c>
      <c r="TG55">
        <v>596607.30830000003</v>
      </c>
      <c r="TH55">
        <v>583658.66079999995</v>
      </c>
      <c r="TI55">
        <v>566789.1753</v>
      </c>
      <c r="TJ55">
        <v>552178.05449999997</v>
      </c>
      <c r="TK55">
        <v>540884.50399999996</v>
      </c>
      <c r="TL55">
        <v>525070.97340000002</v>
      </c>
      <c r="TM55">
        <v>509604.01409999997</v>
      </c>
      <c r="TN55">
        <v>493581.1691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825603.2304</v>
      </c>
      <c r="TW55">
        <v>879606.08869999996</v>
      </c>
      <c r="TX55">
        <v>933972.55279999995</v>
      </c>
      <c r="TY55">
        <v>961070.53799999994</v>
      </c>
      <c r="TZ55">
        <v>999402.70530000003</v>
      </c>
      <c r="UA55">
        <v>1020000</v>
      </c>
      <c r="UB55">
        <v>1030000</v>
      </c>
      <c r="UC55">
        <v>1050000</v>
      </c>
      <c r="UD55">
        <v>1060000</v>
      </c>
      <c r="UE55">
        <v>1060000</v>
      </c>
      <c r="UF55">
        <v>1060000</v>
      </c>
      <c r="UG55">
        <v>1060000</v>
      </c>
      <c r="UH55">
        <v>1060000</v>
      </c>
      <c r="UI55">
        <v>1050000</v>
      </c>
      <c r="UJ55">
        <v>1040000</v>
      </c>
      <c r="UK55">
        <v>1040000</v>
      </c>
      <c r="UL55">
        <v>1040000</v>
      </c>
      <c r="UM55">
        <v>1020000</v>
      </c>
      <c r="UN55">
        <v>1000000</v>
      </c>
      <c r="UO55">
        <v>1000000</v>
      </c>
      <c r="UP55">
        <v>988417.26619999995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406221.47389999998</v>
      </c>
      <c r="UY55">
        <v>425255.06770000001</v>
      </c>
      <c r="UZ55">
        <v>466142.41680000001</v>
      </c>
      <c r="VA55">
        <v>488124.16739999998</v>
      </c>
      <c r="VB55">
        <v>527260.72219999996</v>
      </c>
      <c r="VC55">
        <v>563703.38419999997</v>
      </c>
      <c r="VD55">
        <v>585742.69259999995</v>
      </c>
      <c r="VE55">
        <v>637613.40469999996</v>
      </c>
      <c r="VF55">
        <v>652503.87780000002</v>
      </c>
      <c r="VG55">
        <v>693058.63710000005</v>
      </c>
      <c r="VH55">
        <v>730697.44059999997</v>
      </c>
      <c r="VI55">
        <v>742589.07310000004</v>
      </c>
      <c r="VJ55">
        <v>760600.69209999999</v>
      </c>
      <c r="VK55">
        <v>813013.61100000003</v>
      </c>
      <c r="VL55">
        <v>815021.97459999996</v>
      </c>
      <c r="VM55">
        <v>816223.6372</v>
      </c>
      <c r="VN55">
        <v>801255.13470000005</v>
      </c>
      <c r="VO55">
        <v>816386.05960000004</v>
      </c>
      <c r="VP55">
        <v>811281.83120000002</v>
      </c>
      <c r="VQ55">
        <v>809811.27830000001</v>
      </c>
      <c r="VR55">
        <v>829251.75580000004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229075.60569999999</v>
      </c>
      <c r="WA55">
        <v>266884.20079999999</v>
      </c>
      <c r="WB55">
        <v>259110.87460000001</v>
      </c>
      <c r="WC55">
        <v>335418.6079</v>
      </c>
      <c r="WD55">
        <v>244236.8504</v>
      </c>
      <c r="WE55">
        <v>276643.68170000002</v>
      </c>
      <c r="WF55">
        <v>345324.984</v>
      </c>
      <c r="WG55">
        <v>447022.63309999998</v>
      </c>
      <c r="WH55">
        <v>542503.19550000003</v>
      </c>
      <c r="WI55">
        <v>526702.13150000002</v>
      </c>
      <c r="WJ55">
        <v>409089.03419999999</v>
      </c>
      <c r="WK55">
        <v>297880.36469999998</v>
      </c>
      <c r="WL55">
        <v>449873.25839999999</v>
      </c>
      <c r="WM55">
        <v>436770.15379999997</v>
      </c>
      <c r="WN55">
        <v>575494.65480000002</v>
      </c>
      <c r="WO55">
        <v>529325.69169999997</v>
      </c>
      <c r="WP55">
        <v>456807.50099999999</v>
      </c>
      <c r="WQ55">
        <v>332626.8211</v>
      </c>
      <c r="WR55">
        <v>565142.65720000002</v>
      </c>
      <c r="WS55">
        <v>600937.63820000004</v>
      </c>
      <c r="WT55">
        <v>431234.2697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9570000</v>
      </c>
      <c r="ZG55">
        <v>9340000</v>
      </c>
      <c r="ZH55">
        <v>9380000</v>
      </c>
      <c r="ZI55">
        <v>9160000</v>
      </c>
      <c r="ZJ55">
        <v>9180000</v>
      </c>
      <c r="ZK55">
        <v>9050000</v>
      </c>
      <c r="ZL55">
        <v>9120000</v>
      </c>
      <c r="ZM55">
        <v>8920000</v>
      </c>
      <c r="ZN55">
        <v>8860000</v>
      </c>
      <c r="ZO55">
        <v>8830000</v>
      </c>
      <c r="ZP55">
        <v>8830000</v>
      </c>
      <c r="ZQ55">
        <v>8640000</v>
      </c>
      <c r="ZR55">
        <v>8520000</v>
      </c>
      <c r="ZS55">
        <v>8410000</v>
      </c>
      <c r="ZT55">
        <v>8420000</v>
      </c>
      <c r="ZU55">
        <v>8240000</v>
      </c>
      <c r="ZV55">
        <v>8120000</v>
      </c>
      <c r="ZW55">
        <v>7950000</v>
      </c>
      <c r="ZX55">
        <v>7900000</v>
      </c>
      <c r="ZY55">
        <v>7760000</v>
      </c>
      <c r="ZZ55">
        <v>7590000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12600000</v>
      </c>
      <c r="ABK55">
        <v>12700000</v>
      </c>
      <c r="ABL55">
        <v>12900000</v>
      </c>
      <c r="ABM55">
        <v>12800000</v>
      </c>
      <c r="ABN55">
        <v>12700000</v>
      </c>
      <c r="ABO55">
        <v>12500000</v>
      </c>
      <c r="ABP55">
        <v>12500000</v>
      </c>
      <c r="ABQ55">
        <v>12400000</v>
      </c>
      <c r="ABR55">
        <v>12400000</v>
      </c>
      <c r="ABS55">
        <v>12400000</v>
      </c>
      <c r="ABT55">
        <v>12300000</v>
      </c>
      <c r="ABU55">
        <v>12200000</v>
      </c>
      <c r="ABV55">
        <v>11900000</v>
      </c>
      <c r="ABW55">
        <v>11900000</v>
      </c>
      <c r="ABX55">
        <v>11900000</v>
      </c>
      <c r="ABY55">
        <v>11800000</v>
      </c>
      <c r="ABZ55">
        <v>11700000</v>
      </c>
      <c r="ACA55">
        <v>11600000</v>
      </c>
      <c r="ACB55">
        <v>11300000</v>
      </c>
      <c r="ACC55">
        <v>11100000</v>
      </c>
      <c r="ACD55">
        <v>11000000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4810000</v>
      </c>
      <c r="ADO55">
        <v>4720000</v>
      </c>
      <c r="ADP55">
        <v>4650000</v>
      </c>
      <c r="ADQ55">
        <v>4530000</v>
      </c>
      <c r="ADR55">
        <v>4390000</v>
      </c>
      <c r="ADS55">
        <v>4280000</v>
      </c>
      <c r="ADT55">
        <v>4200000</v>
      </c>
      <c r="ADU55">
        <v>4080000</v>
      </c>
      <c r="ADV55">
        <v>3940000</v>
      </c>
      <c r="ADW55">
        <v>3870000</v>
      </c>
      <c r="ADX55">
        <v>3770000</v>
      </c>
      <c r="ADY55">
        <v>3700000</v>
      </c>
      <c r="ADZ55">
        <v>3610000</v>
      </c>
      <c r="AEA55">
        <v>3480000</v>
      </c>
      <c r="AEB55">
        <v>3390000</v>
      </c>
      <c r="AEC55">
        <v>3280000</v>
      </c>
      <c r="AED55">
        <v>3200000</v>
      </c>
      <c r="AEE55">
        <v>3070000</v>
      </c>
      <c r="AEF55">
        <v>2980000</v>
      </c>
      <c r="AEG55">
        <v>2880000</v>
      </c>
      <c r="AEH55">
        <v>2780000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2350000</v>
      </c>
      <c r="AEQ55">
        <v>2280000</v>
      </c>
      <c r="AER55">
        <v>2220000</v>
      </c>
      <c r="AES55">
        <v>2170000</v>
      </c>
      <c r="AET55">
        <v>2130000</v>
      </c>
      <c r="AEU55">
        <v>2070000</v>
      </c>
      <c r="AEV55">
        <v>2020000</v>
      </c>
      <c r="AEW55">
        <v>1980000</v>
      </c>
      <c r="AEX55">
        <v>1930000</v>
      </c>
      <c r="AEY55">
        <v>1880000</v>
      </c>
      <c r="AEZ55">
        <v>1840000</v>
      </c>
      <c r="AFA55">
        <v>1790000</v>
      </c>
      <c r="AFB55">
        <v>1730000</v>
      </c>
      <c r="AFC55">
        <v>1690000</v>
      </c>
      <c r="AFD55">
        <v>1660000</v>
      </c>
      <c r="AFE55">
        <v>1600000</v>
      </c>
      <c r="AFF55">
        <v>1560000</v>
      </c>
      <c r="AFG55">
        <v>1520000</v>
      </c>
      <c r="AFH55">
        <v>1480000</v>
      </c>
      <c r="AFI55">
        <v>1440000</v>
      </c>
      <c r="AFJ55">
        <v>1400000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198.10056520000001</v>
      </c>
      <c r="AGU55">
        <v>211.0583594</v>
      </c>
      <c r="AGV55">
        <v>224.10339949999999</v>
      </c>
      <c r="AGW55">
        <v>230.60546489999999</v>
      </c>
      <c r="AGX55">
        <v>239.80313240000001</v>
      </c>
      <c r="AGY55">
        <v>245.23204430000001</v>
      </c>
      <c r="AGZ55">
        <v>247.57703860000001</v>
      </c>
      <c r="AHA55">
        <v>252.9382846</v>
      </c>
      <c r="AHB55">
        <v>254.99760180000001</v>
      </c>
      <c r="AHC55">
        <v>253.5544184</v>
      </c>
      <c r="AHD55">
        <v>255.28250199999999</v>
      </c>
      <c r="AHE55">
        <v>254.92527490000001</v>
      </c>
      <c r="AHF55">
        <v>255.23129470000001</v>
      </c>
      <c r="AHG55">
        <v>251.8630435</v>
      </c>
      <c r="AHH55">
        <v>249.99265310000001</v>
      </c>
      <c r="AHI55">
        <v>248.5088714</v>
      </c>
      <c r="AHJ55">
        <v>249.6660933</v>
      </c>
      <c r="AHK55">
        <v>243.78360960000001</v>
      </c>
      <c r="AHL55">
        <v>240.90960039999999</v>
      </c>
      <c r="AHM55">
        <v>240.00423699999999</v>
      </c>
      <c r="AHN55">
        <v>237.16721530000001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22.548088849999999</v>
      </c>
      <c r="AHW55">
        <v>23.60458436</v>
      </c>
      <c r="AHX55">
        <v>25.87411376</v>
      </c>
      <c r="AHY55">
        <v>27.094252279999999</v>
      </c>
      <c r="AHZ55">
        <v>29.266600539999999</v>
      </c>
      <c r="AIA55">
        <v>31.289419209999998</v>
      </c>
      <c r="AIB55">
        <v>32.512752579999997</v>
      </c>
      <c r="AIC55">
        <v>35.391934259999999</v>
      </c>
      <c r="AID55">
        <v>36.218458040000002</v>
      </c>
      <c r="AIE55">
        <v>38.469526430000002</v>
      </c>
      <c r="AIF55">
        <v>40.558739180000003</v>
      </c>
      <c r="AIG55">
        <v>41.218806669999999</v>
      </c>
      <c r="AIH55">
        <v>42.218575540000003</v>
      </c>
      <c r="AII55">
        <v>45.127853430000002</v>
      </c>
      <c r="AIJ55">
        <v>45.239331440000001</v>
      </c>
      <c r="AIK55">
        <v>45.30603198</v>
      </c>
      <c r="AIL55">
        <v>44.475177029999998</v>
      </c>
      <c r="AIM55">
        <v>45.315047540000002</v>
      </c>
      <c r="AIN55">
        <v>45.031727719999999</v>
      </c>
      <c r="AIO55">
        <v>44.950101910000001</v>
      </c>
      <c r="AIP55">
        <v>46.02918227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1.0785006660000001</v>
      </c>
      <c r="AIY55">
        <v>1.2565056299999999</v>
      </c>
      <c r="AIZ55">
        <v>1.219908379</v>
      </c>
      <c r="AJA55">
        <v>1.5791694220000001</v>
      </c>
      <c r="AJB55">
        <v>1.149880647</v>
      </c>
      <c r="AJC55">
        <v>1.3024538080000001</v>
      </c>
      <c r="AJD55">
        <v>1.6258091910000001</v>
      </c>
      <c r="AJE55">
        <v>2.1046073669999998</v>
      </c>
      <c r="AJF55">
        <v>2.554135155</v>
      </c>
      <c r="AJG55">
        <v>2.4797428689999998</v>
      </c>
      <c r="AJH55">
        <v>1.9260138790000001</v>
      </c>
      <c r="AJI55">
        <v>1.4024372899999999</v>
      </c>
      <c r="AJJ55">
        <v>2.1180282699999999</v>
      </c>
      <c r="AJK55">
        <v>2.056338126</v>
      </c>
      <c r="AJL55">
        <v>2.7094607769999999</v>
      </c>
      <c r="AJM55">
        <v>2.4920947359999999</v>
      </c>
      <c r="AJN55">
        <v>2.1506750690000001</v>
      </c>
      <c r="AJO55">
        <v>1.5660255350000001</v>
      </c>
      <c r="AJP55">
        <v>2.6607229970000001</v>
      </c>
      <c r="AJQ55">
        <v>2.8292477549999999</v>
      </c>
      <c r="AJR55">
        <v>2.0302748770000001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150.13804479999999</v>
      </c>
      <c r="AKA55">
        <v>160.3411079</v>
      </c>
      <c r="AKB55">
        <v>169.029156</v>
      </c>
      <c r="AKC55">
        <v>169.40221399999999</v>
      </c>
      <c r="AKD55">
        <v>241.89693070000001</v>
      </c>
      <c r="AKE55">
        <v>253.20008730000001</v>
      </c>
      <c r="AKF55">
        <v>159.5291143</v>
      </c>
      <c r="AKG55">
        <v>217.49501470000001</v>
      </c>
      <c r="AKH55">
        <v>230.0070241</v>
      </c>
      <c r="AKI55">
        <v>214.30792270000001</v>
      </c>
      <c r="AKJ55">
        <v>334.28060369999997</v>
      </c>
      <c r="AKK55">
        <v>243.94913</v>
      </c>
      <c r="AKL55">
        <v>265.05279839999997</v>
      </c>
      <c r="AKM55">
        <v>265.27692619999999</v>
      </c>
      <c r="AKN55">
        <v>273.14793509999998</v>
      </c>
      <c r="AKO55">
        <v>287.11741410000002</v>
      </c>
      <c r="AKP55">
        <v>217.62086160000001</v>
      </c>
      <c r="AKQ55">
        <v>345.7616314</v>
      </c>
      <c r="AKR55">
        <v>270.03983299999999</v>
      </c>
      <c r="AKS55">
        <v>249.61910370000001</v>
      </c>
      <c r="AKT55">
        <v>205.77660270000001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130.02435879999999</v>
      </c>
      <c r="AME55">
        <v>126.9139153</v>
      </c>
      <c r="AMF55">
        <v>127.4511665</v>
      </c>
      <c r="AMG55">
        <v>124.5185664</v>
      </c>
      <c r="AMH55">
        <v>124.7449376</v>
      </c>
      <c r="AMI55">
        <v>123.0488409</v>
      </c>
      <c r="AMJ55">
        <v>124.0048195</v>
      </c>
      <c r="AMK55">
        <v>121.2116005</v>
      </c>
      <c r="AML55">
        <v>120.43215379999999</v>
      </c>
      <c r="AMM55">
        <v>120.010751</v>
      </c>
      <c r="AMN55">
        <v>119.97271929999999</v>
      </c>
      <c r="AMO55">
        <v>117.4853859</v>
      </c>
      <c r="AMP55">
        <v>115.85590759999999</v>
      </c>
      <c r="AMQ55">
        <v>114.2744172</v>
      </c>
      <c r="AMR55">
        <v>114.42749910000001</v>
      </c>
      <c r="AMS55">
        <v>112.03908819999999</v>
      </c>
      <c r="AMT55">
        <v>110.32010219999999</v>
      </c>
      <c r="AMU55">
        <v>108.1376704</v>
      </c>
      <c r="AMV55">
        <v>107.4444218</v>
      </c>
      <c r="AMW55">
        <v>105.55155999999999</v>
      </c>
      <c r="AMX55">
        <v>103.1632828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215.29492719999999</v>
      </c>
      <c r="ANG55">
        <v>327.43717099999998</v>
      </c>
      <c r="ANH55">
        <v>315.43122199999999</v>
      </c>
      <c r="ANI55">
        <v>280.0052536</v>
      </c>
      <c r="ANJ55">
        <v>221.13713279999999</v>
      </c>
      <c r="ANK55">
        <v>332.44739850000002</v>
      </c>
      <c r="ANL55">
        <v>228.67007459999999</v>
      </c>
      <c r="ANM55">
        <v>267.31745100000001</v>
      </c>
      <c r="ANN55">
        <v>161.66248340000001</v>
      </c>
      <c r="ANO55">
        <v>221.0279218</v>
      </c>
      <c r="ANP55">
        <v>176.33160459999999</v>
      </c>
      <c r="ANQ55">
        <v>239.94398050000001</v>
      </c>
      <c r="ANR55">
        <v>237.6751749</v>
      </c>
      <c r="ANS55">
        <v>202.47196120000001</v>
      </c>
      <c r="ANT55">
        <v>118.64338960000001</v>
      </c>
      <c r="ANU55">
        <v>249.03178310000001</v>
      </c>
      <c r="ANV55">
        <v>157.85102639999999</v>
      </c>
      <c r="ANW55">
        <v>190.4821446</v>
      </c>
      <c r="ANX55">
        <v>183.5798202</v>
      </c>
      <c r="ANY55">
        <v>166.5716741</v>
      </c>
      <c r="ANZ55">
        <v>178.73420580000001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74.294408200000007</v>
      </c>
      <c r="AOI55">
        <v>74.816971519999996</v>
      </c>
      <c r="AOJ55">
        <v>75.778932060000002</v>
      </c>
      <c r="AOK55">
        <v>75.613926520000007</v>
      </c>
      <c r="AOL55">
        <v>74.812664369999993</v>
      </c>
      <c r="AOM55">
        <v>73.711610030000003</v>
      </c>
      <c r="AON55">
        <v>73.857131510000002</v>
      </c>
      <c r="AOO55">
        <v>73.230067300000002</v>
      </c>
      <c r="AOP55">
        <v>73.187554629999994</v>
      </c>
      <c r="AOQ55">
        <v>72.925769819999999</v>
      </c>
      <c r="AOR55">
        <v>72.307195710000002</v>
      </c>
      <c r="AOS55">
        <v>72.006702070000003</v>
      </c>
      <c r="AOT55">
        <v>70.347657639999994</v>
      </c>
      <c r="AOU55">
        <v>70.122156450000006</v>
      </c>
      <c r="AOV55">
        <v>70.322205909999994</v>
      </c>
      <c r="AOW55">
        <v>69.629917239999997</v>
      </c>
      <c r="AOX55">
        <v>69.011006069999993</v>
      </c>
      <c r="AOY55">
        <v>68.153062340000005</v>
      </c>
      <c r="AOZ55">
        <v>66.657378429999994</v>
      </c>
      <c r="APA55">
        <v>65.683076630000002</v>
      </c>
      <c r="APB55">
        <v>64.659561080000003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815.42595059999996</v>
      </c>
      <c r="APK55">
        <v>896.66255820000003</v>
      </c>
      <c r="APL55">
        <v>913.17553090000001</v>
      </c>
      <c r="APM55">
        <v>989.48134489999995</v>
      </c>
      <c r="APN55">
        <v>1054.173</v>
      </c>
      <c r="APO55">
        <v>1057.607935</v>
      </c>
      <c r="APP55">
        <v>1004.6091300000001</v>
      </c>
      <c r="APQ55">
        <v>943.21114250000005</v>
      </c>
      <c r="APR55">
        <v>772.351</v>
      </c>
      <c r="APS55">
        <v>1007.980676</v>
      </c>
      <c r="APT55">
        <v>833.70795299999997</v>
      </c>
      <c r="APU55">
        <v>724.13994500000001</v>
      </c>
      <c r="APV55">
        <v>915.3212949</v>
      </c>
      <c r="APW55">
        <v>913.59315879999997</v>
      </c>
      <c r="APX55">
        <v>704.89967509999997</v>
      </c>
      <c r="APY55">
        <v>863.27486720000002</v>
      </c>
      <c r="APZ55">
        <v>707.3383255</v>
      </c>
      <c r="AQA55">
        <v>894.63099439999996</v>
      </c>
      <c r="AQB55">
        <v>758.29283050000004</v>
      </c>
      <c r="AQC55">
        <v>770.15093969999998</v>
      </c>
      <c r="AQD55">
        <v>733.29861159999996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141.79602370000001</v>
      </c>
      <c r="ARO55">
        <v>137.43806459999999</v>
      </c>
      <c r="ARP55">
        <v>133.76702080000001</v>
      </c>
      <c r="ARQ55">
        <v>131.11419169999999</v>
      </c>
      <c r="ARR55">
        <v>128.45771010000001</v>
      </c>
      <c r="ARS55">
        <v>125.13580229999999</v>
      </c>
      <c r="ART55">
        <v>121.8984284</v>
      </c>
      <c r="ARU55">
        <v>119.38445419999999</v>
      </c>
      <c r="ARV55">
        <v>116.556021</v>
      </c>
      <c r="ARW55">
        <v>113.61110499999999</v>
      </c>
      <c r="ARX55">
        <v>111.20063469999999</v>
      </c>
      <c r="ARY55">
        <v>108.0465997</v>
      </c>
      <c r="ARZ55">
        <v>104.7231513</v>
      </c>
      <c r="ASA55">
        <v>102.26687320000001</v>
      </c>
      <c r="ASB55">
        <v>100.1420564</v>
      </c>
      <c r="ASC55">
        <v>96.708542499999993</v>
      </c>
      <c r="ASD55">
        <v>94.027666969999999</v>
      </c>
      <c r="ASE55">
        <v>91.593429020000002</v>
      </c>
      <c r="ASF55">
        <v>89.536493590000006</v>
      </c>
      <c r="ASG55">
        <v>87.148634400000006</v>
      </c>
      <c r="ASH55">
        <v>84.638184499999994</v>
      </c>
    </row>
    <row r="56" spans="3:1178" x14ac:dyDescent="0.25">
      <c r="C56">
        <v>0</v>
      </c>
      <c r="D56">
        <v>0</v>
      </c>
      <c r="E56">
        <v>0</v>
      </c>
      <c r="F56">
        <v>252</v>
      </c>
      <c r="G56">
        <v>256</v>
      </c>
      <c r="H56">
        <v>231</v>
      </c>
      <c r="I56">
        <v>240</v>
      </c>
      <c r="J56">
        <v>214</v>
      </c>
      <c r="K56">
        <v>257</v>
      </c>
      <c r="L56">
        <v>262</v>
      </c>
      <c r="M56">
        <v>252</v>
      </c>
      <c r="N56">
        <v>217</v>
      </c>
      <c r="O56">
        <v>258</v>
      </c>
      <c r="P56">
        <v>250</v>
      </c>
      <c r="Q56">
        <v>283</v>
      </c>
      <c r="R56">
        <v>290</v>
      </c>
      <c r="S56">
        <v>275</v>
      </c>
      <c r="T56">
        <v>253</v>
      </c>
      <c r="U56">
        <v>224</v>
      </c>
      <c r="V56">
        <v>289</v>
      </c>
      <c r="W56">
        <v>261</v>
      </c>
      <c r="X56">
        <v>252</v>
      </c>
      <c r="Y56">
        <v>247</v>
      </c>
      <c r="Z56">
        <v>286</v>
      </c>
      <c r="AA56">
        <v>243</v>
      </c>
      <c r="AB56">
        <v>270</v>
      </c>
      <c r="AC56">
        <v>231</v>
      </c>
      <c r="AD56">
        <v>250</v>
      </c>
      <c r="AE56">
        <v>0</v>
      </c>
      <c r="AF56">
        <v>0</v>
      </c>
      <c r="AG56">
        <v>0</v>
      </c>
      <c r="AH56">
        <v>80</v>
      </c>
      <c r="AI56">
        <v>81</v>
      </c>
      <c r="AJ56">
        <v>87</v>
      </c>
      <c r="AK56">
        <v>79</v>
      </c>
      <c r="AL56">
        <v>90</v>
      </c>
      <c r="AM56">
        <v>96</v>
      </c>
      <c r="AN56">
        <v>92</v>
      </c>
      <c r="AO56">
        <v>92</v>
      </c>
      <c r="AP56">
        <v>100</v>
      </c>
      <c r="AQ56">
        <v>119</v>
      </c>
      <c r="AR56">
        <v>109</v>
      </c>
      <c r="AS56">
        <v>116</v>
      </c>
      <c r="AT56">
        <v>97</v>
      </c>
      <c r="AU56">
        <v>112</v>
      </c>
      <c r="AV56">
        <v>112</v>
      </c>
      <c r="AW56">
        <v>130</v>
      </c>
      <c r="AX56">
        <v>120</v>
      </c>
      <c r="AY56">
        <v>124</v>
      </c>
      <c r="AZ56">
        <v>120</v>
      </c>
      <c r="BA56">
        <v>167</v>
      </c>
      <c r="BB56">
        <v>126</v>
      </c>
      <c r="BC56">
        <v>152</v>
      </c>
      <c r="BD56">
        <v>135</v>
      </c>
      <c r="BE56">
        <v>136</v>
      </c>
      <c r="BF56">
        <v>146</v>
      </c>
      <c r="BG56">
        <v>0</v>
      </c>
      <c r="BH56">
        <v>0</v>
      </c>
      <c r="BI56">
        <v>0</v>
      </c>
      <c r="BJ56">
        <v>200</v>
      </c>
      <c r="BK56">
        <v>182</v>
      </c>
      <c r="BL56">
        <v>202</v>
      </c>
      <c r="BM56">
        <v>208</v>
      </c>
      <c r="BN56">
        <v>182</v>
      </c>
      <c r="BO56">
        <v>168</v>
      </c>
      <c r="BP56">
        <v>179</v>
      </c>
      <c r="BQ56">
        <v>185</v>
      </c>
      <c r="BR56">
        <v>167</v>
      </c>
      <c r="BS56">
        <v>202</v>
      </c>
      <c r="BT56">
        <v>166</v>
      </c>
      <c r="BU56">
        <v>160</v>
      </c>
      <c r="BV56">
        <v>182</v>
      </c>
      <c r="BW56">
        <v>192</v>
      </c>
      <c r="BX56">
        <v>182</v>
      </c>
      <c r="BY56">
        <v>175</v>
      </c>
      <c r="BZ56">
        <v>161</v>
      </c>
      <c r="CA56">
        <v>179</v>
      </c>
      <c r="CB56">
        <v>182</v>
      </c>
      <c r="CC56">
        <v>167</v>
      </c>
      <c r="CD56">
        <v>170</v>
      </c>
      <c r="CE56">
        <v>174</v>
      </c>
      <c r="CF56">
        <v>159</v>
      </c>
      <c r="CG56">
        <v>155</v>
      </c>
      <c r="CH56">
        <v>159</v>
      </c>
      <c r="CI56">
        <v>0</v>
      </c>
      <c r="CJ56">
        <v>0</v>
      </c>
      <c r="CK56">
        <v>0</v>
      </c>
      <c r="CL56">
        <v>36</v>
      </c>
      <c r="CM56">
        <v>48</v>
      </c>
      <c r="CN56">
        <v>36</v>
      </c>
      <c r="CO56">
        <v>45</v>
      </c>
      <c r="CP56">
        <v>37</v>
      </c>
      <c r="CQ56">
        <v>39</v>
      </c>
      <c r="CR56">
        <v>42</v>
      </c>
      <c r="CS56">
        <v>43</v>
      </c>
      <c r="CT56">
        <v>41</v>
      </c>
      <c r="CU56">
        <v>39</v>
      </c>
      <c r="CV56">
        <v>52</v>
      </c>
      <c r="CW56">
        <v>49</v>
      </c>
      <c r="CX56">
        <v>43</v>
      </c>
      <c r="CY56">
        <v>56</v>
      </c>
      <c r="CZ56">
        <v>49</v>
      </c>
      <c r="DA56">
        <v>51</v>
      </c>
      <c r="DB56">
        <v>45</v>
      </c>
      <c r="DC56">
        <v>39</v>
      </c>
      <c r="DD56">
        <v>39</v>
      </c>
      <c r="DE56">
        <v>42</v>
      </c>
      <c r="DF56">
        <v>34</v>
      </c>
      <c r="DG56">
        <v>38</v>
      </c>
      <c r="DH56">
        <v>55</v>
      </c>
      <c r="DI56">
        <v>42</v>
      </c>
      <c r="DJ56">
        <v>53</v>
      </c>
      <c r="DK56">
        <v>0</v>
      </c>
      <c r="DL56">
        <v>0</v>
      </c>
      <c r="DM56">
        <v>0</v>
      </c>
      <c r="DN56">
        <v>1</v>
      </c>
      <c r="DO56">
        <v>4</v>
      </c>
      <c r="DP56">
        <v>4</v>
      </c>
      <c r="DQ56">
        <v>1</v>
      </c>
      <c r="DR56">
        <v>5</v>
      </c>
      <c r="DS56">
        <v>1</v>
      </c>
      <c r="DT56">
        <v>4</v>
      </c>
      <c r="DU56">
        <v>2</v>
      </c>
      <c r="DV56">
        <v>6</v>
      </c>
      <c r="DW56">
        <v>2</v>
      </c>
      <c r="DX56">
        <v>3</v>
      </c>
      <c r="DY56">
        <v>6</v>
      </c>
      <c r="DZ56">
        <v>6</v>
      </c>
      <c r="EA56">
        <v>4</v>
      </c>
      <c r="EB56">
        <v>5</v>
      </c>
      <c r="EC56">
        <v>7</v>
      </c>
      <c r="ED56">
        <v>9</v>
      </c>
      <c r="EE56">
        <v>10</v>
      </c>
      <c r="EF56">
        <v>7</v>
      </c>
      <c r="EG56">
        <v>11</v>
      </c>
      <c r="EH56">
        <v>17</v>
      </c>
      <c r="EI56">
        <v>7</v>
      </c>
      <c r="EJ56">
        <v>12</v>
      </c>
      <c r="EK56">
        <v>7</v>
      </c>
      <c r="EL56">
        <v>9</v>
      </c>
      <c r="EM56">
        <v>0</v>
      </c>
      <c r="EN56">
        <v>0</v>
      </c>
      <c r="EO56">
        <v>0</v>
      </c>
      <c r="EP56">
        <v>10</v>
      </c>
      <c r="EQ56">
        <v>10</v>
      </c>
      <c r="ER56">
        <v>25</v>
      </c>
      <c r="ES56">
        <v>15</v>
      </c>
      <c r="ET56">
        <v>25</v>
      </c>
      <c r="EU56">
        <v>25</v>
      </c>
      <c r="EV56">
        <v>5</v>
      </c>
      <c r="EW56">
        <v>5</v>
      </c>
      <c r="EX56">
        <v>20</v>
      </c>
      <c r="EY56">
        <v>30</v>
      </c>
      <c r="EZ56">
        <v>15</v>
      </c>
      <c r="FA56">
        <v>20</v>
      </c>
      <c r="FB56">
        <v>25</v>
      </c>
      <c r="FC56">
        <v>30</v>
      </c>
      <c r="FD56">
        <v>5</v>
      </c>
      <c r="FE56">
        <v>15</v>
      </c>
      <c r="FF56">
        <v>45</v>
      </c>
      <c r="FG56">
        <v>45</v>
      </c>
      <c r="FH56">
        <v>70</v>
      </c>
      <c r="FI56">
        <v>40</v>
      </c>
      <c r="FJ56">
        <v>40</v>
      </c>
      <c r="FK56">
        <v>60</v>
      </c>
      <c r="FL56">
        <v>50</v>
      </c>
      <c r="FM56">
        <v>55</v>
      </c>
      <c r="FN56">
        <v>50</v>
      </c>
      <c r="FO56">
        <v>0</v>
      </c>
      <c r="FP56">
        <v>0</v>
      </c>
      <c r="FQ56">
        <v>6991</v>
      </c>
      <c r="FR56">
        <v>7345</v>
      </c>
      <c r="FS56">
        <v>7586</v>
      </c>
      <c r="FT56">
        <v>7828</v>
      </c>
      <c r="FU56">
        <v>7960</v>
      </c>
      <c r="FV56">
        <v>8111</v>
      </c>
      <c r="FW56">
        <v>8251</v>
      </c>
      <c r="FX56">
        <v>8361</v>
      </c>
      <c r="FY56">
        <v>8461</v>
      </c>
      <c r="FZ56">
        <v>8561</v>
      </c>
      <c r="GA56">
        <v>8625</v>
      </c>
      <c r="GB56">
        <v>8714</v>
      </c>
      <c r="GC56">
        <v>8818</v>
      </c>
      <c r="GD56">
        <v>8883</v>
      </c>
      <c r="GE56">
        <v>8955</v>
      </c>
      <c r="GF56">
        <v>9018</v>
      </c>
      <c r="GG56">
        <v>9108</v>
      </c>
      <c r="GH56">
        <v>9130</v>
      </c>
      <c r="GI56">
        <v>9127</v>
      </c>
      <c r="GJ56">
        <v>9112</v>
      </c>
      <c r="GK56">
        <v>9127</v>
      </c>
      <c r="GL56">
        <v>9172</v>
      </c>
      <c r="GM56">
        <v>9188</v>
      </c>
      <c r="GN56">
        <v>9208</v>
      </c>
      <c r="GO56">
        <v>9231</v>
      </c>
      <c r="GP56">
        <v>9214</v>
      </c>
      <c r="GQ56">
        <v>0</v>
      </c>
      <c r="GR56">
        <v>0</v>
      </c>
      <c r="GS56">
        <v>746</v>
      </c>
      <c r="GT56">
        <v>878</v>
      </c>
      <c r="GU56">
        <v>1037</v>
      </c>
      <c r="GV56">
        <v>1173</v>
      </c>
      <c r="GW56">
        <v>1347</v>
      </c>
      <c r="GX56">
        <v>1520</v>
      </c>
      <c r="GY56">
        <v>1654</v>
      </c>
      <c r="GZ56">
        <v>1820</v>
      </c>
      <c r="HA56">
        <v>1957</v>
      </c>
      <c r="HB56">
        <v>2110</v>
      </c>
      <c r="HC56">
        <v>2273</v>
      </c>
      <c r="HD56">
        <v>2372</v>
      </c>
      <c r="HE56">
        <v>2507</v>
      </c>
      <c r="HF56">
        <v>2621</v>
      </c>
      <c r="HG56">
        <v>2760</v>
      </c>
      <c r="HH56">
        <v>2890</v>
      </c>
      <c r="HI56">
        <v>2965</v>
      </c>
      <c r="HJ56">
        <v>3069</v>
      </c>
      <c r="HK56">
        <v>3176</v>
      </c>
      <c r="HL56">
        <v>3281</v>
      </c>
      <c r="HM56">
        <v>3369</v>
      </c>
      <c r="HN56">
        <v>3414</v>
      </c>
      <c r="HO56">
        <v>3489</v>
      </c>
      <c r="HP56">
        <v>3542</v>
      </c>
      <c r="HQ56">
        <v>3599</v>
      </c>
      <c r="HR56">
        <v>3652</v>
      </c>
      <c r="HS56">
        <v>0</v>
      </c>
      <c r="HT56">
        <v>0</v>
      </c>
      <c r="HU56">
        <v>48</v>
      </c>
      <c r="HV56">
        <v>53</v>
      </c>
      <c r="HW56">
        <v>61</v>
      </c>
      <c r="HX56">
        <v>70</v>
      </c>
      <c r="HY56">
        <v>79</v>
      </c>
      <c r="HZ56">
        <v>86</v>
      </c>
      <c r="IA56">
        <v>96</v>
      </c>
      <c r="IB56">
        <v>113</v>
      </c>
      <c r="IC56">
        <v>131</v>
      </c>
      <c r="ID56">
        <v>146</v>
      </c>
      <c r="IE56">
        <v>155</v>
      </c>
      <c r="IF56">
        <v>161</v>
      </c>
      <c r="IG56">
        <v>174</v>
      </c>
      <c r="IH56">
        <v>190</v>
      </c>
      <c r="II56">
        <v>206</v>
      </c>
      <c r="IJ56">
        <v>226</v>
      </c>
      <c r="IK56">
        <v>252</v>
      </c>
      <c r="IL56">
        <v>264</v>
      </c>
      <c r="IM56">
        <v>280</v>
      </c>
      <c r="IN56">
        <v>294</v>
      </c>
      <c r="IO56">
        <v>311</v>
      </c>
      <c r="IP56">
        <v>330</v>
      </c>
      <c r="IQ56">
        <v>329</v>
      </c>
      <c r="IR56">
        <v>345</v>
      </c>
      <c r="IS56">
        <v>362</v>
      </c>
      <c r="IT56">
        <v>382</v>
      </c>
      <c r="IU56">
        <v>0</v>
      </c>
      <c r="IV56">
        <v>0</v>
      </c>
      <c r="IW56">
        <v>8</v>
      </c>
      <c r="IX56">
        <v>9</v>
      </c>
      <c r="IY56">
        <v>9</v>
      </c>
      <c r="IZ56">
        <v>9</v>
      </c>
      <c r="JA56">
        <v>9</v>
      </c>
      <c r="JB56">
        <v>5</v>
      </c>
      <c r="JC56">
        <v>6</v>
      </c>
      <c r="JD56">
        <v>7</v>
      </c>
      <c r="JE56">
        <v>5</v>
      </c>
      <c r="JF56">
        <v>10</v>
      </c>
      <c r="JG56">
        <v>8</v>
      </c>
      <c r="JH56">
        <v>9</v>
      </c>
      <c r="JI56">
        <v>10</v>
      </c>
      <c r="JJ56">
        <v>10</v>
      </c>
      <c r="JK56">
        <v>11</v>
      </c>
      <c r="JL56">
        <v>15</v>
      </c>
      <c r="JM56">
        <v>16</v>
      </c>
      <c r="JN56">
        <v>19</v>
      </c>
      <c r="JO56">
        <v>21</v>
      </c>
      <c r="JP56">
        <v>17</v>
      </c>
      <c r="JQ56">
        <v>29</v>
      </c>
      <c r="JR56">
        <v>21</v>
      </c>
      <c r="JS56">
        <v>26</v>
      </c>
      <c r="JT56">
        <v>15</v>
      </c>
      <c r="JU56">
        <v>7</v>
      </c>
      <c r="JV56">
        <v>12</v>
      </c>
      <c r="JW56">
        <v>0</v>
      </c>
      <c r="JX56">
        <v>0</v>
      </c>
      <c r="JY56">
        <v>0</v>
      </c>
      <c r="JZ56">
        <v>7</v>
      </c>
      <c r="KA56">
        <v>17</v>
      </c>
      <c r="KB56">
        <v>26</v>
      </c>
      <c r="KC56">
        <v>39</v>
      </c>
      <c r="KD56">
        <v>53</v>
      </c>
      <c r="KE56">
        <v>63</v>
      </c>
      <c r="KF56">
        <v>71</v>
      </c>
      <c r="KG56">
        <v>83</v>
      </c>
      <c r="KH56">
        <v>91</v>
      </c>
      <c r="KI56">
        <v>108</v>
      </c>
      <c r="KJ56">
        <v>130</v>
      </c>
      <c r="KK56">
        <v>147</v>
      </c>
      <c r="KL56">
        <v>167</v>
      </c>
      <c r="KM56">
        <v>184</v>
      </c>
      <c r="KN56">
        <v>203</v>
      </c>
      <c r="KO56">
        <v>228</v>
      </c>
      <c r="KP56">
        <v>263</v>
      </c>
      <c r="KQ56">
        <v>286</v>
      </c>
      <c r="KR56">
        <v>319</v>
      </c>
      <c r="KS56">
        <v>349</v>
      </c>
      <c r="KT56">
        <v>386</v>
      </c>
      <c r="KU56">
        <v>417</v>
      </c>
      <c r="KV56">
        <v>447</v>
      </c>
      <c r="KW56">
        <v>487</v>
      </c>
      <c r="KX56">
        <v>516</v>
      </c>
      <c r="KY56">
        <v>0</v>
      </c>
      <c r="KZ56">
        <v>0</v>
      </c>
      <c r="LA56">
        <v>0</v>
      </c>
      <c r="LB56">
        <v>198</v>
      </c>
      <c r="LC56">
        <v>389</v>
      </c>
      <c r="LD56">
        <v>587</v>
      </c>
      <c r="LE56">
        <v>767</v>
      </c>
      <c r="LF56">
        <v>957</v>
      </c>
      <c r="LG56">
        <v>1125</v>
      </c>
      <c r="LH56">
        <v>1284</v>
      </c>
      <c r="LI56">
        <v>1445</v>
      </c>
      <c r="LJ56">
        <v>1607</v>
      </c>
      <c r="LK56">
        <v>1770</v>
      </c>
      <c r="LL56">
        <v>1918</v>
      </c>
      <c r="LM56">
        <v>2077</v>
      </c>
      <c r="LN56">
        <v>2235</v>
      </c>
      <c r="LO56">
        <v>2378</v>
      </c>
      <c r="LP56">
        <v>2508</v>
      </c>
      <c r="LQ56">
        <v>2627</v>
      </c>
      <c r="LR56">
        <v>2754</v>
      </c>
      <c r="LS56">
        <v>2898</v>
      </c>
      <c r="LT56">
        <v>3020</v>
      </c>
      <c r="LU56">
        <v>3121</v>
      </c>
      <c r="LV56">
        <v>3236</v>
      </c>
      <c r="LW56">
        <v>3366</v>
      </c>
      <c r="LX56">
        <v>3464</v>
      </c>
      <c r="LY56">
        <v>3571</v>
      </c>
      <c r="LZ56">
        <v>3684</v>
      </c>
      <c r="MA56">
        <v>0</v>
      </c>
      <c r="MB56">
        <v>0</v>
      </c>
      <c r="MC56">
        <v>1504</v>
      </c>
      <c r="MD56">
        <v>1519</v>
      </c>
      <c r="ME56">
        <v>1552</v>
      </c>
      <c r="MF56">
        <v>1561</v>
      </c>
      <c r="MG56">
        <v>1583</v>
      </c>
      <c r="MH56">
        <v>1579</v>
      </c>
      <c r="MI56">
        <v>1583</v>
      </c>
      <c r="MJ56">
        <v>1589</v>
      </c>
      <c r="MK56">
        <v>1600</v>
      </c>
      <c r="ML56">
        <v>1591</v>
      </c>
      <c r="MM56">
        <v>1604</v>
      </c>
      <c r="MN56">
        <v>1630</v>
      </c>
      <c r="MO56">
        <v>1633</v>
      </c>
      <c r="MP56">
        <v>1634</v>
      </c>
      <c r="MQ56">
        <v>1639</v>
      </c>
      <c r="MR56">
        <v>1666</v>
      </c>
      <c r="MS56">
        <v>1690</v>
      </c>
      <c r="MT56">
        <v>1684</v>
      </c>
      <c r="MU56">
        <v>1680</v>
      </c>
      <c r="MV56">
        <v>1678</v>
      </c>
      <c r="MW56">
        <v>1687</v>
      </c>
      <c r="MX56">
        <v>1671</v>
      </c>
      <c r="MY56">
        <v>1663</v>
      </c>
      <c r="MZ56">
        <v>1677</v>
      </c>
      <c r="NA56">
        <v>1700</v>
      </c>
      <c r="NB56">
        <v>1697</v>
      </c>
      <c r="NC56">
        <v>0</v>
      </c>
      <c r="ND56">
        <v>0</v>
      </c>
      <c r="NE56">
        <v>0</v>
      </c>
      <c r="NF56">
        <v>37</v>
      </c>
      <c r="NG56">
        <v>73</v>
      </c>
      <c r="NH56">
        <v>113</v>
      </c>
      <c r="NI56">
        <v>146</v>
      </c>
      <c r="NJ56">
        <v>179</v>
      </c>
      <c r="NK56">
        <v>219</v>
      </c>
      <c r="NL56">
        <v>252</v>
      </c>
      <c r="NM56">
        <v>282</v>
      </c>
      <c r="NN56">
        <v>313</v>
      </c>
      <c r="NO56">
        <v>351</v>
      </c>
      <c r="NP56">
        <v>380</v>
      </c>
      <c r="NQ56">
        <v>417</v>
      </c>
      <c r="NR56">
        <v>456</v>
      </c>
      <c r="NS56">
        <v>484</v>
      </c>
      <c r="NT56">
        <v>519</v>
      </c>
      <c r="NU56">
        <v>552</v>
      </c>
      <c r="NV56">
        <v>594</v>
      </c>
      <c r="NW56">
        <v>624</v>
      </c>
      <c r="NX56">
        <v>665</v>
      </c>
      <c r="NY56">
        <v>700</v>
      </c>
      <c r="NZ56">
        <v>743</v>
      </c>
      <c r="OA56">
        <v>776</v>
      </c>
      <c r="OB56">
        <v>807</v>
      </c>
      <c r="OC56">
        <v>835</v>
      </c>
      <c r="OD56">
        <v>874</v>
      </c>
      <c r="OE56">
        <v>0</v>
      </c>
      <c r="OF56">
        <v>0</v>
      </c>
      <c r="OG56">
        <v>2155</v>
      </c>
      <c r="OH56">
        <v>2289</v>
      </c>
      <c r="OI56">
        <v>2425</v>
      </c>
      <c r="OJ56">
        <v>2592</v>
      </c>
      <c r="OK56">
        <v>2745</v>
      </c>
      <c r="OL56">
        <v>2895</v>
      </c>
      <c r="OM56">
        <v>3031</v>
      </c>
      <c r="ON56">
        <v>3169</v>
      </c>
      <c r="OO56">
        <v>3307</v>
      </c>
      <c r="OP56">
        <v>3436</v>
      </c>
      <c r="OQ56">
        <v>3586</v>
      </c>
      <c r="OR56">
        <v>3683</v>
      </c>
      <c r="OS56">
        <v>3830</v>
      </c>
      <c r="OT56">
        <v>3951</v>
      </c>
      <c r="OU56">
        <v>4068</v>
      </c>
      <c r="OV56">
        <v>4200</v>
      </c>
      <c r="OW56">
        <v>4308</v>
      </c>
      <c r="OX56">
        <v>4373</v>
      </c>
      <c r="OY56">
        <v>4411</v>
      </c>
      <c r="OZ56">
        <v>4482</v>
      </c>
      <c r="PA56">
        <v>4560</v>
      </c>
      <c r="PB56">
        <v>4619</v>
      </c>
      <c r="PC56">
        <v>4642</v>
      </c>
      <c r="PD56">
        <v>4691</v>
      </c>
      <c r="PE56">
        <v>4768</v>
      </c>
      <c r="PF56">
        <v>4832</v>
      </c>
      <c r="PG56">
        <v>0</v>
      </c>
      <c r="PH56">
        <v>0</v>
      </c>
      <c r="PI56">
        <v>0</v>
      </c>
      <c r="PJ56">
        <v>87</v>
      </c>
      <c r="PK56">
        <v>172</v>
      </c>
      <c r="PL56">
        <v>256</v>
      </c>
      <c r="PM56">
        <v>343</v>
      </c>
      <c r="PN56">
        <v>426</v>
      </c>
      <c r="PO56">
        <v>518</v>
      </c>
      <c r="PP56">
        <v>618</v>
      </c>
      <c r="PQ56">
        <v>718</v>
      </c>
      <c r="PR56">
        <v>812</v>
      </c>
      <c r="PS56">
        <v>920</v>
      </c>
      <c r="PT56">
        <v>1047</v>
      </c>
      <c r="PU56">
        <v>1170</v>
      </c>
      <c r="PV56">
        <v>1291</v>
      </c>
      <c r="PW56">
        <v>1419</v>
      </c>
      <c r="PX56">
        <v>1532</v>
      </c>
      <c r="PY56">
        <v>1673</v>
      </c>
      <c r="PZ56">
        <v>1838</v>
      </c>
      <c r="QA56">
        <v>2002</v>
      </c>
      <c r="QB56">
        <v>2159</v>
      </c>
      <c r="QC56">
        <v>2324</v>
      </c>
      <c r="QD56">
        <v>2521</v>
      </c>
      <c r="QE56">
        <v>2724</v>
      </c>
      <c r="QF56">
        <v>2929</v>
      </c>
      <c r="QG56">
        <v>3106</v>
      </c>
      <c r="QH56">
        <v>3292</v>
      </c>
      <c r="QI56">
        <v>0</v>
      </c>
      <c r="QJ56">
        <v>0</v>
      </c>
      <c r="QK56">
        <v>7461</v>
      </c>
      <c r="QL56">
        <v>7794</v>
      </c>
      <c r="QM56">
        <v>8106</v>
      </c>
      <c r="QN56">
        <v>8343</v>
      </c>
      <c r="QO56">
        <v>8524</v>
      </c>
      <c r="QP56">
        <v>8626</v>
      </c>
      <c r="QQ56">
        <v>8750</v>
      </c>
      <c r="QR56">
        <v>8832</v>
      </c>
      <c r="QS56">
        <v>8982</v>
      </c>
      <c r="QT56">
        <v>9064</v>
      </c>
      <c r="QU56">
        <v>9133</v>
      </c>
      <c r="QV56">
        <v>9159</v>
      </c>
      <c r="QW56">
        <v>9201</v>
      </c>
      <c r="QX56">
        <v>9238</v>
      </c>
      <c r="QY56">
        <v>9314</v>
      </c>
      <c r="QZ56">
        <v>9376</v>
      </c>
      <c r="RA56">
        <v>9400</v>
      </c>
      <c r="RB56">
        <v>9401</v>
      </c>
      <c r="RC56">
        <v>9416</v>
      </c>
      <c r="RD56">
        <v>9458</v>
      </c>
      <c r="RE56">
        <v>9530</v>
      </c>
      <c r="RF56">
        <v>9505</v>
      </c>
      <c r="RG56">
        <v>9614</v>
      </c>
      <c r="RH56">
        <v>9609</v>
      </c>
      <c r="RI56">
        <v>9645</v>
      </c>
      <c r="RJ56">
        <v>9689</v>
      </c>
      <c r="RK56">
        <v>0</v>
      </c>
      <c r="RL56">
        <v>0</v>
      </c>
      <c r="RM56">
        <v>8400</v>
      </c>
      <c r="RN56">
        <v>8435</v>
      </c>
      <c r="RO56">
        <v>8413</v>
      </c>
      <c r="RP56">
        <v>8366</v>
      </c>
      <c r="RQ56">
        <v>8328</v>
      </c>
      <c r="RR56">
        <v>8369</v>
      </c>
      <c r="RS56">
        <v>8448</v>
      </c>
      <c r="RT56">
        <v>8498</v>
      </c>
      <c r="RU56">
        <v>8506</v>
      </c>
      <c r="RV56">
        <v>8546</v>
      </c>
      <c r="RW56">
        <v>8556</v>
      </c>
      <c r="RX56">
        <v>8597</v>
      </c>
      <c r="RY56">
        <v>8625</v>
      </c>
      <c r="RZ56">
        <v>8685</v>
      </c>
      <c r="SA56">
        <v>8755</v>
      </c>
      <c r="SB56">
        <v>8852</v>
      </c>
      <c r="SC56">
        <v>8926</v>
      </c>
      <c r="SD56">
        <v>9006</v>
      </c>
      <c r="SE56">
        <v>9062</v>
      </c>
      <c r="SF56">
        <v>9115</v>
      </c>
      <c r="SG56">
        <v>9108</v>
      </c>
      <c r="SH56">
        <v>9107</v>
      </c>
      <c r="SI56">
        <v>9120</v>
      </c>
      <c r="SJ56">
        <v>9160</v>
      </c>
      <c r="SK56">
        <v>9193</v>
      </c>
      <c r="SL56">
        <v>9271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1450000</v>
      </c>
      <c r="SU56">
        <v>1430000</v>
      </c>
      <c r="SV56">
        <v>1400000</v>
      </c>
      <c r="SW56">
        <v>1380000</v>
      </c>
      <c r="SX56">
        <v>1360000</v>
      </c>
      <c r="SY56">
        <v>1330000</v>
      </c>
      <c r="SZ56">
        <v>1300000</v>
      </c>
      <c r="TA56">
        <v>1280000</v>
      </c>
      <c r="TB56">
        <v>1250000</v>
      </c>
      <c r="TC56">
        <v>1220000</v>
      </c>
      <c r="TD56">
        <v>1200000</v>
      </c>
      <c r="TE56">
        <v>1170000</v>
      </c>
      <c r="TF56">
        <v>1140000</v>
      </c>
      <c r="TG56">
        <v>1110000</v>
      </c>
      <c r="TH56">
        <v>1070000</v>
      </c>
      <c r="TI56">
        <v>1040000</v>
      </c>
      <c r="TJ56">
        <v>1020000</v>
      </c>
      <c r="TK56">
        <v>990931.29440000001</v>
      </c>
      <c r="TL56">
        <v>964163.40430000005</v>
      </c>
      <c r="TM56">
        <v>938419.14430000004</v>
      </c>
      <c r="TN56">
        <v>909408.67200000002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537618.59990000003</v>
      </c>
      <c r="TW56">
        <v>567974.68330000003</v>
      </c>
      <c r="TX56">
        <v>606774.94019999995</v>
      </c>
      <c r="TY56">
        <v>633446.36609999998</v>
      </c>
      <c r="TZ56">
        <v>663077.44290000002</v>
      </c>
      <c r="UA56">
        <v>693496.07869999995</v>
      </c>
      <c r="UB56">
        <v>702622.46920000005</v>
      </c>
      <c r="UC56">
        <v>720982.06019999995</v>
      </c>
      <c r="UD56">
        <v>731812.66429999995</v>
      </c>
      <c r="UE56">
        <v>748177.696</v>
      </c>
      <c r="UF56">
        <v>760599.95129999996</v>
      </c>
      <c r="UG56">
        <v>757610.39249999996</v>
      </c>
      <c r="UH56">
        <v>761343.92989999999</v>
      </c>
      <c r="UI56">
        <v>764939.82140000002</v>
      </c>
      <c r="UJ56">
        <v>767212.69779999997</v>
      </c>
      <c r="UK56">
        <v>764844.8345</v>
      </c>
      <c r="UL56">
        <v>752486.33739999996</v>
      </c>
      <c r="UM56">
        <v>746618.67220000003</v>
      </c>
      <c r="UN56">
        <v>735883.74470000004</v>
      </c>
      <c r="UO56">
        <v>725947.6017</v>
      </c>
      <c r="UP56">
        <v>715182.65359999996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203971.70910000001</v>
      </c>
      <c r="UY56">
        <v>221057.62109999999</v>
      </c>
      <c r="UZ56">
        <v>252624.50630000001</v>
      </c>
      <c r="VA56">
        <v>284335.51270000002</v>
      </c>
      <c r="VB56">
        <v>307663.12060000002</v>
      </c>
      <c r="VC56">
        <v>317115.19939999998</v>
      </c>
      <c r="VD56">
        <v>319796.72470000002</v>
      </c>
      <c r="VE56">
        <v>335552.25290000002</v>
      </c>
      <c r="VF56">
        <v>355735.56550000003</v>
      </c>
      <c r="VG56">
        <v>374458.49</v>
      </c>
      <c r="VH56">
        <v>398848.23619999998</v>
      </c>
      <c r="VI56">
        <v>431780.0306</v>
      </c>
      <c r="VJ56">
        <v>439166.00429999997</v>
      </c>
      <c r="VK56">
        <v>452215.65610000002</v>
      </c>
      <c r="VL56">
        <v>460996.54259999999</v>
      </c>
      <c r="VM56">
        <v>473449.32549999998</v>
      </c>
      <c r="VN56">
        <v>487741.63329999999</v>
      </c>
      <c r="VO56">
        <v>472100.61009999999</v>
      </c>
      <c r="VP56">
        <v>480640.68959999998</v>
      </c>
      <c r="VQ56">
        <v>489635.3725</v>
      </c>
      <c r="VR56">
        <v>501637.91320000001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210702.978</v>
      </c>
      <c r="WA56">
        <v>245479.19769999999</v>
      </c>
      <c r="WB56">
        <v>278050.87119999999</v>
      </c>
      <c r="WC56">
        <v>192823.0729</v>
      </c>
      <c r="WD56">
        <v>374413.73389999999</v>
      </c>
      <c r="WE56">
        <v>290806.78360000002</v>
      </c>
      <c r="WF56">
        <v>317628.76850000001</v>
      </c>
      <c r="WG56">
        <v>342641.60570000001</v>
      </c>
      <c r="WH56">
        <v>332661.75309999997</v>
      </c>
      <c r="WI56">
        <v>355269.8334</v>
      </c>
      <c r="WJ56">
        <v>470348.41139999998</v>
      </c>
      <c r="WK56">
        <v>487092.20600000001</v>
      </c>
      <c r="WL56">
        <v>561574.75199999998</v>
      </c>
      <c r="WM56">
        <v>602609.59589999996</v>
      </c>
      <c r="WN56">
        <v>473618.26770000003</v>
      </c>
      <c r="WO56">
        <v>784404.89800000004</v>
      </c>
      <c r="WP56">
        <v>551473.14560000005</v>
      </c>
      <c r="WQ56">
        <v>662889.58779999998</v>
      </c>
      <c r="WR56">
        <v>371297.37929999997</v>
      </c>
      <c r="WS56">
        <v>168225.3498</v>
      </c>
      <c r="WT56">
        <v>279986.71260000003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28400000</v>
      </c>
      <c r="ZG56">
        <v>27600000</v>
      </c>
      <c r="ZH56">
        <v>26900000</v>
      </c>
      <c r="ZI56">
        <v>26300000</v>
      </c>
      <c r="ZJ56">
        <v>25400000</v>
      </c>
      <c r="ZK56">
        <v>24900000</v>
      </c>
      <c r="ZL56">
        <v>24500000</v>
      </c>
      <c r="ZM56">
        <v>23900000</v>
      </c>
      <c r="ZN56">
        <v>23200000</v>
      </c>
      <c r="ZO56">
        <v>22600000</v>
      </c>
      <c r="ZP56">
        <v>22300000</v>
      </c>
      <c r="ZQ56">
        <v>22000000</v>
      </c>
      <c r="ZR56">
        <v>21200000</v>
      </c>
      <c r="ZS56">
        <v>20600000</v>
      </c>
      <c r="ZT56">
        <v>19900000</v>
      </c>
      <c r="ZU56">
        <v>19500000</v>
      </c>
      <c r="ZV56">
        <v>18700000</v>
      </c>
      <c r="ZW56">
        <v>18100000</v>
      </c>
      <c r="ZX56">
        <v>17700000</v>
      </c>
      <c r="ZY56">
        <v>17400000</v>
      </c>
      <c r="ZZ56">
        <v>16900000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31700000</v>
      </c>
      <c r="ABK56">
        <v>32200000</v>
      </c>
      <c r="ABL56">
        <v>32700000</v>
      </c>
      <c r="ABM56">
        <v>33100000</v>
      </c>
      <c r="ABN56">
        <v>33400000</v>
      </c>
      <c r="ABO56">
        <v>33900000</v>
      </c>
      <c r="ABP56">
        <v>33800000</v>
      </c>
      <c r="ABQ56">
        <v>34100000</v>
      </c>
      <c r="ABR56">
        <v>34100000</v>
      </c>
      <c r="ABS56">
        <v>34100000</v>
      </c>
      <c r="ABT56">
        <v>34200000</v>
      </c>
      <c r="ABU56">
        <v>34100000</v>
      </c>
      <c r="ABV56">
        <v>33600000</v>
      </c>
      <c r="ABW56">
        <v>32900000</v>
      </c>
      <c r="ABX56">
        <v>32400000</v>
      </c>
      <c r="ABY56">
        <v>32000000</v>
      </c>
      <c r="ABZ56">
        <v>31500000</v>
      </c>
      <c r="ACA56">
        <v>30700000</v>
      </c>
      <c r="ACB56">
        <v>30200000</v>
      </c>
      <c r="ACC56">
        <v>29800000</v>
      </c>
      <c r="ACD56">
        <v>29300000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2630000</v>
      </c>
      <c r="ADO56">
        <v>2590000</v>
      </c>
      <c r="ADP56">
        <v>2540000</v>
      </c>
      <c r="ADQ56">
        <v>2510000</v>
      </c>
      <c r="ADR56">
        <v>2460000</v>
      </c>
      <c r="ADS56">
        <v>2400000</v>
      </c>
      <c r="ADT56">
        <v>2340000</v>
      </c>
      <c r="ADU56">
        <v>2280000</v>
      </c>
      <c r="ADV56">
        <v>2220000</v>
      </c>
      <c r="ADW56">
        <v>2180000</v>
      </c>
      <c r="ADX56">
        <v>2130000</v>
      </c>
      <c r="ADY56">
        <v>2070000</v>
      </c>
      <c r="ADZ56">
        <v>2010000</v>
      </c>
      <c r="AEA56">
        <v>1950000</v>
      </c>
      <c r="AEB56">
        <v>1910000</v>
      </c>
      <c r="AEC56">
        <v>1860000</v>
      </c>
      <c r="AED56">
        <v>1810000</v>
      </c>
      <c r="AEE56">
        <v>1770000</v>
      </c>
      <c r="AEF56">
        <v>1720000</v>
      </c>
      <c r="AEG56">
        <v>1680000</v>
      </c>
      <c r="AEH56">
        <v>1640000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7600000</v>
      </c>
      <c r="AEQ56">
        <v>7440000</v>
      </c>
      <c r="AER56">
        <v>7270000</v>
      </c>
      <c r="AES56">
        <v>7070000</v>
      </c>
      <c r="AET56">
        <v>6890000</v>
      </c>
      <c r="AEU56">
        <v>6700000</v>
      </c>
      <c r="AEV56">
        <v>6530000</v>
      </c>
      <c r="AEW56">
        <v>6370000</v>
      </c>
      <c r="AEX56">
        <v>6220000</v>
      </c>
      <c r="AEY56">
        <v>6090000</v>
      </c>
      <c r="AEZ56">
        <v>5980000</v>
      </c>
      <c r="AFA56">
        <v>5850000</v>
      </c>
      <c r="AFB56">
        <v>5730000</v>
      </c>
      <c r="AFC56">
        <v>5600000</v>
      </c>
      <c r="AFD56">
        <v>5470000</v>
      </c>
      <c r="AFE56">
        <v>5310000</v>
      </c>
      <c r="AFF56">
        <v>5150000</v>
      </c>
      <c r="AFG56">
        <v>5010000</v>
      </c>
      <c r="AFH56">
        <v>4880000</v>
      </c>
      <c r="AFI56">
        <v>4760000</v>
      </c>
      <c r="AFJ56">
        <v>4660000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218.4004209</v>
      </c>
      <c r="AGU56">
        <v>230.73217690000001</v>
      </c>
      <c r="AGV56">
        <v>246.49426629999999</v>
      </c>
      <c r="AGW56">
        <v>257.32917909999998</v>
      </c>
      <c r="AGX56">
        <v>269.36641079999998</v>
      </c>
      <c r="AGY56">
        <v>281.72357779999999</v>
      </c>
      <c r="AGZ56">
        <v>285.43105279999997</v>
      </c>
      <c r="AHA56">
        <v>292.88939299999998</v>
      </c>
      <c r="AHB56">
        <v>297.28918220000003</v>
      </c>
      <c r="AHC56">
        <v>303.93725910000001</v>
      </c>
      <c r="AHD56">
        <v>308.98363549999999</v>
      </c>
      <c r="AHE56">
        <v>307.76916690000002</v>
      </c>
      <c r="AHF56">
        <v>309.28586689999997</v>
      </c>
      <c r="AHG56">
        <v>310.74665010000001</v>
      </c>
      <c r="AHH56">
        <v>311.66997600000002</v>
      </c>
      <c r="AHI56">
        <v>310.70806290000002</v>
      </c>
      <c r="AHJ56">
        <v>305.68758750000001</v>
      </c>
      <c r="AHK56">
        <v>303.30392640000002</v>
      </c>
      <c r="AHL56">
        <v>298.94300459999999</v>
      </c>
      <c r="AHM56">
        <v>294.90657829999998</v>
      </c>
      <c r="AHN56">
        <v>290.53346099999999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21.69826222</v>
      </c>
      <c r="AHW56">
        <v>23.515840749999999</v>
      </c>
      <c r="AHX56">
        <v>26.873887589999999</v>
      </c>
      <c r="AHY56">
        <v>30.247265859999999</v>
      </c>
      <c r="AHZ56">
        <v>32.728828399999998</v>
      </c>
      <c r="AIA56">
        <v>33.734329049999999</v>
      </c>
      <c r="AIB56">
        <v>34.019586449999998</v>
      </c>
      <c r="AIC56">
        <v>35.69564037</v>
      </c>
      <c r="AID56">
        <v>37.842716600000003</v>
      </c>
      <c r="AIE56">
        <v>39.83443853</v>
      </c>
      <c r="AIF56">
        <v>42.428990040000002</v>
      </c>
      <c r="AIG56">
        <v>45.932234260000001</v>
      </c>
      <c r="AIH56">
        <v>46.717945159999999</v>
      </c>
      <c r="AII56">
        <v>48.106151240000003</v>
      </c>
      <c r="AIJ56">
        <v>49.040251259999998</v>
      </c>
      <c r="AIK56">
        <v>50.364963150000001</v>
      </c>
      <c r="AIL56">
        <v>51.885361469999999</v>
      </c>
      <c r="AIM56">
        <v>50.221488450000003</v>
      </c>
      <c r="AIN56">
        <v>51.12997172</v>
      </c>
      <c r="AIO56">
        <v>52.086815139999999</v>
      </c>
      <c r="AIP56">
        <v>53.363630809999997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1.5240533549999999</v>
      </c>
      <c r="AIY56">
        <v>1.7755961419999999</v>
      </c>
      <c r="AIZ56">
        <v>2.0111930409999998</v>
      </c>
      <c r="AJA56">
        <v>1.3947247169999999</v>
      </c>
      <c r="AJB56">
        <v>2.7082033330000002</v>
      </c>
      <c r="AJC56">
        <v>2.1034589000000001</v>
      </c>
      <c r="AJD56">
        <v>2.297467245</v>
      </c>
      <c r="AJE56">
        <v>2.4783896919999999</v>
      </c>
      <c r="AJF56">
        <v>2.4062035850000001</v>
      </c>
      <c r="AJG56">
        <v>2.5697319840000001</v>
      </c>
      <c r="AJH56">
        <v>3.4021164829999999</v>
      </c>
      <c r="AJI56">
        <v>3.5232274260000001</v>
      </c>
      <c r="AJJ56">
        <v>4.0619733670000002</v>
      </c>
      <c r="AJK56">
        <v>4.3587859330000001</v>
      </c>
      <c r="AJL56">
        <v>3.425767955</v>
      </c>
      <c r="AJM56">
        <v>5.6737447569999997</v>
      </c>
      <c r="AJN56">
        <v>3.9889065920000002</v>
      </c>
      <c r="AJO56">
        <v>4.7948021909999996</v>
      </c>
      <c r="AJP56">
        <v>2.6856621679999999</v>
      </c>
      <c r="AJQ56">
        <v>1.2168048659999999</v>
      </c>
      <c r="AJR56">
        <v>2.0251953380000001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211.43615679999999</v>
      </c>
      <c r="AKA56">
        <v>137.1490967</v>
      </c>
      <c r="AKB56">
        <v>95.023704600000002</v>
      </c>
      <c r="AKC56">
        <v>211.21614410000001</v>
      </c>
      <c r="AKD56">
        <v>109.7783666</v>
      </c>
      <c r="AKE56">
        <v>263.05390519999997</v>
      </c>
      <c r="AKF56">
        <v>316.52535010000003</v>
      </c>
      <c r="AKG56">
        <v>218.34505720000001</v>
      </c>
      <c r="AKH56">
        <v>248.41347709999999</v>
      </c>
      <c r="AKI56">
        <v>209.87948209999999</v>
      </c>
      <c r="AKJ56">
        <v>233.93523579999999</v>
      </c>
      <c r="AKK56">
        <v>279.07237370000001</v>
      </c>
      <c r="AKL56">
        <v>381.0475988</v>
      </c>
      <c r="AKM56">
        <v>219.73291710000001</v>
      </c>
      <c r="AKN56">
        <v>364.5131518</v>
      </c>
      <c r="AKO56">
        <v>244.0891632</v>
      </c>
      <c r="AKP56">
        <v>330.7863413</v>
      </c>
      <c r="AKQ56">
        <v>260.83328710000001</v>
      </c>
      <c r="AKR56">
        <v>250.15278330000001</v>
      </c>
      <c r="AKS56">
        <v>330.24984910000001</v>
      </c>
      <c r="AKT56">
        <v>223.94238770000001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111.0329953</v>
      </c>
      <c r="AME56">
        <v>108.0721063</v>
      </c>
      <c r="AMF56">
        <v>105.3220669</v>
      </c>
      <c r="AMG56">
        <v>102.9622997</v>
      </c>
      <c r="AMH56">
        <v>99.401103699999993</v>
      </c>
      <c r="AMI56">
        <v>97.294472139999996</v>
      </c>
      <c r="AMJ56">
        <v>95.991810270000002</v>
      </c>
      <c r="AMK56">
        <v>93.367458560000003</v>
      </c>
      <c r="AML56">
        <v>90.703528129999995</v>
      </c>
      <c r="AMM56">
        <v>88.331144379999998</v>
      </c>
      <c r="AMN56">
        <v>87.171130000000005</v>
      </c>
      <c r="AMO56">
        <v>85.851355900000001</v>
      </c>
      <c r="AMP56">
        <v>83.054910860000007</v>
      </c>
      <c r="AMQ56">
        <v>80.44430174</v>
      </c>
      <c r="AMR56">
        <v>78.008286130000002</v>
      </c>
      <c r="AMS56">
        <v>76.142413349999998</v>
      </c>
      <c r="AMT56">
        <v>73.223550000000003</v>
      </c>
      <c r="AMU56">
        <v>70.750474190000006</v>
      </c>
      <c r="AMV56">
        <v>69.268047120000006</v>
      </c>
      <c r="AMW56">
        <v>68.172870009999997</v>
      </c>
      <c r="AMX56">
        <v>66.070451399999996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226.8547064</v>
      </c>
      <c r="ANG56">
        <v>272.34659390000002</v>
      </c>
      <c r="ANH56">
        <v>249.97274609999999</v>
      </c>
      <c r="ANI56">
        <v>231.11163629999999</v>
      </c>
      <c r="ANJ56">
        <v>220.47521219999999</v>
      </c>
      <c r="ANK56">
        <v>228.35672640000001</v>
      </c>
      <c r="ANL56">
        <v>142.2100835</v>
      </c>
      <c r="ANM56">
        <v>201.5433768</v>
      </c>
      <c r="ANN56">
        <v>231.25682470000001</v>
      </c>
      <c r="ANO56">
        <v>160.51784359999999</v>
      </c>
      <c r="ANP56">
        <v>137.15968860000001</v>
      </c>
      <c r="ANQ56">
        <v>163.6629709</v>
      </c>
      <c r="ANR56">
        <v>154.93443189999999</v>
      </c>
      <c r="ANS56">
        <v>114.33654799999999</v>
      </c>
      <c r="ANT56">
        <v>123.69216849999999</v>
      </c>
      <c r="ANU56">
        <v>114.0307205</v>
      </c>
      <c r="ANV56">
        <v>147.4760781</v>
      </c>
      <c r="ANW56">
        <v>107.5553244</v>
      </c>
      <c r="ANX56">
        <v>97.973098759999999</v>
      </c>
      <c r="ANY56">
        <v>74.274713649999995</v>
      </c>
      <c r="ANZ56">
        <v>85.611306780000007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105.54315579999999</v>
      </c>
      <c r="AOI56">
        <v>107.2828296</v>
      </c>
      <c r="AOJ56">
        <v>108.9003555</v>
      </c>
      <c r="AOK56">
        <v>110.3326447</v>
      </c>
      <c r="AOL56">
        <v>111.2975909</v>
      </c>
      <c r="AOM56">
        <v>112.77313909999999</v>
      </c>
      <c r="AON56">
        <v>112.4501084</v>
      </c>
      <c r="AOO56">
        <v>113.53237129999999</v>
      </c>
      <c r="AOP56">
        <v>113.70792640000001</v>
      </c>
      <c r="AOQ56">
        <v>113.6651762</v>
      </c>
      <c r="AOR56">
        <v>113.9353658</v>
      </c>
      <c r="AOS56">
        <v>113.4612936</v>
      </c>
      <c r="AOT56">
        <v>111.8186613</v>
      </c>
      <c r="AOU56">
        <v>109.5051752</v>
      </c>
      <c r="AOV56">
        <v>108.0269748</v>
      </c>
      <c r="AOW56">
        <v>106.70578860000001</v>
      </c>
      <c r="AOX56">
        <v>104.9382638</v>
      </c>
      <c r="AOY56">
        <v>102.3891232</v>
      </c>
      <c r="AOZ56">
        <v>100.4562347</v>
      </c>
      <c r="APA56">
        <v>99.131227769999995</v>
      </c>
      <c r="APB56">
        <v>97.535775020000003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861.97513319999996</v>
      </c>
      <c r="APK56">
        <v>923.62782960000004</v>
      </c>
      <c r="APL56">
        <v>931.11616590000006</v>
      </c>
      <c r="APM56">
        <v>933.11594869999999</v>
      </c>
      <c r="APN56">
        <v>912.76150329999996</v>
      </c>
      <c r="APO56">
        <v>930.9215901</v>
      </c>
      <c r="APP56">
        <v>1104.7171800000001</v>
      </c>
      <c r="APQ56">
        <v>930.59118049999995</v>
      </c>
      <c r="APR56">
        <v>991.64506100000006</v>
      </c>
      <c r="APS56">
        <v>925.46951639999997</v>
      </c>
      <c r="APT56">
        <v>892.25196759999994</v>
      </c>
      <c r="APU56">
        <v>1040.7711529999999</v>
      </c>
      <c r="APV56">
        <v>1141.374309</v>
      </c>
      <c r="APW56">
        <v>1066.234719</v>
      </c>
      <c r="APX56">
        <v>979.87647270000002</v>
      </c>
      <c r="APY56">
        <v>1080.353955</v>
      </c>
      <c r="APZ56">
        <v>1086.4723650000001</v>
      </c>
      <c r="AQA56">
        <v>1206.856059</v>
      </c>
      <c r="AQB56">
        <v>1072.156383</v>
      </c>
      <c r="AQC56">
        <v>912.60807190000003</v>
      </c>
      <c r="AQD56">
        <v>956.06569839999997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92.467177030000002</v>
      </c>
      <c r="ARO56">
        <v>90.621388409999994</v>
      </c>
      <c r="ARP56">
        <v>88.502656880000004</v>
      </c>
      <c r="ARQ56">
        <v>86.00579913</v>
      </c>
      <c r="ARR56">
        <v>83.893443500000004</v>
      </c>
      <c r="ARS56">
        <v>81.545252829999995</v>
      </c>
      <c r="ART56">
        <v>79.549528469999998</v>
      </c>
      <c r="ARU56">
        <v>77.484094479999996</v>
      </c>
      <c r="ARV56">
        <v>75.750596380000005</v>
      </c>
      <c r="ARW56">
        <v>74.137025820000005</v>
      </c>
      <c r="ARX56">
        <v>72.775163430000006</v>
      </c>
      <c r="ARY56">
        <v>71.246156740000004</v>
      </c>
      <c r="ARZ56">
        <v>69.790976889999996</v>
      </c>
      <c r="ASA56">
        <v>68.179555879999995</v>
      </c>
      <c r="ASB56">
        <v>66.5808842</v>
      </c>
      <c r="ASC56">
        <v>64.591992640000001</v>
      </c>
      <c r="ASD56">
        <v>62.703787239999997</v>
      </c>
      <c r="ASE56">
        <v>60.964364289999999</v>
      </c>
      <c r="ASF56">
        <v>59.448302769999998</v>
      </c>
      <c r="ASG56">
        <v>57.924730510000003</v>
      </c>
      <c r="ASH56">
        <v>56.714762559999997</v>
      </c>
    </row>
    <row r="57" spans="3:1178" x14ac:dyDescent="0.25">
      <c r="C57">
        <v>0</v>
      </c>
      <c r="D57">
        <v>0</v>
      </c>
      <c r="E57">
        <v>0</v>
      </c>
      <c r="F57">
        <v>252</v>
      </c>
      <c r="G57">
        <v>256</v>
      </c>
      <c r="H57">
        <v>228</v>
      </c>
      <c r="I57">
        <v>239</v>
      </c>
      <c r="J57">
        <v>208</v>
      </c>
      <c r="K57">
        <v>251</v>
      </c>
      <c r="L57">
        <v>255</v>
      </c>
      <c r="M57">
        <v>245</v>
      </c>
      <c r="N57">
        <v>216</v>
      </c>
      <c r="O57">
        <v>253</v>
      </c>
      <c r="P57">
        <v>240</v>
      </c>
      <c r="Q57">
        <v>277</v>
      </c>
      <c r="R57">
        <v>284</v>
      </c>
      <c r="S57">
        <v>271</v>
      </c>
      <c r="T57">
        <v>244</v>
      </c>
      <c r="U57">
        <v>208</v>
      </c>
      <c r="V57">
        <v>280</v>
      </c>
      <c r="W57">
        <v>251</v>
      </c>
      <c r="X57">
        <v>249</v>
      </c>
      <c r="Y57">
        <v>243</v>
      </c>
      <c r="Z57">
        <v>277</v>
      </c>
      <c r="AA57">
        <v>232</v>
      </c>
      <c r="AB57">
        <v>265</v>
      </c>
      <c r="AC57">
        <v>220</v>
      </c>
      <c r="AD57">
        <v>247</v>
      </c>
      <c r="AE57">
        <v>0</v>
      </c>
      <c r="AF57">
        <v>0</v>
      </c>
      <c r="AG57">
        <v>0</v>
      </c>
      <c r="AH57">
        <v>80</v>
      </c>
      <c r="AI57">
        <v>81</v>
      </c>
      <c r="AJ57">
        <v>87</v>
      </c>
      <c r="AK57">
        <v>79</v>
      </c>
      <c r="AL57">
        <v>90</v>
      </c>
      <c r="AM57">
        <v>96</v>
      </c>
      <c r="AN57">
        <v>91</v>
      </c>
      <c r="AO57">
        <v>92</v>
      </c>
      <c r="AP57">
        <v>99</v>
      </c>
      <c r="AQ57">
        <v>118</v>
      </c>
      <c r="AR57">
        <v>107</v>
      </c>
      <c r="AS57">
        <v>115</v>
      </c>
      <c r="AT57">
        <v>96</v>
      </c>
      <c r="AU57">
        <v>111</v>
      </c>
      <c r="AV57">
        <v>111</v>
      </c>
      <c r="AW57">
        <v>129</v>
      </c>
      <c r="AX57">
        <v>121</v>
      </c>
      <c r="AY57">
        <v>122</v>
      </c>
      <c r="AZ57">
        <v>119</v>
      </c>
      <c r="BA57">
        <v>166</v>
      </c>
      <c r="BB57">
        <v>125</v>
      </c>
      <c r="BC57">
        <v>147</v>
      </c>
      <c r="BD57">
        <v>134</v>
      </c>
      <c r="BE57">
        <v>137</v>
      </c>
      <c r="BF57">
        <v>143</v>
      </c>
      <c r="BG57">
        <v>0</v>
      </c>
      <c r="BH57">
        <v>0</v>
      </c>
      <c r="BI57">
        <v>0</v>
      </c>
      <c r="BJ57">
        <v>200</v>
      </c>
      <c r="BK57">
        <v>182</v>
      </c>
      <c r="BL57">
        <v>199</v>
      </c>
      <c r="BM57">
        <v>206</v>
      </c>
      <c r="BN57">
        <v>180</v>
      </c>
      <c r="BO57">
        <v>166</v>
      </c>
      <c r="BP57">
        <v>172</v>
      </c>
      <c r="BQ57">
        <v>178</v>
      </c>
      <c r="BR57">
        <v>163</v>
      </c>
      <c r="BS57">
        <v>197</v>
      </c>
      <c r="BT57">
        <v>163</v>
      </c>
      <c r="BU57">
        <v>159</v>
      </c>
      <c r="BV57">
        <v>180</v>
      </c>
      <c r="BW57">
        <v>184</v>
      </c>
      <c r="BX57">
        <v>177</v>
      </c>
      <c r="BY57">
        <v>167</v>
      </c>
      <c r="BZ57">
        <v>153</v>
      </c>
      <c r="CA57">
        <v>175</v>
      </c>
      <c r="CB57">
        <v>177</v>
      </c>
      <c r="CC57">
        <v>158</v>
      </c>
      <c r="CD57">
        <v>161</v>
      </c>
      <c r="CE57">
        <v>164</v>
      </c>
      <c r="CF57">
        <v>151</v>
      </c>
      <c r="CG57">
        <v>153</v>
      </c>
      <c r="CH57">
        <v>155</v>
      </c>
      <c r="CI57">
        <v>0</v>
      </c>
      <c r="CJ57">
        <v>0</v>
      </c>
      <c r="CK57">
        <v>0</v>
      </c>
      <c r="CL57">
        <v>36</v>
      </c>
      <c r="CM57">
        <v>48</v>
      </c>
      <c r="CN57">
        <v>36</v>
      </c>
      <c r="CO57">
        <v>45</v>
      </c>
      <c r="CP57">
        <v>37</v>
      </c>
      <c r="CQ57">
        <v>39</v>
      </c>
      <c r="CR57">
        <v>42</v>
      </c>
      <c r="CS57">
        <v>43</v>
      </c>
      <c r="CT57">
        <v>40</v>
      </c>
      <c r="CU57">
        <v>39</v>
      </c>
      <c r="CV57">
        <v>51</v>
      </c>
      <c r="CW57">
        <v>49</v>
      </c>
      <c r="CX57">
        <v>43</v>
      </c>
      <c r="CY57">
        <v>56</v>
      </c>
      <c r="CZ57">
        <v>48</v>
      </c>
      <c r="DA57">
        <v>51</v>
      </c>
      <c r="DB57">
        <v>45</v>
      </c>
      <c r="DC57">
        <v>39</v>
      </c>
      <c r="DD57">
        <v>38</v>
      </c>
      <c r="DE57">
        <v>41</v>
      </c>
      <c r="DF57">
        <v>33</v>
      </c>
      <c r="DG57">
        <v>38</v>
      </c>
      <c r="DH57">
        <v>54</v>
      </c>
      <c r="DI57">
        <v>42</v>
      </c>
      <c r="DJ57">
        <v>54</v>
      </c>
      <c r="DK57">
        <v>0</v>
      </c>
      <c r="DL57">
        <v>0</v>
      </c>
      <c r="DM57">
        <v>0</v>
      </c>
      <c r="DN57">
        <v>1</v>
      </c>
      <c r="DO57">
        <v>4</v>
      </c>
      <c r="DP57">
        <v>4</v>
      </c>
      <c r="DQ57">
        <v>1</v>
      </c>
      <c r="DR57">
        <v>5</v>
      </c>
      <c r="DS57">
        <v>1</v>
      </c>
      <c r="DT57">
        <v>4</v>
      </c>
      <c r="DU57">
        <v>2</v>
      </c>
      <c r="DV57">
        <v>5</v>
      </c>
      <c r="DW57">
        <v>2</v>
      </c>
      <c r="DX57">
        <v>3</v>
      </c>
      <c r="DY57">
        <v>4</v>
      </c>
      <c r="DZ57">
        <v>3</v>
      </c>
      <c r="EA57">
        <v>3</v>
      </c>
      <c r="EB57">
        <v>3</v>
      </c>
      <c r="EC57">
        <v>7</v>
      </c>
      <c r="ED57">
        <v>8</v>
      </c>
      <c r="EE57">
        <v>9</v>
      </c>
      <c r="EF57">
        <v>7</v>
      </c>
      <c r="EG57">
        <v>10</v>
      </c>
      <c r="EH57">
        <v>16</v>
      </c>
      <c r="EI57">
        <v>5</v>
      </c>
      <c r="EJ57">
        <v>9</v>
      </c>
      <c r="EK57">
        <v>4</v>
      </c>
      <c r="EL57">
        <v>9</v>
      </c>
      <c r="EM57">
        <v>0</v>
      </c>
      <c r="EN57">
        <v>0</v>
      </c>
      <c r="EO57">
        <v>0</v>
      </c>
      <c r="EP57">
        <v>10</v>
      </c>
      <c r="EQ57">
        <v>10</v>
      </c>
      <c r="ER57">
        <v>25</v>
      </c>
      <c r="ES57">
        <v>15</v>
      </c>
      <c r="ET57">
        <v>25</v>
      </c>
      <c r="EU57">
        <v>25</v>
      </c>
      <c r="EV57">
        <v>5</v>
      </c>
      <c r="EW57">
        <v>5</v>
      </c>
      <c r="EX57">
        <v>20</v>
      </c>
      <c r="EY57">
        <v>25</v>
      </c>
      <c r="EZ57">
        <v>15</v>
      </c>
      <c r="FA57">
        <v>20</v>
      </c>
      <c r="FB57">
        <v>20</v>
      </c>
      <c r="FC57">
        <v>20</v>
      </c>
      <c r="FD57">
        <v>5</v>
      </c>
      <c r="FE57">
        <v>15</v>
      </c>
      <c r="FF57">
        <v>25</v>
      </c>
      <c r="FG57">
        <v>40</v>
      </c>
      <c r="FH57">
        <v>60</v>
      </c>
      <c r="FI57">
        <v>40</v>
      </c>
      <c r="FJ57">
        <v>40</v>
      </c>
      <c r="FK57">
        <v>50</v>
      </c>
      <c r="FL57">
        <v>40</v>
      </c>
      <c r="FM57">
        <v>50</v>
      </c>
      <c r="FN57">
        <v>35</v>
      </c>
      <c r="FO57">
        <v>0</v>
      </c>
      <c r="FP57">
        <v>0</v>
      </c>
      <c r="FQ57">
        <v>6372</v>
      </c>
      <c r="FR57">
        <v>6504</v>
      </c>
      <c r="FS57">
        <v>6600</v>
      </c>
      <c r="FT57">
        <v>6704</v>
      </c>
      <c r="FU57">
        <v>6773</v>
      </c>
      <c r="FV57">
        <v>6866</v>
      </c>
      <c r="FW57">
        <v>6973</v>
      </c>
      <c r="FX57">
        <v>7066</v>
      </c>
      <c r="FY57">
        <v>7189</v>
      </c>
      <c r="FZ57">
        <v>7243</v>
      </c>
      <c r="GA57">
        <v>7332</v>
      </c>
      <c r="GB57">
        <v>7427</v>
      </c>
      <c r="GC57">
        <v>7522</v>
      </c>
      <c r="GD57">
        <v>7575</v>
      </c>
      <c r="GE57">
        <v>7623</v>
      </c>
      <c r="GF57">
        <v>7713</v>
      </c>
      <c r="GG57">
        <v>7746</v>
      </c>
      <c r="GH57">
        <v>7769</v>
      </c>
      <c r="GI57">
        <v>7798</v>
      </c>
      <c r="GJ57">
        <v>7825</v>
      </c>
      <c r="GK57">
        <v>7883</v>
      </c>
      <c r="GL57">
        <v>7909</v>
      </c>
      <c r="GM57">
        <v>7993</v>
      </c>
      <c r="GN57">
        <v>7975</v>
      </c>
      <c r="GO57">
        <v>8037</v>
      </c>
      <c r="GP57">
        <v>8032</v>
      </c>
      <c r="GQ57">
        <v>0</v>
      </c>
      <c r="GR57">
        <v>0</v>
      </c>
      <c r="GS57">
        <v>751</v>
      </c>
      <c r="GT57">
        <v>822</v>
      </c>
      <c r="GU57">
        <v>879</v>
      </c>
      <c r="GV57">
        <v>965</v>
      </c>
      <c r="GW57">
        <v>1071</v>
      </c>
      <c r="GX57">
        <v>1142</v>
      </c>
      <c r="GY57">
        <v>1197</v>
      </c>
      <c r="GZ57">
        <v>1261</v>
      </c>
      <c r="HA57">
        <v>1332</v>
      </c>
      <c r="HB57">
        <v>1404</v>
      </c>
      <c r="HC57">
        <v>1456</v>
      </c>
      <c r="HD57">
        <v>1518</v>
      </c>
      <c r="HE57">
        <v>1583</v>
      </c>
      <c r="HF57">
        <v>1632</v>
      </c>
      <c r="HG57">
        <v>1689</v>
      </c>
      <c r="HH57">
        <v>1721</v>
      </c>
      <c r="HI57">
        <v>1763</v>
      </c>
      <c r="HJ57">
        <v>1815</v>
      </c>
      <c r="HK57">
        <v>1873</v>
      </c>
      <c r="HL57">
        <v>1919</v>
      </c>
      <c r="HM57">
        <v>1957</v>
      </c>
      <c r="HN57">
        <v>1997</v>
      </c>
      <c r="HO57">
        <v>1991</v>
      </c>
      <c r="HP57">
        <v>2033</v>
      </c>
      <c r="HQ57">
        <v>2099</v>
      </c>
      <c r="HR57">
        <v>2124</v>
      </c>
      <c r="HS57">
        <v>0</v>
      </c>
      <c r="HT57">
        <v>0</v>
      </c>
      <c r="HU57">
        <v>68</v>
      </c>
      <c r="HV57">
        <v>67</v>
      </c>
      <c r="HW57">
        <v>69</v>
      </c>
      <c r="HX57">
        <v>68</v>
      </c>
      <c r="HY57">
        <v>73</v>
      </c>
      <c r="HZ57">
        <v>75</v>
      </c>
      <c r="IA57">
        <v>74</v>
      </c>
      <c r="IB57">
        <v>77</v>
      </c>
      <c r="IC57">
        <v>82</v>
      </c>
      <c r="ID57">
        <v>80</v>
      </c>
      <c r="IE57">
        <v>81</v>
      </c>
      <c r="IF57">
        <v>86</v>
      </c>
      <c r="IG57">
        <v>91</v>
      </c>
      <c r="IH57">
        <v>88</v>
      </c>
      <c r="II57">
        <v>92</v>
      </c>
      <c r="IJ57">
        <v>95</v>
      </c>
      <c r="IK57">
        <v>105</v>
      </c>
      <c r="IL57">
        <v>116</v>
      </c>
      <c r="IM57">
        <v>117</v>
      </c>
      <c r="IN57">
        <v>123</v>
      </c>
      <c r="IO57">
        <v>122</v>
      </c>
      <c r="IP57">
        <v>123</v>
      </c>
      <c r="IQ57">
        <v>127</v>
      </c>
      <c r="IR57">
        <v>125</v>
      </c>
      <c r="IS57">
        <v>134</v>
      </c>
      <c r="IT57">
        <v>139</v>
      </c>
      <c r="IU57">
        <v>0</v>
      </c>
      <c r="IV57">
        <v>0</v>
      </c>
      <c r="IW57">
        <v>5</v>
      </c>
      <c r="IX57">
        <v>5</v>
      </c>
      <c r="IY57">
        <v>4</v>
      </c>
      <c r="IZ57">
        <v>5</v>
      </c>
      <c r="JA57">
        <v>3</v>
      </c>
      <c r="JB57">
        <v>2</v>
      </c>
      <c r="JC57">
        <v>3</v>
      </c>
      <c r="JD57">
        <v>2</v>
      </c>
      <c r="JE57">
        <v>3</v>
      </c>
      <c r="JF57">
        <v>3</v>
      </c>
      <c r="JG57">
        <v>5</v>
      </c>
      <c r="JH57">
        <v>3</v>
      </c>
      <c r="JI57">
        <v>5</v>
      </c>
      <c r="JJ57">
        <v>3</v>
      </c>
      <c r="JK57">
        <v>4</v>
      </c>
      <c r="JL57">
        <v>9</v>
      </c>
      <c r="JM57">
        <v>8</v>
      </c>
      <c r="JN57">
        <v>7</v>
      </c>
      <c r="JO57">
        <v>7</v>
      </c>
      <c r="JP57">
        <v>8</v>
      </c>
      <c r="JQ57">
        <v>7</v>
      </c>
      <c r="JR57">
        <v>11</v>
      </c>
      <c r="JS57">
        <v>7</v>
      </c>
      <c r="JT57">
        <v>8</v>
      </c>
      <c r="JU57">
        <v>5</v>
      </c>
      <c r="JV57">
        <v>2</v>
      </c>
      <c r="JW57">
        <v>0</v>
      </c>
      <c r="JX57">
        <v>0</v>
      </c>
      <c r="JY57">
        <v>0</v>
      </c>
      <c r="JZ57">
        <v>5</v>
      </c>
      <c r="KA57">
        <v>14</v>
      </c>
      <c r="KB57">
        <v>20</v>
      </c>
      <c r="KC57">
        <v>28</v>
      </c>
      <c r="KD57">
        <v>36</v>
      </c>
      <c r="KE57">
        <v>46</v>
      </c>
      <c r="KF57">
        <v>55</v>
      </c>
      <c r="KG57">
        <v>63</v>
      </c>
      <c r="KH57">
        <v>72</v>
      </c>
      <c r="KI57">
        <v>83</v>
      </c>
      <c r="KJ57">
        <v>92</v>
      </c>
      <c r="KK57">
        <v>103</v>
      </c>
      <c r="KL57">
        <v>115</v>
      </c>
      <c r="KM57">
        <v>125</v>
      </c>
      <c r="KN57">
        <v>137</v>
      </c>
      <c r="KO57">
        <v>148</v>
      </c>
      <c r="KP57">
        <v>158</v>
      </c>
      <c r="KQ57">
        <v>170</v>
      </c>
      <c r="KR57">
        <v>184</v>
      </c>
      <c r="KS57">
        <v>199</v>
      </c>
      <c r="KT57">
        <v>213</v>
      </c>
      <c r="KU57">
        <v>232</v>
      </c>
      <c r="KV57">
        <v>249</v>
      </c>
      <c r="KW57">
        <v>257</v>
      </c>
      <c r="KX57">
        <v>274</v>
      </c>
      <c r="KY57">
        <v>0</v>
      </c>
      <c r="KZ57">
        <v>0</v>
      </c>
      <c r="LA57">
        <v>0</v>
      </c>
      <c r="LB57">
        <v>259</v>
      </c>
      <c r="LC57">
        <v>516</v>
      </c>
      <c r="LD57">
        <v>735</v>
      </c>
      <c r="LE57">
        <v>969</v>
      </c>
      <c r="LF57">
        <v>1171</v>
      </c>
      <c r="LG57">
        <v>1374</v>
      </c>
      <c r="LH57">
        <v>1597</v>
      </c>
      <c r="LI57">
        <v>1815</v>
      </c>
      <c r="LJ57">
        <v>2022</v>
      </c>
      <c r="LK57">
        <v>2230</v>
      </c>
      <c r="LL57">
        <v>2422</v>
      </c>
      <c r="LM57">
        <v>2607</v>
      </c>
      <c r="LN57">
        <v>2796</v>
      </c>
      <c r="LO57">
        <v>2991</v>
      </c>
      <c r="LP57">
        <v>3163</v>
      </c>
      <c r="LQ57">
        <v>3324</v>
      </c>
      <c r="LR57">
        <v>3537</v>
      </c>
      <c r="LS57">
        <v>3734</v>
      </c>
      <c r="LT57">
        <v>3892</v>
      </c>
      <c r="LU57">
        <v>4050</v>
      </c>
      <c r="LV57">
        <v>4232</v>
      </c>
      <c r="LW57">
        <v>4407</v>
      </c>
      <c r="LX57">
        <v>4557</v>
      </c>
      <c r="LY57">
        <v>4716</v>
      </c>
      <c r="LZ57">
        <v>4906</v>
      </c>
      <c r="MA57">
        <v>0</v>
      </c>
      <c r="MB57">
        <v>0</v>
      </c>
      <c r="MC57">
        <v>1407</v>
      </c>
      <c r="MD57">
        <v>1409</v>
      </c>
      <c r="ME57">
        <v>1389</v>
      </c>
      <c r="MF57">
        <v>1412</v>
      </c>
      <c r="MG57">
        <v>1422</v>
      </c>
      <c r="MH57">
        <v>1421</v>
      </c>
      <c r="MI57">
        <v>1403</v>
      </c>
      <c r="MJ57">
        <v>1393</v>
      </c>
      <c r="MK57">
        <v>1394</v>
      </c>
      <c r="ML57">
        <v>1398</v>
      </c>
      <c r="MM57">
        <v>1391</v>
      </c>
      <c r="MN57">
        <v>1423</v>
      </c>
      <c r="MO57">
        <v>1446</v>
      </c>
      <c r="MP57">
        <v>1458</v>
      </c>
      <c r="MQ57">
        <v>1472</v>
      </c>
      <c r="MR57">
        <v>1474</v>
      </c>
      <c r="MS57">
        <v>1476</v>
      </c>
      <c r="MT57">
        <v>1485</v>
      </c>
      <c r="MU57">
        <v>1520</v>
      </c>
      <c r="MV57">
        <v>1525</v>
      </c>
      <c r="MW57">
        <v>1535</v>
      </c>
      <c r="MX57">
        <v>1529</v>
      </c>
      <c r="MY57">
        <v>1547</v>
      </c>
      <c r="MZ57">
        <v>1536</v>
      </c>
      <c r="NA57">
        <v>1537</v>
      </c>
      <c r="NB57">
        <v>1538</v>
      </c>
      <c r="NC57">
        <v>0</v>
      </c>
      <c r="ND57">
        <v>0</v>
      </c>
      <c r="NE57">
        <v>0</v>
      </c>
      <c r="NF57">
        <v>57</v>
      </c>
      <c r="NG57">
        <v>110</v>
      </c>
      <c r="NH57">
        <v>162</v>
      </c>
      <c r="NI57">
        <v>205</v>
      </c>
      <c r="NJ57">
        <v>245</v>
      </c>
      <c r="NK57">
        <v>294</v>
      </c>
      <c r="NL57">
        <v>341</v>
      </c>
      <c r="NM57">
        <v>397</v>
      </c>
      <c r="NN57">
        <v>441</v>
      </c>
      <c r="NO57">
        <v>495</v>
      </c>
      <c r="NP57">
        <v>534</v>
      </c>
      <c r="NQ57">
        <v>583</v>
      </c>
      <c r="NR57">
        <v>640</v>
      </c>
      <c r="NS57">
        <v>684</v>
      </c>
      <c r="NT57">
        <v>738</v>
      </c>
      <c r="NU57">
        <v>795</v>
      </c>
      <c r="NV57">
        <v>845</v>
      </c>
      <c r="NW57">
        <v>893</v>
      </c>
      <c r="NX57">
        <v>951</v>
      </c>
      <c r="NY57">
        <v>1013</v>
      </c>
      <c r="NZ57">
        <v>1081</v>
      </c>
      <c r="OA57">
        <v>1141</v>
      </c>
      <c r="OB57">
        <v>1201</v>
      </c>
      <c r="OC57">
        <v>1253</v>
      </c>
      <c r="OD57">
        <v>1317</v>
      </c>
      <c r="OE57">
        <v>0</v>
      </c>
      <c r="OF57">
        <v>0</v>
      </c>
      <c r="OG57">
        <v>2093</v>
      </c>
      <c r="OH57">
        <v>2174</v>
      </c>
      <c r="OI57">
        <v>2247</v>
      </c>
      <c r="OJ57">
        <v>2309</v>
      </c>
      <c r="OK57">
        <v>2389</v>
      </c>
      <c r="OL57">
        <v>2461</v>
      </c>
      <c r="OM57">
        <v>2530</v>
      </c>
      <c r="ON57">
        <v>2627</v>
      </c>
      <c r="OO57">
        <v>2730</v>
      </c>
      <c r="OP57">
        <v>2826</v>
      </c>
      <c r="OQ57">
        <v>2881</v>
      </c>
      <c r="OR57">
        <v>2990</v>
      </c>
      <c r="OS57">
        <v>3075</v>
      </c>
      <c r="OT57">
        <v>3154</v>
      </c>
      <c r="OU57">
        <v>3249</v>
      </c>
      <c r="OV57">
        <v>3287</v>
      </c>
      <c r="OW57">
        <v>3320</v>
      </c>
      <c r="OX57">
        <v>3360</v>
      </c>
      <c r="OY57">
        <v>3430</v>
      </c>
      <c r="OZ57">
        <v>3460</v>
      </c>
      <c r="PA57">
        <v>3510</v>
      </c>
      <c r="PB57">
        <v>3541</v>
      </c>
      <c r="PC57">
        <v>3616</v>
      </c>
      <c r="PD57">
        <v>3625</v>
      </c>
      <c r="PE57">
        <v>3682</v>
      </c>
      <c r="PF57">
        <v>3709</v>
      </c>
      <c r="PG57">
        <v>0</v>
      </c>
      <c r="PH57">
        <v>0</v>
      </c>
      <c r="PI57">
        <v>0</v>
      </c>
      <c r="PJ57">
        <v>74</v>
      </c>
      <c r="PK57">
        <v>141</v>
      </c>
      <c r="PL57">
        <v>220</v>
      </c>
      <c r="PM57">
        <v>291</v>
      </c>
      <c r="PN57">
        <v>367</v>
      </c>
      <c r="PO57">
        <v>459</v>
      </c>
      <c r="PP57">
        <v>525</v>
      </c>
      <c r="PQ57">
        <v>586</v>
      </c>
      <c r="PR57">
        <v>664</v>
      </c>
      <c r="PS57">
        <v>752</v>
      </c>
      <c r="PT57">
        <v>831</v>
      </c>
      <c r="PU57">
        <v>915</v>
      </c>
      <c r="PV57">
        <v>1002</v>
      </c>
      <c r="PW57">
        <v>1088</v>
      </c>
      <c r="PX57">
        <v>1177</v>
      </c>
      <c r="PY57">
        <v>1288</v>
      </c>
      <c r="PZ57">
        <v>1406</v>
      </c>
      <c r="QA57">
        <v>1484</v>
      </c>
      <c r="QB57">
        <v>1591</v>
      </c>
      <c r="QC57">
        <v>1697</v>
      </c>
      <c r="QD57">
        <v>1807</v>
      </c>
      <c r="QE57">
        <v>1898</v>
      </c>
      <c r="QF57">
        <v>2017</v>
      </c>
      <c r="QG57">
        <v>2131</v>
      </c>
      <c r="QH57">
        <v>2251</v>
      </c>
      <c r="QI57">
        <v>0</v>
      </c>
      <c r="QJ57">
        <v>0</v>
      </c>
      <c r="QK57">
        <v>7464</v>
      </c>
      <c r="QL57">
        <v>7763</v>
      </c>
      <c r="QM57">
        <v>7999</v>
      </c>
      <c r="QN57">
        <v>8231</v>
      </c>
      <c r="QO57">
        <v>8389</v>
      </c>
      <c r="QP57">
        <v>8581</v>
      </c>
      <c r="QQ57">
        <v>8791</v>
      </c>
      <c r="QR57">
        <v>8875</v>
      </c>
      <c r="QS57">
        <v>8936</v>
      </c>
      <c r="QT57">
        <v>9063</v>
      </c>
      <c r="QU57">
        <v>9109</v>
      </c>
      <c r="QV57">
        <v>9216</v>
      </c>
      <c r="QW57">
        <v>9311</v>
      </c>
      <c r="QX57">
        <v>9381</v>
      </c>
      <c r="QY57">
        <v>9493</v>
      </c>
      <c r="QZ57">
        <v>9525</v>
      </c>
      <c r="RA57">
        <v>9587</v>
      </c>
      <c r="RB57">
        <v>9620</v>
      </c>
      <c r="RC57">
        <v>9697</v>
      </c>
      <c r="RD57">
        <v>9717</v>
      </c>
      <c r="RE57">
        <v>9707</v>
      </c>
      <c r="RF57">
        <v>9770</v>
      </c>
      <c r="RG57">
        <v>9743</v>
      </c>
      <c r="RH57">
        <v>9802</v>
      </c>
      <c r="RI57">
        <v>9816</v>
      </c>
      <c r="RJ57">
        <v>9812</v>
      </c>
      <c r="RK57">
        <v>0</v>
      </c>
      <c r="RL57">
        <v>0</v>
      </c>
      <c r="RM57">
        <v>8436</v>
      </c>
      <c r="RN57">
        <v>8155</v>
      </c>
      <c r="RO57">
        <v>7923</v>
      </c>
      <c r="RP57">
        <v>7753</v>
      </c>
      <c r="RQ57">
        <v>7616</v>
      </c>
      <c r="RR57">
        <v>7526</v>
      </c>
      <c r="RS57">
        <v>7371</v>
      </c>
      <c r="RT57">
        <v>7313</v>
      </c>
      <c r="RU57">
        <v>7226</v>
      </c>
      <c r="RV57">
        <v>7104</v>
      </c>
      <c r="RW57">
        <v>7048</v>
      </c>
      <c r="RX57">
        <v>6977</v>
      </c>
      <c r="RY57">
        <v>6893</v>
      </c>
      <c r="RZ57">
        <v>6823</v>
      </c>
      <c r="SA57">
        <v>6749</v>
      </c>
      <c r="SB57">
        <v>6721</v>
      </c>
      <c r="SC57">
        <v>6672</v>
      </c>
      <c r="SD57">
        <v>6611</v>
      </c>
      <c r="SE57">
        <v>6614</v>
      </c>
      <c r="SF57">
        <v>6641</v>
      </c>
      <c r="SG57">
        <v>6654</v>
      </c>
      <c r="SH57">
        <v>6581</v>
      </c>
      <c r="SI57">
        <v>6618</v>
      </c>
      <c r="SJ57">
        <v>6576</v>
      </c>
      <c r="SK57">
        <v>6626</v>
      </c>
      <c r="SL57">
        <v>6609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642975.29150000005</v>
      </c>
      <c r="SU57">
        <v>633976.15769999998</v>
      </c>
      <c r="SV57">
        <v>623719.99769999995</v>
      </c>
      <c r="SW57">
        <v>616094.44700000004</v>
      </c>
      <c r="SX57">
        <v>602642.93740000005</v>
      </c>
      <c r="SY57">
        <v>592279.65899999999</v>
      </c>
      <c r="SZ57">
        <v>582479.38639999996</v>
      </c>
      <c r="TA57">
        <v>572747.55119999999</v>
      </c>
      <c r="TB57">
        <v>559983.62089999998</v>
      </c>
      <c r="TC57">
        <v>547118.47770000005</v>
      </c>
      <c r="TD57">
        <v>537454.33380000002</v>
      </c>
      <c r="TE57">
        <v>524032.842</v>
      </c>
      <c r="TF57">
        <v>510280.4265</v>
      </c>
      <c r="TG57">
        <v>497267.17790000001</v>
      </c>
      <c r="TH57">
        <v>484455.27069999999</v>
      </c>
      <c r="TI57">
        <v>473831.18569999997</v>
      </c>
      <c r="TJ57">
        <v>461547.5661</v>
      </c>
      <c r="TK57">
        <v>452863.66600000003</v>
      </c>
      <c r="TL57">
        <v>438683.33039999998</v>
      </c>
      <c r="TM57">
        <v>429217.2659</v>
      </c>
      <c r="TN57">
        <v>416456.54379999998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105967.49770000001</v>
      </c>
      <c r="TW57">
        <v>107835.9332</v>
      </c>
      <c r="TX57">
        <v>110292.81269999999</v>
      </c>
      <c r="TY57">
        <v>113109.5113</v>
      </c>
      <c r="TZ57">
        <v>115751.00870000001</v>
      </c>
      <c r="UA57">
        <v>116541.8282</v>
      </c>
      <c r="UB57">
        <v>117965.4961</v>
      </c>
      <c r="UC57">
        <v>119433.7084</v>
      </c>
      <c r="UD57">
        <v>119544.3162</v>
      </c>
      <c r="UE57">
        <v>120116.0944</v>
      </c>
      <c r="UF57">
        <v>118827.018</v>
      </c>
      <c r="UG57">
        <v>118181.4777</v>
      </c>
      <c r="UH57">
        <v>118123.5548</v>
      </c>
      <c r="UI57">
        <v>118347.86599999999</v>
      </c>
      <c r="UJ57">
        <v>117722.7515</v>
      </c>
      <c r="UK57">
        <v>116557.17969999999</v>
      </c>
      <c r="UL57">
        <v>115475.2855</v>
      </c>
      <c r="UM57">
        <v>111775.0867</v>
      </c>
      <c r="UN57">
        <v>110808.7126</v>
      </c>
      <c r="UO57">
        <v>111073.8293</v>
      </c>
      <c r="UP57">
        <v>109123.0745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85820.284020000006</v>
      </c>
      <c r="UY57">
        <v>82209.721909999993</v>
      </c>
      <c r="UZ57">
        <v>83051.017940000005</v>
      </c>
      <c r="VA57">
        <v>85867.904060000001</v>
      </c>
      <c r="VB57">
        <v>81333.558189999996</v>
      </c>
      <c r="VC57">
        <v>79951.677349999998</v>
      </c>
      <c r="VD57">
        <v>82414.530169999998</v>
      </c>
      <c r="VE57">
        <v>84666.089919999999</v>
      </c>
      <c r="VF57">
        <v>79490.194310000006</v>
      </c>
      <c r="VG57">
        <v>80682.898019999993</v>
      </c>
      <c r="VH57">
        <v>80887.244749999998</v>
      </c>
      <c r="VI57">
        <v>86797.758799999996</v>
      </c>
      <c r="VJ57">
        <v>93097.919750000001</v>
      </c>
      <c r="VK57">
        <v>91165.522349999999</v>
      </c>
      <c r="VL57">
        <v>93049.201300000001</v>
      </c>
      <c r="VM57">
        <v>89604.566730000006</v>
      </c>
      <c r="VN57">
        <v>87707.796499999997</v>
      </c>
      <c r="VO57">
        <v>87922.410250000001</v>
      </c>
      <c r="VP57">
        <v>84017.286760000003</v>
      </c>
      <c r="VQ57">
        <v>87443.234379999994</v>
      </c>
      <c r="VR57">
        <v>88064.118090000004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60007.510549999999</v>
      </c>
      <c r="WA57">
        <v>87389.578479999996</v>
      </c>
      <c r="WB57">
        <v>56562.83397</v>
      </c>
      <c r="WC57">
        <v>82373.059169999993</v>
      </c>
      <c r="WD57">
        <v>79973.843859999994</v>
      </c>
      <c r="WE57">
        <v>129407.5143</v>
      </c>
      <c r="WF57">
        <v>75383.018060000002</v>
      </c>
      <c r="WG57">
        <v>121978.9936</v>
      </c>
      <c r="WH57">
        <v>71055.724440000005</v>
      </c>
      <c r="WI57">
        <v>91981.520310000007</v>
      </c>
      <c r="WJ57">
        <v>200930.5055</v>
      </c>
      <c r="WK57">
        <v>173402.8095</v>
      </c>
      <c r="WL57">
        <v>147308.212</v>
      </c>
      <c r="WM57">
        <v>143017.68150000001</v>
      </c>
      <c r="WN57">
        <v>158688.1348</v>
      </c>
      <c r="WO57">
        <v>134807.88149999999</v>
      </c>
      <c r="WP57">
        <v>205670.83180000001</v>
      </c>
      <c r="WQ57">
        <v>127069.35769999999</v>
      </c>
      <c r="WR57">
        <v>140992.35250000001</v>
      </c>
      <c r="WS57">
        <v>85553.611929999999</v>
      </c>
      <c r="WT57">
        <v>33224.703659999999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13600000</v>
      </c>
      <c r="ZG57">
        <v>13000000</v>
      </c>
      <c r="ZH57">
        <v>12500000</v>
      </c>
      <c r="ZI57">
        <v>12200000</v>
      </c>
      <c r="ZJ57">
        <v>11900000</v>
      </c>
      <c r="ZK57">
        <v>11500000</v>
      </c>
      <c r="ZL57">
        <v>11400000</v>
      </c>
      <c r="ZM57">
        <v>11200000</v>
      </c>
      <c r="ZN57">
        <v>11000000</v>
      </c>
      <c r="ZO57">
        <v>10800000</v>
      </c>
      <c r="ZP57">
        <v>10500000</v>
      </c>
      <c r="ZQ57">
        <v>10200000</v>
      </c>
      <c r="ZR57">
        <v>9950000</v>
      </c>
      <c r="ZS57">
        <v>9890000</v>
      </c>
      <c r="ZT57">
        <v>9630000</v>
      </c>
      <c r="ZU57">
        <v>9420000</v>
      </c>
      <c r="ZV57">
        <v>9110000</v>
      </c>
      <c r="ZW57">
        <v>8940000</v>
      </c>
      <c r="ZX57">
        <v>8620000</v>
      </c>
      <c r="ZY57">
        <v>8380000</v>
      </c>
      <c r="ZZ57">
        <v>8140000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11500000</v>
      </c>
      <c r="ABK57">
        <v>11500000</v>
      </c>
      <c r="ABL57">
        <v>11600000</v>
      </c>
      <c r="ABM57">
        <v>11700000</v>
      </c>
      <c r="ABN57">
        <v>11800000</v>
      </c>
      <c r="ABO57">
        <v>11600000</v>
      </c>
      <c r="ABP57">
        <v>11700000</v>
      </c>
      <c r="ABQ57">
        <v>11700000</v>
      </c>
      <c r="ABR57">
        <v>11700000</v>
      </c>
      <c r="ABS57">
        <v>11700000</v>
      </c>
      <c r="ABT57">
        <v>11400000</v>
      </c>
      <c r="ABU57">
        <v>11200000</v>
      </c>
      <c r="ABV57">
        <v>11000000</v>
      </c>
      <c r="ABW57">
        <v>10900000</v>
      </c>
      <c r="ABX57">
        <v>10700000</v>
      </c>
      <c r="ABY57">
        <v>10500000</v>
      </c>
      <c r="ABZ57">
        <v>10300000</v>
      </c>
      <c r="ACA57">
        <v>10200000</v>
      </c>
      <c r="ACB57">
        <v>9970000</v>
      </c>
      <c r="ACC57">
        <v>9830000</v>
      </c>
      <c r="ACD57">
        <v>9610000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2330000</v>
      </c>
      <c r="ADO57">
        <v>2320000</v>
      </c>
      <c r="ADP57">
        <v>2270000</v>
      </c>
      <c r="ADQ57">
        <v>2220000</v>
      </c>
      <c r="ADR57">
        <v>2190000</v>
      </c>
      <c r="ADS57">
        <v>2130000</v>
      </c>
      <c r="ADT57">
        <v>2090000</v>
      </c>
      <c r="ADU57">
        <v>2050000</v>
      </c>
      <c r="ADV57">
        <v>2010000</v>
      </c>
      <c r="ADW57">
        <v>1970000</v>
      </c>
      <c r="ADX57">
        <v>1920000</v>
      </c>
      <c r="ADY57">
        <v>1880000</v>
      </c>
      <c r="ADZ57">
        <v>1830000</v>
      </c>
      <c r="AEA57">
        <v>1790000</v>
      </c>
      <c r="AEB57">
        <v>1740000</v>
      </c>
      <c r="AEC57">
        <v>1690000</v>
      </c>
      <c r="AED57">
        <v>1650000</v>
      </c>
      <c r="AEE57">
        <v>1600000</v>
      </c>
      <c r="AEF57">
        <v>1560000</v>
      </c>
      <c r="AEG57">
        <v>1520000</v>
      </c>
      <c r="AEH57">
        <v>1470000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7010000</v>
      </c>
      <c r="AEQ57">
        <v>6660000</v>
      </c>
      <c r="AER57">
        <v>6420000</v>
      </c>
      <c r="AES57">
        <v>6160000</v>
      </c>
      <c r="AET57">
        <v>5880000</v>
      </c>
      <c r="AEU57">
        <v>5660000</v>
      </c>
      <c r="AEV57">
        <v>5440000</v>
      </c>
      <c r="AEW57">
        <v>5220000</v>
      </c>
      <c r="AEX57">
        <v>5010000</v>
      </c>
      <c r="AEY57">
        <v>4820000</v>
      </c>
      <c r="AEZ57">
        <v>4660000</v>
      </c>
      <c r="AFA57">
        <v>4490000</v>
      </c>
      <c r="AFB57">
        <v>4320000</v>
      </c>
      <c r="AFC57">
        <v>4190000</v>
      </c>
      <c r="AFD57">
        <v>4090000</v>
      </c>
      <c r="AFE57">
        <v>3980000</v>
      </c>
      <c r="AFF57">
        <v>3820000</v>
      </c>
      <c r="AFG57">
        <v>3730000</v>
      </c>
      <c r="AFH57">
        <v>3600000</v>
      </c>
      <c r="AFI57">
        <v>3520000</v>
      </c>
      <c r="AFJ57">
        <v>3410000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138.71512390000001</v>
      </c>
      <c r="AGU57">
        <v>141.16097060000001</v>
      </c>
      <c r="AGV57">
        <v>144.37711100000001</v>
      </c>
      <c r="AGW57">
        <v>148.06426690000001</v>
      </c>
      <c r="AGX57">
        <v>151.52207849999999</v>
      </c>
      <c r="AGY57">
        <v>152.55728869999999</v>
      </c>
      <c r="AGZ57">
        <v>154.42091919999999</v>
      </c>
      <c r="AHA57">
        <v>156.34285990000001</v>
      </c>
      <c r="AHB57">
        <v>156.48764929999999</v>
      </c>
      <c r="AHC57">
        <v>157.23612679999999</v>
      </c>
      <c r="AHD57">
        <v>155.5486812</v>
      </c>
      <c r="AHE57">
        <v>154.70364649999999</v>
      </c>
      <c r="AHF57">
        <v>154.62782350000001</v>
      </c>
      <c r="AHG57">
        <v>154.9214547</v>
      </c>
      <c r="AHH57">
        <v>154.1031581</v>
      </c>
      <c r="AHI57">
        <v>152.57738420000001</v>
      </c>
      <c r="AHJ57">
        <v>151.1611474</v>
      </c>
      <c r="AHK57">
        <v>146.31745889999999</v>
      </c>
      <c r="AHL57">
        <v>145.0524418</v>
      </c>
      <c r="AHM57">
        <v>145.39948870000001</v>
      </c>
      <c r="AHN57">
        <v>142.84588310000001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14.401538370000001</v>
      </c>
      <c r="AHW57">
        <v>13.795648399999999</v>
      </c>
      <c r="AHX57">
        <v>13.93682665</v>
      </c>
      <c r="AHY57">
        <v>14.40952951</v>
      </c>
      <c r="AHZ57">
        <v>13.648619</v>
      </c>
      <c r="AIA57">
        <v>13.41672498</v>
      </c>
      <c r="AIB57">
        <v>13.830017359999999</v>
      </c>
      <c r="AIC57">
        <v>14.207852559999999</v>
      </c>
      <c r="AID57">
        <v>13.33928332</v>
      </c>
      <c r="AIE57">
        <v>13.53943144</v>
      </c>
      <c r="AIF57">
        <v>13.573722950000001</v>
      </c>
      <c r="AIG57">
        <v>14.565568819999999</v>
      </c>
      <c r="AIH57">
        <v>15.62280151</v>
      </c>
      <c r="AII57">
        <v>15.298525079999999</v>
      </c>
      <c r="AIJ57">
        <v>15.61462605</v>
      </c>
      <c r="AIK57">
        <v>15.03658046</v>
      </c>
      <c r="AIL57">
        <v>14.71828264</v>
      </c>
      <c r="AIM57">
        <v>14.754297060000001</v>
      </c>
      <c r="AIN57">
        <v>14.098976629999999</v>
      </c>
      <c r="AIO57">
        <v>14.673886359999999</v>
      </c>
      <c r="AIP57">
        <v>14.778077120000001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0.56810403899999995</v>
      </c>
      <c r="AIY57">
        <v>0.82733597999999997</v>
      </c>
      <c r="AIZ57">
        <v>0.53549254400000001</v>
      </c>
      <c r="AJA57">
        <v>0.77984350999999996</v>
      </c>
      <c r="AJB57">
        <v>0.75712962100000003</v>
      </c>
      <c r="AJC57">
        <v>1.225128837</v>
      </c>
      <c r="AJD57">
        <v>0.71366728400000001</v>
      </c>
      <c r="AJE57">
        <v>1.15480143</v>
      </c>
      <c r="AJF57">
        <v>0.67269986199999998</v>
      </c>
      <c r="AJG57">
        <v>0.87080888300000003</v>
      </c>
      <c r="AJH57">
        <v>1.902252415</v>
      </c>
      <c r="AJI57">
        <v>1.641641782</v>
      </c>
      <c r="AJJ57">
        <v>1.394598601</v>
      </c>
      <c r="AJK57">
        <v>1.3539792239999999</v>
      </c>
      <c r="AJL57">
        <v>1.5023347840000001</v>
      </c>
      <c r="AJM57">
        <v>1.276255278</v>
      </c>
      <c r="AJN57">
        <v>1.9471301050000001</v>
      </c>
      <c r="AJO57">
        <v>1.2029930040000001</v>
      </c>
      <c r="AJP57">
        <v>1.334804997</v>
      </c>
      <c r="AJQ57">
        <v>0.809954489</v>
      </c>
      <c r="AJR57">
        <v>0.31454543299999999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179.6950903</v>
      </c>
      <c r="AKA57">
        <v>173.5985417</v>
      </c>
      <c r="AKB57">
        <v>130.68414970000001</v>
      </c>
      <c r="AKC57">
        <v>108.6895031</v>
      </c>
      <c r="AKD57">
        <v>142.24919560000001</v>
      </c>
      <c r="AKE57">
        <v>129.4654093</v>
      </c>
      <c r="AKF57">
        <v>123.83216179999999</v>
      </c>
      <c r="AKG57">
        <v>161.06280799999999</v>
      </c>
      <c r="AKH57">
        <v>162.55111479999999</v>
      </c>
      <c r="AKI57">
        <v>133.31284539999999</v>
      </c>
      <c r="AKJ57">
        <v>150.3777369</v>
      </c>
      <c r="AKK57">
        <v>114.5470274</v>
      </c>
      <c r="AKL57">
        <v>111.0544299</v>
      </c>
      <c r="AKM57">
        <v>143.598555</v>
      </c>
      <c r="AKN57">
        <v>147.38404840000001</v>
      </c>
      <c r="AKO57">
        <v>149.5152362</v>
      </c>
      <c r="AKP57">
        <v>147.76849910000001</v>
      </c>
      <c r="AKQ57">
        <v>176.2710586</v>
      </c>
      <c r="AKR57">
        <v>151.70075919999999</v>
      </c>
      <c r="AKS57">
        <v>62.483261429999999</v>
      </c>
      <c r="AKT57">
        <v>153.02850649999999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62.840416179999998</v>
      </c>
      <c r="AME57">
        <v>60.237289410000002</v>
      </c>
      <c r="AMF57">
        <v>58.06596416</v>
      </c>
      <c r="AMG57">
        <v>56.415192500000003</v>
      </c>
      <c r="AMH57">
        <v>54.929196640000001</v>
      </c>
      <c r="AMI57">
        <v>53.062289069999999</v>
      </c>
      <c r="AMJ57">
        <v>52.701930820000001</v>
      </c>
      <c r="AMK57">
        <v>51.99393594</v>
      </c>
      <c r="AML57">
        <v>50.898466880000001</v>
      </c>
      <c r="AMM57">
        <v>49.890489189999997</v>
      </c>
      <c r="AMN57">
        <v>48.503179789999997</v>
      </c>
      <c r="AMO57">
        <v>47.154360609999998</v>
      </c>
      <c r="AMP57">
        <v>46.060084660000001</v>
      </c>
      <c r="AMQ57">
        <v>45.772500860000001</v>
      </c>
      <c r="AMR57">
        <v>44.585503199999998</v>
      </c>
      <c r="AMS57">
        <v>43.570744810000001</v>
      </c>
      <c r="AMT57">
        <v>42.136345349999999</v>
      </c>
      <c r="AMU57">
        <v>41.390671140000002</v>
      </c>
      <c r="AMV57">
        <v>39.899379860000003</v>
      </c>
      <c r="AMW57">
        <v>38.762481579999999</v>
      </c>
      <c r="AMX57">
        <v>37.65796228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294.87983109999999</v>
      </c>
      <c r="ANG57">
        <v>295.45638350000002</v>
      </c>
      <c r="ANH57">
        <v>316.17178230000002</v>
      </c>
      <c r="ANI57">
        <v>363.61407819999999</v>
      </c>
      <c r="ANJ57">
        <v>316.36085200000002</v>
      </c>
      <c r="ANK57">
        <v>375.38117310000001</v>
      </c>
      <c r="ANL57">
        <v>207.6618655</v>
      </c>
      <c r="ANM57">
        <v>234.3827239</v>
      </c>
      <c r="ANN57">
        <v>290.38786720000002</v>
      </c>
      <c r="ANO57">
        <v>228.68757009999999</v>
      </c>
      <c r="ANP57">
        <v>259.50393100000002</v>
      </c>
      <c r="ANQ57">
        <v>278.07198340000002</v>
      </c>
      <c r="ANR57">
        <v>214.4771236</v>
      </c>
      <c r="ANS57">
        <v>212.291448</v>
      </c>
      <c r="ANT57">
        <v>228.4501368</v>
      </c>
      <c r="ANU57">
        <v>278.2030135</v>
      </c>
      <c r="ANV57">
        <v>257.19084939999999</v>
      </c>
      <c r="ANW57">
        <v>224.9015924</v>
      </c>
      <c r="ANX57">
        <v>246.59519520000001</v>
      </c>
      <c r="ANY57">
        <v>190.4353227</v>
      </c>
      <c r="ANZ57">
        <v>216.31969670000001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67.882818810000003</v>
      </c>
      <c r="AOI57">
        <v>67.753471270000006</v>
      </c>
      <c r="AOJ57">
        <v>68.302071850000004</v>
      </c>
      <c r="AOK57">
        <v>68.912693849999997</v>
      </c>
      <c r="AOL57">
        <v>69.25824987</v>
      </c>
      <c r="AOM57">
        <v>68.549673240000004</v>
      </c>
      <c r="AON57">
        <v>69.071055759999993</v>
      </c>
      <c r="AOO57">
        <v>68.965644859999998</v>
      </c>
      <c r="AOP57">
        <v>68.677131230000001</v>
      </c>
      <c r="AOQ57">
        <v>68.685164580000006</v>
      </c>
      <c r="AOR57">
        <v>67.464562950000001</v>
      </c>
      <c r="AOS57">
        <v>66.157161930000001</v>
      </c>
      <c r="AOT57">
        <v>65.00411278</v>
      </c>
      <c r="AOU57">
        <v>64.42559722</v>
      </c>
      <c r="AOV57">
        <v>63.09620039</v>
      </c>
      <c r="AOW57">
        <v>62.143684659999998</v>
      </c>
      <c r="AOX57">
        <v>60.866535939999999</v>
      </c>
      <c r="AOY57">
        <v>60.34535632</v>
      </c>
      <c r="AOZ57">
        <v>58.733545800000002</v>
      </c>
      <c r="APA57">
        <v>57.919495320000003</v>
      </c>
      <c r="APB57">
        <v>56.644871170000002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703.16399990000002</v>
      </c>
      <c r="APK57">
        <v>936.1516216</v>
      </c>
      <c r="APL57">
        <v>593.3766905</v>
      </c>
      <c r="APM57">
        <v>563.94291740000006</v>
      </c>
      <c r="APN57">
        <v>715.52188330000001</v>
      </c>
      <c r="APO57">
        <v>771.45020939999995</v>
      </c>
      <c r="APP57">
        <v>655.86413660000005</v>
      </c>
      <c r="APQ57">
        <v>787.82078060000003</v>
      </c>
      <c r="APR57">
        <v>662.38275150000004</v>
      </c>
      <c r="APS57">
        <v>635.22476349999999</v>
      </c>
      <c r="APT57">
        <v>700.71656800000005</v>
      </c>
      <c r="APU57">
        <v>797.47920820000002</v>
      </c>
      <c r="APV57">
        <v>874.31088729999999</v>
      </c>
      <c r="APW57">
        <v>605.01245870000002</v>
      </c>
      <c r="APX57">
        <v>711.86065299999996</v>
      </c>
      <c r="APY57">
        <v>702.54513299999996</v>
      </c>
      <c r="APZ57">
        <v>739.44739370000002</v>
      </c>
      <c r="AQA57">
        <v>513.91912869999999</v>
      </c>
      <c r="AQB57">
        <v>655.27405720000002</v>
      </c>
      <c r="AQC57">
        <v>617.99638149999998</v>
      </c>
      <c r="AQD57">
        <v>646.97750199999996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63.015116800000001</v>
      </c>
      <c r="ARO57">
        <v>59.919712109999999</v>
      </c>
      <c r="ARP57">
        <v>57.716721749999998</v>
      </c>
      <c r="ARQ57">
        <v>55.36901718</v>
      </c>
      <c r="ARR57">
        <v>52.848733680000002</v>
      </c>
      <c r="ARS57">
        <v>50.904983790000003</v>
      </c>
      <c r="ART57">
        <v>48.92444485</v>
      </c>
      <c r="ARU57">
        <v>46.927588470000003</v>
      </c>
      <c r="ARV57">
        <v>45.09808546</v>
      </c>
      <c r="ARW57">
        <v>43.309676260000003</v>
      </c>
      <c r="ARX57">
        <v>41.87378125</v>
      </c>
      <c r="ARY57">
        <v>40.357764099999997</v>
      </c>
      <c r="ARZ57">
        <v>38.82406383</v>
      </c>
      <c r="ASA57">
        <v>37.710370650000002</v>
      </c>
      <c r="ASB57">
        <v>36.76146971</v>
      </c>
      <c r="ASC57">
        <v>35.760613229999997</v>
      </c>
      <c r="ASD57">
        <v>34.338144759999999</v>
      </c>
      <c r="ASE57">
        <v>33.525439079999998</v>
      </c>
      <c r="ASF57">
        <v>32.342403529999999</v>
      </c>
      <c r="ASG57">
        <v>31.639141720000001</v>
      </c>
      <c r="ASH57">
        <v>30.63880266</v>
      </c>
    </row>
    <row r="58" spans="3:1178" x14ac:dyDescent="0.25">
      <c r="C58">
        <v>0</v>
      </c>
      <c r="D58">
        <v>0</v>
      </c>
      <c r="E58">
        <v>0</v>
      </c>
      <c r="F58">
        <v>252</v>
      </c>
      <c r="G58">
        <v>252</v>
      </c>
      <c r="H58">
        <v>226</v>
      </c>
      <c r="I58">
        <v>233</v>
      </c>
      <c r="J58">
        <v>200</v>
      </c>
      <c r="K58">
        <v>245</v>
      </c>
      <c r="L58">
        <v>250</v>
      </c>
      <c r="M58">
        <v>232</v>
      </c>
      <c r="N58">
        <v>208</v>
      </c>
      <c r="O58">
        <v>241</v>
      </c>
      <c r="P58">
        <v>220</v>
      </c>
      <c r="Q58">
        <v>258</v>
      </c>
      <c r="R58">
        <v>263</v>
      </c>
      <c r="S58">
        <v>251</v>
      </c>
      <c r="T58">
        <v>224</v>
      </c>
      <c r="U58">
        <v>198</v>
      </c>
      <c r="V58">
        <v>253</v>
      </c>
      <c r="W58">
        <v>235</v>
      </c>
      <c r="X58">
        <v>230</v>
      </c>
      <c r="Y58">
        <v>226</v>
      </c>
      <c r="Z58">
        <v>252</v>
      </c>
      <c r="AA58">
        <v>217</v>
      </c>
      <c r="AB58">
        <v>245</v>
      </c>
      <c r="AC58">
        <v>212</v>
      </c>
      <c r="AD58">
        <v>238</v>
      </c>
      <c r="AE58">
        <v>0</v>
      </c>
      <c r="AF58">
        <v>0</v>
      </c>
      <c r="AG58">
        <v>0</v>
      </c>
      <c r="AH58">
        <v>80</v>
      </c>
      <c r="AI58">
        <v>81</v>
      </c>
      <c r="AJ58">
        <v>87</v>
      </c>
      <c r="AK58">
        <v>79</v>
      </c>
      <c r="AL58">
        <v>90</v>
      </c>
      <c r="AM58">
        <v>95</v>
      </c>
      <c r="AN58">
        <v>88</v>
      </c>
      <c r="AO58">
        <v>90</v>
      </c>
      <c r="AP58">
        <v>98</v>
      </c>
      <c r="AQ58">
        <v>115</v>
      </c>
      <c r="AR58">
        <v>107</v>
      </c>
      <c r="AS58">
        <v>111</v>
      </c>
      <c r="AT58">
        <v>94</v>
      </c>
      <c r="AU58">
        <v>109</v>
      </c>
      <c r="AV58">
        <v>109</v>
      </c>
      <c r="AW58">
        <v>124</v>
      </c>
      <c r="AX58">
        <v>118</v>
      </c>
      <c r="AY58">
        <v>116</v>
      </c>
      <c r="AZ58">
        <v>114</v>
      </c>
      <c r="BA58">
        <v>161</v>
      </c>
      <c r="BB58">
        <v>119</v>
      </c>
      <c r="BC58">
        <v>143</v>
      </c>
      <c r="BD58">
        <v>132</v>
      </c>
      <c r="BE58">
        <v>133</v>
      </c>
      <c r="BF58">
        <v>135</v>
      </c>
      <c r="BG58">
        <v>0</v>
      </c>
      <c r="BH58">
        <v>0</v>
      </c>
      <c r="BI58">
        <v>0</v>
      </c>
      <c r="BJ58">
        <v>200</v>
      </c>
      <c r="BK58">
        <v>181</v>
      </c>
      <c r="BL58">
        <v>198</v>
      </c>
      <c r="BM58">
        <v>201</v>
      </c>
      <c r="BN58">
        <v>176</v>
      </c>
      <c r="BO58">
        <v>156</v>
      </c>
      <c r="BP58">
        <v>164</v>
      </c>
      <c r="BQ58">
        <v>170</v>
      </c>
      <c r="BR58">
        <v>159</v>
      </c>
      <c r="BS58">
        <v>191</v>
      </c>
      <c r="BT58">
        <v>151</v>
      </c>
      <c r="BU58">
        <v>157</v>
      </c>
      <c r="BV58">
        <v>162</v>
      </c>
      <c r="BW58">
        <v>166</v>
      </c>
      <c r="BX58">
        <v>165</v>
      </c>
      <c r="BY58">
        <v>159</v>
      </c>
      <c r="BZ58">
        <v>146</v>
      </c>
      <c r="CA58">
        <v>165</v>
      </c>
      <c r="CB58">
        <v>159</v>
      </c>
      <c r="CC58">
        <v>142</v>
      </c>
      <c r="CD58">
        <v>151</v>
      </c>
      <c r="CE58">
        <v>156</v>
      </c>
      <c r="CF58">
        <v>144</v>
      </c>
      <c r="CG58">
        <v>151</v>
      </c>
      <c r="CH58">
        <v>146</v>
      </c>
      <c r="CI58">
        <v>0</v>
      </c>
      <c r="CJ58">
        <v>0</v>
      </c>
      <c r="CK58">
        <v>0</v>
      </c>
      <c r="CL58">
        <v>36</v>
      </c>
      <c r="CM58">
        <v>48</v>
      </c>
      <c r="CN58">
        <v>36</v>
      </c>
      <c r="CO58">
        <v>45</v>
      </c>
      <c r="CP58">
        <v>37</v>
      </c>
      <c r="CQ58">
        <v>40</v>
      </c>
      <c r="CR58">
        <v>42</v>
      </c>
      <c r="CS58">
        <v>43</v>
      </c>
      <c r="CT58">
        <v>39</v>
      </c>
      <c r="CU58">
        <v>39</v>
      </c>
      <c r="CV58">
        <v>47</v>
      </c>
      <c r="CW58">
        <v>47</v>
      </c>
      <c r="CX58">
        <v>45</v>
      </c>
      <c r="CY58">
        <v>54</v>
      </c>
      <c r="CZ58">
        <v>44</v>
      </c>
      <c r="DA58">
        <v>48</v>
      </c>
      <c r="DB58">
        <v>43</v>
      </c>
      <c r="DC58">
        <v>39</v>
      </c>
      <c r="DD58">
        <v>38</v>
      </c>
      <c r="DE58">
        <v>40</v>
      </c>
      <c r="DF58">
        <v>30</v>
      </c>
      <c r="DG58">
        <v>36</v>
      </c>
      <c r="DH58">
        <v>53</v>
      </c>
      <c r="DI58">
        <v>40</v>
      </c>
      <c r="DJ58">
        <v>52</v>
      </c>
      <c r="DK58">
        <v>0</v>
      </c>
      <c r="DL58">
        <v>0</v>
      </c>
      <c r="DM58">
        <v>0</v>
      </c>
      <c r="DN58">
        <v>1</v>
      </c>
      <c r="DO58">
        <v>4</v>
      </c>
      <c r="DP58">
        <v>3</v>
      </c>
      <c r="DQ58">
        <v>1</v>
      </c>
      <c r="DR58">
        <v>5</v>
      </c>
      <c r="DS58">
        <v>1</v>
      </c>
      <c r="DT58">
        <v>2</v>
      </c>
      <c r="DU58">
        <v>2</v>
      </c>
      <c r="DV58">
        <v>4</v>
      </c>
      <c r="DW58">
        <v>1</v>
      </c>
      <c r="DX58">
        <v>2</v>
      </c>
      <c r="DY58">
        <v>4</v>
      </c>
      <c r="DZ58">
        <v>2</v>
      </c>
      <c r="EA58">
        <v>3</v>
      </c>
      <c r="EB58">
        <v>2</v>
      </c>
      <c r="EC58">
        <v>5</v>
      </c>
      <c r="ED58">
        <v>5</v>
      </c>
      <c r="EE58">
        <v>5</v>
      </c>
      <c r="EF58">
        <v>4</v>
      </c>
      <c r="EG58">
        <v>7</v>
      </c>
      <c r="EH58">
        <v>9</v>
      </c>
      <c r="EI58">
        <v>5</v>
      </c>
      <c r="EJ58">
        <v>7</v>
      </c>
      <c r="EK58">
        <v>2</v>
      </c>
      <c r="EL58">
        <v>5</v>
      </c>
      <c r="EM58">
        <v>0</v>
      </c>
      <c r="EN58">
        <v>0</v>
      </c>
      <c r="EO58">
        <v>0</v>
      </c>
      <c r="EP58">
        <v>10</v>
      </c>
      <c r="EQ58">
        <v>10</v>
      </c>
      <c r="ER58">
        <v>25</v>
      </c>
      <c r="ES58">
        <v>10</v>
      </c>
      <c r="ET58">
        <v>25</v>
      </c>
      <c r="EU58">
        <v>25</v>
      </c>
      <c r="EV58">
        <v>5</v>
      </c>
      <c r="EW58">
        <v>0</v>
      </c>
      <c r="EX58">
        <v>20</v>
      </c>
      <c r="EY58">
        <v>15</v>
      </c>
      <c r="EZ58">
        <v>10</v>
      </c>
      <c r="FA58">
        <v>20</v>
      </c>
      <c r="FB58">
        <v>15</v>
      </c>
      <c r="FC58">
        <v>15</v>
      </c>
      <c r="FD58">
        <v>5</v>
      </c>
      <c r="FE58">
        <v>10</v>
      </c>
      <c r="FF58">
        <v>15</v>
      </c>
      <c r="FG58">
        <v>30</v>
      </c>
      <c r="FH58">
        <v>45</v>
      </c>
      <c r="FI58">
        <v>20</v>
      </c>
      <c r="FJ58">
        <v>30</v>
      </c>
      <c r="FK58">
        <v>20</v>
      </c>
      <c r="FL58">
        <v>40</v>
      </c>
      <c r="FM58">
        <v>40</v>
      </c>
      <c r="FN58">
        <v>30</v>
      </c>
      <c r="FO58">
        <v>0</v>
      </c>
      <c r="FP58">
        <v>0</v>
      </c>
      <c r="FQ58">
        <v>6863</v>
      </c>
      <c r="FR58">
        <v>6932</v>
      </c>
      <c r="FS58">
        <v>7039</v>
      </c>
      <c r="FT58">
        <v>7156</v>
      </c>
      <c r="FU58">
        <v>7269</v>
      </c>
      <c r="FV58">
        <v>7354</v>
      </c>
      <c r="FW58">
        <v>7405</v>
      </c>
      <c r="FX58">
        <v>7464</v>
      </c>
      <c r="FY58">
        <v>7494</v>
      </c>
      <c r="FZ58">
        <v>7511</v>
      </c>
      <c r="GA58">
        <v>7580</v>
      </c>
      <c r="GB58">
        <v>7607</v>
      </c>
      <c r="GC58">
        <v>7660</v>
      </c>
      <c r="GD58">
        <v>7658</v>
      </c>
      <c r="GE58">
        <v>7673</v>
      </c>
      <c r="GF58">
        <v>7759</v>
      </c>
      <c r="GG58">
        <v>7805</v>
      </c>
      <c r="GH58">
        <v>7889</v>
      </c>
      <c r="GI58">
        <v>7913</v>
      </c>
      <c r="GJ58">
        <v>7891</v>
      </c>
      <c r="GK58">
        <v>7877</v>
      </c>
      <c r="GL58">
        <v>7854</v>
      </c>
      <c r="GM58">
        <v>7871</v>
      </c>
      <c r="GN58">
        <v>7861</v>
      </c>
      <c r="GO58">
        <v>7841</v>
      </c>
      <c r="GP58">
        <v>7890</v>
      </c>
      <c r="GQ58">
        <v>0</v>
      </c>
      <c r="GR58">
        <v>0</v>
      </c>
      <c r="GS58">
        <v>823</v>
      </c>
      <c r="GT58">
        <v>909</v>
      </c>
      <c r="GU58">
        <v>999</v>
      </c>
      <c r="GV58">
        <v>1083</v>
      </c>
      <c r="GW58">
        <v>1156</v>
      </c>
      <c r="GX58">
        <v>1217</v>
      </c>
      <c r="GY58">
        <v>1305</v>
      </c>
      <c r="GZ58">
        <v>1378</v>
      </c>
      <c r="HA58">
        <v>1458</v>
      </c>
      <c r="HB58">
        <v>1525</v>
      </c>
      <c r="HC58">
        <v>1583</v>
      </c>
      <c r="HD58">
        <v>1650</v>
      </c>
      <c r="HE58">
        <v>1708</v>
      </c>
      <c r="HF58">
        <v>1786</v>
      </c>
      <c r="HG58">
        <v>1848</v>
      </c>
      <c r="HH58">
        <v>1893</v>
      </c>
      <c r="HI58">
        <v>1945</v>
      </c>
      <c r="HJ58">
        <v>1996</v>
      </c>
      <c r="HK58">
        <v>2039</v>
      </c>
      <c r="HL58">
        <v>2114</v>
      </c>
      <c r="HM58">
        <v>2178</v>
      </c>
      <c r="HN58">
        <v>2197</v>
      </c>
      <c r="HO58">
        <v>2241</v>
      </c>
      <c r="HP58">
        <v>2265</v>
      </c>
      <c r="HQ58">
        <v>2293</v>
      </c>
      <c r="HR58">
        <v>2321</v>
      </c>
      <c r="HS58">
        <v>0</v>
      </c>
      <c r="HT58">
        <v>0</v>
      </c>
      <c r="HU58">
        <v>67</v>
      </c>
      <c r="HV58">
        <v>68</v>
      </c>
      <c r="HW58">
        <v>71</v>
      </c>
      <c r="HX58">
        <v>82</v>
      </c>
      <c r="HY58">
        <v>83</v>
      </c>
      <c r="HZ58">
        <v>86</v>
      </c>
      <c r="IA58">
        <v>89</v>
      </c>
      <c r="IB58">
        <v>92</v>
      </c>
      <c r="IC58">
        <v>98</v>
      </c>
      <c r="ID58">
        <v>100</v>
      </c>
      <c r="IE58">
        <v>103</v>
      </c>
      <c r="IF58">
        <v>107</v>
      </c>
      <c r="IG58">
        <v>115</v>
      </c>
      <c r="IH58">
        <v>119</v>
      </c>
      <c r="II58">
        <v>128</v>
      </c>
      <c r="IJ58">
        <v>127</v>
      </c>
      <c r="IK58">
        <v>130</v>
      </c>
      <c r="IL58">
        <v>126</v>
      </c>
      <c r="IM58">
        <v>132</v>
      </c>
      <c r="IN58">
        <v>133</v>
      </c>
      <c r="IO58">
        <v>141</v>
      </c>
      <c r="IP58">
        <v>149</v>
      </c>
      <c r="IQ58">
        <v>157</v>
      </c>
      <c r="IR58">
        <v>158</v>
      </c>
      <c r="IS58">
        <v>159</v>
      </c>
      <c r="IT58">
        <v>156</v>
      </c>
      <c r="IU58">
        <v>0</v>
      </c>
      <c r="IV58">
        <v>0</v>
      </c>
      <c r="IW58">
        <v>3</v>
      </c>
      <c r="IX58">
        <v>2</v>
      </c>
      <c r="IY58">
        <v>2</v>
      </c>
      <c r="IZ58">
        <v>2</v>
      </c>
      <c r="JA58">
        <v>4</v>
      </c>
      <c r="JB58">
        <v>3</v>
      </c>
      <c r="JC58">
        <v>3</v>
      </c>
      <c r="JD58">
        <v>2</v>
      </c>
      <c r="JE58">
        <v>2</v>
      </c>
      <c r="JF58">
        <v>4</v>
      </c>
      <c r="JG58">
        <v>6</v>
      </c>
      <c r="JH58">
        <v>9</v>
      </c>
      <c r="JI58">
        <v>8</v>
      </c>
      <c r="JJ58">
        <v>7</v>
      </c>
      <c r="JK58">
        <v>5</v>
      </c>
      <c r="JL58">
        <v>8</v>
      </c>
      <c r="JM58">
        <v>7</v>
      </c>
      <c r="JN58">
        <v>11</v>
      </c>
      <c r="JO58">
        <v>12</v>
      </c>
      <c r="JP58">
        <v>12</v>
      </c>
      <c r="JQ58">
        <v>14</v>
      </c>
      <c r="JR58">
        <v>15</v>
      </c>
      <c r="JS58">
        <v>11</v>
      </c>
      <c r="JT58">
        <v>12</v>
      </c>
      <c r="JU58">
        <v>13</v>
      </c>
      <c r="JV58">
        <v>11</v>
      </c>
      <c r="JW58">
        <v>0</v>
      </c>
      <c r="JX58">
        <v>0</v>
      </c>
      <c r="JY58">
        <v>0</v>
      </c>
      <c r="JZ58">
        <v>11</v>
      </c>
      <c r="KA58">
        <v>19</v>
      </c>
      <c r="KB58">
        <v>26</v>
      </c>
      <c r="KC58">
        <v>29</v>
      </c>
      <c r="KD58">
        <v>44</v>
      </c>
      <c r="KE58">
        <v>50</v>
      </c>
      <c r="KF58">
        <v>62</v>
      </c>
      <c r="KG58">
        <v>71</v>
      </c>
      <c r="KH58">
        <v>83</v>
      </c>
      <c r="KI58">
        <v>97</v>
      </c>
      <c r="KJ58">
        <v>113</v>
      </c>
      <c r="KK58">
        <v>126</v>
      </c>
      <c r="KL58">
        <v>139</v>
      </c>
      <c r="KM58">
        <v>156</v>
      </c>
      <c r="KN58">
        <v>164</v>
      </c>
      <c r="KO58">
        <v>190</v>
      </c>
      <c r="KP58">
        <v>204</v>
      </c>
      <c r="KQ58">
        <v>221</v>
      </c>
      <c r="KR58">
        <v>237</v>
      </c>
      <c r="KS58">
        <v>249</v>
      </c>
      <c r="KT58">
        <v>272</v>
      </c>
      <c r="KU58">
        <v>289</v>
      </c>
      <c r="KV58">
        <v>308</v>
      </c>
      <c r="KW58">
        <v>327</v>
      </c>
      <c r="KX58">
        <v>342</v>
      </c>
      <c r="KY58">
        <v>0</v>
      </c>
      <c r="KZ58">
        <v>0</v>
      </c>
      <c r="LA58">
        <v>0</v>
      </c>
      <c r="LB58">
        <v>237</v>
      </c>
      <c r="LC58">
        <v>453</v>
      </c>
      <c r="LD58">
        <v>658</v>
      </c>
      <c r="LE58">
        <v>850</v>
      </c>
      <c r="LF58">
        <v>1011</v>
      </c>
      <c r="LG58">
        <v>1199</v>
      </c>
      <c r="LH58">
        <v>1382</v>
      </c>
      <c r="LI58">
        <v>1558</v>
      </c>
      <c r="LJ58">
        <v>1750</v>
      </c>
      <c r="LK58">
        <v>1934</v>
      </c>
      <c r="LL58">
        <v>2117</v>
      </c>
      <c r="LM58">
        <v>2269</v>
      </c>
      <c r="LN58">
        <v>2439</v>
      </c>
      <c r="LO58">
        <v>2602</v>
      </c>
      <c r="LP58">
        <v>2744</v>
      </c>
      <c r="LQ58">
        <v>2901</v>
      </c>
      <c r="LR58">
        <v>3079</v>
      </c>
      <c r="LS58">
        <v>3250</v>
      </c>
      <c r="LT58">
        <v>3381</v>
      </c>
      <c r="LU58">
        <v>3535</v>
      </c>
      <c r="LV58">
        <v>3705</v>
      </c>
      <c r="LW58">
        <v>3837</v>
      </c>
      <c r="LX58">
        <v>3979</v>
      </c>
      <c r="LY58">
        <v>4128</v>
      </c>
      <c r="LZ58">
        <v>4272</v>
      </c>
      <c r="MA58">
        <v>0</v>
      </c>
      <c r="MB58">
        <v>0</v>
      </c>
      <c r="MC58">
        <v>1449</v>
      </c>
      <c r="MD58">
        <v>1460</v>
      </c>
      <c r="ME58">
        <v>1465</v>
      </c>
      <c r="MF58">
        <v>1464</v>
      </c>
      <c r="MG58">
        <v>1495</v>
      </c>
      <c r="MH58">
        <v>1543</v>
      </c>
      <c r="MI58">
        <v>1536</v>
      </c>
      <c r="MJ58">
        <v>1557</v>
      </c>
      <c r="MK58">
        <v>1591</v>
      </c>
      <c r="ML58">
        <v>1619</v>
      </c>
      <c r="MM58">
        <v>1619</v>
      </c>
      <c r="MN58">
        <v>1613</v>
      </c>
      <c r="MO58">
        <v>1655</v>
      </c>
      <c r="MP58">
        <v>1683</v>
      </c>
      <c r="MQ58">
        <v>1675</v>
      </c>
      <c r="MR58">
        <v>1704</v>
      </c>
      <c r="MS58">
        <v>1747</v>
      </c>
      <c r="MT58">
        <v>1745</v>
      </c>
      <c r="MU58">
        <v>1776</v>
      </c>
      <c r="MV58">
        <v>1824</v>
      </c>
      <c r="MW58">
        <v>1876</v>
      </c>
      <c r="MX58">
        <v>1914</v>
      </c>
      <c r="MY58">
        <v>1922</v>
      </c>
      <c r="MZ58">
        <v>1941</v>
      </c>
      <c r="NA58">
        <v>1958</v>
      </c>
      <c r="NB58">
        <v>1979</v>
      </c>
      <c r="NC58">
        <v>0</v>
      </c>
      <c r="ND58">
        <v>0</v>
      </c>
      <c r="NE58">
        <v>0</v>
      </c>
      <c r="NF58">
        <v>37</v>
      </c>
      <c r="NG58">
        <v>87</v>
      </c>
      <c r="NH58">
        <v>140</v>
      </c>
      <c r="NI58">
        <v>186</v>
      </c>
      <c r="NJ58">
        <v>222</v>
      </c>
      <c r="NK58">
        <v>279</v>
      </c>
      <c r="NL58">
        <v>328</v>
      </c>
      <c r="NM58">
        <v>369</v>
      </c>
      <c r="NN58">
        <v>417</v>
      </c>
      <c r="NO58">
        <v>467</v>
      </c>
      <c r="NP58">
        <v>516</v>
      </c>
      <c r="NQ58">
        <v>554</v>
      </c>
      <c r="NR58">
        <v>598</v>
      </c>
      <c r="NS58">
        <v>658</v>
      </c>
      <c r="NT58">
        <v>711</v>
      </c>
      <c r="NU58">
        <v>766</v>
      </c>
      <c r="NV58">
        <v>813</v>
      </c>
      <c r="NW58">
        <v>880</v>
      </c>
      <c r="NX58">
        <v>953</v>
      </c>
      <c r="NY58">
        <v>998</v>
      </c>
      <c r="NZ58">
        <v>1049</v>
      </c>
      <c r="OA58">
        <v>1122</v>
      </c>
      <c r="OB58">
        <v>1195</v>
      </c>
      <c r="OC58">
        <v>1273</v>
      </c>
      <c r="OD58">
        <v>1344</v>
      </c>
      <c r="OE58">
        <v>0</v>
      </c>
      <c r="OF58">
        <v>0</v>
      </c>
      <c r="OG58">
        <v>2135</v>
      </c>
      <c r="OH58">
        <v>2250</v>
      </c>
      <c r="OI58">
        <v>2404</v>
      </c>
      <c r="OJ58">
        <v>2507</v>
      </c>
      <c r="OK58">
        <v>2605</v>
      </c>
      <c r="OL58">
        <v>2719</v>
      </c>
      <c r="OM58">
        <v>2829</v>
      </c>
      <c r="ON58">
        <v>2922</v>
      </c>
      <c r="OO58">
        <v>3043</v>
      </c>
      <c r="OP58">
        <v>3126</v>
      </c>
      <c r="OQ58">
        <v>3194</v>
      </c>
      <c r="OR58">
        <v>3291</v>
      </c>
      <c r="OS58">
        <v>3359</v>
      </c>
      <c r="OT58">
        <v>3417</v>
      </c>
      <c r="OU58">
        <v>3498</v>
      </c>
      <c r="OV58">
        <v>3590</v>
      </c>
      <c r="OW58">
        <v>3680</v>
      </c>
      <c r="OX58">
        <v>3766</v>
      </c>
      <c r="OY58">
        <v>3850</v>
      </c>
      <c r="OZ58">
        <v>3889</v>
      </c>
      <c r="PA58">
        <v>3919</v>
      </c>
      <c r="PB58">
        <v>3957</v>
      </c>
      <c r="PC58">
        <v>3956</v>
      </c>
      <c r="PD58">
        <v>3977</v>
      </c>
      <c r="PE58">
        <v>4007</v>
      </c>
      <c r="PF58">
        <v>4063</v>
      </c>
      <c r="PG58">
        <v>0</v>
      </c>
      <c r="PH58">
        <v>0</v>
      </c>
      <c r="PI58">
        <v>0</v>
      </c>
      <c r="PJ58">
        <v>81</v>
      </c>
      <c r="PK58">
        <v>183</v>
      </c>
      <c r="PL58">
        <v>280</v>
      </c>
      <c r="PM58">
        <v>380</v>
      </c>
      <c r="PN58">
        <v>468</v>
      </c>
      <c r="PO58">
        <v>581</v>
      </c>
      <c r="PP58">
        <v>685</v>
      </c>
      <c r="PQ58">
        <v>798</v>
      </c>
      <c r="PR58">
        <v>908</v>
      </c>
      <c r="PS58">
        <v>1037</v>
      </c>
      <c r="PT58">
        <v>1165</v>
      </c>
      <c r="PU58">
        <v>1302</v>
      </c>
      <c r="PV58">
        <v>1428</v>
      </c>
      <c r="PW58">
        <v>1558</v>
      </c>
      <c r="PX58">
        <v>1686</v>
      </c>
      <c r="PY58">
        <v>1819</v>
      </c>
      <c r="PZ58">
        <v>1947</v>
      </c>
      <c r="QA58">
        <v>2082</v>
      </c>
      <c r="QB58">
        <v>2235</v>
      </c>
      <c r="QC58">
        <v>2386</v>
      </c>
      <c r="QD58">
        <v>2534</v>
      </c>
      <c r="QE58">
        <v>2709</v>
      </c>
      <c r="QF58">
        <v>2881</v>
      </c>
      <c r="QG58">
        <v>3042</v>
      </c>
      <c r="QH58">
        <v>3201</v>
      </c>
      <c r="QI58">
        <v>0</v>
      </c>
      <c r="QJ58">
        <v>0</v>
      </c>
      <c r="QK58">
        <v>7527</v>
      </c>
      <c r="QL58">
        <v>8102</v>
      </c>
      <c r="QM58">
        <v>8501</v>
      </c>
      <c r="QN58">
        <v>8834</v>
      </c>
      <c r="QO58">
        <v>9134</v>
      </c>
      <c r="QP58">
        <v>9387</v>
      </c>
      <c r="QQ58">
        <v>9480</v>
      </c>
      <c r="QR58">
        <v>9608</v>
      </c>
      <c r="QS58">
        <v>9755</v>
      </c>
      <c r="QT58">
        <v>9871</v>
      </c>
      <c r="QU58">
        <v>9903</v>
      </c>
      <c r="QV58">
        <v>9976</v>
      </c>
      <c r="QW58">
        <v>10021</v>
      </c>
      <c r="QX58">
        <v>9961</v>
      </c>
      <c r="QY58">
        <v>10066</v>
      </c>
      <c r="QZ58">
        <v>10158</v>
      </c>
      <c r="RA58">
        <v>10171</v>
      </c>
      <c r="RB58">
        <v>10219</v>
      </c>
      <c r="RC58">
        <v>10181</v>
      </c>
      <c r="RD58">
        <v>10176</v>
      </c>
      <c r="RE58">
        <v>10255</v>
      </c>
      <c r="RF58">
        <v>10370</v>
      </c>
      <c r="RG58">
        <v>10365</v>
      </c>
      <c r="RH58">
        <v>10360</v>
      </c>
      <c r="RI58">
        <v>10323</v>
      </c>
      <c r="RJ58">
        <v>10391</v>
      </c>
      <c r="RK58">
        <v>0</v>
      </c>
      <c r="RL58">
        <v>0</v>
      </c>
      <c r="RM58">
        <v>8369</v>
      </c>
      <c r="RN58">
        <v>8306</v>
      </c>
      <c r="RO58">
        <v>8256</v>
      </c>
      <c r="RP58">
        <v>8223</v>
      </c>
      <c r="RQ58">
        <v>8228</v>
      </c>
      <c r="RR58">
        <v>8260</v>
      </c>
      <c r="RS58">
        <v>8292</v>
      </c>
      <c r="RT58">
        <v>8279</v>
      </c>
      <c r="RU58">
        <v>8284</v>
      </c>
      <c r="RV58">
        <v>8299</v>
      </c>
      <c r="RW58">
        <v>8307</v>
      </c>
      <c r="RX58">
        <v>8287</v>
      </c>
      <c r="RY58">
        <v>8338</v>
      </c>
      <c r="RZ58">
        <v>8411</v>
      </c>
      <c r="SA58">
        <v>8392</v>
      </c>
      <c r="SB58">
        <v>8390</v>
      </c>
      <c r="SC58">
        <v>8397</v>
      </c>
      <c r="SD58">
        <v>8432</v>
      </c>
      <c r="SE58">
        <v>8464</v>
      </c>
      <c r="SF58">
        <v>8483</v>
      </c>
      <c r="SG58">
        <v>8491</v>
      </c>
      <c r="SH58">
        <v>8440</v>
      </c>
      <c r="SI58">
        <v>8427</v>
      </c>
      <c r="SJ58">
        <v>8439</v>
      </c>
      <c r="SK58">
        <v>8474</v>
      </c>
      <c r="SL58">
        <v>8473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817609.11540000001</v>
      </c>
      <c r="SU58">
        <v>799300.22889999999</v>
      </c>
      <c r="SV58">
        <v>782202.64560000005</v>
      </c>
      <c r="SW58">
        <v>762472.37560000003</v>
      </c>
      <c r="SX58">
        <v>741943.71849999996</v>
      </c>
      <c r="SY58">
        <v>726951.07189999998</v>
      </c>
      <c r="SZ58">
        <v>708291.72380000004</v>
      </c>
      <c r="TA58">
        <v>692452.99159999995</v>
      </c>
      <c r="TB58">
        <v>672108.92660000001</v>
      </c>
      <c r="TC58">
        <v>653811.07819999999</v>
      </c>
      <c r="TD58">
        <v>641882.60129999998</v>
      </c>
      <c r="TE58">
        <v>626881.61739999999</v>
      </c>
      <c r="TF58">
        <v>615173.13139999995</v>
      </c>
      <c r="TG58">
        <v>599072.44440000004</v>
      </c>
      <c r="TH58">
        <v>580006.68169999996</v>
      </c>
      <c r="TI58">
        <v>562114.22279999999</v>
      </c>
      <c r="TJ58">
        <v>544148.45550000004</v>
      </c>
      <c r="TK58">
        <v>529442.9767</v>
      </c>
      <c r="TL58">
        <v>513369.24900000001</v>
      </c>
      <c r="TM58">
        <v>497148.67200000002</v>
      </c>
      <c r="TN58">
        <v>485684.90769999998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158371.12880000001</v>
      </c>
      <c r="TW58">
        <v>164876.4853</v>
      </c>
      <c r="TX58">
        <v>169028.603</v>
      </c>
      <c r="TY58">
        <v>173632.60620000001</v>
      </c>
      <c r="TZ58">
        <v>176321.94949999999</v>
      </c>
      <c r="UA58">
        <v>177697.05300000001</v>
      </c>
      <c r="UB58">
        <v>179823.32759999999</v>
      </c>
      <c r="UC58">
        <v>180722.70879999999</v>
      </c>
      <c r="UD58">
        <v>183471.70250000001</v>
      </c>
      <c r="UE58">
        <v>184311.47659999999</v>
      </c>
      <c r="UF58">
        <v>183300.56390000001</v>
      </c>
      <c r="UG58">
        <v>182850.25399999999</v>
      </c>
      <c r="UH58">
        <v>182179.40299999999</v>
      </c>
      <c r="UI58">
        <v>180683.60149999999</v>
      </c>
      <c r="UJ58">
        <v>181873.43580000001</v>
      </c>
      <c r="UK58">
        <v>181921.88140000001</v>
      </c>
      <c r="UL58">
        <v>178163.97579999999</v>
      </c>
      <c r="UM58">
        <v>176438.95240000001</v>
      </c>
      <c r="UN58">
        <v>173134.4915</v>
      </c>
      <c r="UO58">
        <v>170169.69459999999</v>
      </c>
      <c r="UP58">
        <v>167230.728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221137.06210000001</v>
      </c>
      <c r="UY58">
        <v>222185.57829999999</v>
      </c>
      <c r="UZ58">
        <v>222985.4173</v>
      </c>
      <c r="VA58">
        <v>230609.65489999999</v>
      </c>
      <c r="VB58">
        <v>228462.111</v>
      </c>
      <c r="VC58">
        <v>228462.111</v>
      </c>
      <c r="VD58">
        <v>230421.77280000001</v>
      </c>
      <c r="VE58">
        <v>240436.47469999999</v>
      </c>
      <c r="VF58">
        <v>241552.89559999999</v>
      </c>
      <c r="VG58">
        <v>252253.98259999999</v>
      </c>
      <c r="VH58">
        <v>242993.44500000001</v>
      </c>
      <c r="VI58">
        <v>241488.78409999999</v>
      </c>
      <c r="VJ58">
        <v>227241.1262</v>
      </c>
      <c r="VK58">
        <v>231128.2837</v>
      </c>
      <c r="VL58">
        <v>226096.3646</v>
      </c>
      <c r="VM58">
        <v>232714.70480000001</v>
      </c>
      <c r="VN58">
        <v>238755.70480000001</v>
      </c>
      <c r="VO58">
        <v>244247.38159999999</v>
      </c>
      <c r="VP58">
        <v>238643.78390000001</v>
      </c>
      <c r="VQ58">
        <v>233159.40539999999</v>
      </c>
      <c r="VR58">
        <v>222097.25380000001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184802.74549999999</v>
      </c>
      <c r="WA58">
        <v>179420.14129999999</v>
      </c>
      <c r="WB58">
        <v>116129.5413</v>
      </c>
      <c r="WC58">
        <v>112747.1275</v>
      </c>
      <c r="WD58">
        <v>218926.46109999999</v>
      </c>
      <c r="WE58">
        <v>318824.94329999998</v>
      </c>
      <c r="WF58">
        <v>464308.16989999998</v>
      </c>
      <c r="WG58">
        <v>400697.4497</v>
      </c>
      <c r="WH58">
        <v>340398.31890000001</v>
      </c>
      <c r="WI58">
        <v>236059.86060000001</v>
      </c>
      <c r="WJ58">
        <v>366694.929</v>
      </c>
      <c r="WK58">
        <v>311512.68239999999</v>
      </c>
      <c r="WL58">
        <v>475262.0675</v>
      </c>
      <c r="WM58">
        <v>503366.70880000002</v>
      </c>
      <c r="WN58">
        <v>488705.54249999998</v>
      </c>
      <c r="WO58">
        <v>553549.96719999996</v>
      </c>
      <c r="WP58">
        <v>575814.8064</v>
      </c>
      <c r="WQ58">
        <v>409965.23430000001</v>
      </c>
      <c r="WR58">
        <v>434208.54470000003</v>
      </c>
      <c r="WS58">
        <v>456691.83510000003</v>
      </c>
      <c r="WT58">
        <v>375176.2648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13500000</v>
      </c>
      <c r="ZG58">
        <v>13100000</v>
      </c>
      <c r="ZH58">
        <v>12900000</v>
      </c>
      <c r="ZI58">
        <v>12800000</v>
      </c>
      <c r="ZJ58">
        <v>12600000</v>
      </c>
      <c r="ZK58">
        <v>12300000</v>
      </c>
      <c r="ZL58">
        <v>11900000</v>
      </c>
      <c r="ZM58">
        <v>11800000</v>
      </c>
      <c r="ZN58">
        <v>11700000</v>
      </c>
      <c r="ZO58">
        <v>11300000</v>
      </c>
      <c r="ZP58">
        <v>11100000</v>
      </c>
      <c r="ZQ58">
        <v>11100000</v>
      </c>
      <c r="ZR58">
        <v>10700000</v>
      </c>
      <c r="ZS58">
        <v>10600000</v>
      </c>
      <c r="ZT58">
        <v>10600000</v>
      </c>
      <c r="ZU58">
        <v>10600000</v>
      </c>
      <c r="ZV58">
        <v>10500000</v>
      </c>
      <c r="ZW58">
        <v>10200000</v>
      </c>
      <c r="ZX58">
        <v>10000000</v>
      </c>
      <c r="ZY58">
        <v>9800000</v>
      </c>
      <c r="ZZ58">
        <v>9620000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18700000</v>
      </c>
      <c r="ABK58">
        <v>18900000</v>
      </c>
      <c r="ABL58">
        <v>19000000</v>
      </c>
      <c r="ABM58">
        <v>19200000</v>
      </c>
      <c r="ABN58">
        <v>19100000</v>
      </c>
      <c r="ABO58">
        <v>19000000</v>
      </c>
      <c r="ABP58">
        <v>19000000</v>
      </c>
      <c r="ABQ58">
        <v>18800000</v>
      </c>
      <c r="ABR58">
        <v>18600000</v>
      </c>
      <c r="ABS58">
        <v>18400000</v>
      </c>
      <c r="ABT58">
        <v>18400000</v>
      </c>
      <c r="ABU58">
        <v>18300000</v>
      </c>
      <c r="ABV58">
        <v>18200000</v>
      </c>
      <c r="ABW58">
        <v>18000000</v>
      </c>
      <c r="ABX58">
        <v>17700000</v>
      </c>
      <c r="ABY58">
        <v>17300000</v>
      </c>
      <c r="ABZ58">
        <v>17000000</v>
      </c>
      <c r="ACA58">
        <v>16500000</v>
      </c>
      <c r="ACB58">
        <v>16100000</v>
      </c>
      <c r="ACC58">
        <v>15700000</v>
      </c>
      <c r="ACD58">
        <v>15500000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2660000</v>
      </c>
      <c r="ADO58">
        <v>2610000</v>
      </c>
      <c r="ADP58">
        <v>2570000</v>
      </c>
      <c r="ADQ58">
        <v>2530000</v>
      </c>
      <c r="ADR58">
        <v>2480000</v>
      </c>
      <c r="ADS58">
        <v>2420000</v>
      </c>
      <c r="ADT58">
        <v>2370000</v>
      </c>
      <c r="ADU58">
        <v>2310000</v>
      </c>
      <c r="ADV58">
        <v>2230000</v>
      </c>
      <c r="ADW58">
        <v>2190000</v>
      </c>
      <c r="ADX58">
        <v>2140000</v>
      </c>
      <c r="ADY58">
        <v>2080000</v>
      </c>
      <c r="ADZ58">
        <v>2030000</v>
      </c>
      <c r="AEA58">
        <v>1960000</v>
      </c>
      <c r="AEB58">
        <v>1910000</v>
      </c>
      <c r="AEC58">
        <v>1860000</v>
      </c>
      <c r="AED58">
        <v>1830000</v>
      </c>
      <c r="AEE58">
        <v>1780000</v>
      </c>
      <c r="AEF58">
        <v>1720000</v>
      </c>
      <c r="AEG58">
        <v>1670000</v>
      </c>
      <c r="AEH58">
        <v>1630000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9500000</v>
      </c>
      <c r="AEQ58">
        <v>9260000</v>
      </c>
      <c r="AER58">
        <v>8980000</v>
      </c>
      <c r="AES58">
        <v>8720000</v>
      </c>
      <c r="AET58">
        <v>8480000</v>
      </c>
      <c r="AEU58">
        <v>8240000</v>
      </c>
      <c r="AEV58">
        <v>7990000</v>
      </c>
      <c r="AEW58">
        <v>7800000</v>
      </c>
      <c r="AEX58">
        <v>7640000</v>
      </c>
      <c r="AEY58">
        <v>7400000</v>
      </c>
      <c r="AEZ58">
        <v>7180000</v>
      </c>
      <c r="AFA58">
        <v>6980000</v>
      </c>
      <c r="AFB58">
        <v>6800000</v>
      </c>
      <c r="AFC58">
        <v>6630000</v>
      </c>
      <c r="AFD58">
        <v>6450000</v>
      </c>
      <c r="AFE58">
        <v>6270000</v>
      </c>
      <c r="AFF58">
        <v>6050000</v>
      </c>
      <c r="AFG58">
        <v>5870000</v>
      </c>
      <c r="AFH58">
        <v>5700000</v>
      </c>
      <c r="AFI58">
        <v>5560000</v>
      </c>
      <c r="AFJ58">
        <v>5400000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161.91386639999999</v>
      </c>
      <c r="AGU58">
        <v>168.5647467</v>
      </c>
      <c r="AGV58">
        <v>172.80974660000001</v>
      </c>
      <c r="AGW58">
        <v>177.51674059999999</v>
      </c>
      <c r="AGX58">
        <v>180.26624409999999</v>
      </c>
      <c r="AGY58">
        <v>181.67210850000001</v>
      </c>
      <c r="AGZ58">
        <v>183.84594749999999</v>
      </c>
      <c r="AHA58">
        <v>184.76544770000001</v>
      </c>
      <c r="AHB58">
        <v>187.57593600000001</v>
      </c>
      <c r="AHC58">
        <v>188.43449570000001</v>
      </c>
      <c r="AHD58">
        <v>187.400969</v>
      </c>
      <c r="AHE58">
        <v>186.94058580000001</v>
      </c>
      <c r="AHF58">
        <v>186.25472790000001</v>
      </c>
      <c r="AHG58">
        <v>184.72546560000001</v>
      </c>
      <c r="AHH58">
        <v>185.9419163</v>
      </c>
      <c r="AHI58">
        <v>185.99144570000001</v>
      </c>
      <c r="AHJ58">
        <v>182.1494763</v>
      </c>
      <c r="AHK58">
        <v>180.3858644</v>
      </c>
      <c r="AHL58">
        <v>177.0074831</v>
      </c>
      <c r="AHM58">
        <v>173.97636420000001</v>
      </c>
      <c r="AHN58">
        <v>170.97165340000001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19.77704348</v>
      </c>
      <c r="AHW58">
        <v>19.870815870000001</v>
      </c>
      <c r="AHX58">
        <v>19.942348200000001</v>
      </c>
      <c r="AHY58">
        <v>20.624209830000002</v>
      </c>
      <c r="AHZ58">
        <v>20.432147650000001</v>
      </c>
      <c r="AIA58">
        <v>20.432147650000001</v>
      </c>
      <c r="AIB58">
        <v>20.607406900000001</v>
      </c>
      <c r="AIC58">
        <v>21.503055929999999</v>
      </c>
      <c r="AID58">
        <v>21.60290127</v>
      </c>
      <c r="AIE58">
        <v>22.559936059999998</v>
      </c>
      <c r="AIF58">
        <v>21.73173452</v>
      </c>
      <c r="AIG58">
        <v>21.597167550000002</v>
      </c>
      <c r="AIH58">
        <v>20.322950800000001</v>
      </c>
      <c r="AII58">
        <v>20.670592580000001</v>
      </c>
      <c r="AIJ58">
        <v>20.220570850000001</v>
      </c>
      <c r="AIK58">
        <v>20.812471639999998</v>
      </c>
      <c r="AIL58">
        <v>21.352738930000001</v>
      </c>
      <c r="AIM58">
        <v>21.843878360000001</v>
      </c>
      <c r="AIN58">
        <v>21.342729460000001</v>
      </c>
      <c r="AIO58">
        <v>20.852242740000001</v>
      </c>
      <c r="AIP58">
        <v>19.8629167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0.80980057699999997</v>
      </c>
      <c r="AIY58">
        <v>0.786214152</v>
      </c>
      <c r="AIZ58">
        <v>0.50887647400000002</v>
      </c>
      <c r="AJA58">
        <v>0.49405482899999997</v>
      </c>
      <c r="AJB58">
        <v>0.959329765</v>
      </c>
      <c r="AJC58">
        <v>1.3970821819999999</v>
      </c>
      <c r="AJD58">
        <v>2.0345857020000002</v>
      </c>
      <c r="AJE58">
        <v>1.7558452659999999</v>
      </c>
      <c r="AJF58">
        <v>1.4916161240000001</v>
      </c>
      <c r="AJG58">
        <v>1.034407853</v>
      </c>
      <c r="AJH58">
        <v>1.6068471499999999</v>
      </c>
      <c r="AJI58">
        <v>1.3650400549999999</v>
      </c>
      <c r="AJJ58">
        <v>2.082585382</v>
      </c>
      <c r="AJK58">
        <v>2.205739151</v>
      </c>
      <c r="AJL58">
        <v>2.1414943210000001</v>
      </c>
      <c r="AJM58">
        <v>2.4256408170000001</v>
      </c>
      <c r="AJN58">
        <v>2.523204733</v>
      </c>
      <c r="AJO58">
        <v>1.796456445</v>
      </c>
      <c r="AJP58">
        <v>1.902689968</v>
      </c>
      <c r="AJQ58">
        <v>2.0012111309999998</v>
      </c>
      <c r="AJR58">
        <v>1.6440121320000001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289.63889440000003</v>
      </c>
      <c r="AKA58">
        <v>125.1188909</v>
      </c>
      <c r="AKB58">
        <v>210.60034659999999</v>
      </c>
      <c r="AKC58">
        <v>140.96585210000001</v>
      </c>
      <c r="AKD58">
        <v>192.43522440000001</v>
      </c>
      <c r="AKE58">
        <v>246.82466779999999</v>
      </c>
      <c r="AKF58">
        <v>212.98268010000001</v>
      </c>
      <c r="AKG58">
        <v>165.0306243</v>
      </c>
      <c r="AKH58">
        <v>182.25206779999999</v>
      </c>
      <c r="AKI58">
        <v>187.83239399999999</v>
      </c>
      <c r="AKJ58">
        <v>125.318783</v>
      </c>
      <c r="AKK58">
        <v>341.88344139999998</v>
      </c>
      <c r="AKL58">
        <v>143.01548249999999</v>
      </c>
      <c r="AKM58">
        <v>194.97111559999999</v>
      </c>
      <c r="AKN58">
        <v>186.53959990000001</v>
      </c>
      <c r="AKO58">
        <v>102.2542375</v>
      </c>
      <c r="AKP58">
        <v>198.03754950000001</v>
      </c>
      <c r="AKQ58">
        <v>163.22977230000001</v>
      </c>
      <c r="AKR58">
        <v>185.52582039999999</v>
      </c>
      <c r="AKS58">
        <v>169.4050603</v>
      </c>
      <c r="AKT58">
        <v>114.4942033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92.924818909999999</v>
      </c>
      <c r="AME58">
        <v>89.808985050000004</v>
      </c>
      <c r="AMF58">
        <v>88.385283749999999</v>
      </c>
      <c r="AMG58">
        <v>87.684797410000002</v>
      </c>
      <c r="AMH58">
        <v>86.62908899</v>
      </c>
      <c r="AMI58">
        <v>84.105911640000002</v>
      </c>
      <c r="AMJ58">
        <v>81.353607629999999</v>
      </c>
      <c r="AMK58">
        <v>81.040707260000005</v>
      </c>
      <c r="AML58">
        <v>80.011445350000002</v>
      </c>
      <c r="AMM58">
        <v>77.311764679999996</v>
      </c>
      <c r="AMN58">
        <v>76.359511389999994</v>
      </c>
      <c r="AMO58">
        <v>76.006236830000006</v>
      </c>
      <c r="AMP58">
        <v>73.70798388</v>
      </c>
      <c r="AMQ58">
        <v>72.832436290000004</v>
      </c>
      <c r="AMR58">
        <v>72.62221409</v>
      </c>
      <c r="AMS58">
        <v>72.517072069999998</v>
      </c>
      <c r="AMT58">
        <v>71.831036879999999</v>
      </c>
      <c r="AMU58">
        <v>70.030360290000004</v>
      </c>
      <c r="AMV58">
        <v>68.662764980000006</v>
      </c>
      <c r="AMW58">
        <v>67.246736909999996</v>
      </c>
      <c r="AMX58">
        <v>65.988323899999997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285.31730169999997</v>
      </c>
      <c r="ANG58">
        <v>394.28324170000002</v>
      </c>
      <c r="ANH58">
        <v>291.79545230000002</v>
      </c>
      <c r="ANI58">
        <v>238.4545062</v>
      </c>
      <c r="ANJ58">
        <v>271.1669958</v>
      </c>
      <c r="ANK58">
        <v>295.31985589999999</v>
      </c>
      <c r="ANL58">
        <v>292.17418739999999</v>
      </c>
      <c r="ANM58">
        <v>195.11339169999999</v>
      </c>
      <c r="ANN58">
        <v>222.382893</v>
      </c>
      <c r="ANO58">
        <v>318.52648429999999</v>
      </c>
      <c r="ANP58">
        <v>259.13934549999999</v>
      </c>
      <c r="ANQ58">
        <v>257.0090199</v>
      </c>
      <c r="ANR58">
        <v>231.651588</v>
      </c>
      <c r="ANS58">
        <v>294.23223050000001</v>
      </c>
      <c r="ANT58">
        <v>338.79180339999999</v>
      </c>
      <c r="ANU58">
        <v>191.59122239999999</v>
      </c>
      <c r="ANV58">
        <v>223.9977797</v>
      </c>
      <c r="ANW58">
        <v>252.5289349</v>
      </c>
      <c r="ANX58">
        <v>260.50949730000002</v>
      </c>
      <c r="ANY58">
        <v>279.28369729999997</v>
      </c>
      <c r="ANZ58">
        <v>237.71302589999999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103.64363229999999</v>
      </c>
      <c r="AOI58">
        <v>104.6957711</v>
      </c>
      <c r="AOJ58">
        <v>104.9878832</v>
      </c>
      <c r="AOK58">
        <v>106.15090360000001</v>
      </c>
      <c r="AOL58">
        <v>105.87014120000001</v>
      </c>
      <c r="AOM58">
        <v>105.0224645</v>
      </c>
      <c r="AON58">
        <v>105.06013419999999</v>
      </c>
      <c r="AOO58">
        <v>104.1076991</v>
      </c>
      <c r="AOP58">
        <v>102.82071000000001</v>
      </c>
      <c r="AOQ58">
        <v>102.1923062</v>
      </c>
      <c r="AOR58">
        <v>101.82528139999999</v>
      </c>
      <c r="AOS58">
        <v>101.3378682</v>
      </c>
      <c r="AOT58">
        <v>100.68552440000001</v>
      </c>
      <c r="AOU58">
        <v>99.933299230000003</v>
      </c>
      <c r="AOV58">
        <v>98.005447160000003</v>
      </c>
      <c r="AOW58">
        <v>95.884919980000006</v>
      </c>
      <c r="AOX58">
        <v>93.994809540000006</v>
      </c>
      <c r="AOY58">
        <v>91.234034449999996</v>
      </c>
      <c r="AOZ58">
        <v>89.046932519999999</v>
      </c>
      <c r="APA58">
        <v>87.1054824</v>
      </c>
      <c r="APB58">
        <v>85.750319219999994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842.25333520000004</v>
      </c>
      <c r="APK58">
        <v>1153.159437</v>
      </c>
      <c r="APL58">
        <v>1113.660435</v>
      </c>
      <c r="APM58">
        <v>1053.3201469999999</v>
      </c>
      <c r="APN58">
        <v>1031.6278179999999</v>
      </c>
      <c r="APO58">
        <v>1140.681568</v>
      </c>
      <c r="APP58">
        <v>1080.4887630000001</v>
      </c>
      <c r="APQ58">
        <v>1257.324447</v>
      </c>
      <c r="APR58">
        <v>1060.9803939999999</v>
      </c>
      <c r="APS58">
        <v>996.31269989999998</v>
      </c>
      <c r="APT58">
        <v>979.56366190000006</v>
      </c>
      <c r="APU58">
        <v>1046.600203</v>
      </c>
      <c r="APV58">
        <v>921.75600469999995</v>
      </c>
      <c r="APW58">
        <v>971.85670270000003</v>
      </c>
      <c r="APX58">
        <v>1038.076693</v>
      </c>
      <c r="APY58">
        <v>953.07553780000001</v>
      </c>
      <c r="APZ58">
        <v>916.65731170000004</v>
      </c>
      <c r="AQA58">
        <v>1025.903047</v>
      </c>
      <c r="AQB58">
        <v>1010.116024</v>
      </c>
      <c r="AQC58">
        <v>919.35464879999995</v>
      </c>
      <c r="AQD58">
        <v>884.7473291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119.9132388</v>
      </c>
      <c r="ARO58">
        <v>116.87164439999999</v>
      </c>
      <c r="ARP58">
        <v>113.2897241</v>
      </c>
      <c r="ARQ58">
        <v>110.0564505</v>
      </c>
      <c r="ARR58">
        <v>107.0443999</v>
      </c>
      <c r="ARS58">
        <v>104.0267841</v>
      </c>
      <c r="ART58">
        <v>100.7537169</v>
      </c>
      <c r="ARU58">
        <v>98.421142860000003</v>
      </c>
      <c r="ARV58">
        <v>96.391096630000007</v>
      </c>
      <c r="ARW58">
        <v>93.372188629999997</v>
      </c>
      <c r="ARX58">
        <v>90.631005790000003</v>
      </c>
      <c r="ARY58">
        <v>88.064681210000003</v>
      </c>
      <c r="ARZ58">
        <v>85.856066479999996</v>
      </c>
      <c r="ASA58">
        <v>83.671743649999996</v>
      </c>
      <c r="ASB58">
        <v>81.417058350000005</v>
      </c>
      <c r="ASC58">
        <v>79.12023275</v>
      </c>
      <c r="ASD58">
        <v>76.354376869999996</v>
      </c>
      <c r="ASE58">
        <v>74.016280989999998</v>
      </c>
      <c r="ASF58">
        <v>71.962795869999994</v>
      </c>
      <c r="ASG58">
        <v>70.156558399999994</v>
      </c>
      <c r="ASH58">
        <v>68.105125599999994</v>
      </c>
    </row>
    <row r="59" spans="3:1178" x14ac:dyDescent="0.25">
      <c r="C59">
        <v>0</v>
      </c>
      <c r="D59">
        <v>0</v>
      </c>
      <c r="E59">
        <v>0</v>
      </c>
      <c r="F59">
        <v>170</v>
      </c>
      <c r="G59">
        <v>159</v>
      </c>
      <c r="H59">
        <v>164</v>
      </c>
      <c r="I59">
        <v>182</v>
      </c>
      <c r="J59">
        <v>188</v>
      </c>
      <c r="K59">
        <v>184</v>
      </c>
      <c r="L59">
        <v>188</v>
      </c>
      <c r="M59">
        <v>211</v>
      </c>
      <c r="N59">
        <v>190</v>
      </c>
      <c r="O59">
        <v>184</v>
      </c>
      <c r="P59">
        <v>184</v>
      </c>
      <c r="Q59">
        <v>197</v>
      </c>
      <c r="R59">
        <v>209</v>
      </c>
      <c r="S59">
        <v>180</v>
      </c>
      <c r="T59">
        <v>200</v>
      </c>
      <c r="U59">
        <v>174</v>
      </c>
      <c r="V59">
        <v>171</v>
      </c>
      <c r="W59">
        <v>180</v>
      </c>
      <c r="X59">
        <v>172</v>
      </c>
      <c r="Y59">
        <v>198</v>
      </c>
      <c r="Z59">
        <v>170</v>
      </c>
      <c r="AA59">
        <v>173</v>
      </c>
      <c r="AB59">
        <v>195</v>
      </c>
      <c r="AC59">
        <v>157</v>
      </c>
      <c r="AD59">
        <v>179</v>
      </c>
      <c r="AE59">
        <v>0</v>
      </c>
      <c r="AF59">
        <v>0</v>
      </c>
      <c r="AG59">
        <v>0</v>
      </c>
      <c r="AH59">
        <v>79</v>
      </c>
      <c r="AI59">
        <v>50</v>
      </c>
      <c r="AJ59">
        <v>70</v>
      </c>
      <c r="AK59">
        <v>60</v>
      </c>
      <c r="AL59">
        <v>59</v>
      </c>
      <c r="AM59">
        <v>73</v>
      </c>
      <c r="AN59">
        <v>77</v>
      </c>
      <c r="AO59">
        <v>69</v>
      </c>
      <c r="AP59">
        <v>86</v>
      </c>
      <c r="AQ59">
        <v>60</v>
      </c>
      <c r="AR59">
        <v>64</v>
      </c>
      <c r="AS59">
        <v>75</v>
      </c>
      <c r="AT59">
        <v>82</v>
      </c>
      <c r="AU59">
        <v>63</v>
      </c>
      <c r="AV59">
        <v>72</v>
      </c>
      <c r="AW59">
        <v>93</v>
      </c>
      <c r="AX59">
        <v>78</v>
      </c>
      <c r="AY59">
        <v>114</v>
      </c>
      <c r="AZ59">
        <v>81</v>
      </c>
      <c r="BA59">
        <v>117</v>
      </c>
      <c r="BB59">
        <v>103</v>
      </c>
      <c r="BC59">
        <v>102</v>
      </c>
      <c r="BD59">
        <v>75</v>
      </c>
      <c r="BE59">
        <v>88</v>
      </c>
      <c r="BF59">
        <v>100</v>
      </c>
      <c r="BG59">
        <v>0</v>
      </c>
      <c r="BH59">
        <v>0</v>
      </c>
      <c r="BI59">
        <v>0</v>
      </c>
      <c r="BJ59">
        <v>117</v>
      </c>
      <c r="BK59">
        <v>117</v>
      </c>
      <c r="BL59">
        <v>121</v>
      </c>
      <c r="BM59">
        <v>114</v>
      </c>
      <c r="BN59">
        <v>103</v>
      </c>
      <c r="BO59">
        <v>112</v>
      </c>
      <c r="BP59">
        <v>122</v>
      </c>
      <c r="BQ59">
        <v>110</v>
      </c>
      <c r="BR59">
        <v>98</v>
      </c>
      <c r="BS59">
        <v>106</v>
      </c>
      <c r="BT59">
        <v>115</v>
      </c>
      <c r="BU59">
        <v>126</v>
      </c>
      <c r="BV59">
        <v>104</v>
      </c>
      <c r="BW59">
        <v>118</v>
      </c>
      <c r="BX59">
        <v>111</v>
      </c>
      <c r="BY59">
        <v>105</v>
      </c>
      <c r="BZ59">
        <v>93</v>
      </c>
      <c r="CA59">
        <v>107</v>
      </c>
      <c r="CB59">
        <v>86</v>
      </c>
      <c r="CC59">
        <v>82</v>
      </c>
      <c r="CD59">
        <v>105</v>
      </c>
      <c r="CE59">
        <v>92</v>
      </c>
      <c r="CF59">
        <v>99</v>
      </c>
      <c r="CG59">
        <v>101</v>
      </c>
      <c r="CH59">
        <v>98</v>
      </c>
      <c r="CI59">
        <v>0</v>
      </c>
      <c r="CJ59">
        <v>0</v>
      </c>
      <c r="CK59">
        <v>0</v>
      </c>
      <c r="CL59">
        <v>24</v>
      </c>
      <c r="CM59">
        <v>23</v>
      </c>
      <c r="CN59">
        <v>29</v>
      </c>
      <c r="CO59">
        <v>29</v>
      </c>
      <c r="CP59">
        <v>25</v>
      </c>
      <c r="CQ59">
        <v>22</v>
      </c>
      <c r="CR59">
        <v>28</v>
      </c>
      <c r="CS59">
        <v>29</v>
      </c>
      <c r="CT59">
        <v>33</v>
      </c>
      <c r="CU59">
        <v>31</v>
      </c>
      <c r="CV59">
        <v>25</v>
      </c>
      <c r="CW59">
        <v>28</v>
      </c>
      <c r="CX59">
        <v>27</v>
      </c>
      <c r="CY59">
        <v>15</v>
      </c>
      <c r="CZ59">
        <v>26</v>
      </c>
      <c r="DA59">
        <v>27</v>
      </c>
      <c r="DB59">
        <v>17</v>
      </c>
      <c r="DC59">
        <v>22</v>
      </c>
      <c r="DD59">
        <v>27</v>
      </c>
      <c r="DE59">
        <v>26</v>
      </c>
      <c r="DF59">
        <v>18</v>
      </c>
      <c r="DG59">
        <v>23</v>
      </c>
      <c r="DH59">
        <v>18</v>
      </c>
      <c r="DI59">
        <v>23</v>
      </c>
      <c r="DJ59">
        <v>24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1</v>
      </c>
      <c r="DQ59">
        <v>0</v>
      </c>
      <c r="DR59">
        <v>1</v>
      </c>
      <c r="DS59">
        <v>2</v>
      </c>
      <c r="DT59">
        <v>2</v>
      </c>
      <c r="DU59">
        <v>7</v>
      </c>
      <c r="DV59">
        <v>2</v>
      </c>
      <c r="DW59">
        <v>4</v>
      </c>
      <c r="DX59">
        <v>4</v>
      </c>
      <c r="DY59">
        <v>2</v>
      </c>
      <c r="DZ59">
        <v>5</v>
      </c>
      <c r="EA59">
        <v>8</v>
      </c>
      <c r="EB59">
        <v>1</v>
      </c>
      <c r="EC59">
        <v>4</v>
      </c>
      <c r="ED59">
        <v>2</v>
      </c>
      <c r="EE59">
        <v>5</v>
      </c>
      <c r="EF59">
        <v>6</v>
      </c>
      <c r="EG59">
        <v>2</v>
      </c>
      <c r="EH59">
        <v>7</v>
      </c>
      <c r="EI59">
        <v>7</v>
      </c>
      <c r="EJ59">
        <v>7</v>
      </c>
      <c r="EK59">
        <v>9</v>
      </c>
      <c r="EL59">
        <v>9</v>
      </c>
      <c r="EM59">
        <v>0</v>
      </c>
      <c r="EN59">
        <v>0</v>
      </c>
      <c r="EO59">
        <v>0</v>
      </c>
      <c r="EP59">
        <v>15</v>
      </c>
      <c r="EQ59">
        <v>10</v>
      </c>
      <c r="ER59">
        <v>5</v>
      </c>
      <c r="ES59">
        <v>5</v>
      </c>
      <c r="ET59">
        <v>10</v>
      </c>
      <c r="EU59">
        <v>5</v>
      </c>
      <c r="EV59">
        <v>0</v>
      </c>
      <c r="EW59">
        <v>5</v>
      </c>
      <c r="EX59">
        <v>35</v>
      </c>
      <c r="EY59">
        <v>5</v>
      </c>
      <c r="EZ59">
        <v>10</v>
      </c>
      <c r="FA59">
        <v>20</v>
      </c>
      <c r="FB59">
        <v>20</v>
      </c>
      <c r="FC59">
        <v>25</v>
      </c>
      <c r="FD59">
        <v>25</v>
      </c>
      <c r="FE59">
        <v>25</v>
      </c>
      <c r="FF59">
        <v>20</v>
      </c>
      <c r="FG59">
        <v>20</v>
      </c>
      <c r="FH59">
        <v>20</v>
      </c>
      <c r="FI59">
        <v>15</v>
      </c>
      <c r="FJ59">
        <v>15</v>
      </c>
      <c r="FK59">
        <v>10</v>
      </c>
      <c r="FL59">
        <v>40</v>
      </c>
      <c r="FM59">
        <v>35</v>
      </c>
      <c r="FN59">
        <v>40</v>
      </c>
      <c r="FO59">
        <v>0</v>
      </c>
      <c r="FP59">
        <v>0</v>
      </c>
      <c r="FQ59">
        <v>7172</v>
      </c>
      <c r="FR59">
        <v>7390</v>
      </c>
      <c r="FS59">
        <v>7637</v>
      </c>
      <c r="FT59">
        <v>7815</v>
      </c>
      <c r="FU59">
        <v>7926</v>
      </c>
      <c r="FV59">
        <v>8074</v>
      </c>
      <c r="FW59">
        <v>8165</v>
      </c>
      <c r="FX59">
        <v>8289</v>
      </c>
      <c r="FY59">
        <v>8368</v>
      </c>
      <c r="FZ59">
        <v>8505</v>
      </c>
      <c r="GA59">
        <v>8608</v>
      </c>
      <c r="GB59">
        <v>8709</v>
      </c>
      <c r="GC59">
        <v>8702</v>
      </c>
      <c r="GD59">
        <v>8784</v>
      </c>
      <c r="GE59">
        <v>8789</v>
      </c>
      <c r="GF59">
        <v>8879</v>
      </c>
      <c r="GG59">
        <v>8840</v>
      </c>
      <c r="GH59">
        <v>8803</v>
      </c>
      <c r="GI59">
        <v>8806</v>
      </c>
      <c r="GJ59">
        <v>8823</v>
      </c>
      <c r="GK59">
        <v>8840</v>
      </c>
      <c r="GL59">
        <v>8865</v>
      </c>
      <c r="GM59">
        <v>8802</v>
      </c>
      <c r="GN59">
        <v>8761</v>
      </c>
      <c r="GO59">
        <v>8771</v>
      </c>
      <c r="GP59">
        <v>8730</v>
      </c>
      <c r="GQ59">
        <v>0</v>
      </c>
      <c r="GR59">
        <v>0</v>
      </c>
      <c r="GS59">
        <v>679</v>
      </c>
      <c r="GT59">
        <v>822</v>
      </c>
      <c r="GU59">
        <v>974</v>
      </c>
      <c r="GV59">
        <v>1138</v>
      </c>
      <c r="GW59">
        <v>1312</v>
      </c>
      <c r="GX59">
        <v>1443</v>
      </c>
      <c r="GY59">
        <v>1620</v>
      </c>
      <c r="GZ59">
        <v>1791</v>
      </c>
      <c r="HA59">
        <v>1954</v>
      </c>
      <c r="HB59">
        <v>2071</v>
      </c>
      <c r="HC59">
        <v>2215</v>
      </c>
      <c r="HD59">
        <v>2333</v>
      </c>
      <c r="HE59">
        <v>2475</v>
      </c>
      <c r="HF59">
        <v>2604</v>
      </c>
      <c r="HG59">
        <v>2730</v>
      </c>
      <c r="HH59">
        <v>2841</v>
      </c>
      <c r="HI59">
        <v>2993</v>
      </c>
      <c r="HJ59">
        <v>3097</v>
      </c>
      <c r="HK59">
        <v>3161</v>
      </c>
      <c r="HL59">
        <v>3223</v>
      </c>
      <c r="HM59">
        <v>3307</v>
      </c>
      <c r="HN59">
        <v>3392</v>
      </c>
      <c r="HO59">
        <v>3504</v>
      </c>
      <c r="HP59">
        <v>3543</v>
      </c>
      <c r="HQ59">
        <v>3600</v>
      </c>
      <c r="HR59">
        <v>3658</v>
      </c>
      <c r="HS59">
        <v>0</v>
      </c>
      <c r="HT59">
        <v>0</v>
      </c>
      <c r="HU59">
        <v>64</v>
      </c>
      <c r="HV59">
        <v>71</v>
      </c>
      <c r="HW59">
        <v>81</v>
      </c>
      <c r="HX59">
        <v>91</v>
      </c>
      <c r="HY59">
        <v>101</v>
      </c>
      <c r="HZ59">
        <v>134</v>
      </c>
      <c r="IA59">
        <v>148</v>
      </c>
      <c r="IB59">
        <v>155</v>
      </c>
      <c r="IC59">
        <v>180</v>
      </c>
      <c r="ID59">
        <v>199</v>
      </c>
      <c r="IE59">
        <v>213</v>
      </c>
      <c r="IF59">
        <v>241</v>
      </c>
      <c r="IG59">
        <v>268</v>
      </c>
      <c r="IH59">
        <v>278</v>
      </c>
      <c r="II59">
        <v>303</v>
      </c>
      <c r="IJ59">
        <v>325</v>
      </c>
      <c r="IK59">
        <v>363</v>
      </c>
      <c r="IL59">
        <v>373</v>
      </c>
      <c r="IM59">
        <v>388</v>
      </c>
      <c r="IN59">
        <v>410</v>
      </c>
      <c r="IO59">
        <v>431</v>
      </c>
      <c r="IP59">
        <v>446</v>
      </c>
      <c r="IQ59">
        <v>456</v>
      </c>
      <c r="IR59">
        <v>485</v>
      </c>
      <c r="IS59">
        <v>512</v>
      </c>
      <c r="IT59">
        <v>520</v>
      </c>
      <c r="IU59">
        <v>0</v>
      </c>
      <c r="IV59">
        <v>0</v>
      </c>
      <c r="IW59">
        <v>6</v>
      </c>
      <c r="IX59">
        <v>9</v>
      </c>
      <c r="IY59">
        <v>4</v>
      </c>
      <c r="IZ59">
        <v>1</v>
      </c>
      <c r="JA59">
        <v>5</v>
      </c>
      <c r="JB59">
        <v>3</v>
      </c>
      <c r="JC59">
        <v>7</v>
      </c>
      <c r="JD59">
        <v>5</v>
      </c>
      <c r="JE59">
        <v>4</v>
      </c>
      <c r="JF59">
        <v>3</v>
      </c>
      <c r="JG59">
        <v>4</v>
      </c>
      <c r="JH59">
        <v>7</v>
      </c>
      <c r="JI59">
        <v>10</v>
      </c>
      <c r="JJ59">
        <v>11</v>
      </c>
      <c r="JK59">
        <v>9</v>
      </c>
      <c r="JL59">
        <v>8</v>
      </c>
      <c r="JM59">
        <v>7</v>
      </c>
      <c r="JN59">
        <v>17</v>
      </c>
      <c r="JO59">
        <v>23</v>
      </c>
      <c r="JP59">
        <v>22</v>
      </c>
      <c r="JQ59">
        <v>17</v>
      </c>
      <c r="JR59">
        <v>12</v>
      </c>
      <c r="JS59">
        <v>14</v>
      </c>
      <c r="JT59">
        <v>14</v>
      </c>
      <c r="JU59">
        <v>16</v>
      </c>
      <c r="JV59">
        <v>17</v>
      </c>
      <c r="JW59">
        <v>0</v>
      </c>
      <c r="JX59">
        <v>0</v>
      </c>
      <c r="JY59">
        <v>0</v>
      </c>
      <c r="JZ59">
        <v>9</v>
      </c>
      <c r="KA59">
        <v>19</v>
      </c>
      <c r="KB59">
        <v>33</v>
      </c>
      <c r="KC59">
        <v>42</v>
      </c>
      <c r="KD59">
        <v>56</v>
      </c>
      <c r="KE59">
        <v>66</v>
      </c>
      <c r="KF59">
        <v>82</v>
      </c>
      <c r="KG59">
        <v>92</v>
      </c>
      <c r="KH59">
        <v>110</v>
      </c>
      <c r="KI59">
        <v>127</v>
      </c>
      <c r="KJ59">
        <v>148</v>
      </c>
      <c r="KK59">
        <v>165</v>
      </c>
      <c r="KL59">
        <v>192</v>
      </c>
      <c r="KM59">
        <v>220</v>
      </c>
      <c r="KN59">
        <v>245</v>
      </c>
      <c r="KO59">
        <v>270</v>
      </c>
      <c r="KP59">
        <v>310</v>
      </c>
      <c r="KQ59">
        <v>345</v>
      </c>
      <c r="KR59">
        <v>376</v>
      </c>
      <c r="KS59">
        <v>408</v>
      </c>
      <c r="KT59">
        <v>453</v>
      </c>
      <c r="KU59">
        <v>494</v>
      </c>
      <c r="KV59">
        <v>530</v>
      </c>
      <c r="KW59">
        <v>570</v>
      </c>
      <c r="KX59">
        <v>617</v>
      </c>
      <c r="KY59">
        <v>0</v>
      </c>
      <c r="KZ59">
        <v>0</v>
      </c>
      <c r="LA59">
        <v>0</v>
      </c>
      <c r="LB59">
        <v>280</v>
      </c>
      <c r="LC59">
        <v>543</v>
      </c>
      <c r="LD59">
        <v>788</v>
      </c>
      <c r="LE59">
        <v>1070</v>
      </c>
      <c r="LF59">
        <v>1296</v>
      </c>
      <c r="LG59">
        <v>1526</v>
      </c>
      <c r="LH59">
        <v>1761</v>
      </c>
      <c r="LI59">
        <v>1977</v>
      </c>
      <c r="LJ59">
        <v>2213</v>
      </c>
      <c r="LK59">
        <v>2445</v>
      </c>
      <c r="LL59">
        <v>2665</v>
      </c>
      <c r="LM59">
        <v>2886</v>
      </c>
      <c r="LN59">
        <v>3097</v>
      </c>
      <c r="LO59">
        <v>3320</v>
      </c>
      <c r="LP59">
        <v>3528</v>
      </c>
      <c r="LQ59">
        <v>3726</v>
      </c>
      <c r="LR59">
        <v>3973</v>
      </c>
      <c r="LS59">
        <v>4194</v>
      </c>
      <c r="LT59">
        <v>4404</v>
      </c>
      <c r="LU59">
        <v>4622</v>
      </c>
      <c r="LV59">
        <v>4868</v>
      </c>
      <c r="LW59">
        <v>5101</v>
      </c>
      <c r="LX59">
        <v>5350</v>
      </c>
      <c r="LY59">
        <v>5559</v>
      </c>
      <c r="LZ59">
        <v>5778</v>
      </c>
      <c r="MA59">
        <v>0</v>
      </c>
      <c r="MB59">
        <v>0</v>
      </c>
      <c r="MC59">
        <v>1541</v>
      </c>
      <c r="MD59">
        <v>1547</v>
      </c>
      <c r="ME59">
        <v>1596</v>
      </c>
      <c r="MF59">
        <v>1620</v>
      </c>
      <c r="MG59">
        <v>1646</v>
      </c>
      <c r="MH59">
        <v>1687</v>
      </c>
      <c r="MI59">
        <v>1716</v>
      </c>
      <c r="MJ59">
        <v>1745</v>
      </c>
      <c r="MK59">
        <v>1783</v>
      </c>
      <c r="ML59">
        <v>1823</v>
      </c>
      <c r="MM59">
        <v>1849</v>
      </c>
      <c r="MN59">
        <v>1857</v>
      </c>
      <c r="MO59">
        <v>1889</v>
      </c>
      <c r="MP59">
        <v>1935</v>
      </c>
      <c r="MQ59">
        <v>1963</v>
      </c>
      <c r="MR59">
        <v>2006</v>
      </c>
      <c r="MS59">
        <v>2029</v>
      </c>
      <c r="MT59">
        <v>2058</v>
      </c>
      <c r="MU59">
        <v>2106</v>
      </c>
      <c r="MV59">
        <v>2154</v>
      </c>
      <c r="MW59">
        <v>2150</v>
      </c>
      <c r="MX59">
        <v>2175</v>
      </c>
      <c r="MY59">
        <v>2185</v>
      </c>
      <c r="MZ59">
        <v>2172</v>
      </c>
      <c r="NA59">
        <v>2212</v>
      </c>
      <c r="NB59">
        <v>2225</v>
      </c>
      <c r="NC59">
        <v>0</v>
      </c>
      <c r="ND59">
        <v>0</v>
      </c>
      <c r="NE59">
        <v>0</v>
      </c>
      <c r="NF59">
        <v>42</v>
      </c>
      <c r="NG59">
        <v>90</v>
      </c>
      <c r="NH59">
        <v>114</v>
      </c>
      <c r="NI59">
        <v>145</v>
      </c>
      <c r="NJ59">
        <v>183</v>
      </c>
      <c r="NK59">
        <v>222</v>
      </c>
      <c r="NL59">
        <v>256</v>
      </c>
      <c r="NM59">
        <v>290</v>
      </c>
      <c r="NN59">
        <v>322</v>
      </c>
      <c r="NO59">
        <v>367</v>
      </c>
      <c r="NP59">
        <v>404</v>
      </c>
      <c r="NQ59">
        <v>436</v>
      </c>
      <c r="NR59">
        <v>461</v>
      </c>
      <c r="NS59">
        <v>490</v>
      </c>
      <c r="NT59">
        <v>517</v>
      </c>
      <c r="NU59">
        <v>556</v>
      </c>
      <c r="NV59">
        <v>579</v>
      </c>
      <c r="NW59">
        <v>614</v>
      </c>
      <c r="NX59">
        <v>647</v>
      </c>
      <c r="NY59">
        <v>689</v>
      </c>
      <c r="NZ59">
        <v>721</v>
      </c>
      <c r="OA59">
        <v>755</v>
      </c>
      <c r="OB59">
        <v>791</v>
      </c>
      <c r="OC59">
        <v>817</v>
      </c>
      <c r="OD59">
        <v>855</v>
      </c>
      <c r="OE59">
        <v>0</v>
      </c>
      <c r="OF59">
        <v>0</v>
      </c>
      <c r="OG59">
        <v>2088</v>
      </c>
      <c r="OH59">
        <v>2168</v>
      </c>
      <c r="OI59">
        <v>2264</v>
      </c>
      <c r="OJ59">
        <v>2369</v>
      </c>
      <c r="OK59">
        <v>2433</v>
      </c>
      <c r="OL59">
        <v>2509</v>
      </c>
      <c r="OM59">
        <v>2608</v>
      </c>
      <c r="ON59">
        <v>2702</v>
      </c>
      <c r="OO59">
        <v>2803</v>
      </c>
      <c r="OP59">
        <v>2903</v>
      </c>
      <c r="OQ59">
        <v>3015</v>
      </c>
      <c r="OR59">
        <v>3074</v>
      </c>
      <c r="OS59">
        <v>3180</v>
      </c>
      <c r="OT59">
        <v>3269</v>
      </c>
      <c r="OU59">
        <v>3355</v>
      </c>
      <c r="OV59">
        <v>3464</v>
      </c>
      <c r="OW59">
        <v>3563</v>
      </c>
      <c r="OX59">
        <v>3632</v>
      </c>
      <c r="OY59">
        <v>3680</v>
      </c>
      <c r="OZ59">
        <v>3735</v>
      </c>
      <c r="PA59">
        <v>3752</v>
      </c>
      <c r="PB59">
        <v>3792</v>
      </c>
      <c r="PC59">
        <v>3842</v>
      </c>
      <c r="PD59">
        <v>3898</v>
      </c>
      <c r="PE59">
        <v>3952</v>
      </c>
      <c r="PF59">
        <v>3994</v>
      </c>
      <c r="PG59">
        <v>0</v>
      </c>
      <c r="PH59">
        <v>0</v>
      </c>
      <c r="PI59">
        <v>0</v>
      </c>
      <c r="PJ59">
        <v>43</v>
      </c>
      <c r="PK59">
        <v>103</v>
      </c>
      <c r="PL59">
        <v>158</v>
      </c>
      <c r="PM59">
        <v>232</v>
      </c>
      <c r="PN59">
        <v>293</v>
      </c>
      <c r="PO59">
        <v>355</v>
      </c>
      <c r="PP59">
        <v>421</v>
      </c>
      <c r="PQ59">
        <v>490</v>
      </c>
      <c r="PR59">
        <v>537</v>
      </c>
      <c r="PS59">
        <v>603</v>
      </c>
      <c r="PT59">
        <v>677</v>
      </c>
      <c r="PU59">
        <v>754</v>
      </c>
      <c r="PV59">
        <v>842</v>
      </c>
      <c r="PW59">
        <v>921</v>
      </c>
      <c r="PX59">
        <v>1006</v>
      </c>
      <c r="PY59">
        <v>1113</v>
      </c>
      <c r="PZ59">
        <v>1206</v>
      </c>
      <c r="QA59">
        <v>1314</v>
      </c>
      <c r="QB59">
        <v>1411</v>
      </c>
      <c r="QC59">
        <v>1519</v>
      </c>
      <c r="QD59">
        <v>1618</v>
      </c>
      <c r="QE59">
        <v>1720</v>
      </c>
      <c r="QF59">
        <v>1824</v>
      </c>
      <c r="QG59">
        <v>1921</v>
      </c>
      <c r="QH59">
        <v>2037</v>
      </c>
      <c r="QI59">
        <v>0</v>
      </c>
      <c r="QJ59">
        <v>0</v>
      </c>
      <c r="QK59">
        <v>7522</v>
      </c>
      <c r="QL59">
        <v>7972</v>
      </c>
      <c r="QM59">
        <v>8245</v>
      </c>
      <c r="QN59">
        <v>8414</v>
      </c>
      <c r="QO59">
        <v>8494</v>
      </c>
      <c r="QP59">
        <v>8543</v>
      </c>
      <c r="QQ59">
        <v>8475</v>
      </c>
      <c r="QR59">
        <v>8455</v>
      </c>
      <c r="QS59">
        <v>8404</v>
      </c>
      <c r="QT59">
        <v>8465</v>
      </c>
      <c r="QU59">
        <v>8413</v>
      </c>
      <c r="QV59">
        <v>8413</v>
      </c>
      <c r="QW59">
        <v>8364</v>
      </c>
      <c r="QX59">
        <v>8306</v>
      </c>
      <c r="QY59">
        <v>8220</v>
      </c>
      <c r="QZ59">
        <v>8188</v>
      </c>
      <c r="RA59">
        <v>8167</v>
      </c>
      <c r="RB59">
        <v>8106</v>
      </c>
      <c r="RC59">
        <v>8126</v>
      </c>
      <c r="RD59">
        <v>8061</v>
      </c>
      <c r="RE59">
        <v>7992</v>
      </c>
      <c r="RF59">
        <v>8024</v>
      </c>
      <c r="RG59">
        <v>8000</v>
      </c>
      <c r="RH59">
        <v>7968</v>
      </c>
      <c r="RI59">
        <v>7981</v>
      </c>
      <c r="RJ59">
        <v>7978</v>
      </c>
      <c r="RK59">
        <v>0</v>
      </c>
      <c r="RL59">
        <v>0</v>
      </c>
      <c r="RM59">
        <v>8410</v>
      </c>
      <c r="RN59">
        <v>8642</v>
      </c>
      <c r="RO59">
        <v>8912</v>
      </c>
      <c r="RP59">
        <v>9165</v>
      </c>
      <c r="RQ59">
        <v>9325</v>
      </c>
      <c r="RR59">
        <v>9506</v>
      </c>
      <c r="RS59">
        <v>9761</v>
      </c>
      <c r="RT59">
        <v>9937</v>
      </c>
      <c r="RU59">
        <v>10131</v>
      </c>
      <c r="RV59">
        <v>10240</v>
      </c>
      <c r="RW59">
        <v>10356</v>
      </c>
      <c r="RX59">
        <v>10468</v>
      </c>
      <c r="RY59">
        <v>10655</v>
      </c>
      <c r="RZ59">
        <v>10815</v>
      </c>
      <c r="SA59">
        <v>10928</v>
      </c>
      <c r="SB59">
        <v>11042</v>
      </c>
      <c r="SC59">
        <v>11122</v>
      </c>
      <c r="SD59">
        <v>11175</v>
      </c>
      <c r="SE59">
        <v>11216</v>
      </c>
      <c r="SF59">
        <v>11278</v>
      </c>
      <c r="SG59">
        <v>11356</v>
      </c>
      <c r="SH59">
        <v>11362</v>
      </c>
      <c r="SI59">
        <v>11400</v>
      </c>
      <c r="SJ59">
        <v>11414</v>
      </c>
      <c r="SK59">
        <v>11448</v>
      </c>
      <c r="SL59">
        <v>11474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931478.54209999996</v>
      </c>
      <c r="SU59">
        <v>914540.77650000004</v>
      </c>
      <c r="SV59">
        <v>901388.0577</v>
      </c>
      <c r="SW59">
        <v>883474.67949999997</v>
      </c>
      <c r="SX59">
        <v>871785.27419999999</v>
      </c>
      <c r="SY59">
        <v>856643.7378</v>
      </c>
      <c r="SZ59">
        <v>841451.42839999998</v>
      </c>
      <c r="TA59">
        <v>816286.50309999997</v>
      </c>
      <c r="TB59">
        <v>799979.09680000006</v>
      </c>
      <c r="TC59">
        <v>777120.83330000006</v>
      </c>
      <c r="TD59">
        <v>762212.24</v>
      </c>
      <c r="TE59">
        <v>736761.46530000004</v>
      </c>
      <c r="TF59">
        <v>712308.48069999996</v>
      </c>
      <c r="TG59">
        <v>691797.31110000005</v>
      </c>
      <c r="TH59">
        <v>672944.49239999999</v>
      </c>
      <c r="TI59">
        <v>654603.01930000004</v>
      </c>
      <c r="TJ59">
        <v>637334.24479999999</v>
      </c>
      <c r="TK59">
        <v>614373.75329999998</v>
      </c>
      <c r="TL59">
        <v>593700.95200000005</v>
      </c>
      <c r="TM59">
        <v>577066.61699999997</v>
      </c>
      <c r="TN59">
        <v>557639.92390000005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262894.74819999997</v>
      </c>
      <c r="TW59">
        <v>286545.35249999998</v>
      </c>
      <c r="TX59">
        <v>307564.86060000001</v>
      </c>
      <c r="TY59">
        <v>325783.03470000002</v>
      </c>
      <c r="TZ59">
        <v>335233.01209999999</v>
      </c>
      <c r="UA59">
        <v>348099.32909999997</v>
      </c>
      <c r="UB59">
        <v>355964.73070000001</v>
      </c>
      <c r="UC59">
        <v>366631.86629999999</v>
      </c>
      <c r="UD59">
        <v>374505.9841</v>
      </c>
      <c r="UE59">
        <v>381191.49650000001</v>
      </c>
      <c r="UF59">
        <v>385136.39939999999</v>
      </c>
      <c r="UG59">
        <v>393924.34749999997</v>
      </c>
      <c r="UH59">
        <v>395740.12640000001</v>
      </c>
      <c r="UI59">
        <v>392153.5527</v>
      </c>
      <c r="UJ59">
        <v>388199.29190000001</v>
      </c>
      <c r="UK59">
        <v>386715.34340000001</v>
      </c>
      <c r="UL59">
        <v>385102.04739999998</v>
      </c>
      <c r="UM59">
        <v>386230.75829999999</v>
      </c>
      <c r="UN59">
        <v>379154.91210000002</v>
      </c>
      <c r="UO59">
        <v>374033.76650000003</v>
      </c>
      <c r="UP59">
        <v>368990.16119999997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285974.53950000001</v>
      </c>
      <c r="UY59">
        <v>306652.8898</v>
      </c>
      <c r="UZ59">
        <v>311802.66279999999</v>
      </c>
      <c r="VA59">
        <v>351547.00469999999</v>
      </c>
      <c r="VB59">
        <v>377334.70299999998</v>
      </c>
      <c r="VC59">
        <v>392117.34279999998</v>
      </c>
      <c r="VD59">
        <v>430741.05290000001</v>
      </c>
      <c r="VE59">
        <v>465046.9411</v>
      </c>
      <c r="VF59">
        <v>468348.96980000002</v>
      </c>
      <c r="VG59">
        <v>495598.72129999998</v>
      </c>
      <c r="VH59">
        <v>516099.79310000001</v>
      </c>
      <c r="VI59">
        <v>559654.14450000005</v>
      </c>
      <c r="VJ59">
        <v>558321.95539999998</v>
      </c>
      <c r="VK59">
        <v>563858.81649999996</v>
      </c>
      <c r="VL59">
        <v>578475.91520000005</v>
      </c>
      <c r="VM59">
        <v>590393.36829999997</v>
      </c>
      <c r="VN59">
        <v>593146.31200000003</v>
      </c>
      <c r="VO59">
        <v>588782.09380000003</v>
      </c>
      <c r="VP59">
        <v>607986.96030000004</v>
      </c>
      <c r="VQ59">
        <v>623139.47290000005</v>
      </c>
      <c r="VR59">
        <v>614442.74479999999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120949.5258</v>
      </c>
      <c r="WA59">
        <v>273995.68949999998</v>
      </c>
      <c r="WB59">
        <v>190010.88039999999</v>
      </c>
      <c r="WC59">
        <v>147581.26629999999</v>
      </c>
      <c r="WD59">
        <v>107462.0871</v>
      </c>
      <c r="WE59">
        <v>139109.49789999999</v>
      </c>
      <c r="WF59">
        <v>236351.08859999999</v>
      </c>
      <c r="WG59">
        <v>327810.109</v>
      </c>
      <c r="WH59">
        <v>350088.46600000001</v>
      </c>
      <c r="WI59">
        <v>278093.22100000002</v>
      </c>
      <c r="WJ59">
        <v>239994.14970000001</v>
      </c>
      <c r="WK59">
        <v>203878.5252</v>
      </c>
      <c r="WL59">
        <v>480712.19540000003</v>
      </c>
      <c r="WM59">
        <v>631432.35270000005</v>
      </c>
      <c r="WN59">
        <v>586387.15740000003</v>
      </c>
      <c r="WO59">
        <v>439919.7562</v>
      </c>
      <c r="WP59">
        <v>301486.98310000001</v>
      </c>
      <c r="WQ59">
        <v>341490.1103</v>
      </c>
      <c r="WR59">
        <v>331543.79639999999</v>
      </c>
      <c r="WS59">
        <v>367871.06400000001</v>
      </c>
      <c r="WT59">
        <v>379478.64610000001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18000000</v>
      </c>
      <c r="ZG59">
        <v>17800000</v>
      </c>
      <c r="ZH59">
        <v>17600000</v>
      </c>
      <c r="ZI59">
        <v>17500000</v>
      </c>
      <c r="ZJ59">
        <v>17300000</v>
      </c>
      <c r="ZK59">
        <v>17100000</v>
      </c>
      <c r="ZL59">
        <v>16600000</v>
      </c>
      <c r="ZM59">
        <v>16400000</v>
      </c>
      <c r="ZN59">
        <v>16300000</v>
      </c>
      <c r="ZO59">
        <v>16100000</v>
      </c>
      <c r="ZP59">
        <v>16000000</v>
      </c>
      <c r="ZQ59">
        <v>15700000</v>
      </c>
      <c r="ZR59">
        <v>15400000</v>
      </c>
      <c r="ZS59">
        <v>15300000</v>
      </c>
      <c r="ZT59">
        <v>15200000</v>
      </c>
      <c r="ZU59">
        <v>14800000</v>
      </c>
      <c r="ZV59">
        <v>14500000</v>
      </c>
      <c r="ZW59">
        <v>14100000</v>
      </c>
      <c r="ZX59">
        <v>13600000</v>
      </c>
      <c r="ZY59">
        <v>13500000</v>
      </c>
      <c r="ZZ59">
        <v>13200000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10700000</v>
      </c>
      <c r="ABK59">
        <v>10800000</v>
      </c>
      <c r="ABL59">
        <v>10900000</v>
      </c>
      <c r="ABM59">
        <v>10900000</v>
      </c>
      <c r="ABN59">
        <v>11000000</v>
      </c>
      <c r="ABO59">
        <v>11100000</v>
      </c>
      <c r="ABP59">
        <v>11000000</v>
      </c>
      <c r="ABQ59">
        <v>11000000</v>
      </c>
      <c r="ABR59">
        <v>11000000</v>
      </c>
      <c r="ABS59">
        <v>11000000</v>
      </c>
      <c r="ABT59">
        <v>11000000</v>
      </c>
      <c r="ABU59">
        <v>11000000</v>
      </c>
      <c r="ABV59">
        <v>10900000</v>
      </c>
      <c r="ABW59">
        <v>10700000</v>
      </c>
      <c r="ABX59">
        <v>10500000</v>
      </c>
      <c r="ABY59">
        <v>10300000</v>
      </c>
      <c r="ABZ59">
        <v>10100000</v>
      </c>
      <c r="ACA59">
        <v>9910000</v>
      </c>
      <c r="ACB59">
        <v>9760000</v>
      </c>
      <c r="ACC59">
        <v>9610000</v>
      </c>
      <c r="ACD59">
        <v>9420000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2140000</v>
      </c>
      <c r="ADO59">
        <v>2060000</v>
      </c>
      <c r="ADP59">
        <v>1990000</v>
      </c>
      <c r="ADQ59">
        <v>1920000</v>
      </c>
      <c r="ADR59">
        <v>1880000</v>
      </c>
      <c r="ADS59">
        <v>1820000</v>
      </c>
      <c r="ADT59">
        <v>1760000</v>
      </c>
      <c r="ADU59">
        <v>1700000</v>
      </c>
      <c r="ADV59">
        <v>1640000</v>
      </c>
      <c r="ADW59">
        <v>1580000</v>
      </c>
      <c r="ADX59">
        <v>1520000</v>
      </c>
      <c r="ADY59">
        <v>1480000</v>
      </c>
      <c r="ADZ59">
        <v>1420000</v>
      </c>
      <c r="AEA59">
        <v>1380000</v>
      </c>
      <c r="AEB59">
        <v>1330000</v>
      </c>
      <c r="AEC59">
        <v>1280000</v>
      </c>
      <c r="AED59">
        <v>1250000</v>
      </c>
      <c r="AEE59">
        <v>1210000</v>
      </c>
      <c r="AEF59">
        <v>1170000</v>
      </c>
      <c r="AEG59">
        <v>1140000</v>
      </c>
      <c r="AEH59">
        <v>1100000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11100000</v>
      </c>
      <c r="AEQ59">
        <v>11100000</v>
      </c>
      <c r="AER59">
        <v>10900000</v>
      </c>
      <c r="AES59">
        <v>10800000</v>
      </c>
      <c r="AET59">
        <v>10600000</v>
      </c>
      <c r="AEU59">
        <v>10400000</v>
      </c>
      <c r="AEV59">
        <v>10200000</v>
      </c>
      <c r="AEW59">
        <v>10100000</v>
      </c>
      <c r="AEX59">
        <v>9960000</v>
      </c>
      <c r="AEY59">
        <v>9770000</v>
      </c>
      <c r="AEZ59">
        <v>9590000</v>
      </c>
      <c r="AFA59">
        <v>9380000</v>
      </c>
      <c r="AFB59">
        <v>9150000</v>
      </c>
      <c r="AFC59">
        <v>8910000</v>
      </c>
      <c r="AFD59">
        <v>8700000</v>
      </c>
      <c r="AFE59">
        <v>8510000</v>
      </c>
      <c r="AFF59">
        <v>8260000</v>
      </c>
      <c r="AFG59">
        <v>8050000</v>
      </c>
      <c r="AFH59">
        <v>7820000</v>
      </c>
      <c r="AFI59">
        <v>7620000</v>
      </c>
      <c r="AFJ59">
        <v>7410000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231.08836460000001</v>
      </c>
      <c r="AGU59">
        <v>251.87759500000001</v>
      </c>
      <c r="AGV59">
        <v>270.3540529</v>
      </c>
      <c r="AGW59">
        <v>286.36809690000001</v>
      </c>
      <c r="AGX59">
        <v>294.6747666</v>
      </c>
      <c r="AGY59">
        <v>305.98444910000001</v>
      </c>
      <c r="AGZ59">
        <v>312.8982532</v>
      </c>
      <c r="AHA59">
        <v>322.2748229</v>
      </c>
      <c r="AHB59">
        <v>329.19628870000003</v>
      </c>
      <c r="AHC59">
        <v>335.0729528</v>
      </c>
      <c r="AHD59">
        <v>338.54058070000002</v>
      </c>
      <c r="AHE59">
        <v>346.26531679999999</v>
      </c>
      <c r="AHF59">
        <v>347.86141320000002</v>
      </c>
      <c r="AHG59">
        <v>344.7087621</v>
      </c>
      <c r="AHH59">
        <v>341.23290839999999</v>
      </c>
      <c r="AHI59">
        <v>339.92849580000001</v>
      </c>
      <c r="AHJ59">
        <v>338.51038469999997</v>
      </c>
      <c r="AHK59">
        <v>339.50253830000003</v>
      </c>
      <c r="AHL59">
        <v>333.28276510000001</v>
      </c>
      <c r="AHM59">
        <v>328.78120250000001</v>
      </c>
      <c r="AHN59">
        <v>324.34779900000001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22.817245020000001</v>
      </c>
      <c r="AHW59">
        <v>24.467122610000001</v>
      </c>
      <c r="AHX59">
        <v>24.878011050000001</v>
      </c>
      <c r="AHY59">
        <v>28.04911989</v>
      </c>
      <c r="AHZ59">
        <v>30.1066605</v>
      </c>
      <c r="AIA59">
        <v>31.286133029999998</v>
      </c>
      <c r="AIB59">
        <v>34.367829260000001</v>
      </c>
      <c r="AIC59">
        <v>37.105016480000003</v>
      </c>
      <c r="AID59">
        <v>37.368477689999999</v>
      </c>
      <c r="AIE59">
        <v>39.542672140000001</v>
      </c>
      <c r="AIF59">
        <v>41.178405089999998</v>
      </c>
      <c r="AIG59">
        <v>44.65350574</v>
      </c>
      <c r="AIH59">
        <v>44.547213460000002</v>
      </c>
      <c r="AII59">
        <v>44.988986760000003</v>
      </c>
      <c r="AIJ59">
        <v>46.155251159999999</v>
      </c>
      <c r="AIK59">
        <v>47.106117089999998</v>
      </c>
      <c r="AIL59">
        <v>47.325768080000003</v>
      </c>
      <c r="AIM59">
        <v>46.977557240000003</v>
      </c>
      <c r="AIN59">
        <v>48.50986898</v>
      </c>
      <c r="AIO59">
        <v>49.718852800000001</v>
      </c>
      <c r="AIP59">
        <v>49.024961040000001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0.742150957</v>
      </c>
      <c r="AIY59">
        <v>1.681248122</v>
      </c>
      <c r="AIZ59">
        <v>1.165914093</v>
      </c>
      <c r="AJA59">
        <v>0.90556434399999997</v>
      </c>
      <c r="AJB59">
        <v>0.65939151299999998</v>
      </c>
      <c r="AJC59">
        <v>0.85358124599999996</v>
      </c>
      <c r="AJD59">
        <v>1.4502593989999999</v>
      </c>
      <c r="AJE59">
        <v>2.0114554760000001</v>
      </c>
      <c r="AJF59">
        <v>2.1481563339999998</v>
      </c>
      <c r="AJG59">
        <v>1.7063907330000001</v>
      </c>
      <c r="AJH59">
        <v>1.4726133619999999</v>
      </c>
      <c r="AJI59">
        <v>1.2510064970000001</v>
      </c>
      <c r="AJJ59">
        <v>2.9496685779999998</v>
      </c>
      <c r="AJK59">
        <v>3.874493277</v>
      </c>
      <c r="AJL59">
        <v>3.5980942210000002</v>
      </c>
      <c r="AJM59">
        <v>2.6993645970000002</v>
      </c>
      <c r="AJN59">
        <v>1.8499357599999999</v>
      </c>
      <c r="AJO59">
        <v>2.0953964919999999</v>
      </c>
      <c r="AJP59">
        <v>2.0343655260000002</v>
      </c>
      <c r="AJQ59">
        <v>2.2572710420000002</v>
      </c>
      <c r="AJR59">
        <v>2.3284956129999999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203.1657529</v>
      </c>
      <c r="AKA59">
        <v>167.36456010000001</v>
      </c>
      <c r="AKB59">
        <v>249.7923748</v>
      </c>
      <c r="AKC59">
        <v>127.4576399</v>
      </c>
      <c r="AKD59">
        <v>241.6879873</v>
      </c>
      <c r="AKE59">
        <v>261.5634872</v>
      </c>
      <c r="AKF59">
        <v>290.17204390000001</v>
      </c>
      <c r="AKG59">
        <v>188.37860520000001</v>
      </c>
      <c r="AKH59">
        <v>328.48776570000001</v>
      </c>
      <c r="AKI59">
        <v>347.14236080000001</v>
      </c>
      <c r="AKJ59">
        <v>299.01920039999999</v>
      </c>
      <c r="AKK59">
        <v>285.5547838</v>
      </c>
      <c r="AKL59">
        <v>423.88428620000002</v>
      </c>
      <c r="AKM59">
        <v>399.92595410000001</v>
      </c>
      <c r="AKN59">
        <v>286.62677150000002</v>
      </c>
      <c r="AKO59">
        <v>304.62001959999998</v>
      </c>
      <c r="AKP59">
        <v>434.11179729999998</v>
      </c>
      <c r="AKQ59">
        <v>365.28419819999999</v>
      </c>
      <c r="AKR59">
        <v>271.96958869999997</v>
      </c>
      <c r="AKS59">
        <v>341.02252800000002</v>
      </c>
      <c r="AKT59">
        <v>345.97557180000001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101.37180979999999</v>
      </c>
      <c r="AME59">
        <v>100.1110869</v>
      </c>
      <c r="AMF59">
        <v>98.837806729999997</v>
      </c>
      <c r="AMG59">
        <v>98.048688010000006</v>
      </c>
      <c r="AMH59">
        <v>97.328468020000003</v>
      </c>
      <c r="AMI59">
        <v>95.841346220000005</v>
      </c>
      <c r="AMJ59">
        <v>93.452446050000006</v>
      </c>
      <c r="AMK59">
        <v>92.294007239999999</v>
      </c>
      <c r="AML59">
        <v>91.787869479999998</v>
      </c>
      <c r="AMM59">
        <v>90.403947610000003</v>
      </c>
      <c r="AMN59">
        <v>89.693464480000003</v>
      </c>
      <c r="AMO59">
        <v>88.079470049999998</v>
      </c>
      <c r="AMP59">
        <v>86.736279949999997</v>
      </c>
      <c r="AMQ59">
        <v>86.174061710000004</v>
      </c>
      <c r="AMR59">
        <v>85.571012510000003</v>
      </c>
      <c r="AMS59">
        <v>82.924375019999999</v>
      </c>
      <c r="AMT59">
        <v>81.445254309999996</v>
      </c>
      <c r="AMU59">
        <v>79.436616740000005</v>
      </c>
      <c r="AMV59">
        <v>76.664073920000007</v>
      </c>
      <c r="AMW59">
        <v>75.801878950000003</v>
      </c>
      <c r="AMX59">
        <v>74.026572040000005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331.77921240000001</v>
      </c>
      <c r="ANG59">
        <v>247.69635249999999</v>
      </c>
      <c r="ANH59">
        <v>215.84333430000001</v>
      </c>
      <c r="ANI59">
        <v>222.80320029999999</v>
      </c>
      <c r="ANJ59">
        <v>168.71992700000001</v>
      </c>
      <c r="ANK59">
        <v>245.8074019</v>
      </c>
      <c r="ANL59">
        <v>217.58953070000001</v>
      </c>
      <c r="ANM59">
        <v>165.6611072</v>
      </c>
      <c r="ANN59">
        <v>132.9540575</v>
      </c>
      <c r="ANO59">
        <v>143.84410349999999</v>
      </c>
      <c r="ANP59">
        <v>121.7687789</v>
      </c>
      <c r="ANQ59">
        <v>175.10877210000001</v>
      </c>
      <c r="ANR59">
        <v>113.9063913</v>
      </c>
      <c r="ANS59">
        <v>165.75207610000001</v>
      </c>
      <c r="ANT59">
        <v>135.9330799</v>
      </c>
      <c r="ANU59">
        <v>169.73408850000001</v>
      </c>
      <c r="ANV59">
        <v>116.0406883</v>
      </c>
      <c r="ANW59">
        <v>119.5848802</v>
      </c>
      <c r="ANX59">
        <v>127.9430354</v>
      </c>
      <c r="ANY59">
        <v>82.89204574</v>
      </c>
      <c r="ANZ59">
        <v>106.0727237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79.240265910000005</v>
      </c>
      <c r="AOI59">
        <v>79.967887840000003</v>
      </c>
      <c r="AOJ59">
        <v>80.437054369999998</v>
      </c>
      <c r="AOK59">
        <v>81.013367799999997</v>
      </c>
      <c r="AOL59">
        <v>81.459811349999995</v>
      </c>
      <c r="AOM59">
        <v>82.138441049999997</v>
      </c>
      <c r="AON59">
        <v>81.306595759999993</v>
      </c>
      <c r="AOO59">
        <v>81.660457739999998</v>
      </c>
      <c r="AOP59">
        <v>81.500896490000002</v>
      </c>
      <c r="AOQ59">
        <v>81.208738670000002</v>
      </c>
      <c r="AOR59">
        <v>81.404966000000002</v>
      </c>
      <c r="AOS59">
        <v>81.29271224</v>
      </c>
      <c r="AOT59">
        <v>80.453400740000006</v>
      </c>
      <c r="AOU59">
        <v>79.142389850000001</v>
      </c>
      <c r="AOV59">
        <v>77.985654839999995</v>
      </c>
      <c r="AOW59">
        <v>76.058844300000004</v>
      </c>
      <c r="AOX59">
        <v>74.630782690000004</v>
      </c>
      <c r="AOY59">
        <v>73.412464439999994</v>
      </c>
      <c r="AOZ59">
        <v>72.313112200000006</v>
      </c>
      <c r="APA59">
        <v>71.179499419999999</v>
      </c>
      <c r="APB59">
        <v>69.840739529999993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618.43828580000002</v>
      </c>
      <c r="APK59">
        <v>650.99766099999999</v>
      </c>
      <c r="APL59">
        <v>666.75632210000003</v>
      </c>
      <c r="APM59">
        <v>656.70272669999997</v>
      </c>
      <c r="APN59">
        <v>434.18025649999998</v>
      </c>
      <c r="APO59">
        <v>575.70544400000006</v>
      </c>
      <c r="APP59">
        <v>612.76932690000001</v>
      </c>
      <c r="APQ59">
        <v>668.33780349999995</v>
      </c>
      <c r="APR59">
        <v>706.47386840000001</v>
      </c>
      <c r="APS59">
        <v>648.86862199999996</v>
      </c>
      <c r="APT59">
        <v>649.83679570000004</v>
      </c>
      <c r="APU59">
        <v>782.21034870000005</v>
      </c>
      <c r="APV59">
        <v>687.32069609999996</v>
      </c>
      <c r="APW59">
        <v>777.5926326</v>
      </c>
      <c r="APX59">
        <v>655.81693889999997</v>
      </c>
      <c r="APY59">
        <v>778.97618660000001</v>
      </c>
      <c r="APZ59">
        <v>667.27701200000001</v>
      </c>
      <c r="AQA59">
        <v>539.70527140000002</v>
      </c>
      <c r="AQB59">
        <v>611.28735800000004</v>
      </c>
      <c r="AQC59">
        <v>566.80410429999995</v>
      </c>
      <c r="AQD59">
        <v>617.87926849999997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99.100684990000005</v>
      </c>
      <c r="ARO59">
        <v>98.795220409999999</v>
      </c>
      <c r="ARP59">
        <v>97.647175770000004</v>
      </c>
      <c r="ARQ59">
        <v>96.653923379999995</v>
      </c>
      <c r="ARR59">
        <v>94.848377080000006</v>
      </c>
      <c r="ARS59">
        <v>93.128962479999998</v>
      </c>
      <c r="ART59">
        <v>91.394321309999995</v>
      </c>
      <c r="ARU59">
        <v>90.317462520000007</v>
      </c>
      <c r="ARV59">
        <v>89.003599850000001</v>
      </c>
      <c r="ARW59">
        <v>87.314125849999996</v>
      </c>
      <c r="ARX59">
        <v>85.65532005</v>
      </c>
      <c r="ARY59">
        <v>83.763008110000001</v>
      </c>
      <c r="ARZ59">
        <v>81.710841239999993</v>
      </c>
      <c r="ASA59">
        <v>79.62197132</v>
      </c>
      <c r="ASB59">
        <v>77.730201010000002</v>
      </c>
      <c r="ASC59">
        <v>75.988147960000006</v>
      </c>
      <c r="ASD59">
        <v>73.813880269999999</v>
      </c>
      <c r="ASE59">
        <v>71.903640229999993</v>
      </c>
      <c r="ASF59">
        <v>69.895090240000002</v>
      </c>
      <c r="ASG59">
        <v>68.061450089999994</v>
      </c>
      <c r="ASH59">
        <v>66.229152529999993</v>
      </c>
    </row>
    <row r="60" spans="3:1178" x14ac:dyDescent="0.25">
      <c r="C60">
        <v>0</v>
      </c>
      <c r="D60">
        <v>0</v>
      </c>
      <c r="E60">
        <v>0</v>
      </c>
      <c r="F60">
        <v>170</v>
      </c>
      <c r="G60">
        <v>158</v>
      </c>
      <c r="H60">
        <v>163</v>
      </c>
      <c r="I60">
        <v>180</v>
      </c>
      <c r="J60">
        <v>184</v>
      </c>
      <c r="K60">
        <v>178</v>
      </c>
      <c r="L60">
        <v>187</v>
      </c>
      <c r="M60">
        <v>210</v>
      </c>
      <c r="N60">
        <v>187</v>
      </c>
      <c r="O60">
        <v>184</v>
      </c>
      <c r="P60">
        <v>182</v>
      </c>
      <c r="Q60">
        <v>194</v>
      </c>
      <c r="R60">
        <v>202</v>
      </c>
      <c r="S60">
        <v>179</v>
      </c>
      <c r="T60">
        <v>198</v>
      </c>
      <c r="U60">
        <v>171</v>
      </c>
      <c r="V60">
        <v>165</v>
      </c>
      <c r="W60">
        <v>179</v>
      </c>
      <c r="X60">
        <v>167</v>
      </c>
      <c r="Y60">
        <v>197</v>
      </c>
      <c r="Z60">
        <v>165</v>
      </c>
      <c r="AA60">
        <v>169</v>
      </c>
      <c r="AB60">
        <v>190</v>
      </c>
      <c r="AC60">
        <v>151</v>
      </c>
      <c r="AD60">
        <v>175</v>
      </c>
      <c r="AE60">
        <v>0</v>
      </c>
      <c r="AF60">
        <v>0</v>
      </c>
      <c r="AG60">
        <v>0</v>
      </c>
      <c r="AH60">
        <v>79</v>
      </c>
      <c r="AI60">
        <v>50</v>
      </c>
      <c r="AJ60">
        <v>70</v>
      </c>
      <c r="AK60">
        <v>60</v>
      </c>
      <c r="AL60">
        <v>59</v>
      </c>
      <c r="AM60">
        <v>73</v>
      </c>
      <c r="AN60">
        <v>76</v>
      </c>
      <c r="AO60">
        <v>68</v>
      </c>
      <c r="AP60">
        <v>86</v>
      </c>
      <c r="AQ60">
        <v>60</v>
      </c>
      <c r="AR60">
        <v>64</v>
      </c>
      <c r="AS60">
        <v>75</v>
      </c>
      <c r="AT60">
        <v>82</v>
      </c>
      <c r="AU60">
        <v>62</v>
      </c>
      <c r="AV60">
        <v>72</v>
      </c>
      <c r="AW60">
        <v>94</v>
      </c>
      <c r="AX60">
        <v>76</v>
      </c>
      <c r="AY60">
        <v>113</v>
      </c>
      <c r="AZ60">
        <v>80</v>
      </c>
      <c r="BA60">
        <v>116</v>
      </c>
      <c r="BB60">
        <v>103</v>
      </c>
      <c r="BC60">
        <v>100</v>
      </c>
      <c r="BD60">
        <v>75</v>
      </c>
      <c r="BE60">
        <v>88</v>
      </c>
      <c r="BF60">
        <v>100</v>
      </c>
      <c r="BG60">
        <v>0</v>
      </c>
      <c r="BH60">
        <v>0</v>
      </c>
      <c r="BI60">
        <v>0</v>
      </c>
      <c r="BJ60">
        <v>117</v>
      </c>
      <c r="BK60">
        <v>117</v>
      </c>
      <c r="BL60">
        <v>121</v>
      </c>
      <c r="BM60">
        <v>114</v>
      </c>
      <c r="BN60">
        <v>103</v>
      </c>
      <c r="BO60">
        <v>109</v>
      </c>
      <c r="BP60">
        <v>119</v>
      </c>
      <c r="BQ60">
        <v>109</v>
      </c>
      <c r="BR60">
        <v>97</v>
      </c>
      <c r="BS60">
        <v>106</v>
      </c>
      <c r="BT60">
        <v>113</v>
      </c>
      <c r="BU60">
        <v>124</v>
      </c>
      <c r="BV60">
        <v>105</v>
      </c>
      <c r="BW60">
        <v>119</v>
      </c>
      <c r="BX60">
        <v>108</v>
      </c>
      <c r="BY60">
        <v>105</v>
      </c>
      <c r="BZ60">
        <v>91</v>
      </c>
      <c r="CA60">
        <v>106</v>
      </c>
      <c r="CB60">
        <v>86</v>
      </c>
      <c r="CC60">
        <v>83</v>
      </c>
      <c r="CD60">
        <v>102</v>
      </c>
      <c r="CE60">
        <v>91</v>
      </c>
      <c r="CF60">
        <v>98</v>
      </c>
      <c r="CG60">
        <v>100</v>
      </c>
      <c r="CH60">
        <v>93</v>
      </c>
      <c r="CI60">
        <v>0</v>
      </c>
      <c r="CJ60">
        <v>0</v>
      </c>
      <c r="CK60">
        <v>0</v>
      </c>
      <c r="CL60">
        <v>24</v>
      </c>
      <c r="CM60">
        <v>23</v>
      </c>
      <c r="CN60">
        <v>29</v>
      </c>
      <c r="CO60">
        <v>29</v>
      </c>
      <c r="CP60">
        <v>25</v>
      </c>
      <c r="CQ60">
        <v>22</v>
      </c>
      <c r="CR60">
        <v>28</v>
      </c>
      <c r="CS60">
        <v>29</v>
      </c>
      <c r="CT60">
        <v>32</v>
      </c>
      <c r="CU60">
        <v>31</v>
      </c>
      <c r="CV60">
        <v>25</v>
      </c>
      <c r="CW60">
        <v>28</v>
      </c>
      <c r="CX60">
        <v>27</v>
      </c>
      <c r="CY60">
        <v>15</v>
      </c>
      <c r="CZ60">
        <v>26</v>
      </c>
      <c r="DA60">
        <v>27</v>
      </c>
      <c r="DB60">
        <v>17</v>
      </c>
      <c r="DC60">
        <v>22</v>
      </c>
      <c r="DD60">
        <v>27</v>
      </c>
      <c r="DE60">
        <v>26</v>
      </c>
      <c r="DF60">
        <v>18</v>
      </c>
      <c r="DG60">
        <v>23</v>
      </c>
      <c r="DH60">
        <v>18</v>
      </c>
      <c r="DI60">
        <v>23</v>
      </c>
      <c r="DJ60">
        <v>24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1</v>
      </c>
      <c r="DQ60">
        <v>0</v>
      </c>
      <c r="DR60">
        <v>1</v>
      </c>
      <c r="DS60">
        <v>1</v>
      </c>
      <c r="DT60">
        <v>2</v>
      </c>
      <c r="DU60">
        <v>7</v>
      </c>
      <c r="DV60">
        <v>2</v>
      </c>
      <c r="DW60">
        <v>4</v>
      </c>
      <c r="DX60">
        <v>3</v>
      </c>
      <c r="DY60">
        <v>2</v>
      </c>
      <c r="DZ60">
        <v>5</v>
      </c>
      <c r="EA60">
        <v>8</v>
      </c>
      <c r="EB60">
        <v>1</v>
      </c>
      <c r="EC60">
        <v>3</v>
      </c>
      <c r="ED60">
        <v>2</v>
      </c>
      <c r="EE60">
        <v>5</v>
      </c>
      <c r="EF60">
        <v>6</v>
      </c>
      <c r="EG60">
        <v>2</v>
      </c>
      <c r="EH60">
        <v>5</v>
      </c>
      <c r="EI60">
        <v>6</v>
      </c>
      <c r="EJ60">
        <v>7</v>
      </c>
      <c r="EK60">
        <v>9</v>
      </c>
      <c r="EL60">
        <v>8</v>
      </c>
      <c r="EM60">
        <v>0</v>
      </c>
      <c r="EN60">
        <v>0</v>
      </c>
      <c r="EO60">
        <v>0</v>
      </c>
      <c r="EP60">
        <v>15</v>
      </c>
      <c r="EQ60">
        <v>10</v>
      </c>
      <c r="ER60">
        <v>5</v>
      </c>
      <c r="ES60">
        <v>5</v>
      </c>
      <c r="ET60">
        <v>10</v>
      </c>
      <c r="EU60">
        <v>5</v>
      </c>
      <c r="EV60">
        <v>0</v>
      </c>
      <c r="EW60">
        <v>5</v>
      </c>
      <c r="EX60">
        <v>30</v>
      </c>
      <c r="EY60">
        <v>5</v>
      </c>
      <c r="EZ60">
        <v>10</v>
      </c>
      <c r="FA60">
        <v>15</v>
      </c>
      <c r="FB60">
        <v>20</v>
      </c>
      <c r="FC60">
        <v>25</v>
      </c>
      <c r="FD60">
        <v>25</v>
      </c>
      <c r="FE60">
        <v>25</v>
      </c>
      <c r="FF60">
        <v>20</v>
      </c>
      <c r="FG60">
        <v>15</v>
      </c>
      <c r="FH60">
        <v>20</v>
      </c>
      <c r="FI60">
        <v>15</v>
      </c>
      <c r="FJ60">
        <v>15</v>
      </c>
      <c r="FK60">
        <v>5</v>
      </c>
      <c r="FL60">
        <v>40</v>
      </c>
      <c r="FM60">
        <v>30</v>
      </c>
      <c r="FN60">
        <v>45</v>
      </c>
      <c r="FO60">
        <v>0</v>
      </c>
      <c r="FP60">
        <v>0</v>
      </c>
      <c r="FQ60">
        <v>5983</v>
      </c>
      <c r="FR60">
        <v>6142</v>
      </c>
      <c r="FS60">
        <v>6344</v>
      </c>
      <c r="FT60">
        <v>6485</v>
      </c>
      <c r="FU60">
        <v>6567</v>
      </c>
      <c r="FV60">
        <v>6604</v>
      </c>
      <c r="FW60">
        <v>6700</v>
      </c>
      <c r="FX60">
        <v>6783</v>
      </c>
      <c r="FY60">
        <v>6830</v>
      </c>
      <c r="FZ60">
        <v>6921</v>
      </c>
      <c r="GA60">
        <v>6981</v>
      </c>
      <c r="GB60">
        <v>6980</v>
      </c>
      <c r="GC60">
        <v>7005</v>
      </c>
      <c r="GD60">
        <v>7041</v>
      </c>
      <c r="GE60">
        <v>7066</v>
      </c>
      <c r="GF60">
        <v>7123</v>
      </c>
      <c r="GG60">
        <v>7182</v>
      </c>
      <c r="GH60">
        <v>7220</v>
      </c>
      <c r="GI60">
        <v>7229</v>
      </c>
      <c r="GJ60">
        <v>7296</v>
      </c>
      <c r="GK60">
        <v>7338</v>
      </c>
      <c r="GL60">
        <v>7348</v>
      </c>
      <c r="GM60">
        <v>7364</v>
      </c>
      <c r="GN60">
        <v>7405</v>
      </c>
      <c r="GO60">
        <v>7377</v>
      </c>
      <c r="GP60">
        <v>7359</v>
      </c>
      <c r="GQ60">
        <v>0</v>
      </c>
      <c r="GR60">
        <v>0</v>
      </c>
      <c r="GS60">
        <v>632</v>
      </c>
      <c r="GT60">
        <v>752</v>
      </c>
      <c r="GU60">
        <v>904</v>
      </c>
      <c r="GV60">
        <v>1032</v>
      </c>
      <c r="GW60">
        <v>1164</v>
      </c>
      <c r="GX60">
        <v>1302</v>
      </c>
      <c r="GY60">
        <v>1401</v>
      </c>
      <c r="GZ60">
        <v>1502</v>
      </c>
      <c r="HA60">
        <v>1598</v>
      </c>
      <c r="HB60">
        <v>1682</v>
      </c>
      <c r="HC60">
        <v>1801</v>
      </c>
      <c r="HD60">
        <v>1905</v>
      </c>
      <c r="HE60">
        <v>1985</v>
      </c>
      <c r="HF60">
        <v>2013</v>
      </c>
      <c r="HG60">
        <v>2103</v>
      </c>
      <c r="HH60">
        <v>2185</v>
      </c>
      <c r="HI60">
        <v>2262</v>
      </c>
      <c r="HJ60">
        <v>2289</v>
      </c>
      <c r="HK60">
        <v>2356</v>
      </c>
      <c r="HL60">
        <v>2406</v>
      </c>
      <c r="HM60">
        <v>2470</v>
      </c>
      <c r="HN60">
        <v>2494</v>
      </c>
      <c r="HO60">
        <v>2543</v>
      </c>
      <c r="HP60">
        <v>2578</v>
      </c>
      <c r="HQ60">
        <v>2631</v>
      </c>
      <c r="HR60">
        <v>2644</v>
      </c>
      <c r="HS60">
        <v>0</v>
      </c>
      <c r="HT60">
        <v>0</v>
      </c>
      <c r="HU60">
        <v>51</v>
      </c>
      <c r="HV60">
        <v>56</v>
      </c>
      <c r="HW60">
        <v>65</v>
      </c>
      <c r="HX60">
        <v>69</v>
      </c>
      <c r="HY60">
        <v>83</v>
      </c>
      <c r="HZ60">
        <v>100</v>
      </c>
      <c r="IA60">
        <v>114</v>
      </c>
      <c r="IB60">
        <v>122</v>
      </c>
      <c r="IC60">
        <v>135</v>
      </c>
      <c r="ID60">
        <v>145</v>
      </c>
      <c r="IE60">
        <v>155</v>
      </c>
      <c r="IF60">
        <v>165</v>
      </c>
      <c r="IG60">
        <v>184</v>
      </c>
      <c r="IH60">
        <v>204</v>
      </c>
      <c r="II60">
        <v>210</v>
      </c>
      <c r="IJ60">
        <v>216</v>
      </c>
      <c r="IK60">
        <v>222</v>
      </c>
      <c r="IL60">
        <v>235</v>
      </c>
      <c r="IM60">
        <v>239</v>
      </c>
      <c r="IN60">
        <v>245</v>
      </c>
      <c r="IO60">
        <v>258</v>
      </c>
      <c r="IP60">
        <v>273</v>
      </c>
      <c r="IQ60">
        <v>277</v>
      </c>
      <c r="IR60">
        <v>280</v>
      </c>
      <c r="IS60">
        <v>296</v>
      </c>
      <c r="IT60">
        <v>300</v>
      </c>
      <c r="IU60">
        <v>0</v>
      </c>
      <c r="IV60">
        <v>0</v>
      </c>
      <c r="IW60">
        <v>1</v>
      </c>
      <c r="IX60">
        <v>4</v>
      </c>
      <c r="IY60">
        <v>2</v>
      </c>
      <c r="IZ60">
        <v>3</v>
      </c>
      <c r="JA60">
        <v>4</v>
      </c>
      <c r="JB60">
        <v>3</v>
      </c>
      <c r="JC60">
        <v>4</v>
      </c>
      <c r="JD60">
        <v>8</v>
      </c>
      <c r="JE60">
        <v>7</v>
      </c>
      <c r="JF60">
        <v>6</v>
      </c>
      <c r="JG60">
        <v>8</v>
      </c>
      <c r="JH60">
        <v>5</v>
      </c>
      <c r="JI60">
        <v>6</v>
      </c>
      <c r="JJ60">
        <v>4</v>
      </c>
      <c r="JK60">
        <v>10</v>
      </c>
      <c r="JL60">
        <v>11</v>
      </c>
      <c r="JM60">
        <v>8</v>
      </c>
      <c r="JN60">
        <v>12</v>
      </c>
      <c r="JO60">
        <v>11</v>
      </c>
      <c r="JP60">
        <v>12</v>
      </c>
      <c r="JQ60">
        <v>11</v>
      </c>
      <c r="JR60">
        <v>11</v>
      </c>
      <c r="JS60">
        <v>14</v>
      </c>
      <c r="JT60">
        <v>15</v>
      </c>
      <c r="JU60">
        <v>12</v>
      </c>
      <c r="JV60">
        <v>12</v>
      </c>
      <c r="JW60">
        <v>0</v>
      </c>
      <c r="JX60">
        <v>0</v>
      </c>
      <c r="JY60">
        <v>0</v>
      </c>
      <c r="JZ60">
        <v>3</v>
      </c>
      <c r="KA60">
        <v>13</v>
      </c>
      <c r="KB60">
        <v>20</v>
      </c>
      <c r="KC60">
        <v>28</v>
      </c>
      <c r="KD60">
        <v>36</v>
      </c>
      <c r="KE60">
        <v>45</v>
      </c>
      <c r="KF60">
        <v>54</v>
      </c>
      <c r="KG60">
        <v>64</v>
      </c>
      <c r="KH60">
        <v>70</v>
      </c>
      <c r="KI60">
        <v>86</v>
      </c>
      <c r="KJ60">
        <v>98</v>
      </c>
      <c r="KK60">
        <v>107</v>
      </c>
      <c r="KL60">
        <v>127</v>
      </c>
      <c r="KM60">
        <v>145</v>
      </c>
      <c r="KN60">
        <v>161</v>
      </c>
      <c r="KO60">
        <v>184</v>
      </c>
      <c r="KP60">
        <v>198</v>
      </c>
      <c r="KQ60">
        <v>219</v>
      </c>
      <c r="KR60">
        <v>246</v>
      </c>
      <c r="KS60">
        <v>266</v>
      </c>
      <c r="KT60">
        <v>291</v>
      </c>
      <c r="KU60">
        <v>312</v>
      </c>
      <c r="KV60">
        <v>333</v>
      </c>
      <c r="KW60">
        <v>362</v>
      </c>
      <c r="KX60">
        <v>382</v>
      </c>
      <c r="KY60">
        <v>0</v>
      </c>
      <c r="KZ60">
        <v>0</v>
      </c>
      <c r="LA60">
        <v>0</v>
      </c>
      <c r="LB60">
        <v>251</v>
      </c>
      <c r="LC60">
        <v>466</v>
      </c>
      <c r="LD60">
        <v>680</v>
      </c>
      <c r="LE60">
        <v>923</v>
      </c>
      <c r="LF60">
        <v>1177</v>
      </c>
      <c r="LG60">
        <v>1396</v>
      </c>
      <c r="LH60">
        <v>1618</v>
      </c>
      <c r="LI60">
        <v>1828</v>
      </c>
      <c r="LJ60">
        <v>2036</v>
      </c>
      <c r="LK60">
        <v>2244</v>
      </c>
      <c r="LL60">
        <v>2444</v>
      </c>
      <c r="LM60">
        <v>2654</v>
      </c>
      <c r="LN60">
        <v>2871</v>
      </c>
      <c r="LO60">
        <v>3069</v>
      </c>
      <c r="LP60">
        <v>3256</v>
      </c>
      <c r="LQ60">
        <v>3467</v>
      </c>
      <c r="LR60">
        <v>3684</v>
      </c>
      <c r="LS60">
        <v>3895</v>
      </c>
      <c r="LT60">
        <v>4094</v>
      </c>
      <c r="LU60">
        <v>4295</v>
      </c>
      <c r="LV60">
        <v>4518</v>
      </c>
      <c r="LW60">
        <v>4712</v>
      </c>
      <c r="LX60">
        <v>4922</v>
      </c>
      <c r="LY60">
        <v>5144</v>
      </c>
      <c r="LZ60">
        <v>5359</v>
      </c>
      <c r="MA60">
        <v>0</v>
      </c>
      <c r="MB60">
        <v>0</v>
      </c>
      <c r="MC60">
        <v>1511</v>
      </c>
      <c r="MD60">
        <v>1558</v>
      </c>
      <c r="ME60">
        <v>1585</v>
      </c>
      <c r="MF60">
        <v>1639</v>
      </c>
      <c r="MG60">
        <v>1661</v>
      </c>
      <c r="MH60">
        <v>1684</v>
      </c>
      <c r="MI60">
        <v>1703</v>
      </c>
      <c r="MJ60">
        <v>1692</v>
      </c>
      <c r="MK60">
        <v>1739</v>
      </c>
      <c r="ML60">
        <v>1750</v>
      </c>
      <c r="MM60">
        <v>1772</v>
      </c>
      <c r="MN60">
        <v>1818</v>
      </c>
      <c r="MO60">
        <v>1855</v>
      </c>
      <c r="MP60">
        <v>1860</v>
      </c>
      <c r="MQ60">
        <v>1893</v>
      </c>
      <c r="MR60">
        <v>1942</v>
      </c>
      <c r="MS60">
        <v>1952</v>
      </c>
      <c r="MT60">
        <v>2008</v>
      </c>
      <c r="MU60">
        <v>2013</v>
      </c>
      <c r="MV60">
        <v>2047</v>
      </c>
      <c r="MW60">
        <v>2096</v>
      </c>
      <c r="MX60">
        <v>2102</v>
      </c>
      <c r="MY60">
        <v>2129</v>
      </c>
      <c r="MZ60">
        <v>2123</v>
      </c>
      <c r="NA60">
        <v>2172</v>
      </c>
      <c r="NB60">
        <v>2181</v>
      </c>
      <c r="NC60">
        <v>0</v>
      </c>
      <c r="ND60">
        <v>0</v>
      </c>
      <c r="NE60">
        <v>0</v>
      </c>
      <c r="NF60">
        <v>38</v>
      </c>
      <c r="NG60">
        <v>76</v>
      </c>
      <c r="NH60">
        <v>121</v>
      </c>
      <c r="NI60">
        <v>173</v>
      </c>
      <c r="NJ60">
        <v>214</v>
      </c>
      <c r="NK60">
        <v>260</v>
      </c>
      <c r="NL60">
        <v>313</v>
      </c>
      <c r="NM60">
        <v>352</v>
      </c>
      <c r="NN60">
        <v>401</v>
      </c>
      <c r="NO60">
        <v>440</v>
      </c>
      <c r="NP60">
        <v>480</v>
      </c>
      <c r="NQ60">
        <v>535</v>
      </c>
      <c r="NR60">
        <v>595</v>
      </c>
      <c r="NS60">
        <v>645</v>
      </c>
      <c r="NT60">
        <v>686</v>
      </c>
      <c r="NU60">
        <v>730</v>
      </c>
      <c r="NV60">
        <v>764</v>
      </c>
      <c r="NW60">
        <v>812</v>
      </c>
      <c r="NX60">
        <v>858</v>
      </c>
      <c r="NY60">
        <v>908</v>
      </c>
      <c r="NZ60">
        <v>966</v>
      </c>
      <c r="OA60">
        <v>1012</v>
      </c>
      <c r="OB60">
        <v>1063</v>
      </c>
      <c r="OC60">
        <v>1114</v>
      </c>
      <c r="OD60">
        <v>1169</v>
      </c>
      <c r="OE60">
        <v>0</v>
      </c>
      <c r="OF60">
        <v>0</v>
      </c>
      <c r="OG60">
        <v>2229</v>
      </c>
      <c r="OH60">
        <v>2282</v>
      </c>
      <c r="OI60">
        <v>2347</v>
      </c>
      <c r="OJ60">
        <v>2446</v>
      </c>
      <c r="OK60">
        <v>2485</v>
      </c>
      <c r="OL60">
        <v>2536</v>
      </c>
      <c r="OM60">
        <v>2611</v>
      </c>
      <c r="ON60">
        <v>2689</v>
      </c>
      <c r="OO60">
        <v>2745</v>
      </c>
      <c r="OP60">
        <v>2806</v>
      </c>
      <c r="OQ60">
        <v>2869</v>
      </c>
      <c r="OR60">
        <v>2887</v>
      </c>
      <c r="OS60">
        <v>2925</v>
      </c>
      <c r="OT60">
        <v>2949</v>
      </c>
      <c r="OU60">
        <v>2980</v>
      </c>
      <c r="OV60">
        <v>3030</v>
      </c>
      <c r="OW60">
        <v>3091</v>
      </c>
      <c r="OX60">
        <v>3111</v>
      </c>
      <c r="OY60">
        <v>3172</v>
      </c>
      <c r="OZ60">
        <v>3197</v>
      </c>
      <c r="PA60">
        <v>3250</v>
      </c>
      <c r="PB60">
        <v>3249</v>
      </c>
      <c r="PC60">
        <v>3289</v>
      </c>
      <c r="PD60">
        <v>3307</v>
      </c>
      <c r="PE60">
        <v>3347</v>
      </c>
      <c r="PF60">
        <v>3369</v>
      </c>
      <c r="PG60">
        <v>0</v>
      </c>
      <c r="PH60">
        <v>0</v>
      </c>
      <c r="PI60">
        <v>0</v>
      </c>
      <c r="PJ60">
        <v>101</v>
      </c>
      <c r="PK60">
        <v>193</v>
      </c>
      <c r="PL60">
        <v>261</v>
      </c>
      <c r="PM60">
        <v>367</v>
      </c>
      <c r="PN60">
        <v>464</v>
      </c>
      <c r="PO60">
        <v>550</v>
      </c>
      <c r="PP60">
        <v>648</v>
      </c>
      <c r="PQ60">
        <v>746</v>
      </c>
      <c r="PR60">
        <v>844</v>
      </c>
      <c r="PS60">
        <v>951</v>
      </c>
      <c r="PT60">
        <v>1068</v>
      </c>
      <c r="PU60">
        <v>1175</v>
      </c>
      <c r="PV60">
        <v>1287</v>
      </c>
      <c r="PW60">
        <v>1397</v>
      </c>
      <c r="PX60">
        <v>1504</v>
      </c>
      <c r="PY60">
        <v>1611</v>
      </c>
      <c r="PZ60">
        <v>1733</v>
      </c>
      <c r="QA60">
        <v>1860</v>
      </c>
      <c r="QB60">
        <v>1966</v>
      </c>
      <c r="QC60">
        <v>2094</v>
      </c>
      <c r="QD60">
        <v>2224</v>
      </c>
      <c r="QE60">
        <v>2351</v>
      </c>
      <c r="QF60">
        <v>2504</v>
      </c>
      <c r="QG60">
        <v>2615</v>
      </c>
      <c r="QH60">
        <v>2755</v>
      </c>
      <c r="QI60">
        <v>0</v>
      </c>
      <c r="QJ60">
        <v>0</v>
      </c>
      <c r="QK60">
        <v>7527</v>
      </c>
      <c r="QL60">
        <v>7661</v>
      </c>
      <c r="QM60">
        <v>7787</v>
      </c>
      <c r="QN60">
        <v>7958</v>
      </c>
      <c r="QO60">
        <v>8051</v>
      </c>
      <c r="QP60">
        <v>8099</v>
      </c>
      <c r="QQ60">
        <v>8115</v>
      </c>
      <c r="QR60">
        <v>8085</v>
      </c>
      <c r="QS60">
        <v>8123</v>
      </c>
      <c r="QT60">
        <v>8163</v>
      </c>
      <c r="QU60">
        <v>8160</v>
      </c>
      <c r="QV60">
        <v>8228</v>
      </c>
      <c r="QW60">
        <v>8213</v>
      </c>
      <c r="QX60">
        <v>8231</v>
      </c>
      <c r="QY60">
        <v>8254</v>
      </c>
      <c r="QZ60">
        <v>8360</v>
      </c>
      <c r="RA60">
        <v>8375</v>
      </c>
      <c r="RB60">
        <v>8413</v>
      </c>
      <c r="RC60">
        <v>8501</v>
      </c>
      <c r="RD60">
        <v>8518</v>
      </c>
      <c r="RE60">
        <v>8596</v>
      </c>
      <c r="RF60">
        <v>8525</v>
      </c>
      <c r="RG60">
        <v>8529</v>
      </c>
      <c r="RH60">
        <v>8522</v>
      </c>
      <c r="RI60">
        <v>8591</v>
      </c>
      <c r="RJ60">
        <v>8561</v>
      </c>
      <c r="RK60">
        <v>0</v>
      </c>
      <c r="RL60">
        <v>0</v>
      </c>
      <c r="RM60">
        <v>8440</v>
      </c>
      <c r="RN60">
        <v>8338</v>
      </c>
      <c r="RO60">
        <v>8217</v>
      </c>
      <c r="RP60">
        <v>8117</v>
      </c>
      <c r="RQ60">
        <v>8041</v>
      </c>
      <c r="RR60">
        <v>7992</v>
      </c>
      <c r="RS60">
        <v>7916</v>
      </c>
      <c r="RT60">
        <v>7886</v>
      </c>
      <c r="RU60">
        <v>7864</v>
      </c>
      <c r="RV60">
        <v>7825</v>
      </c>
      <c r="RW60">
        <v>7791</v>
      </c>
      <c r="RX60">
        <v>7721</v>
      </c>
      <c r="RY60">
        <v>7714</v>
      </c>
      <c r="RZ60">
        <v>7666</v>
      </c>
      <c r="SA60">
        <v>7601</v>
      </c>
      <c r="SB60">
        <v>7556</v>
      </c>
      <c r="SC60">
        <v>7577</v>
      </c>
      <c r="SD60">
        <v>7542</v>
      </c>
      <c r="SE60">
        <v>7484</v>
      </c>
      <c r="SF60">
        <v>7473</v>
      </c>
      <c r="SG60">
        <v>7408</v>
      </c>
      <c r="SH60">
        <v>7417</v>
      </c>
      <c r="SI60">
        <v>7400</v>
      </c>
      <c r="SJ60">
        <v>7375</v>
      </c>
      <c r="SK60">
        <v>7336</v>
      </c>
      <c r="SL60">
        <v>7304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764798.41330000001</v>
      </c>
      <c r="SU60">
        <v>753316.52029999997</v>
      </c>
      <c r="SV60">
        <v>740435.58279999997</v>
      </c>
      <c r="SW60">
        <v>723850.60750000004</v>
      </c>
      <c r="SX60">
        <v>712130.95490000001</v>
      </c>
      <c r="SY60">
        <v>697383.11510000005</v>
      </c>
      <c r="SZ60">
        <v>676973.99789999996</v>
      </c>
      <c r="TA60">
        <v>659610.37849999999</v>
      </c>
      <c r="TB60">
        <v>643689.55249999999</v>
      </c>
      <c r="TC60">
        <v>627160.24979999999</v>
      </c>
      <c r="TD60">
        <v>613805.26729999995</v>
      </c>
      <c r="TE60">
        <v>600863.527</v>
      </c>
      <c r="TF60">
        <v>586449.22239999997</v>
      </c>
      <c r="TG60">
        <v>570077.91579999996</v>
      </c>
      <c r="TH60">
        <v>558603.42359999998</v>
      </c>
      <c r="TI60">
        <v>545455.40610000002</v>
      </c>
      <c r="TJ60">
        <v>530290.03489999997</v>
      </c>
      <c r="TK60">
        <v>515965.74949999998</v>
      </c>
      <c r="TL60">
        <v>503726.65429999999</v>
      </c>
      <c r="TM60">
        <v>487205.77529999998</v>
      </c>
      <c r="TN60">
        <v>471861.1507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452261.99310000002</v>
      </c>
      <c r="TW60">
        <v>472476.28909999999</v>
      </c>
      <c r="TX60">
        <v>491784.22230000002</v>
      </c>
      <c r="TY60">
        <v>507977.18719999999</v>
      </c>
      <c r="TZ60">
        <v>519106.18180000002</v>
      </c>
      <c r="UA60">
        <v>539643.18559999997</v>
      </c>
      <c r="UB60">
        <v>554179.86159999995</v>
      </c>
      <c r="UC60">
        <v>560633.50159999996</v>
      </c>
      <c r="UD60">
        <v>551982.21550000005</v>
      </c>
      <c r="UE60">
        <v>559865.05160000001</v>
      </c>
      <c r="UF60">
        <v>564752.68229999999</v>
      </c>
      <c r="UG60">
        <v>567625.9436</v>
      </c>
      <c r="UH60">
        <v>557671.18409999995</v>
      </c>
      <c r="UI60">
        <v>557276.17090000003</v>
      </c>
      <c r="UJ60">
        <v>552527.1017</v>
      </c>
      <c r="UK60">
        <v>550703.31499999994</v>
      </c>
      <c r="UL60">
        <v>539858.52269999997</v>
      </c>
      <c r="UM60">
        <v>534432.23860000004</v>
      </c>
      <c r="UN60">
        <v>526007.54830000002</v>
      </c>
      <c r="UO60">
        <v>521185.93459999998</v>
      </c>
      <c r="UP60">
        <v>508505.98019999999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267632.4719</v>
      </c>
      <c r="UY60">
        <v>296214.58059999999</v>
      </c>
      <c r="UZ60">
        <v>307768.51329999999</v>
      </c>
      <c r="VA60">
        <v>330644.19300000003</v>
      </c>
      <c r="VB60">
        <v>344792.57809999998</v>
      </c>
      <c r="VC60">
        <v>357836.288</v>
      </c>
      <c r="VD60">
        <v>369827.67</v>
      </c>
      <c r="VE60">
        <v>400401.83159999998</v>
      </c>
      <c r="VF60">
        <v>430993.95130000002</v>
      </c>
      <c r="VG60">
        <v>430747.80969999998</v>
      </c>
      <c r="VH60">
        <v>430150.3786</v>
      </c>
      <c r="VI60">
        <v>429222.33029999997</v>
      </c>
      <c r="VJ60">
        <v>441123.27309999999</v>
      </c>
      <c r="VK60">
        <v>435564.81</v>
      </c>
      <c r="VL60">
        <v>433494.6519</v>
      </c>
      <c r="VM60">
        <v>443200.397</v>
      </c>
      <c r="VN60">
        <v>455308.60389999999</v>
      </c>
      <c r="VO60">
        <v>448524.07010000001</v>
      </c>
      <c r="VP60">
        <v>440176.43829999998</v>
      </c>
      <c r="VQ60">
        <v>451776.09480000002</v>
      </c>
      <c r="VR60">
        <v>444544.8322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148998.79800000001</v>
      </c>
      <c r="WA60">
        <v>192878.7029</v>
      </c>
      <c r="WB60">
        <v>374521.75319999998</v>
      </c>
      <c r="WC60">
        <v>318161.68349999998</v>
      </c>
      <c r="WD60">
        <v>264767.00429999997</v>
      </c>
      <c r="WE60">
        <v>342740.45860000001</v>
      </c>
      <c r="WF60">
        <v>207973.57930000001</v>
      </c>
      <c r="WG60">
        <v>242299.31570000001</v>
      </c>
      <c r="WH60">
        <v>156828.03599999999</v>
      </c>
      <c r="WI60">
        <v>380650.57290000003</v>
      </c>
      <c r="WJ60">
        <v>406520.02929999999</v>
      </c>
      <c r="WK60">
        <v>287039.73820000002</v>
      </c>
      <c r="WL60">
        <v>418019.03629999998</v>
      </c>
      <c r="WM60">
        <v>372023.4142</v>
      </c>
      <c r="WN60">
        <v>394023.03350000002</v>
      </c>
      <c r="WO60">
        <v>350667.74829999998</v>
      </c>
      <c r="WP60">
        <v>340454.12459999998</v>
      </c>
      <c r="WQ60">
        <v>420684.70819999999</v>
      </c>
      <c r="WR60">
        <v>437605.4523</v>
      </c>
      <c r="WS60">
        <v>339887.73</v>
      </c>
      <c r="WT60">
        <v>329988.08740000002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20400000</v>
      </c>
      <c r="ZG60">
        <v>20000000</v>
      </c>
      <c r="ZH60">
        <v>19300000</v>
      </c>
      <c r="ZI60">
        <v>19300000</v>
      </c>
      <c r="ZJ60">
        <v>18800000</v>
      </c>
      <c r="ZK60">
        <v>18500000</v>
      </c>
      <c r="ZL60">
        <v>18400000</v>
      </c>
      <c r="ZM60">
        <v>18300000</v>
      </c>
      <c r="ZN60">
        <v>17800000</v>
      </c>
      <c r="ZO60">
        <v>17600000</v>
      </c>
      <c r="ZP60">
        <v>17500000</v>
      </c>
      <c r="ZQ60">
        <v>17100000</v>
      </c>
      <c r="ZR60">
        <v>17100000</v>
      </c>
      <c r="ZS60">
        <v>16600000</v>
      </c>
      <c r="ZT60">
        <v>16400000</v>
      </c>
      <c r="ZU60">
        <v>16300000</v>
      </c>
      <c r="ZV60">
        <v>15900000</v>
      </c>
      <c r="ZW60">
        <v>15600000</v>
      </c>
      <c r="ZX60">
        <v>15100000</v>
      </c>
      <c r="ZY60">
        <v>15000000</v>
      </c>
      <c r="ZZ60">
        <v>14600000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12100000</v>
      </c>
      <c r="ABK60">
        <v>12100000</v>
      </c>
      <c r="ABL60">
        <v>12100000</v>
      </c>
      <c r="ABM60">
        <v>12000000</v>
      </c>
      <c r="ABN60">
        <v>11900000</v>
      </c>
      <c r="ABO60">
        <v>11800000</v>
      </c>
      <c r="ABP60">
        <v>11500000</v>
      </c>
      <c r="ABQ60">
        <v>11300000</v>
      </c>
      <c r="ABR60">
        <v>11100000</v>
      </c>
      <c r="ABS60">
        <v>10900000</v>
      </c>
      <c r="ABT60">
        <v>10700000</v>
      </c>
      <c r="ABU60">
        <v>10600000</v>
      </c>
      <c r="ABV60">
        <v>10400000</v>
      </c>
      <c r="ABW60">
        <v>10300000</v>
      </c>
      <c r="ABX60">
        <v>10100000</v>
      </c>
      <c r="ABY60">
        <v>9950000</v>
      </c>
      <c r="ABZ60">
        <v>9650000</v>
      </c>
      <c r="ACA60">
        <v>9490000</v>
      </c>
      <c r="ACB60">
        <v>9260000</v>
      </c>
      <c r="ACC60">
        <v>9100000</v>
      </c>
      <c r="ACD60">
        <v>8890000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1490000</v>
      </c>
      <c r="ADO60">
        <v>1450000</v>
      </c>
      <c r="ADP60">
        <v>1400000</v>
      </c>
      <c r="ADQ60">
        <v>1370000</v>
      </c>
      <c r="ADR60">
        <v>1340000</v>
      </c>
      <c r="ADS60">
        <v>1300000</v>
      </c>
      <c r="ADT60">
        <v>1270000</v>
      </c>
      <c r="ADU60">
        <v>1230000</v>
      </c>
      <c r="ADV60">
        <v>1200000</v>
      </c>
      <c r="ADW60">
        <v>1170000</v>
      </c>
      <c r="ADX60">
        <v>1150000</v>
      </c>
      <c r="ADY60">
        <v>1120000</v>
      </c>
      <c r="ADZ60">
        <v>1090000</v>
      </c>
      <c r="AEA60">
        <v>1070000</v>
      </c>
      <c r="AEB60">
        <v>1040000</v>
      </c>
      <c r="AEC60">
        <v>1020000</v>
      </c>
      <c r="AED60">
        <v>979329.72470000002</v>
      </c>
      <c r="AEE60">
        <v>951251.68370000005</v>
      </c>
      <c r="AEF60">
        <v>922787.34329999995</v>
      </c>
      <c r="AEG60">
        <v>903163.94880000001</v>
      </c>
      <c r="AEH60">
        <v>873796.19059999997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8240000</v>
      </c>
      <c r="AEQ60">
        <v>7920000</v>
      </c>
      <c r="AER60">
        <v>7660000</v>
      </c>
      <c r="AES60">
        <v>7420000</v>
      </c>
      <c r="AET60">
        <v>7170000</v>
      </c>
      <c r="AEU60">
        <v>6930000</v>
      </c>
      <c r="AEV60">
        <v>6670000</v>
      </c>
      <c r="AEW60">
        <v>6470000</v>
      </c>
      <c r="AEX60">
        <v>6240000</v>
      </c>
      <c r="AEY60">
        <v>6010000</v>
      </c>
      <c r="AEZ60">
        <v>5800000</v>
      </c>
      <c r="AFA60">
        <v>5640000</v>
      </c>
      <c r="AFB60">
        <v>5450000</v>
      </c>
      <c r="AFC60">
        <v>5250000</v>
      </c>
      <c r="AFD60">
        <v>5090000</v>
      </c>
      <c r="AFE60">
        <v>4900000</v>
      </c>
      <c r="AFF60">
        <v>4760000</v>
      </c>
      <c r="AFG60">
        <v>4620000</v>
      </c>
      <c r="AFH60">
        <v>4470000</v>
      </c>
      <c r="AFI60">
        <v>4310000</v>
      </c>
      <c r="AFJ60">
        <v>4170000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195.79689160000001</v>
      </c>
      <c r="AGU60">
        <v>204.5482269</v>
      </c>
      <c r="AGV60">
        <v>212.90717230000001</v>
      </c>
      <c r="AGW60">
        <v>219.9175606</v>
      </c>
      <c r="AGX60">
        <v>224.73561419999999</v>
      </c>
      <c r="AGY60">
        <v>233.6266588</v>
      </c>
      <c r="AGZ60">
        <v>239.91999319999999</v>
      </c>
      <c r="AHA60">
        <v>242.71395480000001</v>
      </c>
      <c r="AHB60">
        <v>238.96857059999999</v>
      </c>
      <c r="AHC60">
        <v>242.38127119999999</v>
      </c>
      <c r="AHD60">
        <v>244.4972636</v>
      </c>
      <c r="AHE60">
        <v>245.74117889999999</v>
      </c>
      <c r="AHF60">
        <v>241.43148450000001</v>
      </c>
      <c r="AHG60">
        <v>241.26047220000001</v>
      </c>
      <c r="AHH60">
        <v>239.20446709999999</v>
      </c>
      <c r="AHI60">
        <v>238.41489870000001</v>
      </c>
      <c r="AHJ60">
        <v>233.7198842</v>
      </c>
      <c r="AHK60">
        <v>231.3706938</v>
      </c>
      <c r="AHL60">
        <v>227.72340919999999</v>
      </c>
      <c r="AHM60">
        <v>225.6359975</v>
      </c>
      <c r="AHN60">
        <v>220.14648990000001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20.141589270000001</v>
      </c>
      <c r="AHW60">
        <v>22.292632789999999</v>
      </c>
      <c r="AHX60">
        <v>23.16216318</v>
      </c>
      <c r="AHY60">
        <v>24.883750030000002</v>
      </c>
      <c r="AHZ60">
        <v>25.948534729999999</v>
      </c>
      <c r="AIA60">
        <v>26.93018335</v>
      </c>
      <c r="AIB60">
        <v>27.83263547</v>
      </c>
      <c r="AIC60">
        <v>30.133597689999998</v>
      </c>
      <c r="AID60">
        <v>32.435911400000002</v>
      </c>
      <c r="AIE60">
        <v>32.417387179999999</v>
      </c>
      <c r="AIF60">
        <v>32.372425470000003</v>
      </c>
      <c r="AIG60">
        <v>32.302582049999998</v>
      </c>
      <c r="AIH60">
        <v>33.198227860000003</v>
      </c>
      <c r="AII60">
        <v>32.779906869999998</v>
      </c>
      <c r="AIJ60">
        <v>32.624110100000003</v>
      </c>
      <c r="AIK60">
        <v>33.354548870000002</v>
      </c>
      <c r="AIL60">
        <v>34.265793029999998</v>
      </c>
      <c r="AIM60">
        <v>33.755199939999997</v>
      </c>
      <c r="AIN60">
        <v>33.1269706</v>
      </c>
      <c r="AIO60">
        <v>33.999942089999998</v>
      </c>
      <c r="AIP60">
        <v>33.455728899999997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0.68253017400000004</v>
      </c>
      <c r="AIY60">
        <v>0.88353420599999999</v>
      </c>
      <c r="AIZ60">
        <v>1.7156004</v>
      </c>
      <c r="AJA60">
        <v>1.4574275240000001</v>
      </c>
      <c r="AJB60">
        <v>1.212838439</v>
      </c>
      <c r="AJC60">
        <v>1.570017397</v>
      </c>
      <c r="AJD60">
        <v>0.95268045899999998</v>
      </c>
      <c r="AJE60">
        <v>1.1099189819999999</v>
      </c>
      <c r="AJF60">
        <v>0.71839416300000003</v>
      </c>
      <c r="AJG60">
        <v>1.7436751530000001</v>
      </c>
      <c r="AJH60">
        <v>1.8621773479999999</v>
      </c>
      <c r="AJI60">
        <v>1.314864853</v>
      </c>
      <c r="AJJ60">
        <v>1.9148517270000001</v>
      </c>
      <c r="AJK60">
        <v>1.7041560680000001</v>
      </c>
      <c r="AJL60">
        <v>1.804931405</v>
      </c>
      <c r="AJM60">
        <v>1.6063305379999999</v>
      </c>
      <c r="AJN60">
        <v>1.559544212</v>
      </c>
      <c r="AJO60">
        <v>1.927062574</v>
      </c>
      <c r="AJP60">
        <v>2.004572719</v>
      </c>
      <c r="AJQ60">
        <v>1.556949685</v>
      </c>
      <c r="AJR60">
        <v>1.511601636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172.77690419999999</v>
      </c>
      <c r="AKA60">
        <v>163.76731430000001</v>
      </c>
      <c r="AKB60">
        <v>148.4210554</v>
      </c>
      <c r="AKC60">
        <v>164.42983570000001</v>
      </c>
      <c r="AKD60">
        <v>84.006127140000004</v>
      </c>
      <c r="AKE60">
        <v>241.50838999999999</v>
      </c>
      <c r="AKF60">
        <v>187.74650940000001</v>
      </c>
      <c r="AKG60">
        <v>129.60148670000001</v>
      </c>
      <c r="AKH60">
        <v>270.8115153</v>
      </c>
      <c r="AKI60">
        <v>205.43307630000001</v>
      </c>
      <c r="AKJ60">
        <v>221.0880367</v>
      </c>
      <c r="AKK60">
        <v>281.55052929999999</v>
      </c>
      <c r="AKL60">
        <v>115.7714355</v>
      </c>
      <c r="AKM60">
        <v>239.72233460000001</v>
      </c>
      <c r="AKN60">
        <v>252.9035825</v>
      </c>
      <c r="AKO60">
        <v>211.53135560000001</v>
      </c>
      <c r="AKP60">
        <v>250.01671279999999</v>
      </c>
      <c r="AKQ60">
        <v>196.6011086</v>
      </c>
      <c r="AKR60">
        <v>186.09395839999999</v>
      </c>
      <c r="AKS60">
        <v>290.79718120000001</v>
      </c>
      <c r="AKT60">
        <v>167.37185310000001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125.7721738</v>
      </c>
      <c r="AME60">
        <v>123.48662</v>
      </c>
      <c r="AMF60">
        <v>119.11553050000001</v>
      </c>
      <c r="AMG60">
        <v>118.8585391</v>
      </c>
      <c r="AMH60">
        <v>116.1265784</v>
      </c>
      <c r="AMI60">
        <v>114.16160720000001</v>
      </c>
      <c r="AMJ60">
        <v>113.71375759999999</v>
      </c>
      <c r="AMK60">
        <v>112.6486058</v>
      </c>
      <c r="AML60">
        <v>109.66236979999999</v>
      </c>
      <c r="AMM60">
        <v>108.3572743</v>
      </c>
      <c r="AMN60">
        <v>107.9243542</v>
      </c>
      <c r="AMO60">
        <v>105.3204781</v>
      </c>
      <c r="AMP60">
        <v>105.1863759</v>
      </c>
      <c r="AMQ60">
        <v>102.3769846</v>
      </c>
      <c r="AMR60">
        <v>101.07393570000001</v>
      </c>
      <c r="AMS60">
        <v>100.4790194</v>
      </c>
      <c r="AMT60">
        <v>97.831699169999993</v>
      </c>
      <c r="AMU60">
        <v>96.202270389999995</v>
      </c>
      <c r="AMV60">
        <v>93.137039610000002</v>
      </c>
      <c r="AMW60">
        <v>92.511352790000004</v>
      </c>
      <c r="AMX60">
        <v>90.189016620000004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300.48847499999999</v>
      </c>
      <c r="ANG60">
        <v>354.53961670000001</v>
      </c>
      <c r="ANH60">
        <v>353.44164860000001</v>
      </c>
      <c r="ANI60">
        <v>247.26136700000001</v>
      </c>
      <c r="ANJ60">
        <v>338.41516209999997</v>
      </c>
      <c r="ANK60">
        <v>234.9254115</v>
      </c>
      <c r="ANL60">
        <v>258.72465169999998</v>
      </c>
      <c r="ANM60">
        <v>282.36262340000002</v>
      </c>
      <c r="ANN60">
        <v>326.07812230000002</v>
      </c>
      <c r="ANO60">
        <v>268.30249320000001</v>
      </c>
      <c r="ANP60">
        <v>229.68610949999999</v>
      </c>
      <c r="ANQ60">
        <v>207.29138180000001</v>
      </c>
      <c r="ANR60">
        <v>125.26965850000001</v>
      </c>
      <c r="ANS60">
        <v>203.92532729999999</v>
      </c>
      <c r="ANT60">
        <v>201.7288686</v>
      </c>
      <c r="ANU60">
        <v>193.1329312</v>
      </c>
      <c r="ANV60">
        <v>241.2289237</v>
      </c>
      <c r="ANW60">
        <v>175.05794030000001</v>
      </c>
      <c r="ANX60">
        <v>175.997567</v>
      </c>
      <c r="ANY60">
        <v>168.11400750000001</v>
      </c>
      <c r="ANZ60">
        <v>185.44264699999999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81.083116480000001</v>
      </c>
      <c r="AOI60">
        <v>81.049591559999996</v>
      </c>
      <c r="AOJ60">
        <v>81.039646200000007</v>
      </c>
      <c r="AOK60">
        <v>80.317809999999994</v>
      </c>
      <c r="AOL60">
        <v>79.711310900000001</v>
      </c>
      <c r="AOM60">
        <v>79.127165419999997</v>
      </c>
      <c r="AON60">
        <v>77.304472169999997</v>
      </c>
      <c r="AOO60">
        <v>76.040765629999996</v>
      </c>
      <c r="AOP60">
        <v>74.431737729999995</v>
      </c>
      <c r="AOQ60">
        <v>73.023463090000007</v>
      </c>
      <c r="AOR60">
        <v>72.086105810000006</v>
      </c>
      <c r="AOS60">
        <v>71.395479850000001</v>
      </c>
      <c r="AOT60">
        <v>69.764501949999996</v>
      </c>
      <c r="AOU60">
        <v>69.060614920000006</v>
      </c>
      <c r="AOV60">
        <v>67.577585999999997</v>
      </c>
      <c r="AOW60">
        <v>66.696980640000007</v>
      </c>
      <c r="AOX60">
        <v>64.734425720000004</v>
      </c>
      <c r="AOY60">
        <v>63.622720710000003</v>
      </c>
      <c r="AOZ60">
        <v>62.107683870000002</v>
      </c>
      <c r="APA60">
        <v>61.028068699999999</v>
      </c>
      <c r="APB60">
        <v>59.64000901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979.05520120000006</v>
      </c>
      <c r="APK60">
        <v>786.26596810000001</v>
      </c>
      <c r="APL60">
        <v>921.56047980000005</v>
      </c>
      <c r="APM60">
        <v>906.0798039</v>
      </c>
      <c r="APN60">
        <v>902.45694040000001</v>
      </c>
      <c r="APO60">
        <v>1069.577577</v>
      </c>
      <c r="APP60">
        <v>1002.530773</v>
      </c>
      <c r="APQ60">
        <v>884.03673660000004</v>
      </c>
      <c r="APR60">
        <v>951.31010040000001</v>
      </c>
      <c r="APS60">
        <v>920.6296711</v>
      </c>
      <c r="APT60">
        <v>824.86642380000001</v>
      </c>
      <c r="APU60">
        <v>770.22152860000006</v>
      </c>
      <c r="APV60">
        <v>850.02415029999997</v>
      </c>
      <c r="APW60">
        <v>941.82500809999999</v>
      </c>
      <c r="APX60">
        <v>771.94143129999998</v>
      </c>
      <c r="APY60">
        <v>844.03485049999995</v>
      </c>
      <c r="APZ60">
        <v>851.3083388</v>
      </c>
      <c r="AQA60">
        <v>777.74134770000001</v>
      </c>
      <c r="AQB60">
        <v>892.87386360000005</v>
      </c>
      <c r="AQC60">
        <v>659.15683739999997</v>
      </c>
      <c r="AQD60">
        <v>814.32752019999998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91.958156450000004</v>
      </c>
      <c r="ARO60">
        <v>88.430756790000004</v>
      </c>
      <c r="ARP60">
        <v>85.529730619999995</v>
      </c>
      <c r="ARQ60">
        <v>82.806916220000005</v>
      </c>
      <c r="ARR60">
        <v>79.996360390000007</v>
      </c>
      <c r="ARS60">
        <v>77.328905219999996</v>
      </c>
      <c r="ART60">
        <v>74.402064260000003</v>
      </c>
      <c r="ARU60">
        <v>72.169524260000003</v>
      </c>
      <c r="ARV60">
        <v>69.631507589999998</v>
      </c>
      <c r="ARW60">
        <v>67.030196270000005</v>
      </c>
      <c r="ARX60">
        <v>64.692581720000007</v>
      </c>
      <c r="ARY60">
        <v>62.982891709999997</v>
      </c>
      <c r="ARZ60">
        <v>60.865979090000003</v>
      </c>
      <c r="ASA60">
        <v>58.638741170000003</v>
      </c>
      <c r="ASB60">
        <v>56.847139630000001</v>
      </c>
      <c r="ASC60">
        <v>54.711344060000002</v>
      </c>
      <c r="ASD60">
        <v>53.182342740000003</v>
      </c>
      <c r="ASE60">
        <v>51.514997209999997</v>
      </c>
      <c r="ASF60">
        <v>49.845592289999999</v>
      </c>
      <c r="ASG60">
        <v>48.13786605</v>
      </c>
      <c r="ASH60">
        <v>46.531928409999999</v>
      </c>
    </row>
    <row r="61" spans="3:1178" x14ac:dyDescent="0.25">
      <c r="C61">
        <v>0</v>
      </c>
      <c r="D61">
        <v>0</v>
      </c>
      <c r="E61">
        <v>0</v>
      </c>
      <c r="F61">
        <v>170</v>
      </c>
      <c r="G61">
        <v>156</v>
      </c>
      <c r="H61">
        <v>160</v>
      </c>
      <c r="I61">
        <v>179</v>
      </c>
      <c r="J61">
        <v>178</v>
      </c>
      <c r="K61">
        <v>174</v>
      </c>
      <c r="L61">
        <v>180</v>
      </c>
      <c r="M61">
        <v>203</v>
      </c>
      <c r="N61">
        <v>181</v>
      </c>
      <c r="O61">
        <v>181</v>
      </c>
      <c r="P61">
        <v>173</v>
      </c>
      <c r="Q61">
        <v>188</v>
      </c>
      <c r="R61">
        <v>193</v>
      </c>
      <c r="S61">
        <v>174</v>
      </c>
      <c r="T61">
        <v>191</v>
      </c>
      <c r="U61">
        <v>163</v>
      </c>
      <c r="V61">
        <v>156</v>
      </c>
      <c r="W61">
        <v>172</v>
      </c>
      <c r="X61">
        <v>157</v>
      </c>
      <c r="Y61">
        <v>189</v>
      </c>
      <c r="Z61">
        <v>155</v>
      </c>
      <c r="AA61">
        <v>162</v>
      </c>
      <c r="AB61">
        <v>186</v>
      </c>
      <c r="AC61">
        <v>142</v>
      </c>
      <c r="AD61">
        <v>165</v>
      </c>
      <c r="AE61">
        <v>0</v>
      </c>
      <c r="AF61">
        <v>0</v>
      </c>
      <c r="AG61">
        <v>0</v>
      </c>
      <c r="AH61">
        <v>79</v>
      </c>
      <c r="AI61">
        <v>50</v>
      </c>
      <c r="AJ61">
        <v>70</v>
      </c>
      <c r="AK61">
        <v>60</v>
      </c>
      <c r="AL61">
        <v>59</v>
      </c>
      <c r="AM61">
        <v>73</v>
      </c>
      <c r="AN61">
        <v>76</v>
      </c>
      <c r="AO61">
        <v>68</v>
      </c>
      <c r="AP61">
        <v>85</v>
      </c>
      <c r="AQ61">
        <v>58</v>
      </c>
      <c r="AR61">
        <v>63</v>
      </c>
      <c r="AS61">
        <v>74</v>
      </c>
      <c r="AT61">
        <v>82</v>
      </c>
      <c r="AU61">
        <v>59</v>
      </c>
      <c r="AV61">
        <v>72</v>
      </c>
      <c r="AW61">
        <v>93</v>
      </c>
      <c r="AX61">
        <v>76</v>
      </c>
      <c r="AY61">
        <v>111</v>
      </c>
      <c r="AZ61">
        <v>78</v>
      </c>
      <c r="BA61">
        <v>113</v>
      </c>
      <c r="BB61">
        <v>102</v>
      </c>
      <c r="BC61">
        <v>99</v>
      </c>
      <c r="BD61">
        <v>75</v>
      </c>
      <c r="BE61">
        <v>84</v>
      </c>
      <c r="BF61">
        <v>99</v>
      </c>
      <c r="BG61">
        <v>0</v>
      </c>
      <c r="BH61">
        <v>0</v>
      </c>
      <c r="BI61">
        <v>0</v>
      </c>
      <c r="BJ61">
        <v>117</v>
      </c>
      <c r="BK61">
        <v>116</v>
      </c>
      <c r="BL61">
        <v>120</v>
      </c>
      <c r="BM61">
        <v>113</v>
      </c>
      <c r="BN61">
        <v>103</v>
      </c>
      <c r="BO61">
        <v>108</v>
      </c>
      <c r="BP61">
        <v>118</v>
      </c>
      <c r="BQ61">
        <v>108</v>
      </c>
      <c r="BR61">
        <v>95</v>
      </c>
      <c r="BS61">
        <v>104</v>
      </c>
      <c r="BT61">
        <v>111</v>
      </c>
      <c r="BU61">
        <v>119</v>
      </c>
      <c r="BV61">
        <v>102</v>
      </c>
      <c r="BW61">
        <v>115</v>
      </c>
      <c r="BX61">
        <v>104</v>
      </c>
      <c r="BY61">
        <v>98</v>
      </c>
      <c r="BZ61">
        <v>90</v>
      </c>
      <c r="CA61">
        <v>105</v>
      </c>
      <c r="CB61">
        <v>85</v>
      </c>
      <c r="CC61">
        <v>79</v>
      </c>
      <c r="CD61">
        <v>98</v>
      </c>
      <c r="CE61">
        <v>89</v>
      </c>
      <c r="CF61">
        <v>93</v>
      </c>
      <c r="CG61">
        <v>97</v>
      </c>
      <c r="CH61">
        <v>90</v>
      </c>
      <c r="CI61">
        <v>0</v>
      </c>
      <c r="CJ61">
        <v>0</v>
      </c>
      <c r="CK61">
        <v>0</v>
      </c>
      <c r="CL61">
        <v>24</v>
      </c>
      <c r="CM61">
        <v>23</v>
      </c>
      <c r="CN61">
        <v>29</v>
      </c>
      <c r="CO61">
        <v>29</v>
      </c>
      <c r="CP61">
        <v>25</v>
      </c>
      <c r="CQ61">
        <v>22</v>
      </c>
      <c r="CR61">
        <v>28</v>
      </c>
      <c r="CS61">
        <v>29</v>
      </c>
      <c r="CT61">
        <v>32</v>
      </c>
      <c r="CU61">
        <v>31</v>
      </c>
      <c r="CV61">
        <v>25</v>
      </c>
      <c r="CW61">
        <v>28</v>
      </c>
      <c r="CX61">
        <v>27</v>
      </c>
      <c r="CY61">
        <v>15</v>
      </c>
      <c r="CZ61">
        <v>25</v>
      </c>
      <c r="DA61">
        <v>26</v>
      </c>
      <c r="DB61">
        <v>17</v>
      </c>
      <c r="DC61">
        <v>22</v>
      </c>
      <c r="DD61">
        <v>27</v>
      </c>
      <c r="DE61">
        <v>26</v>
      </c>
      <c r="DF61">
        <v>18</v>
      </c>
      <c r="DG61">
        <v>23</v>
      </c>
      <c r="DH61">
        <v>18</v>
      </c>
      <c r="DI61">
        <v>23</v>
      </c>
      <c r="DJ61">
        <v>24</v>
      </c>
      <c r="DK61">
        <v>0</v>
      </c>
      <c r="DL61">
        <v>0</v>
      </c>
      <c r="DM61">
        <v>0</v>
      </c>
      <c r="DN61">
        <v>0</v>
      </c>
      <c r="DO61">
        <v>1</v>
      </c>
      <c r="DP61">
        <v>1</v>
      </c>
      <c r="DQ61">
        <v>0</v>
      </c>
      <c r="DR61">
        <v>1</v>
      </c>
      <c r="DS61">
        <v>1</v>
      </c>
      <c r="DT61">
        <v>2</v>
      </c>
      <c r="DU61">
        <v>6</v>
      </c>
      <c r="DV61">
        <v>1</v>
      </c>
      <c r="DW61">
        <v>4</v>
      </c>
      <c r="DX61">
        <v>2</v>
      </c>
      <c r="DY61">
        <v>2</v>
      </c>
      <c r="DZ61">
        <v>4</v>
      </c>
      <c r="EA61">
        <v>5</v>
      </c>
      <c r="EB61">
        <v>1</v>
      </c>
      <c r="EC61">
        <v>2</v>
      </c>
      <c r="ED61">
        <v>1</v>
      </c>
      <c r="EE61">
        <v>5</v>
      </c>
      <c r="EF61">
        <v>5</v>
      </c>
      <c r="EG61">
        <v>2</v>
      </c>
      <c r="EH61">
        <v>3</v>
      </c>
      <c r="EI61">
        <v>3</v>
      </c>
      <c r="EJ61">
        <v>4</v>
      </c>
      <c r="EK61">
        <v>7</v>
      </c>
      <c r="EL61">
        <v>7</v>
      </c>
      <c r="EM61">
        <v>0</v>
      </c>
      <c r="EN61">
        <v>0</v>
      </c>
      <c r="EO61">
        <v>0</v>
      </c>
      <c r="EP61">
        <v>15</v>
      </c>
      <c r="EQ61">
        <v>10</v>
      </c>
      <c r="ER61">
        <v>5</v>
      </c>
      <c r="ES61">
        <v>5</v>
      </c>
      <c r="ET61">
        <v>10</v>
      </c>
      <c r="EU61">
        <v>5</v>
      </c>
      <c r="EV61">
        <v>0</v>
      </c>
      <c r="EW61">
        <v>5</v>
      </c>
      <c r="EX61">
        <v>25</v>
      </c>
      <c r="EY61">
        <v>5</v>
      </c>
      <c r="EZ61">
        <v>5</v>
      </c>
      <c r="FA61">
        <v>10</v>
      </c>
      <c r="FB61">
        <v>20</v>
      </c>
      <c r="FC61">
        <v>20</v>
      </c>
      <c r="FD61">
        <v>15</v>
      </c>
      <c r="FE61">
        <v>20</v>
      </c>
      <c r="FF61">
        <v>15</v>
      </c>
      <c r="FG61">
        <v>10</v>
      </c>
      <c r="FH61">
        <v>20</v>
      </c>
      <c r="FI61">
        <v>15</v>
      </c>
      <c r="FJ61">
        <v>10</v>
      </c>
      <c r="FK61">
        <v>5</v>
      </c>
      <c r="FL61">
        <v>30</v>
      </c>
      <c r="FM61">
        <v>10</v>
      </c>
      <c r="FN61">
        <v>35</v>
      </c>
      <c r="FO61">
        <v>0</v>
      </c>
      <c r="FP61">
        <v>0</v>
      </c>
      <c r="FQ61">
        <v>6306</v>
      </c>
      <c r="FR61">
        <v>6636</v>
      </c>
      <c r="FS61">
        <v>6950</v>
      </c>
      <c r="FT61">
        <v>7174</v>
      </c>
      <c r="FU61">
        <v>7391</v>
      </c>
      <c r="FV61">
        <v>7529</v>
      </c>
      <c r="FW61">
        <v>7673</v>
      </c>
      <c r="FX61">
        <v>7771</v>
      </c>
      <c r="FY61">
        <v>7833</v>
      </c>
      <c r="FZ61">
        <v>7877</v>
      </c>
      <c r="GA61">
        <v>7925</v>
      </c>
      <c r="GB61">
        <v>7982</v>
      </c>
      <c r="GC61">
        <v>8007</v>
      </c>
      <c r="GD61">
        <v>8049</v>
      </c>
      <c r="GE61">
        <v>8091</v>
      </c>
      <c r="GF61">
        <v>8136</v>
      </c>
      <c r="GG61">
        <v>8160</v>
      </c>
      <c r="GH61">
        <v>8203</v>
      </c>
      <c r="GI61">
        <v>8201</v>
      </c>
      <c r="GJ61">
        <v>8212</v>
      </c>
      <c r="GK61">
        <v>8205</v>
      </c>
      <c r="GL61">
        <v>8246</v>
      </c>
      <c r="GM61">
        <v>8245</v>
      </c>
      <c r="GN61">
        <v>8248</v>
      </c>
      <c r="GO61">
        <v>8243</v>
      </c>
      <c r="GP61">
        <v>8222</v>
      </c>
      <c r="GQ61">
        <v>0</v>
      </c>
      <c r="GR61">
        <v>0</v>
      </c>
      <c r="GS61">
        <v>704</v>
      </c>
      <c r="GT61">
        <v>925</v>
      </c>
      <c r="GU61">
        <v>1148</v>
      </c>
      <c r="GV61">
        <v>1376</v>
      </c>
      <c r="GW61">
        <v>1610</v>
      </c>
      <c r="GX61">
        <v>1850</v>
      </c>
      <c r="GY61">
        <v>2078</v>
      </c>
      <c r="GZ61">
        <v>2312</v>
      </c>
      <c r="HA61">
        <v>2524</v>
      </c>
      <c r="HB61">
        <v>2759</v>
      </c>
      <c r="HC61">
        <v>2935</v>
      </c>
      <c r="HD61">
        <v>3160</v>
      </c>
      <c r="HE61">
        <v>3340</v>
      </c>
      <c r="HF61">
        <v>3460</v>
      </c>
      <c r="HG61">
        <v>3604</v>
      </c>
      <c r="HH61">
        <v>3752</v>
      </c>
      <c r="HI61">
        <v>3869</v>
      </c>
      <c r="HJ61">
        <v>3983</v>
      </c>
      <c r="HK61">
        <v>4133</v>
      </c>
      <c r="HL61">
        <v>4254</v>
      </c>
      <c r="HM61">
        <v>4356</v>
      </c>
      <c r="HN61">
        <v>4447</v>
      </c>
      <c r="HO61">
        <v>4546</v>
      </c>
      <c r="HP61">
        <v>4584</v>
      </c>
      <c r="HQ61">
        <v>4654</v>
      </c>
      <c r="HR61">
        <v>4708</v>
      </c>
      <c r="HS61">
        <v>0</v>
      </c>
      <c r="HT61">
        <v>0</v>
      </c>
      <c r="HU61">
        <v>71</v>
      </c>
      <c r="HV61">
        <v>84</v>
      </c>
      <c r="HW61">
        <v>104</v>
      </c>
      <c r="HX61">
        <v>117</v>
      </c>
      <c r="HY61">
        <v>129</v>
      </c>
      <c r="HZ61">
        <v>145</v>
      </c>
      <c r="IA61">
        <v>159</v>
      </c>
      <c r="IB61">
        <v>181</v>
      </c>
      <c r="IC61">
        <v>205</v>
      </c>
      <c r="ID61">
        <v>217</v>
      </c>
      <c r="IE61">
        <v>250</v>
      </c>
      <c r="IF61">
        <v>262</v>
      </c>
      <c r="IG61">
        <v>284</v>
      </c>
      <c r="IH61">
        <v>326</v>
      </c>
      <c r="II61">
        <v>354</v>
      </c>
      <c r="IJ61">
        <v>388</v>
      </c>
      <c r="IK61">
        <v>426</v>
      </c>
      <c r="IL61">
        <v>456</v>
      </c>
      <c r="IM61">
        <v>485</v>
      </c>
      <c r="IN61">
        <v>505</v>
      </c>
      <c r="IO61">
        <v>529</v>
      </c>
      <c r="IP61">
        <v>562</v>
      </c>
      <c r="IQ61">
        <v>576</v>
      </c>
      <c r="IR61">
        <v>603</v>
      </c>
      <c r="IS61">
        <v>618</v>
      </c>
      <c r="IT61">
        <v>627</v>
      </c>
      <c r="IU61">
        <v>0</v>
      </c>
      <c r="IV61">
        <v>0</v>
      </c>
      <c r="IW61">
        <v>9</v>
      </c>
      <c r="IX61">
        <v>5</v>
      </c>
      <c r="IY61">
        <v>5</v>
      </c>
      <c r="IZ61">
        <v>4</v>
      </c>
      <c r="JA61">
        <v>2</v>
      </c>
      <c r="JB61">
        <v>4</v>
      </c>
      <c r="JC61">
        <v>9</v>
      </c>
      <c r="JD61">
        <v>6</v>
      </c>
      <c r="JE61">
        <v>6</v>
      </c>
      <c r="JF61">
        <v>8</v>
      </c>
      <c r="JG61">
        <v>7</v>
      </c>
      <c r="JH61">
        <v>17</v>
      </c>
      <c r="JI61">
        <v>16</v>
      </c>
      <c r="JJ61">
        <v>9</v>
      </c>
      <c r="JK61">
        <v>13</v>
      </c>
      <c r="JL61">
        <v>18</v>
      </c>
      <c r="JM61">
        <v>22</v>
      </c>
      <c r="JN61">
        <v>21</v>
      </c>
      <c r="JO61">
        <v>18</v>
      </c>
      <c r="JP61">
        <v>16</v>
      </c>
      <c r="JQ61">
        <v>24</v>
      </c>
      <c r="JR61">
        <v>28</v>
      </c>
      <c r="JS61">
        <v>23</v>
      </c>
      <c r="JT61">
        <v>16</v>
      </c>
      <c r="JU61">
        <v>24</v>
      </c>
      <c r="JV61">
        <v>32</v>
      </c>
      <c r="JW61">
        <v>0</v>
      </c>
      <c r="JX61">
        <v>0</v>
      </c>
      <c r="JY61">
        <v>0</v>
      </c>
      <c r="JZ61">
        <v>10</v>
      </c>
      <c r="KA61">
        <v>19</v>
      </c>
      <c r="KB61">
        <v>29</v>
      </c>
      <c r="KC61">
        <v>38</v>
      </c>
      <c r="KD61">
        <v>43</v>
      </c>
      <c r="KE61">
        <v>55</v>
      </c>
      <c r="KF61">
        <v>72</v>
      </c>
      <c r="KG61">
        <v>92</v>
      </c>
      <c r="KH61">
        <v>105</v>
      </c>
      <c r="KI61">
        <v>121</v>
      </c>
      <c r="KJ61">
        <v>141</v>
      </c>
      <c r="KK61">
        <v>174</v>
      </c>
      <c r="KL61">
        <v>197</v>
      </c>
      <c r="KM61">
        <v>227</v>
      </c>
      <c r="KN61">
        <v>256</v>
      </c>
      <c r="KO61">
        <v>289</v>
      </c>
      <c r="KP61">
        <v>315</v>
      </c>
      <c r="KQ61">
        <v>354</v>
      </c>
      <c r="KR61">
        <v>390</v>
      </c>
      <c r="KS61">
        <v>426</v>
      </c>
      <c r="KT61">
        <v>458</v>
      </c>
      <c r="KU61">
        <v>504</v>
      </c>
      <c r="KV61">
        <v>549</v>
      </c>
      <c r="KW61">
        <v>596</v>
      </c>
      <c r="KX61">
        <v>640</v>
      </c>
      <c r="KY61">
        <v>0</v>
      </c>
      <c r="KZ61">
        <v>0</v>
      </c>
      <c r="LA61">
        <v>0</v>
      </c>
      <c r="LB61">
        <v>170</v>
      </c>
      <c r="LC61">
        <v>337</v>
      </c>
      <c r="LD61">
        <v>516</v>
      </c>
      <c r="LE61">
        <v>679</v>
      </c>
      <c r="LF61">
        <v>827</v>
      </c>
      <c r="LG61">
        <v>988</v>
      </c>
      <c r="LH61">
        <v>1166</v>
      </c>
      <c r="LI61">
        <v>1338</v>
      </c>
      <c r="LJ61">
        <v>1506</v>
      </c>
      <c r="LK61">
        <v>1628</v>
      </c>
      <c r="LL61">
        <v>1768</v>
      </c>
      <c r="LM61">
        <v>1922</v>
      </c>
      <c r="LN61">
        <v>2087</v>
      </c>
      <c r="LO61">
        <v>2244</v>
      </c>
      <c r="LP61">
        <v>2405</v>
      </c>
      <c r="LQ61">
        <v>2539</v>
      </c>
      <c r="LR61">
        <v>2684</v>
      </c>
      <c r="LS61">
        <v>2806</v>
      </c>
      <c r="LT61">
        <v>2946</v>
      </c>
      <c r="LU61">
        <v>3084</v>
      </c>
      <c r="LV61">
        <v>3207</v>
      </c>
      <c r="LW61">
        <v>3363</v>
      </c>
      <c r="LX61">
        <v>3491</v>
      </c>
      <c r="LY61">
        <v>3630</v>
      </c>
      <c r="LZ61">
        <v>3737</v>
      </c>
      <c r="MA61">
        <v>0</v>
      </c>
      <c r="MB61">
        <v>0</v>
      </c>
      <c r="MC61">
        <v>1399</v>
      </c>
      <c r="MD61">
        <v>1484</v>
      </c>
      <c r="ME61">
        <v>1596</v>
      </c>
      <c r="MF61">
        <v>1684</v>
      </c>
      <c r="MG61">
        <v>1777</v>
      </c>
      <c r="MH61">
        <v>1868</v>
      </c>
      <c r="MI61">
        <v>1910</v>
      </c>
      <c r="MJ61">
        <v>1956</v>
      </c>
      <c r="MK61">
        <v>2019</v>
      </c>
      <c r="ML61">
        <v>2087</v>
      </c>
      <c r="MM61">
        <v>2161</v>
      </c>
      <c r="MN61">
        <v>2244</v>
      </c>
      <c r="MO61">
        <v>2296</v>
      </c>
      <c r="MP61">
        <v>2390</v>
      </c>
      <c r="MQ61">
        <v>2487</v>
      </c>
      <c r="MR61">
        <v>2535</v>
      </c>
      <c r="MS61">
        <v>2618</v>
      </c>
      <c r="MT61">
        <v>2703</v>
      </c>
      <c r="MU61">
        <v>2748</v>
      </c>
      <c r="MV61">
        <v>2776</v>
      </c>
      <c r="MW61">
        <v>2889</v>
      </c>
      <c r="MX61">
        <v>2952</v>
      </c>
      <c r="MY61">
        <v>2979</v>
      </c>
      <c r="MZ61">
        <v>3012</v>
      </c>
      <c r="NA61">
        <v>3079</v>
      </c>
      <c r="NB61">
        <v>3135</v>
      </c>
      <c r="NC61">
        <v>0</v>
      </c>
      <c r="ND61">
        <v>0</v>
      </c>
      <c r="NE61">
        <v>0</v>
      </c>
      <c r="NF61">
        <v>44</v>
      </c>
      <c r="NG61">
        <v>74</v>
      </c>
      <c r="NH61">
        <v>112</v>
      </c>
      <c r="NI61">
        <v>164</v>
      </c>
      <c r="NJ61">
        <v>215</v>
      </c>
      <c r="NK61">
        <v>281</v>
      </c>
      <c r="NL61">
        <v>337</v>
      </c>
      <c r="NM61">
        <v>387</v>
      </c>
      <c r="NN61">
        <v>452</v>
      </c>
      <c r="NO61">
        <v>526</v>
      </c>
      <c r="NP61">
        <v>587</v>
      </c>
      <c r="NQ61">
        <v>650</v>
      </c>
      <c r="NR61">
        <v>722</v>
      </c>
      <c r="NS61">
        <v>783</v>
      </c>
      <c r="NT61">
        <v>850</v>
      </c>
      <c r="NU61">
        <v>925</v>
      </c>
      <c r="NV61">
        <v>988</v>
      </c>
      <c r="NW61">
        <v>1056</v>
      </c>
      <c r="NX61">
        <v>1146</v>
      </c>
      <c r="NY61">
        <v>1203</v>
      </c>
      <c r="NZ61">
        <v>1289</v>
      </c>
      <c r="OA61">
        <v>1393</v>
      </c>
      <c r="OB61">
        <v>1477</v>
      </c>
      <c r="OC61">
        <v>1582</v>
      </c>
      <c r="OD61">
        <v>1681</v>
      </c>
      <c r="OE61">
        <v>0</v>
      </c>
      <c r="OF61">
        <v>0</v>
      </c>
      <c r="OG61">
        <v>2116</v>
      </c>
      <c r="OH61">
        <v>2267</v>
      </c>
      <c r="OI61">
        <v>2413</v>
      </c>
      <c r="OJ61">
        <v>2587</v>
      </c>
      <c r="OK61">
        <v>2741</v>
      </c>
      <c r="OL61">
        <v>2941</v>
      </c>
      <c r="OM61">
        <v>3092</v>
      </c>
      <c r="ON61">
        <v>3253</v>
      </c>
      <c r="OO61">
        <v>3388</v>
      </c>
      <c r="OP61">
        <v>3551</v>
      </c>
      <c r="OQ61">
        <v>3676</v>
      </c>
      <c r="OR61">
        <v>3831</v>
      </c>
      <c r="OS61">
        <v>3987</v>
      </c>
      <c r="OT61">
        <v>4149</v>
      </c>
      <c r="OU61">
        <v>4281</v>
      </c>
      <c r="OV61">
        <v>4366</v>
      </c>
      <c r="OW61">
        <v>4469</v>
      </c>
      <c r="OX61">
        <v>4575</v>
      </c>
      <c r="OY61">
        <v>4668</v>
      </c>
      <c r="OZ61">
        <v>4725</v>
      </c>
      <c r="PA61">
        <v>4837</v>
      </c>
      <c r="PB61">
        <v>4917</v>
      </c>
      <c r="PC61">
        <v>4978</v>
      </c>
      <c r="PD61">
        <v>5075</v>
      </c>
      <c r="PE61">
        <v>5110</v>
      </c>
      <c r="PF61">
        <v>5160</v>
      </c>
      <c r="PG61">
        <v>0</v>
      </c>
      <c r="PH61">
        <v>0</v>
      </c>
      <c r="PI61">
        <v>0</v>
      </c>
      <c r="PJ61">
        <v>53</v>
      </c>
      <c r="PK61">
        <v>114</v>
      </c>
      <c r="PL61">
        <v>179</v>
      </c>
      <c r="PM61">
        <v>230</v>
      </c>
      <c r="PN61">
        <v>290</v>
      </c>
      <c r="PO61">
        <v>351</v>
      </c>
      <c r="PP61">
        <v>418</v>
      </c>
      <c r="PQ61">
        <v>486</v>
      </c>
      <c r="PR61">
        <v>554</v>
      </c>
      <c r="PS61">
        <v>632</v>
      </c>
      <c r="PT61">
        <v>702</v>
      </c>
      <c r="PU61">
        <v>798</v>
      </c>
      <c r="PV61">
        <v>897</v>
      </c>
      <c r="PW61">
        <v>986</v>
      </c>
      <c r="PX61">
        <v>1098</v>
      </c>
      <c r="PY61">
        <v>1200</v>
      </c>
      <c r="PZ61">
        <v>1299</v>
      </c>
      <c r="QA61">
        <v>1413</v>
      </c>
      <c r="QB61">
        <v>1541</v>
      </c>
      <c r="QC61">
        <v>1654</v>
      </c>
      <c r="QD61">
        <v>1773</v>
      </c>
      <c r="QE61">
        <v>1888</v>
      </c>
      <c r="QF61">
        <v>2009</v>
      </c>
      <c r="QG61">
        <v>2126</v>
      </c>
      <c r="QH61">
        <v>2274</v>
      </c>
      <c r="QI61">
        <v>0</v>
      </c>
      <c r="QJ61">
        <v>0</v>
      </c>
      <c r="QK61">
        <v>7506</v>
      </c>
      <c r="QL61">
        <v>7611</v>
      </c>
      <c r="QM61">
        <v>7650</v>
      </c>
      <c r="QN61">
        <v>7658</v>
      </c>
      <c r="QO61">
        <v>7707</v>
      </c>
      <c r="QP61">
        <v>7812</v>
      </c>
      <c r="QQ61">
        <v>7900</v>
      </c>
      <c r="QR61">
        <v>7888</v>
      </c>
      <c r="QS61">
        <v>7944</v>
      </c>
      <c r="QT61">
        <v>7976</v>
      </c>
      <c r="QU61">
        <v>7969</v>
      </c>
      <c r="QV61">
        <v>8093</v>
      </c>
      <c r="QW61">
        <v>8131</v>
      </c>
      <c r="QX61">
        <v>8128</v>
      </c>
      <c r="QY61">
        <v>8165</v>
      </c>
      <c r="QZ61">
        <v>8130</v>
      </c>
      <c r="RA61">
        <v>8128</v>
      </c>
      <c r="RB61">
        <v>8162</v>
      </c>
      <c r="RC61">
        <v>8171</v>
      </c>
      <c r="RD61">
        <v>8152</v>
      </c>
      <c r="RE61">
        <v>8140</v>
      </c>
      <c r="RF61">
        <v>8267</v>
      </c>
      <c r="RG61">
        <v>8199</v>
      </c>
      <c r="RH61">
        <v>8218</v>
      </c>
      <c r="RI61">
        <v>8257</v>
      </c>
      <c r="RJ61">
        <v>8242</v>
      </c>
      <c r="RK61">
        <v>0</v>
      </c>
      <c r="RL61">
        <v>0</v>
      </c>
      <c r="RM61">
        <v>8349</v>
      </c>
      <c r="RN61">
        <v>8361</v>
      </c>
      <c r="RO61">
        <v>8375</v>
      </c>
      <c r="RP61">
        <v>8396</v>
      </c>
      <c r="RQ61">
        <v>8465</v>
      </c>
      <c r="RR61">
        <v>8521</v>
      </c>
      <c r="RS61">
        <v>8526</v>
      </c>
      <c r="RT61">
        <v>8580</v>
      </c>
      <c r="RU61">
        <v>8586</v>
      </c>
      <c r="RV61">
        <v>8605</v>
      </c>
      <c r="RW61">
        <v>8689</v>
      </c>
      <c r="RX61">
        <v>8684</v>
      </c>
      <c r="RY61">
        <v>8677</v>
      </c>
      <c r="RZ61">
        <v>8739</v>
      </c>
      <c r="SA61">
        <v>8751</v>
      </c>
      <c r="SB61">
        <v>8792</v>
      </c>
      <c r="SC61">
        <v>8802</v>
      </c>
      <c r="SD61">
        <v>8825</v>
      </c>
      <c r="SE61">
        <v>8914</v>
      </c>
      <c r="SF61">
        <v>8938</v>
      </c>
      <c r="SG61">
        <v>8966</v>
      </c>
      <c r="SH61">
        <v>8936</v>
      </c>
      <c r="SI61">
        <v>8976</v>
      </c>
      <c r="SJ61">
        <v>8988</v>
      </c>
      <c r="SK61">
        <v>8991</v>
      </c>
      <c r="SL61">
        <v>9040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935648.5919</v>
      </c>
      <c r="SU61">
        <v>925770.728</v>
      </c>
      <c r="SV61">
        <v>910286.14110000001</v>
      </c>
      <c r="SW61">
        <v>890824.03</v>
      </c>
      <c r="SX61">
        <v>869735.94220000005</v>
      </c>
      <c r="SY61">
        <v>849549.36289999995</v>
      </c>
      <c r="SZ61">
        <v>830737.55960000004</v>
      </c>
      <c r="TA61">
        <v>809067.44539999997</v>
      </c>
      <c r="TB61">
        <v>789622.65639999998</v>
      </c>
      <c r="TC61">
        <v>770624.21230000001</v>
      </c>
      <c r="TD61">
        <v>752340.01950000005</v>
      </c>
      <c r="TE61">
        <v>732581.85600000003</v>
      </c>
      <c r="TF61">
        <v>714992.5</v>
      </c>
      <c r="TG61">
        <v>693998.22860000003</v>
      </c>
      <c r="TH61">
        <v>674688.43519999995</v>
      </c>
      <c r="TI61">
        <v>654478.9547</v>
      </c>
      <c r="TJ61">
        <v>638591.60710000002</v>
      </c>
      <c r="TK61">
        <v>619916.66449999996</v>
      </c>
      <c r="TL61">
        <v>602079.83059999999</v>
      </c>
      <c r="TM61">
        <v>584189.17009999999</v>
      </c>
      <c r="TN61">
        <v>565729.01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294437.4045</v>
      </c>
      <c r="TW61">
        <v>321092.06329999998</v>
      </c>
      <c r="TX61">
        <v>346844.3567</v>
      </c>
      <c r="TY61">
        <v>367619.82909999997</v>
      </c>
      <c r="TZ61">
        <v>390143.21100000001</v>
      </c>
      <c r="UA61">
        <v>402942.64640000003</v>
      </c>
      <c r="UB61">
        <v>421196.72600000002</v>
      </c>
      <c r="UC61">
        <v>432222.27630000003</v>
      </c>
      <c r="UD61">
        <v>434709.9227</v>
      </c>
      <c r="UE61">
        <v>439613.49160000001</v>
      </c>
      <c r="UF61">
        <v>444336.34159999999</v>
      </c>
      <c r="UG61">
        <v>444846.84049999999</v>
      </c>
      <c r="UH61">
        <v>444615.76980000001</v>
      </c>
      <c r="UI61">
        <v>447922.35359999997</v>
      </c>
      <c r="UJ61">
        <v>447607.74449999997</v>
      </c>
      <c r="UK61">
        <v>444990.51380000002</v>
      </c>
      <c r="UL61">
        <v>441055.03730000003</v>
      </c>
      <c r="UM61">
        <v>437741.64309999999</v>
      </c>
      <c r="UN61">
        <v>428544.39240000001</v>
      </c>
      <c r="UO61">
        <v>422416.00209999998</v>
      </c>
      <c r="UP61">
        <v>414871.12829999998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494713.93440000003</v>
      </c>
      <c r="UY61">
        <v>526679.04630000005</v>
      </c>
      <c r="UZ61">
        <v>582090.17139999999</v>
      </c>
      <c r="VA61">
        <v>640071.26080000005</v>
      </c>
      <c r="VB61">
        <v>657804.70559999999</v>
      </c>
      <c r="VC61">
        <v>735766.52679999999</v>
      </c>
      <c r="VD61">
        <v>748624.58259999997</v>
      </c>
      <c r="VE61">
        <v>787850.66870000004</v>
      </c>
      <c r="VF61">
        <v>878023.10270000005</v>
      </c>
      <c r="VG61">
        <v>925666.14549999998</v>
      </c>
      <c r="VH61">
        <v>985021.29469999997</v>
      </c>
      <c r="VI61">
        <v>1050000</v>
      </c>
      <c r="VJ61">
        <v>1090000</v>
      </c>
      <c r="VK61">
        <v>1130000</v>
      </c>
      <c r="VL61">
        <v>1140000</v>
      </c>
      <c r="VM61">
        <v>1160000</v>
      </c>
      <c r="VN61">
        <v>1190000</v>
      </c>
      <c r="VO61">
        <v>1190000</v>
      </c>
      <c r="VP61">
        <v>1210000</v>
      </c>
      <c r="VQ61">
        <v>1200000</v>
      </c>
      <c r="VR61">
        <v>1180000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89324.189350000001</v>
      </c>
      <c r="WA61">
        <v>195125.6563</v>
      </c>
      <c r="WB61">
        <v>126294.9232</v>
      </c>
      <c r="WC61">
        <v>122616.43030000001</v>
      </c>
      <c r="WD61">
        <v>158726.77059999999</v>
      </c>
      <c r="WE61">
        <v>134840.70319999999</v>
      </c>
      <c r="WF61">
        <v>317932.30979999999</v>
      </c>
      <c r="WG61">
        <v>290514.96049999999</v>
      </c>
      <c r="WH61">
        <v>158655.0148</v>
      </c>
      <c r="WI61">
        <v>222493.54829999999</v>
      </c>
      <c r="WJ61">
        <v>299095.13589999999</v>
      </c>
      <c r="WK61">
        <v>354913.32189999998</v>
      </c>
      <c r="WL61">
        <v>328913.49339999998</v>
      </c>
      <c r="WM61">
        <v>273714.41889999999</v>
      </c>
      <c r="WN61">
        <v>236215.24830000001</v>
      </c>
      <c r="WO61">
        <v>344002.78869999998</v>
      </c>
      <c r="WP61">
        <v>389647.17170000001</v>
      </c>
      <c r="WQ61">
        <v>310744.9705</v>
      </c>
      <c r="WR61">
        <v>209874.18859999999</v>
      </c>
      <c r="WS61">
        <v>305642.02220000001</v>
      </c>
      <c r="WT61">
        <v>395653.10320000001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27400000</v>
      </c>
      <c r="ZG61">
        <v>27200000</v>
      </c>
      <c r="ZH61">
        <v>27100000</v>
      </c>
      <c r="ZI61">
        <v>27100000</v>
      </c>
      <c r="ZJ61">
        <v>27200000</v>
      </c>
      <c r="ZK61">
        <v>27400000</v>
      </c>
      <c r="ZL61">
        <v>27600000</v>
      </c>
      <c r="ZM61">
        <v>27400000</v>
      </c>
      <c r="ZN61">
        <v>27700000</v>
      </c>
      <c r="ZO61">
        <v>28000000</v>
      </c>
      <c r="ZP61">
        <v>27700000</v>
      </c>
      <c r="ZQ61">
        <v>27800000</v>
      </c>
      <c r="ZR61">
        <v>27800000</v>
      </c>
      <c r="ZS61">
        <v>27500000</v>
      </c>
      <c r="ZT61">
        <v>26900000</v>
      </c>
      <c r="ZU61">
        <v>27200000</v>
      </c>
      <c r="ZV61">
        <v>27000000</v>
      </c>
      <c r="ZW61">
        <v>26400000</v>
      </c>
      <c r="ZX61">
        <v>26000000</v>
      </c>
      <c r="ZY61">
        <v>25800000</v>
      </c>
      <c r="ZZ61">
        <v>25500000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26200000</v>
      </c>
      <c r="ABK61">
        <v>26700000</v>
      </c>
      <c r="ABL61">
        <v>27300000</v>
      </c>
      <c r="ABM61">
        <v>27600000</v>
      </c>
      <c r="ABN61">
        <v>28100000</v>
      </c>
      <c r="ABO61">
        <v>28200000</v>
      </c>
      <c r="ABP61">
        <v>28600000</v>
      </c>
      <c r="ABQ61">
        <v>28900000</v>
      </c>
      <c r="ABR61">
        <v>29200000</v>
      </c>
      <c r="ABS61">
        <v>29200000</v>
      </c>
      <c r="ABT61">
        <v>28900000</v>
      </c>
      <c r="ABU61">
        <v>28700000</v>
      </c>
      <c r="ABV61">
        <v>28600000</v>
      </c>
      <c r="ABW61">
        <v>28300000</v>
      </c>
      <c r="ABX61">
        <v>27800000</v>
      </c>
      <c r="ABY61">
        <v>27600000</v>
      </c>
      <c r="ABZ61">
        <v>27300000</v>
      </c>
      <c r="ACA61">
        <v>26800000</v>
      </c>
      <c r="ACB61">
        <v>26500000</v>
      </c>
      <c r="ACC61">
        <v>25900000</v>
      </c>
      <c r="ACD61">
        <v>25400000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2150000</v>
      </c>
      <c r="ADO61">
        <v>2120000</v>
      </c>
      <c r="ADP61">
        <v>2050000</v>
      </c>
      <c r="ADQ61">
        <v>2000000</v>
      </c>
      <c r="ADR61">
        <v>1950000</v>
      </c>
      <c r="ADS61">
        <v>1900000</v>
      </c>
      <c r="ADT61">
        <v>1870000</v>
      </c>
      <c r="ADU61">
        <v>1820000</v>
      </c>
      <c r="ADV61">
        <v>1770000</v>
      </c>
      <c r="ADW61">
        <v>1730000</v>
      </c>
      <c r="ADX61">
        <v>1670000</v>
      </c>
      <c r="ADY61">
        <v>1620000</v>
      </c>
      <c r="ADZ61">
        <v>1580000</v>
      </c>
      <c r="AEA61">
        <v>1530000</v>
      </c>
      <c r="AEB61">
        <v>1490000</v>
      </c>
      <c r="AEC61">
        <v>1440000</v>
      </c>
      <c r="AED61">
        <v>1420000</v>
      </c>
      <c r="AEE61">
        <v>1370000</v>
      </c>
      <c r="AEF61">
        <v>1330000</v>
      </c>
      <c r="AEG61">
        <v>1300000</v>
      </c>
      <c r="AEH61">
        <v>1260000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4570000</v>
      </c>
      <c r="AEQ61">
        <v>4440000</v>
      </c>
      <c r="AER61">
        <v>4330000</v>
      </c>
      <c r="AES61">
        <v>4210000</v>
      </c>
      <c r="AET61">
        <v>4100000</v>
      </c>
      <c r="AEU61">
        <v>4020000</v>
      </c>
      <c r="AEV61">
        <v>3900000</v>
      </c>
      <c r="AEW61">
        <v>3780000</v>
      </c>
      <c r="AEX61">
        <v>3700000</v>
      </c>
      <c r="AEY61">
        <v>3590000</v>
      </c>
      <c r="AEZ61">
        <v>3510000</v>
      </c>
      <c r="AFA61">
        <v>3410000</v>
      </c>
      <c r="AFB61">
        <v>3320000</v>
      </c>
      <c r="AFC61">
        <v>3250000</v>
      </c>
      <c r="AFD61">
        <v>3170000</v>
      </c>
      <c r="AFE61">
        <v>3080000</v>
      </c>
      <c r="AFF61">
        <v>2980000</v>
      </c>
      <c r="AFG61">
        <v>2910000</v>
      </c>
      <c r="AFH61">
        <v>2830000</v>
      </c>
      <c r="AFI61">
        <v>2750000</v>
      </c>
      <c r="AFJ61">
        <v>2680000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216.84068009999999</v>
      </c>
      <c r="AGU61">
        <v>236.4707076</v>
      </c>
      <c r="AGV61">
        <v>255.4361811</v>
      </c>
      <c r="AGW61">
        <v>270.73643679999998</v>
      </c>
      <c r="AGX61">
        <v>287.32395380000003</v>
      </c>
      <c r="AGY61">
        <v>296.75019600000002</v>
      </c>
      <c r="AGZ61">
        <v>310.19355259999998</v>
      </c>
      <c r="AHA61">
        <v>318.31340349999999</v>
      </c>
      <c r="AHB61">
        <v>320.14544979999999</v>
      </c>
      <c r="AHC61">
        <v>323.75672059999999</v>
      </c>
      <c r="AHD61">
        <v>327.23489970000003</v>
      </c>
      <c r="AHE61">
        <v>327.61086039999998</v>
      </c>
      <c r="AHF61">
        <v>327.44068659999999</v>
      </c>
      <c r="AHG61">
        <v>329.87584559999999</v>
      </c>
      <c r="AHH61">
        <v>329.64414929999998</v>
      </c>
      <c r="AHI61">
        <v>327.71666970000001</v>
      </c>
      <c r="AHJ61">
        <v>324.81835799999999</v>
      </c>
      <c r="AHK61">
        <v>322.37818349999998</v>
      </c>
      <c r="AHL61">
        <v>315.60479779999997</v>
      </c>
      <c r="AHM61">
        <v>311.09149780000001</v>
      </c>
      <c r="AHN61">
        <v>305.53501779999999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29.461249590000001</v>
      </c>
      <c r="AHW61">
        <v>31.36483887</v>
      </c>
      <c r="AHX61">
        <v>34.664687270000002</v>
      </c>
      <c r="AHY61">
        <v>38.117582419999998</v>
      </c>
      <c r="AHZ61">
        <v>39.173646159999997</v>
      </c>
      <c r="AIA61">
        <v>43.816435679999998</v>
      </c>
      <c r="AIB61">
        <v>44.582159799999999</v>
      </c>
      <c r="AIC61">
        <v>46.918155280000001</v>
      </c>
      <c r="AID61">
        <v>52.288112339999998</v>
      </c>
      <c r="AIE61">
        <v>55.125355190000001</v>
      </c>
      <c r="AIF61">
        <v>58.660078480000003</v>
      </c>
      <c r="AIG61">
        <v>62.52925991</v>
      </c>
      <c r="AIH61">
        <v>64.983231959999998</v>
      </c>
      <c r="AII61">
        <v>67.102851950000002</v>
      </c>
      <c r="AIJ61">
        <v>67.834931909999995</v>
      </c>
      <c r="AIK61">
        <v>68.989097330000007</v>
      </c>
      <c r="AIL61">
        <v>71.158024299999994</v>
      </c>
      <c r="AIM61">
        <v>70.806450609999999</v>
      </c>
      <c r="AIN61">
        <v>71.966507750000005</v>
      </c>
      <c r="AIO61">
        <v>71.608465420000002</v>
      </c>
      <c r="AIP61">
        <v>70.535249660000005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1.1568834969999999</v>
      </c>
      <c r="AIY61">
        <v>2.5271726870000002</v>
      </c>
      <c r="AIZ61">
        <v>1.6357104769999999</v>
      </c>
      <c r="AJA61">
        <v>1.588068424</v>
      </c>
      <c r="AJB61">
        <v>2.0557520060000001</v>
      </c>
      <c r="AJC61">
        <v>1.7463912669999999</v>
      </c>
      <c r="AJD61">
        <v>4.1177047910000004</v>
      </c>
      <c r="AJE61">
        <v>3.762608604</v>
      </c>
      <c r="AJF61">
        <v>2.0548226600000001</v>
      </c>
      <c r="AJG61">
        <v>2.8816283249999999</v>
      </c>
      <c r="AJH61">
        <v>3.8737348659999999</v>
      </c>
      <c r="AJI61">
        <v>4.5966648899999996</v>
      </c>
      <c r="AJJ61">
        <v>4.2599277439999996</v>
      </c>
      <c r="AJK61">
        <v>3.5450161530000002</v>
      </c>
      <c r="AJL61">
        <v>3.0593451159999998</v>
      </c>
      <c r="AJM61">
        <v>4.455356965</v>
      </c>
      <c r="AJN61">
        <v>5.0465208339999998</v>
      </c>
      <c r="AJO61">
        <v>4.0246178639999997</v>
      </c>
      <c r="AJP61">
        <v>2.7181885110000001</v>
      </c>
      <c r="AJQ61">
        <v>3.9585269570000001</v>
      </c>
      <c r="AJR61">
        <v>5.1243067409999998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75.982099629999993</v>
      </c>
      <c r="AKA61">
        <v>200.61337549999999</v>
      </c>
      <c r="AKB61">
        <v>258.97734839999998</v>
      </c>
      <c r="AKC61">
        <v>264.32976129999997</v>
      </c>
      <c r="AKD61">
        <v>174.05035580000001</v>
      </c>
      <c r="AKE61">
        <v>207.92935790000001</v>
      </c>
      <c r="AKF61">
        <v>265.44929880000001</v>
      </c>
      <c r="AKG61">
        <v>432.84969719999998</v>
      </c>
      <c r="AKH61">
        <v>255.74570209999999</v>
      </c>
      <c r="AKI61">
        <v>376.61975239999998</v>
      </c>
      <c r="AKJ61">
        <v>283.59544549999998</v>
      </c>
      <c r="AKK61">
        <v>386.86240759999998</v>
      </c>
      <c r="AKL61">
        <v>275.84314899999998</v>
      </c>
      <c r="AKM61">
        <v>366.54556780000001</v>
      </c>
      <c r="AKN61">
        <v>363.07128449999999</v>
      </c>
      <c r="AKO61">
        <v>360.69415479999998</v>
      </c>
      <c r="AKP61">
        <v>324.93107379999998</v>
      </c>
      <c r="AKQ61">
        <v>414.38032559999999</v>
      </c>
      <c r="AKR61">
        <v>383.2498248</v>
      </c>
      <c r="AKS61">
        <v>361.38168450000001</v>
      </c>
      <c r="AKT61">
        <v>360.50111099999998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104.39103420000001</v>
      </c>
      <c r="AME61">
        <v>103.6292777</v>
      </c>
      <c r="AMF61">
        <v>103.0340401</v>
      </c>
      <c r="AMG61">
        <v>103.254972</v>
      </c>
      <c r="AMH61">
        <v>103.6238869</v>
      </c>
      <c r="AMI61">
        <v>104.1729522</v>
      </c>
      <c r="AMJ61">
        <v>105.0233417</v>
      </c>
      <c r="AMK61">
        <v>104.32722099999999</v>
      </c>
      <c r="AML61">
        <v>105.43539560000001</v>
      </c>
      <c r="AMM61">
        <v>106.51900259999999</v>
      </c>
      <c r="AMN61">
        <v>105.4124834</v>
      </c>
      <c r="AMO61">
        <v>105.69306659999999</v>
      </c>
      <c r="AMP61">
        <v>105.9462716</v>
      </c>
      <c r="AMQ61">
        <v>104.57289609999999</v>
      </c>
      <c r="AMR61">
        <v>102.5615662</v>
      </c>
      <c r="AMS61">
        <v>103.6276142</v>
      </c>
      <c r="AMT61">
        <v>102.80330720000001</v>
      </c>
      <c r="AMU61">
        <v>100.7219237</v>
      </c>
      <c r="AMV61">
        <v>98.871529210000006</v>
      </c>
      <c r="AMW61">
        <v>98.127051159999994</v>
      </c>
      <c r="AMX61">
        <v>97.001707580000001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407.519721</v>
      </c>
      <c r="ANG61">
        <v>430.81718050000001</v>
      </c>
      <c r="ANH61">
        <v>353.9456897</v>
      </c>
      <c r="ANI61">
        <v>320.00276070000001</v>
      </c>
      <c r="ANJ61">
        <v>337.57029940000001</v>
      </c>
      <c r="ANK61">
        <v>409.6615678</v>
      </c>
      <c r="ANL61">
        <v>298.56118129999999</v>
      </c>
      <c r="ANM61">
        <v>299.59645560000001</v>
      </c>
      <c r="ANN61">
        <v>367.51809059999999</v>
      </c>
      <c r="ANO61">
        <v>300.31940159999999</v>
      </c>
      <c r="ANP61">
        <v>290.2691466</v>
      </c>
      <c r="ANQ61">
        <v>378.6472766</v>
      </c>
      <c r="ANR61">
        <v>267.23676319999998</v>
      </c>
      <c r="ANS61">
        <v>276.13855740000002</v>
      </c>
      <c r="ANT61">
        <v>354.71036020000003</v>
      </c>
      <c r="ANU61">
        <v>233.17654440000001</v>
      </c>
      <c r="ANV61">
        <v>292.3183105</v>
      </c>
      <c r="ANW61">
        <v>354.8284592</v>
      </c>
      <c r="ANX61">
        <v>268.40551140000002</v>
      </c>
      <c r="ANY61">
        <v>326.9037093</v>
      </c>
      <c r="ANZ61">
        <v>278.3620401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95.166865659999999</v>
      </c>
      <c r="AOI61">
        <v>97.138859920000002</v>
      </c>
      <c r="AOJ61">
        <v>99.220258770000001</v>
      </c>
      <c r="AOK61">
        <v>100.3280726</v>
      </c>
      <c r="AOL61">
        <v>102.0921888</v>
      </c>
      <c r="AOM61">
        <v>102.6077397</v>
      </c>
      <c r="AON61">
        <v>103.8196464</v>
      </c>
      <c r="AOO61">
        <v>104.9002213</v>
      </c>
      <c r="AOP61">
        <v>105.9830415</v>
      </c>
      <c r="AOQ61">
        <v>106.1697872</v>
      </c>
      <c r="AOR61">
        <v>105.12408430000001</v>
      </c>
      <c r="AOS61">
        <v>104.4700071</v>
      </c>
      <c r="AOT61">
        <v>103.8329382</v>
      </c>
      <c r="AOU61">
        <v>102.8579034</v>
      </c>
      <c r="AOV61">
        <v>101.0814373</v>
      </c>
      <c r="AOW61">
        <v>100.4635356</v>
      </c>
      <c r="AOX61">
        <v>99.150601789999996</v>
      </c>
      <c r="AOY61">
        <v>97.45694958</v>
      </c>
      <c r="AOZ61">
        <v>96.462106890000001</v>
      </c>
      <c r="APA61">
        <v>94.298410480000001</v>
      </c>
      <c r="APB61">
        <v>92.447665549999996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656.43486359999997</v>
      </c>
      <c r="APK61">
        <v>472.1421861</v>
      </c>
      <c r="APL61">
        <v>630.48686510000005</v>
      </c>
      <c r="APM61">
        <v>661.77956849999998</v>
      </c>
      <c r="APN61">
        <v>609.0910609</v>
      </c>
      <c r="APO61">
        <v>713.77072459999999</v>
      </c>
      <c r="APP61">
        <v>619.05234069999995</v>
      </c>
      <c r="APQ61">
        <v>722.4343586</v>
      </c>
      <c r="APR61">
        <v>758.89531160000001</v>
      </c>
      <c r="APS61">
        <v>703.01283450000005</v>
      </c>
      <c r="APT61">
        <v>782.88600789999998</v>
      </c>
      <c r="APU61">
        <v>705.285437</v>
      </c>
      <c r="APV61">
        <v>635.96258660000001</v>
      </c>
      <c r="APW61">
        <v>776.08339560000002</v>
      </c>
      <c r="APX61">
        <v>794.10735369999998</v>
      </c>
      <c r="APY61">
        <v>766.10988329999998</v>
      </c>
      <c r="APZ61">
        <v>602.90350820000003</v>
      </c>
      <c r="AQA61">
        <v>650.78396329999998</v>
      </c>
      <c r="AQB61">
        <v>635.36509890000002</v>
      </c>
      <c r="AQC61">
        <v>652.63918169999999</v>
      </c>
      <c r="AQD61">
        <v>731.76844889999995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110.7937597</v>
      </c>
      <c r="ARO61">
        <v>107.62987560000001</v>
      </c>
      <c r="ARP61">
        <v>105.15685120000001</v>
      </c>
      <c r="ARQ61">
        <v>102.1654247</v>
      </c>
      <c r="ARR61">
        <v>99.409230129999997</v>
      </c>
      <c r="ARS61">
        <v>97.45596098</v>
      </c>
      <c r="ART61">
        <v>94.562991170000004</v>
      </c>
      <c r="ARU61">
        <v>91.73472409</v>
      </c>
      <c r="ARV61">
        <v>89.69922201</v>
      </c>
      <c r="ARW61">
        <v>87.206206730000005</v>
      </c>
      <c r="ARX61">
        <v>85.062896510000002</v>
      </c>
      <c r="ARY61">
        <v>82.679268780000001</v>
      </c>
      <c r="ARZ61">
        <v>80.480886620000007</v>
      </c>
      <c r="ASA61">
        <v>78.924791479999996</v>
      </c>
      <c r="ASB61">
        <v>76.832318560000004</v>
      </c>
      <c r="ASC61">
        <v>74.828165569999996</v>
      </c>
      <c r="ASD61">
        <v>72.405623779999999</v>
      </c>
      <c r="ASE61">
        <v>70.611389630000005</v>
      </c>
      <c r="ASF61">
        <v>68.646397949999994</v>
      </c>
      <c r="ASG61">
        <v>66.66923362</v>
      </c>
      <c r="ASH61">
        <v>65.080168839999999</v>
      </c>
    </row>
    <row r="62" spans="3:1178" x14ac:dyDescent="0.25">
      <c r="C62">
        <v>0</v>
      </c>
      <c r="D62">
        <v>0</v>
      </c>
      <c r="E62">
        <v>0</v>
      </c>
      <c r="F62">
        <v>274</v>
      </c>
      <c r="G62">
        <v>268</v>
      </c>
      <c r="H62">
        <v>285</v>
      </c>
      <c r="I62">
        <v>283</v>
      </c>
      <c r="J62">
        <v>297</v>
      </c>
      <c r="K62">
        <v>289</v>
      </c>
      <c r="L62">
        <v>343</v>
      </c>
      <c r="M62">
        <v>327</v>
      </c>
      <c r="N62">
        <v>298</v>
      </c>
      <c r="O62">
        <v>283</v>
      </c>
      <c r="P62">
        <v>342</v>
      </c>
      <c r="Q62">
        <v>309</v>
      </c>
      <c r="R62">
        <v>292</v>
      </c>
      <c r="S62">
        <v>348</v>
      </c>
      <c r="T62">
        <v>321</v>
      </c>
      <c r="U62">
        <v>327</v>
      </c>
      <c r="V62">
        <v>347</v>
      </c>
      <c r="W62">
        <v>361</v>
      </c>
      <c r="X62">
        <v>359</v>
      </c>
      <c r="Y62">
        <v>327</v>
      </c>
      <c r="Z62">
        <v>334</v>
      </c>
      <c r="AA62">
        <v>299</v>
      </c>
      <c r="AB62">
        <v>332</v>
      </c>
      <c r="AC62">
        <v>326</v>
      </c>
      <c r="AD62">
        <v>304</v>
      </c>
      <c r="AE62">
        <v>0</v>
      </c>
      <c r="AF62">
        <v>0</v>
      </c>
      <c r="AG62">
        <v>0</v>
      </c>
      <c r="AH62">
        <v>67</v>
      </c>
      <c r="AI62">
        <v>81</v>
      </c>
      <c r="AJ62">
        <v>69</v>
      </c>
      <c r="AK62">
        <v>92</v>
      </c>
      <c r="AL62">
        <v>76</v>
      </c>
      <c r="AM62">
        <v>77</v>
      </c>
      <c r="AN62">
        <v>103</v>
      </c>
      <c r="AO62">
        <v>107</v>
      </c>
      <c r="AP62">
        <v>120</v>
      </c>
      <c r="AQ62">
        <v>113</v>
      </c>
      <c r="AR62">
        <v>110</v>
      </c>
      <c r="AS62">
        <v>106</v>
      </c>
      <c r="AT62">
        <v>118</v>
      </c>
      <c r="AU62">
        <v>120</v>
      </c>
      <c r="AV62">
        <v>117</v>
      </c>
      <c r="AW62">
        <v>130</v>
      </c>
      <c r="AX62">
        <v>151</v>
      </c>
      <c r="AY62">
        <v>138</v>
      </c>
      <c r="AZ62">
        <v>149</v>
      </c>
      <c r="BA62">
        <v>182</v>
      </c>
      <c r="BB62">
        <v>156</v>
      </c>
      <c r="BC62">
        <v>160</v>
      </c>
      <c r="BD62">
        <v>145</v>
      </c>
      <c r="BE62">
        <v>165</v>
      </c>
      <c r="BF62">
        <v>162</v>
      </c>
      <c r="BG62">
        <v>0</v>
      </c>
      <c r="BH62">
        <v>0</v>
      </c>
      <c r="BI62">
        <v>0</v>
      </c>
      <c r="BJ62">
        <v>155</v>
      </c>
      <c r="BK62">
        <v>120</v>
      </c>
      <c r="BL62">
        <v>139</v>
      </c>
      <c r="BM62">
        <v>146</v>
      </c>
      <c r="BN62">
        <v>130</v>
      </c>
      <c r="BO62">
        <v>145</v>
      </c>
      <c r="BP62">
        <v>170</v>
      </c>
      <c r="BQ62">
        <v>151</v>
      </c>
      <c r="BR62">
        <v>165</v>
      </c>
      <c r="BS62">
        <v>152</v>
      </c>
      <c r="BT62">
        <v>163</v>
      </c>
      <c r="BU62">
        <v>170</v>
      </c>
      <c r="BV62">
        <v>174</v>
      </c>
      <c r="BW62">
        <v>174</v>
      </c>
      <c r="BX62">
        <v>188</v>
      </c>
      <c r="BY62">
        <v>139</v>
      </c>
      <c r="BZ62">
        <v>143</v>
      </c>
      <c r="CA62">
        <v>175</v>
      </c>
      <c r="CB62">
        <v>170</v>
      </c>
      <c r="CC62">
        <v>155</v>
      </c>
      <c r="CD62">
        <v>157</v>
      </c>
      <c r="CE62">
        <v>152</v>
      </c>
      <c r="CF62">
        <v>174</v>
      </c>
      <c r="CG62">
        <v>162</v>
      </c>
      <c r="CH62">
        <v>165</v>
      </c>
      <c r="CI62">
        <v>0</v>
      </c>
      <c r="CJ62">
        <v>0</v>
      </c>
      <c r="CK62">
        <v>0</v>
      </c>
      <c r="CL62">
        <v>39</v>
      </c>
      <c r="CM62">
        <v>42</v>
      </c>
      <c r="CN62">
        <v>41</v>
      </c>
      <c r="CO62">
        <v>62</v>
      </c>
      <c r="CP62">
        <v>54</v>
      </c>
      <c r="CQ62">
        <v>48</v>
      </c>
      <c r="CR62">
        <v>52</v>
      </c>
      <c r="CS62">
        <v>50</v>
      </c>
      <c r="CT62">
        <v>48</v>
      </c>
      <c r="CU62">
        <v>50</v>
      </c>
      <c r="CV62">
        <v>55</v>
      </c>
      <c r="CW62">
        <v>42</v>
      </c>
      <c r="CX62">
        <v>48</v>
      </c>
      <c r="CY62">
        <v>49</v>
      </c>
      <c r="CZ62">
        <v>52</v>
      </c>
      <c r="DA62">
        <v>44</v>
      </c>
      <c r="DB62">
        <v>55</v>
      </c>
      <c r="DC62">
        <v>56</v>
      </c>
      <c r="DD62">
        <v>57</v>
      </c>
      <c r="DE62">
        <v>63</v>
      </c>
      <c r="DF62">
        <v>69</v>
      </c>
      <c r="DG62">
        <v>73</v>
      </c>
      <c r="DH62">
        <v>53</v>
      </c>
      <c r="DI62">
        <v>67</v>
      </c>
      <c r="DJ62">
        <v>62</v>
      </c>
      <c r="DK62">
        <v>0</v>
      </c>
      <c r="DL62">
        <v>0</v>
      </c>
      <c r="DM62">
        <v>0</v>
      </c>
      <c r="DN62">
        <v>2</v>
      </c>
      <c r="DO62">
        <v>1</v>
      </c>
      <c r="DP62">
        <v>2</v>
      </c>
      <c r="DQ62">
        <v>2</v>
      </c>
      <c r="DR62">
        <v>3</v>
      </c>
      <c r="DS62">
        <v>2</v>
      </c>
      <c r="DT62">
        <v>5</v>
      </c>
      <c r="DU62">
        <v>4</v>
      </c>
      <c r="DV62">
        <v>6</v>
      </c>
      <c r="DW62">
        <v>7</v>
      </c>
      <c r="DX62">
        <v>7</v>
      </c>
      <c r="DY62">
        <v>3</v>
      </c>
      <c r="DZ62">
        <v>4</v>
      </c>
      <c r="EA62">
        <v>7</v>
      </c>
      <c r="EB62">
        <v>11</v>
      </c>
      <c r="EC62">
        <v>7</v>
      </c>
      <c r="ED62">
        <v>8</v>
      </c>
      <c r="EE62">
        <v>11</v>
      </c>
      <c r="EF62">
        <v>8</v>
      </c>
      <c r="EG62">
        <v>12</v>
      </c>
      <c r="EH62">
        <v>9</v>
      </c>
      <c r="EI62">
        <v>6</v>
      </c>
      <c r="EJ62">
        <v>6</v>
      </c>
      <c r="EK62">
        <v>12</v>
      </c>
      <c r="EL62">
        <v>11</v>
      </c>
      <c r="EM62">
        <v>0</v>
      </c>
      <c r="EN62">
        <v>0</v>
      </c>
      <c r="EO62">
        <v>0</v>
      </c>
      <c r="EP62">
        <v>15</v>
      </c>
      <c r="EQ62">
        <v>15</v>
      </c>
      <c r="ER62">
        <v>5</v>
      </c>
      <c r="ES62">
        <v>10</v>
      </c>
      <c r="ET62">
        <v>15</v>
      </c>
      <c r="EU62">
        <v>15</v>
      </c>
      <c r="EV62">
        <v>5</v>
      </c>
      <c r="EW62">
        <v>30</v>
      </c>
      <c r="EX62">
        <v>15</v>
      </c>
      <c r="EY62">
        <v>30</v>
      </c>
      <c r="EZ62">
        <v>25</v>
      </c>
      <c r="FA62">
        <v>30</v>
      </c>
      <c r="FB62">
        <v>30</v>
      </c>
      <c r="FC62">
        <v>20</v>
      </c>
      <c r="FD62">
        <v>20</v>
      </c>
      <c r="FE62">
        <v>30</v>
      </c>
      <c r="FF62">
        <v>60</v>
      </c>
      <c r="FG62">
        <v>40</v>
      </c>
      <c r="FH62">
        <v>50</v>
      </c>
      <c r="FI62">
        <v>40</v>
      </c>
      <c r="FJ62">
        <v>45</v>
      </c>
      <c r="FK62">
        <v>50</v>
      </c>
      <c r="FL62">
        <v>25</v>
      </c>
      <c r="FM62">
        <v>25</v>
      </c>
      <c r="FN62">
        <v>65</v>
      </c>
      <c r="FO62">
        <v>0</v>
      </c>
      <c r="FP62">
        <v>0</v>
      </c>
      <c r="FQ62">
        <v>5993</v>
      </c>
      <c r="FR62">
        <v>6321</v>
      </c>
      <c r="FS62">
        <v>6575</v>
      </c>
      <c r="FT62">
        <v>6830</v>
      </c>
      <c r="FU62">
        <v>7113</v>
      </c>
      <c r="FV62">
        <v>7338</v>
      </c>
      <c r="FW62">
        <v>7603</v>
      </c>
      <c r="FX62">
        <v>7779</v>
      </c>
      <c r="FY62">
        <v>7930</v>
      </c>
      <c r="FZ62">
        <v>8070</v>
      </c>
      <c r="GA62">
        <v>8220</v>
      </c>
      <c r="GB62">
        <v>8342</v>
      </c>
      <c r="GC62">
        <v>8429</v>
      </c>
      <c r="GD62">
        <v>8571</v>
      </c>
      <c r="GE62">
        <v>8690</v>
      </c>
      <c r="GF62">
        <v>8768</v>
      </c>
      <c r="GG62">
        <v>8922</v>
      </c>
      <c r="GH62">
        <v>8940</v>
      </c>
      <c r="GI62">
        <v>9012</v>
      </c>
      <c r="GJ62">
        <v>9063</v>
      </c>
      <c r="GK62">
        <v>9132</v>
      </c>
      <c r="GL62">
        <v>9167</v>
      </c>
      <c r="GM62">
        <v>9186</v>
      </c>
      <c r="GN62">
        <v>9216</v>
      </c>
      <c r="GO62">
        <v>9235</v>
      </c>
      <c r="GP62">
        <v>9242</v>
      </c>
      <c r="GQ62">
        <v>0</v>
      </c>
      <c r="GR62">
        <v>0</v>
      </c>
      <c r="GS62">
        <v>789</v>
      </c>
      <c r="GT62">
        <v>900</v>
      </c>
      <c r="GU62">
        <v>1001</v>
      </c>
      <c r="GV62">
        <v>1074</v>
      </c>
      <c r="GW62">
        <v>1174</v>
      </c>
      <c r="GX62">
        <v>1296</v>
      </c>
      <c r="GY62">
        <v>1388</v>
      </c>
      <c r="GZ62">
        <v>1479</v>
      </c>
      <c r="HA62">
        <v>1610</v>
      </c>
      <c r="HB62">
        <v>1685</v>
      </c>
      <c r="HC62">
        <v>1782</v>
      </c>
      <c r="HD62">
        <v>1877</v>
      </c>
      <c r="HE62">
        <v>1958</v>
      </c>
      <c r="HF62">
        <v>2033</v>
      </c>
      <c r="HG62">
        <v>2077</v>
      </c>
      <c r="HH62">
        <v>2194</v>
      </c>
      <c r="HI62">
        <v>2248</v>
      </c>
      <c r="HJ62">
        <v>2328</v>
      </c>
      <c r="HK62">
        <v>2409</v>
      </c>
      <c r="HL62">
        <v>2483</v>
      </c>
      <c r="HM62">
        <v>2572</v>
      </c>
      <c r="HN62">
        <v>2619</v>
      </c>
      <c r="HO62">
        <v>2705</v>
      </c>
      <c r="HP62">
        <v>2726</v>
      </c>
      <c r="HQ62">
        <v>2781</v>
      </c>
      <c r="HR62">
        <v>2819</v>
      </c>
      <c r="HS62">
        <v>0</v>
      </c>
      <c r="HT62">
        <v>0</v>
      </c>
      <c r="HU62">
        <v>71</v>
      </c>
      <c r="HV62">
        <v>82</v>
      </c>
      <c r="HW62">
        <v>82</v>
      </c>
      <c r="HX62">
        <v>93</v>
      </c>
      <c r="HY62">
        <v>106</v>
      </c>
      <c r="HZ62">
        <v>116</v>
      </c>
      <c r="IA62">
        <v>131</v>
      </c>
      <c r="IB62">
        <v>143</v>
      </c>
      <c r="IC62">
        <v>139</v>
      </c>
      <c r="ID62">
        <v>163</v>
      </c>
      <c r="IE62">
        <v>181</v>
      </c>
      <c r="IF62">
        <v>196</v>
      </c>
      <c r="IG62">
        <v>219</v>
      </c>
      <c r="IH62">
        <v>234</v>
      </c>
      <c r="II62">
        <v>250</v>
      </c>
      <c r="IJ62">
        <v>259</v>
      </c>
      <c r="IK62">
        <v>263</v>
      </c>
      <c r="IL62">
        <v>271</v>
      </c>
      <c r="IM62">
        <v>283</v>
      </c>
      <c r="IN62">
        <v>291</v>
      </c>
      <c r="IO62">
        <v>299</v>
      </c>
      <c r="IP62">
        <v>307</v>
      </c>
      <c r="IQ62">
        <v>313</v>
      </c>
      <c r="IR62">
        <v>324</v>
      </c>
      <c r="IS62">
        <v>317</v>
      </c>
      <c r="IT62">
        <v>327</v>
      </c>
      <c r="IU62">
        <v>0</v>
      </c>
      <c r="IV62">
        <v>0</v>
      </c>
      <c r="IW62">
        <v>8</v>
      </c>
      <c r="IX62">
        <v>7</v>
      </c>
      <c r="IY62">
        <v>7</v>
      </c>
      <c r="IZ62">
        <v>5</v>
      </c>
      <c r="JA62">
        <v>5</v>
      </c>
      <c r="JB62">
        <v>3</v>
      </c>
      <c r="JC62">
        <v>4</v>
      </c>
      <c r="JD62">
        <v>4</v>
      </c>
      <c r="JE62">
        <v>4</v>
      </c>
      <c r="JF62">
        <v>7</v>
      </c>
      <c r="JG62">
        <v>6</v>
      </c>
      <c r="JH62">
        <v>6</v>
      </c>
      <c r="JI62">
        <v>5</v>
      </c>
      <c r="JJ62">
        <v>5</v>
      </c>
      <c r="JK62">
        <v>5</v>
      </c>
      <c r="JL62">
        <v>8</v>
      </c>
      <c r="JM62">
        <v>10</v>
      </c>
      <c r="JN62">
        <v>13</v>
      </c>
      <c r="JO62">
        <v>14</v>
      </c>
      <c r="JP62">
        <v>15</v>
      </c>
      <c r="JQ62">
        <v>14</v>
      </c>
      <c r="JR62">
        <v>15</v>
      </c>
      <c r="JS62">
        <v>13</v>
      </c>
      <c r="JT62">
        <v>19</v>
      </c>
      <c r="JU62">
        <v>19</v>
      </c>
      <c r="JV62">
        <v>13</v>
      </c>
      <c r="JW62">
        <v>0</v>
      </c>
      <c r="JX62">
        <v>0</v>
      </c>
      <c r="JY62">
        <v>0</v>
      </c>
      <c r="JZ62">
        <v>6</v>
      </c>
      <c r="KA62">
        <v>15</v>
      </c>
      <c r="KB62">
        <v>23</v>
      </c>
      <c r="KC62">
        <v>30</v>
      </c>
      <c r="KD62">
        <v>40</v>
      </c>
      <c r="KE62">
        <v>53</v>
      </c>
      <c r="KF62">
        <v>66</v>
      </c>
      <c r="KG62">
        <v>82</v>
      </c>
      <c r="KH62">
        <v>88</v>
      </c>
      <c r="KI62">
        <v>101</v>
      </c>
      <c r="KJ62">
        <v>120</v>
      </c>
      <c r="KK62">
        <v>137</v>
      </c>
      <c r="KL62">
        <v>157</v>
      </c>
      <c r="KM62">
        <v>175</v>
      </c>
      <c r="KN62">
        <v>188</v>
      </c>
      <c r="KO62">
        <v>211</v>
      </c>
      <c r="KP62">
        <v>231</v>
      </c>
      <c r="KQ62">
        <v>257</v>
      </c>
      <c r="KR62">
        <v>287</v>
      </c>
      <c r="KS62">
        <v>319</v>
      </c>
      <c r="KT62">
        <v>349</v>
      </c>
      <c r="KU62">
        <v>375</v>
      </c>
      <c r="KV62">
        <v>399</v>
      </c>
      <c r="KW62">
        <v>439</v>
      </c>
      <c r="KX62">
        <v>477</v>
      </c>
      <c r="KY62">
        <v>0</v>
      </c>
      <c r="KZ62">
        <v>0</v>
      </c>
      <c r="LA62">
        <v>0</v>
      </c>
      <c r="LB62">
        <v>223</v>
      </c>
      <c r="LC62">
        <v>446</v>
      </c>
      <c r="LD62">
        <v>665</v>
      </c>
      <c r="LE62">
        <v>855</v>
      </c>
      <c r="LF62">
        <v>1068</v>
      </c>
      <c r="LG62">
        <v>1283</v>
      </c>
      <c r="LH62">
        <v>1531</v>
      </c>
      <c r="LI62">
        <v>1733</v>
      </c>
      <c r="LJ62">
        <v>1935</v>
      </c>
      <c r="LK62">
        <v>2134</v>
      </c>
      <c r="LL62">
        <v>2309</v>
      </c>
      <c r="LM62">
        <v>2519</v>
      </c>
      <c r="LN62">
        <v>2706</v>
      </c>
      <c r="LO62">
        <v>2887</v>
      </c>
      <c r="LP62">
        <v>3085</v>
      </c>
      <c r="LQ62">
        <v>3260</v>
      </c>
      <c r="LR62">
        <v>3472</v>
      </c>
      <c r="LS62">
        <v>3695</v>
      </c>
      <c r="LT62">
        <v>3890</v>
      </c>
      <c r="LU62">
        <v>4075</v>
      </c>
      <c r="LV62">
        <v>4271</v>
      </c>
      <c r="LW62">
        <v>4474</v>
      </c>
      <c r="LX62">
        <v>4691</v>
      </c>
      <c r="LY62">
        <v>4902</v>
      </c>
      <c r="LZ62">
        <v>5092</v>
      </c>
      <c r="MA62">
        <v>0</v>
      </c>
      <c r="MB62">
        <v>0</v>
      </c>
      <c r="MC62">
        <v>1505</v>
      </c>
      <c r="MD62">
        <v>1570</v>
      </c>
      <c r="ME62">
        <v>1592</v>
      </c>
      <c r="MF62">
        <v>1669</v>
      </c>
      <c r="MG62">
        <v>1732</v>
      </c>
      <c r="MH62">
        <v>1785</v>
      </c>
      <c r="MI62">
        <v>1815</v>
      </c>
      <c r="MJ62">
        <v>1831</v>
      </c>
      <c r="MK62">
        <v>1869</v>
      </c>
      <c r="ML62">
        <v>1896</v>
      </c>
      <c r="MM62">
        <v>1920</v>
      </c>
      <c r="MN62">
        <v>1963</v>
      </c>
      <c r="MO62">
        <v>1985</v>
      </c>
      <c r="MP62">
        <v>2032</v>
      </c>
      <c r="MQ62">
        <v>2085</v>
      </c>
      <c r="MR62">
        <v>2110</v>
      </c>
      <c r="MS62">
        <v>2159</v>
      </c>
      <c r="MT62">
        <v>2166</v>
      </c>
      <c r="MU62">
        <v>2160</v>
      </c>
      <c r="MV62">
        <v>2168</v>
      </c>
      <c r="MW62">
        <v>2209</v>
      </c>
      <c r="MX62">
        <v>2221</v>
      </c>
      <c r="MY62">
        <v>2215</v>
      </c>
      <c r="MZ62">
        <v>2214</v>
      </c>
      <c r="NA62">
        <v>2183</v>
      </c>
      <c r="NB62">
        <v>2155</v>
      </c>
      <c r="NC62">
        <v>0</v>
      </c>
      <c r="ND62">
        <v>0</v>
      </c>
      <c r="NE62">
        <v>0</v>
      </c>
      <c r="NF62">
        <v>40</v>
      </c>
      <c r="NG62">
        <v>91</v>
      </c>
      <c r="NH62">
        <v>135</v>
      </c>
      <c r="NI62">
        <v>166</v>
      </c>
      <c r="NJ62">
        <v>217</v>
      </c>
      <c r="NK62">
        <v>266</v>
      </c>
      <c r="NL62">
        <v>312</v>
      </c>
      <c r="NM62">
        <v>371</v>
      </c>
      <c r="NN62">
        <v>407</v>
      </c>
      <c r="NO62">
        <v>458</v>
      </c>
      <c r="NP62">
        <v>503</v>
      </c>
      <c r="NQ62">
        <v>554</v>
      </c>
      <c r="NR62">
        <v>600</v>
      </c>
      <c r="NS62">
        <v>640</v>
      </c>
      <c r="NT62">
        <v>685</v>
      </c>
      <c r="NU62">
        <v>729</v>
      </c>
      <c r="NV62">
        <v>773</v>
      </c>
      <c r="NW62">
        <v>817</v>
      </c>
      <c r="NX62">
        <v>858</v>
      </c>
      <c r="NY62">
        <v>901</v>
      </c>
      <c r="NZ62">
        <v>946</v>
      </c>
      <c r="OA62">
        <v>995</v>
      </c>
      <c r="OB62">
        <v>1036</v>
      </c>
      <c r="OC62">
        <v>1097</v>
      </c>
      <c r="OD62">
        <v>1164</v>
      </c>
      <c r="OE62">
        <v>0</v>
      </c>
      <c r="OF62">
        <v>0</v>
      </c>
      <c r="OG62">
        <v>2095</v>
      </c>
      <c r="OH62">
        <v>2243</v>
      </c>
      <c r="OI62">
        <v>2426</v>
      </c>
      <c r="OJ62">
        <v>2570</v>
      </c>
      <c r="OK62">
        <v>2739</v>
      </c>
      <c r="OL62">
        <v>2848</v>
      </c>
      <c r="OM62">
        <v>3009</v>
      </c>
      <c r="ON62">
        <v>3172</v>
      </c>
      <c r="OO62">
        <v>3317</v>
      </c>
      <c r="OP62">
        <v>3504</v>
      </c>
      <c r="OQ62">
        <v>3659</v>
      </c>
      <c r="OR62">
        <v>3806</v>
      </c>
      <c r="OS62">
        <v>3905</v>
      </c>
      <c r="OT62">
        <v>4033</v>
      </c>
      <c r="OU62">
        <v>4137</v>
      </c>
      <c r="OV62">
        <v>4276</v>
      </c>
      <c r="OW62">
        <v>4380</v>
      </c>
      <c r="OX62">
        <v>4496</v>
      </c>
      <c r="OY62">
        <v>4571</v>
      </c>
      <c r="OZ62">
        <v>4660</v>
      </c>
      <c r="PA62">
        <v>4755</v>
      </c>
      <c r="PB62">
        <v>4845</v>
      </c>
      <c r="PC62">
        <v>4942</v>
      </c>
      <c r="PD62">
        <v>5007</v>
      </c>
      <c r="PE62">
        <v>5078</v>
      </c>
      <c r="PF62">
        <v>5115</v>
      </c>
      <c r="PG62">
        <v>0</v>
      </c>
      <c r="PH62">
        <v>0</v>
      </c>
      <c r="PI62">
        <v>0</v>
      </c>
      <c r="PJ62">
        <v>54</v>
      </c>
      <c r="PK62">
        <v>118</v>
      </c>
      <c r="PL62">
        <v>188</v>
      </c>
      <c r="PM62">
        <v>246</v>
      </c>
      <c r="PN62">
        <v>316</v>
      </c>
      <c r="PO62">
        <v>368</v>
      </c>
      <c r="PP62">
        <v>429</v>
      </c>
      <c r="PQ62">
        <v>516</v>
      </c>
      <c r="PR62">
        <v>596</v>
      </c>
      <c r="PS62">
        <v>678</v>
      </c>
      <c r="PT62">
        <v>770</v>
      </c>
      <c r="PU62">
        <v>867</v>
      </c>
      <c r="PV62">
        <v>948</v>
      </c>
      <c r="PW62">
        <v>1037</v>
      </c>
      <c r="PX62">
        <v>1134</v>
      </c>
      <c r="PY62">
        <v>1240</v>
      </c>
      <c r="PZ62">
        <v>1343</v>
      </c>
      <c r="QA62">
        <v>1449</v>
      </c>
      <c r="QB62">
        <v>1560</v>
      </c>
      <c r="QC62">
        <v>1653</v>
      </c>
      <c r="QD62">
        <v>1773</v>
      </c>
      <c r="QE62">
        <v>1895</v>
      </c>
      <c r="QF62">
        <v>2024</v>
      </c>
      <c r="QG62">
        <v>2166</v>
      </c>
      <c r="QH62">
        <v>2285</v>
      </c>
      <c r="QI62">
        <v>0</v>
      </c>
      <c r="QJ62">
        <v>0</v>
      </c>
      <c r="QK62">
        <v>7644</v>
      </c>
      <c r="QL62">
        <v>7938</v>
      </c>
      <c r="QM62">
        <v>7861</v>
      </c>
      <c r="QN62">
        <v>7807</v>
      </c>
      <c r="QO62">
        <v>7718</v>
      </c>
      <c r="QP62">
        <v>7606</v>
      </c>
      <c r="QQ62">
        <v>7457</v>
      </c>
      <c r="QR62">
        <v>7411</v>
      </c>
      <c r="QS62">
        <v>7237</v>
      </c>
      <c r="QT62">
        <v>7091</v>
      </c>
      <c r="QU62">
        <v>7058</v>
      </c>
      <c r="QV62">
        <v>6980</v>
      </c>
      <c r="QW62">
        <v>6887</v>
      </c>
      <c r="QX62">
        <v>6851</v>
      </c>
      <c r="QY62">
        <v>6792</v>
      </c>
      <c r="QZ62">
        <v>6729</v>
      </c>
      <c r="RA62">
        <v>6709</v>
      </c>
      <c r="RB62">
        <v>6701</v>
      </c>
      <c r="RC62">
        <v>6606</v>
      </c>
      <c r="RD62">
        <v>6520</v>
      </c>
      <c r="RE62">
        <v>6560</v>
      </c>
      <c r="RF62">
        <v>6569</v>
      </c>
      <c r="RG62">
        <v>6534</v>
      </c>
      <c r="RH62">
        <v>6507</v>
      </c>
      <c r="RI62">
        <v>6542</v>
      </c>
      <c r="RJ62">
        <v>6539</v>
      </c>
      <c r="RK62">
        <v>0</v>
      </c>
      <c r="RL62">
        <v>0</v>
      </c>
      <c r="RM62">
        <v>8332</v>
      </c>
      <c r="RN62">
        <v>8773</v>
      </c>
      <c r="RO62">
        <v>9177</v>
      </c>
      <c r="RP62">
        <v>9560</v>
      </c>
      <c r="RQ62">
        <v>9980</v>
      </c>
      <c r="RR62">
        <v>10296</v>
      </c>
      <c r="RS62">
        <v>10662</v>
      </c>
      <c r="RT62">
        <v>10878</v>
      </c>
      <c r="RU62">
        <v>11137</v>
      </c>
      <c r="RV62">
        <v>11375</v>
      </c>
      <c r="RW62">
        <v>11515</v>
      </c>
      <c r="RX62">
        <v>11695</v>
      </c>
      <c r="RY62">
        <v>11864</v>
      </c>
      <c r="RZ62">
        <v>12007</v>
      </c>
      <c r="SA62">
        <v>12161</v>
      </c>
      <c r="SB62">
        <v>12304</v>
      </c>
      <c r="SC62">
        <v>12421</v>
      </c>
      <c r="SD62">
        <v>12508</v>
      </c>
      <c r="SE62">
        <v>12604</v>
      </c>
      <c r="SF62">
        <v>12677</v>
      </c>
      <c r="SG62">
        <v>12742</v>
      </c>
      <c r="SH62">
        <v>12772</v>
      </c>
      <c r="SI62">
        <v>12836</v>
      </c>
      <c r="SJ62">
        <v>12855</v>
      </c>
      <c r="SK62">
        <v>12819</v>
      </c>
      <c r="SL62">
        <v>12821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1350000</v>
      </c>
      <c r="SU62">
        <v>1360000</v>
      </c>
      <c r="SV62">
        <v>1350000</v>
      </c>
      <c r="SW62">
        <v>1340000</v>
      </c>
      <c r="SX62">
        <v>1320000</v>
      </c>
      <c r="SY62">
        <v>1310000</v>
      </c>
      <c r="SZ62">
        <v>1290000</v>
      </c>
      <c r="TA62">
        <v>1260000</v>
      </c>
      <c r="TB62">
        <v>1250000</v>
      </c>
      <c r="TC62">
        <v>1230000</v>
      </c>
      <c r="TD62">
        <v>1200000</v>
      </c>
      <c r="TE62">
        <v>1190000</v>
      </c>
      <c r="TF62">
        <v>1160000</v>
      </c>
      <c r="TG62">
        <v>1130000</v>
      </c>
      <c r="TH62">
        <v>1110000</v>
      </c>
      <c r="TI62">
        <v>1080000</v>
      </c>
      <c r="TJ62">
        <v>1050000</v>
      </c>
      <c r="TK62">
        <v>1030000</v>
      </c>
      <c r="TL62">
        <v>999130.50809999998</v>
      </c>
      <c r="TM62">
        <v>972029.46360000002</v>
      </c>
      <c r="TN62">
        <v>944433.25069999998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358884.62190000003</v>
      </c>
      <c r="TW62">
        <v>373166.01880000002</v>
      </c>
      <c r="TX62">
        <v>386050.01390000002</v>
      </c>
      <c r="TY62">
        <v>408003.65130000003</v>
      </c>
      <c r="TZ62">
        <v>414572.84720000002</v>
      </c>
      <c r="UA62">
        <v>425668.41269999999</v>
      </c>
      <c r="UB62">
        <v>435302.10989999998</v>
      </c>
      <c r="UC62">
        <v>440861.28519999998</v>
      </c>
      <c r="UD62">
        <v>444415.73670000001</v>
      </c>
      <c r="UE62">
        <v>440809.88209999999</v>
      </c>
      <c r="UF62">
        <v>452078.88589999999</v>
      </c>
      <c r="UG62">
        <v>449714.28499999997</v>
      </c>
      <c r="UH62">
        <v>452153.73989999999</v>
      </c>
      <c r="UI62">
        <v>454258.14870000002</v>
      </c>
      <c r="UJ62">
        <v>454574.86820000003</v>
      </c>
      <c r="UK62">
        <v>457153.913</v>
      </c>
      <c r="UL62">
        <v>451949.33419999998</v>
      </c>
      <c r="UM62">
        <v>453194.15220000001</v>
      </c>
      <c r="UN62">
        <v>443410.17489999998</v>
      </c>
      <c r="UO62">
        <v>439181.02429999999</v>
      </c>
      <c r="UP62">
        <v>432215.59179999999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257371.79459999999</v>
      </c>
      <c r="UY62">
        <v>282187.01949999999</v>
      </c>
      <c r="UZ62">
        <v>299064.28360000002</v>
      </c>
      <c r="VA62">
        <v>282231.89230000001</v>
      </c>
      <c r="VB62">
        <v>321322.89199999999</v>
      </c>
      <c r="VC62">
        <v>346413.98210000002</v>
      </c>
      <c r="VD62">
        <v>364196.4302</v>
      </c>
      <c r="VE62">
        <v>395081.32659999997</v>
      </c>
      <c r="VF62">
        <v>409846.30239999999</v>
      </c>
      <c r="VG62">
        <v>425116.4866</v>
      </c>
      <c r="VH62">
        <v>427592.8933</v>
      </c>
      <c r="VI62">
        <v>421550.14039999997</v>
      </c>
      <c r="VJ62">
        <v>421721.31880000001</v>
      </c>
      <c r="VK62">
        <v>427568.27720000001</v>
      </c>
      <c r="VL62">
        <v>426849.52710000001</v>
      </c>
      <c r="VM62">
        <v>425809.92430000001</v>
      </c>
      <c r="VN62">
        <v>424468.76890000002</v>
      </c>
      <c r="VO62">
        <v>420159.78200000001</v>
      </c>
      <c r="VP62">
        <v>422258.03950000001</v>
      </c>
      <c r="VQ62">
        <v>401102.11709999997</v>
      </c>
      <c r="VR62">
        <v>401704.05900000001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124054.9289</v>
      </c>
      <c r="WA62">
        <v>160588.90470000001</v>
      </c>
      <c r="WB62">
        <v>155911.55790000001</v>
      </c>
      <c r="WC62">
        <v>151370.44459999999</v>
      </c>
      <c r="WD62">
        <v>257182.7942</v>
      </c>
      <c r="WE62">
        <v>214021.74280000001</v>
      </c>
      <c r="WF62">
        <v>207788.0998</v>
      </c>
      <c r="WG62">
        <v>168113.3493</v>
      </c>
      <c r="WH62">
        <v>163216.84400000001</v>
      </c>
      <c r="WI62">
        <v>158462.9553</v>
      </c>
      <c r="WJ62">
        <v>246156.0471</v>
      </c>
      <c r="WK62">
        <v>298733.06689999998</v>
      </c>
      <c r="WL62">
        <v>377041.73489999998</v>
      </c>
      <c r="WM62">
        <v>394218.39350000001</v>
      </c>
      <c r="WN62">
        <v>410074.61180000001</v>
      </c>
      <c r="WO62">
        <v>371588.64500000002</v>
      </c>
      <c r="WP62">
        <v>386534.65159999998</v>
      </c>
      <c r="WQ62">
        <v>325239.51260000002</v>
      </c>
      <c r="WR62">
        <v>461504.90960000001</v>
      </c>
      <c r="WS62">
        <v>448063.01909999998</v>
      </c>
      <c r="WT62">
        <v>297640.22730000003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26100000</v>
      </c>
      <c r="ZG62">
        <v>25800000</v>
      </c>
      <c r="ZH62">
        <v>25200000</v>
      </c>
      <c r="ZI62">
        <v>25000000</v>
      </c>
      <c r="ZJ62">
        <v>24600000</v>
      </c>
      <c r="ZK62">
        <v>24200000</v>
      </c>
      <c r="ZL62">
        <v>24000000</v>
      </c>
      <c r="ZM62">
        <v>23600000</v>
      </c>
      <c r="ZN62">
        <v>23500000</v>
      </c>
      <c r="ZO62">
        <v>23400000</v>
      </c>
      <c r="ZP62">
        <v>23000000</v>
      </c>
      <c r="ZQ62">
        <v>22800000</v>
      </c>
      <c r="ZR62">
        <v>22200000</v>
      </c>
      <c r="ZS62">
        <v>21500000</v>
      </c>
      <c r="ZT62">
        <v>21000000</v>
      </c>
      <c r="ZU62">
        <v>20700000</v>
      </c>
      <c r="ZV62">
        <v>20200000</v>
      </c>
      <c r="ZW62">
        <v>19600000</v>
      </c>
      <c r="ZX62">
        <v>19000000</v>
      </c>
      <c r="ZY62">
        <v>18200000</v>
      </c>
      <c r="ZZ62">
        <v>17400000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22700000</v>
      </c>
      <c r="ABK62">
        <v>23300000</v>
      </c>
      <c r="ABL62">
        <v>23800000</v>
      </c>
      <c r="ABM62">
        <v>24200000</v>
      </c>
      <c r="ABN62">
        <v>24800000</v>
      </c>
      <c r="ABO62">
        <v>25200000</v>
      </c>
      <c r="ABP62">
        <v>25400000</v>
      </c>
      <c r="ABQ62">
        <v>25300000</v>
      </c>
      <c r="ABR62">
        <v>25400000</v>
      </c>
      <c r="ABS62">
        <v>25300000</v>
      </c>
      <c r="ABT62">
        <v>25400000</v>
      </c>
      <c r="ABU62">
        <v>25200000</v>
      </c>
      <c r="ABV62">
        <v>25100000</v>
      </c>
      <c r="ABW62">
        <v>24800000</v>
      </c>
      <c r="ABX62">
        <v>24600000</v>
      </c>
      <c r="ABY62">
        <v>24300000</v>
      </c>
      <c r="ABZ62">
        <v>24100000</v>
      </c>
      <c r="ACA62">
        <v>23800000</v>
      </c>
      <c r="ACB62">
        <v>23400000</v>
      </c>
      <c r="ACC62">
        <v>23100000</v>
      </c>
      <c r="ACD62">
        <v>22600000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2050000</v>
      </c>
      <c r="ADO62">
        <v>1950000</v>
      </c>
      <c r="ADP62">
        <v>1890000</v>
      </c>
      <c r="ADQ62">
        <v>1790000</v>
      </c>
      <c r="ADR62">
        <v>1700000</v>
      </c>
      <c r="ADS62">
        <v>1640000</v>
      </c>
      <c r="ADT62">
        <v>1580000</v>
      </c>
      <c r="ADU62">
        <v>1510000</v>
      </c>
      <c r="ADV62">
        <v>1460000</v>
      </c>
      <c r="ADW62">
        <v>1400000</v>
      </c>
      <c r="ADX62">
        <v>1350000</v>
      </c>
      <c r="ADY62">
        <v>1310000</v>
      </c>
      <c r="ADZ62">
        <v>1270000</v>
      </c>
      <c r="AEA62">
        <v>1210000</v>
      </c>
      <c r="AEB62">
        <v>1160000</v>
      </c>
      <c r="AEC62">
        <v>1140000</v>
      </c>
      <c r="AED62">
        <v>1100000</v>
      </c>
      <c r="AEE62">
        <v>1070000</v>
      </c>
      <c r="AEF62">
        <v>1030000</v>
      </c>
      <c r="AEG62">
        <v>1010000</v>
      </c>
      <c r="AEH62">
        <v>976960.54669999995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11400000</v>
      </c>
      <c r="AEQ62">
        <v>11500000</v>
      </c>
      <c r="AER62">
        <v>11400000</v>
      </c>
      <c r="AES62">
        <v>11300000</v>
      </c>
      <c r="AET62">
        <v>11200000</v>
      </c>
      <c r="AEU62">
        <v>11000000</v>
      </c>
      <c r="AEV62">
        <v>10900000</v>
      </c>
      <c r="AEW62">
        <v>10700000</v>
      </c>
      <c r="AEX62">
        <v>10500000</v>
      </c>
      <c r="AEY62">
        <v>10400000</v>
      </c>
      <c r="AEZ62">
        <v>10200000</v>
      </c>
      <c r="AFA62">
        <v>9970000</v>
      </c>
      <c r="AFB62">
        <v>9750000</v>
      </c>
      <c r="AFC62">
        <v>9540000</v>
      </c>
      <c r="AFD62">
        <v>9320000</v>
      </c>
      <c r="AFE62">
        <v>9090000</v>
      </c>
      <c r="AFF62">
        <v>8850000</v>
      </c>
      <c r="AFG62">
        <v>8630000</v>
      </c>
      <c r="AFH62">
        <v>8390000</v>
      </c>
      <c r="AFI62">
        <v>8130000</v>
      </c>
      <c r="AFJ62">
        <v>7890000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200.52585479999999</v>
      </c>
      <c r="AGU62">
        <v>208.5055485</v>
      </c>
      <c r="AGV62">
        <v>215.70444739999999</v>
      </c>
      <c r="AGW62">
        <v>227.97098560000001</v>
      </c>
      <c r="AGX62">
        <v>231.6415068</v>
      </c>
      <c r="AGY62">
        <v>237.84112529999999</v>
      </c>
      <c r="AGZ62">
        <v>243.22392880000001</v>
      </c>
      <c r="AHA62">
        <v>246.3301036</v>
      </c>
      <c r="AHB62">
        <v>248.3161441</v>
      </c>
      <c r="AHC62">
        <v>246.30138220000001</v>
      </c>
      <c r="AHD62">
        <v>252.59790899999999</v>
      </c>
      <c r="AHE62">
        <v>251.2766943</v>
      </c>
      <c r="AHF62">
        <v>252.63973340000001</v>
      </c>
      <c r="AHG62">
        <v>253.81556639999999</v>
      </c>
      <c r="AHH62">
        <v>253.9925326</v>
      </c>
      <c r="AHI62">
        <v>255.43356729999999</v>
      </c>
      <c r="AHJ62">
        <v>252.52552230000001</v>
      </c>
      <c r="AHK62">
        <v>253.22106109999999</v>
      </c>
      <c r="AHL62">
        <v>247.75428909999999</v>
      </c>
      <c r="AHM62">
        <v>245.39126210000001</v>
      </c>
      <c r="AHN62">
        <v>241.49934469999999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31.500815159999998</v>
      </c>
      <c r="AHW62">
        <v>34.538054789999997</v>
      </c>
      <c r="AHX62">
        <v>36.603734039999999</v>
      </c>
      <c r="AHY62">
        <v>34.54354696</v>
      </c>
      <c r="AHZ62">
        <v>39.328058640000002</v>
      </c>
      <c r="AIA62">
        <v>42.399062559999997</v>
      </c>
      <c r="AIB62">
        <v>44.575531089999998</v>
      </c>
      <c r="AIC62">
        <v>48.355663309999997</v>
      </c>
      <c r="AID62">
        <v>50.162810720000003</v>
      </c>
      <c r="AIE62">
        <v>52.031792719999999</v>
      </c>
      <c r="AIF62">
        <v>52.334890540000004</v>
      </c>
      <c r="AIG62">
        <v>51.595292620000002</v>
      </c>
      <c r="AIH62">
        <v>51.616243859999997</v>
      </c>
      <c r="AII62">
        <v>52.331877660000004</v>
      </c>
      <c r="AIJ62">
        <v>52.24390683</v>
      </c>
      <c r="AIK62">
        <v>52.116665470000001</v>
      </c>
      <c r="AIL62">
        <v>51.952515830000003</v>
      </c>
      <c r="AIM62">
        <v>51.425120819999997</v>
      </c>
      <c r="AIN62">
        <v>51.681935369999998</v>
      </c>
      <c r="AIO62">
        <v>49.09257315</v>
      </c>
      <c r="AIP62">
        <v>49.166247349999999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0.83092276799999998</v>
      </c>
      <c r="AIY62">
        <v>1.0756281780000001</v>
      </c>
      <c r="AIZ62">
        <v>1.0442992019999999</v>
      </c>
      <c r="AJA62">
        <v>1.0138827210000001</v>
      </c>
      <c r="AJB62">
        <v>1.7226162730000001</v>
      </c>
      <c r="AJC62">
        <v>1.4335225570000001</v>
      </c>
      <c r="AJD62">
        <v>1.3917694730000001</v>
      </c>
      <c r="AJE62">
        <v>1.126027082</v>
      </c>
      <c r="AJF62">
        <v>1.0932301769999999</v>
      </c>
      <c r="AJG62">
        <v>1.061388521</v>
      </c>
      <c r="AJH62">
        <v>1.648758867</v>
      </c>
      <c r="AJI62">
        <v>2.0009209559999999</v>
      </c>
      <c r="AJJ62">
        <v>2.5254342159999998</v>
      </c>
      <c r="AJK62">
        <v>2.6404838700000002</v>
      </c>
      <c r="AJL62">
        <v>2.7466891850000001</v>
      </c>
      <c r="AJM62">
        <v>2.4889092939999999</v>
      </c>
      <c r="AJN62">
        <v>2.5890179899999999</v>
      </c>
      <c r="AJO62">
        <v>2.1784617389999998</v>
      </c>
      <c r="AJP62">
        <v>3.0911705029999998</v>
      </c>
      <c r="AJQ62">
        <v>3.0011364110000001</v>
      </c>
      <c r="AJR62">
        <v>1.9936010909999999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185.95391119999999</v>
      </c>
      <c r="AKA62">
        <v>192.57265570000001</v>
      </c>
      <c r="AKB62">
        <v>192.81522820000001</v>
      </c>
      <c r="AKC62">
        <v>218.14990330000001</v>
      </c>
      <c r="AKD62">
        <v>90.225850570000006</v>
      </c>
      <c r="AKE62">
        <v>218.710868</v>
      </c>
      <c r="AKF62">
        <v>289.78745259999999</v>
      </c>
      <c r="AKG62">
        <v>234.45899209999999</v>
      </c>
      <c r="AKH62">
        <v>266.8546695</v>
      </c>
      <c r="AKI62">
        <v>194.01808729999999</v>
      </c>
      <c r="AKJ62">
        <v>127.1391386</v>
      </c>
      <c r="AKK62">
        <v>250.5399209</v>
      </c>
      <c r="AKL62">
        <v>192.7778955</v>
      </c>
      <c r="AKM62">
        <v>256.78368710000001</v>
      </c>
      <c r="AKN62">
        <v>317.49526379999998</v>
      </c>
      <c r="AKO62">
        <v>352.17267340000001</v>
      </c>
      <c r="AKP62">
        <v>281.65172890000002</v>
      </c>
      <c r="AKQ62">
        <v>203.6976459</v>
      </c>
      <c r="AKR62">
        <v>206.28125009999999</v>
      </c>
      <c r="AKS62">
        <v>313.77523000000002</v>
      </c>
      <c r="AKT62">
        <v>324.4257265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123.6757626</v>
      </c>
      <c r="AME62">
        <v>122.09159889999999</v>
      </c>
      <c r="AMF62">
        <v>119.5804742</v>
      </c>
      <c r="AMG62">
        <v>118.5069999</v>
      </c>
      <c r="AMH62">
        <v>116.71745540000001</v>
      </c>
      <c r="AMI62">
        <v>114.7523219</v>
      </c>
      <c r="AMJ62">
        <v>113.9051415</v>
      </c>
      <c r="AMK62">
        <v>111.8269074</v>
      </c>
      <c r="AML62">
        <v>111.1404837</v>
      </c>
      <c r="AMM62">
        <v>110.7177913</v>
      </c>
      <c r="AMN62">
        <v>108.7818862</v>
      </c>
      <c r="AMO62">
        <v>108.0661171</v>
      </c>
      <c r="AMP62">
        <v>105.2587316</v>
      </c>
      <c r="AMQ62">
        <v>101.90986030000001</v>
      </c>
      <c r="AMR62">
        <v>99.308062399999997</v>
      </c>
      <c r="AMS62">
        <v>98.238952209999994</v>
      </c>
      <c r="AMT62">
        <v>95.895745500000004</v>
      </c>
      <c r="AMU62">
        <v>92.851150000000004</v>
      </c>
      <c r="AMV62">
        <v>90.10604927</v>
      </c>
      <c r="AMW62">
        <v>86.256700769999995</v>
      </c>
      <c r="AMX62">
        <v>82.670232089999999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360.58668119999999</v>
      </c>
      <c r="ANG62">
        <v>310.47263809999998</v>
      </c>
      <c r="ANH62">
        <v>227.18554</v>
      </c>
      <c r="ANI62">
        <v>314.707582</v>
      </c>
      <c r="ANJ62">
        <v>246.42290890000001</v>
      </c>
      <c r="ANK62">
        <v>293.34510139999998</v>
      </c>
      <c r="ANL62">
        <v>238.67314909999999</v>
      </c>
      <c r="ANM62">
        <v>293.38289950000001</v>
      </c>
      <c r="ANN62">
        <v>212.5570251</v>
      </c>
      <c r="ANO62">
        <v>184.5539737</v>
      </c>
      <c r="ANP62">
        <v>215.40396000000001</v>
      </c>
      <c r="ANQ62">
        <v>223.2400044</v>
      </c>
      <c r="ANR62">
        <v>188.18913520000001</v>
      </c>
      <c r="ANS62">
        <v>178.8339612</v>
      </c>
      <c r="ANT62">
        <v>178.22737319999999</v>
      </c>
      <c r="ANU62">
        <v>188.90724460000001</v>
      </c>
      <c r="ANV62">
        <v>170.6853796</v>
      </c>
      <c r="ANW62">
        <v>175.2993242</v>
      </c>
      <c r="ANX62">
        <v>165.75545210000001</v>
      </c>
      <c r="ANY62">
        <v>210.378005</v>
      </c>
      <c r="ANZ62">
        <v>241.32122519999999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105.3789321</v>
      </c>
      <c r="AOI62">
        <v>108.09329889999999</v>
      </c>
      <c r="AOJ62">
        <v>110.62990449999999</v>
      </c>
      <c r="AOK62">
        <v>112.3175458</v>
      </c>
      <c r="AOL62">
        <v>115.1937739</v>
      </c>
      <c r="AOM62">
        <v>116.7858145</v>
      </c>
      <c r="AON62">
        <v>117.93948949999999</v>
      </c>
      <c r="AOO62">
        <v>117.4827959</v>
      </c>
      <c r="AOP62">
        <v>117.799713</v>
      </c>
      <c r="AOQ62">
        <v>117.3179071</v>
      </c>
      <c r="AOR62">
        <v>117.7278621</v>
      </c>
      <c r="AOS62">
        <v>117.07884970000001</v>
      </c>
      <c r="AOT62">
        <v>116.6791923</v>
      </c>
      <c r="AOU62">
        <v>115.1704618</v>
      </c>
      <c r="AOV62">
        <v>113.9931038</v>
      </c>
      <c r="AOW62">
        <v>112.92912389999999</v>
      </c>
      <c r="AOX62">
        <v>111.71512970000001</v>
      </c>
      <c r="AOY62">
        <v>110.63275539999999</v>
      </c>
      <c r="AOZ62">
        <v>108.8231655</v>
      </c>
      <c r="APA62">
        <v>107.1517418</v>
      </c>
      <c r="APB62">
        <v>104.7888205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788.96732010000005</v>
      </c>
      <c r="APK62">
        <v>527.01125200000001</v>
      </c>
      <c r="APL62">
        <v>573.19141439999999</v>
      </c>
      <c r="APM62">
        <v>897.43373340000005</v>
      </c>
      <c r="APN62">
        <v>737.18648189999999</v>
      </c>
      <c r="APO62">
        <v>678.27875349999999</v>
      </c>
      <c r="APP62">
        <v>852.51819179999995</v>
      </c>
      <c r="APQ62">
        <v>757.20599570000002</v>
      </c>
      <c r="APR62">
        <v>682.71904540000003</v>
      </c>
      <c r="APS62">
        <v>712.71774619999997</v>
      </c>
      <c r="APT62">
        <v>736.88101380000001</v>
      </c>
      <c r="APU62">
        <v>839.22766300000001</v>
      </c>
      <c r="APV62">
        <v>737.1784811</v>
      </c>
      <c r="APW62">
        <v>703.57186520000005</v>
      </c>
      <c r="APX62">
        <v>749.91503520000003</v>
      </c>
      <c r="APY62">
        <v>590.3929028</v>
      </c>
      <c r="APZ62">
        <v>715.59571549999998</v>
      </c>
      <c r="AQA62">
        <v>711.08429899999999</v>
      </c>
      <c r="AQB62">
        <v>726.93006709999997</v>
      </c>
      <c r="AQC62">
        <v>807.19083899999998</v>
      </c>
      <c r="AQD62">
        <v>607.78796890000001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113.58454999999999</v>
      </c>
      <c r="ARO62">
        <v>114.1963391</v>
      </c>
      <c r="ARP62">
        <v>113.116337</v>
      </c>
      <c r="ARQ62">
        <v>112.4364884</v>
      </c>
      <c r="ARR62">
        <v>111.4944461</v>
      </c>
      <c r="ARS62">
        <v>109.5793063</v>
      </c>
      <c r="ART62">
        <v>108.0507052</v>
      </c>
      <c r="ARU62">
        <v>106.4195193</v>
      </c>
      <c r="ARV62">
        <v>104.56526460000001</v>
      </c>
      <c r="ARW62">
        <v>102.8217507</v>
      </c>
      <c r="ARX62">
        <v>101.0007976</v>
      </c>
      <c r="ARY62">
        <v>98.991480139999993</v>
      </c>
      <c r="ARZ62">
        <v>96.781400869999999</v>
      </c>
      <c r="ASA62">
        <v>94.683695760000006</v>
      </c>
      <c r="ASB62">
        <v>92.458335860000005</v>
      </c>
      <c r="ASC62">
        <v>90.225637250000005</v>
      </c>
      <c r="ASD62">
        <v>87.803947719999996</v>
      </c>
      <c r="ASE62">
        <v>85.673718370000003</v>
      </c>
      <c r="ASF62">
        <v>83.30148896</v>
      </c>
      <c r="ASG62">
        <v>80.648743600000003</v>
      </c>
      <c r="ASH62">
        <v>78.311967269999997</v>
      </c>
    </row>
    <row r="63" spans="3:1178" x14ac:dyDescent="0.25">
      <c r="C63">
        <v>0</v>
      </c>
      <c r="D63">
        <v>0</v>
      </c>
      <c r="E63">
        <v>0</v>
      </c>
      <c r="F63">
        <v>274</v>
      </c>
      <c r="G63">
        <v>266</v>
      </c>
      <c r="H63">
        <v>282</v>
      </c>
      <c r="I63">
        <v>278</v>
      </c>
      <c r="J63">
        <v>292</v>
      </c>
      <c r="K63">
        <v>284</v>
      </c>
      <c r="L63">
        <v>332</v>
      </c>
      <c r="M63">
        <v>316</v>
      </c>
      <c r="N63">
        <v>292</v>
      </c>
      <c r="O63">
        <v>268</v>
      </c>
      <c r="P63">
        <v>329</v>
      </c>
      <c r="Q63">
        <v>292</v>
      </c>
      <c r="R63">
        <v>279</v>
      </c>
      <c r="S63">
        <v>330</v>
      </c>
      <c r="T63">
        <v>307</v>
      </c>
      <c r="U63">
        <v>310</v>
      </c>
      <c r="V63">
        <v>337</v>
      </c>
      <c r="W63">
        <v>348</v>
      </c>
      <c r="X63">
        <v>340</v>
      </c>
      <c r="Y63">
        <v>314</v>
      </c>
      <c r="Z63">
        <v>324</v>
      </c>
      <c r="AA63">
        <v>291</v>
      </c>
      <c r="AB63">
        <v>322</v>
      </c>
      <c r="AC63">
        <v>314</v>
      </c>
      <c r="AD63">
        <v>292</v>
      </c>
      <c r="AE63">
        <v>0</v>
      </c>
      <c r="AF63">
        <v>0</v>
      </c>
      <c r="AG63">
        <v>0</v>
      </c>
      <c r="AH63">
        <v>67</v>
      </c>
      <c r="AI63">
        <v>81</v>
      </c>
      <c r="AJ63">
        <v>69</v>
      </c>
      <c r="AK63">
        <v>92</v>
      </c>
      <c r="AL63">
        <v>76</v>
      </c>
      <c r="AM63">
        <v>77</v>
      </c>
      <c r="AN63">
        <v>102</v>
      </c>
      <c r="AO63">
        <v>106</v>
      </c>
      <c r="AP63">
        <v>120</v>
      </c>
      <c r="AQ63">
        <v>111</v>
      </c>
      <c r="AR63">
        <v>109</v>
      </c>
      <c r="AS63">
        <v>104</v>
      </c>
      <c r="AT63">
        <v>118</v>
      </c>
      <c r="AU63">
        <v>116</v>
      </c>
      <c r="AV63">
        <v>114</v>
      </c>
      <c r="AW63">
        <v>125</v>
      </c>
      <c r="AX63">
        <v>148</v>
      </c>
      <c r="AY63">
        <v>137</v>
      </c>
      <c r="AZ63">
        <v>146</v>
      </c>
      <c r="BA63">
        <v>179</v>
      </c>
      <c r="BB63">
        <v>151</v>
      </c>
      <c r="BC63">
        <v>155</v>
      </c>
      <c r="BD63">
        <v>139</v>
      </c>
      <c r="BE63">
        <v>162</v>
      </c>
      <c r="BF63">
        <v>158</v>
      </c>
      <c r="BG63">
        <v>0</v>
      </c>
      <c r="BH63">
        <v>0</v>
      </c>
      <c r="BI63">
        <v>0</v>
      </c>
      <c r="BJ63">
        <v>155</v>
      </c>
      <c r="BK63">
        <v>119</v>
      </c>
      <c r="BL63">
        <v>137</v>
      </c>
      <c r="BM63">
        <v>143</v>
      </c>
      <c r="BN63">
        <v>128</v>
      </c>
      <c r="BO63">
        <v>145</v>
      </c>
      <c r="BP63">
        <v>163</v>
      </c>
      <c r="BQ63">
        <v>149</v>
      </c>
      <c r="BR63">
        <v>159</v>
      </c>
      <c r="BS63">
        <v>150</v>
      </c>
      <c r="BT63">
        <v>161</v>
      </c>
      <c r="BU63">
        <v>161</v>
      </c>
      <c r="BV63">
        <v>170</v>
      </c>
      <c r="BW63">
        <v>171</v>
      </c>
      <c r="BX63">
        <v>182</v>
      </c>
      <c r="BY63">
        <v>136</v>
      </c>
      <c r="BZ63">
        <v>138</v>
      </c>
      <c r="CA63">
        <v>165</v>
      </c>
      <c r="CB63">
        <v>166</v>
      </c>
      <c r="CC63">
        <v>152</v>
      </c>
      <c r="CD63">
        <v>149</v>
      </c>
      <c r="CE63">
        <v>146</v>
      </c>
      <c r="CF63">
        <v>165</v>
      </c>
      <c r="CG63">
        <v>156</v>
      </c>
      <c r="CH63">
        <v>161</v>
      </c>
      <c r="CI63">
        <v>0</v>
      </c>
      <c r="CJ63">
        <v>0</v>
      </c>
      <c r="CK63">
        <v>0</v>
      </c>
      <c r="CL63">
        <v>39</v>
      </c>
      <c r="CM63">
        <v>42</v>
      </c>
      <c r="CN63">
        <v>41</v>
      </c>
      <c r="CO63">
        <v>62</v>
      </c>
      <c r="CP63">
        <v>54</v>
      </c>
      <c r="CQ63">
        <v>47</v>
      </c>
      <c r="CR63">
        <v>52</v>
      </c>
      <c r="CS63">
        <v>50</v>
      </c>
      <c r="CT63">
        <v>47</v>
      </c>
      <c r="CU63">
        <v>50</v>
      </c>
      <c r="CV63">
        <v>53</v>
      </c>
      <c r="CW63">
        <v>41</v>
      </c>
      <c r="CX63">
        <v>48</v>
      </c>
      <c r="CY63">
        <v>48</v>
      </c>
      <c r="CZ63">
        <v>52</v>
      </c>
      <c r="DA63">
        <v>43</v>
      </c>
      <c r="DB63">
        <v>54</v>
      </c>
      <c r="DC63">
        <v>54</v>
      </c>
      <c r="DD63">
        <v>57</v>
      </c>
      <c r="DE63">
        <v>62</v>
      </c>
      <c r="DF63">
        <v>70</v>
      </c>
      <c r="DG63">
        <v>74</v>
      </c>
      <c r="DH63">
        <v>53</v>
      </c>
      <c r="DI63">
        <v>66</v>
      </c>
      <c r="DJ63">
        <v>59</v>
      </c>
      <c r="DK63">
        <v>0</v>
      </c>
      <c r="DL63">
        <v>0</v>
      </c>
      <c r="DM63">
        <v>0</v>
      </c>
      <c r="DN63">
        <v>2</v>
      </c>
      <c r="DO63">
        <v>1</v>
      </c>
      <c r="DP63">
        <v>2</v>
      </c>
      <c r="DQ63">
        <v>2</v>
      </c>
      <c r="DR63">
        <v>3</v>
      </c>
      <c r="DS63">
        <v>1</v>
      </c>
      <c r="DT63">
        <v>4</v>
      </c>
      <c r="DU63">
        <v>4</v>
      </c>
      <c r="DV63">
        <v>6</v>
      </c>
      <c r="DW63">
        <v>7</v>
      </c>
      <c r="DX63">
        <v>7</v>
      </c>
      <c r="DY63">
        <v>3</v>
      </c>
      <c r="DZ63">
        <v>4</v>
      </c>
      <c r="EA63">
        <v>7</v>
      </c>
      <c r="EB63">
        <v>11</v>
      </c>
      <c r="EC63">
        <v>6</v>
      </c>
      <c r="ED63">
        <v>6</v>
      </c>
      <c r="EE63">
        <v>11</v>
      </c>
      <c r="EF63">
        <v>8</v>
      </c>
      <c r="EG63">
        <v>12</v>
      </c>
      <c r="EH63">
        <v>9</v>
      </c>
      <c r="EI63">
        <v>6</v>
      </c>
      <c r="EJ63">
        <v>4</v>
      </c>
      <c r="EK63">
        <v>11</v>
      </c>
      <c r="EL63">
        <v>10</v>
      </c>
      <c r="EM63">
        <v>0</v>
      </c>
      <c r="EN63">
        <v>0</v>
      </c>
      <c r="EO63">
        <v>0</v>
      </c>
      <c r="EP63">
        <v>15</v>
      </c>
      <c r="EQ63">
        <v>15</v>
      </c>
      <c r="ER63">
        <v>5</v>
      </c>
      <c r="ES63">
        <v>10</v>
      </c>
      <c r="ET63">
        <v>15</v>
      </c>
      <c r="EU63">
        <v>15</v>
      </c>
      <c r="EV63">
        <v>5</v>
      </c>
      <c r="EW63">
        <v>20</v>
      </c>
      <c r="EX63">
        <v>15</v>
      </c>
      <c r="EY63">
        <v>30</v>
      </c>
      <c r="EZ63">
        <v>25</v>
      </c>
      <c r="FA63">
        <v>30</v>
      </c>
      <c r="FB63">
        <v>30</v>
      </c>
      <c r="FC63">
        <v>20</v>
      </c>
      <c r="FD63">
        <v>20</v>
      </c>
      <c r="FE63">
        <v>30</v>
      </c>
      <c r="FF63">
        <v>55</v>
      </c>
      <c r="FG63">
        <v>40</v>
      </c>
      <c r="FH63">
        <v>45</v>
      </c>
      <c r="FI63">
        <v>40</v>
      </c>
      <c r="FJ63">
        <v>45</v>
      </c>
      <c r="FK63">
        <v>45</v>
      </c>
      <c r="FL63">
        <v>25</v>
      </c>
      <c r="FM63">
        <v>20</v>
      </c>
      <c r="FN63">
        <v>60</v>
      </c>
      <c r="FO63">
        <v>0</v>
      </c>
      <c r="FP63">
        <v>0</v>
      </c>
      <c r="FQ63">
        <v>7967</v>
      </c>
      <c r="FR63">
        <v>8016</v>
      </c>
      <c r="FS63">
        <v>8061</v>
      </c>
      <c r="FT63">
        <v>8061</v>
      </c>
      <c r="FU63">
        <v>8073</v>
      </c>
      <c r="FV63">
        <v>8079</v>
      </c>
      <c r="FW63">
        <v>8086</v>
      </c>
      <c r="FX63">
        <v>8086</v>
      </c>
      <c r="FY63">
        <v>8043</v>
      </c>
      <c r="FZ63">
        <v>8028</v>
      </c>
      <c r="GA63">
        <v>7986</v>
      </c>
      <c r="GB63">
        <v>7984</v>
      </c>
      <c r="GC63">
        <v>7994</v>
      </c>
      <c r="GD63">
        <v>7954</v>
      </c>
      <c r="GE63">
        <v>7946</v>
      </c>
      <c r="GF63">
        <v>7903</v>
      </c>
      <c r="GG63">
        <v>7904</v>
      </c>
      <c r="GH63">
        <v>7910</v>
      </c>
      <c r="GI63">
        <v>7925</v>
      </c>
      <c r="GJ63">
        <v>7933</v>
      </c>
      <c r="GK63">
        <v>7914</v>
      </c>
      <c r="GL63">
        <v>7893</v>
      </c>
      <c r="GM63">
        <v>7901</v>
      </c>
      <c r="GN63">
        <v>7830</v>
      </c>
      <c r="GO63">
        <v>7829</v>
      </c>
      <c r="GP63">
        <v>7800</v>
      </c>
      <c r="GQ63">
        <v>0</v>
      </c>
      <c r="GR63">
        <v>0</v>
      </c>
      <c r="GS63">
        <v>678</v>
      </c>
      <c r="GT63">
        <v>802</v>
      </c>
      <c r="GU63">
        <v>921</v>
      </c>
      <c r="GV63">
        <v>1040</v>
      </c>
      <c r="GW63">
        <v>1173</v>
      </c>
      <c r="GX63">
        <v>1270</v>
      </c>
      <c r="GY63">
        <v>1374</v>
      </c>
      <c r="GZ63">
        <v>1457</v>
      </c>
      <c r="HA63">
        <v>1563</v>
      </c>
      <c r="HB63">
        <v>1624</v>
      </c>
      <c r="HC63">
        <v>1710</v>
      </c>
      <c r="HD63">
        <v>1770</v>
      </c>
      <c r="HE63">
        <v>1849</v>
      </c>
      <c r="HF63">
        <v>1935</v>
      </c>
      <c r="HG63">
        <v>1993</v>
      </c>
      <c r="HH63">
        <v>2075</v>
      </c>
      <c r="HI63">
        <v>2102</v>
      </c>
      <c r="HJ63">
        <v>2122</v>
      </c>
      <c r="HK63">
        <v>2160</v>
      </c>
      <c r="HL63">
        <v>2223</v>
      </c>
      <c r="HM63">
        <v>2256</v>
      </c>
      <c r="HN63">
        <v>2250</v>
      </c>
      <c r="HO63">
        <v>2310</v>
      </c>
      <c r="HP63">
        <v>2360</v>
      </c>
      <c r="HQ63">
        <v>2365</v>
      </c>
      <c r="HR63">
        <v>2361</v>
      </c>
      <c r="HS63">
        <v>0</v>
      </c>
      <c r="HT63">
        <v>0</v>
      </c>
      <c r="HU63">
        <v>85</v>
      </c>
      <c r="HV63">
        <v>82</v>
      </c>
      <c r="HW63">
        <v>87</v>
      </c>
      <c r="HX63">
        <v>94</v>
      </c>
      <c r="HY63">
        <v>102</v>
      </c>
      <c r="HZ63">
        <v>118</v>
      </c>
      <c r="IA63">
        <v>129</v>
      </c>
      <c r="IB63">
        <v>131</v>
      </c>
      <c r="IC63">
        <v>147</v>
      </c>
      <c r="ID63">
        <v>150</v>
      </c>
      <c r="IE63">
        <v>157</v>
      </c>
      <c r="IF63">
        <v>159</v>
      </c>
      <c r="IG63">
        <v>166</v>
      </c>
      <c r="IH63">
        <v>158</v>
      </c>
      <c r="II63">
        <v>172</v>
      </c>
      <c r="IJ63">
        <v>174</v>
      </c>
      <c r="IK63">
        <v>184</v>
      </c>
      <c r="IL63">
        <v>192</v>
      </c>
      <c r="IM63">
        <v>190</v>
      </c>
      <c r="IN63">
        <v>198</v>
      </c>
      <c r="IO63">
        <v>212</v>
      </c>
      <c r="IP63">
        <v>218</v>
      </c>
      <c r="IQ63">
        <v>218</v>
      </c>
      <c r="IR63">
        <v>212</v>
      </c>
      <c r="IS63">
        <v>212</v>
      </c>
      <c r="IT63">
        <v>218</v>
      </c>
      <c r="IU63">
        <v>0</v>
      </c>
      <c r="IV63">
        <v>0</v>
      </c>
      <c r="IW63">
        <v>1</v>
      </c>
      <c r="IX63">
        <v>5</v>
      </c>
      <c r="IY63">
        <v>3</v>
      </c>
      <c r="IZ63">
        <v>4</v>
      </c>
      <c r="JA63">
        <v>5</v>
      </c>
      <c r="JB63">
        <v>5</v>
      </c>
      <c r="JC63">
        <v>9</v>
      </c>
      <c r="JD63">
        <v>9</v>
      </c>
      <c r="JE63">
        <v>7</v>
      </c>
      <c r="JF63">
        <v>9</v>
      </c>
      <c r="JG63">
        <v>7</v>
      </c>
      <c r="JH63">
        <v>8</v>
      </c>
      <c r="JI63">
        <v>7</v>
      </c>
      <c r="JJ63">
        <v>16</v>
      </c>
      <c r="JK63">
        <v>11</v>
      </c>
      <c r="JL63">
        <v>15</v>
      </c>
      <c r="JM63">
        <v>17</v>
      </c>
      <c r="JN63">
        <v>18</v>
      </c>
      <c r="JO63">
        <v>15</v>
      </c>
      <c r="JP63">
        <v>14</v>
      </c>
      <c r="JQ63">
        <v>17</v>
      </c>
      <c r="JR63">
        <v>15</v>
      </c>
      <c r="JS63">
        <v>20</v>
      </c>
      <c r="JT63">
        <v>16</v>
      </c>
      <c r="JU63">
        <v>18</v>
      </c>
      <c r="JV63">
        <v>12</v>
      </c>
      <c r="JW63">
        <v>0</v>
      </c>
      <c r="JX63">
        <v>0</v>
      </c>
      <c r="JY63">
        <v>0</v>
      </c>
      <c r="JZ63">
        <v>10</v>
      </c>
      <c r="KA63">
        <v>19</v>
      </c>
      <c r="KB63">
        <v>28</v>
      </c>
      <c r="KC63">
        <v>36</v>
      </c>
      <c r="KD63">
        <v>45</v>
      </c>
      <c r="KE63">
        <v>55</v>
      </c>
      <c r="KF63">
        <v>71</v>
      </c>
      <c r="KG63">
        <v>80</v>
      </c>
      <c r="KH63">
        <v>98</v>
      </c>
      <c r="KI63">
        <v>110</v>
      </c>
      <c r="KJ63">
        <v>123</v>
      </c>
      <c r="KK63">
        <v>132</v>
      </c>
      <c r="KL63">
        <v>154</v>
      </c>
      <c r="KM63">
        <v>179</v>
      </c>
      <c r="KN63">
        <v>192</v>
      </c>
      <c r="KO63">
        <v>208</v>
      </c>
      <c r="KP63">
        <v>229</v>
      </c>
      <c r="KQ63">
        <v>251</v>
      </c>
      <c r="KR63">
        <v>271</v>
      </c>
      <c r="KS63">
        <v>291</v>
      </c>
      <c r="KT63">
        <v>314</v>
      </c>
      <c r="KU63">
        <v>333</v>
      </c>
      <c r="KV63">
        <v>365</v>
      </c>
      <c r="KW63">
        <v>391</v>
      </c>
      <c r="KX63">
        <v>419</v>
      </c>
      <c r="KY63">
        <v>0</v>
      </c>
      <c r="KZ63">
        <v>0</v>
      </c>
      <c r="LA63">
        <v>0</v>
      </c>
      <c r="LB63">
        <v>198</v>
      </c>
      <c r="LC63">
        <v>397</v>
      </c>
      <c r="LD63">
        <v>581</v>
      </c>
      <c r="LE63">
        <v>756</v>
      </c>
      <c r="LF63">
        <v>942</v>
      </c>
      <c r="LG63">
        <v>1161</v>
      </c>
      <c r="LH63">
        <v>1368</v>
      </c>
      <c r="LI63">
        <v>1554</v>
      </c>
      <c r="LJ63">
        <v>1733</v>
      </c>
      <c r="LK63">
        <v>1946</v>
      </c>
      <c r="LL63">
        <v>2135</v>
      </c>
      <c r="LM63">
        <v>2304</v>
      </c>
      <c r="LN63">
        <v>2523</v>
      </c>
      <c r="LO63">
        <v>2722</v>
      </c>
      <c r="LP63">
        <v>2915</v>
      </c>
      <c r="LQ63">
        <v>3138</v>
      </c>
      <c r="LR63">
        <v>3354</v>
      </c>
      <c r="LS63">
        <v>3578</v>
      </c>
      <c r="LT63">
        <v>3780</v>
      </c>
      <c r="LU63">
        <v>3991</v>
      </c>
      <c r="LV63">
        <v>4248</v>
      </c>
      <c r="LW63">
        <v>4457</v>
      </c>
      <c r="LX63">
        <v>4711</v>
      </c>
      <c r="LY63">
        <v>4932</v>
      </c>
      <c r="LZ63">
        <v>5175</v>
      </c>
      <c r="MA63">
        <v>0</v>
      </c>
      <c r="MB63">
        <v>0</v>
      </c>
      <c r="MC63">
        <v>1481</v>
      </c>
      <c r="MD63">
        <v>1503</v>
      </c>
      <c r="ME63">
        <v>1543</v>
      </c>
      <c r="MF63">
        <v>1546</v>
      </c>
      <c r="MG63">
        <v>1599</v>
      </c>
      <c r="MH63">
        <v>1641</v>
      </c>
      <c r="MI63">
        <v>1643</v>
      </c>
      <c r="MJ63">
        <v>1646</v>
      </c>
      <c r="MK63">
        <v>1659</v>
      </c>
      <c r="ML63">
        <v>1673</v>
      </c>
      <c r="MM63">
        <v>1672</v>
      </c>
      <c r="MN63">
        <v>1729</v>
      </c>
      <c r="MO63">
        <v>1708</v>
      </c>
      <c r="MP63">
        <v>1745</v>
      </c>
      <c r="MQ63">
        <v>1730</v>
      </c>
      <c r="MR63">
        <v>1735</v>
      </c>
      <c r="MS63">
        <v>1721</v>
      </c>
      <c r="MT63">
        <v>1734</v>
      </c>
      <c r="MU63">
        <v>1710</v>
      </c>
      <c r="MV63">
        <v>1716</v>
      </c>
      <c r="MW63">
        <v>1739</v>
      </c>
      <c r="MX63">
        <v>1703</v>
      </c>
      <c r="MY63">
        <v>1699</v>
      </c>
      <c r="MZ63">
        <v>1664</v>
      </c>
      <c r="NA63">
        <v>1675</v>
      </c>
      <c r="NB63">
        <v>1649</v>
      </c>
      <c r="NC63">
        <v>0</v>
      </c>
      <c r="ND63">
        <v>0</v>
      </c>
      <c r="NE63">
        <v>0</v>
      </c>
      <c r="NF63">
        <v>36</v>
      </c>
      <c r="NG63">
        <v>72</v>
      </c>
      <c r="NH63">
        <v>123</v>
      </c>
      <c r="NI63">
        <v>164</v>
      </c>
      <c r="NJ63">
        <v>210</v>
      </c>
      <c r="NK63">
        <v>262</v>
      </c>
      <c r="NL63">
        <v>328</v>
      </c>
      <c r="NM63">
        <v>379</v>
      </c>
      <c r="NN63">
        <v>427</v>
      </c>
      <c r="NO63">
        <v>467</v>
      </c>
      <c r="NP63">
        <v>508</v>
      </c>
      <c r="NQ63">
        <v>556</v>
      </c>
      <c r="NR63">
        <v>603</v>
      </c>
      <c r="NS63">
        <v>658</v>
      </c>
      <c r="NT63">
        <v>703</v>
      </c>
      <c r="NU63">
        <v>754</v>
      </c>
      <c r="NV63">
        <v>805</v>
      </c>
      <c r="NW63">
        <v>853</v>
      </c>
      <c r="NX63">
        <v>892</v>
      </c>
      <c r="NY63">
        <v>930</v>
      </c>
      <c r="NZ63">
        <v>971</v>
      </c>
      <c r="OA63">
        <v>1010</v>
      </c>
      <c r="OB63">
        <v>1051</v>
      </c>
      <c r="OC63">
        <v>1095</v>
      </c>
      <c r="OD63">
        <v>1134</v>
      </c>
      <c r="OE63">
        <v>0</v>
      </c>
      <c r="OF63">
        <v>0</v>
      </c>
      <c r="OG63">
        <v>2113</v>
      </c>
      <c r="OH63">
        <v>2318</v>
      </c>
      <c r="OI63">
        <v>2520</v>
      </c>
      <c r="OJ63">
        <v>2747</v>
      </c>
      <c r="OK63">
        <v>2949</v>
      </c>
      <c r="OL63">
        <v>3151</v>
      </c>
      <c r="OM63">
        <v>3335</v>
      </c>
      <c r="ON63">
        <v>3502</v>
      </c>
      <c r="OO63">
        <v>3657</v>
      </c>
      <c r="OP63">
        <v>3774</v>
      </c>
      <c r="OQ63">
        <v>3910</v>
      </c>
      <c r="OR63">
        <v>4032</v>
      </c>
      <c r="OS63">
        <v>4171</v>
      </c>
      <c r="OT63">
        <v>4310</v>
      </c>
      <c r="OU63">
        <v>4414</v>
      </c>
      <c r="OV63">
        <v>4523</v>
      </c>
      <c r="OW63">
        <v>4616</v>
      </c>
      <c r="OX63">
        <v>4689</v>
      </c>
      <c r="OY63">
        <v>4746</v>
      </c>
      <c r="OZ63">
        <v>4820</v>
      </c>
      <c r="PA63">
        <v>4879</v>
      </c>
      <c r="PB63">
        <v>4914</v>
      </c>
      <c r="PC63">
        <v>4980</v>
      </c>
      <c r="PD63">
        <v>5012</v>
      </c>
      <c r="PE63">
        <v>5064</v>
      </c>
      <c r="PF63">
        <v>5072</v>
      </c>
      <c r="PG63">
        <v>0</v>
      </c>
      <c r="PH63">
        <v>0</v>
      </c>
      <c r="PI63">
        <v>0</v>
      </c>
      <c r="PJ63">
        <v>58</v>
      </c>
      <c r="PK63">
        <v>126</v>
      </c>
      <c r="PL63">
        <v>192</v>
      </c>
      <c r="PM63">
        <v>268</v>
      </c>
      <c r="PN63">
        <v>345</v>
      </c>
      <c r="PO63">
        <v>409</v>
      </c>
      <c r="PP63">
        <v>483</v>
      </c>
      <c r="PQ63">
        <v>572</v>
      </c>
      <c r="PR63">
        <v>689</v>
      </c>
      <c r="PS63">
        <v>792</v>
      </c>
      <c r="PT63">
        <v>901</v>
      </c>
      <c r="PU63">
        <v>989</v>
      </c>
      <c r="PV63">
        <v>1084</v>
      </c>
      <c r="PW63">
        <v>1201</v>
      </c>
      <c r="PX63">
        <v>1318</v>
      </c>
      <c r="PY63">
        <v>1438</v>
      </c>
      <c r="PZ63">
        <v>1556</v>
      </c>
      <c r="QA63">
        <v>1670</v>
      </c>
      <c r="QB63">
        <v>1795</v>
      </c>
      <c r="QC63">
        <v>1929</v>
      </c>
      <c r="QD63">
        <v>2062</v>
      </c>
      <c r="QE63">
        <v>2195</v>
      </c>
      <c r="QF63">
        <v>2321</v>
      </c>
      <c r="QG63">
        <v>2453</v>
      </c>
      <c r="QH63">
        <v>2593</v>
      </c>
      <c r="QI63">
        <v>0</v>
      </c>
      <c r="QJ63">
        <v>0</v>
      </c>
      <c r="QK63">
        <v>7531</v>
      </c>
      <c r="QL63">
        <v>7784</v>
      </c>
      <c r="QM63">
        <v>7973</v>
      </c>
      <c r="QN63">
        <v>8165</v>
      </c>
      <c r="QO63">
        <v>8342</v>
      </c>
      <c r="QP63">
        <v>8454</v>
      </c>
      <c r="QQ63">
        <v>8536</v>
      </c>
      <c r="QR63">
        <v>8614</v>
      </c>
      <c r="QS63">
        <v>8656</v>
      </c>
      <c r="QT63">
        <v>8659</v>
      </c>
      <c r="QU63">
        <v>8666</v>
      </c>
      <c r="QV63">
        <v>8721</v>
      </c>
      <c r="QW63">
        <v>8743</v>
      </c>
      <c r="QX63">
        <v>8794</v>
      </c>
      <c r="QY63">
        <v>8843</v>
      </c>
      <c r="QZ63">
        <v>8879</v>
      </c>
      <c r="RA63">
        <v>8882</v>
      </c>
      <c r="RB63">
        <v>8853</v>
      </c>
      <c r="RC63">
        <v>8860</v>
      </c>
      <c r="RD63">
        <v>8875</v>
      </c>
      <c r="RE63">
        <v>8940</v>
      </c>
      <c r="RF63">
        <v>8964</v>
      </c>
      <c r="RG63">
        <v>8934</v>
      </c>
      <c r="RH63">
        <v>8939</v>
      </c>
      <c r="RI63">
        <v>8934</v>
      </c>
      <c r="RJ63">
        <v>8925</v>
      </c>
      <c r="RK63">
        <v>0</v>
      </c>
      <c r="RL63">
        <v>0</v>
      </c>
      <c r="RM63">
        <v>8397</v>
      </c>
      <c r="RN63">
        <v>8349</v>
      </c>
      <c r="RO63">
        <v>8312</v>
      </c>
      <c r="RP63">
        <v>8282</v>
      </c>
      <c r="RQ63">
        <v>8253</v>
      </c>
      <c r="RR63">
        <v>8238</v>
      </c>
      <c r="RS63">
        <v>8237</v>
      </c>
      <c r="RT63">
        <v>8196</v>
      </c>
      <c r="RU63">
        <v>8225</v>
      </c>
      <c r="RV63">
        <v>8234</v>
      </c>
      <c r="RW63">
        <v>8217</v>
      </c>
      <c r="RX63">
        <v>8203</v>
      </c>
      <c r="RY63">
        <v>8249</v>
      </c>
      <c r="RZ63">
        <v>8233</v>
      </c>
      <c r="SA63">
        <v>8171</v>
      </c>
      <c r="SB63">
        <v>8105</v>
      </c>
      <c r="SC63">
        <v>8136</v>
      </c>
      <c r="SD63">
        <v>8130</v>
      </c>
      <c r="SE63">
        <v>8123</v>
      </c>
      <c r="SF63">
        <v>8123</v>
      </c>
      <c r="SG63">
        <v>8083</v>
      </c>
      <c r="SH63">
        <v>8046</v>
      </c>
      <c r="SI63">
        <v>8073</v>
      </c>
      <c r="SJ63">
        <v>8000</v>
      </c>
      <c r="SK63">
        <v>7974</v>
      </c>
      <c r="SL63">
        <v>7965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822227.42940000002</v>
      </c>
      <c r="SU63">
        <v>798970.72169999999</v>
      </c>
      <c r="SV63">
        <v>775699.72979999997</v>
      </c>
      <c r="SW63">
        <v>749101.63879999996</v>
      </c>
      <c r="SX63">
        <v>725926.77899999998</v>
      </c>
      <c r="SY63">
        <v>701096.0736</v>
      </c>
      <c r="SZ63">
        <v>680505.33230000001</v>
      </c>
      <c r="TA63">
        <v>661512.29969999997</v>
      </c>
      <c r="TB63">
        <v>639031.3162</v>
      </c>
      <c r="TC63">
        <v>619794.74679999996</v>
      </c>
      <c r="TD63">
        <v>598486.12650000001</v>
      </c>
      <c r="TE63">
        <v>581128.01500000001</v>
      </c>
      <c r="TF63">
        <v>564630.24730000005</v>
      </c>
      <c r="TG63">
        <v>549224.24719999998</v>
      </c>
      <c r="TH63">
        <v>533765.69830000005</v>
      </c>
      <c r="TI63">
        <v>516977.95929999999</v>
      </c>
      <c r="TJ63">
        <v>500588.49050000001</v>
      </c>
      <c r="TK63">
        <v>486500.83990000002</v>
      </c>
      <c r="TL63">
        <v>468086.45049999998</v>
      </c>
      <c r="TM63">
        <v>454394.82459999999</v>
      </c>
      <c r="TN63">
        <v>439525.88909999997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294039.09509999998</v>
      </c>
      <c r="TW63">
        <v>308852.31760000001</v>
      </c>
      <c r="TX63">
        <v>317970.22850000003</v>
      </c>
      <c r="TY63">
        <v>331168.22509999998</v>
      </c>
      <c r="TZ63">
        <v>334070.77350000001</v>
      </c>
      <c r="UA63">
        <v>341516.2267</v>
      </c>
      <c r="UB63">
        <v>343203.15749999997</v>
      </c>
      <c r="UC63">
        <v>348078.89760000003</v>
      </c>
      <c r="UD63">
        <v>353658.84830000001</v>
      </c>
      <c r="UE63">
        <v>353649.97600000002</v>
      </c>
      <c r="UF63">
        <v>357476.26409999997</v>
      </c>
      <c r="UG63">
        <v>351580.35190000001</v>
      </c>
      <c r="UH63">
        <v>344587.9129</v>
      </c>
      <c r="UI63">
        <v>340542.39539999998</v>
      </c>
      <c r="UJ63">
        <v>340266.87569999998</v>
      </c>
      <c r="UK63">
        <v>335260.26299999998</v>
      </c>
      <c r="UL63">
        <v>324629.72169999999</v>
      </c>
      <c r="UM63">
        <v>323579.14010000002</v>
      </c>
      <c r="UN63">
        <v>320954.386</v>
      </c>
      <c r="UO63">
        <v>312266.38260000001</v>
      </c>
      <c r="UP63">
        <v>302658.48200000002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310121.41220000002</v>
      </c>
      <c r="UY63">
        <v>329156.34499999997</v>
      </c>
      <c r="UZ63">
        <v>324523.82929999998</v>
      </c>
      <c r="VA63">
        <v>353553.71600000001</v>
      </c>
      <c r="VB63">
        <v>350261.26020000002</v>
      </c>
      <c r="VC63">
        <v>355928.91810000001</v>
      </c>
      <c r="VD63">
        <v>349964.12079999998</v>
      </c>
      <c r="VE63">
        <v>354729.46240000002</v>
      </c>
      <c r="VF63">
        <v>327800.06469999999</v>
      </c>
      <c r="VG63">
        <v>346452.07770000002</v>
      </c>
      <c r="VH63">
        <v>340272.41769999999</v>
      </c>
      <c r="VI63">
        <v>349347.86780000001</v>
      </c>
      <c r="VJ63">
        <v>353919.32569999999</v>
      </c>
      <c r="VK63">
        <v>340031.71460000001</v>
      </c>
      <c r="VL63">
        <v>344027.99949999998</v>
      </c>
      <c r="VM63">
        <v>357624.47720000002</v>
      </c>
      <c r="VN63">
        <v>357034.87839999999</v>
      </c>
      <c r="VO63">
        <v>346635.80420000001</v>
      </c>
      <c r="VP63">
        <v>327277.0575</v>
      </c>
      <c r="VQ63">
        <v>317744.71610000002</v>
      </c>
      <c r="VR63">
        <v>317220.8651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272449.31449999998</v>
      </c>
      <c r="WA63">
        <v>476125.01569999999</v>
      </c>
      <c r="WB63">
        <v>462257.29680000001</v>
      </c>
      <c r="WC63">
        <v>349061.60489999998</v>
      </c>
      <c r="WD63">
        <v>435721.83689999999</v>
      </c>
      <c r="WE63">
        <v>329024.04080000002</v>
      </c>
      <c r="WF63">
        <v>365075.21870000003</v>
      </c>
      <c r="WG63">
        <v>310136.71490000002</v>
      </c>
      <c r="WH63">
        <v>688236.81530000002</v>
      </c>
      <c r="WI63">
        <v>459381.36940000003</v>
      </c>
      <c r="WJ63">
        <v>608183.63119999995</v>
      </c>
      <c r="WK63">
        <v>669198.8175</v>
      </c>
      <c r="WL63">
        <v>687925.68330000003</v>
      </c>
      <c r="WM63">
        <v>556574.17740000004</v>
      </c>
      <c r="WN63">
        <v>504339.06050000002</v>
      </c>
      <c r="WO63">
        <v>594574.48179999995</v>
      </c>
      <c r="WP63">
        <v>509344.21629999997</v>
      </c>
      <c r="WQ63">
        <v>659345.26379999996</v>
      </c>
      <c r="WR63">
        <v>512112.82630000002</v>
      </c>
      <c r="WS63">
        <v>559346.53350000002</v>
      </c>
      <c r="WT63">
        <v>362036.59129999997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20800000</v>
      </c>
      <c r="ZG63">
        <v>20200000</v>
      </c>
      <c r="ZH63">
        <v>19600000</v>
      </c>
      <c r="ZI63">
        <v>19200000</v>
      </c>
      <c r="ZJ63">
        <v>18800000</v>
      </c>
      <c r="ZK63">
        <v>18200000</v>
      </c>
      <c r="ZL63">
        <v>18300000</v>
      </c>
      <c r="ZM63">
        <v>17600000</v>
      </c>
      <c r="ZN63">
        <v>17400000</v>
      </c>
      <c r="ZO63">
        <v>16800000</v>
      </c>
      <c r="ZP63">
        <v>16300000</v>
      </c>
      <c r="ZQ63">
        <v>15700000</v>
      </c>
      <c r="ZR63">
        <v>15400000</v>
      </c>
      <c r="ZS63">
        <v>14700000</v>
      </c>
      <c r="ZT63">
        <v>14300000</v>
      </c>
      <c r="ZU63">
        <v>14100000</v>
      </c>
      <c r="ZV63">
        <v>13400000</v>
      </c>
      <c r="ZW63">
        <v>13000000</v>
      </c>
      <c r="ZX63">
        <v>12400000</v>
      </c>
      <c r="ZY63">
        <v>12100000</v>
      </c>
      <c r="ZZ63">
        <v>11500000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15300000</v>
      </c>
      <c r="ABK63">
        <v>15700000</v>
      </c>
      <c r="ABL63">
        <v>16000000</v>
      </c>
      <c r="ABM63">
        <v>16200000</v>
      </c>
      <c r="ABN63">
        <v>16300000</v>
      </c>
      <c r="ABO63">
        <v>16400000</v>
      </c>
      <c r="ABP63">
        <v>16400000</v>
      </c>
      <c r="ABQ63">
        <v>16500000</v>
      </c>
      <c r="ABR63">
        <v>16500000</v>
      </c>
      <c r="ABS63">
        <v>16400000</v>
      </c>
      <c r="ABT63">
        <v>16300000</v>
      </c>
      <c r="ABU63">
        <v>16200000</v>
      </c>
      <c r="ABV63">
        <v>16000000</v>
      </c>
      <c r="ABW63">
        <v>15700000</v>
      </c>
      <c r="ABX63">
        <v>15500000</v>
      </c>
      <c r="ABY63">
        <v>15200000</v>
      </c>
      <c r="ABZ63">
        <v>14900000</v>
      </c>
      <c r="ACA63">
        <v>14600000</v>
      </c>
      <c r="ACB63">
        <v>14300000</v>
      </c>
      <c r="ACC63">
        <v>14000000</v>
      </c>
      <c r="ACD63">
        <v>13600000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1240000</v>
      </c>
      <c r="ADO63">
        <v>1210000</v>
      </c>
      <c r="ADP63">
        <v>1190000</v>
      </c>
      <c r="ADQ63">
        <v>1160000</v>
      </c>
      <c r="ADR63">
        <v>1130000</v>
      </c>
      <c r="ADS63">
        <v>1090000</v>
      </c>
      <c r="ADT63">
        <v>1070000</v>
      </c>
      <c r="ADU63">
        <v>1040000</v>
      </c>
      <c r="ADV63">
        <v>1020000</v>
      </c>
      <c r="ADW63">
        <v>991581.09490000003</v>
      </c>
      <c r="ADX63">
        <v>966619.26020000002</v>
      </c>
      <c r="ADY63">
        <v>938782.38600000006</v>
      </c>
      <c r="ADZ63">
        <v>908463.33299999998</v>
      </c>
      <c r="AEA63">
        <v>882700.62919999997</v>
      </c>
      <c r="AEB63">
        <v>858441.78960000002</v>
      </c>
      <c r="AEC63">
        <v>839542.68830000004</v>
      </c>
      <c r="AED63">
        <v>817278.14969999995</v>
      </c>
      <c r="AEE63">
        <v>790818.39650000003</v>
      </c>
      <c r="AEF63">
        <v>768214.54920000001</v>
      </c>
      <c r="AEG63">
        <v>745422.18539999996</v>
      </c>
      <c r="AEH63">
        <v>722981.80229999998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6330000</v>
      </c>
      <c r="AEQ63">
        <v>6150000</v>
      </c>
      <c r="AER63">
        <v>5940000</v>
      </c>
      <c r="AES63">
        <v>5790000</v>
      </c>
      <c r="AET63">
        <v>5620000</v>
      </c>
      <c r="AEU63">
        <v>5450000</v>
      </c>
      <c r="AEV63">
        <v>5280000</v>
      </c>
      <c r="AEW63">
        <v>5160000</v>
      </c>
      <c r="AEX63">
        <v>5000000</v>
      </c>
      <c r="AEY63">
        <v>4810000</v>
      </c>
      <c r="AEZ63">
        <v>4640000</v>
      </c>
      <c r="AFA63">
        <v>4520000</v>
      </c>
      <c r="AFB63">
        <v>4380000</v>
      </c>
      <c r="AFC63">
        <v>4250000</v>
      </c>
      <c r="AFD63">
        <v>4130000</v>
      </c>
      <c r="AFE63">
        <v>3990000</v>
      </c>
      <c r="AFF63">
        <v>3850000</v>
      </c>
      <c r="AFG63">
        <v>3750000</v>
      </c>
      <c r="AFH63">
        <v>3610000</v>
      </c>
      <c r="AFI63">
        <v>3500000</v>
      </c>
      <c r="AFJ63">
        <v>3390000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196.35422389999999</v>
      </c>
      <c r="AGU63">
        <v>206.24623779999999</v>
      </c>
      <c r="AGV63">
        <v>212.33502100000001</v>
      </c>
      <c r="AGW63">
        <v>221.148415</v>
      </c>
      <c r="AGX63">
        <v>223.08668660000001</v>
      </c>
      <c r="AGY63">
        <v>228.05863160000001</v>
      </c>
      <c r="AGZ63">
        <v>229.18513479999999</v>
      </c>
      <c r="AHA63">
        <v>232.44106970000001</v>
      </c>
      <c r="AHB63">
        <v>236.1672643</v>
      </c>
      <c r="AHC63">
        <v>236.1613395</v>
      </c>
      <c r="AHD63">
        <v>238.71646860000001</v>
      </c>
      <c r="AHE63">
        <v>234.7792804</v>
      </c>
      <c r="AHF63">
        <v>230.10985049999999</v>
      </c>
      <c r="AHG63">
        <v>227.40832380000001</v>
      </c>
      <c r="AHH63">
        <v>227.22433649999999</v>
      </c>
      <c r="AHI63">
        <v>223.88100710000001</v>
      </c>
      <c r="AHJ63">
        <v>216.7821155</v>
      </c>
      <c r="AHK63">
        <v>216.08055519999999</v>
      </c>
      <c r="AHL63">
        <v>214.32778980000001</v>
      </c>
      <c r="AHM63">
        <v>208.52609140000001</v>
      </c>
      <c r="AHN63">
        <v>202.11010150000001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23.513708680000001</v>
      </c>
      <c r="AHW63">
        <v>24.956955900000001</v>
      </c>
      <c r="AHX63">
        <v>24.605714030000001</v>
      </c>
      <c r="AHY63">
        <v>26.806788430000001</v>
      </c>
      <c r="AHZ63">
        <v>26.5571512</v>
      </c>
      <c r="AIA63">
        <v>26.986878569999998</v>
      </c>
      <c r="AIB63">
        <v>26.534621810000001</v>
      </c>
      <c r="AIC63">
        <v>26.895934669999999</v>
      </c>
      <c r="AID63">
        <v>24.8541214</v>
      </c>
      <c r="AIE63">
        <v>26.268335260000001</v>
      </c>
      <c r="AIF63">
        <v>25.7997874</v>
      </c>
      <c r="AIG63">
        <v>26.487896899999999</v>
      </c>
      <c r="AIH63">
        <v>26.834509310000001</v>
      </c>
      <c r="AII63">
        <v>25.781537060000002</v>
      </c>
      <c r="AIJ63">
        <v>26.084539280000001</v>
      </c>
      <c r="AIK63">
        <v>27.11543752</v>
      </c>
      <c r="AIL63">
        <v>27.070733560000001</v>
      </c>
      <c r="AIM63">
        <v>26.282265590000002</v>
      </c>
      <c r="AIN63">
        <v>24.814466490000001</v>
      </c>
      <c r="AIO63">
        <v>24.09171504</v>
      </c>
      <c r="AIP63">
        <v>24.05199614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1.070424322</v>
      </c>
      <c r="AIY63">
        <v>1.870644446</v>
      </c>
      <c r="AIZ63">
        <v>1.816159656</v>
      </c>
      <c r="AJA63">
        <v>1.3714258459999999</v>
      </c>
      <c r="AJB63">
        <v>1.711904662</v>
      </c>
      <c r="AJC63">
        <v>1.292700392</v>
      </c>
      <c r="AJD63">
        <v>1.4343416280000001</v>
      </c>
      <c r="AJE63">
        <v>1.2184941010000001</v>
      </c>
      <c r="AJF63">
        <v>2.7040091020000001</v>
      </c>
      <c r="AJG63">
        <v>1.804860444</v>
      </c>
      <c r="AJH63">
        <v>2.3894886729999998</v>
      </c>
      <c r="AJI63">
        <v>2.629210837</v>
      </c>
      <c r="AJJ63">
        <v>2.7027866970000001</v>
      </c>
      <c r="AJK63">
        <v>2.1867206289999999</v>
      </c>
      <c r="AJL63">
        <v>1.9814944210000001</v>
      </c>
      <c r="AJM63">
        <v>2.336019775</v>
      </c>
      <c r="AJN63">
        <v>2.0011591449999999</v>
      </c>
      <c r="AJO63">
        <v>2.5904972750000002</v>
      </c>
      <c r="AJP63">
        <v>2.0120367180000001</v>
      </c>
      <c r="AJQ63">
        <v>2.1976129210000002</v>
      </c>
      <c r="AJR63">
        <v>1.4224031850000001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152.1835988</v>
      </c>
      <c r="AKA63">
        <v>170.4682847</v>
      </c>
      <c r="AKB63">
        <v>249.329444</v>
      </c>
      <c r="AKC63">
        <v>136.9751693</v>
      </c>
      <c r="AKD63">
        <v>251.88128610000001</v>
      </c>
      <c r="AKE63">
        <v>192.3730228</v>
      </c>
      <c r="AKF63">
        <v>155.8936415</v>
      </c>
      <c r="AKG63">
        <v>116.2901526</v>
      </c>
      <c r="AKH63">
        <v>314.4683556</v>
      </c>
      <c r="AKI63">
        <v>290.61476420000002</v>
      </c>
      <c r="AKJ63">
        <v>149.49469049999999</v>
      </c>
      <c r="AKK63">
        <v>156.82752289999999</v>
      </c>
      <c r="AKL63">
        <v>256.59492510000001</v>
      </c>
      <c r="AKM63">
        <v>241.90718559999999</v>
      </c>
      <c r="AKN63">
        <v>174.5578333</v>
      </c>
      <c r="AKO63">
        <v>175.00037159999999</v>
      </c>
      <c r="AKP63">
        <v>215.92472090000001</v>
      </c>
      <c r="AKQ63">
        <v>163.00483879999999</v>
      </c>
      <c r="AKR63">
        <v>276.0466788</v>
      </c>
      <c r="AKS63">
        <v>249.71698950000001</v>
      </c>
      <c r="AKT63">
        <v>242.9812282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96.325753019999993</v>
      </c>
      <c r="AME63">
        <v>93.634128020000006</v>
      </c>
      <c r="AMF63">
        <v>91.072909920000001</v>
      </c>
      <c r="AMG63">
        <v>89.118638619999999</v>
      </c>
      <c r="AMH63">
        <v>87.253101599999994</v>
      </c>
      <c r="AMI63">
        <v>84.661114490000003</v>
      </c>
      <c r="AMJ63">
        <v>84.99736781</v>
      </c>
      <c r="AMK63">
        <v>81.519428270000006</v>
      </c>
      <c r="AML63">
        <v>80.859577049999999</v>
      </c>
      <c r="AMM63">
        <v>77.829620439999999</v>
      </c>
      <c r="AMN63">
        <v>75.781127710000007</v>
      </c>
      <c r="AMO63">
        <v>72.980230430000006</v>
      </c>
      <c r="AMP63">
        <v>71.389810370000006</v>
      </c>
      <c r="AMQ63">
        <v>68.351180690000007</v>
      </c>
      <c r="AMR63">
        <v>66.593213000000006</v>
      </c>
      <c r="AMS63">
        <v>65.520174150000003</v>
      </c>
      <c r="AMT63">
        <v>62.294956139999996</v>
      </c>
      <c r="AMU63">
        <v>60.33848347</v>
      </c>
      <c r="AMV63">
        <v>57.374261560000001</v>
      </c>
      <c r="AMW63">
        <v>56.071396630000002</v>
      </c>
      <c r="AMX63">
        <v>53.593237530000003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300.73524209999999</v>
      </c>
      <c r="ANG63">
        <v>306.75199609999999</v>
      </c>
      <c r="ANH63">
        <v>397.46429319999999</v>
      </c>
      <c r="ANI63">
        <v>265.21367190000001</v>
      </c>
      <c r="ANJ63">
        <v>327.14195280000001</v>
      </c>
      <c r="ANK63">
        <v>247.6788468</v>
      </c>
      <c r="ANL63">
        <v>158.0511698</v>
      </c>
      <c r="ANM63">
        <v>250.6827629</v>
      </c>
      <c r="ANN63">
        <v>222.20479639999999</v>
      </c>
      <c r="ANO63">
        <v>295.4171278</v>
      </c>
      <c r="ANP63">
        <v>225.620394</v>
      </c>
      <c r="ANQ63">
        <v>219.06684720000001</v>
      </c>
      <c r="ANR63">
        <v>225.7437979</v>
      </c>
      <c r="ANS63">
        <v>206.05081749999999</v>
      </c>
      <c r="ANT63">
        <v>181.6998739</v>
      </c>
      <c r="ANU63">
        <v>126.2703846</v>
      </c>
      <c r="ANV63">
        <v>135.336905</v>
      </c>
      <c r="ANW63">
        <v>156.74530849999999</v>
      </c>
      <c r="ANX63">
        <v>157.96432010000001</v>
      </c>
      <c r="ANY63">
        <v>145.68683189999999</v>
      </c>
      <c r="ANZ63">
        <v>139.04376790000001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96.390073729999997</v>
      </c>
      <c r="AOI63">
        <v>99.047272989999996</v>
      </c>
      <c r="AOJ63">
        <v>100.9777296</v>
      </c>
      <c r="AOK63">
        <v>102.3757734</v>
      </c>
      <c r="AOL63">
        <v>102.573909</v>
      </c>
      <c r="AOM63">
        <v>103.17501559999999</v>
      </c>
      <c r="AON63">
        <v>103.2954244</v>
      </c>
      <c r="AOO63">
        <v>103.74412839999999</v>
      </c>
      <c r="AOP63">
        <v>104.07906490000001</v>
      </c>
      <c r="AOQ63">
        <v>103.48590830000001</v>
      </c>
      <c r="AOR63">
        <v>102.9528207</v>
      </c>
      <c r="AOS63">
        <v>102.0094105</v>
      </c>
      <c r="AOT63">
        <v>100.6045089</v>
      </c>
      <c r="AOU63">
        <v>98.861619829999995</v>
      </c>
      <c r="AOV63">
        <v>97.478716379999995</v>
      </c>
      <c r="AOW63">
        <v>95.797981149999998</v>
      </c>
      <c r="AOX63">
        <v>93.674949179999999</v>
      </c>
      <c r="AOY63">
        <v>92.168056980000003</v>
      </c>
      <c r="AOZ63">
        <v>90.058545159999994</v>
      </c>
      <c r="APA63">
        <v>88.34263258</v>
      </c>
      <c r="APB63">
        <v>85.9050431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819.28610509999999</v>
      </c>
      <c r="APK63">
        <v>540.0294778</v>
      </c>
      <c r="APL63">
        <v>666.7520293</v>
      </c>
      <c r="APM63">
        <v>887.73039259999996</v>
      </c>
      <c r="APN63">
        <v>990.33154790000003</v>
      </c>
      <c r="APO63">
        <v>920.23915620000002</v>
      </c>
      <c r="APP63">
        <v>903.52986299999998</v>
      </c>
      <c r="APQ63">
        <v>749.60306249999996</v>
      </c>
      <c r="APR63">
        <v>794.72802109999998</v>
      </c>
      <c r="APS63">
        <v>891.73370720000003</v>
      </c>
      <c r="APT63">
        <v>907.63047649999999</v>
      </c>
      <c r="APU63">
        <v>894.02450550000003</v>
      </c>
      <c r="APV63">
        <v>897.70960409999998</v>
      </c>
      <c r="APW63">
        <v>777.60731069999997</v>
      </c>
      <c r="APX63">
        <v>843.92003969999996</v>
      </c>
      <c r="APY63">
        <v>900.78542809999999</v>
      </c>
      <c r="APZ63">
        <v>780.17753310000001</v>
      </c>
      <c r="AQA63">
        <v>845.58617770000001</v>
      </c>
      <c r="AQB63">
        <v>713.30461209999999</v>
      </c>
      <c r="AQC63">
        <v>727.6923888</v>
      </c>
      <c r="AQD63">
        <v>727.39527380000004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97.852304619999998</v>
      </c>
      <c r="ARO63">
        <v>94.990705300000002</v>
      </c>
      <c r="ARP63">
        <v>91.764937119999999</v>
      </c>
      <c r="ARQ63">
        <v>89.407407800000001</v>
      </c>
      <c r="ARR63">
        <v>86.898290889999998</v>
      </c>
      <c r="ARS63">
        <v>84.193087180000006</v>
      </c>
      <c r="ART63">
        <v>81.601592499999995</v>
      </c>
      <c r="ARU63">
        <v>79.669116619999997</v>
      </c>
      <c r="ARV63">
        <v>77.198629210000007</v>
      </c>
      <c r="ARW63">
        <v>74.385700839999998</v>
      </c>
      <c r="ARX63">
        <v>71.635788099999999</v>
      </c>
      <c r="ARY63">
        <v>69.815320999999997</v>
      </c>
      <c r="ARZ63">
        <v>67.731878420000001</v>
      </c>
      <c r="ASA63">
        <v>65.702486109999995</v>
      </c>
      <c r="ASB63">
        <v>63.788821460000001</v>
      </c>
      <c r="ASC63">
        <v>61.625928999999999</v>
      </c>
      <c r="ASD63">
        <v>59.557122130000003</v>
      </c>
      <c r="ASE63">
        <v>58.016483729999997</v>
      </c>
      <c r="ASF63">
        <v>55.817349919999998</v>
      </c>
      <c r="ASG63">
        <v>54.015479159999998</v>
      </c>
      <c r="ASH63">
        <v>52.383022920000002</v>
      </c>
    </row>
    <row r="64" spans="3:1178" x14ac:dyDescent="0.25">
      <c r="C64">
        <v>0</v>
      </c>
      <c r="D64">
        <v>0</v>
      </c>
      <c r="E64">
        <v>0</v>
      </c>
      <c r="F64">
        <v>274</v>
      </c>
      <c r="G64">
        <v>261</v>
      </c>
      <c r="H64">
        <v>275</v>
      </c>
      <c r="I64">
        <v>262</v>
      </c>
      <c r="J64">
        <v>278</v>
      </c>
      <c r="K64">
        <v>260</v>
      </c>
      <c r="L64">
        <v>319</v>
      </c>
      <c r="M64">
        <v>294</v>
      </c>
      <c r="N64">
        <v>277</v>
      </c>
      <c r="O64">
        <v>251</v>
      </c>
      <c r="P64">
        <v>301</v>
      </c>
      <c r="Q64">
        <v>277</v>
      </c>
      <c r="R64">
        <v>261</v>
      </c>
      <c r="S64">
        <v>295</v>
      </c>
      <c r="T64">
        <v>274</v>
      </c>
      <c r="U64">
        <v>298</v>
      </c>
      <c r="V64">
        <v>317</v>
      </c>
      <c r="W64">
        <v>315</v>
      </c>
      <c r="X64">
        <v>306</v>
      </c>
      <c r="Y64">
        <v>282</v>
      </c>
      <c r="Z64">
        <v>302</v>
      </c>
      <c r="AA64">
        <v>262</v>
      </c>
      <c r="AB64">
        <v>300</v>
      </c>
      <c r="AC64">
        <v>290</v>
      </c>
      <c r="AD64">
        <v>274</v>
      </c>
      <c r="AE64">
        <v>0</v>
      </c>
      <c r="AF64">
        <v>0</v>
      </c>
      <c r="AG64">
        <v>0</v>
      </c>
      <c r="AH64">
        <v>67</v>
      </c>
      <c r="AI64">
        <v>81</v>
      </c>
      <c r="AJ64">
        <v>69</v>
      </c>
      <c r="AK64">
        <v>92</v>
      </c>
      <c r="AL64">
        <v>74</v>
      </c>
      <c r="AM64">
        <v>77</v>
      </c>
      <c r="AN64">
        <v>97</v>
      </c>
      <c r="AO64">
        <v>105</v>
      </c>
      <c r="AP64">
        <v>119</v>
      </c>
      <c r="AQ64">
        <v>108</v>
      </c>
      <c r="AR64">
        <v>99</v>
      </c>
      <c r="AS64">
        <v>97</v>
      </c>
      <c r="AT64">
        <v>112</v>
      </c>
      <c r="AU64">
        <v>117</v>
      </c>
      <c r="AV64">
        <v>109</v>
      </c>
      <c r="AW64">
        <v>117</v>
      </c>
      <c r="AX64">
        <v>139</v>
      </c>
      <c r="AY64">
        <v>129</v>
      </c>
      <c r="AZ64">
        <v>138</v>
      </c>
      <c r="BA64">
        <v>173</v>
      </c>
      <c r="BB64">
        <v>141</v>
      </c>
      <c r="BC64">
        <v>150</v>
      </c>
      <c r="BD64">
        <v>127</v>
      </c>
      <c r="BE64">
        <v>153</v>
      </c>
      <c r="BF64">
        <v>147</v>
      </c>
      <c r="BG64">
        <v>0</v>
      </c>
      <c r="BH64">
        <v>0</v>
      </c>
      <c r="BI64">
        <v>0</v>
      </c>
      <c r="BJ64">
        <v>155</v>
      </c>
      <c r="BK64">
        <v>116</v>
      </c>
      <c r="BL64">
        <v>135</v>
      </c>
      <c r="BM64">
        <v>138</v>
      </c>
      <c r="BN64">
        <v>123</v>
      </c>
      <c r="BO64">
        <v>141</v>
      </c>
      <c r="BP64">
        <v>157</v>
      </c>
      <c r="BQ64">
        <v>133</v>
      </c>
      <c r="BR64">
        <v>148</v>
      </c>
      <c r="BS64">
        <v>146</v>
      </c>
      <c r="BT64">
        <v>152</v>
      </c>
      <c r="BU64">
        <v>151</v>
      </c>
      <c r="BV64">
        <v>159</v>
      </c>
      <c r="BW64">
        <v>163</v>
      </c>
      <c r="BX64">
        <v>173</v>
      </c>
      <c r="BY64">
        <v>129</v>
      </c>
      <c r="BZ64">
        <v>130</v>
      </c>
      <c r="CA64">
        <v>152</v>
      </c>
      <c r="CB64">
        <v>154</v>
      </c>
      <c r="CC64">
        <v>135</v>
      </c>
      <c r="CD64">
        <v>139</v>
      </c>
      <c r="CE64">
        <v>125</v>
      </c>
      <c r="CF64">
        <v>147</v>
      </c>
      <c r="CG64">
        <v>138</v>
      </c>
      <c r="CH64">
        <v>157</v>
      </c>
      <c r="CI64">
        <v>0</v>
      </c>
      <c r="CJ64">
        <v>0</v>
      </c>
      <c r="CK64">
        <v>0</v>
      </c>
      <c r="CL64">
        <v>39</v>
      </c>
      <c r="CM64">
        <v>42</v>
      </c>
      <c r="CN64">
        <v>41</v>
      </c>
      <c r="CO64">
        <v>62</v>
      </c>
      <c r="CP64">
        <v>54</v>
      </c>
      <c r="CQ64">
        <v>47</v>
      </c>
      <c r="CR64">
        <v>52</v>
      </c>
      <c r="CS64">
        <v>50</v>
      </c>
      <c r="CT64">
        <v>47</v>
      </c>
      <c r="CU64">
        <v>50</v>
      </c>
      <c r="CV64">
        <v>52</v>
      </c>
      <c r="CW64">
        <v>38</v>
      </c>
      <c r="CX64">
        <v>45</v>
      </c>
      <c r="CY64">
        <v>44</v>
      </c>
      <c r="CZ64">
        <v>52</v>
      </c>
      <c r="DA64">
        <v>45</v>
      </c>
      <c r="DB64">
        <v>51</v>
      </c>
      <c r="DC64">
        <v>53</v>
      </c>
      <c r="DD64">
        <v>56</v>
      </c>
      <c r="DE64">
        <v>60</v>
      </c>
      <c r="DF64">
        <v>69</v>
      </c>
      <c r="DG64">
        <v>73</v>
      </c>
      <c r="DH64">
        <v>49</v>
      </c>
      <c r="DI64">
        <v>63</v>
      </c>
      <c r="DJ64">
        <v>57</v>
      </c>
      <c r="DK64">
        <v>0</v>
      </c>
      <c r="DL64">
        <v>0</v>
      </c>
      <c r="DM64">
        <v>0</v>
      </c>
      <c r="DN64">
        <v>2</v>
      </c>
      <c r="DO64">
        <v>1</v>
      </c>
      <c r="DP64">
        <v>2</v>
      </c>
      <c r="DQ64">
        <v>1</v>
      </c>
      <c r="DR64">
        <v>3</v>
      </c>
      <c r="DS64">
        <v>1</v>
      </c>
      <c r="DT64">
        <v>3</v>
      </c>
      <c r="DU64">
        <v>4</v>
      </c>
      <c r="DV64">
        <v>5</v>
      </c>
      <c r="DW64">
        <v>6</v>
      </c>
      <c r="DX64">
        <v>6</v>
      </c>
      <c r="DY64">
        <v>2</v>
      </c>
      <c r="DZ64">
        <v>4</v>
      </c>
      <c r="EA64">
        <v>4</v>
      </c>
      <c r="EB64">
        <v>9</v>
      </c>
      <c r="EC64">
        <v>5</v>
      </c>
      <c r="ED64">
        <v>5</v>
      </c>
      <c r="EE64">
        <v>9</v>
      </c>
      <c r="EF64">
        <v>8</v>
      </c>
      <c r="EG64">
        <v>10</v>
      </c>
      <c r="EH64">
        <v>6</v>
      </c>
      <c r="EI64">
        <v>6</v>
      </c>
      <c r="EJ64">
        <v>3</v>
      </c>
      <c r="EK64">
        <v>7</v>
      </c>
      <c r="EL64">
        <v>8</v>
      </c>
      <c r="EM64">
        <v>0</v>
      </c>
      <c r="EN64">
        <v>0</v>
      </c>
      <c r="EO64">
        <v>0</v>
      </c>
      <c r="EP64">
        <v>15</v>
      </c>
      <c r="EQ64">
        <v>15</v>
      </c>
      <c r="ER64">
        <v>5</v>
      </c>
      <c r="ES64">
        <v>10</v>
      </c>
      <c r="ET64">
        <v>10</v>
      </c>
      <c r="EU64">
        <v>15</v>
      </c>
      <c r="EV64">
        <v>5</v>
      </c>
      <c r="EW64">
        <v>15</v>
      </c>
      <c r="EX64">
        <v>15</v>
      </c>
      <c r="EY64">
        <v>25</v>
      </c>
      <c r="EZ64">
        <v>25</v>
      </c>
      <c r="FA64">
        <v>25</v>
      </c>
      <c r="FB64">
        <v>20</v>
      </c>
      <c r="FC64">
        <v>20</v>
      </c>
      <c r="FD64">
        <v>10</v>
      </c>
      <c r="FE64">
        <v>20</v>
      </c>
      <c r="FF64">
        <v>50</v>
      </c>
      <c r="FG64">
        <v>30</v>
      </c>
      <c r="FH64">
        <v>40</v>
      </c>
      <c r="FI64">
        <v>40</v>
      </c>
      <c r="FJ64">
        <v>35</v>
      </c>
      <c r="FK64">
        <v>35</v>
      </c>
      <c r="FL64">
        <v>25</v>
      </c>
      <c r="FM64">
        <v>15</v>
      </c>
      <c r="FN64">
        <v>45</v>
      </c>
      <c r="FO64">
        <v>0</v>
      </c>
      <c r="FP64">
        <v>0</v>
      </c>
      <c r="FQ64">
        <v>5031</v>
      </c>
      <c r="FR64">
        <v>5336</v>
      </c>
      <c r="FS64">
        <v>5596</v>
      </c>
      <c r="FT64">
        <v>5804</v>
      </c>
      <c r="FU64">
        <v>5995</v>
      </c>
      <c r="FV64">
        <v>6205</v>
      </c>
      <c r="FW64">
        <v>6369</v>
      </c>
      <c r="FX64">
        <v>6506</v>
      </c>
      <c r="FY64">
        <v>6656</v>
      </c>
      <c r="FZ64">
        <v>6824</v>
      </c>
      <c r="GA64">
        <v>6928</v>
      </c>
      <c r="GB64">
        <v>7028</v>
      </c>
      <c r="GC64">
        <v>7125</v>
      </c>
      <c r="GD64">
        <v>7169</v>
      </c>
      <c r="GE64">
        <v>7270</v>
      </c>
      <c r="GF64">
        <v>7330</v>
      </c>
      <c r="GG64">
        <v>7377</v>
      </c>
      <c r="GH64">
        <v>7496</v>
      </c>
      <c r="GI64">
        <v>7538</v>
      </c>
      <c r="GJ64">
        <v>7609</v>
      </c>
      <c r="GK64">
        <v>7632</v>
      </c>
      <c r="GL64">
        <v>7707</v>
      </c>
      <c r="GM64">
        <v>7759</v>
      </c>
      <c r="GN64">
        <v>7796</v>
      </c>
      <c r="GO64">
        <v>7874</v>
      </c>
      <c r="GP64">
        <v>7914</v>
      </c>
      <c r="GQ64">
        <v>0</v>
      </c>
      <c r="GR64">
        <v>0</v>
      </c>
      <c r="GS64">
        <v>701</v>
      </c>
      <c r="GT64">
        <v>754</v>
      </c>
      <c r="GU64">
        <v>823</v>
      </c>
      <c r="GV64">
        <v>891</v>
      </c>
      <c r="GW64">
        <v>967</v>
      </c>
      <c r="GX64">
        <v>1042</v>
      </c>
      <c r="GY64">
        <v>1118</v>
      </c>
      <c r="GZ64">
        <v>1180</v>
      </c>
      <c r="HA64">
        <v>1233</v>
      </c>
      <c r="HB64">
        <v>1303</v>
      </c>
      <c r="HC64">
        <v>1335</v>
      </c>
      <c r="HD64">
        <v>1386</v>
      </c>
      <c r="HE64">
        <v>1449</v>
      </c>
      <c r="HF64">
        <v>1495</v>
      </c>
      <c r="HG64">
        <v>1560</v>
      </c>
      <c r="HH64">
        <v>1630</v>
      </c>
      <c r="HI64">
        <v>1673</v>
      </c>
      <c r="HJ64">
        <v>1707</v>
      </c>
      <c r="HK64">
        <v>1751</v>
      </c>
      <c r="HL64">
        <v>1802</v>
      </c>
      <c r="HM64">
        <v>1831</v>
      </c>
      <c r="HN64">
        <v>1878</v>
      </c>
      <c r="HO64">
        <v>1876</v>
      </c>
      <c r="HP64">
        <v>1908</v>
      </c>
      <c r="HQ64">
        <v>1931</v>
      </c>
      <c r="HR64">
        <v>1966</v>
      </c>
      <c r="HS64">
        <v>0</v>
      </c>
      <c r="HT64">
        <v>0</v>
      </c>
      <c r="HU64">
        <v>84</v>
      </c>
      <c r="HV64">
        <v>91</v>
      </c>
      <c r="HW64">
        <v>91</v>
      </c>
      <c r="HX64">
        <v>96</v>
      </c>
      <c r="HY64">
        <v>99</v>
      </c>
      <c r="HZ64">
        <v>104</v>
      </c>
      <c r="IA64">
        <v>106</v>
      </c>
      <c r="IB64">
        <v>114</v>
      </c>
      <c r="IC64">
        <v>131</v>
      </c>
      <c r="ID64">
        <v>135</v>
      </c>
      <c r="IE64">
        <v>144</v>
      </c>
      <c r="IF64">
        <v>142</v>
      </c>
      <c r="IG64">
        <v>155</v>
      </c>
      <c r="IH64">
        <v>153</v>
      </c>
      <c r="II64">
        <v>156</v>
      </c>
      <c r="IJ64">
        <v>168</v>
      </c>
      <c r="IK64">
        <v>183</v>
      </c>
      <c r="IL64">
        <v>195</v>
      </c>
      <c r="IM64">
        <v>204</v>
      </c>
      <c r="IN64">
        <v>203</v>
      </c>
      <c r="IO64">
        <v>223</v>
      </c>
      <c r="IP64">
        <v>231</v>
      </c>
      <c r="IQ64">
        <v>254</v>
      </c>
      <c r="IR64">
        <v>255</v>
      </c>
      <c r="IS64">
        <v>264</v>
      </c>
      <c r="IT64">
        <v>282</v>
      </c>
      <c r="IU64">
        <v>0</v>
      </c>
      <c r="IV64">
        <v>0</v>
      </c>
      <c r="IW64">
        <v>7</v>
      </c>
      <c r="IX64">
        <v>4</v>
      </c>
      <c r="IY64">
        <v>4</v>
      </c>
      <c r="IZ64">
        <v>2</v>
      </c>
      <c r="JA64">
        <v>2</v>
      </c>
      <c r="JB64">
        <v>1</v>
      </c>
      <c r="JC64">
        <v>4</v>
      </c>
      <c r="JD64">
        <v>3</v>
      </c>
      <c r="JE64">
        <v>7</v>
      </c>
      <c r="JF64">
        <v>7</v>
      </c>
      <c r="JG64">
        <v>9</v>
      </c>
      <c r="JH64">
        <v>9</v>
      </c>
      <c r="JI64">
        <v>8</v>
      </c>
      <c r="JJ64">
        <v>11</v>
      </c>
      <c r="JK64">
        <v>10</v>
      </c>
      <c r="JL64">
        <v>12</v>
      </c>
      <c r="JM64">
        <v>8</v>
      </c>
      <c r="JN64">
        <v>10</v>
      </c>
      <c r="JO64">
        <v>11</v>
      </c>
      <c r="JP64">
        <v>12</v>
      </c>
      <c r="JQ64">
        <v>8</v>
      </c>
      <c r="JR64">
        <v>15</v>
      </c>
      <c r="JS64">
        <v>11</v>
      </c>
      <c r="JT64">
        <v>12</v>
      </c>
      <c r="JU64">
        <v>12</v>
      </c>
      <c r="JV64">
        <v>12</v>
      </c>
      <c r="JW64">
        <v>0</v>
      </c>
      <c r="JX64">
        <v>0</v>
      </c>
      <c r="JY64">
        <v>0</v>
      </c>
      <c r="JZ64">
        <v>8</v>
      </c>
      <c r="KA64">
        <v>17</v>
      </c>
      <c r="KB64">
        <v>29</v>
      </c>
      <c r="KC64">
        <v>33</v>
      </c>
      <c r="KD64">
        <v>38</v>
      </c>
      <c r="KE64">
        <v>48</v>
      </c>
      <c r="KF64">
        <v>56</v>
      </c>
      <c r="KG64">
        <v>64</v>
      </c>
      <c r="KH64">
        <v>71</v>
      </c>
      <c r="KI64">
        <v>84</v>
      </c>
      <c r="KJ64">
        <v>95</v>
      </c>
      <c r="KK64">
        <v>106</v>
      </c>
      <c r="KL64">
        <v>119</v>
      </c>
      <c r="KM64">
        <v>134</v>
      </c>
      <c r="KN64">
        <v>147</v>
      </c>
      <c r="KO64">
        <v>166</v>
      </c>
      <c r="KP64">
        <v>184</v>
      </c>
      <c r="KQ64">
        <v>200</v>
      </c>
      <c r="KR64">
        <v>222</v>
      </c>
      <c r="KS64">
        <v>236</v>
      </c>
      <c r="KT64">
        <v>248</v>
      </c>
      <c r="KU64">
        <v>273</v>
      </c>
      <c r="KV64">
        <v>296</v>
      </c>
      <c r="KW64">
        <v>320</v>
      </c>
      <c r="KX64">
        <v>336</v>
      </c>
      <c r="KY64">
        <v>0</v>
      </c>
      <c r="KZ64">
        <v>0</v>
      </c>
      <c r="LA64">
        <v>0</v>
      </c>
      <c r="LB64">
        <v>238</v>
      </c>
      <c r="LC64">
        <v>473</v>
      </c>
      <c r="LD64">
        <v>706</v>
      </c>
      <c r="LE64">
        <v>911</v>
      </c>
      <c r="LF64">
        <v>1132</v>
      </c>
      <c r="LG64">
        <v>1352</v>
      </c>
      <c r="LH64">
        <v>1570</v>
      </c>
      <c r="LI64">
        <v>1769</v>
      </c>
      <c r="LJ64">
        <v>1960</v>
      </c>
      <c r="LK64">
        <v>2153</v>
      </c>
      <c r="LL64">
        <v>2380</v>
      </c>
      <c r="LM64">
        <v>2598</v>
      </c>
      <c r="LN64">
        <v>2798</v>
      </c>
      <c r="LO64">
        <v>3005</v>
      </c>
      <c r="LP64">
        <v>3185</v>
      </c>
      <c r="LQ64">
        <v>3407</v>
      </c>
      <c r="LR64">
        <v>3604</v>
      </c>
      <c r="LS64">
        <v>3798</v>
      </c>
      <c r="LT64">
        <v>3990</v>
      </c>
      <c r="LU64">
        <v>4191</v>
      </c>
      <c r="LV64">
        <v>4371</v>
      </c>
      <c r="LW64">
        <v>4559</v>
      </c>
      <c r="LX64">
        <v>4750</v>
      </c>
      <c r="LY64">
        <v>4943</v>
      </c>
      <c r="LZ64">
        <v>5124</v>
      </c>
      <c r="MA64">
        <v>0</v>
      </c>
      <c r="MB64">
        <v>0</v>
      </c>
      <c r="MC64">
        <v>1442</v>
      </c>
      <c r="MD64">
        <v>1498</v>
      </c>
      <c r="ME64">
        <v>1549</v>
      </c>
      <c r="MF64">
        <v>1593</v>
      </c>
      <c r="MG64">
        <v>1632</v>
      </c>
      <c r="MH64">
        <v>1665</v>
      </c>
      <c r="MI64">
        <v>1719</v>
      </c>
      <c r="MJ64">
        <v>1744</v>
      </c>
      <c r="MK64">
        <v>1766</v>
      </c>
      <c r="ML64">
        <v>1802</v>
      </c>
      <c r="MM64">
        <v>1851</v>
      </c>
      <c r="MN64">
        <v>1916</v>
      </c>
      <c r="MO64">
        <v>1961</v>
      </c>
      <c r="MP64">
        <v>2000</v>
      </c>
      <c r="MQ64">
        <v>2027</v>
      </c>
      <c r="MR64">
        <v>2078</v>
      </c>
      <c r="MS64">
        <v>2111</v>
      </c>
      <c r="MT64">
        <v>2132</v>
      </c>
      <c r="MU64">
        <v>2151</v>
      </c>
      <c r="MV64">
        <v>2182</v>
      </c>
      <c r="MW64">
        <v>2188</v>
      </c>
      <c r="MX64">
        <v>2206</v>
      </c>
      <c r="MY64">
        <v>2228</v>
      </c>
      <c r="MZ64">
        <v>2258</v>
      </c>
      <c r="NA64">
        <v>2270</v>
      </c>
      <c r="NB64">
        <v>2281</v>
      </c>
      <c r="NC64">
        <v>0</v>
      </c>
      <c r="ND64">
        <v>0</v>
      </c>
      <c r="NE64">
        <v>0</v>
      </c>
      <c r="NF64">
        <v>32</v>
      </c>
      <c r="NG64">
        <v>65</v>
      </c>
      <c r="NH64">
        <v>104</v>
      </c>
      <c r="NI64">
        <v>134</v>
      </c>
      <c r="NJ64">
        <v>157</v>
      </c>
      <c r="NK64">
        <v>185</v>
      </c>
      <c r="NL64">
        <v>221</v>
      </c>
      <c r="NM64">
        <v>255</v>
      </c>
      <c r="NN64">
        <v>289</v>
      </c>
      <c r="NO64">
        <v>314</v>
      </c>
      <c r="NP64">
        <v>343</v>
      </c>
      <c r="NQ64">
        <v>374</v>
      </c>
      <c r="NR64">
        <v>411</v>
      </c>
      <c r="NS64">
        <v>440</v>
      </c>
      <c r="NT64">
        <v>472</v>
      </c>
      <c r="NU64">
        <v>501</v>
      </c>
      <c r="NV64">
        <v>548</v>
      </c>
      <c r="NW64">
        <v>580</v>
      </c>
      <c r="NX64">
        <v>611</v>
      </c>
      <c r="NY64">
        <v>650</v>
      </c>
      <c r="NZ64">
        <v>692</v>
      </c>
      <c r="OA64">
        <v>736</v>
      </c>
      <c r="OB64">
        <v>766</v>
      </c>
      <c r="OC64">
        <v>807</v>
      </c>
      <c r="OD64">
        <v>850</v>
      </c>
      <c r="OE64">
        <v>0</v>
      </c>
      <c r="OF64">
        <v>0</v>
      </c>
      <c r="OG64">
        <v>2113</v>
      </c>
      <c r="OH64">
        <v>2192</v>
      </c>
      <c r="OI64">
        <v>2337</v>
      </c>
      <c r="OJ64">
        <v>2429</v>
      </c>
      <c r="OK64">
        <v>2539</v>
      </c>
      <c r="OL64">
        <v>2666</v>
      </c>
      <c r="OM64">
        <v>2772</v>
      </c>
      <c r="ON64">
        <v>2865</v>
      </c>
      <c r="OO64">
        <v>2959</v>
      </c>
      <c r="OP64">
        <v>3080</v>
      </c>
      <c r="OQ64">
        <v>3187</v>
      </c>
      <c r="OR64">
        <v>3234</v>
      </c>
      <c r="OS64">
        <v>3286</v>
      </c>
      <c r="OT64">
        <v>3355</v>
      </c>
      <c r="OU64">
        <v>3430</v>
      </c>
      <c r="OV64">
        <v>3523</v>
      </c>
      <c r="OW64">
        <v>3617</v>
      </c>
      <c r="OX64">
        <v>3667</v>
      </c>
      <c r="OY64">
        <v>3721</v>
      </c>
      <c r="OZ64">
        <v>3816</v>
      </c>
      <c r="PA64">
        <v>3863</v>
      </c>
      <c r="PB64">
        <v>3918</v>
      </c>
      <c r="PC64">
        <v>3957</v>
      </c>
      <c r="PD64">
        <v>4038</v>
      </c>
      <c r="PE64">
        <v>4115</v>
      </c>
      <c r="PF64">
        <v>4138</v>
      </c>
      <c r="PG64">
        <v>0</v>
      </c>
      <c r="PH64">
        <v>0</v>
      </c>
      <c r="PI64">
        <v>0</v>
      </c>
      <c r="PJ64">
        <v>84</v>
      </c>
      <c r="PK64">
        <v>163</v>
      </c>
      <c r="PL64">
        <v>243</v>
      </c>
      <c r="PM64">
        <v>342</v>
      </c>
      <c r="PN64">
        <v>429</v>
      </c>
      <c r="PO64">
        <v>508</v>
      </c>
      <c r="PP64">
        <v>600</v>
      </c>
      <c r="PQ64">
        <v>685</v>
      </c>
      <c r="PR64">
        <v>760</v>
      </c>
      <c r="PS64">
        <v>862</v>
      </c>
      <c r="PT64">
        <v>971</v>
      </c>
      <c r="PU64">
        <v>1068</v>
      </c>
      <c r="PV64">
        <v>1174</v>
      </c>
      <c r="PW64">
        <v>1282</v>
      </c>
      <c r="PX64">
        <v>1391</v>
      </c>
      <c r="PY64">
        <v>1493</v>
      </c>
      <c r="PZ64">
        <v>1606</v>
      </c>
      <c r="QA64">
        <v>1735</v>
      </c>
      <c r="QB64">
        <v>1850</v>
      </c>
      <c r="QC64">
        <v>1990</v>
      </c>
      <c r="QD64">
        <v>2129</v>
      </c>
      <c r="QE64">
        <v>2249</v>
      </c>
      <c r="QF64">
        <v>2372</v>
      </c>
      <c r="QG64">
        <v>2519</v>
      </c>
      <c r="QH64">
        <v>2653</v>
      </c>
      <c r="QI64">
        <v>0</v>
      </c>
      <c r="QJ64">
        <v>0</v>
      </c>
      <c r="QK64">
        <v>7425</v>
      </c>
      <c r="QL64">
        <v>7957</v>
      </c>
      <c r="QM64">
        <v>8348</v>
      </c>
      <c r="QN64">
        <v>8633</v>
      </c>
      <c r="QO64">
        <v>8891</v>
      </c>
      <c r="QP64">
        <v>9050</v>
      </c>
      <c r="QQ64">
        <v>9233</v>
      </c>
      <c r="QR64">
        <v>9345</v>
      </c>
      <c r="QS64">
        <v>9337</v>
      </c>
      <c r="QT64">
        <v>9476</v>
      </c>
      <c r="QU64">
        <v>9613</v>
      </c>
      <c r="QV64">
        <v>9717</v>
      </c>
      <c r="QW64">
        <v>9743</v>
      </c>
      <c r="QX64">
        <v>9849</v>
      </c>
      <c r="QY64">
        <v>9902</v>
      </c>
      <c r="QZ64">
        <v>9898</v>
      </c>
      <c r="RA64">
        <v>9928</v>
      </c>
      <c r="RB64">
        <v>9969</v>
      </c>
      <c r="RC64">
        <v>10074</v>
      </c>
      <c r="RD64">
        <v>10081</v>
      </c>
      <c r="RE64">
        <v>10102</v>
      </c>
      <c r="RF64">
        <v>10074</v>
      </c>
      <c r="RG64">
        <v>10088</v>
      </c>
      <c r="RH64">
        <v>10083</v>
      </c>
      <c r="RI64">
        <v>10076</v>
      </c>
      <c r="RJ64">
        <v>10075</v>
      </c>
      <c r="RK64">
        <v>0</v>
      </c>
      <c r="RL64">
        <v>0</v>
      </c>
      <c r="RM64">
        <v>8376</v>
      </c>
      <c r="RN64">
        <v>8209</v>
      </c>
      <c r="RO64">
        <v>8062</v>
      </c>
      <c r="RP64">
        <v>7928</v>
      </c>
      <c r="RQ64">
        <v>7855</v>
      </c>
      <c r="RR64">
        <v>7781</v>
      </c>
      <c r="RS64">
        <v>7729</v>
      </c>
      <c r="RT64">
        <v>7703</v>
      </c>
      <c r="RU64">
        <v>7762</v>
      </c>
      <c r="RV64">
        <v>7740</v>
      </c>
      <c r="RW64">
        <v>7698</v>
      </c>
      <c r="RX64">
        <v>7673</v>
      </c>
      <c r="RY64">
        <v>7673</v>
      </c>
      <c r="RZ64">
        <v>7658</v>
      </c>
      <c r="SA64">
        <v>7674</v>
      </c>
      <c r="SB64">
        <v>7706</v>
      </c>
      <c r="SC64">
        <v>7702</v>
      </c>
      <c r="SD64">
        <v>7689</v>
      </c>
      <c r="SE64">
        <v>7639</v>
      </c>
      <c r="SF64">
        <v>7655</v>
      </c>
      <c r="SG64">
        <v>7652</v>
      </c>
      <c r="SH64">
        <v>7680</v>
      </c>
      <c r="SI64">
        <v>7647</v>
      </c>
      <c r="SJ64">
        <v>7670</v>
      </c>
      <c r="SK64">
        <v>7699</v>
      </c>
      <c r="SL64">
        <v>7760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389532.54239999998</v>
      </c>
      <c r="SU64">
        <v>388182.52779999998</v>
      </c>
      <c r="SV64">
        <v>384983.0148</v>
      </c>
      <c r="SW64">
        <v>382387.42229999998</v>
      </c>
      <c r="SX64">
        <v>380620.4154</v>
      </c>
      <c r="SY64">
        <v>375166.20919999998</v>
      </c>
      <c r="SZ64">
        <v>369496.53</v>
      </c>
      <c r="TA64">
        <v>363685.72529999999</v>
      </c>
      <c r="TB64">
        <v>355273.44099999999</v>
      </c>
      <c r="TC64">
        <v>349785.13419999997</v>
      </c>
      <c r="TD64">
        <v>342399.94569999998</v>
      </c>
      <c r="TE64">
        <v>334558.65639999998</v>
      </c>
      <c r="TF64">
        <v>330053.87880000001</v>
      </c>
      <c r="TG64">
        <v>322236.08429999999</v>
      </c>
      <c r="TH64">
        <v>315797.2893</v>
      </c>
      <c r="TI64">
        <v>307526.07880000002</v>
      </c>
      <c r="TJ64">
        <v>301503.05940000003</v>
      </c>
      <c r="TK64">
        <v>294696.44130000001</v>
      </c>
      <c r="TL64">
        <v>287477.42450000002</v>
      </c>
      <c r="TM64">
        <v>281896.77059999999</v>
      </c>
      <c r="TN64">
        <v>275076.51370000001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279860.04759999999</v>
      </c>
      <c r="TW64">
        <v>291526.31540000002</v>
      </c>
      <c r="TX64">
        <v>298731.30949999997</v>
      </c>
      <c r="TY64">
        <v>303057.18660000002</v>
      </c>
      <c r="TZ64">
        <v>310934.3492</v>
      </c>
      <c r="UA64">
        <v>309291.74369999999</v>
      </c>
      <c r="UB64">
        <v>311754.74109999998</v>
      </c>
      <c r="UC64">
        <v>316432.43800000002</v>
      </c>
      <c r="UD64">
        <v>316968.8468</v>
      </c>
      <c r="UE64">
        <v>321116.6029</v>
      </c>
      <c r="UF64">
        <v>325753.08860000002</v>
      </c>
      <c r="UG64">
        <v>324608.32520000002</v>
      </c>
      <c r="UH64">
        <v>321558.51130000001</v>
      </c>
      <c r="UI64">
        <v>320239.87660000002</v>
      </c>
      <c r="UJ64">
        <v>319968.20539999998</v>
      </c>
      <c r="UK64">
        <v>315648.08470000001</v>
      </c>
      <c r="UL64">
        <v>314320.8407</v>
      </c>
      <c r="UM64">
        <v>304840.87449999998</v>
      </c>
      <c r="UN64">
        <v>301010.40659999999</v>
      </c>
      <c r="UO64">
        <v>295765.96000000002</v>
      </c>
      <c r="UP64">
        <v>292356.1299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292390.61570000002</v>
      </c>
      <c r="UY64">
        <v>289333.50689999998</v>
      </c>
      <c r="UZ64">
        <v>302106.7942</v>
      </c>
      <c r="VA64">
        <v>337046.41489999997</v>
      </c>
      <c r="VB64">
        <v>337221.27039999998</v>
      </c>
      <c r="VC64">
        <v>349225.91110000003</v>
      </c>
      <c r="VD64">
        <v>334345.19530000002</v>
      </c>
      <c r="VE64">
        <v>354324.52669999999</v>
      </c>
      <c r="VF64">
        <v>339565.62849999999</v>
      </c>
      <c r="VG64">
        <v>336139.59029999998</v>
      </c>
      <c r="VH64">
        <v>351452.89510000002</v>
      </c>
      <c r="VI64">
        <v>371682.1532</v>
      </c>
      <c r="VJ64">
        <v>384519.17810000002</v>
      </c>
      <c r="VK64">
        <v>390549.72529999999</v>
      </c>
      <c r="VL64">
        <v>377315.79210000002</v>
      </c>
      <c r="VM64">
        <v>402417.24449999997</v>
      </c>
      <c r="VN64">
        <v>404712.3665</v>
      </c>
      <c r="VO64">
        <v>432046.99320000003</v>
      </c>
      <c r="VP64">
        <v>421114.52980000002</v>
      </c>
      <c r="VQ64">
        <v>423279.02480000001</v>
      </c>
      <c r="VR64">
        <v>438969.86239999998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26073.94569</v>
      </c>
      <c r="WA64">
        <v>101258.04150000001</v>
      </c>
      <c r="WB64">
        <v>73731.583629999994</v>
      </c>
      <c r="WC64">
        <v>167029.47750000001</v>
      </c>
      <c r="WD64">
        <v>162164.54120000001</v>
      </c>
      <c r="WE64">
        <v>202424.53140000001</v>
      </c>
      <c r="WF64">
        <v>196528.67120000001</v>
      </c>
      <c r="WG64">
        <v>169604.0313</v>
      </c>
      <c r="WH64">
        <v>226413.14850000001</v>
      </c>
      <c r="WI64">
        <v>199835.08259999999</v>
      </c>
      <c r="WJ64">
        <v>232817.57190000001</v>
      </c>
      <c r="WK64">
        <v>150690.98509999999</v>
      </c>
      <c r="WL64">
        <v>182877.40909999999</v>
      </c>
      <c r="WM64">
        <v>195305.97080000001</v>
      </c>
      <c r="WN64">
        <v>206855.39720000001</v>
      </c>
      <c r="WO64">
        <v>133886.98850000001</v>
      </c>
      <c r="WP64">
        <v>243726.31390000001</v>
      </c>
      <c r="WQ64">
        <v>173526.82550000001</v>
      </c>
      <c r="WR64">
        <v>183788.3412</v>
      </c>
      <c r="WS64">
        <v>178435.28270000001</v>
      </c>
      <c r="WT64">
        <v>173238.1385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16600000</v>
      </c>
      <c r="ZG64">
        <v>16700000</v>
      </c>
      <c r="ZH64">
        <v>16400000</v>
      </c>
      <c r="ZI64">
        <v>16100000</v>
      </c>
      <c r="ZJ64">
        <v>16000000</v>
      </c>
      <c r="ZK64">
        <v>15900000</v>
      </c>
      <c r="ZL64">
        <v>16000000</v>
      </c>
      <c r="ZM64">
        <v>15900000</v>
      </c>
      <c r="ZN64">
        <v>15800000</v>
      </c>
      <c r="ZO64">
        <v>15500000</v>
      </c>
      <c r="ZP64">
        <v>15400000</v>
      </c>
      <c r="ZQ64">
        <v>15200000</v>
      </c>
      <c r="ZR64">
        <v>14900000</v>
      </c>
      <c r="ZS64">
        <v>14600000</v>
      </c>
      <c r="ZT64">
        <v>14400000</v>
      </c>
      <c r="ZU64">
        <v>14000000</v>
      </c>
      <c r="ZV64">
        <v>13700000</v>
      </c>
      <c r="ZW64">
        <v>13500000</v>
      </c>
      <c r="ZX64">
        <v>13200000</v>
      </c>
      <c r="ZY64">
        <v>12900000</v>
      </c>
      <c r="ZZ64">
        <v>12600000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13200000</v>
      </c>
      <c r="ABK64">
        <v>13300000</v>
      </c>
      <c r="ABL64">
        <v>13400000</v>
      </c>
      <c r="ABM64">
        <v>13400000</v>
      </c>
      <c r="ABN64">
        <v>13600000</v>
      </c>
      <c r="ABO64">
        <v>13600000</v>
      </c>
      <c r="ABP64">
        <v>13400000</v>
      </c>
      <c r="ABQ64">
        <v>13300000</v>
      </c>
      <c r="ABR64">
        <v>13100000</v>
      </c>
      <c r="ABS64">
        <v>13000000</v>
      </c>
      <c r="ABT64">
        <v>13000000</v>
      </c>
      <c r="ABU64">
        <v>13000000</v>
      </c>
      <c r="ABV64">
        <v>12800000</v>
      </c>
      <c r="ABW64">
        <v>12600000</v>
      </c>
      <c r="ABX64">
        <v>12500000</v>
      </c>
      <c r="ABY64">
        <v>12300000</v>
      </c>
      <c r="ABZ64">
        <v>12100000</v>
      </c>
      <c r="ACA64">
        <v>11900000</v>
      </c>
      <c r="ACB64">
        <v>11800000</v>
      </c>
      <c r="ACC64">
        <v>11600000</v>
      </c>
      <c r="ACD64">
        <v>11400000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2430000</v>
      </c>
      <c r="ADO64">
        <v>2410000</v>
      </c>
      <c r="ADP64">
        <v>2370000</v>
      </c>
      <c r="ADQ64">
        <v>2300000</v>
      </c>
      <c r="ADR64">
        <v>2260000</v>
      </c>
      <c r="ADS64">
        <v>2230000</v>
      </c>
      <c r="ADT64">
        <v>2190000</v>
      </c>
      <c r="ADU64">
        <v>2130000</v>
      </c>
      <c r="ADV64">
        <v>2090000</v>
      </c>
      <c r="ADW64">
        <v>2040000</v>
      </c>
      <c r="ADX64">
        <v>1980000</v>
      </c>
      <c r="ADY64">
        <v>1930000</v>
      </c>
      <c r="ADZ64">
        <v>1880000</v>
      </c>
      <c r="AEA64">
        <v>1840000</v>
      </c>
      <c r="AEB64">
        <v>1790000</v>
      </c>
      <c r="AEC64">
        <v>1740000</v>
      </c>
      <c r="AED64">
        <v>1690000</v>
      </c>
      <c r="AEE64">
        <v>1640000</v>
      </c>
      <c r="AEF64">
        <v>1590000</v>
      </c>
      <c r="AEG64">
        <v>1540000</v>
      </c>
      <c r="AEH64">
        <v>1500000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11100000</v>
      </c>
      <c r="AEQ64">
        <v>10700000</v>
      </c>
      <c r="AER64">
        <v>10400000</v>
      </c>
      <c r="AES64">
        <v>10200000</v>
      </c>
      <c r="AET64">
        <v>9830000</v>
      </c>
      <c r="AEU64">
        <v>9490000</v>
      </c>
      <c r="AEV64">
        <v>9180000</v>
      </c>
      <c r="AEW64">
        <v>8920000</v>
      </c>
      <c r="AEX64">
        <v>8640000</v>
      </c>
      <c r="AEY64">
        <v>8400000</v>
      </c>
      <c r="AEZ64">
        <v>8190000</v>
      </c>
      <c r="AFA64">
        <v>7950000</v>
      </c>
      <c r="AFB64">
        <v>7710000</v>
      </c>
      <c r="AFC64">
        <v>7430000</v>
      </c>
      <c r="AFD64">
        <v>7230000</v>
      </c>
      <c r="AFE64">
        <v>7020000</v>
      </c>
      <c r="AFF64">
        <v>6840000</v>
      </c>
      <c r="AFG64">
        <v>6610000</v>
      </c>
      <c r="AFH64">
        <v>6440000</v>
      </c>
      <c r="AFI64">
        <v>6270000</v>
      </c>
      <c r="AFJ64">
        <v>6140000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127.6064889</v>
      </c>
      <c r="AGU64">
        <v>132.92590290000001</v>
      </c>
      <c r="AGV64">
        <v>136.21113070000001</v>
      </c>
      <c r="AGW64">
        <v>138.18358090000001</v>
      </c>
      <c r="AGX64">
        <v>141.77529419999999</v>
      </c>
      <c r="AGY64">
        <v>141.0263229</v>
      </c>
      <c r="AGZ64">
        <v>142.1493644</v>
      </c>
      <c r="AHA64">
        <v>144.28223220000001</v>
      </c>
      <c r="AHB64">
        <v>144.52681609999999</v>
      </c>
      <c r="AHC64">
        <v>146.41804920000001</v>
      </c>
      <c r="AHD64">
        <v>148.5321261</v>
      </c>
      <c r="AHE64">
        <v>148.0101536</v>
      </c>
      <c r="AHF64">
        <v>146.61954410000001</v>
      </c>
      <c r="AHG64">
        <v>146.01829230000001</v>
      </c>
      <c r="AHH64">
        <v>145.89441969999999</v>
      </c>
      <c r="AHI64">
        <v>143.9245943</v>
      </c>
      <c r="AHJ64">
        <v>143.31941699999999</v>
      </c>
      <c r="AHK64">
        <v>138.99688069999999</v>
      </c>
      <c r="AHL64">
        <v>137.25032010000001</v>
      </c>
      <c r="AHM64">
        <v>134.85903400000001</v>
      </c>
      <c r="AHN64">
        <v>133.3042696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19.41595079</v>
      </c>
      <c r="AHW64">
        <v>19.212946070000001</v>
      </c>
      <c r="AHX64">
        <v>20.061145379999999</v>
      </c>
      <c r="AHY64">
        <v>22.381281250000001</v>
      </c>
      <c r="AHZ64">
        <v>22.392892379999999</v>
      </c>
      <c r="AIA64">
        <v>23.190050360000001</v>
      </c>
      <c r="AIB64">
        <v>22.201909059999998</v>
      </c>
      <c r="AIC64">
        <v>23.52861961</v>
      </c>
      <c r="AID64">
        <v>22.54856749</v>
      </c>
      <c r="AIE64">
        <v>22.32106434</v>
      </c>
      <c r="AIF64">
        <v>23.337931340000001</v>
      </c>
      <c r="AIG64">
        <v>24.681238069999999</v>
      </c>
      <c r="AIH64">
        <v>25.53366982</v>
      </c>
      <c r="AII64">
        <v>25.934123190000001</v>
      </c>
      <c r="AIJ64">
        <v>25.055335079999999</v>
      </c>
      <c r="AIK64">
        <v>26.72217573</v>
      </c>
      <c r="AIL64">
        <v>26.874581370000001</v>
      </c>
      <c r="AIM64">
        <v>28.68971406</v>
      </c>
      <c r="AIN64">
        <v>27.963753100000002</v>
      </c>
      <c r="AIO64">
        <v>28.107484549999999</v>
      </c>
      <c r="AIP64">
        <v>29.149421319999998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0.230893187</v>
      </c>
      <c r="AIY64">
        <v>0.89667257099999997</v>
      </c>
      <c r="AIZ64">
        <v>0.65291692099999998</v>
      </c>
      <c r="AJA64">
        <v>1.4790998209999999</v>
      </c>
      <c r="AJB64">
        <v>1.4360192439999999</v>
      </c>
      <c r="AJC64">
        <v>1.792534423</v>
      </c>
      <c r="AJD64">
        <v>1.7403246830000001</v>
      </c>
      <c r="AJE64">
        <v>1.5018983239999999</v>
      </c>
      <c r="AJF64">
        <v>2.0049613549999998</v>
      </c>
      <c r="AJG64">
        <v>1.7696040200000001</v>
      </c>
      <c r="AJH64">
        <v>2.0616745870000002</v>
      </c>
      <c r="AJI64">
        <v>1.3344172080000001</v>
      </c>
      <c r="AJJ64">
        <v>1.6194383590000001</v>
      </c>
      <c r="AJK64">
        <v>1.7294972770000001</v>
      </c>
      <c r="AJL64">
        <v>1.8317711670000001</v>
      </c>
      <c r="AJM64">
        <v>1.185612406</v>
      </c>
      <c r="AJN64">
        <v>2.1582750110000002</v>
      </c>
      <c r="AJO64">
        <v>1.5366359300000001</v>
      </c>
      <c r="AJP64">
        <v>1.627504957</v>
      </c>
      <c r="AJQ64">
        <v>1.5801019000000001</v>
      </c>
      <c r="AJR64">
        <v>1.5340795140000001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88.873123860000007</v>
      </c>
      <c r="AKA64">
        <v>188.3326352</v>
      </c>
      <c r="AKB64">
        <v>128.92072580000001</v>
      </c>
      <c r="AKC64">
        <v>131.28210960000001</v>
      </c>
      <c r="AKD64">
        <v>97.06610311</v>
      </c>
      <c r="AKE64">
        <v>175.439414</v>
      </c>
      <c r="AKF64">
        <v>139.4806897</v>
      </c>
      <c r="AKG64">
        <v>146.81596339999999</v>
      </c>
      <c r="AKH64">
        <v>140.72647370000001</v>
      </c>
      <c r="AKI64">
        <v>213.81618779999999</v>
      </c>
      <c r="AKJ64">
        <v>140.15094450000001</v>
      </c>
      <c r="AKK64">
        <v>173.7370076</v>
      </c>
      <c r="AKL64">
        <v>212.31816520000001</v>
      </c>
      <c r="AKM64">
        <v>172.67953650000001</v>
      </c>
      <c r="AKN64">
        <v>221.8348747</v>
      </c>
      <c r="AKO64">
        <v>149.55204269999999</v>
      </c>
      <c r="AKP64">
        <v>116.249925</v>
      </c>
      <c r="AKQ64">
        <v>229.84947729999999</v>
      </c>
      <c r="AKR64">
        <v>223.77171989999999</v>
      </c>
      <c r="AKS64">
        <v>203.6185476</v>
      </c>
      <c r="AKT64">
        <v>123.0207403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106.3798587</v>
      </c>
      <c r="AME64">
        <v>106.6310838</v>
      </c>
      <c r="AMF64">
        <v>105.030928</v>
      </c>
      <c r="AMG64">
        <v>103.25811590000001</v>
      </c>
      <c r="AMH64">
        <v>102.2942115</v>
      </c>
      <c r="AMI64">
        <v>102.0153365</v>
      </c>
      <c r="AMJ64">
        <v>102.5220609</v>
      </c>
      <c r="AMK64">
        <v>101.8737264</v>
      </c>
      <c r="AML64">
        <v>100.873565</v>
      </c>
      <c r="AMM64">
        <v>99.257629210000005</v>
      </c>
      <c r="AMN64">
        <v>98.791247049999996</v>
      </c>
      <c r="AMO64">
        <v>97.437006510000003</v>
      </c>
      <c r="AMP64">
        <v>95.540096439999999</v>
      </c>
      <c r="AMQ64">
        <v>93.584012200000004</v>
      </c>
      <c r="AMR64">
        <v>92.167704619999995</v>
      </c>
      <c r="AMS64">
        <v>89.729266690000003</v>
      </c>
      <c r="AMT64">
        <v>87.832467620000003</v>
      </c>
      <c r="AMU64">
        <v>86.124663470000002</v>
      </c>
      <c r="AMV64">
        <v>84.742069220000005</v>
      </c>
      <c r="AMW64">
        <v>82.711092859999994</v>
      </c>
      <c r="AMX64">
        <v>80.691160699999998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178.2679607</v>
      </c>
      <c r="ANG64">
        <v>175.8238757</v>
      </c>
      <c r="ANH64">
        <v>246.15558609999999</v>
      </c>
      <c r="ANI64">
        <v>210.25312210000001</v>
      </c>
      <c r="ANJ64">
        <v>221.21341820000001</v>
      </c>
      <c r="ANK64">
        <v>135.6863558</v>
      </c>
      <c r="ANL64">
        <v>134.17915110000001</v>
      </c>
      <c r="ANM64">
        <v>148.56485660000001</v>
      </c>
      <c r="ANN64">
        <v>191.05091899999999</v>
      </c>
      <c r="ANO64">
        <v>116.44060260000001</v>
      </c>
      <c r="ANP64">
        <v>139.16181209999999</v>
      </c>
      <c r="ANQ64">
        <v>121.3903815</v>
      </c>
      <c r="ANR64">
        <v>216.99174690000001</v>
      </c>
      <c r="ANS64">
        <v>149.7886632</v>
      </c>
      <c r="ANT64">
        <v>141.45449980000001</v>
      </c>
      <c r="ANU64">
        <v>157.65669199999999</v>
      </c>
      <c r="ANV64">
        <v>156.120102</v>
      </c>
      <c r="ANW64">
        <v>162.33828819999999</v>
      </c>
      <c r="ANX64">
        <v>91.052207199999998</v>
      </c>
      <c r="ANY64">
        <v>149.48828169999999</v>
      </c>
      <c r="ANZ64">
        <v>150.0084397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64.427850329999998</v>
      </c>
      <c r="AOI64">
        <v>65.038347369999997</v>
      </c>
      <c r="AOJ64">
        <v>65.262495000000001</v>
      </c>
      <c r="AOK64">
        <v>65.440526849999998</v>
      </c>
      <c r="AOL64">
        <v>66.132556820000005</v>
      </c>
      <c r="AOM64">
        <v>66.436911670000001</v>
      </c>
      <c r="AON64">
        <v>65.453091389999997</v>
      </c>
      <c r="AOO64">
        <v>64.568468010000004</v>
      </c>
      <c r="AOP64">
        <v>64.004163050000002</v>
      </c>
      <c r="AOQ64">
        <v>63.529084040000001</v>
      </c>
      <c r="AOR64">
        <v>63.3510609</v>
      </c>
      <c r="AOS64">
        <v>63.146972400000003</v>
      </c>
      <c r="AOT64">
        <v>62.155234530000001</v>
      </c>
      <c r="AOU64">
        <v>61.233522729999997</v>
      </c>
      <c r="AOV64">
        <v>60.967826989999999</v>
      </c>
      <c r="AOW64">
        <v>59.921107769999999</v>
      </c>
      <c r="AOX64">
        <v>59.004119299999999</v>
      </c>
      <c r="AOY64">
        <v>57.85577644</v>
      </c>
      <c r="AOZ64">
        <v>57.320473059999998</v>
      </c>
      <c r="APA64">
        <v>56.712144010000003</v>
      </c>
      <c r="APB64">
        <v>55.368083130000002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799.9827871</v>
      </c>
      <c r="APK64">
        <v>780.9285089</v>
      </c>
      <c r="APL64">
        <v>913.28220920000001</v>
      </c>
      <c r="APM64">
        <v>759.15805250000005</v>
      </c>
      <c r="APN64">
        <v>693.49807980000003</v>
      </c>
      <c r="APO64">
        <v>958.54587590000006</v>
      </c>
      <c r="APP64">
        <v>980.80209130000003</v>
      </c>
      <c r="APQ64">
        <v>825.72609920000002</v>
      </c>
      <c r="APR64">
        <v>887.1839066</v>
      </c>
      <c r="APS64">
        <v>893.07108330000005</v>
      </c>
      <c r="APT64">
        <v>828.17404999999997</v>
      </c>
      <c r="APU64">
        <v>734.28835079999999</v>
      </c>
      <c r="APV64">
        <v>724.07272950000004</v>
      </c>
      <c r="APW64">
        <v>884.95122370000001</v>
      </c>
      <c r="APX64">
        <v>735.78358649999996</v>
      </c>
      <c r="APY64">
        <v>922.17431490000001</v>
      </c>
      <c r="APZ64">
        <v>834.61444159999996</v>
      </c>
      <c r="AQA64">
        <v>685.92040320000001</v>
      </c>
      <c r="AQB64">
        <v>709.37848480000002</v>
      </c>
      <c r="AQC64">
        <v>790.70453680000003</v>
      </c>
      <c r="AQD64">
        <v>694.09912729999996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91.575083190000001</v>
      </c>
      <c r="ARO64">
        <v>88.313681450000004</v>
      </c>
      <c r="ARP64">
        <v>85.453008049999994</v>
      </c>
      <c r="ARQ64">
        <v>83.599536740000005</v>
      </c>
      <c r="ARR64">
        <v>80.934552249999996</v>
      </c>
      <c r="ARS64">
        <v>78.150847099999993</v>
      </c>
      <c r="ART64">
        <v>75.628198699999999</v>
      </c>
      <c r="ARU64">
        <v>73.425435629999996</v>
      </c>
      <c r="ARV64">
        <v>71.147471589999995</v>
      </c>
      <c r="ARW64">
        <v>69.219535260000001</v>
      </c>
      <c r="ARX64">
        <v>67.483665520000002</v>
      </c>
      <c r="ARY64">
        <v>65.484112980000006</v>
      </c>
      <c r="ARZ64">
        <v>63.469499120000002</v>
      </c>
      <c r="ASA64">
        <v>61.220164949999997</v>
      </c>
      <c r="ASB64">
        <v>59.561545150000001</v>
      </c>
      <c r="ASC64">
        <v>57.804080519999999</v>
      </c>
      <c r="ASD64">
        <v>56.325821079999997</v>
      </c>
      <c r="ASE64">
        <v>54.450287449999998</v>
      </c>
      <c r="ASF64">
        <v>53.023357689999997</v>
      </c>
      <c r="ASG64">
        <v>51.673628290000003</v>
      </c>
      <c r="ASH64">
        <v>50.566062100000003</v>
      </c>
    </row>
    <row r="65" spans="3:1178" x14ac:dyDescent="0.25">
      <c r="C65">
        <v>0</v>
      </c>
      <c r="D65">
        <v>0</v>
      </c>
      <c r="E65">
        <v>0</v>
      </c>
      <c r="F65">
        <v>316</v>
      </c>
      <c r="G65">
        <v>356</v>
      </c>
      <c r="H65">
        <v>307</v>
      </c>
      <c r="I65">
        <v>333</v>
      </c>
      <c r="J65">
        <v>312</v>
      </c>
      <c r="K65">
        <v>312</v>
      </c>
      <c r="L65">
        <v>343</v>
      </c>
      <c r="M65">
        <v>305</v>
      </c>
      <c r="N65">
        <v>295</v>
      </c>
      <c r="O65">
        <v>326</v>
      </c>
      <c r="P65">
        <v>320</v>
      </c>
      <c r="Q65">
        <v>310</v>
      </c>
      <c r="R65">
        <v>304</v>
      </c>
      <c r="S65">
        <v>335</v>
      </c>
      <c r="T65">
        <v>295</v>
      </c>
      <c r="U65">
        <v>312</v>
      </c>
      <c r="V65">
        <v>315</v>
      </c>
      <c r="W65">
        <v>287</v>
      </c>
      <c r="X65">
        <v>326</v>
      </c>
      <c r="Y65">
        <v>294</v>
      </c>
      <c r="Z65">
        <v>322</v>
      </c>
      <c r="AA65">
        <v>308</v>
      </c>
      <c r="AB65">
        <v>307</v>
      </c>
      <c r="AC65">
        <v>328</v>
      </c>
      <c r="AD65">
        <v>302</v>
      </c>
      <c r="AE65">
        <v>0</v>
      </c>
      <c r="AF65">
        <v>0</v>
      </c>
      <c r="AG65">
        <v>0</v>
      </c>
      <c r="AH65">
        <v>82</v>
      </c>
      <c r="AI65">
        <v>77</v>
      </c>
      <c r="AJ65">
        <v>95</v>
      </c>
      <c r="AK65">
        <v>95</v>
      </c>
      <c r="AL65">
        <v>87</v>
      </c>
      <c r="AM65">
        <v>83</v>
      </c>
      <c r="AN65">
        <v>94</v>
      </c>
      <c r="AO65">
        <v>104</v>
      </c>
      <c r="AP65">
        <v>105</v>
      </c>
      <c r="AQ65">
        <v>110</v>
      </c>
      <c r="AR65">
        <v>135</v>
      </c>
      <c r="AS65">
        <v>142</v>
      </c>
      <c r="AT65">
        <v>159</v>
      </c>
      <c r="AU65">
        <v>131</v>
      </c>
      <c r="AV65">
        <v>156</v>
      </c>
      <c r="AW65">
        <v>143</v>
      </c>
      <c r="AX65">
        <v>123</v>
      </c>
      <c r="AY65">
        <v>164</v>
      </c>
      <c r="AZ65">
        <v>176</v>
      </c>
      <c r="BA65">
        <v>181</v>
      </c>
      <c r="BB65">
        <v>191</v>
      </c>
      <c r="BC65">
        <v>183</v>
      </c>
      <c r="BD65">
        <v>201</v>
      </c>
      <c r="BE65">
        <v>198</v>
      </c>
      <c r="BF65">
        <v>197</v>
      </c>
      <c r="BG65">
        <v>0</v>
      </c>
      <c r="BH65">
        <v>0</v>
      </c>
      <c r="BI65">
        <v>0</v>
      </c>
      <c r="BJ65">
        <v>130</v>
      </c>
      <c r="BK65">
        <v>122</v>
      </c>
      <c r="BL65">
        <v>147</v>
      </c>
      <c r="BM65">
        <v>116</v>
      </c>
      <c r="BN65">
        <v>123</v>
      </c>
      <c r="BO65">
        <v>114</v>
      </c>
      <c r="BP65">
        <v>125</v>
      </c>
      <c r="BQ65">
        <v>123</v>
      </c>
      <c r="BR65">
        <v>115</v>
      </c>
      <c r="BS65">
        <v>92</v>
      </c>
      <c r="BT65">
        <v>131</v>
      </c>
      <c r="BU65">
        <v>125</v>
      </c>
      <c r="BV65">
        <v>127</v>
      </c>
      <c r="BW65">
        <v>132</v>
      </c>
      <c r="BX65">
        <v>129</v>
      </c>
      <c r="BY65">
        <v>133</v>
      </c>
      <c r="BZ65">
        <v>128</v>
      </c>
      <c r="CA65">
        <v>154</v>
      </c>
      <c r="CB65">
        <v>131</v>
      </c>
      <c r="CC65">
        <v>138</v>
      </c>
      <c r="CD65">
        <v>127</v>
      </c>
      <c r="CE65">
        <v>117</v>
      </c>
      <c r="CF65">
        <v>142</v>
      </c>
      <c r="CG65">
        <v>124</v>
      </c>
      <c r="CH65">
        <v>143</v>
      </c>
      <c r="CI65">
        <v>0</v>
      </c>
      <c r="CJ65">
        <v>0</v>
      </c>
      <c r="CK65">
        <v>0</v>
      </c>
      <c r="CL65">
        <v>43</v>
      </c>
      <c r="CM65">
        <v>41</v>
      </c>
      <c r="CN65">
        <v>50</v>
      </c>
      <c r="CO65">
        <v>55</v>
      </c>
      <c r="CP65">
        <v>50</v>
      </c>
      <c r="CQ65">
        <v>35</v>
      </c>
      <c r="CR65">
        <v>55</v>
      </c>
      <c r="CS65">
        <v>51</v>
      </c>
      <c r="CT65">
        <v>38</v>
      </c>
      <c r="CU65">
        <v>55</v>
      </c>
      <c r="CV65">
        <v>66</v>
      </c>
      <c r="CW65">
        <v>47</v>
      </c>
      <c r="CX65">
        <v>41</v>
      </c>
      <c r="CY65">
        <v>53</v>
      </c>
      <c r="CZ65">
        <v>69</v>
      </c>
      <c r="DA65">
        <v>45</v>
      </c>
      <c r="DB65">
        <v>45</v>
      </c>
      <c r="DC65">
        <v>57</v>
      </c>
      <c r="DD65">
        <v>51</v>
      </c>
      <c r="DE65">
        <v>55</v>
      </c>
      <c r="DF65">
        <v>57</v>
      </c>
      <c r="DG65">
        <v>68</v>
      </c>
      <c r="DH65">
        <v>56</v>
      </c>
      <c r="DI65">
        <v>56</v>
      </c>
      <c r="DJ65">
        <v>61</v>
      </c>
      <c r="DK65">
        <v>0</v>
      </c>
      <c r="DL65">
        <v>0</v>
      </c>
      <c r="DM65">
        <v>0</v>
      </c>
      <c r="DN65">
        <v>1</v>
      </c>
      <c r="DO65">
        <v>0</v>
      </c>
      <c r="DP65">
        <v>0</v>
      </c>
      <c r="DQ65">
        <v>2</v>
      </c>
      <c r="DR65">
        <v>1</v>
      </c>
      <c r="DS65">
        <v>1</v>
      </c>
      <c r="DT65">
        <v>2</v>
      </c>
      <c r="DU65">
        <v>2</v>
      </c>
      <c r="DV65">
        <v>2</v>
      </c>
      <c r="DW65">
        <v>3</v>
      </c>
      <c r="DX65">
        <v>4</v>
      </c>
      <c r="DY65">
        <v>3</v>
      </c>
      <c r="DZ65">
        <v>6</v>
      </c>
      <c r="EA65">
        <v>3</v>
      </c>
      <c r="EB65">
        <v>3</v>
      </c>
      <c r="EC65">
        <v>6</v>
      </c>
      <c r="ED65">
        <v>5</v>
      </c>
      <c r="EE65">
        <v>5</v>
      </c>
      <c r="EF65">
        <v>3</v>
      </c>
      <c r="EG65">
        <v>5</v>
      </c>
      <c r="EH65">
        <v>3</v>
      </c>
      <c r="EI65">
        <v>3</v>
      </c>
      <c r="EJ65">
        <v>3</v>
      </c>
      <c r="EK65">
        <v>2</v>
      </c>
      <c r="EL65">
        <v>1</v>
      </c>
      <c r="EM65">
        <v>0</v>
      </c>
      <c r="EN65">
        <v>0</v>
      </c>
      <c r="EO65">
        <v>0</v>
      </c>
      <c r="EP65">
        <v>15</v>
      </c>
      <c r="EQ65">
        <v>10</v>
      </c>
      <c r="ER65">
        <v>5</v>
      </c>
      <c r="ES65">
        <v>0</v>
      </c>
      <c r="ET65">
        <v>10</v>
      </c>
      <c r="EU65">
        <v>0</v>
      </c>
      <c r="EV65">
        <v>0</v>
      </c>
      <c r="EW65">
        <v>15</v>
      </c>
      <c r="EX65">
        <v>10</v>
      </c>
      <c r="EY65">
        <v>10</v>
      </c>
      <c r="EZ65">
        <v>15</v>
      </c>
      <c r="FA65">
        <v>15</v>
      </c>
      <c r="FB65">
        <v>15</v>
      </c>
      <c r="FC65">
        <v>20</v>
      </c>
      <c r="FD65">
        <v>25</v>
      </c>
      <c r="FE65">
        <v>15</v>
      </c>
      <c r="FF65">
        <v>30</v>
      </c>
      <c r="FG65">
        <v>15</v>
      </c>
      <c r="FH65">
        <v>35</v>
      </c>
      <c r="FI65">
        <v>20</v>
      </c>
      <c r="FJ65">
        <v>20</v>
      </c>
      <c r="FK65">
        <v>30</v>
      </c>
      <c r="FL65">
        <v>15</v>
      </c>
      <c r="FM65">
        <v>10</v>
      </c>
      <c r="FN65">
        <v>20</v>
      </c>
      <c r="FO65">
        <v>0</v>
      </c>
      <c r="FP65">
        <v>0</v>
      </c>
      <c r="FQ65">
        <v>6100</v>
      </c>
      <c r="FR65">
        <v>6268</v>
      </c>
      <c r="FS65">
        <v>6496</v>
      </c>
      <c r="FT65">
        <v>6721</v>
      </c>
      <c r="FU65">
        <v>6873</v>
      </c>
      <c r="FV65">
        <v>7024</v>
      </c>
      <c r="FW65">
        <v>7150</v>
      </c>
      <c r="FX65">
        <v>7263</v>
      </c>
      <c r="FY65">
        <v>7378</v>
      </c>
      <c r="FZ65">
        <v>7503</v>
      </c>
      <c r="GA65">
        <v>7609</v>
      </c>
      <c r="GB65">
        <v>7681</v>
      </c>
      <c r="GC65">
        <v>7787</v>
      </c>
      <c r="GD65">
        <v>7862</v>
      </c>
      <c r="GE65">
        <v>7902</v>
      </c>
      <c r="GF65">
        <v>7956</v>
      </c>
      <c r="GG65">
        <v>8006</v>
      </c>
      <c r="GH65">
        <v>8086</v>
      </c>
      <c r="GI65">
        <v>8076</v>
      </c>
      <c r="GJ65">
        <v>8056</v>
      </c>
      <c r="GK65">
        <v>8009</v>
      </c>
      <c r="GL65">
        <v>7998</v>
      </c>
      <c r="GM65">
        <v>7959</v>
      </c>
      <c r="GN65">
        <v>7948</v>
      </c>
      <c r="GO65">
        <v>8022</v>
      </c>
      <c r="GP65">
        <v>7983</v>
      </c>
      <c r="GQ65">
        <v>0</v>
      </c>
      <c r="GR65">
        <v>0</v>
      </c>
      <c r="GS65">
        <v>661</v>
      </c>
      <c r="GT65">
        <v>836</v>
      </c>
      <c r="GU65">
        <v>986</v>
      </c>
      <c r="GV65">
        <v>1131</v>
      </c>
      <c r="GW65">
        <v>1298</v>
      </c>
      <c r="GX65">
        <v>1463</v>
      </c>
      <c r="GY65">
        <v>1639</v>
      </c>
      <c r="GZ65">
        <v>1809</v>
      </c>
      <c r="HA65">
        <v>1958</v>
      </c>
      <c r="HB65">
        <v>2095</v>
      </c>
      <c r="HC65">
        <v>2230</v>
      </c>
      <c r="HD65">
        <v>2393</v>
      </c>
      <c r="HE65">
        <v>2484</v>
      </c>
      <c r="HF65">
        <v>2616</v>
      </c>
      <c r="HG65">
        <v>2727</v>
      </c>
      <c r="HH65">
        <v>2845</v>
      </c>
      <c r="HI65">
        <v>2966</v>
      </c>
      <c r="HJ65">
        <v>3047</v>
      </c>
      <c r="HK65">
        <v>3135</v>
      </c>
      <c r="HL65">
        <v>3222</v>
      </c>
      <c r="HM65">
        <v>3294</v>
      </c>
      <c r="HN65">
        <v>3356</v>
      </c>
      <c r="HO65">
        <v>3448</v>
      </c>
      <c r="HP65">
        <v>3512</v>
      </c>
      <c r="HQ65">
        <v>3580</v>
      </c>
      <c r="HR65">
        <v>3630</v>
      </c>
      <c r="HS65">
        <v>0</v>
      </c>
      <c r="HT65">
        <v>0</v>
      </c>
      <c r="HU65">
        <v>87</v>
      </c>
      <c r="HV65">
        <v>93</v>
      </c>
      <c r="HW65">
        <v>111</v>
      </c>
      <c r="HX65">
        <v>126</v>
      </c>
      <c r="HY65">
        <v>136</v>
      </c>
      <c r="HZ65">
        <v>164</v>
      </c>
      <c r="IA65">
        <v>172</v>
      </c>
      <c r="IB65">
        <v>193</v>
      </c>
      <c r="IC65">
        <v>213</v>
      </c>
      <c r="ID65">
        <v>213</v>
      </c>
      <c r="IE65">
        <v>228</v>
      </c>
      <c r="IF65">
        <v>230</v>
      </c>
      <c r="IG65">
        <v>251</v>
      </c>
      <c r="IH65">
        <v>284</v>
      </c>
      <c r="II65">
        <v>318</v>
      </c>
      <c r="IJ65">
        <v>347</v>
      </c>
      <c r="IK65">
        <v>364</v>
      </c>
      <c r="IL65">
        <v>362</v>
      </c>
      <c r="IM65">
        <v>378</v>
      </c>
      <c r="IN65">
        <v>394</v>
      </c>
      <c r="IO65">
        <v>414</v>
      </c>
      <c r="IP65">
        <v>430</v>
      </c>
      <c r="IQ65">
        <v>413</v>
      </c>
      <c r="IR65">
        <v>427</v>
      </c>
      <c r="IS65">
        <v>438</v>
      </c>
      <c r="IT65">
        <v>471</v>
      </c>
      <c r="IU65">
        <v>0</v>
      </c>
      <c r="IV65">
        <v>0</v>
      </c>
      <c r="IW65">
        <v>11</v>
      </c>
      <c r="IX65">
        <v>6</v>
      </c>
      <c r="IY65">
        <v>6</v>
      </c>
      <c r="IZ65">
        <v>6</v>
      </c>
      <c r="JA65">
        <v>7</v>
      </c>
      <c r="JB65">
        <v>9</v>
      </c>
      <c r="JC65">
        <v>8</v>
      </c>
      <c r="JD65">
        <v>5</v>
      </c>
      <c r="JE65">
        <v>13</v>
      </c>
      <c r="JF65">
        <v>11</v>
      </c>
      <c r="JG65">
        <v>17</v>
      </c>
      <c r="JH65">
        <v>26</v>
      </c>
      <c r="JI65">
        <v>17</v>
      </c>
      <c r="JJ65">
        <v>17</v>
      </c>
      <c r="JK65">
        <v>17</v>
      </c>
      <c r="JL65">
        <v>13</v>
      </c>
      <c r="JM65">
        <v>17</v>
      </c>
      <c r="JN65">
        <v>21</v>
      </c>
      <c r="JO65">
        <v>24</v>
      </c>
      <c r="JP65">
        <v>28</v>
      </c>
      <c r="JQ65">
        <v>31</v>
      </c>
      <c r="JR65">
        <v>28</v>
      </c>
      <c r="JS65">
        <v>29</v>
      </c>
      <c r="JT65">
        <v>24</v>
      </c>
      <c r="JU65">
        <v>28</v>
      </c>
      <c r="JV65">
        <v>21</v>
      </c>
      <c r="JW65">
        <v>0</v>
      </c>
      <c r="JX65">
        <v>0</v>
      </c>
      <c r="JY65">
        <v>0</v>
      </c>
      <c r="JZ65">
        <v>13</v>
      </c>
      <c r="KA65">
        <v>18</v>
      </c>
      <c r="KB65">
        <v>24</v>
      </c>
      <c r="KC65">
        <v>34</v>
      </c>
      <c r="KD65">
        <v>44</v>
      </c>
      <c r="KE65">
        <v>56</v>
      </c>
      <c r="KF65">
        <v>74</v>
      </c>
      <c r="KG65">
        <v>89</v>
      </c>
      <c r="KH65">
        <v>110</v>
      </c>
      <c r="KI65">
        <v>131</v>
      </c>
      <c r="KJ65">
        <v>157</v>
      </c>
      <c r="KK65">
        <v>189</v>
      </c>
      <c r="KL65">
        <v>217</v>
      </c>
      <c r="KM65">
        <v>245</v>
      </c>
      <c r="KN65">
        <v>276</v>
      </c>
      <c r="KO65">
        <v>307</v>
      </c>
      <c r="KP65">
        <v>344</v>
      </c>
      <c r="KQ65">
        <v>378</v>
      </c>
      <c r="KR65">
        <v>413</v>
      </c>
      <c r="KS65">
        <v>455</v>
      </c>
      <c r="KT65">
        <v>495</v>
      </c>
      <c r="KU65">
        <v>549</v>
      </c>
      <c r="KV65">
        <v>593</v>
      </c>
      <c r="KW65">
        <v>637</v>
      </c>
      <c r="KX65">
        <v>692</v>
      </c>
      <c r="KY65">
        <v>0</v>
      </c>
      <c r="KZ65">
        <v>0</v>
      </c>
      <c r="LA65">
        <v>0</v>
      </c>
      <c r="LB65">
        <v>194</v>
      </c>
      <c r="LC65">
        <v>389</v>
      </c>
      <c r="LD65">
        <v>604</v>
      </c>
      <c r="LE65">
        <v>802</v>
      </c>
      <c r="LF65">
        <v>982</v>
      </c>
      <c r="LG65">
        <v>1157</v>
      </c>
      <c r="LH65">
        <v>1331</v>
      </c>
      <c r="LI65">
        <v>1506</v>
      </c>
      <c r="LJ65">
        <v>1656</v>
      </c>
      <c r="LK65">
        <v>1812</v>
      </c>
      <c r="LL65">
        <v>1952</v>
      </c>
      <c r="LM65">
        <v>2120</v>
      </c>
      <c r="LN65">
        <v>2304</v>
      </c>
      <c r="LO65">
        <v>2453</v>
      </c>
      <c r="LP65">
        <v>2630</v>
      </c>
      <c r="LQ65">
        <v>2788</v>
      </c>
      <c r="LR65">
        <v>2953</v>
      </c>
      <c r="LS65">
        <v>3112</v>
      </c>
      <c r="LT65">
        <v>3268</v>
      </c>
      <c r="LU65">
        <v>3430</v>
      </c>
      <c r="LV65">
        <v>3583</v>
      </c>
      <c r="LW65">
        <v>3726</v>
      </c>
      <c r="LX65">
        <v>3876</v>
      </c>
      <c r="LY65">
        <v>4017</v>
      </c>
      <c r="LZ65">
        <v>4153</v>
      </c>
      <c r="MA65">
        <v>0</v>
      </c>
      <c r="MB65">
        <v>0</v>
      </c>
      <c r="MC65">
        <v>1515</v>
      </c>
      <c r="MD65">
        <v>1527</v>
      </c>
      <c r="ME65">
        <v>1522</v>
      </c>
      <c r="MF65">
        <v>1552</v>
      </c>
      <c r="MG65">
        <v>1569</v>
      </c>
      <c r="MH65">
        <v>1589</v>
      </c>
      <c r="MI65">
        <v>1621</v>
      </c>
      <c r="MJ65">
        <v>1659</v>
      </c>
      <c r="MK65">
        <v>1693</v>
      </c>
      <c r="ML65">
        <v>1731</v>
      </c>
      <c r="MM65">
        <v>1754</v>
      </c>
      <c r="MN65">
        <v>1792</v>
      </c>
      <c r="MO65">
        <v>1817</v>
      </c>
      <c r="MP65">
        <v>1856</v>
      </c>
      <c r="MQ65">
        <v>1884</v>
      </c>
      <c r="MR65">
        <v>1936</v>
      </c>
      <c r="MS65">
        <v>1980</v>
      </c>
      <c r="MT65">
        <v>2005</v>
      </c>
      <c r="MU65">
        <v>2036</v>
      </c>
      <c r="MV65">
        <v>2097</v>
      </c>
      <c r="MW65">
        <v>2113</v>
      </c>
      <c r="MX65">
        <v>2158</v>
      </c>
      <c r="MY65">
        <v>2172</v>
      </c>
      <c r="MZ65">
        <v>2197</v>
      </c>
      <c r="NA65">
        <v>2248</v>
      </c>
      <c r="NB65">
        <v>2274</v>
      </c>
      <c r="NC65">
        <v>0</v>
      </c>
      <c r="ND65">
        <v>0</v>
      </c>
      <c r="NE65">
        <v>0</v>
      </c>
      <c r="NF65">
        <v>37</v>
      </c>
      <c r="NG65">
        <v>73</v>
      </c>
      <c r="NH65">
        <v>108</v>
      </c>
      <c r="NI65">
        <v>142</v>
      </c>
      <c r="NJ65">
        <v>171</v>
      </c>
      <c r="NK65">
        <v>199</v>
      </c>
      <c r="NL65">
        <v>239</v>
      </c>
      <c r="NM65">
        <v>269</v>
      </c>
      <c r="NN65">
        <v>307</v>
      </c>
      <c r="NO65">
        <v>340</v>
      </c>
      <c r="NP65">
        <v>383</v>
      </c>
      <c r="NQ65">
        <v>427</v>
      </c>
      <c r="NR65">
        <v>461</v>
      </c>
      <c r="NS65">
        <v>498</v>
      </c>
      <c r="NT65">
        <v>528</v>
      </c>
      <c r="NU65">
        <v>561</v>
      </c>
      <c r="NV65">
        <v>601</v>
      </c>
      <c r="NW65">
        <v>636</v>
      </c>
      <c r="NX65">
        <v>667</v>
      </c>
      <c r="NY65">
        <v>717</v>
      </c>
      <c r="NZ65">
        <v>755</v>
      </c>
      <c r="OA65">
        <v>781</v>
      </c>
      <c r="OB65">
        <v>811</v>
      </c>
      <c r="OC65">
        <v>850</v>
      </c>
      <c r="OD65">
        <v>895</v>
      </c>
      <c r="OE65">
        <v>0</v>
      </c>
      <c r="OF65">
        <v>0</v>
      </c>
      <c r="OG65">
        <v>2107</v>
      </c>
      <c r="OH65">
        <v>2266</v>
      </c>
      <c r="OI65">
        <v>2429</v>
      </c>
      <c r="OJ65">
        <v>2637</v>
      </c>
      <c r="OK65">
        <v>2813</v>
      </c>
      <c r="OL65">
        <v>2970</v>
      </c>
      <c r="OM65">
        <v>3204</v>
      </c>
      <c r="ON65">
        <v>3363</v>
      </c>
      <c r="OO65">
        <v>3524</v>
      </c>
      <c r="OP65">
        <v>3669</v>
      </c>
      <c r="OQ65">
        <v>3840</v>
      </c>
      <c r="OR65">
        <v>4028</v>
      </c>
      <c r="OS65">
        <v>4145</v>
      </c>
      <c r="OT65">
        <v>4284</v>
      </c>
      <c r="OU65">
        <v>4412</v>
      </c>
      <c r="OV65">
        <v>4523</v>
      </c>
      <c r="OW65">
        <v>4675</v>
      </c>
      <c r="OX65">
        <v>4755</v>
      </c>
      <c r="OY65">
        <v>4894</v>
      </c>
      <c r="OZ65">
        <v>5007</v>
      </c>
      <c r="PA65">
        <v>5103</v>
      </c>
      <c r="PB65">
        <v>5222</v>
      </c>
      <c r="PC65">
        <v>5286</v>
      </c>
      <c r="PD65">
        <v>5353</v>
      </c>
      <c r="PE65">
        <v>5427</v>
      </c>
      <c r="PF65">
        <v>5476</v>
      </c>
      <c r="PG65">
        <v>0</v>
      </c>
      <c r="PH65">
        <v>0</v>
      </c>
      <c r="PI65">
        <v>0</v>
      </c>
      <c r="PJ65">
        <v>76</v>
      </c>
      <c r="PK65">
        <v>144</v>
      </c>
      <c r="PL65">
        <v>212</v>
      </c>
      <c r="PM65">
        <v>272</v>
      </c>
      <c r="PN65">
        <v>353</v>
      </c>
      <c r="PO65">
        <v>431</v>
      </c>
      <c r="PP65">
        <v>523</v>
      </c>
      <c r="PQ65">
        <v>610</v>
      </c>
      <c r="PR65">
        <v>696</v>
      </c>
      <c r="PS65">
        <v>789</v>
      </c>
      <c r="PT65">
        <v>893</v>
      </c>
      <c r="PU65">
        <v>1006</v>
      </c>
      <c r="PV65">
        <v>1112</v>
      </c>
      <c r="PW65">
        <v>1246</v>
      </c>
      <c r="PX65">
        <v>1370</v>
      </c>
      <c r="PY65">
        <v>1478</v>
      </c>
      <c r="PZ65">
        <v>1625</v>
      </c>
      <c r="QA65">
        <v>1753</v>
      </c>
      <c r="QB65">
        <v>1877</v>
      </c>
      <c r="QC65">
        <v>2025</v>
      </c>
      <c r="QD65">
        <v>2182</v>
      </c>
      <c r="QE65">
        <v>2363</v>
      </c>
      <c r="QF65">
        <v>2534</v>
      </c>
      <c r="QG65">
        <v>2696</v>
      </c>
      <c r="QH65">
        <v>2871</v>
      </c>
      <c r="QI65">
        <v>0</v>
      </c>
      <c r="QJ65">
        <v>0</v>
      </c>
      <c r="QK65">
        <v>7505</v>
      </c>
      <c r="QL65">
        <v>8154</v>
      </c>
      <c r="QM65">
        <v>8033</v>
      </c>
      <c r="QN65">
        <v>7759</v>
      </c>
      <c r="QO65">
        <v>7593</v>
      </c>
      <c r="QP65">
        <v>7366</v>
      </c>
      <c r="QQ65">
        <v>7240</v>
      </c>
      <c r="QR65">
        <v>7068</v>
      </c>
      <c r="QS65">
        <v>7007</v>
      </c>
      <c r="QT65">
        <v>6914</v>
      </c>
      <c r="QU65">
        <v>6818</v>
      </c>
      <c r="QV65">
        <v>6794</v>
      </c>
      <c r="QW65">
        <v>6714</v>
      </c>
      <c r="QX65">
        <v>6666</v>
      </c>
      <c r="QY65">
        <v>6678</v>
      </c>
      <c r="QZ65">
        <v>6639</v>
      </c>
      <c r="RA65">
        <v>6704</v>
      </c>
      <c r="RB65">
        <v>6641</v>
      </c>
      <c r="RC65">
        <v>6600</v>
      </c>
      <c r="RD65">
        <v>6615</v>
      </c>
      <c r="RE65">
        <v>6539</v>
      </c>
      <c r="RF65">
        <v>6474</v>
      </c>
      <c r="RG65">
        <v>6482</v>
      </c>
      <c r="RH65">
        <v>6512</v>
      </c>
      <c r="RI65">
        <v>6532</v>
      </c>
      <c r="RJ65">
        <v>6534</v>
      </c>
      <c r="RK65">
        <v>0</v>
      </c>
      <c r="RL65">
        <v>0</v>
      </c>
      <c r="RM65">
        <v>8500</v>
      </c>
      <c r="RN65">
        <v>9114</v>
      </c>
      <c r="RO65">
        <v>9685</v>
      </c>
      <c r="RP65">
        <v>10270</v>
      </c>
      <c r="RQ65">
        <v>10747</v>
      </c>
      <c r="RR65">
        <v>11175</v>
      </c>
      <c r="RS65">
        <v>11465</v>
      </c>
      <c r="RT65">
        <v>11729</v>
      </c>
      <c r="RU65">
        <v>11976</v>
      </c>
      <c r="RV65">
        <v>12221</v>
      </c>
      <c r="RW65">
        <v>12399</v>
      </c>
      <c r="RX65">
        <v>12590</v>
      </c>
      <c r="RY65">
        <v>12752</v>
      </c>
      <c r="RZ65">
        <v>12848</v>
      </c>
      <c r="SA65">
        <v>12874</v>
      </c>
      <c r="SB65">
        <v>13025</v>
      </c>
      <c r="SC65">
        <v>13073</v>
      </c>
      <c r="SD65">
        <v>13164</v>
      </c>
      <c r="SE65">
        <v>13225</v>
      </c>
      <c r="SF65">
        <v>13245</v>
      </c>
      <c r="SG65">
        <v>13300</v>
      </c>
      <c r="SH65">
        <v>13324</v>
      </c>
      <c r="SI65">
        <v>13351</v>
      </c>
      <c r="SJ65">
        <v>13379</v>
      </c>
      <c r="SK65">
        <v>13382</v>
      </c>
      <c r="SL65">
        <v>13383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643970.18370000005</v>
      </c>
      <c r="SU65">
        <v>636429.16570000001</v>
      </c>
      <c r="SV65">
        <v>627657.68629999994</v>
      </c>
      <c r="SW65">
        <v>619025.0638</v>
      </c>
      <c r="SX65">
        <v>611177.42509999999</v>
      </c>
      <c r="SY65">
        <v>601759.17039999994</v>
      </c>
      <c r="SZ65">
        <v>589760.48910000001</v>
      </c>
      <c r="TA65">
        <v>580484.80850000004</v>
      </c>
      <c r="TB65">
        <v>569005.54500000004</v>
      </c>
      <c r="TC65">
        <v>555243.21440000006</v>
      </c>
      <c r="TD65">
        <v>542754.93900000001</v>
      </c>
      <c r="TE65">
        <v>530258.17260000005</v>
      </c>
      <c r="TF65">
        <v>519958.0392</v>
      </c>
      <c r="TG65">
        <v>504189.32449999999</v>
      </c>
      <c r="TH65">
        <v>488291.95439999999</v>
      </c>
      <c r="TI65">
        <v>471304.0588</v>
      </c>
      <c r="TJ65">
        <v>456948.29509999999</v>
      </c>
      <c r="TK65">
        <v>441475.83990000002</v>
      </c>
      <c r="TL65">
        <v>428024.93550000002</v>
      </c>
      <c r="TM65">
        <v>419427.25199999998</v>
      </c>
      <c r="TN65">
        <v>405231.21519999998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373925.8616</v>
      </c>
      <c r="TW65">
        <v>406708.17849999998</v>
      </c>
      <c r="TX65">
        <v>435818.13140000001</v>
      </c>
      <c r="TY65">
        <v>457975.44170000002</v>
      </c>
      <c r="TZ65">
        <v>475747.27059999999</v>
      </c>
      <c r="UA65">
        <v>491654.38439999998</v>
      </c>
      <c r="UB65">
        <v>512224.71240000002</v>
      </c>
      <c r="UC65">
        <v>516216.87270000001</v>
      </c>
      <c r="UD65">
        <v>527814.25939999998</v>
      </c>
      <c r="UE65">
        <v>534184.51249999995</v>
      </c>
      <c r="UF65">
        <v>541067.19149999996</v>
      </c>
      <c r="UG65">
        <v>547649.69709999999</v>
      </c>
      <c r="UH65">
        <v>546219.16579999996</v>
      </c>
      <c r="UI65">
        <v>545625.67819999997</v>
      </c>
      <c r="UJ65">
        <v>544434.41110000003</v>
      </c>
      <c r="UK65">
        <v>540388.87690000003</v>
      </c>
      <c r="UL65">
        <v>534524.39879999997</v>
      </c>
      <c r="UM65">
        <v>533182.16529999999</v>
      </c>
      <c r="UN65">
        <v>527260.98840000003</v>
      </c>
      <c r="UO65">
        <v>521815.45059999998</v>
      </c>
      <c r="UP65">
        <v>513692.59789999999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593871.68920000002</v>
      </c>
      <c r="UY65">
        <v>604700.03879999998</v>
      </c>
      <c r="UZ65">
        <v>658766.69389999995</v>
      </c>
      <c r="VA65">
        <v>705856.96360000002</v>
      </c>
      <c r="VB65">
        <v>685298.02289999998</v>
      </c>
      <c r="VC65">
        <v>712192.66700000002</v>
      </c>
      <c r="VD65">
        <v>697514.53509999998</v>
      </c>
      <c r="VE65">
        <v>739029.75219999999</v>
      </c>
      <c r="VF65">
        <v>811837.8898</v>
      </c>
      <c r="VG65">
        <v>882553.15509999997</v>
      </c>
      <c r="VH65">
        <v>934987.92460000003</v>
      </c>
      <c r="VI65">
        <v>952227.42669999995</v>
      </c>
      <c r="VJ65">
        <v>919413.01729999995</v>
      </c>
      <c r="VK65">
        <v>932087.43370000005</v>
      </c>
      <c r="VL65">
        <v>943243.56319999998</v>
      </c>
      <c r="VM65">
        <v>962256.25930000003</v>
      </c>
      <c r="VN65">
        <v>970334.86120000004</v>
      </c>
      <c r="VO65">
        <v>904827.94689999998</v>
      </c>
      <c r="VP65">
        <v>908252.50549999997</v>
      </c>
      <c r="VQ65">
        <v>904514.67090000003</v>
      </c>
      <c r="VR65">
        <v>944333.04520000005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412770.30579999997</v>
      </c>
      <c r="WA65">
        <v>356220.32860000001</v>
      </c>
      <c r="WB65">
        <v>216153.11199999999</v>
      </c>
      <c r="WC65">
        <v>545629.21479999996</v>
      </c>
      <c r="WD65">
        <v>448239.08610000001</v>
      </c>
      <c r="WE65">
        <v>672556.4399</v>
      </c>
      <c r="WF65">
        <v>998656.05009999999</v>
      </c>
      <c r="WG65">
        <v>633948.94889999996</v>
      </c>
      <c r="WH65">
        <v>615484.41639999999</v>
      </c>
      <c r="WI65">
        <v>597557.68579999998</v>
      </c>
      <c r="WJ65">
        <v>443646.4829</v>
      </c>
      <c r="WK65">
        <v>563255.4301</v>
      </c>
      <c r="WL65">
        <v>675520.50439999998</v>
      </c>
      <c r="WM65">
        <v>749537.31420000002</v>
      </c>
      <c r="WN65">
        <v>848990.48529999994</v>
      </c>
      <c r="WO65">
        <v>912576.45790000004</v>
      </c>
      <c r="WP65">
        <v>800254.9584</v>
      </c>
      <c r="WQ65">
        <v>804694.65300000005</v>
      </c>
      <c r="WR65">
        <v>646557.47149999999</v>
      </c>
      <c r="WS65">
        <v>732346.65049999999</v>
      </c>
      <c r="WT65">
        <v>533262.12419999996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23700000</v>
      </c>
      <c r="ZG65">
        <v>23500000</v>
      </c>
      <c r="ZH65">
        <v>23400000</v>
      </c>
      <c r="ZI65">
        <v>23200000</v>
      </c>
      <c r="ZJ65">
        <v>23000000</v>
      </c>
      <c r="ZK65">
        <v>22600000</v>
      </c>
      <c r="ZL65">
        <v>22400000</v>
      </c>
      <c r="ZM65">
        <v>22100000</v>
      </c>
      <c r="ZN65">
        <v>21900000</v>
      </c>
      <c r="ZO65">
        <v>21600000</v>
      </c>
      <c r="ZP65">
        <v>21500000</v>
      </c>
      <c r="ZQ65">
        <v>21400000</v>
      </c>
      <c r="ZR65">
        <v>21000000</v>
      </c>
      <c r="ZS65">
        <v>20700000</v>
      </c>
      <c r="ZT65">
        <v>20700000</v>
      </c>
      <c r="ZU65">
        <v>20300000</v>
      </c>
      <c r="ZV65">
        <v>20100000</v>
      </c>
      <c r="ZW65">
        <v>19600000</v>
      </c>
      <c r="ZX65">
        <v>19300000</v>
      </c>
      <c r="ZY65">
        <v>19200000</v>
      </c>
      <c r="ZZ65">
        <v>18800000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16800000</v>
      </c>
      <c r="ABK65">
        <v>17600000</v>
      </c>
      <c r="ABL65">
        <v>17900000</v>
      </c>
      <c r="ABM65">
        <v>18200000</v>
      </c>
      <c r="ABN65">
        <v>18400000</v>
      </c>
      <c r="ABO65">
        <v>18700000</v>
      </c>
      <c r="ABP65">
        <v>19100000</v>
      </c>
      <c r="ABQ65">
        <v>19000000</v>
      </c>
      <c r="ABR65">
        <v>19100000</v>
      </c>
      <c r="ABS65">
        <v>19100000</v>
      </c>
      <c r="ABT65">
        <v>19000000</v>
      </c>
      <c r="ABU65">
        <v>19100000</v>
      </c>
      <c r="ABV65">
        <v>18800000</v>
      </c>
      <c r="ABW65">
        <v>18800000</v>
      </c>
      <c r="ABX65">
        <v>18700000</v>
      </c>
      <c r="ABY65">
        <v>18500000</v>
      </c>
      <c r="ABZ65">
        <v>18400000</v>
      </c>
      <c r="ACA65">
        <v>18100000</v>
      </c>
      <c r="ACB65">
        <v>17800000</v>
      </c>
      <c r="ACC65">
        <v>17500000</v>
      </c>
      <c r="ACD65">
        <v>17100000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1440000</v>
      </c>
      <c r="ADO65">
        <v>1380000</v>
      </c>
      <c r="ADP65">
        <v>1310000</v>
      </c>
      <c r="ADQ65">
        <v>1260000</v>
      </c>
      <c r="ADR65">
        <v>1200000</v>
      </c>
      <c r="ADS65">
        <v>1150000</v>
      </c>
      <c r="ADT65">
        <v>1120000</v>
      </c>
      <c r="ADU65">
        <v>1070000</v>
      </c>
      <c r="ADV65">
        <v>1030000</v>
      </c>
      <c r="ADW65">
        <v>1000000</v>
      </c>
      <c r="ADX65">
        <v>968238.81499999994</v>
      </c>
      <c r="ADY65">
        <v>949241.24670000002</v>
      </c>
      <c r="ADZ65">
        <v>912932.88450000004</v>
      </c>
      <c r="AEA65">
        <v>880870.5318</v>
      </c>
      <c r="AEB65">
        <v>857157.77690000006</v>
      </c>
      <c r="AEC65">
        <v>822630.929</v>
      </c>
      <c r="AED65">
        <v>790731.73129999998</v>
      </c>
      <c r="AEE65">
        <v>768649.36699999997</v>
      </c>
      <c r="AEF65">
        <v>749715.36979999999</v>
      </c>
      <c r="AEG65">
        <v>730114.50040000002</v>
      </c>
      <c r="AEH65">
        <v>709066.06850000005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10600000</v>
      </c>
      <c r="AEQ65">
        <v>10600000</v>
      </c>
      <c r="AER65">
        <v>10500000</v>
      </c>
      <c r="AES65">
        <v>10400000</v>
      </c>
      <c r="AET65">
        <v>10300000</v>
      </c>
      <c r="AEU65">
        <v>10200000</v>
      </c>
      <c r="AEV65">
        <v>10000000</v>
      </c>
      <c r="AEW65">
        <v>9840000</v>
      </c>
      <c r="AEX65">
        <v>9630000</v>
      </c>
      <c r="AEY65">
        <v>9370000</v>
      </c>
      <c r="AEZ65">
        <v>9200000</v>
      </c>
      <c r="AFA65">
        <v>8970000</v>
      </c>
      <c r="AFB65">
        <v>8770000</v>
      </c>
      <c r="AFC65">
        <v>8550000</v>
      </c>
      <c r="AFD65">
        <v>8310000</v>
      </c>
      <c r="AFE65">
        <v>8100000</v>
      </c>
      <c r="AFF65">
        <v>7880000</v>
      </c>
      <c r="AFG65">
        <v>7670000</v>
      </c>
      <c r="AFH65">
        <v>7460000</v>
      </c>
      <c r="AFI65">
        <v>7240000</v>
      </c>
      <c r="AFJ65">
        <v>7030000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261.69922650000001</v>
      </c>
      <c r="AGU65">
        <v>284.64256339999997</v>
      </c>
      <c r="AGV65">
        <v>305.01572540000001</v>
      </c>
      <c r="AGW65">
        <v>320.52294640000002</v>
      </c>
      <c r="AGX65">
        <v>332.96090359999999</v>
      </c>
      <c r="AGY65">
        <v>344.09380399999998</v>
      </c>
      <c r="AGZ65">
        <v>358.4903448</v>
      </c>
      <c r="AHA65">
        <v>361.28433519999999</v>
      </c>
      <c r="AHB65">
        <v>369.40098999999998</v>
      </c>
      <c r="AHC65">
        <v>373.85933449999999</v>
      </c>
      <c r="AHD65">
        <v>378.67631010000002</v>
      </c>
      <c r="AHE65">
        <v>383.2832037</v>
      </c>
      <c r="AHF65">
        <v>382.28201869999998</v>
      </c>
      <c r="AHG65">
        <v>381.86665499999998</v>
      </c>
      <c r="AHH65">
        <v>381.03292370000003</v>
      </c>
      <c r="AHI65">
        <v>378.2015786</v>
      </c>
      <c r="AHJ65">
        <v>374.09721050000002</v>
      </c>
      <c r="AHK65">
        <v>373.15782250000001</v>
      </c>
      <c r="AHL65">
        <v>369.01377259999998</v>
      </c>
      <c r="AHM65">
        <v>365.20260789999998</v>
      </c>
      <c r="AHN65">
        <v>359.51767280000001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37.412925889999997</v>
      </c>
      <c r="AHW65">
        <v>38.095093849999998</v>
      </c>
      <c r="AHX65">
        <v>41.501202939999999</v>
      </c>
      <c r="AHY65">
        <v>44.467811390000001</v>
      </c>
      <c r="AHZ65">
        <v>43.172632419999999</v>
      </c>
      <c r="AIA65">
        <v>44.86695014</v>
      </c>
      <c r="AIB65">
        <v>43.942252310000001</v>
      </c>
      <c r="AIC65">
        <v>46.557641750000002</v>
      </c>
      <c r="AID65">
        <v>51.144432969999997</v>
      </c>
      <c r="AIE65">
        <v>55.599376739999997</v>
      </c>
      <c r="AIF65">
        <v>58.902679759999998</v>
      </c>
      <c r="AIG65">
        <v>59.988739639999999</v>
      </c>
      <c r="AIH65">
        <v>57.92148658</v>
      </c>
      <c r="AII65">
        <v>58.719953680000003</v>
      </c>
      <c r="AIJ65">
        <v>59.422771220000001</v>
      </c>
      <c r="AIK65">
        <v>60.620539370000003</v>
      </c>
      <c r="AIL65">
        <v>61.129477809999997</v>
      </c>
      <c r="AIM65">
        <v>57.002651470000004</v>
      </c>
      <c r="AIN65">
        <v>57.218392950000002</v>
      </c>
      <c r="AIO65">
        <v>56.982915609999999</v>
      </c>
      <c r="AIP65">
        <v>59.491406769999998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2.2141562979999998</v>
      </c>
      <c r="AIY65">
        <v>1.910814496</v>
      </c>
      <c r="AIZ65">
        <v>1.1594748159999999</v>
      </c>
      <c r="AJA65">
        <v>2.926829632</v>
      </c>
      <c r="AJB65">
        <v>2.4044156800000001</v>
      </c>
      <c r="AJC65">
        <v>3.607684603</v>
      </c>
      <c r="AJD65">
        <v>5.3569274519999999</v>
      </c>
      <c r="AJE65">
        <v>3.4005887490000002</v>
      </c>
      <c r="AJF65">
        <v>3.3015424740000001</v>
      </c>
      <c r="AJG65">
        <v>3.205381043</v>
      </c>
      <c r="AJH65">
        <v>2.3797803289999999</v>
      </c>
      <c r="AJI65">
        <v>3.021379058</v>
      </c>
      <c r="AJJ65">
        <v>3.623584251</v>
      </c>
      <c r="AJK65">
        <v>4.0206205280000002</v>
      </c>
      <c r="AJL65">
        <v>4.5541009209999999</v>
      </c>
      <c r="AJM65">
        <v>4.8951847629999996</v>
      </c>
      <c r="AJN65">
        <v>4.2926768979999999</v>
      </c>
      <c r="AJO65">
        <v>4.3164920269999998</v>
      </c>
      <c r="AJP65">
        <v>3.468222586</v>
      </c>
      <c r="AJQ65">
        <v>3.9284074599999999</v>
      </c>
      <c r="AJR65">
        <v>2.8604908689999999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168.6903456</v>
      </c>
      <c r="AKA65">
        <v>163.6053594</v>
      </c>
      <c r="AKB65">
        <v>299.45786930000003</v>
      </c>
      <c r="AKC65">
        <v>204.0489006</v>
      </c>
      <c r="AKD65">
        <v>333.10488550000002</v>
      </c>
      <c r="AKE65">
        <v>296.6848061</v>
      </c>
      <c r="AKF65">
        <v>374.69655970000002</v>
      </c>
      <c r="AKG65">
        <v>391.162305</v>
      </c>
      <c r="AKH65">
        <v>344.4945275</v>
      </c>
      <c r="AKI65">
        <v>350.19207920000002</v>
      </c>
      <c r="AKJ65">
        <v>376.40329009999999</v>
      </c>
      <c r="AKK65">
        <v>329.38916289999997</v>
      </c>
      <c r="AKL65">
        <v>363.38362330000001</v>
      </c>
      <c r="AKM65">
        <v>349.07587530000001</v>
      </c>
      <c r="AKN65">
        <v>356.50014019999998</v>
      </c>
      <c r="AKO65">
        <v>421.97985340000002</v>
      </c>
      <c r="AKP65">
        <v>350.88821030000003</v>
      </c>
      <c r="AKQ65">
        <v>488.8826492</v>
      </c>
      <c r="AKR65">
        <v>379.62149820000002</v>
      </c>
      <c r="AKS65">
        <v>380.61320009999997</v>
      </c>
      <c r="AKT65">
        <v>411.63342069999999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100.21143499999999</v>
      </c>
      <c r="AME65">
        <v>99.251978769999994</v>
      </c>
      <c r="AMF65">
        <v>98.620073169999998</v>
      </c>
      <c r="AMG65">
        <v>97.709922270000007</v>
      </c>
      <c r="AMH65">
        <v>96.993259199999997</v>
      </c>
      <c r="AMI65">
        <v>95.419436899999994</v>
      </c>
      <c r="AMJ65">
        <v>94.647258930000007</v>
      </c>
      <c r="AMK65">
        <v>93.172497759999999</v>
      </c>
      <c r="AML65">
        <v>92.400337609999994</v>
      </c>
      <c r="AMM65">
        <v>91.062435170000001</v>
      </c>
      <c r="AMN65">
        <v>90.850325940000005</v>
      </c>
      <c r="AMO65">
        <v>90.208840850000001</v>
      </c>
      <c r="AMP65">
        <v>88.687224619999995</v>
      </c>
      <c r="AMQ65">
        <v>87.435386940000001</v>
      </c>
      <c r="AMR65">
        <v>87.432051430000001</v>
      </c>
      <c r="AMS65">
        <v>85.533158630000003</v>
      </c>
      <c r="AMT65">
        <v>84.810422919999993</v>
      </c>
      <c r="AMU65">
        <v>82.874397630000004</v>
      </c>
      <c r="AMV65">
        <v>81.386691870000007</v>
      </c>
      <c r="AMW65">
        <v>80.850446250000005</v>
      </c>
      <c r="AMX65">
        <v>79.403445899999994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205.52699490000001</v>
      </c>
      <c r="ANG65">
        <v>195.5976316</v>
      </c>
      <c r="ANH65">
        <v>267.05035909999998</v>
      </c>
      <c r="ANI65">
        <v>157.29625089999999</v>
      </c>
      <c r="ANJ65">
        <v>207.97773230000001</v>
      </c>
      <c r="ANK65">
        <v>177.89640120000001</v>
      </c>
      <c r="ANL65">
        <v>213.75445790000001</v>
      </c>
      <c r="ANM65">
        <v>211.20991240000001</v>
      </c>
      <c r="ANN65">
        <v>189.22211179999999</v>
      </c>
      <c r="ANO65">
        <v>175.1912854</v>
      </c>
      <c r="ANP65">
        <v>135.6725265</v>
      </c>
      <c r="ANQ65">
        <v>165.42448450000001</v>
      </c>
      <c r="ANR65">
        <v>177.45264359999999</v>
      </c>
      <c r="ANS65">
        <v>115.5632344</v>
      </c>
      <c r="ANT65">
        <v>133.69967969999999</v>
      </c>
      <c r="ANU65">
        <v>187.55649210000001</v>
      </c>
      <c r="ANV65">
        <v>140.93968709999999</v>
      </c>
      <c r="ANW65">
        <v>68.738578099999998</v>
      </c>
      <c r="ANX65">
        <v>75.252513210000004</v>
      </c>
      <c r="ANY65">
        <v>114.4695861</v>
      </c>
      <c r="ANZ65">
        <v>137.0372983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81.451065330000006</v>
      </c>
      <c r="AOI65">
        <v>85.309147569999993</v>
      </c>
      <c r="AOJ65">
        <v>86.934615489999999</v>
      </c>
      <c r="AOK65">
        <v>88.443219900000003</v>
      </c>
      <c r="AOL65">
        <v>89.400332210000002</v>
      </c>
      <c r="AOM65">
        <v>90.841735049999997</v>
      </c>
      <c r="AON65">
        <v>92.513781550000004</v>
      </c>
      <c r="AOO65">
        <v>92.428154500000005</v>
      </c>
      <c r="AOP65">
        <v>92.745315770000005</v>
      </c>
      <c r="AOQ65">
        <v>92.734386060000006</v>
      </c>
      <c r="AOR65">
        <v>92.298503670000002</v>
      </c>
      <c r="AOS65">
        <v>92.621639270000003</v>
      </c>
      <c r="AOT65">
        <v>91.462726700000005</v>
      </c>
      <c r="AOU65">
        <v>91.394563610000006</v>
      </c>
      <c r="AOV65">
        <v>90.781376839999993</v>
      </c>
      <c r="AOW65">
        <v>89.827128619999996</v>
      </c>
      <c r="AOX65">
        <v>89.244526949999994</v>
      </c>
      <c r="AOY65">
        <v>87.707081220000006</v>
      </c>
      <c r="AOZ65">
        <v>86.231813250000002</v>
      </c>
      <c r="APA65">
        <v>84.877557179999997</v>
      </c>
      <c r="APB65">
        <v>83.14942782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867.86283879999996</v>
      </c>
      <c r="APK65">
        <v>763.00911229999997</v>
      </c>
      <c r="APL65">
        <v>921.76415310000004</v>
      </c>
      <c r="APM65">
        <v>895.20355210000002</v>
      </c>
      <c r="APN65">
        <v>888.66637800000001</v>
      </c>
      <c r="APO65">
        <v>810.20584489999999</v>
      </c>
      <c r="APP65">
        <v>826.10734449999995</v>
      </c>
      <c r="APQ65">
        <v>1043.7690090000001</v>
      </c>
      <c r="APR65">
        <v>895.90098020000005</v>
      </c>
      <c r="APS65">
        <v>1050.6133870000001</v>
      </c>
      <c r="APT65">
        <v>912.44802059999995</v>
      </c>
      <c r="APU65">
        <v>774.9362582</v>
      </c>
      <c r="APV65">
        <v>1005.062802</v>
      </c>
      <c r="APW65">
        <v>812.57215780000001</v>
      </c>
      <c r="APX65">
        <v>887.91966030000003</v>
      </c>
      <c r="APY65">
        <v>919.34766869999999</v>
      </c>
      <c r="APZ65">
        <v>909.16944530000001</v>
      </c>
      <c r="AQA65">
        <v>1034.6131720000001</v>
      </c>
      <c r="AQB65">
        <v>903.25090729999999</v>
      </c>
      <c r="AQC65">
        <v>827.82804380000005</v>
      </c>
      <c r="AQD65">
        <v>918.88809309999999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148.2540132</v>
      </c>
      <c r="ARO65">
        <v>147.67118540000001</v>
      </c>
      <c r="ARP65">
        <v>146.67140879999999</v>
      </c>
      <c r="ARQ65">
        <v>145.39820330000001</v>
      </c>
      <c r="ARR65">
        <v>144.051164</v>
      </c>
      <c r="ARS65">
        <v>141.8925074</v>
      </c>
      <c r="ART65">
        <v>139.88183100000001</v>
      </c>
      <c r="ARU65">
        <v>137.55508760000001</v>
      </c>
      <c r="ARV65">
        <v>134.55401359999999</v>
      </c>
      <c r="ARW65">
        <v>130.8993256</v>
      </c>
      <c r="ARX65">
        <v>128.57733250000001</v>
      </c>
      <c r="ARY65">
        <v>125.2923965</v>
      </c>
      <c r="ARZ65">
        <v>122.4898503</v>
      </c>
      <c r="ASA65">
        <v>119.4732523</v>
      </c>
      <c r="ASB65">
        <v>116.1688643</v>
      </c>
      <c r="ASC65">
        <v>113.2536473</v>
      </c>
      <c r="ASD65">
        <v>110.15341239999999</v>
      </c>
      <c r="ASE65">
        <v>107.161776</v>
      </c>
      <c r="ASF65">
        <v>104.2587553</v>
      </c>
      <c r="ASG65">
        <v>101.2447897</v>
      </c>
      <c r="ASH65">
        <v>98.303257759999994</v>
      </c>
    </row>
    <row r="66" spans="3:1178" x14ac:dyDescent="0.25">
      <c r="C66">
        <v>0</v>
      </c>
      <c r="D66">
        <v>0</v>
      </c>
      <c r="E66">
        <v>0</v>
      </c>
      <c r="F66">
        <v>316</v>
      </c>
      <c r="G66">
        <v>356</v>
      </c>
      <c r="H66">
        <v>307</v>
      </c>
      <c r="I66">
        <v>332</v>
      </c>
      <c r="J66">
        <v>309</v>
      </c>
      <c r="K66">
        <v>311</v>
      </c>
      <c r="L66">
        <v>341</v>
      </c>
      <c r="M66">
        <v>302</v>
      </c>
      <c r="N66">
        <v>294</v>
      </c>
      <c r="O66">
        <v>323</v>
      </c>
      <c r="P66">
        <v>316</v>
      </c>
      <c r="Q66">
        <v>307</v>
      </c>
      <c r="R66">
        <v>303</v>
      </c>
      <c r="S66">
        <v>329</v>
      </c>
      <c r="T66">
        <v>291</v>
      </c>
      <c r="U66">
        <v>309</v>
      </c>
      <c r="V66">
        <v>311</v>
      </c>
      <c r="W66">
        <v>284</v>
      </c>
      <c r="X66">
        <v>325</v>
      </c>
      <c r="Y66">
        <v>290</v>
      </c>
      <c r="Z66">
        <v>315</v>
      </c>
      <c r="AA66">
        <v>303</v>
      </c>
      <c r="AB66">
        <v>308</v>
      </c>
      <c r="AC66">
        <v>320</v>
      </c>
      <c r="AD66">
        <v>299</v>
      </c>
      <c r="AE66">
        <v>0</v>
      </c>
      <c r="AF66">
        <v>0</v>
      </c>
      <c r="AG66">
        <v>0</v>
      </c>
      <c r="AH66">
        <v>82</v>
      </c>
      <c r="AI66">
        <v>77</v>
      </c>
      <c r="AJ66">
        <v>95</v>
      </c>
      <c r="AK66">
        <v>95</v>
      </c>
      <c r="AL66">
        <v>87</v>
      </c>
      <c r="AM66">
        <v>83</v>
      </c>
      <c r="AN66">
        <v>94</v>
      </c>
      <c r="AO66">
        <v>104</v>
      </c>
      <c r="AP66">
        <v>105</v>
      </c>
      <c r="AQ66">
        <v>110</v>
      </c>
      <c r="AR66">
        <v>135</v>
      </c>
      <c r="AS66">
        <v>142</v>
      </c>
      <c r="AT66">
        <v>158</v>
      </c>
      <c r="AU66">
        <v>131</v>
      </c>
      <c r="AV66">
        <v>156</v>
      </c>
      <c r="AW66">
        <v>143</v>
      </c>
      <c r="AX66">
        <v>121</v>
      </c>
      <c r="AY66">
        <v>161</v>
      </c>
      <c r="AZ66">
        <v>173</v>
      </c>
      <c r="BA66">
        <v>180</v>
      </c>
      <c r="BB66">
        <v>186</v>
      </c>
      <c r="BC66">
        <v>185</v>
      </c>
      <c r="BD66">
        <v>201</v>
      </c>
      <c r="BE66">
        <v>197</v>
      </c>
      <c r="BF66">
        <v>194</v>
      </c>
      <c r="BG66">
        <v>0</v>
      </c>
      <c r="BH66">
        <v>0</v>
      </c>
      <c r="BI66">
        <v>0</v>
      </c>
      <c r="BJ66">
        <v>130</v>
      </c>
      <c r="BK66">
        <v>122</v>
      </c>
      <c r="BL66">
        <v>147</v>
      </c>
      <c r="BM66">
        <v>115</v>
      </c>
      <c r="BN66">
        <v>122</v>
      </c>
      <c r="BO66">
        <v>114</v>
      </c>
      <c r="BP66">
        <v>123</v>
      </c>
      <c r="BQ66">
        <v>123</v>
      </c>
      <c r="BR66">
        <v>115</v>
      </c>
      <c r="BS66">
        <v>91</v>
      </c>
      <c r="BT66">
        <v>130</v>
      </c>
      <c r="BU66">
        <v>125</v>
      </c>
      <c r="BV66">
        <v>125</v>
      </c>
      <c r="BW66">
        <v>132</v>
      </c>
      <c r="BX66">
        <v>128</v>
      </c>
      <c r="BY66">
        <v>130</v>
      </c>
      <c r="BZ66">
        <v>128</v>
      </c>
      <c r="CA66">
        <v>154</v>
      </c>
      <c r="CB66">
        <v>130</v>
      </c>
      <c r="CC66">
        <v>138</v>
      </c>
      <c r="CD66">
        <v>128</v>
      </c>
      <c r="CE66">
        <v>116</v>
      </c>
      <c r="CF66">
        <v>141</v>
      </c>
      <c r="CG66">
        <v>121</v>
      </c>
      <c r="CH66">
        <v>142</v>
      </c>
      <c r="CI66">
        <v>0</v>
      </c>
      <c r="CJ66">
        <v>0</v>
      </c>
      <c r="CK66">
        <v>0</v>
      </c>
      <c r="CL66">
        <v>43</v>
      </c>
      <c r="CM66">
        <v>41</v>
      </c>
      <c r="CN66">
        <v>50</v>
      </c>
      <c r="CO66">
        <v>55</v>
      </c>
      <c r="CP66">
        <v>50</v>
      </c>
      <c r="CQ66">
        <v>35</v>
      </c>
      <c r="CR66">
        <v>55</v>
      </c>
      <c r="CS66">
        <v>51</v>
      </c>
      <c r="CT66">
        <v>38</v>
      </c>
      <c r="CU66">
        <v>55</v>
      </c>
      <c r="CV66">
        <v>66</v>
      </c>
      <c r="CW66">
        <v>47</v>
      </c>
      <c r="CX66">
        <v>41</v>
      </c>
      <c r="CY66">
        <v>52</v>
      </c>
      <c r="CZ66">
        <v>69</v>
      </c>
      <c r="DA66">
        <v>45</v>
      </c>
      <c r="DB66">
        <v>44</v>
      </c>
      <c r="DC66">
        <v>57</v>
      </c>
      <c r="DD66">
        <v>51</v>
      </c>
      <c r="DE66">
        <v>55</v>
      </c>
      <c r="DF66">
        <v>57</v>
      </c>
      <c r="DG66">
        <v>68</v>
      </c>
      <c r="DH66">
        <v>55</v>
      </c>
      <c r="DI66">
        <v>56</v>
      </c>
      <c r="DJ66">
        <v>60</v>
      </c>
      <c r="DK66">
        <v>0</v>
      </c>
      <c r="DL66">
        <v>0</v>
      </c>
      <c r="DM66">
        <v>0</v>
      </c>
      <c r="DN66">
        <v>1</v>
      </c>
      <c r="DO66">
        <v>0</v>
      </c>
      <c r="DP66">
        <v>0</v>
      </c>
      <c r="DQ66">
        <v>2</v>
      </c>
      <c r="DR66">
        <v>1</v>
      </c>
      <c r="DS66">
        <v>1</v>
      </c>
      <c r="DT66">
        <v>2</v>
      </c>
      <c r="DU66">
        <v>2</v>
      </c>
      <c r="DV66">
        <v>2</v>
      </c>
      <c r="DW66">
        <v>3</v>
      </c>
      <c r="DX66">
        <v>4</v>
      </c>
      <c r="DY66">
        <v>3</v>
      </c>
      <c r="DZ66">
        <v>6</v>
      </c>
      <c r="EA66">
        <v>3</v>
      </c>
      <c r="EB66">
        <v>3</v>
      </c>
      <c r="EC66">
        <v>6</v>
      </c>
      <c r="ED66">
        <v>5</v>
      </c>
      <c r="EE66">
        <v>4</v>
      </c>
      <c r="EF66">
        <v>3</v>
      </c>
      <c r="EG66">
        <v>5</v>
      </c>
      <c r="EH66">
        <v>2</v>
      </c>
      <c r="EI66">
        <v>3</v>
      </c>
      <c r="EJ66">
        <v>3</v>
      </c>
      <c r="EK66">
        <v>2</v>
      </c>
      <c r="EL66">
        <v>1</v>
      </c>
      <c r="EM66">
        <v>0</v>
      </c>
      <c r="EN66">
        <v>0</v>
      </c>
      <c r="EO66">
        <v>0</v>
      </c>
      <c r="EP66">
        <v>15</v>
      </c>
      <c r="EQ66">
        <v>10</v>
      </c>
      <c r="ER66">
        <v>5</v>
      </c>
      <c r="ES66">
        <v>0</v>
      </c>
      <c r="ET66">
        <v>10</v>
      </c>
      <c r="EU66">
        <v>0</v>
      </c>
      <c r="EV66">
        <v>0</v>
      </c>
      <c r="EW66">
        <v>15</v>
      </c>
      <c r="EX66">
        <v>10</v>
      </c>
      <c r="EY66">
        <v>10</v>
      </c>
      <c r="EZ66">
        <v>15</v>
      </c>
      <c r="FA66">
        <v>15</v>
      </c>
      <c r="FB66">
        <v>15</v>
      </c>
      <c r="FC66">
        <v>20</v>
      </c>
      <c r="FD66">
        <v>25</v>
      </c>
      <c r="FE66">
        <v>15</v>
      </c>
      <c r="FF66">
        <v>30</v>
      </c>
      <c r="FG66">
        <v>15</v>
      </c>
      <c r="FH66">
        <v>30</v>
      </c>
      <c r="FI66">
        <v>20</v>
      </c>
      <c r="FJ66">
        <v>20</v>
      </c>
      <c r="FK66">
        <v>25</v>
      </c>
      <c r="FL66">
        <v>10</v>
      </c>
      <c r="FM66">
        <v>15</v>
      </c>
      <c r="FN66">
        <v>20</v>
      </c>
      <c r="FO66">
        <v>0</v>
      </c>
      <c r="FP66">
        <v>0</v>
      </c>
      <c r="FQ66">
        <v>6317</v>
      </c>
      <c r="FR66">
        <v>6505</v>
      </c>
      <c r="FS66">
        <v>6612</v>
      </c>
      <c r="FT66">
        <v>6801</v>
      </c>
      <c r="FU66">
        <v>6951</v>
      </c>
      <c r="FV66">
        <v>7057</v>
      </c>
      <c r="FW66">
        <v>7211</v>
      </c>
      <c r="FX66">
        <v>7254</v>
      </c>
      <c r="FY66">
        <v>7342</v>
      </c>
      <c r="FZ66">
        <v>7386</v>
      </c>
      <c r="GA66">
        <v>7403</v>
      </c>
      <c r="GB66">
        <v>7493</v>
      </c>
      <c r="GC66">
        <v>7529</v>
      </c>
      <c r="GD66">
        <v>7571</v>
      </c>
      <c r="GE66">
        <v>7565</v>
      </c>
      <c r="GF66">
        <v>7643</v>
      </c>
      <c r="GG66">
        <v>7656</v>
      </c>
      <c r="GH66">
        <v>7651</v>
      </c>
      <c r="GI66">
        <v>7718</v>
      </c>
      <c r="GJ66">
        <v>7793</v>
      </c>
      <c r="GK66">
        <v>7886</v>
      </c>
      <c r="GL66">
        <v>7927</v>
      </c>
      <c r="GM66">
        <v>7915</v>
      </c>
      <c r="GN66">
        <v>7919</v>
      </c>
      <c r="GO66">
        <v>7871</v>
      </c>
      <c r="GP66">
        <v>7817</v>
      </c>
      <c r="GQ66">
        <v>0</v>
      </c>
      <c r="GR66">
        <v>0</v>
      </c>
      <c r="GS66">
        <v>918</v>
      </c>
      <c r="GT66">
        <v>1061</v>
      </c>
      <c r="GU66">
        <v>1218</v>
      </c>
      <c r="GV66">
        <v>1338</v>
      </c>
      <c r="GW66">
        <v>1455</v>
      </c>
      <c r="GX66">
        <v>1586</v>
      </c>
      <c r="GY66">
        <v>1705</v>
      </c>
      <c r="GZ66">
        <v>1835</v>
      </c>
      <c r="HA66">
        <v>1983</v>
      </c>
      <c r="HB66">
        <v>2101</v>
      </c>
      <c r="HC66">
        <v>2264</v>
      </c>
      <c r="HD66">
        <v>2342</v>
      </c>
      <c r="HE66">
        <v>2478</v>
      </c>
      <c r="HF66">
        <v>2548</v>
      </c>
      <c r="HG66">
        <v>2647</v>
      </c>
      <c r="HH66">
        <v>2730</v>
      </c>
      <c r="HI66">
        <v>2776</v>
      </c>
      <c r="HJ66">
        <v>2894</v>
      </c>
      <c r="HK66">
        <v>2984</v>
      </c>
      <c r="HL66">
        <v>3037</v>
      </c>
      <c r="HM66">
        <v>3102</v>
      </c>
      <c r="HN66">
        <v>3151</v>
      </c>
      <c r="HO66">
        <v>3216</v>
      </c>
      <c r="HP66">
        <v>3260</v>
      </c>
      <c r="HQ66">
        <v>3342</v>
      </c>
      <c r="HR66">
        <v>3410</v>
      </c>
      <c r="HS66">
        <v>0</v>
      </c>
      <c r="HT66">
        <v>0</v>
      </c>
      <c r="HU66">
        <v>67</v>
      </c>
      <c r="HV66">
        <v>75</v>
      </c>
      <c r="HW66">
        <v>83</v>
      </c>
      <c r="HX66">
        <v>95</v>
      </c>
      <c r="HY66">
        <v>105</v>
      </c>
      <c r="HZ66">
        <v>115</v>
      </c>
      <c r="IA66">
        <v>122</v>
      </c>
      <c r="IB66">
        <v>136</v>
      </c>
      <c r="IC66">
        <v>143</v>
      </c>
      <c r="ID66">
        <v>158</v>
      </c>
      <c r="IE66">
        <v>164</v>
      </c>
      <c r="IF66">
        <v>193</v>
      </c>
      <c r="IG66">
        <v>206</v>
      </c>
      <c r="IH66">
        <v>216</v>
      </c>
      <c r="II66">
        <v>239</v>
      </c>
      <c r="IJ66">
        <v>242</v>
      </c>
      <c r="IK66">
        <v>265</v>
      </c>
      <c r="IL66">
        <v>280</v>
      </c>
      <c r="IM66">
        <v>290</v>
      </c>
      <c r="IN66">
        <v>298</v>
      </c>
      <c r="IO66">
        <v>311</v>
      </c>
      <c r="IP66">
        <v>319</v>
      </c>
      <c r="IQ66">
        <v>331</v>
      </c>
      <c r="IR66">
        <v>340</v>
      </c>
      <c r="IS66">
        <v>353</v>
      </c>
      <c r="IT66">
        <v>378</v>
      </c>
      <c r="IU66">
        <v>0</v>
      </c>
      <c r="IV66">
        <v>0</v>
      </c>
      <c r="IW66">
        <v>4</v>
      </c>
      <c r="IX66">
        <v>6</v>
      </c>
      <c r="IY66">
        <v>5</v>
      </c>
      <c r="IZ66">
        <v>5</v>
      </c>
      <c r="JA66">
        <v>4</v>
      </c>
      <c r="JB66">
        <v>4</v>
      </c>
      <c r="JC66">
        <v>4</v>
      </c>
      <c r="JD66">
        <v>5</v>
      </c>
      <c r="JE66">
        <v>4</v>
      </c>
      <c r="JF66">
        <v>4</v>
      </c>
      <c r="JG66">
        <v>7</v>
      </c>
      <c r="JH66">
        <v>6</v>
      </c>
      <c r="JI66">
        <v>9</v>
      </c>
      <c r="JJ66">
        <v>6</v>
      </c>
      <c r="JK66">
        <v>9</v>
      </c>
      <c r="JL66">
        <v>13</v>
      </c>
      <c r="JM66">
        <v>11</v>
      </c>
      <c r="JN66">
        <v>7</v>
      </c>
      <c r="JO66">
        <v>16</v>
      </c>
      <c r="JP66">
        <v>12</v>
      </c>
      <c r="JQ66">
        <v>14</v>
      </c>
      <c r="JR66">
        <v>13</v>
      </c>
      <c r="JS66">
        <v>15</v>
      </c>
      <c r="JT66">
        <v>13</v>
      </c>
      <c r="JU66">
        <v>13</v>
      </c>
      <c r="JV66">
        <v>14</v>
      </c>
      <c r="JW66">
        <v>0</v>
      </c>
      <c r="JX66">
        <v>0</v>
      </c>
      <c r="JY66">
        <v>0</v>
      </c>
      <c r="JZ66">
        <v>7</v>
      </c>
      <c r="KA66">
        <v>16</v>
      </c>
      <c r="KB66">
        <v>28</v>
      </c>
      <c r="KC66">
        <v>38</v>
      </c>
      <c r="KD66">
        <v>51</v>
      </c>
      <c r="KE66">
        <v>63</v>
      </c>
      <c r="KF66">
        <v>76</v>
      </c>
      <c r="KG66">
        <v>95</v>
      </c>
      <c r="KH66">
        <v>112</v>
      </c>
      <c r="KI66">
        <v>129</v>
      </c>
      <c r="KJ66">
        <v>148</v>
      </c>
      <c r="KK66">
        <v>168</v>
      </c>
      <c r="KL66">
        <v>188</v>
      </c>
      <c r="KM66">
        <v>202</v>
      </c>
      <c r="KN66">
        <v>228</v>
      </c>
      <c r="KO66">
        <v>253</v>
      </c>
      <c r="KP66">
        <v>279</v>
      </c>
      <c r="KQ66">
        <v>298</v>
      </c>
      <c r="KR66">
        <v>333</v>
      </c>
      <c r="KS66">
        <v>360</v>
      </c>
      <c r="KT66">
        <v>387</v>
      </c>
      <c r="KU66">
        <v>412</v>
      </c>
      <c r="KV66">
        <v>453</v>
      </c>
      <c r="KW66">
        <v>476</v>
      </c>
      <c r="KX66">
        <v>497</v>
      </c>
      <c r="KY66">
        <v>0</v>
      </c>
      <c r="KZ66">
        <v>0</v>
      </c>
      <c r="LA66">
        <v>0</v>
      </c>
      <c r="LB66">
        <v>283</v>
      </c>
      <c r="LC66">
        <v>529</v>
      </c>
      <c r="LD66">
        <v>780</v>
      </c>
      <c r="LE66">
        <v>1022</v>
      </c>
      <c r="LF66">
        <v>1254</v>
      </c>
      <c r="LG66">
        <v>1486</v>
      </c>
      <c r="LH66">
        <v>1715</v>
      </c>
      <c r="LI66">
        <v>1952</v>
      </c>
      <c r="LJ66">
        <v>2151</v>
      </c>
      <c r="LK66">
        <v>2370</v>
      </c>
      <c r="LL66">
        <v>2582</v>
      </c>
      <c r="LM66">
        <v>2800</v>
      </c>
      <c r="LN66">
        <v>2996</v>
      </c>
      <c r="LO66">
        <v>3225</v>
      </c>
      <c r="LP66">
        <v>3412</v>
      </c>
      <c r="LQ66">
        <v>3636</v>
      </c>
      <c r="LR66">
        <v>3832</v>
      </c>
      <c r="LS66">
        <v>4038</v>
      </c>
      <c r="LT66">
        <v>4238</v>
      </c>
      <c r="LU66">
        <v>4434</v>
      </c>
      <c r="LV66">
        <v>4637</v>
      </c>
      <c r="LW66">
        <v>4868</v>
      </c>
      <c r="LX66">
        <v>5082</v>
      </c>
      <c r="LY66">
        <v>5305</v>
      </c>
      <c r="LZ66">
        <v>5490</v>
      </c>
      <c r="MA66">
        <v>0</v>
      </c>
      <c r="MB66">
        <v>0</v>
      </c>
      <c r="MC66">
        <v>1457</v>
      </c>
      <c r="MD66">
        <v>1480</v>
      </c>
      <c r="ME66">
        <v>1509</v>
      </c>
      <c r="MF66">
        <v>1548</v>
      </c>
      <c r="MG66">
        <v>1556</v>
      </c>
      <c r="MH66">
        <v>1596</v>
      </c>
      <c r="MI66">
        <v>1632</v>
      </c>
      <c r="MJ66">
        <v>1659</v>
      </c>
      <c r="MK66">
        <v>1666</v>
      </c>
      <c r="ML66">
        <v>1694</v>
      </c>
      <c r="MM66">
        <v>1723</v>
      </c>
      <c r="MN66">
        <v>1761</v>
      </c>
      <c r="MO66">
        <v>1812</v>
      </c>
      <c r="MP66">
        <v>1835</v>
      </c>
      <c r="MQ66">
        <v>1875</v>
      </c>
      <c r="MR66">
        <v>1909</v>
      </c>
      <c r="MS66">
        <v>1909</v>
      </c>
      <c r="MT66">
        <v>1924</v>
      </c>
      <c r="MU66">
        <v>1940</v>
      </c>
      <c r="MV66">
        <v>1962</v>
      </c>
      <c r="MW66">
        <v>1986</v>
      </c>
      <c r="MX66">
        <v>1999</v>
      </c>
      <c r="MY66">
        <v>2012</v>
      </c>
      <c r="MZ66">
        <v>1988</v>
      </c>
      <c r="NA66">
        <v>2016</v>
      </c>
      <c r="NB66">
        <v>2018</v>
      </c>
      <c r="NC66">
        <v>0</v>
      </c>
      <c r="ND66">
        <v>0</v>
      </c>
      <c r="NE66">
        <v>0</v>
      </c>
      <c r="NF66">
        <v>38</v>
      </c>
      <c r="NG66">
        <v>70</v>
      </c>
      <c r="NH66">
        <v>94</v>
      </c>
      <c r="NI66">
        <v>133</v>
      </c>
      <c r="NJ66">
        <v>171</v>
      </c>
      <c r="NK66">
        <v>201</v>
      </c>
      <c r="NL66">
        <v>230</v>
      </c>
      <c r="NM66">
        <v>270</v>
      </c>
      <c r="NN66">
        <v>301</v>
      </c>
      <c r="NO66">
        <v>326</v>
      </c>
      <c r="NP66">
        <v>354</v>
      </c>
      <c r="NQ66">
        <v>383</v>
      </c>
      <c r="NR66">
        <v>428</v>
      </c>
      <c r="NS66">
        <v>445</v>
      </c>
      <c r="NT66">
        <v>472</v>
      </c>
      <c r="NU66">
        <v>506</v>
      </c>
      <c r="NV66">
        <v>535</v>
      </c>
      <c r="NW66">
        <v>570</v>
      </c>
      <c r="NX66">
        <v>601</v>
      </c>
      <c r="NY66">
        <v>624</v>
      </c>
      <c r="NZ66">
        <v>658</v>
      </c>
      <c r="OA66">
        <v>687</v>
      </c>
      <c r="OB66">
        <v>729</v>
      </c>
      <c r="OC66">
        <v>755</v>
      </c>
      <c r="OD66">
        <v>780</v>
      </c>
      <c r="OE66">
        <v>0</v>
      </c>
      <c r="OF66">
        <v>0</v>
      </c>
      <c r="OG66">
        <v>2099</v>
      </c>
      <c r="OH66">
        <v>2241</v>
      </c>
      <c r="OI66">
        <v>2340</v>
      </c>
      <c r="OJ66">
        <v>2500</v>
      </c>
      <c r="OK66">
        <v>2638</v>
      </c>
      <c r="OL66">
        <v>2802</v>
      </c>
      <c r="OM66">
        <v>2931</v>
      </c>
      <c r="ON66">
        <v>3081</v>
      </c>
      <c r="OO66">
        <v>3196</v>
      </c>
      <c r="OP66">
        <v>3307</v>
      </c>
      <c r="OQ66">
        <v>3423</v>
      </c>
      <c r="OR66">
        <v>3530</v>
      </c>
      <c r="OS66">
        <v>3630</v>
      </c>
      <c r="OT66">
        <v>3729</v>
      </c>
      <c r="OU66">
        <v>3847</v>
      </c>
      <c r="OV66">
        <v>3972</v>
      </c>
      <c r="OW66">
        <v>4076</v>
      </c>
      <c r="OX66">
        <v>4193</v>
      </c>
      <c r="OY66">
        <v>4296</v>
      </c>
      <c r="OZ66">
        <v>4411</v>
      </c>
      <c r="PA66">
        <v>4510</v>
      </c>
      <c r="PB66">
        <v>4575</v>
      </c>
      <c r="PC66">
        <v>4621</v>
      </c>
      <c r="PD66">
        <v>4623</v>
      </c>
      <c r="PE66">
        <v>4668</v>
      </c>
      <c r="PF66">
        <v>4715</v>
      </c>
      <c r="PG66">
        <v>0</v>
      </c>
      <c r="PH66">
        <v>0</v>
      </c>
      <c r="PI66">
        <v>0</v>
      </c>
      <c r="PJ66">
        <v>62</v>
      </c>
      <c r="PK66">
        <v>139</v>
      </c>
      <c r="PL66">
        <v>200</v>
      </c>
      <c r="PM66">
        <v>259</v>
      </c>
      <c r="PN66">
        <v>326</v>
      </c>
      <c r="PO66">
        <v>407</v>
      </c>
      <c r="PP66">
        <v>487</v>
      </c>
      <c r="PQ66">
        <v>577</v>
      </c>
      <c r="PR66">
        <v>681</v>
      </c>
      <c r="PS66">
        <v>767</v>
      </c>
      <c r="PT66">
        <v>875</v>
      </c>
      <c r="PU66">
        <v>973</v>
      </c>
      <c r="PV66">
        <v>1069</v>
      </c>
      <c r="PW66">
        <v>1180</v>
      </c>
      <c r="PX66">
        <v>1279</v>
      </c>
      <c r="PY66">
        <v>1399</v>
      </c>
      <c r="PZ66">
        <v>1511</v>
      </c>
      <c r="QA66">
        <v>1621</v>
      </c>
      <c r="QB66">
        <v>1732</v>
      </c>
      <c r="QC66">
        <v>1843</v>
      </c>
      <c r="QD66">
        <v>1978</v>
      </c>
      <c r="QE66">
        <v>2141</v>
      </c>
      <c r="QF66">
        <v>2290</v>
      </c>
      <c r="QG66">
        <v>2434</v>
      </c>
      <c r="QH66">
        <v>2603</v>
      </c>
      <c r="QI66">
        <v>0</v>
      </c>
      <c r="QJ66">
        <v>0</v>
      </c>
      <c r="QK66">
        <v>7414</v>
      </c>
      <c r="QL66">
        <v>7662</v>
      </c>
      <c r="QM66">
        <v>7823</v>
      </c>
      <c r="QN66">
        <v>7993</v>
      </c>
      <c r="QO66">
        <v>8172</v>
      </c>
      <c r="QP66">
        <v>8301</v>
      </c>
      <c r="QQ66">
        <v>8363</v>
      </c>
      <c r="QR66">
        <v>8453</v>
      </c>
      <c r="QS66">
        <v>8575</v>
      </c>
      <c r="QT66">
        <v>8624</v>
      </c>
      <c r="QU66">
        <v>8606</v>
      </c>
      <c r="QV66">
        <v>8581</v>
      </c>
      <c r="QW66">
        <v>8572</v>
      </c>
      <c r="QX66">
        <v>8587</v>
      </c>
      <c r="QY66">
        <v>8573</v>
      </c>
      <c r="QZ66">
        <v>8541</v>
      </c>
      <c r="RA66">
        <v>8578</v>
      </c>
      <c r="RB66">
        <v>8618</v>
      </c>
      <c r="RC66">
        <v>8663</v>
      </c>
      <c r="RD66">
        <v>8614</v>
      </c>
      <c r="RE66">
        <v>8579</v>
      </c>
      <c r="RF66">
        <v>8545</v>
      </c>
      <c r="RG66">
        <v>8558</v>
      </c>
      <c r="RH66">
        <v>8532</v>
      </c>
      <c r="RI66">
        <v>8499</v>
      </c>
      <c r="RJ66">
        <v>8463</v>
      </c>
      <c r="RK66">
        <v>0</v>
      </c>
      <c r="RL66">
        <v>0</v>
      </c>
      <c r="RM66">
        <v>8399</v>
      </c>
      <c r="RN66">
        <v>8469</v>
      </c>
      <c r="RO66">
        <v>8538</v>
      </c>
      <c r="RP66">
        <v>8643</v>
      </c>
      <c r="RQ66">
        <v>8720</v>
      </c>
      <c r="RR66">
        <v>8772</v>
      </c>
      <c r="RS66">
        <v>8817</v>
      </c>
      <c r="RT66">
        <v>8904</v>
      </c>
      <c r="RU66">
        <v>8926</v>
      </c>
      <c r="RV66">
        <v>8968</v>
      </c>
      <c r="RW66">
        <v>9100</v>
      </c>
      <c r="RX66">
        <v>9206</v>
      </c>
      <c r="RY66">
        <v>9260</v>
      </c>
      <c r="RZ66">
        <v>9252</v>
      </c>
      <c r="SA66">
        <v>9296</v>
      </c>
      <c r="SB66">
        <v>9386</v>
      </c>
      <c r="SC66">
        <v>9394</v>
      </c>
      <c r="SD66">
        <v>9425</v>
      </c>
      <c r="SE66">
        <v>9462</v>
      </c>
      <c r="SF66">
        <v>9540</v>
      </c>
      <c r="SG66">
        <v>9600</v>
      </c>
      <c r="SH66">
        <v>9639</v>
      </c>
      <c r="SI66">
        <v>9649</v>
      </c>
      <c r="SJ66">
        <v>9683</v>
      </c>
      <c r="SK66">
        <v>9704</v>
      </c>
      <c r="SL66">
        <v>9740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1850000</v>
      </c>
      <c r="SU66">
        <v>1830000</v>
      </c>
      <c r="SV66">
        <v>1790000</v>
      </c>
      <c r="SW66">
        <v>1760000</v>
      </c>
      <c r="SX66">
        <v>1720000</v>
      </c>
      <c r="SY66">
        <v>1670000</v>
      </c>
      <c r="SZ66">
        <v>1640000</v>
      </c>
      <c r="TA66">
        <v>1600000</v>
      </c>
      <c r="TB66">
        <v>1560000</v>
      </c>
      <c r="TC66">
        <v>1520000</v>
      </c>
      <c r="TD66">
        <v>1490000</v>
      </c>
      <c r="TE66">
        <v>1450000</v>
      </c>
      <c r="TF66">
        <v>1400000</v>
      </c>
      <c r="TG66">
        <v>1380000</v>
      </c>
      <c r="TH66">
        <v>1350000</v>
      </c>
      <c r="TI66">
        <v>1330000</v>
      </c>
      <c r="TJ66">
        <v>1290000</v>
      </c>
      <c r="TK66">
        <v>1250000</v>
      </c>
      <c r="TL66">
        <v>1220000</v>
      </c>
      <c r="TM66">
        <v>1180000</v>
      </c>
      <c r="TN66">
        <v>1130000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345266.00829999999</v>
      </c>
      <c r="TW66">
        <v>360361.01329999999</v>
      </c>
      <c r="TX66">
        <v>376540.98989999999</v>
      </c>
      <c r="TY66">
        <v>395058.74609999999</v>
      </c>
      <c r="TZ66">
        <v>406375.7597</v>
      </c>
      <c r="UA66">
        <v>425148.78259999998</v>
      </c>
      <c r="UB66">
        <v>426986.53850000002</v>
      </c>
      <c r="UC66">
        <v>438622.96870000003</v>
      </c>
      <c r="UD66">
        <v>437877.13400000002</v>
      </c>
      <c r="UE66">
        <v>441641.17820000002</v>
      </c>
      <c r="UF66">
        <v>442222.70909999998</v>
      </c>
      <c r="UG66">
        <v>436576.77750000003</v>
      </c>
      <c r="UH66">
        <v>441878.0931</v>
      </c>
      <c r="UI66">
        <v>442349.49770000001</v>
      </c>
      <c r="UJ66">
        <v>437093.43829999998</v>
      </c>
      <c r="UK66">
        <v>433445.0661</v>
      </c>
      <c r="UL66">
        <v>427467.842</v>
      </c>
      <c r="UM66">
        <v>423578.45400000003</v>
      </c>
      <c r="UN66">
        <v>416867.65210000001</v>
      </c>
      <c r="UO66">
        <v>414906.09720000002</v>
      </c>
      <c r="UP66">
        <v>411017.701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205213.33530000001</v>
      </c>
      <c r="UY66">
        <v>211363.6716</v>
      </c>
      <c r="UZ66">
        <v>228755.84390000001</v>
      </c>
      <c r="VA66">
        <v>233524.31229999999</v>
      </c>
      <c r="VB66">
        <v>250504.72779999999</v>
      </c>
      <c r="VC66">
        <v>252444.2384</v>
      </c>
      <c r="VD66">
        <v>288430.84299999999</v>
      </c>
      <c r="VE66">
        <v>298892.06530000002</v>
      </c>
      <c r="VF66">
        <v>304273.19309999997</v>
      </c>
      <c r="VG66">
        <v>326866.65379999997</v>
      </c>
      <c r="VH66">
        <v>321329.69179999997</v>
      </c>
      <c r="VI66">
        <v>341620.67050000001</v>
      </c>
      <c r="VJ66">
        <v>350444.35879999999</v>
      </c>
      <c r="VK66">
        <v>352388.57160000002</v>
      </c>
      <c r="VL66">
        <v>351562.75309999997</v>
      </c>
      <c r="VM66">
        <v>356212.99339999998</v>
      </c>
      <c r="VN66">
        <v>354734.00839999999</v>
      </c>
      <c r="VO66">
        <v>357357.50910000002</v>
      </c>
      <c r="VP66">
        <v>356382.69760000001</v>
      </c>
      <c r="VQ66">
        <v>359232.13099999999</v>
      </c>
      <c r="VR66">
        <v>373469.41749999998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93253.582020000002</v>
      </c>
      <c r="WA66">
        <v>90537.458270000003</v>
      </c>
      <c r="WB66">
        <v>109875.55620000001</v>
      </c>
      <c r="WC66">
        <v>85340.237789999999</v>
      </c>
      <c r="WD66">
        <v>82854.599799999996</v>
      </c>
      <c r="WE66">
        <v>140772.37830000001</v>
      </c>
      <c r="WF66">
        <v>117147.6102</v>
      </c>
      <c r="WG66">
        <v>170603.31589999999</v>
      </c>
      <c r="WH66">
        <v>110422.8582</v>
      </c>
      <c r="WI66">
        <v>160809.98759999999</v>
      </c>
      <c r="WJ66">
        <v>225515.62450000001</v>
      </c>
      <c r="WK66">
        <v>185263.02239999999</v>
      </c>
      <c r="WL66">
        <v>114460.82580000001</v>
      </c>
      <c r="WM66">
        <v>254004.60649999999</v>
      </c>
      <c r="WN66">
        <v>184954.8106</v>
      </c>
      <c r="WO66">
        <v>209495.7402</v>
      </c>
      <c r="WP66">
        <v>188865.78520000001</v>
      </c>
      <c r="WQ66">
        <v>211574.81529999999</v>
      </c>
      <c r="WR66">
        <v>178024.1165</v>
      </c>
      <c r="WS66">
        <v>172838.948</v>
      </c>
      <c r="WT66">
        <v>180712.86569999999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19600000</v>
      </c>
      <c r="ZG66">
        <v>19400000</v>
      </c>
      <c r="ZH66">
        <v>19200000</v>
      </c>
      <c r="ZI66">
        <v>18700000</v>
      </c>
      <c r="ZJ66">
        <v>18400000</v>
      </c>
      <c r="ZK66">
        <v>18200000</v>
      </c>
      <c r="ZL66">
        <v>18100000</v>
      </c>
      <c r="ZM66">
        <v>18000000</v>
      </c>
      <c r="ZN66">
        <v>17700000</v>
      </c>
      <c r="ZO66">
        <v>17600000</v>
      </c>
      <c r="ZP66">
        <v>17400000</v>
      </c>
      <c r="ZQ66">
        <v>16900000</v>
      </c>
      <c r="ZR66">
        <v>16500000</v>
      </c>
      <c r="ZS66">
        <v>16200000</v>
      </c>
      <c r="ZT66">
        <v>15900000</v>
      </c>
      <c r="ZU66">
        <v>15600000</v>
      </c>
      <c r="ZV66">
        <v>15300000</v>
      </c>
      <c r="ZW66">
        <v>14900000</v>
      </c>
      <c r="ZX66">
        <v>14300000</v>
      </c>
      <c r="ZY66">
        <v>14100000</v>
      </c>
      <c r="ZZ66">
        <v>13700000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25800000</v>
      </c>
      <c r="ABK66">
        <v>26200000</v>
      </c>
      <c r="ABL66">
        <v>26800000</v>
      </c>
      <c r="ABM66">
        <v>26900000</v>
      </c>
      <c r="ABN66">
        <v>27100000</v>
      </c>
      <c r="ABO66">
        <v>27200000</v>
      </c>
      <c r="ABP66">
        <v>27200000</v>
      </c>
      <c r="ABQ66">
        <v>27200000</v>
      </c>
      <c r="ABR66">
        <v>27100000</v>
      </c>
      <c r="ABS66">
        <v>27200000</v>
      </c>
      <c r="ABT66">
        <v>27200000</v>
      </c>
      <c r="ABU66">
        <v>27100000</v>
      </c>
      <c r="ABV66">
        <v>27100000</v>
      </c>
      <c r="ABW66">
        <v>26900000</v>
      </c>
      <c r="ABX66">
        <v>26900000</v>
      </c>
      <c r="ABY66">
        <v>26700000</v>
      </c>
      <c r="ABZ66">
        <v>26300000</v>
      </c>
      <c r="ACA66">
        <v>25800000</v>
      </c>
      <c r="ACB66">
        <v>25000000</v>
      </c>
      <c r="ACC66">
        <v>24500000</v>
      </c>
      <c r="ACD66">
        <v>24000000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1220000</v>
      </c>
      <c r="ADO66">
        <v>1190000</v>
      </c>
      <c r="ADP66">
        <v>1170000</v>
      </c>
      <c r="ADQ66">
        <v>1150000</v>
      </c>
      <c r="ADR66">
        <v>1120000</v>
      </c>
      <c r="ADS66">
        <v>1090000</v>
      </c>
      <c r="ADT66">
        <v>1050000</v>
      </c>
      <c r="ADU66">
        <v>1020000</v>
      </c>
      <c r="ADV66">
        <v>993164.92</v>
      </c>
      <c r="ADW66">
        <v>962665.7206</v>
      </c>
      <c r="ADX66">
        <v>931138.27899999998</v>
      </c>
      <c r="ADY66">
        <v>907933.99250000005</v>
      </c>
      <c r="ADZ66">
        <v>885599.77859999996</v>
      </c>
      <c r="AEA66">
        <v>864295.19629999995</v>
      </c>
      <c r="AEB66">
        <v>834375.27760000003</v>
      </c>
      <c r="AEC66">
        <v>806781.63419999997</v>
      </c>
      <c r="AED66">
        <v>780178.85900000005</v>
      </c>
      <c r="AEE66">
        <v>758607.56299999997</v>
      </c>
      <c r="AEF66">
        <v>734274.60459999996</v>
      </c>
      <c r="AEG66">
        <v>710130.66330000001</v>
      </c>
      <c r="AEH66">
        <v>686526.89049999998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11100000</v>
      </c>
      <c r="AEQ66">
        <v>10800000</v>
      </c>
      <c r="AER66">
        <v>10600000</v>
      </c>
      <c r="AES66">
        <v>10300000</v>
      </c>
      <c r="AET66">
        <v>10100000</v>
      </c>
      <c r="AEU66">
        <v>9940000</v>
      </c>
      <c r="AEV66">
        <v>9760000</v>
      </c>
      <c r="AEW66">
        <v>9530000</v>
      </c>
      <c r="AEX66">
        <v>9250000</v>
      </c>
      <c r="AEY66">
        <v>9020000</v>
      </c>
      <c r="AEZ66">
        <v>8840000</v>
      </c>
      <c r="AFA66">
        <v>8590000</v>
      </c>
      <c r="AFB66">
        <v>8370000</v>
      </c>
      <c r="AFC66">
        <v>8160000</v>
      </c>
      <c r="AFD66">
        <v>7990000</v>
      </c>
      <c r="AFE66">
        <v>7800000</v>
      </c>
      <c r="AFF66">
        <v>7610000</v>
      </c>
      <c r="AFG66">
        <v>7390000</v>
      </c>
      <c r="AFH66">
        <v>7200000</v>
      </c>
      <c r="AFI66">
        <v>7010000</v>
      </c>
      <c r="AFJ66">
        <v>6830000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246.9826429</v>
      </c>
      <c r="AGU66">
        <v>257.78070630000002</v>
      </c>
      <c r="AGV66">
        <v>269.35489339999998</v>
      </c>
      <c r="AGW66">
        <v>282.60138810000001</v>
      </c>
      <c r="AGX66">
        <v>290.69690250000002</v>
      </c>
      <c r="AGY66">
        <v>304.12599970000002</v>
      </c>
      <c r="AGZ66">
        <v>305.4406204</v>
      </c>
      <c r="AHA66">
        <v>313.76462620000001</v>
      </c>
      <c r="AHB66">
        <v>313.23110070000001</v>
      </c>
      <c r="AHC66">
        <v>315.9236727</v>
      </c>
      <c r="AHD66">
        <v>316.33966520000001</v>
      </c>
      <c r="AHE66">
        <v>312.3009035</v>
      </c>
      <c r="AHF66">
        <v>316.09314749999999</v>
      </c>
      <c r="AHG66">
        <v>316.43036210000002</v>
      </c>
      <c r="AHH66">
        <v>312.67049170000001</v>
      </c>
      <c r="AHI66">
        <v>310.06066449999997</v>
      </c>
      <c r="AHJ66">
        <v>305.78491609999998</v>
      </c>
      <c r="AHK66">
        <v>303.00268060000002</v>
      </c>
      <c r="AHL66">
        <v>298.20217450000001</v>
      </c>
      <c r="AHM66">
        <v>296.79899549999999</v>
      </c>
      <c r="AHN66">
        <v>294.0174695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23.562253569999999</v>
      </c>
      <c r="AHW66">
        <v>24.26842495</v>
      </c>
      <c r="AHX66">
        <v>26.265365209999999</v>
      </c>
      <c r="AHY66">
        <v>26.81287283</v>
      </c>
      <c r="AHZ66">
        <v>28.76253586</v>
      </c>
      <c r="AIA66">
        <v>28.98522724</v>
      </c>
      <c r="AIB66">
        <v>33.11714928</v>
      </c>
      <c r="AIC66">
        <v>34.318289409999998</v>
      </c>
      <c r="AID66">
        <v>34.936141550000002</v>
      </c>
      <c r="AIE66">
        <v>37.5302851</v>
      </c>
      <c r="AIF66">
        <v>36.894540339999999</v>
      </c>
      <c r="AIG66">
        <v>39.224316739999999</v>
      </c>
      <c r="AIH66">
        <v>40.23743794</v>
      </c>
      <c r="AII66">
        <v>40.46066922</v>
      </c>
      <c r="AIJ66">
        <v>40.365850109999997</v>
      </c>
      <c r="AIK66">
        <v>40.899782969999997</v>
      </c>
      <c r="AIL66">
        <v>40.729968360000001</v>
      </c>
      <c r="AIM66">
        <v>41.03119435</v>
      </c>
      <c r="AIN66">
        <v>40.919268119999998</v>
      </c>
      <c r="AIO66">
        <v>41.246435310000003</v>
      </c>
      <c r="AIP66">
        <v>42.881136849999997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1.529296953</v>
      </c>
      <c r="AIY66">
        <v>1.484754323</v>
      </c>
      <c r="AIZ66">
        <v>1.8018863140000001</v>
      </c>
      <c r="AJA66">
        <v>1.399523351</v>
      </c>
      <c r="AJB66">
        <v>1.358760535</v>
      </c>
      <c r="AJC66">
        <v>2.3085737239999999</v>
      </c>
      <c r="AJD66">
        <v>1.921143182</v>
      </c>
      <c r="AJE66">
        <v>2.7977813340000002</v>
      </c>
      <c r="AJF66">
        <v>1.810861705</v>
      </c>
      <c r="AJG66">
        <v>2.6371772400000002</v>
      </c>
      <c r="AJH66">
        <v>3.698306809</v>
      </c>
      <c r="AJI66">
        <v>3.0381908059999998</v>
      </c>
      <c r="AJJ66">
        <v>1.877081698</v>
      </c>
      <c r="AJK66">
        <v>4.1655072359999998</v>
      </c>
      <c r="AJL66">
        <v>3.0331363370000002</v>
      </c>
      <c r="AJM66">
        <v>3.4355913199999999</v>
      </c>
      <c r="AJN66">
        <v>3.0972737289999999</v>
      </c>
      <c r="AJO66">
        <v>3.4696867760000001</v>
      </c>
      <c r="AJP66">
        <v>2.919477546</v>
      </c>
      <c r="AJQ66">
        <v>2.8344442189999999</v>
      </c>
      <c r="AJR66">
        <v>2.963571253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225.0286141</v>
      </c>
      <c r="AKA66">
        <v>195.44314660000001</v>
      </c>
      <c r="AKB66">
        <v>229.58971109999999</v>
      </c>
      <c r="AKC66">
        <v>280.76256990000002</v>
      </c>
      <c r="AKD66">
        <v>280.94477540000003</v>
      </c>
      <c r="AKE66">
        <v>260.03706670000003</v>
      </c>
      <c r="AKF66">
        <v>244.23846380000001</v>
      </c>
      <c r="AKG66">
        <v>298.81466790000002</v>
      </c>
      <c r="AKH66">
        <v>239.16526329999999</v>
      </c>
      <c r="AKI66">
        <v>168.60939569999999</v>
      </c>
      <c r="AKJ66">
        <v>315.01890730000002</v>
      </c>
      <c r="AKK66">
        <v>283.08244719999999</v>
      </c>
      <c r="AKL66">
        <v>284.61262879999998</v>
      </c>
      <c r="AKM66">
        <v>226.44001990000001</v>
      </c>
      <c r="AKN66">
        <v>387.21856910000002</v>
      </c>
      <c r="AKO66">
        <v>258.82276350000001</v>
      </c>
      <c r="AKP66">
        <v>246.53085659999999</v>
      </c>
      <c r="AKQ66">
        <v>232.03569250000001</v>
      </c>
      <c r="AKR66">
        <v>314.48701670000003</v>
      </c>
      <c r="AKS66">
        <v>214.9533174</v>
      </c>
      <c r="AKT66">
        <v>170.11543649999999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95.561217869999993</v>
      </c>
      <c r="AME66">
        <v>94.870615599999994</v>
      </c>
      <c r="AMF66">
        <v>93.631229340000004</v>
      </c>
      <c r="AMG66">
        <v>91.28766779</v>
      </c>
      <c r="AMH66">
        <v>90.118363400000007</v>
      </c>
      <c r="AMI66">
        <v>88.991380280000001</v>
      </c>
      <c r="AMJ66">
        <v>88.304898699999995</v>
      </c>
      <c r="AMK66">
        <v>88.215806580000006</v>
      </c>
      <c r="AML66">
        <v>86.733537510000005</v>
      </c>
      <c r="AMM66">
        <v>86.042899829999996</v>
      </c>
      <c r="AMN66">
        <v>85.051596520000004</v>
      </c>
      <c r="AMO66">
        <v>82.574365560000004</v>
      </c>
      <c r="AMP66">
        <v>80.799218479999993</v>
      </c>
      <c r="AMQ66">
        <v>79.098199469999997</v>
      </c>
      <c r="AMR66">
        <v>77.66523239</v>
      </c>
      <c r="AMS66">
        <v>76.325500790000007</v>
      </c>
      <c r="AMT66">
        <v>74.587489160000004</v>
      </c>
      <c r="AMU66">
        <v>72.885971240000003</v>
      </c>
      <c r="AMV66">
        <v>69.918986480000001</v>
      </c>
      <c r="AMW66">
        <v>68.838602850000001</v>
      </c>
      <c r="AMX66">
        <v>66.89989817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314.64529820000001</v>
      </c>
      <c r="ANG66">
        <v>224.32677860000001</v>
      </c>
      <c r="ANH66">
        <v>209.42732419999999</v>
      </c>
      <c r="ANI66">
        <v>283.72992529999999</v>
      </c>
      <c r="ANJ66">
        <v>177.23286039999999</v>
      </c>
      <c r="ANK66">
        <v>162.51368389999999</v>
      </c>
      <c r="ANL66">
        <v>171.21608570000001</v>
      </c>
      <c r="ANM66">
        <v>176.08330230000001</v>
      </c>
      <c r="ANN66">
        <v>234.84083570000001</v>
      </c>
      <c r="ANO66">
        <v>101.94449109999999</v>
      </c>
      <c r="ANP66">
        <v>147.1384553</v>
      </c>
      <c r="ANQ66">
        <v>172.40094970000001</v>
      </c>
      <c r="ANR66">
        <v>123.90186439999999</v>
      </c>
      <c r="ANS66">
        <v>131.1222784</v>
      </c>
      <c r="ANT66">
        <v>131.68376069999999</v>
      </c>
      <c r="ANU66">
        <v>85.131929380000003</v>
      </c>
      <c r="ANV66">
        <v>130.77225780000001</v>
      </c>
      <c r="ANW66">
        <v>90.769119759999995</v>
      </c>
      <c r="ANX66">
        <v>131.48059720000001</v>
      </c>
      <c r="ANY66">
        <v>85.14965196</v>
      </c>
      <c r="ANZ66">
        <v>79.862143130000007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120.56614399999999</v>
      </c>
      <c r="AOI66">
        <v>122.44352790000001</v>
      </c>
      <c r="AOJ66">
        <v>124.9609992</v>
      </c>
      <c r="AOK66">
        <v>125.8497441</v>
      </c>
      <c r="AOL66">
        <v>126.4277871</v>
      </c>
      <c r="AOM66">
        <v>127.050979</v>
      </c>
      <c r="AON66">
        <v>127.2062932</v>
      </c>
      <c r="AOO66">
        <v>126.99987470000001</v>
      </c>
      <c r="AOP66">
        <v>126.66359970000001</v>
      </c>
      <c r="AOQ66">
        <v>126.86575379999999</v>
      </c>
      <c r="AOR66">
        <v>127.1727999</v>
      </c>
      <c r="AOS66">
        <v>126.7015547</v>
      </c>
      <c r="AOT66">
        <v>126.5422075</v>
      </c>
      <c r="AOU66">
        <v>125.87445169999999</v>
      </c>
      <c r="AOV66">
        <v>125.4796077</v>
      </c>
      <c r="AOW66">
        <v>124.5590857</v>
      </c>
      <c r="AOX66">
        <v>122.67406130000001</v>
      </c>
      <c r="AOY66">
        <v>120.29854899999999</v>
      </c>
      <c r="AOZ66">
        <v>116.8452573</v>
      </c>
      <c r="APA66">
        <v>114.54623479999999</v>
      </c>
      <c r="APB66">
        <v>112.32965969999999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740.31894910000005</v>
      </c>
      <c r="APK66">
        <v>823.33989210000004</v>
      </c>
      <c r="APL66">
        <v>763.25142989999995</v>
      </c>
      <c r="APM66">
        <v>838.11821629999997</v>
      </c>
      <c r="APN66">
        <v>1004.610753</v>
      </c>
      <c r="APO66">
        <v>790.97757569999999</v>
      </c>
      <c r="APP66">
        <v>972.65148729999999</v>
      </c>
      <c r="APQ66">
        <v>779.71418900000003</v>
      </c>
      <c r="APR66">
        <v>758.64744029999997</v>
      </c>
      <c r="APS66">
        <v>904.44358629999999</v>
      </c>
      <c r="APT66">
        <v>762.55699319999997</v>
      </c>
      <c r="APU66">
        <v>940.96565199999998</v>
      </c>
      <c r="APV66">
        <v>842.01016540000001</v>
      </c>
      <c r="APW66">
        <v>788.13776150000001</v>
      </c>
      <c r="APX66">
        <v>784.97332329999995</v>
      </c>
      <c r="APY66">
        <v>675.65341550000005</v>
      </c>
      <c r="APZ66">
        <v>843.82362309999996</v>
      </c>
      <c r="AQA66">
        <v>1036.265594</v>
      </c>
      <c r="AQB66">
        <v>835.03736219999996</v>
      </c>
      <c r="AQC66">
        <v>836.10269879999998</v>
      </c>
      <c r="AQD66">
        <v>959.35029280000003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86.872848750000003</v>
      </c>
      <c r="ARO66">
        <v>84.77524554</v>
      </c>
      <c r="ARP66">
        <v>83.118202400000001</v>
      </c>
      <c r="ARQ66">
        <v>80.896670700000001</v>
      </c>
      <c r="ARR66">
        <v>78.910017730000007</v>
      </c>
      <c r="ARS66">
        <v>77.739314910000004</v>
      </c>
      <c r="ART66">
        <v>76.354223090000005</v>
      </c>
      <c r="ARU66">
        <v>74.565142809999998</v>
      </c>
      <c r="ARV66">
        <v>72.330799690000006</v>
      </c>
      <c r="ARW66">
        <v>70.558044010000003</v>
      </c>
      <c r="ARX66">
        <v>69.166172430000003</v>
      </c>
      <c r="ARY66">
        <v>67.208859279999999</v>
      </c>
      <c r="ARZ66">
        <v>65.466647660000007</v>
      </c>
      <c r="ASA66">
        <v>63.809370880000003</v>
      </c>
      <c r="ASB66">
        <v>62.461537329999999</v>
      </c>
      <c r="ASC66">
        <v>61.023667170000003</v>
      </c>
      <c r="ASD66">
        <v>59.486966809999998</v>
      </c>
      <c r="ASE66">
        <v>57.814254069999997</v>
      </c>
      <c r="ASF66">
        <v>56.328129189999999</v>
      </c>
      <c r="ASG66">
        <v>54.806107560000001</v>
      </c>
      <c r="ASH66">
        <v>53.407211480000001</v>
      </c>
    </row>
    <row r="67" spans="3:1178" x14ac:dyDescent="0.25">
      <c r="C67">
        <v>0</v>
      </c>
      <c r="D67">
        <v>0</v>
      </c>
      <c r="E67">
        <v>0</v>
      </c>
      <c r="F67">
        <v>316</v>
      </c>
      <c r="G67">
        <v>354</v>
      </c>
      <c r="H67">
        <v>303</v>
      </c>
      <c r="I67">
        <v>330</v>
      </c>
      <c r="J67">
        <v>304</v>
      </c>
      <c r="K67">
        <v>303</v>
      </c>
      <c r="L67">
        <v>333</v>
      </c>
      <c r="M67">
        <v>296</v>
      </c>
      <c r="N67">
        <v>282</v>
      </c>
      <c r="O67">
        <v>305</v>
      </c>
      <c r="P67">
        <v>309</v>
      </c>
      <c r="Q67">
        <v>297</v>
      </c>
      <c r="R67">
        <v>294</v>
      </c>
      <c r="S67">
        <v>318</v>
      </c>
      <c r="T67">
        <v>285</v>
      </c>
      <c r="U67">
        <v>300</v>
      </c>
      <c r="V67">
        <v>301</v>
      </c>
      <c r="W67">
        <v>276</v>
      </c>
      <c r="X67">
        <v>317</v>
      </c>
      <c r="Y67">
        <v>290</v>
      </c>
      <c r="Z67">
        <v>302</v>
      </c>
      <c r="AA67">
        <v>293</v>
      </c>
      <c r="AB67">
        <v>299</v>
      </c>
      <c r="AC67">
        <v>315</v>
      </c>
      <c r="AD67">
        <v>292</v>
      </c>
      <c r="AE67">
        <v>0</v>
      </c>
      <c r="AF67">
        <v>0</v>
      </c>
      <c r="AG67">
        <v>0</v>
      </c>
      <c r="AH67">
        <v>82</v>
      </c>
      <c r="AI67">
        <v>77</v>
      </c>
      <c r="AJ67">
        <v>95</v>
      </c>
      <c r="AK67">
        <v>94</v>
      </c>
      <c r="AL67">
        <v>87</v>
      </c>
      <c r="AM67">
        <v>83</v>
      </c>
      <c r="AN67">
        <v>94</v>
      </c>
      <c r="AO67">
        <v>104</v>
      </c>
      <c r="AP67">
        <v>103</v>
      </c>
      <c r="AQ67">
        <v>109</v>
      </c>
      <c r="AR67">
        <v>133</v>
      </c>
      <c r="AS67">
        <v>138</v>
      </c>
      <c r="AT67">
        <v>156</v>
      </c>
      <c r="AU67">
        <v>130</v>
      </c>
      <c r="AV67">
        <v>154</v>
      </c>
      <c r="AW67">
        <v>140</v>
      </c>
      <c r="AX67">
        <v>119</v>
      </c>
      <c r="AY67">
        <v>159</v>
      </c>
      <c r="AZ67">
        <v>168</v>
      </c>
      <c r="BA67">
        <v>174</v>
      </c>
      <c r="BB67">
        <v>182</v>
      </c>
      <c r="BC67">
        <v>182</v>
      </c>
      <c r="BD67">
        <v>197</v>
      </c>
      <c r="BE67">
        <v>194</v>
      </c>
      <c r="BF67">
        <v>192</v>
      </c>
      <c r="BG67">
        <v>0</v>
      </c>
      <c r="BH67">
        <v>0</v>
      </c>
      <c r="BI67">
        <v>0</v>
      </c>
      <c r="BJ67">
        <v>130</v>
      </c>
      <c r="BK67">
        <v>121</v>
      </c>
      <c r="BL67">
        <v>147</v>
      </c>
      <c r="BM67">
        <v>115</v>
      </c>
      <c r="BN67">
        <v>120</v>
      </c>
      <c r="BO67">
        <v>113</v>
      </c>
      <c r="BP67">
        <v>123</v>
      </c>
      <c r="BQ67">
        <v>122</v>
      </c>
      <c r="BR67">
        <v>115</v>
      </c>
      <c r="BS67">
        <v>91</v>
      </c>
      <c r="BT67">
        <v>128</v>
      </c>
      <c r="BU67">
        <v>123</v>
      </c>
      <c r="BV67">
        <v>124</v>
      </c>
      <c r="BW67">
        <v>133</v>
      </c>
      <c r="BX67">
        <v>126</v>
      </c>
      <c r="BY67">
        <v>130</v>
      </c>
      <c r="BZ67">
        <v>128</v>
      </c>
      <c r="CA67">
        <v>151</v>
      </c>
      <c r="CB67">
        <v>131</v>
      </c>
      <c r="CC67">
        <v>134</v>
      </c>
      <c r="CD67">
        <v>128</v>
      </c>
      <c r="CE67">
        <v>114</v>
      </c>
      <c r="CF67">
        <v>136</v>
      </c>
      <c r="CG67">
        <v>122</v>
      </c>
      <c r="CH67">
        <v>142</v>
      </c>
      <c r="CI67">
        <v>0</v>
      </c>
      <c r="CJ67">
        <v>0</v>
      </c>
      <c r="CK67">
        <v>0</v>
      </c>
      <c r="CL67">
        <v>43</v>
      </c>
      <c r="CM67">
        <v>41</v>
      </c>
      <c r="CN67">
        <v>50</v>
      </c>
      <c r="CO67">
        <v>55</v>
      </c>
      <c r="CP67">
        <v>50</v>
      </c>
      <c r="CQ67">
        <v>35</v>
      </c>
      <c r="CR67">
        <v>55</v>
      </c>
      <c r="CS67">
        <v>51</v>
      </c>
      <c r="CT67">
        <v>38</v>
      </c>
      <c r="CU67">
        <v>55</v>
      </c>
      <c r="CV67">
        <v>66</v>
      </c>
      <c r="CW67">
        <v>47</v>
      </c>
      <c r="CX67">
        <v>41</v>
      </c>
      <c r="CY67">
        <v>51</v>
      </c>
      <c r="CZ67">
        <v>69</v>
      </c>
      <c r="DA67">
        <v>45</v>
      </c>
      <c r="DB67">
        <v>44</v>
      </c>
      <c r="DC67">
        <v>57</v>
      </c>
      <c r="DD67">
        <v>51</v>
      </c>
      <c r="DE67">
        <v>55</v>
      </c>
      <c r="DF67">
        <v>59</v>
      </c>
      <c r="DG67">
        <v>68</v>
      </c>
      <c r="DH67">
        <v>55</v>
      </c>
      <c r="DI67">
        <v>56</v>
      </c>
      <c r="DJ67">
        <v>61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2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1</v>
      </c>
      <c r="DX67">
        <v>3</v>
      </c>
      <c r="DY67">
        <v>3</v>
      </c>
      <c r="DZ67">
        <v>5</v>
      </c>
      <c r="EA67">
        <v>2</v>
      </c>
      <c r="EB67">
        <v>2</v>
      </c>
      <c r="EC67">
        <v>4</v>
      </c>
      <c r="ED67">
        <v>5</v>
      </c>
      <c r="EE67">
        <v>2</v>
      </c>
      <c r="EF67">
        <v>2</v>
      </c>
      <c r="EG67">
        <v>4</v>
      </c>
      <c r="EH67">
        <v>2</v>
      </c>
      <c r="EI67">
        <v>3</v>
      </c>
      <c r="EJ67">
        <v>1</v>
      </c>
      <c r="EK67">
        <v>2</v>
      </c>
      <c r="EL67">
        <v>1</v>
      </c>
      <c r="EM67">
        <v>0</v>
      </c>
      <c r="EN67">
        <v>0</v>
      </c>
      <c r="EO67">
        <v>0</v>
      </c>
      <c r="EP67">
        <v>15</v>
      </c>
      <c r="EQ67">
        <v>10</v>
      </c>
      <c r="ER67">
        <v>5</v>
      </c>
      <c r="ES67">
        <v>0</v>
      </c>
      <c r="ET67">
        <v>10</v>
      </c>
      <c r="EU67">
        <v>0</v>
      </c>
      <c r="EV67">
        <v>0</v>
      </c>
      <c r="EW67">
        <v>15</v>
      </c>
      <c r="EX67">
        <v>10</v>
      </c>
      <c r="EY67">
        <v>10</v>
      </c>
      <c r="EZ67">
        <v>10</v>
      </c>
      <c r="FA67">
        <v>10</v>
      </c>
      <c r="FB67">
        <v>10</v>
      </c>
      <c r="FC67">
        <v>20</v>
      </c>
      <c r="FD67">
        <v>25</v>
      </c>
      <c r="FE67">
        <v>5</v>
      </c>
      <c r="FF67">
        <v>15</v>
      </c>
      <c r="FG67">
        <v>15</v>
      </c>
      <c r="FH67">
        <v>20</v>
      </c>
      <c r="FI67">
        <v>15</v>
      </c>
      <c r="FJ67">
        <v>15</v>
      </c>
      <c r="FK67">
        <v>25</v>
      </c>
      <c r="FL67">
        <v>10</v>
      </c>
      <c r="FM67">
        <v>15</v>
      </c>
      <c r="FN67">
        <v>15</v>
      </c>
      <c r="FO67">
        <v>0</v>
      </c>
      <c r="FP67">
        <v>0</v>
      </c>
      <c r="FQ67">
        <v>6441</v>
      </c>
      <c r="FR67">
        <v>6688</v>
      </c>
      <c r="FS67">
        <v>6882</v>
      </c>
      <c r="FT67">
        <v>7066</v>
      </c>
      <c r="FU67">
        <v>7250</v>
      </c>
      <c r="FV67">
        <v>7422</v>
      </c>
      <c r="FW67">
        <v>7567</v>
      </c>
      <c r="FX67">
        <v>7707</v>
      </c>
      <c r="FY67">
        <v>7820</v>
      </c>
      <c r="FZ67">
        <v>7891</v>
      </c>
      <c r="GA67">
        <v>7984</v>
      </c>
      <c r="GB67">
        <v>8038</v>
      </c>
      <c r="GC67">
        <v>8112</v>
      </c>
      <c r="GD67">
        <v>8205</v>
      </c>
      <c r="GE67">
        <v>8233</v>
      </c>
      <c r="GF67">
        <v>8202</v>
      </c>
      <c r="GG67">
        <v>8152</v>
      </c>
      <c r="GH67">
        <v>8174</v>
      </c>
      <c r="GI67">
        <v>8232</v>
      </c>
      <c r="GJ67">
        <v>8283</v>
      </c>
      <c r="GK67">
        <v>8354</v>
      </c>
      <c r="GL67">
        <v>8417</v>
      </c>
      <c r="GM67">
        <v>8455</v>
      </c>
      <c r="GN67">
        <v>8429</v>
      </c>
      <c r="GO67">
        <v>8485</v>
      </c>
      <c r="GP67">
        <v>8540</v>
      </c>
      <c r="GQ67">
        <v>0</v>
      </c>
      <c r="GR67">
        <v>0</v>
      </c>
      <c r="GS67">
        <v>734</v>
      </c>
      <c r="GT67">
        <v>872</v>
      </c>
      <c r="GU67">
        <v>997</v>
      </c>
      <c r="GV67">
        <v>1126</v>
      </c>
      <c r="GW67">
        <v>1257</v>
      </c>
      <c r="GX67">
        <v>1391</v>
      </c>
      <c r="GY67">
        <v>1494</v>
      </c>
      <c r="GZ67">
        <v>1621</v>
      </c>
      <c r="HA67">
        <v>1740</v>
      </c>
      <c r="HB67">
        <v>1867</v>
      </c>
      <c r="HC67">
        <v>2003</v>
      </c>
      <c r="HD67">
        <v>2113</v>
      </c>
      <c r="HE67">
        <v>2207</v>
      </c>
      <c r="HF67">
        <v>2307</v>
      </c>
      <c r="HG67">
        <v>2410</v>
      </c>
      <c r="HH67">
        <v>2543</v>
      </c>
      <c r="HI67">
        <v>2661</v>
      </c>
      <c r="HJ67">
        <v>2745</v>
      </c>
      <c r="HK67">
        <v>2833</v>
      </c>
      <c r="HL67">
        <v>2910</v>
      </c>
      <c r="HM67">
        <v>2979</v>
      </c>
      <c r="HN67">
        <v>3050</v>
      </c>
      <c r="HO67">
        <v>3100</v>
      </c>
      <c r="HP67">
        <v>3180</v>
      </c>
      <c r="HQ67">
        <v>3195</v>
      </c>
      <c r="HR67">
        <v>3247</v>
      </c>
      <c r="HS67">
        <v>0</v>
      </c>
      <c r="HT67">
        <v>0</v>
      </c>
      <c r="HU67">
        <v>59</v>
      </c>
      <c r="HV67">
        <v>65</v>
      </c>
      <c r="HW67">
        <v>70</v>
      </c>
      <c r="HX67">
        <v>73</v>
      </c>
      <c r="HY67">
        <v>81</v>
      </c>
      <c r="HZ67">
        <v>93</v>
      </c>
      <c r="IA67">
        <v>108</v>
      </c>
      <c r="IB67">
        <v>120</v>
      </c>
      <c r="IC67">
        <v>132</v>
      </c>
      <c r="ID67">
        <v>143</v>
      </c>
      <c r="IE67">
        <v>150</v>
      </c>
      <c r="IF67">
        <v>165</v>
      </c>
      <c r="IG67">
        <v>187</v>
      </c>
      <c r="IH67">
        <v>194</v>
      </c>
      <c r="II67">
        <v>208</v>
      </c>
      <c r="IJ67">
        <v>211</v>
      </c>
      <c r="IK67">
        <v>224</v>
      </c>
      <c r="IL67">
        <v>236</v>
      </c>
      <c r="IM67">
        <v>249</v>
      </c>
      <c r="IN67">
        <v>261</v>
      </c>
      <c r="IO67">
        <v>263</v>
      </c>
      <c r="IP67">
        <v>257</v>
      </c>
      <c r="IQ67">
        <v>273</v>
      </c>
      <c r="IR67">
        <v>285</v>
      </c>
      <c r="IS67">
        <v>304</v>
      </c>
      <c r="IT67">
        <v>290</v>
      </c>
      <c r="IU67">
        <v>0</v>
      </c>
      <c r="IV67">
        <v>0</v>
      </c>
      <c r="IW67">
        <v>2</v>
      </c>
      <c r="IX67">
        <v>1</v>
      </c>
      <c r="IY67">
        <v>2</v>
      </c>
      <c r="IZ67">
        <v>4</v>
      </c>
      <c r="JA67">
        <v>5</v>
      </c>
      <c r="JB67">
        <v>2</v>
      </c>
      <c r="JC67">
        <v>3</v>
      </c>
      <c r="JD67">
        <v>5</v>
      </c>
      <c r="JE67">
        <v>6</v>
      </c>
      <c r="JF67">
        <v>4</v>
      </c>
      <c r="JG67">
        <v>10</v>
      </c>
      <c r="JH67">
        <v>10</v>
      </c>
      <c r="JI67">
        <v>11</v>
      </c>
      <c r="JJ67">
        <v>14</v>
      </c>
      <c r="JK67">
        <v>16</v>
      </c>
      <c r="JL67">
        <v>14</v>
      </c>
      <c r="JM67">
        <v>15</v>
      </c>
      <c r="JN67">
        <v>12</v>
      </c>
      <c r="JO67">
        <v>20</v>
      </c>
      <c r="JP67">
        <v>11</v>
      </c>
      <c r="JQ67">
        <v>14</v>
      </c>
      <c r="JR67">
        <v>19</v>
      </c>
      <c r="JS67">
        <v>15</v>
      </c>
      <c r="JT67">
        <v>16</v>
      </c>
      <c r="JU67">
        <v>16</v>
      </c>
      <c r="JV67">
        <v>15</v>
      </c>
      <c r="JW67">
        <v>0</v>
      </c>
      <c r="JX67">
        <v>0</v>
      </c>
      <c r="JY67">
        <v>0</v>
      </c>
      <c r="JZ67">
        <v>8</v>
      </c>
      <c r="KA67">
        <v>11</v>
      </c>
      <c r="KB67">
        <v>18</v>
      </c>
      <c r="KC67">
        <v>25</v>
      </c>
      <c r="KD67">
        <v>37</v>
      </c>
      <c r="KE67">
        <v>45</v>
      </c>
      <c r="KF67">
        <v>56</v>
      </c>
      <c r="KG67">
        <v>67</v>
      </c>
      <c r="KH67">
        <v>81</v>
      </c>
      <c r="KI67">
        <v>92</v>
      </c>
      <c r="KJ67">
        <v>112</v>
      </c>
      <c r="KK67">
        <v>123</v>
      </c>
      <c r="KL67">
        <v>145</v>
      </c>
      <c r="KM67">
        <v>175</v>
      </c>
      <c r="KN67">
        <v>205</v>
      </c>
      <c r="KO67">
        <v>227</v>
      </c>
      <c r="KP67">
        <v>255</v>
      </c>
      <c r="KQ67">
        <v>267</v>
      </c>
      <c r="KR67">
        <v>301</v>
      </c>
      <c r="KS67">
        <v>338</v>
      </c>
      <c r="KT67">
        <v>373</v>
      </c>
      <c r="KU67">
        <v>403</v>
      </c>
      <c r="KV67">
        <v>429</v>
      </c>
      <c r="KW67">
        <v>456</v>
      </c>
      <c r="KX67">
        <v>503</v>
      </c>
      <c r="KY67">
        <v>0</v>
      </c>
      <c r="KZ67">
        <v>0</v>
      </c>
      <c r="LA67">
        <v>0</v>
      </c>
      <c r="LB67">
        <v>232</v>
      </c>
      <c r="LC67">
        <v>437</v>
      </c>
      <c r="LD67">
        <v>650</v>
      </c>
      <c r="LE67">
        <v>856</v>
      </c>
      <c r="LF67">
        <v>1020</v>
      </c>
      <c r="LG67">
        <v>1201</v>
      </c>
      <c r="LH67">
        <v>1397</v>
      </c>
      <c r="LI67">
        <v>1590</v>
      </c>
      <c r="LJ67">
        <v>1757</v>
      </c>
      <c r="LK67">
        <v>1898</v>
      </c>
      <c r="LL67">
        <v>2024</v>
      </c>
      <c r="LM67">
        <v>2191</v>
      </c>
      <c r="LN67">
        <v>2334</v>
      </c>
      <c r="LO67">
        <v>2463</v>
      </c>
      <c r="LP67">
        <v>2628</v>
      </c>
      <c r="LQ67">
        <v>2779</v>
      </c>
      <c r="LR67">
        <v>2930</v>
      </c>
      <c r="LS67">
        <v>3074</v>
      </c>
      <c r="LT67">
        <v>3215</v>
      </c>
      <c r="LU67">
        <v>3346</v>
      </c>
      <c r="LV67">
        <v>3492</v>
      </c>
      <c r="LW67">
        <v>3607</v>
      </c>
      <c r="LX67">
        <v>3735</v>
      </c>
      <c r="LY67">
        <v>3849</v>
      </c>
      <c r="LZ67">
        <v>3969</v>
      </c>
      <c r="MA67">
        <v>0</v>
      </c>
      <c r="MB67">
        <v>0</v>
      </c>
      <c r="MC67">
        <v>1512</v>
      </c>
      <c r="MD67">
        <v>1523</v>
      </c>
      <c r="ME67">
        <v>1514</v>
      </c>
      <c r="MF67">
        <v>1505</v>
      </c>
      <c r="MG67">
        <v>1493</v>
      </c>
      <c r="MH67">
        <v>1525</v>
      </c>
      <c r="MI67">
        <v>1551</v>
      </c>
      <c r="MJ67">
        <v>1549</v>
      </c>
      <c r="MK67">
        <v>1571</v>
      </c>
      <c r="ML67">
        <v>1578</v>
      </c>
      <c r="MM67">
        <v>1596</v>
      </c>
      <c r="MN67">
        <v>1609</v>
      </c>
      <c r="MO67">
        <v>1615</v>
      </c>
      <c r="MP67">
        <v>1648</v>
      </c>
      <c r="MQ67">
        <v>1694</v>
      </c>
      <c r="MR67">
        <v>1726</v>
      </c>
      <c r="MS67">
        <v>1725</v>
      </c>
      <c r="MT67">
        <v>1735</v>
      </c>
      <c r="MU67">
        <v>1767</v>
      </c>
      <c r="MV67">
        <v>1777</v>
      </c>
      <c r="MW67">
        <v>1831</v>
      </c>
      <c r="MX67">
        <v>1816</v>
      </c>
      <c r="MY67">
        <v>1832</v>
      </c>
      <c r="MZ67">
        <v>1860</v>
      </c>
      <c r="NA67">
        <v>1908</v>
      </c>
      <c r="NB67">
        <v>1934</v>
      </c>
      <c r="NC67">
        <v>0</v>
      </c>
      <c r="ND67">
        <v>0</v>
      </c>
      <c r="NE67">
        <v>0</v>
      </c>
      <c r="NF67">
        <v>39</v>
      </c>
      <c r="NG67">
        <v>74</v>
      </c>
      <c r="NH67">
        <v>123</v>
      </c>
      <c r="NI67">
        <v>173</v>
      </c>
      <c r="NJ67">
        <v>208</v>
      </c>
      <c r="NK67">
        <v>252</v>
      </c>
      <c r="NL67">
        <v>298</v>
      </c>
      <c r="NM67">
        <v>335</v>
      </c>
      <c r="NN67">
        <v>373</v>
      </c>
      <c r="NO67">
        <v>418</v>
      </c>
      <c r="NP67">
        <v>457</v>
      </c>
      <c r="NQ67">
        <v>503</v>
      </c>
      <c r="NR67">
        <v>543</v>
      </c>
      <c r="NS67">
        <v>599</v>
      </c>
      <c r="NT67">
        <v>655</v>
      </c>
      <c r="NU67">
        <v>704</v>
      </c>
      <c r="NV67">
        <v>754</v>
      </c>
      <c r="NW67">
        <v>807</v>
      </c>
      <c r="NX67">
        <v>852</v>
      </c>
      <c r="NY67">
        <v>902</v>
      </c>
      <c r="NZ67">
        <v>971</v>
      </c>
      <c r="OA67">
        <v>1036</v>
      </c>
      <c r="OB67">
        <v>1098</v>
      </c>
      <c r="OC67">
        <v>1149</v>
      </c>
      <c r="OD67">
        <v>1208</v>
      </c>
      <c r="OE67">
        <v>0</v>
      </c>
      <c r="OF67">
        <v>0</v>
      </c>
      <c r="OG67">
        <v>2172</v>
      </c>
      <c r="OH67">
        <v>2244</v>
      </c>
      <c r="OI67">
        <v>2347</v>
      </c>
      <c r="OJ67">
        <v>2454</v>
      </c>
      <c r="OK67">
        <v>2548</v>
      </c>
      <c r="OL67">
        <v>2619</v>
      </c>
      <c r="OM67">
        <v>2701</v>
      </c>
      <c r="ON67">
        <v>2735</v>
      </c>
      <c r="OO67">
        <v>2825</v>
      </c>
      <c r="OP67">
        <v>2905</v>
      </c>
      <c r="OQ67">
        <v>2995</v>
      </c>
      <c r="OR67">
        <v>3095</v>
      </c>
      <c r="OS67">
        <v>3195</v>
      </c>
      <c r="OT67">
        <v>3287</v>
      </c>
      <c r="OU67">
        <v>3388</v>
      </c>
      <c r="OV67">
        <v>3430</v>
      </c>
      <c r="OW67">
        <v>3468</v>
      </c>
      <c r="OX67">
        <v>3520</v>
      </c>
      <c r="OY67">
        <v>3551</v>
      </c>
      <c r="OZ67">
        <v>3616</v>
      </c>
      <c r="PA67">
        <v>3683</v>
      </c>
      <c r="PB67">
        <v>3756</v>
      </c>
      <c r="PC67">
        <v>3821</v>
      </c>
      <c r="PD67">
        <v>3874</v>
      </c>
      <c r="PE67">
        <v>3929</v>
      </c>
      <c r="PF67">
        <v>3969</v>
      </c>
      <c r="PG67">
        <v>0</v>
      </c>
      <c r="PH67">
        <v>0</v>
      </c>
      <c r="PI67">
        <v>0</v>
      </c>
      <c r="PJ67">
        <v>58</v>
      </c>
      <c r="PK67">
        <v>113</v>
      </c>
      <c r="PL67">
        <v>173</v>
      </c>
      <c r="PM67">
        <v>235</v>
      </c>
      <c r="PN67">
        <v>308</v>
      </c>
      <c r="PO67">
        <v>371</v>
      </c>
      <c r="PP67">
        <v>439</v>
      </c>
      <c r="PQ67">
        <v>509</v>
      </c>
      <c r="PR67">
        <v>584</v>
      </c>
      <c r="PS67">
        <v>651</v>
      </c>
      <c r="PT67">
        <v>725</v>
      </c>
      <c r="PU67">
        <v>799</v>
      </c>
      <c r="PV67">
        <v>878</v>
      </c>
      <c r="PW67">
        <v>955</v>
      </c>
      <c r="PX67">
        <v>1053</v>
      </c>
      <c r="PY67">
        <v>1141</v>
      </c>
      <c r="PZ67">
        <v>1243</v>
      </c>
      <c r="QA67">
        <v>1343</v>
      </c>
      <c r="QB67">
        <v>1442</v>
      </c>
      <c r="QC67">
        <v>1557</v>
      </c>
      <c r="QD67">
        <v>1651</v>
      </c>
      <c r="QE67">
        <v>1757</v>
      </c>
      <c r="QF67">
        <v>1863</v>
      </c>
      <c r="QG67">
        <v>1978</v>
      </c>
      <c r="QH67">
        <v>2111</v>
      </c>
      <c r="QI67">
        <v>0</v>
      </c>
      <c r="QJ67">
        <v>0</v>
      </c>
      <c r="QK67">
        <v>7406</v>
      </c>
      <c r="QL67">
        <v>7748</v>
      </c>
      <c r="QM67">
        <v>7891</v>
      </c>
      <c r="QN67">
        <v>7924</v>
      </c>
      <c r="QO67">
        <v>8091</v>
      </c>
      <c r="QP67">
        <v>8192</v>
      </c>
      <c r="QQ67">
        <v>8182</v>
      </c>
      <c r="QR67">
        <v>8152</v>
      </c>
      <c r="QS67">
        <v>8145</v>
      </c>
      <c r="QT67">
        <v>8141</v>
      </c>
      <c r="QU67">
        <v>8136</v>
      </c>
      <c r="QV67">
        <v>8112</v>
      </c>
      <c r="QW67">
        <v>8250</v>
      </c>
      <c r="QX67">
        <v>8280</v>
      </c>
      <c r="QY67">
        <v>8308</v>
      </c>
      <c r="QZ67">
        <v>8311</v>
      </c>
      <c r="RA67">
        <v>8435</v>
      </c>
      <c r="RB67">
        <v>8401</v>
      </c>
      <c r="RC67">
        <v>8390</v>
      </c>
      <c r="RD67">
        <v>8360</v>
      </c>
      <c r="RE67">
        <v>8378</v>
      </c>
      <c r="RF67">
        <v>8338</v>
      </c>
      <c r="RG67">
        <v>8415</v>
      </c>
      <c r="RH67">
        <v>8431</v>
      </c>
      <c r="RI67">
        <v>8419</v>
      </c>
      <c r="RJ67">
        <v>8455</v>
      </c>
      <c r="RK67">
        <v>0</v>
      </c>
      <c r="RL67">
        <v>0</v>
      </c>
      <c r="RM67">
        <v>8367</v>
      </c>
      <c r="RN67">
        <v>8440</v>
      </c>
      <c r="RO67">
        <v>8625</v>
      </c>
      <c r="RP67">
        <v>8762</v>
      </c>
      <c r="RQ67">
        <v>8854</v>
      </c>
      <c r="RR67">
        <v>8920</v>
      </c>
      <c r="RS67">
        <v>9021</v>
      </c>
      <c r="RT67">
        <v>9126</v>
      </c>
      <c r="RU67">
        <v>9188</v>
      </c>
      <c r="RV67">
        <v>9248</v>
      </c>
      <c r="RW67">
        <v>9350</v>
      </c>
      <c r="RX67">
        <v>9486</v>
      </c>
      <c r="RY67">
        <v>9504</v>
      </c>
      <c r="RZ67">
        <v>9578</v>
      </c>
      <c r="SA67">
        <v>9627</v>
      </c>
      <c r="SB67">
        <v>9636</v>
      </c>
      <c r="SC67">
        <v>9638</v>
      </c>
      <c r="SD67">
        <v>9681</v>
      </c>
      <c r="SE67">
        <v>9733</v>
      </c>
      <c r="SF67">
        <v>9755</v>
      </c>
      <c r="SG67">
        <v>9825</v>
      </c>
      <c r="SH67">
        <v>9905</v>
      </c>
      <c r="SI67">
        <v>9943</v>
      </c>
      <c r="SJ67">
        <v>9974</v>
      </c>
      <c r="SK67">
        <v>10032</v>
      </c>
      <c r="SL67">
        <v>10030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594906.31570000004</v>
      </c>
      <c r="SU67">
        <v>588862.82590000005</v>
      </c>
      <c r="SV67">
        <v>582288.93720000004</v>
      </c>
      <c r="SW67">
        <v>573617.91749999998</v>
      </c>
      <c r="SX67">
        <v>561966.94889999996</v>
      </c>
      <c r="SY67">
        <v>552029.17909999995</v>
      </c>
      <c r="SZ67">
        <v>539575.57609999995</v>
      </c>
      <c r="TA67">
        <v>528682.57739999995</v>
      </c>
      <c r="TB67">
        <v>519168.5992</v>
      </c>
      <c r="TC67">
        <v>505767.27159999998</v>
      </c>
      <c r="TD67">
        <v>489187.27049999998</v>
      </c>
      <c r="TE67">
        <v>472043.83360000001</v>
      </c>
      <c r="TF67">
        <v>459531.79590000003</v>
      </c>
      <c r="TG67">
        <v>449313.08880000003</v>
      </c>
      <c r="TH67">
        <v>438928.86800000002</v>
      </c>
      <c r="TI67">
        <v>429797.34649999999</v>
      </c>
      <c r="TJ67">
        <v>420425.80209999997</v>
      </c>
      <c r="TK67">
        <v>410023.1912</v>
      </c>
      <c r="TL67">
        <v>396856.6286</v>
      </c>
      <c r="TM67">
        <v>387857.51160000003</v>
      </c>
      <c r="TN67">
        <v>379001.5674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246361.7121</v>
      </c>
      <c r="TW67">
        <v>256897.2507</v>
      </c>
      <c r="TX67">
        <v>270616.73450000002</v>
      </c>
      <c r="TY67">
        <v>282022.43489999999</v>
      </c>
      <c r="TZ67">
        <v>293793.03980000003</v>
      </c>
      <c r="UA67">
        <v>306013.72779999999</v>
      </c>
      <c r="UB67">
        <v>313416.77140000003</v>
      </c>
      <c r="UC67">
        <v>317824.84499999997</v>
      </c>
      <c r="UD67">
        <v>322549.13419999997</v>
      </c>
      <c r="UE67">
        <v>327135.82280000002</v>
      </c>
      <c r="UF67">
        <v>335135.31699999998</v>
      </c>
      <c r="UG67">
        <v>340472.06630000001</v>
      </c>
      <c r="UH67">
        <v>340990.07309999998</v>
      </c>
      <c r="UI67">
        <v>341671.48639999999</v>
      </c>
      <c r="UJ67">
        <v>340735.92619999999</v>
      </c>
      <c r="UK67">
        <v>338655.56479999999</v>
      </c>
      <c r="UL67">
        <v>336628.07040000003</v>
      </c>
      <c r="UM67">
        <v>332181.12949999998</v>
      </c>
      <c r="UN67">
        <v>330828.68520000001</v>
      </c>
      <c r="UO67">
        <v>322707.95909999998</v>
      </c>
      <c r="UP67">
        <v>318407.93209999998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127432.60340000001</v>
      </c>
      <c r="UY67">
        <v>143675.97</v>
      </c>
      <c r="UZ67">
        <v>154990.25889999999</v>
      </c>
      <c r="VA67">
        <v>165523.57740000001</v>
      </c>
      <c r="VB67">
        <v>174094.37760000001</v>
      </c>
      <c r="VC67">
        <v>177297.5533</v>
      </c>
      <c r="VD67">
        <v>189346.90160000001</v>
      </c>
      <c r="VE67">
        <v>208342.86910000001</v>
      </c>
      <c r="VF67">
        <v>209846.40779999999</v>
      </c>
      <c r="VG67">
        <v>218436.8573</v>
      </c>
      <c r="VH67">
        <v>215133.3873</v>
      </c>
      <c r="VI67">
        <v>221735.9718</v>
      </c>
      <c r="VJ67">
        <v>226810.37340000001</v>
      </c>
      <c r="VK67">
        <v>232334.1409</v>
      </c>
      <c r="VL67">
        <v>236437.83199999999</v>
      </c>
      <c r="VM67">
        <v>231310.3069</v>
      </c>
      <c r="VN67">
        <v>219449.77249999999</v>
      </c>
      <c r="VO67">
        <v>226322.34479999999</v>
      </c>
      <c r="VP67">
        <v>229388.9124</v>
      </c>
      <c r="VQ67">
        <v>237554.86069999999</v>
      </c>
      <c r="VR67">
        <v>220014.40220000001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86526.647349999999</v>
      </c>
      <c r="WA67">
        <v>126009.68060000001</v>
      </c>
      <c r="WB67">
        <v>203899.15950000001</v>
      </c>
      <c r="WC67">
        <v>237552.41889999999</v>
      </c>
      <c r="WD67">
        <v>153755.6109</v>
      </c>
      <c r="WE67">
        <v>373193.2304</v>
      </c>
      <c r="WF67">
        <v>362323.52470000001</v>
      </c>
      <c r="WG67">
        <v>386947.4535</v>
      </c>
      <c r="WH67">
        <v>478134.54100000003</v>
      </c>
      <c r="WI67">
        <v>530523.76260000002</v>
      </c>
      <c r="WJ67">
        <v>450687.66239999997</v>
      </c>
      <c r="WK67">
        <v>468815.18280000001</v>
      </c>
      <c r="WL67">
        <v>364128.29729999998</v>
      </c>
      <c r="WM67">
        <v>589204.36459999997</v>
      </c>
      <c r="WN67">
        <v>314623.68979999999</v>
      </c>
      <c r="WO67">
        <v>388767.13660000003</v>
      </c>
      <c r="WP67">
        <v>512245.18689999997</v>
      </c>
      <c r="WQ67">
        <v>392625.33490000002</v>
      </c>
      <c r="WR67">
        <v>406602.28850000002</v>
      </c>
      <c r="WS67">
        <v>394759.50339999999</v>
      </c>
      <c r="WT67">
        <v>359307.80040000001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26200000</v>
      </c>
      <c r="ZG67">
        <v>25900000</v>
      </c>
      <c r="ZH67">
        <v>25100000</v>
      </c>
      <c r="ZI67">
        <v>24700000</v>
      </c>
      <c r="ZJ67">
        <v>24100000</v>
      </c>
      <c r="ZK67">
        <v>23700000</v>
      </c>
      <c r="ZL67">
        <v>23200000</v>
      </c>
      <c r="ZM67">
        <v>22600000</v>
      </c>
      <c r="ZN67">
        <v>22400000</v>
      </c>
      <c r="ZO67">
        <v>22300000</v>
      </c>
      <c r="ZP67">
        <v>22100000</v>
      </c>
      <c r="ZQ67">
        <v>21400000</v>
      </c>
      <c r="ZR67">
        <v>20900000</v>
      </c>
      <c r="ZS67">
        <v>20700000</v>
      </c>
      <c r="ZT67">
        <v>20200000</v>
      </c>
      <c r="ZU67">
        <v>20200000</v>
      </c>
      <c r="ZV67">
        <v>19500000</v>
      </c>
      <c r="ZW67">
        <v>19100000</v>
      </c>
      <c r="ZX67">
        <v>18800000</v>
      </c>
      <c r="ZY67">
        <v>18700000</v>
      </c>
      <c r="ZZ67">
        <v>18400000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17800000</v>
      </c>
      <c r="ABK67">
        <v>17800000</v>
      </c>
      <c r="ABL67">
        <v>17500000</v>
      </c>
      <c r="ABM67">
        <v>17500000</v>
      </c>
      <c r="ABN67">
        <v>17500000</v>
      </c>
      <c r="ABO67">
        <v>17500000</v>
      </c>
      <c r="ABP67">
        <v>17600000</v>
      </c>
      <c r="ABQ67">
        <v>17600000</v>
      </c>
      <c r="ABR67">
        <v>17600000</v>
      </c>
      <c r="ABS67">
        <v>17600000</v>
      </c>
      <c r="ABT67">
        <v>17300000</v>
      </c>
      <c r="ABU67">
        <v>17000000</v>
      </c>
      <c r="ABV67">
        <v>16800000</v>
      </c>
      <c r="ABW67">
        <v>16400000</v>
      </c>
      <c r="ABX67">
        <v>16200000</v>
      </c>
      <c r="ABY67">
        <v>16000000</v>
      </c>
      <c r="ABZ67">
        <v>15900000</v>
      </c>
      <c r="ACA67">
        <v>15700000</v>
      </c>
      <c r="ACB67">
        <v>15400000</v>
      </c>
      <c r="ACC67">
        <v>15200000</v>
      </c>
      <c r="ACD67">
        <v>14900000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3420000</v>
      </c>
      <c r="ADO67">
        <v>3310000</v>
      </c>
      <c r="ADP67">
        <v>3200000</v>
      </c>
      <c r="ADQ67">
        <v>3110000</v>
      </c>
      <c r="ADR67">
        <v>3020000</v>
      </c>
      <c r="ADS67">
        <v>2930000</v>
      </c>
      <c r="ADT67">
        <v>2830000</v>
      </c>
      <c r="ADU67">
        <v>2800000</v>
      </c>
      <c r="ADV67">
        <v>2730000</v>
      </c>
      <c r="ADW67">
        <v>2660000</v>
      </c>
      <c r="ADX67">
        <v>2580000</v>
      </c>
      <c r="ADY67">
        <v>2540000</v>
      </c>
      <c r="ADZ67">
        <v>2460000</v>
      </c>
      <c r="AEA67">
        <v>2380000</v>
      </c>
      <c r="AEB67">
        <v>2300000</v>
      </c>
      <c r="AEC67">
        <v>2240000</v>
      </c>
      <c r="AED67">
        <v>2170000</v>
      </c>
      <c r="AEE67">
        <v>2120000</v>
      </c>
      <c r="AEF67">
        <v>2070000</v>
      </c>
      <c r="AEG67">
        <v>2000000</v>
      </c>
      <c r="AEH67">
        <v>1950000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9360000</v>
      </c>
      <c r="AEQ67">
        <v>9190000</v>
      </c>
      <c r="AER67">
        <v>9030000</v>
      </c>
      <c r="AES67">
        <v>8830000</v>
      </c>
      <c r="AET67">
        <v>8620000</v>
      </c>
      <c r="AEU67">
        <v>8470000</v>
      </c>
      <c r="AEV67">
        <v>8340000</v>
      </c>
      <c r="AEW67">
        <v>8110000</v>
      </c>
      <c r="AEX67">
        <v>7940000</v>
      </c>
      <c r="AEY67">
        <v>7740000</v>
      </c>
      <c r="AEZ67">
        <v>7530000</v>
      </c>
      <c r="AFA67">
        <v>7310000</v>
      </c>
      <c r="AFB67">
        <v>7130000</v>
      </c>
      <c r="AFC67">
        <v>6960000</v>
      </c>
      <c r="AFD67">
        <v>6770000</v>
      </c>
      <c r="AFE67">
        <v>6620000</v>
      </c>
      <c r="AFF67">
        <v>6480000</v>
      </c>
      <c r="AFG67">
        <v>6310000</v>
      </c>
      <c r="AFH67">
        <v>6150000</v>
      </c>
      <c r="AFI67">
        <v>6010000</v>
      </c>
      <c r="AFJ67">
        <v>5830000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208.61805100000001</v>
      </c>
      <c r="AGU67">
        <v>217.53950029999999</v>
      </c>
      <c r="AGV67">
        <v>229.15710089999999</v>
      </c>
      <c r="AGW67">
        <v>238.81539950000001</v>
      </c>
      <c r="AGX67">
        <v>248.78269779999999</v>
      </c>
      <c r="AGY67">
        <v>259.1311245</v>
      </c>
      <c r="AGZ67">
        <v>265.39999030000001</v>
      </c>
      <c r="AHA67">
        <v>269.1327283</v>
      </c>
      <c r="AHB67">
        <v>273.13323639999999</v>
      </c>
      <c r="AHC67">
        <v>277.01722480000001</v>
      </c>
      <c r="AHD67">
        <v>283.79116240000002</v>
      </c>
      <c r="AHE67">
        <v>288.31029910000001</v>
      </c>
      <c r="AHF67">
        <v>288.74894499999999</v>
      </c>
      <c r="AHG67">
        <v>289.32596289999998</v>
      </c>
      <c r="AHH67">
        <v>288.53373449999998</v>
      </c>
      <c r="AHI67">
        <v>286.77209329999999</v>
      </c>
      <c r="AHJ67">
        <v>285.05521970000001</v>
      </c>
      <c r="AHK67">
        <v>281.28956899999997</v>
      </c>
      <c r="AHL67">
        <v>280.14432490000002</v>
      </c>
      <c r="AHM67">
        <v>273.2677286</v>
      </c>
      <c r="AHN67">
        <v>269.62648389999998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20.576628719999999</v>
      </c>
      <c r="AHW67">
        <v>23.199456120000001</v>
      </c>
      <c r="AHX67">
        <v>25.026382009999999</v>
      </c>
      <c r="AHY67">
        <v>26.727204090000001</v>
      </c>
      <c r="AHZ67">
        <v>28.111136989999999</v>
      </c>
      <c r="AIA67">
        <v>28.62835595</v>
      </c>
      <c r="AIB67">
        <v>30.573972380000001</v>
      </c>
      <c r="AIC67">
        <v>33.641264100000001</v>
      </c>
      <c r="AID67">
        <v>33.884041510000003</v>
      </c>
      <c r="AIE67">
        <v>35.271147210000002</v>
      </c>
      <c r="AIF67">
        <v>34.737733669999997</v>
      </c>
      <c r="AIG67">
        <v>35.803857460000003</v>
      </c>
      <c r="AIH67">
        <v>36.62322451</v>
      </c>
      <c r="AII67">
        <v>37.515151000000003</v>
      </c>
      <c r="AIJ67">
        <v>38.177776780000002</v>
      </c>
      <c r="AIK67">
        <v>37.34983184</v>
      </c>
      <c r="AIL67">
        <v>35.434703319999997</v>
      </c>
      <c r="AIM67">
        <v>36.544422220000001</v>
      </c>
      <c r="AIN67">
        <v>37.039582959999997</v>
      </c>
      <c r="AIO67">
        <v>38.358144170000003</v>
      </c>
      <c r="AIP67">
        <v>35.525874450000003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0.69516291799999996</v>
      </c>
      <c r="AIY67">
        <v>1.0123731810000001</v>
      </c>
      <c r="AIZ67">
        <v>1.6381443060000001</v>
      </c>
      <c r="AJA67">
        <v>1.908517638</v>
      </c>
      <c r="AJB67">
        <v>1.2352864969999999</v>
      </c>
      <c r="AJC67">
        <v>2.9982681969999998</v>
      </c>
      <c r="AJD67">
        <v>2.9109399969999998</v>
      </c>
      <c r="AJE67">
        <v>3.1087708709999999</v>
      </c>
      <c r="AJF67">
        <v>3.8413761860000002</v>
      </c>
      <c r="AJG67">
        <v>4.2622759349999999</v>
      </c>
      <c r="AJH67">
        <v>3.6208654789999999</v>
      </c>
      <c r="AJI67">
        <v>3.7665036189999999</v>
      </c>
      <c r="AJJ67">
        <v>2.925439704</v>
      </c>
      <c r="AJK67">
        <v>4.7337212040000001</v>
      </c>
      <c r="AJL67">
        <v>2.5277152059999999</v>
      </c>
      <c r="AJM67">
        <v>3.123390369</v>
      </c>
      <c r="AJN67">
        <v>4.1154242029999999</v>
      </c>
      <c r="AJO67">
        <v>3.1543874829999998</v>
      </c>
      <c r="AJP67">
        <v>3.2666795949999998</v>
      </c>
      <c r="AJQ67">
        <v>3.1715335869999999</v>
      </c>
      <c r="AJR67">
        <v>2.8867113959999999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212.6916191</v>
      </c>
      <c r="AKA67">
        <v>148.00117610000001</v>
      </c>
      <c r="AKB67">
        <v>229.9015924</v>
      </c>
      <c r="AKC67">
        <v>158.07655869999999</v>
      </c>
      <c r="AKD67">
        <v>214.107664</v>
      </c>
      <c r="AKE67">
        <v>174.3105137</v>
      </c>
      <c r="AKF67">
        <v>315.94637499999999</v>
      </c>
      <c r="AKG67">
        <v>153.4725698</v>
      </c>
      <c r="AKH67">
        <v>282.70744409999998</v>
      </c>
      <c r="AKI67">
        <v>379.53029780000003</v>
      </c>
      <c r="AKJ67">
        <v>329.99850559999999</v>
      </c>
      <c r="AKK67">
        <v>228.0706442</v>
      </c>
      <c r="AKL67">
        <v>298.88144019999999</v>
      </c>
      <c r="AKM67">
        <v>123.92621870000001</v>
      </c>
      <c r="AKN67">
        <v>330.7554447</v>
      </c>
      <c r="AKO67">
        <v>384.53900290000001</v>
      </c>
      <c r="AKP67">
        <v>305.46582699999999</v>
      </c>
      <c r="AKQ67">
        <v>260.5740773</v>
      </c>
      <c r="AKR67">
        <v>233.24048189999999</v>
      </c>
      <c r="AKS67">
        <v>232.2212025</v>
      </c>
      <c r="AKT67">
        <v>345.09182709999999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86.742464319999996</v>
      </c>
      <c r="AME67">
        <v>85.651798290000002</v>
      </c>
      <c r="AMF67">
        <v>83.049855429999994</v>
      </c>
      <c r="AMG67">
        <v>81.776105400000006</v>
      </c>
      <c r="AMH67">
        <v>79.748038989999998</v>
      </c>
      <c r="AMI67">
        <v>78.308458680000001</v>
      </c>
      <c r="AMJ67">
        <v>76.646902460000007</v>
      </c>
      <c r="AMK67">
        <v>74.691961759999998</v>
      </c>
      <c r="AML67">
        <v>73.998228370000007</v>
      </c>
      <c r="AMM67">
        <v>73.848264950000001</v>
      </c>
      <c r="AMN67">
        <v>73.051721839999999</v>
      </c>
      <c r="AMO67">
        <v>70.882910249999995</v>
      </c>
      <c r="AMP67">
        <v>69.217306469999997</v>
      </c>
      <c r="AMQ67">
        <v>68.440715449999999</v>
      </c>
      <c r="AMR67">
        <v>66.823342370000006</v>
      </c>
      <c r="AMS67">
        <v>66.848533790000005</v>
      </c>
      <c r="AMT67">
        <v>64.369800240000004</v>
      </c>
      <c r="AMU67">
        <v>63.045568000000003</v>
      </c>
      <c r="AMV67">
        <v>62.144802480000003</v>
      </c>
      <c r="AMW67">
        <v>61.891785740000003</v>
      </c>
      <c r="AMX67">
        <v>60.907936749999998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262.01390140000001</v>
      </c>
      <c r="ANG67">
        <v>273.20277620000002</v>
      </c>
      <c r="ANH67">
        <v>259.32937229999999</v>
      </c>
      <c r="ANI67">
        <v>278.79978610000001</v>
      </c>
      <c r="ANJ67">
        <v>244.0954921</v>
      </c>
      <c r="ANK67">
        <v>258.4209098</v>
      </c>
      <c r="ANL67">
        <v>213.1818413</v>
      </c>
      <c r="ANM67">
        <v>236.2410893</v>
      </c>
      <c r="ANN67">
        <v>196.35213540000001</v>
      </c>
      <c r="ANO67">
        <v>266.96807769999998</v>
      </c>
      <c r="ANP67">
        <v>234.7685668</v>
      </c>
      <c r="ANQ67">
        <v>229.34661059999999</v>
      </c>
      <c r="ANR67">
        <v>192.6356084</v>
      </c>
      <c r="ANS67">
        <v>224.67828539999999</v>
      </c>
      <c r="ANT67">
        <v>168.20661860000001</v>
      </c>
      <c r="ANU67">
        <v>176.9917064</v>
      </c>
      <c r="ANV67">
        <v>225.07709550000001</v>
      </c>
      <c r="ANW67">
        <v>184.51368199999999</v>
      </c>
      <c r="ANX67">
        <v>189.95409699999999</v>
      </c>
      <c r="ANY67">
        <v>131.96140740000001</v>
      </c>
      <c r="ANZ67">
        <v>173.68244989999999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68.405443610000006</v>
      </c>
      <c r="AOI67">
        <v>68.492422140000002</v>
      </c>
      <c r="AOJ67">
        <v>67.334563090000003</v>
      </c>
      <c r="AOK67">
        <v>67.524588039999998</v>
      </c>
      <c r="AOL67">
        <v>67.414358019999995</v>
      </c>
      <c r="AOM67">
        <v>67.478569680000007</v>
      </c>
      <c r="AON67">
        <v>67.700592630000003</v>
      </c>
      <c r="AOO67">
        <v>67.852437679999994</v>
      </c>
      <c r="AOP67">
        <v>67.773056400000002</v>
      </c>
      <c r="AOQ67">
        <v>67.820899359999999</v>
      </c>
      <c r="AOR67">
        <v>66.661800299999996</v>
      </c>
      <c r="AOS67">
        <v>65.437211199999993</v>
      </c>
      <c r="AOT67">
        <v>64.48387572</v>
      </c>
      <c r="AOU67">
        <v>63.157061640000002</v>
      </c>
      <c r="AOV67">
        <v>62.439934839999999</v>
      </c>
      <c r="AOW67">
        <v>61.74453347</v>
      </c>
      <c r="AOX67">
        <v>61.134329530000002</v>
      </c>
      <c r="AOY67">
        <v>60.380872320000002</v>
      </c>
      <c r="AOZ67">
        <v>59.435338020000003</v>
      </c>
      <c r="APA67">
        <v>58.523450599999997</v>
      </c>
      <c r="APB67">
        <v>57.39734052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764.32826480000006</v>
      </c>
      <c r="APK67">
        <v>697.58605920000002</v>
      </c>
      <c r="APL67">
        <v>604.01476769999999</v>
      </c>
      <c r="APM67">
        <v>594.24463890000004</v>
      </c>
      <c r="APN67">
        <v>712.47910190000005</v>
      </c>
      <c r="APO67">
        <v>595.55629799999997</v>
      </c>
      <c r="APP67">
        <v>536.85765909999998</v>
      </c>
      <c r="APQ67">
        <v>636.37941939999996</v>
      </c>
      <c r="APR67">
        <v>637.94848030000003</v>
      </c>
      <c r="APS67">
        <v>603.1799307</v>
      </c>
      <c r="APT67">
        <v>734.11285789999999</v>
      </c>
      <c r="APU67">
        <v>553.74365179999995</v>
      </c>
      <c r="APV67">
        <v>614.31444299999998</v>
      </c>
      <c r="APW67">
        <v>697.63856989999999</v>
      </c>
      <c r="APX67">
        <v>561.8603832</v>
      </c>
      <c r="APY67">
        <v>738.95349269999997</v>
      </c>
      <c r="APZ67">
        <v>581.89391230000001</v>
      </c>
      <c r="AQA67">
        <v>538.49747060000004</v>
      </c>
      <c r="AQB67">
        <v>550.23290340000005</v>
      </c>
      <c r="AQC67">
        <v>619.69436189999999</v>
      </c>
      <c r="AQD67">
        <v>637.46286259999999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80.196618900000004</v>
      </c>
      <c r="ARO67">
        <v>78.742402709999993</v>
      </c>
      <c r="ARP67">
        <v>77.338762639999999</v>
      </c>
      <c r="ARQ67">
        <v>75.596295990000002</v>
      </c>
      <c r="ARR67">
        <v>73.873746819999994</v>
      </c>
      <c r="ARS67">
        <v>72.513136689999996</v>
      </c>
      <c r="ART67">
        <v>71.425119629999998</v>
      </c>
      <c r="ARU67">
        <v>69.476360360000001</v>
      </c>
      <c r="ARV67">
        <v>67.977977539999998</v>
      </c>
      <c r="ARW67">
        <v>66.335675179999996</v>
      </c>
      <c r="ARX67">
        <v>64.463777149999999</v>
      </c>
      <c r="ARY67">
        <v>62.599181479999999</v>
      </c>
      <c r="ARZ67">
        <v>61.047056439999999</v>
      </c>
      <c r="ASA67">
        <v>59.587341070000001</v>
      </c>
      <c r="ASB67">
        <v>57.982552820000002</v>
      </c>
      <c r="ASC67">
        <v>56.697693630000003</v>
      </c>
      <c r="ASD67">
        <v>55.494518679999999</v>
      </c>
      <c r="ASE67">
        <v>54.084874190000001</v>
      </c>
      <c r="ASF67">
        <v>52.673299479999997</v>
      </c>
      <c r="ASG67">
        <v>51.436505820000001</v>
      </c>
      <c r="ASH67">
        <v>49.92839936</v>
      </c>
    </row>
    <row r="68" spans="3:1178" x14ac:dyDescent="0.25">
      <c r="C68">
        <v>0</v>
      </c>
      <c r="D68">
        <v>0</v>
      </c>
      <c r="E68">
        <v>0</v>
      </c>
      <c r="F68">
        <v>233</v>
      </c>
      <c r="G68">
        <v>280</v>
      </c>
      <c r="H68">
        <v>272</v>
      </c>
      <c r="I68">
        <v>266</v>
      </c>
      <c r="J68">
        <v>237</v>
      </c>
      <c r="K68">
        <v>304</v>
      </c>
      <c r="L68">
        <v>283</v>
      </c>
      <c r="M68">
        <v>264</v>
      </c>
      <c r="N68">
        <v>269</v>
      </c>
      <c r="O68">
        <v>289</v>
      </c>
      <c r="P68">
        <v>269</v>
      </c>
      <c r="Q68">
        <v>286</v>
      </c>
      <c r="R68">
        <v>255</v>
      </c>
      <c r="S68">
        <v>269</v>
      </c>
      <c r="T68">
        <v>283</v>
      </c>
      <c r="U68">
        <v>297</v>
      </c>
      <c r="V68">
        <v>278</v>
      </c>
      <c r="W68">
        <v>267</v>
      </c>
      <c r="X68">
        <v>283</v>
      </c>
      <c r="Y68">
        <v>266</v>
      </c>
      <c r="Z68">
        <v>275</v>
      </c>
      <c r="AA68">
        <v>289</v>
      </c>
      <c r="AB68">
        <v>282</v>
      </c>
      <c r="AC68">
        <v>245</v>
      </c>
      <c r="AD68">
        <v>248</v>
      </c>
      <c r="AE68">
        <v>0</v>
      </c>
      <c r="AF68">
        <v>0</v>
      </c>
      <c r="AG68">
        <v>0</v>
      </c>
      <c r="AH68">
        <v>62</v>
      </c>
      <c r="AI68">
        <v>55</v>
      </c>
      <c r="AJ68">
        <v>64</v>
      </c>
      <c r="AK68">
        <v>79</v>
      </c>
      <c r="AL68">
        <v>63</v>
      </c>
      <c r="AM68">
        <v>96</v>
      </c>
      <c r="AN68">
        <v>98</v>
      </c>
      <c r="AO68">
        <v>81</v>
      </c>
      <c r="AP68">
        <v>87</v>
      </c>
      <c r="AQ68">
        <v>99</v>
      </c>
      <c r="AR68">
        <v>109</v>
      </c>
      <c r="AS68">
        <v>110</v>
      </c>
      <c r="AT68">
        <v>117</v>
      </c>
      <c r="AU68">
        <v>120</v>
      </c>
      <c r="AV68">
        <v>116</v>
      </c>
      <c r="AW68">
        <v>122</v>
      </c>
      <c r="AX68">
        <v>145</v>
      </c>
      <c r="AY68">
        <v>132</v>
      </c>
      <c r="AZ68">
        <v>146</v>
      </c>
      <c r="BA68">
        <v>146</v>
      </c>
      <c r="BB68">
        <v>149</v>
      </c>
      <c r="BC68">
        <v>157</v>
      </c>
      <c r="BD68">
        <v>143</v>
      </c>
      <c r="BE68">
        <v>161</v>
      </c>
      <c r="BF68">
        <v>185</v>
      </c>
      <c r="BG68">
        <v>0</v>
      </c>
      <c r="BH68">
        <v>0</v>
      </c>
      <c r="BI68">
        <v>0</v>
      </c>
      <c r="BJ68">
        <v>156</v>
      </c>
      <c r="BK68">
        <v>156</v>
      </c>
      <c r="BL68">
        <v>151</v>
      </c>
      <c r="BM68">
        <v>176</v>
      </c>
      <c r="BN68">
        <v>149</v>
      </c>
      <c r="BO68">
        <v>177</v>
      </c>
      <c r="BP68">
        <v>162</v>
      </c>
      <c r="BQ68">
        <v>178</v>
      </c>
      <c r="BR68">
        <v>192</v>
      </c>
      <c r="BS68">
        <v>185</v>
      </c>
      <c r="BT68">
        <v>180</v>
      </c>
      <c r="BU68">
        <v>185</v>
      </c>
      <c r="BV68">
        <v>217</v>
      </c>
      <c r="BW68">
        <v>184</v>
      </c>
      <c r="BX68">
        <v>208</v>
      </c>
      <c r="BY68">
        <v>197</v>
      </c>
      <c r="BZ68">
        <v>223</v>
      </c>
      <c r="CA68">
        <v>223</v>
      </c>
      <c r="CB68">
        <v>215</v>
      </c>
      <c r="CC68">
        <v>240</v>
      </c>
      <c r="CD68">
        <v>225</v>
      </c>
      <c r="CE68">
        <v>252</v>
      </c>
      <c r="CF68">
        <v>243</v>
      </c>
      <c r="CG68">
        <v>225</v>
      </c>
      <c r="CH68">
        <v>218</v>
      </c>
      <c r="CI68">
        <v>0</v>
      </c>
      <c r="CJ68">
        <v>0</v>
      </c>
      <c r="CK68">
        <v>0</v>
      </c>
      <c r="CL68">
        <v>41</v>
      </c>
      <c r="CM68">
        <v>44</v>
      </c>
      <c r="CN68">
        <v>34</v>
      </c>
      <c r="CO68">
        <v>45</v>
      </c>
      <c r="CP68">
        <v>42</v>
      </c>
      <c r="CQ68">
        <v>44</v>
      </c>
      <c r="CR68">
        <v>52</v>
      </c>
      <c r="CS68">
        <v>52</v>
      </c>
      <c r="CT68">
        <v>45</v>
      </c>
      <c r="CU68">
        <v>45</v>
      </c>
      <c r="CV68">
        <v>46</v>
      </c>
      <c r="CW68">
        <v>54</v>
      </c>
      <c r="CX68">
        <v>59</v>
      </c>
      <c r="CY68">
        <v>58</v>
      </c>
      <c r="CZ68">
        <v>39</v>
      </c>
      <c r="DA68">
        <v>62</v>
      </c>
      <c r="DB68">
        <v>70</v>
      </c>
      <c r="DC68">
        <v>71</v>
      </c>
      <c r="DD68">
        <v>60</v>
      </c>
      <c r="DE68">
        <v>75</v>
      </c>
      <c r="DF68">
        <v>79</v>
      </c>
      <c r="DG68">
        <v>75</v>
      </c>
      <c r="DH68">
        <v>79</v>
      </c>
      <c r="DI68">
        <v>82</v>
      </c>
      <c r="DJ68">
        <v>79</v>
      </c>
      <c r="DK68">
        <v>0</v>
      </c>
      <c r="DL68">
        <v>0</v>
      </c>
      <c r="DM68">
        <v>0</v>
      </c>
      <c r="DN68">
        <v>0</v>
      </c>
      <c r="DO68">
        <v>3</v>
      </c>
      <c r="DP68">
        <v>1</v>
      </c>
      <c r="DQ68">
        <v>1</v>
      </c>
      <c r="DR68">
        <v>1</v>
      </c>
      <c r="DS68">
        <v>0</v>
      </c>
      <c r="DT68">
        <v>3</v>
      </c>
      <c r="DU68">
        <v>5</v>
      </c>
      <c r="DV68">
        <v>3</v>
      </c>
      <c r="DW68">
        <v>3</v>
      </c>
      <c r="DX68">
        <v>2</v>
      </c>
      <c r="DY68">
        <v>4</v>
      </c>
      <c r="DZ68">
        <v>6</v>
      </c>
      <c r="EA68">
        <v>5</v>
      </c>
      <c r="EB68">
        <v>1</v>
      </c>
      <c r="EC68">
        <v>6</v>
      </c>
      <c r="ED68">
        <v>2</v>
      </c>
      <c r="EE68">
        <v>4</v>
      </c>
      <c r="EF68">
        <v>4</v>
      </c>
      <c r="EG68">
        <v>4</v>
      </c>
      <c r="EH68">
        <v>2</v>
      </c>
      <c r="EI68">
        <v>2</v>
      </c>
      <c r="EJ68">
        <v>7</v>
      </c>
      <c r="EK68">
        <v>8</v>
      </c>
      <c r="EL68">
        <v>7</v>
      </c>
      <c r="EM68">
        <v>0</v>
      </c>
      <c r="EN68">
        <v>0</v>
      </c>
      <c r="EO68">
        <v>0</v>
      </c>
      <c r="EP68">
        <v>20</v>
      </c>
      <c r="EQ68">
        <v>5</v>
      </c>
      <c r="ER68">
        <v>15</v>
      </c>
      <c r="ES68">
        <v>20</v>
      </c>
      <c r="ET68">
        <v>5</v>
      </c>
      <c r="EU68">
        <v>10</v>
      </c>
      <c r="EV68">
        <v>0</v>
      </c>
      <c r="EW68">
        <v>5</v>
      </c>
      <c r="EX68">
        <v>15</v>
      </c>
      <c r="EY68">
        <v>20</v>
      </c>
      <c r="EZ68">
        <v>20</v>
      </c>
      <c r="FA68">
        <v>20</v>
      </c>
      <c r="FB68">
        <v>10</v>
      </c>
      <c r="FC68">
        <v>35</v>
      </c>
      <c r="FD68">
        <v>15</v>
      </c>
      <c r="FE68">
        <v>20</v>
      </c>
      <c r="FF68">
        <v>25</v>
      </c>
      <c r="FG68">
        <v>15</v>
      </c>
      <c r="FH68">
        <v>20</v>
      </c>
      <c r="FI68">
        <v>15</v>
      </c>
      <c r="FJ68">
        <v>5</v>
      </c>
      <c r="FK68">
        <v>15</v>
      </c>
      <c r="FL68">
        <v>10</v>
      </c>
      <c r="FM68">
        <v>40</v>
      </c>
      <c r="FN68">
        <v>25</v>
      </c>
      <c r="FO68">
        <v>0</v>
      </c>
      <c r="FP68">
        <v>0</v>
      </c>
      <c r="FQ68">
        <v>6500</v>
      </c>
      <c r="FR68">
        <v>6801</v>
      </c>
      <c r="FS68">
        <v>7115</v>
      </c>
      <c r="FT68">
        <v>7353</v>
      </c>
      <c r="FU68">
        <v>7563</v>
      </c>
      <c r="FV68">
        <v>7724</v>
      </c>
      <c r="FW68">
        <v>7879</v>
      </c>
      <c r="FX68">
        <v>7992</v>
      </c>
      <c r="FY68">
        <v>8154</v>
      </c>
      <c r="FZ68">
        <v>8283</v>
      </c>
      <c r="GA68">
        <v>8397</v>
      </c>
      <c r="GB68">
        <v>8479</v>
      </c>
      <c r="GC68">
        <v>8545</v>
      </c>
      <c r="GD68">
        <v>8657</v>
      </c>
      <c r="GE68">
        <v>8684</v>
      </c>
      <c r="GF68">
        <v>8740</v>
      </c>
      <c r="GG68">
        <v>8802</v>
      </c>
      <c r="GH68">
        <v>8863</v>
      </c>
      <c r="GI68">
        <v>8945</v>
      </c>
      <c r="GJ68">
        <v>9004</v>
      </c>
      <c r="GK68">
        <v>9080</v>
      </c>
      <c r="GL68">
        <v>9098</v>
      </c>
      <c r="GM68">
        <v>9117</v>
      </c>
      <c r="GN68">
        <v>9196</v>
      </c>
      <c r="GO68">
        <v>9220</v>
      </c>
      <c r="GP68">
        <v>9182</v>
      </c>
      <c r="GQ68">
        <v>0</v>
      </c>
      <c r="GR68">
        <v>0</v>
      </c>
      <c r="GS68">
        <v>685</v>
      </c>
      <c r="GT68">
        <v>774</v>
      </c>
      <c r="GU68">
        <v>891</v>
      </c>
      <c r="GV68">
        <v>1005</v>
      </c>
      <c r="GW68">
        <v>1122</v>
      </c>
      <c r="GX68">
        <v>1225</v>
      </c>
      <c r="GY68">
        <v>1348</v>
      </c>
      <c r="GZ68">
        <v>1474</v>
      </c>
      <c r="HA68">
        <v>1574</v>
      </c>
      <c r="HB68">
        <v>1695</v>
      </c>
      <c r="HC68">
        <v>1827</v>
      </c>
      <c r="HD68">
        <v>1920</v>
      </c>
      <c r="HE68">
        <v>2035</v>
      </c>
      <c r="HF68">
        <v>2146</v>
      </c>
      <c r="HG68">
        <v>2266</v>
      </c>
      <c r="HH68">
        <v>2328</v>
      </c>
      <c r="HI68">
        <v>2393</v>
      </c>
      <c r="HJ68">
        <v>2486</v>
      </c>
      <c r="HK68">
        <v>2558</v>
      </c>
      <c r="HL68">
        <v>2621</v>
      </c>
      <c r="HM68">
        <v>2665</v>
      </c>
      <c r="HN68">
        <v>2767</v>
      </c>
      <c r="HO68">
        <v>2848</v>
      </c>
      <c r="HP68">
        <v>2883</v>
      </c>
      <c r="HQ68">
        <v>2941</v>
      </c>
      <c r="HR68">
        <v>3002</v>
      </c>
      <c r="HS68">
        <v>0</v>
      </c>
      <c r="HT68">
        <v>0</v>
      </c>
      <c r="HU68">
        <v>77</v>
      </c>
      <c r="HV68">
        <v>81</v>
      </c>
      <c r="HW68">
        <v>89</v>
      </c>
      <c r="HX68">
        <v>98</v>
      </c>
      <c r="HY68">
        <v>109</v>
      </c>
      <c r="HZ68">
        <v>119</v>
      </c>
      <c r="IA68">
        <v>123</v>
      </c>
      <c r="IB68">
        <v>134</v>
      </c>
      <c r="IC68">
        <v>136</v>
      </c>
      <c r="ID68">
        <v>134</v>
      </c>
      <c r="IE68">
        <v>139</v>
      </c>
      <c r="IF68">
        <v>149</v>
      </c>
      <c r="IG68">
        <v>158</v>
      </c>
      <c r="IH68">
        <v>159</v>
      </c>
      <c r="II68">
        <v>176</v>
      </c>
      <c r="IJ68">
        <v>195</v>
      </c>
      <c r="IK68">
        <v>211</v>
      </c>
      <c r="IL68">
        <v>219</v>
      </c>
      <c r="IM68">
        <v>235</v>
      </c>
      <c r="IN68">
        <v>262</v>
      </c>
      <c r="IO68">
        <v>278</v>
      </c>
      <c r="IP68">
        <v>275</v>
      </c>
      <c r="IQ68">
        <v>286</v>
      </c>
      <c r="IR68">
        <v>287</v>
      </c>
      <c r="IS68">
        <v>300</v>
      </c>
      <c r="IT68">
        <v>298</v>
      </c>
      <c r="IU68">
        <v>0</v>
      </c>
      <c r="IV68">
        <v>0</v>
      </c>
      <c r="IW68">
        <v>6</v>
      </c>
      <c r="IX68">
        <v>5</v>
      </c>
      <c r="IY68">
        <v>6</v>
      </c>
      <c r="IZ68">
        <v>3</v>
      </c>
      <c r="JA68">
        <v>2</v>
      </c>
      <c r="JB68">
        <v>3</v>
      </c>
      <c r="JC68">
        <v>3</v>
      </c>
      <c r="JD68">
        <v>4</v>
      </c>
      <c r="JE68">
        <v>6</v>
      </c>
      <c r="JF68">
        <v>8</v>
      </c>
      <c r="JG68">
        <v>11</v>
      </c>
      <c r="JH68">
        <v>7</v>
      </c>
      <c r="JI68">
        <v>5</v>
      </c>
      <c r="JJ68">
        <v>9</v>
      </c>
      <c r="JK68">
        <v>9</v>
      </c>
      <c r="JL68">
        <v>10</v>
      </c>
      <c r="JM68">
        <v>12</v>
      </c>
      <c r="JN68">
        <v>15</v>
      </c>
      <c r="JO68">
        <v>14</v>
      </c>
      <c r="JP68">
        <v>14</v>
      </c>
      <c r="JQ68">
        <v>15</v>
      </c>
      <c r="JR68">
        <v>17</v>
      </c>
      <c r="JS68">
        <v>13</v>
      </c>
      <c r="JT68">
        <v>14</v>
      </c>
      <c r="JU68">
        <v>13</v>
      </c>
      <c r="JV68">
        <v>11</v>
      </c>
      <c r="JW68">
        <v>0</v>
      </c>
      <c r="JX68">
        <v>0</v>
      </c>
      <c r="JY68">
        <v>0</v>
      </c>
      <c r="JZ68">
        <v>10</v>
      </c>
      <c r="KA68">
        <v>20</v>
      </c>
      <c r="KB68">
        <v>31</v>
      </c>
      <c r="KC68">
        <v>41</v>
      </c>
      <c r="KD68">
        <v>50</v>
      </c>
      <c r="KE68">
        <v>60</v>
      </c>
      <c r="KF68">
        <v>64</v>
      </c>
      <c r="KG68">
        <v>74</v>
      </c>
      <c r="KH68">
        <v>88</v>
      </c>
      <c r="KI68">
        <v>104</v>
      </c>
      <c r="KJ68">
        <v>128</v>
      </c>
      <c r="KK68">
        <v>150</v>
      </c>
      <c r="KL68">
        <v>167</v>
      </c>
      <c r="KM68">
        <v>181</v>
      </c>
      <c r="KN68">
        <v>195</v>
      </c>
      <c r="KO68">
        <v>212</v>
      </c>
      <c r="KP68">
        <v>234</v>
      </c>
      <c r="KQ68">
        <v>256</v>
      </c>
      <c r="KR68">
        <v>277</v>
      </c>
      <c r="KS68">
        <v>306</v>
      </c>
      <c r="KT68">
        <v>342</v>
      </c>
      <c r="KU68">
        <v>378</v>
      </c>
      <c r="KV68">
        <v>404</v>
      </c>
      <c r="KW68">
        <v>422</v>
      </c>
      <c r="KX68">
        <v>450</v>
      </c>
      <c r="KY68">
        <v>0</v>
      </c>
      <c r="KZ68">
        <v>0</v>
      </c>
      <c r="LA68">
        <v>0</v>
      </c>
      <c r="LB68">
        <v>205</v>
      </c>
      <c r="LC68">
        <v>407</v>
      </c>
      <c r="LD68">
        <v>595</v>
      </c>
      <c r="LE68">
        <v>757</v>
      </c>
      <c r="LF68">
        <v>926</v>
      </c>
      <c r="LG68">
        <v>1069</v>
      </c>
      <c r="LH68">
        <v>1220</v>
      </c>
      <c r="LI68">
        <v>1360</v>
      </c>
      <c r="LJ68">
        <v>1513</v>
      </c>
      <c r="LK68">
        <v>1635</v>
      </c>
      <c r="LL68">
        <v>1750</v>
      </c>
      <c r="LM68">
        <v>1868</v>
      </c>
      <c r="LN68">
        <v>1973</v>
      </c>
      <c r="LO68">
        <v>2082</v>
      </c>
      <c r="LP68">
        <v>2227</v>
      </c>
      <c r="LQ68">
        <v>2309</v>
      </c>
      <c r="LR68">
        <v>2413</v>
      </c>
      <c r="LS68">
        <v>2524</v>
      </c>
      <c r="LT68">
        <v>2612</v>
      </c>
      <c r="LU68">
        <v>2700</v>
      </c>
      <c r="LV68">
        <v>2785</v>
      </c>
      <c r="LW68">
        <v>2875</v>
      </c>
      <c r="LX68">
        <v>2961</v>
      </c>
      <c r="LY68">
        <v>3048</v>
      </c>
      <c r="LZ68">
        <v>3123</v>
      </c>
      <c r="MA68">
        <v>0</v>
      </c>
      <c r="MB68">
        <v>0</v>
      </c>
      <c r="MC68">
        <v>1497</v>
      </c>
      <c r="MD68">
        <v>1556</v>
      </c>
      <c r="ME68">
        <v>1601</v>
      </c>
      <c r="MF68">
        <v>1644</v>
      </c>
      <c r="MG68">
        <v>1709</v>
      </c>
      <c r="MH68">
        <v>1787</v>
      </c>
      <c r="MI68">
        <v>1876</v>
      </c>
      <c r="MJ68">
        <v>1904</v>
      </c>
      <c r="MK68">
        <v>1968</v>
      </c>
      <c r="ML68">
        <v>1999</v>
      </c>
      <c r="MM68">
        <v>2049</v>
      </c>
      <c r="MN68">
        <v>2092</v>
      </c>
      <c r="MO68">
        <v>2145</v>
      </c>
      <c r="MP68">
        <v>2235</v>
      </c>
      <c r="MQ68">
        <v>2292</v>
      </c>
      <c r="MR68">
        <v>2326</v>
      </c>
      <c r="MS68">
        <v>2363</v>
      </c>
      <c r="MT68">
        <v>2444</v>
      </c>
      <c r="MU68">
        <v>2478</v>
      </c>
      <c r="MV68">
        <v>2560</v>
      </c>
      <c r="MW68">
        <v>2634</v>
      </c>
      <c r="MX68">
        <v>2680</v>
      </c>
      <c r="MY68">
        <v>2746</v>
      </c>
      <c r="MZ68">
        <v>2828</v>
      </c>
      <c r="NA68">
        <v>2908</v>
      </c>
      <c r="NB68">
        <v>2952</v>
      </c>
      <c r="NC68">
        <v>0</v>
      </c>
      <c r="ND68">
        <v>0</v>
      </c>
      <c r="NE68">
        <v>0</v>
      </c>
      <c r="NF68">
        <v>60</v>
      </c>
      <c r="NG68">
        <v>122</v>
      </c>
      <c r="NH68">
        <v>165</v>
      </c>
      <c r="NI68">
        <v>228</v>
      </c>
      <c r="NJ68">
        <v>274</v>
      </c>
      <c r="NK68">
        <v>324</v>
      </c>
      <c r="NL68">
        <v>406</v>
      </c>
      <c r="NM68">
        <v>467</v>
      </c>
      <c r="NN68">
        <v>547</v>
      </c>
      <c r="NO68">
        <v>628</v>
      </c>
      <c r="NP68">
        <v>700</v>
      </c>
      <c r="NQ68">
        <v>783</v>
      </c>
      <c r="NR68">
        <v>864</v>
      </c>
      <c r="NS68">
        <v>945</v>
      </c>
      <c r="NT68">
        <v>1031</v>
      </c>
      <c r="NU68">
        <v>1115</v>
      </c>
      <c r="NV68">
        <v>1195</v>
      </c>
      <c r="NW68">
        <v>1280</v>
      </c>
      <c r="NX68">
        <v>1368</v>
      </c>
      <c r="NY68">
        <v>1454</v>
      </c>
      <c r="NZ68">
        <v>1566</v>
      </c>
      <c r="OA68">
        <v>1657</v>
      </c>
      <c r="OB68">
        <v>1730</v>
      </c>
      <c r="OC68">
        <v>1824</v>
      </c>
      <c r="OD68">
        <v>1934</v>
      </c>
      <c r="OE68">
        <v>0</v>
      </c>
      <c r="OF68">
        <v>0</v>
      </c>
      <c r="OG68">
        <v>2119</v>
      </c>
      <c r="OH68">
        <v>2277</v>
      </c>
      <c r="OI68">
        <v>2421</v>
      </c>
      <c r="OJ68">
        <v>2578</v>
      </c>
      <c r="OK68">
        <v>2768</v>
      </c>
      <c r="OL68">
        <v>2943</v>
      </c>
      <c r="OM68">
        <v>3085</v>
      </c>
      <c r="ON68">
        <v>3281</v>
      </c>
      <c r="OO68">
        <v>3451</v>
      </c>
      <c r="OP68">
        <v>3575</v>
      </c>
      <c r="OQ68">
        <v>3710</v>
      </c>
      <c r="OR68">
        <v>3846</v>
      </c>
      <c r="OS68">
        <v>3981</v>
      </c>
      <c r="OT68">
        <v>4094</v>
      </c>
      <c r="OU68">
        <v>4203</v>
      </c>
      <c r="OV68">
        <v>4287</v>
      </c>
      <c r="OW68">
        <v>4374</v>
      </c>
      <c r="OX68">
        <v>4467</v>
      </c>
      <c r="OY68">
        <v>4531</v>
      </c>
      <c r="OZ68">
        <v>4664</v>
      </c>
      <c r="PA68">
        <v>4755</v>
      </c>
      <c r="PB68">
        <v>4844</v>
      </c>
      <c r="PC68">
        <v>4937</v>
      </c>
      <c r="PD68">
        <v>5063</v>
      </c>
      <c r="PE68">
        <v>5117</v>
      </c>
      <c r="PF68">
        <v>5168</v>
      </c>
      <c r="PG68">
        <v>0</v>
      </c>
      <c r="PH68">
        <v>0</v>
      </c>
      <c r="PI68">
        <v>0</v>
      </c>
      <c r="PJ68">
        <v>49</v>
      </c>
      <c r="PK68">
        <v>97</v>
      </c>
      <c r="PL68">
        <v>152</v>
      </c>
      <c r="PM68">
        <v>193</v>
      </c>
      <c r="PN68">
        <v>250</v>
      </c>
      <c r="PO68">
        <v>309</v>
      </c>
      <c r="PP68">
        <v>375</v>
      </c>
      <c r="PQ68">
        <v>444</v>
      </c>
      <c r="PR68">
        <v>529</v>
      </c>
      <c r="PS68">
        <v>609</v>
      </c>
      <c r="PT68">
        <v>687</v>
      </c>
      <c r="PU68">
        <v>788</v>
      </c>
      <c r="PV68">
        <v>872</v>
      </c>
      <c r="PW68">
        <v>948</v>
      </c>
      <c r="PX68">
        <v>1053</v>
      </c>
      <c r="PY68">
        <v>1166</v>
      </c>
      <c r="PZ68">
        <v>1275</v>
      </c>
      <c r="QA68">
        <v>1401</v>
      </c>
      <c r="QB68">
        <v>1517</v>
      </c>
      <c r="QC68">
        <v>1636</v>
      </c>
      <c r="QD68">
        <v>1754</v>
      </c>
      <c r="QE68">
        <v>1876</v>
      </c>
      <c r="QF68">
        <v>2002</v>
      </c>
      <c r="QG68">
        <v>2132</v>
      </c>
      <c r="QH68">
        <v>2279</v>
      </c>
      <c r="QI68">
        <v>0</v>
      </c>
      <c r="QJ68">
        <v>0</v>
      </c>
      <c r="QK68">
        <v>7438</v>
      </c>
      <c r="QL68">
        <v>7843</v>
      </c>
      <c r="QM68">
        <v>8106</v>
      </c>
      <c r="QN68">
        <v>8411</v>
      </c>
      <c r="QO68">
        <v>8622</v>
      </c>
      <c r="QP68">
        <v>8753</v>
      </c>
      <c r="QQ68">
        <v>8891</v>
      </c>
      <c r="QR68">
        <v>9073</v>
      </c>
      <c r="QS68">
        <v>9282</v>
      </c>
      <c r="QT68">
        <v>9438</v>
      </c>
      <c r="QU68">
        <v>9571</v>
      </c>
      <c r="QV68">
        <v>9598</v>
      </c>
      <c r="QW68">
        <v>9604</v>
      </c>
      <c r="QX68">
        <v>9608</v>
      </c>
      <c r="QY68">
        <v>9674</v>
      </c>
      <c r="QZ68">
        <v>9774</v>
      </c>
      <c r="RA68">
        <v>9805</v>
      </c>
      <c r="RB68">
        <v>9962</v>
      </c>
      <c r="RC68">
        <v>9952</v>
      </c>
      <c r="RD68">
        <v>10032</v>
      </c>
      <c r="RE68">
        <v>10008</v>
      </c>
      <c r="RF68">
        <v>10034</v>
      </c>
      <c r="RG68">
        <v>10075</v>
      </c>
      <c r="RH68">
        <v>10171</v>
      </c>
      <c r="RI68">
        <v>10222</v>
      </c>
      <c r="RJ68">
        <v>10255</v>
      </c>
      <c r="RK68">
        <v>0</v>
      </c>
      <c r="RL68">
        <v>0</v>
      </c>
      <c r="RM68">
        <v>8402</v>
      </c>
      <c r="RN68">
        <v>8286</v>
      </c>
      <c r="RO68">
        <v>8204</v>
      </c>
      <c r="RP68">
        <v>8142</v>
      </c>
      <c r="RQ68">
        <v>8098</v>
      </c>
      <c r="RR68">
        <v>8071</v>
      </c>
      <c r="RS68">
        <v>8039</v>
      </c>
      <c r="RT68">
        <v>7989</v>
      </c>
      <c r="RU68">
        <v>7906</v>
      </c>
      <c r="RV68">
        <v>7830</v>
      </c>
      <c r="RW68">
        <v>7809</v>
      </c>
      <c r="RX68">
        <v>7802</v>
      </c>
      <c r="RY68">
        <v>7876</v>
      </c>
      <c r="RZ68">
        <v>7862</v>
      </c>
      <c r="SA68">
        <v>7870</v>
      </c>
      <c r="SB68">
        <v>7851</v>
      </c>
      <c r="SC68">
        <v>7852</v>
      </c>
      <c r="SD68">
        <v>7845</v>
      </c>
      <c r="SE68">
        <v>7832</v>
      </c>
      <c r="SF68">
        <v>7835</v>
      </c>
      <c r="SG68">
        <v>7919</v>
      </c>
      <c r="SH68">
        <v>7930</v>
      </c>
      <c r="SI68">
        <v>7938</v>
      </c>
      <c r="SJ68">
        <v>7975</v>
      </c>
      <c r="SK68">
        <v>7993</v>
      </c>
      <c r="SL68">
        <v>7974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1020000</v>
      </c>
      <c r="SU68">
        <v>1010000</v>
      </c>
      <c r="SV68">
        <v>996784.67819999997</v>
      </c>
      <c r="SW68">
        <v>987368.71169999999</v>
      </c>
      <c r="SX68">
        <v>973776.05359999998</v>
      </c>
      <c r="SY68">
        <v>958425.49450000003</v>
      </c>
      <c r="SZ68">
        <v>939596.98589999997</v>
      </c>
      <c r="TA68">
        <v>919330.8247</v>
      </c>
      <c r="TB68">
        <v>904252.97820000001</v>
      </c>
      <c r="TC68">
        <v>880653.61129999999</v>
      </c>
      <c r="TD68">
        <v>860517.11699999997</v>
      </c>
      <c r="TE68">
        <v>841380.06969999999</v>
      </c>
      <c r="TF68">
        <v>822534.98849999998</v>
      </c>
      <c r="TG68">
        <v>805966.0564</v>
      </c>
      <c r="TH68">
        <v>787652.52289999998</v>
      </c>
      <c r="TI68">
        <v>771165.87959999999</v>
      </c>
      <c r="TJ68">
        <v>750188.95389999996</v>
      </c>
      <c r="TK68">
        <v>729859.83189999999</v>
      </c>
      <c r="TL68">
        <v>714741.90579999995</v>
      </c>
      <c r="TM68">
        <v>695735.20479999995</v>
      </c>
      <c r="TN68">
        <v>672687.13549999997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328258.75679999997</v>
      </c>
      <c r="TW68">
        <v>350697.6851</v>
      </c>
      <c r="TX68">
        <v>372308.76949999999</v>
      </c>
      <c r="TY68">
        <v>385987.54009999998</v>
      </c>
      <c r="TZ68">
        <v>403553.42300000001</v>
      </c>
      <c r="UA68">
        <v>422311.25459999999</v>
      </c>
      <c r="UB68">
        <v>430881.7622</v>
      </c>
      <c r="UC68">
        <v>443388.14020000002</v>
      </c>
      <c r="UD68">
        <v>453954.31829999998</v>
      </c>
      <c r="UE68">
        <v>465377.21350000001</v>
      </c>
      <c r="UF68">
        <v>464184.84860000003</v>
      </c>
      <c r="UG68">
        <v>463247.89929999999</v>
      </c>
      <c r="UH68">
        <v>467234.23800000001</v>
      </c>
      <c r="UI68">
        <v>466763.46019999997</v>
      </c>
      <c r="UJ68">
        <v>464329.3187</v>
      </c>
      <c r="UK68">
        <v>458373.049</v>
      </c>
      <c r="UL68">
        <v>462055.12910000002</v>
      </c>
      <c r="UM68">
        <v>461729.2598</v>
      </c>
      <c r="UN68">
        <v>453789.90399999998</v>
      </c>
      <c r="UO68">
        <v>449436.1347</v>
      </c>
      <c r="UP68">
        <v>445396.11599999998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225786.7709</v>
      </c>
      <c r="UY68">
        <v>226578.87590000001</v>
      </c>
      <c r="UZ68">
        <v>239652.45379999999</v>
      </c>
      <c r="VA68">
        <v>236145.00599999999</v>
      </c>
      <c r="VB68">
        <v>225895.42259999999</v>
      </c>
      <c r="VC68">
        <v>227499.375</v>
      </c>
      <c r="VD68">
        <v>236763.3364</v>
      </c>
      <c r="VE68">
        <v>243751.92</v>
      </c>
      <c r="VF68">
        <v>238150.14920000001</v>
      </c>
      <c r="VG68">
        <v>255934.70269999999</v>
      </c>
      <c r="VH68">
        <v>275304.87099999998</v>
      </c>
      <c r="VI68">
        <v>289217.46470000001</v>
      </c>
      <c r="VJ68">
        <v>291439.86</v>
      </c>
      <c r="VK68">
        <v>303623.56290000002</v>
      </c>
      <c r="VL68">
        <v>328648.51679999998</v>
      </c>
      <c r="VM68">
        <v>338561.80119999999</v>
      </c>
      <c r="VN68">
        <v>325153.64720000001</v>
      </c>
      <c r="VO68">
        <v>328310.47869999998</v>
      </c>
      <c r="VP68">
        <v>319862.54119999998</v>
      </c>
      <c r="VQ68">
        <v>324612.7071</v>
      </c>
      <c r="VR68">
        <v>313056.91499999998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134110.0036</v>
      </c>
      <c r="WA68">
        <v>130203.887</v>
      </c>
      <c r="WB68">
        <v>168548.72099999999</v>
      </c>
      <c r="WC68">
        <v>245459.30249999999</v>
      </c>
      <c r="WD68">
        <v>317746.66989999998</v>
      </c>
      <c r="WE68">
        <v>424176.37969999999</v>
      </c>
      <c r="WF68">
        <v>262068.37229999999</v>
      </c>
      <c r="WG68">
        <v>181739.5092</v>
      </c>
      <c r="WH68">
        <v>317603.0258</v>
      </c>
      <c r="WI68">
        <v>308352.4522</v>
      </c>
      <c r="WJ68">
        <v>332634.79200000002</v>
      </c>
      <c r="WK68">
        <v>387535.6801</v>
      </c>
      <c r="WL68">
        <v>470310.29129999998</v>
      </c>
      <c r="WM68">
        <v>426171.13780000003</v>
      </c>
      <c r="WN68">
        <v>413758.38620000001</v>
      </c>
      <c r="WO68">
        <v>430400.5404</v>
      </c>
      <c r="WP68">
        <v>473579.88270000002</v>
      </c>
      <c r="WQ68">
        <v>351601.28350000002</v>
      </c>
      <c r="WR68">
        <v>367618.96710000001</v>
      </c>
      <c r="WS68">
        <v>331417.93150000001</v>
      </c>
      <c r="WT68">
        <v>272262.67709999997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12600000</v>
      </c>
      <c r="ZG68">
        <v>12800000</v>
      </c>
      <c r="ZH68">
        <v>12700000</v>
      </c>
      <c r="ZI68">
        <v>12700000</v>
      </c>
      <c r="ZJ68">
        <v>12500000</v>
      </c>
      <c r="ZK68">
        <v>12500000</v>
      </c>
      <c r="ZL68">
        <v>12400000</v>
      </c>
      <c r="ZM68">
        <v>12300000</v>
      </c>
      <c r="ZN68">
        <v>12400000</v>
      </c>
      <c r="ZO68">
        <v>12400000</v>
      </c>
      <c r="ZP68">
        <v>12200000</v>
      </c>
      <c r="ZQ68">
        <v>12000000</v>
      </c>
      <c r="ZR68">
        <v>12100000</v>
      </c>
      <c r="ZS68">
        <v>11900000</v>
      </c>
      <c r="ZT68">
        <v>11900000</v>
      </c>
      <c r="ZU68">
        <v>11900000</v>
      </c>
      <c r="ZV68">
        <v>11800000</v>
      </c>
      <c r="ZW68">
        <v>11700000</v>
      </c>
      <c r="ZX68">
        <v>11700000</v>
      </c>
      <c r="ZY68">
        <v>11700000</v>
      </c>
      <c r="ZZ68">
        <v>11500000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33900000</v>
      </c>
      <c r="ABK68">
        <v>34500000</v>
      </c>
      <c r="ABL68">
        <v>35600000</v>
      </c>
      <c r="ABM68">
        <v>36300000</v>
      </c>
      <c r="ABN68">
        <v>36600000</v>
      </c>
      <c r="ABO68">
        <v>36800000</v>
      </c>
      <c r="ABP68">
        <v>37100000</v>
      </c>
      <c r="ABQ68">
        <v>37200000</v>
      </c>
      <c r="ABR68">
        <v>37200000</v>
      </c>
      <c r="ABS68">
        <v>37100000</v>
      </c>
      <c r="ABT68">
        <v>36700000</v>
      </c>
      <c r="ABU68">
        <v>36400000</v>
      </c>
      <c r="ABV68">
        <v>36100000</v>
      </c>
      <c r="ABW68">
        <v>35500000</v>
      </c>
      <c r="ABX68">
        <v>35500000</v>
      </c>
      <c r="ABY68">
        <v>35100000</v>
      </c>
      <c r="ABZ68">
        <v>34700000</v>
      </c>
      <c r="ACA68">
        <v>34400000</v>
      </c>
      <c r="ACB68">
        <v>34200000</v>
      </c>
      <c r="ACC68">
        <v>33600000</v>
      </c>
      <c r="ACD68">
        <v>32900000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1940000</v>
      </c>
      <c r="ADO68">
        <v>1920000</v>
      </c>
      <c r="ADP68">
        <v>1900000</v>
      </c>
      <c r="ADQ68">
        <v>1890000</v>
      </c>
      <c r="ADR68">
        <v>1860000</v>
      </c>
      <c r="ADS68">
        <v>1830000</v>
      </c>
      <c r="ADT68">
        <v>1780000</v>
      </c>
      <c r="ADU68">
        <v>1730000</v>
      </c>
      <c r="ADV68">
        <v>1680000</v>
      </c>
      <c r="ADW68">
        <v>1650000</v>
      </c>
      <c r="ADX68">
        <v>1610000</v>
      </c>
      <c r="ADY68">
        <v>1570000</v>
      </c>
      <c r="ADZ68">
        <v>1550000</v>
      </c>
      <c r="AEA68">
        <v>1500000</v>
      </c>
      <c r="AEB68">
        <v>1470000</v>
      </c>
      <c r="AEC68">
        <v>1430000</v>
      </c>
      <c r="AED68">
        <v>1390000</v>
      </c>
      <c r="AEE68">
        <v>1350000</v>
      </c>
      <c r="AEF68">
        <v>1330000</v>
      </c>
      <c r="AEG68">
        <v>1290000</v>
      </c>
      <c r="AEH68">
        <v>1260000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7190000</v>
      </c>
      <c r="AEQ68">
        <v>6950000</v>
      </c>
      <c r="AER68">
        <v>6710000</v>
      </c>
      <c r="AES68">
        <v>6450000</v>
      </c>
      <c r="AET68">
        <v>6200000</v>
      </c>
      <c r="AEU68">
        <v>6000000</v>
      </c>
      <c r="AEV68">
        <v>5820000</v>
      </c>
      <c r="AEW68">
        <v>5710000</v>
      </c>
      <c r="AEX68">
        <v>5530000</v>
      </c>
      <c r="AEY68">
        <v>5370000</v>
      </c>
      <c r="AEZ68">
        <v>5210000</v>
      </c>
      <c r="AFA68">
        <v>5050000</v>
      </c>
      <c r="AFB68">
        <v>4900000</v>
      </c>
      <c r="AFC68">
        <v>4750000</v>
      </c>
      <c r="AFD68">
        <v>4620000</v>
      </c>
      <c r="AFE68">
        <v>4530000</v>
      </c>
      <c r="AFF68">
        <v>4400000</v>
      </c>
      <c r="AFG68">
        <v>4280000</v>
      </c>
      <c r="AFH68">
        <v>4170000</v>
      </c>
      <c r="AFI68">
        <v>4060000</v>
      </c>
      <c r="AFJ68">
        <v>3930000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176.90280580000001</v>
      </c>
      <c r="AGU68">
        <v>188.99542869999999</v>
      </c>
      <c r="AGV68">
        <v>200.6419161</v>
      </c>
      <c r="AGW68">
        <v>208.01357899999999</v>
      </c>
      <c r="AGX68">
        <v>217.48005599999999</v>
      </c>
      <c r="AGY68">
        <v>227.58888930000001</v>
      </c>
      <c r="AGZ68">
        <v>232.20764439999999</v>
      </c>
      <c r="AHA68">
        <v>238.94749010000001</v>
      </c>
      <c r="AHB68">
        <v>244.64173740000001</v>
      </c>
      <c r="AHC68">
        <v>250.79768050000001</v>
      </c>
      <c r="AHD68">
        <v>250.1551</v>
      </c>
      <c r="AHE68">
        <v>249.65016610000001</v>
      </c>
      <c r="AHF68">
        <v>251.79845460000001</v>
      </c>
      <c r="AHG68">
        <v>251.54474640000001</v>
      </c>
      <c r="AHH68">
        <v>250.23295669999999</v>
      </c>
      <c r="AHI68">
        <v>247.02304749999999</v>
      </c>
      <c r="AHJ68">
        <v>249.00736710000001</v>
      </c>
      <c r="AHK68">
        <v>248.83175199999999</v>
      </c>
      <c r="AHL68">
        <v>244.5531325</v>
      </c>
      <c r="AHM68">
        <v>242.20683099999999</v>
      </c>
      <c r="AHN68">
        <v>240.0296137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28.976565969999999</v>
      </c>
      <c r="AHW68">
        <v>29.078221540000001</v>
      </c>
      <c r="AHX68">
        <v>30.75603194</v>
      </c>
      <c r="AHY68">
        <v>30.305900189999999</v>
      </c>
      <c r="AHZ68">
        <v>28.990509889999998</v>
      </c>
      <c r="AIA68">
        <v>29.19635469</v>
      </c>
      <c r="AIB68">
        <v>30.385254239999998</v>
      </c>
      <c r="AIC68">
        <v>31.282140940000001</v>
      </c>
      <c r="AID68">
        <v>30.563232209999999</v>
      </c>
      <c r="AIE68">
        <v>32.84563026</v>
      </c>
      <c r="AIF68">
        <v>35.331519759999999</v>
      </c>
      <c r="AIG68">
        <v>37.117006070000002</v>
      </c>
      <c r="AIH68">
        <v>37.402219340000002</v>
      </c>
      <c r="AII68">
        <v>38.96582677</v>
      </c>
      <c r="AIJ68">
        <v>42.177428689999999</v>
      </c>
      <c r="AIK68">
        <v>43.44965973</v>
      </c>
      <c r="AIL68">
        <v>41.728911170000003</v>
      </c>
      <c r="AIM68">
        <v>42.134046230000003</v>
      </c>
      <c r="AIN68">
        <v>41.049871920000001</v>
      </c>
      <c r="AIO68">
        <v>41.659489110000003</v>
      </c>
      <c r="AIP68">
        <v>40.176465219999997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0.73233682899999997</v>
      </c>
      <c r="AIY68">
        <v>0.71100662999999997</v>
      </c>
      <c r="AIZ68">
        <v>0.92039693199999995</v>
      </c>
      <c r="AJA68">
        <v>1.340383882</v>
      </c>
      <c r="AJB68">
        <v>1.735124766</v>
      </c>
      <c r="AJC68">
        <v>2.3163073340000002</v>
      </c>
      <c r="AJD68">
        <v>1.4310813179999999</v>
      </c>
      <c r="AJE68">
        <v>0.99242809899999995</v>
      </c>
      <c r="AJF68">
        <v>1.7343403669999999</v>
      </c>
      <c r="AJG68">
        <v>1.683825599</v>
      </c>
      <c r="AJH68">
        <v>1.8164245939999999</v>
      </c>
      <c r="AJI68">
        <v>2.1162228280000002</v>
      </c>
      <c r="AJJ68">
        <v>2.5682315870000001</v>
      </c>
      <c r="AJK68">
        <v>2.3272001439999999</v>
      </c>
      <c r="AJL68">
        <v>2.2594176149999998</v>
      </c>
      <c r="AJM68">
        <v>2.3502957169999998</v>
      </c>
      <c r="AJN68">
        <v>2.5860859020000002</v>
      </c>
      <c r="AJO68">
        <v>1.9199952440000001</v>
      </c>
      <c r="AJP68">
        <v>2.0074632870000002</v>
      </c>
      <c r="AJQ68">
        <v>1.809779663</v>
      </c>
      <c r="AJR68">
        <v>1.486749536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145.81697869999999</v>
      </c>
      <c r="AKA68">
        <v>176.0854574</v>
      </c>
      <c r="AKB68">
        <v>68.462172100000004</v>
      </c>
      <c r="AKC68">
        <v>157.6601622</v>
      </c>
      <c r="AKD68">
        <v>254.19856820000001</v>
      </c>
      <c r="AKE68">
        <v>214.2949457</v>
      </c>
      <c r="AKF68">
        <v>294.83861030000003</v>
      </c>
      <c r="AKG68">
        <v>257.77456610000002</v>
      </c>
      <c r="AKH68">
        <v>220.97517160000001</v>
      </c>
      <c r="AKI68">
        <v>139.6816025</v>
      </c>
      <c r="AKJ68">
        <v>180.3986663</v>
      </c>
      <c r="AKK68">
        <v>198.095957</v>
      </c>
      <c r="AKL68">
        <v>274.6542096</v>
      </c>
      <c r="AKM68">
        <v>193.04727800000001</v>
      </c>
      <c r="AKN68">
        <v>225.21239019999999</v>
      </c>
      <c r="AKO68">
        <v>305.77585870000001</v>
      </c>
      <c r="AKP68">
        <v>322.864755</v>
      </c>
      <c r="AKQ68">
        <v>338.79855759999998</v>
      </c>
      <c r="AKR68">
        <v>219.73181700000001</v>
      </c>
      <c r="AKS68">
        <v>149.51381599999999</v>
      </c>
      <c r="AKT68">
        <v>212.3345017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116.2766228</v>
      </c>
      <c r="AME68">
        <v>118.5123107</v>
      </c>
      <c r="AMF68">
        <v>116.7778167</v>
      </c>
      <c r="AMG68">
        <v>117.1874966</v>
      </c>
      <c r="AMH68">
        <v>115.5664445</v>
      </c>
      <c r="AMI68">
        <v>115.0068455</v>
      </c>
      <c r="AMJ68">
        <v>114.00035099999999</v>
      </c>
      <c r="AMK68">
        <v>113.48398570000001</v>
      </c>
      <c r="AML68">
        <v>114.8015063</v>
      </c>
      <c r="AMM68">
        <v>114.3003204</v>
      </c>
      <c r="AMN68">
        <v>112.61735419999999</v>
      </c>
      <c r="AMO68">
        <v>111.0764795</v>
      </c>
      <c r="AMP68">
        <v>111.53787389999999</v>
      </c>
      <c r="AMQ68">
        <v>109.7956762</v>
      </c>
      <c r="AMR68">
        <v>110.12519140000001</v>
      </c>
      <c r="AMS68">
        <v>110.00825020000001</v>
      </c>
      <c r="AMT68">
        <v>108.6693465</v>
      </c>
      <c r="AMU68">
        <v>108.1024582</v>
      </c>
      <c r="AMV68">
        <v>108.0879343</v>
      </c>
      <c r="AMW68">
        <v>107.9083345</v>
      </c>
      <c r="AMX68">
        <v>106.350544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353.75240680000002</v>
      </c>
      <c r="ANG68">
        <v>376.94944500000003</v>
      </c>
      <c r="ANH68">
        <v>551.36384659999999</v>
      </c>
      <c r="ANI68">
        <v>339.67379920000002</v>
      </c>
      <c r="ANJ68">
        <v>444.5639698</v>
      </c>
      <c r="ANK68">
        <v>482.3052596</v>
      </c>
      <c r="ANL68">
        <v>389.8435518</v>
      </c>
      <c r="ANM68">
        <v>422.56902050000002</v>
      </c>
      <c r="ANN68">
        <v>372.12143520000001</v>
      </c>
      <c r="ANO68">
        <v>366.3769274</v>
      </c>
      <c r="ANP68">
        <v>433.63023579999998</v>
      </c>
      <c r="ANQ68">
        <v>352.82899650000002</v>
      </c>
      <c r="ANR68">
        <v>329.34478689999997</v>
      </c>
      <c r="ANS68">
        <v>359.88898399999999</v>
      </c>
      <c r="ANT68">
        <v>314.42881219999998</v>
      </c>
      <c r="ANU68">
        <v>281.29616329999999</v>
      </c>
      <c r="ANV68">
        <v>400.79508340000001</v>
      </c>
      <c r="ANW68">
        <v>302.12697559999998</v>
      </c>
      <c r="ANX68">
        <v>250.4678883</v>
      </c>
      <c r="ANY68">
        <v>282.48417289999998</v>
      </c>
      <c r="ANZ68">
        <v>316.67724429999998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96.92452978</v>
      </c>
      <c r="AOI68">
        <v>98.641889879999994</v>
      </c>
      <c r="AOJ68">
        <v>101.85332750000001</v>
      </c>
      <c r="AOK68">
        <v>104.0103902</v>
      </c>
      <c r="AOL68">
        <v>104.60937029999999</v>
      </c>
      <c r="AOM68">
        <v>105.39772259999999</v>
      </c>
      <c r="AON68">
        <v>106.0789891</v>
      </c>
      <c r="AOO68">
        <v>106.6043792</v>
      </c>
      <c r="AOP68">
        <v>106.43720980000001</v>
      </c>
      <c r="AOQ68">
        <v>106.0883777</v>
      </c>
      <c r="AOR68">
        <v>105.05692310000001</v>
      </c>
      <c r="AOS68">
        <v>104.06693110000001</v>
      </c>
      <c r="AOT68">
        <v>103.1840801</v>
      </c>
      <c r="AOU68">
        <v>101.614008</v>
      </c>
      <c r="AOV68">
        <v>101.5502125</v>
      </c>
      <c r="AOW68">
        <v>100.5160911</v>
      </c>
      <c r="AOX68">
        <v>99.415014420000006</v>
      </c>
      <c r="AOY68">
        <v>98.372508920000001</v>
      </c>
      <c r="AOZ68">
        <v>97.944786379999996</v>
      </c>
      <c r="APA68">
        <v>96.106240380000003</v>
      </c>
      <c r="APB68">
        <v>94.236999890000007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573.75229139999999</v>
      </c>
      <c r="APK68">
        <v>624.46880309999995</v>
      </c>
      <c r="APL68">
        <v>665.16742780000004</v>
      </c>
      <c r="APM68">
        <v>643.65347750000001</v>
      </c>
      <c r="APN68">
        <v>713.58144670000001</v>
      </c>
      <c r="APO68">
        <v>696.03796169999998</v>
      </c>
      <c r="APP68">
        <v>715.92605119999996</v>
      </c>
      <c r="APQ68">
        <v>840.2954909</v>
      </c>
      <c r="APR68">
        <v>682.16383940000003</v>
      </c>
      <c r="APS68">
        <v>559.69703879999997</v>
      </c>
      <c r="APT68">
        <v>765.37520640000002</v>
      </c>
      <c r="APU68">
        <v>829.0983162</v>
      </c>
      <c r="APV68">
        <v>741.94327650000002</v>
      </c>
      <c r="APW68">
        <v>789.70579480000004</v>
      </c>
      <c r="APX68">
        <v>718.01852059999999</v>
      </c>
      <c r="APY68">
        <v>753.83245239999997</v>
      </c>
      <c r="APZ68">
        <v>712.83800499999995</v>
      </c>
      <c r="AQA68">
        <v>686.5863081</v>
      </c>
      <c r="AQB68">
        <v>712.8581815</v>
      </c>
      <c r="AQC68">
        <v>647.73679719999996</v>
      </c>
      <c r="AQD68">
        <v>709.88047500000005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83.07415014</v>
      </c>
      <c r="ARO68">
        <v>80.334734690000005</v>
      </c>
      <c r="ARP68">
        <v>77.509784870000004</v>
      </c>
      <c r="ARQ68">
        <v>74.470401559999999</v>
      </c>
      <c r="ARR68">
        <v>71.606331209999993</v>
      </c>
      <c r="ARS68">
        <v>69.334255900000002</v>
      </c>
      <c r="ART68">
        <v>67.254470449999999</v>
      </c>
      <c r="ARU68">
        <v>65.914914679999995</v>
      </c>
      <c r="ARV68">
        <v>63.881308240000003</v>
      </c>
      <c r="ARW68">
        <v>62.083796939999999</v>
      </c>
      <c r="ARX68">
        <v>60.130011940000003</v>
      </c>
      <c r="ARY68">
        <v>58.386088190000002</v>
      </c>
      <c r="ARZ68">
        <v>56.634987789999997</v>
      </c>
      <c r="ASA68">
        <v>54.894308340000002</v>
      </c>
      <c r="ASB68">
        <v>53.31585948</v>
      </c>
      <c r="ASC68">
        <v>52.31792755</v>
      </c>
      <c r="ASD68">
        <v>50.864660700000002</v>
      </c>
      <c r="ASE68">
        <v>49.432984810000001</v>
      </c>
      <c r="ASF68">
        <v>48.216891330000003</v>
      </c>
      <c r="ASG68">
        <v>46.918174190000002</v>
      </c>
      <c r="ASH68">
        <v>45.443345569999998</v>
      </c>
    </row>
    <row r="69" spans="3:1178" x14ac:dyDescent="0.25">
      <c r="C69">
        <v>0</v>
      </c>
      <c r="D69">
        <v>0</v>
      </c>
      <c r="E69">
        <v>0</v>
      </c>
      <c r="F69">
        <v>233</v>
      </c>
      <c r="G69">
        <v>278</v>
      </c>
      <c r="H69">
        <v>269</v>
      </c>
      <c r="I69">
        <v>263</v>
      </c>
      <c r="J69">
        <v>230</v>
      </c>
      <c r="K69">
        <v>301</v>
      </c>
      <c r="L69">
        <v>280</v>
      </c>
      <c r="M69">
        <v>257</v>
      </c>
      <c r="N69">
        <v>267</v>
      </c>
      <c r="O69">
        <v>288</v>
      </c>
      <c r="P69">
        <v>261</v>
      </c>
      <c r="Q69">
        <v>278</v>
      </c>
      <c r="R69">
        <v>246</v>
      </c>
      <c r="S69">
        <v>264</v>
      </c>
      <c r="T69">
        <v>278</v>
      </c>
      <c r="U69">
        <v>290</v>
      </c>
      <c r="V69">
        <v>268</v>
      </c>
      <c r="W69">
        <v>265</v>
      </c>
      <c r="X69">
        <v>278</v>
      </c>
      <c r="Y69">
        <v>261</v>
      </c>
      <c r="Z69">
        <v>268</v>
      </c>
      <c r="AA69">
        <v>281</v>
      </c>
      <c r="AB69">
        <v>276</v>
      </c>
      <c r="AC69">
        <v>238</v>
      </c>
      <c r="AD69">
        <v>244</v>
      </c>
      <c r="AE69">
        <v>0</v>
      </c>
      <c r="AF69">
        <v>0</v>
      </c>
      <c r="AG69">
        <v>0</v>
      </c>
      <c r="AH69">
        <v>62</v>
      </c>
      <c r="AI69">
        <v>55</v>
      </c>
      <c r="AJ69">
        <v>64</v>
      </c>
      <c r="AK69">
        <v>79</v>
      </c>
      <c r="AL69">
        <v>63</v>
      </c>
      <c r="AM69">
        <v>94</v>
      </c>
      <c r="AN69">
        <v>96</v>
      </c>
      <c r="AO69">
        <v>81</v>
      </c>
      <c r="AP69">
        <v>85</v>
      </c>
      <c r="AQ69">
        <v>97</v>
      </c>
      <c r="AR69">
        <v>109</v>
      </c>
      <c r="AS69">
        <v>110</v>
      </c>
      <c r="AT69">
        <v>117</v>
      </c>
      <c r="AU69">
        <v>119</v>
      </c>
      <c r="AV69">
        <v>115</v>
      </c>
      <c r="AW69">
        <v>120</v>
      </c>
      <c r="AX69">
        <v>144</v>
      </c>
      <c r="AY69">
        <v>130</v>
      </c>
      <c r="AZ69">
        <v>144</v>
      </c>
      <c r="BA69">
        <v>146</v>
      </c>
      <c r="BB69">
        <v>147</v>
      </c>
      <c r="BC69">
        <v>157</v>
      </c>
      <c r="BD69">
        <v>140</v>
      </c>
      <c r="BE69">
        <v>159</v>
      </c>
      <c r="BF69">
        <v>181</v>
      </c>
      <c r="BG69">
        <v>0</v>
      </c>
      <c r="BH69">
        <v>0</v>
      </c>
      <c r="BI69">
        <v>0</v>
      </c>
      <c r="BJ69">
        <v>156</v>
      </c>
      <c r="BK69">
        <v>155</v>
      </c>
      <c r="BL69">
        <v>148</v>
      </c>
      <c r="BM69">
        <v>173</v>
      </c>
      <c r="BN69">
        <v>149</v>
      </c>
      <c r="BO69">
        <v>174</v>
      </c>
      <c r="BP69">
        <v>158</v>
      </c>
      <c r="BQ69">
        <v>177</v>
      </c>
      <c r="BR69">
        <v>188</v>
      </c>
      <c r="BS69">
        <v>185</v>
      </c>
      <c r="BT69">
        <v>179</v>
      </c>
      <c r="BU69">
        <v>180</v>
      </c>
      <c r="BV69">
        <v>216</v>
      </c>
      <c r="BW69">
        <v>178</v>
      </c>
      <c r="BX69">
        <v>203</v>
      </c>
      <c r="BY69">
        <v>193</v>
      </c>
      <c r="BZ69">
        <v>217</v>
      </c>
      <c r="CA69">
        <v>218</v>
      </c>
      <c r="CB69">
        <v>209</v>
      </c>
      <c r="CC69">
        <v>237</v>
      </c>
      <c r="CD69">
        <v>218</v>
      </c>
      <c r="CE69">
        <v>248</v>
      </c>
      <c r="CF69">
        <v>242</v>
      </c>
      <c r="CG69">
        <v>222</v>
      </c>
      <c r="CH69">
        <v>214</v>
      </c>
      <c r="CI69">
        <v>0</v>
      </c>
      <c r="CJ69">
        <v>0</v>
      </c>
      <c r="CK69">
        <v>0</v>
      </c>
      <c r="CL69">
        <v>41</v>
      </c>
      <c r="CM69">
        <v>44</v>
      </c>
      <c r="CN69">
        <v>34</v>
      </c>
      <c r="CO69">
        <v>44</v>
      </c>
      <c r="CP69">
        <v>42</v>
      </c>
      <c r="CQ69">
        <v>44</v>
      </c>
      <c r="CR69">
        <v>52</v>
      </c>
      <c r="CS69">
        <v>51</v>
      </c>
      <c r="CT69">
        <v>45</v>
      </c>
      <c r="CU69">
        <v>44</v>
      </c>
      <c r="CV69">
        <v>46</v>
      </c>
      <c r="CW69">
        <v>53</v>
      </c>
      <c r="CX69">
        <v>58</v>
      </c>
      <c r="CY69">
        <v>58</v>
      </c>
      <c r="CZ69">
        <v>39</v>
      </c>
      <c r="DA69">
        <v>62</v>
      </c>
      <c r="DB69">
        <v>68</v>
      </c>
      <c r="DC69">
        <v>71</v>
      </c>
      <c r="DD69">
        <v>59</v>
      </c>
      <c r="DE69">
        <v>76</v>
      </c>
      <c r="DF69">
        <v>79</v>
      </c>
      <c r="DG69">
        <v>73</v>
      </c>
      <c r="DH69">
        <v>79</v>
      </c>
      <c r="DI69">
        <v>78</v>
      </c>
      <c r="DJ69">
        <v>79</v>
      </c>
      <c r="DK69">
        <v>0</v>
      </c>
      <c r="DL69">
        <v>0</v>
      </c>
      <c r="DM69">
        <v>0</v>
      </c>
      <c r="DN69">
        <v>0</v>
      </c>
      <c r="DO69">
        <v>3</v>
      </c>
      <c r="DP69">
        <v>1</v>
      </c>
      <c r="DQ69">
        <v>1</v>
      </c>
      <c r="DR69">
        <v>1</v>
      </c>
      <c r="DS69">
        <v>0</v>
      </c>
      <c r="DT69">
        <v>3</v>
      </c>
      <c r="DU69">
        <v>5</v>
      </c>
      <c r="DV69">
        <v>3</v>
      </c>
      <c r="DW69">
        <v>3</v>
      </c>
      <c r="DX69">
        <v>1</v>
      </c>
      <c r="DY69">
        <v>4</v>
      </c>
      <c r="DZ69">
        <v>6</v>
      </c>
      <c r="EA69">
        <v>5</v>
      </c>
      <c r="EB69">
        <v>1</v>
      </c>
      <c r="EC69">
        <v>6</v>
      </c>
      <c r="ED69">
        <v>1</v>
      </c>
      <c r="EE69">
        <v>4</v>
      </c>
      <c r="EF69">
        <v>4</v>
      </c>
      <c r="EG69">
        <v>4</v>
      </c>
      <c r="EH69">
        <v>2</v>
      </c>
      <c r="EI69">
        <v>2</v>
      </c>
      <c r="EJ69">
        <v>7</v>
      </c>
      <c r="EK69">
        <v>8</v>
      </c>
      <c r="EL69">
        <v>5</v>
      </c>
      <c r="EM69">
        <v>0</v>
      </c>
      <c r="EN69">
        <v>0</v>
      </c>
      <c r="EO69">
        <v>0</v>
      </c>
      <c r="EP69">
        <v>20</v>
      </c>
      <c r="EQ69">
        <v>5</v>
      </c>
      <c r="ER69">
        <v>15</v>
      </c>
      <c r="ES69">
        <v>20</v>
      </c>
      <c r="ET69">
        <v>5</v>
      </c>
      <c r="EU69">
        <v>10</v>
      </c>
      <c r="EV69">
        <v>0</v>
      </c>
      <c r="EW69">
        <v>5</v>
      </c>
      <c r="EX69">
        <v>15</v>
      </c>
      <c r="EY69">
        <v>20</v>
      </c>
      <c r="EZ69">
        <v>20</v>
      </c>
      <c r="FA69">
        <v>15</v>
      </c>
      <c r="FB69">
        <v>10</v>
      </c>
      <c r="FC69">
        <v>35</v>
      </c>
      <c r="FD69">
        <v>15</v>
      </c>
      <c r="FE69">
        <v>20</v>
      </c>
      <c r="FF69">
        <v>25</v>
      </c>
      <c r="FG69">
        <v>15</v>
      </c>
      <c r="FH69">
        <v>15</v>
      </c>
      <c r="FI69">
        <v>15</v>
      </c>
      <c r="FJ69">
        <v>5</v>
      </c>
      <c r="FK69">
        <v>15</v>
      </c>
      <c r="FL69">
        <v>10</v>
      </c>
      <c r="FM69">
        <v>40</v>
      </c>
      <c r="FN69">
        <v>25</v>
      </c>
      <c r="FO69">
        <v>0</v>
      </c>
      <c r="FP69">
        <v>0</v>
      </c>
      <c r="FQ69">
        <v>6800</v>
      </c>
      <c r="FR69">
        <v>7027</v>
      </c>
      <c r="FS69">
        <v>7269</v>
      </c>
      <c r="FT69">
        <v>7354</v>
      </c>
      <c r="FU69">
        <v>7426</v>
      </c>
      <c r="FV69">
        <v>7529</v>
      </c>
      <c r="FW69">
        <v>7629</v>
      </c>
      <c r="FX69">
        <v>7691</v>
      </c>
      <c r="FY69">
        <v>7781</v>
      </c>
      <c r="FZ69">
        <v>7799</v>
      </c>
      <c r="GA69">
        <v>7844</v>
      </c>
      <c r="GB69">
        <v>7858</v>
      </c>
      <c r="GC69">
        <v>7951</v>
      </c>
      <c r="GD69">
        <v>8028</v>
      </c>
      <c r="GE69">
        <v>8075</v>
      </c>
      <c r="GF69">
        <v>8032</v>
      </c>
      <c r="GG69">
        <v>8018</v>
      </c>
      <c r="GH69">
        <v>8008</v>
      </c>
      <c r="GI69">
        <v>8044</v>
      </c>
      <c r="GJ69">
        <v>8000</v>
      </c>
      <c r="GK69">
        <v>7995</v>
      </c>
      <c r="GL69">
        <v>7991</v>
      </c>
      <c r="GM69">
        <v>7968</v>
      </c>
      <c r="GN69">
        <v>7964</v>
      </c>
      <c r="GO69">
        <v>7936</v>
      </c>
      <c r="GP69">
        <v>7919</v>
      </c>
      <c r="GQ69">
        <v>0</v>
      </c>
      <c r="GR69">
        <v>0</v>
      </c>
      <c r="GS69">
        <v>925</v>
      </c>
      <c r="GT69">
        <v>1129</v>
      </c>
      <c r="GU69">
        <v>1300</v>
      </c>
      <c r="GV69">
        <v>1498</v>
      </c>
      <c r="GW69">
        <v>1703</v>
      </c>
      <c r="GX69">
        <v>1892</v>
      </c>
      <c r="GY69">
        <v>2082</v>
      </c>
      <c r="GZ69">
        <v>2245</v>
      </c>
      <c r="HA69">
        <v>2401</v>
      </c>
      <c r="HB69">
        <v>2595</v>
      </c>
      <c r="HC69">
        <v>2747</v>
      </c>
      <c r="HD69">
        <v>2900</v>
      </c>
      <c r="HE69">
        <v>3039</v>
      </c>
      <c r="HF69">
        <v>3161</v>
      </c>
      <c r="HG69">
        <v>3292</v>
      </c>
      <c r="HH69">
        <v>3426</v>
      </c>
      <c r="HI69">
        <v>3556</v>
      </c>
      <c r="HJ69">
        <v>3652</v>
      </c>
      <c r="HK69">
        <v>3719</v>
      </c>
      <c r="HL69">
        <v>3828</v>
      </c>
      <c r="HM69">
        <v>3905</v>
      </c>
      <c r="HN69">
        <v>3988</v>
      </c>
      <c r="HO69">
        <v>4084</v>
      </c>
      <c r="HP69">
        <v>4151</v>
      </c>
      <c r="HQ69">
        <v>4228</v>
      </c>
      <c r="HR69">
        <v>4275</v>
      </c>
      <c r="HS69">
        <v>0</v>
      </c>
      <c r="HT69">
        <v>0</v>
      </c>
      <c r="HU69">
        <v>68</v>
      </c>
      <c r="HV69">
        <v>80</v>
      </c>
      <c r="HW69">
        <v>89</v>
      </c>
      <c r="HX69">
        <v>108</v>
      </c>
      <c r="HY69">
        <v>123</v>
      </c>
      <c r="HZ69">
        <v>147</v>
      </c>
      <c r="IA69">
        <v>158</v>
      </c>
      <c r="IB69">
        <v>190</v>
      </c>
      <c r="IC69">
        <v>214</v>
      </c>
      <c r="ID69">
        <v>227</v>
      </c>
      <c r="IE69">
        <v>247</v>
      </c>
      <c r="IF69">
        <v>256</v>
      </c>
      <c r="IG69">
        <v>280</v>
      </c>
      <c r="IH69">
        <v>312</v>
      </c>
      <c r="II69">
        <v>311</v>
      </c>
      <c r="IJ69">
        <v>346</v>
      </c>
      <c r="IK69">
        <v>372</v>
      </c>
      <c r="IL69">
        <v>405</v>
      </c>
      <c r="IM69">
        <v>423</v>
      </c>
      <c r="IN69">
        <v>442</v>
      </c>
      <c r="IO69">
        <v>452</v>
      </c>
      <c r="IP69">
        <v>463</v>
      </c>
      <c r="IQ69">
        <v>486</v>
      </c>
      <c r="IR69">
        <v>498</v>
      </c>
      <c r="IS69">
        <v>494</v>
      </c>
      <c r="IT69">
        <v>531</v>
      </c>
      <c r="IU69">
        <v>0</v>
      </c>
      <c r="IV69">
        <v>0</v>
      </c>
      <c r="IW69">
        <v>10</v>
      </c>
      <c r="IX69">
        <v>7</v>
      </c>
      <c r="IY69">
        <v>6</v>
      </c>
      <c r="IZ69">
        <v>4</v>
      </c>
      <c r="JA69">
        <v>3</v>
      </c>
      <c r="JB69">
        <v>2</v>
      </c>
      <c r="JC69">
        <v>3</v>
      </c>
      <c r="JD69">
        <v>9</v>
      </c>
      <c r="JE69">
        <v>8</v>
      </c>
      <c r="JF69">
        <v>14</v>
      </c>
      <c r="JG69">
        <v>19</v>
      </c>
      <c r="JH69">
        <v>17</v>
      </c>
      <c r="JI69">
        <v>15</v>
      </c>
      <c r="JJ69">
        <v>15</v>
      </c>
      <c r="JK69">
        <v>17</v>
      </c>
      <c r="JL69">
        <v>15</v>
      </c>
      <c r="JM69">
        <v>10</v>
      </c>
      <c r="JN69">
        <v>11</v>
      </c>
      <c r="JO69">
        <v>15</v>
      </c>
      <c r="JP69">
        <v>22</v>
      </c>
      <c r="JQ69">
        <v>16</v>
      </c>
      <c r="JR69">
        <v>18</v>
      </c>
      <c r="JS69">
        <v>17</v>
      </c>
      <c r="JT69">
        <v>20</v>
      </c>
      <c r="JU69">
        <v>25</v>
      </c>
      <c r="JV69">
        <v>22</v>
      </c>
      <c r="JW69">
        <v>0</v>
      </c>
      <c r="JX69">
        <v>0</v>
      </c>
      <c r="JY69">
        <v>0</v>
      </c>
      <c r="JZ69">
        <v>8</v>
      </c>
      <c r="KA69">
        <v>16</v>
      </c>
      <c r="KB69">
        <v>28</v>
      </c>
      <c r="KC69">
        <v>36</v>
      </c>
      <c r="KD69">
        <v>47</v>
      </c>
      <c r="KE69">
        <v>57</v>
      </c>
      <c r="KF69">
        <v>75</v>
      </c>
      <c r="KG69">
        <v>95</v>
      </c>
      <c r="KH69">
        <v>109</v>
      </c>
      <c r="KI69">
        <v>132</v>
      </c>
      <c r="KJ69">
        <v>163</v>
      </c>
      <c r="KK69">
        <v>194</v>
      </c>
      <c r="KL69">
        <v>220</v>
      </c>
      <c r="KM69">
        <v>261</v>
      </c>
      <c r="KN69">
        <v>301</v>
      </c>
      <c r="KO69">
        <v>334</v>
      </c>
      <c r="KP69">
        <v>366</v>
      </c>
      <c r="KQ69">
        <v>402</v>
      </c>
      <c r="KR69">
        <v>432</v>
      </c>
      <c r="KS69">
        <v>471</v>
      </c>
      <c r="KT69">
        <v>518</v>
      </c>
      <c r="KU69">
        <v>559</v>
      </c>
      <c r="KV69">
        <v>598</v>
      </c>
      <c r="KW69">
        <v>635</v>
      </c>
      <c r="KX69">
        <v>687</v>
      </c>
      <c r="KY69">
        <v>0</v>
      </c>
      <c r="KZ69">
        <v>0</v>
      </c>
      <c r="LA69">
        <v>0</v>
      </c>
      <c r="LB69">
        <v>214</v>
      </c>
      <c r="LC69">
        <v>439</v>
      </c>
      <c r="LD69">
        <v>641</v>
      </c>
      <c r="LE69">
        <v>856</v>
      </c>
      <c r="LF69">
        <v>1061</v>
      </c>
      <c r="LG69">
        <v>1255</v>
      </c>
      <c r="LH69">
        <v>1481</v>
      </c>
      <c r="LI69">
        <v>1665</v>
      </c>
      <c r="LJ69">
        <v>1887</v>
      </c>
      <c r="LK69">
        <v>2057</v>
      </c>
      <c r="LL69">
        <v>2241</v>
      </c>
      <c r="LM69">
        <v>2416</v>
      </c>
      <c r="LN69">
        <v>2608</v>
      </c>
      <c r="LO69">
        <v>2805</v>
      </c>
      <c r="LP69">
        <v>3016</v>
      </c>
      <c r="LQ69">
        <v>3207</v>
      </c>
      <c r="LR69">
        <v>3414</v>
      </c>
      <c r="LS69">
        <v>3597</v>
      </c>
      <c r="LT69">
        <v>3768</v>
      </c>
      <c r="LU69">
        <v>3945</v>
      </c>
      <c r="LV69">
        <v>4121</v>
      </c>
      <c r="LW69">
        <v>4285</v>
      </c>
      <c r="LX69">
        <v>4479</v>
      </c>
      <c r="LY69">
        <v>4660</v>
      </c>
      <c r="LZ69">
        <v>4832</v>
      </c>
      <c r="MA69">
        <v>0</v>
      </c>
      <c r="MB69">
        <v>0</v>
      </c>
      <c r="MC69">
        <v>1443</v>
      </c>
      <c r="MD69">
        <v>1497</v>
      </c>
      <c r="ME69">
        <v>1524</v>
      </c>
      <c r="MF69">
        <v>1575</v>
      </c>
      <c r="MG69">
        <v>1589</v>
      </c>
      <c r="MH69">
        <v>1621</v>
      </c>
      <c r="MI69">
        <v>1631</v>
      </c>
      <c r="MJ69">
        <v>1632</v>
      </c>
      <c r="MK69">
        <v>1665</v>
      </c>
      <c r="ML69">
        <v>1663</v>
      </c>
      <c r="MM69">
        <v>1690</v>
      </c>
      <c r="MN69">
        <v>1717</v>
      </c>
      <c r="MO69">
        <v>1750</v>
      </c>
      <c r="MP69">
        <v>1799</v>
      </c>
      <c r="MQ69">
        <v>1816</v>
      </c>
      <c r="MR69">
        <v>1824</v>
      </c>
      <c r="MS69">
        <v>1867</v>
      </c>
      <c r="MT69">
        <v>1900</v>
      </c>
      <c r="MU69">
        <v>1914</v>
      </c>
      <c r="MV69">
        <v>1927</v>
      </c>
      <c r="MW69">
        <v>1930</v>
      </c>
      <c r="MX69">
        <v>1948</v>
      </c>
      <c r="MY69">
        <v>1976</v>
      </c>
      <c r="MZ69">
        <v>1982</v>
      </c>
      <c r="NA69">
        <v>2005</v>
      </c>
      <c r="NB69">
        <v>2021</v>
      </c>
      <c r="NC69">
        <v>0</v>
      </c>
      <c r="ND69">
        <v>0</v>
      </c>
      <c r="NE69">
        <v>0</v>
      </c>
      <c r="NF69">
        <v>33</v>
      </c>
      <c r="NG69">
        <v>64</v>
      </c>
      <c r="NH69">
        <v>105</v>
      </c>
      <c r="NI69">
        <v>142</v>
      </c>
      <c r="NJ69">
        <v>177</v>
      </c>
      <c r="NK69">
        <v>220</v>
      </c>
      <c r="NL69">
        <v>253</v>
      </c>
      <c r="NM69">
        <v>281</v>
      </c>
      <c r="NN69">
        <v>309</v>
      </c>
      <c r="NO69">
        <v>330</v>
      </c>
      <c r="NP69">
        <v>364</v>
      </c>
      <c r="NQ69">
        <v>389</v>
      </c>
      <c r="NR69">
        <v>416</v>
      </c>
      <c r="NS69">
        <v>442</v>
      </c>
      <c r="NT69">
        <v>469</v>
      </c>
      <c r="NU69">
        <v>489</v>
      </c>
      <c r="NV69">
        <v>517</v>
      </c>
      <c r="NW69">
        <v>545</v>
      </c>
      <c r="NX69">
        <v>576</v>
      </c>
      <c r="NY69">
        <v>614</v>
      </c>
      <c r="NZ69">
        <v>642</v>
      </c>
      <c r="OA69">
        <v>665</v>
      </c>
      <c r="OB69">
        <v>694</v>
      </c>
      <c r="OC69">
        <v>726</v>
      </c>
      <c r="OD69">
        <v>750</v>
      </c>
      <c r="OE69">
        <v>0</v>
      </c>
      <c r="OF69">
        <v>0</v>
      </c>
      <c r="OG69">
        <v>2154</v>
      </c>
      <c r="OH69">
        <v>2387</v>
      </c>
      <c r="OI69">
        <v>2567</v>
      </c>
      <c r="OJ69">
        <v>2757</v>
      </c>
      <c r="OK69">
        <v>2975</v>
      </c>
      <c r="OL69">
        <v>3193</v>
      </c>
      <c r="OM69">
        <v>3407</v>
      </c>
      <c r="ON69">
        <v>3622</v>
      </c>
      <c r="OO69">
        <v>3847</v>
      </c>
      <c r="OP69">
        <v>4026</v>
      </c>
      <c r="OQ69">
        <v>4190</v>
      </c>
      <c r="OR69">
        <v>4363</v>
      </c>
      <c r="OS69">
        <v>4526</v>
      </c>
      <c r="OT69">
        <v>4647</v>
      </c>
      <c r="OU69">
        <v>4788</v>
      </c>
      <c r="OV69">
        <v>4930</v>
      </c>
      <c r="OW69">
        <v>5043</v>
      </c>
      <c r="OX69">
        <v>5173</v>
      </c>
      <c r="OY69">
        <v>5271</v>
      </c>
      <c r="OZ69">
        <v>5324</v>
      </c>
      <c r="PA69">
        <v>5447</v>
      </c>
      <c r="PB69">
        <v>5597</v>
      </c>
      <c r="PC69">
        <v>5687</v>
      </c>
      <c r="PD69">
        <v>5740</v>
      </c>
      <c r="PE69">
        <v>5830</v>
      </c>
      <c r="PF69">
        <v>5952</v>
      </c>
      <c r="PG69">
        <v>0</v>
      </c>
      <c r="PH69">
        <v>0</v>
      </c>
      <c r="PI69">
        <v>0</v>
      </c>
      <c r="PJ69">
        <v>62</v>
      </c>
      <c r="PK69">
        <v>127</v>
      </c>
      <c r="PL69">
        <v>184</v>
      </c>
      <c r="PM69">
        <v>262</v>
      </c>
      <c r="PN69">
        <v>324</v>
      </c>
      <c r="PO69">
        <v>398</v>
      </c>
      <c r="PP69">
        <v>481</v>
      </c>
      <c r="PQ69">
        <v>555</v>
      </c>
      <c r="PR69">
        <v>644</v>
      </c>
      <c r="PS69">
        <v>759</v>
      </c>
      <c r="PT69">
        <v>857</v>
      </c>
      <c r="PU69">
        <v>951</v>
      </c>
      <c r="PV69">
        <v>1075</v>
      </c>
      <c r="PW69">
        <v>1194</v>
      </c>
      <c r="PX69">
        <v>1302</v>
      </c>
      <c r="PY69">
        <v>1413</v>
      </c>
      <c r="PZ69">
        <v>1535</v>
      </c>
      <c r="QA69">
        <v>1682</v>
      </c>
      <c r="QB69">
        <v>1849</v>
      </c>
      <c r="QC69">
        <v>1994</v>
      </c>
      <c r="QD69">
        <v>2118</v>
      </c>
      <c r="QE69">
        <v>2259</v>
      </c>
      <c r="QF69">
        <v>2426</v>
      </c>
      <c r="QG69">
        <v>2577</v>
      </c>
      <c r="QH69">
        <v>2724</v>
      </c>
      <c r="QI69">
        <v>0</v>
      </c>
      <c r="QJ69">
        <v>0</v>
      </c>
      <c r="QK69">
        <v>7422</v>
      </c>
      <c r="QL69">
        <v>7663</v>
      </c>
      <c r="QM69">
        <v>7757</v>
      </c>
      <c r="QN69">
        <v>7732</v>
      </c>
      <c r="QO69">
        <v>7668</v>
      </c>
      <c r="QP69">
        <v>7697</v>
      </c>
      <c r="QQ69">
        <v>7647</v>
      </c>
      <c r="QR69">
        <v>7559</v>
      </c>
      <c r="QS69">
        <v>7428</v>
      </c>
      <c r="QT69">
        <v>7468</v>
      </c>
      <c r="QU69">
        <v>7469</v>
      </c>
      <c r="QV69">
        <v>7469</v>
      </c>
      <c r="QW69">
        <v>7455</v>
      </c>
      <c r="QX69">
        <v>7378</v>
      </c>
      <c r="QY69">
        <v>7415</v>
      </c>
      <c r="QZ69">
        <v>7367</v>
      </c>
      <c r="RA69">
        <v>7325</v>
      </c>
      <c r="RB69">
        <v>7269</v>
      </c>
      <c r="RC69">
        <v>7232</v>
      </c>
      <c r="RD69">
        <v>7209</v>
      </c>
      <c r="RE69">
        <v>7239</v>
      </c>
      <c r="RF69">
        <v>7185</v>
      </c>
      <c r="RG69">
        <v>7168</v>
      </c>
      <c r="RH69">
        <v>7128</v>
      </c>
      <c r="RI69">
        <v>7141</v>
      </c>
      <c r="RJ69">
        <v>7148</v>
      </c>
      <c r="RK69">
        <v>0</v>
      </c>
      <c r="RL69">
        <v>0</v>
      </c>
      <c r="RM69">
        <v>8424</v>
      </c>
      <c r="RN69">
        <v>8696</v>
      </c>
      <c r="RO69">
        <v>8936</v>
      </c>
      <c r="RP69">
        <v>9255</v>
      </c>
      <c r="RQ69">
        <v>9488</v>
      </c>
      <c r="RR69">
        <v>9723</v>
      </c>
      <c r="RS69">
        <v>9935</v>
      </c>
      <c r="RT69">
        <v>10104</v>
      </c>
      <c r="RU69">
        <v>10319</v>
      </c>
      <c r="RV69">
        <v>10431</v>
      </c>
      <c r="RW69">
        <v>10549</v>
      </c>
      <c r="RX69">
        <v>10711</v>
      </c>
      <c r="RY69">
        <v>10804</v>
      </c>
      <c r="RZ69">
        <v>10920</v>
      </c>
      <c r="SA69">
        <v>10979</v>
      </c>
      <c r="SB69">
        <v>11036</v>
      </c>
      <c r="SC69">
        <v>11117</v>
      </c>
      <c r="SD69">
        <v>11199</v>
      </c>
      <c r="SE69">
        <v>11275</v>
      </c>
      <c r="SF69">
        <v>11321</v>
      </c>
      <c r="SG69">
        <v>11341</v>
      </c>
      <c r="SH69">
        <v>11395</v>
      </c>
      <c r="SI69">
        <v>11481</v>
      </c>
      <c r="SJ69">
        <v>11539</v>
      </c>
      <c r="SK69">
        <v>11554</v>
      </c>
      <c r="SL69">
        <v>11583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1780000</v>
      </c>
      <c r="SU69">
        <v>1750000</v>
      </c>
      <c r="SV69">
        <v>1720000</v>
      </c>
      <c r="SW69">
        <v>1690000</v>
      </c>
      <c r="SX69">
        <v>1640000</v>
      </c>
      <c r="SY69">
        <v>1600000</v>
      </c>
      <c r="SZ69">
        <v>1560000</v>
      </c>
      <c r="TA69">
        <v>1530000</v>
      </c>
      <c r="TB69">
        <v>1500000</v>
      </c>
      <c r="TC69">
        <v>1470000</v>
      </c>
      <c r="TD69">
        <v>1420000</v>
      </c>
      <c r="TE69">
        <v>1370000</v>
      </c>
      <c r="TF69">
        <v>1330000</v>
      </c>
      <c r="TG69">
        <v>1300000</v>
      </c>
      <c r="TH69">
        <v>1250000</v>
      </c>
      <c r="TI69">
        <v>1220000</v>
      </c>
      <c r="TJ69">
        <v>1180000</v>
      </c>
      <c r="TK69">
        <v>1140000</v>
      </c>
      <c r="TL69">
        <v>1110000</v>
      </c>
      <c r="TM69">
        <v>1070000</v>
      </c>
      <c r="TN69">
        <v>1040000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497675.44819999998</v>
      </c>
      <c r="TW69">
        <v>531702.35589999997</v>
      </c>
      <c r="TX69">
        <v>556630.47530000005</v>
      </c>
      <c r="TY69">
        <v>577970.36399999994</v>
      </c>
      <c r="TZ69">
        <v>606475.89980000001</v>
      </c>
      <c r="UA69">
        <v>623300.70779999997</v>
      </c>
      <c r="UB69">
        <v>638851.22790000006</v>
      </c>
      <c r="UC69">
        <v>649972.84279999998</v>
      </c>
      <c r="UD69">
        <v>656374.62379999994</v>
      </c>
      <c r="UE69">
        <v>663666.48800000001</v>
      </c>
      <c r="UF69">
        <v>670563.94070000004</v>
      </c>
      <c r="UG69">
        <v>675736.47930000001</v>
      </c>
      <c r="UH69">
        <v>673766.10089999996</v>
      </c>
      <c r="UI69">
        <v>666142.80489999999</v>
      </c>
      <c r="UJ69">
        <v>665695.8774</v>
      </c>
      <c r="UK69">
        <v>659307.09869999997</v>
      </c>
      <c r="UL69">
        <v>653709.26240000001</v>
      </c>
      <c r="UM69">
        <v>649947.08100000001</v>
      </c>
      <c r="UN69">
        <v>641368.71640000003</v>
      </c>
      <c r="UO69">
        <v>634238.78049999999</v>
      </c>
      <c r="UP69">
        <v>622610.88500000001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226213.6826</v>
      </c>
      <c r="UY69">
        <v>236059.4535</v>
      </c>
      <c r="UZ69">
        <v>275600.935</v>
      </c>
      <c r="VA69">
        <v>301372.50939999998</v>
      </c>
      <c r="VB69">
        <v>310369.11190000002</v>
      </c>
      <c r="VC69">
        <v>327878.0661</v>
      </c>
      <c r="VD69">
        <v>329927.22350000002</v>
      </c>
      <c r="VE69">
        <v>350347.47639999999</v>
      </c>
      <c r="VF69">
        <v>379016.68729999999</v>
      </c>
      <c r="VG69">
        <v>366797.95169999998</v>
      </c>
      <c r="VH69">
        <v>396191.71260000003</v>
      </c>
      <c r="VI69">
        <v>413556.64480000001</v>
      </c>
      <c r="VJ69">
        <v>437129.24400000001</v>
      </c>
      <c r="VK69">
        <v>443259.4276</v>
      </c>
      <c r="VL69">
        <v>449679.0539</v>
      </c>
      <c r="VM69">
        <v>446459.01770000003</v>
      </c>
      <c r="VN69">
        <v>444004.04930000001</v>
      </c>
      <c r="VO69">
        <v>452485.83100000001</v>
      </c>
      <c r="VP69">
        <v>450153.70939999999</v>
      </c>
      <c r="VQ69">
        <v>433532.05530000001</v>
      </c>
      <c r="VR69">
        <v>452430.17440000002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91050.911940000005</v>
      </c>
      <c r="WA69">
        <v>132598.4154</v>
      </c>
      <c r="WB69">
        <v>386208.97700000001</v>
      </c>
      <c r="WC69">
        <v>333297.93060000002</v>
      </c>
      <c r="WD69">
        <v>566282.89170000004</v>
      </c>
      <c r="WE69">
        <v>746142.50639999995</v>
      </c>
      <c r="WF69">
        <v>648156.49509999994</v>
      </c>
      <c r="WG69">
        <v>555245.42700000003</v>
      </c>
      <c r="WH69">
        <v>539073.23010000004</v>
      </c>
      <c r="WI69">
        <v>593155.01049999997</v>
      </c>
      <c r="WJ69">
        <v>508128.22139999998</v>
      </c>
      <c r="WK69">
        <v>328885.58020000003</v>
      </c>
      <c r="WL69">
        <v>351237.02740000002</v>
      </c>
      <c r="WM69">
        <v>465009.30369999999</v>
      </c>
      <c r="WN69">
        <v>662149.1703</v>
      </c>
      <c r="WO69">
        <v>467536.9252</v>
      </c>
      <c r="WP69">
        <v>510659.26299999998</v>
      </c>
      <c r="WQ69">
        <v>468242.04259999999</v>
      </c>
      <c r="WR69">
        <v>534828.14690000005</v>
      </c>
      <c r="WS69">
        <v>649063.28509999998</v>
      </c>
      <c r="WT69">
        <v>554539.50569999998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9310000</v>
      </c>
      <c r="ZG69">
        <v>9100000</v>
      </c>
      <c r="ZH69">
        <v>8840000</v>
      </c>
      <c r="ZI69">
        <v>8750000</v>
      </c>
      <c r="ZJ69">
        <v>8490000</v>
      </c>
      <c r="ZK69">
        <v>8380000</v>
      </c>
      <c r="ZL69">
        <v>8260000</v>
      </c>
      <c r="ZM69">
        <v>8170000</v>
      </c>
      <c r="ZN69">
        <v>8160000</v>
      </c>
      <c r="ZO69">
        <v>8000000</v>
      </c>
      <c r="ZP69">
        <v>7800000</v>
      </c>
      <c r="ZQ69">
        <v>7750000</v>
      </c>
      <c r="ZR69">
        <v>7660000</v>
      </c>
      <c r="ZS69">
        <v>7490000</v>
      </c>
      <c r="ZT69">
        <v>7320000</v>
      </c>
      <c r="ZU69">
        <v>7120000</v>
      </c>
      <c r="ZV69">
        <v>6970000</v>
      </c>
      <c r="ZW69">
        <v>6870000</v>
      </c>
      <c r="ZX69">
        <v>6690000</v>
      </c>
      <c r="ZY69">
        <v>6570000</v>
      </c>
      <c r="ZZ69">
        <v>6430000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34100000</v>
      </c>
      <c r="ABK69">
        <v>35300000</v>
      </c>
      <c r="ABL69">
        <v>36400000</v>
      </c>
      <c r="ABM69">
        <v>37500000</v>
      </c>
      <c r="ABN69">
        <v>38100000</v>
      </c>
      <c r="ABO69">
        <v>38500000</v>
      </c>
      <c r="ABP69">
        <v>39000000</v>
      </c>
      <c r="ABQ69">
        <v>39200000</v>
      </c>
      <c r="ABR69">
        <v>39100000</v>
      </c>
      <c r="ABS69">
        <v>39100000</v>
      </c>
      <c r="ABT69">
        <v>39100000</v>
      </c>
      <c r="ABU69">
        <v>38900000</v>
      </c>
      <c r="ABV69">
        <v>38700000</v>
      </c>
      <c r="ABW69">
        <v>38300000</v>
      </c>
      <c r="ABX69">
        <v>37500000</v>
      </c>
      <c r="ABY69">
        <v>37300000</v>
      </c>
      <c r="ABZ69">
        <v>37200000</v>
      </c>
      <c r="ACA69">
        <v>36700000</v>
      </c>
      <c r="ACB69">
        <v>36000000</v>
      </c>
      <c r="ACC69">
        <v>35500000</v>
      </c>
      <c r="ACD69">
        <v>35100000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2130000</v>
      </c>
      <c r="ADO69">
        <v>2060000</v>
      </c>
      <c r="ADP69">
        <v>1970000</v>
      </c>
      <c r="ADQ69">
        <v>1880000</v>
      </c>
      <c r="ADR69">
        <v>1840000</v>
      </c>
      <c r="ADS69">
        <v>1780000</v>
      </c>
      <c r="ADT69">
        <v>1730000</v>
      </c>
      <c r="ADU69">
        <v>1680000</v>
      </c>
      <c r="ADV69">
        <v>1610000</v>
      </c>
      <c r="ADW69">
        <v>1570000</v>
      </c>
      <c r="ADX69">
        <v>1520000</v>
      </c>
      <c r="ADY69">
        <v>1460000</v>
      </c>
      <c r="ADZ69">
        <v>1410000</v>
      </c>
      <c r="AEA69">
        <v>1360000</v>
      </c>
      <c r="AEB69">
        <v>1320000</v>
      </c>
      <c r="AEC69">
        <v>1290000</v>
      </c>
      <c r="AED69">
        <v>1240000</v>
      </c>
      <c r="AEE69">
        <v>1200000</v>
      </c>
      <c r="AEF69">
        <v>1160000</v>
      </c>
      <c r="AEG69">
        <v>1130000</v>
      </c>
      <c r="AEH69">
        <v>1100000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6160000</v>
      </c>
      <c r="AEQ69">
        <v>6110000</v>
      </c>
      <c r="AER69">
        <v>6030000</v>
      </c>
      <c r="AES69">
        <v>5980000</v>
      </c>
      <c r="AET69">
        <v>5870000</v>
      </c>
      <c r="AEU69">
        <v>5760000</v>
      </c>
      <c r="AEV69">
        <v>5680000</v>
      </c>
      <c r="AEW69">
        <v>5560000</v>
      </c>
      <c r="AEX69">
        <v>5460000</v>
      </c>
      <c r="AEY69">
        <v>5330000</v>
      </c>
      <c r="AEZ69">
        <v>5200000</v>
      </c>
      <c r="AFA69">
        <v>5090000</v>
      </c>
      <c r="AFB69">
        <v>4970000</v>
      </c>
      <c r="AFC69">
        <v>4860000</v>
      </c>
      <c r="AFD69">
        <v>4740000</v>
      </c>
      <c r="AFE69">
        <v>4610000</v>
      </c>
      <c r="AFF69">
        <v>4500000</v>
      </c>
      <c r="AFG69">
        <v>4400000</v>
      </c>
      <c r="AFH69">
        <v>4290000</v>
      </c>
      <c r="AFI69">
        <v>4170000</v>
      </c>
      <c r="AFJ69">
        <v>4060000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284.01846239999998</v>
      </c>
      <c r="AGU69">
        <v>303.43728249999998</v>
      </c>
      <c r="AGV69">
        <v>317.66351400000002</v>
      </c>
      <c r="AGW69">
        <v>329.84197769999997</v>
      </c>
      <c r="AGX69">
        <v>346.10980549999999</v>
      </c>
      <c r="AGY69">
        <v>355.71155720000002</v>
      </c>
      <c r="AGZ69">
        <v>364.5860854</v>
      </c>
      <c r="AHA69">
        <v>370.9330812</v>
      </c>
      <c r="AHB69">
        <v>374.58651429999998</v>
      </c>
      <c r="AHC69">
        <v>378.74790919999998</v>
      </c>
      <c r="AHD69">
        <v>382.68421740000002</v>
      </c>
      <c r="AHE69">
        <v>385.63613400000003</v>
      </c>
      <c r="AHF69">
        <v>384.51165850000001</v>
      </c>
      <c r="AHG69">
        <v>380.1611188</v>
      </c>
      <c r="AHH69">
        <v>379.90606170000001</v>
      </c>
      <c r="AHI69">
        <v>376.26004879999999</v>
      </c>
      <c r="AHJ69">
        <v>373.0654189</v>
      </c>
      <c r="AHK69">
        <v>370.91837909999998</v>
      </c>
      <c r="AHL69">
        <v>366.02279119999997</v>
      </c>
      <c r="AHM69">
        <v>361.95380720000003</v>
      </c>
      <c r="AHN69">
        <v>355.31788210000002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26.704557730000001</v>
      </c>
      <c r="AHW69">
        <v>27.866852399999999</v>
      </c>
      <c r="AHX69">
        <v>32.534729970000001</v>
      </c>
      <c r="AHY69">
        <v>35.57706804</v>
      </c>
      <c r="AHZ69">
        <v>36.639118250000003</v>
      </c>
      <c r="AIA69">
        <v>38.706052810000003</v>
      </c>
      <c r="AIB69">
        <v>38.947956130000001</v>
      </c>
      <c r="AIC69">
        <v>41.358569920000001</v>
      </c>
      <c r="AID69">
        <v>44.742974390000001</v>
      </c>
      <c r="AIE69">
        <v>43.300550899999998</v>
      </c>
      <c r="AIF69">
        <v>46.770488589999999</v>
      </c>
      <c r="AIG69">
        <v>48.820421330000002</v>
      </c>
      <c r="AIH69">
        <v>51.603170059999997</v>
      </c>
      <c r="AII69">
        <v>52.326839110000002</v>
      </c>
      <c r="AIJ69">
        <v>53.08467692</v>
      </c>
      <c r="AIK69">
        <v>52.704551180000003</v>
      </c>
      <c r="AIL69">
        <v>52.414741800000002</v>
      </c>
      <c r="AIM69">
        <v>53.416017359999998</v>
      </c>
      <c r="AIN69">
        <v>53.140710060000004</v>
      </c>
      <c r="AIO69">
        <v>51.178521410000002</v>
      </c>
      <c r="AIP69">
        <v>53.40944709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0.44602576700000002</v>
      </c>
      <c r="AIY69">
        <v>0.649552087</v>
      </c>
      <c r="AIZ69">
        <v>1.891899284</v>
      </c>
      <c r="AJA69">
        <v>1.632707041</v>
      </c>
      <c r="AJB69">
        <v>2.7740168170000001</v>
      </c>
      <c r="AJC69">
        <v>3.6550845719999998</v>
      </c>
      <c r="AJD69">
        <v>3.1750862400000002</v>
      </c>
      <c r="AJE69">
        <v>2.719948236</v>
      </c>
      <c r="AJF69">
        <v>2.6407264420000001</v>
      </c>
      <c r="AJG69">
        <v>2.9056536909999999</v>
      </c>
      <c r="AJH69">
        <v>2.4891379420000002</v>
      </c>
      <c r="AJI69">
        <v>1.6110925190000001</v>
      </c>
      <c r="AJJ69">
        <v>1.7205842440000001</v>
      </c>
      <c r="AJK69">
        <v>2.2779138259999998</v>
      </c>
      <c r="AJL69">
        <v>3.2436313389999998</v>
      </c>
      <c r="AJM69">
        <v>2.2902957380000002</v>
      </c>
      <c r="AJN69">
        <v>2.5015366069999998</v>
      </c>
      <c r="AJO69">
        <v>2.2937498550000002</v>
      </c>
      <c r="AJP69">
        <v>2.6199313019999999</v>
      </c>
      <c r="AJQ69">
        <v>3.1795282789999999</v>
      </c>
      <c r="AJR69">
        <v>2.7164901810000002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207.87423670000001</v>
      </c>
      <c r="AKA69">
        <v>171.5817864</v>
      </c>
      <c r="AKB69">
        <v>279.95438460000003</v>
      </c>
      <c r="AKC69">
        <v>281.80814450000003</v>
      </c>
      <c r="AKD69">
        <v>221.92673909999999</v>
      </c>
      <c r="AKE69">
        <v>369.41942010000002</v>
      </c>
      <c r="AKF69">
        <v>409.8945708</v>
      </c>
      <c r="AKG69">
        <v>427.70511470000002</v>
      </c>
      <c r="AKH69">
        <v>310.98107729999998</v>
      </c>
      <c r="AKI69">
        <v>494.73808309999998</v>
      </c>
      <c r="AKJ69">
        <v>477.42185849999998</v>
      </c>
      <c r="AKK69">
        <v>346.9078414</v>
      </c>
      <c r="AKL69">
        <v>354.41940749999998</v>
      </c>
      <c r="AKM69">
        <v>414.48774520000001</v>
      </c>
      <c r="AKN69">
        <v>287.69618730000002</v>
      </c>
      <c r="AKO69">
        <v>383.3371611</v>
      </c>
      <c r="AKP69">
        <v>414.66470299999997</v>
      </c>
      <c r="AKQ69">
        <v>337.38872679999997</v>
      </c>
      <c r="AKR69">
        <v>341.47527109999999</v>
      </c>
      <c r="AKS69">
        <v>309.75380940000002</v>
      </c>
      <c r="AKT69">
        <v>394.98183640000002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107.4296744</v>
      </c>
      <c r="AME69">
        <v>104.9440888</v>
      </c>
      <c r="AMF69">
        <v>101.9499342</v>
      </c>
      <c r="AMG69">
        <v>100.9819629</v>
      </c>
      <c r="AMH69">
        <v>97.922974049999993</v>
      </c>
      <c r="AMI69">
        <v>96.614392140000007</v>
      </c>
      <c r="AMJ69">
        <v>95.298966680000007</v>
      </c>
      <c r="AMK69">
        <v>94.30152597</v>
      </c>
      <c r="AML69">
        <v>94.118416210000007</v>
      </c>
      <c r="AMM69">
        <v>92.240588799999998</v>
      </c>
      <c r="AMN69">
        <v>89.948480590000003</v>
      </c>
      <c r="AMO69">
        <v>89.387355889999995</v>
      </c>
      <c r="AMP69">
        <v>88.317781080000003</v>
      </c>
      <c r="AMQ69">
        <v>86.377226870000001</v>
      </c>
      <c r="AMR69">
        <v>84.430976749999999</v>
      </c>
      <c r="AMS69">
        <v>82.099437789999996</v>
      </c>
      <c r="AMT69">
        <v>80.451584499999996</v>
      </c>
      <c r="AMU69">
        <v>79.231041529999999</v>
      </c>
      <c r="AMV69">
        <v>77.156914189999995</v>
      </c>
      <c r="AMW69">
        <v>75.778909679999998</v>
      </c>
      <c r="AMX69">
        <v>74.158863260000004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302.71573599999999</v>
      </c>
      <c r="ANG69">
        <v>234.12451379999999</v>
      </c>
      <c r="ANH69">
        <v>241.32147130000001</v>
      </c>
      <c r="ANI69">
        <v>146.632609</v>
      </c>
      <c r="ANJ69">
        <v>171.21422609999999</v>
      </c>
      <c r="ANK69">
        <v>133.7706178</v>
      </c>
      <c r="ANL69">
        <v>196.40088280000001</v>
      </c>
      <c r="ANM69">
        <v>119.35006079999999</v>
      </c>
      <c r="ANN69">
        <v>139.51081260000001</v>
      </c>
      <c r="ANO69">
        <v>121.8926828</v>
      </c>
      <c r="ANP69">
        <v>146.06400210000001</v>
      </c>
      <c r="ANQ69">
        <v>83.317864099999994</v>
      </c>
      <c r="ANR69">
        <v>108.4294664</v>
      </c>
      <c r="ANS69">
        <v>113.04648299999999</v>
      </c>
      <c r="ANT69">
        <v>107.3478896</v>
      </c>
      <c r="ANU69">
        <v>123.2464123</v>
      </c>
      <c r="ANV69">
        <v>104.1383495</v>
      </c>
      <c r="ANW69">
        <v>79.785291979999997</v>
      </c>
      <c r="ANX69">
        <v>92.660538099999997</v>
      </c>
      <c r="ANY69">
        <v>83.333913440000003</v>
      </c>
      <c r="ANZ69">
        <v>91.253900909999999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133.59260560000001</v>
      </c>
      <c r="AOI69">
        <v>138.39436610000001</v>
      </c>
      <c r="AOJ69">
        <v>142.84251839999999</v>
      </c>
      <c r="AOK69">
        <v>147.2970382</v>
      </c>
      <c r="AOL69">
        <v>149.66090729999999</v>
      </c>
      <c r="AOM69">
        <v>151.22075480000001</v>
      </c>
      <c r="AON69">
        <v>152.87813180000001</v>
      </c>
      <c r="AOO69">
        <v>153.97048530000001</v>
      </c>
      <c r="AOP69">
        <v>153.48232759999999</v>
      </c>
      <c r="AOQ69">
        <v>153.53331299999999</v>
      </c>
      <c r="AOR69">
        <v>153.48225600000001</v>
      </c>
      <c r="AOS69">
        <v>152.4273848</v>
      </c>
      <c r="AOT69">
        <v>151.80262590000001</v>
      </c>
      <c r="AOU69">
        <v>150.17325600000001</v>
      </c>
      <c r="AOV69">
        <v>147.26529199999999</v>
      </c>
      <c r="AOW69">
        <v>146.27917650000001</v>
      </c>
      <c r="AOX69">
        <v>145.9295401</v>
      </c>
      <c r="AOY69">
        <v>143.95737220000001</v>
      </c>
      <c r="AOZ69">
        <v>141.0669738</v>
      </c>
      <c r="APA69">
        <v>139.10565560000001</v>
      </c>
      <c r="APB69">
        <v>137.8802082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629.70212179999999</v>
      </c>
      <c r="APK69">
        <v>781.93888270000002</v>
      </c>
      <c r="APL69">
        <v>748.57964849999996</v>
      </c>
      <c r="APM69">
        <v>794.59885250000002</v>
      </c>
      <c r="APN69">
        <v>851.20333819999996</v>
      </c>
      <c r="APO69">
        <v>982.21290580000004</v>
      </c>
      <c r="APP69">
        <v>892.31063979999999</v>
      </c>
      <c r="APQ69">
        <v>850.41313609999997</v>
      </c>
      <c r="APR69">
        <v>969.55618570000001</v>
      </c>
      <c r="APS69">
        <v>944.53848240000002</v>
      </c>
      <c r="APT69">
        <v>804.82065769999997</v>
      </c>
      <c r="APU69">
        <v>761.38560789999997</v>
      </c>
      <c r="APV69">
        <v>804.90415229999996</v>
      </c>
      <c r="APW69">
        <v>978.98053649999997</v>
      </c>
      <c r="APX69">
        <v>1088.775046</v>
      </c>
      <c r="APY69">
        <v>854.73662179999997</v>
      </c>
      <c r="APZ69">
        <v>714.07356330000005</v>
      </c>
      <c r="AQA69">
        <v>837.77361580000002</v>
      </c>
      <c r="AQB69">
        <v>921.73366720000001</v>
      </c>
      <c r="AQC69">
        <v>780.90209240000002</v>
      </c>
      <c r="AQD69">
        <v>754.53889890000005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91.471515710000006</v>
      </c>
      <c r="ARO69">
        <v>90.743648440000001</v>
      </c>
      <c r="ARP69">
        <v>89.599271369999997</v>
      </c>
      <c r="ARQ69">
        <v>88.840609240000006</v>
      </c>
      <c r="ARR69">
        <v>87.189188669999993</v>
      </c>
      <c r="ARS69">
        <v>85.607291860000004</v>
      </c>
      <c r="ART69">
        <v>84.390247560000006</v>
      </c>
      <c r="ARU69">
        <v>82.643669520000003</v>
      </c>
      <c r="ARV69">
        <v>81.09805351</v>
      </c>
      <c r="ARW69">
        <v>79.161379269999998</v>
      </c>
      <c r="ARX69">
        <v>77.254722090000001</v>
      </c>
      <c r="ARY69">
        <v>75.555089379999998</v>
      </c>
      <c r="ARZ69">
        <v>73.895524829999999</v>
      </c>
      <c r="ASA69">
        <v>72.23010051</v>
      </c>
      <c r="ASB69">
        <v>70.412414080000005</v>
      </c>
      <c r="ASC69">
        <v>68.482336559999993</v>
      </c>
      <c r="ASD69">
        <v>66.8042856</v>
      </c>
      <c r="ASE69">
        <v>65.348028040000003</v>
      </c>
      <c r="ASF69">
        <v>63.765198859999998</v>
      </c>
      <c r="ASG69">
        <v>61.988436649999997</v>
      </c>
      <c r="ASH69">
        <v>60.3340046</v>
      </c>
    </row>
    <row r="70" spans="3:1178" x14ac:dyDescent="0.25">
      <c r="C70">
        <v>0</v>
      </c>
      <c r="D70">
        <v>0</v>
      </c>
      <c r="E70">
        <v>0</v>
      </c>
      <c r="F70">
        <v>233</v>
      </c>
      <c r="G70">
        <v>277</v>
      </c>
      <c r="H70">
        <v>266</v>
      </c>
      <c r="I70">
        <v>258</v>
      </c>
      <c r="J70">
        <v>226</v>
      </c>
      <c r="K70">
        <v>292</v>
      </c>
      <c r="L70">
        <v>272</v>
      </c>
      <c r="M70">
        <v>244</v>
      </c>
      <c r="N70">
        <v>255</v>
      </c>
      <c r="O70">
        <v>272</v>
      </c>
      <c r="P70">
        <v>254</v>
      </c>
      <c r="Q70">
        <v>269</v>
      </c>
      <c r="R70">
        <v>229</v>
      </c>
      <c r="S70">
        <v>237</v>
      </c>
      <c r="T70">
        <v>263</v>
      </c>
      <c r="U70">
        <v>279</v>
      </c>
      <c r="V70">
        <v>243</v>
      </c>
      <c r="W70">
        <v>252</v>
      </c>
      <c r="X70">
        <v>251</v>
      </c>
      <c r="Y70">
        <v>243</v>
      </c>
      <c r="Z70">
        <v>243</v>
      </c>
      <c r="AA70">
        <v>256</v>
      </c>
      <c r="AB70">
        <v>252</v>
      </c>
      <c r="AC70">
        <v>216</v>
      </c>
      <c r="AD70">
        <v>239</v>
      </c>
      <c r="AE70">
        <v>0</v>
      </c>
      <c r="AF70">
        <v>0</v>
      </c>
      <c r="AG70">
        <v>0</v>
      </c>
      <c r="AH70">
        <v>62</v>
      </c>
      <c r="AI70">
        <v>55</v>
      </c>
      <c r="AJ70">
        <v>64</v>
      </c>
      <c r="AK70">
        <v>79</v>
      </c>
      <c r="AL70">
        <v>63</v>
      </c>
      <c r="AM70">
        <v>94</v>
      </c>
      <c r="AN70">
        <v>96</v>
      </c>
      <c r="AO70">
        <v>78</v>
      </c>
      <c r="AP70">
        <v>84</v>
      </c>
      <c r="AQ70">
        <v>96</v>
      </c>
      <c r="AR70">
        <v>106</v>
      </c>
      <c r="AS70">
        <v>106</v>
      </c>
      <c r="AT70">
        <v>114</v>
      </c>
      <c r="AU70">
        <v>119</v>
      </c>
      <c r="AV70">
        <v>114</v>
      </c>
      <c r="AW70">
        <v>115</v>
      </c>
      <c r="AX70">
        <v>141</v>
      </c>
      <c r="AY70">
        <v>126</v>
      </c>
      <c r="AZ70">
        <v>140</v>
      </c>
      <c r="BA70">
        <v>142</v>
      </c>
      <c r="BB70">
        <v>147</v>
      </c>
      <c r="BC70">
        <v>153</v>
      </c>
      <c r="BD70">
        <v>135</v>
      </c>
      <c r="BE70">
        <v>155</v>
      </c>
      <c r="BF70">
        <v>163</v>
      </c>
      <c r="BG70">
        <v>0</v>
      </c>
      <c r="BH70">
        <v>0</v>
      </c>
      <c r="BI70">
        <v>0</v>
      </c>
      <c r="BJ70">
        <v>156</v>
      </c>
      <c r="BK70">
        <v>152</v>
      </c>
      <c r="BL70">
        <v>144</v>
      </c>
      <c r="BM70">
        <v>172</v>
      </c>
      <c r="BN70">
        <v>144</v>
      </c>
      <c r="BO70">
        <v>172</v>
      </c>
      <c r="BP70">
        <v>152</v>
      </c>
      <c r="BQ70">
        <v>173</v>
      </c>
      <c r="BR70">
        <v>181</v>
      </c>
      <c r="BS70">
        <v>179</v>
      </c>
      <c r="BT70">
        <v>173</v>
      </c>
      <c r="BU70">
        <v>172</v>
      </c>
      <c r="BV70">
        <v>201</v>
      </c>
      <c r="BW70">
        <v>167</v>
      </c>
      <c r="BX70">
        <v>195</v>
      </c>
      <c r="BY70">
        <v>188</v>
      </c>
      <c r="BZ70">
        <v>211</v>
      </c>
      <c r="CA70">
        <v>199</v>
      </c>
      <c r="CB70">
        <v>209</v>
      </c>
      <c r="CC70">
        <v>224</v>
      </c>
      <c r="CD70">
        <v>204</v>
      </c>
      <c r="CE70">
        <v>232</v>
      </c>
      <c r="CF70">
        <v>229</v>
      </c>
      <c r="CG70">
        <v>206</v>
      </c>
      <c r="CH70">
        <v>207</v>
      </c>
      <c r="CI70">
        <v>0</v>
      </c>
      <c r="CJ70">
        <v>0</v>
      </c>
      <c r="CK70">
        <v>0</v>
      </c>
      <c r="CL70">
        <v>41</v>
      </c>
      <c r="CM70">
        <v>44</v>
      </c>
      <c r="CN70">
        <v>34</v>
      </c>
      <c r="CO70">
        <v>44</v>
      </c>
      <c r="CP70">
        <v>41</v>
      </c>
      <c r="CQ70">
        <v>44</v>
      </c>
      <c r="CR70">
        <v>51</v>
      </c>
      <c r="CS70">
        <v>51</v>
      </c>
      <c r="CT70">
        <v>44</v>
      </c>
      <c r="CU70">
        <v>44</v>
      </c>
      <c r="CV70">
        <v>46</v>
      </c>
      <c r="CW70">
        <v>51</v>
      </c>
      <c r="CX70">
        <v>58</v>
      </c>
      <c r="CY70">
        <v>57</v>
      </c>
      <c r="CZ70">
        <v>36</v>
      </c>
      <c r="DA70">
        <v>60</v>
      </c>
      <c r="DB70">
        <v>65</v>
      </c>
      <c r="DC70">
        <v>70</v>
      </c>
      <c r="DD70">
        <v>57</v>
      </c>
      <c r="DE70">
        <v>73</v>
      </c>
      <c r="DF70">
        <v>80</v>
      </c>
      <c r="DG70">
        <v>70</v>
      </c>
      <c r="DH70">
        <v>76</v>
      </c>
      <c r="DI70">
        <v>76</v>
      </c>
      <c r="DJ70">
        <v>78</v>
      </c>
      <c r="DK70">
        <v>0</v>
      </c>
      <c r="DL70">
        <v>0</v>
      </c>
      <c r="DM70">
        <v>0</v>
      </c>
      <c r="DN70">
        <v>0</v>
      </c>
      <c r="DO70">
        <v>3</v>
      </c>
      <c r="DP70">
        <v>1</v>
      </c>
      <c r="DQ70">
        <v>1</v>
      </c>
      <c r="DR70">
        <v>1</v>
      </c>
      <c r="DS70">
        <v>0</v>
      </c>
      <c r="DT70">
        <v>3</v>
      </c>
      <c r="DU70">
        <v>5</v>
      </c>
      <c r="DV70">
        <v>2</v>
      </c>
      <c r="DW70">
        <v>2</v>
      </c>
      <c r="DX70">
        <v>1</v>
      </c>
      <c r="DY70">
        <v>3</v>
      </c>
      <c r="DZ70">
        <v>4</v>
      </c>
      <c r="EA70">
        <v>3</v>
      </c>
      <c r="EB70">
        <v>1</v>
      </c>
      <c r="EC70">
        <v>4</v>
      </c>
      <c r="ED70">
        <v>1</v>
      </c>
      <c r="EE70">
        <v>3</v>
      </c>
      <c r="EF70">
        <v>4</v>
      </c>
      <c r="EG70">
        <v>3</v>
      </c>
      <c r="EH70">
        <v>1</v>
      </c>
      <c r="EI70">
        <v>2</v>
      </c>
      <c r="EJ70">
        <v>7</v>
      </c>
      <c r="EK70">
        <v>4</v>
      </c>
      <c r="EL70">
        <v>5</v>
      </c>
      <c r="EM70">
        <v>0</v>
      </c>
      <c r="EN70">
        <v>0</v>
      </c>
      <c r="EO70">
        <v>0</v>
      </c>
      <c r="EP70">
        <v>20</v>
      </c>
      <c r="EQ70">
        <v>5</v>
      </c>
      <c r="ER70">
        <v>15</v>
      </c>
      <c r="ES70">
        <v>20</v>
      </c>
      <c r="ET70">
        <v>5</v>
      </c>
      <c r="EU70">
        <v>10</v>
      </c>
      <c r="EV70">
        <v>0</v>
      </c>
      <c r="EW70">
        <v>5</v>
      </c>
      <c r="EX70">
        <v>15</v>
      </c>
      <c r="EY70">
        <v>15</v>
      </c>
      <c r="EZ70">
        <v>15</v>
      </c>
      <c r="FA70">
        <v>15</v>
      </c>
      <c r="FB70">
        <v>5</v>
      </c>
      <c r="FC70">
        <v>30</v>
      </c>
      <c r="FD70">
        <v>15</v>
      </c>
      <c r="FE70">
        <v>10</v>
      </c>
      <c r="FF70">
        <v>20</v>
      </c>
      <c r="FG70">
        <v>5</v>
      </c>
      <c r="FH70">
        <v>10</v>
      </c>
      <c r="FI70">
        <v>15</v>
      </c>
      <c r="FJ70">
        <v>5</v>
      </c>
      <c r="FK70">
        <v>10</v>
      </c>
      <c r="FL70">
        <v>10</v>
      </c>
      <c r="FM70">
        <v>35</v>
      </c>
      <c r="FN70">
        <v>15</v>
      </c>
      <c r="FO70">
        <v>0</v>
      </c>
      <c r="FP70">
        <v>0</v>
      </c>
      <c r="FQ70">
        <v>6872</v>
      </c>
      <c r="FR70">
        <v>7034</v>
      </c>
      <c r="FS70">
        <v>7209</v>
      </c>
      <c r="FT70">
        <v>7335</v>
      </c>
      <c r="FU70">
        <v>7465</v>
      </c>
      <c r="FV70">
        <v>7557</v>
      </c>
      <c r="FW70">
        <v>7670</v>
      </c>
      <c r="FX70">
        <v>7728</v>
      </c>
      <c r="FY70">
        <v>7790</v>
      </c>
      <c r="FZ70">
        <v>7869</v>
      </c>
      <c r="GA70">
        <v>7888</v>
      </c>
      <c r="GB70">
        <v>7958</v>
      </c>
      <c r="GC70">
        <v>8078</v>
      </c>
      <c r="GD70">
        <v>8162</v>
      </c>
      <c r="GE70">
        <v>8187</v>
      </c>
      <c r="GF70">
        <v>8247</v>
      </c>
      <c r="GG70">
        <v>8313</v>
      </c>
      <c r="GH70">
        <v>8310</v>
      </c>
      <c r="GI70">
        <v>8283</v>
      </c>
      <c r="GJ70">
        <v>8336</v>
      </c>
      <c r="GK70">
        <v>8330</v>
      </c>
      <c r="GL70">
        <v>8327</v>
      </c>
      <c r="GM70">
        <v>8339</v>
      </c>
      <c r="GN70">
        <v>8353</v>
      </c>
      <c r="GO70">
        <v>8374</v>
      </c>
      <c r="GP70">
        <v>8460</v>
      </c>
      <c r="GQ70">
        <v>0</v>
      </c>
      <c r="GR70">
        <v>0</v>
      </c>
      <c r="GS70">
        <v>694</v>
      </c>
      <c r="GT70">
        <v>801</v>
      </c>
      <c r="GU70">
        <v>905</v>
      </c>
      <c r="GV70">
        <v>1011</v>
      </c>
      <c r="GW70">
        <v>1104</v>
      </c>
      <c r="GX70">
        <v>1215</v>
      </c>
      <c r="GY70">
        <v>1322</v>
      </c>
      <c r="GZ70">
        <v>1442</v>
      </c>
      <c r="HA70">
        <v>1545</v>
      </c>
      <c r="HB70">
        <v>1628</v>
      </c>
      <c r="HC70">
        <v>1737</v>
      </c>
      <c r="HD70">
        <v>1848</v>
      </c>
      <c r="HE70">
        <v>1921</v>
      </c>
      <c r="HF70">
        <v>2014</v>
      </c>
      <c r="HG70">
        <v>2098</v>
      </c>
      <c r="HH70">
        <v>2160</v>
      </c>
      <c r="HI70">
        <v>2198</v>
      </c>
      <c r="HJ70">
        <v>2287</v>
      </c>
      <c r="HK70">
        <v>2373</v>
      </c>
      <c r="HL70">
        <v>2448</v>
      </c>
      <c r="HM70">
        <v>2543</v>
      </c>
      <c r="HN70">
        <v>2598</v>
      </c>
      <c r="HO70">
        <v>2663</v>
      </c>
      <c r="HP70">
        <v>2724</v>
      </c>
      <c r="HQ70">
        <v>2787</v>
      </c>
      <c r="HR70">
        <v>2801</v>
      </c>
      <c r="HS70">
        <v>0</v>
      </c>
      <c r="HT70">
        <v>0</v>
      </c>
      <c r="HU70">
        <v>75</v>
      </c>
      <c r="HV70">
        <v>81</v>
      </c>
      <c r="HW70">
        <v>89</v>
      </c>
      <c r="HX70">
        <v>83</v>
      </c>
      <c r="HY70">
        <v>93</v>
      </c>
      <c r="HZ70">
        <v>101</v>
      </c>
      <c r="IA70">
        <v>107</v>
      </c>
      <c r="IB70">
        <v>120</v>
      </c>
      <c r="IC70">
        <v>131</v>
      </c>
      <c r="ID70">
        <v>144</v>
      </c>
      <c r="IE70">
        <v>147</v>
      </c>
      <c r="IF70">
        <v>155</v>
      </c>
      <c r="IG70">
        <v>174</v>
      </c>
      <c r="IH70">
        <v>183</v>
      </c>
      <c r="II70">
        <v>200</v>
      </c>
      <c r="IJ70">
        <v>224</v>
      </c>
      <c r="IK70">
        <v>239</v>
      </c>
      <c r="IL70">
        <v>249</v>
      </c>
      <c r="IM70">
        <v>264</v>
      </c>
      <c r="IN70">
        <v>266</v>
      </c>
      <c r="IO70">
        <v>277</v>
      </c>
      <c r="IP70">
        <v>279</v>
      </c>
      <c r="IQ70">
        <v>297</v>
      </c>
      <c r="IR70">
        <v>299</v>
      </c>
      <c r="IS70">
        <v>303</v>
      </c>
      <c r="IT70">
        <v>319</v>
      </c>
      <c r="IU70">
        <v>0</v>
      </c>
      <c r="IV70">
        <v>0</v>
      </c>
      <c r="IW70">
        <v>4</v>
      </c>
      <c r="IX70">
        <v>5</v>
      </c>
      <c r="IY70">
        <v>3</v>
      </c>
      <c r="IZ70">
        <v>1</v>
      </c>
      <c r="JA70">
        <v>0</v>
      </c>
      <c r="JB70">
        <v>1</v>
      </c>
      <c r="JC70">
        <v>1</v>
      </c>
      <c r="JD70">
        <v>4</v>
      </c>
      <c r="JE70">
        <v>3</v>
      </c>
      <c r="JF70">
        <v>4</v>
      </c>
      <c r="JG70">
        <v>9</v>
      </c>
      <c r="JH70">
        <v>9</v>
      </c>
      <c r="JI70">
        <v>7</v>
      </c>
      <c r="JJ70">
        <v>10</v>
      </c>
      <c r="JK70">
        <v>7</v>
      </c>
      <c r="JL70">
        <v>5</v>
      </c>
      <c r="JM70">
        <v>6</v>
      </c>
      <c r="JN70">
        <v>5</v>
      </c>
      <c r="JO70">
        <v>7</v>
      </c>
      <c r="JP70">
        <v>9</v>
      </c>
      <c r="JQ70">
        <v>12</v>
      </c>
      <c r="JR70">
        <v>13</v>
      </c>
      <c r="JS70">
        <v>11</v>
      </c>
      <c r="JT70">
        <v>19</v>
      </c>
      <c r="JU70">
        <v>18</v>
      </c>
      <c r="JV70">
        <v>17</v>
      </c>
      <c r="JW70">
        <v>0</v>
      </c>
      <c r="JX70">
        <v>0</v>
      </c>
      <c r="JY70">
        <v>0</v>
      </c>
      <c r="JZ70">
        <v>7</v>
      </c>
      <c r="KA70">
        <v>12</v>
      </c>
      <c r="KB70">
        <v>22</v>
      </c>
      <c r="KC70">
        <v>27</v>
      </c>
      <c r="KD70">
        <v>36</v>
      </c>
      <c r="KE70">
        <v>48</v>
      </c>
      <c r="KF70">
        <v>57</v>
      </c>
      <c r="KG70">
        <v>68</v>
      </c>
      <c r="KH70">
        <v>76</v>
      </c>
      <c r="KI70">
        <v>95</v>
      </c>
      <c r="KJ70">
        <v>107</v>
      </c>
      <c r="KK70">
        <v>116</v>
      </c>
      <c r="KL70">
        <v>126</v>
      </c>
      <c r="KM70">
        <v>147</v>
      </c>
      <c r="KN70">
        <v>161</v>
      </c>
      <c r="KO70">
        <v>178</v>
      </c>
      <c r="KP70">
        <v>200</v>
      </c>
      <c r="KQ70">
        <v>213</v>
      </c>
      <c r="KR70">
        <v>238</v>
      </c>
      <c r="KS70">
        <v>255</v>
      </c>
      <c r="KT70">
        <v>279</v>
      </c>
      <c r="KU70">
        <v>305</v>
      </c>
      <c r="KV70">
        <v>333</v>
      </c>
      <c r="KW70">
        <v>361</v>
      </c>
      <c r="KX70">
        <v>386</v>
      </c>
      <c r="KY70">
        <v>0</v>
      </c>
      <c r="KZ70">
        <v>0</v>
      </c>
      <c r="LA70">
        <v>0</v>
      </c>
      <c r="LB70">
        <v>152</v>
      </c>
      <c r="LC70">
        <v>312</v>
      </c>
      <c r="LD70">
        <v>452</v>
      </c>
      <c r="LE70">
        <v>593</v>
      </c>
      <c r="LF70">
        <v>737</v>
      </c>
      <c r="LG70">
        <v>888</v>
      </c>
      <c r="LH70">
        <v>1032</v>
      </c>
      <c r="LI70">
        <v>1177</v>
      </c>
      <c r="LJ70">
        <v>1309</v>
      </c>
      <c r="LK70">
        <v>1428</v>
      </c>
      <c r="LL70">
        <v>1547</v>
      </c>
      <c r="LM70">
        <v>1642</v>
      </c>
      <c r="LN70">
        <v>1758</v>
      </c>
      <c r="LO70">
        <v>1882</v>
      </c>
      <c r="LP70">
        <v>1996</v>
      </c>
      <c r="LQ70">
        <v>2102</v>
      </c>
      <c r="LR70">
        <v>2205</v>
      </c>
      <c r="LS70">
        <v>2326</v>
      </c>
      <c r="LT70">
        <v>2440</v>
      </c>
      <c r="LU70">
        <v>2570</v>
      </c>
      <c r="LV70">
        <v>2683</v>
      </c>
      <c r="LW70">
        <v>2795</v>
      </c>
      <c r="LX70">
        <v>2912</v>
      </c>
      <c r="LY70">
        <v>3019</v>
      </c>
      <c r="LZ70">
        <v>3131</v>
      </c>
      <c r="MA70">
        <v>0</v>
      </c>
      <c r="MB70">
        <v>0</v>
      </c>
      <c r="MC70">
        <v>1462</v>
      </c>
      <c r="MD70">
        <v>1515</v>
      </c>
      <c r="ME70">
        <v>1611</v>
      </c>
      <c r="MF70">
        <v>1639</v>
      </c>
      <c r="MG70">
        <v>1669</v>
      </c>
      <c r="MH70">
        <v>1727</v>
      </c>
      <c r="MI70">
        <v>1744</v>
      </c>
      <c r="MJ70">
        <v>1782</v>
      </c>
      <c r="MK70">
        <v>1816</v>
      </c>
      <c r="ML70">
        <v>1837</v>
      </c>
      <c r="MM70">
        <v>1855</v>
      </c>
      <c r="MN70">
        <v>1878</v>
      </c>
      <c r="MO70">
        <v>1914</v>
      </c>
      <c r="MP70">
        <v>1949</v>
      </c>
      <c r="MQ70">
        <v>2012</v>
      </c>
      <c r="MR70">
        <v>2042</v>
      </c>
      <c r="MS70">
        <v>2068</v>
      </c>
      <c r="MT70">
        <v>2121</v>
      </c>
      <c r="MU70">
        <v>2150</v>
      </c>
      <c r="MV70">
        <v>2170</v>
      </c>
      <c r="MW70">
        <v>2198</v>
      </c>
      <c r="MX70">
        <v>2215</v>
      </c>
      <c r="MY70">
        <v>2266</v>
      </c>
      <c r="MZ70">
        <v>2258</v>
      </c>
      <c r="NA70">
        <v>2256</v>
      </c>
      <c r="NB70">
        <v>2262</v>
      </c>
      <c r="NC70">
        <v>0</v>
      </c>
      <c r="ND70">
        <v>0</v>
      </c>
      <c r="NE70">
        <v>0</v>
      </c>
      <c r="NF70">
        <v>35</v>
      </c>
      <c r="NG70">
        <v>66</v>
      </c>
      <c r="NH70">
        <v>111</v>
      </c>
      <c r="NI70">
        <v>157</v>
      </c>
      <c r="NJ70">
        <v>193</v>
      </c>
      <c r="NK70">
        <v>238</v>
      </c>
      <c r="NL70">
        <v>280</v>
      </c>
      <c r="NM70">
        <v>338</v>
      </c>
      <c r="NN70">
        <v>380</v>
      </c>
      <c r="NO70">
        <v>427</v>
      </c>
      <c r="NP70">
        <v>479</v>
      </c>
      <c r="NQ70">
        <v>533</v>
      </c>
      <c r="NR70">
        <v>584</v>
      </c>
      <c r="NS70">
        <v>616</v>
      </c>
      <c r="NT70">
        <v>665</v>
      </c>
      <c r="NU70">
        <v>720</v>
      </c>
      <c r="NV70">
        <v>768</v>
      </c>
      <c r="NW70">
        <v>818</v>
      </c>
      <c r="NX70">
        <v>874</v>
      </c>
      <c r="NY70">
        <v>926</v>
      </c>
      <c r="NZ70">
        <v>991</v>
      </c>
      <c r="OA70">
        <v>1045</v>
      </c>
      <c r="OB70">
        <v>1098</v>
      </c>
      <c r="OC70">
        <v>1145</v>
      </c>
      <c r="OD70">
        <v>1199</v>
      </c>
      <c r="OE70">
        <v>0</v>
      </c>
      <c r="OF70">
        <v>0</v>
      </c>
      <c r="OG70">
        <v>2073</v>
      </c>
      <c r="OH70">
        <v>2209</v>
      </c>
      <c r="OI70">
        <v>2348</v>
      </c>
      <c r="OJ70">
        <v>2454</v>
      </c>
      <c r="OK70">
        <v>2595</v>
      </c>
      <c r="OL70">
        <v>2708</v>
      </c>
      <c r="OM70">
        <v>2818</v>
      </c>
      <c r="ON70">
        <v>2948</v>
      </c>
      <c r="OO70">
        <v>3105</v>
      </c>
      <c r="OP70">
        <v>3192</v>
      </c>
      <c r="OQ70">
        <v>3293</v>
      </c>
      <c r="OR70">
        <v>3388</v>
      </c>
      <c r="OS70">
        <v>3486</v>
      </c>
      <c r="OT70">
        <v>3591</v>
      </c>
      <c r="OU70">
        <v>3695</v>
      </c>
      <c r="OV70">
        <v>3804</v>
      </c>
      <c r="OW70">
        <v>3857</v>
      </c>
      <c r="OX70">
        <v>3947</v>
      </c>
      <c r="OY70">
        <v>4023</v>
      </c>
      <c r="OZ70">
        <v>4036</v>
      </c>
      <c r="PA70">
        <v>4077</v>
      </c>
      <c r="PB70">
        <v>4163</v>
      </c>
      <c r="PC70">
        <v>4244</v>
      </c>
      <c r="PD70">
        <v>4338</v>
      </c>
      <c r="PE70">
        <v>4365</v>
      </c>
      <c r="PF70">
        <v>4408</v>
      </c>
      <c r="PG70">
        <v>0</v>
      </c>
      <c r="PH70">
        <v>0</v>
      </c>
      <c r="PI70">
        <v>0</v>
      </c>
      <c r="PJ70">
        <v>76</v>
      </c>
      <c r="PK70">
        <v>156</v>
      </c>
      <c r="PL70">
        <v>223</v>
      </c>
      <c r="PM70">
        <v>299</v>
      </c>
      <c r="PN70">
        <v>386</v>
      </c>
      <c r="PO70">
        <v>466</v>
      </c>
      <c r="PP70">
        <v>548</v>
      </c>
      <c r="PQ70">
        <v>622</v>
      </c>
      <c r="PR70">
        <v>724</v>
      </c>
      <c r="PS70">
        <v>828</v>
      </c>
      <c r="PT70">
        <v>933</v>
      </c>
      <c r="PU70">
        <v>1040</v>
      </c>
      <c r="PV70">
        <v>1170</v>
      </c>
      <c r="PW70">
        <v>1280</v>
      </c>
      <c r="PX70">
        <v>1410</v>
      </c>
      <c r="PY70">
        <v>1559</v>
      </c>
      <c r="PZ70">
        <v>1698</v>
      </c>
      <c r="QA70">
        <v>1848</v>
      </c>
      <c r="QB70">
        <v>1988</v>
      </c>
      <c r="QC70">
        <v>2152</v>
      </c>
      <c r="QD70">
        <v>2307</v>
      </c>
      <c r="QE70">
        <v>2441</v>
      </c>
      <c r="QF70">
        <v>2594</v>
      </c>
      <c r="QG70">
        <v>2752</v>
      </c>
      <c r="QH70">
        <v>2934</v>
      </c>
      <c r="QI70">
        <v>0</v>
      </c>
      <c r="QJ70">
        <v>0</v>
      </c>
      <c r="QK70">
        <v>7539</v>
      </c>
      <c r="QL70">
        <v>7862</v>
      </c>
      <c r="QM70">
        <v>8014</v>
      </c>
      <c r="QN70">
        <v>8119</v>
      </c>
      <c r="QO70">
        <v>8148</v>
      </c>
      <c r="QP70">
        <v>8214</v>
      </c>
      <c r="QQ70">
        <v>8228</v>
      </c>
      <c r="QR70">
        <v>8270</v>
      </c>
      <c r="QS70">
        <v>8284</v>
      </c>
      <c r="QT70">
        <v>8301</v>
      </c>
      <c r="QU70">
        <v>8271</v>
      </c>
      <c r="QV70">
        <v>8280</v>
      </c>
      <c r="QW70">
        <v>8356</v>
      </c>
      <c r="QX70">
        <v>8403</v>
      </c>
      <c r="QY70">
        <v>8389</v>
      </c>
      <c r="QZ70">
        <v>8443</v>
      </c>
      <c r="RA70">
        <v>8491</v>
      </c>
      <c r="RB70">
        <v>8484</v>
      </c>
      <c r="RC70">
        <v>8468</v>
      </c>
      <c r="RD70">
        <v>8464</v>
      </c>
      <c r="RE70">
        <v>8484</v>
      </c>
      <c r="RF70">
        <v>8444</v>
      </c>
      <c r="RG70">
        <v>8529</v>
      </c>
      <c r="RH70">
        <v>8552</v>
      </c>
      <c r="RI70">
        <v>8541</v>
      </c>
      <c r="RJ70">
        <v>8545</v>
      </c>
      <c r="RK70">
        <v>0</v>
      </c>
      <c r="RL70">
        <v>0</v>
      </c>
      <c r="RM70">
        <v>8279</v>
      </c>
      <c r="RN70">
        <v>8426</v>
      </c>
      <c r="RO70">
        <v>8588</v>
      </c>
      <c r="RP70">
        <v>8743</v>
      </c>
      <c r="RQ70">
        <v>8909</v>
      </c>
      <c r="RR70">
        <v>9056</v>
      </c>
      <c r="RS70">
        <v>9168</v>
      </c>
      <c r="RT70">
        <v>9309</v>
      </c>
      <c r="RU70">
        <v>9456</v>
      </c>
      <c r="RV70">
        <v>9591</v>
      </c>
      <c r="RW70">
        <v>9719</v>
      </c>
      <c r="RX70">
        <v>9820</v>
      </c>
      <c r="RY70">
        <v>9911</v>
      </c>
      <c r="RZ70">
        <v>9982</v>
      </c>
      <c r="SA70">
        <v>10059</v>
      </c>
      <c r="SB70">
        <v>10121</v>
      </c>
      <c r="SC70">
        <v>10175</v>
      </c>
      <c r="SD70">
        <v>10244</v>
      </c>
      <c r="SE70">
        <v>10307</v>
      </c>
      <c r="SF70">
        <v>10337</v>
      </c>
      <c r="SG70">
        <v>10408</v>
      </c>
      <c r="SH70">
        <v>10451</v>
      </c>
      <c r="SI70">
        <v>10460</v>
      </c>
      <c r="SJ70">
        <v>10479</v>
      </c>
      <c r="SK70">
        <v>10482</v>
      </c>
      <c r="SL70">
        <v>10553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1380000</v>
      </c>
      <c r="SU70">
        <v>1360000</v>
      </c>
      <c r="SV70">
        <v>1330000</v>
      </c>
      <c r="SW70">
        <v>1300000</v>
      </c>
      <c r="SX70">
        <v>1280000</v>
      </c>
      <c r="SY70">
        <v>1240000</v>
      </c>
      <c r="SZ70">
        <v>1220000</v>
      </c>
      <c r="TA70">
        <v>1200000</v>
      </c>
      <c r="TB70">
        <v>1180000</v>
      </c>
      <c r="TC70">
        <v>1150000</v>
      </c>
      <c r="TD70">
        <v>1120000</v>
      </c>
      <c r="TE70">
        <v>1100000</v>
      </c>
      <c r="TF70">
        <v>1060000</v>
      </c>
      <c r="TG70">
        <v>1030000</v>
      </c>
      <c r="TH70">
        <v>1010000</v>
      </c>
      <c r="TI70">
        <v>976802.39619999996</v>
      </c>
      <c r="TJ70">
        <v>948010.2977</v>
      </c>
      <c r="TK70">
        <v>921724.72889999999</v>
      </c>
      <c r="TL70">
        <v>896380.75159999996</v>
      </c>
      <c r="TM70">
        <v>872460.49780000001</v>
      </c>
      <c r="TN70">
        <v>855748.12139999995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472666.55690000003</v>
      </c>
      <c r="TW70">
        <v>499312.94750000001</v>
      </c>
      <c r="TX70">
        <v>528773.16680000001</v>
      </c>
      <c r="TY70">
        <v>550041.43570000003</v>
      </c>
      <c r="TZ70">
        <v>562709.30799999996</v>
      </c>
      <c r="UA70">
        <v>582897.63359999994</v>
      </c>
      <c r="UB70">
        <v>602084.17980000004</v>
      </c>
      <c r="UC70">
        <v>607638.64870000002</v>
      </c>
      <c r="UD70">
        <v>618500.8003</v>
      </c>
      <c r="UE70">
        <v>625531.31909999996</v>
      </c>
      <c r="UF70">
        <v>625259.2156</v>
      </c>
      <c r="UG70">
        <v>617727.32640000002</v>
      </c>
      <c r="UH70">
        <v>624019.36250000005</v>
      </c>
      <c r="UI70">
        <v>628626.10840000003</v>
      </c>
      <c r="UJ70">
        <v>629606.00989999995</v>
      </c>
      <c r="UK70">
        <v>634989.56279999996</v>
      </c>
      <c r="UL70">
        <v>629828.26800000004</v>
      </c>
      <c r="UM70">
        <v>626782.6176</v>
      </c>
      <c r="UN70">
        <v>622466.03049999999</v>
      </c>
      <c r="UO70">
        <v>618312.88470000005</v>
      </c>
      <c r="UP70">
        <v>603319.29110000003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179227.77239999999</v>
      </c>
      <c r="UY70">
        <v>184344.62789999999</v>
      </c>
      <c r="UZ70">
        <v>200720.03769999999</v>
      </c>
      <c r="VA70">
        <v>212737.2567</v>
      </c>
      <c r="VB70">
        <v>227037.46359999999</v>
      </c>
      <c r="VC70">
        <v>225016.9037</v>
      </c>
      <c r="VD70">
        <v>230352.1569</v>
      </c>
      <c r="VE70">
        <v>251057.1581</v>
      </c>
      <c r="VF70">
        <v>256352.30410000001</v>
      </c>
      <c r="VG70">
        <v>272006.26459999999</v>
      </c>
      <c r="VH70">
        <v>295773.80229999998</v>
      </c>
      <c r="VI70">
        <v>306388.43079999997</v>
      </c>
      <c r="VJ70">
        <v>309910.70909999998</v>
      </c>
      <c r="VK70">
        <v>319009.73680000001</v>
      </c>
      <c r="VL70">
        <v>312064.54100000003</v>
      </c>
      <c r="VM70">
        <v>315504.33559999999</v>
      </c>
      <c r="VN70">
        <v>308526.54879999999</v>
      </c>
      <c r="VO70">
        <v>318865.52179999999</v>
      </c>
      <c r="VP70">
        <v>311662.87800000003</v>
      </c>
      <c r="VQ70">
        <v>306633.28259999998</v>
      </c>
      <c r="VR70">
        <v>313422.46509999997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72210.086729999995</v>
      </c>
      <c r="WA70">
        <v>70106.880319999997</v>
      </c>
      <c r="WB70">
        <v>272259.72940000001</v>
      </c>
      <c r="WC70">
        <v>198247.37580000001</v>
      </c>
      <c r="WD70">
        <v>256630.90719999999</v>
      </c>
      <c r="WE70">
        <v>560601.49620000005</v>
      </c>
      <c r="WF70">
        <v>544273.29729999998</v>
      </c>
      <c r="WG70">
        <v>410993.85989999998</v>
      </c>
      <c r="WH70">
        <v>570033.09279999998</v>
      </c>
      <c r="WI70">
        <v>387401.13099999999</v>
      </c>
      <c r="WJ70">
        <v>268655.43070000003</v>
      </c>
      <c r="WK70">
        <v>312996.61829999997</v>
      </c>
      <c r="WL70">
        <v>253233.5099</v>
      </c>
      <c r="WM70">
        <v>344200.8873</v>
      </c>
      <c r="WN70">
        <v>429654.36690000002</v>
      </c>
      <c r="WO70">
        <v>556186.88269999996</v>
      </c>
      <c r="WP70">
        <v>584986.20349999995</v>
      </c>
      <c r="WQ70">
        <v>480571.19030000002</v>
      </c>
      <c r="WR70">
        <v>805900.49569999997</v>
      </c>
      <c r="WS70">
        <v>741247.26229999994</v>
      </c>
      <c r="WT70">
        <v>679676.56200000003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10400000</v>
      </c>
      <c r="ZG70">
        <v>10200000</v>
      </c>
      <c r="ZH70">
        <v>10100000</v>
      </c>
      <c r="ZI70">
        <v>10000000</v>
      </c>
      <c r="ZJ70">
        <v>9860000</v>
      </c>
      <c r="ZK70">
        <v>9670000</v>
      </c>
      <c r="ZL70">
        <v>9500000</v>
      </c>
      <c r="ZM70">
        <v>9400000</v>
      </c>
      <c r="ZN70">
        <v>9300000</v>
      </c>
      <c r="ZO70">
        <v>9320000</v>
      </c>
      <c r="ZP70">
        <v>9180000</v>
      </c>
      <c r="ZQ70">
        <v>9030000</v>
      </c>
      <c r="ZR70">
        <v>8990000</v>
      </c>
      <c r="ZS70">
        <v>8850000</v>
      </c>
      <c r="ZT70">
        <v>8670000</v>
      </c>
      <c r="ZU70">
        <v>8520000</v>
      </c>
      <c r="ZV70">
        <v>8340000</v>
      </c>
      <c r="ZW70">
        <v>8280000</v>
      </c>
      <c r="ZX70">
        <v>8010000</v>
      </c>
      <c r="ZY70">
        <v>7770000</v>
      </c>
      <c r="ZZ70">
        <v>7570000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18300000</v>
      </c>
      <c r="ABK70">
        <v>18500000</v>
      </c>
      <c r="ABL70">
        <v>18800000</v>
      </c>
      <c r="ABM70">
        <v>19200000</v>
      </c>
      <c r="ABN70">
        <v>19200000</v>
      </c>
      <c r="ABO70">
        <v>19200000</v>
      </c>
      <c r="ABP70">
        <v>19200000</v>
      </c>
      <c r="ABQ70">
        <v>19100000</v>
      </c>
      <c r="ABR70">
        <v>19200000</v>
      </c>
      <c r="ABS70">
        <v>19100000</v>
      </c>
      <c r="ABT70">
        <v>19100000</v>
      </c>
      <c r="ABU70">
        <v>18800000</v>
      </c>
      <c r="ABV70">
        <v>18700000</v>
      </c>
      <c r="ABW70">
        <v>18500000</v>
      </c>
      <c r="ABX70">
        <v>18000000</v>
      </c>
      <c r="ABY70">
        <v>17700000</v>
      </c>
      <c r="ABZ70">
        <v>17500000</v>
      </c>
      <c r="ACA70">
        <v>17300000</v>
      </c>
      <c r="ACB70">
        <v>17200000</v>
      </c>
      <c r="ACC70">
        <v>16800000</v>
      </c>
      <c r="ACD70">
        <v>16500000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4440000</v>
      </c>
      <c r="ADO70">
        <v>4320000</v>
      </c>
      <c r="ADP70">
        <v>4220000</v>
      </c>
      <c r="ADQ70">
        <v>4100000</v>
      </c>
      <c r="ADR70">
        <v>3990000</v>
      </c>
      <c r="ADS70">
        <v>3860000</v>
      </c>
      <c r="ADT70">
        <v>3750000</v>
      </c>
      <c r="ADU70">
        <v>3670000</v>
      </c>
      <c r="ADV70">
        <v>3590000</v>
      </c>
      <c r="ADW70">
        <v>3480000</v>
      </c>
      <c r="ADX70">
        <v>3400000</v>
      </c>
      <c r="ADY70">
        <v>3320000</v>
      </c>
      <c r="ADZ70">
        <v>3220000</v>
      </c>
      <c r="AEA70">
        <v>3120000</v>
      </c>
      <c r="AEB70">
        <v>3030000</v>
      </c>
      <c r="AEC70">
        <v>2950000</v>
      </c>
      <c r="AED70">
        <v>2850000</v>
      </c>
      <c r="AEE70">
        <v>2790000</v>
      </c>
      <c r="AEF70">
        <v>2720000</v>
      </c>
      <c r="AEG70">
        <v>2630000</v>
      </c>
      <c r="AEH70">
        <v>2560000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3760000</v>
      </c>
      <c r="AEQ70">
        <v>3690000</v>
      </c>
      <c r="AER70">
        <v>3640000</v>
      </c>
      <c r="AES70">
        <v>3590000</v>
      </c>
      <c r="AET70">
        <v>3530000</v>
      </c>
      <c r="AEU70">
        <v>3480000</v>
      </c>
      <c r="AEV70">
        <v>3410000</v>
      </c>
      <c r="AEW70">
        <v>3340000</v>
      </c>
      <c r="AEX70">
        <v>3270000</v>
      </c>
      <c r="AEY70">
        <v>3200000</v>
      </c>
      <c r="AEZ70">
        <v>3120000</v>
      </c>
      <c r="AFA70">
        <v>3050000</v>
      </c>
      <c r="AFB70">
        <v>2980000</v>
      </c>
      <c r="AFC70">
        <v>2910000</v>
      </c>
      <c r="AFD70">
        <v>2830000</v>
      </c>
      <c r="AFE70">
        <v>2770000</v>
      </c>
      <c r="AFF70">
        <v>2700000</v>
      </c>
      <c r="AFG70">
        <v>2620000</v>
      </c>
      <c r="AFH70">
        <v>2550000</v>
      </c>
      <c r="AFI70">
        <v>2480000</v>
      </c>
      <c r="AFJ70">
        <v>2420000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156.6832125</v>
      </c>
      <c r="AGU70">
        <v>165.51616680000001</v>
      </c>
      <c r="AGV70">
        <v>175.281871</v>
      </c>
      <c r="AGW70">
        <v>182.33204330000001</v>
      </c>
      <c r="AGX70">
        <v>186.53128889999999</v>
      </c>
      <c r="AGY70">
        <v>193.2234732</v>
      </c>
      <c r="AGZ70">
        <v>199.5835798</v>
      </c>
      <c r="AHA70">
        <v>201.42481860000001</v>
      </c>
      <c r="AHB70">
        <v>205.02548970000001</v>
      </c>
      <c r="AHC70">
        <v>207.35602119999999</v>
      </c>
      <c r="AHD70">
        <v>207.2658222</v>
      </c>
      <c r="AHE70">
        <v>204.76909259999999</v>
      </c>
      <c r="AHF70">
        <v>206.854826</v>
      </c>
      <c r="AHG70">
        <v>208.3819062</v>
      </c>
      <c r="AHH70">
        <v>208.70673160000001</v>
      </c>
      <c r="AHI70">
        <v>210.49131389999999</v>
      </c>
      <c r="AHJ70">
        <v>208.7804075</v>
      </c>
      <c r="AHK70">
        <v>207.77081140000001</v>
      </c>
      <c r="AHL70">
        <v>206.3399153</v>
      </c>
      <c r="AHM70">
        <v>204.96319800000001</v>
      </c>
      <c r="AHN70">
        <v>199.99300410000001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23.416533149999999</v>
      </c>
      <c r="AHW70">
        <v>24.08506246</v>
      </c>
      <c r="AHX70">
        <v>26.224548540000001</v>
      </c>
      <c r="AHY70">
        <v>27.794626690000001</v>
      </c>
      <c r="AHZ70">
        <v>29.66298261</v>
      </c>
      <c r="AIA70">
        <v>29.39899166</v>
      </c>
      <c r="AIB70">
        <v>30.09605513</v>
      </c>
      <c r="AIC70">
        <v>32.80121261</v>
      </c>
      <c r="AID70">
        <v>33.493035980000002</v>
      </c>
      <c r="AIE70">
        <v>35.538263010000001</v>
      </c>
      <c r="AIF70">
        <v>38.643548129999999</v>
      </c>
      <c r="AIG70">
        <v>40.03037449</v>
      </c>
      <c r="AIH70">
        <v>40.490568500000002</v>
      </c>
      <c r="AII70">
        <v>41.679378040000003</v>
      </c>
      <c r="AIJ70">
        <v>40.771971749999999</v>
      </c>
      <c r="AIK70">
        <v>41.22138906</v>
      </c>
      <c r="AIL70">
        <v>40.309724680000002</v>
      </c>
      <c r="AIM70">
        <v>41.66053599</v>
      </c>
      <c r="AIN70">
        <v>40.71949352</v>
      </c>
      <c r="AIO70">
        <v>40.062364959999996</v>
      </c>
      <c r="AIP70">
        <v>40.94938775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0.22001711800000001</v>
      </c>
      <c r="AIY70">
        <v>0.21360885299999999</v>
      </c>
      <c r="AIZ70">
        <v>0.82954894199999996</v>
      </c>
      <c r="AJA70">
        <v>0.60404049199999998</v>
      </c>
      <c r="AJB70">
        <v>0.781929439</v>
      </c>
      <c r="AJC70">
        <v>1.7080982899999999</v>
      </c>
      <c r="AJD70">
        <v>1.6583478540000001</v>
      </c>
      <c r="AJE70">
        <v>1.252258358</v>
      </c>
      <c r="AJF70">
        <v>1.7368354479999999</v>
      </c>
      <c r="AJG70">
        <v>1.1803736060000001</v>
      </c>
      <c r="AJH70">
        <v>0.81856699399999999</v>
      </c>
      <c r="AJI70">
        <v>0.95367028499999995</v>
      </c>
      <c r="AJJ70">
        <v>0.77157790000000004</v>
      </c>
      <c r="AJK70">
        <v>1.0487466599999999</v>
      </c>
      <c r="AJL70">
        <v>1.30911511</v>
      </c>
      <c r="AJM70">
        <v>1.694647392</v>
      </c>
      <c r="AJN70">
        <v>1.7823961239999999</v>
      </c>
      <c r="AJO70">
        <v>1.464253724</v>
      </c>
      <c r="AJP70">
        <v>2.4555005080000001</v>
      </c>
      <c r="AJQ70">
        <v>2.258508387</v>
      </c>
      <c r="AJR70">
        <v>2.0709084459999998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165.3004492</v>
      </c>
      <c r="AKA70">
        <v>237.1867732</v>
      </c>
      <c r="AKB70">
        <v>164.13671969999999</v>
      </c>
      <c r="AKC70">
        <v>158.98323149999999</v>
      </c>
      <c r="AKD70">
        <v>128.04874190000001</v>
      </c>
      <c r="AKE70">
        <v>247.6866761</v>
      </c>
      <c r="AKF70">
        <v>133.41544339999999</v>
      </c>
      <c r="AKG70">
        <v>120.8435137</v>
      </c>
      <c r="AKH70">
        <v>101.0938709</v>
      </c>
      <c r="AKI70">
        <v>242.0319571</v>
      </c>
      <c r="AKJ70">
        <v>161.7517058</v>
      </c>
      <c r="AKK70">
        <v>219.15115299999999</v>
      </c>
      <c r="AKL70">
        <v>241.61326299999999</v>
      </c>
      <c r="AKM70">
        <v>134.9418483</v>
      </c>
      <c r="AKN70">
        <v>275.72824420000001</v>
      </c>
      <c r="AKO70">
        <v>182.59486329999999</v>
      </c>
      <c r="AKP70">
        <v>202.44706869999999</v>
      </c>
      <c r="AKQ70">
        <v>263.37043699999998</v>
      </c>
      <c r="AKR70">
        <v>221.61258960000001</v>
      </c>
      <c r="AKS70">
        <v>220.59522910000001</v>
      </c>
      <c r="AKT70">
        <v>206.64330519999999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133.2410611</v>
      </c>
      <c r="AME70">
        <v>130.63363179999999</v>
      </c>
      <c r="AMF70">
        <v>129.5922396</v>
      </c>
      <c r="AMG70">
        <v>128.21827070000001</v>
      </c>
      <c r="AMH70">
        <v>125.9232727</v>
      </c>
      <c r="AMI70">
        <v>123.4535365</v>
      </c>
      <c r="AMJ70">
        <v>121.34390999999999</v>
      </c>
      <c r="AMK70">
        <v>120.06795270000001</v>
      </c>
      <c r="AML70">
        <v>118.7024783</v>
      </c>
      <c r="AMM70">
        <v>118.970339</v>
      </c>
      <c r="AMN70">
        <v>117.2274278</v>
      </c>
      <c r="AMO70">
        <v>115.2621743</v>
      </c>
      <c r="AMP70">
        <v>114.7729956</v>
      </c>
      <c r="AMQ70">
        <v>112.9536537</v>
      </c>
      <c r="AMR70">
        <v>110.6838693</v>
      </c>
      <c r="AMS70">
        <v>108.8466488</v>
      </c>
      <c r="AMT70">
        <v>106.4936912</v>
      </c>
      <c r="AMU70">
        <v>105.7725149</v>
      </c>
      <c r="AMV70">
        <v>102.3292139</v>
      </c>
      <c r="AMW70">
        <v>99.260754250000005</v>
      </c>
      <c r="AMX70">
        <v>96.62596662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241.25660379999999</v>
      </c>
      <c r="ANG70">
        <v>274.8371095</v>
      </c>
      <c r="ANH70">
        <v>279.94826189999998</v>
      </c>
      <c r="ANI70">
        <v>352.73298970000002</v>
      </c>
      <c r="ANJ70">
        <v>247.82086240000001</v>
      </c>
      <c r="ANK70">
        <v>256.63599520000002</v>
      </c>
      <c r="ANL70">
        <v>269.44450819999997</v>
      </c>
      <c r="ANM70">
        <v>266.2560704</v>
      </c>
      <c r="ANN70">
        <v>224.16416609999999</v>
      </c>
      <c r="ANO70">
        <v>137.02826400000001</v>
      </c>
      <c r="ANP70">
        <v>238.72344559999999</v>
      </c>
      <c r="ANQ70">
        <v>195.05098430000001</v>
      </c>
      <c r="ANR70">
        <v>181.26077069999999</v>
      </c>
      <c r="ANS70">
        <v>184.8458862</v>
      </c>
      <c r="ANT70">
        <v>203.64394010000001</v>
      </c>
      <c r="ANU70">
        <v>159.21457319999999</v>
      </c>
      <c r="ANV70">
        <v>213.7674964</v>
      </c>
      <c r="ANW70">
        <v>167.55026119999999</v>
      </c>
      <c r="ANX70">
        <v>143.0293648</v>
      </c>
      <c r="ANY70">
        <v>120.65806019999999</v>
      </c>
      <c r="ANZ70">
        <v>128.47803719999999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122.07408119999999</v>
      </c>
      <c r="AOI70">
        <v>123.3327934</v>
      </c>
      <c r="AOJ70">
        <v>125.2644494</v>
      </c>
      <c r="AOK70">
        <v>128.09280459999999</v>
      </c>
      <c r="AOL70">
        <v>127.8464838</v>
      </c>
      <c r="AOM70">
        <v>128.0502443</v>
      </c>
      <c r="AON70">
        <v>127.9071604</v>
      </c>
      <c r="AOO70">
        <v>127.77374210000001</v>
      </c>
      <c r="AOP70">
        <v>127.7886881</v>
      </c>
      <c r="AOQ70">
        <v>127.659819</v>
      </c>
      <c r="AOR70">
        <v>127.5977644</v>
      </c>
      <c r="AOS70">
        <v>125.6073263</v>
      </c>
      <c r="AOT70">
        <v>124.79443929999999</v>
      </c>
      <c r="AOU70">
        <v>123.4925947</v>
      </c>
      <c r="AOV70">
        <v>120.2831563</v>
      </c>
      <c r="AOW70">
        <v>117.9660792</v>
      </c>
      <c r="AOX70">
        <v>116.9460667</v>
      </c>
      <c r="AOY70">
        <v>115.7490298</v>
      </c>
      <c r="AOZ70">
        <v>114.866743</v>
      </c>
      <c r="APA70">
        <v>112.21522450000001</v>
      </c>
      <c r="APB70">
        <v>110.02006470000001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857.82015160000003</v>
      </c>
      <c r="APK70">
        <v>884.9035523</v>
      </c>
      <c r="APL70">
        <v>826.28411600000004</v>
      </c>
      <c r="APM70">
        <v>686.72050339999998</v>
      </c>
      <c r="APN70">
        <v>909.30684459999998</v>
      </c>
      <c r="APO70">
        <v>869.38238620000004</v>
      </c>
      <c r="APP70">
        <v>891.22946379999996</v>
      </c>
      <c r="APQ70">
        <v>887.30821370000001</v>
      </c>
      <c r="APR70">
        <v>1072.266175</v>
      </c>
      <c r="APS70">
        <v>822.91873880000003</v>
      </c>
      <c r="APT70">
        <v>963.73293190000004</v>
      </c>
      <c r="APU70">
        <v>1173.8343769999999</v>
      </c>
      <c r="APV70">
        <v>987.32481840000003</v>
      </c>
      <c r="APW70">
        <v>993.45854380000003</v>
      </c>
      <c r="APX70">
        <v>867.83867039999996</v>
      </c>
      <c r="APY70">
        <v>1050.6872109999999</v>
      </c>
      <c r="APZ70">
        <v>919.274091</v>
      </c>
      <c r="AQA70">
        <v>722.63178779999998</v>
      </c>
      <c r="AQB70">
        <v>762.38092280000001</v>
      </c>
      <c r="AQC70">
        <v>804.68045740000002</v>
      </c>
      <c r="AQD70">
        <v>823.8290743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126.35248660000001</v>
      </c>
      <c r="ARO70">
        <v>124.1894659</v>
      </c>
      <c r="ARP70">
        <v>122.4266484</v>
      </c>
      <c r="ARQ70">
        <v>120.7377752</v>
      </c>
      <c r="ARR70">
        <v>118.89466609999999</v>
      </c>
      <c r="ARS70">
        <v>116.97224850000001</v>
      </c>
      <c r="ART70">
        <v>114.745462</v>
      </c>
      <c r="ARU70">
        <v>112.4357141</v>
      </c>
      <c r="ARV70">
        <v>109.9428896</v>
      </c>
      <c r="ARW70">
        <v>107.56405479999999</v>
      </c>
      <c r="ARX70">
        <v>105.0747964</v>
      </c>
      <c r="ARY70">
        <v>102.5586571</v>
      </c>
      <c r="ARZ70">
        <v>100.24673869999999</v>
      </c>
      <c r="ASA70">
        <v>97.925485710000004</v>
      </c>
      <c r="ASB70">
        <v>95.350011519999995</v>
      </c>
      <c r="ASC70">
        <v>93.208665999999994</v>
      </c>
      <c r="ASD70">
        <v>90.867720160000005</v>
      </c>
      <c r="ASE70">
        <v>88.297060149999993</v>
      </c>
      <c r="ASF70">
        <v>85.881016290000005</v>
      </c>
      <c r="ASG70">
        <v>83.403497959999996</v>
      </c>
      <c r="ASH70">
        <v>81.52275041</v>
      </c>
    </row>
    <row r="71" spans="3:1178" x14ac:dyDescent="0.25">
      <c r="C71">
        <v>0</v>
      </c>
      <c r="D71">
        <v>0</v>
      </c>
      <c r="E71">
        <v>0</v>
      </c>
      <c r="F71">
        <v>224</v>
      </c>
      <c r="G71">
        <v>236</v>
      </c>
      <c r="H71">
        <v>225</v>
      </c>
      <c r="I71">
        <v>197</v>
      </c>
      <c r="J71">
        <v>250</v>
      </c>
      <c r="K71">
        <v>221</v>
      </c>
      <c r="L71">
        <v>219</v>
      </c>
      <c r="M71">
        <v>212</v>
      </c>
      <c r="N71">
        <v>253</v>
      </c>
      <c r="O71">
        <v>228</v>
      </c>
      <c r="P71">
        <v>259</v>
      </c>
      <c r="Q71">
        <v>225</v>
      </c>
      <c r="R71">
        <v>246</v>
      </c>
      <c r="S71">
        <v>220</v>
      </c>
      <c r="T71">
        <v>260</v>
      </c>
      <c r="U71">
        <v>239</v>
      </c>
      <c r="V71">
        <v>252</v>
      </c>
      <c r="W71">
        <v>274</v>
      </c>
      <c r="X71">
        <v>233</v>
      </c>
      <c r="Y71">
        <v>255</v>
      </c>
      <c r="Z71">
        <v>209</v>
      </c>
      <c r="AA71">
        <v>227</v>
      </c>
      <c r="AB71">
        <v>238</v>
      </c>
      <c r="AC71">
        <v>250</v>
      </c>
      <c r="AD71">
        <v>267</v>
      </c>
      <c r="AE71">
        <v>0</v>
      </c>
      <c r="AF71">
        <v>0</v>
      </c>
      <c r="AG71">
        <v>0</v>
      </c>
      <c r="AH71">
        <v>62</v>
      </c>
      <c r="AI71">
        <v>84</v>
      </c>
      <c r="AJ71">
        <v>85</v>
      </c>
      <c r="AK71">
        <v>73</v>
      </c>
      <c r="AL71">
        <v>92</v>
      </c>
      <c r="AM71">
        <v>72</v>
      </c>
      <c r="AN71">
        <v>77</v>
      </c>
      <c r="AO71">
        <v>100</v>
      </c>
      <c r="AP71">
        <v>95</v>
      </c>
      <c r="AQ71">
        <v>104</v>
      </c>
      <c r="AR71">
        <v>110</v>
      </c>
      <c r="AS71">
        <v>104</v>
      </c>
      <c r="AT71">
        <v>109</v>
      </c>
      <c r="AU71">
        <v>102</v>
      </c>
      <c r="AV71">
        <v>112</v>
      </c>
      <c r="AW71">
        <v>107</v>
      </c>
      <c r="AX71">
        <v>110</v>
      </c>
      <c r="AY71">
        <v>137</v>
      </c>
      <c r="AZ71">
        <v>128</v>
      </c>
      <c r="BA71">
        <v>130</v>
      </c>
      <c r="BB71">
        <v>153</v>
      </c>
      <c r="BC71">
        <v>149</v>
      </c>
      <c r="BD71">
        <v>148</v>
      </c>
      <c r="BE71">
        <v>150</v>
      </c>
      <c r="BF71">
        <v>150</v>
      </c>
      <c r="BG71">
        <v>0</v>
      </c>
      <c r="BH71">
        <v>0</v>
      </c>
      <c r="BI71">
        <v>0</v>
      </c>
      <c r="BJ71">
        <v>127</v>
      </c>
      <c r="BK71">
        <v>148</v>
      </c>
      <c r="BL71">
        <v>128</v>
      </c>
      <c r="BM71">
        <v>133</v>
      </c>
      <c r="BN71">
        <v>156</v>
      </c>
      <c r="BO71">
        <v>156</v>
      </c>
      <c r="BP71">
        <v>176</v>
      </c>
      <c r="BQ71">
        <v>190</v>
      </c>
      <c r="BR71">
        <v>178</v>
      </c>
      <c r="BS71">
        <v>189</v>
      </c>
      <c r="BT71">
        <v>180</v>
      </c>
      <c r="BU71">
        <v>172</v>
      </c>
      <c r="BV71">
        <v>193</v>
      </c>
      <c r="BW71">
        <v>193</v>
      </c>
      <c r="BX71">
        <v>181</v>
      </c>
      <c r="BY71">
        <v>186</v>
      </c>
      <c r="BZ71">
        <v>198</v>
      </c>
      <c r="CA71">
        <v>194</v>
      </c>
      <c r="CB71">
        <v>206</v>
      </c>
      <c r="CC71">
        <v>219</v>
      </c>
      <c r="CD71">
        <v>215</v>
      </c>
      <c r="CE71">
        <v>230</v>
      </c>
      <c r="CF71">
        <v>215</v>
      </c>
      <c r="CG71">
        <v>213</v>
      </c>
      <c r="CH71">
        <v>212</v>
      </c>
      <c r="CI71">
        <v>0</v>
      </c>
      <c r="CJ71">
        <v>0</v>
      </c>
      <c r="CK71">
        <v>0</v>
      </c>
      <c r="CL71">
        <v>56</v>
      </c>
      <c r="CM71">
        <v>41</v>
      </c>
      <c r="CN71">
        <v>50</v>
      </c>
      <c r="CO71">
        <v>39</v>
      </c>
      <c r="CP71">
        <v>48</v>
      </c>
      <c r="CQ71">
        <v>55</v>
      </c>
      <c r="CR71">
        <v>61</v>
      </c>
      <c r="CS71">
        <v>52</v>
      </c>
      <c r="CT71">
        <v>61</v>
      </c>
      <c r="CU71">
        <v>61</v>
      </c>
      <c r="CV71">
        <v>65</v>
      </c>
      <c r="CW71">
        <v>53</v>
      </c>
      <c r="CX71">
        <v>62</v>
      </c>
      <c r="CY71">
        <v>56</v>
      </c>
      <c r="CZ71">
        <v>62</v>
      </c>
      <c r="DA71">
        <v>75</v>
      </c>
      <c r="DB71">
        <v>70</v>
      </c>
      <c r="DC71">
        <v>55</v>
      </c>
      <c r="DD71">
        <v>76</v>
      </c>
      <c r="DE71">
        <v>80</v>
      </c>
      <c r="DF71">
        <v>95</v>
      </c>
      <c r="DG71">
        <v>99</v>
      </c>
      <c r="DH71">
        <v>80</v>
      </c>
      <c r="DI71">
        <v>79</v>
      </c>
      <c r="DJ71">
        <v>78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2</v>
      </c>
      <c r="DR71">
        <v>4</v>
      </c>
      <c r="DS71">
        <v>2</v>
      </c>
      <c r="DT71">
        <v>1</v>
      </c>
      <c r="DU71">
        <v>3</v>
      </c>
      <c r="DV71">
        <v>5</v>
      </c>
      <c r="DW71">
        <v>1</v>
      </c>
      <c r="DX71">
        <v>5</v>
      </c>
      <c r="DY71">
        <v>2</v>
      </c>
      <c r="DZ71">
        <v>9</v>
      </c>
      <c r="EA71">
        <v>10</v>
      </c>
      <c r="EB71">
        <v>7</v>
      </c>
      <c r="EC71">
        <v>11</v>
      </c>
      <c r="ED71">
        <v>4</v>
      </c>
      <c r="EE71">
        <v>7</v>
      </c>
      <c r="EF71">
        <v>9</v>
      </c>
      <c r="EG71">
        <v>4</v>
      </c>
      <c r="EH71">
        <v>11</v>
      </c>
      <c r="EI71">
        <v>6</v>
      </c>
      <c r="EJ71">
        <v>8</v>
      </c>
      <c r="EK71">
        <v>6</v>
      </c>
      <c r="EL71">
        <v>9</v>
      </c>
      <c r="EM71">
        <v>0</v>
      </c>
      <c r="EN71">
        <v>0</v>
      </c>
      <c r="EO71">
        <v>0</v>
      </c>
      <c r="EP71">
        <v>15</v>
      </c>
      <c r="EQ71">
        <v>10</v>
      </c>
      <c r="ER71">
        <v>10</v>
      </c>
      <c r="ES71">
        <v>5</v>
      </c>
      <c r="ET71">
        <v>5</v>
      </c>
      <c r="EU71">
        <v>15</v>
      </c>
      <c r="EV71">
        <v>5</v>
      </c>
      <c r="EW71">
        <v>5</v>
      </c>
      <c r="EX71">
        <v>15</v>
      </c>
      <c r="EY71">
        <v>20</v>
      </c>
      <c r="EZ71">
        <v>5</v>
      </c>
      <c r="FA71">
        <v>25</v>
      </c>
      <c r="FB71">
        <v>0</v>
      </c>
      <c r="FC71">
        <v>50</v>
      </c>
      <c r="FD71">
        <v>35</v>
      </c>
      <c r="FE71">
        <v>30</v>
      </c>
      <c r="FF71">
        <v>30</v>
      </c>
      <c r="FG71">
        <v>35</v>
      </c>
      <c r="FH71">
        <v>40</v>
      </c>
      <c r="FI71">
        <v>25</v>
      </c>
      <c r="FJ71">
        <v>35</v>
      </c>
      <c r="FK71">
        <v>50</v>
      </c>
      <c r="FL71">
        <v>15</v>
      </c>
      <c r="FM71">
        <v>40</v>
      </c>
      <c r="FN71">
        <v>45</v>
      </c>
      <c r="FO71">
        <v>0</v>
      </c>
      <c r="FP71">
        <v>0</v>
      </c>
      <c r="FQ71">
        <v>6340</v>
      </c>
      <c r="FR71">
        <v>6699</v>
      </c>
      <c r="FS71">
        <v>6998</v>
      </c>
      <c r="FT71">
        <v>7337</v>
      </c>
      <c r="FU71">
        <v>7698</v>
      </c>
      <c r="FV71">
        <v>7951</v>
      </c>
      <c r="FW71">
        <v>8122</v>
      </c>
      <c r="FX71">
        <v>8327</v>
      </c>
      <c r="FY71">
        <v>8554</v>
      </c>
      <c r="FZ71">
        <v>8659</v>
      </c>
      <c r="GA71">
        <v>8834</v>
      </c>
      <c r="GB71">
        <v>8888</v>
      </c>
      <c r="GC71">
        <v>8961</v>
      </c>
      <c r="GD71">
        <v>9071</v>
      </c>
      <c r="GE71">
        <v>9175</v>
      </c>
      <c r="GF71">
        <v>9191</v>
      </c>
      <c r="GG71">
        <v>9282</v>
      </c>
      <c r="GH71">
        <v>9376</v>
      </c>
      <c r="GI71">
        <v>9415</v>
      </c>
      <c r="GJ71">
        <v>9394</v>
      </c>
      <c r="GK71">
        <v>9403</v>
      </c>
      <c r="GL71">
        <v>9436</v>
      </c>
      <c r="GM71">
        <v>9442</v>
      </c>
      <c r="GN71">
        <v>9474</v>
      </c>
      <c r="GO71">
        <v>9464</v>
      </c>
      <c r="GP71">
        <v>9492</v>
      </c>
      <c r="GQ71">
        <v>0</v>
      </c>
      <c r="GR71">
        <v>0</v>
      </c>
      <c r="GS71">
        <v>633</v>
      </c>
      <c r="GT71">
        <v>755</v>
      </c>
      <c r="GU71">
        <v>866</v>
      </c>
      <c r="GV71">
        <v>965</v>
      </c>
      <c r="GW71">
        <v>1041</v>
      </c>
      <c r="GX71">
        <v>1163</v>
      </c>
      <c r="GY71">
        <v>1289</v>
      </c>
      <c r="GZ71">
        <v>1399</v>
      </c>
      <c r="HA71">
        <v>1514</v>
      </c>
      <c r="HB71">
        <v>1642</v>
      </c>
      <c r="HC71">
        <v>1743</v>
      </c>
      <c r="HD71">
        <v>1874</v>
      </c>
      <c r="HE71">
        <v>2004</v>
      </c>
      <c r="HF71">
        <v>2086</v>
      </c>
      <c r="HG71">
        <v>2159</v>
      </c>
      <c r="HH71">
        <v>2244</v>
      </c>
      <c r="HI71">
        <v>2308</v>
      </c>
      <c r="HJ71">
        <v>2402</v>
      </c>
      <c r="HK71">
        <v>2509</v>
      </c>
      <c r="HL71">
        <v>2598</v>
      </c>
      <c r="HM71">
        <v>2673</v>
      </c>
      <c r="HN71">
        <v>2725</v>
      </c>
      <c r="HO71">
        <v>2821</v>
      </c>
      <c r="HP71">
        <v>2856</v>
      </c>
      <c r="HQ71">
        <v>2921</v>
      </c>
      <c r="HR71">
        <v>3021</v>
      </c>
      <c r="HS71">
        <v>0</v>
      </c>
      <c r="HT71">
        <v>0</v>
      </c>
      <c r="HU71">
        <v>65</v>
      </c>
      <c r="HV71">
        <v>80</v>
      </c>
      <c r="HW71">
        <v>90</v>
      </c>
      <c r="HX71">
        <v>102</v>
      </c>
      <c r="HY71">
        <v>112</v>
      </c>
      <c r="HZ71">
        <v>124</v>
      </c>
      <c r="IA71">
        <v>135</v>
      </c>
      <c r="IB71">
        <v>149</v>
      </c>
      <c r="IC71">
        <v>153</v>
      </c>
      <c r="ID71">
        <v>160</v>
      </c>
      <c r="IE71">
        <v>176</v>
      </c>
      <c r="IF71">
        <v>186</v>
      </c>
      <c r="IG71">
        <v>198</v>
      </c>
      <c r="IH71">
        <v>220</v>
      </c>
      <c r="II71">
        <v>244</v>
      </c>
      <c r="IJ71">
        <v>265</v>
      </c>
      <c r="IK71">
        <v>292</v>
      </c>
      <c r="IL71">
        <v>304</v>
      </c>
      <c r="IM71">
        <v>310</v>
      </c>
      <c r="IN71">
        <v>316</v>
      </c>
      <c r="IO71">
        <v>340</v>
      </c>
      <c r="IP71">
        <v>361</v>
      </c>
      <c r="IQ71">
        <v>382</v>
      </c>
      <c r="IR71">
        <v>404</v>
      </c>
      <c r="IS71">
        <v>418</v>
      </c>
      <c r="IT71">
        <v>432</v>
      </c>
      <c r="IU71">
        <v>0</v>
      </c>
      <c r="IV71">
        <v>0</v>
      </c>
      <c r="IW71">
        <v>6</v>
      </c>
      <c r="IX71">
        <v>3</v>
      </c>
      <c r="IY71">
        <v>2</v>
      </c>
      <c r="IZ71">
        <v>4</v>
      </c>
      <c r="JA71">
        <v>4</v>
      </c>
      <c r="JB71">
        <v>6</v>
      </c>
      <c r="JC71">
        <v>4</v>
      </c>
      <c r="JD71">
        <v>8</v>
      </c>
      <c r="JE71">
        <v>9</v>
      </c>
      <c r="JF71">
        <v>6</v>
      </c>
      <c r="JG71">
        <v>5</v>
      </c>
      <c r="JH71">
        <v>9</v>
      </c>
      <c r="JI71">
        <v>15</v>
      </c>
      <c r="JJ71">
        <v>8</v>
      </c>
      <c r="JK71">
        <v>6</v>
      </c>
      <c r="JL71">
        <v>7</v>
      </c>
      <c r="JM71">
        <v>7</v>
      </c>
      <c r="JN71">
        <v>8</v>
      </c>
      <c r="JO71">
        <v>11</v>
      </c>
      <c r="JP71">
        <v>9</v>
      </c>
      <c r="JQ71">
        <v>15</v>
      </c>
      <c r="JR71">
        <v>15</v>
      </c>
      <c r="JS71">
        <v>9</v>
      </c>
      <c r="JT71">
        <v>13</v>
      </c>
      <c r="JU71">
        <v>12</v>
      </c>
      <c r="JV71">
        <v>14</v>
      </c>
      <c r="JW71">
        <v>0</v>
      </c>
      <c r="JX71">
        <v>0</v>
      </c>
      <c r="JY71">
        <v>0</v>
      </c>
      <c r="JZ71">
        <v>7</v>
      </c>
      <c r="KA71">
        <v>17</v>
      </c>
      <c r="KB71">
        <v>23</v>
      </c>
      <c r="KC71">
        <v>38</v>
      </c>
      <c r="KD71">
        <v>47</v>
      </c>
      <c r="KE71">
        <v>61</v>
      </c>
      <c r="KF71">
        <v>72</v>
      </c>
      <c r="KG71">
        <v>87</v>
      </c>
      <c r="KH71">
        <v>101</v>
      </c>
      <c r="KI71">
        <v>113</v>
      </c>
      <c r="KJ71">
        <v>130</v>
      </c>
      <c r="KK71">
        <v>146</v>
      </c>
      <c r="KL71">
        <v>167</v>
      </c>
      <c r="KM71">
        <v>190</v>
      </c>
      <c r="KN71">
        <v>206</v>
      </c>
      <c r="KO71">
        <v>217</v>
      </c>
      <c r="KP71">
        <v>238</v>
      </c>
      <c r="KQ71">
        <v>269</v>
      </c>
      <c r="KR71">
        <v>290</v>
      </c>
      <c r="KS71">
        <v>317</v>
      </c>
      <c r="KT71">
        <v>335</v>
      </c>
      <c r="KU71">
        <v>370</v>
      </c>
      <c r="KV71">
        <v>399</v>
      </c>
      <c r="KW71">
        <v>428</v>
      </c>
      <c r="KX71">
        <v>455</v>
      </c>
      <c r="KY71">
        <v>0</v>
      </c>
      <c r="KZ71">
        <v>0</v>
      </c>
      <c r="LA71">
        <v>0</v>
      </c>
      <c r="LB71">
        <v>241</v>
      </c>
      <c r="LC71">
        <v>482</v>
      </c>
      <c r="LD71">
        <v>719</v>
      </c>
      <c r="LE71">
        <v>932</v>
      </c>
      <c r="LF71">
        <v>1165</v>
      </c>
      <c r="LG71">
        <v>1405</v>
      </c>
      <c r="LH71">
        <v>1658</v>
      </c>
      <c r="LI71">
        <v>1871</v>
      </c>
      <c r="LJ71">
        <v>2098</v>
      </c>
      <c r="LK71">
        <v>2318</v>
      </c>
      <c r="LL71">
        <v>2540</v>
      </c>
      <c r="LM71">
        <v>2753</v>
      </c>
      <c r="LN71">
        <v>2984</v>
      </c>
      <c r="LO71">
        <v>3208</v>
      </c>
      <c r="LP71">
        <v>3426</v>
      </c>
      <c r="LQ71">
        <v>3644</v>
      </c>
      <c r="LR71">
        <v>3854</v>
      </c>
      <c r="LS71">
        <v>4037</v>
      </c>
      <c r="LT71">
        <v>4288</v>
      </c>
      <c r="LU71">
        <v>4509</v>
      </c>
      <c r="LV71">
        <v>4741</v>
      </c>
      <c r="LW71">
        <v>4963</v>
      </c>
      <c r="LX71">
        <v>5174</v>
      </c>
      <c r="LY71">
        <v>5388</v>
      </c>
      <c r="LZ71">
        <v>5576</v>
      </c>
      <c r="MA71">
        <v>0</v>
      </c>
      <c r="MB71">
        <v>0</v>
      </c>
      <c r="MC71">
        <v>1497</v>
      </c>
      <c r="MD71">
        <v>1475</v>
      </c>
      <c r="ME71">
        <v>1469</v>
      </c>
      <c r="MF71">
        <v>1434</v>
      </c>
      <c r="MG71">
        <v>1426</v>
      </c>
      <c r="MH71">
        <v>1425</v>
      </c>
      <c r="MI71">
        <v>1434</v>
      </c>
      <c r="MJ71">
        <v>1432</v>
      </c>
      <c r="MK71">
        <v>1429</v>
      </c>
      <c r="ML71">
        <v>1444</v>
      </c>
      <c r="MM71">
        <v>1424</v>
      </c>
      <c r="MN71">
        <v>1421</v>
      </c>
      <c r="MO71">
        <v>1423</v>
      </c>
      <c r="MP71">
        <v>1422</v>
      </c>
      <c r="MQ71">
        <v>1434</v>
      </c>
      <c r="MR71">
        <v>1446</v>
      </c>
      <c r="MS71">
        <v>1443</v>
      </c>
      <c r="MT71">
        <v>1447</v>
      </c>
      <c r="MU71">
        <v>1441</v>
      </c>
      <c r="MV71">
        <v>1420</v>
      </c>
      <c r="MW71">
        <v>1421</v>
      </c>
      <c r="MX71">
        <v>1407</v>
      </c>
      <c r="MY71">
        <v>1444</v>
      </c>
      <c r="MZ71">
        <v>1451</v>
      </c>
      <c r="NA71">
        <v>1443</v>
      </c>
      <c r="NB71">
        <v>1469</v>
      </c>
      <c r="NC71">
        <v>0</v>
      </c>
      <c r="ND71">
        <v>0</v>
      </c>
      <c r="NE71">
        <v>0</v>
      </c>
      <c r="NF71">
        <v>40</v>
      </c>
      <c r="NG71">
        <v>82</v>
      </c>
      <c r="NH71">
        <v>120</v>
      </c>
      <c r="NI71">
        <v>165</v>
      </c>
      <c r="NJ71">
        <v>199</v>
      </c>
      <c r="NK71">
        <v>231</v>
      </c>
      <c r="NL71">
        <v>267</v>
      </c>
      <c r="NM71">
        <v>300</v>
      </c>
      <c r="NN71">
        <v>333</v>
      </c>
      <c r="NO71">
        <v>379</v>
      </c>
      <c r="NP71">
        <v>411</v>
      </c>
      <c r="NQ71">
        <v>440</v>
      </c>
      <c r="NR71">
        <v>470</v>
      </c>
      <c r="NS71">
        <v>492</v>
      </c>
      <c r="NT71">
        <v>512</v>
      </c>
      <c r="NU71">
        <v>548</v>
      </c>
      <c r="NV71">
        <v>576</v>
      </c>
      <c r="NW71">
        <v>615</v>
      </c>
      <c r="NX71">
        <v>651</v>
      </c>
      <c r="NY71">
        <v>684</v>
      </c>
      <c r="NZ71">
        <v>715</v>
      </c>
      <c r="OA71">
        <v>738</v>
      </c>
      <c r="OB71">
        <v>766</v>
      </c>
      <c r="OC71">
        <v>791</v>
      </c>
      <c r="OD71">
        <v>812</v>
      </c>
      <c r="OE71">
        <v>0</v>
      </c>
      <c r="OF71">
        <v>0</v>
      </c>
      <c r="OG71">
        <v>2119</v>
      </c>
      <c r="OH71">
        <v>2230</v>
      </c>
      <c r="OI71">
        <v>2315</v>
      </c>
      <c r="OJ71">
        <v>2399</v>
      </c>
      <c r="OK71">
        <v>2489</v>
      </c>
      <c r="OL71">
        <v>2625</v>
      </c>
      <c r="OM71">
        <v>2754</v>
      </c>
      <c r="ON71">
        <v>2841</v>
      </c>
      <c r="OO71">
        <v>2969</v>
      </c>
      <c r="OP71">
        <v>3077</v>
      </c>
      <c r="OQ71">
        <v>3182</v>
      </c>
      <c r="OR71">
        <v>3279</v>
      </c>
      <c r="OS71">
        <v>3383</v>
      </c>
      <c r="OT71">
        <v>3461</v>
      </c>
      <c r="OU71">
        <v>3546</v>
      </c>
      <c r="OV71">
        <v>3653</v>
      </c>
      <c r="OW71">
        <v>3720</v>
      </c>
      <c r="OX71">
        <v>3799</v>
      </c>
      <c r="OY71">
        <v>3880</v>
      </c>
      <c r="OZ71">
        <v>3956</v>
      </c>
      <c r="PA71">
        <v>4024</v>
      </c>
      <c r="PB71">
        <v>4065</v>
      </c>
      <c r="PC71">
        <v>4151</v>
      </c>
      <c r="PD71">
        <v>4208</v>
      </c>
      <c r="PE71">
        <v>4245</v>
      </c>
      <c r="PF71">
        <v>4315</v>
      </c>
      <c r="PG71">
        <v>0</v>
      </c>
      <c r="PH71">
        <v>0</v>
      </c>
      <c r="PI71">
        <v>0</v>
      </c>
      <c r="PJ71">
        <v>46</v>
      </c>
      <c r="PK71">
        <v>107</v>
      </c>
      <c r="PL71">
        <v>162</v>
      </c>
      <c r="PM71">
        <v>214</v>
      </c>
      <c r="PN71">
        <v>264</v>
      </c>
      <c r="PO71">
        <v>326</v>
      </c>
      <c r="PP71">
        <v>387</v>
      </c>
      <c r="PQ71">
        <v>445</v>
      </c>
      <c r="PR71">
        <v>496</v>
      </c>
      <c r="PS71">
        <v>571</v>
      </c>
      <c r="PT71">
        <v>639</v>
      </c>
      <c r="PU71">
        <v>697</v>
      </c>
      <c r="PV71">
        <v>776</v>
      </c>
      <c r="PW71">
        <v>859</v>
      </c>
      <c r="PX71">
        <v>938</v>
      </c>
      <c r="PY71">
        <v>1041</v>
      </c>
      <c r="PZ71">
        <v>1126</v>
      </c>
      <c r="QA71">
        <v>1210</v>
      </c>
      <c r="QB71">
        <v>1311</v>
      </c>
      <c r="QC71">
        <v>1399</v>
      </c>
      <c r="QD71">
        <v>1505</v>
      </c>
      <c r="QE71">
        <v>1597</v>
      </c>
      <c r="QF71">
        <v>1699</v>
      </c>
      <c r="QG71">
        <v>1819</v>
      </c>
      <c r="QH71">
        <v>1929</v>
      </c>
      <c r="QI71">
        <v>0</v>
      </c>
      <c r="QJ71">
        <v>0</v>
      </c>
      <c r="QK71">
        <v>7449</v>
      </c>
      <c r="QL71">
        <v>7791</v>
      </c>
      <c r="QM71">
        <v>8125</v>
      </c>
      <c r="QN71">
        <v>8358</v>
      </c>
      <c r="QO71">
        <v>8465</v>
      </c>
      <c r="QP71">
        <v>8580</v>
      </c>
      <c r="QQ71">
        <v>8552</v>
      </c>
      <c r="QR71">
        <v>8659</v>
      </c>
      <c r="QS71">
        <v>8701</v>
      </c>
      <c r="QT71">
        <v>8814</v>
      </c>
      <c r="QU71">
        <v>8801</v>
      </c>
      <c r="QV71">
        <v>8793</v>
      </c>
      <c r="QW71">
        <v>8816</v>
      </c>
      <c r="QX71">
        <v>8863</v>
      </c>
      <c r="QY71">
        <v>8820</v>
      </c>
      <c r="QZ71">
        <v>8887</v>
      </c>
      <c r="RA71">
        <v>8896</v>
      </c>
      <c r="RB71">
        <v>8894</v>
      </c>
      <c r="RC71">
        <v>8895</v>
      </c>
      <c r="RD71">
        <v>8861</v>
      </c>
      <c r="RE71">
        <v>8844</v>
      </c>
      <c r="RF71">
        <v>8848</v>
      </c>
      <c r="RG71">
        <v>8886</v>
      </c>
      <c r="RH71">
        <v>8901</v>
      </c>
      <c r="RI71">
        <v>8841</v>
      </c>
      <c r="RJ71">
        <v>8947</v>
      </c>
      <c r="RK71">
        <v>0</v>
      </c>
      <c r="RL71">
        <v>0</v>
      </c>
      <c r="RM71">
        <v>8444</v>
      </c>
      <c r="RN71">
        <v>8520</v>
      </c>
      <c r="RO71">
        <v>8530</v>
      </c>
      <c r="RP71">
        <v>8611</v>
      </c>
      <c r="RQ71">
        <v>8690</v>
      </c>
      <c r="RR71">
        <v>8768</v>
      </c>
      <c r="RS71">
        <v>8867</v>
      </c>
      <c r="RT71">
        <v>8877</v>
      </c>
      <c r="RU71">
        <v>8960</v>
      </c>
      <c r="RV71">
        <v>8975</v>
      </c>
      <c r="RW71">
        <v>9049</v>
      </c>
      <c r="RX71">
        <v>9139</v>
      </c>
      <c r="RY71">
        <v>9265</v>
      </c>
      <c r="RZ71">
        <v>9289</v>
      </c>
      <c r="SA71">
        <v>9357</v>
      </c>
      <c r="SB71">
        <v>9394</v>
      </c>
      <c r="SC71">
        <v>9436</v>
      </c>
      <c r="SD71">
        <v>9483</v>
      </c>
      <c r="SE71">
        <v>9534</v>
      </c>
      <c r="SF71">
        <v>9553</v>
      </c>
      <c r="SG71">
        <v>9611</v>
      </c>
      <c r="SH71">
        <v>9635</v>
      </c>
      <c r="SI71">
        <v>9668</v>
      </c>
      <c r="SJ71">
        <v>9722</v>
      </c>
      <c r="SK71">
        <v>9787</v>
      </c>
      <c r="SL71">
        <v>9827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384328.58720000001</v>
      </c>
      <c r="SU71">
        <v>381159.45429999998</v>
      </c>
      <c r="SV71">
        <v>379398.0123</v>
      </c>
      <c r="SW71">
        <v>378389.00449999998</v>
      </c>
      <c r="SX71">
        <v>371877.3922</v>
      </c>
      <c r="SY71">
        <v>368342.81890000001</v>
      </c>
      <c r="SZ71">
        <v>359800.3933</v>
      </c>
      <c r="TA71">
        <v>352189.85389999999</v>
      </c>
      <c r="TB71">
        <v>346129.25319999998</v>
      </c>
      <c r="TC71">
        <v>339900.6434</v>
      </c>
      <c r="TD71">
        <v>330576.10249999998</v>
      </c>
      <c r="TE71">
        <v>324125.37209999998</v>
      </c>
      <c r="TF71">
        <v>317871.68070000003</v>
      </c>
      <c r="TG71">
        <v>309896.97659999999</v>
      </c>
      <c r="TH71">
        <v>300199.76370000001</v>
      </c>
      <c r="TI71">
        <v>291735.31319999998</v>
      </c>
      <c r="TJ71">
        <v>284232.19760000001</v>
      </c>
      <c r="TK71">
        <v>276129.05849999998</v>
      </c>
      <c r="TL71">
        <v>268995.03980000003</v>
      </c>
      <c r="TM71">
        <v>260884.57279999999</v>
      </c>
      <c r="TN71">
        <v>254035.35990000001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247174.79259999999</v>
      </c>
      <c r="TW71">
        <v>265974.59499999997</v>
      </c>
      <c r="TX71">
        <v>280264.26630000002</v>
      </c>
      <c r="TY71">
        <v>294468.37839999999</v>
      </c>
      <c r="TZ71">
        <v>310062.12390000001</v>
      </c>
      <c r="UA71">
        <v>319547.723</v>
      </c>
      <c r="UB71">
        <v>333557.49369999999</v>
      </c>
      <c r="UC71">
        <v>346307.26929999999</v>
      </c>
      <c r="UD71">
        <v>349978.1814</v>
      </c>
      <c r="UE71">
        <v>351675.47580000001</v>
      </c>
      <c r="UF71">
        <v>354874.72519999999</v>
      </c>
      <c r="UG71">
        <v>354364.98</v>
      </c>
      <c r="UH71">
        <v>358055.84710000001</v>
      </c>
      <c r="UI71">
        <v>363112.50349999999</v>
      </c>
      <c r="UJ71">
        <v>365041.68839999998</v>
      </c>
      <c r="UK71">
        <v>364640.62469999999</v>
      </c>
      <c r="UL71">
        <v>360907.0577</v>
      </c>
      <c r="UM71">
        <v>362739.3996</v>
      </c>
      <c r="UN71">
        <v>356543.58100000001</v>
      </c>
      <c r="UO71">
        <v>354037.0809</v>
      </c>
      <c r="UP71">
        <v>355492.70640000002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517552.8651</v>
      </c>
      <c r="UY71">
        <v>547053.21640000003</v>
      </c>
      <c r="UZ71">
        <v>586198.69999999995</v>
      </c>
      <c r="VA71">
        <v>584403.47369999997</v>
      </c>
      <c r="VB71">
        <v>593340.66749999998</v>
      </c>
      <c r="VC71">
        <v>633664.7905</v>
      </c>
      <c r="VD71">
        <v>650163.56480000005</v>
      </c>
      <c r="VE71">
        <v>671951.06920000003</v>
      </c>
      <c r="VF71">
        <v>724866.30980000005</v>
      </c>
      <c r="VG71">
        <v>780526.82960000006</v>
      </c>
      <c r="VH71">
        <v>823012.93110000005</v>
      </c>
      <c r="VI71">
        <v>880453.47459999996</v>
      </c>
      <c r="VJ71">
        <v>889938.34380000003</v>
      </c>
      <c r="VK71">
        <v>881070.79260000004</v>
      </c>
      <c r="VL71">
        <v>871964.83070000005</v>
      </c>
      <c r="VM71">
        <v>910864.08519999997</v>
      </c>
      <c r="VN71">
        <v>938954.69660000002</v>
      </c>
      <c r="VO71">
        <v>964636.24269999994</v>
      </c>
      <c r="VP71">
        <v>990476.90240000002</v>
      </c>
      <c r="VQ71">
        <v>994951.80530000001</v>
      </c>
      <c r="VR71">
        <v>998325.77670000005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241910.62049999999</v>
      </c>
      <c r="WA71">
        <v>156576.4534</v>
      </c>
      <c r="WB71">
        <v>304031.94829999999</v>
      </c>
      <c r="WC71">
        <v>332073.72989999998</v>
      </c>
      <c r="WD71">
        <v>214934.45300000001</v>
      </c>
      <c r="WE71">
        <v>173895.18849999999</v>
      </c>
      <c r="WF71">
        <v>303894.50420000002</v>
      </c>
      <c r="WG71">
        <v>491738.68</v>
      </c>
      <c r="WH71">
        <v>254621.97020000001</v>
      </c>
      <c r="WI71">
        <v>185404.34729999999</v>
      </c>
      <c r="WJ71">
        <v>210004.9241</v>
      </c>
      <c r="WK71">
        <v>203888.2758</v>
      </c>
      <c r="WL71">
        <v>226228.32269999999</v>
      </c>
      <c r="WM71">
        <v>302003.82880000002</v>
      </c>
      <c r="WN71">
        <v>239897.12789999999</v>
      </c>
      <c r="WO71">
        <v>388183.05489999999</v>
      </c>
      <c r="WP71">
        <v>376876.75229999999</v>
      </c>
      <c r="WQ71">
        <v>219539.85569999999</v>
      </c>
      <c r="WR71">
        <v>307876.82030000002</v>
      </c>
      <c r="WS71">
        <v>275916.49320000003</v>
      </c>
      <c r="WT71">
        <v>312526.77220000001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14700000</v>
      </c>
      <c r="ZG71">
        <v>14400000</v>
      </c>
      <c r="ZH71">
        <v>13900000</v>
      </c>
      <c r="ZI71">
        <v>13500000</v>
      </c>
      <c r="ZJ71">
        <v>13200000</v>
      </c>
      <c r="ZK71">
        <v>12700000</v>
      </c>
      <c r="ZL71">
        <v>12300000</v>
      </c>
      <c r="ZM71">
        <v>11900000</v>
      </c>
      <c r="ZN71">
        <v>11600000</v>
      </c>
      <c r="ZO71">
        <v>11300000</v>
      </c>
      <c r="ZP71">
        <v>11100000</v>
      </c>
      <c r="ZQ71">
        <v>10800000</v>
      </c>
      <c r="ZR71">
        <v>10500000</v>
      </c>
      <c r="ZS71">
        <v>10100000</v>
      </c>
      <c r="ZT71">
        <v>9680000</v>
      </c>
      <c r="ZU71">
        <v>9410000</v>
      </c>
      <c r="ZV71">
        <v>9040000</v>
      </c>
      <c r="ZW71">
        <v>9010000</v>
      </c>
      <c r="ZX71">
        <v>8790000</v>
      </c>
      <c r="ZY71">
        <v>8490000</v>
      </c>
      <c r="ZZ71">
        <v>8390000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28100000</v>
      </c>
      <c r="ABK71">
        <v>28600000</v>
      </c>
      <c r="ABL71">
        <v>28600000</v>
      </c>
      <c r="ABM71">
        <v>29000000</v>
      </c>
      <c r="ABN71">
        <v>29200000</v>
      </c>
      <c r="ABO71">
        <v>29300000</v>
      </c>
      <c r="ABP71">
        <v>29400000</v>
      </c>
      <c r="ABQ71">
        <v>29400000</v>
      </c>
      <c r="ABR71">
        <v>29200000</v>
      </c>
      <c r="ABS71">
        <v>29100000</v>
      </c>
      <c r="ABT71">
        <v>29100000</v>
      </c>
      <c r="ABU71">
        <v>28700000</v>
      </c>
      <c r="ABV71">
        <v>28500000</v>
      </c>
      <c r="ABW71">
        <v>28200000</v>
      </c>
      <c r="ABX71">
        <v>28000000</v>
      </c>
      <c r="ABY71">
        <v>27600000</v>
      </c>
      <c r="ABZ71">
        <v>27100000</v>
      </c>
      <c r="ACA71">
        <v>26800000</v>
      </c>
      <c r="ACB71">
        <v>26400000</v>
      </c>
      <c r="ACC71">
        <v>25900000</v>
      </c>
      <c r="ACD71">
        <v>25500000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3240000</v>
      </c>
      <c r="ADO71">
        <v>3140000</v>
      </c>
      <c r="ADP71">
        <v>3090000</v>
      </c>
      <c r="ADQ71">
        <v>3010000</v>
      </c>
      <c r="ADR71">
        <v>2960000</v>
      </c>
      <c r="ADS71">
        <v>2870000</v>
      </c>
      <c r="ADT71">
        <v>2780000</v>
      </c>
      <c r="ADU71">
        <v>2710000</v>
      </c>
      <c r="ADV71">
        <v>2640000</v>
      </c>
      <c r="ADW71">
        <v>2560000</v>
      </c>
      <c r="ADX71">
        <v>2500000</v>
      </c>
      <c r="ADY71">
        <v>2430000</v>
      </c>
      <c r="ADZ71">
        <v>2360000</v>
      </c>
      <c r="AEA71">
        <v>2290000</v>
      </c>
      <c r="AEB71">
        <v>2210000</v>
      </c>
      <c r="AEC71">
        <v>2150000</v>
      </c>
      <c r="AED71">
        <v>2080000</v>
      </c>
      <c r="AEE71">
        <v>2030000</v>
      </c>
      <c r="AEF71">
        <v>1980000</v>
      </c>
      <c r="AEG71">
        <v>1910000</v>
      </c>
      <c r="AEH71">
        <v>1870000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14500000</v>
      </c>
      <c r="AEQ71">
        <v>14300000</v>
      </c>
      <c r="AER71">
        <v>13900000</v>
      </c>
      <c r="AES71">
        <v>13600000</v>
      </c>
      <c r="AET71">
        <v>13200000</v>
      </c>
      <c r="AEU71">
        <v>12900000</v>
      </c>
      <c r="AEV71">
        <v>12700000</v>
      </c>
      <c r="AEW71">
        <v>12500000</v>
      </c>
      <c r="AEX71">
        <v>12200000</v>
      </c>
      <c r="AEY71">
        <v>11900000</v>
      </c>
      <c r="AEZ71">
        <v>11600000</v>
      </c>
      <c r="AFA71">
        <v>11300000</v>
      </c>
      <c r="AFB71">
        <v>11000000</v>
      </c>
      <c r="AFC71">
        <v>10800000</v>
      </c>
      <c r="AFD71">
        <v>10500000</v>
      </c>
      <c r="AFE71">
        <v>10200000</v>
      </c>
      <c r="AFF71">
        <v>9960000</v>
      </c>
      <c r="AFG71">
        <v>9700000</v>
      </c>
      <c r="AFH71">
        <v>9470000</v>
      </c>
      <c r="AFI71">
        <v>9260000</v>
      </c>
      <c r="AFJ71">
        <v>9020000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162.5512415</v>
      </c>
      <c r="AGU71">
        <v>174.91468359999999</v>
      </c>
      <c r="AGV71">
        <v>184.3120974</v>
      </c>
      <c r="AGW71">
        <v>193.65324430000001</v>
      </c>
      <c r="AGX71">
        <v>203.90826530000001</v>
      </c>
      <c r="AGY71">
        <v>210.1463444</v>
      </c>
      <c r="AGZ71">
        <v>219.3596853</v>
      </c>
      <c r="AHA71">
        <v>227.744407</v>
      </c>
      <c r="AHB71">
        <v>230.15853390000001</v>
      </c>
      <c r="AHC71">
        <v>231.2747372</v>
      </c>
      <c r="AHD71">
        <v>233.37868130000001</v>
      </c>
      <c r="AHE71">
        <v>233.04345420000001</v>
      </c>
      <c r="AHF71">
        <v>235.4707042</v>
      </c>
      <c r="AHG71">
        <v>238.79614760000001</v>
      </c>
      <c r="AHH71">
        <v>240.0648506</v>
      </c>
      <c r="AHI71">
        <v>239.80109630000001</v>
      </c>
      <c r="AHJ71">
        <v>237.34576530000001</v>
      </c>
      <c r="AHK71">
        <v>238.55078069999999</v>
      </c>
      <c r="AHL71">
        <v>234.4761824</v>
      </c>
      <c r="AHM71">
        <v>232.82781560000001</v>
      </c>
      <c r="AHN71">
        <v>233.78508859999999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23.665977309999999</v>
      </c>
      <c r="AHW71">
        <v>25.01493061</v>
      </c>
      <c r="AHX71">
        <v>26.804923840000001</v>
      </c>
      <c r="AHY71">
        <v>26.722834089999999</v>
      </c>
      <c r="AHZ71">
        <v>27.131502350000002</v>
      </c>
      <c r="AIA71">
        <v>28.975390860000001</v>
      </c>
      <c r="AIB71">
        <v>29.729825129999998</v>
      </c>
      <c r="AIC71">
        <v>30.7260955</v>
      </c>
      <c r="AID71">
        <v>33.145734079999997</v>
      </c>
      <c r="AIE71">
        <v>35.690905190000002</v>
      </c>
      <c r="AIF71">
        <v>37.633653809999998</v>
      </c>
      <c r="AIG71">
        <v>40.260219499999998</v>
      </c>
      <c r="AIH71">
        <v>40.693931139999997</v>
      </c>
      <c r="AII71">
        <v>40.288447410000003</v>
      </c>
      <c r="AIJ71">
        <v>39.872061950000003</v>
      </c>
      <c r="AIK71">
        <v>41.650795940000002</v>
      </c>
      <c r="AIL71">
        <v>42.935286509999997</v>
      </c>
      <c r="AIM71">
        <v>44.109618500000003</v>
      </c>
      <c r="AIN71">
        <v>45.291226229999999</v>
      </c>
      <c r="AIO71">
        <v>45.495848709999997</v>
      </c>
      <c r="AIP71">
        <v>45.650129239999998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1.9771195189999999</v>
      </c>
      <c r="AIY71">
        <v>1.2796890089999999</v>
      </c>
      <c r="AIZ71">
        <v>2.4848330270000001</v>
      </c>
      <c r="AJA71">
        <v>2.7140166560000001</v>
      </c>
      <c r="AJB71">
        <v>1.7566450849999999</v>
      </c>
      <c r="AJC71">
        <v>1.4212338870000001</v>
      </c>
      <c r="AJD71">
        <v>2.483709706</v>
      </c>
      <c r="AJE71">
        <v>4.0189477450000002</v>
      </c>
      <c r="AJF71">
        <v>2.0810085410000001</v>
      </c>
      <c r="AJG71">
        <v>1.5152974809999999</v>
      </c>
      <c r="AJH71">
        <v>1.71635637</v>
      </c>
      <c r="AJI71">
        <v>1.6663654080000001</v>
      </c>
      <c r="AJJ71">
        <v>1.848949135</v>
      </c>
      <c r="AJK71">
        <v>2.4682573410000002</v>
      </c>
      <c r="AJL71">
        <v>1.9606633769999999</v>
      </c>
      <c r="AJM71">
        <v>3.1725944620000002</v>
      </c>
      <c r="AJN71">
        <v>3.080188798</v>
      </c>
      <c r="AJO71">
        <v>1.7942847369999999</v>
      </c>
      <c r="AJP71">
        <v>2.5162569119999998</v>
      </c>
      <c r="AJQ71">
        <v>2.2550472699999999</v>
      </c>
      <c r="AJR71">
        <v>2.5542606619999999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168.8291969</v>
      </c>
      <c r="AKA71">
        <v>200.93582369999999</v>
      </c>
      <c r="AKB71">
        <v>159.64087989999999</v>
      </c>
      <c r="AKC71">
        <v>183.1673064</v>
      </c>
      <c r="AKD71">
        <v>219.01266570000001</v>
      </c>
      <c r="AKE71">
        <v>201.35366909999999</v>
      </c>
      <c r="AKF71">
        <v>206.02787609999999</v>
      </c>
      <c r="AKG71">
        <v>187.0396111</v>
      </c>
      <c r="AKH71">
        <v>255.194061</v>
      </c>
      <c r="AKI71">
        <v>274.57345780000003</v>
      </c>
      <c r="AKJ71">
        <v>164.36805269999999</v>
      </c>
      <c r="AKK71">
        <v>127.2745803</v>
      </c>
      <c r="AKL71">
        <v>206.65137179999999</v>
      </c>
      <c r="AKM71">
        <v>369.66369730000002</v>
      </c>
      <c r="AKN71">
        <v>196.93805180000001</v>
      </c>
      <c r="AKO71">
        <v>288.25471390000001</v>
      </c>
      <c r="AKP71">
        <v>191.94074789999999</v>
      </c>
      <c r="AKQ71">
        <v>318.4358555</v>
      </c>
      <c r="AKR71">
        <v>242.4650274</v>
      </c>
      <c r="AKS71">
        <v>275.691912</v>
      </c>
      <c r="AKT71">
        <v>202.6875928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91.970875860000007</v>
      </c>
      <c r="AME71">
        <v>89.85606267</v>
      </c>
      <c r="AMF71">
        <v>87.117223690000003</v>
      </c>
      <c r="AMG71">
        <v>84.402636450000003</v>
      </c>
      <c r="AMH71">
        <v>82.804464409999994</v>
      </c>
      <c r="AMI71">
        <v>79.27921182</v>
      </c>
      <c r="AMJ71">
        <v>76.80795243</v>
      </c>
      <c r="AMK71">
        <v>74.675783030000005</v>
      </c>
      <c r="AML71">
        <v>72.449810990000003</v>
      </c>
      <c r="AMM71">
        <v>70.933205630000003</v>
      </c>
      <c r="AMN71">
        <v>69.443484409999996</v>
      </c>
      <c r="AMO71">
        <v>67.280981350000005</v>
      </c>
      <c r="AMP71">
        <v>65.502412050000004</v>
      </c>
      <c r="AMQ71">
        <v>63.330879269999997</v>
      </c>
      <c r="AMR71">
        <v>60.590237739999999</v>
      </c>
      <c r="AMS71">
        <v>58.866899920000002</v>
      </c>
      <c r="AMT71">
        <v>56.589252879999997</v>
      </c>
      <c r="AMU71">
        <v>56.385810999999997</v>
      </c>
      <c r="AMV71">
        <v>55.008882929999999</v>
      </c>
      <c r="AMW71">
        <v>53.112227969999999</v>
      </c>
      <c r="AMX71">
        <v>52.494373830000001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220.89194259999999</v>
      </c>
      <c r="ANG71">
        <v>209.71076780000001</v>
      </c>
      <c r="ANH71">
        <v>225.3163868</v>
      </c>
      <c r="ANI71">
        <v>228.47857110000001</v>
      </c>
      <c r="ANJ71">
        <v>261.24789320000002</v>
      </c>
      <c r="ANK71">
        <v>237.5794823</v>
      </c>
      <c r="ANL71">
        <v>204.2739291</v>
      </c>
      <c r="ANM71">
        <v>136.913656</v>
      </c>
      <c r="ANN71">
        <v>130.13240870000001</v>
      </c>
      <c r="ANO71">
        <v>135.9465156</v>
      </c>
      <c r="ANP71">
        <v>72.550030739999997</v>
      </c>
      <c r="ANQ71">
        <v>188.99245440000001</v>
      </c>
      <c r="ANR71">
        <v>112.0196838</v>
      </c>
      <c r="ANS71">
        <v>158.84486670000001</v>
      </c>
      <c r="ANT71">
        <v>120.159075</v>
      </c>
      <c r="ANU71">
        <v>134.52716219999999</v>
      </c>
      <c r="ANV71">
        <v>141.46632579999999</v>
      </c>
      <c r="ANW71">
        <v>102.4431962</v>
      </c>
      <c r="ANX71">
        <v>102.50217139999999</v>
      </c>
      <c r="ANY71">
        <v>80.016654110000005</v>
      </c>
      <c r="ANZ71">
        <v>70.069044480000002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96.98321412</v>
      </c>
      <c r="AOI71">
        <v>98.785676069999994</v>
      </c>
      <c r="AOJ71">
        <v>98.938210159999997</v>
      </c>
      <c r="AOK71">
        <v>100.38429859999999</v>
      </c>
      <c r="AOL71">
        <v>101.0056953</v>
      </c>
      <c r="AOM71">
        <v>101.41012480000001</v>
      </c>
      <c r="AON71">
        <v>101.4577749</v>
      </c>
      <c r="AOO71">
        <v>101.6269028</v>
      </c>
      <c r="AOP71">
        <v>100.9418051</v>
      </c>
      <c r="AOQ71">
        <v>100.4086144</v>
      </c>
      <c r="AOR71">
        <v>100.425659</v>
      </c>
      <c r="AOS71">
        <v>99.288907789999996</v>
      </c>
      <c r="AOT71">
        <v>98.4441384</v>
      </c>
      <c r="AOU71">
        <v>97.614665329999994</v>
      </c>
      <c r="AOV71">
        <v>96.627869090000004</v>
      </c>
      <c r="AOW71">
        <v>95.426032280000001</v>
      </c>
      <c r="AOX71">
        <v>93.590597489999993</v>
      </c>
      <c r="AOY71">
        <v>92.787009679999997</v>
      </c>
      <c r="AOZ71">
        <v>91.321482189999998</v>
      </c>
      <c r="APA71">
        <v>89.441215040000003</v>
      </c>
      <c r="APB71">
        <v>88.268057889999994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498.36379629999999</v>
      </c>
      <c r="APK71">
        <v>649.69513619999998</v>
      </c>
      <c r="APL71">
        <v>659.88839870000004</v>
      </c>
      <c r="APM71">
        <v>605.23813189999998</v>
      </c>
      <c r="APN71">
        <v>541.18010089999996</v>
      </c>
      <c r="APO71">
        <v>575.54959780000002</v>
      </c>
      <c r="APP71">
        <v>647.41923399999996</v>
      </c>
      <c r="APQ71">
        <v>451.76826249999999</v>
      </c>
      <c r="APR71">
        <v>656.94018419999998</v>
      </c>
      <c r="APS71">
        <v>615.64088519999996</v>
      </c>
      <c r="APT71">
        <v>532.94755090000001</v>
      </c>
      <c r="APU71">
        <v>801.19119839999996</v>
      </c>
      <c r="APV71">
        <v>644.34002029999999</v>
      </c>
      <c r="APW71">
        <v>547.4367135</v>
      </c>
      <c r="APX71">
        <v>677.19946419999997</v>
      </c>
      <c r="APY71">
        <v>520.84297849999996</v>
      </c>
      <c r="APZ71">
        <v>615.23284249999995</v>
      </c>
      <c r="AQA71">
        <v>548.8554001</v>
      </c>
      <c r="AQB71">
        <v>576.93242139999995</v>
      </c>
      <c r="AQC71">
        <v>630.81840250000005</v>
      </c>
      <c r="AQD71">
        <v>572.41323350000005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97.903753769999994</v>
      </c>
      <c r="ARO71">
        <v>96.125427930000001</v>
      </c>
      <c r="ARP71">
        <v>93.430908729999999</v>
      </c>
      <c r="ARQ71">
        <v>91.557755589999999</v>
      </c>
      <c r="ARR71">
        <v>89.039837939999998</v>
      </c>
      <c r="ARS71">
        <v>87.159206380000001</v>
      </c>
      <c r="ART71">
        <v>85.462212429999994</v>
      </c>
      <c r="ARU71">
        <v>84.116976339999994</v>
      </c>
      <c r="ARV71">
        <v>81.878516939999997</v>
      </c>
      <c r="ARW71">
        <v>80.075638369999993</v>
      </c>
      <c r="ARX71">
        <v>78.050755510000002</v>
      </c>
      <c r="ARY71">
        <v>76.116228800000002</v>
      </c>
      <c r="ARZ71">
        <v>74.267337830000002</v>
      </c>
      <c r="ASA71">
        <v>72.491991170000006</v>
      </c>
      <c r="ASB71">
        <v>70.520833120000006</v>
      </c>
      <c r="ASC71">
        <v>68.88251717</v>
      </c>
      <c r="ASD71">
        <v>67.043229479999994</v>
      </c>
      <c r="ASE71">
        <v>65.313449919999996</v>
      </c>
      <c r="ASF71">
        <v>63.765295190000003</v>
      </c>
      <c r="ASG71">
        <v>62.321962599999999</v>
      </c>
      <c r="ASH71">
        <v>60.75405422</v>
      </c>
    </row>
    <row r="72" spans="3:1178" x14ac:dyDescent="0.25">
      <c r="C72">
        <v>0</v>
      </c>
      <c r="D72">
        <v>0</v>
      </c>
      <c r="E72">
        <v>0</v>
      </c>
      <c r="F72">
        <v>224</v>
      </c>
      <c r="G72">
        <v>235</v>
      </c>
      <c r="H72">
        <v>224</v>
      </c>
      <c r="I72">
        <v>196</v>
      </c>
      <c r="J72">
        <v>247</v>
      </c>
      <c r="K72">
        <v>220</v>
      </c>
      <c r="L72">
        <v>215</v>
      </c>
      <c r="M72">
        <v>208</v>
      </c>
      <c r="N72">
        <v>244</v>
      </c>
      <c r="O72">
        <v>219</v>
      </c>
      <c r="P72">
        <v>255</v>
      </c>
      <c r="Q72">
        <v>219</v>
      </c>
      <c r="R72">
        <v>240</v>
      </c>
      <c r="S72">
        <v>218</v>
      </c>
      <c r="T72">
        <v>251</v>
      </c>
      <c r="U72">
        <v>234</v>
      </c>
      <c r="V72">
        <v>237</v>
      </c>
      <c r="W72">
        <v>265</v>
      </c>
      <c r="X72">
        <v>227</v>
      </c>
      <c r="Y72">
        <v>246</v>
      </c>
      <c r="Z72">
        <v>202</v>
      </c>
      <c r="AA72">
        <v>219</v>
      </c>
      <c r="AB72">
        <v>229</v>
      </c>
      <c r="AC72">
        <v>242</v>
      </c>
      <c r="AD72">
        <v>253</v>
      </c>
      <c r="AE72">
        <v>0</v>
      </c>
      <c r="AF72">
        <v>0</v>
      </c>
      <c r="AG72">
        <v>0</v>
      </c>
      <c r="AH72">
        <v>62</v>
      </c>
      <c r="AI72">
        <v>84</v>
      </c>
      <c r="AJ72">
        <v>84</v>
      </c>
      <c r="AK72">
        <v>73</v>
      </c>
      <c r="AL72">
        <v>92</v>
      </c>
      <c r="AM72">
        <v>72</v>
      </c>
      <c r="AN72">
        <v>77</v>
      </c>
      <c r="AO72">
        <v>100</v>
      </c>
      <c r="AP72">
        <v>95</v>
      </c>
      <c r="AQ72">
        <v>104</v>
      </c>
      <c r="AR72">
        <v>110</v>
      </c>
      <c r="AS72">
        <v>103</v>
      </c>
      <c r="AT72">
        <v>107</v>
      </c>
      <c r="AU72">
        <v>101</v>
      </c>
      <c r="AV72">
        <v>111</v>
      </c>
      <c r="AW72">
        <v>106</v>
      </c>
      <c r="AX72">
        <v>109</v>
      </c>
      <c r="AY72">
        <v>136</v>
      </c>
      <c r="AZ72">
        <v>127</v>
      </c>
      <c r="BA72">
        <v>126</v>
      </c>
      <c r="BB72">
        <v>153</v>
      </c>
      <c r="BC72">
        <v>146</v>
      </c>
      <c r="BD72">
        <v>147</v>
      </c>
      <c r="BE72">
        <v>148</v>
      </c>
      <c r="BF72">
        <v>147</v>
      </c>
      <c r="BG72">
        <v>0</v>
      </c>
      <c r="BH72">
        <v>0</v>
      </c>
      <c r="BI72">
        <v>0</v>
      </c>
      <c r="BJ72">
        <v>127</v>
      </c>
      <c r="BK72">
        <v>148</v>
      </c>
      <c r="BL72">
        <v>128</v>
      </c>
      <c r="BM72">
        <v>132</v>
      </c>
      <c r="BN72">
        <v>154</v>
      </c>
      <c r="BO72">
        <v>154</v>
      </c>
      <c r="BP72">
        <v>174</v>
      </c>
      <c r="BQ72">
        <v>188</v>
      </c>
      <c r="BR72">
        <v>176</v>
      </c>
      <c r="BS72">
        <v>184</v>
      </c>
      <c r="BT72">
        <v>177</v>
      </c>
      <c r="BU72">
        <v>170</v>
      </c>
      <c r="BV72">
        <v>189</v>
      </c>
      <c r="BW72">
        <v>191</v>
      </c>
      <c r="BX72">
        <v>178</v>
      </c>
      <c r="BY72">
        <v>182</v>
      </c>
      <c r="BZ72">
        <v>195</v>
      </c>
      <c r="CA72">
        <v>193</v>
      </c>
      <c r="CB72">
        <v>203</v>
      </c>
      <c r="CC72">
        <v>214</v>
      </c>
      <c r="CD72">
        <v>212</v>
      </c>
      <c r="CE72">
        <v>226</v>
      </c>
      <c r="CF72">
        <v>209</v>
      </c>
      <c r="CG72">
        <v>213</v>
      </c>
      <c r="CH72">
        <v>205</v>
      </c>
      <c r="CI72">
        <v>0</v>
      </c>
      <c r="CJ72">
        <v>0</v>
      </c>
      <c r="CK72">
        <v>0</v>
      </c>
      <c r="CL72">
        <v>56</v>
      </c>
      <c r="CM72">
        <v>41</v>
      </c>
      <c r="CN72">
        <v>50</v>
      </c>
      <c r="CO72">
        <v>39</v>
      </c>
      <c r="CP72">
        <v>48</v>
      </c>
      <c r="CQ72">
        <v>54</v>
      </c>
      <c r="CR72">
        <v>61</v>
      </c>
      <c r="CS72">
        <v>52</v>
      </c>
      <c r="CT72">
        <v>61</v>
      </c>
      <c r="CU72">
        <v>61</v>
      </c>
      <c r="CV72">
        <v>65</v>
      </c>
      <c r="CW72">
        <v>53</v>
      </c>
      <c r="CX72">
        <v>62</v>
      </c>
      <c r="CY72">
        <v>55</v>
      </c>
      <c r="CZ72">
        <v>62</v>
      </c>
      <c r="DA72">
        <v>75</v>
      </c>
      <c r="DB72">
        <v>69</v>
      </c>
      <c r="DC72">
        <v>53</v>
      </c>
      <c r="DD72">
        <v>76</v>
      </c>
      <c r="DE72">
        <v>81</v>
      </c>
      <c r="DF72">
        <v>94</v>
      </c>
      <c r="DG72">
        <v>99</v>
      </c>
      <c r="DH72">
        <v>80</v>
      </c>
      <c r="DI72">
        <v>78</v>
      </c>
      <c r="DJ72">
        <v>77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1</v>
      </c>
      <c r="DQ72">
        <v>2</v>
      </c>
      <c r="DR72">
        <v>3</v>
      </c>
      <c r="DS72">
        <v>2</v>
      </c>
      <c r="DT72">
        <v>1</v>
      </c>
      <c r="DU72">
        <v>3</v>
      </c>
      <c r="DV72">
        <v>5</v>
      </c>
      <c r="DW72">
        <v>1</v>
      </c>
      <c r="DX72">
        <v>5</v>
      </c>
      <c r="DY72">
        <v>1</v>
      </c>
      <c r="DZ72">
        <v>9</v>
      </c>
      <c r="EA72">
        <v>9</v>
      </c>
      <c r="EB72">
        <v>6</v>
      </c>
      <c r="EC72">
        <v>8</v>
      </c>
      <c r="ED72">
        <v>3</v>
      </c>
      <c r="EE72">
        <v>5</v>
      </c>
      <c r="EF72">
        <v>8</v>
      </c>
      <c r="EG72">
        <v>5</v>
      </c>
      <c r="EH72">
        <v>9</v>
      </c>
      <c r="EI72">
        <v>6</v>
      </c>
      <c r="EJ72">
        <v>7</v>
      </c>
      <c r="EK72">
        <v>6</v>
      </c>
      <c r="EL72">
        <v>9</v>
      </c>
      <c r="EM72">
        <v>0</v>
      </c>
      <c r="EN72">
        <v>0</v>
      </c>
      <c r="EO72">
        <v>0</v>
      </c>
      <c r="EP72">
        <v>15</v>
      </c>
      <c r="EQ72">
        <v>10</v>
      </c>
      <c r="ER72">
        <v>10</v>
      </c>
      <c r="ES72">
        <v>5</v>
      </c>
      <c r="ET72">
        <v>5</v>
      </c>
      <c r="EU72">
        <v>15</v>
      </c>
      <c r="EV72">
        <v>5</v>
      </c>
      <c r="EW72">
        <v>5</v>
      </c>
      <c r="EX72">
        <v>15</v>
      </c>
      <c r="EY72">
        <v>15</v>
      </c>
      <c r="EZ72">
        <v>5</v>
      </c>
      <c r="FA72">
        <v>25</v>
      </c>
      <c r="FB72">
        <v>0</v>
      </c>
      <c r="FC72">
        <v>45</v>
      </c>
      <c r="FD72">
        <v>35</v>
      </c>
      <c r="FE72">
        <v>25</v>
      </c>
      <c r="FF72">
        <v>15</v>
      </c>
      <c r="FG72">
        <v>35</v>
      </c>
      <c r="FH72">
        <v>35</v>
      </c>
      <c r="FI72">
        <v>20</v>
      </c>
      <c r="FJ72">
        <v>25</v>
      </c>
      <c r="FK72">
        <v>40</v>
      </c>
      <c r="FL72">
        <v>15</v>
      </c>
      <c r="FM72">
        <v>35</v>
      </c>
      <c r="FN72">
        <v>45</v>
      </c>
      <c r="FO72">
        <v>0</v>
      </c>
      <c r="FP72">
        <v>0</v>
      </c>
      <c r="FQ72">
        <v>6523</v>
      </c>
      <c r="FR72">
        <v>6799</v>
      </c>
      <c r="FS72">
        <v>7027</v>
      </c>
      <c r="FT72">
        <v>7177</v>
      </c>
      <c r="FU72">
        <v>7340</v>
      </c>
      <c r="FV72">
        <v>7480</v>
      </c>
      <c r="FW72">
        <v>7597</v>
      </c>
      <c r="FX72">
        <v>7689</v>
      </c>
      <c r="FY72">
        <v>7785</v>
      </c>
      <c r="FZ72">
        <v>7912</v>
      </c>
      <c r="GA72">
        <v>8036</v>
      </c>
      <c r="GB72">
        <v>8145</v>
      </c>
      <c r="GC72">
        <v>8228</v>
      </c>
      <c r="GD72">
        <v>8357</v>
      </c>
      <c r="GE72">
        <v>8460</v>
      </c>
      <c r="GF72">
        <v>8578</v>
      </c>
      <c r="GG72">
        <v>8633</v>
      </c>
      <c r="GH72">
        <v>8741</v>
      </c>
      <c r="GI72">
        <v>8837</v>
      </c>
      <c r="GJ72">
        <v>8893</v>
      </c>
      <c r="GK72">
        <v>8965</v>
      </c>
      <c r="GL72">
        <v>8985</v>
      </c>
      <c r="GM72">
        <v>9044</v>
      </c>
      <c r="GN72">
        <v>9086</v>
      </c>
      <c r="GO72">
        <v>9127</v>
      </c>
      <c r="GP72">
        <v>9159</v>
      </c>
      <c r="GQ72">
        <v>0</v>
      </c>
      <c r="GR72">
        <v>0</v>
      </c>
      <c r="GS72">
        <v>560</v>
      </c>
      <c r="GT72">
        <v>627</v>
      </c>
      <c r="GU72">
        <v>721</v>
      </c>
      <c r="GV72">
        <v>814</v>
      </c>
      <c r="GW72">
        <v>884</v>
      </c>
      <c r="GX72">
        <v>952</v>
      </c>
      <c r="GY72">
        <v>1054</v>
      </c>
      <c r="GZ72">
        <v>1136</v>
      </c>
      <c r="HA72">
        <v>1202</v>
      </c>
      <c r="HB72">
        <v>1269</v>
      </c>
      <c r="HC72">
        <v>1353</v>
      </c>
      <c r="HD72">
        <v>1434</v>
      </c>
      <c r="HE72">
        <v>1487</v>
      </c>
      <c r="HF72">
        <v>1560</v>
      </c>
      <c r="HG72">
        <v>1635</v>
      </c>
      <c r="HH72">
        <v>1703</v>
      </c>
      <c r="HI72">
        <v>1753</v>
      </c>
      <c r="HJ72">
        <v>1802</v>
      </c>
      <c r="HK72">
        <v>1817</v>
      </c>
      <c r="HL72">
        <v>1888</v>
      </c>
      <c r="HM72">
        <v>1932</v>
      </c>
      <c r="HN72">
        <v>2010</v>
      </c>
      <c r="HO72">
        <v>2066</v>
      </c>
      <c r="HP72">
        <v>2143</v>
      </c>
      <c r="HQ72">
        <v>2203</v>
      </c>
      <c r="HR72">
        <v>2264</v>
      </c>
      <c r="HS72">
        <v>0</v>
      </c>
      <c r="HT72">
        <v>0</v>
      </c>
      <c r="HU72">
        <v>65</v>
      </c>
      <c r="HV72">
        <v>66</v>
      </c>
      <c r="HW72">
        <v>70</v>
      </c>
      <c r="HX72">
        <v>69</v>
      </c>
      <c r="HY72">
        <v>73</v>
      </c>
      <c r="HZ72">
        <v>80</v>
      </c>
      <c r="IA72">
        <v>86</v>
      </c>
      <c r="IB72">
        <v>92</v>
      </c>
      <c r="IC72">
        <v>89</v>
      </c>
      <c r="ID72">
        <v>89</v>
      </c>
      <c r="IE72">
        <v>96</v>
      </c>
      <c r="IF72">
        <v>98</v>
      </c>
      <c r="IG72">
        <v>103</v>
      </c>
      <c r="IH72">
        <v>112</v>
      </c>
      <c r="II72">
        <v>119</v>
      </c>
      <c r="IJ72">
        <v>118</v>
      </c>
      <c r="IK72">
        <v>120</v>
      </c>
      <c r="IL72">
        <v>120</v>
      </c>
      <c r="IM72">
        <v>127</v>
      </c>
      <c r="IN72">
        <v>132</v>
      </c>
      <c r="IO72">
        <v>133</v>
      </c>
      <c r="IP72">
        <v>138</v>
      </c>
      <c r="IQ72">
        <v>139</v>
      </c>
      <c r="IR72">
        <v>138</v>
      </c>
      <c r="IS72">
        <v>143</v>
      </c>
      <c r="IT72">
        <v>137</v>
      </c>
      <c r="IU72">
        <v>0</v>
      </c>
      <c r="IV72">
        <v>0</v>
      </c>
      <c r="IW72">
        <v>6</v>
      </c>
      <c r="IX72">
        <v>6</v>
      </c>
      <c r="IY72">
        <v>10</v>
      </c>
      <c r="IZ72">
        <v>8</v>
      </c>
      <c r="JA72">
        <v>4</v>
      </c>
      <c r="JB72">
        <v>4</v>
      </c>
      <c r="JC72">
        <v>5</v>
      </c>
      <c r="JD72">
        <v>5</v>
      </c>
      <c r="JE72">
        <v>7</v>
      </c>
      <c r="JF72">
        <v>7</v>
      </c>
      <c r="JG72">
        <v>6</v>
      </c>
      <c r="JH72">
        <v>8</v>
      </c>
      <c r="JI72">
        <v>7</v>
      </c>
      <c r="JJ72">
        <v>6</v>
      </c>
      <c r="JK72">
        <v>3</v>
      </c>
      <c r="JL72">
        <v>5</v>
      </c>
      <c r="JM72">
        <v>10</v>
      </c>
      <c r="JN72">
        <v>10</v>
      </c>
      <c r="JO72">
        <v>14</v>
      </c>
      <c r="JP72">
        <v>10</v>
      </c>
      <c r="JQ72">
        <v>11</v>
      </c>
      <c r="JR72">
        <v>9</v>
      </c>
      <c r="JS72">
        <v>6</v>
      </c>
      <c r="JT72">
        <v>12</v>
      </c>
      <c r="JU72">
        <v>15</v>
      </c>
      <c r="JV72">
        <v>11</v>
      </c>
      <c r="JW72">
        <v>0</v>
      </c>
      <c r="JX72">
        <v>0</v>
      </c>
      <c r="JY72">
        <v>0</v>
      </c>
      <c r="JZ72">
        <v>7</v>
      </c>
      <c r="KA72">
        <v>11</v>
      </c>
      <c r="KB72">
        <v>19</v>
      </c>
      <c r="KC72">
        <v>30</v>
      </c>
      <c r="KD72">
        <v>37</v>
      </c>
      <c r="KE72">
        <v>44</v>
      </c>
      <c r="KF72">
        <v>51</v>
      </c>
      <c r="KG72">
        <v>64</v>
      </c>
      <c r="KH72">
        <v>75</v>
      </c>
      <c r="KI72">
        <v>84</v>
      </c>
      <c r="KJ72">
        <v>96</v>
      </c>
      <c r="KK72">
        <v>105</v>
      </c>
      <c r="KL72">
        <v>112</v>
      </c>
      <c r="KM72">
        <v>123</v>
      </c>
      <c r="KN72">
        <v>132</v>
      </c>
      <c r="KO72">
        <v>144</v>
      </c>
      <c r="KP72">
        <v>158</v>
      </c>
      <c r="KQ72">
        <v>179</v>
      </c>
      <c r="KR72">
        <v>193</v>
      </c>
      <c r="KS72">
        <v>208</v>
      </c>
      <c r="KT72">
        <v>223</v>
      </c>
      <c r="KU72">
        <v>247</v>
      </c>
      <c r="KV72">
        <v>260</v>
      </c>
      <c r="KW72">
        <v>273</v>
      </c>
      <c r="KX72">
        <v>294</v>
      </c>
      <c r="KY72">
        <v>0</v>
      </c>
      <c r="KZ72">
        <v>0</v>
      </c>
      <c r="LA72">
        <v>0</v>
      </c>
      <c r="LB72">
        <v>271</v>
      </c>
      <c r="LC72">
        <v>525</v>
      </c>
      <c r="LD72">
        <v>788</v>
      </c>
      <c r="LE72">
        <v>1048</v>
      </c>
      <c r="LF72">
        <v>1274</v>
      </c>
      <c r="LG72">
        <v>1498</v>
      </c>
      <c r="LH72">
        <v>1724</v>
      </c>
      <c r="LI72">
        <v>1977</v>
      </c>
      <c r="LJ72">
        <v>2177</v>
      </c>
      <c r="LK72">
        <v>2376</v>
      </c>
      <c r="LL72">
        <v>2603</v>
      </c>
      <c r="LM72">
        <v>2814</v>
      </c>
      <c r="LN72">
        <v>3021</v>
      </c>
      <c r="LO72">
        <v>3232</v>
      </c>
      <c r="LP72">
        <v>3413</v>
      </c>
      <c r="LQ72">
        <v>3618</v>
      </c>
      <c r="LR72">
        <v>3833</v>
      </c>
      <c r="LS72">
        <v>3987</v>
      </c>
      <c r="LT72">
        <v>4199</v>
      </c>
      <c r="LU72">
        <v>4370</v>
      </c>
      <c r="LV72">
        <v>4549</v>
      </c>
      <c r="LW72">
        <v>4732</v>
      </c>
      <c r="LX72">
        <v>4911</v>
      </c>
      <c r="LY72">
        <v>5081</v>
      </c>
      <c r="LZ72">
        <v>5257</v>
      </c>
      <c r="MA72">
        <v>0</v>
      </c>
      <c r="MB72">
        <v>0</v>
      </c>
      <c r="MC72">
        <v>1511</v>
      </c>
      <c r="MD72">
        <v>1531</v>
      </c>
      <c r="ME72">
        <v>1555</v>
      </c>
      <c r="MF72">
        <v>1589</v>
      </c>
      <c r="MG72">
        <v>1617</v>
      </c>
      <c r="MH72">
        <v>1658</v>
      </c>
      <c r="MI72">
        <v>1655</v>
      </c>
      <c r="MJ72">
        <v>1672</v>
      </c>
      <c r="MK72">
        <v>1683</v>
      </c>
      <c r="ML72">
        <v>1681</v>
      </c>
      <c r="MM72">
        <v>1732</v>
      </c>
      <c r="MN72">
        <v>1773</v>
      </c>
      <c r="MO72">
        <v>1786</v>
      </c>
      <c r="MP72">
        <v>1798</v>
      </c>
      <c r="MQ72">
        <v>1840</v>
      </c>
      <c r="MR72">
        <v>1869</v>
      </c>
      <c r="MS72">
        <v>1879</v>
      </c>
      <c r="MT72">
        <v>1897</v>
      </c>
      <c r="MU72">
        <v>1914</v>
      </c>
      <c r="MV72">
        <v>1904</v>
      </c>
      <c r="MW72">
        <v>1925</v>
      </c>
      <c r="MX72">
        <v>1962</v>
      </c>
      <c r="MY72">
        <v>2003</v>
      </c>
      <c r="MZ72">
        <v>2034</v>
      </c>
      <c r="NA72">
        <v>2083</v>
      </c>
      <c r="NB72">
        <v>2123</v>
      </c>
      <c r="NC72">
        <v>0</v>
      </c>
      <c r="ND72">
        <v>0</v>
      </c>
      <c r="NE72">
        <v>0</v>
      </c>
      <c r="NF72">
        <v>41</v>
      </c>
      <c r="NG72">
        <v>89</v>
      </c>
      <c r="NH72">
        <v>138</v>
      </c>
      <c r="NI72">
        <v>185</v>
      </c>
      <c r="NJ72">
        <v>227</v>
      </c>
      <c r="NK72">
        <v>287</v>
      </c>
      <c r="NL72">
        <v>343</v>
      </c>
      <c r="NM72">
        <v>389</v>
      </c>
      <c r="NN72">
        <v>450</v>
      </c>
      <c r="NO72">
        <v>495</v>
      </c>
      <c r="NP72">
        <v>550</v>
      </c>
      <c r="NQ72">
        <v>605</v>
      </c>
      <c r="NR72">
        <v>670</v>
      </c>
      <c r="NS72">
        <v>731</v>
      </c>
      <c r="NT72">
        <v>792</v>
      </c>
      <c r="NU72">
        <v>850</v>
      </c>
      <c r="NV72">
        <v>915</v>
      </c>
      <c r="NW72">
        <v>986</v>
      </c>
      <c r="NX72">
        <v>1061</v>
      </c>
      <c r="NY72">
        <v>1153</v>
      </c>
      <c r="NZ72">
        <v>1231</v>
      </c>
      <c r="OA72">
        <v>1302</v>
      </c>
      <c r="OB72">
        <v>1372</v>
      </c>
      <c r="OC72">
        <v>1445</v>
      </c>
      <c r="OD72">
        <v>1520</v>
      </c>
      <c r="OE72">
        <v>0</v>
      </c>
      <c r="OF72">
        <v>0</v>
      </c>
      <c r="OG72">
        <v>2113</v>
      </c>
      <c r="OH72">
        <v>2139</v>
      </c>
      <c r="OI72">
        <v>2184</v>
      </c>
      <c r="OJ72">
        <v>2249</v>
      </c>
      <c r="OK72">
        <v>2295</v>
      </c>
      <c r="OL72">
        <v>2325</v>
      </c>
      <c r="OM72">
        <v>2371</v>
      </c>
      <c r="ON72">
        <v>2426</v>
      </c>
      <c r="OO72">
        <v>2475</v>
      </c>
      <c r="OP72">
        <v>2483</v>
      </c>
      <c r="OQ72">
        <v>2564</v>
      </c>
      <c r="OR72">
        <v>2610</v>
      </c>
      <c r="OS72">
        <v>2626</v>
      </c>
      <c r="OT72">
        <v>2690</v>
      </c>
      <c r="OU72">
        <v>2743</v>
      </c>
      <c r="OV72">
        <v>2784</v>
      </c>
      <c r="OW72">
        <v>2827</v>
      </c>
      <c r="OX72">
        <v>2870</v>
      </c>
      <c r="OY72">
        <v>2924</v>
      </c>
      <c r="OZ72">
        <v>2982</v>
      </c>
      <c r="PA72">
        <v>3034</v>
      </c>
      <c r="PB72">
        <v>3079</v>
      </c>
      <c r="PC72">
        <v>3152</v>
      </c>
      <c r="PD72">
        <v>3172</v>
      </c>
      <c r="PE72">
        <v>3232</v>
      </c>
      <c r="PF72">
        <v>3255</v>
      </c>
      <c r="PG72">
        <v>0</v>
      </c>
      <c r="PH72">
        <v>0</v>
      </c>
      <c r="PI72">
        <v>0</v>
      </c>
      <c r="PJ72">
        <v>53</v>
      </c>
      <c r="PK72">
        <v>108</v>
      </c>
      <c r="PL72">
        <v>159</v>
      </c>
      <c r="PM72">
        <v>210</v>
      </c>
      <c r="PN72">
        <v>278</v>
      </c>
      <c r="PO72">
        <v>332</v>
      </c>
      <c r="PP72">
        <v>401</v>
      </c>
      <c r="PQ72">
        <v>472</v>
      </c>
      <c r="PR72">
        <v>547</v>
      </c>
      <c r="PS72">
        <v>610</v>
      </c>
      <c r="PT72">
        <v>677</v>
      </c>
      <c r="PU72">
        <v>761</v>
      </c>
      <c r="PV72">
        <v>817</v>
      </c>
      <c r="PW72">
        <v>875</v>
      </c>
      <c r="PX72">
        <v>942</v>
      </c>
      <c r="PY72">
        <v>1010</v>
      </c>
      <c r="PZ72">
        <v>1084</v>
      </c>
      <c r="QA72">
        <v>1165</v>
      </c>
      <c r="QB72">
        <v>1230</v>
      </c>
      <c r="QC72">
        <v>1296</v>
      </c>
      <c r="QD72">
        <v>1366</v>
      </c>
      <c r="QE72">
        <v>1452</v>
      </c>
      <c r="QF72">
        <v>1552</v>
      </c>
      <c r="QG72">
        <v>1614</v>
      </c>
      <c r="QH72">
        <v>1710</v>
      </c>
      <c r="QI72">
        <v>0</v>
      </c>
      <c r="QJ72">
        <v>0</v>
      </c>
      <c r="QK72">
        <v>7497</v>
      </c>
      <c r="QL72">
        <v>8080</v>
      </c>
      <c r="QM72">
        <v>8429</v>
      </c>
      <c r="QN72">
        <v>8705</v>
      </c>
      <c r="QO72">
        <v>8940</v>
      </c>
      <c r="QP72">
        <v>9090</v>
      </c>
      <c r="QQ72">
        <v>9201</v>
      </c>
      <c r="QR72">
        <v>9306</v>
      </c>
      <c r="QS72">
        <v>9333</v>
      </c>
      <c r="QT72">
        <v>9390</v>
      </c>
      <c r="QU72">
        <v>9404</v>
      </c>
      <c r="QV72">
        <v>9428</v>
      </c>
      <c r="QW72">
        <v>9432</v>
      </c>
      <c r="QX72">
        <v>9498</v>
      </c>
      <c r="QY72">
        <v>9560</v>
      </c>
      <c r="QZ72">
        <v>9574</v>
      </c>
      <c r="RA72">
        <v>9575</v>
      </c>
      <c r="RB72">
        <v>9638</v>
      </c>
      <c r="RC72">
        <v>9732</v>
      </c>
      <c r="RD72">
        <v>9755</v>
      </c>
      <c r="RE72">
        <v>9744</v>
      </c>
      <c r="RF72">
        <v>9749</v>
      </c>
      <c r="RG72">
        <v>9827</v>
      </c>
      <c r="RH72">
        <v>9832</v>
      </c>
      <c r="RI72">
        <v>9860</v>
      </c>
      <c r="RJ72">
        <v>9864</v>
      </c>
      <c r="RK72">
        <v>0</v>
      </c>
      <c r="RL72">
        <v>0</v>
      </c>
      <c r="RM72">
        <v>8368</v>
      </c>
      <c r="RN72">
        <v>8451</v>
      </c>
      <c r="RO72">
        <v>8507</v>
      </c>
      <c r="RP72">
        <v>8543</v>
      </c>
      <c r="RQ72">
        <v>8602</v>
      </c>
      <c r="RR72">
        <v>8723</v>
      </c>
      <c r="RS72">
        <v>8812</v>
      </c>
      <c r="RT72">
        <v>8871</v>
      </c>
      <c r="RU72">
        <v>8934</v>
      </c>
      <c r="RV72">
        <v>9030</v>
      </c>
      <c r="RW72">
        <v>9136</v>
      </c>
      <c r="RX72">
        <v>9192</v>
      </c>
      <c r="RY72">
        <v>9250</v>
      </c>
      <c r="RZ72">
        <v>9297</v>
      </c>
      <c r="SA72">
        <v>9336</v>
      </c>
      <c r="SB72">
        <v>9412</v>
      </c>
      <c r="SC72">
        <v>9483</v>
      </c>
      <c r="SD72">
        <v>9475</v>
      </c>
      <c r="SE72">
        <v>9481</v>
      </c>
      <c r="SF72">
        <v>9509</v>
      </c>
      <c r="SG72">
        <v>9579</v>
      </c>
      <c r="SH72">
        <v>9639</v>
      </c>
      <c r="SI72">
        <v>9693</v>
      </c>
      <c r="SJ72">
        <v>9748</v>
      </c>
      <c r="SK72">
        <v>9832</v>
      </c>
      <c r="SL72">
        <v>9865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765114.10530000005</v>
      </c>
      <c r="SU72">
        <v>754448.34880000004</v>
      </c>
      <c r="SV72">
        <v>741344.41850000003</v>
      </c>
      <c r="SW72">
        <v>728738.23</v>
      </c>
      <c r="SX72">
        <v>719054.80110000004</v>
      </c>
      <c r="SY72">
        <v>709052.53689999995</v>
      </c>
      <c r="SZ72">
        <v>697737.95990000002</v>
      </c>
      <c r="TA72">
        <v>684318.56270000001</v>
      </c>
      <c r="TB72">
        <v>674803.32709999999</v>
      </c>
      <c r="TC72">
        <v>663223.56900000002</v>
      </c>
      <c r="TD72">
        <v>652887.57770000002</v>
      </c>
      <c r="TE72">
        <v>637935.6605</v>
      </c>
      <c r="TF72">
        <v>627103.22530000005</v>
      </c>
      <c r="TG72">
        <v>615524.78410000005</v>
      </c>
      <c r="TH72">
        <v>601383.84450000001</v>
      </c>
      <c r="TI72">
        <v>588594.95319999999</v>
      </c>
      <c r="TJ72">
        <v>572726.26060000004</v>
      </c>
      <c r="TK72">
        <v>559696.18200000003</v>
      </c>
      <c r="TL72">
        <v>545917.85459999996</v>
      </c>
      <c r="TM72">
        <v>532409.00430000003</v>
      </c>
      <c r="TN72">
        <v>518714.24589999998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540783.3469</v>
      </c>
      <c r="TW72">
        <v>581285.84439999994</v>
      </c>
      <c r="TX72">
        <v>608261.37990000006</v>
      </c>
      <c r="TY72">
        <v>624854.86349999998</v>
      </c>
      <c r="TZ72">
        <v>640470.43099999998</v>
      </c>
      <c r="UA72">
        <v>662976.34640000004</v>
      </c>
      <c r="UB72">
        <v>682200.70519999997</v>
      </c>
      <c r="UC72">
        <v>686810.23179999995</v>
      </c>
      <c r="UD72">
        <v>699540.98080000002</v>
      </c>
      <c r="UE72">
        <v>711818.21239999996</v>
      </c>
      <c r="UF72">
        <v>719828.0429</v>
      </c>
      <c r="UG72">
        <v>719380.73829999997</v>
      </c>
      <c r="UH72">
        <v>717950.41529999999</v>
      </c>
      <c r="UI72">
        <v>702841.45160000003</v>
      </c>
      <c r="UJ72">
        <v>709034.23470000003</v>
      </c>
      <c r="UK72">
        <v>704425.57050000003</v>
      </c>
      <c r="UL72">
        <v>711519.52639999997</v>
      </c>
      <c r="UM72">
        <v>710041.70490000001</v>
      </c>
      <c r="UN72">
        <v>715053.41850000003</v>
      </c>
      <c r="UO72">
        <v>713663.66949999996</v>
      </c>
      <c r="UP72">
        <v>712062.78619999997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158688.63819999999</v>
      </c>
      <c r="UY72">
        <v>165621.63690000001</v>
      </c>
      <c r="UZ72">
        <v>172016.15040000001</v>
      </c>
      <c r="VA72">
        <v>161560.1243</v>
      </c>
      <c r="VB72">
        <v>156854.4896</v>
      </c>
      <c r="VC72">
        <v>164263.4559</v>
      </c>
      <c r="VD72">
        <v>162801.5643</v>
      </c>
      <c r="VE72">
        <v>166124.04519999999</v>
      </c>
      <c r="VF72">
        <v>175378.38690000001</v>
      </c>
      <c r="VG72">
        <v>180912.171</v>
      </c>
      <c r="VH72">
        <v>174166.89379999999</v>
      </c>
      <c r="VI72">
        <v>171960.0729</v>
      </c>
      <c r="VJ72">
        <v>166951.52710000001</v>
      </c>
      <c r="VK72">
        <v>171544.0448</v>
      </c>
      <c r="VL72">
        <v>173104.6091</v>
      </c>
      <c r="VM72">
        <v>169335.92970000001</v>
      </c>
      <c r="VN72">
        <v>170584.40979999999</v>
      </c>
      <c r="VO72">
        <v>166816.04730000001</v>
      </c>
      <c r="VP72">
        <v>160792.16690000001</v>
      </c>
      <c r="VQ72">
        <v>161765.01939999999</v>
      </c>
      <c r="VR72">
        <v>150463.76310000001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183991.2703</v>
      </c>
      <c r="WA72">
        <v>223290.37659999999</v>
      </c>
      <c r="WB72">
        <v>216786.77340000001</v>
      </c>
      <c r="WC72">
        <v>294661.63370000001</v>
      </c>
      <c r="WD72">
        <v>286079.2561</v>
      </c>
      <c r="WE72">
        <v>238068.72899999999</v>
      </c>
      <c r="WF72">
        <v>308179.5845</v>
      </c>
      <c r="WG72">
        <v>261803.04509999999</v>
      </c>
      <c r="WH72">
        <v>217866.61170000001</v>
      </c>
      <c r="WI72">
        <v>105760.4911</v>
      </c>
      <c r="WJ72">
        <v>171133.48079999999</v>
      </c>
      <c r="WK72">
        <v>332298.02100000001</v>
      </c>
      <c r="WL72">
        <v>322619.43780000001</v>
      </c>
      <c r="WM72">
        <v>438511.85720000003</v>
      </c>
      <c r="WN72">
        <v>304099.7623</v>
      </c>
      <c r="WO72">
        <v>324766.73639999999</v>
      </c>
      <c r="WP72">
        <v>257978.87270000001</v>
      </c>
      <c r="WQ72">
        <v>166976.61670000001</v>
      </c>
      <c r="WR72">
        <v>324226.44010000001</v>
      </c>
      <c r="WS72">
        <v>393478.68939999997</v>
      </c>
      <c r="WT72">
        <v>280146.6397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24200000</v>
      </c>
      <c r="ZG72">
        <v>23400000</v>
      </c>
      <c r="ZH72">
        <v>23000000</v>
      </c>
      <c r="ZI72">
        <v>22400000</v>
      </c>
      <c r="ZJ72">
        <v>21800000</v>
      </c>
      <c r="ZK72">
        <v>21800000</v>
      </c>
      <c r="ZL72">
        <v>21600000</v>
      </c>
      <c r="ZM72">
        <v>21200000</v>
      </c>
      <c r="ZN72">
        <v>20700000</v>
      </c>
      <c r="ZO72">
        <v>20600000</v>
      </c>
      <c r="ZP72">
        <v>20300000</v>
      </c>
      <c r="ZQ72">
        <v>19800000</v>
      </c>
      <c r="ZR72">
        <v>19400000</v>
      </c>
      <c r="ZS72">
        <v>19000000</v>
      </c>
      <c r="ZT72">
        <v>18300000</v>
      </c>
      <c r="ZU72">
        <v>18000000</v>
      </c>
      <c r="ZV72">
        <v>17800000</v>
      </c>
      <c r="ZW72">
        <v>17700000</v>
      </c>
      <c r="ZX72">
        <v>17400000</v>
      </c>
      <c r="ZY72">
        <v>17300000</v>
      </c>
      <c r="ZZ72">
        <v>17100000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27300000</v>
      </c>
      <c r="ABK72">
        <v>27100000</v>
      </c>
      <c r="ABL72">
        <v>26900000</v>
      </c>
      <c r="ABM72">
        <v>26600000</v>
      </c>
      <c r="ABN72">
        <v>25900000</v>
      </c>
      <c r="ABO72">
        <v>26000000</v>
      </c>
      <c r="ABP72">
        <v>25700000</v>
      </c>
      <c r="ABQ72">
        <v>25100000</v>
      </c>
      <c r="ABR72">
        <v>25000000</v>
      </c>
      <c r="ABS72">
        <v>24700000</v>
      </c>
      <c r="ABT72">
        <v>24300000</v>
      </c>
      <c r="ABU72">
        <v>24000000</v>
      </c>
      <c r="ABV72">
        <v>23700000</v>
      </c>
      <c r="ABW72">
        <v>23400000</v>
      </c>
      <c r="ABX72">
        <v>23200000</v>
      </c>
      <c r="ABY72">
        <v>22900000</v>
      </c>
      <c r="ABZ72">
        <v>22600000</v>
      </c>
      <c r="ACA72">
        <v>22400000</v>
      </c>
      <c r="ACB72">
        <v>21900000</v>
      </c>
      <c r="ACC72">
        <v>21700000</v>
      </c>
      <c r="ACD72">
        <v>21200000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3650000</v>
      </c>
      <c r="ADO72">
        <v>3590000</v>
      </c>
      <c r="ADP72">
        <v>3520000</v>
      </c>
      <c r="ADQ72">
        <v>3430000</v>
      </c>
      <c r="ADR72">
        <v>3350000</v>
      </c>
      <c r="ADS72">
        <v>3260000</v>
      </c>
      <c r="ADT72">
        <v>3170000</v>
      </c>
      <c r="ADU72">
        <v>3080000</v>
      </c>
      <c r="ADV72">
        <v>3010000</v>
      </c>
      <c r="ADW72">
        <v>2940000</v>
      </c>
      <c r="ADX72">
        <v>2860000</v>
      </c>
      <c r="ADY72">
        <v>2780000</v>
      </c>
      <c r="ADZ72">
        <v>2710000</v>
      </c>
      <c r="AEA72">
        <v>2660000</v>
      </c>
      <c r="AEB72">
        <v>2590000</v>
      </c>
      <c r="AEC72">
        <v>2510000</v>
      </c>
      <c r="AED72">
        <v>2440000</v>
      </c>
      <c r="AEE72">
        <v>2390000</v>
      </c>
      <c r="AEF72">
        <v>2320000</v>
      </c>
      <c r="AEG72">
        <v>2260000</v>
      </c>
      <c r="AEH72">
        <v>2190000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8400000</v>
      </c>
      <c r="AEQ72">
        <v>8240000</v>
      </c>
      <c r="AER72">
        <v>8050000</v>
      </c>
      <c r="AES72">
        <v>7870000</v>
      </c>
      <c r="AET72">
        <v>7720000</v>
      </c>
      <c r="AEU72">
        <v>7590000</v>
      </c>
      <c r="AEV72">
        <v>7410000</v>
      </c>
      <c r="AEW72">
        <v>7240000</v>
      </c>
      <c r="AEX72">
        <v>7070000</v>
      </c>
      <c r="AEY72">
        <v>6890000</v>
      </c>
      <c r="AEZ72">
        <v>6740000</v>
      </c>
      <c r="AFA72">
        <v>6600000</v>
      </c>
      <c r="AFB72">
        <v>6400000</v>
      </c>
      <c r="AFC72">
        <v>6220000</v>
      </c>
      <c r="AFD72">
        <v>6050000</v>
      </c>
      <c r="AFE72">
        <v>5920000</v>
      </c>
      <c r="AFF72">
        <v>5780000</v>
      </c>
      <c r="AFG72">
        <v>5650000</v>
      </c>
      <c r="AFH72">
        <v>5510000</v>
      </c>
      <c r="AFI72">
        <v>5400000</v>
      </c>
      <c r="AFJ72">
        <v>5260000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152.45890120000001</v>
      </c>
      <c r="AGU72">
        <v>163.8774597</v>
      </c>
      <c r="AGV72">
        <v>171.48246549999999</v>
      </c>
      <c r="AGW72">
        <v>176.16053909999999</v>
      </c>
      <c r="AGX72">
        <v>180.56291630000001</v>
      </c>
      <c r="AGY72">
        <v>186.90783640000001</v>
      </c>
      <c r="AGZ72">
        <v>192.32761239999999</v>
      </c>
      <c r="AHA72">
        <v>193.6271409</v>
      </c>
      <c r="AHB72">
        <v>197.2162233</v>
      </c>
      <c r="AHC72">
        <v>200.677449</v>
      </c>
      <c r="AHD72">
        <v>202.93559909999999</v>
      </c>
      <c r="AHE72">
        <v>202.809494</v>
      </c>
      <c r="AHF72">
        <v>202.40625399999999</v>
      </c>
      <c r="AHG72">
        <v>198.1466997</v>
      </c>
      <c r="AHH72">
        <v>199.89258359999999</v>
      </c>
      <c r="AHI72">
        <v>198.59329819999999</v>
      </c>
      <c r="AHJ72">
        <v>200.59324280000001</v>
      </c>
      <c r="AHK72">
        <v>200.17661190000001</v>
      </c>
      <c r="AHL72">
        <v>201.58952590000001</v>
      </c>
      <c r="AHM72">
        <v>201.19772459999999</v>
      </c>
      <c r="AHN72">
        <v>200.7463999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16.311822509999999</v>
      </c>
      <c r="AHW72">
        <v>17.024474949999998</v>
      </c>
      <c r="AHX72">
        <v>17.68177575</v>
      </c>
      <c r="AHY72">
        <v>16.606986509999999</v>
      </c>
      <c r="AHZ72">
        <v>16.123287869999999</v>
      </c>
      <c r="AIA72">
        <v>16.88486567</v>
      </c>
      <c r="AIB72">
        <v>16.73459583</v>
      </c>
      <c r="AIC72">
        <v>17.076118189999999</v>
      </c>
      <c r="AID72">
        <v>18.027384649999998</v>
      </c>
      <c r="AIE72">
        <v>18.596209890000001</v>
      </c>
      <c r="AIF72">
        <v>17.902853610000001</v>
      </c>
      <c r="AIG72">
        <v>17.676011460000002</v>
      </c>
      <c r="AIH72">
        <v>17.161176179999998</v>
      </c>
      <c r="AII72">
        <v>17.633247369999999</v>
      </c>
      <c r="AIJ72">
        <v>17.793659909999999</v>
      </c>
      <c r="AIK72">
        <v>17.4062722</v>
      </c>
      <c r="AIL72">
        <v>17.53460518</v>
      </c>
      <c r="AIM72">
        <v>17.147250029999999</v>
      </c>
      <c r="AIN72">
        <v>16.528047109999999</v>
      </c>
      <c r="AIO72">
        <v>16.62804796</v>
      </c>
      <c r="AIP72">
        <v>15.466376329999999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1.461813163</v>
      </c>
      <c r="AIY72">
        <v>1.774045101</v>
      </c>
      <c r="AIZ72">
        <v>1.722373884</v>
      </c>
      <c r="AJA72">
        <v>2.3410907170000002</v>
      </c>
      <c r="AJB72">
        <v>2.272903608</v>
      </c>
      <c r="AJC72">
        <v>1.891459314</v>
      </c>
      <c r="AJD72">
        <v>2.4484910210000002</v>
      </c>
      <c r="AJE72">
        <v>2.0800287800000001</v>
      </c>
      <c r="AJF72">
        <v>1.730953215</v>
      </c>
      <c r="AJG72">
        <v>0.84026855099999997</v>
      </c>
      <c r="AJH72">
        <v>1.359657849</v>
      </c>
      <c r="AJI72">
        <v>2.6401123289999999</v>
      </c>
      <c r="AJJ72">
        <v>2.563215853</v>
      </c>
      <c r="AJK72">
        <v>3.4839827130000001</v>
      </c>
      <c r="AJL72">
        <v>2.4160767769999998</v>
      </c>
      <c r="AJM72">
        <v>2.5802761699999999</v>
      </c>
      <c r="AJN72">
        <v>2.0496456780000001</v>
      </c>
      <c r="AJO72">
        <v>1.3266315070000001</v>
      </c>
      <c r="AJP72">
        <v>2.5759835080000002</v>
      </c>
      <c r="AJQ72">
        <v>3.1261935780000001</v>
      </c>
      <c r="AJR72">
        <v>2.2257688899999999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128.8918578</v>
      </c>
      <c r="AKA72">
        <v>119.70617540000001</v>
      </c>
      <c r="AKB72">
        <v>123.0174093</v>
      </c>
      <c r="AKC72">
        <v>221.3538915</v>
      </c>
      <c r="AKD72">
        <v>148.6055562</v>
      </c>
      <c r="AKE72">
        <v>162.0366094</v>
      </c>
      <c r="AKF72">
        <v>153.36787570000001</v>
      </c>
      <c r="AKG72">
        <v>123.5821578</v>
      </c>
      <c r="AKH72">
        <v>77.947009489999999</v>
      </c>
      <c r="AKI72">
        <v>113.39273230000001</v>
      </c>
      <c r="AKJ72">
        <v>122.52572739999999</v>
      </c>
      <c r="AKK72">
        <v>150.84340280000001</v>
      </c>
      <c r="AKL72">
        <v>145.678539</v>
      </c>
      <c r="AKM72">
        <v>223.06501080000001</v>
      </c>
      <c r="AKN72">
        <v>141.13281620000001</v>
      </c>
      <c r="AKO72">
        <v>177.44931170000001</v>
      </c>
      <c r="AKP72">
        <v>155.19220419999999</v>
      </c>
      <c r="AKQ72">
        <v>241.29704150000001</v>
      </c>
      <c r="AKR72">
        <v>119.4667879</v>
      </c>
      <c r="AKS72">
        <v>96.61069277</v>
      </c>
      <c r="AKT72">
        <v>160.5033353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143.3859866</v>
      </c>
      <c r="AME72">
        <v>138.9578085</v>
      </c>
      <c r="AMF72">
        <v>136.29628120000001</v>
      </c>
      <c r="AMG72">
        <v>133.1970556</v>
      </c>
      <c r="AMH72">
        <v>129.1638547</v>
      </c>
      <c r="AMI72">
        <v>129.20637640000001</v>
      </c>
      <c r="AMJ72">
        <v>128.41257959999999</v>
      </c>
      <c r="AMK72">
        <v>125.58653099999999</v>
      </c>
      <c r="AML72">
        <v>122.7479005</v>
      </c>
      <c r="AMM72">
        <v>121.95650879999999</v>
      </c>
      <c r="AMN72">
        <v>120.27053340000001</v>
      </c>
      <c r="AMO72">
        <v>117.39226739999999</v>
      </c>
      <c r="AMP72">
        <v>115.0648875</v>
      </c>
      <c r="AMQ72">
        <v>112.7146054</v>
      </c>
      <c r="AMR72">
        <v>108.85991249999999</v>
      </c>
      <c r="AMS72">
        <v>106.8549256</v>
      </c>
      <c r="AMT72">
        <v>105.7366607</v>
      </c>
      <c r="AMU72">
        <v>104.8021789</v>
      </c>
      <c r="AMV72">
        <v>103.32444630000001</v>
      </c>
      <c r="AMW72">
        <v>102.73163099999999</v>
      </c>
      <c r="AMX72">
        <v>101.6547515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309.19921920000002</v>
      </c>
      <c r="ANG72">
        <v>408.79145490000002</v>
      </c>
      <c r="ANH72">
        <v>439.24924590000001</v>
      </c>
      <c r="ANI72">
        <v>295.08059800000001</v>
      </c>
      <c r="ANJ72">
        <v>382.51094089999998</v>
      </c>
      <c r="ANK72">
        <v>225.74960849999999</v>
      </c>
      <c r="ANL72">
        <v>317.64869779999998</v>
      </c>
      <c r="ANM72">
        <v>303.5092363</v>
      </c>
      <c r="ANN72">
        <v>338.24800199999999</v>
      </c>
      <c r="ANO72">
        <v>313.60748039999999</v>
      </c>
      <c r="ANP72">
        <v>291.43582950000001</v>
      </c>
      <c r="ANQ72">
        <v>299.66357540000001</v>
      </c>
      <c r="ANR72">
        <v>293.89148879999999</v>
      </c>
      <c r="ANS72">
        <v>306.43546679999997</v>
      </c>
      <c r="ANT72">
        <v>302.34004529999999</v>
      </c>
      <c r="ANU72">
        <v>362.94567719999998</v>
      </c>
      <c r="ANV72">
        <v>274.64601110000001</v>
      </c>
      <c r="ANW72">
        <v>261.06855890000003</v>
      </c>
      <c r="ANX72">
        <v>261.1507848</v>
      </c>
      <c r="ANY72">
        <v>280.510941</v>
      </c>
      <c r="ANZ72">
        <v>243.22114189999999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74.475368759999995</v>
      </c>
      <c r="AOI72">
        <v>73.736757209999993</v>
      </c>
      <c r="AOJ72">
        <v>73.249734040000007</v>
      </c>
      <c r="AOK72">
        <v>72.552642390000003</v>
      </c>
      <c r="AOL72">
        <v>70.667141729999997</v>
      </c>
      <c r="AOM72">
        <v>70.847022429999996</v>
      </c>
      <c r="AON72">
        <v>70.017542579999997</v>
      </c>
      <c r="AOO72">
        <v>68.394921260000004</v>
      </c>
      <c r="AOP72">
        <v>68.021184050000002</v>
      </c>
      <c r="AOQ72">
        <v>67.341144060000005</v>
      </c>
      <c r="AOR72">
        <v>66.356991690000001</v>
      </c>
      <c r="AOS72">
        <v>65.419322449999996</v>
      </c>
      <c r="AOT72">
        <v>64.479981670000001</v>
      </c>
      <c r="AOU72">
        <v>63.779799869999998</v>
      </c>
      <c r="AOV72">
        <v>63.150413460000003</v>
      </c>
      <c r="AOW72">
        <v>62.38022127</v>
      </c>
      <c r="AOX72">
        <v>61.461591060000003</v>
      </c>
      <c r="AOY72">
        <v>61.086197769999998</v>
      </c>
      <c r="AOZ72">
        <v>59.683301499999999</v>
      </c>
      <c r="APA72">
        <v>59.041011300000001</v>
      </c>
      <c r="APB72">
        <v>57.729288359999998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658.49838629999999</v>
      </c>
      <c r="APK72">
        <v>585.89767730000005</v>
      </c>
      <c r="APL72">
        <v>654.45332619999999</v>
      </c>
      <c r="APM72">
        <v>609.7490593</v>
      </c>
      <c r="APN72">
        <v>634.04434140000001</v>
      </c>
      <c r="APO72">
        <v>522.69088690000001</v>
      </c>
      <c r="APP72">
        <v>530.10217750000004</v>
      </c>
      <c r="APQ72">
        <v>708.57173049999994</v>
      </c>
      <c r="APR72">
        <v>442.22374389999999</v>
      </c>
      <c r="APS72">
        <v>436.85106109999998</v>
      </c>
      <c r="APT72">
        <v>528.05784889999995</v>
      </c>
      <c r="APU72">
        <v>475.85259409999998</v>
      </c>
      <c r="APV72">
        <v>462.53006779999998</v>
      </c>
      <c r="APW72">
        <v>567.56601720000003</v>
      </c>
      <c r="APX72">
        <v>491.57315519999997</v>
      </c>
      <c r="APY72">
        <v>453.83959420000002</v>
      </c>
      <c r="APZ72">
        <v>420.52506740000001</v>
      </c>
      <c r="AQA72">
        <v>568.30409940000004</v>
      </c>
      <c r="AQB72">
        <v>557.47769310000001</v>
      </c>
      <c r="AQC72">
        <v>354.10950339999999</v>
      </c>
      <c r="AQD72">
        <v>482.88543879999997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91.986581099999995</v>
      </c>
      <c r="ARO72">
        <v>90.218555409999993</v>
      </c>
      <c r="ARP72">
        <v>88.177287489999998</v>
      </c>
      <c r="ARQ72">
        <v>86.216994439999993</v>
      </c>
      <c r="ARR72">
        <v>84.605277950000001</v>
      </c>
      <c r="ARS72">
        <v>83.105271459999997</v>
      </c>
      <c r="ART72">
        <v>81.179294470000002</v>
      </c>
      <c r="ARU72">
        <v>79.312157659999997</v>
      </c>
      <c r="ARV72">
        <v>77.393348700000004</v>
      </c>
      <c r="ARW72">
        <v>75.454374939999994</v>
      </c>
      <c r="ARX72">
        <v>73.853022949999996</v>
      </c>
      <c r="ARY72">
        <v>72.242852200000002</v>
      </c>
      <c r="ARZ72">
        <v>70.079521409999998</v>
      </c>
      <c r="ASA72">
        <v>68.08145528</v>
      </c>
      <c r="ASB72">
        <v>66.293707319999996</v>
      </c>
      <c r="ASC72">
        <v>64.836626150000001</v>
      </c>
      <c r="ASD72">
        <v>63.342469370000003</v>
      </c>
      <c r="ASE72">
        <v>61.842067120000003</v>
      </c>
      <c r="ASF72">
        <v>60.381525490000001</v>
      </c>
      <c r="ASG72">
        <v>59.128002219999999</v>
      </c>
      <c r="ASH72">
        <v>57.59850359</v>
      </c>
    </row>
    <row r="73" spans="3:1178" x14ac:dyDescent="0.25">
      <c r="C73">
        <v>0</v>
      </c>
      <c r="D73">
        <v>0</v>
      </c>
      <c r="E73">
        <v>0</v>
      </c>
      <c r="F73">
        <v>224</v>
      </c>
      <c r="G73">
        <v>232</v>
      </c>
      <c r="H73">
        <v>221</v>
      </c>
      <c r="I73">
        <v>191</v>
      </c>
      <c r="J73">
        <v>237</v>
      </c>
      <c r="K73">
        <v>214</v>
      </c>
      <c r="L73">
        <v>203</v>
      </c>
      <c r="M73">
        <v>200</v>
      </c>
      <c r="N73">
        <v>228</v>
      </c>
      <c r="O73">
        <v>201</v>
      </c>
      <c r="P73">
        <v>238</v>
      </c>
      <c r="Q73">
        <v>195</v>
      </c>
      <c r="R73">
        <v>224</v>
      </c>
      <c r="S73">
        <v>209</v>
      </c>
      <c r="T73">
        <v>240</v>
      </c>
      <c r="U73">
        <v>213</v>
      </c>
      <c r="V73">
        <v>218</v>
      </c>
      <c r="W73">
        <v>244</v>
      </c>
      <c r="X73">
        <v>208</v>
      </c>
      <c r="Y73">
        <v>221</v>
      </c>
      <c r="Z73">
        <v>185</v>
      </c>
      <c r="AA73">
        <v>199</v>
      </c>
      <c r="AB73">
        <v>210</v>
      </c>
      <c r="AC73">
        <v>224</v>
      </c>
      <c r="AD73">
        <v>233</v>
      </c>
      <c r="AE73">
        <v>0</v>
      </c>
      <c r="AF73">
        <v>0</v>
      </c>
      <c r="AG73">
        <v>0</v>
      </c>
      <c r="AH73">
        <v>62</v>
      </c>
      <c r="AI73">
        <v>84</v>
      </c>
      <c r="AJ73">
        <v>84</v>
      </c>
      <c r="AK73">
        <v>72</v>
      </c>
      <c r="AL73">
        <v>92</v>
      </c>
      <c r="AM73">
        <v>71</v>
      </c>
      <c r="AN73">
        <v>77</v>
      </c>
      <c r="AO73">
        <v>99</v>
      </c>
      <c r="AP73">
        <v>92</v>
      </c>
      <c r="AQ73">
        <v>103</v>
      </c>
      <c r="AR73">
        <v>110</v>
      </c>
      <c r="AS73">
        <v>100</v>
      </c>
      <c r="AT73">
        <v>104</v>
      </c>
      <c r="AU73">
        <v>97</v>
      </c>
      <c r="AV73">
        <v>107</v>
      </c>
      <c r="AW73">
        <v>102</v>
      </c>
      <c r="AX73">
        <v>108</v>
      </c>
      <c r="AY73">
        <v>131</v>
      </c>
      <c r="AZ73">
        <v>122</v>
      </c>
      <c r="BA73">
        <v>121</v>
      </c>
      <c r="BB73">
        <v>149</v>
      </c>
      <c r="BC73">
        <v>139</v>
      </c>
      <c r="BD73">
        <v>140</v>
      </c>
      <c r="BE73">
        <v>144</v>
      </c>
      <c r="BF73">
        <v>141</v>
      </c>
      <c r="BG73">
        <v>0</v>
      </c>
      <c r="BH73">
        <v>0</v>
      </c>
      <c r="BI73">
        <v>0</v>
      </c>
      <c r="BJ73">
        <v>127</v>
      </c>
      <c r="BK73">
        <v>147</v>
      </c>
      <c r="BL73">
        <v>125</v>
      </c>
      <c r="BM73">
        <v>129</v>
      </c>
      <c r="BN73">
        <v>147</v>
      </c>
      <c r="BO73">
        <v>150</v>
      </c>
      <c r="BP73">
        <v>169</v>
      </c>
      <c r="BQ73">
        <v>183</v>
      </c>
      <c r="BR73">
        <v>170</v>
      </c>
      <c r="BS73">
        <v>181</v>
      </c>
      <c r="BT73">
        <v>163</v>
      </c>
      <c r="BU73">
        <v>158</v>
      </c>
      <c r="BV73">
        <v>179</v>
      </c>
      <c r="BW73">
        <v>184</v>
      </c>
      <c r="BX73">
        <v>166</v>
      </c>
      <c r="BY73">
        <v>174</v>
      </c>
      <c r="BZ73">
        <v>190</v>
      </c>
      <c r="CA73">
        <v>181</v>
      </c>
      <c r="CB73">
        <v>190</v>
      </c>
      <c r="CC73">
        <v>207</v>
      </c>
      <c r="CD73">
        <v>201</v>
      </c>
      <c r="CE73">
        <v>211</v>
      </c>
      <c r="CF73">
        <v>201</v>
      </c>
      <c r="CG73">
        <v>206</v>
      </c>
      <c r="CH73">
        <v>193</v>
      </c>
      <c r="CI73">
        <v>0</v>
      </c>
      <c r="CJ73">
        <v>0</v>
      </c>
      <c r="CK73">
        <v>0</v>
      </c>
      <c r="CL73">
        <v>56</v>
      </c>
      <c r="CM73">
        <v>41</v>
      </c>
      <c r="CN73">
        <v>49</v>
      </c>
      <c r="CO73">
        <v>39</v>
      </c>
      <c r="CP73">
        <v>48</v>
      </c>
      <c r="CQ73">
        <v>54</v>
      </c>
      <c r="CR73">
        <v>60</v>
      </c>
      <c r="CS73">
        <v>52</v>
      </c>
      <c r="CT73">
        <v>59</v>
      </c>
      <c r="CU73">
        <v>60</v>
      </c>
      <c r="CV73">
        <v>65</v>
      </c>
      <c r="CW73">
        <v>53</v>
      </c>
      <c r="CX73">
        <v>61</v>
      </c>
      <c r="CY73">
        <v>55</v>
      </c>
      <c r="CZ73">
        <v>63</v>
      </c>
      <c r="DA73">
        <v>73</v>
      </c>
      <c r="DB73">
        <v>67</v>
      </c>
      <c r="DC73">
        <v>51</v>
      </c>
      <c r="DD73">
        <v>75</v>
      </c>
      <c r="DE73">
        <v>75</v>
      </c>
      <c r="DF73">
        <v>90</v>
      </c>
      <c r="DG73">
        <v>99</v>
      </c>
      <c r="DH73">
        <v>79</v>
      </c>
      <c r="DI73">
        <v>78</v>
      </c>
      <c r="DJ73">
        <v>75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1</v>
      </c>
      <c r="DQ73">
        <v>2</v>
      </c>
      <c r="DR73">
        <v>3</v>
      </c>
      <c r="DS73">
        <v>2</v>
      </c>
      <c r="DT73">
        <v>1</v>
      </c>
      <c r="DU73">
        <v>2</v>
      </c>
      <c r="DV73">
        <v>5</v>
      </c>
      <c r="DW73">
        <v>1</v>
      </c>
      <c r="DX73">
        <v>3</v>
      </c>
      <c r="DY73">
        <v>1</v>
      </c>
      <c r="DZ73">
        <v>5</v>
      </c>
      <c r="EA73">
        <v>6</v>
      </c>
      <c r="EB73">
        <v>6</v>
      </c>
      <c r="EC73">
        <v>5</v>
      </c>
      <c r="ED73">
        <v>1</v>
      </c>
      <c r="EE73">
        <v>3</v>
      </c>
      <c r="EF73">
        <v>6</v>
      </c>
      <c r="EG73">
        <v>4</v>
      </c>
      <c r="EH73">
        <v>5</v>
      </c>
      <c r="EI73">
        <v>5</v>
      </c>
      <c r="EJ73">
        <v>6</v>
      </c>
      <c r="EK73">
        <v>5</v>
      </c>
      <c r="EL73">
        <v>7</v>
      </c>
      <c r="EM73">
        <v>0</v>
      </c>
      <c r="EN73">
        <v>0</v>
      </c>
      <c r="EO73">
        <v>0</v>
      </c>
      <c r="EP73">
        <v>15</v>
      </c>
      <c r="EQ73">
        <v>10</v>
      </c>
      <c r="ER73">
        <v>10</v>
      </c>
      <c r="ES73">
        <v>5</v>
      </c>
      <c r="ET73">
        <v>5</v>
      </c>
      <c r="EU73">
        <v>15</v>
      </c>
      <c r="EV73">
        <v>5</v>
      </c>
      <c r="EW73">
        <v>5</v>
      </c>
      <c r="EX73">
        <v>15</v>
      </c>
      <c r="EY73">
        <v>15</v>
      </c>
      <c r="EZ73">
        <v>5</v>
      </c>
      <c r="FA73">
        <v>15</v>
      </c>
      <c r="FB73">
        <v>0</v>
      </c>
      <c r="FC73">
        <v>30</v>
      </c>
      <c r="FD73">
        <v>15</v>
      </c>
      <c r="FE73">
        <v>25</v>
      </c>
      <c r="FF73">
        <v>15</v>
      </c>
      <c r="FG73">
        <v>20</v>
      </c>
      <c r="FH73">
        <v>20</v>
      </c>
      <c r="FI73">
        <v>20</v>
      </c>
      <c r="FJ73">
        <v>20</v>
      </c>
      <c r="FK73">
        <v>15</v>
      </c>
      <c r="FL73">
        <v>10</v>
      </c>
      <c r="FM73">
        <v>30</v>
      </c>
      <c r="FN73">
        <v>40</v>
      </c>
      <c r="FO73">
        <v>0</v>
      </c>
      <c r="FP73">
        <v>0</v>
      </c>
      <c r="FQ73">
        <v>6224</v>
      </c>
      <c r="FR73">
        <v>6358</v>
      </c>
      <c r="FS73">
        <v>6490</v>
      </c>
      <c r="FT73">
        <v>6617</v>
      </c>
      <c r="FU73">
        <v>6672</v>
      </c>
      <c r="FV73">
        <v>6730</v>
      </c>
      <c r="FW73">
        <v>6800</v>
      </c>
      <c r="FX73">
        <v>6898</v>
      </c>
      <c r="FY73">
        <v>6927</v>
      </c>
      <c r="FZ73">
        <v>6978</v>
      </c>
      <c r="GA73">
        <v>7001</v>
      </c>
      <c r="GB73">
        <v>7004</v>
      </c>
      <c r="GC73">
        <v>7011</v>
      </c>
      <c r="GD73">
        <v>7034</v>
      </c>
      <c r="GE73">
        <v>7069</v>
      </c>
      <c r="GF73">
        <v>7094</v>
      </c>
      <c r="GG73">
        <v>7125</v>
      </c>
      <c r="GH73">
        <v>7033</v>
      </c>
      <c r="GI73">
        <v>7013</v>
      </c>
      <c r="GJ73">
        <v>6967</v>
      </c>
      <c r="GK73">
        <v>6931</v>
      </c>
      <c r="GL73">
        <v>6927</v>
      </c>
      <c r="GM73">
        <v>6897</v>
      </c>
      <c r="GN73">
        <v>6880</v>
      </c>
      <c r="GO73">
        <v>6900</v>
      </c>
      <c r="GP73">
        <v>6906</v>
      </c>
      <c r="GQ73">
        <v>0</v>
      </c>
      <c r="GR73">
        <v>0</v>
      </c>
      <c r="GS73">
        <v>705</v>
      </c>
      <c r="GT73">
        <v>894</v>
      </c>
      <c r="GU73">
        <v>1079</v>
      </c>
      <c r="GV73">
        <v>1238</v>
      </c>
      <c r="GW73">
        <v>1387</v>
      </c>
      <c r="GX73">
        <v>1567</v>
      </c>
      <c r="GY73">
        <v>1723</v>
      </c>
      <c r="GZ73">
        <v>1872</v>
      </c>
      <c r="HA73">
        <v>2042</v>
      </c>
      <c r="HB73">
        <v>2152</v>
      </c>
      <c r="HC73">
        <v>2305</v>
      </c>
      <c r="HD73">
        <v>2473</v>
      </c>
      <c r="HE73">
        <v>2577</v>
      </c>
      <c r="HF73">
        <v>2668</v>
      </c>
      <c r="HG73">
        <v>2765</v>
      </c>
      <c r="HH73">
        <v>2858</v>
      </c>
      <c r="HI73">
        <v>2954</v>
      </c>
      <c r="HJ73">
        <v>3037</v>
      </c>
      <c r="HK73">
        <v>3104</v>
      </c>
      <c r="HL73">
        <v>3155</v>
      </c>
      <c r="HM73">
        <v>3186</v>
      </c>
      <c r="HN73">
        <v>3202</v>
      </c>
      <c r="HO73">
        <v>3286</v>
      </c>
      <c r="HP73">
        <v>3331</v>
      </c>
      <c r="HQ73">
        <v>3322</v>
      </c>
      <c r="HR73">
        <v>3312</v>
      </c>
      <c r="HS73">
        <v>0</v>
      </c>
      <c r="HT73">
        <v>0</v>
      </c>
      <c r="HU73">
        <v>87</v>
      </c>
      <c r="HV73">
        <v>97</v>
      </c>
      <c r="HW73">
        <v>106</v>
      </c>
      <c r="HX73">
        <v>118</v>
      </c>
      <c r="HY73">
        <v>131</v>
      </c>
      <c r="HZ73">
        <v>146</v>
      </c>
      <c r="IA73">
        <v>152</v>
      </c>
      <c r="IB73">
        <v>173</v>
      </c>
      <c r="IC73">
        <v>180</v>
      </c>
      <c r="ID73">
        <v>203</v>
      </c>
      <c r="IE73">
        <v>218</v>
      </c>
      <c r="IF73">
        <v>240</v>
      </c>
      <c r="IG73">
        <v>250</v>
      </c>
      <c r="IH73">
        <v>277</v>
      </c>
      <c r="II73">
        <v>287</v>
      </c>
      <c r="IJ73">
        <v>297</v>
      </c>
      <c r="IK73">
        <v>306</v>
      </c>
      <c r="IL73">
        <v>324</v>
      </c>
      <c r="IM73">
        <v>341</v>
      </c>
      <c r="IN73">
        <v>359</v>
      </c>
      <c r="IO73">
        <v>370</v>
      </c>
      <c r="IP73">
        <v>384</v>
      </c>
      <c r="IQ73">
        <v>372</v>
      </c>
      <c r="IR73">
        <v>389</v>
      </c>
      <c r="IS73">
        <v>403</v>
      </c>
      <c r="IT73">
        <v>421</v>
      </c>
      <c r="IU73">
        <v>0</v>
      </c>
      <c r="IV73">
        <v>0</v>
      </c>
      <c r="IW73">
        <v>10</v>
      </c>
      <c r="IX73">
        <v>11</v>
      </c>
      <c r="IY73">
        <v>5</v>
      </c>
      <c r="IZ73">
        <v>4</v>
      </c>
      <c r="JA73">
        <v>6</v>
      </c>
      <c r="JB73">
        <v>6</v>
      </c>
      <c r="JC73">
        <v>8</v>
      </c>
      <c r="JD73">
        <v>7</v>
      </c>
      <c r="JE73">
        <v>8</v>
      </c>
      <c r="JF73">
        <v>5</v>
      </c>
      <c r="JG73">
        <v>3</v>
      </c>
      <c r="JH73">
        <v>5</v>
      </c>
      <c r="JI73">
        <v>11</v>
      </c>
      <c r="JJ73">
        <v>11</v>
      </c>
      <c r="JK73">
        <v>8</v>
      </c>
      <c r="JL73">
        <v>11</v>
      </c>
      <c r="JM73">
        <v>15</v>
      </c>
      <c r="JN73">
        <v>13</v>
      </c>
      <c r="JO73">
        <v>17</v>
      </c>
      <c r="JP73">
        <v>9</v>
      </c>
      <c r="JQ73">
        <v>23</v>
      </c>
      <c r="JR73">
        <v>26</v>
      </c>
      <c r="JS73">
        <v>23</v>
      </c>
      <c r="JT73">
        <v>22</v>
      </c>
      <c r="JU73">
        <v>17</v>
      </c>
      <c r="JV73">
        <v>11</v>
      </c>
      <c r="JW73">
        <v>0</v>
      </c>
      <c r="JX73">
        <v>0</v>
      </c>
      <c r="JY73">
        <v>0</v>
      </c>
      <c r="JZ73">
        <v>7</v>
      </c>
      <c r="KA73">
        <v>23</v>
      </c>
      <c r="KB73">
        <v>28</v>
      </c>
      <c r="KC73">
        <v>35</v>
      </c>
      <c r="KD73">
        <v>48</v>
      </c>
      <c r="KE73">
        <v>62</v>
      </c>
      <c r="KF73">
        <v>68</v>
      </c>
      <c r="KG73">
        <v>81</v>
      </c>
      <c r="KH73">
        <v>99</v>
      </c>
      <c r="KI73">
        <v>114</v>
      </c>
      <c r="KJ73">
        <v>117</v>
      </c>
      <c r="KK73">
        <v>133</v>
      </c>
      <c r="KL73">
        <v>155</v>
      </c>
      <c r="KM73">
        <v>177</v>
      </c>
      <c r="KN73">
        <v>201</v>
      </c>
      <c r="KO73">
        <v>225</v>
      </c>
      <c r="KP73">
        <v>252</v>
      </c>
      <c r="KQ73">
        <v>272</v>
      </c>
      <c r="KR73">
        <v>304</v>
      </c>
      <c r="KS73">
        <v>332</v>
      </c>
      <c r="KT73">
        <v>369</v>
      </c>
      <c r="KU73">
        <v>396</v>
      </c>
      <c r="KV73">
        <v>430</v>
      </c>
      <c r="KW73">
        <v>466</v>
      </c>
      <c r="KX73">
        <v>507</v>
      </c>
      <c r="KY73">
        <v>0</v>
      </c>
      <c r="KZ73">
        <v>0</v>
      </c>
      <c r="LA73">
        <v>0</v>
      </c>
      <c r="LB73">
        <v>248</v>
      </c>
      <c r="LC73">
        <v>513</v>
      </c>
      <c r="LD73">
        <v>778</v>
      </c>
      <c r="LE73">
        <v>1050</v>
      </c>
      <c r="LF73">
        <v>1280</v>
      </c>
      <c r="LG73">
        <v>1541</v>
      </c>
      <c r="LH73">
        <v>1805</v>
      </c>
      <c r="LI73">
        <v>2091</v>
      </c>
      <c r="LJ73">
        <v>2352</v>
      </c>
      <c r="LK73">
        <v>2653</v>
      </c>
      <c r="LL73">
        <v>2956</v>
      </c>
      <c r="LM73">
        <v>3227</v>
      </c>
      <c r="LN73">
        <v>3488</v>
      </c>
      <c r="LO73">
        <v>3784</v>
      </c>
      <c r="LP73">
        <v>4080</v>
      </c>
      <c r="LQ73">
        <v>4375</v>
      </c>
      <c r="LR73">
        <v>4670</v>
      </c>
      <c r="LS73">
        <v>4998</v>
      </c>
      <c r="LT73">
        <v>5315</v>
      </c>
      <c r="LU73">
        <v>5658</v>
      </c>
      <c r="LV73">
        <v>5963</v>
      </c>
      <c r="LW73">
        <v>6299</v>
      </c>
      <c r="LX73">
        <v>6627</v>
      </c>
      <c r="LY73">
        <v>6967</v>
      </c>
      <c r="LZ73">
        <v>7292</v>
      </c>
      <c r="MA73">
        <v>0</v>
      </c>
      <c r="MB73">
        <v>0</v>
      </c>
      <c r="MC73">
        <v>1512</v>
      </c>
      <c r="MD73">
        <v>1508</v>
      </c>
      <c r="ME73">
        <v>1528</v>
      </c>
      <c r="MF73">
        <v>1547</v>
      </c>
      <c r="MG73">
        <v>1543</v>
      </c>
      <c r="MH73">
        <v>1546</v>
      </c>
      <c r="MI73">
        <v>1562</v>
      </c>
      <c r="MJ73">
        <v>1554</v>
      </c>
      <c r="MK73">
        <v>1556</v>
      </c>
      <c r="ML73">
        <v>1546</v>
      </c>
      <c r="MM73">
        <v>1544</v>
      </c>
      <c r="MN73">
        <v>1550</v>
      </c>
      <c r="MO73">
        <v>1553</v>
      </c>
      <c r="MP73">
        <v>1561</v>
      </c>
      <c r="MQ73">
        <v>1554</v>
      </c>
      <c r="MR73">
        <v>1538</v>
      </c>
      <c r="MS73">
        <v>1523</v>
      </c>
      <c r="MT73">
        <v>1507</v>
      </c>
      <c r="MU73">
        <v>1500</v>
      </c>
      <c r="MV73">
        <v>1480</v>
      </c>
      <c r="MW73">
        <v>1466</v>
      </c>
      <c r="MX73">
        <v>1435</v>
      </c>
      <c r="MY73">
        <v>1439</v>
      </c>
      <c r="MZ73">
        <v>1426</v>
      </c>
      <c r="NA73">
        <v>1413</v>
      </c>
      <c r="NB73">
        <v>1386</v>
      </c>
      <c r="NC73">
        <v>0</v>
      </c>
      <c r="ND73">
        <v>0</v>
      </c>
      <c r="NE73">
        <v>0</v>
      </c>
      <c r="NF73">
        <v>50</v>
      </c>
      <c r="NG73">
        <v>94</v>
      </c>
      <c r="NH73">
        <v>130</v>
      </c>
      <c r="NI73">
        <v>173</v>
      </c>
      <c r="NJ73">
        <v>210</v>
      </c>
      <c r="NK73">
        <v>251</v>
      </c>
      <c r="NL73">
        <v>276</v>
      </c>
      <c r="NM73">
        <v>304</v>
      </c>
      <c r="NN73">
        <v>340</v>
      </c>
      <c r="NO73">
        <v>368</v>
      </c>
      <c r="NP73">
        <v>400</v>
      </c>
      <c r="NQ73">
        <v>429</v>
      </c>
      <c r="NR73">
        <v>457</v>
      </c>
      <c r="NS73">
        <v>485</v>
      </c>
      <c r="NT73">
        <v>513</v>
      </c>
      <c r="NU73">
        <v>539</v>
      </c>
      <c r="NV73">
        <v>559</v>
      </c>
      <c r="NW73">
        <v>589</v>
      </c>
      <c r="NX73">
        <v>604</v>
      </c>
      <c r="NY73">
        <v>619</v>
      </c>
      <c r="NZ73">
        <v>640</v>
      </c>
      <c r="OA73">
        <v>661</v>
      </c>
      <c r="OB73">
        <v>678</v>
      </c>
      <c r="OC73">
        <v>690</v>
      </c>
      <c r="OD73">
        <v>704</v>
      </c>
      <c r="OE73">
        <v>0</v>
      </c>
      <c r="OF73">
        <v>0</v>
      </c>
      <c r="OG73">
        <v>2170</v>
      </c>
      <c r="OH73">
        <v>2372</v>
      </c>
      <c r="OI73">
        <v>2551</v>
      </c>
      <c r="OJ73">
        <v>2712</v>
      </c>
      <c r="OK73">
        <v>2870</v>
      </c>
      <c r="OL73">
        <v>3038</v>
      </c>
      <c r="OM73">
        <v>3190</v>
      </c>
      <c r="ON73">
        <v>3335</v>
      </c>
      <c r="OO73">
        <v>3456</v>
      </c>
      <c r="OP73">
        <v>3604</v>
      </c>
      <c r="OQ73">
        <v>3734</v>
      </c>
      <c r="OR73">
        <v>3856</v>
      </c>
      <c r="OS73">
        <v>3986</v>
      </c>
      <c r="OT73">
        <v>4124</v>
      </c>
      <c r="OU73">
        <v>4232</v>
      </c>
      <c r="OV73">
        <v>4299</v>
      </c>
      <c r="OW73">
        <v>4362</v>
      </c>
      <c r="OX73">
        <v>4428</v>
      </c>
      <c r="OY73">
        <v>4506</v>
      </c>
      <c r="OZ73">
        <v>4534</v>
      </c>
      <c r="PA73">
        <v>4577</v>
      </c>
      <c r="PB73">
        <v>4623</v>
      </c>
      <c r="PC73">
        <v>4647</v>
      </c>
      <c r="PD73">
        <v>4657</v>
      </c>
      <c r="PE73">
        <v>4678</v>
      </c>
      <c r="PF73">
        <v>4685</v>
      </c>
      <c r="PG73">
        <v>0</v>
      </c>
      <c r="PH73">
        <v>0</v>
      </c>
      <c r="PI73">
        <v>0</v>
      </c>
      <c r="PJ73">
        <v>70</v>
      </c>
      <c r="PK73">
        <v>155</v>
      </c>
      <c r="PL73">
        <v>225</v>
      </c>
      <c r="PM73">
        <v>297</v>
      </c>
      <c r="PN73">
        <v>372</v>
      </c>
      <c r="PO73">
        <v>458</v>
      </c>
      <c r="PP73">
        <v>547</v>
      </c>
      <c r="PQ73">
        <v>645</v>
      </c>
      <c r="PR73">
        <v>748</v>
      </c>
      <c r="PS73">
        <v>828</v>
      </c>
      <c r="PT73">
        <v>919</v>
      </c>
      <c r="PU73">
        <v>1020</v>
      </c>
      <c r="PV73">
        <v>1133</v>
      </c>
      <c r="PW73">
        <v>1227</v>
      </c>
      <c r="PX73">
        <v>1345</v>
      </c>
      <c r="PY73">
        <v>1473</v>
      </c>
      <c r="PZ73">
        <v>1584</v>
      </c>
      <c r="QA73">
        <v>1697</v>
      </c>
      <c r="QB73">
        <v>1823</v>
      </c>
      <c r="QC73">
        <v>1952</v>
      </c>
      <c r="QD73">
        <v>2064</v>
      </c>
      <c r="QE73">
        <v>2196</v>
      </c>
      <c r="QF73">
        <v>2327</v>
      </c>
      <c r="QG73">
        <v>2454</v>
      </c>
      <c r="QH73">
        <v>2594</v>
      </c>
      <c r="QI73">
        <v>0</v>
      </c>
      <c r="QJ73">
        <v>0</v>
      </c>
      <c r="QK73">
        <v>7603</v>
      </c>
      <c r="QL73">
        <v>7882</v>
      </c>
      <c r="QM73">
        <v>8131</v>
      </c>
      <c r="QN73">
        <v>8306</v>
      </c>
      <c r="QO73">
        <v>8451</v>
      </c>
      <c r="QP73">
        <v>8613</v>
      </c>
      <c r="QQ73">
        <v>8732</v>
      </c>
      <c r="QR73">
        <v>8904</v>
      </c>
      <c r="QS73">
        <v>8955</v>
      </c>
      <c r="QT73">
        <v>9028</v>
      </c>
      <c r="QU73">
        <v>9126</v>
      </c>
      <c r="QV73">
        <v>9156</v>
      </c>
      <c r="QW73">
        <v>9209</v>
      </c>
      <c r="QX73">
        <v>9188</v>
      </c>
      <c r="QY73">
        <v>9187</v>
      </c>
      <c r="QZ73">
        <v>9303</v>
      </c>
      <c r="RA73">
        <v>9271</v>
      </c>
      <c r="RB73">
        <v>9234</v>
      </c>
      <c r="RC73">
        <v>9237</v>
      </c>
      <c r="RD73">
        <v>9242</v>
      </c>
      <c r="RE73">
        <v>9221</v>
      </c>
      <c r="RF73">
        <v>9202</v>
      </c>
      <c r="RG73">
        <v>9129</v>
      </c>
      <c r="RH73">
        <v>9093</v>
      </c>
      <c r="RI73">
        <v>9068</v>
      </c>
      <c r="RJ73">
        <v>8969</v>
      </c>
      <c r="RK73">
        <v>0</v>
      </c>
      <c r="RL73">
        <v>0</v>
      </c>
      <c r="RM73">
        <v>8267</v>
      </c>
      <c r="RN73">
        <v>8199</v>
      </c>
      <c r="RO73">
        <v>8146</v>
      </c>
      <c r="RP73">
        <v>8065</v>
      </c>
      <c r="RQ73">
        <v>7984</v>
      </c>
      <c r="RR73">
        <v>7948</v>
      </c>
      <c r="RS73">
        <v>7905</v>
      </c>
      <c r="RT73">
        <v>7858</v>
      </c>
      <c r="RU73">
        <v>7845</v>
      </c>
      <c r="RV73">
        <v>7793</v>
      </c>
      <c r="RW73">
        <v>7777</v>
      </c>
      <c r="RX73">
        <v>7725</v>
      </c>
      <c r="RY73">
        <v>7724</v>
      </c>
      <c r="RZ73">
        <v>7740</v>
      </c>
      <c r="SA73">
        <v>7727</v>
      </c>
      <c r="SB73">
        <v>7623</v>
      </c>
      <c r="SC73">
        <v>7594</v>
      </c>
      <c r="SD73">
        <v>7572</v>
      </c>
      <c r="SE73">
        <v>7539</v>
      </c>
      <c r="SF73">
        <v>7457</v>
      </c>
      <c r="SG73">
        <v>7353</v>
      </c>
      <c r="SH73">
        <v>7346</v>
      </c>
      <c r="SI73">
        <v>7332</v>
      </c>
      <c r="SJ73">
        <v>7282</v>
      </c>
      <c r="SK73">
        <v>7245</v>
      </c>
      <c r="SL73">
        <v>7216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370115.35259999998</v>
      </c>
      <c r="SU73">
        <v>363072.80790000001</v>
      </c>
      <c r="SV73">
        <v>357577.98820000002</v>
      </c>
      <c r="SW73">
        <v>348622.60960000003</v>
      </c>
      <c r="SX73">
        <v>340960.52590000001</v>
      </c>
      <c r="SY73">
        <v>332120.73479999998</v>
      </c>
      <c r="SZ73">
        <v>322585.48729999998</v>
      </c>
      <c r="TA73">
        <v>313502.80440000002</v>
      </c>
      <c r="TB73">
        <v>305370.16399999999</v>
      </c>
      <c r="TC73">
        <v>297951.10149999999</v>
      </c>
      <c r="TD73">
        <v>290295.9474</v>
      </c>
      <c r="TE73">
        <v>283072.33860000002</v>
      </c>
      <c r="TF73">
        <v>271278.86320000002</v>
      </c>
      <c r="TG73">
        <v>262628.56079999998</v>
      </c>
      <c r="TH73">
        <v>253306.71369999999</v>
      </c>
      <c r="TI73">
        <v>244658.08059999999</v>
      </c>
      <c r="TJ73">
        <v>237395.03320000001</v>
      </c>
      <c r="TK73">
        <v>229482.43100000001</v>
      </c>
      <c r="TL73">
        <v>222249.31419999999</v>
      </c>
      <c r="TM73">
        <v>216403.28909999999</v>
      </c>
      <c r="TN73">
        <v>210282.97659999999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411387.15620000003</v>
      </c>
      <c r="TW73">
        <v>439167.0871</v>
      </c>
      <c r="TX73">
        <v>463247.54580000002</v>
      </c>
      <c r="TY73">
        <v>490598.02529999998</v>
      </c>
      <c r="TZ73">
        <v>501966.92300000001</v>
      </c>
      <c r="UA73">
        <v>521995.23469999997</v>
      </c>
      <c r="UB73">
        <v>543729.00430000003</v>
      </c>
      <c r="UC73">
        <v>550092.31510000001</v>
      </c>
      <c r="UD73">
        <v>552929.49829999998</v>
      </c>
      <c r="UE73">
        <v>556341.99750000006</v>
      </c>
      <c r="UF73">
        <v>558305.24719999998</v>
      </c>
      <c r="UG73">
        <v>560251.14320000005</v>
      </c>
      <c r="UH73">
        <v>559216.30759999994</v>
      </c>
      <c r="UI73">
        <v>554906.13139999995</v>
      </c>
      <c r="UJ73">
        <v>547595.6</v>
      </c>
      <c r="UK73">
        <v>536869.99569999997</v>
      </c>
      <c r="UL73">
        <v>523850.62270000001</v>
      </c>
      <c r="UM73">
        <v>521935.06060000003</v>
      </c>
      <c r="UN73">
        <v>513672.505</v>
      </c>
      <c r="UO73">
        <v>497363.70649999997</v>
      </c>
      <c r="UP73">
        <v>481423.81069999997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519233.13919999998</v>
      </c>
      <c r="UY73">
        <v>524826.68680000002</v>
      </c>
      <c r="UZ73">
        <v>579937.51159999997</v>
      </c>
      <c r="VA73">
        <v>585828.34100000001</v>
      </c>
      <c r="VB73">
        <v>641440.95589999994</v>
      </c>
      <c r="VC73">
        <v>668774.82609999995</v>
      </c>
      <c r="VD73">
        <v>714821.22679999995</v>
      </c>
      <c r="VE73">
        <v>722917.90729999996</v>
      </c>
      <c r="VF73">
        <v>777663.14690000005</v>
      </c>
      <c r="VG73">
        <v>782269.54249999998</v>
      </c>
      <c r="VH73">
        <v>785947.88439999998</v>
      </c>
      <c r="VI73">
        <v>786179.11360000004</v>
      </c>
      <c r="VJ73">
        <v>808179.55709999998</v>
      </c>
      <c r="VK73">
        <v>825809.7476</v>
      </c>
      <c r="VL73">
        <v>844078.52229999995</v>
      </c>
      <c r="VM73">
        <v>844603.54610000004</v>
      </c>
      <c r="VN73">
        <v>851030.60010000004</v>
      </c>
      <c r="VO73">
        <v>800423.19799999997</v>
      </c>
      <c r="VP73">
        <v>812622.9878</v>
      </c>
      <c r="VQ73">
        <v>817348.60129999998</v>
      </c>
      <c r="VR73">
        <v>828985.9094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251053.6508</v>
      </c>
      <c r="WA73">
        <v>324988.54470000003</v>
      </c>
      <c r="WB73">
        <v>276082.50160000002</v>
      </c>
      <c r="WC73">
        <v>306332.87280000001</v>
      </c>
      <c r="WD73">
        <v>185881.59760000001</v>
      </c>
      <c r="WE73">
        <v>108280.5423</v>
      </c>
      <c r="WF73">
        <v>175211.2334</v>
      </c>
      <c r="WG73">
        <v>374237.58600000001</v>
      </c>
      <c r="WH73">
        <v>363337.4621</v>
      </c>
      <c r="WI73">
        <v>256548.95819999999</v>
      </c>
      <c r="WJ73">
        <v>342480.40539999999</v>
      </c>
      <c r="WK73">
        <v>453416.24729999999</v>
      </c>
      <c r="WL73">
        <v>381515.28899999999</v>
      </c>
      <c r="WM73">
        <v>484373.40639999998</v>
      </c>
      <c r="WN73">
        <v>248964.05809999999</v>
      </c>
      <c r="WO73">
        <v>617710.17660000001</v>
      </c>
      <c r="WP73">
        <v>677942.78559999994</v>
      </c>
      <c r="WQ73">
        <v>582251.08550000004</v>
      </c>
      <c r="WR73">
        <v>540714.38919999998</v>
      </c>
      <c r="WS73">
        <v>405655.10230000003</v>
      </c>
      <c r="WT73">
        <v>254837.5857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24700000</v>
      </c>
      <c r="ZG73">
        <v>24200000</v>
      </c>
      <c r="ZH73">
        <v>23400000</v>
      </c>
      <c r="ZI73">
        <v>22800000</v>
      </c>
      <c r="ZJ73">
        <v>22000000</v>
      </c>
      <c r="ZK73">
        <v>21300000</v>
      </c>
      <c r="ZL73">
        <v>20800000</v>
      </c>
      <c r="ZM73">
        <v>20200000</v>
      </c>
      <c r="ZN73">
        <v>19700000</v>
      </c>
      <c r="ZO73">
        <v>19000000</v>
      </c>
      <c r="ZP73">
        <v>18300000</v>
      </c>
      <c r="ZQ73">
        <v>17600000</v>
      </c>
      <c r="ZR73">
        <v>16900000</v>
      </c>
      <c r="ZS73">
        <v>16300000</v>
      </c>
      <c r="ZT73">
        <v>15600000</v>
      </c>
      <c r="ZU73">
        <v>15000000</v>
      </c>
      <c r="ZV73">
        <v>14300000</v>
      </c>
      <c r="ZW73">
        <v>13900000</v>
      </c>
      <c r="ZX73">
        <v>13400000</v>
      </c>
      <c r="ZY73">
        <v>12900000</v>
      </c>
      <c r="ZZ73">
        <v>12300000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33700000</v>
      </c>
      <c r="ABK73">
        <v>34400000</v>
      </c>
      <c r="ABL73">
        <v>34900000</v>
      </c>
      <c r="ABM73">
        <v>35100000</v>
      </c>
      <c r="ABN73">
        <v>35500000</v>
      </c>
      <c r="ABO73">
        <v>35800000</v>
      </c>
      <c r="ABP73">
        <v>35800000</v>
      </c>
      <c r="ABQ73">
        <v>36000000</v>
      </c>
      <c r="ABR73">
        <v>36100000</v>
      </c>
      <c r="ABS73">
        <v>36000000</v>
      </c>
      <c r="ABT73">
        <v>35500000</v>
      </c>
      <c r="ABU73">
        <v>35000000</v>
      </c>
      <c r="ABV73">
        <v>34500000</v>
      </c>
      <c r="ABW73">
        <v>34100000</v>
      </c>
      <c r="ABX73">
        <v>33300000</v>
      </c>
      <c r="ABY73">
        <v>32600000</v>
      </c>
      <c r="ABZ73">
        <v>32000000</v>
      </c>
      <c r="ACA73">
        <v>31200000</v>
      </c>
      <c r="ACB73">
        <v>30400000</v>
      </c>
      <c r="ACC73">
        <v>29600000</v>
      </c>
      <c r="ACD73">
        <v>28800000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1430000</v>
      </c>
      <c r="ADO73">
        <v>1410000</v>
      </c>
      <c r="ADP73">
        <v>1390000</v>
      </c>
      <c r="ADQ73">
        <v>1360000</v>
      </c>
      <c r="ADR73">
        <v>1330000</v>
      </c>
      <c r="ADS73">
        <v>1310000</v>
      </c>
      <c r="ADT73">
        <v>1270000</v>
      </c>
      <c r="ADU73">
        <v>1240000</v>
      </c>
      <c r="ADV73">
        <v>1200000</v>
      </c>
      <c r="ADW73">
        <v>1170000</v>
      </c>
      <c r="ADX73">
        <v>1150000</v>
      </c>
      <c r="ADY73">
        <v>1110000</v>
      </c>
      <c r="ADZ73">
        <v>1080000</v>
      </c>
      <c r="AEA73">
        <v>1040000</v>
      </c>
      <c r="AEB73">
        <v>1010000</v>
      </c>
      <c r="AEC73">
        <v>982634.50560000003</v>
      </c>
      <c r="AED73">
        <v>952048.32369999995</v>
      </c>
      <c r="AEE73">
        <v>916986.08649999998</v>
      </c>
      <c r="AEF73">
        <v>886766.96420000005</v>
      </c>
      <c r="AEG73">
        <v>858571.76289999997</v>
      </c>
      <c r="AEH73">
        <v>824464.36439999996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6670000</v>
      </c>
      <c r="AEQ73">
        <v>6440000</v>
      </c>
      <c r="AER73">
        <v>6220000</v>
      </c>
      <c r="AES73">
        <v>6020000</v>
      </c>
      <c r="AET73">
        <v>5810000</v>
      </c>
      <c r="AEU73">
        <v>5630000</v>
      </c>
      <c r="AEV73">
        <v>5430000</v>
      </c>
      <c r="AEW73">
        <v>5270000</v>
      </c>
      <c r="AEX73">
        <v>5130000</v>
      </c>
      <c r="AEY73">
        <v>4970000</v>
      </c>
      <c r="AEZ73">
        <v>4760000</v>
      </c>
      <c r="AFA73">
        <v>4600000</v>
      </c>
      <c r="AFB73">
        <v>4460000</v>
      </c>
      <c r="AFC73">
        <v>4310000</v>
      </c>
      <c r="AFD73">
        <v>4140000</v>
      </c>
      <c r="AFE73">
        <v>3960000</v>
      </c>
      <c r="AFF73">
        <v>3840000</v>
      </c>
      <c r="AFG73">
        <v>3720000</v>
      </c>
      <c r="AFH73">
        <v>3590000</v>
      </c>
      <c r="AFI73">
        <v>3470000</v>
      </c>
      <c r="AFJ73">
        <v>3350000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235.90857980000001</v>
      </c>
      <c r="AGU73">
        <v>251.83888759999999</v>
      </c>
      <c r="AGV73">
        <v>265.64774560000001</v>
      </c>
      <c r="AGW73">
        <v>281.33178600000002</v>
      </c>
      <c r="AGX73">
        <v>287.85124209999998</v>
      </c>
      <c r="AGY73">
        <v>299.33641</v>
      </c>
      <c r="AGZ73">
        <v>311.79956700000002</v>
      </c>
      <c r="AHA73">
        <v>315.4485861</v>
      </c>
      <c r="AHB73">
        <v>317.07555930000001</v>
      </c>
      <c r="AHC73">
        <v>319.03244549999999</v>
      </c>
      <c r="AHD73">
        <v>320.15826440000001</v>
      </c>
      <c r="AHE73">
        <v>321.27413189999999</v>
      </c>
      <c r="AHF73">
        <v>320.68070899999998</v>
      </c>
      <c r="AHG73">
        <v>318.20905290000002</v>
      </c>
      <c r="AHH73">
        <v>314.01685329999998</v>
      </c>
      <c r="AHI73">
        <v>307.86629160000001</v>
      </c>
      <c r="AHJ73">
        <v>300.40037599999999</v>
      </c>
      <c r="AHK73">
        <v>299.30190340000001</v>
      </c>
      <c r="AHL73">
        <v>294.56376870000003</v>
      </c>
      <c r="AHM73">
        <v>285.21154309999997</v>
      </c>
      <c r="AHN73">
        <v>276.07086349999997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30.069145259999999</v>
      </c>
      <c r="AHW73">
        <v>30.393071410000001</v>
      </c>
      <c r="AHX73">
        <v>33.584576869999999</v>
      </c>
      <c r="AHY73">
        <v>33.92571882</v>
      </c>
      <c r="AHZ73">
        <v>37.146283279999999</v>
      </c>
      <c r="AIA73">
        <v>38.729206349999998</v>
      </c>
      <c r="AIB73">
        <v>41.395784820000003</v>
      </c>
      <c r="AIC73">
        <v>41.864669110000001</v>
      </c>
      <c r="AID73">
        <v>45.035003279999998</v>
      </c>
      <c r="AIE73">
        <v>45.301762789999998</v>
      </c>
      <c r="AIF73">
        <v>45.514778079999999</v>
      </c>
      <c r="AIG73">
        <v>45.528168719999996</v>
      </c>
      <c r="AIH73">
        <v>46.802229410000002</v>
      </c>
      <c r="AII73">
        <v>47.823205770000001</v>
      </c>
      <c r="AIJ73">
        <v>48.881162969999998</v>
      </c>
      <c r="AIK73">
        <v>48.911567460000001</v>
      </c>
      <c r="AIL73">
        <v>49.283762539999998</v>
      </c>
      <c r="AIM73">
        <v>46.353053359999997</v>
      </c>
      <c r="AIN73">
        <v>47.059551509999999</v>
      </c>
      <c r="AIO73">
        <v>47.333215010000004</v>
      </c>
      <c r="AIP73">
        <v>48.007139459999998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2.1388032670000001</v>
      </c>
      <c r="AIY73">
        <v>2.7686773680000001</v>
      </c>
      <c r="AIZ73">
        <v>2.352031744</v>
      </c>
      <c r="AJA73">
        <v>2.6097439609999999</v>
      </c>
      <c r="AJB73">
        <v>1.5835824999999999</v>
      </c>
      <c r="AJC73">
        <v>0.92247524299999994</v>
      </c>
      <c r="AJD73">
        <v>1.492678387</v>
      </c>
      <c r="AJE73">
        <v>3.1882450979999999</v>
      </c>
      <c r="AJF73">
        <v>3.09538359</v>
      </c>
      <c r="AJG73">
        <v>2.1856194809999998</v>
      </c>
      <c r="AJH73">
        <v>2.9176959089999999</v>
      </c>
      <c r="AJI73">
        <v>3.8627924660000001</v>
      </c>
      <c r="AJJ73">
        <v>3.2502460879999999</v>
      </c>
      <c r="AJK73">
        <v>4.1265260259999996</v>
      </c>
      <c r="AJL73">
        <v>2.1210013839999999</v>
      </c>
      <c r="AJM73">
        <v>5.2624629809999997</v>
      </c>
      <c r="AJN73">
        <v>5.7756031029999999</v>
      </c>
      <c r="AJO73">
        <v>4.9603760780000004</v>
      </c>
      <c r="AJP73">
        <v>4.6065121869999999</v>
      </c>
      <c r="AJQ73">
        <v>3.4559005819999999</v>
      </c>
      <c r="AJR73">
        <v>2.1710397709999998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183.67624330000001</v>
      </c>
      <c r="AKA73">
        <v>228.66279270000001</v>
      </c>
      <c r="AKB73">
        <v>109.0181281</v>
      </c>
      <c r="AKC73">
        <v>203.39092919999999</v>
      </c>
      <c r="AKD73">
        <v>247.36728529999999</v>
      </c>
      <c r="AKE73">
        <v>229.86639299999999</v>
      </c>
      <c r="AKF73">
        <v>42.117863180000001</v>
      </c>
      <c r="AKG73">
        <v>176.95109980000001</v>
      </c>
      <c r="AKH73">
        <v>281.77362110000001</v>
      </c>
      <c r="AKI73">
        <v>288.07508790000003</v>
      </c>
      <c r="AKJ73">
        <v>325.03055219999999</v>
      </c>
      <c r="AKK73">
        <v>304.4030118</v>
      </c>
      <c r="AKL73">
        <v>256.34943579999998</v>
      </c>
      <c r="AKM73">
        <v>226.2201699</v>
      </c>
      <c r="AKN73">
        <v>287.10140740000003</v>
      </c>
      <c r="AKO73">
        <v>284.26967819999999</v>
      </c>
      <c r="AKP73">
        <v>379.650711</v>
      </c>
      <c r="AKQ73">
        <v>261.4631559</v>
      </c>
      <c r="AKR73">
        <v>306.6708357</v>
      </c>
      <c r="AKS73">
        <v>312.78284259999998</v>
      </c>
      <c r="AKT73">
        <v>343.09785240000002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99.88195193</v>
      </c>
      <c r="AME73">
        <v>97.976368019999995</v>
      </c>
      <c r="AMF73">
        <v>94.63550334</v>
      </c>
      <c r="AMG73">
        <v>91.997378019999999</v>
      </c>
      <c r="AMH73">
        <v>88.74382061</v>
      </c>
      <c r="AMI73">
        <v>86.047588529999999</v>
      </c>
      <c r="AMJ73">
        <v>83.865990629999999</v>
      </c>
      <c r="AMK73">
        <v>81.580885339999995</v>
      </c>
      <c r="AML73">
        <v>79.612752029999996</v>
      </c>
      <c r="AMM73">
        <v>76.947324440000003</v>
      </c>
      <c r="AMN73">
        <v>73.936965040000004</v>
      </c>
      <c r="AMO73">
        <v>71.083362429999994</v>
      </c>
      <c r="AMP73">
        <v>68.287951849999999</v>
      </c>
      <c r="AMQ73">
        <v>65.991024260000003</v>
      </c>
      <c r="AMR73">
        <v>63.214702850000002</v>
      </c>
      <c r="AMS73">
        <v>60.792937799999997</v>
      </c>
      <c r="AMT73">
        <v>57.774186239999999</v>
      </c>
      <c r="AMU73">
        <v>56.247795410000002</v>
      </c>
      <c r="AMV73">
        <v>54.116164980000001</v>
      </c>
      <c r="AMW73">
        <v>52.060990160000003</v>
      </c>
      <c r="AMX73">
        <v>49.578829290000002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330.1106752</v>
      </c>
      <c r="ANG73">
        <v>340.86231029999999</v>
      </c>
      <c r="ANH73">
        <v>181.43317049999999</v>
      </c>
      <c r="ANI73">
        <v>167.00129509999999</v>
      </c>
      <c r="ANJ73">
        <v>253.1727539</v>
      </c>
      <c r="ANK73">
        <v>141.2801983</v>
      </c>
      <c r="ANL73">
        <v>173.44159210000001</v>
      </c>
      <c r="ANM73">
        <v>159.9904942</v>
      </c>
      <c r="ANN73">
        <v>219.4651609</v>
      </c>
      <c r="ANO73">
        <v>191.62480780000001</v>
      </c>
      <c r="ANP73">
        <v>191.39877870000001</v>
      </c>
      <c r="ANQ73">
        <v>133.2435649</v>
      </c>
      <c r="ANR73">
        <v>105.09603660000001</v>
      </c>
      <c r="ANS73">
        <v>150.69857970000001</v>
      </c>
      <c r="ANT73">
        <v>56.95976933</v>
      </c>
      <c r="ANU73">
        <v>81.458161399999995</v>
      </c>
      <c r="ANV73">
        <v>110.51292239999999</v>
      </c>
      <c r="ANW73">
        <v>105.57733349999999</v>
      </c>
      <c r="ANX73">
        <v>66.568632289999996</v>
      </c>
      <c r="ANY73">
        <v>51.692750109999999</v>
      </c>
      <c r="ANZ73">
        <v>49.396899679999997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69.959822779999996</v>
      </c>
      <c r="AOI73">
        <v>71.32050169</v>
      </c>
      <c r="AOJ73">
        <v>72.390623959999999</v>
      </c>
      <c r="AOK73">
        <v>72.832126579999994</v>
      </c>
      <c r="AOL73">
        <v>73.738927149999995</v>
      </c>
      <c r="AOM73">
        <v>74.173559569999995</v>
      </c>
      <c r="AON73">
        <v>74.366031820000003</v>
      </c>
      <c r="AOO73">
        <v>74.634160570000006</v>
      </c>
      <c r="AOP73">
        <v>74.969012460000002</v>
      </c>
      <c r="AOQ73">
        <v>74.691566469999998</v>
      </c>
      <c r="AOR73">
        <v>73.664141049999998</v>
      </c>
      <c r="AOS73">
        <v>72.56665769</v>
      </c>
      <c r="AOT73">
        <v>71.519068090000005</v>
      </c>
      <c r="AOU73">
        <v>70.659115600000007</v>
      </c>
      <c r="AOV73">
        <v>69.027365919999994</v>
      </c>
      <c r="AOW73">
        <v>67.652441280000005</v>
      </c>
      <c r="AOX73">
        <v>66.342102240000003</v>
      </c>
      <c r="AOY73">
        <v>64.744187280000006</v>
      </c>
      <c r="AOZ73">
        <v>62.993700949999997</v>
      </c>
      <c r="APA73">
        <v>61.434719430000001</v>
      </c>
      <c r="APB73">
        <v>59.734609949999999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768.06761719999997</v>
      </c>
      <c r="APK73">
        <v>884.29817869999999</v>
      </c>
      <c r="APL73">
        <v>938.609647</v>
      </c>
      <c r="APM73">
        <v>875.20584020000001</v>
      </c>
      <c r="APN73">
        <v>1034.7771720000001</v>
      </c>
      <c r="APO73">
        <v>791.43520650000005</v>
      </c>
      <c r="APP73">
        <v>847.15018459999999</v>
      </c>
      <c r="APQ73">
        <v>834.08142199999998</v>
      </c>
      <c r="APR73">
        <v>1040.9658489999999</v>
      </c>
      <c r="APS73">
        <v>831.44358220000004</v>
      </c>
      <c r="APT73">
        <v>990.06795669999997</v>
      </c>
      <c r="APU73">
        <v>981.87129819999996</v>
      </c>
      <c r="APV73">
        <v>830.35742540000001</v>
      </c>
      <c r="APW73">
        <v>823.92219250000005</v>
      </c>
      <c r="APX73">
        <v>913.19127909999997</v>
      </c>
      <c r="APY73">
        <v>849.22303390000002</v>
      </c>
      <c r="APZ73">
        <v>732.2559172</v>
      </c>
      <c r="AQA73">
        <v>954.73952489999999</v>
      </c>
      <c r="AQB73">
        <v>897.688312</v>
      </c>
      <c r="AQC73">
        <v>820.66554350000001</v>
      </c>
      <c r="AQD73">
        <v>839.93060270000001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102.1857874</v>
      </c>
      <c r="ARO73">
        <v>98.672762419999998</v>
      </c>
      <c r="ARP73">
        <v>95.229216739999998</v>
      </c>
      <c r="ARQ73">
        <v>92.302595010000005</v>
      </c>
      <c r="ARR73">
        <v>89.020169039999999</v>
      </c>
      <c r="ARS73">
        <v>86.249902469999995</v>
      </c>
      <c r="ART73">
        <v>83.177866600000002</v>
      </c>
      <c r="ARU73">
        <v>80.744756539999997</v>
      </c>
      <c r="ARV73">
        <v>78.555355849999998</v>
      </c>
      <c r="ARW73">
        <v>76.139238180000007</v>
      </c>
      <c r="ARX73">
        <v>72.926657710000001</v>
      </c>
      <c r="ARY73">
        <v>70.533227710000006</v>
      </c>
      <c r="ARZ73">
        <v>68.280476949999994</v>
      </c>
      <c r="ASA73">
        <v>66.002815139999996</v>
      </c>
      <c r="ASB73">
        <v>63.383414979999998</v>
      </c>
      <c r="ASC73">
        <v>60.679058359999999</v>
      </c>
      <c r="ASD73">
        <v>58.855623649999998</v>
      </c>
      <c r="ASE73">
        <v>57.032482190000003</v>
      </c>
      <c r="ASF73">
        <v>54.993741399999998</v>
      </c>
      <c r="ASG73">
        <v>53.120696119999998</v>
      </c>
      <c r="ASH73">
        <v>51.367055049999998</v>
      </c>
    </row>
    <row r="74" spans="3:1178" x14ac:dyDescent="0.25">
      <c r="C74">
        <v>0</v>
      </c>
      <c r="D74">
        <v>0</v>
      </c>
      <c r="E74">
        <v>0</v>
      </c>
      <c r="F74">
        <v>249</v>
      </c>
      <c r="G74">
        <v>215</v>
      </c>
      <c r="H74">
        <v>220</v>
      </c>
      <c r="I74">
        <v>249</v>
      </c>
      <c r="J74">
        <v>249</v>
      </c>
      <c r="K74">
        <v>273</v>
      </c>
      <c r="L74">
        <v>248</v>
      </c>
      <c r="M74">
        <v>264</v>
      </c>
      <c r="N74">
        <v>274</v>
      </c>
      <c r="O74">
        <v>284</v>
      </c>
      <c r="P74">
        <v>265</v>
      </c>
      <c r="Q74">
        <v>291</v>
      </c>
      <c r="R74">
        <v>296</v>
      </c>
      <c r="S74">
        <v>291</v>
      </c>
      <c r="T74">
        <v>275</v>
      </c>
      <c r="U74">
        <v>288</v>
      </c>
      <c r="V74">
        <v>295</v>
      </c>
      <c r="W74">
        <v>308</v>
      </c>
      <c r="X74">
        <v>287</v>
      </c>
      <c r="Y74">
        <v>293</v>
      </c>
      <c r="Z74">
        <v>289</v>
      </c>
      <c r="AA74">
        <v>288</v>
      </c>
      <c r="AB74">
        <v>282</v>
      </c>
      <c r="AC74">
        <v>259</v>
      </c>
      <c r="AD74">
        <v>285</v>
      </c>
      <c r="AE74">
        <v>0</v>
      </c>
      <c r="AF74">
        <v>0</v>
      </c>
      <c r="AG74">
        <v>0</v>
      </c>
      <c r="AH74">
        <v>55</v>
      </c>
      <c r="AI74">
        <v>71</v>
      </c>
      <c r="AJ74">
        <v>42</v>
      </c>
      <c r="AK74">
        <v>60</v>
      </c>
      <c r="AL74">
        <v>72</v>
      </c>
      <c r="AM74">
        <v>96</v>
      </c>
      <c r="AN74">
        <v>87</v>
      </c>
      <c r="AO74">
        <v>76</v>
      </c>
      <c r="AP74">
        <v>78</v>
      </c>
      <c r="AQ74">
        <v>95</v>
      </c>
      <c r="AR74">
        <v>93</v>
      </c>
      <c r="AS74">
        <v>111</v>
      </c>
      <c r="AT74">
        <v>110</v>
      </c>
      <c r="AU74">
        <v>93</v>
      </c>
      <c r="AV74">
        <v>113</v>
      </c>
      <c r="AW74">
        <v>121</v>
      </c>
      <c r="AX74">
        <v>119</v>
      </c>
      <c r="AY74">
        <v>132</v>
      </c>
      <c r="AZ74">
        <v>124</v>
      </c>
      <c r="BA74">
        <v>124</v>
      </c>
      <c r="BB74">
        <v>124</v>
      </c>
      <c r="BC74">
        <v>149</v>
      </c>
      <c r="BD74">
        <v>138</v>
      </c>
      <c r="BE74">
        <v>133</v>
      </c>
      <c r="BF74">
        <v>139</v>
      </c>
      <c r="BG74">
        <v>0</v>
      </c>
      <c r="BH74">
        <v>0</v>
      </c>
      <c r="BI74">
        <v>0</v>
      </c>
      <c r="BJ74">
        <v>71</v>
      </c>
      <c r="BK74">
        <v>75</v>
      </c>
      <c r="BL74">
        <v>99</v>
      </c>
      <c r="BM74">
        <v>72</v>
      </c>
      <c r="BN74">
        <v>75</v>
      </c>
      <c r="BO74">
        <v>96</v>
      </c>
      <c r="BP74">
        <v>102</v>
      </c>
      <c r="BQ74">
        <v>84</v>
      </c>
      <c r="BR74">
        <v>95</v>
      </c>
      <c r="BS74">
        <v>87</v>
      </c>
      <c r="BT74">
        <v>73</v>
      </c>
      <c r="BU74">
        <v>80</v>
      </c>
      <c r="BV74">
        <v>103</v>
      </c>
      <c r="BW74">
        <v>108</v>
      </c>
      <c r="BX74">
        <v>95</v>
      </c>
      <c r="BY74">
        <v>89</v>
      </c>
      <c r="BZ74">
        <v>109</v>
      </c>
      <c r="CA74">
        <v>97</v>
      </c>
      <c r="CB74">
        <v>103</v>
      </c>
      <c r="CC74">
        <v>107</v>
      </c>
      <c r="CD74">
        <v>107</v>
      </c>
      <c r="CE74">
        <v>92</v>
      </c>
      <c r="CF74">
        <v>73</v>
      </c>
      <c r="CG74">
        <v>100</v>
      </c>
      <c r="CH74">
        <v>109</v>
      </c>
      <c r="CI74">
        <v>0</v>
      </c>
      <c r="CJ74">
        <v>0</v>
      </c>
      <c r="CK74">
        <v>0</v>
      </c>
      <c r="CL74">
        <v>39</v>
      </c>
      <c r="CM74">
        <v>35</v>
      </c>
      <c r="CN74">
        <v>43</v>
      </c>
      <c r="CO74">
        <v>49</v>
      </c>
      <c r="CP74">
        <v>24</v>
      </c>
      <c r="CQ74">
        <v>37</v>
      </c>
      <c r="CR74">
        <v>45</v>
      </c>
      <c r="CS74">
        <v>47</v>
      </c>
      <c r="CT74">
        <v>48</v>
      </c>
      <c r="CU74">
        <v>46</v>
      </c>
      <c r="CV74">
        <v>28</v>
      </c>
      <c r="CW74">
        <v>49</v>
      </c>
      <c r="CX74">
        <v>37</v>
      </c>
      <c r="CY74">
        <v>30</v>
      </c>
      <c r="CZ74">
        <v>38</v>
      </c>
      <c r="DA74">
        <v>35</v>
      </c>
      <c r="DB74">
        <v>34</v>
      </c>
      <c r="DC74">
        <v>45</v>
      </c>
      <c r="DD74">
        <v>47</v>
      </c>
      <c r="DE74">
        <v>31</v>
      </c>
      <c r="DF74">
        <v>40</v>
      </c>
      <c r="DG74">
        <v>44</v>
      </c>
      <c r="DH74">
        <v>44</v>
      </c>
      <c r="DI74">
        <v>49</v>
      </c>
      <c r="DJ74">
        <v>45</v>
      </c>
      <c r="DK74">
        <v>0</v>
      </c>
      <c r="DL74">
        <v>0</v>
      </c>
      <c r="DM74">
        <v>0</v>
      </c>
      <c r="DN74">
        <v>2</v>
      </c>
      <c r="DO74">
        <v>4</v>
      </c>
      <c r="DP74">
        <v>2</v>
      </c>
      <c r="DQ74">
        <v>3</v>
      </c>
      <c r="DR74">
        <v>3</v>
      </c>
      <c r="DS74">
        <v>6</v>
      </c>
      <c r="DT74">
        <v>3</v>
      </c>
      <c r="DU74">
        <v>1</v>
      </c>
      <c r="DV74">
        <v>8</v>
      </c>
      <c r="DW74">
        <v>4</v>
      </c>
      <c r="DX74">
        <v>5</v>
      </c>
      <c r="DY74">
        <v>6</v>
      </c>
      <c r="DZ74">
        <v>2</v>
      </c>
      <c r="EA74">
        <v>10</v>
      </c>
      <c r="EB74">
        <v>6</v>
      </c>
      <c r="EC74">
        <v>5</v>
      </c>
      <c r="ED74">
        <v>4</v>
      </c>
      <c r="EE74">
        <v>10</v>
      </c>
      <c r="EF74">
        <v>10</v>
      </c>
      <c r="EG74">
        <v>5</v>
      </c>
      <c r="EH74">
        <v>14</v>
      </c>
      <c r="EI74">
        <v>9</v>
      </c>
      <c r="EJ74">
        <v>12</v>
      </c>
      <c r="EK74">
        <v>11</v>
      </c>
      <c r="EL74">
        <v>11</v>
      </c>
      <c r="EM74">
        <v>0</v>
      </c>
      <c r="EN74">
        <v>0</v>
      </c>
      <c r="EO74">
        <v>0</v>
      </c>
      <c r="EP74">
        <v>5</v>
      </c>
      <c r="EQ74">
        <v>20</v>
      </c>
      <c r="ER74">
        <v>10</v>
      </c>
      <c r="ES74">
        <v>5</v>
      </c>
      <c r="ET74">
        <v>20</v>
      </c>
      <c r="EU74">
        <v>10</v>
      </c>
      <c r="EV74">
        <v>20</v>
      </c>
      <c r="EW74">
        <v>20</v>
      </c>
      <c r="EX74">
        <v>15</v>
      </c>
      <c r="EY74">
        <v>20</v>
      </c>
      <c r="EZ74">
        <v>20</v>
      </c>
      <c r="FA74">
        <v>30</v>
      </c>
      <c r="FB74">
        <v>5</v>
      </c>
      <c r="FC74">
        <v>35</v>
      </c>
      <c r="FD74">
        <v>35</v>
      </c>
      <c r="FE74">
        <v>40</v>
      </c>
      <c r="FF74">
        <v>20</v>
      </c>
      <c r="FG74">
        <v>10</v>
      </c>
      <c r="FH74">
        <v>35</v>
      </c>
      <c r="FI74">
        <v>40</v>
      </c>
      <c r="FJ74">
        <v>45</v>
      </c>
      <c r="FK74">
        <v>45</v>
      </c>
      <c r="FL74">
        <v>70</v>
      </c>
      <c r="FM74">
        <v>35</v>
      </c>
      <c r="FN74">
        <v>70</v>
      </c>
      <c r="FO74">
        <v>0</v>
      </c>
      <c r="FP74">
        <v>0</v>
      </c>
      <c r="FQ74">
        <v>6754</v>
      </c>
      <c r="FR74">
        <v>7080</v>
      </c>
      <c r="FS74">
        <v>7426</v>
      </c>
      <c r="FT74">
        <v>7658</v>
      </c>
      <c r="FU74">
        <v>7886</v>
      </c>
      <c r="FV74">
        <v>8098</v>
      </c>
      <c r="FW74">
        <v>8280</v>
      </c>
      <c r="FX74">
        <v>8418</v>
      </c>
      <c r="FY74">
        <v>8546</v>
      </c>
      <c r="FZ74">
        <v>8731</v>
      </c>
      <c r="GA74">
        <v>8863</v>
      </c>
      <c r="GB74">
        <v>8926</v>
      </c>
      <c r="GC74">
        <v>9028</v>
      </c>
      <c r="GD74">
        <v>9112</v>
      </c>
      <c r="GE74">
        <v>9247</v>
      </c>
      <c r="GF74">
        <v>9325</v>
      </c>
      <c r="GG74">
        <v>9397</v>
      </c>
      <c r="GH74">
        <v>9423</v>
      </c>
      <c r="GI74">
        <v>9511</v>
      </c>
      <c r="GJ74">
        <v>9488</v>
      </c>
      <c r="GK74">
        <v>9496</v>
      </c>
      <c r="GL74">
        <v>9601</v>
      </c>
      <c r="GM74">
        <v>9574</v>
      </c>
      <c r="GN74">
        <v>9602</v>
      </c>
      <c r="GO74">
        <v>9562</v>
      </c>
      <c r="GP74">
        <v>9591</v>
      </c>
      <c r="GQ74">
        <v>0</v>
      </c>
      <c r="GR74">
        <v>0</v>
      </c>
      <c r="GS74">
        <v>624</v>
      </c>
      <c r="GT74">
        <v>760</v>
      </c>
      <c r="GU74">
        <v>893</v>
      </c>
      <c r="GV74">
        <v>1010</v>
      </c>
      <c r="GW74">
        <v>1138</v>
      </c>
      <c r="GX74">
        <v>1263</v>
      </c>
      <c r="GY74">
        <v>1369</v>
      </c>
      <c r="GZ74">
        <v>1528</v>
      </c>
      <c r="HA74">
        <v>1665</v>
      </c>
      <c r="HB74">
        <v>1799</v>
      </c>
      <c r="HC74">
        <v>1915</v>
      </c>
      <c r="HD74">
        <v>2050</v>
      </c>
      <c r="HE74">
        <v>2153</v>
      </c>
      <c r="HF74">
        <v>2270</v>
      </c>
      <c r="HG74">
        <v>2376</v>
      </c>
      <c r="HH74">
        <v>2492</v>
      </c>
      <c r="HI74">
        <v>2585</v>
      </c>
      <c r="HJ74">
        <v>2692</v>
      </c>
      <c r="HK74">
        <v>2788</v>
      </c>
      <c r="HL74">
        <v>2877</v>
      </c>
      <c r="HM74">
        <v>2953</v>
      </c>
      <c r="HN74">
        <v>3010</v>
      </c>
      <c r="HO74">
        <v>3101</v>
      </c>
      <c r="HP74">
        <v>3166</v>
      </c>
      <c r="HQ74">
        <v>3251</v>
      </c>
      <c r="HR74">
        <v>3328</v>
      </c>
      <c r="HS74">
        <v>0</v>
      </c>
      <c r="HT74">
        <v>0</v>
      </c>
      <c r="HU74">
        <v>75</v>
      </c>
      <c r="HV74">
        <v>71</v>
      </c>
      <c r="HW74">
        <v>72</v>
      </c>
      <c r="HX74">
        <v>78</v>
      </c>
      <c r="HY74">
        <v>80</v>
      </c>
      <c r="HZ74">
        <v>97</v>
      </c>
      <c r="IA74">
        <v>102</v>
      </c>
      <c r="IB74">
        <v>107</v>
      </c>
      <c r="IC74">
        <v>121</v>
      </c>
      <c r="ID74">
        <v>137</v>
      </c>
      <c r="IE74">
        <v>146</v>
      </c>
      <c r="IF74">
        <v>167</v>
      </c>
      <c r="IG74">
        <v>180</v>
      </c>
      <c r="IH74">
        <v>205</v>
      </c>
      <c r="II74">
        <v>216</v>
      </c>
      <c r="IJ74">
        <v>236</v>
      </c>
      <c r="IK74">
        <v>250</v>
      </c>
      <c r="IL74">
        <v>260</v>
      </c>
      <c r="IM74">
        <v>275</v>
      </c>
      <c r="IN74">
        <v>293</v>
      </c>
      <c r="IO74">
        <v>303</v>
      </c>
      <c r="IP74">
        <v>315</v>
      </c>
      <c r="IQ74">
        <v>337</v>
      </c>
      <c r="IR74">
        <v>345</v>
      </c>
      <c r="IS74">
        <v>350</v>
      </c>
      <c r="IT74">
        <v>366</v>
      </c>
      <c r="IU74">
        <v>0</v>
      </c>
      <c r="IV74">
        <v>0</v>
      </c>
      <c r="IW74">
        <v>4</v>
      </c>
      <c r="IX74">
        <v>5</v>
      </c>
      <c r="IY74">
        <v>6</v>
      </c>
      <c r="IZ74">
        <v>5</v>
      </c>
      <c r="JA74">
        <v>7</v>
      </c>
      <c r="JB74">
        <v>7</v>
      </c>
      <c r="JC74">
        <v>6</v>
      </c>
      <c r="JD74">
        <v>11</v>
      </c>
      <c r="JE74">
        <v>7</v>
      </c>
      <c r="JF74">
        <v>7</v>
      </c>
      <c r="JG74">
        <v>11</v>
      </c>
      <c r="JH74">
        <v>8</v>
      </c>
      <c r="JI74">
        <v>8</v>
      </c>
      <c r="JJ74">
        <v>9</v>
      </c>
      <c r="JK74">
        <v>12</v>
      </c>
      <c r="JL74">
        <v>10</v>
      </c>
      <c r="JM74">
        <v>13</v>
      </c>
      <c r="JN74">
        <v>14</v>
      </c>
      <c r="JO74">
        <v>13</v>
      </c>
      <c r="JP74">
        <v>14</v>
      </c>
      <c r="JQ74">
        <v>16</v>
      </c>
      <c r="JR74">
        <v>14</v>
      </c>
      <c r="JS74">
        <v>16</v>
      </c>
      <c r="JT74">
        <v>20</v>
      </c>
      <c r="JU74">
        <v>26</v>
      </c>
      <c r="JV74">
        <v>22</v>
      </c>
      <c r="JW74">
        <v>0</v>
      </c>
      <c r="JX74">
        <v>0</v>
      </c>
      <c r="JY74">
        <v>0</v>
      </c>
      <c r="JZ74">
        <v>8</v>
      </c>
      <c r="KA74">
        <v>15</v>
      </c>
      <c r="KB74">
        <v>27</v>
      </c>
      <c r="KC74">
        <v>37</v>
      </c>
      <c r="KD74">
        <v>44</v>
      </c>
      <c r="KE74">
        <v>59</v>
      </c>
      <c r="KF74">
        <v>70</v>
      </c>
      <c r="KG74">
        <v>85</v>
      </c>
      <c r="KH74">
        <v>95</v>
      </c>
      <c r="KI74">
        <v>115</v>
      </c>
      <c r="KJ74">
        <v>142</v>
      </c>
      <c r="KK74">
        <v>160</v>
      </c>
      <c r="KL74">
        <v>176</v>
      </c>
      <c r="KM74">
        <v>196</v>
      </c>
      <c r="KN74">
        <v>219</v>
      </c>
      <c r="KO74">
        <v>244</v>
      </c>
      <c r="KP74">
        <v>269</v>
      </c>
      <c r="KQ74">
        <v>295</v>
      </c>
      <c r="KR74">
        <v>329</v>
      </c>
      <c r="KS74">
        <v>356</v>
      </c>
      <c r="KT74">
        <v>389</v>
      </c>
      <c r="KU74">
        <v>420</v>
      </c>
      <c r="KV74">
        <v>460</v>
      </c>
      <c r="KW74">
        <v>499</v>
      </c>
      <c r="KX74">
        <v>535</v>
      </c>
      <c r="KY74">
        <v>0</v>
      </c>
      <c r="KZ74">
        <v>0</v>
      </c>
      <c r="LA74">
        <v>0</v>
      </c>
      <c r="LB74">
        <v>173</v>
      </c>
      <c r="LC74">
        <v>339</v>
      </c>
      <c r="LD74">
        <v>522</v>
      </c>
      <c r="LE74">
        <v>671</v>
      </c>
      <c r="LF74">
        <v>843</v>
      </c>
      <c r="LG74">
        <v>1010</v>
      </c>
      <c r="LH74">
        <v>1169</v>
      </c>
      <c r="LI74">
        <v>1313</v>
      </c>
      <c r="LJ74">
        <v>1456</v>
      </c>
      <c r="LK74">
        <v>1605</v>
      </c>
      <c r="LL74">
        <v>1760</v>
      </c>
      <c r="LM74">
        <v>1912</v>
      </c>
      <c r="LN74">
        <v>2046</v>
      </c>
      <c r="LO74">
        <v>2197</v>
      </c>
      <c r="LP74">
        <v>2330</v>
      </c>
      <c r="LQ74">
        <v>2447</v>
      </c>
      <c r="LR74">
        <v>2588</v>
      </c>
      <c r="LS74">
        <v>2697</v>
      </c>
      <c r="LT74">
        <v>2832</v>
      </c>
      <c r="LU74">
        <v>2961</v>
      </c>
      <c r="LV74">
        <v>3080</v>
      </c>
      <c r="LW74">
        <v>3198</v>
      </c>
      <c r="LX74">
        <v>3330</v>
      </c>
      <c r="LY74">
        <v>3428</v>
      </c>
      <c r="LZ74">
        <v>3557</v>
      </c>
      <c r="MA74">
        <v>0</v>
      </c>
      <c r="MB74">
        <v>0</v>
      </c>
      <c r="MC74">
        <v>1439</v>
      </c>
      <c r="MD74">
        <v>1507</v>
      </c>
      <c r="ME74">
        <v>1579</v>
      </c>
      <c r="MF74">
        <v>1635</v>
      </c>
      <c r="MG74">
        <v>1708</v>
      </c>
      <c r="MH74">
        <v>1739</v>
      </c>
      <c r="MI74">
        <v>1801</v>
      </c>
      <c r="MJ74">
        <v>1873</v>
      </c>
      <c r="MK74">
        <v>1917</v>
      </c>
      <c r="ML74">
        <v>1975</v>
      </c>
      <c r="MM74">
        <v>2040</v>
      </c>
      <c r="MN74">
        <v>2071</v>
      </c>
      <c r="MO74">
        <v>2094</v>
      </c>
      <c r="MP74">
        <v>2146</v>
      </c>
      <c r="MQ74">
        <v>2178</v>
      </c>
      <c r="MR74">
        <v>2195</v>
      </c>
      <c r="MS74">
        <v>2206</v>
      </c>
      <c r="MT74">
        <v>2233</v>
      </c>
      <c r="MU74">
        <v>2274</v>
      </c>
      <c r="MV74">
        <v>2311</v>
      </c>
      <c r="MW74">
        <v>2326</v>
      </c>
      <c r="MX74">
        <v>2337</v>
      </c>
      <c r="MY74">
        <v>2341</v>
      </c>
      <c r="MZ74">
        <v>2318</v>
      </c>
      <c r="NA74">
        <v>2340</v>
      </c>
      <c r="NB74">
        <v>2344</v>
      </c>
      <c r="NC74">
        <v>0</v>
      </c>
      <c r="ND74">
        <v>0</v>
      </c>
      <c r="NE74">
        <v>0</v>
      </c>
      <c r="NF74">
        <v>43</v>
      </c>
      <c r="NG74">
        <v>89</v>
      </c>
      <c r="NH74">
        <v>124</v>
      </c>
      <c r="NI74">
        <v>163</v>
      </c>
      <c r="NJ74">
        <v>210</v>
      </c>
      <c r="NK74">
        <v>245</v>
      </c>
      <c r="NL74">
        <v>281</v>
      </c>
      <c r="NM74">
        <v>335</v>
      </c>
      <c r="NN74">
        <v>379</v>
      </c>
      <c r="NO74">
        <v>422</v>
      </c>
      <c r="NP74">
        <v>470</v>
      </c>
      <c r="NQ74">
        <v>522</v>
      </c>
      <c r="NR74">
        <v>575</v>
      </c>
      <c r="NS74">
        <v>642</v>
      </c>
      <c r="NT74">
        <v>694</v>
      </c>
      <c r="NU74">
        <v>771</v>
      </c>
      <c r="NV74">
        <v>832</v>
      </c>
      <c r="NW74">
        <v>884</v>
      </c>
      <c r="NX74">
        <v>950</v>
      </c>
      <c r="NY74">
        <v>1013</v>
      </c>
      <c r="NZ74">
        <v>1077</v>
      </c>
      <c r="OA74">
        <v>1149</v>
      </c>
      <c r="OB74">
        <v>1220</v>
      </c>
      <c r="OC74">
        <v>1275</v>
      </c>
      <c r="OD74">
        <v>1346</v>
      </c>
      <c r="OE74">
        <v>0</v>
      </c>
      <c r="OF74">
        <v>0</v>
      </c>
      <c r="OG74">
        <v>2135</v>
      </c>
      <c r="OH74">
        <v>2267</v>
      </c>
      <c r="OI74">
        <v>2435</v>
      </c>
      <c r="OJ74">
        <v>2583</v>
      </c>
      <c r="OK74">
        <v>2741</v>
      </c>
      <c r="OL74">
        <v>2917</v>
      </c>
      <c r="OM74">
        <v>3097</v>
      </c>
      <c r="ON74">
        <v>3262</v>
      </c>
      <c r="OO74">
        <v>3454</v>
      </c>
      <c r="OP74">
        <v>3619</v>
      </c>
      <c r="OQ74">
        <v>3764</v>
      </c>
      <c r="OR74">
        <v>3950</v>
      </c>
      <c r="OS74">
        <v>4087</v>
      </c>
      <c r="OT74">
        <v>4244</v>
      </c>
      <c r="OU74">
        <v>4386</v>
      </c>
      <c r="OV74">
        <v>4500</v>
      </c>
      <c r="OW74">
        <v>4646</v>
      </c>
      <c r="OX74">
        <v>4753</v>
      </c>
      <c r="OY74">
        <v>4861</v>
      </c>
      <c r="OZ74">
        <v>4966</v>
      </c>
      <c r="PA74">
        <v>5090</v>
      </c>
      <c r="PB74">
        <v>5194</v>
      </c>
      <c r="PC74">
        <v>5223</v>
      </c>
      <c r="PD74">
        <v>5312</v>
      </c>
      <c r="PE74">
        <v>5367</v>
      </c>
      <c r="PF74">
        <v>5446</v>
      </c>
      <c r="PG74">
        <v>0</v>
      </c>
      <c r="PH74">
        <v>0</v>
      </c>
      <c r="PI74">
        <v>0</v>
      </c>
      <c r="PJ74">
        <v>66</v>
      </c>
      <c r="PK74">
        <v>153</v>
      </c>
      <c r="PL74">
        <v>218</v>
      </c>
      <c r="PM74">
        <v>290</v>
      </c>
      <c r="PN74">
        <v>365</v>
      </c>
      <c r="PO74">
        <v>430</v>
      </c>
      <c r="PP74">
        <v>528</v>
      </c>
      <c r="PQ74">
        <v>596</v>
      </c>
      <c r="PR74">
        <v>670</v>
      </c>
      <c r="PS74">
        <v>760</v>
      </c>
      <c r="PT74">
        <v>862</v>
      </c>
      <c r="PU74">
        <v>982</v>
      </c>
      <c r="PV74">
        <v>1087</v>
      </c>
      <c r="PW74">
        <v>1195</v>
      </c>
      <c r="PX74">
        <v>1315</v>
      </c>
      <c r="PY74">
        <v>1437</v>
      </c>
      <c r="PZ74">
        <v>1551</v>
      </c>
      <c r="QA74">
        <v>1683</v>
      </c>
      <c r="QB74">
        <v>1827</v>
      </c>
      <c r="QC74">
        <v>1971</v>
      </c>
      <c r="QD74">
        <v>2110</v>
      </c>
      <c r="QE74">
        <v>2282</v>
      </c>
      <c r="QF74">
        <v>2442</v>
      </c>
      <c r="QG74">
        <v>2621</v>
      </c>
      <c r="QH74">
        <v>2779</v>
      </c>
      <c r="QI74">
        <v>0</v>
      </c>
      <c r="QJ74">
        <v>0</v>
      </c>
      <c r="QK74">
        <v>7553</v>
      </c>
      <c r="QL74">
        <v>8234</v>
      </c>
      <c r="QM74">
        <v>8518</v>
      </c>
      <c r="QN74">
        <v>8616</v>
      </c>
      <c r="QO74">
        <v>8605</v>
      </c>
      <c r="QP74">
        <v>8596</v>
      </c>
      <c r="QQ74">
        <v>8522</v>
      </c>
      <c r="QR74">
        <v>8344</v>
      </c>
      <c r="QS74">
        <v>8313</v>
      </c>
      <c r="QT74">
        <v>8229</v>
      </c>
      <c r="QU74">
        <v>8157</v>
      </c>
      <c r="QV74">
        <v>8115</v>
      </c>
      <c r="QW74">
        <v>8063</v>
      </c>
      <c r="QX74">
        <v>8060</v>
      </c>
      <c r="QY74">
        <v>7977</v>
      </c>
      <c r="QZ74">
        <v>7951</v>
      </c>
      <c r="RA74">
        <v>7987</v>
      </c>
      <c r="RB74">
        <v>7925</v>
      </c>
      <c r="RC74">
        <v>7911</v>
      </c>
      <c r="RD74">
        <v>7923</v>
      </c>
      <c r="RE74">
        <v>7981</v>
      </c>
      <c r="RF74">
        <v>7904</v>
      </c>
      <c r="RG74">
        <v>7865</v>
      </c>
      <c r="RH74">
        <v>7819</v>
      </c>
      <c r="RI74">
        <v>7821</v>
      </c>
      <c r="RJ74">
        <v>7770</v>
      </c>
      <c r="RK74">
        <v>0</v>
      </c>
      <c r="RL74">
        <v>0</v>
      </c>
      <c r="RM74">
        <v>8245</v>
      </c>
      <c r="RN74">
        <v>8628</v>
      </c>
      <c r="RO74">
        <v>9014</v>
      </c>
      <c r="RP74">
        <v>9411</v>
      </c>
      <c r="RQ74">
        <v>9821</v>
      </c>
      <c r="RR74">
        <v>10176</v>
      </c>
      <c r="RS74">
        <v>10498</v>
      </c>
      <c r="RT74">
        <v>10870</v>
      </c>
      <c r="RU74">
        <v>11119</v>
      </c>
      <c r="RV74">
        <v>11373</v>
      </c>
      <c r="RW74">
        <v>11564</v>
      </c>
      <c r="RX74">
        <v>11759</v>
      </c>
      <c r="RY74">
        <v>11879</v>
      </c>
      <c r="RZ74">
        <v>12035</v>
      </c>
      <c r="SA74">
        <v>12210</v>
      </c>
      <c r="SB74">
        <v>12295</v>
      </c>
      <c r="SC74">
        <v>12378</v>
      </c>
      <c r="SD74">
        <v>12557</v>
      </c>
      <c r="SE74">
        <v>12661</v>
      </c>
      <c r="SF74">
        <v>12711</v>
      </c>
      <c r="SG74">
        <v>12748</v>
      </c>
      <c r="SH74">
        <v>12873</v>
      </c>
      <c r="SI74">
        <v>12908</v>
      </c>
      <c r="SJ74">
        <v>12963</v>
      </c>
      <c r="SK74">
        <v>12992</v>
      </c>
      <c r="SL74">
        <v>13032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1190000</v>
      </c>
      <c r="SU74">
        <v>1180000</v>
      </c>
      <c r="SV74">
        <v>1160000</v>
      </c>
      <c r="SW74">
        <v>1150000</v>
      </c>
      <c r="SX74">
        <v>1140000</v>
      </c>
      <c r="SY74">
        <v>1120000</v>
      </c>
      <c r="SZ74">
        <v>1100000</v>
      </c>
      <c r="TA74">
        <v>1080000</v>
      </c>
      <c r="TB74">
        <v>1050000</v>
      </c>
      <c r="TC74">
        <v>1040000</v>
      </c>
      <c r="TD74">
        <v>1020000</v>
      </c>
      <c r="TE74">
        <v>994959.63540000003</v>
      </c>
      <c r="TF74">
        <v>968652.94169999997</v>
      </c>
      <c r="TG74">
        <v>949222.37659999996</v>
      </c>
      <c r="TH74">
        <v>919346.52159999998</v>
      </c>
      <c r="TI74">
        <v>893322.02650000004</v>
      </c>
      <c r="TJ74">
        <v>876892.95609999995</v>
      </c>
      <c r="TK74">
        <v>848958.20530000003</v>
      </c>
      <c r="TL74">
        <v>826641.80370000005</v>
      </c>
      <c r="TM74">
        <v>799221.53430000006</v>
      </c>
      <c r="TN74">
        <v>778296.54749999999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359117.02470000001</v>
      </c>
      <c r="TW74">
        <v>377919.12219999998</v>
      </c>
      <c r="TX74">
        <v>409526.06510000001</v>
      </c>
      <c r="TY74">
        <v>433246.64419999998</v>
      </c>
      <c r="TZ74">
        <v>454480.13809999998</v>
      </c>
      <c r="UA74">
        <v>469694.30940000003</v>
      </c>
      <c r="UB74">
        <v>488161.08610000001</v>
      </c>
      <c r="UC74">
        <v>497755.5379</v>
      </c>
      <c r="UD74">
        <v>509519.3751</v>
      </c>
      <c r="UE74">
        <v>517778.55320000002</v>
      </c>
      <c r="UF74">
        <v>527240.10109999997</v>
      </c>
      <c r="UG74">
        <v>530986.79319999996</v>
      </c>
      <c r="UH74">
        <v>536859.94530000002</v>
      </c>
      <c r="UI74">
        <v>539810.70400000003</v>
      </c>
      <c r="UJ74">
        <v>540818.27639999997</v>
      </c>
      <c r="UK74">
        <v>538936.652</v>
      </c>
      <c r="UL74">
        <v>533339.24769999995</v>
      </c>
      <c r="UM74">
        <v>533459.66749999998</v>
      </c>
      <c r="UN74">
        <v>528778.16029999999</v>
      </c>
      <c r="UO74">
        <v>527159.87190000003</v>
      </c>
      <c r="UP74">
        <v>523927.82919999998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284854.46620000002</v>
      </c>
      <c r="UY74">
        <v>290813.28739999997</v>
      </c>
      <c r="UZ74">
        <v>296183.34049999999</v>
      </c>
      <c r="VA74">
        <v>325180.87469999999</v>
      </c>
      <c r="VB74">
        <v>357456.30940000003</v>
      </c>
      <c r="VC74">
        <v>369843.53460000001</v>
      </c>
      <c r="VD74">
        <v>410718.64799999999</v>
      </c>
      <c r="VE74">
        <v>429796.85269999999</v>
      </c>
      <c r="VF74">
        <v>475233.84470000002</v>
      </c>
      <c r="VG74">
        <v>486149.70610000001</v>
      </c>
      <c r="VH74">
        <v>515692.7843</v>
      </c>
      <c r="VI74">
        <v>530373.52339999995</v>
      </c>
      <c r="VJ74">
        <v>535522.78090000001</v>
      </c>
      <c r="VK74">
        <v>549920.70479999995</v>
      </c>
      <c r="VL74">
        <v>568850.01419999998</v>
      </c>
      <c r="VM74">
        <v>571130.76740000001</v>
      </c>
      <c r="VN74">
        <v>576456.12399999995</v>
      </c>
      <c r="VO74">
        <v>598753.93370000005</v>
      </c>
      <c r="VP74">
        <v>595114.24939999997</v>
      </c>
      <c r="VQ74">
        <v>586154.45979999995</v>
      </c>
      <c r="VR74">
        <v>595097.17700000003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202139.3573</v>
      </c>
      <c r="WA74">
        <v>168215.83129999999</v>
      </c>
      <c r="WB74">
        <v>299413.29200000002</v>
      </c>
      <c r="WC74">
        <v>184986.14689999999</v>
      </c>
      <c r="WD74">
        <v>179598.20079999999</v>
      </c>
      <c r="WE74">
        <v>274005.57689999999</v>
      </c>
      <c r="WF74">
        <v>193472.60500000001</v>
      </c>
      <c r="WG74">
        <v>187837.48060000001</v>
      </c>
      <c r="WH74">
        <v>205162.29680000001</v>
      </c>
      <c r="WI74">
        <v>265582.26120000001</v>
      </c>
      <c r="WJ74">
        <v>214872.37959999999</v>
      </c>
      <c r="WK74">
        <v>271198.14899999998</v>
      </c>
      <c r="WL74">
        <v>283552.95640000002</v>
      </c>
      <c r="WM74">
        <v>255630.26579999999</v>
      </c>
      <c r="WN74">
        <v>267275.8567</v>
      </c>
      <c r="WO74">
        <v>296561.28350000002</v>
      </c>
      <c r="WP74">
        <v>251933.1292</v>
      </c>
      <c r="WQ74">
        <v>279537.45260000002</v>
      </c>
      <c r="WR74">
        <v>339244.48129999998</v>
      </c>
      <c r="WS74">
        <v>428172.64630000002</v>
      </c>
      <c r="WT74">
        <v>351747.50630000001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41400000</v>
      </c>
      <c r="ZG74">
        <v>41600000</v>
      </c>
      <c r="ZH74">
        <v>42000000</v>
      </c>
      <c r="ZI74">
        <v>41700000</v>
      </c>
      <c r="ZJ74">
        <v>41800000</v>
      </c>
      <c r="ZK74">
        <v>41900000</v>
      </c>
      <c r="ZL74">
        <v>41300000</v>
      </c>
      <c r="ZM74">
        <v>40500000</v>
      </c>
      <c r="ZN74">
        <v>40300000</v>
      </c>
      <c r="ZO74">
        <v>39700000</v>
      </c>
      <c r="ZP74">
        <v>38900000</v>
      </c>
      <c r="ZQ74">
        <v>37900000</v>
      </c>
      <c r="ZR74">
        <v>37300000</v>
      </c>
      <c r="ZS74">
        <v>36900000</v>
      </c>
      <c r="ZT74">
        <v>36400000</v>
      </c>
      <c r="ZU74">
        <v>35500000</v>
      </c>
      <c r="ZV74">
        <v>34700000</v>
      </c>
      <c r="ZW74">
        <v>33700000</v>
      </c>
      <c r="ZX74">
        <v>32400000</v>
      </c>
      <c r="ZY74">
        <v>31800000</v>
      </c>
      <c r="ZZ74">
        <v>30900000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14100000</v>
      </c>
      <c r="ABK74">
        <v>14500000</v>
      </c>
      <c r="ABL74">
        <v>14800000</v>
      </c>
      <c r="ABM74">
        <v>15200000</v>
      </c>
      <c r="ABN74">
        <v>15500000</v>
      </c>
      <c r="ABO74">
        <v>15600000</v>
      </c>
      <c r="ABP74">
        <v>15900000</v>
      </c>
      <c r="ABQ74">
        <v>16000000</v>
      </c>
      <c r="ABR74">
        <v>16100000</v>
      </c>
      <c r="ABS74">
        <v>16200000</v>
      </c>
      <c r="ABT74">
        <v>16100000</v>
      </c>
      <c r="ABU74">
        <v>16200000</v>
      </c>
      <c r="ABV74">
        <v>16100000</v>
      </c>
      <c r="ABW74">
        <v>16000000</v>
      </c>
      <c r="ABX74">
        <v>15800000</v>
      </c>
      <c r="ABY74">
        <v>15700000</v>
      </c>
      <c r="ABZ74">
        <v>15600000</v>
      </c>
      <c r="ACA74">
        <v>15200000</v>
      </c>
      <c r="ACB74">
        <v>15000000</v>
      </c>
      <c r="ACC74">
        <v>14700000</v>
      </c>
      <c r="ACD74">
        <v>14500000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3520000</v>
      </c>
      <c r="ADO74">
        <v>3390000</v>
      </c>
      <c r="ADP74">
        <v>3220000</v>
      </c>
      <c r="ADQ74">
        <v>3120000</v>
      </c>
      <c r="ADR74">
        <v>3000000</v>
      </c>
      <c r="ADS74">
        <v>2880000</v>
      </c>
      <c r="ADT74">
        <v>2790000</v>
      </c>
      <c r="ADU74">
        <v>2690000</v>
      </c>
      <c r="ADV74">
        <v>2610000</v>
      </c>
      <c r="ADW74">
        <v>2510000</v>
      </c>
      <c r="ADX74">
        <v>2420000</v>
      </c>
      <c r="ADY74">
        <v>2360000</v>
      </c>
      <c r="ADZ74">
        <v>2280000</v>
      </c>
      <c r="AEA74">
        <v>2210000</v>
      </c>
      <c r="AEB74">
        <v>2150000</v>
      </c>
      <c r="AEC74">
        <v>2100000</v>
      </c>
      <c r="AED74">
        <v>2020000</v>
      </c>
      <c r="AEE74">
        <v>1950000</v>
      </c>
      <c r="AEF74">
        <v>1880000</v>
      </c>
      <c r="AEG74">
        <v>1830000</v>
      </c>
      <c r="AEH74">
        <v>1760000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21100000</v>
      </c>
      <c r="AEQ74">
        <v>21100000</v>
      </c>
      <c r="AER74">
        <v>21200000</v>
      </c>
      <c r="AES74">
        <v>21100000</v>
      </c>
      <c r="AET74">
        <v>20900000</v>
      </c>
      <c r="AEU74">
        <v>20700000</v>
      </c>
      <c r="AEV74">
        <v>20400000</v>
      </c>
      <c r="AEW74">
        <v>20000000</v>
      </c>
      <c r="AEX74">
        <v>19700000</v>
      </c>
      <c r="AEY74">
        <v>19400000</v>
      </c>
      <c r="AEZ74">
        <v>18900000</v>
      </c>
      <c r="AFA74">
        <v>18500000</v>
      </c>
      <c r="AFB74">
        <v>18200000</v>
      </c>
      <c r="AFC74">
        <v>17900000</v>
      </c>
      <c r="AFD74">
        <v>17400000</v>
      </c>
      <c r="AFE74">
        <v>16900000</v>
      </c>
      <c r="AFF74">
        <v>16600000</v>
      </c>
      <c r="AFG74">
        <v>16200000</v>
      </c>
      <c r="AFH74">
        <v>15800000</v>
      </c>
      <c r="AFI74">
        <v>15300000</v>
      </c>
      <c r="AFJ74">
        <v>14900000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175.8266777</v>
      </c>
      <c r="AGU74">
        <v>185.03234079999999</v>
      </c>
      <c r="AGV74">
        <v>200.5073625</v>
      </c>
      <c r="AGW74">
        <v>212.12115499999999</v>
      </c>
      <c r="AGX74">
        <v>222.51724999999999</v>
      </c>
      <c r="AGY74">
        <v>229.96623460000001</v>
      </c>
      <c r="AGZ74">
        <v>239.00772180000001</v>
      </c>
      <c r="AHA74">
        <v>243.70524510000001</v>
      </c>
      <c r="AHB74">
        <v>249.46491750000001</v>
      </c>
      <c r="AHC74">
        <v>253.50867969999999</v>
      </c>
      <c r="AHD74">
        <v>258.14113209999999</v>
      </c>
      <c r="AHE74">
        <v>259.9755437</v>
      </c>
      <c r="AHF74">
        <v>262.85108769999999</v>
      </c>
      <c r="AHG74">
        <v>264.29580370000002</v>
      </c>
      <c r="AHH74">
        <v>264.78911950000003</v>
      </c>
      <c r="AHI74">
        <v>263.86786059999997</v>
      </c>
      <c r="AHJ74">
        <v>261.12732499999998</v>
      </c>
      <c r="AHK74">
        <v>261.1862835</v>
      </c>
      <c r="AHL74">
        <v>258.8941787</v>
      </c>
      <c r="AHM74">
        <v>258.10185130000002</v>
      </c>
      <c r="AHN74">
        <v>256.51941629999999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24.666280310000001</v>
      </c>
      <c r="AHW74">
        <v>25.182269959999999</v>
      </c>
      <c r="AHX74">
        <v>25.647276649999998</v>
      </c>
      <c r="AHY74">
        <v>28.158247670000002</v>
      </c>
      <c r="AHZ74">
        <v>30.953060499999999</v>
      </c>
      <c r="AIA74">
        <v>32.025702170000002</v>
      </c>
      <c r="AIB74">
        <v>35.565183279999999</v>
      </c>
      <c r="AIC74">
        <v>37.217214060000003</v>
      </c>
      <c r="AID74">
        <v>41.151719970000002</v>
      </c>
      <c r="AIE74">
        <v>42.096952469999998</v>
      </c>
      <c r="AIF74">
        <v>44.655163530000003</v>
      </c>
      <c r="AIG74">
        <v>45.926406460000003</v>
      </c>
      <c r="AIH74">
        <v>46.372293910000003</v>
      </c>
      <c r="AII74">
        <v>47.619047139999999</v>
      </c>
      <c r="AIJ74">
        <v>49.25818469</v>
      </c>
      <c r="AIK74">
        <v>49.455680970000003</v>
      </c>
      <c r="AIL74">
        <v>49.916817279999997</v>
      </c>
      <c r="AIM74">
        <v>51.847641930000002</v>
      </c>
      <c r="AIN74">
        <v>51.532472319999997</v>
      </c>
      <c r="AIO74">
        <v>50.756621109999998</v>
      </c>
      <c r="AIP74">
        <v>51.530993969999997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1.7103487850000001</v>
      </c>
      <c r="AIY74">
        <v>1.423313829</v>
      </c>
      <c r="AIZ74">
        <v>2.5334064920000001</v>
      </c>
      <c r="AJA74">
        <v>1.565211425</v>
      </c>
      <c r="AJB74">
        <v>1.519622743</v>
      </c>
      <c r="AJC74">
        <v>2.3184258209999999</v>
      </c>
      <c r="AJD74">
        <v>1.63701735</v>
      </c>
      <c r="AJE74">
        <v>1.589337233</v>
      </c>
      <c r="AJF74">
        <v>1.735926589</v>
      </c>
      <c r="AJG74">
        <v>2.24715416</v>
      </c>
      <c r="AJH74">
        <v>1.8180858900000001</v>
      </c>
      <c r="AJI74">
        <v>2.2946715119999999</v>
      </c>
      <c r="AJJ74">
        <v>2.3992084519999999</v>
      </c>
      <c r="AJK74">
        <v>2.1629479800000002</v>
      </c>
      <c r="AJL74">
        <v>2.261484072</v>
      </c>
      <c r="AJM74">
        <v>2.5092749759999999</v>
      </c>
      <c r="AJN74">
        <v>2.1316656350000001</v>
      </c>
      <c r="AJO74">
        <v>2.3652323270000002</v>
      </c>
      <c r="AJP74">
        <v>2.870427581</v>
      </c>
      <c r="AJQ74">
        <v>3.6228697630000002</v>
      </c>
      <c r="AJR74">
        <v>2.976218625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129.8126772</v>
      </c>
      <c r="AKA74">
        <v>207.9636692</v>
      </c>
      <c r="AKB74">
        <v>185.37371049999999</v>
      </c>
      <c r="AKC74">
        <v>242.5465844</v>
      </c>
      <c r="AKD74">
        <v>185.79211430000001</v>
      </c>
      <c r="AKE74">
        <v>307.77184640000002</v>
      </c>
      <c r="AKF74">
        <v>331.54125320000003</v>
      </c>
      <c r="AKG74">
        <v>227.8059872</v>
      </c>
      <c r="AKH74">
        <v>206.08494630000001</v>
      </c>
      <c r="AKI74">
        <v>235.26323819999999</v>
      </c>
      <c r="AKJ74">
        <v>308.58766079999998</v>
      </c>
      <c r="AKK74">
        <v>297.26786120000003</v>
      </c>
      <c r="AKL74">
        <v>255.76994540000001</v>
      </c>
      <c r="AKM74">
        <v>295.45504140000003</v>
      </c>
      <c r="AKN74">
        <v>358.208144</v>
      </c>
      <c r="AKO74">
        <v>229.02050980000001</v>
      </c>
      <c r="AKP74">
        <v>294.7095721</v>
      </c>
      <c r="AKQ74">
        <v>266.34539059999997</v>
      </c>
      <c r="AKR74">
        <v>346.68570469999997</v>
      </c>
      <c r="AKS74">
        <v>284.53738629999998</v>
      </c>
      <c r="AKT74">
        <v>243.5405931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112.4934318</v>
      </c>
      <c r="AME74">
        <v>113.1107995</v>
      </c>
      <c r="AMF74">
        <v>114.2065236</v>
      </c>
      <c r="AMG74">
        <v>113.48488519999999</v>
      </c>
      <c r="AMH74">
        <v>113.5130479</v>
      </c>
      <c r="AMI74">
        <v>113.8339033</v>
      </c>
      <c r="AMJ74">
        <v>112.1977983</v>
      </c>
      <c r="AMK74">
        <v>110.1396491</v>
      </c>
      <c r="AML74">
        <v>109.58711750000001</v>
      </c>
      <c r="AMM74">
        <v>107.9817688</v>
      </c>
      <c r="AMN74">
        <v>105.6549531</v>
      </c>
      <c r="AMO74">
        <v>103.09168080000001</v>
      </c>
      <c r="AMP74">
        <v>101.3140346</v>
      </c>
      <c r="AMQ74">
        <v>100.16918099999999</v>
      </c>
      <c r="AMR74">
        <v>98.834002519999999</v>
      </c>
      <c r="AMS74">
        <v>96.57815927</v>
      </c>
      <c r="AMT74">
        <v>94.208632769999994</v>
      </c>
      <c r="AMU74">
        <v>91.621242620000004</v>
      </c>
      <c r="AMV74">
        <v>88.078715169999995</v>
      </c>
      <c r="AMW74">
        <v>86.324917490000004</v>
      </c>
      <c r="AMX74">
        <v>83.953865489999998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275.31050909999999</v>
      </c>
      <c r="ANG74">
        <v>231.71791469999999</v>
      </c>
      <c r="ANH74">
        <v>264.56593400000003</v>
      </c>
      <c r="ANI74">
        <v>366.55000749999999</v>
      </c>
      <c r="ANJ74">
        <v>254.98950930000001</v>
      </c>
      <c r="ANK74">
        <v>258.63877070000001</v>
      </c>
      <c r="ANL74">
        <v>255.45721879999999</v>
      </c>
      <c r="ANM74">
        <v>302.59667139999999</v>
      </c>
      <c r="ANN74">
        <v>295.46159790000002</v>
      </c>
      <c r="ANO74">
        <v>322.49756580000002</v>
      </c>
      <c r="ANP74">
        <v>255.6402593</v>
      </c>
      <c r="ANQ74">
        <v>406.17127440000002</v>
      </c>
      <c r="ANR74">
        <v>194.6790834</v>
      </c>
      <c r="ANS74">
        <v>207.5831905</v>
      </c>
      <c r="ANT74">
        <v>226.57714480000001</v>
      </c>
      <c r="ANU74">
        <v>205.1378306</v>
      </c>
      <c r="ANV74">
        <v>243.54344649999999</v>
      </c>
      <c r="ANW74">
        <v>229.8105845</v>
      </c>
      <c r="ANX74">
        <v>215.8364201</v>
      </c>
      <c r="ANY74">
        <v>129.74949319999999</v>
      </c>
      <c r="ANZ74">
        <v>192.7786533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98.394624590000006</v>
      </c>
      <c r="AOI74">
        <v>101.42357730000001</v>
      </c>
      <c r="AOJ74">
        <v>103.7156877</v>
      </c>
      <c r="AOK74">
        <v>106.6217001</v>
      </c>
      <c r="AOL74">
        <v>108.4612557</v>
      </c>
      <c r="AOM74">
        <v>109.5212609</v>
      </c>
      <c r="AON74">
        <v>111.5857383</v>
      </c>
      <c r="AOO74">
        <v>112.0931332</v>
      </c>
      <c r="AOP74">
        <v>113.0088672</v>
      </c>
      <c r="AOQ74">
        <v>113.38837959999999</v>
      </c>
      <c r="AOR74">
        <v>112.94713280000001</v>
      </c>
      <c r="AOS74">
        <v>113.2151842</v>
      </c>
      <c r="AOT74">
        <v>112.4491202</v>
      </c>
      <c r="AOU74">
        <v>111.6546061</v>
      </c>
      <c r="AOV74">
        <v>110.74407840000001</v>
      </c>
      <c r="AOW74">
        <v>110.20323809999999</v>
      </c>
      <c r="AOX74">
        <v>109.1795485</v>
      </c>
      <c r="AOY74">
        <v>106.59139589999999</v>
      </c>
      <c r="AOZ74">
        <v>105.2502087</v>
      </c>
      <c r="APA74">
        <v>103.2426801</v>
      </c>
      <c r="APB74">
        <v>101.7110381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757.21441110000001</v>
      </c>
      <c r="APK74">
        <v>667.03757589999998</v>
      </c>
      <c r="APL74">
        <v>919.10615129999996</v>
      </c>
      <c r="APM74">
        <v>696.33671860000004</v>
      </c>
      <c r="APN74">
        <v>638.75754180000001</v>
      </c>
      <c r="APO74">
        <v>756.11452889999998</v>
      </c>
      <c r="APP74">
        <v>903.21323619999998</v>
      </c>
      <c r="APQ74">
        <v>1007.991426</v>
      </c>
      <c r="APR74">
        <v>936.63060350000001</v>
      </c>
      <c r="APS74">
        <v>883.57903550000003</v>
      </c>
      <c r="APT74">
        <v>933.17047630000002</v>
      </c>
      <c r="APU74">
        <v>889.5180441</v>
      </c>
      <c r="APV74">
        <v>708.17399999999998</v>
      </c>
      <c r="APW74">
        <v>847.23334599999998</v>
      </c>
      <c r="APX74">
        <v>976.46762769999998</v>
      </c>
      <c r="APY74">
        <v>812.21090119999997</v>
      </c>
      <c r="APZ74">
        <v>812.02908349999996</v>
      </c>
      <c r="AQA74">
        <v>911.52238999999997</v>
      </c>
      <c r="AQB74">
        <v>891.26671620000002</v>
      </c>
      <c r="AQC74">
        <v>939.1902493</v>
      </c>
      <c r="AQD74">
        <v>702.92752610000002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122.0538859</v>
      </c>
      <c r="ARO74">
        <v>122.24858930000001</v>
      </c>
      <c r="ARP74">
        <v>122.8936964</v>
      </c>
      <c r="ARQ74">
        <v>122.0474103</v>
      </c>
      <c r="ARR74">
        <v>121.199451</v>
      </c>
      <c r="ARS74">
        <v>119.6455284</v>
      </c>
      <c r="ART74">
        <v>118.11948769999999</v>
      </c>
      <c r="ARU74">
        <v>115.84940880000001</v>
      </c>
      <c r="ARV74">
        <v>113.952225</v>
      </c>
      <c r="ARW74">
        <v>112.2419373</v>
      </c>
      <c r="ARX74">
        <v>109.7313693</v>
      </c>
      <c r="ARY74">
        <v>107.2544991</v>
      </c>
      <c r="ARZ74">
        <v>105.6364287</v>
      </c>
      <c r="ASA74">
        <v>103.4090623</v>
      </c>
      <c r="ASB74">
        <v>100.79362980000001</v>
      </c>
      <c r="ASC74">
        <v>98.142744070000006</v>
      </c>
      <c r="ASD74">
        <v>96.218523099999999</v>
      </c>
      <c r="ASE74">
        <v>93.670027820000001</v>
      </c>
      <c r="ASF74">
        <v>91.329270519999994</v>
      </c>
      <c r="ASG74">
        <v>88.86755977</v>
      </c>
      <c r="ASH74">
        <v>86.544822120000006</v>
      </c>
    </row>
    <row r="75" spans="3:1178" x14ac:dyDescent="0.25">
      <c r="C75">
        <v>0</v>
      </c>
      <c r="D75">
        <v>0</v>
      </c>
      <c r="E75">
        <v>0</v>
      </c>
      <c r="F75">
        <v>249</v>
      </c>
      <c r="G75">
        <v>214</v>
      </c>
      <c r="H75">
        <v>216</v>
      </c>
      <c r="I75">
        <v>245</v>
      </c>
      <c r="J75">
        <v>243</v>
      </c>
      <c r="K75">
        <v>264</v>
      </c>
      <c r="L75">
        <v>241</v>
      </c>
      <c r="M75">
        <v>263</v>
      </c>
      <c r="N75">
        <v>264</v>
      </c>
      <c r="O75">
        <v>273</v>
      </c>
      <c r="P75">
        <v>253</v>
      </c>
      <c r="Q75">
        <v>281</v>
      </c>
      <c r="R75">
        <v>286</v>
      </c>
      <c r="S75">
        <v>274</v>
      </c>
      <c r="T75">
        <v>266</v>
      </c>
      <c r="U75">
        <v>280</v>
      </c>
      <c r="V75">
        <v>286</v>
      </c>
      <c r="W75">
        <v>298</v>
      </c>
      <c r="X75">
        <v>273</v>
      </c>
      <c r="Y75">
        <v>289</v>
      </c>
      <c r="Z75">
        <v>284</v>
      </c>
      <c r="AA75">
        <v>274</v>
      </c>
      <c r="AB75">
        <v>267</v>
      </c>
      <c r="AC75">
        <v>248</v>
      </c>
      <c r="AD75">
        <v>279</v>
      </c>
      <c r="AE75">
        <v>0</v>
      </c>
      <c r="AF75">
        <v>0</v>
      </c>
      <c r="AG75">
        <v>0</v>
      </c>
      <c r="AH75">
        <v>55</v>
      </c>
      <c r="AI75">
        <v>71</v>
      </c>
      <c r="AJ75">
        <v>42</v>
      </c>
      <c r="AK75">
        <v>59</v>
      </c>
      <c r="AL75">
        <v>72</v>
      </c>
      <c r="AM75">
        <v>96</v>
      </c>
      <c r="AN75">
        <v>87</v>
      </c>
      <c r="AO75">
        <v>76</v>
      </c>
      <c r="AP75">
        <v>77</v>
      </c>
      <c r="AQ75">
        <v>95</v>
      </c>
      <c r="AR75">
        <v>93</v>
      </c>
      <c r="AS75">
        <v>109</v>
      </c>
      <c r="AT75">
        <v>110</v>
      </c>
      <c r="AU75">
        <v>93</v>
      </c>
      <c r="AV75">
        <v>110</v>
      </c>
      <c r="AW75">
        <v>116</v>
      </c>
      <c r="AX75">
        <v>116</v>
      </c>
      <c r="AY75">
        <v>125</v>
      </c>
      <c r="AZ75">
        <v>123</v>
      </c>
      <c r="BA75">
        <v>124</v>
      </c>
      <c r="BB75">
        <v>122</v>
      </c>
      <c r="BC75">
        <v>145</v>
      </c>
      <c r="BD75">
        <v>136</v>
      </c>
      <c r="BE75">
        <v>133</v>
      </c>
      <c r="BF75">
        <v>136</v>
      </c>
      <c r="BG75">
        <v>0</v>
      </c>
      <c r="BH75">
        <v>0</v>
      </c>
      <c r="BI75">
        <v>0</v>
      </c>
      <c r="BJ75">
        <v>71</v>
      </c>
      <c r="BK75">
        <v>75</v>
      </c>
      <c r="BL75">
        <v>99</v>
      </c>
      <c r="BM75">
        <v>72</v>
      </c>
      <c r="BN75">
        <v>73</v>
      </c>
      <c r="BO75">
        <v>96</v>
      </c>
      <c r="BP75">
        <v>100</v>
      </c>
      <c r="BQ75">
        <v>82</v>
      </c>
      <c r="BR75">
        <v>90</v>
      </c>
      <c r="BS75">
        <v>87</v>
      </c>
      <c r="BT75">
        <v>72</v>
      </c>
      <c r="BU75">
        <v>77</v>
      </c>
      <c r="BV75">
        <v>99</v>
      </c>
      <c r="BW75">
        <v>104</v>
      </c>
      <c r="BX75">
        <v>93</v>
      </c>
      <c r="BY75">
        <v>89</v>
      </c>
      <c r="BZ75">
        <v>104</v>
      </c>
      <c r="CA75">
        <v>97</v>
      </c>
      <c r="CB75">
        <v>101</v>
      </c>
      <c r="CC75">
        <v>103</v>
      </c>
      <c r="CD75">
        <v>104</v>
      </c>
      <c r="CE75">
        <v>90</v>
      </c>
      <c r="CF75">
        <v>75</v>
      </c>
      <c r="CG75">
        <v>100</v>
      </c>
      <c r="CH75">
        <v>108</v>
      </c>
      <c r="CI75">
        <v>0</v>
      </c>
      <c r="CJ75">
        <v>0</v>
      </c>
      <c r="CK75">
        <v>0</v>
      </c>
      <c r="CL75">
        <v>39</v>
      </c>
      <c r="CM75">
        <v>35</v>
      </c>
      <c r="CN75">
        <v>43</v>
      </c>
      <c r="CO75">
        <v>49</v>
      </c>
      <c r="CP75">
        <v>24</v>
      </c>
      <c r="CQ75">
        <v>37</v>
      </c>
      <c r="CR75">
        <v>45</v>
      </c>
      <c r="CS75">
        <v>47</v>
      </c>
      <c r="CT75">
        <v>48</v>
      </c>
      <c r="CU75">
        <v>46</v>
      </c>
      <c r="CV75">
        <v>28</v>
      </c>
      <c r="CW75">
        <v>49</v>
      </c>
      <c r="CX75">
        <v>37</v>
      </c>
      <c r="CY75">
        <v>29</v>
      </c>
      <c r="CZ75">
        <v>38</v>
      </c>
      <c r="DA75">
        <v>34</v>
      </c>
      <c r="DB75">
        <v>34</v>
      </c>
      <c r="DC75">
        <v>45</v>
      </c>
      <c r="DD75">
        <v>47</v>
      </c>
      <c r="DE75">
        <v>31</v>
      </c>
      <c r="DF75">
        <v>41</v>
      </c>
      <c r="DG75">
        <v>43</v>
      </c>
      <c r="DH75">
        <v>42</v>
      </c>
      <c r="DI75">
        <v>49</v>
      </c>
      <c r="DJ75">
        <v>45</v>
      </c>
      <c r="DK75">
        <v>0</v>
      </c>
      <c r="DL75">
        <v>0</v>
      </c>
      <c r="DM75">
        <v>0</v>
      </c>
      <c r="DN75">
        <v>2</v>
      </c>
      <c r="DO75">
        <v>4</v>
      </c>
      <c r="DP75">
        <v>2</v>
      </c>
      <c r="DQ75">
        <v>3</v>
      </c>
      <c r="DR75">
        <v>3</v>
      </c>
      <c r="DS75">
        <v>6</v>
      </c>
      <c r="DT75">
        <v>3</v>
      </c>
      <c r="DU75">
        <v>1</v>
      </c>
      <c r="DV75">
        <v>8</v>
      </c>
      <c r="DW75">
        <v>4</v>
      </c>
      <c r="DX75">
        <v>5</v>
      </c>
      <c r="DY75">
        <v>6</v>
      </c>
      <c r="DZ75">
        <v>2</v>
      </c>
      <c r="EA75">
        <v>8</v>
      </c>
      <c r="EB75">
        <v>5</v>
      </c>
      <c r="EC75">
        <v>4</v>
      </c>
      <c r="ED75">
        <v>3</v>
      </c>
      <c r="EE75">
        <v>8</v>
      </c>
      <c r="EF75">
        <v>9</v>
      </c>
      <c r="EG75">
        <v>5</v>
      </c>
      <c r="EH75">
        <v>12</v>
      </c>
      <c r="EI75">
        <v>8</v>
      </c>
      <c r="EJ75">
        <v>12</v>
      </c>
      <c r="EK75">
        <v>9</v>
      </c>
      <c r="EL75">
        <v>8</v>
      </c>
      <c r="EM75">
        <v>0</v>
      </c>
      <c r="EN75">
        <v>0</v>
      </c>
      <c r="EO75">
        <v>0</v>
      </c>
      <c r="EP75">
        <v>5</v>
      </c>
      <c r="EQ75">
        <v>20</v>
      </c>
      <c r="ER75">
        <v>10</v>
      </c>
      <c r="ES75">
        <v>5</v>
      </c>
      <c r="ET75">
        <v>20</v>
      </c>
      <c r="EU75">
        <v>10</v>
      </c>
      <c r="EV75">
        <v>20</v>
      </c>
      <c r="EW75">
        <v>20</v>
      </c>
      <c r="EX75">
        <v>15</v>
      </c>
      <c r="EY75">
        <v>20</v>
      </c>
      <c r="EZ75">
        <v>20</v>
      </c>
      <c r="FA75">
        <v>30</v>
      </c>
      <c r="FB75">
        <v>5</v>
      </c>
      <c r="FC75">
        <v>35</v>
      </c>
      <c r="FD75">
        <v>30</v>
      </c>
      <c r="FE75">
        <v>40</v>
      </c>
      <c r="FF75">
        <v>20</v>
      </c>
      <c r="FG75">
        <v>10</v>
      </c>
      <c r="FH75">
        <v>15</v>
      </c>
      <c r="FI75">
        <v>35</v>
      </c>
      <c r="FJ75">
        <v>40</v>
      </c>
      <c r="FK75">
        <v>35</v>
      </c>
      <c r="FL75">
        <v>60</v>
      </c>
      <c r="FM75">
        <v>35</v>
      </c>
      <c r="FN75">
        <v>60</v>
      </c>
      <c r="FO75">
        <v>0</v>
      </c>
      <c r="FP75">
        <v>0</v>
      </c>
      <c r="FQ75">
        <v>5507</v>
      </c>
      <c r="FR75">
        <v>5705</v>
      </c>
      <c r="FS75">
        <v>5848</v>
      </c>
      <c r="FT75">
        <v>5996</v>
      </c>
      <c r="FU75">
        <v>6133</v>
      </c>
      <c r="FV75">
        <v>6263</v>
      </c>
      <c r="FW75">
        <v>6393</v>
      </c>
      <c r="FX75">
        <v>6488</v>
      </c>
      <c r="FY75">
        <v>6609</v>
      </c>
      <c r="FZ75">
        <v>6704</v>
      </c>
      <c r="GA75">
        <v>6849</v>
      </c>
      <c r="GB75">
        <v>6929</v>
      </c>
      <c r="GC75">
        <v>7027</v>
      </c>
      <c r="GD75">
        <v>7053</v>
      </c>
      <c r="GE75">
        <v>7083</v>
      </c>
      <c r="GF75">
        <v>7182</v>
      </c>
      <c r="GG75">
        <v>7251</v>
      </c>
      <c r="GH75">
        <v>7309</v>
      </c>
      <c r="GI75">
        <v>7356</v>
      </c>
      <c r="GJ75">
        <v>7412</v>
      </c>
      <c r="GK75">
        <v>7482</v>
      </c>
      <c r="GL75">
        <v>7482</v>
      </c>
      <c r="GM75">
        <v>7557</v>
      </c>
      <c r="GN75">
        <v>7604</v>
      </c>
      <c r="GO75">
        <v>7682</v>
      </c>
      <c r="GP75">
        <v>7744</v>
      </c>
      <c r="GQ75">
        <v>0</v>
      </c>
      <c r="GR75">
        <v>0</v>
      </c>
      <c r="GS75">
        <v>744</v>
      </c>
      <c r="GT75">
        <v>842</v>
      </c>
      <c r="GU75">
        <v>957</v>
      </c>
      <c r="GV75">
        <v>1078</v>
      </c>
      <c r="GW75">
        <v>1193</v>
      </c>
      <c r="GX75">
        <v>1305</v>
      </c>
      <c r="GY75">
        <v>1412</v>
      </c>
      <c r="GZ75">
        <v>1493</v>
      </c>
      <c r="HA75">
        <v>1587</v>
      </c>
      <c r="HB75">
        <v>1690</v>
      </c>
      <c r="HC75">
        <v>1767</v>
      </c>
      <c r="HD75">
        <v>1849</v>
      </c>
      <c r="HE75">
        <v>1930</v>
      </c>
      <c r="HF75">
        <v>2016</v>
      </c>
      <c r="HG75">
        <v>2093</v>
      </c>
      <c r="HH75">
        <v>2195</v>
      </c>
      <c r="HI75">
        <v>2214</v>
      </c>
      <c r="HJ75">
        <v>2277</v>
      </c>
      <c r="HK75">
        <v>2347</v>
      </c>
      <c r="HL75">
        <v>2430</v>
      </c>
      <c r="HM75">
        <v>2523</v>
      </c>
      <c r="HN75">
        <v>2577</v>
      </c>
      <c r="HO75">
        <v>2648</v>
      </c>
      <c r="HP75">
        <v>2704</v>
      </c>
      <c r="HQ75">
        <v>2721</v>
      </c>
      <c r="HR75">
        <v>2763</v>
      </c>
      <c r="HS75">
        <v>0</v>
      </c>
      <c r="HT75">
        <v>0</v>
      </c>
      <c r="HU75">
        <v>68</v>
      </c>
      <c r="HV75">
        <v>79</v>
      </c>
      <c r="HW75">
        <v>82</v>
      </c>
      <c r="HX75">
        <v>89</v>
      </c>
      <c r="HY75">
        <v>98</v>
      </c>
      <c r="HZ75">
        <v>122</v>
      </c>
      <c r="IA75">
        <v>130</v>
      </c>
      <c r="IB75">
        <v>143</v>
      </c>
      <c r="IC75">
        <v>153</v>
      </c>
      <c r="ID75">
        <v>163</v>
      </c>
      <c r="IE75">
        <v>171</v>
      </c>
      <c r="IF75">
        <v>182</v>
      </c>
      <c r="IG75">
        <v>190</v>
      </c>
      <c r="IH75">
        <v>211</v>
      </c>
      <c r="II75">
        <v>227</v>
      </c>
      <c r="IJ75">
        <v>231</v>
      </c>
      <c r="IK75">
        <v>249</v>
      </c>
      <c r="IL75">
        <v>248</v>
      </c>
      <c r="IM75">
        <v>260</v>
      </c>
      <c r="IN75">
        <v>273</v>
      </c>
      <c r="IO75">
        <v>273</v>
      </c>
      <c r="IP75">
        <v>277</v>
      </c>
      <c r="IQ75">
        <v>287</v>
      </c>
      <c r="IR75">
        <v>300</v>
      </c>
      <c r="IS75">
        <v>314</v>
      </c>
      <c r="IT75">
        <v>322</v>
      </c>
      <c r="IU75">
        <v>0</v>
      </c>
      <c r="IV75">
        <v>0</v>
      </c>
      <c r="IW75">
        <v>4</v>
      </c>
      <c r="IX75">
        <v>1</v>
      </c>
      <c r="IY75">
        <v>2</v>
      </c>
      <c r="IZ75">
        <v>0</v>
      </c>
      <c r="JA75">
        <v>1</v>
      </c>
      <c r="JB75">
        <v>2</v>
      </c>
      <c r="JC75">
        <v>1</v>
      </c>
      <c r="JD75">
        <v>4</v>
      </c>
      <c r="JE75">
        <v>6</v>
      </c>
      <c r="JF75">
        <v>5</v>
      </c>
      <c r="JG75">
        <v>4</v>
      </c>
      <c r="JH75">
        <v>10</v>
      </c>
      <c r="JI75">
        <v>8</v>
      </c>
      <c r="JJ75">
        <v>9</v>
      </c>
      <c r="JK75">
        <v>6</v>
      </c>
      <c r="JL75">
        <v>8</v>
      </c>
      <c r="JM75">
        <v>16</v>
      </c>
      <c r="JN75">
        <v>17</v>
      </c>
      <c r="JO75">
        <v>20</v>
      </c>
      <c r="JP75">
        <v>19</v>
      </c>
      <c r="JQ75">
        <v>14</v>
      </c>
      <c r="JR75">
        <v>15</v>
      </c>
      <c r="JS75">
        <v>17</v>
      </c>
      <c r="JT75">
        <v>13</v>
      </c>
      <c r="JU75">
        <v>13</v>
      </c>
      <c r="JV75">
        <v>20</v>
      </c>
      <c r="JW75">
        <v>0</v>
      </c>
      <c r="JX75">
        <v>0</v>
      </c>
      <c r="JY75">
        <v>0</v>
      </c>
      <c r="JZ75">
        <v>10</v>
      </c>
      <c r="KA75">
        <v>14</v>
      </c>
      <c r="KB75">
        <v>24</v>
      </c>
      <c r="KC75">
        <v>32</v>
      </c>
      <c r="KD75">
        <v>39</v>
      </c>
      <c r="KE75">
        <v>52</v>
      </c>
      <c r="KF75">
        <v>64</v>
      </c>
      <c r="KG75">
        <v>78</v>
      </c>
      <c r="KH75">
        <v>99</v>
      </c>
      <c r="KI75">
        <v>110</v>
      </c>
      <c r="KJ75">
        <v>116</v>
      </c>
      <c r="KK75">
        <v>135</v>
      </c>
      <c r="KL75">
        <v>146</v>
      </c>
      <c r="KM75">
        <v>164</v>
      </c>
      <c r="KN75">
        <v>176</v>
      </c>
      <c r="KO75">
        <v>190</v>
      </c>
      <c r="KP75">
        <v>215</v>
      </c>
      <c r="KQ75">
        <v>239</v>
      </c>
      <c r="KR75">
        <v>260</v>
      </c>
      <c r="KS75">
        <v>290</v>
      </c>
      <c r="KT75">
        <v>311</v>
      </c>
      <c r="KU75">
        <v>330</v>
      </c>
      <c r="KV75">
        <v>352</v>
      </c>
      <c r="KW75">
        <v>373</v>
      </c>
      <c r="KX75">
        <v>399</v>
      </c>
      <c r="KY75">
        <v>0</v>
      </c>
      <c r="KZ75">
        <v>0</v>
      </c>
      <c r="LA75">
        <v>0</v>
      </c>
      <c r="LB75">
        <v>261</v>
      </c>
      <c r="LC75">
        <v>500</v>
      </c>
      <c r="LD75">
        <v>755</v>
      </c>
      <c r="LE75">
        <v>976</v>
      </c>
      <c r="LF75">
        <v>1184</v>
      </c>
      <c r="LG75">
        <v>1386</v>
      </c>
      <c r="LH75">
        <v>1580</v>
      </c>
      <c r="LI75">
        <v>1777</v>
      </c>
      <c r="LJ75">
        <v>1960</v>
      </c>
      <c r="LK75">
        <v>2137</v>
      </c>
      <c r="LL75">
        <v>2317</v>
      </c>
      <c r="LM75">
        <v>2499</v>
      </c>
      <c r="LN75">
        <v>2666</v>
      </c>
      <c r="LO75">
        <v>2811</v>
      </c>
      <c r="LP75">
        <v>2975</v>
      </c>
      <c r="LQ75">
        <v>3156</v>
      </c>
      <c r="LR75">
        <v>3303</v>
      </c>
      <c r="LS75">
        <v>3468</v>
      </c>
      <c r="LT75">
        <v>3636</v>
      </c>
      <c r="LU75">
        <v>3773</v>
      </c>
      <c r="LV75">
        <v>3919</v>
      </c>
      <c r="LW75">
        <v>4092</v>
      </c>
      <c r="LX75">
        <v>4236</v>
      </c>
      <c r="LY75">
        <v>4375</v>
      </c>
      <c r="LZ75">
        <v>4520</v>
      </c>
      <c r="MA75">
        <v>0</v>
      </c>
      <c r="MB75">
        <v>0</v>
      </c>
      <c r="MC75">
        <v>1407</v>
      </c>
      <c r="MD75">
        <v>1455</v>
      </c>
      <c r="ME75">
        <v>1480</v>
      </c>
      <c r="MF75">
        <v>1501</v>
      </c>
      <c r="MG75">
        <v>1538</v>
      </c>
      <c r="MH75">
        <v>1562</v>
      </c>
      <c r="MI75">
        <v>1572</v>
      </c>
      <c r="MJ75">
        <v>1579</v>
      </c>
      <c r="MK75">
        <v>1576</v>
      </c>
      <c r="ML75">
        <v>1602</v>
      </c>
      <c r="MM75">
        <v>1627</v>
      </c>
      <c r="MN75">
        <v>1666</v>
      </c>
      <c r="MO75">
        <v>1693</v>
      </c>
      <c r="MP75">
        <v>1723</v>
      </c>
      <c r="MQ75">
        <v>1736</v>
      </c>
      <c r="MR75">
        <v>1778</v>
      </c>
      <c r="MS75">
        <v>1756</v>
      </c>
      <c r="MT75">
        <v>1777</v>
      </c>
      <c r="MU75">
        <v>1813</v>
      </c>
      <c r="MV75">
        <v>1843</v>
      </c>
      <c r="MW75">
        <v>1875</v>
      </c>
      <c r="MX75">
        <v>1913</v>
      </c>
      <c r="MY75">
        <v>1963</v>
      </c>
      <c r="MZ75">
        <v>1986</v>
      </c>
      <c r="NA75">
        <v>2030</v>
      </c>
      <c r="NB75">
        <v>2058</v>
      </c>
      <c r="NC75">
        <v>0</v>
      </c>
      <c r="ND75">
        <v>0</v>
      </c>
      <c r="NE75">
        <v>0</v>
      </c>
      <c r="NF75">
        <v>22</v>
      </c>
      <c r="NG75">
        <v>51</v>
      </c>
      <c r="NH75">
        <v>85</v>
      </c>
      <c r="NI75">
        <v>102</v>
      </c>
      <c r="NJ75">
        <v>133</v>
      </c>
      <c r="NK75">
        <v>172</v>
      </c>
      <c r="NL75">
        <v>204</v>
      </c>
      <c r="NM75">
        <v>237</v>
      </c>
      <c r="NN75">
        <v>268</v>
      </c>
      <c r="NO75">
        <v>298</v>
      </c>
      <c r="NP75">
        <v>329</v>
      </c>
      <c r="NQ75">
        <v>364</v>
      </c>
      <c r="NR75">
        <v>386</v>
      </c>
      <c r="NS75">
        <v>415</v>
      </c>
      <c r="NT75">
        <v>445</v>
      </c>
      <c r="NU75">
        <v>491</v>
      </c>
      <c r="NV75">
        <v>527</v>
      </c>
      <c r="NW75">
        <v>556</v>
      </c>
      <c r="NX75">
        <v>587</v>
      </c>
      <c r="NY75">
        <v>632</v>
      </c>
      <c r="NZ75">
        <v>663</v>
      </c>
      <c r="OA75">
        <v>696</v>
      </c>
      <c r="OB75">
        <v>724</v>
      </c>
      <c r="OC75">
        <v>761</v>
      </c>
      <c r="OD75">
        <v>798</v>
      </c>
      <c r="OE75">
        <v>0</v>
      </c>
      <c r="OF75">
        <v>0</v>
      </c>
      <c r="OG75">
        <v>2152</v>
      </c>
      <c r="OH75">
        <v>2183</v>
      </c>
      <c r="OI75">
        <v>2211</v>
      </c>
      <c r="OJ75">
        <v>2269</v>
      </c>
      <c r="OK75">
        <v>2300</v>
      </c>
      <c r="OL75">
        <v>2375</v>
      </c>
      <c r="OM75">
        <v>2434</v>
      </c>
      <c r="ON75">
        <v>2455</v>
      </c>
      <c r="OO75">
        <v>2514</v>
      </c>
      <c r="OP75">
        <v>2579</v>
      </c>
      <c r="OQ75">
        <v>2629</v>
      </c>
      <c r="OR75">
        <v>2678</v>
      </c>
      <c r="OS75">
        <v>2700</v>
      </c>
      <c r="OT75">
        <v>2767</v>
      </c>
      <c r="OU75">
        <v>2817</v>
      </c>
      <c r="OV75">
        <v>2881</v>
      </c>
      <c r="OW75">
        <v>2917</v>
      </c>
      <c r="OX75">
        <v>2956</v>
      </c>
      <c r="OY75">
        <v>2994</v>
      </c>
      <c r="OZ75">
        <v>3042</v>
      </c>
      <c r="PA75">
        <v>3103</v>
      </c>
      <c r="PB75">
        <v>3122</v>
      </c>
      <c r="PC75">
        <v>3185</v>
      </c>
      <c r="PD75">
        <v>3204</v>
      </c>
      <c r="PE75">
        <v>3236</v>
      </c>
      <c r="PF75">
        <v>3270</v>
      </c>
      <c r="PG75">
        <v>0</v>
      </c>
      <c r="PH75">
        <v>0</v>
      </c>
      <c r="PI75">
        <v>0</v>
      </c>
      <c r="PJ75">
        <v>64</v>
      </c>
      <c r="PK75">
        <v>127</v>
      </c>
      <c r="PL75">
        <v>182</v>
      </c>
      <c r="PM75">
        <v>253</v>
      </c>
      <c r="PN75">
        <v>307</v>
      </c>
      <c r="PO75">
        <v>374</v>
      </c>
      <c r="PP75">
        <v>445</v>
      </c>
      <c r="PQ75">
        <v>518</v>
      </c>
      <c r="PR75">
        <v>587</v>
      </c>
      <c r="PS75">
        <v>661</v>
      </c>
      <c r="PT75">
        <v>732</v>
      </c>
      <c r="PU75">
        <v>809</v>
      </c>
      <c r="PV75">
        <v>884</v>
      </c>
      <c r="PW75">
        <v>954</v>
      </c>
      <c r="PX75">
        <v>1023</v>
      </c>
      <c r="PY75">
        <v>1102</v>
      </c>
      <c r="PZ75">
        <v>1189</v>
      </c>
      <c r="QA75">
        <v>1271</v>
      </c>
      <c r="QB75">
        <v>1359</v>
      </c>
      <c r="QC75">
        <v>1450</v>
      </c>
      <c r="QD75">
        <v>1577</v>
      </c>
      <c r="QE75">
        <v>1671</v>
      </c>
      <c r="QF75">
        <v>1787</v>
      </c>
      <c r="QG75">
        <v>1897</v>
      </c>
      <c r="QH75">
        <v>2000</v>
      </c>
      <c r="QI75">
        <v>0</v>
      </c>
      <c r="QJ75">
        <v>0</v>
      </c>
      <c r="QK75">
        <v>7506</v>
      </c>
      <c r="QL75">
        <v>7768</v>
      </c>
      <c r="QM75">
        <v>8053</v>
      </c>
      <c r="QN75">
        <v>8287</v>
      </c>
      <c r="QO75">
        <v>8532</v>
      </c>
      <c r="QP75">
        <v>8717</v>
      </c>
      <c r="QQ75">
        <v>8818</v>
      </c>
      <c r="QR75">
        <v>8944</v>
      </c>
      <c r="QS75">
        <v>9085</v>
      </c>
      <c r="QT75">
        <v>9125</v>
      </c>
      <c r="QU75">
        <v>9351</v>
      </c>
      <c r="QV75">
        <v>9454</v>
      </c>
      <c r="QW75">
        <v>9567</v>
      </c>
      <c r="QX75">
        <v>9630</v>
      </c>
      <c r="QY75">
        <v>9714</v>
      </c>
      <c r="QZ75">
        <v>9846</v>
      </c>
      <c r="RA75">
        <v>9930</v>
      </c>
      <c r="RB75">
        <v>9972</v>
      </c>
      <c r="RC75">
        <v>10040</v>
      </c>
      <c r="RD75">
        <v>10106</v>
      </c>
      <c r="RE75">
        <v>10256</v>
      </c>
      <c r="RF75">
        <v>10283</v>
      </c>
      <c r="RG75">
        <v>10193</v>
      </c>
      <c r="RH75">
        <v>10346</v>
      </c>
      <c r="RI75">
        <v>10413</v>
      </c>
      <c r="RJ75">
        <v>10520</v>
      </c>
      <c r="RK75">
        <v>0</v>
      </c>
      <c r="RL75">
        <v>0</v>
      </c>
      <c r="RM75">
        <v>8326</v>
      </c>
      <c r="RN75">
        <v>8212</v>
      </c>
      <c r="RO75">
        <v>8140</v>
      </c>
      <c r="RP75">
        <v>8086</v>
      </c>
      <c r="RQ75">
        <v>8053</v>
      </c>
      <c r="RR75">
        <v>8021</v>
      </c>
      <c r="RS75">
        <v>8012</v>
      </c>
      <c r="RT75">
        <v>8007</v>
      </c>
      <c r="RU75">
        <v>7979</v>
      </c>
      <c r="RV75">
        <v>8069</v>
      </c>
      <c r="RW75">
        <v>8015</v>
      </c>
      <c r="RX75">
        <v>7992</v>
      </c>
      <c r="RY75">
        <v>8020</v>
      </c>
      <c r="RZ75">
        <v>8004</v>
      </c>
      <c r="SA75">
        <v>8058</v>
      </c>
      <c r="SB75">
        <v>8082</v>
      </c>
      <c r="SC75">
        <v>8076</v>
      </c>
      <c r="SD75">
        <v>8110</v>
      </c>
      <c r="SE75">
        <v>8146</v>
      </c>
      <c r="SF75">
        <v>8121</v>
      </c>
      <c r="SG75">
        <v>8121</v>
      </c>
      <c r="SH75">
        <v>8125</v>
      </c>
      <c r="SI75">
        <v>8177</v>
      </c>
      <c r="SJ75">
        <v>8192</v>
      </c>
      <c r="SK75">
        <v>8201</v>
      </c>
      <c r="SL75">
        <v>8253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992263.57499999995</v>
      </c>
      <c r="SU75">
        <v>983359.04579999996</v>
      </c>
      <c r="SV75">
        <v>968904.62549999997</v>
      </c>
      <c r="SW75">
        <v>958227.68700000003</v>
      </c>
      <c r="SX75">
        <v>943690.85010000004</v>
      </c>
      <c r="SY75">
        <v>936021.18900000001</v>
      </c>
      <c r="SZ75">
        <v>919373.22270000004</v>
      </c>
      <c r="TA75">
        <v>905219.74419999996</v>
      </c>
      <c r="TB75">
        <v>882105.89339999994</v>
      </c>
      <c r="TC75">
        <v>860056.2513</v>
      </c>
      <c r="TD75">
        <v>846677.05619999999</v>
      </c>
      <c r="TE75">
        <v>829913.96169999999</v>
      </c>
      <c r="TF75">
        <v>812186.75509999995</v>
      </c>
      <c r="TG75">
        <v>793601.42110000004</v>
      </c>
      <c r="TH75">
        <v>776352.40410000004</v>
      </c>
      <c r="TI75">
        <v>760858.62959999999</v>
      </c>
      <c r="TJ75">
        <v>738697.6986</v>
      </c>
      <c r="TK75">
        <v>724371.30779999995</v>
      </c>
      <c r="TL75">
        <v>707647.05059999996</v>
      </c>
      <c r="TM75">
        <v>694083.42090000003</v>
      </c>
      <c r="TN75">
        <v>679306.05799999996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153592.15150000001</v>
      </c>
      <c r="TW75">
        <v>161345.17569999999</v>
      </c>
      <c r="TX75">
        <v>165631.85690000001</v>
      </c>
      <c r="TY75">
        <v>170932.1538</v>
      </c>
      <c r="TZ75">
        <v>176724.31959999999</v>
      </c>
      <c r="UA75">
        <v>179394.42329999999</v>
      </c>
      <c r="UB75">
        <v>182251.9045</v>
      </c>
      <c r="UC75">
        <v>184695.04680000001</v>
      </c>
      <c r="UD75">
        <v>187305.80729999999</v>
      </c>
      <c r="UE75">
        <v>188795.9694</v>
      </c>
      <c r="UF75">
        <v>192229.83360000001</v>
      </c>
      <c r="UG75">
        <v>188246.3903</v>
      </c>
      <c r="UH75">
        <v>187964.07269999999</v>
      </c>
      <c r="UI75">
        <v>188099.5172</v>
      </c>
      <c r="UJ75">
        <v>189079.1495</v>
      </c>
      <c r="UK75">
        <v>190597.5845</v>
      </c>
      <c r="UL75">
        <v>189006.7592</v>
      </c>
      <c r="UM75">
        <v>188557.44</v>
      </c>
      <c r="UN75">
        <v>186936.951</v>
      </c>
      <c r="UO75">
        <v>182633.2236</v>
      </c>
      <c r="UP75">
        <v>180050.73689999999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405409.74599999998</v>
      </c>
      <c r="UY75">
        <v>419411.64230000001</v>
      </c>
      <c r="UZ75">
        <v>447915.34620000003</v>
      </c>
      <c r="VA75">
        <v>465279.70649999997</v>
      </c>
      <c r="VB75">
        <v>481252.56770000001</v>
      </c>
      <c r="VC75">
        <v>490167.30650000001</v>
      </c>
      <c r="VD75">
        <v>506503.43369999999</v>
      </c>
      <c r="VE75">
        <v>513366.33100000001</v>
      </c>
      <c r="VF75">
        <v>553501.7672</v>
      </c>
      <c r="VG75">
        <v>578129.57779999997</v>
      </c>
      <c r="VH75">
        <v>571181.43999999994</v>
      </c>
      <c r="VI75">
        <v>597756.39280000003</v>
      </c>
      <c r="VJ75">
        <v>578015.30559999996</v>
      </c>
      <c r="VK75">
        <v>588333.77489999996</v>
      </c>
      <c r="VL75">
        <v>599757.7317</v>
      </c>
      <c r="VM75">
        <v>582289.05989999999</v>
      </c>
      <c r="VN75">
        <v>573612.39580000006</v>
      </c>
      <c r="VO75">
        <v>577010.12089999998</v>
      </c>
      <c r="VP75">
        <v>585579.09499999997</v>
      </c>
      <c r="VQ75">
        <v>595054.48490000004</v>
      </c>
      <c r="VR75">
        <v>592441.85309999995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77164.447740000003</v>
      </c>
      <c r="WA75">
        <v>37458.469770000003</v>
      </c>
      <c r="WB75">
        <v>145469.7855</v>
      </c>
      <c r="WC75">
        <v>211849.2022</v>
      </c>
      <c r="WD75">
        <v>171399.03090000001</v>
      </c>
      <c r="WE75">
        <v>133125.46090000001</v>
      </c>
      <c r="WF75">
        <v>323120.05080000003</v>
      </c>
      <c r="WG75">
        <v>250967.02970000001</v>
      </c>
      <c r="WH75">
        <v>274114.4742</v>
      </c>
      <c r="WI75">
        <v>177420.37169999999</v>
      </c>
      <c r="WJ75">
        <v>229670.38399999999</v>
      </c>
      <c r="WK75">
        <v>445961.91070000001</v>
      </c>
      <c r="WL75">
        <v>460033.52439999999</v>
      </c>
      <c r="WM75">
        <v>525452.34089999995</v>
      </c>
      <c r="WN75">
        <v>484640.5086</v>
      </c>
      <c r="WO75">
        <v>346702.45890000003</v>
      </c>
      <c r="WP75">
        <v>360647.49530000001</v>
      </c>
      <c r="WQ75">
        <v>396828.95929999999</v>
      </c>
      <c r="WR75">
        <v>294618.87329999998</v>
      </c>
      <c r="WS75">
        <v>286037.74099999998</v>
      </c>
      <c r="WT75">
        <v>427240.83799999999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9290000</v>
      </c>
      <c r="ZG75">
        <v>9080000</v>
      </c>
      <c r="ZH75">
        <v>8850000</v>
      </c>
      <c r="ZI75">
        <v>8580000</v>
      </c>
      <c r="ZJ75">
        <v>8460000</v>
      </c>
      <c r="ZK75">
        <v>8350000</v>
      </c>
      <c r="ZL75">
        <v>8300000</v>
      </c>
      <c r="ZM75">
        <v>8190000</v>
      </c>
      <c r="ZN75">
        <v>8090000</v>
      </c>
      <c r="ZO75">
        <v>7910000</v>
      </c>
      <c r="ZP75">
        <v>7870000</v>
      </c>
      <c r="ZQ75">
        <v>7540000</v>
      </c>
      <c r="ZR75">
        <v>7410000</v>
      </c>
      <c r="ZS75">
        <v>7340000</v>
      </c>
      <c r="ZT75">
        <v>7250000</v>
      </c>
      <c r="ZU75">
        <v>7160000</v>
      </c>
      <c r="ZV75">
        <v>7090000</v>
      </c>
      <c r="ZW75">
        <v>7060000</v>
      </c>
      <c r="ZX75">
        <v>6940000</v>
      </c>
      <c r="ZY75">
        <v>6880000</v>
      </c>
      <c r="ZZ75">
        <v>6780000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9430000</v>
      </c>
      <c r="ABK75">
        <v>9380000</v>
      </c>
      <c r="ABL75">
        <v>9190000</v>
      </c>
      <c r="ABM75">
        <v>9140000</v>
      </c>
      <c r="ABN75">
        <v>9100000</v>
      </c>
      <c r="ABO75">
        <v>9010000</v>
      </c>
      <c r="ABP75">
        <v>8910000</v>
      </c>
      <c r="ABQ75">
        <v>8720000</v>
      </c>
      <c r="ABR75">
        <v>8670000</v>
      </c>
      <c r="ABS75">
        <v>8570000</v>
      </c>
      <c r="ABT75">
        <v>8510000</v>
      </c>
      <c r="ABU75">
        <v>8370000</v>
      </c>
      <c r="ABV75">
        <v>8230000</v>
      </c>
      <c r="ABW75">
        <v>8100000</v>
      </c>
      <c r="ABX75">
        <v>7990000</v>
      </c>
      <c r="ABY75">
        <v>7910000</v>
      </c>
      <c r="ABZ75">
        <v>7730000</v>
      </c>
      <c r="ACA75">
        <v>7650000</v>
      </c>
      <c r="ACB75">
        <v>7470000</v>
      </c>
      <c r="ACC75">
        <v>7330000</v>
      </c>
      <c r="ACD75">
        <v>7190000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3870000</v>
      </c>
      <c r="ADO75">
        <v>3800000</v>
      </c>
      <c r="ADP75">
        <v>3750000</v>
      </c>
      <c r="ADQ75">
        <v>3690000</v>
      </c>
      <c r="ADR75">
        <v>3600000</v>
      </c>
      <c r="ADS75">
        <v>3580000</v>
      </c>
      <c r="ADT75">
        <v>3520000</v>
      </c>
      <c r="ADU75">
        <v>3460000</v>
      </c>
      <c r="ADV75">
        <v>3380000</v>
      </c>
      <c r="ADW75">
        <v>3310000</v>
      </c>
      <c r="ADX75">
        <v>3250000</v>
      </c>
      <c r="ADY75">
        <v>3190000</v>
      </c>
      <c r="ADZ75">
        <v>3110000</v>
      </c>
      <c r="AEA75">
        <v>3040000</v>
      </c>
      <c r="AEB75">
        <v>2970000</v>
      </c>
      <c r="AEC75">
        <v>2920000</v>
      </c>
      <c r="AED75">
        <v>2850000</v>
      </c>
      <c r="AEE75">
        <v>2740000</v>
      </c>
      <c r="AEF75">
        <v>2700000</v>
      </c>
      <c r="AEG75">
        <v>2640000</v>
      </c>
      <c r="AEH75">
        <v>2590000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4910000</v>
      </c>
      <c r="AEQ75">
        <v>4770000</v>
      </c>
      <c r="AER75">
        <v>4620000</v>
      </c>
      <c r="AES75">
        <v>4470000</v>
      </c>
      <c r="AET75">
        <v>4390000</v>
      </c>
      <c r="AEU75">
        <v>4240000</v>
      </c>
      <c r="AEV75">
        <v>4100000</v>
      </c>
      <c r="AEW75">
        <v>4000000</v>
      </c>
      <c r="AEX75">
        <v>3870000</v>
      </c>
      <c r="AEY75">
        <v>3780000</v>
      </c>
      <c r="AEZ75">
        <v>3680000</v>
      </c>
      <c r="AFA75">
        <v>3570000</v>
      </c>
      <c r="AFB75">
        <v>3490000</v>
      </c>
      <c r="AFC75">
        <v>3400000</v>
      </c>
      <c r="AFD75">
        <v>3290000</v>
      </c>
      <c r="AFE75">
        <v>3190000</v>
      </c>
      <c r="AFF75">
        <v>3100000</v>
      </c>
      <c r="AFG75">
        <v>3030000</v>
      </c>
      <c r="AFH75">
        <v>2950000</v>
      </c>
      <c r="AFI75">
        <v>2870000</v>
      </c>
      <c r="AFJ75">
        <v>2800000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212.09710939999999</v>
      </c>
      <c r="AGU75">
        <v>222.80334669999999</v>
      </c>
      <c r="AGV75">
        <v>228.72287230000001</v>
      </c>
      <c r="AGW75">
        <v>236.04211129999999</v>
      </c>
      <c r="AGX75">
        <v>244.0405773</v>
      </c>
      <c r="AGY75">
        <v>247.72775329999999</v>
      </c>
      <c r="AGZ75">
        <v>251.6736808</v>
      </c>
      <c r="AHA75">
        <v>255.04744310000001</v>
      </c>
      <c r="AHB75">
        <v>258.65267130000001</v>
      </c>
      <c r="AHC75">
        <v>260.71045279999998</v>
      </c>
      <c r="AHD75">
        <v>265.452314</v>
      </c>
      <c r="AHE75">
        <v>259.95153290000002</v>
      </c>
      <c r="AHF75">
        <v>259.56167740000001</v>
      </c>
      <c r="AHG75">
        <v>259.74871419999999</v>
      </c>
      <c r="AHH75">
        <v>261.1014993</v>
      </c>
      <c r="AHI75">
        <v>263.19832309999998</v>
      </c>
      <c r="AHJ75">
        <v>261.0015348</v>
      </c>
      <c r="AHK75">
        <v>260.38106490000001</v>
      </c>
      <c r="AHL75">
        <v>258.1433136</v>
      </c>
      <c r="AHM75">
        <v>252.20024860000001</v>
      </c>
      <c r="AHN75">
        <v>248.634064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18.11793239</v>
      </c>
      <c r="AHW75">
        <v>18.743683040000001</v>
      </c>
      <c r="AHX75">
        <v>20.017525580000001</v>
      </c>
      <c r="AHY75">
        <v>20.793546150000001</v>
      </c>
      <c r="AHZ75">
        <v>21.507380059999999</v>
      </c>
      <c r="AIA75">
        <v>21.905783490000001</v>
      </c>
      <c r="AIB75">
        <v>22.635851899999999</v>
      </c>
      <c r="AIC75">
        <v>22.942557669999999</v>
      </c>
      <c r="AID75">
        <v>24.736227230000001</v>
      </c>
      <c r="AIE75">
        <v>25.836854460000001</v>
      </c>
      <c r="AIF75">
        <v>25.526339249999999</v>
      </c>
      <c r="AIG75">
        <v>26.713985099999999</v>
      </c>
      <c r="AIH75">
        <v>25.831747589999999</v>
      </c>
      <c r="AII75">
        <v>26.29288433</v>
      </c>
      <c r="AIJ75">
        <v>26.80342577</v>
      </c>
      <c r="AIK75">
        <v>26.022743470000002</v>
      </c>
      <c r="AIL75">
        <v>25.634979699999999</v>
      </c>
      <c r="AIM75">
        <v>25.786825459999999</v>
      </c>
      <c r="AIN75">
        <v>26.16977653</v>
      </c>
      <c r="AIO75">
        <v>26.59323569</v>
      </c>
      <c r="AIP75">
        <v>26.476476080000001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0.59628230299999996</v>
      </c>
      <c r="AIY75">
        <v>0.28945742899999999</v>
      </c>
      <c r="AIZ75">
        <v>1.12410652</v>
      </c>
      <c r="AJA75">
        <v>1.6370483300000001</v>
      </c>
      <c r="AJB75">
        <v>1.3244727590000001</v>
      </c>
      <c r="AJC75">
        <v>1.028716706</v>
      </c>
      <c r="AJD75">
        <v>2.4968852080000001</v>
      </c>
      <c r="AJE75">
        <v>1.939328317</v>
      </c>
      <c r="AJF75">
        <v>2.1181984040000001</v>
      </c>
      <c r="AJG75">
        <v>1.371002203</v>
      </c>
      <c r="AJH75">
        <v>1.7747601340000001</v>
      </c>
      <c r="AJI75">
        <v>3.446136182</v>
      </c>
      <c r="AJJ75">
        <v>3.5548734890000002</v>
      </c>
      <c r="AJK75">
        <v>4.0603923350000004</v>
      </c>
      <c r="AJL75">
        <v>3.7450220559999998</v>
      </c>
      <c r="AJM75">
        <v>2.6791164429999998</v>
      </c>
      <c r="AJN75">
        <v>2.7868756339999998</v>
      </c>
      <c r="AJO75">
        <v>3.0664650990000002</v>
      </c>
      <c r="AJP75">
        <v>2.276644562</v>
      </c>
      <c r="AJQ75">
        <v>2.2103345270000001</v>
      </c>
      <c r="AJR75">
        <v>3.30147054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126.8348022</v>
      </c>
      <c r="AKA75">
        <v>239.01947509999999</v>
      </c>
      <c r="AKB75">
        <v>176.65443819999999</v>
      </c>
      <c r="AKC75">
        <v>225.07709539999999</v>
      </c>
      <c r="AKD75">
        <v>323.0584819</v>
      </c>
      <c r="AKE75">
        <v>184.1194313</v>
      </c>
      <c r="AKF75">
        <v>68.862647449999997</v>
      </c>
      <c r="AKG75">
        <v>230.60474289999999</v>
      </c>
      <c r="AKH75">
        <v>114.2285615</v>
      </c>
      <c r="AKI75">
        <v>213.0211731</v>
      </c>
      <c r="AKJ75">
        <v>167.23841519999999</v>
      </c>
      <c r="AKK75">
        <v>159.8720477</v>
      </c>
      <c r="AKL75">
        <v>252.3347225</v>
      </c>
      <c r="AKM75">
        <v>257.43770810000001</v>
      </c>
      <c r="AKN75">
        <v>192.83307679999999</v>
      </c>
      <c r="AKO75">
        <v>295.1996178</v>
      </c>
      <c r="AKP75">
        <v>231.18857070000001</v>
      </c>
      <c r="AKQ75">
        <v>175.88346540000001</v>
      </c>
      <c r="AKR75">
        <v>187.67519809999999</v>
      </c>
      <c r="AKS75">
        <v>167.46516170000001</v>
      </c>
      <c r="AKT75">
        <v>185.16728090000001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74.614050849999998</v>
      </c>
      <c r="AME75">
        <v>72.904595760000007</v>
      </c>
      <c r="AMF75">
        <v>71.096344220000006</v>
      </c>
      <c r="AMG75">
        <v>68.894432679999994</v>
      </c>
      <c r="AMH75">
        <v>67.991277640000007</v>
      </c>
      <c r="AMI75">
        <v>67.04108257</v>
      </c>
      <c r="AMJ75">
        <v>66.648631750000007</v>
      </c>
      <c r="AMK75">
        <v>65.756088969999993</v>
      </c>
      <c r="AML75">
        <v>64.972124679999993</v>
      </c>
      <c r="AMM75">
        <v>63.555667999999997</v>
      </c>
      <c r="AMN75">
        <v>63.197383619999997</v>
      </c>
      <c r="AMO75">
        <v>60.597489070000002</v>
      </c>
      <c r="AMP75">
        <v>59.536091560000003</v>
      </c>
      <c r="AMQ75">
        <v>58.973034069999997</v>
      </c>
      <c r="AMR75">
        <v>58.202786670000002</v>
      </c>
      <c r="AMS75">
        <v>57.488700360000003</v>
      </c>
      <c r="AMT75">
        <v>56.945441440000003</v>
      </c>
      <c r="AMU75">
        <v>56.731866050000001</v>
      </c>
      <c r="AMV75">
        <v>55.724834680000001</v>
      </c>
      <c r="AMW75">
        <v>55.300410829999997</v>
      </c>
      <c r="AMX75">
        <v>54.430267110000003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194.55332060000001</v>
      </c>
      <c r="ANG75">
        <v>279.61115910000001</v>
      </c>
      <c r="ANH75">
        <v>220.4269252</v>
      </c>
      <c r="ANI75">
        <v>226.13035360000001</v>
      </c>
      <c r="ANJ75">
        <v>161.8681416</v>
      </c>
      <c r="ANK75">
        <v>204.1461147</v>
      </c>
      <c r="ANL75">
        <v>162.2741718</v>
      </c>
      <c r="ANM75">
        <v>191.8188371</v>
      </c>
      <c r="ANN75">
        <v>108.0348832</v>
      </c>
      <c r="ANO75">
        <v>104.5540431</v>
      </c>
      <c r="ANP75">
        <v>149.28106149999999</v>
      </c>
      <c r="ANQ75">
        <v>212.1994909</v>
      </c>
      <c r="ANR75">
        <v>139.2251947</v>
      </c>
      <c r="ANS75">
        <v>128.54915800000001</v>
      </c>
      <c r="ANT75">
        <v>124.5025428</v>
      </c>
      <c r="ANU75">
        <v>158.77462170000001</v>
      </c>
      <c r="ANV75">
        <v>121.1248635</v>
      </c>
      <c r="ANW75">
        <v>112.2765003</v>
      </c>
      <c r="ANX75">
        <v>113.2482778</v>
      </c>
      <c r="ANY75">
        <v>104.00223389999999</v>
      </c>
      <c r="ANZ75">
        <v>92.388880360000002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83.483475920000004</v>
      </c>
      <c r="AOI75">
        <v>83.065418660000006</v>
      </c>
      <c r="AOJ75">
        <v>81.341833249999993</v>
      </c>
      <c r="AOK75">
        <v>80.870570779999994</v>
      </c>
      <c r="AOL75">
        <v>80.545142170000005</v>
      </c>
      <c r="AOM75">
        <v>79.715242520000004</v>
      </c>
      <c r="AON75">
        <v>78.835918809999995</v>
      </c>
      <c r="AOO75">
        <v>77.168507430000005</v>
      </c>
      <c r="AOP75">
        <v>76.780028790000003</v>
      </c>
      <c r="AOQ75">
        <v>75.890730590000004</v>
      </c>
      <c r="AOR75">
        <v>75.354279259999998</v>
      </c>
      <c r="AOS75">
        <v>74.07367069</v>
      </c>
      <c r="AOT75">
        <v>72.877697380000001</v>
      </c>
      <c r="AOU75">
        <v>71.664616960000004</v>
      </c>
      <c r="AOV75">
        <v>70.692765719999997</v>
      </c>
      <c r="AOW75">
        <v>70.010038120000004</v>
      </c>
      <c r="AOX75">
        <v>68.387103929999995</v>
      </c>
      <c r="AOY75">
        <v>67.735060930000003</v>
      </c>
      <c r="AOZ75">
        <v>66.154497019999994</v>
      </c>
      <c r="APA75">
        <v>64.869141839999998</v>
      </c>
      <c r="APB75">
        <v>63.641464900000003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482.6874287</v>
      </c>
      <c r="APK75">
        <v>711.82017229999997</v>
      </c>
      <c r="APL75">
        <v>641.76831849999996</v>
      </c>
      <c r="APM75">
        <v>671.8668179</v>
      </c>
      <c r="APN75">
        <v>596.73055269999998</v>
      </c>
      <c r="APO75">
        <v>623.59679270000004</v>
      </c>
      <c r="APP75">
        <v>588.44248000000005</v>
      </c>
      <c r="APQ75">
        <v>641.05224329999999</v>
      </c>
      <c r="APR75">
        <v>595.28905239999995</v>
      </c>
      <c r="APS75">
        <v>498.01118359999998</v>
      </c>
      <c r="APT75">
        <v>546.09807769999998</v>
      </c>
      <c r="APU75">
        <v>556.95900800000004</v>
      </c>
      <c r="APV75">
        <v>567.01904060000004</v>
      </c>
      <c r="APW75">
        <v>520.60875590000001</v>
      </c>
      <c r="APX75">
        <v>566.63431519999995</v>
      </c>
      <c r="APY75">
        <v>528.14528519999999</v>
      </c>
      <c r="APZ75">
        <v>748.13979119999999</v>
      </c>
      <c r="AQA75">
        <v>600.52606319999995</v>
      </c>
      <c r="AQB75">
        <v>629.18347589999996</v>
      </c>
      <c r="AQC75">
        <v>479.30678219999999</v>
      </c>
      <c r="AQD75">
        <v>484.45890120000001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101.1161807</v>
      </c>
      <c r="ARO75">
        <v>98.060895919999993</v>
      </c>
      <c r="ARP75">
        <v>95.145339469999996</v>
      </c>
      <c r="ARQ75">
        <v>92.051089230000002</v>
      </c>
      <c r="ARR75">
        <v>90.378048079999999</v>
      </c>
      <c r="ARS75">
        <v>87.158459179999994</v>
      </c>
      <c r="ART75">
        <v>84.377036480000001</v>
      </c>
      <c r="ARU75">
        <v>82.206457979999996</v>
      </c>
      <c r="ARV75">
        <v>79.652868999999995</v>
      </c>
      <c r="ARW75">
        <v>77.854618619999997</v>
      </c>
      <c r="ARX75">
        <v>75.812137210000003</v>
      </c>
      <c r="ARY75">
        <v>73.549373779999996</v>
      </c>
      <c r="ARZ75">
        <v>71.707783500000005</v>
      </c>
      <c r="ASA75">
        <v>69.928244460000002</v>
      </c>
      <c r="ASB75">
        <v>67.683141079999999</v>
      </c>
      <c r="ASC75">
        <v>65.711787450000003</v>
      </c>
      <c r="ASD75">
        <v>63.829275539999998</v>
      </c>
      <c r="ASE75">
        <v>62.366779520000001</v>
      </c>
      <c r="ASF75">
        <v>60.661345619999999</v>
      </c>
      <c r="ASG75">
        <v>58.959213750000004</v>
      </c>
      <c r="ASH75">
        <v>57.604908600000002</v>
      </c>
    </row>
    <row r="76" spans="3:1178" x14ac:dyDescent="0.25">
      <c r="C76">
        <v>0</v>
      </c>
      <c r="D76">
        <v>0</v>
      </c>
      <c r="E76">
        <v>0</v>
      </c>
      <c r="F76">
        <v>249</v>
      </c>
      <c r="G76">
        <v>208</v>
      </c>
      <c r="H76">
        <v>209</v>
      </c>
      <c r="I76">
        <v>235</v>
      </c>
      <c r="J76">
        <v>226</v>
      </c>
      <c r="K76">
        <v>253</v>
      </c>
      <c r="L76">
        <v>229</v>
      </c>
      <c r="M76">
        <v>243</v>
      </c>
      <c r="N76">
        <v>238</v>
      </c>
      <c r="O76">
        <v>255</v>
      </c>
      <c r="P76">
        <v>230</v>
      </c>
      <c r="Q76">
        <v>258</v>
      </c>
      <c r="R76">
        <v>263</v>
      </c>
      <c r="S76">
        <v>253</v>
      </c>
      <c r="T76">
        <v>241</v>
      </c>
      <c r="U76">
        <v>258</v>
      </c>
      <c r="V76">
        <v>262</v>
      </c>
      <c r="W76">
        <v>284</v>
      </c>
      <c r="X76">
        <v>253</v>
      </c>
      <c r="Y76">
        <v>270</v>
      </c>
      <c r="Z76">
        <v>252</v>
      </c>
      <c r="AA76">
        <v>253</v>
      </c>
      <c r="AB76">
        <v>235</v>
      </c>
      <c r="AC76">
        <v>231</v>
      </c>
      <c r="AD76">
        <v>265</v>
      </c>
      <c r="AE76">
        <v>0</v>
      </c>
      <c r="AF76">
        <v>0</v>
      </c>
      <c r="AG76">
        <v>0</v>
      </c>
      <c r="AH76">
        <v>55</v>
      </c>
      <c r="AI76">
        <v>71</v>
      </c>
      <c r="AJ76">
        <v>42</v>
      </c>
      <c r="AK76">
        <v>58</v>
      </c>
      <c r="AL76">
        <v>72</v>
      </c>
      <c r="AM76">
        <v>94</v>
      </c>
      <c r="AN76">
        <v>86</v>
      </c>
      <c r="AO76">
        <v>77</v>
      </c>
      <c r="AP76">
        <v>77</v>
      </c>
      <c r="AQ76">
        <v>90</v>
      </c>
      <c r="AR76">
        <v>92</v>
      </c>
      <c r="AS76">
        <v>103</v>
      </c>
      <c r="AT76">
        <v>109</v>
      </c>
      <c r="AU76">
        <v>89</v>
      </c>
      <c r="AV76">
        <v>101</v>
      </c>
      <c r="AW76">
        <v>109</v>
      </c>
      <c r="AX76">
        <v>113</v>
      </c>
      <c r="AY76">
        <v>118</v>
      </c>
      <c r="AZ76">
        <v>118</v>
      </c>
      <c r="BA76">
        <v>119</v>
      </c>
      <c r="BB76">
        <v>111</v>
      </c>
      <c r="BC76">
        <v>135</v>
      </c>
      <c r="BD76">
        <v>131</v>
      </c>
      <c r="BE76">
        <v>125</v>
      </c>
      <c r="BF76">
        <v>127</v>
      </c>
      <c r="BG76">
        <v>0</v>
      </c>
      <c r="BH76">
        <v>0</v>
      </c>
      <c r="BI76">
        <v>0</v>
      </c>
      <c r="BJ76">
        <v>71</v>
      </c>
      <c r="BK76">
        <v>75</v>
      </c>
      <c r="BL76">
        <v>98</v>
      </c>
      <c r="BM76">
        <v>70</v>
      </c>
      <c r="BN76">
        <v>72</v>
      </c>
      <c r="BO76">
        <v>95</v>
      </c>
      <c r="BP76">
        <v>97</v>
      </c>
      <c r="BQ76">
        <v>76</v>
      </c>
      <c r="BR76">
        <v>85</v>
      </c>
      <c r="BS76">
        <v>85</v>
      </c>
      <c r="BT76">
        <v>69</v>
      </c>
      <c r="BU76">
        <v>75</v>
      </c>
      <c r="BV76">
        <v>91</v>
      </c>
      <c r="BW76">
        <v>99</v>
      </c>
      <c r="BX76">
        <v>90</v>
      </c>
      <c r="BY76">
        <v>84</v>
      </c>
      <c r="BZ76">
        <v>101</v>
      </c>
      <c r="CA76">
        <v>87</v>
      </c>
      <c r="CB76">
        <v>94</v>
      </c>
      <c r="CC76">
        <v>100</v>
      </c>
      <c r="CD76">
        <v>99</v>
      </c>
      <c r="CE76">
        <v>85</v>
      </c>
      <c r="CF76">
        <v>72</v>
      </c>
      <c r="CG76">
        <v>97</v>
      </c>
      <c r="CH76">
        <v>98</v>
      </c>
      <c r="CI76">
        <v>0</v>
      </c>
      <c r="CJ76">
        <v>0</v>
      </c>
      <c r="CK76">
        <v>0</v>
      </c>
      <c r="CL76">
        <v>39</v>
      </c>
      <c r="CM76">
        <v>35</v>
      </c>
      <c r="CN76">
        <v>43</v>
      </c>
      <c r="CO76">
        <v>49</v>
      </c>
      <c r="CP76">
        <v>24</v>
      </c>
      <c r="CQ76">
        <v>36</v>
      </c>
      <c r="CR76">
        <v>45</v>
      </c>
      <c r="CS76">
        <v>47</v>
      </c>
      <c r="CT76">
        <v>48</v>
      </c>
      <c r="CU76">
        <v>46</v>
      </c>
      <c r="CV76">
        <v>28</v>
      </c>
      <c r="CW76">
        <v>48</v>
      </c>
      <c r="CX76">
        <v>36</v>
      </c>
      <c r="CY76">
        <v>29</v>
      </c>
      <c r="CZ76">
        <v>36</v>
      </c>
      <c r="DA76">
        <v>33</v>
      </c>
      <c r="DB76">
        <v>33</v>
      </c>
      <c r="DC76">
        <v>45</v>
      </c>
      <c r="DD76">
        <v>44</v>
      </c>
      <c r="DE76">
        <v>32</v>
      </c>
      <c r="DF76">
        <v>39</v>
      </c>
      <c r="DG76">
        <v>43</v>
      </c>
      <c r="DH76">
        <v>42</v>
      </c>
      <c r="DI76">
        <v>49</v>
      </c>
      <c r="DJ76">
        <v>45</v>
      </c>
      <c r="DK76">
        <v>0</v>
      </c>
      <c r="DL76">
        <v>0</v>
      </c>
      <c r="DM76">
        <v>0</v>
      </c>
      <c r="DN76">
        <v>2</v>
      </c>
      <c r="DO76">
        <v>4</v>
      </c>
      <c r="DP76">
        <v>2</v>
      </c>
      <c r="DQ76">
        <v>3</v>
      </c>
      <c r="DR76">
        <v>2</v>
      </c>
      <c r="DS76">
        <v>6</v>
      </c>
      <c r="DT76">
        <v>3</v>
      </c>
      <c r="DU76">
        <v>1</v>
      </c>
      <c r="DV76">
        <v>6</v>
      </c>
      <c r="DW76">
        <v>3</v>
      </c>
      <c r="DX76">
        <v>3</v>
      </c>
      <c r="DY76">
        <v>4</v>
      </c>
      <c r="DZ76">
        <v>2</v>
      </c>
      <c r="EA76">
        <v>5</v>
      </c>
      <c r="EB76">
        <v>3</v>
      </c>
      <c r="EC76">
        <v>4</v>
      </c>
      <c r="ED76">
        <v>2</v>
      </c>
      <c r="EE76">
        <v>7</v>
      </c>
      <c r="EF76">
        <v>7</v>
      </c>
      <c r="EG76">
        <v>5</v>
      </c>
      <c r="EH76">
        <v>10</v>
      </c>
      <c r="EI76">
        <v>6</v>
      </c>
      <c r="EJ76">
        <v>8</v>
      </c>
      <c r="EK76">
        <v>5</v>
      </c>
      <c r="EL76">
        <v>8</v>
      </c>
      <c r="EM76">
        <v>0</v>
      </c>
      <c r="EN76">
        <v>0</v>
      </c>
      <c r="EO76">
        <v>0</v>
      </c>
      <c r="EP76">
        <v>5</v>
      </c>
      <c r="EQ76">
        <v>20</v>
      </c>
      <c r="ER76">
        <v>10</v>
      </c>
      <c r="ES76">
        <v>5</v>
      </c>
      <c r="ET76">
        <v>20</v>
      </c>
      <c r="EU76">
        <v>10</v>
      </c>
      <c r="EV76">
        <v>15</v>
      </c>
      <c r="EW76">
        <v>20</v>
      </c>
      <c r="EX76">
        <v>15</v>
      </c>
      <c r="EY76">
        <v>20</v>
      </c>
      <c r="EZ76">
        <v>10</v>
      </c>
      <c r="FA76">
        <v>20</v>
      </c>
      <c r="FB76">
        <v>5</v>
      </c>
      <c r="FC76">
        <v>25</v>
      </c>
      <c r="FD76">
        <v>25</v>
      </c>
      <c r="FE76">
        <v>20</v>
      </c>
      <c r="FF76">
        <v>20</v>
      </c>
      <c r="FG76">
        <v>5</v>
      </c>
      <c r="FH76">
        <v>10</v>
      </c>
      <c r="FI76">
        <v>30</v>
      </c>
      <c r="FJ76">
        <v>35</v>
      </c>
      <c r="FK76">
        <v>25</v>
      </c>
      <c r="FL76">
        <v>45</v>
      </c>
      <c r="FM76">
        <v>35</v>
      </c>
      <c r="FN76">
        <v>45</v>
      </c>
      <c r="FO76">
        <v>0</v>
      </c>
      <c r="FP76">
        <v>0</v>
      </c>
      <c r="FQ76">
        <v>7257</v>
      </c>
      <c r="FR76">
        <v>7488</v>
      </c>
      <c r="FS76">
        <v>7712</v>
      </c>
      <c r="FT76">
        <v>7915</v>
      </c>
      <c r="FU76">
        <v>8126</v>
      </c>
      <c r="FV76">
        <v>8315</v>
      </c>
      <c r="FW76">
        <v>8439</v>
      </c>
      <c r="FX76">
        <v>8534</v>
      </c>
      <c r="FY76">
        <v>8633</v>
      </c>
      <c r="FZ76">
        <v>8684</v>
      </c>
      <c r="GA76">
        <v>8771</v>
      </c>
      <c r="GB76">
        <v>8847</v>
      </c>
      <c r="GC76">
        <v>8859</v>
      </c>
      <c r="GD76">
        <v>8959</v>
      </c>
      <c r="GE76">
        <v>9008</v>
      </c>
      <c r="GF76">
        <v>9082</v>
      </c>
      <c r="GG76">
        <v>9095</v>
      </c>
      <c r="GH76">
        <v>9097</v>
      </c>
      <c r="GI76">
        <v>9091</v>
      </c>
      <c r="GJ76">
        <v>9142</v>
      </c>
      <c r="GK76">
        <v>9139</v>
      </c>
      <c r="GL76">
        <v>9188</v>
      </c>
      <c r="GM76">
        <v>9186</v>
      </c>
      <c r="GN76">
        <v>9129</v>
      </c>
      <c r="GO76">
        <v>9145</v>
      </c>
      <c r="GP76">
        <v>9157</v>
      </c>
      <c r="GQ76">
        <v>0</v>
      </c>
      <c r="GR76">
        <v>0</v>
      </c>
      <c r="GS76">
        <v>630</v>
      </c>
      <c r="GT76">
        <v>794</v>
      </c>
      <c r="GU76">
        <v>949</v>
      </c>
      <c r="GV76">
        <v>1076</v>
      </c>
      <c r="GW76">
        <v>1207</v>
      </c>
      <c r="GX76">
        <v>1339</v>
      </c>
      <c r="GY76">
        <v>1479</v>
      </c>
      <c r="GZ76">
        <v>1645</v>
      </c>
      <c r="HA76">
        <v>1776</v>
      </c>
      <c r="HB76">
        <v>1927</v>
      </c>
      <c r="HC76">
        <v>2053</v>
      </c>
      <c r="HD76">
        <v>2190</v>
      </c>
      <c r="HE76">
        <v>2306</v>
      </c>
      <c r="HF76">
        <v>2423</v>
      </c>
      <c r="HG76">
        <v>2514</v>
      </c>
      <c r="HH76">
        <v>2614</v>
      </c>
      <c r="HI76">
        <v>2703</v>
      </c>
      <c r="HJ76">
        <v>2810</v>
      </c>
      <c r="HK76">
        <v>2905</v>
      </c>
      <c r="HL76">
        <v>2980</v>
      </c>
      <c r="HM76">
        <v>3026</v>
      </c>
      <c r="HN76">
        <v>3096</v>
      </c>
      <c r="HO76">
        <v>3169</v>
      </c>
      <c r="HP76">
        <v>3253</v>
      </c>
      <c r="HQ76">
        <v>3317</v>
      </c>
      <c r="HR76">
        <v>3380</v>
      </c>
      <c r="HS76">
        <v>0</v>
      </c>
      <c r="HT76">
        <v>0</v>
      </c>
      <c r="HU76">
        <v>68</v>
      </c>
      <c r="HV76">
        <v>70</v>
      </c>
      <c r="HW76">
        <v>75</v>
      </c>
      <c r="HX76">
        <v>84</v>
      </c>
      <c r="HY76">
        <v>98</v>
      </c>
      <c r="HZ76">
        <v>113</v>
      </c>
      <c r="IA76">
        <v>128</v>
      </c>
      <c r="IB76">
        <v>135</v>
      </c>
      <c r="IC76">
        <v>146</v>
      </c>
      <c r="ID76">
        <v>156</v>
      </c>
      <c r="IE76">
        <v>169</v>
      </c>
      <c r="IF76">
        <v>184</v>
      </c>
      <c r="IG76">
        <v>207</v>
      </c>
      <c r="IH76">
        <v>221</v>
      </c>
      <c r="II76">
        <v>226</v>
      </c>
      <c r="IJ76">
        <v>235</v>
      </c>
      <c r="IK76">
        <v>242</v>
      </c>
      <c r="IL76">
        <v>254</v>
      </c>
      <c r="IM76">
        <v>277</v>
      </c>
      <c r="IN76">
        <v>295</v>
      </c>
      <c r="IO76">
        <v>298</v>
      </c>
      <c r="IP76">
        <v>308</v>
      </c>
      <c r="IQ76">
        <v>312</v>
      </c>
      <c r="IR76">
        <v>325</v>
      </c>
      <c r="IS76">
        <v>339</v>
      </c>
      <c r="IT76">
        <v>357</v>
      </c>
      <c r="IU76">
        <v>0</v>
      </c>
      <c r="IV76">
        <v>0</v>
      </c>
      <c r="IW76">
        <v>4</v>
      </c>
      <c r="IX76">
        <v>5</v>
      </c>
      <c r="IY76">
        <v>6</v>
      </c>
      <c r="IZ76">
        <v>4</v>
      </c>
      <c r="JA76">
        <v>2</v>
      </c>
      <c r="JB76">
        <v>4</v>
      </c>
      <c r="JC76">
        <v>5</v>
      </c>
      <c r="JD76">
        <v>4</v>
      </c>
      <c r="JE76">
        <v>6</v>
      </c>
      <c r="JF76">
        <v>4</v>
      </c>
      <c r="JG76">
        <v>4</v>
      </c>
      <c r="JH76">
        <v>4</v>
      </c>
      <c r="JI76">
        <v>5</v>
      </c>
      <c r="JJ76">
        <v>7</v>
      </c>
      <c r="JK76">
        <v>9</v>
      </c>
      <c r="JL76">
        <v>14</v>
      </c>
      <c r="JM76">
        <v>11</v>
      </c>
      <c r="JN76">
        <v>12</v>
      </c>
      <c r="JO76">
        <v>6</v>
      </c>
      <c r="JP76">
        <v>8</v>
      </c>
      <c r="JQ76">
        <v>15</v>
      </c>
      <c r="JR76">
        <v>13</v>
      </c>
      <c r="JS76">
        <v>9</v>
      </c>
      <c r="JT76">
        <v>12</v>
      </c>
      <c r="JU76">
        <v>15</v>
      </c>
      <c r="JV76">
        <v>18</v>
      </c>
      <c r="JW76">
        <v>0</v>
      </c>
      <c r="JX76">
        <v>0</v>
      </c>
      <c r="JY76">
        <v>0</v>
      </c>
      <c r="JZ76">
        <v>5</v>
      </c>
      <c r="KA76">
        <v>8</v>
      </c>
      <c r="KB76">
        <v>19</v>
      </c>
      <c r="KC76">
        <v>26</v>
      </c>
      <c r="KD76">
        <v>33</v>
      </c>
      <c r="KE76">
        <v>37</v>
      </c>
      <c r="KF76">
        <v>49</v>
      </c>
      <c r="KG76">
        <v>62</v>
      </c>
      <c r="KH76">
        <v>78</v>
      </c>
      <c r="KI76">
        <v>91</v>
      </c>
      <c r="KJ76">
        <v>102</v>
      </c>
      <c r="KK76">
        <v>116</v>
      </c>
      <c r="KL76">
        <v>129</v>
      </c>
      <c r="KM76">
        <v>156</v>
      </c>
      <c r="KN76">
        <v>174</v>
      </c>
      <c r="KO76">
        <v>201</v>
      </c>
      <c r="KP76">
        <v>218</v>
      </c>
      <c r="KQ76">
        <v>247</v>
      </c>
      <c r="KR76">
        <v>268</v>
      </c>
      <c r="KS76">
        <v>296</v>
      </c>
      <c r="KT76">
        <v>319</v>
      </c>
      <c r="KU76">
        <v>342</v>
      </c>
      <c r="KV76">
        <v>362</v>
      </c>
      <c r="KW76">
        <v>380</v>
      </c>
      <c r="KX76">
        <v>406</v>
      </c>
      <c r="KY76">
        <v>0</v>
      </c>
      <c r="KZ76">
        <v>0</v>
      </c>
      <c r="LA76">
        <v>0</v>
      </c>
      <c r="LB76">
        <v>184</v>
      </c>
      <c r="LC76">
        <v>374</v>
      </c>
      <c r="LD76">
        <v>564</v>
      </c>
      <c r="LE76">
        <v>734</v>
      </c>
      <c r="LF76">
        <v>905</v>
      </c>
      <c r="LG76">
        <v>1095</v>
      </c>
      <c r="LH76">
        <v>1286</v>
      </c>
      <c r="LI76">
        <v>1475</v>
      </c>
      <c r="LJ76">
        <v>1655</v>
      </c>
      <c r="LK76">
        <v>1812</v>
      </c>
      <c r="LL76">
        <v>1968</v>
      </c>
      <c r="LM76">
        <v>2128</v>
      </c>
      <c r="LN76">
        <v>2275</v>
      </c>
      <c r="LO76">
        <v>2450</v>
      </c>
      <c r="LP76">
        <v>2616</v>
      </c>
      <c r="LQ76">
        <v>2767</v>
      </c>
      <c r="LR76">
        <v>2930</v>
      </c>
      <c r="LS76">
        <v>3081</v>
      </c>
      <c r="LT76">
        <v>3232</v>
      </c>
      <c r="LU76">
        <v>3411</v>
      </c>
      <c r="LV76">
        <v>3578</v>
      </c>
      <c r="LW76">
        <v>3730</v>
      </c>
      <c r="LX76">
        <v>3876</v>
      </c>
      <c r="LY76">
        <v>4045</v>
      </c>
      <c r="LZ76">
        <v>4189</v>
      </c>
      <c r="MA76">
        <v>0</v>
      </c>
      <c r="MB76">
        <v>0</v>
      </c>
      <c r="MC76">
        <v>1397</v>
      </c>
      <c r="MD76">
        <v>1475</v>
      </c>
      <c r="ME76">
        <v>1517</v>
      </c>
      <c r="MF76">
        <v>1548</v>
      </c>
      <c r="MG76">
        <v>1585</v>
      </c>
      <c r="MH76">
        <v>1631</v>
      </c>
      <c r="MI76">
        <v>1628</v>
      </c>
      <c r="MJ76">
        <v>1643</v>
      </c>
      <c r="MK76">
        <v>1651</v>
      </c>
      <c r="ML76">
        <v>1675</v>
      </c>
      <c r="MM76">
        <v>1695</v>
      </c>
      <c r="MN76">
        <v>1721</v>
      </c>
      <c r="MO76">
        <v>1758</v>
      </c>
      <c r="MP76">
        <v>1771</v>
      </c>
      <c r="MQ76">
        <v>1798</v>
      </c>
      <c r="MR76">
        <v>1813</v>
      </c>
      <c r="MS76">
        <v>1841</v>
      </c>
      <c r="MT76">
        <v>1851</v>
      </c>
      <c r="MU76">
        <v>1871</v>
      </c>
      <c r="MV76">
        <v>1892</v>
      </c>
      <c r="MW76">
        <v>1885</v>
      </c>
      <c r="MX76">
        <v>1860</v>
      </c>
      <c r="MY76">
        <v>1857</v>
      </c>
      <c r="MZ76">
        <v>1863</v>
      </c>
      <c r="NA76">
        <v>1868</v>
      </c>
      <c r="NB76">
        <v>1859</v>
      </c>
      <c r="NC76">
        <v>0</v>
      </c>
      <c r="ND76">
        <v>0</v>
      </c>
      <c r="NE76">
        <v>0</v>
      </c>
      <c r="NF76">
        <v>28</v>
      </c>
      <c r="NG76">
        <v>67</v>
      </c>
      <c r="NH76">
        <v>117</v>
      </c>
      <c r="NI76">
        <v>155</v>
      </c>
      <c r="NJ76">
        <v>187</v>
      </c>
      <c r="NK76">
        <v>231</v>
      </c>
      <c r="NL76">
        <v>278</v>
      </c>
      <c r="NM76">
        <v>312</v>
      </c>
      <c r="NN76">
        <v>349</v>
      </c>
      <c r="NO76">
        <v>386</v>
      </c>
      <c r="NP76">
        <v>426</v>
      </c>
      <c r="NQ76">
        <v>468</v>
      </c>
      <c r="NR76">
        <v>508</v>
      </c>
      <c r="NS76">
        <v>557</v>
      </c>
      <c r="NT76">
        <v>588</v>
      </c>
      <c r="NU76">
        <v>632</v>
      </c>
      <c r="NV76">
        <v>685</v>
      </c>
      <c r="NW76">
        <v>730</v>
      </c>
      <c r="NX76">
        <v>776</v>
      </c>
      <c r="NY76">
        <v>821</v>
      </c>
      <c r="NZ76">
        <v>869</v>
      </c>
      <c r="OA76">
        <v>931</v>
      </c>
      <c r="OB76">
        <v>990</v>
      </c>
      <c r="OC76">
        <v>1042</v>
      </c>
      <c r="OD76">
        <v>1098</v>
      </c>
      <c r="OE76">
        <v>0</v>
      </c>
      <c r="OF76">
        <v>0</v>
      </c>
      <c r="OG76">
        <v>2159</v>
      </c>
      <c r="OH76">
        <v>2239</v>
      </c>
      <c r="OI76">
        <v>2324</v>
      </c>
      <c r="OJ76">
        <v>2438</v>
      </c>
      <c r="OK76">
        <v>2504</v>
      </c>
      <c r="OL76">
        <v>2622</v>
      </c>
      <c r="OM76">
        <v>2710</v>
      </c>
      <c r="ON76">
        <v>2791</v>
      </c>
      <c r="OO76">
        <v>2844</v>
      </c>
      <c r="OP76">
        <v>2916</v>
      </c>
      <c r="OQ76">
        <v>2999</v>
      </c>
      <c r="OR76">
        <v>3076</v>
      </c>
      <c r="OS76">
        <v>3138</v>
      </c>
      <c r="OT76">
        <v>3183</v>
      </c>
      <c r="OU76">
        <v>3266</v>
      </c>
      <c r="OV76">
        <v>3320</v>
      </c>
      <c r="OW76">
        <v>3361</v>
      </c>
      <c r="OX76">
        <v>3444</v>
      </c>
      <c r="OY76">
        <v>3492</v>
      </c>
      <c r="OZ76">
        <v>3531</v>
      </c>
      <c r="PA76">
        <v>3564</v>
      </c>
      <c r="PB76">
        <v>3593</v>
      </c>
      <c r="PC76">
        <v>3624</v>
      </c>
      <c r="PD76">
        <v>3653</v>
      </c>
      <c r="PE76">
        <v>3669</v>
      </c>
      <c r="PF76">
        <v>3737</v>
      </c>
      <c r="PG76">
        <v>0</v>
      </c>
      <c r="PH76">
        <v>0</v>
      </c>
      <c r="PI76">
        <v>0</v>
      </c>
      <c r="PJ76">
        <v>87</v>
      </c>
      <c r="PK76">
        <v>174</v>
      </c>
      <c r="PL76">
        <v>247</v>
      </c>
      <c r="PM76">
        <v>337</v>
      </c>
      <c r="PN76">
        <v>407</v>
      </c>
      <c r="PO76">
        <v>503</v>
      </c>
      <c r="PP76">
        <v>603</v>
      </c>
      <c r="PQ76">
        <v>693</v>
      </c>
      <c r="PR76">
        <v>793</v>
      </c>
      <c r="PS76">
        <v>900</v>
      </c>
      <c r="PT76">
        <v>1007</v>
      </c>
      <c r="PU76">
        <v>1128</v>
      </c>
      <c r="PV76">
        <v>1243</v>
      </c>
      <c r="PW76">
        <v>1354</v>
      </c>
      <c r="PX76">
        <v>1476</v>
      </c>
      <c r="PY76">
        <v>1581</v>
      </c>
      <c r="PZ76">
        <v>1695</v>
      </c>
      <c r="QA76">
        <v>1828</v>
      </c>
      <c r="QB76">
        <v>1954</v>
      </c>
      <c r="QC76">
        <v>2093</v>
      </c>
      <c r="QD76">
        <v>2213</v>
      </c>
      <c r="QE76">
        <v>2358</v>
      </c>
      <c r="QF76">
        <v>2503</v>
      </c>
      <c r="QG76">
        <v>2628</v>
      </c>
      <c r="QH76">
        <v>2761</v>
      </c>
      <c r="QI76">
        <v>0</v>
      </c>
      <c r="QJ76">
        <v>0</v>
      </c>
      <c r="QK76">
        <v>7405</v>
      </c>
      <c r="QL76">
        <v>7526</v>
      </c>
      <c r="QM76">
        <v>7677</v>
      </c>
      <c r="QN76">
        <v>7801</v>
      </c>
      <c r="QO76">
        <v>7930</v>
      </c>
      <c r="QP76">
        <v>8050</v>
      </c>
      <c r="QQ76">
        <v>8094</v>
      </c>
      <c r="QR76">
        <v>8167</v>
      </c>
      <c r="QS76">
        <v>8186</v>
      </c>
      <c r="QT76">
        <v>8241</v>
      </c>
      <c r="QU76">
        <v>8309</v>
      </c>
      <c r="QV76">
        <v>8424</v>
      </c>
      <c r="QW76">
        <v>8458</v>
      </c>
      <c r="QX76">
        <v>8553</v>
      </c>
      <c r="QY76">
        <v>8566</v>
      </c>
      <c r="QZ76">
        <v>8573</v>
      </c>
      <c r="RA76">
        <v>8610</v>
      </c>
      <c r="RB76">
        <v>8643</v>
      </c>
      <c r="RC76">
        <v>8696</v>
      </c>
      <c r="RD76">
        <v>8754</v>
      </c>
      <c r="RE76">
        <v>8764</v>
      </c>
      <c r="RF76">
        <v>8786</v>
      </c>
      <c r="RG76">
        <v>8891</v>
      </c>
      <c r="RH76">
        <v>8885</v>
      </c>
      <c r="RI76">
        <v>8928</v>
      </c>
      <c r="RJ76">
        <v>8921</v>
      </c>
      <c r="RK76">
        <v>0</v>
      </c>
      <c r="RL76">
        <v>0</v>
      </c>
      <c r="RM76">
        <v>8393</v>
      </c>
      <c r="RN76">
        <v>8333</v>
      </c>
      <c r="RO76">
        <v>8275</v>
      </c>
      <c r="RP76">
        <v>8210</v>
      </c>
      <c r="RQ76">
        <v>8152</v>
      </c>
      <c r="RR76">
        <v>8104</v>
      </c>
      <c r="RS76">
        <v>8062</v>
      </c>
      <c r="RT76">
        <v>8033</v>
      </c>
      <c r="RU76">
        <v>8049</v>
      </c>
      <c r="RV76">
        <v>8047</v>
      </c>
      <c r="RW76">
        <v>8014</v>
      </c>
      <c r="RX76">
        <v>7993</v>
      </c>
      <c r="RY76">
        <v>7945</v>
      </c>
      <c r="RZ76">
        <v>7967</v>
      </c>
      <c r="SA76">
        <v>7973</v>
      </c>
      <c r="SB76">
        <v>7962</v>
      </c>
      <c r="SC76">
        <v>7983</v>
      </c>
      <c r="SD76">
        <v>8021</v>
      </c>
      <c r="SE76">
        <v>7974</v>
      </c>
      <c r="SF76">
        <v>7985</v>
      </c>
      <c r="SG76">
        <v>7961</v>
      </c>
      <c r="SH76">
        <v>7977</v>
      </c>
      <c r="SI76">
        <v>7971</v>
      </c>
      <c r="SJ76">
        <v>8021</v>
      </c>
      <c r="SK76">
        <v>8084</v>
      </c>
      <c r="SL76">
        <v>8124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1930000</v>
      </c>
      <c r="SU76">
        <v>1910000</v>
      </c>
      <c r="SV76">
        <v>1870000</v>
      </c>
      <c r="SW76">
        <v>1840000</v>
      </c>
      <c r="SX76">
        <v>1800000</v>
      </c>
      <c r="SY76">
        <v>1760000</v>
      </c>
      <c r="SZ76">
        <v>1720000</v>
      </c>
      <c r="TA76">
        <v>1680000</v>
      </c>
      <c r="TB76">
        <v>1650000</v>
      </c>
      <c r="TC76">
        <v>1610000</v>
      </c>
      <c r="TD76">
        <v>1570000</v>
      </c>
      <c r="TE76">
        <v>1530000</v>
      </c>
      <c r="TF76">
        <v>1480000</v>
      </c>
      <c r="TG76">
        <v>1440000</v>
      </c>
      <c r="TH76">
        <v>1410000</v>
      </c>
      <c r="TI76">
        <v>1360000</v>
      </c>
      <c r="TJ76">
        <v>1330000</v>
      </c>
      <c r="TK76">
        <v>1290000</v>
      </c>
      <c r="TL76">
        <v>1250000</v>
      </c>
      <c r="TM76">
        <v>1210000</v>
      </c>
      <c r="TN76">
        <v>1180000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510532.32429999998</v>
      </c>
      <c r="TW76">
        <v>547486.7548</v>
      </c>
      <c r="TX76">
        <v>591199.58490000002</v>
      </c>
      <c r="TY76">
        <v>619689.23939999996</v>
      </c>
      <c r="TZ76">
        <v>652792.99199999997</v>
      </c>
      <c r="UA76">
        <v>675220.30449999997</v>
      </c>
      <c r="UB76">
        <v>699299.84860000003</v>
      </c>
      <c r="UC76">
        <v>714893.58109999995</v>
      </c>
      <c r="UD76">
        <v>729286.68429999996</v>
      </c>
      <c r="UE76">
        <v>734637.20429999998</v>
      </c>
      <c r="UF76">
        <v>741610.72829999996</v>
      </c>
      <c r="UG76">
        <v>744524.92500000005</v>
      </c>
      <c r="UH76">
        <v>751453.81050000002</v>
      </c>
      <c r="UI76">
        <v>754231.8763</v>
      </c>
      <c r="UJ76">
        <v>751169.22320000001</v>
      </c>
      <c r="UK76">
        <v>740548.01249999995</v>
      </c>
      <c r="UL76">
        <v>735610.67720000003</v>
      </c>
      <c r="UM76">
        <v>731024.7598</v>
      </c>
      <c r="UN76">
        <v>728545.51029999997</v>
      </c>
      <c r="UO76">
        <v>721241.76870000002</v>
      </c>
      <c r="UP76">
        <v>713534.33120000002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149786.37109999999</v>
      </c>
      <c r="UY76">
        <v>164727.68710000001</v>
      </c>
      <c r="UZ76">
        <v>168675.95389999999</v>
      </c>
      <c r="VA76">
        <v>177106.71890000001</v>
      </c>
      <c r="VB76">
        <v>183725.5496</v>
      </c>
      <c r="VC76">
        <v>193238.84669999999</v>
      </c>
      <c r="VD76">
        <v>204262.353</v>
      </c>
      <c r="VE76">
        <v>223102.0846</v>
      </c>
      <c r="VF76">
        <v>231253.5092</v>
      </c>
      <c r="VG76">
        <v>229597.56219999999</v>
      </c>
      <c r="VH76">
        <v>231787.21160000001</v>
      </c>
      <c r="VI76">
        <v>231739.3316</v>
      </c>
      <c r="VJ76">
        <v>236146.15349999999</v>
      </c>
      <c r="VK76">
        <v>250028.60829999999</v>
      </c>
      <c r="VL76">
        <v>258520.3444</v>
      </c>
      <c r="VM76">
        <v>253543.07269999999</v>
      </c>
      <c r="VN76">
        <v>254418.66940000001</v>
      </c>
      <c r="VO76">
        <v>250216.31839999999</v>
      </c>
      <c r="VP76">
        <v>253050.48379999999</v>
      </c>
      <c r="VQ76">
        <v>256263.22339999999</v>
      </c>
      <c r="VR76">
        <v>262009.8254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80843.816260000007</v>
      </c>
      <c r="WA76">
        <v>98111.427500000005</v>
      </c>
      <c r="WB76">
        <v>76203.050480000005</v>
      </c>
      <c r="WC76">
        <v>110975.3162</v>
      </c>
      <c r="WD76">
        <v>71828.683650000006</v>
      </c>
      <c r="WE76">
        <v>69736.586070000005</v>
      </c>
      <c r="WF76">
        <v>67705.423370000004</v>
      </c>
      <c r="WG76">
        <v>82166.775930000003</v>
      </c>
      <c r="WH76">
        <v>111682.9964</v>
      </c>
      <c r="WI76">
        <v>139410.12030000001</v>
      </c>
      <c r="WJ76">
        <v>210543.87109999999</v>
      </c>
      <c r="WK76">
        <v>160609.05559999999</v>
      </c>
      <c r="WL76">
        <v>170106.67850000001</v>
      </c>
      <c r="WM76">
        <v>82576.057520000002</v>
      </c>
      <c r="WN76">
        <v>106894.57279999999</v>
      </c>
      <c r="WO76">
        <v>194589.63500000001</v>
      </c>
      <c r="WP76">
        <v>163732.37899999999</v>
      </c>
      <c r="WQ76">
        <v>110051.6364</v>
      </c>
      <c r="WR76">
        <v>142461.66519999999</v>
      </c>
      <c r="WS76">
        <v>172890.37040000001</v>
      </c>
      <c r="WT76">
        <v>201425.67420000001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15500000</v>
      </c>
      <c r="ZG76">
        <v>15000000</v>
      </c>
      <c r="ZH76">
        <v>14700000</v>
      </c>
      <c r="ZI76">
        <v>14300000</v>
      </c>
      <c r="ZJ76">
        <v>14100000</v>
      </c>
      <c r="ZK76">
        <v>13900000</v>
      </c>
      <c r="ZL76">
        <v>13700000</v>
      </c>
      <c r="ZM76">
        <v>13600000</v>
      </c>
      <c r="ZN76">
        <v>13300000</v>
      </c>
      <c r="ZO76">
        <v>13100000</v>
      </c>
      <c r="ZP76">
        <v>12800000</v>
      </c>
      <c r="ZQ76">
        <v>12600000</v>
      </c>
      <c r="ZR76">
        <v>12300000</v>
      </c>
      <c r="ZS76">
        <v>12100000</v>
      </c>
      <c r="ZT76">
        <v>11900000</v>
      </c>
      <c r="ZU76">
        <v>11500000</v>
      </c>
      <c r="ZV76">
        <v>11000000</v>
      </c>
      <c r="ZW76">
        <v>10700000</v>
      </c>
      <c r="ZX76">
        <v>10400000</v>
      </c>
      <c r="ZY76">
        <v>10100000</v>
      </c>
      <c r="ZZ76">
        <v>9760000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6940000</v>
      </c>
      <c r="ABK76">
        <v>6970000</v>
      </c>
      <c r="ABL76">
        <v>6970000</v>
      </c>
      <c r="ABM76">
        <v>6890000</v>
      </c>
      <c r="ABN76">
        <v>6860000</v>
      </c>
      <c r="ABO76">
        <v>6850000</v>
      </c>
      <c r="ABP76">
        <v>6820000</v>
      </c>
      <c r="ABQ76">
        <v>6760000</v>
      </c>
      <c r="ABR76">
        <v>6650000</v>
      </c>
      <c r="ABS76">
        <v>6630000</v>
      </c>
      <c r="ABT76">
        <v>6540000</v>
      </c>
      <c r="ABU76">
        <v>6430000</v>
      </c>
      <c r="ABV76">
        <v>6400000</v>
      </c>
      <c r="ABW76">
        <v>6300000</v>
      </c>
      <c r="ABX76">
        <v>6180000</v>
      </c>
      <c r="ABY76">
        <v>6060000</v>
      </c>
      <c r="ABZ76">
        <v>5930000</v>
      </c>
      <c r="ACA76">
        <v>5810000</v>
      </c>
      <c r="ACB76">
        <v>5680000</v>
      </c>
      <c r="ACC76">
        <v>5540000</v>
      </c>
      <c r="ACD76">
        <v>5480000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949090.36629999999</v>
      </c>
      <c r="ADO76">
        <v>926483.43779999996</v>
      </c>
      <c r="ADP76">
        <v>907611.08389999997</v>
      </c>
      <c r="ADQ76">
        <v>883225.80850000004</v>
      </c>
      <c r="ADR76">
        <v>863262.15099999995</v>
      </c>
      <c r="ADS76">
        <v>845034.26659999997</v>
      </c>
      <c r="ADT76">
        <v>831776.59290000005</v>
      </c>
      <c r="ADU76">
        <v>810809.43299999996</v>
      </c>
      <c r="ADV76">
        <v>796035.35919999995</v>
      </c>
      <c r="ADW76">
        <v>774024.54449999996</v>
      </c>
      <c r="ADX76">
        <v>752094.23800000001</v>
      </c>
      <c r="ADY76">
        <v>733339.98349999997</v>
      </c>
      <c r="ADZ76">
        <v>714709.41189999995</v>
      </c>
      <c r="AEA76">
        <v>698147.67279999994</v>
      </c>
      <c r="AEB76">
        <v>682334.10820000002</v>
      </c>
      <c r="AEC76">
        <v>663217.05079999997</v>
      </c>
      <c r="AED76">
        <v>645516.4118</v>
      </c>
      <c r="AEE76">
        <v>634204.72750000004</v>
      </c>
      <c r="AEF76">
        <v>615317.22420000006</v>
      </c>
      <c r="AEG76">
        <v>600286.52830000001</v>
      </c>
      <c r="AEH76">
        <v>582345.50829999999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9190000</v>
      </c>
      <c r="AEQ76">
        <v>8880000</v>
      </c>
      <c r="AER76">
        <v>8590000</v>
      </c>
      <c r="AES76">
        <v>8360000</v>
      </c>
      <c r="AET76">
        <v>8110000</v>
      </c>
      <c r="AEU76">
        <v>7840000</v>
      </c>
      <c r="AEV76">
        <v>7590000</v>
      </c>
      <c r="AEW76">
        <v>7330000</v>
      </c>
      <c r="AEX76">
        <v>7130000</v>
      </c>
      <c r="AEY76">
        <v>6930000</v>
      </c>
      <c r="AEZ76">
        <v>6720000</v>
      </c>
      <c r="AFA76">
        <v>6540000</v>
      </c>
      <c r="AFB76">
        <v>6380000</v>
      </c>
      <c r="AFC76">
        <v>6160000</v>
      </c>
      <c r="AFD76">
        <v>5990000</v>
      </c>
      <c r="AFE76">
        <v>5800000</v>
      </c>
      <c r="AFF76">
        <v>5640000</v>
      </c>
      <c r="AFG76">
        <v>5470000</v>
      </c>
      <c r="AFH76">
        <v>5340000</v>
      </c>
      <c r="AFI76">
        <v>5230000</v>
      </c>
      <c r="AFJ76">
        <v>5100000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158.17170179999999</v>
      </c>
      <c r="AGU76">
        <v>169.62082050000001</v>
      </c>
      <c r="AGV76">
        <v>183.16380770000001</v>
      </c>
      <c r="AGW76">
        <v>191.99039300000001</v>
      </c>
      <c r="AGX76">
        <v>202.24650539999999</v>
      </c>
      <c r="AGY76">
        <v>209.19487280000001</v>
      </c>
      <c r="AGZ76">
        <v>216.65513000000001</v>
      </c>
      <c r="AHA76">
        <v>221.4863368</v>
      </c>
      <c r="AHB76">
        <v>225.94556789999999</v>
      </c>
      <c r="AHC76">
        <v>227.60325109999999</v>
      </c>
      <c r="AHD76">
        <v>229.7637689</v>
      </c>
      <c r="AHE76">
        <v>230.6666372</v>
      </c>
      <c r="AHF76">
        <v>232.81332520000001</v>
      </c>
      <c r="AHG76">
        <v>233.6740178</v>
      </c>
      <c r="AHH76">
        <v>232.72515509999999</v>
      </c>
      <c r="AHI76">
        <v>229.43452120000001</v>
      </c>
      <c r="AHJ76">
        <v>227.90484979999999</v>
      </c>
      <c r="AHK76">
        <v>226.48405360000001</v>
      </c>
      <c r="AHL76">
        <v>225.71593949999999</v>
      </c>
      <c r="AHM76">
        <v>223.45311459999999</v>
      </c>
      <c r="AHN76">
        <v>221.0652178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21.026057909999999</v>
      </c>
      <c r="AHW76">
        <v>23.123424799999999</v>
      </c>
      <c r="AHX76">
        <v>23.677657369999999</v>
      </c>
      <c r="AHY76">
        <v>24.861114529999998</v>
      </c>
      <c r="AHZ76">
        <v>25.790223879999999</v>
      </c>
      <c r="AIA76">
        <v>27.125640000000001</v>
      </c>
      <c r="AIB76">
        <v>28.6730497</v>
      </c>
      <c r="AIC76">
        <v>31.31765137</v>
      </c>
      <c r="AID76">
        <v>32.461896500000002</v>
      </c>
      <c r="AIE76">
        <v>32.22944519</v>
      </c>
      <c r="AIF76">
        <v>32.536814239999998</v>
      </c>
      <c r="AIG76">
        <v>32.530093149999999</v>
      </c>
      <c r="AIH76">
        <v>33.14869478</v>
      </c>
      <c r="AII76">
        <v>35.097425479999998</v>
      </c>
      <c r="AIJ76">
        <v>36.289441359999998</v>
      </c>
      <c r="AIK76">
        <v>35.590763619999997</v>
      </c>
      <c r="AIL76">
        <v>35.713674320000003</v>
      </c>
      <c r="AIM76">
        <v>35.123775019999997</v>
      </c>
      <c r="AIN76">
        <v>35.521617130000003</v>
      </c>
      <c r="AIO76">
        <v>35.972601070000003</v>
      </c>
      <c r="AIP76">
        <v>36.779272509999998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0.83609650999999996</v>
      </c>
      <c r="AIY76">
        <v>1.014680231</v>
      </c>
      <c r="AIZ76">
        <v>0.78810115000000003</v>
      </c>
      <c r="AJA76">
        <v>1.147720122</v>
      </c>
      <c r="AJB76">
        <v>0.74286092000000004</v>
      </c>
      <c r="AJC76">
        <v>0.72122419500000001</v>
      </c>
      <c r="AJD76">
        <v>0.70021766500000004</v>
      </c>
      <c r="AJE76">
        <v>0.84977871900000002</v>
      </c>
      <c r="AJF76">
        <v>1.155039036</v>
      </c>
      <c r="AJG76">
        <v>1.4417963</v>
      </c>
      <c r="AJH76">
        <v>2.1774701400000001</v>
      </c>
      <c r="AJI76">
        <v>1.6610382480000001</v>
      </c>
      <c r="AJJ76">
        <v>1.7592638110000001</v>
      </c>
      <c r="AJK76">
        <v>0.85401155900000003</v>
      </c>
      <c r="AJL76">
        <v>1.1055165810000001</v>
      </c>
      <c r="AJM76">
        <v>2.0124695039999998</v>
      </c>
      <c r="AJN76">
        <v>1.6933400359999999</v>
      </c>
      <c r="AJO76">
        <v>1.1381673130000001</v>
      </c>
      <c r="AJP76">
        <v>1.4733557450000001</v>
      </c>
      <c r="AJQ76">
        <v>1.7880530889999999</v>
      </c>
      <c r="AJR76">
        <v>2.0831686469999999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121.46859449999999</v>
      </c>
      <c r="AKA76">
        <v>54.227245449999998</v>
      </c>
      <c r="AKB76">
        <v>212.4873466</v>
      </c>
      <c r="AKC76">
        <v>216.37980870000001</v>
      </c>
      <c r="AKD76">
        <v>228.6352388</v>
      </c>
      <c r="AKE76">
        <v>184.47593979999999</v>
      </c>
      <c r="AKF76">
        <v>155.45531690000001</v>
      </c>
      <c r="AKG76">
        <v>195.76902720000001</v>
      </c>
      <c r="AKH76">
        <v>162.30636759999999</v>
      </c>
      <c r="AKI76">
        <v>332.62000619999998</v>
      </c>
      <c r="AKJ76">
        <v>181.0010819</v>
      </c>
      <c r="AKK76">
        <v>299.2701485</v>
      </c>
      <c r="AKL76">
        <v>135.5313663</v>
      </c>
      <c r="AKM76">
        <v>318.21459700000003</v>
      </c>
      <c r="AKN76">
        <v>223.9005588</v>
      </c>
      <c r="AKO76">
        <v>281.94744429999997</v>
      </c>
      <c r="AKP76">
        <v>202.8186469</v>
      </c>
      <c r="AKQ76">
        <v>223.45990929999999</v>
      </c>
      <c r="AKR76">
        <v>187.08759900000001</v>
      </c>
      <c r="AKS76">
        <v>153.9512598</v>
      </c>
      <c r="AKT76">
        <v>181.1770683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120.102467</v>
      </c>
      <c r="AME76">
        <v>116.3898593</v>
      </c>
      <c r="AMF76">
        <v>114.0410169</v>
      </c>
      <c r="AMG76">
        <v>111.2585425</v>
      </c>
      <c r="AMH76">
        <v>109.5882218</v>
      </c>
      <c r="AMI76">
        <v>107.6667358</v>
      </c>
      <c r="AMJ76">
        <v>106.1342339</v>
      </c>
      <c r="AMK76">
        <v>105.2582791</v>
      </c>
      <c r="AML76">
        <v>102.9481937</v>
      </c>
      <c r="AMM76">
        <v>101.47349819999999</v>
      </c>
      <c r="AMN76">
        <v>99.339855610000001</v>
      </c>
      <c r="AMO76">
        <v>97.9359824</v>
      </c>
      <c r="AMP76">
        <v>95.599955399999999</v>
      </c>
      <c r="AMQ76">
        <v>93.818359290000004</v>
      </c>
      <c r="AMR76">
        <v>92.108127519999996</v>
      </c>
      <c r="AMS76">
        <v>89.094511569999995</v>
      </c>
      <c r="AMT76">
        <v>85.352317229999997</v>
      </c>
      <c r="AMU76">
        <v>82.732672039999997</v>
      </c>
      <c r="AMV76">
        <v>80.582507550000003</v>
      </c>
      <c r="AMW76">
        <v>78.445415890000007</v>
      </c>
      <c r="AMX76">
        <v>75.793657170000003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240.11358200000001</v>
      </c>
      <c r="ANG76">
        <v>287.8096754</v>
      </c>
      <c r="ANH76">
        <v>255.18605590000001</v>
      </c>
      <c r="ANI76">
        <v>218.20692700000001</v>
      </c>
      <c r="ANJ76">
        <v>265.86471560000001</v>
      </c>
      <c r="ANK76">
        <v>226.17819420000001</v>
      </c>
      <c r="ANL76">
        <v>194.19752550000001</v>
      </c>
      <c r="ANM76">
        <v>193.42016319999999</v>
      </c>
      <c r="ANN76">
        <v>189.87806749999999</v>
      </c>
      <c r="ANO76">
        <v>241.5069341</v>
      </c>
      <c r="ANP76">
        <v>140.4458458</v>
      </c>
      <c r="ANQ76">
        <v>165.89611439999999</v>
      </c>
      <c r="ANR76">
        <v>232.54482920000001</v>
      </c>
      <c r="ANS76">
        <v>180.7385755</v>
      </c>
      <c r="ANT76">
        <v>167.79501740000001</v>
      </c>
      <c r="ANU76">
        <v>165.86895279999999</v>
      </c>
      <c r="ANV76">
        <v>154.94271380000001</v>
      </c>
      <c r="ANW76">
        <v>220.96385849999999</v>
      </c>
      <c r="ANX76">
        <v>194.34521029999999</v>
      </c>
      <c r="ANY76">
        <v>147.1032897</v>
      </c>
      <c r="ANZ76">
        <v>163.7061846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108.72616910000001</v>
      </c>
      <c r="AOI76">
        <v>109.1021892</v>
      </c>
      <c r="AOJ76">
        <v>109.0904633</v>
      </c>
      <c r="AOK76">
        <v>107.924319</v>
      </c>
      <c r="AOL76">
        <v>107.433573</v>
      </c>
      <c r="AOM76">
        <v>107.2733248</v>
      </c>
      <c r="AON76">
        <v>106.8229044</v>
      </c>
      <c r="AOO76">
        <v>105.80197269999999</v>
      </c>
      <c r="AOP76">
        <v>104.1934072</v>
      </c>
      <c r="AOQ76">
        <v>103.7964636</v>
      </c>
      <c r="AOR76">
        <v>102.4394494</v>
      </c>
      <c r="AOS76">
        <v>100.683995</v>
      </c>
      <c r="AOT76">
        <v>100.1654267</v>
      </c>
      <c r="AOU76">
        <v>98.603359679999997</v>
      </c>
      <c r="AOV76">
        <v>96.800582480000003</v>
      </c>
      <c r="AOW76">
        <v>94.859476529999995</v>
      </c>
      <c r="AOX76">
        <v>92.84596209</v>
      </c>
      <c r="AOY76">
        <v>90.919443310000005</v>
      </c>
      <c r="AOZ76">
        <v>88.977669480000003</v>
      </c>
      <c r="APA76">
        <v>86.764454619999995</v>
      </c>
      <c r="APB76">
        <v>85.798560739999999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773.80978949999997</v>
      </c>
      <c r="APK76">
        <v>1029.802048</v>
      </c>
      <c r="APL76">
        <v>975.62774160000004</v>
      </c>
      <c r="APM76">
        <v>794.61212690000002</v>
      </c>
      <c r="APN76">
        <v>895.75454930000001</v>
      </c>
      <c r="APO76">
        <v>993.21429760000001</v>
      </c>
      <c r="APP76">
        <v>860.61981609999998</v>
      </c>
      <c r="APQ76">
        <v>1024.611412</v>
      </c>
      <c r="APR76">
        <v>931.88283300000001</v>
      </c>
      <c r="APS76">
        <v>882.47375109999996</v>
      </c>
      <c r="APT76">
        <v>923.02671510000005</v>
      </c>
      <c r="APU76">
        <v>752.04731839999999</v>
      </c>
      <c r="APV76">
        <v>776.42229620000001</v>
      </c>
      <c r="APW76">
        <v>880.23965969999995</v>
      </c>
      <c r="APX76">
        <v>838.77624279999998</v>
      </c>
      <c r="APY76">
        <v>876.74604369999997</v>
      </c>
      <c r="APZ76">
        <v>670.55388200000004</v>
      </c>
      <c r="AQA76">
        <v>891.80379970000001</v>
      </c>
      <c r="AQB76">
        <v>834.2373384</v>
      </c>
      <c r="AQC76">
        <v>707.48705329999996</v>
      </c>
      <c r="AQD76">
        <v>680.85068030000002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72.926144289999996</v>
      </c>
      <c r="ARO76">
        <v>70.435141139999999</v>
      </c>
      <c r="ARP76">
        <v>68.137647880000003</v>
      </c>
      <c r="ARQ76">
        <v>66.284818790000003</v>
      </c>
      <c r="ARR76">
        <v>64.338202390000006</v>
      </c>
      <c r="ARS76">
        <v>62.20811398</v>
      </c>
      <c r="ART76">
        <v>60.237964030000001</v>
      </c>
      <c r="ARU76">
        <v>58.132252149999999</v>
      </c>
      <c r="ARV76">
        <v>56.595361670000003</v>
      </c>
      <c r="ARW76">
        <v>54.988333990000001</v>
      </c>
      <c r="ARX76">
        <v>53.313076680000002</v>
      </c>
      <c r="ARY76">
        <v>51.896787789999998</v>
      </c>
      <c r="ARZ76">
        <v>50.625070370000003</v>
      </c>
      <c r="ASA76">
        <v>48.86255027</v>
      </c>
      <c r="ASB76">
        <v>47.504811009999997</v>
      </c>
      <c r="ASC76">
        <v>45.982552290000001</v>
      </c>
      <c r="ASD76">
        <v>44.732978559999999</v>
      </c>
      <c r="ASE76">
        <v>43.397409799999998</v>
      </c>
      <c r="ASF76">
        <v>42.397699430000003</v>
      </c>
      <c r="ASG76">
        <v>41.486123460000002</v>
      </c>
      <c r="ASH76">
        <v>40.477086110000002</v>
      </c>
    </row>
    <row r="77" spans="3:1178" x14ac:dyDescent="0.25">
      <c r="C77">
        <v>0</v>
      </c>
      <c r="D77">
        <v>0</v>
      </c>
      <c r="E77">
        <v>0</v>
      </c>
      <c r="F77">
        <v>259</v>
      </c>
      <c r="G77">
        <v>220</v>
      </c>
      <c r="H77">
        <v>230</v>
      </c>
      <c r="I77">
        <v>250</v>
      </c>
      <c r="J77">
        <v>252</v>
      </c>
      <c r="K77">
        <v>267</v>
      </c>
      <c r="L77">
        <v>242</v>
      </c>
      <c r="M77">
        <v>240</v>
      </c>
      <c r="N77">
        <v>243</v>
      </c>
      <c r="O77">
        <v>247</v>
      </c>
      <c r="P77">
        <v>267</v>
      </c>
      <c r="Q77">
        <v>266</v>
      </c>
      <c r="R77">
        <v>238</v>
      </c>
      <c r="S77">
        <v>255</v>
      </c>
      <c r="T77">
        <v>268</v>
      </c>
      <c r="U77">
        <v>255</v>
      </c>
      <c r="V77">
        <v>293</v>
      </c>
      <c r="W77">
        <v>273</v>
      </c>
      <c r="X77">
        <v>264</v>
      </c>
      <c r="Y77">
        <v>264</v>
      </c>
      <c r="Z77">
        <v>266</v>
      </c>
      <c r="AA77">
        <v>250</v>
      </c>
      <c r="AB77">
        <v>279</v>
      </c>
      <c r="AC77">
        <v>269</v>
      </c>
      <c r="AD77">
        <v>254</v>
      </c>
      <c r="AE77">
        <v>0</v>
      </c>
      <c r="AF77">
        <v>0</v>
      </c>
      <c r="AG77">
        <v>0</v>
      </c>
      <c r="AH77">
        <v>62</v>
      </c>
      <c r="AI77">
        <v>47</v>
      </c>
      <c r="AJ77">
        <v>61</v>
      </c>
      <c r="AK77">
        <v>51</v>
      </c>
      <c r="AL77">
        <v>60</v>
      </c>
      <c r="AM77">
        <v>72</v>
      </c>
      <c r="AN77">
        <v>68</v>
      </c>
      <c r="AO77">
        <v>84</v>
      </c>
      <c r="AP77">
        <v>95</v>
      </c>
      <c r="AQ77">
        <v>80</v>
      </c>
      <c r="AR77">
        <v>97</v>
      </c>
      <c r="AS77">
        <v>95</v>
      </c>
      <c r="AT77">
        <v>80</v>
      </c>
      <c r="AU77">
        <v>88</v>
      </c>
      <c r="AV77">
        <v>110</v>
      </c>
      <c r="AW77">
        <v>99</v>
      </c>
      <c r="AX77">
        <v>120</v>
      </c>
      <c r="AY77">
        <v>82</v>
      </c>
      <c r="AZ77">
        <v>118</v>
      </c>
      <c r="BA77">
        <v>107</v>
      </c>
      <c r="BB77">
        <v>119</v>
      </c>
      <c r="BC77">
        <v>110</v>
      </c>
      <c r="BD77">
        <v>142</v>
      </c>
      <c r="BE77">
        <v>123</v>
      </c>
      <c r="BF77">
        <v>132</v>
      </c>
      <c r="BG77">
        <v>0</v>
      </c>
      <c r="BH77">
        <v>0</v>
      </c>
      <c r="BI77">
        <v>0</v>
      </c>
      <c r="BJ77">
        <v>114</v>
      </c>
      <c r="BK77">
        <v>120</v>
      </c>
      <c r="BL77">
        <v>135</v>
      </c>
      <c r="BM77">
        <v>130</v>
      </c>
      <c r="BN77">
        <v>97</v>
      </c>
      <c r="BO77">
        <v>125</v>
      </c>
      <c r="BP77">
        <v>131</v>
      </c>
      <c r="BQ77">
        <v>137</v>
      </c>
      <c r="BR77">
        <v>120</v>
      </c>
      <c r="BS77">
        <v>115</v>
      </c>
      <c r="BT77">
        <v>144</v>
      </c>
      <c r="BU77">
        <v>150</v>
      </c>
      <c r="BV77">
        <v>134</v>
      </c>
      <c r="BW77">
        <v>169</v>
      </c>
      <c r="BX77">
        <v>152</v>
      </c>
      <c r="BY77">
        <v>163</v>
      </c>
      <c r="BZ77">
        <v>142</v>
      </c>
      <c r="CA77">
        <v>158</v>
      </c>
      <c r="CB77">
        <v>146</v>
      </c>
      <c r="CC77">
        <v>160</v>
      </c>
      <c r="CD77">
        <v>167</v>
      </c>
      <c r="CE77">
        <v>158</v>
      </c>
      <c r="CF77">
        <v>169</v>
      </c>
      <c r="CG77">
        <v>164</v>
      </c>
      <c r="CH77">
        <v>171</v>
      </c>
      <c r="CI77">
        <v>0</v>
      </c>
      <c r="CJ77">
        <v>0</v>
      </c>
      <c r="CK77">
        <v>0</v>
      </c>
      <c r="CL77">
        <v>46</v>
      </c>
      <c r="CM77">
        <v>51</v>
      </c>
      <c r="CN77">
        <v>36</v>
      </c>
      <c r="CO77">
        <v>46</v>
      </c>
      <c r="CP77">
        <v>44</v>
      </c>
      <c r="CQ77">
        <v>42</v>
      </c>
      <c r="CR77">
        <v>36</v>
      </c>
      <c r="CS77">
        <v>53</v>
      </c>
      <c r="CT77">
        <v>51</v>
      </c>
      <c r="CU77">
        <v>57</v>
      </c>
      <c r="CV77">
        <v>42</v>
      </c>
      <c r="CW77">
        <v>45</v>
      </c>
      <c r="CX77">
        <v>48</v>
      </c>
      <c r="CY77">
        <v>52</v>
      </c>
      <c r="CZ77">
        <v>53</v>
      </c>
      <c r="DA77">
        <v>53</v>
      </c>
      <c r="DB77">
        <v>44</v>
      </c>
      <c r="DC77">
        <v>54</v>
      </c>
      <c r="DD77">
        <v>41</v>
      </c>
      <c r="DE77">
        <v>47</v>
      </c>
      <c r="DF77">
        <v>61</v>
      </c>
      <c r="DG77">
        <v>52</v>
      </c>
      <c r="DH77">
        <v>57</v>
      </c>
      <c r="DI77">
        <v>67</v>
      </c>
      <c r="DJ77">
        <v>74</v>
      </c>
      <c r="DK77">
        <v>0</v>
      </c>
      <c r="DL77">
        <v>0</v>
      </c>
      <c r="DM77">
        <v>0</v>
      </c>
      <c r="DN77">
        <v>1</v>
      </c>
      <c r="DO77">
        <v>1</v>
      </c>
      <c r="DP77">
        <v>1</v>
      </c>
      <c r="DQ77">
        <v>0</v>
      </c>
      <c r="DR77">
        <v>4</v>
      </c>
      <c r="DS77">
        <v>2</v>
      </c>
      <c r="DT77">
        <v>5</v>
      </c>
      <c r="DU77">
        <v>4</v>
      </c>
      <c r="DV77">
        <v>4</v>
      </c>
      <c r="DW77">
        <v>6</v>
      </c>
      <c r="DX77">
        <v>6</v>
      </c>
      <c r="DY77">
        <v>5</v>
      </c>
      <c r="DZ77">
        <v>7</v>
      </c>
      <c r="EA77">
        <v>3</v>
      </c>
      <c r="EB77">
        <v>5</v>
      </c>
      <c r="EC77">
        <v>14</v>
      </c>
      <c r="ED77">
        <v>12</v>
      </c>
      <c r="EE77">
        <v>11</v>
      </c>
      <c r="EF77">
        <v>7</v>
      </c>
      <c r="EG77">
        <v>14</v>
      </c>
      <c r="EH77">
        <v>15</v>
      </c>
      <c r="EI77">
        <v>10</v>
      </c>
      <c r="EJ77">
        <v>18</v>
      </c>
      <c r="EK77">
        <v>10</v>
      </c>
      <c r="EL77">
        <v>16</v>
      </c>
      <c r="EM77">
        <v>0</v>
      </c>
      <c r="EN77">
        <v>0</v>
      </c>
      <c r="EO77">
        <v>0</v>
      </c>
      <c r="EP77">
        <v>30</v>
      </c>
      <c r="EQ77">
        <v>5</v>
      </c>
      <c r="ER77">
        <v>0</v>
      </c>
      <c r="ES77">
        <v>15</v>
      </c>
      <c r="ET77">
        <v>0</v>
      </c>
      <c r="EU77">
        <v>10</v>
      </c>
      <c r="EV77">
        <v>20</v>
      </c>
      <c r="EW77">
        <v>10</v>
      </c>
      <c r="EX77">
        <v>15</v>
      </c>
      <c r="EY77">
        <v>5</v>
      </c>
      <c r="EZ77">
        <v>45</v>
      </c>
      <c r="FA77">
        <v>45</v>
      </c>
      <c r="FB77">
        <v>20</v>
      </c>
      <c r="FC77">
        <v>20</v>
      </c>
      <c r="FD77">
        <v>25</v>
      </c>
      <c r="FE77">
        <v>20</v>
      </c>
      <c r="FF77">
        <v>45</v>
      </c>
      <c r="FG77">
        <v>65</v>
      </c>
      <c r="FH77">
        <v>55</v>
      </c>
      <c r="FI77">
        <v>35</v>
      </c>
      <c r="FJ77">
        <v>55</v>
      </c>
      <c r="FK77">
        <v>55</v>
      </c>
      <c r="FL77">
        <v>75</v>
      </c>
      <c r="FM77">
        <v>75</v>
      </c>
      <c r="FN77">
        <v>55</v>
      </c>
      <c r="FO77">
        <v>0</v>
      </c>
      <c r="FP77">
        <v>0</v>
      </c>
      <c r="FQ77">
        <v>6243</v>
      </c>
      <c r="FR77">
        <v>6463</v>
      </c>
      <c r="FS77">
        <v>6682</v>
      </c>
      <c r="FT77">
        <v>6848</v>
      </c>
      <c r="FU77">
        <v>7039</v>
      </c>
      <c r="FV77">
        <v>7178</v>
      </c>
      <c r="FW77">
        <v>7290</v>
      </c>
      <c r="FX77">
        <v>7338</v>
      </c>
      <c r="FY77">
        <v>7472</v>
      </c>
      <c r="FZ77">
        <v>7561</v>
      </c>
      <c r="GA77">
        <v>7611</v>
      </c>
      <c r="GB77">
        <v>7692</v>
      </c>
      <c r="GC77">
        <v>7738</v>
      </c>
      <c r="GD77">
        <v>7811</v>
      </c>
      <c r="GE77">
        <v>7779</v>
      </c>
      <c r="GF77">
        <v>7834</v>
      </c>
      <c r="GG77">
        <v>7874</v>
      </c>
      <c r="GH77">
        <v>7976</v>
      </c>
      <c r="GI77">
        <v>8002</v>
      </c>
      <c r="GJ77">
        <v>8096</v>
      </c>
      <c r="GK77">
        <v>8150</v>
      </c>
      <c r="GL77">
        <v>8183</v>
      </c>
      <c r="GM77">
        <v>8169</v>
      </c>
      <c r="GN77">
        <v>8178</v>
      </c>
      <c r="GO77">
        <v>8183</v>
      </c>
      <c r="GP77">
        <v>8140</v>
      </c>
      <c r="GQ77">
        <v>0</v>
      </c>
      <c r="GR77">
        <v>0</v>
      </c>
      <c r="GS77">
        <v>751</v>
      </c>
      <c r="GT77">
        <v>913</v>
      </c>
      <c r="GU77">
        <v>1080</v>
      </c>
      <c r="GV77">
        <v>1231</v>
      </c>
      <c r="GW77">
        <v>1378</v>
      </c>
      <c r="GX77">
        <v>1519</v>
      </c>
      <c r="GY77">
        <v>1685</v>
      </c>
      <c r="GZ77">
        <v>1877</v>
      </c>
      <c r="HA77">
        <v>2012</v>
      </c>
      <c r="HB77">
        <v>2165</v>
      </c>
      <c r="HC77">
        <v>2313</v>
      </c>
      <c r="HD77">
        <v>2421</v>
      </c>
      <c r="HE77">
        <v>2557</v>
      </c>
      <c r="HF77">
        <v>2627</v>
      </c>
      <c r="HG77">
        <v>2783</v>
      </c>
      <c r="HH77">
        <v>2892</v>
      </c>
      <c r="HI77">
        <v>2959</v>
      </c>
      <c r="HJ77">
        <v>3004</v>
      </c>
      <c r="HK77">
        <v>3104</v>
      </c>
      <c r="HL77">
        <v>3184</v>
      </c>
      <c r="HM77">
        <v>3239</v>
      </c>
      <c r="HN77">
        <v>3275</v>
      </c>
      <c r="HO77">
        <v>3359</v>
      </c>
      <c r="HP77">
        <v>3424</v>
      </c>
      <c r="HQ77">
        <v>3489</v>
      </c>
      <c r="HR77">
        <v>3539</v>
      </c>
      <c r="HS77">
        <v>0</v>
      </c>
      <c r="HT77">
        <v>0</v>
      </c>
      <c r="HU77">
        <v>73</v>
      </c>
      <c r="HV77">
        <v>79</v>
      </c>
      <c r="HW77">
        <v>84</v>
      </c>
      <c r="HX77">
        <v>92</v>
      </c>
      <c r="HY77">
        <v>103</v>
      </c>
      <c r="HZ77">
        <v>101</v>
      </c>
      <c r="IA77">
        <v>112</v>
      </c>
      <c r="IB77">
        <v>116</v>
      </c>
      <c r="IC77">
        <v>131</v>
      </c>
      <c r="ID77">
        <v>149</v>
      </c>
      <c r="IE77">
        <v>165</v>
      </c>
      <c r="IF77">
        <v>188</v>
      </c>
      <c r="IG77">
        <v>201</v>
      </c>
      <c r="IH77">
        <v>223</v>
      </c>
      <c r="II77">
        <v>241</v>
      </c>
      <c r="IJ77">
        <v>263</v>
      </c>
      <c r="IK77">
        <v>290</v>
      </c>
      <c r="IL77">
        <v>314</v>
      </c>
      <c r="IM77">
        <v>333</v>
      </c>
      <c r="IN77">
        <v>343</v>
      </c>
      <c r="IO77">
        <v>356</v>
      </c>
      <c r="IP77">
        <v>361</v>
      </c>
      <c r="IQ77">
        <v>369</v>
      </c>
      <c r="IR77">
        <v>383</v>
      </c>
      <c r="IS77">
        <v>398</v>
      </c>
      <c r="IT77">
        <v>407</v>
      </c>
      <c r="IU77">
        <v>0</v>
      </c>
      <c r="IV77">
        <v>0</v>
      </c>
      <c r="IW77">
        <v>8</v>
      </c>
      <c r="IX77">
        <v>4</v>
      </c>
      <c r="IY77">
        <v>5</v>
      </c>
      <c r="IZ77">
        <v>3</v>
      </c>
      <c r="JA77">
        <v>2</v>
      </c>
      <c r="JB77">
        <v>6</v>
      </c>
      <c r="JC77">
        <v>8</v>
      </c>
      <c r="JD77">
        <v>8</v>
      </c>
      <c r="JE77">
        <v>9</v>
      </c>
      <c r="JF77">
        <v>6</v>
      </c>
      <c r="JG77">
        <v>5</v>
      </c>
      <c r="JH77">
        <v>7</v>
      </c>
      <c r="JI77">
        <v>10</v>
      </c>
      <c r="JJ77">
        <v>14</v>
      </c>
      <c r="JK77">
        <v>9</v>
      </c>
      <c r="JL77">
        <v>9</v>
      </c>
      <c r="JM77">
        <v>11</v>
      </c>
      <c r="JN77">
        <v>12</v>
      </c>
      <c r="JO77">
        <v>13</v>
      </c>
      <c r="JP77">
        <v>10</v>
      </c>
      <c r="JQ77">
        <v>18</v>
      </c>
      <c r="JR77">
        <v>19</v>
      </c>
      <c r="JS77">
        <v>21</v>
      </c>
      <c r="JT77">
        <v>20</v>
      </c>
      <c r="JU77">
        <v>19</v>
      </c>
      <c r="JV77">
        <v>29</v>
      </c>
      <c r="JW77">
        <v>0</v>
      </c>
      <c r="JX77">
        <v>0</v>
      </c>
      <c r="JY77">
        <v>0</v>
      </c>
      <c r="JZ77">
        <v>10</v>
      </c>
      <c r="KA77">
        <v>18</v>
      </c>
      <c r="KB77">
        <v>24</v>
      </c>
      <c r="KC77">
        <v>37</v>
      </c>
      <c r="KD77">
        <v>51</v>
      </c>
      <c r="KE77">
        <v>61</v>
      </c>
      <c r="KF77">
        <v>76</v>
      </c>
      <c r="KG77">
        <v>94</v>
      </c>
      <c r="KH77">
        <v>112</v>
      </c>
      <c r="KI77">
        <v>128</v>
      </c>
      <c r="KJ77">
        <v>144</v>
      </c>
      <c r="KK77">
        <v>164</v>
      </c>
      <c r="KL77">
        <v>189</v>
      </c>
      <c r="KM77">
        <v>211</v>
      </c>
      <c r="KN77">
        <v>235</v>
      </c>
      <c r="KO77">
        <v>262</v>
      </c>
      <c r="KP77">
        <v>293</v>
      </c>
      <c r="KQ77">
        <v>318</v>
      </c>
      <c r="KR77">
        <v>351</v>
      </c>
      <c r="KS77">
        <v>378</v>
      </c>
      <c r="KT77">
        <v>412</v>
      </c>
      <c r="KU77">
        <v>446</v>
      </c>
      <c r="KV77">
        <v>480</v>
      </c>
      <c r="KW77">
        <v>499</v>
      </c>
      <c r="KX77">
        <v>531</v>
      </c>
      <c r="KY77">
        <v>0</v>
      </c>
      <c r="KZ77">
        <v>0</v>
      </c>
      <c r="LA77">
        <v>0</v>
      </c>
      <c r="LB77">
        <v>186</v>
      </c>
      <c r="LC77">
        <v>379</v>
      </c>
      <c r="LD77">
        <v>563</v>
      </c>
      <c r="LE77">
        <v>735</v>
      </c>
      <c r="LF77">
        <v>915</v>
      </c>
      <c r="LG77">
        <v>1094</v>
      </c>
      <c r="LH77">
        <v>1303</v>
      </c>
      <c r="LI77">
        <v>1480</v>
      </c>
      <c r="LJ77">
        <v>1664</v>
      </c>
      <c r="LK77">
        <v>1844</v>
      </c>
      <c r="LL77">
        <v>2022</v>
      </c>
      <c r="LM77">
        <v>2182</v>
      </c>
      <c r="LN77">
        <v>2346</v>
      </c>
      <c r="LO77">
        <v>2528</v>
      </c>
      <c r="LP77">
        <v>2723</v>
      </c>
      <c r="LQ77">
        <v>2893</v>
      </c>
      <c r="LR77">
        <v>3065</v>
      </c>
      <c r="LS77">
        <v>3240</v>
      </c>
      <c r="LT77">
        <v>3404</v>
      </c>
      <c r="LU77">
        <v>3607</v>
      </c>
      <c r="LV77">
        <v>3787</v>
      </c>
      <c r="LW77">
        <v>4000</v>
      </c>
      <c r="LX77">
        <v>4177</v>
      </c>
      <c r="LY77">
        <v>4388</v>
      </c>
      <c r="LZ77">
        <v>4582</v>
      </c>
      <c r="MA77">
        <v>0</v>
      </c>
      <c r="MB77">
        <v>0</v>
      </c>
      <c r="MC77">
        <v>1406</v>
      </c>
      <c r="MD77">
        <v>1487</v>
      </c>
      <c r="ME77">
        <v>1569</v>
      </c>
      <c r="MF77">
        <v>1630</v>
      </c>
      <c r="MG77">
        <v>1702</v>
      </c>
      <c r="MH77">
        <v>1780</v>
      </c>
      <c r="MI77">
        <v>1855</v>
      </c>
      <c r="MJ77">
        <v>1904</v>
      </c>
      <c r="MK77">
        <v>1981</v>
      </c>
      <c r="ML77">
        <v>2045</v>
      </c>
      <c r="MM77">
        <v>2089</v>
      </c>
      <c r="MN77">
        <v>2138</v>
      </c>
      <c r="MO77">
        <v>2218</v>
      </c>
      <c r="MP77">
        <v>2301</v>
      </c>
      <c r="MQ77">
        <v>2338</v>
      </c>
      <c r="MR77">
        <v>2370</v>
      </c>
      <c r="MS77">
        <v>2418</v>
      </c>
      <c r="MT77">
        <v>2485</v>
      </c>
      <c r="MU77">
        <v>2560</v>
      </c>
      <c r="MV77">
        <v>2601</v>
      </c>
      <c r="MW77">
        <v>2667</v>
      </c>
      <c r="MX77">
        <v>2746</v>
      </c>
      <c r="MY77">
        <v>2779</v>
      </c>
      <c r="MZ77">
        <v>2837</v>
      </c>
      <c r="NA77">
        <v>2883</v>
      </c>
      <c r="NB77">
        <v>2938</v>
      </c>
      <c r="NC77">
        <v>0</v>
      </c>
      <c r="ND77">
        <v>0</v>
      </c>
      <c r="NE77">
        <v>0</v>
      </c>
      <c r="NF77">
        <v>26</v>
      </c>
      <c r="NG77">
        <v>62</v>
      </c>
      <c r="NH77">
        <v>103</v>
      </c>
      <c r="NI77">
        <v>138</v>
      </c>
      <c r="NJ77">
        <v>177</v>
      </c>
      <c r="NK77">
        <v>211</v>
      </c>
      <c r="NL77">
        <v>259</v>
      </c>
      <c r="NM77">
        <v>290</v>
      </c>
      <c r="NN77">
        <v>324</v>
      </c>
      <c r="NO77">
        <v>365</v>
      </c>
      <c r="NP77">
        <v>414</v>
      </c>
      <c r="NQ77">
        <v>450</v>
      </c>
      <c r="NR77">
        <v>486</v>
      </c>
      <c r="NS77">
        <v>531</v>
      </c>
      <c r="NT77">
        <v>589</v>
      </c>
      <c r="NU77">
        <v>639</v>
      </c>
      <c r="NV77">
        <v>694</v>
      </c>
      <c r="NW77">
        <v>737</v>
      </c>
      <c r="NX77">
        <v>773</v>
      </c>
      <c r="NY77">
        <v>820</v>
      </c>
      <c r="NZ77">
        <v>869</v>
      </c>
      <c r="OA77">
        <v>905</v>
      </c>
      <c r="OB77">
        <v>939</v>
      </c>
      <c r="OC77">
        <v>977</v>
      </c>
      <c r="OD77">
        <v>1029</v>
      </c>
      <c r="OE77">
        <v>0</v>
      </c>
      <c r="OF77">
        <v>0</v>
      </c>
      <c r="OG77">
        <v>2136</v>
      </c>
      <c r="OH77">
        <v>2286</v>
      </c>
      <c r="OI77">
        <v>2420</v>
      </c>
      <c r="OJ77">
        <v>2572</v>
      </c>
      <c r="OK77">
        <v>2705</v>
      </c>
      <c r="OL77">
        <v>2875</v>
      </c>
      <c r="OM77">
        <v>3026</v>
      </c>
      <c r="ON77">
        <v>3135</v>
      </c>
      <c r="OO77">
        <v>3250</v>
      </c>
      <c r="OP77">
        <v>3368</v>
      </c>
      <c r="OQ77">
        <v>3535</v>
      </c>
      <c r="OR77">
        <v>3631</v>
      </c>
      <c r="OS77">
        <v>3790</v>
      </c>
      <c r="OT77">
        <v>3904</v>
      </c>
      <c r="OU77">
        <v>4006</v>
      </c>
      <c r="OV77">
        <v>4109</v>
      </c>
      <c r="OW77">
        <v>4220</v>
      </c>
      <c r="OX77">
        <v>4315</v>
      </c>
      <c r="OY77">
        <v>4453</v>
      </c>
      <c r="OZ77">
        <v>4547</v>
      </c>
      <c r="PA77">
        <v>4618</v>
      </c>
      <c r="PB77">
        <v>4703</v>
      </c>
      <c r="PC77">
        <v>4779</v>
      </c>
      <c r="PD77">
        <v>4879</v>
      </c>
      <c r="PE77">
        <v>4920</v>
      </c>
      <c r="PF77">
        <v>4965</v>
      </c>
      <c r="PG77">
        <v>0</v>
      </c>
      <c r="PH77">
        <v>0</v>
      </c>
      <c r="PI77">
        <v>0</v>
      </c>
      <c r="PJ77">
        <v>49</v>
      </c>
      <c r="PK77">
        <v>101</v>
      </c>
      <c r="PL77">
        <v>157</v>
      </c>
      <c r="PM77">
        <v>219</v>
      </c>
      <c r="PN77">
        <v>290</v>
      </c>
      <c r="PO77">
        <v>361</v>
      </c>
      <c r="PP77">
        <v>449</v>
      </c>
      <c r="PQ77">
        <v>540</v>
      </c>
      <c r="PR77">
        <v>616</v>
      </c>
      <c r="PS77">
        <v>710</v>
      </c>
      <c r="PT77">
        <v>808</v>
      </c>
      <c r="PU77">
        <v>887</v>
      </c>
      <c r="PV77">
        <v>988</v>
      </c>
      <c r="PW77">
        <v>1085</v>
      </c>
      <c r="PX77">
        <v>1186</v>
      </c>
      <c r="PY77">
        <v>1297</v>
      </c>
      <c r="PZ77">
        <v>1417</v>
      </c>
      <c r="QA77">
        <v>1526</v>
      </c>
      <c r="QB77">
        <v>1646</v>
      </c>
      <c r="QC77">
        <v>1765</v>
      </c>
      <c r="QD77">
        <v>1890</v>
      </c>
      <c r="QE77">
        <v>2014</v>
      </c>
      <c r="QF77">
        <v>2143</v>
      </c>
      <c r="QG77">
        <v>2297</v>
      </c>
      <c r="QH77">
        <v>2435</v>
      </c>
      <c r="QI77">
        <v>0</v>
      </c>
      <c r="QJ77">
        <v>0</v>
      </c>
      <c r="QK77">
        <v>7551</v>
      </c>
      <c r="QL77">
        <v>8247</v>
      </c>
      <c r="QM77">
        <v>8652</v>
      </c>
      <c r="QN77">
        <v>8952</v>
      </c>
      <c r="QO77">
        <v>9093</v>
      </c>
      <c r="QP77">
        <v>9288</v>
      </c>
      <c r="QQ77">
        <v>9394</v>
      </c>
      <c r="QR77">
        <v>9503</v>
      </c>
      <c r="QS77">
        <v>9537</v>
      </c>
      <c r="QT77">
        <v>9610</v>
      </c>
      <c r="QU77">
        <v>9726</v>
      </c>
      <c r="QV77">
        <v>9778</v>
      </c>
      <c r="QW77">
        <v>9817</v>
      </c>
      <c r="QX77">
        <v>9823</v>
      </c>
      <c r="QY77">
        <v>9879</v>
      </c>
      <c r="QZ77">
        <v>9899</v>
      </c>
      <c r="RA77">
        <v>9920</v>
      </c>
      <c r="RB77">
        <v>9939</v>
      </c>
      <c r="RC77">
        <v>9885</v>
      </c>
      <c r="RD77">
        <v>9987</v>
      </c>
      <c r="RE77">
        <v>9980</v>
      </c>
      <c r="RF77">
        <v>10047</v>
      </c>
      <c r="RG77">
        <v>10078</v>
      </c>
      <c r="RH77">
        <v>10047</v>
      </c>
      <c r="RI77">
        <v>10000</v>
      </c>
      <c r="RJ77">
        <v>10031</v>
      </c>
      <c r="RK77">
        <v>0</v>
      </c>
      <c r="RL77">
        <v>0</v>
      </c>
      <c r="RM77">
        <v>8361</v>
      </c>
      <c r="RN77">
        <v>8383</v>
      </c>
      <c r="RO77">
        <v>8521</v>
      </c>
      <c r="RP77">
        <v>8601</v>
      </c>
      <c r="RQ77">
        <v>8690</v>
      </c>
      <c r="RR77">
        <v>8774</v>
      </c>
      <c r="RS77">
        <v>8828</v>
      </c>
      <c r="RT77">
        <v>8934</v>
      </c>
      <c r="RU77">
        <v>9041</v>
      </c>
      <c r="RV77">
        <v>9133</v>
      </c>
      <c r="RW77">
        <v>9129</v>
      </c>
      <c r="RX77">
        <v>9170</v>
      </c>
      <c r="RY77">
        <v>9261</v>
      </c>
      <c r="RZ77">
        <v>9294</v>
      </c>
      <c r="SA77">
        <v>9333</v>
      </c>
      <c r="SB77">
        <v>9360</v>
      </c>
      <c r="SC77">
        <v>9380</v>
      </c>
      <c r="SD77">
        <v>9455</v>
      </c>
      <c r="SE77">
        <v>9545</v>
      </c>
      <c r="SF77">
        <v>9518</v>
      </c>
      <c r="SG77">
        <v>9588</v>
      </c>
      <c r="SH77">
        <v>9556</v>
      </c>
      <c r="SI77">
        <v>9576</v>
      </c>
      <c r="SJ77">
        <v>9641</v>
      </c>
      <c r="SK77">
        <v>9655</v>
      </c>
      <c r="SL77">
        <v>9587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775833.61159999995</v>
      </c>
      <c r="SU77">
        <v>764989.44030000002</v>
      </c>
      <c r="SV77">
        <v>747598.45420000004</v>
      </c>
      <c r="SW77">
        <v>739078.08669999999</v>
      </c>
      <c r="SX77">
        <v>726098.39370000002</v>
      </c>
      <c r="SY77">
        <v>709611.64720000001</v>
      </c>
      <c r="SZ77">
        <v>696275.42020000005</v>
      </c>
      <c r="TA77">
        <v>680038.16870000004</v>
      </c>
      <c r="TB77">
        <v>666459.82830000005</v>
      </c>
      <c r="TC77">
        <v>644397.55790000001</v>
      </c>
      <c r="TD77">
        <v>630052.09050000005</v>
      </c>
      <c r="TE77">
        <v>614824.37280000001</v>
      </c>
      <c r="TF77">
        <v>604649.34340000001</v>
      </c>
      <c r="TG77">
        <v>588951.81240000005</v>
      </c>
      <c r="TH77">
        <v>578514.82189999998</v>
      </c>
      <c r="TI77">
        <v>565411.15819999995</v>
      </c>
      <c r="TJ77">
        <v>551165.58550000004</v>
      </c>
      <c r="TK77">
        <v>534196.71470000001</v>
      </c>
      <c r="TL77">
        <v>519208.98359999998</v>
      </c>
      <c r="TM77">
        <v>504394.58850000001</v>
      </c>
      <c r="TN77">
        <v>487130.19179999997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323716.19160000002</v>
      </c>
      <c r="TW77">
        <v>348633.67109999998</v>
      </c>
      <c r="TX77">
        <v>377047.85269999999</v>
      </c>
      <c r="TY77">
        <v>392394.5356</v>
      </c>
      <c r="TZ77">
        <v>409935.61420000001</v>
      </c>
      <c r="UA77">
        <v>425202.84120000002</v>
      </c>
      <c r="UB77">
        <v>432093.85470000003</v>
      </c>
      <c r="UC77">
        <v>443074.54859999998</v>
      </c>
      <c r="UD77">
        <v>441945.71120000002</v>
      </c>
      <c r="UE77">
        <v>454553.31829999998</v>
      </c>
      <c r="UF77">
        <v>458598.56359999999</v>
      </c>
      <c r="UG77">
        <v>455556.38919999998</v>
      </c>
      <c r="UH77">
        <v>449013.99810000003</v>
      </c>
      <c r="UI77">
        <v>450447.76870000002</v>
      </c>
      <c r="UJ77">
        <v>448599.26919999998</v>
      </c>
      <c r="UK77">
        <v>443056.61589999998</v>
      </c>
      <c r="UL77">
        <v>434932.99709999998</v>
      </c>
      <c r="UM77">
        <v>433095.66070000001</v>
      </c>
      <c r="UN77">
        <v>428617.95500000002</v>
      </c>
      <c r="UO77">
        <v>424033.67580000003</v>
      </c>
      <c r="UP77">
        <v>417582.91070000001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255506.15909999999</v>
      </c>
      <c r="UY77">
        <v>275081.1287</v>
      </c>
      <c r="UZ77">
        <v>276607.23759999999</v>
      </c>
      <c r="VA77">
        <v>303277.1018</v>
      </c>
      <c r="VB77">
        <v>334901.7133</v>
      </c>
      <c r="VC77">
        <v>360062.44010000001</v>
      </c>
      <c r="VD77">
        <v>398303.84669999999</v>
      </c>
      <c r="VE77">
        <v>413442.84850000002</v>
      </c>
      <c r="VF77">
        <v>445335.24229999998</v>
      </c>
      <c r="VG77">
        <v>467263.67450000002</v>
      </c>
      <c r="VH77">
        <v>495066.45610000001</v>
      </c>
      <c r="VI77">
        <v>529991.0379</v>
      </c>
      <c r="VJ77">
        <v>557138.21869999997</v>
      </c>
      <c r="VK77">
        <v>573641.16879999998</v>
      </c>
      <c r="VL77">
        <v>573657.89350000001</v>
      </c>
      <c r="VM77">
        <v>578058.28099999996</v>
      </c>
      <c r="VN77">
        <v>569103.95830000006</v>
      </c>
      <c r="VO77">
        <v>564772.50520000001</v>
      </c>
      <c r="VP77">
        <v>569126.39650000003</v>
      </c>
      <c r="VQ77">
        <v>574190.23499999999</v>
      </c>
      <c r="VR77">
        <v>570072.26820000005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329829.72889999999</v>
      </c>
      <c r="WA77">
        <v>426964.0503</v>
      </c>
      <c r="WB77">
        <v>414528.20419999998</v>
      </c>
      <c r="WC77">
        <v>452761.38809999998</v>
      </c>
      <c r="WD77">
        <v>293049.44209999999</v>
      </c>
      <c r="WE77">
        <v>237095.01790000001</v>
      </c>
      <c r="WF77">
        <v>322265.07290000003</v>
      </c>
      <c r="WG77">
        <v>446969.58789999998</v>
      </c>
      <c r="WH77">
        <v>607531.47869999998</v>
      </c>
      <c r="WI77">
        <v>379180.53450000001</v>
      </c>
      <c r="WJ77">
        <v>368136.44130000001</v>
      </c>
      <c r="WK77">
        <v>436839.35859999998</v>
      </c>
      <c r="WL77">
        <v>462671.8714</v>
      </c>
      <c r="WM77">
        <v>486628.99099999998</v>
      </c>
      <c r="WN77">
        <v>363427.1777</v>
      </c>
      <c r="WO77">
        <v>635115.45620000002</v>
      </c>
      <c r="WP77">
        <v>650873.4449</v>
      </c>
      <c r="WQ77">
        <v>698433.43599999999</v>
      </c>
      <c r="WR77">
        <v>645800.68059999996</v>
      </c>
      <c r="WS77">
        <v>595641.4044</v>
      </c>
      <c r="WT77">
        <v>882657.16540000006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21000000</v>
      </c>
      <c r="ZG77">
        <v>21200000</v>
      </c>
      <c r="ZH77">
        <v>21100000</v>
      </c>
      <c r="ZI77">
        <v>21300000</v>
      </c>
      <c r="ZJ77">
        <v>21400000</v>
      </c>
      <c r="ZK77">
        <v>21200000</v>
      </c>
      <c r="ZL77">
        <v>21100000</v>
      </c>
      <c r="ZM77">
        <v>21200000</v>
      </c>
      <c r="ZN77">
        <v>21400000</v>
      </c>
      <c r="ZO77">
        <v>21100000</v>
      </c>
      <c r="ZP77">
        <v>20800000</v>
      </c>
      <c r="ZQ77">
        <v>20600000</v>
      </c>
      <c r="ZR77">
        <v>20500000</v>
      </c>
      <c r="ZS77">
        <v>20500000</v>
      </c>
      <c r="ZT77">
        <v>20200000</v>
      </c>
      <c r="ZU77">
        <v>20200000</v>
      </c>
      <c r="ZV77">
        <v>20100000</v>
      </c>
      <c r="ZW77">
        <v>19800000</v>
      </c>
      <c r="ZX77">
        <v>19600000</v>
      </c>
      <c r="ZY77">
        <v>19400000</v>
      </c>
      <c r="ZZ77">
        <v>19200000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28100000</v>
      </c>
      <c r="ABK77">
        <v>28700000</v>
      </c>
      <c r="ABL77">
        <v>28900000</v>
      </c>
      <c r="ABM77">
        <v>29100000</v>
      </c>
      <c r="ABN77">
        <v>29300000</v>
      </c>
      <c r="ABO77">
        <v>29800000</v>
      </c>
      <c r="ABP77">
        <v>29800000</v>
      </c>
      <c r="ABQ77">
        <v>30200000</v>
      </c>
      <c r="ABR77">
        <v>30200000</v>
      </c>
      <c r="ABS77">
        <v>30000000</v>
      </c>
      <c r="ABT77">
        <v>29900000</v>
      </c>
      <c r="ABU77">
        <v>29800000</v>
      </c>
      <c r="ABV77">
        <v>29600000</v>
      </c>
      <c r="ABW77">
        <v>29700000</v>
      </c>
      <c r="ABX77">
        <v>29400000</v>
      </c>
      <c r="ABY77">
        <v>29000000</v>
      </c>
      <c r="ABZ77">
        <v>28700000</v>
      </c>
      <c r="ACA77">
        <v>28300000</v>
      </c>
      <c r="ACB77">
        <v>28000000</v>
      </c>
      <c r="ACC77">
        <v>27500000</v>
      </c>
      <c r="ACD77">
        <v>26900000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1960000</v>
      </c>
      <c r="ADO77">
        <v>1920000</v>
      </c>
      <c r="ADP77">
        <v>1890000</v>
      </c>
      <c r="ADQ77">
        <v>1840000</v>
      </c>
      <c r="ADR77">
        <v>1800000</v>
      </c>
      <c r="ADS77">
        <v>1770000</v>
      </c>
      <c r="ADT77">
        <v>1730000</v>
      </c>
      <c r="ADU77">
        <v>1680000</v>
      </c>
      <c r="ADV77">
        <v>1640000</v>
      </c>
      <c r="ADW77">
        <v>1600000</v>
      </c>
      <c r="ADX77">
        <v>1550000</v>
      </c>
      <c r="ADY77">
        <v>1510000</v>
      </c>
      <c r="ADZ77">
        <v>1470000</v>
      </c>
      <c r="AEA77">
        <v>1420000</v>
      </c>
      <c r="AEB77">
        <v>1390000</v>
      </c>
      <c r="AEC77">
        <v>1350000</v>
      </c>
      <c r="AED77">
        <v>1320000</v>
      </c>
      <c r="AEE77">
        <v>1290000</v>
      </c>
      <c r="AEF77">
        <v>1240000</v>
      </c>
      <c r="AEG77">
        <v>1200000</v>
      </c>
      <c r="AEH77">
        <v>1170000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10700000</v>
      </c>
      <c r="AEQ77">
        <v>10400000</v>
      </c>
      <c r="AER77">
        <v>10200000</v>
      </c>
      <c r="AES77">
        <v>10100000</v>
      </c>
      <c r="AET77">
        <v>9880000</v>
      </c>
      <c r="AEU77">
        <v>9580000</v>
      </c>
      <c r="AEV77">
        <v>9350000</v>
      </c>
      <c r="AEW77">
        <v>9160000</v>
      </c>
      <c r="AEX77">
        <v>8930000</v>
      </c>
      <c r="AEY77">
        <v>8710000</v>
      </c>
      <c r="AEZ77">
        <v>8480000</v>
      </c>
      <c r="AFA77">
        <v>8250000</v>
      </c>
      <c r="AFB77">
        <v>8070000</v>
      </c>
      <c r="AFC77">
        <v>7910000</v>
      </c>
      <c r="AFD77">
        <v>7660000</v>
      </c>
      <c r="AFE77">
        <v>7490000</v>
      </c>
      <c r="AFF77">
        <v>7250000</v>
      </c>
      <c r="AFG77">
        <v>7050000</v>
      </c>
      <c r="AFH77">
        <v>6890000</v>
      </c>
      <c r="AFI77">
        <v>6700000</v>
      </c>
      <c r="AFJ77">
        <v>6460000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262.42187369999999</v>
      </c>
      <c r="AGU77">
        <v>282.62133180000001</v>
      </c>
      <c r="AGV77">
        <v>305.65540600000003</v>
      </c>
      <c r="AGW77">
        <v>318.0962581</v>
      </c>
      <c r="AGX77">
        <v>332.31600630000003</v>
      </c>
      <c r="AGY77">
        <v>344.6924472</v>
      </c>
      <c r="AGZ77">
        <v>350.2786759</v>
      </c>
      <c r="AHA77">
        <v>359.18022089999999</v>
      </c>
      <c r="AHB77">
        <v>358.2651242</v>
      </c>
      <c r="AHC77">
        <v>368.48553320000002</v>
      </c>
      <c r="AHD77">
        <v>371.76482809999999</v>
      </c>
      <c r="AHE77">
        <v>369.29867680000001</v>
      </c>
      <c r="AHF77">
        <v>363.99506029999998</v>
      </c>
      <c r="AHG77">
        <v>365.15735239999998</v>
      </c>
      <c r="AHH77">
        <v>363.65885859999997</v>
      </c>
      <c r="AHI77">
        <v>359.16568369999999</v>
      </c>
      <c r="AHJ77">
        <v>352.58023850000001</v>
      </c>
      <c r="AHK77">
        <v>351.09079400000002</v>
      </c>
      <c r="AHL77">
        <v>347.46092340000001</v>
      </c>
      <c r="AHM77">
        <v>343.74465839999999</v>
      </c>
      <c r="AHN77">
        <v>338.51531890000001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19.550833879999999</v>
      </c>
      <c r="AHW77">
        <v>21.048672440000001</v>
      </c>
      <c r="AHX77">
        <v>21.165447329999999</v>
      </c>
      <c r="AHY77">
        <v>23.206173410000002</v>
      </c>
      <c r="AHZ77">
        <v>25.62602712</v>
      </c>
      <c r="AIA77">
        <v>27.551276949999998</v>
      </c>
      <c r="AIB77">
        <v>30.477434939999998</v>
      </c>
      <c r="AIC77">
        <v>31.635841880000001</v>
      </c>
      <c r="AID77">
        <v>34.076185770000002</v>
      </c>
      <c r="AIE77">
        <v>35.754106710000002</v>
      </c>
      <c r="AIF77">
        <v>37.881521429999999</v>
      </c>
      <c r="AIG77">
        <v>40.553882440000002</v>
      </c>
      <c r="AIH77">
        <v>42.631131860000004</v>
      </c>
      <c r="AII77">
        <v>43.893905480000001</v>
      </c>
      <c r="AIJ77">
        <v>43.895185220000002</v>
      </c>
      <c r="AIK77">
        <v>44.231894310000001</v>
      </c>
      <c r="AIL77">
        <v>43.546726970000002</v>
      </c>
      <c r="AIM77">
        <v>43.215292609999999</v>
      </c>
      <c r="AIN77">
        <v>43.548443890000001</v>
      </c>
      <c r="AIO77">
        <v>43.935918950000001</v>
      </c>
      <c r="AIP77">
        <v>43.620820160000001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1.790579712</v>
      </c>
      <c r="AIY77">
        <v>2.3179025389999999</v>
      </c>
      <c r="AIZ77">
        <v>2.2503908149999998</v>
      </c>
      <c r="AJA77">
        <v>2.4579511329999999</v>
      </c>
      <c r="AJB77">
        <v>1.5909068820000001</v>
      </c>
      <c r="AJC77">
        <v>1.28714149</v>
      </c>
      <c r="AJD77">
        <v>1.7495127049999999</v>
      </c>
      <c r="AJE77">
        <v>2.4265086060000001</v>
      </c>
      <c r="AJF77">
        <v>3.2981670379999999</v>
      </c>
      <c r="AJG77">
        <v>2.0584953769999998</v>
      </c>
      <c r="AJH77">
        <v>1.998539201</v>
      </c>
      <c r="AJI77">
        <v>2.371513615</v>
      </c>
      <c r="AJJ77">
        <v>2.5117531670000002</v>
      </c>
      <c r="AJK77">
        <v>2.641811584</v>
      </c>
      <c r="AJL77">
        <v>1.9729735500000001</v>
      </c>
      <c r="AJM77">
        <v>3.4479149420000001</v>
      </c>
      <c r="AJN77">
        <v>3.5334619150000002</v>
      </c>
      <c r="AJO77">
        <v>3.791655606</v>
      </c>
      <c r="AJP77">
        <v>3.5059228899999999</v>
      </c>
      <c r="AJQ77">
        <v>3.2336182</v>
      </c>
      <c r="AJR77">
        <v>4.7917694319999997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246.8744935</v>
      </c>
      <c r="AKA77">
        <v>173.84370250000001</v>
      </c>
      <c r="AKB77">
        <v>223.6935287</v>
      </c>
      <c r="AKC77">
        <v>266.70633800000002</v>
      </c>
      <c r="AKD77">
        <v>272.34976549999999</v>
      </c>
      <c r="AKE77">
        <v>225.67691189999999</v>
      </c>
      <c r="AKF77">
        <v>202.845832</v>
      </c>
      <c r="AKG77">
        <v>269.24666000000002</v>
      </c>
      <c r="AKH77">
        <v>353.0706007</v>
      </c>
      <c r="AKI77">
        <v>264.90942569999999</v>
      </c>
      <c r="AKJ77">
        <v>336.95212670000001</v>
      </c>
      <c r="AKK77">
        <v>288.60887760000003</v>
      </c>
      <c r="AKL77">
        <v>330.06457119999999</v>
      </c>
      <c r="AKM77">
        <v>271.39000440000001</v>
      </c>
      <c r="AKN77">
        <v>356.9741836</v>
      </c>
      <c r="AKO77">
        <v>299.38750850000002</v>
      </c>
      <c r="AKP77">
        <v>330.32423940000001</v>
      </c>
      <c r="AKQ77">
        <v>299.99737340000001</v>
      </c>
      <c r="AKR77">
        <v>274.0214593</v>
      </c>
      <c r="AKS77">
        <v>186.1923219</v>
      </c>
      <c r="AKT77">
        <v>271.4465836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108.25524540000001</v>
      </c>
      <c r="AME77">
        <v>109.5306427</v>
      </c>
      <c r="AMF77">
        <v>109.1494223</v>
      </c>
      <c r="AMG77">
        <v>110.255877</v>
      </c>
      <c r="AMH77">
        <v>110.5028197</v>
      </c>
      <c r="AMI77">
        <v>109.59260829999999</v>
      </c>
      <c r="AMJ77">
        <v>108.896344</v>
      </c>
      <c r="AMK77">
        <v>109.6806247</v>
      </c>
      <c r="AML77">
        <v>110.47086830000001</v>
      </c>
      <c r="AMM77">
        <v>108.9778991</v>
      </c>
      <c r="AMN77">
        <v>107.2519126</v>
      </c>
      <c r="AMO77">
        <v>106.2369934</v>
      </c>
      <c r="AMP77">
        <v>106.00067799999999</v>
      </c>
      <c r="AMQ77">
        <v>106.0193142</v>
      </c>
      <c r="AMR77">
        <v>104.57988330000001</v>
      </c>
      <c r="AMS77">
        <v>104.1102745</v>
      </c>
      <c r="AMT77">
        <v>104.07199610000001</v>
      </c>
      <c r="AMU77">
        <v>102.25502830000001</v>
      </c>
      <c r="AMV77">
        <v>101.3487129</v>
      </c>
      <c r="AMW77">
        <v>99.992245100000005</v>
      </c>
      <c r="AMX77">
        <v>98.931875880000007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267.10973810000002</v>
      </c>
      <c r="ANG77">
        <v>208.7437272</v>
      </c>
      <c r="ANH77">
        <v>261.6240909</v>
      </c>
      <c r="ANI77">
        <v>192.85524580000001</v>
      </c>
      <c r="ANJ77">
        <v>206.2532142</v>
      </c>
      <c r="ANK77">
        <v>263.02716600000002</v>
      </c>
      <c r="ANL77">
        <v>270.44611659999998</v>
      </c>
      <c r="ANM77">
        <v>195.5339433</v>
      </c>
      <c r="ANN77">
        <v>159.22101939999999</v>
      </c>
      <c r="ANO77">
        <v>214.16549029999999</v>
      </c>
      <c r="ANP77">
        <v>250.4616576</v>
      </c>
      <c r="ANQ77">
        <v>210.0669383</v>
      </c>
      <c r="ANR77">
        <v>217.990486</v>
      </c>
      <c r="ANS77">
        <v>204.24658590000001</v>
      </c>
      <c r="ANT77">
        <v>137.49553270000001</v>
      </c>
      <c r="ANU77">
        <v>201.44055520000001</v>
      </c>
      <c r="ANV77">
        <v>172.4859046</v>
      </c>
      <c r="ANW77">
        <v>118.0672775</v>
      </c>
      <c r="ANX77">
        <v>104.2862887</v>
      </c>
      <c r="ANY77">
        <v>128.01472530000001</v>
      </c>
      <c r="ANZ77">
        <v>177.05695209999999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90.480712769999997</v>
      </c>
      <c r="AOI77">
        <v>92.459142869999994</v>
      </c>
      <c r="AOJ77">
        <v>92.999638379999993</v>
      </c>
      <c r="AOK77">
        <v>93.603017829999999</v>
      </c>
      <c r="AOL77">
        <v>94.176240199999995</v>
      </c>
      <c r="AOM77">
        <v>95.966898360000002</v>
      </c>
      <c r="AON77">
        <v>95.702011220000003</v>
      </c>
      <c r="AOO77">
        <v>96.983265070000002</v>
      </c>
      <c r="AOP77">
        <v>96.99071825</v>
      </c>
      <c r="AOQ77">
        <v>96.626018950000002</v>
      </c>
      <c r="AOR77">
        <v>96.223701309999996</v>
      </c>
      <c r="AOS77">
        <v>95.944734030000006</v>
      </c>
      <c r="AOT77">
        <v>95.247210999999993</v>
      </c>
      <c r="AOU77">
        <v>95.430442600000006</v>
      </c>
      <c r="AOV77">
        <v>94.606717079999996</v>
      </c>
      <c r="AOW77">
        <v>93.285409450000003</v>
      </c>
      <c r="AOX77">
        <v>92.235381320000002</v>
      </c>
      <c r="AOY77">
        <v>90.996015209999996</v>
      </c>
      <c r="AOZ77">
        <v>90.194267839999995</v>
      </c>
      <c r="APA77">
        <v>88.303109579999997</v>
      </c>
      <c r="APB77">
        <v>86.515300940000003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731.25350619999995</v>
      </c>
      <c r="APK77">
        <v>646.73356860000001</v>
      </c>
      <c r="APL77">
        <v>883.84227669999996</v>
      </c>
      <c r="APM77">
        <v>859.47560129999999</v>
      </c>
      <c r="APN77">
        <v>674.13476509999998</v>
      </c>
      <c r="APO77">
        <v>806.83127809999996</v>
      </c>
      <c r="APP77">
        <v>871.88393570000005</v>
      </c>
      <c r="APQ77">
        <v>622.8326955</v>
      </c>
      <c r="APR77">
        <v>856.56882399999995</v>
      </c>
      <c r="APS77">
        <v>822.66451480000001</v>
      </c>
      <c r="APT77">
        <v>764.80543850000004</v>
      </c>
      <c r="APU77">
        <v>744.13655449999999</v>
      </c>
      <c r="APV77">
        <v>800.56675829999995</v>
      </c>
      <c r="APW77">
        <v>738.39606649999996</v>
      </c>
      <c r="APX77">
        <v>754.21160239999995</v>
      </c>
      <c r="APY77">
        <v>685.92794700000002</v>
      </c>
      <c r="APZ77">
        <v>746.09219440000004</v>
      </c>
      <c r="AQA77">
        <v>702.77793640000004</v>
      </c>
      <c r="AQB77">
        <v>661.58422640000003</v>
      </c>
      <c r="AQC77">
        <v>813.52475440000001</v>
      </c>
      <c r="AQD77">
        <v>732.55750620000003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97.405104159999993</v>
      </c>
      <c r="ARO77">
        <v>95.150085919999995</v>
      </c>
      <c r="ARP77">
        <v>93.487938600000007</v>
      </c>
      <c r="ARQ77">
        <v>91.852055620000002</v>
      </c>
      <c r="ARR77">
        <v>90.084203680000002</v>
      </c>
      <c r="ARS77">
        <v>87.422086699999994</v>
      </c>
      <c r="ART77">
        <v>85.257005050000004</v>
      </c>
      <c r="ARU77">
        <v>83.595210609999995</v>
      </c>
      <c r="ARV77">
        <v>81.449599939999999</v>
      </c>
      <c r="ARW77">
        <v>79.409109979999997</v>
      </c>
      <c r="ARX77">
        <v>77.319259610000003</v>
      </c>
      <c r="ARY77">
        <v>75.227642430000003</v>
      </c>
      <c r="ARZ77">
        <v>73.620526960000007</v>
      </c>
      <c r="ASA77">
        <v>72.156605880000001</v>
      </c>
      <c r="ASB77">
        <v>69.856792279999993</v>
      </c>
      <c r="ASC77">
        <v>68.320925340000002</v>
      </c>
      <c r="ASD77">
        <v>66.109615430000005</v>
      </c>
      <c r="ASE77">
        <v>64.318425199999993</v>
      </c>
      <c r="ASF77">
        <v>62.868937850000002</v>
      </c>
      <c r="ASG77">
        <v>61.126438659999998</v>
      </c>
      <c r="ASH77">
        <v>58.928083690000001</v>
      </c>
    </row>
    <row r="78" spans="3:1178" x14ac:dyDescent="0.25">
      <c r="C78">
        <v>0</v>
      </c>
      <c r="D78">
        <v>0</v>
      </c>
      <c r="E78">
        <v>0</v>
      </c>
      <c r="F78">
        <v>259</v>
      </c>
      <c r="G78">
        <v>219</v>
      </c>
      <c r="H78">
        <v>228</v>
      </c>
      <c r="I78">
        <v>246</v>
      </c>
      <c r="J78">
        <v>247</v>
      </c>
      <c r="K78">
        <v>263</v>
      </c>
      <c r="L78">
        <v>237</v>
      </c>
      <c r="M78">
        <v>236</v>
      </c>
      <c r="N78">
        <v>242</v>
      </c>
      <c r="O78">
        <v>242</v>
      </c>
      <c r="P78">
        <v>261</v>
      </c>
      <c r="Q78">
        <v>253</v>
      </c>
      <c r="R78">
        <v>231</v>
      </c>
      <c r="S78">
        <v>251</v>
      </c>
      <c r="T78">
        <v>263</v>
      </c>
      <c r="U78">
        <v>250</v>
      </c>
      <c r="V78">
        <v>286</v>
      </c>
      <c r="W78">
        <v>268</v>
      </c>
      <c r="X78">
        <v>263</v>
      </c>
      <c r="Y78">
        <v>260</v>
      </c>
      <c r="Z78">
        <v>260</v>
      </c>
      <c r="AA78">
        <v>242</v>
      </c>
      <c r="AB78">
        <v>270</v>
      </c>
      <c r="AC78">
        <v>261</v>
      </c>
      <c r="AD78">
        <v>245</v>
      </c>
      <c r="AE78">
        <v>0</v>
      </c>
      <c r="AF78">
        <v>0</v>
      </c>
      <c r="AG78">
        <v>0</v>
      </c>
      <c r="AH78">
        <v>62</v>
      </c>
      <c r="AI78">
        <v>47</v>
      </c>
      <c r="AJ78">
        <v>61</v>
      </c>
      <c r="AK78">
        <v>51</v>
      </c>
      <c r="AL78">
        <v>60</v>
      </c>
      <c r="AM78">
        <v>72</v>
      </c>
      <c r="AN78">
        <v>66</v>
      </c>
      <c r="AO78">
        <v>82</v>
      </c>
      <c r="AP78">
        <v>95</v>
      </c>
      <c r="AQ78">
        <v>80</v>
      </c>
      <c r="AR78">
        <v>97</v>
      </c>
      <c r="AS78">
        <v>94</v>
      </c>
      <c r="AT78">
        <v>80</v>
      </c>
      <c r="AU78">
        <v>88</v>
      </c>
      <c r="AV78">
        <v>112</v>
      </c>
      <c r="AW78">
        <v>97</v>
      </c>
      <c r="AX78">
        <v>120</v>
      </c>
      <c r="AY78">
        <v>81</v>
      </c>
      <c r="AZ78">
        <v>117</v>
      </c>
      <c r="BA78">
        <v>106</v>
      </c>
      <c r="BB78">
        <v>115</v>
      </c>
      <c r="BC78">
        <v>109</v>
      </c>
      <c r="BD78">
        <v>140</v>
      </c>
      <c r="BE78">
        <v>122</v>
      </c>
      <c r="BF78">
        <v>133</v>
      </c>
      <c r="BG78">
        <v>0</v>
      </c>
      <c r="BH78">
        <v>0</v>
      </c>
      <c r="BI78">
        <v>0</v>
      </c>
      <c r="BJ78">
        <v>114</v>
      </c>
      <c r="BK78">
        <v>119</v>
      </c>
      <c r="BL78">
        <v>134</v>
      </c>
      <c r="BM78">
        <v>131</v>
      </c>
      <c r="BN78">
        <v>97</v>
      </c>
      <c r="BO78">
        <v>123</v>
      </c>
      <c r="BP78">
        <v>129</v>
      </c>
      <c r="BQ78">
        <v>134</v>
      </c>
      <c r="BR78">
        <v>116</v>
      </c>
      <c r="BS78">
        <v>112</v>
      </c>
      <c r="BT78">
        <v>142</v>
      </c>
      <c r="BU78">
        <v>143</v>
      </c>
      <c r="BV78">
        <v>127</v>
      </c>
      <c r="BW78">
        <v>167</v>
      </c>
      <c r="BX78">
        <v>148</v>
      </c>
      <c r="BY78">
        <v>155</v>
      </c>
      <c r="BZ78">
        <v>137</v>
      </c>
      <c r="CA78">
        <v>155</v>
      </c>
      <c r="CB78">
        <v>140</v>
      </c>
      <c r="CC78">
        <v>161</v>
      </c>
      <c r="CD78">
        <v>160</v>
      </c>
      <c r="CE78">
        <v>149</v>
      </c>
      <c r="CF78">
        <v>164</v>
      </c>
      <c r="CG78">
        <v>159</v>
      </c>
      <c r="CH78">
        <v>169</v>
      </c>
      <c r="CI78">
        <v>0</v>
      </c>
      <c r="CJ78">
        <v>0</v>
      </c>
      <c r="CK78">
        <v>0</v>
      </c>
      <c r="CL78">
        <v>46</v>
      </c>
      <c r="CM78">
        <v>51</v>
      </c>
      <c r="CN78">
        <v>36</v>
      </c>
      <c r="CO78">
        <v>46</v>
      </c>
      <c r="CP78">
        <v>44</v>
      </c>
      <c r="CQ78">
        <v>42</v>
      </c>
      <c r="CR78">
        <v>36</v>
      </c>
      <c r="CS78">
        <v>53</v>
      </c>
      <c r="CT78">
        <v>51</v>
      </c>
      <c r="CU78">
        <v>57</v>
      </c>
      <c r="CV78">
        <v>41</v>
      </c>
      <c r="CW78">
        <v>45</v>
      </c>
      <c r="CX78">
        <v>48</v>
      </c>
      <c r="CY78">
        <v>51</v>
      </c>
      <c r="CZ78">
        <v>52</v>
      </c>
      <c r="DA78">
        <v>53</v>
      </c>
      <c r="DB78">
        <v>43</v>
      </c>
      <c r="DC78">
        <v>53</v>
      </c>
      <c r="DD78">
        <v>41</v>
      </c>
      <c r="DE78">
        <v>46</v>
      </c>
      <c r="DF78">
        <v>61</v>
      </c>
      <c r="DG78">
        <v>50</v>
      </c>
      <c r="DH78">
        <v>57</v>
      </c>
      <c r="DI78">
        <v>68</v>
      </c>
      <c r="DJ78">
        <v>73</v>
      </c>
      <c r="DK78">
        <v>0</v>
      </c>
      <c r="DL78">
        <v>0</v>
      </c>
      <c r="DM78">
        <v>0</v>
      </c>
      <c r="DN78">
        <v>1</v>
      </c>
      <c r="DO78">
        <v>1</v>
      </c>
      <c r="DP78">
        <v>0</v>
      </c>
      <c r="DQ78">
        <v>0</v>
      </c>
      <c r="DR78">
        <v>4</v>
      </c>
      <c r="DS78">
        <v>2</v>
      </c>
      <c r="DT78">
        <v>5</v>
      </c>
      <c r="DU78">
        <v>3</v>
      </c>
      <c r="DV78">
        <v>4</v>
      </c>
      <c r="DW78">
        <v>5</v>
      </c>
      <c r="DX78">
        <v>5</v>
      </c>
      <c r="DY78">
        <v>4</v>
      </c>
      <c r="DZ78">
        <v>7</v>
      </c>
      <c r="EA78">
        <v>3</v>
      </c>
      <c r="EB78">
        <v>5</v>
      </c>
      <c r="EC78">
        <v>11</v>
      </c>
      <c r="ED78">
        <v>9</v>
      </c>
      <c r="EE78">
        <v>11</v>
      </c>
      <c r="EF78">
        <v>7</v>
      </c>
      <c r="EG78">
        <v>13</v>
      </c>
      <c r="EH78">
        <v>11</v>
      </c>
      <c r="EI78">
        <v>9</v>
      </c>
      <c r="EJ78">
        <v>14</v>
      </c>
      <c r="EK78">
        <v>11</v>
      </c>
      <c r="EL78">
        <v>10</v>
      </c>
      <c r="EM78">
        <v>0</v>
      </c>
      <c r="EN78">
        <v>0</v>
      </c>
      <c r="EO78">
        <v>0</v>
      </c>
      <c r="EP78">
        <v>30</v>
      </c>
      <c r="EQ78">
        <v>5</v>
      </c>
      <c r="ER78">
        <v>0</v>
      </c>
      <c r="ES78">
        <v>10</v>
      </c>
      <c r="ET78">
        <v>0</v>
      </c>
      <c r="EU78">
        <v>10</v>
      </c>
      <c r="EV78">
        <v>20</v>
      </c>
      <c r="EW78">
        <v>10</v>
      </c>
      <c r="EX78">
        <v>10</v>
      </c>
      <c r="EY78">
        <v>5</v>
      </c>
      <c r="EZ78">
        <v>45</v>
      </c>
      <c r="FA78">
        <v>35</v>
      </c>
      <c r="FB78">
        <v>20</v>
      </c>
      <c r="FC78">
        <v>15</v>
      </c>
      <c r="FD78">
        <v>25</v>
      </c>
      <c r="FE78">
        <v>20</v>
      </c>
      <c r="FF78">
        <v>45</v>
      </c>
      <c r="FG78">
        <v>55</v>
      </c>
      <c r="FH78">
        <v>50</v>
      </c>
      <c r="FI78">
        <v>30</v>
      </c>
      <c r="FJ78">
        <v>50</v>
      </c>
      <c r="FK78">
        <v>40</v>
      </c>
      <c r="FL78">
        <v>65</v>
      </c>
      <c r="FM78">
        <v>60</v>
      </c>
      <c r="FN78">
        <v>45</v>
      </c>
      <c r="FO78">
        <v>0</v>
      </c>
      <c r="FP78">
        <v>0</v>
      </c>
      <c r="FQ78">
        <v>6252</v>
      </c>
      <c r="FR78">
        <v>6629</v>
      </c>
      <c r="FS78">
        <v>6963</v>
      </c>
      <c r="FT78">
        <v>7184</v>
      </c>
      <c r="FU78">
        <v>7408</v>
      </c>
      <c r="FV78">
        <v>7537</v>
      </c>
      <c r="FW78">
        <v>7693</v>
      </c>
      <c r="FX78">
        <v>7786</v>
      </c>
      <c r="FY78">
        <v>7917</v>
      </c>
      <c r="FZ78">
        <v>8023</v>
      </c>
      <c r="GA78">
        <v>8111</v>
      </c>
      <c r="GB78">
        <v>8202</v>
      </c>
      <c r="GC78">
        <v>8314</v>
      </c>
      <c r="GD78">
        <v>8441</v>
      </c>
      <c r="GE78">
        <v>8482</v>
      </c>
      <c r="GF78">
        <v>8557</v>
      </c>
      <c r="GG78">
        <v>8626</v>
      </c>
      <c r="GH78">
        <v>8741</v>
      </c>
      <c r="GI78">
        <v>8838</v>
      </c>
      <c r="GJ78">
        <v>8815</v>
      </c>
      <c r="GK78">
        <v>8919</v>
      </c>
      <c r="GL78">
        <v>8977</v>
      </c>
      <c r="GM78">
        <v>9028</v>
      </c>
      <c r="GN78">
        <v>9045</v>
      </c>
      <c r="GO78">
        <v>9085</v>
      </c>
      <c r="GP78">
        <v>9084</v>
      </c>
      <c r="GQ78">
        <v>0</v>
      </c>
      <c r="GR78">
        <v>0</v>
      </c>
      <c r="GS78">
        <v>735</v>
      </c>
      <c r="GT78">
        <v>863</v>
      </c>
      <c r="GU78">
        <v>979</v>
      </c>
      <c r="GV78">
        <v>1144</v>
      </c>
      <c r="GW78">
        <v>1291</v>
      </c>
      <c r="GX78">
        <v>1447</v>
      </c>
      <c r="GY78">
        <v>1606</v>
      </c>
      <c r="GZ78">
        <v>1794</v>
      </c>
      <c r="HA78">
        <v>1939</v>
      </c>
      <c r="HB78">
        <v>2056</v>
      </c>
      <c r="HC78">
        <v>2172</v>
      </c>
      <c r="HD78">
        <v>2292</v>
      </c>
      <c r="HE78">
        <v>2420</v>
      </c>
      <c r="HF78">
        <v>2537</v>
      </c>
      <c r="HG78">
        <v>2674</v>
      </c>
      <c r="HH78">
        <v>2757</v>
      </c>
      <c r="HI78">
        <v>2865</v>
      </c>
      <c r="HJ78">
        <v>2938</v>
      </c>
      <c r="HK78">
        <v>2971</v>
      </c>
      <c r="HL78">
        <v>3074</v>
      </c>
      <c r="HM78">
        <v>3129</v>
      </c>
      <c r="HN78">
        <v>3210</v>
      </c>
      <c r="HO78">
        <v>3286</v>
      </c>
      <c r="HP78">
        <v>3354</v>
      </c>
      <c r="HQ78">
        <v>3412</v>
      </c>
      <c r="HR78">
        <v>3472</v>
      </c>
      <c r="HS78">
        <v>0</v>
      </c>
      <c r="HT78">
        <v>0</v>
      </c>
      <c r="HU78">
        <v>75</v>
      </c>
      <c r="HV78">
        <v>82</v>
      </c>
      <c r="HW78">
        <v>86</v>
      </c>
      <c r="HX78">
        <v>85</v>
      </c>
      <c r="HY78">
        <v>95</v>
      </c>
      <c r="HZ78">
        <v>103</v>
      </c>
      <c r="IA78">
        <v>115</v>
      </c>
      <c r="IB78">
        <v>130</v>
      </c>
      <c r="IC78">
        <v>148</v>
      </c>
      <c r="ID78">
        <v>157</v>
      </c>
      <c r="IE78">
        <v>179</v>
      </c>
      <c r="IF78">
        <v>185</v>
      </c>
      <c r="IG78">
        <v>195</v>
      </c>
      <c r="IH78">
        <v>215</v>
      </c>
      <c r="II78">
        <v>231</v>
      </c>
      <c r="IJ78">
        <v>250</v>
      </c>
      <c r="IK78">
        <v>258</v>
      </c>
      <c r="IL78">
        <v>278</v>
      </c>
      <c r="IM78">
        <v>308</v>
      </c>
      <c r="IN78">
        <v>330</v>
      </c>
      <c r="IO78">
        <v>352</v>
      </c>
      <c r="IP78">
        <v>360</v>
      </c>
      <c r="IQ78">
        <v>372</v>
      </c>
      <c r="IR78">
        <v>370</v>
      </c>
      <c r="IS78">
        <v>392</v>
      </c>
      <c r="IT78">
        <v>408</v>
      </c>
      <c r="IU78">
        <v>0</v>
      </c>
      <c r="IV78">
        <v>0</v>
      </c>
      <c r="IW78">
        <v>6</v>
      </c>
      <c r="IX78">
        <v>6</v>
      </c>
      <c r="IY78">
        <v>8</v>
      </c>
      <c r="IZ78">
        <v>7</v>
      </c>
      <c r="JA78">
        <v>6</v>
      </c>
      <c r="JB78">
        <v>5</v>
      </c>
      <c r="JC78">
        <v>3</v>
      </c>
      <c r="JD78">
        <v>3</v>
      </c>
      <c r="JE78">
        <v>4</v>
      </c>
      <c r="JF78">
        <v>13</v>
      </c>
      <c r="JG78">
        <v>16</v>
      </c>
      <c r="JH78">
        <v>9</v>
      </c>
      <c r="JI78">
        <v>8</v>
      </c>
      <c r="JJ78">
        <v>9</v>
      </c>
      <c r="JK78">
        <v>12</v>
      </c>
      <c r="JL78">
        <v>9</v>
      </c>
      <c r="JM78">
        <v>16</v>
      </c>
      <c r="JN78">
        <v>15</v>
      </c>
      <c r="JO78">
        <v>20</v>
      </c>
      <c r="JP78">
        <v>14</v>
      </c>
      <c r="JQ78">
        <v>10</v>
      </c>
      <c r="JR78">
        <v>17</v>
      </c>
      <c r="JS78">
        <v>12</v>
      </c>
      <c r="JT78">
        <v>16</v>
      </c>
      <c r="JU78">
        <v>18</v>
      </c>
      <c r="JV78">
        <v>16</v>
      </c>
      <c r="JW78">
        <v>0</v>
      </c>
      <c r="JX78">
        <v>0</v>
      </c>
      <c r="JY78">
        <v>0</v>
      </c>
      <c r="JZ78">
        <v>5</v>
      </c>
      <c r="KA78">
        <v>12</v>
      </c>
      <c r="KB78">
        <v>24</v>
      </c>
      <c r="KC78">
        <v>36</v>
      </c>
      <c r="KD78">
        <v>50</v>
      </c>
      <c r="KE78">
        <v>70</v>
      </c>
      <c r="KF78">
        <v>81</v>
      </c>
      <c r="KG78">
        <v>94</v>
      </c>
      <c r="KH78">
        <v>111</v>
      </c>
      <c r="KI78">
        <v>130</v>
      </c>
      <c r="KJ78">
        <v>155</v>
      </c>
      <c r="KK78">
        <v>180</v>
      </c>
      <c r="KL78">
        <v>203</v>
      </c>
      <c r="KM78">
        <v>222</v>
      </c>
      <c r="KN78">
        <v>249</v>
      </c>
      <c r="KO78">
        <v>270</v>
      </c>
      <c r="KP78">
        <v>293</v>
      </c>
      <c r="KQ78">
        <v>317</v>
      </c>
      <c r="KR78">
        <v>353</v>
      </c>
      <c r="KS78">
        <v>390</v>
      </c>
      <c r="KT78">
        <v>418</v>
      </c>
      <c r="KU78">
        <v>449</v>
      </c>
      <c r="KV78">
        <v>487</v>
      </c>
      <c r="KW78">
        <v>517</v>
      </c>
      <c r="KX78">
        <v>560</v>
      </c>
      <c r="KY78">
        <v>0</v>
      </c>
      <c r="KZ78">
        <v>0</v>
      </c>
      <c r="LA78">
        <v>0</v>
      </c>
      <c r="LB78">
        <v>175</v>
      </c>
      <c r="LC78">
        <v>335</v>
      </c>
      <c r="LD78">
        <v>496</v>
      </c>
      <c r="LE78">
        <v>629</v>
      </c>
      <c r="LF78">
        <v>786</v>
      </c>
      <c r="LG78">
        <v>950</v>
      </c>
      <c r="LH78">
        <v>1085</v>
      </c>
      <c r="LI78">
        <v>1233</v>
      </c>
      <c r="LJ78">
        <v>1373</v>
      </c>
      <c r="LK78">
        <v>1521</v>
      </c>
      <c r="LL78">
        <v>1677</v>
      </c>
      <c r="LM78">
        <v>1834</v>
      </c>
      <c r="LN78">
        <v>1961</v>
      </c>
      <c r="LO78">
        <v>2102</v>
      </c>
      <c r="LP78">
        <v>2242</v>
      </c>
      <c r="LQ78">
        <v>2374</v>
      </c>
      <c r="LR78">
        <v>2531</v>
      </c>
      <c r="LS78">
        <v>2668</v>
      </c>
      <c r="LT78">
        <v>2819</v>
      </c>
      <c r="LU78">
        <v>2936</v>
      </c>
      <c r="LV78">
        <v>3071</v>
      </c>
      <c r="LW78">
        <v>3202</v>
      </c>
      <c r="LX78">
        <v>3332</v>
      </c>
      <c r="LY78">
        <v>3455</v>
      </c>
      <c r="LZ78">
        <v>3575</v>
      </c>
      <c r="MA78">
        <v>0</v>
      </c>
      <c r="MB78">
        <v>0</v>
      </c>
      <c r="MC78">
        <v>1430</v>
      </c>
      <c r="MD78">
        <v>1453</v>
      </c>
      <c r="ME78">
        <v>1478</v>
      </c>
      <c r="MF78">
        <v>1490</v>
      </c>
      <c r="MG78">
        <v>1526</v>
      </c>
      <c r="MH78">
        <v>1578</v>
      </c>
      <c r="MI78">
        <v>1615</v>
      </c>
      <c r="MJ78">
        <v>1661</v>
      </c>
      <c r="MK78">
        <v>1709</v>
      </c>
      <c r="ML78">
        <v>1750</v>
      </c>
      <c r="MM78">
        <v>1810</v>
      </c>
      <c r="MN78">
        <v>1850</v>
      </c>
      <c r="MO78">
        <v>1891</v>
      </c>
      <c r="MP78">
        <v>1956</v>
      </c>
      <c r="MQ78">
        <v>1997</v>
      </c>
      <c r="MR78">
        <v>2043</v>
      </c>
      <c r="MS78">
        <v>2094</v>
      </c>
      <c r="MT78">
        <v>2100</v>
      </c>
      <c r="MU78">
        <v>2153</v>
      </c>
      <c r="MV78">
        <v>2156</v>
      </c>
      <c r="MW78">
        <v>2192</v>
      </c>
      <c r="MX78">
        <v>2218</v>
      </c>
      <c r="MY78">
        <v>2265</v>
      </c>
      <c r="MZ78">
        <v>2327</v>
      </c>
      <c r="NA78">
        <v>2374</v>
      </c>
      <c r="NB78">
        <v>2428</v>
      </c>
      <c r="NC78">
        <v>0</v>
      </c>
      <c r="ND78">
        <v>0</v>
      </c>
      <c r="NE78">
        <v>0</v>
      </c>
      <c r="NF78">
        <v>30</v>
      </c>
      <c r="NG78">
        <v>72</v>
      </c>
      <c r="NH78">
        <v>107</v>
      </c>
      <c r="NI78">
        <v>137</v>
      </c>
      <c r="NJ78">
        <v>168</v>
      </c>
      <c r="NK78">
        <v>199</v>
      </c>
      <c r="NL78">
        <v>222</v>
      </c>
      <c r="NM78">
        <v>246</v>
      </c>
      <c r="NN78">
        <v>282</v>
      </c>
      <c r="NO78">
        <v>313</v>
      </c>
      <c r="NP78">
        <v>343</v>
      </c>
      <c r="NQ78">
        <v>374</v>
      </c>
      <c r="NR78">
        <v>407</v>
      </c>
      <c r="NS78">
        <v>441</v>
      </c>
      <c r="NT78">
        <v>477</v>
      </c>
      <c r="NU78">
        <v>514</v>
      </c>
      <c r="NV78">
        <v>545</v>
      </c>
      <c r="NW78">
        <v>582</v>
      </c>
      <c r="NX78">
        <v>623</v>
      </c>
      <c r="NY78">
        <v>664</v>
      </c>
      <c r="NZ78">
        <v>711</v>
      </c>
      <c r="OA78">
        <v>757</v>
      </c>
      <c r="OB78">
        <v>804</v>
      </c>
      <c r="OC78">
        <v>853</v>
      </c>
      <c r="OD78">
        <v>895</v>
      </c>
      <c r="OE78">
        <v>0</v>
      </c>
      <c r="OF78">
        <v>0</v>
      </c>
      <c r="OG78">
        <v>1980</v>
      </c>
      <c r="OH78">
        <v>2050</v>
      </c>
      <c r="OI78">
        <v>2153</v>
      </c>
      <c r="OJ78">
        <v>2288</v>
      </c>
      <c r="OK78">
        <v>2403</v>
      </c>
      <c r="OL78">
        <v>2528</v>
      </c>
      <c r="OM78">
        <v>2643</v>
      </c>
      <c r="ON78">
        <v>2726</v>
      </c>
      <c r="OO78">
        <v>2822</v>
      </c>
      <c r="OP78">
        <v>2892</v>
      </c>
      <c r="OQ78">
        <v>2972</v>
      </c>
      <c r="OR78">
        <v>3089</v>
      </c>
      <c r="OS78">
        <v>3145</v>
      </c>
      <c r="OT78">
        <v>3240</v>
      </c>
      <c r="OU78">
        <v>3316</v>
      </c>
      <c r="OV78">
        <v>3418</v>
      </c>
      <c r="OW78">
        <v>3496</v>
      </c>
      <c r="OX78">
        <v>3567</v>
      </c>
      <c r="OY78">
        <v>3612</v>
      </c>
      <c r="OZ78">
        <v>3626</v>
      </c>
      <c r="PA78">
        <v>3692</v>
      </c>
      <c r="PB78">
        <v>3753</v>
      </c>
      <c r="PC78">
        <v>3836</v>
      </c>
      <c r="PD78">
        <v>3886</v>
      </c>
      <c r="PE78">
        <v>3942</v>
      </c>
      <c r="PF78">
        <v>3963</v>
      </c>
      <c r="PG78">
        <v>0</v>
      </c>
      <c r="PH78">
        <v>0</v>
      </c>
      <c r="PI78">
        <v>0</v>
      </c>
      <c r="PJ78">
        <v>70</v>
      </c>
      <c r="PK78">
        <v>135</v>
      </c>
      <c r="PL78">
        <v>203</v>
      </c>
      <c r="PM78">
        <v>272</v>
      </c>
      <c r="PN78">
        <v>343</v>
      </c>
      <c r="PO78">
        <v>410</v>
      </c>
      <c r="PP78">
        <v>495</v>
      </c>
      <c r="PQ78">
        <v>587</v>
      </c>
      <c r="PR78">
        <v>672</v>
      </c>
      <c r="PS78">
        <v>756</v>
      </c>
      <c r="PT78">
        <v>843</v>
      </c>
      <c r="PU78">
        <v>958</v>
      </c>
      <c r="PV78">
        <v>1034</v>
      </c>
      <c r="PW78">
        <v>1134</v>
      </c>
      <c r="PX78">
        <v>1233</v>
      </c>
      <c r="PY78">
        <v>1334</v>
      </c>
      <c r="PZ78">
        <v>1447</v>
      </c>
      <c r="QA78">
        <v>1563</v>
      </c>
      <c r="QB78">
        <v>1698</v>
      </c>
      <c r="QC78">
        <v>1809</v>
      </c>
      <c r="QD78">
        <v>1936</v>
      </c>
      <c r="QE78">
        <v>2056</v>
      </c>
      <c r="QF78">
        <v>2197</v>
      </c>
      <c r="QG78">
        <v>2330</v>
      </c>
      <c r="QH78">
        <v>2481</v>
      </c>
      <c r="QI78">
        <v>0</v>
      </c>
      <c r="QJ78">
        <v>0</v>
      </c>
      <c r="QK78">
        <v>7544</v>
      </c>
      <c r="QL78">
        <v>7954</v>
      </c>
      <c r="QM78">
        <v>8196</v>
      </c>
      <c r="QN78">
        <v>8384</v>
      </c>
      <c r="QO78">
        <v>8575</v>
      </c>
      <c r="QP78">
        <v>8807</v>
      </c>
      <c r="QQ78">
        <v>8834</v>
      </c>
      <c r="QR78">
        <v>8956</v>
      </c>
      <c r="QS78">
        <v>9011</v>
      </c>
      <c r="QT78">
        <v>9129</v>
      </c>
      <c r="QU78">
        <v>9171</v>
      </c>
      <c r="QV78">
        <v>9197</v>
      </c>
      <c r="QW78">
        <v>9280</v>
      </c>
      <c r="QX78">
        <v>9335</v>
      </c>
      <c r="QY78">
        <v>9386</v>
      </c>
      <c r="QZ78">
        <v>9373</v>
      </c>
      <c r="RA78">
        <v>9429</v>
      </c>
      <c r="RB78">
        <v>9549</v>
      </c>
      <c r="RC78">
        <v>9530</v>
      </c>
      <c r="RD78">
        <v>9499</v>
      </c>
      <c r="RE78">
        <v>9573</v>
      </c>
      <c r="RF78">
        <v>9681</v>
      </c>
      <c r="RG78">
        <v>9644</v>
      </c>
      <c r="RH78">
        <v>9693</v>
      </c>
      <c r="RI78">
        <v>9712</v>
      </c>
      <c r="RJ78">
        <v>9722</v>
      </c>
      <c r="RK78">
        <v>0</v>
      </c>
      <c r="RL78">
        <v>0</v>
      </c>
      <c r="RM78">
        <v>8334</v>
      </c>
      <c r="RN78">
        <v>8318</v>
      </c>
      <c r="RO78">
        <v>8374</v>
      </c>
      <c r="RP78">
        <v>8390</v>
      </c>
      <c r="RQ78">
        <v>8470</v>
      </c>
      <c r="RR78">
        <v>8428</v>
      </c>
      <c r="RS78">
        <v>8548</v>
      </c>
      <c r="RT78">
        <v>8615</v>
      </c>
      <c r="RU78">
        <v>8689</v>
      </c>
      <c r="RV78">
        <v>8738</v>
      </c>
      <c r="RW78">
        <v>8834</v>
      </c>
      <c r="RX78">
        <v>8876</v>
      </c>
      <c r="RY78">
        <v>8899</v>
      </c>
      <c r="RZ78">
        <v>8965</v>
      </c>
      <c r="SA78">
        <v>9014</v>
      </c>
      <c r="SB78">
        <v>9087</v>
      </c>
      <c r="SC78">
        <v>9167</v>
      </c>
      <c r="SD78">
        <v>9168</v>
      </c>
      <c r="SE78">
        <v>9216</v>
      </c>
      <c r="SF78">
        <v>9274</v>
      </c>
      <c r="SG78">
        <v>9305</v>
      </c>
      <c r="SH78">
        <v>9292</v>
      </c>
      <c r="SI78">
        <v>9369</v>
      </c>
      <c r="SJ78">
        <v>9381</v>
      </c>
      <c r="SK78">
        <v>9435</v>
      </c>
      <c r="SL78">
        <v>9487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801248.00959999999</v>
      </c>
      <c r="SU78">
        <v>794011.79909999995</v>
      </c>
      <c r="SV78">
        <v>780204.4057</v>
      </c>
      <c r="SW78">
        <v>770224.66020000004</v>
      </c>
      <c r="SX78">
        <v>757803.03769999999</v>
      </c>
      <c r="SY78">
        <v>743800.94590000005</v>
      </c>
      <c r="SZ78">
        <v>730238.73349999997</v>
      </c>
      <c r="TA78">
        <v>718650.77069999999</v>
      </c>
      <c r="TB78">
        <v>708377.16189999995</v>
      </c>
      <c r="TC78">
        <v>691085.36199999996</v>
      </c>
      <c r="TD78">
        <v>676889.43149999995</v>
      </c>
      <c r="TE78">
        <v>662473.37800000003</v>
      </c>
      <c r="TF78">
        <v>651752.74990000005</v>
      </c>
      <c r="TG78">
        <v>639791.58629999997</v>
      </c>
      <c r="TH78">
        <v>619540.38199999998</v>
      </c>
      <c r="TI78">
        <v>608592.00360000005</v>
      </c>
      <c r="TJ78">
        <v>594708.40760000004</v>
      </c>
      <c r="TK78">
        <v>580667.04489999998</v>
      </c>
      <c r="TL78">
        <v>564815.97930000001</v>
      </c>
      <c r="TM78">
        <v>550790.08109999995</v>
      </c>
      <c r="TN78">
        <v>534688.79110000003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426297.96639999998</v>
      </c>
      <c r="TW78">
        <v>459359.86339999997</v>
      </c>
      <c r="TX78">
        <v>498187.37680000003</v>
      </c>
      <c r="TY78">
        <v>522770.2501</v>
      </c>
      <c r="TZ78">
        <v>538169.32669999998</v>
      </c>
      <c r="UA78">
        <v>551973.75320000004</v>
      </c>
      <c r="UB78">
        <v>565504.40839999996</v>
      </c>
      <c r="UC78">
        <v>579694.95770000003</v>
      </c>
      <c r="UD78">
        <v>590020.90500000003</v>
      </c>
      <c r="UE78">
        <v>603769.41650000005</v>
      </c>
      <c r="UF78">
        <v>604378.83730000001</v>
      </c>
      <c r="UG78">
        <v>609761.33790000004</v>
      </c>
      <c r="UH78">
        <v>607085.45070000004</v>
      </c>
      <c r="UI78">
        <v>596023.60569999996</v>
      </c>
      <c r="UJ78">
        <v>598725.07499999995</v>
      </c>
      <c r="UK78">
        <v>591686.85679999995</v>
      </c>
      <c r="UL78">
        <v>589324.05290000001</v>
      </c>
      <c r="UM78">
        <v>585705.72479999997</v>
      </c>
      <c r="UN78">
        <v>580413.81819999998</v>
      </c>
      <c r="UO78">
        <v>573253.1936</v>
      </c>
      <c r="UP78">
        <v>566343.54139999999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500379.69929999998</v>
      </c>
      <c r="UY78">
        <v>542404.23620000004</v>
      </c>
      <c r="UZ78">
        <v>595293.80079999997</v>
      </c>
      <c r="VA78">
        <v>657979.70510000002</v>
      </c>
      <c r="VB78">
        <v>677662.12089999998</v>
      </c>
      <c r="VC78">
        <v>750117.61569999997</v>
      </c>
      <c r="VD78">
        <v>752680.79890000005</v>
      </c>
      <c r="VE78">
        <v>770258.49280000001</v>
      </c>
      <c r="VF78">
        <v>824523.65419999999</v>
      </c>
      <c r="VG78">
        <v>860081.12040000001</v>
      </c>
      <c r="VH78">
        <v>903712.35279999999</v>
      </c>
      <c r="VI78">
        <v>905467.13410000002</v>
      </c>
      <c r="VJ78">
        <v>947241.15029999998</v>
      </c>
      <c r="VK78">
        <v>1020000</v>
      </c>
      <c r="VL78">
        <v>1060000</v>
      </c>
      <c r="VM78">
        <v>1100000</v>
      </c>
      <c r="VN78">
        <v>1090000</v>
      </c>
      <c r="VO78">
        <v>1090000</v>
      </c>
      <c r="VP78">
        <v>1060000</v>
      </c>
      <c r="VQ78">
        <v>1090000</v>
      </c>
      <c r="VR78">
        <v>1100000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183336.11290000001</v>
      </c>
      <c r="WA78">
        <v>106797.7356</v>
      </c>
      <c r="WB78">
        <v>103687.122</v>
      </c>
      <c r="WC78">
        <v>134222.81159999999</v>
      </c>
      <c r="WD78">
        <v>423518.58039999998</v>
      </c>
      <c r="WE78">
        <v>506071.4926</v>
      </c>
      <c r="WF78">
        <v>276373.99469999998</v>
      </c>
      <c r="WG78">
        <v>238510.45929999999</v>
      </c>
      <c r="WH78">
        <v>260508.99679999999</v>
      </c>
      <c r="WI78">
        <v>337228.47489999997</v>
      </c>
      <c r="WJ78">
        <v>245554.71470000001</v>
      </c>
      <c r="WK78">
        <v>423826.90779999999</v>
      </c>
      <c r="WL78">
        <v>385764.78259999998</v>
      </c>
      <c r="WM78">
        <v>499371.88689999998</v>
      </c>
      <c r="WN78">
        <v>339378.9522</v>
      </c>
      <c r="WO78">
        <v>235352.94880000001</v>
      </c>
      <c r="WP78">
        <v>388446.61459999997</v>
      </c>
      <c r="WQ78">
        <v>266211.2721</v>
      </c>
      <c r="WR78">
        <v>344610.06099999999</v>
      </c>
      <c r="WS78">
        <v>376394.4841</v>
      </c>
      <c r="WT78">
        <v>324828.03379999998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25800000</v>
      </c>
      <c r="ZG78">
        <v>25700000</v>
      </c>
      <c r="ZH78">
        <v>25600000</v>
      </c>
      <c r="ZI78">
        <v>25600000</v>
      </c>
      <c r="ZJ78">
        <v>25500000</v>
      </c>
      <c r="ZK78">
        <v>25600000</v>
      </c>
      <c r="ZL78">
        <v>25400000</v>
      </c>
      <c r="ZM78">
        <v>25200000</v>
      </c>
      <c r="ZN78">
        <v>25300000</v>
      </c>
      <c r="ZO78">
        <v>25100000</v>
      </c>
      <c r="ZP78">
        <v>24900000</v>
      </c>
      <c r="ZQ78">
        <v>24800000</v>
      </c>
      <c r="ZR78">
        <v>24100000</v>
      </c>
      <c r="ZS78">
        <v>24000000</v>
      </c>
      <c r="ZT78">
        <v>23300000</v>
      </c>
      <c r="ZU78">
        <v>23000000</v>
      </c>
      <c r="ZV78">
        <v>22600000</v>
      </c>
      <c r="ZW78">
        <v>22400000</v>
      </c>
      <c r="ZX78">
        <v>22400000</v>
      </c>
      <c r="ZY78">
        <v>22200000</v>
      </c>
      <c r="ZZ78">
        <v>22000000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27700000</v>
      </c>
      <c r="ABK78">
        <v>28100000</v>
      </c>
      <c r="ABL78">
        <v>28100000</v>
      </c>
      <c r="ABM78">
        <v>28300000</v>
      </c>
      <c r="ABN78">
        <v>28100000</v>
      </c>
      <c r="ABO78">
        <v>28100000</v>
      </c>
      <c r="ABP78">
        <v>28300000</v>
      </c>
      <c r="ABQ78">
        <v>28000000</v>
      </c>
      <c r="ABR78">
        <v>28000000</v>
      </c>
      <c r="ABS78">
        <v>27800000</v>
      </c>
      <c r="ABT78">
        <v>27800000</v>
      </c>
      <c r="ABU78">
        <v>27600000</v>
      </c>
      <c r="ABV78">
        <v>27400000</v>
      </c>
      <c r="ABW78">
        <v>26900000</v>
      </c>
      <c r="ABX78">
        <v>26200000</v>
      </c>
      <c r="ABY78">
        <v>25900000</v>
      </c>
      <c r="ABZ78">
        <v>25600000</v>
      </c>
      <c r="ACA78">
        <v>25400000</v>
      </c>
      <c r="ACB78">
        <v>25000000</v>
      </c>
      <c r="ACC78">
        <v>24600000</v>
      </c>
      <c r="ACD78">
        <v>24000000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1710000</v>
      </c>
      <c r="ADO78">
        <v>1660000</v>
      </c>
      <c r="ADP78">
        <v>1640000</v>
      </c>
      <c r="ADQ78">
        <v>1600000</v>
      </c>
      <c r="ADR78">
        <v>1570000</v>
      </c>
      <c r="ADS78">
        <v>1530000</v>
      </c>
      <c r="ADT78">
        <v>1490000</v>
      </c>
      <c r="ADU78">
        <v>1460000</v>
      </c>
      <c r="ADV78">
        <v>1430000</v>
      </c>
      <c r="ADW78">
        <v>1390000</v>
      </c>
      <c r="ADX78">
        <v>1350000</v>
      </c>
      <c r="ADY78">
        <v>1320000</v>
      </c>
      <c r="ADZ78">
        <v>1300000</v>
      </c>
      <c r="AEA78">
        <v>1260000</v>
      </c>
      <c r="AEB78">
        <v>1220000</v>
      </c>
      <c r="AEC78">
        <v>1190000</v>
      </c>
      <c r="AED78">
        <v>1170000</v>
      </c>
      <c r="AEE78">
        <v>1130000</v>
      </c>
      <c r="AEF78">
        <v>1100000</v>
      </c>
      <c r="AEG78">
        <v>1070000</v>
      </c>
      <c r="AEH78">
        <v>1040000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5790000</v>
      </c>
      <c r="AEQ78">
        <v>5700000</v>
      </c>
      <c r="AER78">
        <v>5580000</v>
      </c>
      <c r="AES78">
        <v>5460000</v>
      </c>
      <c r="AET78">
        <v>5330000</v>
      </c>
      <c r="AEU78">
        <v>5240000</v>
      </c>
      <c r="AEV78">
        <v>5110000</v>
      </c>
      <c r="AEW78">
        <v>4970000</v>
      </c>
      <c r="AEX78">
        <v>4860000</v>
      </c>
      <c r="AEY78">
        <v>4750000</v>
      </c>
      <c r="AEZ78">
        <v>4650000</v>
      </c>
      <c r="AFA78">
        <v>4550000</v>
      </c>
      <c r="AFB78">
        <v>4420000</v>
      </c>
      <c r="AFC78">
        <v>4310000</v>
      </c>
      <c r="AFD78">
        <v>4210000</v>
      </c>
      <c r="AFE78">
        <v>4100000</v>
      </c>
      <c r="AFF78">
        <v>3980000</v>
      </c>
      <c r="AFG78">
        <v>3890000</v>
      </c>
      <c r="AFH78">
        <v>3790000</v>
      </c>
      <c r="AFI78">
        <v>3700000</v>
      </c>
      <c r="AFJ78">
        <v>3610000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151.43933319999999</v>
      </c>
      <c r="AGU78">
        <v>163.184338</v>
      </c>
      <c r="AGV78">
        <v>176.97753710000001</v>
      </c>
      <c r="AGW78">
        <v>185.71042869999999</v>
      </c>
      <c r="AGX78">
        <v>191.18084160000001</v>
      </c>
      <c r="AGY78">
        <v>196.08476630000001</v>
      </c>
      <c r="AGZ78">
        <v>200.89143580000001</v>
      </c>
      <c r="AHA78">
        <v>205.9325279</v>
      </c>
      <c r="AHB78">
        <v>209.60074750000001</v>
      </c>
      <c r="AHC78">
        <v>214.48480889999999</v>
      </c>
      <c r="AHD78">
        <v>214.70130130000001</v>
      </c>
      <c r="AHE78">
        <v>216.61339649999999</v>
      </c>
      <c r="AHF78">
        <v>215.66280649999999</v>
      </c>
      <c r="AHG78">
        <v>211.73316439999999</v>
      </c>
      <c r="AHH78">
        <v>212.6928423</v>
      </c>
      <c r="AHI78">
        <v>210.1925651</v>
      </c>
      <c r="AHJ78">
        <v>209.35319580000001</v>
      </c>
      <c r="AHK78">
        <v>208.06781029999999</v>
      </c>
      <c r="AHL78">
        <v>206.18789799999999</v>
      </c>
      <c r="AHM78">
        <v>203.64413680000001</v>
      </c>
      <c r="AHN78">
        <v>201.1895318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19.22834538</v>
      </c>
      <c r="AHW78">
        <v>20.843243650000002</v>
      </c>
      <c r="AHX78">
        <v>22.875657870000001</v>
      </c>
      <c r="AHY78">
        <v>25.28452102</v>
      </c>
      <c r="AHZ78">
        <v>26.04086723</v>
      </c>
      <c r="AIA78">
        <v>28.82515141</v>
      </c>
      <c r="AIB78">
        <v>28.923648159999999</v>
      </c>
      <c r="AIC78">
        <v>29.599115139999999</v>
      </c>
      <c r="AID78">
        <v>31.68439012</v>
      </c>
      <c r="AIE78">
        <v>33.05077498</v>
      </c>
      <c r="AIF78">
        <v>34.727414549999999</v>
      </c>
      <c r="AIG78">
        <v>34.794846419999999</v>
      </c>
      <c r="AIH78">
        <v>36.400117799999997</v>
      </c>
      <c r="AII78">
        <v>39.153580650000002</v>
      </c>
      <c r="AIJ78">
        <v>40.728412609999999</v>
      </c>
      <c r="AIK78">
        <v>42.178291369999997</v>
      </c>
      <c r="AIL78">
        <v>41.880474659999997</v>
      </c>
      <c r="AIM78">
        <v>42.016010180000002</v>
      </c>
      <c r="AIN78">
        <v>40.572929760000001</v>
      </c>
      <c r="AIO78">
        <v>41.733373039999996</v>
      </c>
      <c r="AIP78">
        <v>42.171627209999997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1.596779264</v>
      </c>
      <c r="AIY78">
        <v>0.93016267799999997</v>
      </c>
      <c r="AIZ78">
        <v>0.90307056100000005</v>
      </c>
      <c r="AJA78">
        <v>1.1690233800000001</v>
      </c>
      <c r="AJB78">
        <v>3.688666005</v>
      </c>
      <c r="AJC78">
        <v>4.4076666229999999</v>
      </c>
      <c r="AJD78">
        <v>2.4070994899999998</v>
      </c>
      <c r="AJE78">
        <v>2.077324264</v>
      </c>
      <c r="AJF78">
        <v>2.2689221329999998</v>
      </c>
      <c r="AJG78">
        <v>2.9371160289999998</v>
      </c>
      <c r="AJH78">
        <v>2.1386767199999999</v>
      </c>
      <c r="AJI78">
        <v>3.6913514049999998</v>
      </c>
      <c r="AJJ78">
        <v>3.359846546</v>
      </c>
      <c r="AJK78">
        <v>4.3493159170000002</v>
      </c>
      <c r="AJL78">
        <v>2.9558457690000002</v>
      </c>
      <c r="AJM78">
        <v>2.0498236950000002</v>
      </c>
      <c r="AJN78">
        <v>3.3832041579999999</v>
      </c>
      <c r="AJO78">
        <v>2.3185865159999999</v>
      </c>
      <c r="AJP78">
        <v>3.0014064930000002</v>
      </c>
      <c r="AJQ78">
        <v>3.278235247</v>
      </c>
      <c r="AJR78">
        <v>2.8291134819999999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211.97710910000001</v>
      </c>
      <c r="AKA78">
        <v>378.28429190000003</v>
      </c>
      <c r="AKB78">
        <v>173.67656969999999</v>
      </c>
      <c r="AKC78">
        <v>226.84518009999999</v>
      </c>
      <c r="AKD78">
        <v>273.93669799999998</v>
      </c>
      <c r="AKE78">
        <v>296.8173501</v>
      </c>
      <c r="AKF78">
        <v>361.87706129999998</v>
      </c>
      <c r="AKG78">
        <v>323.25275909999999</v>
      </c>
      <c r="AKH78">
        <v>266.04155040000001</v>
      </c>
      <c r="AKI78">
        <v>222.15857510000001</v>
      </c>
      <c r="AKJ78">
        <v>359.7653037</v>
      </c>
      <c r="AKK78">
        <v>201.57491239999999</v>
      </c>
      <c r="AKL78">
        <v>234.31996620000001</v>
      </c>
      <c r="AKM78">
        <v>254.01027830000001</v>
      </c>
      <c r="AKN78">
        <v>318.66439129999998</v>
      </c>
      <c r="AKO78">
        <v>341.68602499999997</v>
      </c>
      <c r="AKP78">
        <v>266.82406559999998</v>
      </c>
      <c r="AKQ78">
        <v>270.14569590000002</v>
      </c>
      <c r="AKR78">
        <v>379.50470460000003</v>
      </c>
      <c r="AKS78">
        <v>269.44156140000001</v>
      </c>
      <c r="AKT78">
        <v>302.8128696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90.763564340000002</v>
      </c>
      <c r="AME78">
        <v>90.186149610000001</v>
      </c>
      <c r="AMF78">
        <v>90.053319610000003</v>
      </c>
      <c r="AMG78">
        <v>89.956993510000004</v>
      </c>
      <c r="AMH78">
        <v>89.432154519999997</v>
      </c>
      <c r="AMI78">
        <v>89.804271670000006</v>
      </c>
      <c r="AMJ78">
        <v>89.115433460000006</v>
      </c>
      <c r="AMK78">
        <v>88.437304990000001</v>
      </c>
      <c r="AML78">
        <v>88.812806989999999</v>
      </c>
      <c r="AMM78">
        <v>88.033422459999997</v>
      </c>
      <c r="AMN78">
        <v>87.438090189999997</v>
      </c>
      <c r="AMO78">
        <v>87.010517019999995</v>
      </c>
      <c r="AMP78">
        <v>84.718282349999996</v>
      </c>
      <c r="AMQ78">
        <v>84.326612069999996</v>
      </c>
      <c r="AMR78">
        <v>81.984575879999994</v>
      </c>
      <c r="AMS78">
        <v>80.925748110000001</v>
      </c>
      <c r="AMT78">
        <v>79.500615350000004</v>
      </c>
      <c r="AMU78">
        <v>78.820635129999999</v>
      </c>
      <c r="AMV78">
        <v>78.619609479999994</v>
      </c>
      <c r="AMW78">
        <v>77.871401109999994</v>
      </c>
      <c r="AMX78">
        <v>77.323006480000004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203.68430849999999</v>
      </c>
      <c r="ANG78">
        <v>200.2317865</v>
      </c>
      <c r="ANH78">
        <v>159.62961559999999</v>
      </c>
      <c r="ANI78">
        <v>141.1120876</v>
      </c>
      <c r="ANJ78">
        <v>179.9396644</v>
      </c>
      <c r="ANK78">
        <v>162.69662690000001</v>
      </c>
      <c r="ANL78">
        <v>108.5636501</v>
      </c>
      <c r="ANM78">
        <v>127.0745143</v>
      </c>
      <c r="ANN78">
        <v>160.01662490000001</v>
      </c>
      <c r="ANO78">
        <v>184.44328390000001</v>
      </c>
      <c r="ANP78">
        <v>130.20657460000001</v>
      </c>
      <c r="ANQ78">
        <v>155.9296109</v>
      </c>
      <c r="ANR78">
        <v>138.9776851</v>
      </c>
      <c r="ANS78">
        <v>156.7276483</v>
      </c>
      <c r="ANT78">
        <v>141.44779539999999</v>
      </c>
      <c r="ANU78">
        <v>124.4406285</v>
      </c>
      <c r="ANV78">
        <v>132.94914299999999</v>
      </c>
      <c r="ANW78">
        <v>135.9738457</v>
      </c>
      <c r="ANX78">
        <v>116.3406718</v>
      </c>
      <c r="ANY78">
        <v>116.82446059999999</v>
      </c>
      <c r="ANZ78">
        <v>99.376174710000001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79.837610659999996</v>
      </c>
      <c r="AOI78">
        <v>81.038314560000003</v>
      </c>
      <c r="AOJ78">
        <v>81.148755460000004</v>
      </c>
      <c r="AOK78">
        <v>81.559733269999995</v>
      </c>
      <c r="AOL78">
        <v>81.148379460000001</v>
      </c>
      <c r="AOM78">
        <v>80.964221269999996</v>
      </c>
      <c r="AON78">
        <v>81.700557790000005</v>
      </c>
      <c r="AOO78">
        <v>80.758926680000002</v>
      </c>
      <c r="AOP78">
        <v>80.775131569999999</v>
      </c>
      <c r="AOQ78">
        <v>80.261996969999998</v>
      </c>
      <c r="AOR78">
        <v>80.321215659999993</v>
      </c>
      <c r="AOS78">
        <v>79.761334890000001</v>
      </c>
      <c r="AOT78">
        <v>79.010875549999994</v>
      </c>
      <c r="AOU78">
        <v>77.677328720000006</v>
      </c>
      <c r="AOV78">
        <v>75.707188000000002</v>
      </c>
      <c r="AOW78">
        <v>74.840000770000003</v>
      </c>
      <c r="AOX78">
        <v>73.860701939999998</v>
      </c>
      <c r="AOY78">
        <v>73.295319120000002</v>
      </c>
      <c r="AOZ78">
        <v>72.088039240000001</v>
      </c>
      <c r="APA78">
        <v>70.996969629999995</v>
      </c>
      <c r="APB78">
        <v>69.296298919999998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746.03842740000005</v>
      </c>
      <c r="APK78">
        <v>693.25251179999998</v>
      </c>
      <c r="APL78">
        <v>779.25465340000005</v>
      </c>
      <c r="APM78">
        <v>848.70102069999996</v>
      </c>
      <c r="APN78">
        <v>753.73668050000003</v>
      </c>
      <c r="APO78">
        <v>715.14720750000004</v>
      </c>
      <c r="APP78">
        <v>758.38524159999997</v>
      </c>
      <c r="APQ78">
        <v>953.98045790000003</v>
      </c>
      <c r="APR78">
        <v>602.73100799999997</v>
      </c>
      <c r="APS78">
        <v>723.13060870000004</v>
      </c>
      <c r="APT78">
        <v>683.96095739999998</v>
      </c>
      <c r="APU78">
        <v>695.57273099999998</v>
      </c>
      <c r="APV78">
        <v>759.48909700000002</v>
      </c>
      <c r="APW78">
        <v>805.04808530000003</v>
      </c>
      <c r="APX78">
        <v>818.40618619999998</v>
      </c>
      <c r="APY78">
        <v>645.91687479999996</v>
      </c>
      <c r="APZ78">
        <v>778.45360919999996</v>
      </c>
      <c r="AQA78">
        <v>602.98533620000001</v>
      </c>
      <c r="AQB78">
        <v>844.99728189999996</v>
      </c>
      <c r="AQC78">
        <v>676.21290199999999</v>
      </c>
      <c r="AQD78">
        <v>734.76327509999999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103.3794121</v>
      </c>
      <c r="ARO78">
        <v>101.7974315</v>
      </c>
      <c r="ARP78">
        <v>99.607115519999994</v>
      </c>
      <c r="ARQ78">
        <v>97.536609400000003</v>
      </c>
      <c r="ARR78">
        <v>95.229756289999997</v>
      </c>
      <c r="ARS78">
        <v>93.471842330000001</v>
      </c>
      <c r="ART78">
        <v>91.180816460000003</v>
      </c>
      <c r="ARU78">
        <v>88.754455739999997</v>
      </c>
      <c r="ARV78">
        <v>86.808455159999994</v>
      </c>
      <c r="ARW78">
        <v>84.74070304</v>
      </c>
      <c r="ARX78">
        <v>82.938812389999995</v>
      </c>
      <c r="ARY78">
        <v>81.232027099999996</v>
      </c>
      <c r="ARZ78">
        <v>78.874648980000003</v>
      </c>
      <c r="ASA78">
        <v>76.978257529999993</v>
      </c>
      <c r="ASB78">
        <v>75.206517199999993</v>
      </c>
      <c r="ASC78">
        <v>73.260105240000001</v>
      </c>
      <c r="ASD78">
        <v>71.026945310000002</v>
      </c>
      <c r="ASE78">
        <v>69.529635119999995</v>
      </c>
      <c r="ASF78">
        <v>67.590961210000003</v>
      </c>
      <c r="ASG78">
        <v>66.000035089999997</v>
      </c>
      <c r="ASH78">
        <v>64.430861429999993</v>
      </c>
    </row>
    <row r="79" spans="3:1178" x14ac:dyDescent="0.25">
      <c r="C79">
        <v>0</v>
      </c>
      <c r="D79">
        <v>0</v>
      </c>
      <c r="E79">
        <v>0</v>
      </c>
      <c r="F79">
        <v>259</v>
      </c>
      <c r="G79">
        <v>219</v>
      </c>
      <c r="H79">
        <v>225</v>
      </c>
      <c r="I79">
        <v>243</v>
      </c>
      <c r="J79">
        <v>238</v>
      </c>
      <c r="K79">
        <v>254</v>
      </c>
      <c r="L79">
        <v>226</v>
      </c>
      <c r="M79">
        <v>225</v>
      </c>
      <c r="N79">
        <v>235</v>
      </c>
      <c r="O79">
        <v>236</v>
      </c>
      <c r="P79">
        <v>244</v>
      </c>
      <c r="Q79">
        <v>240</v>
      </c>
      <c r="R79">
        <v>218</v>
      </c>
      <c r="S79">
        <v>240</v>
      </c>
      <c r="T79">
        <v>246</v>
      </c>
      <c r="U79">
        <v>238</v>
      </c>
      <c r="V79">
        <v>273</v>
      </c>
      <c r="W79">
        <v>244</v>
      </c>
      <c r="X79">
        <v>251</v>
      </c>
      <c r="Y79">
        <v>240</v>
      </c>
      <c r="Z79">
        <v>237</v>
      </c>
      <c r="AA79">
        <v>232</v>
      </c>
      <c r="AB79">
        <v>256</v>
      </c>
      <c r="AC79">
        <v>242</v>
      </c>
      <c r="AD79">
        <v>225</v>
      </c>
      <c r="AE79">
        <v>0</v>
      </c>
      <c r="AF79">
        <v>0</v>
      </c>
      <c r="AG79">
        <v>0</v>
      </c>
      <c r="AH79">
        <v>62</v>
      </c>
      <c r="AI79">
        <v>47</v>
      </c>
      <c r="AJ79">
        <v>61</v>
      </c>
      <c r="AK79">
        <v>50</v>
      </c>
      <c r="AL79">
        <v>60</v>
      </c>
      <c r="AM79">
        <v>71</v>
      </c>
      <c r="AN79">
        <v>66</v>
      </c>
      <c r="AO79">
        <v>82</v>
      </c>
      <c r="AP79">
        <v>94</v>
      </c>
      <c r="AQ79">
        <v>79</v>
      </c>
      <c r="AR79">
        <v>96</v>
      </c>
      <c r="AS79">
        <v>93</v>
      </c>
      <c r="AT79">
        <v>79</v>
      </c>
      <c r="AU79">
        <v>83</v>
      </c>
      <c r="AV79">
        <v>111</v>
      </c>
      <c r="AW79">
        <v>96</v>
      </c>
      <c r="AX79">
        <v>115</v>
      </c>
      <c r="AY79">
        <v>78</v>
      </c>
      <c r="AZ79">
        <v>115</v>
      </c>
      <c r="BA79">
        <v>102</v>
      </c>
      <c r="BB79">
        <v>114</v>
      </c>
      <c r="BC79">
        <v>107</v>
      </c>
      <c r="BD79">
        <v>135</v>
      </c>
      <c r="BE79">
        <v>119</v>
      </c>
      <c r="BF79">
        <v>130</v>
      </c>
      <c r="BG79">
        <v>0</v>
      </c>
      <c r="BH79">
        <v>0</v>
      </c>
      <c r="BI79">
        <v>0</v>
      </c>
      <c r="BJ79">
        <v>114</v>
      </c>
      <c r="BK79">
        <v>119</v>
      </c>
      <c r="BL79">
        <v>133</v>
      </c>
      <c r="BM79">
        <v>128</v>
      </c>
      <c r="BN79">
        <v>92</v>
      </c>
      <c r="BO79">
        <v>118</v>
      </c>
      <c r="BP79">
        <v>127</v>
      </c>
      <c r="BQ79">
        <v>127</v>
      </c>
      <c r="BR79">
        <v>111</v>
      </c>
      <c r="BS79">
        <v>110</v>
      </c>
      <c r="BT79">
        <v>135</v>
      </c>
      <c r="BU79">
        <v>138</v>
      </c>
      <c r="BV79">
        <v>120</v>
      </c>
      <c r="BW79">
        <v>165</v>
      </c>
      <c r="BX79">
        <v>142</v>
      </c>
      <c r="BY79">
        <v>149</v>
      </c>
      <c r="BZ79">
        <v>127</v>
      </c>
      <c r="CA79">
        <v>150</v>
      </c>
      <c r="CB79">
        <v>135</v>
      </c>
      <c r="CC79">
        <v>154</v>
      </c>
      <c r="CD79">
        <v>150</v>
      </c>
      <c r="CE79">
        <v>147</v>
      </c>
      <c r="CF79">
        <v>155</v>
      </c>
      <c r="CG79">
        <v>153</v>
      </c>
      <c r="CH79">
        <v>159</v>
      </c>
      <c r="CI79">
        <v>0</v>
      </c>
      <c r="CJ79">
        <v>0</v>
      </c>
      <c r="CK79">
        <v>0</v>
      </c>
      <c r="CL79">
        <v>46</v>
      </c>
      <c r="CM79">
        <v>51</v>
      </c>
      <c r="CN79">
        <v>36</v>
      </c>
      <c r="CO79">
        <v>46</v>
      </c>
      <c r="CP79">
        <v>44</v>
      </c>
      <c r="CQ79">
        <v>41</v>
      </c>
      <c r="CR79">
        <v>36</v>
      </c>
      <c r="CS79">
        <v>53</v>
      </c>
      <c r="CT79">
        <v>48</v>
      </c>
      <c r="CU79">
        <v>56</v>
      </c>
      <c r="CV79">
        <v>42</v>
      </c>
      <c r="CW79">
        <v>45</v>
      </c>
      <c r="CX79">
        <v>49</v>
      </c>
      <c r="CY79">
        <v>50</v>
      </c>
      <c r="CZ79">
        <v>53</v>
      </c>
      <c r="DA79">
        <v>51</v>
      </c>
      <c r="DB79">
        <v>43</v>
      </c>
      <c r="DC79">
        <v>52</v>
      </c>
      <c r="DD79">
        <v>40</v>
      </c>
      <c r="DE79">
        <v>46</v>
      </c>
      <c r="DF79">
        <v>61</v>
      </c>
      <c r="DG79">
        <v>48</v>
      </c>
      <c r="DH79">
        <v>56</v>
      </c>
      <c r="DI79">
        <v>64</v>
      </c>
      <c r="DJ79">
        <v>72</v>
      </c>
      <c r="DK79">
        <v>0</v>
      </c>
      <c r="DL79">
        <v>0</v>
      </c>
      <c r="DM79">
        <v>0</v>
      </c>
      <c r="DN79">
        <v>1</v>
      </c>
      <c r="DO79">
        <v>1</v>
      </c>
      <c r="DP79">
        <v>0</v>
      </c>
      <c r="DQ79">
        <v>0</v>
      </c>
      <c r="DR79">
        <v>4</v>
      </c>
      <c r="DS79">
        <v>2</v>
      </c>
      <c r="DT79">
        <v>4</v>
      </c>
      <c r="DU79">
        <v>2</v>
      </c>
      <c r="DV79">
        <v>3</v>
      </c>
      <c r="DW79">
        <v>6</v>
      </c>
      <c r="DX79">
        <v>3</v>
      </c>
      <c r="DY79">
        <v>3</v>
      </c>
      <c r="DZ79">
        <v>5</v>
      </c>
      <c r="EA79">
        <v>3</v>
      </c>
      <c r="EB79">
        <v>3</v>
      </c>
      <c r="EC79">
        <v>8</v>
      </c>
      <c r="ED79">
        <v>6</v>
      </c>
      <c r="EE79">
        <v>8</v>
      </c>
      <c r="EF79">
        <v>6</v>
      </c>
      <c r="EG79">
        <v>11</v>
      </c>
      <c r="EH79">
        <v>5</v>
      </c>
      <c r="EI79">
        <v>6</v>
      </c>
      <c r="EJ79">
        <v>8</v>
      </c>
      <c r="EK79">
        <v>7</v>
      </c>
      <c r="EL79">
        <v>8</v>
      </c>
      <c r="EM79">
        <v>0</v>
      </c>
      <c r="EN79">
        <v>0</v>
      </c>
      <c r="EO79">
        <v>0</v>
      </c>
      <c r="EP79">
        <v>30</v>
      </c>
      <c r="EQ79">
        <v>5</v>
      </c>
      <c r="ER79">
        <v>0</v>
      </c>
      <c r="ES79">
        <v>10</v>
      </c>
      <c r="ET79">
        <v>0</v>
      </c>
      <c r="EU79">
        <v>10</v>
      </c>
      <c r="EV79">
        <v>20</v>
      </c>
      <c r="EW79">
        <v>10</v>
      </c>
      <c r="EX79">
        <v>10</v>
      </c>
      <c r="EY79">
        <v>0</v>
      </c>
      <c r="EZ79">
        <v>45</v>
      </c>
      <c r="FA79">
        <v>25</v>
      </c>
      <c r="FB79">
        <v>15</v>
      </c>
      <c r="FC79">
        <v>10</v>
      </c>
      <c r="FD79">
        <v>20</v>
      </c>
      <c r="FE79">
        <v>15</v>
      </c>
      <c r="FF79">
        <v>30</v>
      </c>
      <c r="FG79">
        <v>35</v>
      </c>
      <c r="FH79">
        <v>35</v>
      </c>
      <c r="FI79">
        <v>30</v>
      </c>
      <c r="FJ79">
        <v>45</v>
      </c>
      <c r="FK79">
        <v>30</v>
      </c>
      <c r="FL79">
        <v>35</v>
      </c>
      <c r="FM79">
        <v>40</v>
      </c>
      <c r="FN79">
        <v>25</v>
      </c>
      <c r="FO79">
        <v>0</v>
      </c>
      <c r="FP79">
        <v>0</v>
      </c>
      <c r="FQ79">
        <v>6739</v>
      </c>
      <c r="FR79">
        <v>7106</v>
      </c>
      <c r="FS79">
        <v>7338</v>
      </c>
      <c r="FT79">
        <v>7529</v>
      </c>
      <c r="FU79">
        <v>7683</v>
      </c>
      <c r="FV79">
        <v>7872</v>
      </c>
      <c r="FW79">
        <v>8013</v>
      </c>
      <c r="FX79">
        <v>8082</v>
      </c>
      <c r="FY79">
        <v>8131</v>
      </c>
      <c r="FZ79">
        <v>8229</v>
      </c>
      <c r="GA79">
        <v>8322</v>
      </c>
      <c r="GB79">
        <v>8350</v>
      </c>
      <c r="GC79">
        <v>8384</v>
      </c>
      <c r="GD79">
        <v>8455</v>
      </c>
      <c r="GE79">
        <v>8476</v>
      </c>
      <c r="GF79">
        <v>8484</v>
      </c>
      <c r="GG79">
        <v>8469</v>
      </c>
      <c r="GH79">
        <v>8425</v>
      </c>
      <c r="GI79">
        <v>8423</v>
      </c>
      <c r="GJ79">
        <v>8349</v>
      </c>
      <c r="GK79">
        <v>8311</v>
      </c>
      <c r="GL79">
        <v>8294</v>
      </c>
      <c r="GM79">
        <v>8226</v>
      </c>
      <c r="GN79">
        <v>8172</v>
      </c>
      <c r="GO79">
        <v>8167</v>
      </c>
      <c r="GP79">
        <v>8193</v>
      </c>
      <c r="GQ79">
        <v>0</v>
      </c>
      <c r="GR79">
        <v>0</v>
      </c>
      <c r="GS79">
        <v>706</v>
      </c>
      <c r="GT79">
        <v>897</v>
      </c>
      <c r="GU79">
        <v>1149</v>
      </c>
      <c r="GV79">
        <v>1381</v>
      </c>
      <c r="GW79">
        <v>1643</v>
      </c>
      <c r="GX79">
        <v>1874</v>
      </c>
      <c r="GY79">
        <v>2085</v>
      </c>
      <c r="GZ79">
        <v>2285</v>
      </c>
      <c r="HA79">
        <v>2493</v>
      </c>
      <c r="HB79">
        <v>2636</v>
      </c>
      <c r="HC79">
        <v>2822</v>
      </c>
      <c r="HD79">
        <v>3000</v>
      </c>
      <c r="HE79">
        <v>3173</v>
      </c>
      <c r="HF79">
        <v>3306</v>
      </c>
      <c r="HG79">
        <v>3469</v>
      </c>
      <c r="HH79">
        <v>3576</v>
      </c>
      <c r="HI79">
        <v>3691</v>
      </c>
      <c r="HJ79">
        <v>3808</v>
      </c>
      <c r="HK79">
        <v>3930</v>
      </c>
      <c r="HL79">
        <v>4066</v>
      </c>
      <c r="HM79">
        <v>4182</v>
      </c>
      <c r="HN79">
        <v>4298</v>
      </c>
      <c r="HO79">
        <v>4375</v>
      </c>
      <c r="HP79">
        <v>4449</v>
      </c>
      <c r="HQ79">
        <v>4513</v>
      </c>
      <c r="HR79">
        <v>4563</v>
      </c>
      <c r="HS79">
        <v>0</v>
      </c>
      <c r="HT79">
        <v>0</v>
      </c>
      <c r="HU79">
        <v>73</v>
      </c>
      <c r="HV79">
        <v>81</v>
      </c>
      <c r="HW79">
        <v>103</v>
      </c>
      <c r="HX79">
        <v>122</v>
      </c>
      <c r="HY79">
        <v>140</v>
      </c>
      <c r="HZ79">
        <v>169</v>
      </c>
      <c r="IA79">
        <v>187</v>
      </c>
      <c r="IB79">
        <v>217</v>
      </c>
      <c r="IC79">
        <v>255</v>
      </c>
      <c r="ID79">
        <v>292</v>
      </c>
      <c r="IE79">
        <v>301</v>
      </c>
      <c r="IF79">
        <v>341</v>
      </c>
      <c r="IG79">
        <v>375</v>
      </c>
      <c r="IH79">
        <v>401</v>
      </c>
      <c r="II79">
        <v>431</v>
      </c>
      <c r="IJ79">
        <v>452</v>
      </c>
      <c r="IK79">
        <v>482</v>
      </c>
      <c r="IL79">
        <v>508</v>
      </c>
      <c r="IM79">
        <v>525</v>
      </c>
      <c r="IN79">
        <v>534</v>
      </c>
      <c r="IO79">
        <v>553</v>
      </c>
      <c r="IP79">
        <v>556</v>
      </c>
      <c r="IQ79">
        <v>583</v>
      </c>
      <c r="IR79">
        <v>592</v>
      </c>
      <c r="IS79">
        <v>607</v>
      </c>
      <c r="IT79">
        <v>631</v>
      </c>
      <c r="IU79">
        <v>0</v>
      </c>
      <c r="IV79">
        <v>0</v>
      </c>
      <c r="IW79">
        <v>6</v>
      </c>
      <c r="IX79">
        <v>5</v>
      </c>
      <c r="IY79">
        <v>4</v>
      </c>
      <c r="IZ79">
        <v>9</v>
      </c>
      <c r="JA79">
        <v>6</v>
      </c>
      <c r="JB79">
        <v>7</v>
      </c>
      <c r="JC79">
        <v>6</v>
      </c>
      <c r="JD79">
        <v>7</v>
      </c>
      <c r="JE79">
        <v>12</v>
      </c>
      <c r="JF79">
        <v>5</v>
      </c>
      <c r="JG79">
        <v>14</v>
      </c>
      <c r="JH79">
        <v>15</v>
      </c>
      <c r="JI79">
        <v>9</v>
      </c>
      <c r="JJ79">
        <v>17</v>
      </c>
      <c r="JK79">
        <v>19</v>
      </c>
      <c r="JL79">
        <v>21</v>
      </c>
      <c r="JM79">
        <v>26</v>
      </c>
      <c r="JN79">
        <v>31</v>
      </c>
      <c r="JO79">
        <v>30</v>
      </c>
      <c r="JP79">
        <v>30</v>
      </c>
      <c r="JQ79">
        <v>26</v>
      </c>
      <c r="JR79">
        <v>32</v>
      </c>
      <c r="JS79">
        <v>30</v>
      </c>
      <c r="JT79">
        <v>35</v>
      </c>
      <c r="JU79">
        <v>34</v>
      </c>
      <c r="JV79">
        <v>34</v>
      </c>
      <c r="JW79">
        <v>0</v>
      </c>
      <c r="JX79">
        <v>0</v>
      </c>
      <c r="JY79">
        <v>0</v>
      </c>
      <c r="JZ79">
        <v>10</v>
      </c>
      <c r="KA79">
        <v>18</v>
      </c>
      <c r="KB79">
        <v>22</v>
      </c>
      <c r="KC79">
        <v>37</v>
      </c>
      <c r="KD79">
        <v>48</v>
      </c>
      <c r="KE79">
        <v>70</v>
      </c>
      <c r="KF79">
        <v>81</v>
      </c>
      <c r="KG79">
        <v>96</v>
      </c>
      <c r="KH79">
        <v>119</v>
      </c>
      <c r="KI79">
        <v>142</v>
      </c>
      <c r="KJ79">
        <v>170</v>
      </c>
      <c r="KK79">
        <v>196</v>
      </c>
      <c r="KL79">
        <v>224</v>
      </c>
      <c r="KM79">
        <v>260</v>
      </c>
      <c r="KN79">
        <v>294</v>
      </c>
      <c r="KO79">
        <v>327</v>
      </c>
      <c r="KP79">
        <v>368</v>
      </c>
      <c r="KQ79">
        <v>416</v>
      </c>
      <c r="KR79">
        <v>449</v>
      </c>
      <c r="KS79">
        <v>496</v>
      </c>
      <c r="KT79">
        <v>545</v>
      </c>
      <c r="KU79">
        <v>599</v>
      </c>
      <c r="KV79">
        <v>646</v>
      </c>
      <c r="KW79">
        <v>696</v>
      </c>
      <c r="KX79">
        <v>741</v>
      </c>
      <c r="KY79">
        <v>0</v>
      </c>
      <c r="KZ79">
        <v>0</v>
      </c>
      <c r="LA79">
        <v>0</v>
      </c>
      <c r="LB79">
        <v>224</v>
      </c>
      <c r="LC79">
        <v>426</v>
      </c>
      <c r="LD79">
        <v>615</v>
      </c>
      <c r="LE79">
        <v>800</v>
      </c>
      <c r="LF79">
        <v>1003</v>
      </c>
      <c r="LG79">
        <v>1192</v>
      </c>
      <c r="LH79">
        <v>1382</v>
      </c>
      <c r="LI79">
        <v>1570</v>
      </c>
      <c r="LJ79">
        <v>1749</v>
      </c>
      <c r="LK79">
        <v>1923</v>
      </c>
      <c r="LL79">
        <v>2087</v>
      </c>
      <c r="LM79">
        <v>2264</v>
      </c>
      <c r="LN79">
        <v>2449</v>
      </c>
      <c r="LO79">
        <v>2629</v>
      </c>
      <c r="LP79">
        <v>2793</v>
      </c>
      <c r="LQ79">
        <v>2960</v>
      </c>
      <c r="LR79">
        <v>3147</v>
      </c>
      <c r="LS79">
        <v>3326</v>
      </c>
      <c r="LT79">
        <v>3530</v>
      </c>
      <c r="LU79">
        <v>3694</v>
      </c>
      <c r="LV79">
        <v>3876</v>
      </c>
      <c r="LW79">
        <v>4030</v>
      </c>
      <c r="LX79">
        <v>4202</v>
      </c>
      <c r="LY79">
        <v>4370</v>
      </c>
      <c r="LZ79">
        <v>4522</v>
      </c>
      <c r="MA79">
        <v>0</v>
      </c>
      <c r="MB79">
        <v>0</v>
      </c>
      <c r="MC79">
        <v>1445</v>
      </c>
      <c r="MD79">
        <v>1507</v>
      </c>
      <c r="ME79">
        <v>1546</v>
      </c>
      <c r="MF79">
        <v>1558</v>
      </c>
      <c r="MG79">
        <v>1616</v>
      </c>
      <c r="MH79">
        <v>1650</v>
      </c>
      <c r="MI79">
        <v>1685</v>
      </c>
      <c r="MJ79">
        <v>1708</v>
      </c>
      <c r="MK79">
        <v>1731</v>
      </c>
      <c r="ML79">
        <v>1763</v>
      </c>
      <c r="MM79">
        <v>1797</v>
      </c>
      <c r="MN79">
        <v>1824</v>
      </c>
      <c r="MO79">
        <v>1857</v>
      </c>
      <c r="MP79">
        <v>1894</v>
      </c>
      <c r="MQ79">
        <v>1924</v>
      </c>
      <c r="MR79">
        <v>1972</v>
      </c>
      <c r="MS79">
        <v>1986</v>
      </c>
      <c r="MT79">
        <v>2012</v>
      </c>
      <c r="MU79">
        <v>2029</v>
      </c>
      <c r="MV79">
        <v>2041</v>
      </c>
      <c r="MW79">
        <v>2063</v>
      </c>
      <c r="MX79">
        <v>2072</v>
      </c>
      <c r="MY79">
        <v>2094</v>
      </c>
      <c r="MZ79">
        <v>2148</v>
      </c>
      <c r="NA79">
        <v>2140</v>
      </c>
      <c r="NB79">
        <v>2151</v>
      </c>
      <c r="NC79">
        <v>0</v>
      </c>
      <c r="ND79">
        <v>0</v>
      </c>
      <c r="NE79">
        <v>0</v>
      </c>
      <c r="NF79">
        <v>21</v>
      </c>
      <c r="NG79">
        <v>62</v>
      </c>
      <c r="NH79">
        <v>105</v>
      </c>
      <c r="NI79">
        <v>140</v>
      </c>
      <c r="NJ79">
        <v>178</v>
      </c>
      <c r="NK79">
        <v>212</v>
      </c>
      <c r="NL79">
        <v>265</v>
      </c>
      <c r="NM79">
        <v>302</v>
      </c>
      <c r="NN79">
        <v>352</v>
      </c>
      <c r="NO79">
        <v>399</v>
      </c>
      <c r="NP79">
        <v>449</v>
      </c>
      <c r="NQ79">
        <v>504</v>
      </c>
      <c r="NR79">
        <v>557</v>
      </c>
      <c r="NS79">
        <v>608</v>
      </c>
      <c r="NT79">
        <v>672</v>
      </c>
      <c r="NU79">
        <v>735</v>
      </c>
      <c r="NV79">
        <v>799</v>
      </c>
      <c r="NW79">
        <v>856</v>
      </c>
      <c r="NX79">
        <v>915</v>
      </c>
      <c r="NY79">
        <v>975</v>
      </c>
      <c r="NZ79">
        <v>1032</v>
      </c>
      <c r="OA79">
        <v>1101</v>
      </c>
      <c r="OB79">
        <v>1170</v>
      </c>
      <c r="OC79">
        <v>1242</v>
      </c>
      <c r="OD79">
        <v>1319</v>
      </c>
      <c r="OE79">
        <v>0</v>
      </c>
      <c r="OF79">
        <v>0</v>
      </c>
      <c r="OG79">
        <v>2072</v>
      </c>
      <c r="OH79">
        <v>2102</v>
      </c>
      <c r="OI79">
        <v>2185</v>
      </c>
      <c r="OJ79">
        <v>2282</v>
      </c>
      <c r="OK79">
        <v>2350</v>
      </c>
      <c r="OL79">
        <v>2389</v>
      </c>
      <c r="OM79">
        <v>2459</v>
      </c>
      <c r="ON79">
        <v>2553</v>
      </c>
      <c r="OO79">
        <v>2579</v>
      </c>
      <c r="OP79">
        <v>2678</v>
      </c>
      <c r="OQ79">
        <v>2742</v>
      </c>
      <c r="OR79">
        <v>2823</v>
      </c>
      <c r="OS79">
        <v>2873</v>
      </c>
      <c r="OT79">
        <v>2933</v>
      </c>
      <c r="OU79">
        <v>2989</v>
      </c>
      <c r="OV79">
        <v>3039</v>
      </c>
      <c r="OW79">
        <v>3082</v>
      </c>
      <c r="OX79">
        <v>3152</v>
      </c>
      <c r="OY79">
        <v>3216</v>
      </c>
      <c r="OZ79">
        <v>3257</v>
      </c>
      <c r="PA79">
        <v>3302</v>
      </c>
      <c r="PB79">
        <v>3312</v>
      </c>
      <c r="PC79">
        <v>3309</v>
      </c>
      <c r="PD79">
        <v>3317</v>
      </c>
      <c r="PE79">
        <v>3334</v>
      </c>
      <c r="PF79">
        <v>3355</v>
      </c>
      <c r="PG79">
        <v>0</v>
      </c>
      <c r="PH79">
        <v>0</v>
      </c>
      <c r="PI79">
        <v>0</v>
      </c>
      <c r="PJ79">
        <v>78</v>
      </c>
      <c r="PK79">
        <v>149</v>
      </c>
      <c r="PL79">
        <v>210</v>
      </c>
      <c r="PM79">
        <v>288</v>
      </c>
      <c r="PN79">
        <v>375</v>
      </c>
      <c r="PO79">
        <v>459</v>
      </c>
      <c r="PP79">
        <v>538</v>
      </c>
      <c r="PQ79">
        <v>652</v>
      </c>
      <c r="PR79">
        <v>731</v>
      </c>
      <c r="PS79">
        <v>836</v>
      </c>
      <c r="PT79">
        <v>935</v>
      </c>
      <c r="PU79">
        <v>1033</v>
      </c>
      <c r="PV79">
        <v>1127</v>
      </c>
      <c r="PW79">
        <v>1215</v>
      </c>
      <c r="PX79">
        <v>1327</v>
      </c>
      <c r="PY79">
        <v>1431</v>
      </c>
      <c r="PZ79">
        <v>1530</v>
      </c>
      <c r="QA79">
        <v>1639</v>
      </c>
      <c r="QB79">
        <v>1759</v>
      </c>
      <c r="QC79">
        <v>1892</v>
      </c>
      <c r="QD79">
        <v>2014</v>
      </c>
      <c r="QE79">
        <v>2148</v>
      </c>
      <c r="QF79">
        <v>2277</v>
      </c>
      <c r="QG79">
        <v>2412</v>
      </c>
      <c r="QH79">
        <v>2529</v>
      </c>
      <c r="QI79">
        <v>0</v>
      </c>
      <c r="QJ79">
        <v>0</v>
      </c>
      <c r="QK79">
        <v>7512</v>
      </c>
      <c r="QL79">
        <v>7985</v>
      </c>
      <c r="QM79">
        <v>8337</v>
      </c>
      <c r="QN79">
        <v>8550</v>
      </c>
      <c r="QO79">
        <v>8743</v>
      </c>
      <c r="QP79">
        <v>8885</v>
      </c>
      <c r="QQ79">
        <v>8986</v>
      </c>
      <c r="QR79">
        <v>9061</v>
      </c>
      <c r="QS79">
        <v>9126</v>
      </c>
      <c r="QT79">
        <v>9133</v>
      </c>
      <c r="QU79">
        <v>9185</v>
      </c>
      <c r="QV79">
        <v>9254</v>
      </c>
      <c r="QW79">
        <v>9319</v>
      </c>
      <c r="QX79">
        <v>9396</v>
      </c>
      <c r="QY79">
        <v>9350</v>
      </c>
      <c r="QZ79">
        <v>9305</v>
      </c>
      <c r="RA79">
        <v>9380</v>
      </c>
      <c r="RB79">
        <v>9417</v>
      </c>
      <c r="RC79">
        <v>9414</v>
      </c>
      <c r="RD79">
        <v>9424</v>
      </c>
      <c r="RE79">
        <v>9436</v>
      </c>
      <c r="RF79">
        <v>9419</v>
      </c>
      <c r="RG79">
        <v>9395</v>
      </c>
      <c r="RH79">
        <v>9383</v>
      </c>
      <c r="RI79">
        <v>9399</v>
      </c>
      <c r="RJ79">
        <v>9414</v>
      </c>
      <c r="RK79">
        <v>0</v>
      </c>
      <c r="RL79">
        <v>0</v>
      </c>
      <c r="RM79">
        <v>8360</v>
      </c>
      <c r="RN79">
        <v>8293</v>
      </c>
      <c r="RO79">
        <v>8279</v>
      </c>
      <c r="RP79">
        <v>8348</v>
      </c>
      <c r="RQ79">
        <v>8382</v>
      </c>
      <c r="RR79">
        <v>8421</v>
      </c>
      <c r="RS79">
        <v>8462</v>
      </c>
      <c r="RT79">
        <v>8543</v>
      </c>
      <c r="RU79">
        <v>8618</v>
      </c>
      <c r="RV79">
        <v>8689</v>
      </c>
      <c r="RW79">
        <v>8770</v>
      </c>
      <c r="RX79">
        <v>8840</v>
      </c>
      <c r="RY79">
        <v>8845</v>
      </c>
      <c r="RZ79">
        <v>8869</v>
      </c>
      <c r="SA79">
        <v>8934</v>
      </c>
      <c r="SB79">
        <v>9046</v>
      </c>
      <c r="SC79">
        <v>9058</v>
      </c>
      <c r="SD79">
        <v>9059</v>
      </c>
      <c r="SE79">
        <v>9151</v>
      </c>
      <c r="SF79">
        <v>9119</v>
      </c>
      <c r="SG79">
        <v>9081</v>
      </c>
      <c r="SH79">
        <v>9088</v>
      </c>
      <c r="SI79">
        <v>9127</v>
      </c>
      <c r="SJ79">
        <v>9113</v>
      </c>
      <c r="SK79">
        <v>9160</v>
      </c>
      <c r="SL79">
        <v>9257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890238.87029999995</v>
      </c>
      <c r="SU79">
        <v>879790.73770000006</v>
      </c>
      <c r="SV79">
        <v>861520.99230000004</v>
      </c>
      <c r="SW79">
        <v>841499.29099999997</v>
      </c>
      <c r="SX79">
        <v>826836.48289999994</v>
      </c>
      <c r="SY79">
        <v>811826.18550000002</v>
      </c>
      <c r="SZ79">
        <v>790832.65650000004</v>
      </c>
      <c r="TA79">
        <v>770925.06160000002</v>
      </c>
      <c r="TB79">
        <v>754809.36829999997</v>
      </c>
      <c r="TC79">
        <v>734644.77339999995</v>
      </c>
      <c r="TD79">
        <v>713920.54520000005</v>
      </c>
      <c r="TE79">
        <v>691901.27130000002</v>
      </c>
      <c r="TF79">
        <v>668258.79079999996</v>
      </c>
      <c r="TG79">
        <v>648640.92590000003</v>
      </c>
      <c r="TH79">
        <v>624215.83649999998</v>
      </c>
      <c r="TI79">
        <v>603276.45970000001</v>
      </c>
      <c r="TJ79">
        <v>584507.25109999999</v>
      </c>
      <c r="TK79">
        <v>562830.1483</v>
      </c>
      <c r="TL79">
        <v>542849.92319999996</v>
      </c>
      <c r="TM79">
        <v>526716.2942</v>
      </c>
      <c r="TN79">
        <v>513003.02759999997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577042.56070000003</v>
      </c>
      <c r="TW79">
        <v>623314.30559999996</v>
      </c>
      <c r="TX79">
        <v>663208.39489999996</v>
      </c>
      <c r="TY79">
        <v>702504.10160000005</v>
      </c>
      <c r="TZ79">
        <v>721165.20889999997</v>
      </c>
      <c r="UA79">
        <v>749564.73459999997</v>
      </c>
      <c r="UB79">
        <v>773635.10140000004</v>
      </c>
      <c r="UC79">
        <v>794415.59120000002</v>
      </c>
      <c r="UD79">
        <v>803606.26049999997</v>
      </c>
      <c r="UE79">
        <v>818667.47649999999</v>
      </c>
      <c r="UF79">
        <v>819338.8027</v>
      </c>
      <c r="UG79">
        <v>821056.10239999997</v>
      </c>
      <c r="UH79">
        <v>822410.22849999997</v>
      </c>
      <c r="UI79">
        <v>824037.33530000004</v>
      </c>
      <c r="UJ79">
        <v>827721.98060000001</v>
      </c>
      <c r="UK79">
        <v>826540.0797</v>
      </c>
      <c r="UL79">
        <v>824724.84080000001</v>
      </c>
      <c r="UM79">
        <v>815048.58400000003</v>
      </c>
      <c r="UN79">
        <v>804693.7365</v>
      </c>
      <c r="UO79">
        <v>792494.62250000006</v>
      </c>
      <c r="UP79">
        <v>777936.65390000003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240076.10130000001</v>
      </c>
      <c r="UY79">
        <v>257909.065</v>
      </c>
      <c r="UZ79">
        <v>290567.81630000001</v>
      </c>
      <c r="VA79">
        <v>331505.49489999999</v>
      </c>
      <c r="VB79">
        <v>368549.79820000002</v>
      </c>
      <c r="VC79">
        <v>368843.89299999998</v>
      </c>
      <c r="VD79">
        <v>405689.0221</v>
      </c>
      <c r="VE79">
        <v>433144.61540000001</v>
      </c>
      <c r="VF79">
        <v>449685.41310000001</v>
      </c>
      <c r="VG79">
        <v>469250.2071</v>
      </c>
      <c r="VH79">
        <v>477780.4915</v>
      </c>
      <c r="VI79">
        <v>494652.02529999998</v>
      </c>
      <c r="VJ79">
        <v>506149.99969999999</v>
      </c>
      <c r="VK79">
        <v>507852.5148</v>
      </c>
      <c r="VL79">
        <v>501513.163</v>
      </c>
      <c r="VM79">
        <v>504230.35369999998</v>
      </c>
      <c r="VN79">
        <v>492199.78700000001</v>
      </c>
      <c r="VO79">
        <v>501069.49050000001</v>
      </c>
      <c r="VP79">
        <v>493985.14279999997</v>
      </c>
      <c r="VQ79">
        <v>491749.1827</v>
      </c>
      <c r="VR79">
        <v>496303.217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284996.80680000002</v>
      </c>
      <c r="WA79">
        <v>237167.93909999999</v>
      </c>
      <c r="WB79">
        <v>268636.82419999997</v>
      </c>
      <c r="WC79">
        <v>447107.05839999998</v>
      </c>
      <c r="WD79">
        <v>180868.55110000001</v>
      </c>
      <c r="WE79">
        <v>491681.49819999997</v>
      </c>
      <c r="WF79">
        <v>511457.86920000002</v>
      </c>
      <c r="WG79">
        <v>297936.62280000001</v>
      </c>
      <c r="WH79">
        <v>546377.84120000002</v>
      </c>
      <c r="WI79">
        <v>592871.44389999995</v>
      </c>
      <c r="WJ79">
        <v>636193.1692</v>
      </c>
      <c r="WK79">
        <v>764725.9547</v>
      </c>
      <c r="WL79">
        <v>885231.68759999995</v>
      </c>
      <c r="WM79">
        <v>831724.10360000003</v>
      </c>
      <c r="WN79">
        <v>807499.12970000005</v>
      </c>
      <c r="WO79">
        <v>679449.10589999997</v>
      </c>
      <c r="WP79">
        <v>811888.40139999997</v>
      </c>
      <c r="WQ79">
        <v>738976.09349999996</v>
      </c>
      <c r="WR79">
        <v>837027.93759999995</v>
      </c>
      <c r="WS79">
        <v>789429.95510000002</v>
      </c>
      <c r="WT79">
        <v>766436.84959999996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33800000</v>
      </c>
      <c r="ZG79">
        <v>33500000</v>
      </c>
      <c r="ZH79">
        <v>33000000</v>
      </c>
      <c r="ZI79">
        <v>32400000</v>
      </c>
      <c r="ZJ79">
        <v>32100000</v>
      </c>
      <c r="ZK79">
        <v>31700000</v>
      </c>
      <c r="ZL79">
        <v>31300000</v>
      </c>
      <c r="ZM79">
        <v>30900000</v>
      </c>
      <c r="ZN79">
        <v>30600000</v>
      </c>
      <c r="ZO79">
        <v>30200000</v>
      </c>
      <c r="ZP79">
        <v>30000000</v>
      </c>
      <c r="ZQ79">
        <v>29400000</v>
      </c>
      <c r="ZR79">
        <v>28900000</v>
      </c>
      <c r="ZS79">
        <v>28300000</v>
      </c>
      <c r="ZT79">
        <v>27600000</v>
      </c>
      <c r="ZU79">
        <v>27100000</v>
      </c>
      <c r="ZV79">
        <v>26400000</v>
      </c>
      <c r="ZW79">
        <v>25900000</v>
      </c>
      <c r="ZX79">
        <v>25800000</v>
      </c>
      <c r="ZY79">
        <v>25000000</v>
      </c>
      <c r="ZZ79">
        <v>24400000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12100000</v>
      </c>
      <c r="ABK79">
        <v>12100000</v>
      </c>
      <c r="ABL79">
        <v>12200000</v>
      </c>
      <c r="ABM79">
        <v>12000000</v>
      </c>
      <c r="ABN79">
        <v>12100000</v>
      </c>
      <c r="ABO79">
        <v>12000000</v>
      </c>
      <c r="ABP79">
        <v>12000000</v>
      </c>
      <c r="ABQ79">
        <v>11900000</v>
      </c>
      <c r="ABR79">
        <v>11800000</v>
      </c>
      <c r="ABS79">
        <v>11600000</v>
      </c>
      <c r="ABT79">
        <v>11500000</v>
      </c>
      <c r="ABU79">
        <v>11300000</v>
      </c>
      <c r="ABV79">
        <v>11200000</v>
      </c>
      <c r="ABW79">
        <v>11100000</v>
      </c>
      <c r="ABX79">
        <v>10900000</v>
      </c>
      <c r="ABY79">
        <v>10800000</v>
      </c>
      <c r="ABZ79">
        <v>10500000</v>
      </c>
      <c r="ACA79">
        <v>10200000</v>
      </c>
      <c r="ACB79">
        <v>9900000</v>
      </c>
      <c r="ACC79">
        <v>9660000</v>
      </c>
      <c r="ACD79">
        <v>9440000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3370000</v>
      </c>
      <c r="ADO79">
        <v>3310000</v>
      </c>
      <c r="ADP79">
        <v>3240000</v>
      </c>
      <c r="ADQ79">
        <v>3170000</v>
      </c>
      <c r="ADR79">
        <v>3080000</v>
      </c>
      <c r="ADS79">
        <v>3010000</v>
      </c>
      <c r="ADT79">
        <v>2940000</v>
      </c>
      <c r="ADU79">
        <v>2880000</v>
      </c>
      <c r="ADV79">
        <v>2820000</v>
      </c>
      <c r="ADW79">
        <v>2720000</v>
      </c>
      <c r="ADX79">
        <v>2630000</v>
      </c>
      <c r="ADY79">
        <v>2570000</v>
      </c>
      <c r="ADZ79">
        <v>2510000</v>
      </c>
      <c r="AEA79">
        <v>2440000</v>
      </c>
      <c r="AEB79">
        <v>2370000</v>
      </c>
      <c r="AEC79">
        <v>2300000</v>
      </c>
      <c r="AED79">
        <v>2230000</v>
      </c>
      <c r="AEE79">
        <v>2160000</v>
      </c>
      <c r="AEF79">
        <v>2090000</v>
      </c>
      <c r="AEG79">
        <v>2040000</v>
      </c>
      <c r="AEH79">
        <v>1980000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10300000</v>
      </c>
      <c r="AEQ79">
        <v>10000000</v>
      </c>
      <c r="AER79">
        <v>9830000</v>
      </c>
      <c r="AES79">
        <v>9630000</v>
      </c>
      <c r="AET79">
        <v>9430000</v>
      </c>
      <c r="AEU79">
        <v>9240000</v>
      </c>
      <c r="AEV79">
        <v>9040000</v>
      </c>
      <c r="AEW79">
        <v>8780000</v>
      </c>
      <c r="AEX79">
        <v>8550000</v>
      </c>
      <c r="AEY79">
        <v>8360000</v>
      </c>
      <c r="AEZ79">
        <v>8220000</v>
      </c>
      <c r="AFA79">
        <v>7990000</v>
      </c>
      <c r="AFB79">
        <v>7760000</v>
      </c>
      <c r="AFC79">
        <v>7610000</v>
      </c>
      <c r="AFD79">
        <v>7360000</v>
      </c>
      <c r="AFE79">
        <v>7120000</v>
      </c>
      <c r="AFF79">
        <v>6920000</v>
      </c>
      <c r="AFG79">
        <v>6740000</v>
      </c>
      <c r="AFH79">
        <v>6540000</v>
      </c>
      <c r="AFI79">
        <v>6380000</v>
      </c>
      <c r="AFJ79">
        <v>6260000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249.5952442</v>
      </c>
      <c r="AGU79">
        <v>269.6097254</v>
      </c>
      <c r="AGV79">
        <v>286.86560150000003</v>
      </c>
      <c r="AGW79">
        <v>303.86265200000003</v>
      </c>
      <c r="AGX79">
        <v>311.93436800000001</v>
      </c>
      <c r="AGY79">
        <v>324.21836050000002</v>
      </c>
      <c r="AGZ79">
        <v>334.6298094</v>
      </c>
      <c r="AHA79">
        <v>343.61824760000002</v>
      </c>
      <c r="AHB79">
        <v>347.59359970000003</v>
      </c>
      <c r="AHC79">
        <v>354.10821079999999</v>
      </c>
      <c r="AHD79">
        <v>354.39858770000001</v>
      </c>
      <c r="AHE79">
        <v>355.14139230000001</v>
      </c>
      <c r="AHF79">
        <v>355.72710890000002</v>
      </c>
      <c r="AHG79">
        <v>356.43090119999999</v>
      </c>
      <c r="AHH79">
        <v>358.02466570000001</v>
      </c>
      <c r="AHI79">
        <v>357.51344369999998</v>
      </c>
      <c r="AHJ79">
        <v>356.7282763</v>
      </c>
      <c r="AHK79">
        <v>352.5428872</v>
      </c>
      <c r="AHL79">
        <v>348.0639789</v>
      </c>
      <c r="AHM79">
        <v>342.78734759999998</v>
      </c>
      <c r="AHN79">
        <v>336.49041219999998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34.026096959999997</v>
      </c>
      <c r="AHW79">
        <v>36.553571159999997</v>
      </c>
      <c r="AHX79">
        <v>41.182311110000001</v>
      </c>
      <c r="AHY79">
        <v>46.984427240000002</v>
      </c>
      <c r="AHZ79">
        <v>52.234733499999997</v>
      </c>
      <c r="AIA79">
        <v>52.27641569</v>
      </c>
      <c r="AIB79">
        <v>57.498492890000001</v>
      </c>
      <c r="AIC79">
        <v>61.38978685</v>
      </c>
      <c r="AID79">
        <v>63.73412175</v>
      </c>
      <c r="AIE79">
        <v>66.50704906</v>
      </c>
      <c r="AIF79">
        <v>67.71605022</v>
      </c>
      <c r="AIG79">
        <v>70.107260519999997</v>
      </c>
      <c r="AIH79">
        <v>71.736873750000001</v>
      </c>
      <c r="AII79">
        <v>71.978172009999994</v>
      </c>
      <c r="AIJ79">
        <v>71.079692739999999</v>
      </c>
      <c r="AIK79">
        <v>71.464801440000002</v>
      </c>
      <c r="AIL79">
        <v>69.759703650000006</v>
      </c>
      <c r="AIM79">
        <v>71.016810829999997</v>
      </c>
      <c r="AIN79">
        <v>70.012742950000003</v>
      </c>
      <c r="AIO79">
        <v>69.695839289999995</v>
      </c>
      <c r="AIP79">
        <v>70.341284680000001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1.706060745</v>
      </c>
      <c r="AIY79">
        <v>1.4197454190000001</v>
      </c>
      <c r="AIZ79">
        <v>1.6081258789999999</v>
      </c>
      <c r="AJA79">
        <v>2.6764924479999999</v>
      </c>
      <c r="AJB79">
        <v>1.082723482</v>
      </c>
      <c r="AJC79">
        <v>2.9433259710000002</v>
      </c>
      <c r="AJD79">
        <v>3.0617121759999999</v>
      </c>
      <c r="AJE79">
        <v>1.783521656</v>
      </c>
      <c r="AJF79">
        <v>3.2707516879999998</v>
      </c>
      <c r="AJG79">
        <v>3.54907379</v>
      </c>
      <c r="AJH79">
        <v>3.808408257</v>
      </c>
      <c r="AJI79">
        <v>4.5778370180000003</v>
      </c>
      <c r="AJJ79">
        <v>5.2992138740000003</v>
      </c>
      <c r="AJK79">
        <v>4.9789043599999996</v>
      </c>
      <c r="AJL79">
        <v>4.8338877279999997</v>
      </c>
      <c r="AJM79">
        <v>4.0673488979999997</v>
      </c>
      <c r="AJN79">
        <v>4.8601629839999996</v>
      </c>
      <c r="AJO79">
        <v>4.4236920370000004</v>
      </c>
      <c r="AJP79">
        <v>5.010654411</v>
      </c>
      <c r="AJQ79">
        <v>4.7257212190000004</v>
      </c>
      <c r="AJR79">
        <v>4.5880788539999999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175.26483809999999</v>
      </c>
      <c r="AKA79">
        <v>380.34550999999999</v>
      </c>
      <c r="AKB79">
        <v>173.1422681</v>
      </c>
      <c r="AKC79">
        <v>245.43323799999999</v>
      </c>
      <c r="AKD79">
        <v>319.11777489999997</v>
      </c>
      <c r="AKE79">
        <v>360.16246719999998</v>
      </c>
      <c r="AKF79">
        <v>352.34819870000001</v>
      </c>
      <c r="AKG79">
        <v>344.07575489999999</v>
      </c>
      <c r="AKH79">
        <v>388.64358959999998</v>
      </c>
      <c r="AKI79">
        <v>473.77507480000003</v>
      </c>
      <c r="AKJ79">
        <v>400.62002310000003</v>
      </c>
      <c r="AKK79">
        <v>372.85345410000002</v>
      </c>
      <c r="AKL79">
        <v>449.29315989999998</v>
      </c>
      <c r="AKM79">
        <v>542.08922059999998</v>
      </c>
      <c r="AKN79">
        <v>307.57063950000003</v>
      </c>
      <c r="AKO79">
        <v>423.79171609999997</v>
      </c>
      <c r="AKP79">
        <v>461.38968720000003</v>
      </c>
      <c r="AKQ79">
        <v>418.81162769999997</v>
      </c>
      <c r="AKR79">
        <v>405.71815550000002</v>
      </c>
      <c r="AKS79">
        <v>431.07050889999999</v>
      </c>
      <c r="AKT79">
        <v>316.94367599999998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110.1179302</v>
      </c>
      <c r="AME79">
        <v>109.1784127</v>
      </c>
      <c r="AMF79">
        <v>107.44532220000001</v>
      </c>
      <c r="AMG79">
        <v>105.7205683</v>
      </c>
      <c r="AMH79">
        <v>104.5387996</v>
      </c>
      <c r="AMI79">
        <v>103.451323</v>
      </c>
      <c r="AMJ79">
        <v>101.9472655</v>
      </c>
      <c r="AMK79">
        <v>100.76864670000001</v>
      </c>
      <c r="AML79">
        <v>99.78293463</v>
      </c>
      <c r="AMM79">
        <v>98.411112369999998</v>
      </c>
      <c r="AMN79">
        <v>97.928422580000003</v>
      </c>
      <c r="AMO79">
        <v>95.751121150000003</v>
      </c>
      <c r="AMP79">
        <v>94.179282040000004</v>
      </c>
      <c r="AMQ79">
        <v>92.208768390000003</v>
      </c>
      <c r="AMR79">
        <v>90.052537380000004</v>
      </c>
      <c r="AMS79">
        <v>88.372054730000002</v>
      </c>
      <c r="AMT79">
        <v>86.172412399999999</v>
      </c>
      <c r="AMU79">
        <v>84.550845100000004</v>
      </c>
      <c r="AMV79">
        <v>84.205086780000002</v>
      </c>
      <c r="AMW79">
        <v>81.448032810000001</v>
      </c>
      <c r="AMX79">
        <v>79.482224200000005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265.48342680000002</v>
      </c>
      <c r="ANG79">
        <v>218.258319</v>
      </c>
      <c r="ANH79">
        <v>352.14659870000003</v>
      </c>
      <c r="ANI79">
        <v>245.3875683</v>
      </c>
      <c r="ANJ79">
        <v>283.43851000000001</v>
      </c>
      <c r="ANK79">
        <v>267.01926520000001</v>
      </c>
      <c r="ANL79">
        <v>276.68866689999999</v>
      </c>
      <c r="ANM79">
        <v>319.77286980000002</v>
      </c>
      <c r="ANN79">
        <v>277.02015089999998</v>
      </c>
      <c r="ANO79">
        <v>241.22313800000001</v>
      </c>
      <c r="ANP79">
        <v>304.36001670000002</v>
      </c>
      <c r="ANQ79">
        <v>261.92882049999997</v>
      </c>
      <c r="ANR79">
        <v>276.8630177</v>
      </c>
      <c r="ANS79">
        <v>205.0836305</v>
      </c>
      <c r="ANT79">
        <v>210.08633459999999</v>
      </c>
      <c r="ANU79">
        <v>191.71660299999999</v>
      </c>
      <c r="ANV79">
        <v>199.57136629999999</v>
      </c>
      <c r="ANW79">
        <v>247.5428235</v>
      </c>
      <c r="ANX79">
        <v>244.84039150000001</v>
      </c>
      <c r="ANY79">
        <v>196.7350735</v>
      </c>
      <c r="ANZ79">
        <v>257.8904435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76.172824140000003</v>
      </c>
      <c r="AOI79">
        <v>76.121127400000006</v>
      </c>
      <c r="AOJ79">
        <v>76.729129869999994</v>
      </c>
      <c r="AOK79">
        <v>75.252958039999996</v>
      </c>
      <c r="AOL79">
        <v>75.865719619999993</v>
      </c>
      <c r="AOM79">
        <v>75.416302270000003</v>
      </c>
      <c r="AON79">
        <v>75.382656449999999</v>
      </c>
      <c r="AOO79">
        <v>74.483308739999998</v>
      </c>
      <c r="AOP79">
        <v>73.82410204</v>
      </c>
      <c r="AOQ79">
        <v>73.042360619999997</v>
      </c>
      <c r="AOR79">
        <v>72.101178079999997</v>
      </c>
      <c r="AOS79">
        <v>70.991617340000005</v>
      </c>
      <c r="AOT79">
        <v>70.489336089999995</v>
      </c>
      <c r="AOU79">
        <v>69.825817130000004</v>
      </c>
      <c r="AOV79">
        <v>68.656319859999996</v>
      </c>
      <c r="AOW79">
        <v>67.577575460000006</v>
      </c>
      <c r="AOX79">
        <v>65.807992189999993</v>
      </c>
      <c r="AOY79">
        <v>63.833382039999996</v>
      </c>
      <c r="AOZ79">
        <v>62.12398907</v>
      </c>
      <c r="APA79">
        <v>60.623671399999999</v>
      </c>
      <c r="APB79">
        <v>59.22866423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819.53044120000004</v>
      </c>
      <c r="APK79">
        <v>822.69219720000001</v>
      </c>
      <c r="APL79">
        <v>817.44297600000004</v>
      </c>
      <c r="APM79">
        <v>1041.6990149999999</v>
      </c>
      <c r="APN79">
        <v>748.18853850000005</v>
      </c>
      <c r="APO79">
        <v>938.40361849999999</v>
      </c>
      <c r="APP79">
        <v>886.8999566</v>
      </c>
      <c r="APQ79">
        <v>850.48092099999997</v>
      </c>
      <c r="APR79">
        <v>777.23488120000002</v>
      </c>
      <c r="APS79">
        <v>761.68667779999998</v>
      </c>
      <c r="APT79">
        <v>910.81468170000005</v>
      </c>
      <c r="APU79">
        <v>771.40122169999995</v>
      </c>
      <c r="APV79">
        <v>742.75421800000004</v>
      </c>
      <c r="APW79">
        <v>746.46950749999996</v>
      </c>
      <c r="APX79">
        <v>744.86943710000003</v>
      </c>
      <c r="APY79">
        <v>869.97698709999997</v>
      </c>
      <c r="APZ79">
        <v>731.13044749999995</v>
      </c>
      <c r="AQA79">
        <v>775.15136729999995</v>
      </c>
      <c r="AQB79">
        <v>711.17517750000002</v>
      </c>
      <c r="AQC79">
        <v>799.54156060000003</v>
      </c>
      <c r="AQD79">
        <v>646.9440214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76.4439311</v>
      </c>
      <c r="ARO79">
        <v>74.578757100000004</v>
      </c>
      <c r="ARP79">
        <v>73.099650740000001</v>
      </c>
      <c r="ARQ79">
        <v>71.59359336</v>
      </c>
      <c r="ARR79">
        <v>70.080992440000003</v>
      </c>
      <c r="ARS79">
        <v>68.674074430000005</v>
      </c>
      <c r="ART79">
        <v>67.206033140000002</v>
      </c>
      <c r="ARU79">
        <v>65.285481169999997</v>
      </c>
      <c r="ARV79">
        <v>63.555948180000001</v>
      </c>
      <c r="ARW79">
        <v>62.157032299999997</v>
      </c>
      <c r="ARX79">
        <v>61.103161499999999</v>
      </c>
      <c r="ARY79">
        <v>59.402153490000003</v>
      </c>
      <c r="ARZ79">
        <v>57.678360640000001</v>
      </c>
      <c r="ASA79">
        <v>56.567108419999997</v>
      </c>
      <c r="ASB79">
        <v>54.72747545</v>
      </c>
      <c r="ASC79">
        <v>52.912057570000002</v>
      </c>
      <c r="ASD79">
        <v>51.410528460000002</v>
      </c>
      <c r="ASE79">
        <v>50.127330319999999</v>
      </c>
      <c r="ASF79">
        <v>48.592659689999998</v>
      </c>
      <c r="ASG79">
        <v>47.420655099999998</v>
      </c>
      <c r="ASH79">
        <v>46.527006849999999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3"/>
  <dimension ref="A1:ASH79"/>
  <sheetViews>
    <sheetView topLeftCell="C1" workbookViewId="0">
      <selection activeCell="L14" sqref="L14"/>
    </sheetView>
  </sheetViews>
  <sheetFormatPr defaultRowHeight="15" x14ac:dyDescent="0.25"/>
  <cols>
    <col min="1" max="1" width="22.5703125" bestFit="1" customWidth="1"/>
    <col min="2" max="2" width="15.5703125" bestFit="1" customWidth="1"/>
    <col min="13" max="30" width="9.5703125" customWidth="1"/>
    <col min="41" max="58" width="9.7109375" customWidth="1"/>
    <col min="69" max="86" width="10" customWidth="1"/>
    <col min="97" max="114" width="10.140625" customWidth="1"/>
    <col min="125" max="142" width="9.85546875" customWidth="1"/>
    <col min="153" max="170" width="10" customWidth="1"/>
    <col min="181" max="198" width="9.28515625" customWidth="1"/>
    <col min="209" max="226" width="10" customWidth="1"/>
    <col min="265" max="282" width="9.85546875" customWidth="1"/>
    <col min="311" max="320" width="9.28515625" customWidth="1"/>
    <col min="321" max="338" width="10.28515625" customWidth="1"/>
    <col min="349" max="366" width="10" customWidth="1"/>
    <col min="367" max="376" width="10.28515625" customWidth="1"/>
    <col min="377" max="394" width="11.28515625" customWidth="1"/>
    <col min="405" max="422" width="9.5703125" customWidth="1"/>
    <col min="423" max="432" width="9.85546875" customWidth="1"/>
    <col min="433" max="450" width="10.85546875" customWidth="1"/>
    <col min="461" max="478" width="10" customWidth="1"/>
    <col min="489" max="506" width="9.85546875" customWidth="1"/>
    <col min="507" max="516" width="9.42578125" customWidth="1"/>
    <col min="517" max="534" width="10.42578125" customWidth="1"/>
    <col min="535" max="544" width="10.140625" customWidth="1"/>
    <col min="545" max="562" width="11.140625" customWidth="1"/>
    <col min="563" max="572" width="9.28515625" customWidth="1"/>
    <col min="573" max="590" width="10.28515625" customWidth="1"/>
    <col min="591" max="600" width="10" customWidth="1"/>
    <col min="601" max="618" width="11" customWidth="1"/>
    <col min="638" max="638" width="10" customWidth="1"/>
    <col min="639" max="639" width="10.140625" customWidth="1"/>
    <col min="640" max="640" width="10" customWidth="1"/>
    <col min="641" max="641" width="10.140625" customWidth="1"/>
    <col min="642" max="642" width="10" customWidth="1"/>
    <col min="643" max="643" width="10.140625" customWidth="1"/>
    <col min="644" max="644" width="10" customWidth="1"/>
    <col min="645" max="645" width="10.140625" customWidth="1"/>
    <col min="646" max="646" width="10" customWidth="1"/>
    <col min="647" max="656" width="10.42578125" customWidth="1"/>
    <col min="657" max="674" width="11.42578125" customWidth="1"/>
    <col min="675" max="684" width="10.140625" customWidth="1"/>
    <col min="685" max="702" width="11.140625" customWidth="1"/>
    <col min="703" max="712" width="11.42578125" customWidth="1"/>
    <col min="713" max="730" width="12.42578125" customWidth="1"/>
    <col min="731" max="740" width="9.7109375" customWidth="1"/>
    <col min="741" max="758" width="10.7109375" customWidth="1"/>
    <col min="759" max="768" width="11" customWidth="1"/>
    <col min="769" max="786" width="12" customWidth="1"/>
    <col min="787" max="796" width="10" customWidth="1"/>
    <col min="797" max="814" width="11" customWidth="1"/>
    <col min="815" max="824" width="10.140625" customWidth="1"/>
    <col min="825" max="842" width="11.140625" customWidth="1"/>
    <col min="843" max="852" width="9.28515625" customWidth="1"/>
    <col min="853" max="870" width="10.28515625" customWidth="1"/>
    <col min="871" max="880" width="10.140625" customWidth="1"/>
    <col min="881" max="898" width="11.140625" customWidth="1"/>
    <col min="899" max="908" width="9.28515625" customWidth="1"/>
    <col min="909" max="926" width="10.28515625" customWidth="1"/>
    <col min="927" max="936" width="10" customWidth="1"/>
    <col min="937" max="954" width="11" customWidth="1"/>
    <col min="965" max="982" width="10.140625" customWidth="1"/>
    <col min="983" max="992" width="10.42578125" customWidth="1"/>
    <col min="993" max="1010" width="11.42578125" customWidth="1"/>
    <col min="1011" max="1020" width="10.140625" customWidth="1"/>
    <col min="1021" max="1038" width="11.140625" customWidth="1"/>
    <col min="1039" max="1048" width="11.42578125" customWidth="1"/>
    <col min="1049" max="1066" width="12.42578125" customWidth="1"/>
    <col min="1067" max="1076" width="9.7109375" customWidth="1"/>
    <col min="1077" max="1094" width="10.7109375" customWidth="1"/>
    <col min="1095" max="1104" width="11" customWidth="1"/>
    <col min="1105" max="1122" width="12" customWidth="1"/>
    <col min="1123" max="1132" width="10" customWidth="1"/>
    <col min="1133" max="1150" width="11" customWidth="1"/>
    <col min="1151" max="1160" width="10.140625" customWidth="1"/>
    <col min="1161" max="1178" width="11.140625" customWidth="1"/>
  </cols>
  <sheetData>
    <row r="1" spans="1:1178" ht="23.25" x14ac:dyDescent="0.35">
      <c r="C1" s="4" t="s">
        <v>16</v>
      </c>
    </row>
    <row r="2" spans="1:1178" ht="18.75" x14ac:dyDescent="0.3">
      <c r="C2" s="5" t="s">
        <v>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5" t="s">
        <v>6</v>
      </c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SM2" s="5" t="s">
        <v>8</v>
      </c>
      <c r="XR2" s="5"/>
      <c r="AFK2" s="5" t="s">
        <v>7</v>
      </c>
      <c r="AKP2" s="5"/>
    </row>
    <row r="3" spans="1:1178" x14ac:dyDescent="0.25">
      <c r="A3" s="1" t="s">
        <v>0</v>
      </c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0</v>
      </c>
      <c r="AF3">
        <v>1</v>
      </c>
      <c r="AG3">
        <v>2</v>
      </c>
      <c r="AH3">
        <v>3</v>
      </c>
      <c r="AI3">
        <v>4</v>
      </c>
      <c r="AJ3">
        <v>5</v>
      </c>
      <c r="AK3">
        <v>6</v>
      </c>
      <c r="AL3">
        <v>7</v>
      </c>
      <c r="AM3">
        <v>8</v>
      </c>
      <c r="AN3">
        <v>9</v>
      </c>
      <c r="AO3">
        <v>10</v>
      </c>
      <c r="AP3">
        <v>11</v>
      </c>
      <c r="AQ3">
        <v>12</v>
      </c>
      <c r="AR3">
        <v>13</v>
      </c>
      <c r="AS3">
        <v>14</v>
      </c>
      <c r="AT3">
        <v>15</v>
      </c>
      <c r="AU3">
        <v>16</v>
      </c>
      <c r="AV3">
        <v>17</v>
      </c>
      <c r="AW3">
        <v>18</v>
      </c>
      <c r="AX3">
        <v>19</v>
      </c>
      <c r="AY3">
        <v>20</v>
      </c>
      <c r="AZ3">
        <v>21</v>
      </c>
      <c r="BA3">
        <v>22</v>
      </c>
      <c r="BB3">
        <v>23</v>
      </c>
      <c r="BC3">
        <v>24</v>
      </c>
      <c r="BD3">
        <v>25</v>
      </c>
      <c r="BE3">
        <v>26</v>
      </c>
      <c r="BF3">
        <v>27</v>
      </c>
      <c r="BG3">
        <v>0</v>
      </c>
      <c r="BH3">
        <v>1</v>
      </c>
      <c r="BI3">
        <v>2</v>
      </c>
      <c r="BJ3">
        <v>3</v>
      </c>
      <c r="BK3">
        <v>4</v>
      </c>
      <c r="BL3">
        <v>5</v>
      </c>
      <c r="BM3">
        <v>6</v>
      </c>
      <c r="BN3">
        <v>7</v>
      </c>
      <c r="BO3">
        <v>8</v>
      </c>
      <c r="BP3">
        <v>9</v>
      </c>
      <c r="BQ3">
        <v>10</v>
      </c>
      <c r="BR3">
        <v>11</v>
      </c>
      <c r="BS3">
        <v>12</v>
      </c>
      <c r="BT3">
        <v>13</v>
      </c>
      <c r="BU3">
        <v>14</v>
      </c>
      <c r="BV3">
        <v>15</v>
      </c>
      <c r="BW3">
        <v>16</v>
      </c>
      <c r="BX3">
        <v>17</v>
      </c>
      <c r="BY3">
        <v>18</v>
      </c>
      <c r="BZ3">
        <v>19</v>
      </c>
      <c r="CA3">
        <v>20</v>
      </c>
      <c r="CB3">
        <v>21</v>
      </c>
      <c r="CC3">
        <v>22</v>
      </c>
      <c r="CD3">
        <v>23</v>
      </c>
      <c r="CE3">
        <v>24</v>
      </c>
      <c r="CF3">
        <v>25</v>
      </c>
      <c r="CG3">
        <v>26</v>
      </c>
      <c r="CH3">
        <v>27</v>
      </c>
      <c r="CI3">
        <v>0</v>
      </c>
      <c r="CJ3">
        <v>1</v>
      </c>
      <c r="CK3">
        <v>2</v>
      </c>
      <c r="CL3">
        <v>3</v>
      </c>
      <c r="CM3">
        <v>4</v>
      </c>
      <c r="CN3">
        <v>5</v>
      </c>
      <c r="CO3">
        <v>6</v>
      </c>
      <c r="CP3">
        <v>7</v>
      </c>
      <c r="CQ3">
        <v>8</v>
      </c>
      <c r="CR3">
        <v>9</v>
      </c>
      <c r="CS3">
        <v>10</v>
      </c>
      <c r="CT3">
        <v>11</v>
      </c>
      <c r="CU3">
        <v>12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18</v>
      </c>
      <c r="DB3">
        <v>19</v>
      </c>
      <c r="DC3">
        <v>20</v>
      </c>
      <c r="DD3">
        <v>21</v>
      </c>
      <c r="DE3">
        <v>22</v>
      </c>
      <c r="DF3">
        <v>23</v>
      </c>
      <c r="DG3">
        <v>24</v>
      </c>
      <c r="DH3">
        <v>25</v>
      </c>
      <c r="DI3">
        <v>26</v>
      </c>
      <c r="DJ3">
        <v>27</v>
      </c>
      <c r="DK3">
        <v>0</v>
      </c>
      <c r="DL3">
        <v>1</v>
      </c>
      <c r="DM3">
        <v>2</v>
      </c>
      <c r="DN3">
        <v>3</v>
      </c>
      <c r="DO3">
        <v>4</v>
      </c>
      <c r="DP3">
        <v>5</v>
      </c>
      <c r="DQ3">
        <v>6</v>
      </c>
      <c r="DR3">
        <v>7</v>
      </c>
      <c r="DS3">
        <v>8</v>
      </c>
      <c r="DT3">
        <v>9</v>
      </c>
      <c r="DU3">
        <v>10</v>
      </c>
      <c r="DV3">
        <v>11</v>
      </c>
      <c r="DW3">
        <v>12</v>
      </c>
      <c r="DX3">
        <v>13</v>
      </c>
      <c r="DY3">
        <v>14</v>
      </c>
      <c r="DZ3">
        <v>15</v>
      </c>
      <c r="EA3">
        <v>16</v>
      </c>
      <c r="EB3">
        <v>17</v>
      </c>
      <c r="EC3">
        <v>18</v>
      </c>
      <c r="ED3">
        <v>19</v>
      </c>
      <c r="EE3">
        <v>20</v>
      </c>
      <c r="EF3">
        <v>21</v>
      </c>
      <c r="EG3">
        <v>22</v>
      </c>
      <c r="EH3">
        <v>23</v>
      </c>
      <c r="EI3">
        <v>24</v>
      </c>
      <c r="EJ3">
        <v>25</v>
      </c>
      <c r="EK3">
        <v>26</v>
      </c>
      <c r="EL3">
        <v>27</v>
      </c>
      <c r="EM3">
        <v>0</v>
      </c>
      <c r="EN3">
        <v>1</v>
      </c>
      <c r="EO3">
        <v>2</v>
      </c>
      <c r="EP3">
        <v>3</v>
      </c>
      <c r="EQ3">
        <v>4</v>
      </c>
      <c r="ER3">
        <v>5</v>
      </c>
      <c r="ES3">
        <v>6</v>
      </c>
      <c r="ET3">
        <v>7</v>
      </c>
      <c r="EU3">
        <v>8</v>
      </c>
      <c r="EV3">
        <v>9</v>
      </c>
      <c r="EW3">
        <v>10</v>
      </c>
      <c r="EX3">
        <v>11</v>
      </c>
      <c r="EY3">
        <v>12</v>
      </c>
      <c r="EZ3">
        <v>13</v>
      </c>
      <c r="FA3">
        <v>14</v>
      </c>
      <c r="FB3">
        <v>15</v>
      </c>
      <c r="FC3">
        <v>16</v>
      </c>
      <c r="FD3">
        <v>17</v>
      </c>
      <c r="FE3">
        <v>18</v>
      </c>
      <c r="FF3">
        <v>19</v>
      </c>
      <c r="FG3">
        <v>20</v>
      </c>
      <c r="FH3">
        <v>21</v>
      </c>
      <c r="FI3">
        <v>22</v>
      </c>
      <c r="FJ3">
        <v>23</v>
      </c>
      <c r="FK3">
        <v>24</v>
      </c>
      <c r="FL3">
        <v>25</v>
      </c>
      <c r="FM3">
        <v>26</v>
      </c>
      <c r="FN3">
        <v>27</v>
      </c>
      <c r="FO3">
        <v>0</v>
      </c>
      <c r="FP3">
        <v>1</v>
      </c>
      <c r="FQ3">
        <v>2</v>
      </c>
      <c r="FR3">
        <v>3</v>
      </c>
      <c r="FS3">
        <v>4</v>
      </c>
      <c r="FT3">
        <v>5</v>
      </c>
      <c r="FU3">
        <v>6</v>
      </c>
      <c r="FV3">
        <v>7</v>
      </c>
      <c r="FW3">
        <v>8</v>
      </c>
      <c r="FX3">
        <v>9</v>
      </c>
      <c r="FY3">
        <v>10</v>
      </c>
      <c r="FZ3">
        <v>11</v>
      </c>
      <c r="GA3">
        <v>12</v>
      </c>
      <c r="GB3">
        <v>13</v>
      </c>
      <c r="GC3">
        <v>14</v>
      </c>
      <c r="GD3">
        <v>15</v>
      </c>
      <c r="GE3">
        <v>16</v>
      </c>
      <c r="GF3">
        <v>17</v>
      </c>
      <c r="GG3">
        <v>18</v>
      </c>
      <c r="GH3">
        <v>19</v>
      </c>
      <c r="GI3">
        <v>20</v>
      </c>
      <c r="GJ3">
        <v>21</v>
      </c>
      <c r="GK3">
        <v>22</v>
      </c>
      <c r="GL3">
        <v>23</v>
      </c>
      <c r="GM3">
        <v>24</v>
      </c>
      <c r="GN3">
        <v>25</v>
      </c>
      <c r="GO3">
        <v>26</v>
      </c>
      <c r="GP3">
        <v>27</v>
      </c>
      <c r="GQ3">
        <v>0</v>
      </c>
      <c r="GR3">
        <v>1</v>
      </c>
      <c r="GS3">
        <v>2</v>
      </c>
      <c r="GT3">
        <v>3</v>
      </c>
      <c r="GU3">
        <v>4</v>
      </c>
      <c r="GV3">
        <v>5</v>
      </c>
      <c r="GW3">
        <v>6</v>
      </c>
      <c r="GX3">
        <v>7</v>
      </c>
      <c r="GY3">
        <v>8</v>
      </c>
      <c r="GZ3">
        <v>9</v>
      </c>
      <c r="HA3">
        <v>10</v>
      </c>
      <c r="HB3">
        <v>11</v>
      </c>
      <c r="HC3">
        <v>12</v>
      </c>
      <c r="HD3">
        <v>13</v>
      </c>
      <c r="HE3">
        <v>14</v>
      </c>
      <c r="HF3">
        <v>15</v>
      </c>
      <c r="HG3">
        <v>16</v>
      </c>
      <c r="HH3">
        <v>17</v>
      </c>
      <c r="HI3">
        <v>18</v>
      </c>
      <c r="HJ3">
        <v>19</v>
      </c>
      <c r="HK3">
        <v>20</v>
      </c>
      <c r="HL3">
        <v>21</v>
      </c>
      <c r="HM3">
        <v>22</v>
      </c>
      <c r="HN3">
        <v>23</v>
      </c>
      <c r="HO3">
        <v>24</v>
      </c>
      <c r="HP3">
        <v>25</v>
      </c>
      <c r="HQ3">
        <v>26</v>
      </c>
      <c r="HR3">
        <v>27</v>
      </c>
      <c r="HS3">
        <v>0</v>
      </c>
      <c r="HT3">
        <v>1</v>
      </c>
      <c r="HU3">
        <v>2</v>
      </c>
      <c r="HV3">
        <v>3</v>
      </c>
      <c r="HW3">
        <v>4</v>
      </c>
      <c r="HX3">
        <v>5</v>
      </c>
      <c r="HY3">
        <v>6</v>
      </c>
      <c r="HZ3">
        <v>7</v>
      </c>
      <c r="IA3">
        <v>8</v>
      </c>
      <c r="IB3">
        <v>9</v>
      </c>
      <c r="IC3">
        <v>10</v>
      </c>
      <c r="ID3">
        <v>11</v>
      </c>
      <c r="IE3">
        <v>12</v>
      </c>
      <c r="IF3">
        <v>13</v>
      </c>
      <c r="IG3">
        <v>14</v>
      </c>
      <c r="IH3">
        <v>15</v>
      </c>
      <c r="II3">
        <v>16</v>
      </c>
      <c r="IJ3">
        <v>17</v>
      </c>
      <c r="IK3">
        <v>18</v>
      </c>
      <c r="IL3">
        <v>19</v>
      </c>
      <c r="IM3">
        <v>20</v>
      </c>
      <c r="IN3">
        <v>21</v>
      </c>
      <c r="IO3">
        <v>22</v>
      </c>
      <c r="IP3">
        <v>23</v>
      </c>
      <c r="IQ3">
        <v>24</v>
      </c>
      <c r="IR3">
        <v>25</v>
      </c>
      <c r="IS3">
        <v>26</v>
      </c>
      <c r="IT3">
        <v>27</v>
      </c>
      <c r="IU3">
        <v>0</v>
      </c>
      <c r="IV3">
        <v>1</v>
      </c>
      <c r="IW3">
        <v>2</v>
      </c>
      <c r="IX3">
        <v>3</v>
      </c>
      <c r="IY3">
        <v>4</v>
      </c>
      <c r="IZ3">
        <v>5</v>
      </c>
      <c r="JA3">
        <v>6</v>
      </c>
      <c r="JB3">
        <v>7</v>
      </c>
      <c r="JC3">
        <v>8</v>
      </c>
      <c r="JD3">
        <v>9</v>
      </c>
      <c r="JE3">
        <v>10</v>
      </c>
      <c r="JF3">
        <v>11</v>
      </c>
      <c r="JG3">
        <v>12</v>
      </c>
      <c r="JH3">
        <v>13</v>
      </c>
      <c r="JI3">
        <v>14</v>
      </c>
      <c r="JJ3">
        <v>15</v>
      </c>
      <c r="JK3">
        <v>16</v>
      </c>
      <c r="JL3">
        <v>17</v>
      </c>
      <c r="JM3">
        <v>18</v>
      </c>
      <c r="JN3">
        <v>19</v>
      </c>
      <c r="JO3">
        <v>20</v>
      </c>
      <c r="JP3">
        <v>21</v>
      </c>
      <c r="JQ3">
        <v>22</v>
      </c>
      <c r="JR3">
        <v>23</v>
      </c>
      <c r="JS3">
        <v>24</v>
      </c>
      <c r="JT3">
        <v>25</v>
      </c>
      <c r="JU3">
        <v>26</v>
      </c>
      <c r="JV3">
        <v>27</v>
      </c>
      <c r="JW3">
        <v>0</v>
      </c>
      <c r="JX3">
        <v>1</v>
      </c>
      <c r="JY3">
        <v>2</v>
      </c>
      <c r="JZ3">
        <v>3</v>
      </c>
      <c r="KA3">
        <v>4</v>
      </c>
      <c r="KB3">
        <v>5</v>
      </c>
      <c r="KC3">
        <v>6</v>
      </c>
      <c r="KD3">
        <v>7</v>
      </c>
      <c r="KE3">
        <v>8</v>
      </c>
      <c r="KF3">
        <v>9</v>
      </c>
      <c r="KG3">
        <v>10</v>
      </c>
      <c r="KH3">
        <v>11</v>
      </c>
      <c r="KI3">
        <v>12</v>
      </c>
      <c r="KJ3">
        <v>13</v>
      </c>
      <c r="KK3">
        <v>14</v>
      </c>
      <c r="KL3">
        <v>15</v>
      </c>
      <c r="KM3">
        <v>16</v>
      </c>
      <c r="KN3">
        <v>17</v>
      </c>
      <c r="KO3">
        <v>18</v>
      </c>
      <c r="KP3">
        <v>19</v>
      </c>
      <c r="KQ3">
        <v>20</v>
      </c>
      <c r="KR3">
        <v>21</v>
      </c>
      <c r="KS3">
        <v>22</v>
      </c>
      <c r="KT3">
        <v>23</v>
      </c>
      <c r="KU3">
        <v>24</v>
      </c>
      <c r="KV3">
        <v>25</v>
      </c>
      <c r="KW3">
        <v>26</v>
      </c>
      <c r="KX3">
        <v>27</v>
      </c>
      <c r="KY3">
        <v>0</v>
      </c>
      <c r="KZ3">
        <v>1</v>
      </c>
      <c r="LA3">
        <v>2</v>
      </c>
      <c r="LB3">
        <v>3</v>
      </c>
      <c r="LC3">
        <v>4</v>
      </c>
      <c r="LD3">
        <v>5</v>
      </c>
      <c r="LE3">
        <v>6</v>
      </c>
      <c r="LF3">
        <v>7</v>
      </c>
      <c r="LG3">
        <v>8</v>
      </c>
      <c r="LH3">
        <v>9</v>
      </c>
      <c r="LI3">
        <v>10</v>
      </c>
      <c r="LJ3">
        <v>11</v>
      </c>
      <c r="LK3">
        <v>12</v>
      </c>
      <c r="LL3">
        <v>13</v>
      </c>
      <c r="LM3">
        <v>14</v>
      </c>
      <c r="LN3">
        <v>15</v>
      </c>
      <c r="LO3">
        <v>16</v>
      </c>
      <c r="LP3">
        <v>17</v>
      </c>
      <c r="LQ3">
        <v>18</v>
      </c>
      <c r="LR3">
        <v>19</v>
      </c>
      <c r="LS3">
        <v>20</v>
      </c>
      <c r="LT3">
        <v>21</v>
      </c>
      <c r="LU3">
        <v>22</v>
      </c>
      <c r="LV3">
        <v>23</v>
      </c>
      <c r="LW3">
        <v>24</v>
      </c>
      <c r="LX3">
        <v>25</v>
      </c>
      <c r="LY3">
        <v>26</v>
      </c>
      <c r="LZ3">
        <v>27</v>
      </c>
      <c r="MA3">
        <v>0</v>
      </c>
      <c r="MB3">
        <v>1</v>
      </c>
      <c r="MC3">
        <v>2</v>
      </c>
      <c r="MD3">
        <v>3</v>
      </c>
      <c r="ME3">
        <v>4</v>
      </c>
      <c r="MF3">
        <v>5</v>
      </c>
      <c r="MG3">
        <v>6</v>
      </c>
      <c r="MH3">
        <v>7</v>
      </c>
      <c r="MI3">
        <v>8</v>
      </c>
      <c r="MJ3">
        <v>9</v>
      </c>
      <c r="MK3">
        <v>10</v>
      </c>
      <c r="ML3">
        <v>11</v>
      </c>
      <c r="MM3">
        <v>12</v>
      </c>
      <c r="MN3">
        <v>13</v>
      </c>
      <c r="MO3">
        <v>14</v>
      </c>
      <c r="MP3">
        <v>15</v>
      </c>
      <c r="MQ3">
        <v>16</v>
      </c>
      <c r="MR3">
        <v>17</v>
      </c>
      <c r="MS3">
        <v>18</v>
      </c>
      <c r="MT3">
        <v>19</v>
      </c>
      <c r="MU3">
        <v>20</v>
      </c>
      <c r="MV3">
        <v>21</v>
      </c>
      <c r="MW3">
        <v>22</v>
      </c>
      <c r="MX3">
        <v>23</v>
      </c>
      <c r="MY3">
        <v>24</v>
      </c>
      <c r="MZ3">
        <v>25</v>
      </c>
      <c r="NA3">
        <v>26</v>
      </c>
      <c r="NB3">
        <v>27</v>
      </c>
      <c r="NC3">
        <v>0</v>
      </c>
      <c r="ND3">
        <v>1</v>
      </c>
      <c r="NE3">
        <v>2</v>
      </c>
      <c r="NF3">
        <v>3</v>
      </c>
      <c r="NG3">
        <v>4</v>
      </c>
      <c r="NH3">
        <v>5</v>
      </c>
      <c r="NI3">
        <v>6</v>
      </c>
      <c r="NJ3">
        <v>7</v>
      </c>
      <c r="NK3">
        <v>8</v>
      </c>
      <c r="NL3">
        <v>9</v>
      </c>
      <c r="NM3">
        <v>10</v>
      </c>
      <c r="NN3">
        <v>11</v>
      </c>
      <c r="NO3">
        <v>12</v>
      </c>
      <c r="NP3">
        <v>13</v>
      </c>
      <c r="NQ3">
        <v>14</v>
      </c>
      <c r="NR3">
        <v>15</v>
      </c>
      <c r="NS3">
        <v>16</v>
      </c>
      <c r="NT3">
        <v>17</v>
      </c>
      <c r="NU3">
        <v>18</v>
      </c>
      <c r="NV3">
        <v>19</v>
      </c>
      <c r="NW3">
        <v>20</v>
      </c>
      <c r="NX3">
        <v>21</v>
      </c>
      <c r="NY3">
        <v>22</v>
      </c>
      <c r="NZ3">
        <v>23</v>
      </c>
      <c r="OA3">
        <v>24</v>
      </c>
      <c r="OB3">
        <v>25</v>
      </c>
      <c r="OC3">
        <v>26</v>
      </c>
      <c r="OD3">
        <v>27</v>
      </c>
      <c r="OE3">
        <v>0</v>
      </c>
      <c r="OF3">
        <v>1</v>
      </c>
      <c r="OG3">
        <v>2</v>
      </c>
      <c r="OH3">
        <v>3</v>
      </c>
      <c r="OI3">
        <v>4</v>
      </c>
      <c r="OJ3">
        <v>5</v>
      </c>
      <c r="OK3">
        <v>6</v>
      </c>
      <c r="OL3">
        <v>7</v>
      </c>
      <c r="OM3">
        <v>8</v>
      </c>
      <c r="ON3">
        <v>9</v>
      </c>
      <c r="OO3">
        <v>10</v>
      </c>
      <c r="OP3">
        <v>11</v>
      </c>
      <c r="OQ3">
        <v>12</v>
      </c>
      <c r="OR3">
        <v>13</v>
      </c>
      <c r="OS3">
        <v>14</v>
      </c>
      <c r="OT3">
        <v>15</v>
      </c>
      <c r="OU3">
        <v>16</v>
      </c>
      <c r="OV3">
        <v>17</v>
      </c>
      <c r="OW3">
        <v>18</v>
      </c>
      <c r="OX3">
        <v>19</v>
      </c>
      <c r="OY3">
        <v>20</v>
      </c>
      <c r="OZ3">
        <v>21</v>
      </c>
      <c r="PA3">
        <v>22</v>
      </c>
      <c r="PB3">
        <v>23</v>
      </c>
      <c r="PC3">
        <v>24</v>
      </c>
      <c r="PD3">
        <v>25</v>
      </c>
      <c r="PE3">
        <v>26</v>
      </c>
      <c r="PF3">
        <v>27</v>
      </c>
      <c r="PG3">
        <v>0</v>
      </c>
      <c r="PH3">
        <v>1</v>
      </c>
      <c r="PI3">
        <v>2</v>
      </c>
      <c r="PJ3">
        <v>3</v>
      </c>
      <c r="PK3">
        <v>4</v>
      </c>
      <c r="PL3">
        <v>5</v>
      </c>
      <c r="PM3">
        <v>6</v>
      </c>
      <c r="PN3">
        <v>7</v>
      </c>
      <c r="PO3">
        <v>8</v>
      </c>
      <c r="PP3">
        <v>9</v>
      </c>
      <c r="PQ3">
        <v>10</v>
      </c>
      <c r="PR3">
        <v>11</v>
      </c>
      <c r="PS3">
        <v>12</v>
      </c>
      <c r="PT3">
        <v>13</v>
      </c>
      <c r="PU3">
        <v>14</v>
      </c>
      <c r="PV3">
        <v>15</v>
      </c>
      <c r="PW3">
        <v>16</v>
      </c>
      <c r="PX3">
        <v>17</v>
      </c>
      <c r="PY3">
        <v>18</v>
      </c>
      <c r="PZ3">
        <v>19</v>
      </c>
      <c r="QA3">
        <v>20</v>
      </c>
      <c r="QB3">
        <v>21</v>
      </c>
      <c r="QC3">
        <v>22</v>
      </c>
      <c r="QD3">
        <v>23</v>
      </c>
      <c r="QE3">
        <v>24</v>
      </c>
      <c r="QF3">
        <v>25</v>
      </c>
      <c r="QG3">
        <v>26</v>
      </c>
      <c r="QH3">
        <v>27</v>
      </c>
      <c r="QI3">
        <v>0</v>
      </c>
      <c r="QJ3">
        <v>1</v>
      </c>
      <c r="QK3">
        <v>2</v>
      </c>
      <c r="QL3">
        <v>3</v>
      </c>
      <c r="QM3">
        <v>4</v>
      </c>
      <c r="QN3">
        <v>5</v>
      </c>
      <c r="QO3">
        <v>6</v>
      </c>
      <c r="QP3">
        <v>7</v>
      </c>
      <c r="QQ3">
        <v>8</v>
      </c>
      <c r="QR3">
        <v>9</v>
      </c>
      <c r="QS3">
        <v>10</v>
      </c>
      <c r="QT3">
        <v>11</v>
      </c>
      <c r="QU3">
        <v>12</v>
      </c>
      <c r="QV3">
        <v>13</v>
      </c>
      <c r="QW3">
        <v>14</v>
      </c>
      <c r="QX3">
        <v>15</v>
      </c>
      <c r="QY3">
        <v>16</v>
      </c>
      <c r="QZ3">
        <v>17</v>
      </c>
      <c r="RA3">
        <v>18</v>
      </c>
      <c r="RB3">
        <v>19</v>
      </c>
      <c r="RC3">
        <v>20</v>
      </c>
      <c r="RD3">
        <v>21</v>
      </c>
      <c r="RE3">
        <v>22</v>
      </c>
      <c r="RF3">
        <v>23</v>
      </c>
      <c r="RG3">
        <v>24</v>
      </c>
      <c r="RH3">
        <v>25</v>
      </c>
      <c r="RI3">
        <v>26</v>
      </c>
      <c r="RJ3">
        <v>27</v>
      </c>
      <c r="RK3">
        <v>0</v>
      </c>
      <c r="RL3">
        <v>1</v>
      </c>
      <c r="RM3">
        <v>2</v>
      </c>
      <c r="RN3">
        <v>3</v>
      </c>
      <c r="RO3">
        <v>4</v>
      </c>
      <c r="RP3">
        <v>5</v>
      </c>
      <c r="RQ3">
        <v>6</v>
      </c>
      <c r="RR3">
        <v>7</v>
      </c>
      <c r="RS3">
        <v>8</v>
      </c>
      <c r="RT3">
        <v>9</v>
      </c>
      <c r="RU3">
        <v>10</v>
      </c>
      <c r="RV3">
        <v>11</v>
      </c>
      <c r="RW3">
        <v>12</v>
      </c>
      <c r="RX3">
        <v>13</v>
      </c>
      <c r="RY3">
        <v>14</v>
      </c>
      <c r="RZ3">
        <v>15</v>
      </c>
      <c r="SA3">
        <v>16</v>
      </c>
      <c r="SB3">
        <v>17</v>
      </c>
      <c r="SC3">
        <v>18</v>
      </c>
      <c r="SD3">
        <v>19</v>
      </c>
      <c r="SE3">
        <v>20</v>
      </c>
      <c r="SF3">
        <v>21</v>
      </c>
      <c r="SG3">
        <v>22</v>
      </c>
      <c r="SH3">
        <v>23</v>
      </c>
      <c r="SI3">
        <v>24</v>
      </c>
      <c r="SJ3">
        <v>25</v>
      </c>
      <c r="SK3">
        <v>26</v>
      </c>
      <c r="SL3">
        <v>27</v>
      </c>
      <c r="SM3">
        <v>0</v>
      </c>
      <c r="SN3">
        <v>1</v>
      </c>
      <c r="SO3">
        <v>2</v>
      </c>
      <c r="SP3">
        <v>3</v>
      </c>
      <c r="SQ3">
        <v>4</v>
      </c>
      <c r="SR3">
        <v>5</v>
      </c>
      <c r="SS3">
        <v>6</v>
      </c>
      <c r="ST3">
        <v>7</v>
      </c>
      <c r="SU3">
        <v>8</v>
      </c>
      <c r="SV3">
        <v>9</v>
      </c>
      <c r="SW3">
        <v>10</v>
      </c>
      <c r="SX3">
        <v>11</v>
      </c>
      <c r="SY3">
        <v>12</v>
      </c>
      <c r="SZ3">
        <v>13</v>
      </c>
      <c r="TA3">
        <v>14</v>
      </c>
      <c r="TB3">
        <v>15</v>
      </c>
      <c r="TC3">
        <v>16</v>
      </c>
      <c r="TD3">
        <v>17</v>
      </c>
      <c r="TE3">
        <v>18</v>
      </c>
      <c r="TF3">
        <v>19</v>
      </c>
      <c r="TG3">
        <v>20</v>
      </c>
      <c r="TH3">
        <v>21</v>
      </c>
      <c r="TI3">
        <v>22</v>
      </c>
      <c r="TJ3">
        <v>23</v>
      </c>
      <c r="TK3">
        <v>24</v>
      </c>
      <c r="TL3">
        <v>25</v>
      </c>
      <c r="TM3">
        <v>26</v>
      </c>
      <c r="TN3">
        <v>27</v>
      </c>
      <c r="TO3">
        <v>0</v>
      </c>
      <c r="TP3">
        <v>1</v>
      </c>
      <c r="TQ3">
        <v>2</v>
      </c>
      <c r="TR3">
        <v>3</v>
      </c>
      <c r="TS3">
        <v>4</v>
      </c>
      <c r="TT3">
        <v>5</v>
      </c>
      <c r="TU3">
        <v>6</v>
      </c>
      <c r="TV3">
        <v>7</v>
      </c>
      <c r="TW3">
        <v>8</v>
      </c>
      <c r="TX3">
        <v>9</v>
      </c>
      <c r="TY3">
        <v>10</v>
      </c>
      <c r="TZ3">
        <v>11</v>
      </c>
      <c r="UA3">
        <v>12</v>
      </c>
      <c r="UB3">
        <v>13</v>
      </c>
      <c r="UC3">
        <v>14</v>
      </c>
      <c r="UD3">
        <v>15</v>
      </c>
      <c r="UE3">
        <v>16</v>
      </c>
      <c r="UF3">
        <v>17</v>
      </c>
      <c r="UG3">
        <v>18</v>
      </c>
      <c r="UH3">
        <v>19</v>
      </c>
      <c r="UI3">
        <v>20</v>
      </c>
      <c r="UJ3">
        <v>21</v>
      </c>
      <c r="UK3">
        <v>22</v>
      </c>
      <c r="UL3">
        <v>23</v>
      </c>
      <c r="UM3">
        <v>24</v>
      </c>
      <c r="UN3">
        <v>25</v>
      </c>
      <c r="UO3">
        <v>26</v>
      </c>
      <c r="UP3">
        <v>27</v>
      </c>
      <c r="UQ3">
        <v>0</v>
      </c>
      <c r="UR3">
        <v>1</v>
      </c>
      <c r="US3">
        <v>2</v>
      </c>
      <c r="UT3">
        <v>3</v>
      </c>
      <c r="UU3">
        <v>4</v>
      </c>
      <c r="UV3">
        <v>5</v>
      </c>
      <c r="UW3">
        <v>6</v>
      </c>
      <c r="UX3">
        <v>7</v>
      </c>
      <c r="UY3">
        <v>8</v>
      </c>
      <c r="UZ3">
        <v>9</v>
      </c>
      <c r="VA3">
        <v>10</v>
      </c>
      <c r="VB3">
        <v>11</v>
      </c>
      <c r="VC3">
        <v>12</v>
      </c>
      <c r="VD3">
        <v>13</v>
      </c>
      <c r="VE3">
        <v>14</v>
      </c>
      <c r="VF3">
        <v>15</v>
      </c>
      <c r="VG3">
        <v>16</v>
      </c>
      <c r="VH3">
        <v>17</v>
      </c>
      <c r="VI3">
        <v>18</v>
      </c>
      <c r="VJ3">
        <v>19</v>
      </c>
      <c r="VK3">
        <v>20</v>
      </c>
      <c r="VL3">
        <v>21</v>
      </c>
      <c r="VM3">
        <v>22</v>
      </c>
      <c r="VN3">
        <v>23</v>
      </c>
      <c r="VO3">
        <v>24</v>
      </c>
      <c r="VP3">
        <v>25</v>
      </c>
      <c r="VQ3">
        <v>26</v>
      </c>
      <c r="VR3">
        <v>27</v>
      </c>
      <c r="VS3">
        <v>0</v>
      </c>
      <c r="VT3">
        <v>1</v>
      </c>
      <c r="VU3">
        <v>2</v>
      </c>
      <c r="VV3">
        <v>3</v>
      </c>
      <c r="VW3">
        <v>4</v>
      </c>
      <c r="VX3">
        <v>5</v>
      </c>
      <c r="VY3">
        <v>6</v>
      </c>
      <c r="VZ3">
        <v>7</v>
      </c>
      <c r="WA3">
        <v>8</v>
      </c>
      <c r="WB3">
        <v>9</v>
      </c>
      <c r="WC3">
        <v>10</v>
      </c>
      <c r="WD3">
        <v>11</v>
      </c>
      <c r="WE3">
        <v>12</v>
      </c>
      <c r="WF3">
        <v>13</v>
      </c>
      <c r="WG3">
        <v>14</v>
      </c>
      <c r="WH3">
        <v>15</v>
      </c>
      <c r="WI3">
        <v>16</v>
      </c>
      <c r="WJ3">
        <v>17</v>
      </c>
      <c r="WK3">
        <v>18</v>
      </c>
      <c r="WL3">
        <v>19</v>
      </c>
      <c r="WM3">
        <v>20</v>
      </c>
      <c r="WN3">
        <v>21</v>
      </c>
      <c r="WO3">
        <v>22</v>
      </c>
      <c r="WP3">
        <v>23</v>
      </c>
      <c r="WQ3">
        <v>24</v>
      </c>
      <c r="WR3">
        <v>25</v>
      </c>
      <c r="WS3">
        <v>26</v>
      </c>
      <c r="WT3">
        <v>27</v>
      </c>
      <c r="WU3">
        <v>0</v>
      </c>
      <c r="WV3">
        <v>1</v>
      </c>
      <c r="WW3">
        <v>2</v>
      </c>
      <c r="WX3">
        <v>3</v>
      </c>
      <c r="WY3">
        <v>4</v>
      </c>
      <c r="WZ3">
        <v>5</v>
      </c>
      <c r="XA3">
        <v>6</v>
      </c>
      <c r="XB3">
        <v>7</v>
      </c>
      <c r="XC3">
        <v>8</v>
      </c>
      <c r="XD3">
        <v>9</v>
      </c>
      <c r="XE3">
        <v>10</v>
      </c>
      <c r="XF3">
        <v>11</v>
      </c>
      <c r="XG3">
        <v>12</v>
      </c>
      <c r="XH3">
        <v>13</v>
      </c>
      <c r="XI3">
        <v>14</v>
      </c>
      <c r="XJ3">
        <v>15</v>
      </c>
      <c r="XK3">
        <v>16</v>
      </c>
      <c r="XL3">
        <v>17</v>
      </c>
      <c r="XM3">
        <v>18</v>
      </c>
      <c r="XN3">
        <v>19</v>
      </c>
      <c r="XO3">
        <v>20</v>
      </c>
      <c r="XP3">
        <v>21</v>
      </c>
      <c r="XQ3">
        <v>22</v>
      </c>
      <c r="XR3">
        <v>23</v>
      </c>
      <c r="XS3">
        <v>24</v>
      </c>
      <c r="XT3">
        <v>25</v>
      </c>
      <c r="XU3">
        <v>26</v>
      </c>
      <c r="XV3">
        <v>27</v>
      </c>
      <c r="XW3">
        <v>0</v>
      </c>
      <c r="XX3">
        <v>1</v>
      </c>
      <c r="XY3">
        <v>2</v>
      </c>
      <c r="XZ3">
        <v>3</v>
      </c>
      <c r="YA3">
        <v>4</v>
      </c>
      <c r="YB3">
        <v>5</v>
      </c>
      <c r="YC3">
        <v>6</v>
      </c>
      <c r="YD3">
        <v>7</v>
      </c>
      <c r="YE3">
        <v>8</v>
      </c>
      <c r="YF3">
        <v>9</v>
      </c>
      <c r="YG3">
        <v>10</v>
      </c>
      <c r="YH3">
        <v>11</v>
      </c>
      <c r="YI3">
        <v>12</v>
      </c>
      <c r="YJ3">
        <v>13</v>
      </c>
      <c r="YK3">
        <v>14</v>
      </c>
      <c r="YL3">
        <v>15</v>
      </c>
      <c r="YM3">
        <v>16</v>
      </c>
      <c r="YN3">
        <v>17</v>
      </c>
      <c r="YO3">
        <v>18</v>
      </c>
      <c r="YP3">
        <v>19</v>
      </c>
      <c r="YQ3">
        <v>20</v>
      </c>
      <c r="YR3">
        <v>21</v>
      </c>
      <c r="YS3">
        <v>22</v>
      </c>
      <c r="YT3">
        <v>23</v>
      </c>
      <c r="YU3">
        <v>24</v>
      </c>
      <c r="YV3">
        <v>25</v>
      </c>
      <c r="YW3">
        <v>26</v>
      </c>
      <c r="YX3">
        <v>27</v>
      </c>
      <c r="YY3">
        <v>0</v>
      </c>
      <c r="YZ3">
        <v>1</v>
      </c>
      <c r="ZA3">
        <v>2</v>
      </c>
      <c r="ZB3">
        <v>3</v>
      </c>
      <c r="ZC3">
        <v>4</v>
      </c>
      <c r="ZD3">
        <v>5</v>
      </c>
      <c r="ZE3">
        <v>6</v>
      </c>
      <c r="ZF3">
        <v>7</v>
      </c>
      <c r="ZG3">
        <v>8</v>
      </c>
      <c r="ZH3">
        <v>9</v>
      </c>
      <c r="ZI3">
        <v>10</v>
      </c>
      <c r="ZJ3">
        <v>11</v>
      </c>
      <c r="ZK3">
        <v>12</v>
      </c>
      <c r="ZL3">
        <v>13</v>
      </c>
      <c r="ZM3">
        <v>14</v>
      </c>
      <c r="ZN3">
        <v>15</v>
      </c>
      <c r="ZO3">
        <v>16</v>
      </c>
      <c r="ZP3">
        <v>17</v>
      </c>
      <c r="ZQ3">
        <v>18</v>
      </c>
      <c r="ZR3">
        <v>19</v>
      </c>
      <c r="ZS3">
        <v>20</v>
      </c>
      <c r="ZT3">
        <v>21</v>
      </c>
      <c r="ZU3">
        <v>22</v>
      </c>
      <c r="ZV3">
        <v>23</v>
      </c>
      <c r="ZW3">
        <v>24</v>
      </c>
      <c r="ZX3">
        <v>25</v>
      </c>
      <c r="ZY3">
        <v>26</v>
      </c>
      <c r="ZZ3">
        <v>27</v>
      </c>
      <c r="AAA3">
        <v>0</v>
      </c>
      <c r="AAB3">
        <v>1</v>
      </c>
      <c r="AAC3">
        <v>2</v>
      </c>
      <c r="AAD3">
        <v>3</v>
      </c>
      <c r="AAE3">
        <v>4</v>
      </c>
      <c r="AAF3">
        <v>5</v>
      </c>
      <c r="AAG3">
        <v>6</v>
      </c>
      <c r="AAH3">
        <v>7</v>
      </c>
      <c r="AAI3">
        <v>8</v>
      </c>
      <c r="AAJ3">
        <v>9</v>
      </c>
      <c r="AAK3">
        <v>10</v>
      </c>
      <c r="AAL3">
        <v>11</v>
      </c>
      <c r="AAM3">
        <v>12</v>
      </c>
      <c r="AAN3">
        <v>13</v>
      </c>
      <c r="AAO3">
        <v>14</v>
      </c>
      <c r="AAP3">
        <v>15</v>
      </c>
      <c r="AAQ3">
        <v>16</v>
      </c>
      <c r="AAR3">
        <v>17</v>
      </c>
      <c r="AAS3">
        <v>18</v>
      </c>
      <c r="AAT3">
        <v>19</v>
      </c>
      <c r="AAU3">
        <v>20</v>
      </c>
      <c r="AAV3">
        <v>21</v>
      </c>
      <c r="AAW3">
        <v>22</v>
      </c>
      <c r="AAX3">
        <v>23</v>
      </c>
      <c r="AAY3">
        <v>24</v>
      </c>
      <c r="AAZ3">
        <v>25</v>
      </c>
      <c r="ABA3">
        <v>26</v>
      </c>
      <c r="ABB3">
        <v>27</v>
      </c>
      <c r="ABC3">
        <v>0</v>
      </c>
      <c r="ABD3">
        <v>1</v>
      </c>
      <c r="ABE3">
        <v>2</v>
      </c>
      <c r="ABF3">
        <v>3</v>
      </c>
      <c r="ABG3">
        <v>4</v>
      </c>
      <c r="ABH3">
        <v>5</v>
      </c>
      <c r="ABI3">
        <v>6</v>
      </c>
      <c r="ABJ3">
        <v>7</v>
      </c>
      <c r="ABK3">
        <v>8</v>
      </c>
      <c r="ABL3">
        <v>9</v>
      </c>
      <c r="ABM3">
        <v>10</v>
      </c>
      <c r="ABN3">
        <v>11</v>
      </c>
      <c r="ABO3">
        <v>12</v>
      </c>
      <c r="ABP3">
        <v>13</v>
      </c>
      <c r="ABQ3">
        <v>14</v>
      </c>
      <c r="ABR3">
        <v>15</v>
      </c>
      <c r="ABS3">
        <v>16</v>
      </c>
      <c r="ABT3">
        <v>17</v>
      </c>
      <c r="ABU3">
        <v>18</v>
      </c>
      <c r="ABV3">
        <v>19</v>
      </c>
      <c r="ABW3">
        <v>20</v>
      </c>
      <c r="ABX3">
        <v>21</v>
      </c>
      <c r="ABY3">
        <v>22</v>
      </c>
      <c r="ABZ3">
        <v>23</v>
      </c>
      <c r="ACA3">
        <v>24</v>
      </c>
      <c r="ACB3">
        <v>25</v>
      </c>
      <c r="ACC3">
        <v>26</v>
      </c>
      <c r="ACD3">
        <v>27</v>
      </c>
      <c r="ACE3">
        <v>0</v>
      </c>
      <c r="ACF3">
        <v>1</v>
      </c>
      <c r="ACG3">
        <v>2</v>
      </c>
      <c r="ACH3">
        <v>3</v>
      </c>
      <c r="ACI3">
        <v>4</v>
      </c>
      <c r="ACJ3">
        <v>5</v>
      </c>
      <c r="ACK3">
        <v>6</v>
      </c>
      <c r="ACL3">
        <v>7</v>
      </c>
      <c r="ACM3">
        <v>8</v>
      </c>
      <c r="ACN3">
        <v>9</v>
      </c>
      <c r="ACO3">
        <v>10</v>
      </c>
      <c r="ACP3">
        <v>11</v>
      </c>
      <c r="ACQ3">
        <v>12</v>
      </c>
      <c r="ACR3">
        <v>13</v>
      </c>
      <c r="ACS3">
        <v>14</v>
      </c>
      <c r="ACT3">
        <v>15</v>
      </c>
      <c r="ACU3">
        <v>16</v>
      </c>
      <c r="ACV3">
        <v>17</v>
      </c>
      <c r="ACW3">
        <v>18</v>
      </c>
      <c r="ACX3">
        <v>19</v>
      </c>
      <c r="ACY3">
        <v>20</v>
      </c>
      <c r="ACZ3">
        <v>21</v>
      </c>
      <c r="ADA3">
        <v>22</v>
      </c>
      <c r="ADB3">
        <v>23</v>
      </c>
      <c r="ADC3">
        <v>24</v>
      </c>
      <c r="ADD3">
        <v>25</v>
      </c>
      <c r="ADE3">
        <v>26</v>
      </c>
      <c r="ADF3">
        <v>27</v>
      </c>
      <c r="ADG3">
        <v>0</v>
      </c>
      <c r="ADH3">
        <v>1</v>
      </c>
      <c r="ADI3">
        <v>2</v>
      </c>
      <c r="ADJ3">
        <v>3</v>
      </c>
      <c r="ADK3">
        <v>4</v>
      </c>
      <c r="ADL3">
        <v>5</v>
      </c>
      <c r="ADM3">
        <v>6</v>
      </c>
      <c r="ADN3">
        <v>7</v>
      </c>
      <c r="ADO3">
        <v>8</v>
      </c>
      <c r="ADP3">
        <v>9</v>
      </c>
      <c r="ADQ3">
        <v>10</v>
      </c>
      <c r="ADR3">
        <v>11</v>
      </c>
      <c r="ADS3">
        <v>12</v>
      </c>
      <c r="ADT3">
        <v>13</v>
      </c>
      <c r="ADU3">
        <v>14</v>
      </c>
      <c r="ADV3">
        <v>15</v>
      </c>
      <c r="ADW3">
        <v>16</v>
      </c>
      <c r="ADX3">
        <v>17</v>
      </c>
      <c r="ADY3">
        <v>18</v>
      </c>
      <c r="ADZ3">
        <v>19</v>
      </c>
      <c r="AEA3">
        <v>20</v>
      </c>
      <c r="AEB3">
        <v>21</v>
      </c>
      <c r="AEC3">
        <v>22</v>
      </c>
      <c r="AED3">
        <v>23</v>
      </c>
      <c r="AEE3">
        <v>24</v>
      </c>
      <c r="AEF3">
        <v>25</v>
      </c>
      <c r="AEG3">
        <v>26</v>
      </c>
      <c r="AEH3">
        <v>27</v>
      </c>
      <c r="AEI3">
        <v>0</v>
      </c>
      <c r="AEJ3">
        <v>1</v>
      </c>
      <c r="AEK3">
        <v>2</v>
      </c>
      <c r="AEL3">
        <v>3</v>
      </c>
      <c r="AEM3">
        <v>4</v>
      </c>
      <c r="AEN3">
        <v>5</v>
      </c>
      <c r="AEO3">
        <v>6</v>
      </c>
      <c r="AEP3">
        <v>7</v>
      </c>
      <c r="AEQ3">
        <v>8</v>
      </c>
      <c r="AER3">
        <v>9</v>
      </c>
      <c r="AES3">
        <v>10</v>
      </c>
      <c r="AET3">
        <v>11</v>
      </c>
      <c r="AEU3">
        <v>12</v>
      </c>
      <c r="AEV3">
        <v>13</v>
      </c>
      <c r="AEW3">
        <v>14</v>
      </c>
      <c r="AEX3">
        <v>15</v>
      </c>
      <c r="AEY3">
        <v>16</v>
      </c>
      <c r="AEZ3">
        <v>17</v>
      </c>
      <c r="AFA3">
        <v>18</v>
      </c>
      <c r="AFB3">
        <v>19</v>
      </c>
      <c r="AFC3">
        <v>20</v>
      </c>
      <c r="AFD3">
        <v>21</v>
      </c>
      <c r="AFE3">
        <v>22</v>
      </c>
      <c r="AFF3">
        <v>23</v>
      </c>
      <c r="AFG3">
        <v>24</v>
      </c>
      <c r="AFH3">
        <v>25</v>
      </c>
      <c r="AFI3">
        <v>26</v>
      </c>
      <c r="AFJ3">
        <v>27</v>
      </c>
      <c r="AFK3">
        <v>0</v>
      </c>
      <c r="AFL3">
        <v>1</v>
      </c>
      <c r="AFM3">
        <v>2</v>
      </c>
      <c r="AFN3">
        <v>3</v>
      </c>
      <c r="AFO3">
        <v>4</v>
      </c>
      <c r="AFP3">
        <v>5</v>
      </c>
      <c r="AFQ3">
        <v>6</v>
      </c>
      <c r="AFR3">
        <v>7</v>
      </c>
      <c r="AFS3">
        <v>8</v>
      </c>
      <c r="AFT3">
        <v>9</v>
      </c>
      <c r="AFU3">
        <v>10</v>
      </c>
      <c r="AFV3">
        <v>11</v>
      </c>
      <c r="AFW3">
        <v>12</v>
      </c>
      <c r="AFX3">
        <v>13</v>
      </c>
      <c r="AFY3">
        <v>14</v>
      </c>
      <c r="AFZ3">
        <v>15</v>
      </c>
      <c r="AGA3">
        <v>16</v>
      </c>
      <c r="AGB3">
        <v>17</v>
      </c>
      <c r="AGC3">
        <v>18</v>
      </c>
      <c r="AGD3">
        <v>19</v>
      </c>
      <c r="AGE3">
        <v>20</v>
      </c>
      <c r="AGF3">
        <v>21</v>
      </c>
      <c r="AGG3">
        <v>22</v>
      </c>
      <c r="AGH3">
        <v>23</v>
      </c>
      <c r="AGI3">
        <v>24</v>
      </c>
      <c r="AGJ3">
        <v>25</v>
      </c>
      <c r="AGK3">
        <v>26</v>
      </c>
      <c r="AGL3">
        <v>27</v>
      </c>
      <c r="AGM3">
        <v>0</v>
      </c>
      <c r="AGN3">
        <v>1</v>
      </c>
      <c r="AGO3">
        <v>2</v>
      </c>
      <c r="AGP3">
        <v>3</v>
      </c>
      <c r="AGQ3">
        <v>4</v>
      </c>
      <c r="AGR3">
        <v>5</v>
      </c>
      <c r="AGS3">
        <v>6</v>
      </c>
      <c r="AGT3">
        <v>7</v>
      </c>
      <c r="AGU3">
        <v>8</v>
      </c>
      <c r="AGV3">
        <v>9</v>
      </c>
      <c r="AGW3">
        <v>10</v>
      </c>
      <c r="AGX3">
        <v>11</v>
      </c>
      <c r="AGY3">
        <v>12</v>
      </c>
      <c r="AGZ3">
        <v>13</v>
      </c>
      <c r="AHA3">
        <v>14</v>
      </c>
      <c r="AHB3">
        <v>15</v>
      </c>
      <c r="AHC3">
        <v>16</v>
      </c>
      <c r="AHD3">
        <v>17</v>
      </c>
      <c r="AHE3">
        <v>18</v>
      </c>
      <c r="AHF3">
        <v>19</v>
      </c>
      <c r="AHG3">
        <v>20</v>
      </c>
      <c r="AHH3">
        <v>21</v>
      </c>
      <c r="AHI3">
        <v>22</v>
      </c>
      <c r="AHJ3">
        <v>23</v>
      </c>
      <c r="AHK3">
        <v>24</v>
      </c>
      <c r="AHL3">
        <v>25</v>
      </c>
      <c r="AHM3">
        <v>26</v>
      </c>
      <c r="AHN3">
        <v>27</v>
      </c>
      <c r="AHO3">
        <v>0</v>
      </c>
      <c r="AHP3">
        <v>1</v>
      </c>
      <c r="AHQ3">
        <v>2</v>
      </c>
      <c r="AHR3">
        <v>3</v>
      </c>
      <c r="AHS3">
        <v>4</v>
      </c>
      <c r="AHT3">
        <v>5</v>
      </c>
      <c r="AHU3">
        <v>6</v>
      </c>
      <c r="AHV3">
        <v>7</v>
      </c>
      <c r="AHW3">
        <v>8</v>
      </c>
      <c r="AHX3">
        <v>9</v>
      </c>
      <c r="AHY3">
        <v>10</v>
      </c>
      <c r="AHZ3">
        <v>11</v>
      </c>
      <c r="AIA3">
        <v>12</v>
      </c>
      <c r="AIB3">
        <v>13</v>
      </c>
      <c r="AIC3">
        <v>14</v>
      </c>
      <c r="AID3">
        <v>15</v>
      </c>
      <c r="AIE3">
        <v>16</v>
      </c>
      <c r="AIF3">
        <v>17</v>
      </c>
      <c r="AIG3">
        <v>18</v>
      </c>
      <c r="AIH3">
        <v>19</v>
      </c>
      <c r="AII3">
        <v>20</v>
      </c>
      <c r="AIJ3">
        <v>21</v>
      </c>
      <c r="AIK3">
        <v>22</v>
      </c>
      <c r="AIL3">
        <v>23</v>
      </c>
      <c r="AIM3">
        <v>24</v>
      </c>
      <c r="AIN3">
        <v>25</v>
      </c>
      <c r="AIO3">
        <v>26</v>
      </c>
      <c r="AIP3">
        <v>27</v>
      </c>
      <c r="AIQ3">
        <v>0</v>
      </c>
      <c r="AIR3">
        <v>1</v>
      </c>
      <c r="AIS3">
        <v>2</v>
      </c>
      <c r="AIT3">
        <v>3</v>
      </c>
      <c r="AIU3">
        <v>4</v>
      </c>
      <c r="AIV3">
        <v>5</v>
      </c>
      <c r="AIW3">
        <v>6</v>
      </c>
      <c r="AIX3">
        <v>7</v>
      </c>
      <c r="AIY3">
        <v>8</v>
      </c>
      <c r="AIZ3">
        <v>9</v>
      </c>
      <c r="AJA3">
        <v>10</v>
      </c>
      <c r="AJB3">
        <v>11</v>
      </c>
      <c r="AJC3">
        <v>12</v>
      </c>
      <c r="AJD3">
        <v>13</v>
      </c>
      <c r="AJE3">
        <v>14</v>
      </c>
      <c r="AJF3">
        <v>15</v>
      </c>
      <c r="AJG3">
        <v>16</v>
      </c>
      <c r="AJH3">
        <v>17</v>
      </c>
      <c r="AJI3">
        <v>18</v>
      </c>
      <c r="AJJ3">
        <v>19</v>
      </c>
      <c r="AJK3">
        <v>20</v>
      </c>
      <c r="AJL3">
        <v>21</v>
      </c>
      <c r="AJM3">
        <v>22</v>
      </c>
      <c r="AJN3">
        <v>23</v>
      </c>
      <c r="AJO3">
        <v>24</v>
      </c>
      <c r="AJP3">
        <v>25</v>
      </c>
      <c r="AJQ3">
        <v>26</v>
      </c>
      <c r="AJR3">
        <v>27</v>
      </c>
      <c r="AJS3">
        <v>0</v>
      </c>
      <c r="AJT3">
        <v>1</v>
      </c>
      <c r="AJU3">
        <v>2</v>
      </c>
      <c r="AJV3">
        <v>3</v>
      </c>
      <c r="AJW3">
        <v>4</v>
      </c>
      <c r="AJX3">
        <v>5</v>
      </c>
      <c r="AJY3">
        <v>6</v>
      </c>
      <c r="AJZ3">
        <v>7</v>
      </c>
      <c r="AKA3">
        <v>8</v>
      </c>
      <c r="AKB3">
        <v>9</v>
      </c>
      <c r="AKC3">
        <v>10</v>
      </c>
      <c r="AKD3">
        <v>11</v>
      </c>
      <c r="AKE3">
        <v>12</v>
      </c>
      <c r="AKF3">
        <v>13</v>
      </c>
      <c r="AKG3">
        <v>14</v>
      </c>
      <c r="AKH3">
        <v>15</v>
      </c>
      <c r="AKI3">
        <v>16</v>
      </c>
      <c r="AKJ3">
        <v>17</v>
      </c>
      <c r="AKK3">
        <v>18</v>
      </c>
      <c r="AKL3">
        <v>19</v>
      </c>
      <c r="AKM3">
        <v>20</v>
      </c>
      <c r="AKN3">
        <v>21</v>
      </c>
      <c r="AKO3">
        <v>22</v>
      </c>
      <c r="AKP3">
        <v>23</v>
      </c>
      <c r="AKQ3">
        <v>24</v>
      </c>
      <c r="AKR3">
        <v>25</v>
      </c>
      <c r="AKS3">
        <v>26</v>
      </c>
      <c r="AKT3">
        <v>27</v>
      </c>
      <c r="AKU3">
        <v>0</v>
      </c>
      <c r="AKV3">
        <v>1</v>
      </c>
      <c r="AKW3">
        <v>2</v>
      </c>
      <c r="AKX3">
        <v>3</v>
      </c>
      <c r="AKY3">
        <v>4</v>
      </c>
      <c r="AKZ3">
        <v>5</v>
      </c>
      <c r="ALA3">
        <v>6</v>
      </c>
      <c r="ALB3">
        <v>7</v>
      </c>
      <c r="ALC3">
        <v>8</v>
      </c>
      <c r="ALD3">
        <v>9</v>
      </c>
      <c r="ALE3">
        <v>10</v>
      </c>
      <c r="ALF3">
        <v>11</v>
      </c>
      <c r="ALG3">
        <v>12</v>
      </c>
      <c r="ALH3">
        <v>13</v>
      </c>
      <c r="ALI3">
        <v>14</v>
      </c>
      <c r="ALJ3">
        <v>15</v>
      </c>
      <c r="ALK3">
        <v>16</v>
      </c>
      <c r="ALL3">
        <v>17</v>
      </c>
      <c r="ALM3">
        <v>18</v>
      </c>
      <c r="ALN3">
        <v>19</v>
      </c>
      <c r="ALO3">
        <v>20</v>
      </c>
      <c r="ALP3">
        <v>21</v>
      </c>
      <c r="ALQ3">
        <v>22</v>
      </c>
      <c r="ALR3">
        <v>23</v>
      </c>
      <c r="ALS3">
        <v>24</v>
      </c>
      <c r="ALT3">
        <v>25</v>
      </c>
      <c r="ALU3">
        <v>26</v>
      </c>
      <c r="ALV3">
        <v>27</v>
      </c>
      <c r="ALW3">
        <v>0</v>
      </c>
      <c r="ALX3">
        <v>1</v>
      </c>
      <c r="ALY3">
        <v>2</v>
      </c>
      <c r="ALZ3">
        <v>3</v>
      </c>
      <c r="AMA3">
        <v>4</v>
      </c>
      <c r="AMB3">
        <v>5</v>
      </c>
      <c r="AMC3">
        <v>6</v>
      </c>
      <c r="AMD3">
        <v>7</v>
      </c>
      <c r="AME3">
        <v>8</v>
      </c>
      <c r="AMF3">
        <v>9</v>
      </c>
      <c r="AMG3">
        <v>10</v>
      </c>
      <c r="AMH3">
        <v>11</v>
      </c>
      <c r="AMI3">
        <v>12</v>
      </c>
      <c r="AMJ3">
        <v>13</v>
      </c>
      <c r="AMK3">
        <v>14</v>
      </c>
      <c r="AML3">
        <v>15</v>
      </c>
      <c r="AMM3">
        <v>16</v>
      </c>
      <c r="AMN3">
        <v>17</v>
      </c>
      <c r="AMO3">
        <v>18</v>
      </c>
      <c r="AMP3">
        <v>19</v>
      </c>
      <c r="AMQ3">
        <v>20</v>
      </c>
      <c r="AMR3">
        <v>21</v>
      </c>
      <c r="AMS3">
        <v>22</v>
      </c>
      <c r="AMT3">
        <v>23</v>
      </c>
      <c r="AMU3">
        <v>24</v>
      </c>
      <c r="AMV3">
        <v>25</v>
      </c>
      <c r="AMW3">
        <v>26</v>
      </c>
      <c r="AMX3">
        <v>27</v>
      </c>
      <c r="AMY3">
        <v>0</v>
      </c>
      <c r="AMZ3">
        <v>1</v>
      </c>
      <c r="ANA3">
        <v>2</v>
      </c>
      <c r="ANB3">
        <v>3</v>
      </c>
      <c r="ANC3">
        <v>4</v>
      </c>
      <c r="AND3">
        <v>5</v>
      </c>
      <c r="ANE3">
        <v>6</v>
      </c>
      <c r="ANF3">
        <v>7</v>
      </c>
      <c r="ANG3">
        <v>8</v>
      </c>
      <c r="ANH3">
        <v>9</v>
      </c>
      <c r="ANI3">
        <v>10</v>
      </c>
      <c r="ANJ3">
        <v>11</v>
      </c>
      <c r="ANK3">
        <v>12</v>
      </c>
      <c r="ANL3">
        <v>13</v>
      </c>
      <c r="ANM3">
        <v>14</v>
      </c>
      <c r="ANN3">
        <v>15</v>
      </c>
      <c r="ANO3">
        <v>16</v>
      </c>
      <c r="ANP3">
        <v>17</v>
      </c>
      <c r="ANQ3">
        <v>18</v>
      </c>
      <c r="ANR3">
        <v>19</v>
      </c>
      <c r="ANS3">
        <v>20</v>
      </c>
      <c r="ANT3">
        <v>21</v>
      </c>
      <c r="ANU3">
        <v>22</v>
      </c>
      <c r="ANV3">
        <v>23</v>
      </c>
      <c r="ANW3">
        <v>24</v>
      </c>
      <c r="ANX3">
        <v>25</v>
      </c>
      <c r="ANY3">
        <v>26</v>
      </c>
      <c r="ANZ3">
        <v>27</v>
      </c>
      <c r="AOA3">
        <v>0</v>
      </c>
      <c r="AOB3">
        <v>1</v>
      </c>
      <c r="AOC3">
        <v>2</v>
      </c>
      <c r="AOD3">
        <v>3</v>
      </c>
      <c r="AOE3">
        <v>4</v>
      </c>
      <c r="AOF3">
        <v>5</v>
      </c>
      <c r="AOG3">
        <v>6</v>
      </c>
      <c r="AOH3">
        <v>7</v>
      </c>
      <c r="AOI3">
        <v>8</v>
      </c>
      <c r="AOJ3">
        <v>9</v>
      </c>
      <c r="AOK3">
        <v>10</v>
      </c>
      <c r="AOL3">
        <v>11</v>
      </c>
      <c r="AOM3">
        <v>12</v>
      </c>
      <c r="AON3">
        <v>13</v>
      </c>
      <c r="AOO3">
        <v>14</v>
      </c>
      <c r="AOP3">
        <v>15</v>
      </c>
      <c r="AOQ3">
        <v>16</v>
      </c>
      <c r="AOR3">
        <v>17</v>
      </c>
      <c r="AOS3">
        <v>18</v>
      </c>
      <c r="AOT3">
        <v>19</v>
      </c>
      <c r="AOU3">
        <v>20</v>
      </c>
      <c r="AOV3">
        <v>21</v>
      </c>
      <c r="AOW3">
        <v>22</v>
      </c>
      <c r="AOX3">
        <v>23</v>
      </c>
      <c r="AOY3">
        <v>24</v>
      </c>
      <c r="AOZ3">
        <v>25</v>
      </c>
      <c r="APA3">
        <v>26</v>
      </c>
      <c r="APB3">
        <v>27</v>
      </c>
      <c r="APC3">
        <v>0</v>
      </c>
      <c r="APD3">
        <v>1</v>
      </c>
      <c r="APE3">
        <v>2</v>
      </c>
      <c r="APF3">
        <v>3</v>
      </c>
      <c r="APG3">
        <v>4</v>
      </c>
      <c r="APH3">
        <v>5</v>
      </c>
      <c r="API3">
        <v>6</v>
      </c>
      <c r="APJ3">
        <v>7</v>
      </c>
      <c r="APK3">
        <v>8</v>
      </c>
      <c r="APL3">
        <v>9</v>
      </c>
      <c r="APM3">
        <v>10</v>
      </c>
      <c r="APN3">
        <v>11</v>
      </c>
      <c r="APO3">
        <v>12</v>
      </c>
      <c r="APP3">
        <v>13</v>
      </c>
      <c r="APQ3">
        <v>14</v>
      </c>
      <c r="APR3">
        <v>15</v>
      </c>
      <c r="APS3">
        <v>16</v>
      </c>
      <c r="APT3">
        <v>17</v>
      </c>
      <c r="APU3">
        <v>18</v>
      </c>
      <c r="APV3">
        <v>19</v>
      </c>
      <c r="APW3">
        <v>20</v>
      </c>
      <c r="APX3">
        <v>21</v>
      </c>
      <c r="APY3">
        <v>22</v>
      </c>
      <c r="APZ3">
        <v>23</v>
      </c>
      <c r="AQA3">
        <v>24</v>
      </c>
      <c r="AQB3">
        <v>25</v>
      </c>
      <c r="AQC3">
        <v>26</v>
      </c>
      <c r="AQD3">
        <v>27</v>
      </c>
      <c r="AQE3">
        <v>0</v>
      </c>
      <c r="AQF3">
        <v>1</v>
      </c>
      <c r="AQG3">
        <v>2</v>
      </c>
      <c r="AQH3">
        <v>3</v>
      </c>
      <c r="AQI3">
        <v>4</v>
      </c>
      <c r="AQJ3">
        <v>5</v>
      </c>
      <c r="AQK3">
        <v>6</v>
      </c>
      <c r="AQL3">
        <v>7</v>
      </c>
      <c r="AQM3">
        <v>8</v>
      </c>
      <c r="AQN3">
        <v>9</v>
      </c>
      <c r="AQO3">
        <v>10</v>
      </c>
      <c r="AQP3">
        <v>11</v>
      </c>
      <c r="AQQ3">
        <v>12</v>
      </c>
      <c r="AQR3">
        <v>13</v>
      </c>
      <c r="AQS3">
        <v>14</v>
      </c>
      <c r="AQT3">
        <v>15</v>
      </c>
      <c r="AQU3">
        <v>16</v>
      </c>
      <c r="AQV3">
        <v>17</v>
      </c>
      <c r="AQW3">
        <v>18</v>
      </c>
      <c r="AQX3">
        <v>19</v>
      </c>
      <c r="AQY3">
        <v>20</v>
      </c>
      <c r="AQZ3">
        <v>21</v>
      </c>
      <c r="ARA3">
        <v>22</v>
      </c>
      <c r="ARB3">
        <v>23</v>
      </c>
      <c r="ARC3">
        <v>24</v>
      </c>
      <c r="ARD3">
        <v>25</v>
      </c>
      <c r="ARE3">
        <v>26</v>
      </c>
      <c r="ARF3">
        <v>27</v>
      </c>
      <c r="ARG3">
        <v>0</v>
      </c>
      <c r="ARH3">
        <v>1</v>
      </c>
      <c r="ARI3">
        <v>2</v>
      </c>
      <c r="ARJ3">
        <v>3</v>
      </c>
      <c r="ARK3">
        <v>4</v>
      </c>
      <c r="ARL3">
        <v>5</v>
      </c>
      <c r="ARM3">
        <v>6</v>
      </c>
      <c r="ARN3">
        <v>7</v>
      </c>
      <c r="ARO3">
        <v>8</v>
      </c>
      <c r="ARP3">
        <v>9</v>
      </c>
      <c r="ARQ3">
        <v>10</v>
      </c>
      <c r="ARR3">
        <v>11</v>
      </c>
      <c r="ARS3">
        <v>12</v>
      </c>
      <c r="ART3">
        <v>13</v>
      </c>
      <c r="ARU3">
        <v>14</v>
      </c>
      <c r="ARV3">
        <v>15</v>
      </c>
      <c r="ARW3">
        <v>16</v>
      </c>
      <c r="ARX3">
        <v>17</v>
      </c>
      <c r="ARY3">
        <v>18</v>
      </c>
      <c r="ARZ3">
        <v>19</v>
      </c>
      <c r="ASA3">
        <v>20</v>
      </c>
      <c r="ASB3">
        <v>21</v>
      </c>
      <c r="ASC3">
        <v>22</v>
      </c>
      <c r="ASD3">
        <v>23</v>
      </c>
      <c r="ASE3">
        <v>24</v>
      </c>
      <c r="ASF3">
        <v>25</v>
      </c>
      <c r="ASG3">
        <v>26</v>
      </c>
      <c r="ASH3">
        <v>27</v>
      </c>
    </row>
    <row r="4" spans="1:1178" x14ac:dyDescent="0.25">
      <c r="A4" s="2" t="s">
        <v>2</v>
      </c>
      <c r="B4" t="s">
        <v>3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 t="s">
        <v>29</v>
      </c>
      <c r="O4" t="s">
        <v>30</v>
      </c>
      <c r="P4" t="s">
        <v>31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  <c r="V4" t="s">
        <v>37</v>
      </c>
      <c r="W4" t="s">
        <v>38</v>
      </c>
      <c r="X4" t="s">
        <v>39</v>
      </c>
      <c r="Y4" t="s">
        <v>40</v>
      </c>
      <c r="Z4" t="s">
        <v>41</v>
      </c>
      <c r="AA4" t="s">
        <v>42</v>
      </c>
      <c r="AB4" t="s">
        <v>43</v>
      </c>
      <c r="AC4" t="s">
        <v>44</v>
      </c>
      <c r="AD4" t="s">
        <v>45</v>
      </c>
      <c r="AE4" t="s">
        <v>46</v>
      </c>
      <c r="AF4" t="s">
        <v>47</v>
      </c>
      <c r="AG4" t="s">
        <v>48</v>
      </c>
      <c r="AH4" t="s">
        <v>49</v>
      </c>
      <c r="AI4" t="s">
        <v>50</v>
      </c>
      <c r="AJ4" t="s">
        <v>51</v>
      </c>
      <c r="AK4" t="s">
        <v>52</v>
      </c>
      <c r="AL4" t="s">
        <v>53</v>
      </c>
      <c r="AM4" t="s">
        <v>54</v>
      </c>
      <c r="AN4" t="s">
        <v>55</v>
      </c>
      <c r="AO4" t="s">
        <v>56</v>
      </c>
      <c r="AP4" t="s">
        <v>57</v>
      </c>
      <c r="AQ4" t="s">
        <v>58</v>
      </c>
      <c r="AR4" t="s">
        <v>59</v>
      </c>
      <c r="AS4" t="s">
        <v>60</v>
      </c>
      <c r="AT4" t="s">
        <v>61</v>
      </c>
      <c r="AU4" t="s">
        <v>62</v>
      </c>
      <c r="AV4" t="s">
        <v>63</v>
      </c>
      <c r="AW4" t="s">
        <v>64</v>
      </c>
      <c r="AX4" t="s">
        <v>65</v>
      </c>
      <c r="AY4" t="s">
        <v>66</v>
      </c>
      <c r="AZ4" t="s">
        <v>67</v>
      </c>
      <c r="BA4" t="s">
        <v>68</v>
      </c>
      <c r="BB4" t="s">
        <v>69</v>
      </c>
      <c r="BC4" t="s">
        <v>70</v>
      </c>
      <c r="BD4" t="s">
        <v>71</v>
      </c>
      <c r="BE4" t="s">
        <v>72</v>
      </c>
      <c r="BF4" t="s">
        <v>73</v>
      </c>
      <c r="BG4" t="s">
        <v>74</v>
      </c>
      <c r="BH4" t="s">
        <v>75</v>
      </c>
      <c r="BI4" t="s">
        <v>76</v>
      </c>
      <c r="BJ4" t="s">
        <v>77</v>
      </c>
      <c r="BK4" t="s">
        <v>78</v>
      </c>
      <c r="BL4" t="s">
        <v>79</v>
      </c>
      <c r="BM4" t="s">
        <v>80</v>
      </c>
      <c r="BN4" t="s">
        <v>81</v>
      </c>
      <c r="BO4" t="s">
        <v>82</v>
      </c>
      <c r="BP4" t="s">
        <v>83</v>
      </c>
      <c r="BQ4" t="s">
        <v>84</v>
      </c>
      <c r="BR4" t="s">
        <v>85</v>
      </c>
      <c r="BS4" t="s">
        <v>86</v>
      </c>
      <c r="BT4" t="s">
        <v>87</v>
      </c>
      <c r="BU4" t="s">
        <v>88</v>
      </c>
      <c r="BV4" t="s">
        <v>89</v>
      </c>
      <c r="BW4" t="s">
        <v>90</v>
      </c>
      <c r="BX4" t="s">
        <v>91</v>
      </c>
      <c r="BY4" t="s">
        <v>92</v>
      </c>
      <c r="BZ4" t="s">
        <v>93</v>
      </c>
      <c r="CA4" t="s">
        <v>94</v>
      </c>
      <c r="CB4" t="s">
        <v>95</v>
      </c>
      <c r="CC4" t="s">
        <v>96</v>
      </c>
      <c r="CD4" t="s">
        <v>97</v>
      </c>
      <c r="CE4" t="s">
        <v>98</v>
      </c>
      <c r="CF4" t="s">
        <v>99</v>
      </c>
      <c r="CG4" t="s">
        <v>100</v>
      </c>
      <c r="CH4" t="s">
        <v>101</v>
      </c>
      <c r="CI4" t="s">
        <v>102</v>
      </c>
      <c r="CJ4" t="s">
        <v>103</v>
      </c>
      <c r="CK4" t="s">
        <v>104</v>
      </c>
      <c r="CL4" t="s">
        <v>105</v>
      </c>
      <c r="CM4" t="s">
        <v>106</v>
      </c>
      <c r="CN4" t="s">
        <v>107</v>
      </c>
      <c r="CO4" t="s">
        <v>108</v>
      </c>
      <c r="CP4" t="s">
        <v>109</v>
      </c>
      <c r="CQ4" t="s">
        <v>110</v>
      </c>
      <c r="CR4" t="s">
        <v>111</v>
      </c>
      <c r="CS4" t="s">
        <v>112</v>
      </c>
      <c r="CT4" t="s">
        <v>113</v>
      </c>
      <c r="CU4" t="s">
        <v>114</v>
      </c>
      <c r="CV4" t="s">
        <v>115</v>
      </c>
      <c r="CW4" t="s">
        <v>116</v>
      </c>
      <c r="CX4" t="s">
        <v>117</v>
      </c>
      <c r="CY4" t="s">
        <v>118</v>
      </c>
      <c r="CZ4" t="s">
        <v>119</v>
      </c>
      <c r="DA4" t="s">
        <v>120</v>
      </c>
      <c r="DB4" t="s">
        <v>121</v>
      </c>
      <c r="DC4" t="s">
        <v>122</v>
      </c>
      <c r="DD4" t="s">
        <v>123</v>
      </c>
      <c r="DE4" t="s">
        <v>124</v>
      </c>
      <c r="DF4" t="s">
        <v>125</v>
      </c>
      <c r="DG4" t="s">
        <v>126</v>
      </c>
      <c r="DH4" t="s">
        <v>127</v>
      </c>
      <c r="DI4" t="s">
        <v>128</v>
      </c>
      <c r="DJ4" t="s">
        <v>129</v>
      </c>
      <c r="DK4" t="s">
        <v>130</v>
      </c>
      <c r="DL4" t="s">
        <v>131</v>
      </c>
      <c r="DM4" t="s">
        <v>132</v>
      </c>
      <c r="DN4" t="s">
        <v>133</v>
      </c>
      <c r="DO4" t="s">
        <v>134</v>
      </c>
      <c r="DP4" t="s">
        <v>135</v>
      </c>
      <c r="DQ4" t="s">
        <v>136</v>
      </c>
      <c r="DR4" t="s">
        <v>137</v>
      </c>
      <c r="DS4" t="s">
        <v>138</v>
      </c>
      <c r="DT4" t="s">
        <v>139</v>
      </c>
      <c r="DU4" t="s">
        <v>140</v>
      </c>
      <c r="DV4" t="s">
        <v>141</v>
      </c>
      <c r="DW4" t="s">
        <v>142</v>
      </c>
      <c r="DX4" t="s">
        <v>143</v>
      </c>
      <c r="DY4" t="s">
        <v>144</v>
      </c>
      <c r="DZ4" t="s">
        <v>145</v>
      </c>
      <c r="EA4" t="s">
        <v>146</v>
      </c>
      <c r="EB4" t="s">
        <v>147</v>
      </c>
      <c r="EC4" t="s">
        <v>148</v>
      </c>
      <c r="ED4" t="s">
        <v>149</v>
      </c>
      <c r="EE4" t="s">
        <v>150</v>
      </c>
      <c r="EF4" t="s">
        <v>151</v>
      </c>
      <c r="EG4" t="s">
        <v>152</v>
      </c>
      <c r="EH4" t="s">
        <v>153</v>
      </c>
      <c r="EI4" t="s">
        <v>154</v>
      </c>
      <c r="EJ4" t="s">
        <v>155</v>
      </c>
      <c r="EK4" t="s">
        <v>156</v>
      </c>
      <c r="EL4" t="s">
        <v>157</v>
      </c>
      <c r="EM4" t="s">
        <v>158</v>
      </c>
      <c r="EN4" t="s">
        <v>159</v>
      </c>
      <c r="EO4" t="s">
        <v>160</v>
      </c>
      <c r="EP4" t="s">
        <v>161</v>
      </c>
      <c r="EQ4" t="s">
        <v>162</v>
      </c>
      <c r="ER4" t="s">
        <v>163</v>
      </c>
      <c r="ES4" t="s">
        <v>164</v>
      </c>
      <c r="ET4" t="s">
        <v>165</v>
      </c>
      <c r="EU4" t="s">
        <v>166</v>
      </c>
      <c r="EV4" t="s">
        <v>167</v>
      </c>
      <c r="EW4" t="s">
        <v>168</v>
      </c>
      <c r="EX4" t="s">
        <v>169</v>
      </c>
      <c r="EY4" t="s">
        <v>170</v>
      </c>
      <c r="EZ4" t="s">
        <v>171</v>
      </c>
      <c r="FA4" t="s">
        <v>172</v>
      </c>
      <c r="FB4" t="s">
        <v>173</v>
      </c>
      <c r="FC4" t="s">
        <v>174</v>
      </c>
      <c r="FD4" t="s">
        <v>175</v>
      </c>
      <c r="FE4" t="s">
        <v>176</v>
      </c>
      <c r="FF4" t="s">
        <v>177</v>
      </c>
      <c r="FG4" t="s">
        <v>178</v>
      </c>
      <c r="FH4" t="s">
        <v>179</v>
      </c>
      <c r="FI4" t="s">
        <v>180</v>
      </c>
      <c r="FJ4" t="s">
        <v>181</v>
      </c>
      <c r="FK4" t="s">
        <v>182</v>
      </c>
      <c r="FL4" t="s">
        <v>183</v>
      </c>
      <c r="FM4" t="s">
        <v>184</v>
      </c>
      <c r="FN4" t="s">
        <v>185</v>
      </c>
      <c r="FO4" s="6" t="s">
        <v>186</v>
      </c>
      <c r="FP4" t="s">
        <v>187</v>
      </c>
      <c r="FQ4" s="6" t="s">
        <v>188</v>
      </c>
      <c r="FR4" t="s">
        <v>189</v>
      </c>
      <c r="FS4" s="6" t="s">
        <v>190</v>
      </c>
      <c r="FT4" t="s">
        <v>191</v>
      </c>
      <c r="FU4" s="6" t="s">
        <v>192</v>
      </c>
      <c r="FV4" t="s">
        <v>193</v>
      </c>
      <c r="FW4" s="6" t="s">
        <v>194</v>
      </c>
      <c r="FX4" t="s">
        <v>195</v>
      </c>
      <c r="FY4" s="6" t="s">
        <v>196</v>
      </c>
      <c r="FZ4" t="s">
        <v>197</v>
      </c>
      <c r="GA4" s="6" t="s">
        <v>198</v>
      </c>
      <c r="GB4" t="s">
        <v>199</v>
      </c>
      <c r="GC4" s="6" t="s">
        <v>200</v>
      </c>
      <c r="GD4" t="s">
        <v>201</v>
      </c>
      <c r="GE4" s="6" t="s">
        <v>202</v>
      </c>
      <c r="GF4" t="s">
        <v>203</v>
      </c>
      <c r="GG4" s="6" t="s">
        <v>204</v>
      </c>
      <c r="GH4" t="s">
        <v>205</v>
      </c>
      <c r="GI4" s="6" t="s">
        <v>206</v>
      </c>
      <c r="GJ4" t="s">
        <v>207</v>
      </c>
      <c r="GK4" s="6" t="s">
        <v>208</v>
      </c>
      <c r="GL4" t="s">
        <v>209</v>
      </c>
      <c r="GM4" s="6" t="s">
        <v>210</v>
      </c>
      <c r="GN4" t="s">
        <v>211</v>
      </c>
      <c r="GO4" s="6" t="s">
        <v>212</v>
      </c>
      <c r="GP4" t="s">
        <v>213</v>
      </c>
      <c r="GQ4" t="s">
        <v>214</v>
      </c>
      <c r="GR4" t="s">
        <v>215</v>
      </c>
      <c r="GS4" t="s">
        <v>216</v>
      </c>
      <c r="GT4" t="s">
        <v>217</v>
      </c>
      <c r="GU4" t="s">
        <v>218</v>
      </c>
      <c r="GV4" t="s">
        <v>219</v>
      </c>
      <c r="GW4" t="s">
        <v>220</v>
      </c>
      <c r="GX4" t="s">
        <v>221</v>
      </c>
      <c r="GY4" t="s">
        <v>222</v>
      </c>
      <c r="GZ4" t="s">
        <v>223</v>
      </c>
      <c r="HA4" t="s">
        <v>224</v>
      </c>
      <c r="HB4" t="s">
        <v>225</v>
      </c>
      <c r="HC4" t="s">
        <v>226</v>
      </c>
      <c r="HD4" t="s">
        <v>227</v>
      </c>
      <c r="HE4" t="s">
        <v>228</v>
      </c>
      <c r="HF4" t="s">
        <v>229</v>
      </c>
      <c r="HG4" t="s">
        <v>230</v>
      </c>
      <c r="HH4" t="s">
        <v>231</v>
      </c>
      <c r="HI4" t="s">
        <v>232</v>
      </c>
      <c r="HJ4" t="s">
        <v>233</v>
      </c>
      <c r="HK4" t="s">
        <v>234</v>
      </c>
      <c r="HL4" t="s">
        <v>235</v>
      </c>
      <c r="HM4" t="s">
        <v>236</v>
      </c>
      <c r="HN4" t="s">
        <v>237</v>
      </c>
      <c r="HO4" t="s">
        <v>238</v>
      </c>
      <c r="HP4" t="s">
        <v>239</v>
      </c>
      <c r="HQ4" t="s">
        <v>240</v>
      </c>
      <c r="HR4" t="s">
        <v>241</v>
      </c>
      <c r="HS4" t="s">
        <v>242</v>
      </c>
      <c r="HT4" t="s">
        <v>243</v>
      </c>
      <c r="HU4" t="s">
        <v>244</v>
      </c>
      <c r="HV4" t="s">
        <v>245</v>
      </c>
      <c r="HW4" t="s">
        <v>246</v>
      </c>
      <c r="HX4" t="s">
        <v>247</v>
      </c>
      <c r="HY4" t="s">
        <v>248</v>
      </c>
      <c r="HZ4" t="s">
        <v>249</v>
      </c>
      <c r="IA4" t="s">
        <v>250</v>
      </c>
      <c r="IB4" t="s">
        <v>251</v>
      </c>
      <c r="IC4" t="s">
        <v>252</v>
      </c>
      <c r="ID4" t="s">
        <v>253</v>
      </c>
      <c r="IE4" t="s">
        <v>254</v>
      </c>
      <c r="IF4" t="s">
        <v>255</v>
      </c>
      <c r="IG4" t="s">
        <v>256</v>
      </c>
      <c r="IH4" t="s">
        <v>257</v>
      </c>
      <c r="II4" t="s">
        <v>258</v>
      </c>
      <c r="IJ4" t="s">
        <v>259</v>
      </c>
      <c r="IK4" t="s">
        <v>260</v>
      </c>
      <c r="IL4" t="s">
        <v>261</v>
      </c>
      <c r="IM4" t="s">
        <v>262</v>
      </c>
      <c r="IN4" t="s">
        <v>263</v>
      </c>
      <c r="IO4" t="s">
        <v>264</v>
      </c>
      <c r="IP4" t="s">
        <v>265</v>
      </c>
      <c r="IQ4" t="s">
        <v>266</v>
      </c>
      <c r="IR4" t="s">
        <v>267</v>
      </c>
      <c r="IS4" t="s">
        <v>268</v>
      </c>
      <c r="IT4" t="s">
        <v>269</v>
      </c>
      <c r="IU4" t="s">
        <v>270</v>
      </c>
      <c r="IV4" t="s">
        <v>271</v>
      </c>
      <c r="IW4" t="s">
        <v>272</v>
      </c>
      <c r="IX4" t="s">
        <v>273</v>
      </c>
      <c r="IY4" t="s">
        <v>274</v>
      </c>
      <c r="IZ4" t="s">
        <v>275</v>
      </c>
      <c r="JA4" t="s">
        <v>276</v>
      </c>
      <c r="JB4" t="s">
        <v>277</v>
      </c>
      <c r="JC4" t="s">
        <v>278</v>
      </c>
      <c r="JD4" t="s">
        <v>279</v>
      </c>
      <c r="JE4" t="s">
        <v>280</v>
      </c>
      <c r="JF4" t="s">
        <v>281</v>
      </c>
      <c r="JG4" t="s">
        <v>282</v>
      </c>
      <c r="JH4" t="s">
        <v>283</v>
      </c>
      <c r="JI4" t="s">
        <v>284</v>
      </c>
      <c r="JJ4" t="s">
        <v>285</v>
      </c>
      <c r="JK4" t="s">
        <v>286</v>
      </c>
      <c r="JL4" t="s">
        <v>287</v>
      </c>
      <c r="JM4" t="s">
        <v>288</v>
      </c>
      <c r="JN4" t="s">
        <v>289</v>
      </c>
      <c r="JO4" t="s">
        <v>290</v>
      </c>
      <c r="JP4" t="s">
        <v>291</v>
      </c>
      <c r="JQ4" t="s">
        <v>292</v>
      </c>
      <c r="JR4" t="s">
        <v>293</v>
      </c>
      <c r="JS4" t="s">
        <v>294</v>
      </c>
      <c r="JT4" t="s">
        <v>295</v>
      </c>
      <c r="JU4" t="s">
        <v>296</v>
      </c>
      <c r="JV4" t="s">
        <v>297</v>
      </c>
      <c r="JW4" t="s">
        <v>298</v>
      </c>
      <c r="JX4" t="s">
        <v>299</v>
      </c>
      <c r="JY4" t="s">
        <v>300</v>
      </c>
      <c r="JZ4" t="s">
        <v>301</v>
      </c>
      <c r="KA4" t="s">
        <v>302</v>
      </c>
      <c r="KB4" t="s">
        <v>303</v>
      </c>
      <c r="KC4" t="s">
        <v>304</v>
      </c>
      <c r="KD4" t="s">
        <v>305</v>
      </c>
      <c r="KE4" t="s">
        <v>306</v>
      </c>
      <c r="KF4" t="s">
        <v>307</v>
      </c>
      <c r="KG4" t="s">
        <v>308</v>
      </c>
      <c r="KH4" t="s">
        <v>309</v>
      </c>
      <c r="KI4" t="s">
        <v>310</v>
      </c>
      <c r="KJ4" t="s">
        <v>311</v>
      </c>
      <c r="KK4" t="s">
        <v>312</v>
      </c>
      <c r="KL4" t="s">
        <v>313</v>
      </c>
      <c r="KM4" t="s">
        <v>314</v>
      </c>
      <c r="KN4" t="s">
        <v>315</v>
      </c>
      <c r="KO4" t="s">
        <v>316</v>
      </c>
      <c r="KP4" t="s">
        <v>317</v>
      </c>
      <c r="KQ4" t="s">
        <v>318</v>
      </c>
      <c r="KR4" t="s">
        <v>319</v>
      </c>
      <c r="KS4" t="s">
        <v>320</v>
      </c>
      <c r="KT4" t="s">
        <v>321</v>
      </c>
      <c r="KU4" t="s">
        <v>322</v>
      </c>
      <c r="KV4" t="s">
        <v>323</v>
      </c>
      <c r="KW4" t="s">
        <v>324</v>
      </c>
      <c r="KX4" t="s">
        <v>325</v>
      </c>
      <c r="KY4" t="s">
        <v>326</v>
      </c>
      <c r="KZ4" t="s">
        <v>327</v>
      </c>
      <c r="LA4" t="s">
        <v>328</v>
      </c>
      <c r="LB4" t="s">
        <v>329</v>
      </c>
      <c r="LC4" t="s">
        <v>330</v>
      </c>
      <c r="LD4" t="s">
        <v>331</v>
      </c>
      <c r="LE4" t="s">
        <v>332</v>
      </c>
      <c r="LF4" t="s">
        <v>333</v>
      </c>
      <c r="LG4" t="s">
        <v>334</v>
      </c>
      <c r="LH4" t="s">
        <v>335</v>
      </c>
      <c r="LI4" t="s">
        <v>336</v>
      </c>
      <c r="LJ4" t="s">
        <v>337</v>
      </c>
      <c r="LK4" t="s">
        <v>338</v>
      </c>
      <c r="LL4" t="s">
        <v>339</v>
      </c>
      <c r="LM4" t="s">
        <v>340</v>
      </c>
      <c r="LN4" t="s">
        <v>341</v>
      </c>
      <c r="LO4" t="s">
        <v>342</v>
      </c>
      <c r="LP4" t="s">
        <v>343</v>
      </c>
      <c r="LQ4" t="s">
        <v>344</v>
      </c>
      <c r="LR4" t="s">
        <v>345</v>
      </c>
      <c r="LS4" t="s">
        <v>346</v>
      </c>
      <c r="LT4" t="s">
        <v>347</v>
      </c>
      <c r="LU4" t="s">
        <v>348</v>
      </c>
      <c r="LV4" t="s">
        <v>349</v>
      </c>
      <c r="LW4" t="s">
        <v>350</v>
      </c>
      <c r="LX4" t="s">
        <v>351</v>
      </c>
      <c r="LY4" t="s">
        <v>352</v>
      </c>
      <c r="LZ4" t="s">
        <v>353</v>
      </c>
      <c r="MA4" t="s">
        <v>354</v>
      </c>
      <c r="MB4" t="s">
        <v>355</v>
      </c>
      <c r="MC4" t="s">
        <v>356</v>
      </c>
      <c r="MD4" t="s">
        <v>357</v>
      </c>
      <c r="ME4" t="s">
        <v>358</v>
      </c>
      <c r="MF4" t="s">
        <v>359</v>
      </c>
      <c r="MG4" t="s">
        <v>360</v>
      </c>
      <c r="MH4" t="s">
        <v>361</v>
      </c>
      <c r="MI4" t="s">
        <v>362</v>
      </c>
      <c r="MJ4" t="s">
        <v>363</v>
      </c>
      <c r="MK4" t="s">
        <v>364</v>
      </c>
      <c r="ML4" t="s">
        <v>365</v>
      </c>
      <c r="MM4" t="s">
        <v>366</v>
      </c>
      <c r="MN4" t="s">
        <v>367</v>
      </c>
      <c r="MO4" t="s">
        <v>368</v>
      </c>
      <c r="MP4" t="s">
        <v>369</v>
      </c>
      <c r="MQ4" t="s">
        <v>370</v>
      </c>
      <c r="MR4" t="s">
        <v>371</v>
      </c>
      <c r="MS4" t="s">
        <v>372</v>
      </c>
      <c r="MT4" t="s">
        <v>373</v>
      </c>
      <c r="MU4" t="s">
        <v>374</v>
      </c>
      <c r="MV4" t="s">
        <v>375</v>
      </c>
      <c r="MW4" t="s">
        <v>376</v>
      </c>
      <c r="MX4" t="s">
        <v>377</v>
      </c>
      <c r="MY4" t="s">
        <v>378</v>
      </c>
      <c r="MZ4" t="s">
        <v>379</v>
      </c>
      <c r="NA4" t="s">
        <v>380</v>
      </c>
      <c r="NB4" t="s">
        <v>381</v>
      </c>
      <c r="NC4" t="s">
        <v>382</v>
      </c>
      <c r="ND4" t="s">
        <v>383</v>
      </c>
      <c r="NE4" t="s">
        <v>384</v>
      </c>
      <c r="NF4" t="s">
        <v>385</v>
      </c>
      <c r="NG4" t="s">
        <v>386</v>
      </c>
      <c r="NH4" t="s">
        <v>387</v>
      </c>
      <c r="NI4" t="s">
        <v>388</v>
      </c>
      <c r="NJ4" t="s">
        <v>389</v>
      </c>
      <c r="NK4" t="s">
        <v>390</v>
      </c>
      <c r="NL4" t="s">
        <v>391</v>
      </c>
      <c r="NM4" t="s">
        <v>392</v>
      </c>
      <c r="NN4" t="s">
        <v>393</v>
      </c>
      <c r="NO4" t="s">
        <v>394</v>
      </c>
      <c r="NP4" t="s">
        <v>395</v>
      </c>
      <c r="NQ4" t="s">
        <v>396</v>
      </c>
      <c r="NR4" t="s">
        <v>397</v>
      </c>
      <c r="NS4" t="s">
        <v>398</v>
      </c>
      <c r="NT4" t="s">
        <v>399</v>
      </c>
      <c r="NU4" t="s">
        <v>400</v>
      </c>
      <c r="NV4" t="s">
        <v>401</v>
      </c>
      <c r="NW4" t="s">
        <v>402</v>
      </c>
      <c r="NX4" t="s">
        <v>403</v>
      </c>
      <c r="NY4" t="s">
        <v>404</v>
      </c>
      <c r="NZ4" t="s">
        <v>405</v>
      </c>
      <c r="OA4" t="s">
        <v>406</v>
      </c>
      <c r="OB4" t="s">
        <v>407</v>
      </c>
      <c r="OC4" t="s">
        <v>408</v>
      </c>
      <c r="OD4" t="s">
        <v>409</v>
      </c>
      <c r="OE4" t="s">
        <v>410</v>
      </c>
      <c r="OF4" t="s">
        <v>411</v>
      </c>
      <c r="OG4" t="s">
        <v>412</v>
      </c>
      <c r="OH4" t="s">
        <v>413</v>
      </c>
      <c r="OI4" t="s">
        <v>414</v>
      </c>
      <c r="OJ4" t="s">
        <v>415</v>
      </c>
      <c r="OK4" t="s">
        <v>416</v>
      </c>
      <c r="OL4" t="s">
        <v>417</v>
      </c>
      <c r="OM4" t="s">
        <v>418</v>
      </c>
      <c r="ON4" t="s">
        <v>419</v>
      </c>
      <c r="OO4" t="s">
        <v>420</v>
      </c>
      <c r="OP4" t="s">
        <v>421</v>
      </c>
      <c r="OQ4" t="s">
        <v>422</v>
      </c>
      <c r="OR4" t="s">
        <v>423</v>
      </c>
      <c r="OS4" t="s">
        <v>424</v>
      </c>
      <c r="OT4" t="s">
        <v>425</v>
      </c>
      <c r="OU4" t="s">
        <v>426</v>
      </c>
      <c r="OV4" t="s">
        <v>427</v>
      </c>
      <c r="OW4" t="s">
        <v>428</v>
      </c>
      <c r="OX4" t="s">
        <v>429</v>
      </c>
      <c r="OY4" t="s">
        <v>430</v>
      </c>
      <c r="OZ4" t="s">
        <v>431</v>
      </c>
      <c r="PA4" t="s">
        <v>432</v>
      </c>
      <c r="PB4" t="s">
        <v>433</v>
      </c>
      <c r="PC4" t="s">
        <v>434</v>
      </c>
      <c r="PD4" t="s">
        <v>435</v>
      </c>
      <c r="PE4" t="s">
        <v>436</v>
      </c>
      <c r="PF4" t="s">
        <v>437</v>
      </c>
      <c r="PG4" t="s">
        <v>438</v>
      </c>
      <c r="PH4" t="s">
        <v>439</v>
      </c>
      <c r="PI4" t="s">
        <v>440</v>
      </c>
      <c r="PJ4" t="s">
        <v>441</v>
      </c>
      <c r="PK4" t="s">
        <v>442</v>
      </c>
      <c r="PL4" t="s">
        <v>443</v>
      </c>
      <c r="PM4" t="s">
        <v>444</v>
      </c>
      <c r="PN4" t="s">
        <v>445</v>
      </c>
      <c r="PO4" t="s">
        <v>446</v>
      </c>
      <c r="PP4" t="s">
        <v>447</v>
      </c>
      <c r="PQ4" t="s">
        <v>448</v>
      </c>
      <c r="PR4" t="s">
        <v>449</v>
      </c>
      <c r="PS4" t="s">
        <v>450</v>
      </c>
      <c r="PT4" t="s">
        <v>451</v>
      </c>
      <c r="PU4" t="s">
        <v>452</v>
      </c>
      <c r="PV4" t="s">
        <v>453</v>
      </c>
      <c r="PW4" t="s">
        <v>454</v>
      </c>
      <c r="PX4" t="s">
        <v>455</v>
      </c>
      <c r="PY4" t="s">
        <v>456</v>
      </c>
      <c r="PZ4" t="s">
        <v>457</v>
      </c>
      <c r="QA4" t="s">
        <v>458</v>
      </c>
      <c r="QB4" t="s">
        <v>459</v>
      </c>
      <c r="QC4" t="s">
        <v>460</v>
      </c>
      <c r="QD4" t="s">
        <v>461</v>
      </c>
      <c r="QE4" t="s">
        <v>462</v>
      </c>
      <c r="QF4" t="s">
        <v>463</v>
      </c>
      <c r="QG4" t="s">
        <v>464</v>
      </c>
      <c r="QH4" t="s">
        <v>465</v>
      </c>
      <c r="QI4" t="s">
        <v>466</v>
      </c>
      <c r="QJ4" t="s">
        <v>467</v>
      </c>
      <c r="QK4" t="s">
        <v>468</v>
      </c>
      <c r="QL4" t="s">
        <v>469</v>
      </c>
      <c r="QM4" t="s">
        <v>470</v>
      </c>
      <c r="QN4" t="s">
        <v>471</v>
      </c>
      <c r="QO4" t="s">
        <v>472</v>
      </c>
      <c r="QP4" t="s">
        <v>473</v>
      </c>
      <c r="QQ4" t="s">
        <v>474</v>
      </c>
      <c r="QR4" t="s">
        <v>475</v>
      </c>
      <c r="QS4" t="s">
        <v>476</v>
      </c>
      <c r="QT4" t="s">
        <v>477</v>
      </c>
      <c r="QU4" t="s">
        <v>478</v>
      </c>
      <c r="QV4" t="s">
        <v>479</v>
      </c>
      <c r="QW4" t="s">
        <v>480</v>
      </c>
      <c r="QX4" t="s">
        <v>481</v>
      </c>
      <c r="QY4" t="s">
        <v>482</v>
      </c>
      <c r="QZ4" t="s">
        <v>483</v>
      </c>
      <c r="RA4" t="s">
        <v>484</v>
      </c>
      <c r="RB4" t="s">
        <v>485</v>
      </c>
      <c r="RC4" t="s">
        <v>486</v>
      </c>
      <c r="RD4" t="s">
        <v>487</v>
      </c>
      <c r="RE4" t="s">
        <v>488</v>
      </c>
      <c r="RF4" t="s">
        <v>489</v>
      </c>
      <c r="RG4" t="s">
        <v>490</v>
      </c>
      <c r="RH4" t="s">
        <v>491</v>
      </c>
      <c r="RI4" t="s">
        <v>492</v>
      </c>
      <c r="RJ4" t="s">
        <v>493</v>
      </c>
      <c r="RK4" t="s">
        <v>494</v>
      </c>
      <c r="RL4" t="s">
        <v>495</v>
      </c>
      <c r="RM4" t="s">
        <v>496</v>
      </c>
      <c r="RN4" t="s">
        <v>497</v>
      </c>
      <c r="RO4" t="s">
        <v>498</v>
      </c>
      <c r="RP4" t="s">
        <v>499</v>
      </c>
      <c r="RQ4" t="s">
        <v>500</v>
      </c>
      <c r="RR4" t="s">
        <v>501</v>
      </c>
      <c r="RS4" t="s">
        <v>502</v>
      </c>
      <c r="RT4" t="s">
        <v>503</v>
      </c>
      <c r="RU4" t="s">
        <v>504</v>
      </c>
      <c r="RV4" t="s">
        <v>505</v>
      </c>
      <c r="RW4" t="s">
        <v>506</v>
      </c>
      <c r="RX4" t="s">
        <v>507</v>
      </c>
      <c r="RY4" t="s">
        <v>508</v>
      </c>
      <c r="RZ4" t="s">
        <v>509</v>
      </c>
      <c r="SA4" t="s">
        <v>510</v>
      </c>
      <c r="SB4" t="s">
        <v>511</v>
      </c>
      <c r="SC4" t="s">
        <v>512</v>
      </c>
      <c r="SD4" t="s">
        <v>513</v>
      </c>
      <c r="SE4" t="s">
        <v>514</v>
      </c>
      <c r="SF4" t="s">
        <v>515</v>
      </c>
      <c r="SG4" t="s">
        <v>516</v>
      </c>
      <c r="SH4" t="s">
        <v>517</v>
      </c>
      <c r="SI4" t="s">
        <v>518</v>
      </c>
      <c r="SJ4" t="s">
        <v>519</v>
      </c>
      <c r="SK4" t="s">
        <v>520</v>
      </c>
      <c r="SL4" t="s">
        <v>521</v>
      </c>
      <c r="SM4" s="6" t="s">
        <v>522</v>
      </c>
      <c r="SN4" t="s">
        <v>523</v>
      </c>
      <c r="SO4" s="6" t="s">
        <v>524</v>
      </c>
      <c r="SP4" t="s">
        <v>525</v>
      </c>
      <c r="SQ4" s="6" t="s">
        <v>526</v>
      </c>
      <c r="SR4" t="s">
        <v>527</v>
      </c>
      <c r="SS4" s="6" t="s">
        <v>528</v>
      </c>
      <c r="ST4" t="s">
        <v>529</v>
      </c>
      <c r="SU4" s="6" t="s">
        <v>530</v>
      </c>
      <c r="SV4" t="s">
        <v>531</v>
      </c>
      <c r="SW4" s="6" t="s">
        <v>532</v>
      </c>
      <c r="SX4" t="s">
        <v>533</v>
      </c>
      <c r="SY4" s="6" t="s">
        <v>534</v>
      </c>
      <c r="SZ4" t="s">
        <v>535</v>
      </c>
      <c r="TA4" s="6" t="s">
        <v>536</v>
      </c>
      <c r="TB4" t="s">
        <v>537</v>
      </c>
      <c r="TC4" s="6" t="s">
        <v>538</v>
      </c>
      <c r="TD4" t="s">
        <v>539</v>
      </c>
      <c r="TE4" s="6" t="s">
        <v>540</v>
      </c>
      <c r="TF4" t="s">
        <v>541</v>
      </c>
      <c r="TG4" s="6" t="s">
        <v>542</v>
      </c>
      <c r="TH4" t="s">
        <v>543</v>
      </c>
      <c r="TI4" s="6" t="s">
        <v>544</v>
      </c>
      <c r="TJ4" t="s">
        <v>545</v>
      </c>
      <c r="TK4" s="6" t="s">
        <v>546</v>
      </c>
      <c r="TL4" t="s">
        <v>547</v>
      </c>
      <c r="TM4" s="6" t="s">
        <v>548</v>
      </c>
      <c r="TN4" t="s">
        <v>549</v>
      </c>
      <c r="TO4" t="s">
        <v>550</v>
      </c>
      <c r="TP4" t="s">
        <v>551</v>
      </c>
      <c r="TQ4" t="s">
        <v>552</v>
      </c>
      <c r="TR4" t="s">
        <v>553</v>
      </c>
      <c r="TS4" t="s">
        <v>554</v>
      </c>
      <c r="TT4" t="s">
        <v>555</v>
      </c>
      <c r="TU4" t="s">
        <v>556</v>
      </c>
      <c r="TV4" t="s">
        <v>557</v>
      </c>
      <c r="TW4" t="s">
        <v>558</v>
      </c>
      <c r="TX4" t="s">
        <v>559</v>
      </c>
      <c r="TY4" t="s">
        <v>560</v>
      </c>
      <c r="TZ4" t="s">
        <v>561</v>
      </c>
      <c r="UA4" t="s">
        <v>562</v>
      </c>
      <c r="UB4" t="s">
        <v>563</v>
      </c>
      <c r="UC4" t="s">
        <v>564</v>
      </c>
      <c r="UD4" t="s">
        <v>565</v>
      </c>
      <c r="UE4" t="s">
        <v>566</v>
      </c>
      <c r="UF4" t="s">
        <v>567</v>
      </c>
      <c r="UG4" t="s">
        <v>568</v>
      </c>
      <c r="UH4" t="s">
        <v>569</v>
      </c>
      <c r="UI4" t="s">
        <v>570</v>
      </c>
      <c r="UJ4" t="s">
        <v>571</v>
      </c>
      <c r="UK4" t="s">
        <v>572</v>
      </c>
      <c r="UL4" t="s">
        <v>573</v>
      </c>
      <c r="UM4" t="s">
        <v>574</v>
      </c>
      <c r="UN4" t="s">
        <v>575</v>
      </c>
      <c r="UO4" t="s">
        <v>576</v>
      </c>
      <c r="UP4" t="s">
        <v>577</v>
      </c>
      <c r="UQ4" t="s">
        <v>578</v>
      </c>
      <c r="UR4" t="s">
        <v>579</v>
      </c>
      <c r="US4" t="s">
        <v>580</v>
      </c>
      <c r="UT4" t="s">
        <v>581</v>
      </c>
      <c r="UU4" t="s">
        <v>582</v>
      </c>
      <c r="UV4" t="s">
        <v>583</v>
      </c>
      <c r="UW4" t="s">
        <v>584</v>
      </c>
      <c r="UX4" t="s">
        <v>585</v>
      </c>
      <c r="UY4" t="s">
        <v>586</v>
      </c>
      <c r="UZ4" t="s">
        <v>587</v>
      </c>
      <c r="VA4" t="s">
        <v>588</v>
      </c>
      <c r="VB4" t="s">
        <v>589</v>
      </c>
      <c r="VC4" t="s">
        <v>590</v>
      </c>
      <c r="VD4" t="s">
        <v>591</v>
      </c>
      <c r="VE4" t="s">
        <v>592</v>
      </c>
      <c r="VF4" t="s">
        <v>593</v>
      </c>
      <c r="VG4" t="s">
        <v>594</v>
      </c>
      <c r="VH4" t="s">
        <v>595</v>
      </c>
      <c r="VI4" t="s">
        <v>596</v>
      </c>
      <c r="VJ4" t="s">
        <v>597</v>
      </c>
      <c r="VK4" t="s">
        <v>598</v>
      </c>
      <c r="VL4" t="s">
        <v>599</v>
      </c>
      <c r="VM4" t="s">
        <v>600</v>
      </c>
      <c r="VN4" t="s">
        <v>601</v>
      </c>
      <c r="VO4" t="s">
        <v>602</v>
      </c>
      <c r="VP4" t="s">
        <v>603</v>
      </c>
      <c r="VQ4" t="s">
        <v>604</v>
      </c>
      <c r="VR4" t="s">
        <v>605</v>
      </c>
      <c r="VS4" t="s">
        <v>606</v>
      </c>
      <c r="VT4" t="s">
        <v>607</v>
      </c>
      <c r="VU4" t="s">
        <v>608</v>
      </c>
      <c r="VV4" t="s">
        <v>609</v>
      </c>
      <c r="VW4" t="s">
        <v>610</v>
      </c>
      <c r="VX4" t="s">
        <v>611</v>
      </c>
      <c r="VY4" t="s">
        <v>612</v>
      </c>
      <c r="VZ4" t="s">
        <v>613</v>
      </c>
      <c r="WA4" t="s">
        <v>614</v>
      </c>
      <c r="WB4" t="s">
        <v>615</v>
      </c>
      <c r="WC4" t="s">
        <v>616</v>
      </c>
      <c r="WD4" t="s">
        <v>617</v>
      </c>
      <c r="WE4" t="s">
        <v>618</v>
      </c>
      <c r="WF4" t="s">
        <v>619</v>
      </c>
      <c r="WG4" t="s">
        <v>620</v>
      </c>
      <c r="WH4" t="s">
        <v>621</v>
      </c>
      <c r="WI4" t="s">
        <v>622</v>
      </c>
      <c r="WJ4" t="s">
        <v>623</v>
      </c>
      <c r="WK4" t="s">
        <v>624</v>
      </c>
      <c r="WL4" t="s">
        <v>625</v>
      </c>
      <c r="WM4" t="s">
        <v>626</v>
      </c>
      <c r="WN4" t="s">
        <v>627</v>
      </c>
      <c r="WO4" t="s">
        <v>628</v>
      </c>
      <c r="WP4" t="s">
        <v>629</v>
      </c>
      <c r="WQ4" t="s">
        <v>630</v>
      </c>
      <c r="WR4" t="s">
        <v>631</v>
      </c>
      <c r="WS4" t="s">
        <v>632</v>
      </c>
      <c r="WT4" t="s">
        <v>633</v>
      </c>
      <c r="WU4" t="s">
        <v>634</v>
      </c>
      <c r="WV4" t="s">
        <v>635</v>
      </c>
      <c r="WW4" t="s">
        <v>636</v>
      </c>
      <c r="WX4" t="s">
        <v>637</v>
      </c>
      <c r="WY4" t="s">
        <v>638</v>
      </c>
      <c r="WZ4" t="s">
        <v>639</v>
      </c>
      <c r="XA4" t="s">
        <v>640</v>
      </c>
      <c r="XB4" t="s">
        <v>641</v>
      </c>
      <c r="XC4" t="s">
        <v>642</v>
      </c>
      <c r="XD4" t="s">
        <v>643</v>
      </c>
      <c r="XE4" t="s">
        <v>644</v>
      </c>
      <c r="XF4" t="s">
        <v>645</v>
      </c>
      <c r="XG4" t="s">
        <v>646</v>
      </c>
      <c r="XH4" t="s">
        <v>647</v>
      </c>
      <c r="XI4" t="s">
        <v>648</v>
      </c>
      <c r="XJ4" t="s">
        <v>649</v>
      </c>
      <c r="XK4" t="s">
        <v>650</v>
      </c>
      <c r="XL4" t="s">
        <v>651</v>
      </c>
      <c r="XM4" t="s">
        <v>652</v>
      </c>
      <c r="XN4" t="s">
        <v>653</v>
      </c>
      <c r="XO4" t="s">
        <v>654</v>
      </c>
      <c r="XP4" t="s">
        <v>655</v>
      </c>
      <c r="XQ4" t="s">
        <v>656</v>
      </c>
      <c r="XR4" t="s">
        <v>657</v>
      </c>
      <c r="XS4" t="s">
        <v>658</v>
      </c>
      <c r="XT4" t="s">
        <v>659</v>
      </c>
      <c r="XU4" t="s">
        <v>660</v>
      </c>
      <c r="XV4" t="s">
        <v>661</v>
      </c>
      <c r="XW4" t="s">
        <v>662</v>
      </c>
      <c r="XX4" t="s">
        <v>663</v>
      </c>
      <c r="XY4" t="s">
        <v>664</v>
      </c>
      <c r="XZ4" t="s">
        <v>665</v>
      </c>
      <c r="YA4" t="s">
        <v>666</v>
      </c>
      <c r="YB4" t="s">
        <v>667</v>
      </c>
      <c r="YC4" t="s">
        <v>668</v>
      </c>
      <c r="YD4" t="s">
        <v>669</v>
      </c>
      <c r="YE4" t="s">
        <v>670</v>
      </c>
      <c r="YF4" t="s">
        <v>671</v>
      </c>
      <c r="YG4" t="s">
        <v>672</v>
      </c>
      <c r="YH4" t="s">
        <v>673</v>
      </c>
      <c r="YI4" t="s">
        <v>674</v>
      </c>
      <c r="YJ4" t="s">
        <v>675</v>
      </c>
      <c r="YK4" t="s">
        <v>676</v>
      </c>
      <c r="YL4" t="s">
        <v>677</v>
      </c>
      <c r="YM4" t="s">
        <v>678</v>
      </c>
      <c r="YN4" t="s">
        <v>679</v>
      </c>
      <c r="YO4" t="s">
        <v>680</v>
      </c>
      <c r="YP4" t="s">
        <v>681</v>
      </c>
      <c r="YQ4" t="s">
        <v>682</v>
      </c>
      <c r="YR4" t="s">
        <v>683</v>
      </c>
      <c r="YS4" t="s">
        <v>684</v>
      </c>
      <c r="YT4" t="s">
        <v>685</v>
      </c>
      <c r="YU4" t="s">
        <v>686</v>
      </c>
      <c r="YV4" t="s">
        <v>687</v>
      </c>
      <c r="YW4" t="s">
        <v>688</v>
      </c>
      <c r="YX4" t="s">
        <v>689</v>
      </c>
      <c r="YY4" t="s">
        <v>690</v>
      </c>
      <c r="YZ4" t="s">
        <v>691</v>
      </c>
      <c r="ZA4" t="s">
        <v>692</v>
      </c>
      <c r="ZB4" t="s">
        <v>693</v>
      </c>
      <c r="ZC4" t="s">
        <v>694</v>
      </c>
      <c r="ZD4" t="s">
        <v>695</v>
      </c>
      <c r="ZE4" t="s">
        <v>696</v>
      </c>
      <c r="ZF4" t="s">
        <v>697</v>
      </c>
      <c r="ZG4" t="s">
        <v>698</v>
      </c>
      <c r="ZH4" t="s">
        <v>699</v>
      </c>
      <c r="ZI4" t="s">
        <v>700</v>
      </c>
      <c r="ZJ4" t="s">
        <v>701</v>
      </c>
      <c r="ZK4" t="s">
        <v>702</v>
      </c>
      <c r="ZL4" t="s">
        <v>703</v>
      </c>
      <c r="ZM4" t="s">
        <v>704</v>
      </c>
      <c r="ZN4" t="s">
        <v>705</v>
      </c>
      <c r="ZO4" t="s">
        <v>706</v>
      </c>
      <c r="ZP4" t="s">
        <v>707</v>
      </c>
      <c r="ZQ4" t="s">
        <v>708</v>
      </c>
      <c r="ZR4" t="s">
        <v>709</v>
      </c>
      <c r="ZS4" t="s">
        <v>710</v>
      </c>
      <c r="ZT4" t="s">
        <v>711</v>
      </c>
      <c r="ZU4" t="s">
        <v>712</v>
      </c>
      <c r="ZV4" t="s">
        <v>713</v>
      </c>
      <c r="ZW4" t="s">
        <v>714</v>
      </c>
      <c r="ZX4" t="s">
        <v>715</v>
      </c>
      <c r="ZY4" t="s">
        <v>716</v>
      </c>
      <c r="ZZ4" t="s">
        <v>717</v>
      </c>
      <c r="AAA4" t="s">
        <v>718</v>
      </c>
      <c r="AAB4" t="s">
        <v>719</v>
      </c>
      <c r="AAC4" t="s">
        <v>720</v>
      </c>
      <c r="AAD4" t="s">
        <v>721</v>
      </c>
      <c r="AAE4" t="s">
        <v>722</v>
      </c>
      <c r="AAF4" t="s">
        <v>723</v>
      </c>
      <c r="AAG4" t="s">
        <v>724</v>
      </c>
      <c r="AAH4" t="s">
        <v>725</v>
      </c>
      <c r="AAI4" t="s">
        <v>726</v>
      </c>
      <c r="AAJ4" t="s">
        <v>727</v>
      </c>
      <c r="AAK4" t="s">
        <v>728</v>
      </c>
      <c r="AAL4" t="s">
        <v>729</v>
      </c>
      <c r="AAM4" t="s">
        <v>730</v>
      </c>
      <c r="AAN4" t="s">
        <v>731</v>
      </c>
      <c r="AAO4" t="s">
        <v>732</v>
      </c>
      <c r="AAP4" t="s">
        <v>733</v>
      </c>
      <c r="AAQ4" t="s">
        <v>734</v>
      </c>
      <c r="AAR4" t="s">
        <v>735</v>
      </c>
      <c r="AAS4" t="s">
        <v>736</v>
      </c>
      <c r="AAT4" t="s">
        <v>737</v>
      </c>
      <c r="AAU4" t="s">
        <v>738</v>
      </c>
      <c r="AAV4" t="s">
        <v>739</v>
      </c>
      <c r="AAW4" t="s">
        <v>740</v>
      </c>
      <c r="AAX4" t="s">
        <v>741</v>
      </c>
      <c r="AAY4" t="s">
        <v>742</v>
      </c>
      <c r="AAZ4" t="s">
        <v>743</v>
      </c>
      <c r="ABA4" t="s">
        <v>744</v>
      </c>
      <c r="ABB4" t="s">
        <v>745</v>
      </c>
      <c r="ABC4" t="s">
        <v>746</v>
      </c>
      <c r="ABD4" t="s">
        <v>747</v>
      </c>
      <c r="ABE4" t="s">
        <v>748</v>
      </c>
      <c r="ABF4" t="s">
        <v>749</v>
      </c>
      <c r="ABG4" t="s">
        <v>750</v>
      </c>
      <c r="ABH4" t="s">
        <v>751</v>
      </c>
      <c r="ABI4" t="s">
        <v>752</v>
      </c>
      <c r="ABJ4" t="s">
        <v>753</v>
      </c>
      <c r="ABK4" t="s">
        <v>754</v>
      </c>
      <c r="ABL4" t="s">
        <v>755</v>
      </c>
      <c r="ABM4" t="s">
        <v>756</v>
      </c>
      <c r="ABN4" t="s">
        <v>757</v>
      </c>
      <c r="ABO4" t="s">
        <v>758</v>
      </c>
      <c r="ABP4" t="s">
        <v>759</v>
      </c>
      <c r="ABQ4" t="s">
        <v>760</v>
      </c>
      <c r="ABR4" t="s">
        <v>761</v>
      </c>
      <c r="ABS4" t="s">
        <v>762</v>
      </c>
      <c r="ABT4" t="s">
        <v>763</v>
      </c>
      <c r="ABU4" t="s">
        <v>764</v>
      </c>
      <c r="ABV4" t="s">
        <v>765</v>
      </c>
      <c r="ABW4" t="s">
        <v>766</v>
      </c>
      <c r="ABX4" t="s">
        <v>767</v>
      </c>
      <c r="ABY4" t="s">
        <v>768</v>
      </c>
      <c r="ABZ4" t="s">
        <v>769</v>
      </c>
      <c r="ACA4" t="s">
        <v>770</v>
      </c>
      <c r="ACB4" t="s">
        <v>771</v>
      </c>
      <c r="ACC4" t="s">
        <v>772</v>
      </c>
      <c r="ACD4" t="s">
        <v>773</v>
      </c>
      <c r="ACE4" t="s">
        <v>774</v>
      </c>
      <c r="ACF4" t="s">
        <v>775</v>
      </c>
      <c r="ACG4" t="s">
        <v>776</v>
      </c>
      <c r="ACH4" t="s">
        <v>777</v>
      </c>
      <c r="ACI4" t="s">
        <v>778</v>
      </c>
      <c r="ACJ4" t="s">
        <v>779</v>
      </c>
      <c r="ACK4" t="s">
        <v>780</v>
      </c>
      <c r="ACL4" t="s">
        <v>781</v>
      </c>
      <c r="ACM4" t="s">
        <v>782</v>
      </c>
      <c r="ACN4" t="s">
        <v>783</v>
      </c>
      <c r="ACO4" t="s">
        <v>784</v>
      </c>
      <c r="ACP4" t="s">
        <v>785</v>
      </c>
      <c r="ACQ4" t="s">
        <v>786</v>
      </c>
      <c r="ACR4" t="s">
        <v>787</v>
      </c>
      <c r="ACS4" t="s">
        <v>788</v>
      </c>
      <c r="ACT4" t="s">
        <v>789</v>
      </c>
      <c r="ACU4" t="s">
        <v>790</v>
      </c>
      <c r="ACV4" t="s">
        <v>791</v>
      </c>
      <c r="ACW4" t="s">
        <v>792</v>
      </c>
      <c r="ACX4" t="s">
        <v>793</v>
      </c>
      <c r="ACY4" t="s">
        <v>794</v>
      </c>
      <c r="ACZ4" t="s">
        <v>795</v>
      </c>
      <c r="ADA4" t="s">
        <v>796</v>
      </c>
      <c r="ADB4" t="s">
        <v>797</v>
      </c>
      <c r="ADC4" t="s">
        <v>798</v>
      </c>
      <c r="ADD4" t="s">
        <v>799</v>
      </c>
      <c r="ADE4" t="s">
        <v>800</v>
      </c>
      <c r="ADF4" t="s">
        <v>801</v>
      </c>
      <c r="ADG4" t="s">
        <v>802</v>
      </c>
      <c r="ADH4" t="s">
        <v>803</v>
      </c>
      <c r="ADI4" t="s">
        <v>804</v>
      </c>
      <c r="ADJ4" t="s">
        <v>805</v>
      </c>
      <c r="ADK4" t="s">
        <v>806</v>
      </c>
      <c r="ADL4" t="s">
        <v>807</v>
      </c>
      <c r="ADM4" t="s">
        <v>808</v>
      </c>
      <c r="ADN4" t="s">
        <v>809</v>
      </c>
      <c r="ADO4" t="s">
        <v>810</v>
      </c>
      <c r="ADP4" t="s">
        <v>811</v>
      </c>
      <c r="ADQ4" t="s">
        <v>812</v>
      </c>
      <c r="ADR4" t="s">
        <v>813</v>
      </c>
      <c r="ADS4" t="s">
        <v>814</v>
      </c>
      <c r="ADT4" t="s">
        <v>815</v>
      </c>
      <c r="ADU4" t="s">
        <v>816</v>
      </c>
      <c r="ADV4" t="s">
        <v>817</v>
      </c>
      <c r="ADW4" t="s">
        <v>818</v>
      </c>
      <c r="ADX4" t="s">
        <v>819</v>
      </c>
      <c r="ADY4" t="s">
        <v>820</v>
      </c>
      <c r="ADZ4" t="s">
        <v>821</v>
      </c>
      <c r="AEA4" t="s">
        <v>822</v>
      </c>
      <c r="AEB4" t="s">
        <v>823</v>
      </c>
      <c r="AEC4" t="s">
        <v>824</v>
      </c>
      <c r="AED4" t="s">
        <v>825</v>
      </c>
      <c r="AEE4" t="s">
        <v>826</v>
      </c>
      <c r="AEF4" t="s">
        <v>827</v>
      </c>
      <c r="AEG4" t="s">
        <v>828</v>
      </c>
      <c r="AEH4" t="s">
        <v>829</v>
      </c>
      <c r="AEI4" t="s">
        <v>830</v>
      </c>
      <c r="AEJ4" t="s">
        <v>831</v>
      </c>
      <c r="AEK4" t="s">
        <v>832</v>
      </c>
      <c r="AEL4" t="s">
        <v>833</v>
      </c>
      <c r="AEM4" t="s">
        <v>834</v>
      </c>
      <c r="AEN4" t="s">
        <v>835</v>
      </c>
      <c r="AEO4" t="s">
        <v>836</v>
      </c>
      <c r="AEP4" t="s">
        <v>837</v>
      </c>
      <c r="AEQ4" t="s">
        <v>838</v>
      </c>
      <c r="AER4" t="s">
        <v>839</v>
      </c>
      <c r="AES4" t="s">
        <v>840</v>
      </c>
      <c r="AET4" t="s">
        <v>841</v>
      </c>
      <c r="AEU4" t="s">
        <v>842</v>
      </c>
      <c r="AEV4" t="s">
        <v>843</v>
      </c>
      <c r="AEW4" t="s">
        <v>844</v>
      </c>
      <c r="AEX4" t="s">
        <v>845</v>
      </c>
      <c r="AEY4" t="s">
        <v>846</v>
      </c>
      <c r="AEZ4" t="s">
        <v>847</v>
      </c>
      <c r="AFA4" t="s">
        <v>848</v>
      </c>
      <c r="AFB4" t="s">
        <v>849</v>
      </c>
      <c r="AFC4" t="s">
        <v>850</v>
      </c>
      <c r="AFD4" t="s">
        <v>851</v>
      </c>
      <c r="AFE4" t="s">
        <v>852</v>
      </c>
      <c r="AFF4" t="s">
        <v>853</v>
      </c>
      <c r="AFG4" t="s">
        <v>854</v>
      </c>
      <c r="AFH4" t="s">
        <v>855</v>
      </c>
      <c r="AFI4" t="s">
        <v>856</v>
      </c>
      <c r="AFJ4" t="s">
        <v>857</v>
      </c>
      <c r="AFK4" s="6" t="s">
        <v>858</v>
      </c>
      <c r="AFL4" t="s">
        <v>859</v>
      </c>
      <c r="AFM4" s="6" t="s">
        <v>860</v>
      </c>
      <c r="AFN4" t="s">
        <v>861</v>
      </c>
      <c r="AFO4" s="6" t="s">
        <v>862</v>
      </c>
      <c r="AFP4" t="s">
        <v>863</v>
      </c>
      <c r="AFQ4" s="6" t="s">
        <v>864</v>
      </c>
      <c r="AFR4" t="s">
        <v>865</v>
      </c>
      <c r="AFS4" s="6" t="s">
        <v>866</v>
      </c>
      <c r="AFT4" t="s">
        <v>867</v>
      </c>
      <c r="AFU4" s="6" t="s">
        <v>868</v>
      </c>
      <c r="AFV4" t="s">
        <v>869</v>
      </c>
      <c r="AFW4" s="6" t="s">
        <v>870</v>
      </c>
      <c r="AFX4" t="s">
        <v>871</v>
      </c>
      <c r="AFY4" s="6" t="s">
        <v>872</v>
      </c>
      <c r="AFZ4" t="s">
        <v>873</v>
      </c>
      <c r="AGA4" s="6" t="s">
        <v>874</v>
      </c>
      <c r="AGB4" t="s">
        <v>875</v>
      </c>
      <c r="AGC4" s="6" t="s">
        <v>876</v>
      </c>
      <c r="AGD4" t="s">
        <v>877</v>
      </c>
      <c r="AGE4" s="6" t="s">
        <v>878</v>
      </c>
      <c r="AGF4" t="s">
        <v>879</v>
      </c>
      <c r="AGG4" s="6" t="s">
        <v>880</v>
      </c>
      <c r="AGH4" t="s">
        <v>881</v>
      </c>
      <c r="AGI4" s="6" t="s">
        <v>882</v>
      </c>
      <c r="AGJ4" t="s">
        <v>883</v>
      </c>
      <c r="AGK4" s="6" t="s">
        <v>884</v>
      </c>
      <c r="AGL4" t="s">
        <v>885</v>
      </c>
      <c r="AGM4" t="s">
        <v>886</v>
      </c>
      <c r="AGN4" t="s">
        <v>887</v>
      </c>
      <c r="AGO4" t="s">
        <v>888</v>
      </c>
      <c r="AGP4" t="s">
        <v>889</v>
      </c>
      <c r="AGQ4" t="s">
        <v>890</v>
      </c>
      <c r="AGR4" t="s">
        <v>891</v>
      </c>
      <c r="AGS4" t="s">
        <v>892</v>
      </c>
      <c r="AGT4" t="s">
        <v>893</v>
      </c>
      <c r="AGU4" t="s">
        <v>894</v>
      </c>
      <c r="AGV4" t="s">
        <v>895</v>
      </c>
      <c r="AGW4" t="s">
        <v>896</v>
      </c>
      <c r="AGX4" t="s">
        <v>897</v>
      </c>
      <c r="AGY4" t="s">
        <v>898</v>
      </c>
      <c r="AGZ4" t="s">
        <v>899</v>
      </c>
      <c r="AHA4" t="s">
        <v>900</v>
      </c>
      <c r="AHB4" t="s">
        <v>901</v>
      </c>
      <c r="AHC4" t="s">
        <v>902</v>
      </c>
      <c r="AHD4" t="s">
        <v>903</v>
      </c>
      <c r="AHE4" t="s">
        <v>904</v>
      </c>
      <c r="AHF4" t="s">
        <v>905</v>
      </c>
      <c r="AHG4" t="s">
        <v>906</v>
      </c>
      <c r="AHH4" t="s">
        <v>907</v>
      </c>
      <c r="AHI4" t="s">
        <v>908</v>
      </c>
      <c r="AHJ4" t="s">
        <v>909</v>
      </c>
      <c r="AHK4" t="s">
        <v>910</v>
      </c>
      <c r="AHL4" t="s">
        <v>911</v>
      </c>
      <c r="AHM4" t="s">
        <v>912</v>
      </c>
      <c r="AHN4" t="s">
        <v>913</v>
      </c>
      <c r="AHO4" t="s">
        <v>914</v>
      </c>
      <c r="AHP4" t="s">
        <v>915</v>
      </c>
      <c r="AHQ4" t="s">
        <v>916</v>
      </c>
      <c r="AHR4" t="s">
        <v>917</v>
      </c>
      <c r="AHS4" t="s">
        <v>918</v>
      </c>
      <c r="AHT4" t="s">
        <v>919</v>
      </c>
      <c r="AHU4" t="s">
        <v>920</v>
      </c>
      <c r="AHV4" t="s">
        <v>921</v>
      </c>
      <c r="AHW4" t="s">
        <v>922</v>
      </c>
      <c r="AHX4" t="s">
        <v>923</v>
      </c>
      <c r="AHY4" t="s">
        <v>924</v>
      </c>
      <c r="AHZ4" t="s">
        <v>925</v>
      </c>
      <c r="AIA4" t="s">
        <v>926</v>
      </c>
      <c r="AIB4" t="s">
        <v>927</v>
      </c>
      <c r="AIC4" t="s">
        <v>928</v>
      </c>
      <c r="AID4" t="s">
        <v>929</v>
      </c>
      <c r="AIE4" t="s">
        <v>930</v>
      </c>
      <c r="AIF4" t="s">
        <v>931</v>
      </c>
      <c r="AIG4" t="s">
        <v>932</v>
      </c>
      <c r="AIH4" t="s">
        <v>933</v>
      </c>
      <c r="AII4" t="s">
        <v>934</v>
      </c>
      <c r="AIJ4" t="s">
        <v>935</v>
      </c>
      <c r="AIK4" t="s">
        <v>936</v>
      </c>
      <c r="AIL4" t="s">
        <v>937</v>
      </c>
      <c r="AIM4" t="s">
        <v>938</v>
      </c>
      <c r="AIN4" t="s">
        <v>939</v>
      </c>
      <c r="AIO4" t="s">
        <v>940</v>
      </c>
      <c r="AIP4" t="s">
        <v>941</v>
      </c>
      <c r="AIQ4" t="s">
        <v>942</v>
      </c>
      <c r="AIR4" t="s">
        <v>943</v>
      </c>
      <c r="AIS4" t="s">
        <v>944</v>
      </c>
      <c r="AIT4" t="s">
        <v>945</v>
      </c>
      <c r="AIU4" t="s">
        <v>946</v>
      </c>
      <c r="AIV4" t="s">
        <v>947</v>
      </c>
      <c r="AIW4" t="s">
        <v>948</v>
      </c>
      <c r="AIX4" t="s">
        <v>949</v>
      </c>
      <c r="AIY4" t="s">
        <v>950</v>
      </c>
      <c r="AIZ4" t="s">
        <v>951</v>
      </c>
      <c r="AJA4" t="s">
        <v>952</v>
      </c>
      <c r="AJB4" t="s">
        <v>953</v>
      </c>
      <c r="AJC4" t="s">
        <v>954</v>
      </c>
      <c r="AJD4" t="s">
        <v>955</v>
      </c>
      <c r="AJE4" t="s">
        <v>956</v>
      </c>
      <c r="AJF4" t="s">
        <v>957</v>
      </c>
      <c r="AJG4" t="s">
        <v>958</v>
      </c>
      <c r="AJH4" t="s">
        <v>959</v>
      </c>
      <c r="AJI4" t="s">
        <v>960</v>
      </c>
      <c r="AJJ4" t="s">
        <v>961</v>
      </c>
      <c r="AJK4" t="s">
        <v>962</v>
      </c>
      <c r="AJL4" t="s">
        <v>963</v>
      </c>
      <c r="AJM4" t="s">
        <v>964</v>
      </c>
      <c r="AJN4" t="s">
        <v>965</v>
      </c>
      <c r="AJO4" t="s">
        <v>966</v>
      </c>
      <c r="AJP4" t="s">
        <v>967</v>
      </c>
      <c r="AJQ4" t="s">
        <v>968</v>
      </c>
      <c r="AJR4" t="s">
        <v>969</v>
      </c>
      <c r="AJS4" t="s">
        <v>970</v>
      </c>
      <c r="AJT4" t="s">
        <v>971</v>
      </c>
      <c r="AJU4" t="s">
        <v>972</v>
      </c>
      <c r="AJV4" t="s">
        <v>973</v>
      </c>
      <c r="AJW4" t="s">
        <v>974</v>
      </c>
      <c r="AJX4" t="s">
        <v>975</v>
      </c>
      <c r="AJY4" t="s">
        <v>976</v>
      </c>
      <c r="AJZ4" t="s">
        <v>977</v>
      </c>
      <c r="AKA4" t="s">
        <v>978</v>
      </c>
      <c r="AKB4" t="s">
        <v>979</v>
      </c>
      <c r="AKC4" t="s">
        <v>980</v>
      </c>
      <c r="AKD4" t="s">
        <v>981</v>
      </c>
      <c r="AKE4" t="s">
        <v>982</v>
      </c>
      <c r="AKF4" t="s">
        <v>983</v>
      </c>
      <c r="AKG4" t="s">
        <v>984</v>
      </c>
      <c r="AKH4" t="s">
        <v>985</v>
      </c>
      <c r="AKI4" t="s">
        <v>986</v>
      </c>
      <c r="AKJ4" t="s">
        <v>987</v>
      </c>
      <c r="AKK4" t="s">
        <v>988</v>
      </c>
      <c r="AKL4" t="s">
        <v>989</v>
      </c>
      <c r="AKM4" t="s">
        <v>990</v>
      </c>
      <c r="AKN4" t="s">
        <v>991</v>
      </c>
      <c r="AKO4" t="s">
        <v>992</v>
      </c>
      <c r="AKP4" t="s">
        <v>993</v>
      </c>
      <c r="AKQ4" t="s">
        <v>994</v>
      </c>
      <c r="AKR4" t="s">
        <v>995</v>
      </c>
      <c r="AKS4" t="s">
        <v>996</v>
      </c>
      <c r="AKT4" t="s">
        <v>997</v>
      </c>
      <c r="AKU4" t="s">
        <v>998</v>
      </c>
      <c r="AKV4" t="s">
        <v>999</v>
      </c>
      <c r="AKW4" t="s">
        <v>1000</v>
      </c>
      <c r="AKX4" t="s">
        <v>1001</v>
      </c>
      <c r="AKY4" t="s">
        <v>1002</v>
      </c>
      <c r="AKZ4" t="s">
        <v>1003</v>
      </c>
      <c r="ALA4" t="s">
        <v>1004</v>
      </c>
      <c r="ALB4" t="s">
        <v>1005</v>
      </c>
      <c r="ALC4" t="s">
        <v>1006</v>
      </c>
      <c r="ALD4" t="s">
        <v>1007</v>
      </c>
      <c r="ALE4" t="s">
        <v>1008</v>
      </c>
      <c r="ALF4" t="s">
        <v>1009</v>
      </c>
      <c r="ALG4" t="s">
        <v>1010</v>
      </c>
      <c r="ALH4" t="s">
        <v>1011</v>
      </c>
      <c r="ALI4" t="s">
        <v>1012</v>
      </c>
      <c r="ALJ4" t="s">
        <v>1013</v>
      </c>
      <c r="ALK4" t="s">
        <v>1014</v>
      </c>
      <c r="ALL4" t="s">
        <v>1015</v>
      </c>
      <c r="ALM4" t="s">
        <v>1016</v>
      </c>
      <c r="ALN4" t="s">
        <v>1017</v>
      </c>
      <c r="ALO4" t="s">
        <v>1018</v>
      </c>
      <c r="ALP4" t="s">
        <v>1019</v>
      </c>
      <c r="ALQ4" t="s">
        <v>1020</v>
      </c>
      <c r="ALR4" t="s">
        <v>1021</v>
      </c>
      <c r="ALS4" t="s">
        <v>1022</v>
      </c>
      <c r="ALT4" t="s">
        <v>1023</v>
      </c>
      <c r="ALU4" t="s">
        <v>1024</v>
      </c>
      <c r="ALV4" t="s">
        <v>1025</v>
      </c>
      <c r="ALW4" t="s">
        <v>1026</v>
      </c>
      <c r="ALX4" t="s">
        <v>1027</v>
      </c>
      <c r="ALY4" t="s">
        <v>1028</v>
      </c>
      <c r="ALZ4" t="s">
        <v>1029</v>
      </c>
      <c r="AMA4" t="s">
        <v>1030</v>
      </c>
      <c r="AMB4" t="s">
        <v>1031</v>
      </c>
      <c r="AMC4" t="s">
        <v>1032</v>
      </c>
      <c r="AMD4" t="s">
        <v>1033</v>
      </c>
      <c r="AME4" t="s">
        <v>1034</v>
      </c>
      <c r="AMF4" t="s">
        <v>1035</v>
      </c>
      <c r="AMG4" t="s">
        <v>1036</v>
      </c>
      <c r="AMH4" t="s">
        <v>1037</v>
      </c>
      <c r="AMI4" t="s">
        <v>1038</v>
      </c>
      <c r="AMJ4" t="s">
        <v>1039</v>
      </c>
      <c r="AMK4" t="s">
        <v>1040</v>
      </c>
      <c r="AML4" t="s">
        <v>1041</v>
      </c>
      <c r="AMM4" t="s">
        <v>1042</v>
      </c>
      <c r="AMN4" t="s">
        <v>1043</v>
      </c>
      <c r="AMO4" t="s">
        <v>1044</v>
      </c>
      <c r="AMP4" t="s">
        <v>1045</v>
      </c>
      <c r="AMQ4" t="s">
        <v>1046</v>
      </c>
      <c r="AMR4" t="s">
        <v>1047</v>
      </c>
      <c r="AMS4" t="s">
        <v>1048</v>
      </c>
      <c r="AMT4" t="s">
        <v>1049</v>
      </c>
      <c r="AMU4" t="s">
        <v>1050</v>
      </c>
      <c r="AMV4" t="s">
        <v>1051</v>
      </c>
      <c r="AMW4" t="s">
        <v>1052</v>
      </c>
      <c r="AMX4" t="s">
        <v>1053</v>
      </c>
      <c r="AMY4" t="s">
        <v>1054</v>
      </c>
      <c r="AMZ4" t="s">
        <v>1055</v>
      </c>
      <c r="ANA4" t="s">
        <v>1056</v>
      </c>
      <c r="ANB4" t="s">
        <v>1057</v>
      </c>
      <c r="ANC4" t="s">
        <v>1058</v>
      </c>
      <c r="AND4" t="s">
        <v>1059</v>
      </c>
      <c r="ANE4" t="s">
        <v>1060</v>
      </c>
      <c r="ANF4" t="s">
        <v>1061</v>
      </c>
      <c r="ANG4" t="s">
        <v>1062</v>
      </c>
      <c r="ANH4" t="s">
        <v>1063</v>
      </c>
      <c r="ANI4" t="s">
        <v>1064</v>
      </c>
      <c r="ANJ4" t="s">
        <v>1065</v>
      </c>
      <c r="ANK4" t="s">
        <v>1066</v>
      </c>
      <c r="ANL4" t="s">
        <v>1067</v>
      </c>
      <c r="ANM4" t="s">
        <v>1068</v>
      </c>
      <c r="ANN4" t="s">
        <v>1069</v>
      </c>
      <c r="ANO4" t="s">
        <v>1070</v>
      </c>
      <c r="ANP4" t="s">
        <v>1071</v>
      </c>
      <c r="ANQ4" t="s">
        <v>1072</v>
      </c>
      <c r="ANR4" t="s">
        <v>1073</v>
      </c>
      <c r="ANS4" t="s">
        <v>1074</v>
      </c>
      <c r="ANT4" t="s">
        <v>1075</v>
      </c>
      <c r="ANU4" t="s">
        <v>1076</v>
      </c>
      <c r="ANV4" t="s">
        <v>1077</v>
      </c>
      <c r="ANW4" t="s">
        <v>1078</v>
      </c>
      <c r="ANX4" t="s">
        <v>1079</v>
      </c>
      <c r="ANY4" t="s">
        <v>1080</v>
      </c>
      <c r="ANZ4" t="s">
        <v>1081</v>
      </c>
      <c r="AOA4" t="s">
        <v>1082</v>
      </c>
      <c r="AOB4" t="s">
        <v>1083</v>
      </c>
      <c r="AOC4" t="s">
        <v>1084</v>
      </c>
      <c r="AOD4" t="s">
        <v>1085</v>
      </c>
      <c r="AOE4" t="s">
        <v>1086</v>
      </c>
      <c r="AOF4" t="s">
        <v>1087</v>
      </c>
      <c r="AOG4" t="s">
        <v>1088</v>
      </c>
      <c r="AOH4" t="s">
        <v>1089</v>
      </c>
      <c r="AOI4" t="s">
        <v>1090</v>
      </c>
      <c r="AOJ4" t="s">
        <v>1091</v>
      </c>
      <c r="AOK4" t="s">
        <v>1092</v>
      </c>
      <c r="AOL4" t="s">
        <v>1093</v>
      </c>
      <c r="AOM4" t="s">
        <v>1094</v>
      </c>
      <c r="AON4" t="s">
        <v>1095</v>
      </c>
      <c r="AOO4" t="s">
        <v>1096</v>
      </c>
      <c r="AOP4" t="s">
        <v>1097</v>
      </c>
      <c r="AOQ4" t="s">
        <v>1098</v>
      </c>
      <c r="AOR4" t="s">
        <v>1099</v>
      </c>
      <c r="AOS4" t="s">
        <v>1100</v>
      </c>
      <c r="AOT4" t="s">
        <v>1101</v>
      </c>
      <c r="AOU4" t="s">
        <v>1102</v>
      </c>
      <c r="AOV4" t="s">
        <v>1103</v>
      </c>
      <c r="AOW4" t="s">
        <v>1104</v>
      </c>
      <c r="AOX4" t="s">
        <v>1105</v>
      </c>
      <c r="AOY4" t="s">
        <v>1106</v>
      </c>
      <c r="AOZ4" t="s">
        <v>1107</v>
      </c>
      <c r="APA4" t="s">
        <v>1108</v>
      </c>
      <c r="APB4" t="s">
        <v>1109</v>
      </c>
      <c r="APC4" t="s">
        <v>1110</v>
      </c>
      <c r="APD4" t="s">
        <v>1111</v>
      </c>
      <c r="APE4" t="s">
        <v>1112</v>
      </c>
      <c r="APF4" t="s">
        <v>1113</v>
      </c>
      <c r="APG4" t="s">
        <v>1114</v>
      </c>
      <c r="APH4" t="s">
        <v>1115</v>
      </c>
      <c r="API4" t="s">
        <v>1116</v>
      </c>
      <c r="APJ4" t="s">
        <v>1117</v>
      </c>
      <c r="APK4" t="s">
        <v>1118</v>
      </c>
      <c r="APL4" t="s">
        <v>1119</v>
      </c>
      <c r="APM4" t="s">
        <v>1120</v>
      </c>
      <c r="APN4" t="s">
        <v>1121</v>
      </c>
      <c r="APO4" t="s">
        <v>1122</v>
      </c>
      <c r="APP4" t="s">
        <v>1123</v>
      </c>
      <c r="APQ4" t="s">
        <v>1124</v>
      </c>
      <c r="APR4" t="s">
        <v>1125</v>
      </c>
      <c r="APS4" t="s">
        <v>1126</v>
      </c>
      <c r="APT4" t="s">
        <v>1127</v>
      </c>
      <c r="APU4" t="s">
        <v>1128</v>
      </c>
      <c r="APV4" t="s">
        <v>1129</v>
      </c>
      <c r="APW4" t="s">
        <v>1130</v>
      </c>
      <c r="APX4" t="s">
        <v>1131</v>
      </c>
      <c r="APY4" t="s">
        <v>1132</v>
      </c>
      <c r="APZ4" t="s">
        <v>1133</v>
      </c>
      <c r="AQA4" t="s">
        <v>1134</v>
      </c>
      <c r="AQB4" t="s">
        <v>1135</v>
      </c>
      <c r="AQC4" t="s">
        <v>1136</v>
      </c>
      <c r="AQD4" t="s">
        <v>1137</v>
      </c>
      <c r="AQE4" t="s">
        <v>1138</v>
      </c>
      <c r="AQF4" t="s">
        <v>1139</v>
      </c>
      <c r="AQG4" t="s">
        <v>1140</v>
      </c>
      <c r="AQH4" t="s">
        <v>1141</v>
      </c>
      <c r="AQI4" t="s">
        <v>1142</v>
      </c>
      <c r="AQJ4" t="s">
        <v>1143</v>
      </c>
      <c r="AQK4" t="s">
        <v>1144</v>
      </c>
      <c r="AQL4" t="s">
        <v>1145</v>
      </c>
      <c r="AQM4" t="s">
        <v>1146</v>
      </c>
      <c r="AQN4" t="s">
        <v>1147</v>
      </c>
      <c r="AQO4" t="s">
        <v>1148</v>
      </c>
      <c r="AQP4" t="s">
        <v>1149</v>
      </c>
      <c r="AQQ4" t="s">
        <v>1150</v>
      </c>
      <c r="AQR4" t="s">
        <v>1151</v>
      </c>
      <c r="AQS4" t="s">
        <v>1152</v>
      </c>
      <c r="AQT4" t="s">
        <v>1153</v>
      </c>
      <c r="AQU4" t="s">
        <v>1154</v>
      </c>
      <c r="AQV4" t="s">
        <v>1155</v>
      </c>
      <c r="AQW4" t="s">
        <v>1156</v>
      </c>
      <c r="AQX4" t="s">
        <v>1157</v>
      </c>
      <c r="AQY4" t="s">
        <v>1158</v>
      </c>
      <c r="AQZ4" t="s">
        <v>1159</v>
      </c>
      <c r="ARA4" t="s">
        <v>1160</v>
      </c>
      <c r="ARB4" t="s">
        <v>1161</v>
      </c>
      <c r="ARC4" t="s">
        <v>1162</v>
      </c>
      <c r="ARD4" t="s">
        <v>1163</v>
      </c>
      <c r="ARE4" t="s">
        <v>1164</v>
      </c>
      <c r="ARF4" t="s">
        <v>1165</v>
      </c>
      <c r="ARG4" t="s">
        <v>1166</v>
      </c>
      <c r="ARH4" t="s">
        <v>1167</v>
      </c>
      <c r="ARI4" t="s">
        <v>1168</v>
      </c>
      <c r="ARJ4" t="s">
        <v>1169</v>
      </c>
      <c r="ARK4" t="s">
        <v>1170</v>
      </c>
      <c r="ARL4" t="s">
        <v>1171</v>
      </c>
      <c r="ARM4" t="s">
        <v>1172</v>
      </c>
      <c r="ARN4" t="s">
        <v>1173</v>
      </c>
      <c r="ARO4" t="s">
        <v>1174</v>
      </c>
      <c r="ARP4" t="s">
        <v>1175</v>
      </c>
      <c r="ARQ4" t="s">
        <v>1176</v>
      </c>
      <c r="ARR4" t="s">
        <v>1177</v>
      </c>
      <c r="ARS4" t="s">
        <v>1178</v>
      </c>
      <c r="ART4" t="s">
        <v>1179</v>
      </c>
      <c r="ARU4" t="s">
        <v>1180</v>
      </c>
      <c r="ARV4" t="s">
        <v>1181</v>
      </c>
      <c r="ARW4" t="s">
        <v>1182</v>
      </c>
      <c r="ARX4" t="s">
        <v>1183</v>
      </c>
      <c r="ARY4" t="s">
        <v>1184</v>
      </c>
      <c r="ARZ4" t="s">
        <v>1185</v>
      </c>
      <c r="ASA4" t="s">
        <v>1186</v>
      </c>
      <c r="ASB4" t="s">
        <v>1187</v>
      </c>
      <c r="ASC4" t="s">
        <v>1188</v>
      </c>
      <c r="ASD4" t="s">
        <v>1189</v>
      </c>
      <c r="ASE4" t="s">
        <v>1190</v>
      </c>
      <c r="ASF4" t="s">
        <v>1191</v>
      </c>
      <c r="ASG4" t="s">
        <v>1192</v>
      </c>
      <c r="ASH4" t="s">
        <v>1193</v>
      </c>
    </row>
    <row r="5" spans="1:1178" x14ac:dyDescent="0.25">
      <c r="A5">
        <v>1</v>
      </c>
      <c r="B5">
        <v>22400</v>
      </c>
      <c r="C5">
        <v>0</v>
      </c>
      <c r="D5">
        <v>0</v>
      </c>
      <c r="E5">
        <v>0</v>
      </c>
      <c r="F5">
        <v>295</v>
      </c>
      <c r="G5">
        <v>325</v>
      </c>
      <c r="H5">
        <v>339</v>
      </c>
      <c r="I5">
        <v>330</v>
      </c>
      <c r="J5">
        <v>327</v>
      </c>
      <c r="K5">
        <v>353</v>
      </c>
      <c r="L5">
        <v>338</v>
      </c>
      <c r="M5">
        <v>317</v>
      </c>
      <c r="N5">
        <v>298</v>
      </c>
      <c r="O5">
        <v>305</v>
      </c>
      <c r="P5">
        <v>318</v>
      </c>
      <c r="Q5">
        <v>314</v>
      </c>
      <c r="R5">
        <v>347</v>
      </c>
      <c r="S5">
        <v>350</v>
      </c>
      <c r="T5">
        <v>354</v>
      </c>
      <c r="U5">
        <v>305</v>
      </c>
      <c r="V5">
        <v>324</v>
      </c>
      <c r="W5">
        <v>314</v>
      </c>
      <c r="X5">
        <v>272</v>
      </c>
      <c r="Y5">
        <v>311</v>
      </c>
      <c r="Z5">
        <v>303</v>
      </c>
      <c r="AA5">
        <v>312</v>
      </c>
      <c r="AB5">
        <v>307</v>
      </c>
      <c r="AC5">
        <v>319</v>
      </c>
      <c r="AD5">
        <v>279</v>
      </c>
      <c r="AE5">
        <v>0</v>
      </c>
      <c r="AF5">
        <v>0</v>
      </c>
      <c r="AG5">
        <v>0</v>
      </c>
      <c r="AH5">
        <v>50</v>
      </c>
      <c r="AI5">
        <v>52</v>
      </c>
      <c r="AJ5">
        <v>53</v>
      </c>
      <c r="AK5">
        <v>50</v>
      </c>
      <c r="AL5">
        <v>55</v>
      </c>
      <c r="AM5">
        <v>72</v>
      </c>
      <c r="AN5">
        <v>76</v>
      </c>
      <c r="AO5">
        <v>97</v>
      </c>
      <c r="AP5">
        <v>101</v>
      </c>
      <c r="AQ5">
        <v>98</v>
      </c>
      <c r="AR5">
        <v>127</v>
      </c>
      <c r="AS5">
        <v>110</v>
      </c>
      <c r="AT5">
        <v>112</v>
      </c>
      <c r="AU5">
        <v>103</v>
      </c>
      <c r="AV5">
        <v>106</v>
      </c>
      <c r="AW5">
        <v>112</v>
      </c>
      <c r="AX5">
        <v>106</v>
      </c>
      <c r="AY5">
        <v>127</v>
      </c>
      <c r="AZ5">
        <v>130</v>
      </c>
      <c r="BA5">
        <v>128</v>
      </c>
      <c r="BB5">
        <v>118</v>
      </c>
      <c r="BC5">
        <v>150</v>
      </c>
      <c r="BD5">
        <v>136</v>
      </c>
      <c r="BE5">
        <v>137</v>
      </c>
      <c r="BF5">
        <v>161</v>
      </c>
      <c r="BG5">
        <v>0</v>
      </c>
      <c r="BH5">
        <v>0</v>
      </c>
      <c r="BI5">
        <v>0</v>
      </c>
      <c r="BJ5">
        <v>212</v>
      </c>
      <c r="BK5">
        <v>204</v>
      </c>
      <c r="BL5">
        <v>209</v>
      </c>
      <c r="BM5">
        <v>200</v>
      </c>
      <c r="BN5">
        <v>192</v>
      </c>
      <c r="BO5">
        <v>194</v>
      </c>
      <c r="BP5">
        <v>199</v>
      </c>
      <c r="BQ5">
        <v>188</v>
      </c>
      <c r="BR5">
        <v>181</v>
      </c>
      <c r="BS5">
        <v>174</v>
      </c>
      <c r="BT5">
        <v>180</v>
      </c>
      <c r="BU5">
        <v>211</v>
      </c>
      <c r="BV5">
        <v>179</v>
      </c>
      <c r="BW5">
        <v>218</v>
      </c>
      <c r="BX5">
        <v>201</v>
      </c>
      <c r="BY5">
        <v>202</v>
      </c>
      <c r="BZ5">
        <v>215</v>
      </c>
      <c r="CA5">
        <v>202</v>
      </c>
      <c r="CB5">
        <v>192</v>
      </c>
      <c r="CC5">
        <v>210</v>
      </c>
      <c r="CD5">
        <v>226</v>
      </c>
      <c r="CE5">
        <v>216</v>
      </c>
      <c r="CF5">
        <v>183</v>
      </c>
      <c r="CG5">
        <v>241</v>
      </c>
      <c r="CH5">
        <v>162</v>
      </c>
      <c r="CI5">
        <v>0</v>
      </c>
      <c r="CJ5">
        <v>0</v>
      </c>
      <c r="CK5">
        <v>0</v>
      </c>
      <c r="CL5">
        <v>38</v>
      </c>
      <c r="CM5">
        <v>31</v>
      </c>
      <c r="CN5">
        <v>48</v>
      </c>
      <c r="CO5">
        <v>50</v>
      </c>
      <c r="CP5">
        <v>51</v>
      </c>
      <c r="CQ5">
        <v>41</v>
      </c>
      <c r="CR5">
        <v>49</v>
      </c>
      <c r="CS5">
        <v>60</v>
      </c>
      <c r="CT5">
        <v>53</v>
      </c>
      <c r="CU5">
        <v>53</v>
      </c>
      <c r="CV5">
        <v>50</v>
      </c>
      <c r="CW5">
        <v>67</v>
      </c>
      <c r="CX5">
        <v>58</v>
      </c>
      <c r="CY5">
        <v>60</v>
      </c>
      <c r="CZ5">
        <v>60</v>
      </c>
      <c r="DA5">
        <v>51</v>
      </c>
      <c r="DB5">
        <v>48</v>
      </c>
      <c r="DC5">
        <v>58</v>
      </c>
      <c r="DD5">
        <v>49</v>
      </c>
      <c r="DE5">
        <v>45</v>
      </c>
      <c r="DF5">
        <v>63</v>
      </c>
      <c r="DG5">
        <v>53</v>
      </c>
      <c r="DH5">
        <v>48</v>
      </c>
      <c r="DI5">
        <v>42</v>
      </c>
      <c r="DJ5">
        <v>44</v>
      </c>
      <c r="DK5">
        <v>0</v>
      </c>
      <c r="DL5">
        <v>0</v>
      </c>
      <c r="DM5">
        <v>0</v>
      </c>
      <c r="DN5">
        <v>0</v>
      </c>
      <c r="DO5">
        <v>3</v>
      </c>
      <c r="DP5">
        <v>2</v>
      </c>
      <c r="DQ5">
        <v>1</v>
      </c>
      <c r="DR5">
        <v>0</v>
      </c>
      <c r="DS5">
        <v>1</v>
      </c>
      <c r="DT5">
        <v>2</v>
      </c>
      <c r="DU5">
        <v>3</v>
      </c>
      <c r="DV5">
        <v>5</v>
      </c>
      <c r="DW5">
        <v>1</v>
      </c>
      <c r="DX5">
        <v>1</v>
      </c>
      <c r="DY5">
        <v>4</v>
      </c>
      <c r="DZ5">
        <v>2</v>
      </c>
      <c r="EA5">
        <v>6</v>
      </c>
      <c r="EB5">
        <v>8</v>
      </c>
      <c r="EC5">
        <v>9</v>
      </c>
      <c r="ED5">
        <v>4</v>
      </c>
      <c r="EE5">
        <v>6</v>
      </c>
      <c r="EF5">
        <v>5</v>
      </c>
      <c r="EG5">
        <v>9</v>
      </c>
      <c r="EH5">
        <v>8</v>
      </c>
      <c r="EI5">
        <v>2</v>
      </c>
      <c r="EJ5">
        <v>7</v>
      </c>
      <c r="EK5">
        <v>8</v>
      </c>
      <c r="EL5">
        <v>7</v>
      </c>
      <c r="EM5">
        <v>0</v>
      </c>
      <c r="EN5">
        <v>0</v>
      </c>
      <c r="EO5">
        <v>0</v>
      </c>
      <c r="EP5">
        <v>10</v>
      </c>
      <c r="EQ5">
        <v>5</v>
      </c>
      <c r="ER5">
        <v>10</v>
      </c>
      <c r="ES5">
        <v>15</v>
      </c>
      <c r="ET5">
        <v>10</v>
      </c>
      <c r="EU5">
        <v>0</v>
      </c>
      <c r="EV5">
        <v>10</v>
      </c>
      <c r="EW5">
        <v>10</v>
      </c>
      <c r="EX5">
        <v>10</v>
      </c>
      <c r="EY5">
        <v>30</v>
      </c>
      <c r="EZ5">
        <v>5</v>
      </c>
      <c r="FA5">
        <v>10</v>
      </c>
      <c r="FB5">
        <v>5</v>
      </c>
      <c r="FC5">
        <v>15</v>
      </c>
      <c r="FD5">
        <v>25</v>
      </c>
      <c r="FE5">
        <v>35</v>
      </c>
      <c r="FF5">
        <v>25</v>
      </c>
      <c r="FG5">
        <v>30</v>
      </c>
      <c r="FH5">
        <v>45</v>
      </c>
      <c r="FI5">
        <v>10</v>
      </c>
      <c r="FJ5">
        <v>45</v>
      </c>
      <c r="FK5">
        <v>50</v>
      </c>
      <c r="FL5">
        <v>20</v>
      </c>
      <c r="FM5">
        <v>35</v>
      </c>
      <c r="FN5">
        <v>25</v>
      </c>
      <c r="FO5">
        <v>0</v>
      </c>
      <c r="FP5">
        <v>0</v>
      </c>
      <c r="FQ5">
        <v>4508</v>
      </c>
      <c r="FR5">
        <v>4965</v>
      </c>
      <c r="FS5">
        <v>5338</v>
      </c>
      <c r="FT5">
        <v>5618</v>
      </c>
      <c r="FU5">
        <v>5923</v>
      </c>
      <c r="FV5">
        <v>6233</v>
      </c>
      <c r="FW5">
        <v>6426</v>
      </c>
      <c r="FX5">
        <v>6621</v>
      </c>
      <c r="FY5">
        <v>6807</v>
      </c>
      <c r="FZ5">
        <v>6907</v>
      </c>
      <c r="GA5">
        <v>7046</v>
      </c>
      <c r="GB5">
        <v>7187</v>
      </c>
      <c r="GC5">
        <v>7330</v>
      </c>
      <c r="GD5">
        <v>7473</v>
      </c>
      <c r="GE5">
        <v>7614</v>
      </c>
      <c r="GF5">
        <v>7672</v>
      </c>
      <c r="GG5">
        <v>7679</v>
      </c>
      <c r="GH5">
        <v>7754</v>
      </c>
      <c r="GI5">
        <v>7856</v>
      </c>
      <c r="GJ5">
        <v>7861</v>
      </c>
      <c r="GK5">
        <v>7848</v>
      </c>
      <c r="GL5">
        <v>7871</v>
      </c>
      <c r="GM5">
        <v>7897</v>
      </c>
      <c r="GN5">
        <v>7969</v>
      </c>
      <c r="GO5">
        <v>7983</v>
      </c>
      <c r="GP5">
        <v>8013</v>
      </c>
      <c r="GQ5">
        <v>0</v>
      </c>
      <c r="GR5">
        <v>0</v>
      </c>
      <c r="GS5">
        <v>826</v>
      </c>
      <c r="GT5">
        <v>933</v>
      </c>
      <c r="GU5">
        <v>1074</v>
      </c>
      <c r="GV5">
        <v>1211</v>
      </c>
      <c r="GW5">
        <v>1309</v>
      </c>
      <c r="GX5">
        <v>1414</v>
      </c>
      <c r="GY5">
        <v>1575</v>
      </c>
      <c r="GZ5">
        <v>1696</v>
      </c>
      <c r="HA5">
        <v>1824</v>
      </c>
      <c r="HB5">
        <v>1975</v>
      </c>
      <c r="HC5">
        <v>2103</v>
      </c>
      <c r="HD5">
        <v>2196</v>
      </c>
      <c r="HE5">
        <v>2292</v>
      </c>
      <c r="HF5">
        <v>2379</v>
      </c>
      <c r="HG5">
        <v>2470</v>
      </c>
      <c r="HH5">
        <v>2577</v>
      </c>
      <c r="HI5">
        <v>2694</v>
      </c>
      <c r="HJ5">
        <v>2776</v>
      </c>
      <c r="HK5">
        <v>2832</v>
      </c>
      <c r="HL5">
        <v>2927</v>
      </c>
      <c r="HM5">
        <v>3032</v>
      </c>
      <c r="HN5">
        <v>3119</v>
      </c>
      <c r="HO5">
        <v>3209</v>
      </c>
      <c r="HP5">
        <v>3276</v>
      </c>
      <c r="HQ5">
        <v>3358</v>
      </c>
      <c r="HR5">
        <v>3408</v>
      </c>
      <c r="HS5">
        <v>0</v>
      </c>
      <c r="HT5">
        <v>0</v>
      </c>
      <c r="HU5">
        <v>54</v>
      </c>
      <c r="HV5">
        <v>59</v>
      </c>
      <c r="HW5">
        <v>72</v>
      </c>
      <c r="HX5">
        <v>84</v>
      </c>
      <c r="HY5">
        <v>94</v>
      </c>
      <c r="HZ5">
        <v>105</v>
      </c>
      <c r="IA5">
        <v>119</v>
      </c>
      <c r="IB5">
        <v>139</v>
      </c>
      <c r="IC5">
        <v>158</v>
      </c>
      <c r="ID5">
        <v>170</v>
      </c>
      <c r="IE5">
        <v>174</v>
      </c>
      <c r="IF5">
        <v>190</v>
      </c>
      <c r="IG5">
        <v>205</v>
      </c>
      <c r="IH5">
        <v>214</v>
      </c>
      <c r="II5">
        <v>233</v>
      </c>
      <c r="IJ5">
        <v>254</v>
      </c>
      <c r="IK5">
        <v>270</v>
      </c>
      <c r="IL5">
        <v>296</v>
      </c>
      <c r="IM5">
        <v>319</v>
      </c>
      <c r="IN5">
        <v>333</v>
      </c>
      <c r="IO5">
        <v>332</v>
      </c>
      <c r="IP5">
        <v>346</v>
      </c>
      <c r="IQ5">
        <v>364</v>
      </c>
      <c r="IR5">
        <v>376</v>
      </c>
      <c r="IS5">
        <v>397</v>
      </c>
      <c r="IT5">
        <v>424</v>
      </c>
      <c r="IU5">
        <v>0</v>
      </c>
      <c r="IV5">
        <v>0</v>
      </c>
      <c r="IW5">
        <v>6</v>
      </c>
      <c r="IX5">
        <v>5</v>
      </c>
      <c r="IY5">
        <v>5</v>
      </c>
      <c r="IZ5">
        <v>5</v>
      </c>
      <c r="JA5">
        <v>5</v>
      </c>
      <c r="JB5">
        <v>6</v>
      </c>
      <c r="JC5">
        <v>5</v>
      </c>
      <c r="JD5">
        <v>4</v>
      </c>
      <c r="JE5">
        <v>9</v>
      </c>
      <c r="JF5">
        <v>12</v>
      </c>
      <c r="JG5">
        <v>10</v>
      </c>
      <c r="JH5">
        <v>10</v>
      </c>
      <c r="JI5">
        <v>9</v>
      </c>
      <c r="JJ5">
        <v>9</v>
      </c>
      <c r="JK5">
        <v>7</v>
      </c>
      <c r="JL5">
        <v>10</v>
      </c>
      <c r="JM5">
        <v>11</v>
      </c>
      <c r="JN5">
        <v>7</v>
      </c>
      <c r="JO5">
        <v>9</v>
      </c>
      <c r="JP5">
        <v>11</v>
      </c>
      <c r="JQ5">
        <v>14</v>
      </c>
      <c r="JR5">
        <v>12</v>
      </c>
      <c r="JS5">
        <v>15</v>
      </c>
      <c r="JT5">
        <v>20</v>
      </c>
      <c r="JU5">
        <v>17</v>
      </c>
      <c r="JV5">
        <v>15</v>
      </c>
      <c r="JW5">
        <v>0</v>
      </c>
      <c r="JX5">
        <v>0</v>
      </c>
      <c r="JY5">
        <v>0</v>
      </c>
      <c r="JZ5">
        <v>7</v>
      </c>
      <c r="KA5">
        <v>10</v>
      </c>
      <c r="KB5">
        <v>19</v>
      </c>
      <c r="KC5">
        <v>32</v>
      </c>
      <c r="KD5">
        <v>40</v>
      </c>
      <c r="KE5">
        <v>50</v>
      </c>
      <c r="KF5">
        <v>60</v>
      </c>
      <c r="KG5">
        <v>69</v>
      </c>
      <c r="KH5">
        <v>82</v>
      </c>
      <c r="KI5">
        <v>103</v>
      </c>
      <c r="KJ5">
        <v>117</v>
      </c>
      <c r="KK5">
        <v>142</v>
      </c>
      <c r="KL5">
        <v>162</v>
      </c>
      <c r="KM5">
        <v>188</v>
      </c>
      <c r="KN5">
        <v>211</v>
      </c>
      <c r="KO5">
        <v>237</v>
      </c>
      <c r="KP5">
        <v>265</v>
      </c>
      <c r="KQ5">
        <v>286</v>
      </c>
      <c r="KR5">
        <v>314</v>
      </c>
      <c r="KS5">
        <v>348</v>
      </c>
      <c r="KT5">
        <v>370</v>
      </c>
      <c r="KU5">
        <v>400</v>
      </c>
      <c r="KV5">
        <v>418</v>
      </c>
      <c r="KW5">
        <v>445</v>
      </c>
      <c r="KX5">
        <v>474</v>
      </c>
      <c r="KY5">
        <v>0</v>
      </c>
      <c r="KZ5">
        <v>0</v>
      </c>
      <c r="LA5">
        <v>0</v>
      </c>
      <c r="LB5">
        <v>258</v>
      </c>
      <c r="LC5">
        <v>489</v>
      </c>
      <c r="LD5">
        <v>705</v>
      </c>
      <c r="LE5">
        <v>920</v>
      </c>
      <c r="LF5">
        <v>1105</v>
      </c>
      <c r="LG5">
        <v>1300</v>
      </c>
      <c r="LH5">
        <v>1487</v>
      </c>
      <c r="LI5">
        <v>1687</v>
      </c>
      <c r="LJ5">
        <v>1883</v>
      </c>
      <c r="LK5">
        <v>2041</v>
      </c>
      <c r="LL5">
        <v>2213</v>
      </c>
      <c r="LM5">
        <v>2374</v>
      </c>
      <c r="LN5">
        <v>2508</v>
      </c>
      <c r="LO5">
        <v>2649</v>
      </c>
      <c r="LP5">
        <v>2788</v>
      </c>
      <c r="LQ5">
        <v>2908</v>
      </c>
      <c r="LR5">
        <v>3041</v>
      </c>
      <c r="LS5">
        <v>3169</v>
      </c>
      <c r="LT5">
        <v>3320</v>
      </c>
      <c r="LU5">
        <v>3435</v>
      </c>
      <c r="LV5">
        <v>3563</v>
      </c>
      <c r="LW5">
        <v>3675</v>
      </c>
      <c r="LX5">
        <v>3803</v>
      </c>
      <c r="LY5">
        <v>3918</v>
      </c>
      <c r="LZ5">
        <v>4043</v>
      </c>
      <c r="MA5">
        <v>0</v>
      </c>
      <c r="MB5">
        <v>0</v>
      </c>
      <c r="MC5">
        <v>1469</v>
      </c>
      <c r="MD5">
        <v>1488</v>
      </c>
      <c r="ME5">
        <v>1508</v>
      </c>
      <c r="MF5">
        <v>1521</v>
      </c>
      <c r="MG5">
        <v>1539</v>
      </c>
      <c r="MH5">
        <v>1563</v>
      </c>
      <c r="MI5">
        <v>1578</v>
      </c>
      <c r="MJ5">
        <v>1571</v>
      </c>
      <c r="MK5">
        <v>1565</v>
      </c>
      <c r="ML5">
        <v>1562</v>
      </c>
      <c r="MM5">
        <v>1536</v>
      </c>
      <c r="MN5">
        <v>1548</v>
      </c>
      <c r="MO5">
        <v>1559</v>
      </c>
      <c r="MP5">
        <v>1578</v>
      </c>
      <c r="MQ5">
        <v>1548</v>
      </c>
      <c r="MR5">
        <v>1557</v>
      </c>
      <c r="MS5">
        <v>1554</v>
      </c>
      <c r="MT5">
        <v>1549</v>
      </c>
      <c r="MU5">
        <v>1582</v>
      </c>
      <c r="MV5">
        <v>1581</v>
      </c>
      <c r="MW5">
        <v>1592</v>
      </c>
      <c r="MX5">
        <v>1595</v>
      </c>
      <c r="MY5">
        <v>1600</v>
      </c>
      <c r="MZ5">
        <v>1613</v>
      </c>
      <c r="NA5">
        <v>1567</v>
      </c>
      <c r="NB5">
        <v>1552</v>
      </c>
      <c r="NC5">
        <v>0</v>
      </c>
      <c r="ND5">
        <v>0</v>
      </c>
      <c r="NE5">
        <v>0</v>
      </c>
      <c r="NF5">
        <v>54</v>
      </c>
      <c r="NG5">
        <v>100</v>
      </c>
      <c r="NH5">
        <v>152</v>
      </c>
      <c r="NI5">
        <v>206</v>
      </c>
      <c r="NJ5">
        <v>252</v>
      </c>
      <c r="NK5">
        <v>302</v>
      </c>
      <c r="NL5">
        <v>356</v>
      </c>
      <c r="NM5">
        <v>409</v>
      </c>
      <c r="NN5">
        <v>464</v>
      </c>
      <c r="NO5">
        <v>529</v>
      </c>
      <c r="NP5">
        <v>583</v>
      </c>
      <c r="NQ5">
        <v>635</v>
      </c>
      <c r="NR5">
        <v>709</v>
      </c>
      <c r="NS5">
        <v>774</v>
      </c>
      <c r="NT5">
        <v>848</v>
      </c>
      <c r="NU5">
        <v>899</v>
      </c>
      <c r="NV5">
        <v>967</v>
      </c>
      <c r="NW5">
        <v>1033</v>
      </c>
      <c r="NX5">
        <v>1106</v>
      </c>
      <c r="NY5">
        <v>1188</v>
      </c>
      <c r="NZ5">
        <v>1255</v>
      </c>
      <c r="OA5">
        <v>1334</v>
      </c>
      <c r="OB5">
        <v>1410</v>
      </c>
      <c r="OC5">
        <v>1492</v>
      </c>
      <c r="OD5">
        <v>1569</v>
      </c>
      <c r="OE5">
        <v>0</v>
      </c>
      <c r="OF5">
        <v>0</v>
      </c>
      <c r="OG5">
        <v>2218</v>
      </c>
      <c r="OH5">
        <v>2313</v>
      </c>
      <c r="OI5">
        <v>2428</v>
      </c>
      <c r="OJ5">
        <v>2533</v>
      </c>
      <c r="OK5">
        <v>2639</v>
      </c>
      <c r="OL5">
        <v>2743</v>
      </c>
      <c r="OM5">
        <v>2824</v>
      </c>
      <c r="ON5">
        <v>2952</v>
      </c>
      <c r="OO5">
        <v>3031</v>
      </c>
      <c r="OP5">
        <v>3145</v>
      </c>
      <c r="OQ5">
        <v>3239</v>
      </c>
      <c r="OR5">
        <v>3330</v>
      </c>
      <c r="OS5">
        <v>3396</v>
      </c>
      <c r="OT5">
        <v>3490</v>
      </c>
      <c r="OU5">
        <v>3592</v>
      </c>
      <c r="OV5">
        <v>3656</v>
      </c>
      <c r="OW5">
        <v>3732</v>
      </c>
      <c r="OX5">
        <v>3784</v>
      </c>
      <c r="OY5">
        <v>3867</v>
      </c>
      <c r="OZ5">
        <v>3959</v>
      </c>
      <c r="PA5">
        <v>4014</v>
      </c>
      <c r="PB5">
        <v>4071</v>
      </c>
      <c r="PC5">
        <v>4123</v>
      </c>
      <c r="PD5">
        <v>4166</v>
      </c>
      <c r="PE5">
        <v>4201</v>
      </c>
      <c r="PF5">
        <v>4223</v>
      </c>
      <c r="PG5">
        <v>0</v>
      </c>
      <c r="PH5">
        <v>0</v>
      </c>
      <c r="PI5">
        <v>0</v>
      </c>
      <c r="PJ5">
        <v>57</v>
      </c>
      <c r="PK5">
        <v>121</v>
      </c>
      <c r="PL5">
        <v>177</v>
      </c>
      <c r="PM5">
        <v>234</v>
      </c>
      <c r="PN5">
        <v>294</v>
      </c>
      <c r="PO5">
        <v>377</v>
      </c>
      <c r="PP5">
        <v>445</v>
      </c>
      <c r="PQ5">
        <v>529</v>
      </c>
      <c r="PR5">
        <v>599</v>
      </c>
      <c r="PS5">
        <v>665</v>
      </c>
      <c r="PT5">
        <v>751</v>
      </c>
      <c r="PU5">
        <v>837</v>
      </c>
      <c r="PV5">
        <v>925</v>
      </c>
      <c r="PW5">
        <v>1025</v>
      </c>
      <c r="PX5">
        <v>1141</v>
      </c>
      <c r="PY5">
        <v>1248</v>
      </c>
      <c r="PZ5">
        <v>1361</v>
      </c>
      <c r="QA5">
        <v>1470</v>
      </c>
      <c r="QB5">
        <v>1574</v>
      </c>
      <c r="QC5">
        <v>1690</v>
      </c>
      <c r="QD5">
        <v>1818</v>
      </c>
      <c r="QE5">
        <v>1943</v>
      </c>
      <c r="QF5">
        <v>2080</v>
      </c>
      <c r="QG5">
        <v>2213</v>
      </c>
      <c r="QH5">
        <v>2335</v>
      </c>
      <c r="QI5">
        <v>0</v>
      </c>
      <c r="QJ5">
        <v>0</v>
      </c>
      <c r="QK5">
        <v>7587</v>
      </c>
      <c r="QL5">
        <v>7858</v>
      </c>
      <c r="QM5">
        <v>8088</v>
      </c>
      <c r="QN5">
        <v>8257</v>
      </c>
      <c r="QO5">
        <v>8407</v>
      </c>
      <c r="QP5">
        <v>8535</v>
      </c>
      <c r="QQ5">
        <v>8693</v>
      </c>
      <c r="QR5">
        <v>8792</v>
      </c>
      <c r="QS5">
        <v>8880</v>
      </c>
      <c r="QT5">
        <v>8961</v>
      </c>
      <c r="QU5">
        <v>9097</v>
      </c>
      <c r="QV5">
        <v>9180</v>
      </c>
      <c r="QW5">
        <v>9273</v>
      </c>
      <c r="QX5">
        <v>9318</v>
      </c>
      <c r="QY5">
        <v>9418</v>
      </c>
      <c r="QZ5">
        <v>9482</v>
      </c>
      <c r="RA5">
        <v>9484</v>
      </c>
      <c r="RB5">
        <v>9559</v>
      </c>
      <c r="RC5">
        <v>9631</v>
      </c>
      <c r="RD5">
        <v>9684</v>
      </c>
      <c r="RE5">
        <v>9743</v>
      </c>
      <c r="RF5">
        <v>9749</v>
      </c>
      <c r="RG5">
        <v>9734</v>
      </c>
      <c r="RH5">
        <v>9757</v>
      </c>
      <c r="RI5">
        <v>9789</v>
      </c>
      <c r="RJ5">
        <v>9847</v>
      </c>
      <c r="RK5">
        <v>0</v>
      </c>
      <c r="RL5">
        <v>0</v>
      </c>
      <c r="RM5">
        <v>8302</v>
      </c>
      <c r="RN5">
        <v>8128</v>
      </c>
      <c r="RO5">
        <v>8057</v>
      </c>
      <c r="RP5">
        <v>7995</v>
      </c>
      <c r="RQ5">
        <v>7940</v>
      </c>
      <c r="RR5">
        <v>7908</v>
      </c>
      <c r="RS5">
        <v>7838</v>
      </c>
      <c r="RT5">
        <v>7827</v>
      </c>
      <c r="RU5">
        <v>7767</v>
      </c>
      <c r="RV5">
        <v>7770</v>
      </c>
      <c r="RW5">
        <v>7739</v>
      </c>
      <c r="RX5">
        <v>7727</v>
      </c>
      <c r="RY5">
        <v>7734</v>
      </c>
      <c r="RZ5">
        <v>7752</v>
      </c>
      <c r="SA5">
        <v>7771</v>
      </c>
      <c r="SB5">
        <v>7759</v>
      </c>
      <c r="SC5">
        <v>7834</v>
      </c>
      <c r="SD5">
        <v>7817</v>
      </c>
      <c r="SE5">
        <v>7840</v>
      </c>
      <c r="SF5">
        <v>7843</v>
      </c>
      <c r="SG5">
        <v>7863</v>
      </c>
      <c r="SH5">
        <v>7898</v>
      </c>
      <c r="SI5">
        <v>7922</v>
      </c>
      <c r="SJ5">
        <v>7921</v>
      </c>
      <c r="SK5">
        <v>7903</v>
      </c>
      <c r="SL5">
        <v>7953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970033.23109999998</v>
      </c>
      <c r="SU5">
        <v>970941.31660000002</v>
      </c>
      <c r="SV5">
        <v>971266.97930000001</v>
      </c>
      <c r="SW5">
        <v>969468.18640000001</v>
      </c>
      <c r="SX5">
        <v>955058.65090000001</v>
      </c>
      <c r="SY5">
        <v>945901.68889999995</v>
      </c>
      <c r="SZ5">
        <v>936728.60430000001</v>
      </c>
      <c r="TA5">
        <v>927540.51199999999</v>
      </c>
      <c r="TB5">
        <v>918092.98739999998</v>
      </c>
      <c r="TC5">
        <v>908170.38509999996</v>
      </c>
      <c r="TD5">
        <v>888435.35470000003</v>
      </c>
      <c r="TE5">
        <v>863345.60279999999</v>
      </c>
      <c r="TF5">
        <v>846386.22349999996</v>
      </c>
      <c r="TG5">
        <v>832543.70079999999</v>
      </c>
      <c r="TH5">
        <v>808809.29940000002</v>
      </c>
      <c r="TI5">
        <v>783953.14980000001</v>
      </c>
      <c r="TJ5">
        <v>763350.16299999994</v>
      </c>
      <c r="TK5">
        <v>743564.76800000004</v>
      </c>
      <c r="TL5">
        <v>728489.45169999998</v>
      </c>
      <c r="TM5">
        <v>708513.85199999996</v>
      </c>
      <c r="TN5">
        <v>690462.5601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309243.7844</v>
      </c>
      <c r="TW5">
        <v>334422.04889999999</v>
      </c>
      <c r="TX5">
        <v>349625.39370000002</v>
      </c>
      <c r="TY5">
        <v>365060.40379999997</v>
      </c>
      <c r="TZ5">
        <v>383768.89449999999</v>
      </c>
      <c r="UA5">
        <v>396738.83990000002</v>
      </c>
      <c r="UB5">
        <v>402217.1251</v>
      </c>
      <c r="UC5">
        <v>407573.19170000002</v>
      </c>
      <c r="UD5">
        <v>410722.23479999998</v>
      </c>
      <c r="UE5">
        <v>414012.54499999998</v>
      </c>
      <c r="UF5">
        <v>419366.5062</v>
      </c>
      <c r="UG5">
        <v>425637.30979999999</v>
      </c>
      <c r="UH5">
        <v>425818.31319999998</v>
      </c>
      <c r="UI5">
        <v>421755.63890000002</v>
      </c>
      <c r="UJ5">
        <v>423207.29629999999</v>
      </c>
      <c r="UK5">
        <v>425620.3616</v>
      </c>
      <c r="UL5">
        <v>425080.66320000001</v>
      </c>
      <c r="UM5">
        <v>424608.28810000001</v>
      </c>
      <c r="UN5">
        <v>420848.14610000001</v>
      </c>
      <c r="UO5">
        <v>418817.66609999997</v>
      </c>
      <c r="UP5">
        <v>412673.57659999997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330662.74959999998</v>
      </c>
      <c r="UY5">
        <v>363836.03519999998</v>
      </c>
      <c r="UZ5">
        <v>412606.7463</v>
      </c>
      <c r="VA5">
        <v>455345.85399999999</v>
      </c>
      <c r="VB5">
        <v>475659.30430000002</v>
      </c>
      <c r="VC5">
        <v>472671.15330000001</v>
      </c>
      <c r="VD5">
        <v>501102.1042</v>
      </c>
      <c r="VE5">
        <v>524915.33660000004</v>
      </c>
      <c r="VF5">
        <v>532000.3885</v>
      </c>
      <c r="VG5">
        <v>562363.1727</v>
      </c>
      <c r="VH5">
        <v>595192.49080000003</v>
      </c>
      <c r="VI5">
        <v>614257.21470000001</v>
      </c>
      <c r="VJ5">
        <v>653794.08680000005</v>
      </c>
      <c r="VK5">
        <v>684073.45090000005</v>
      </c>
      <c r="VL5">
        <v>693296.58559999999</v>
      </c>
      <c r="VM5">
        <v>671082.14939999999</v>
      </c>
      <c r="VN5">
        <v>679010.47990000003</v>
      </c>
      <c r="VO5">
        <v>693528.85869999998</v>
      </c>
      <c r="VP5">
        <v>695526.64800000004</v>
      </c>
      <c r="VQ5">
        <v>712983.05949999997</v>
      </c>
      <c r="VR5">
        <v>739294.26329999999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440486.36369999999</v>
      </c>
      <c r="WA5">
        <v>356380.55310000002</v>
      </c>
      <c r="WB5">
        <v>276800.42959999997</v>
      </c>
      <c r="WC5">
        <v>604661.13269999996</v>
      </c>
      <c r="WD5">
        <v>782732.8578</v>
      </c>
      <c r="WE5">
        <v>633279.01119999995</v>
      </c>
      <c r="WF5">
        <v>614833.9915</v>
      </c>
      <c r="WG5">
        <v>537233.58479999995</v>
      </c>
      <c r="WH5">
        <v>521586.00459999999</v>
      </c>
      <c r="WI5">
        <v>393862.13939999999</v>
      </c>
      <c r="WJ5">
        <v>546272.03799999994</v>
      </c>
      <c r="WK5">
        <v>583397.32220000005</v>
      </c>
      <c r="WL5">
        <v>360439.65179999999</v>
      </c>
      <c r="WM5">
        <v>449924.66940000001</v>
      </c>
      <c r="WN5">
        <v>533891.19350000005</v>
      </c>
      <c r="WO5">
        <v>659706.68209999998</v>
      </c>
      <c r="WP5">
        <v>548993.07810000004</v>
      </c>
      <c r="WQ5">
        <v>666253.73549999995</v>
      </c>
      <c r="WR5">
        <v>862464.38249999995</v>
      </c>
      <c r="WS5">
        <v>711742.45160000003</v>
      </c>
      <c r="WT5">
        <v>609716.54909999995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34600000</v>
      </c>
      <c r="ZG5">
        <v>33900000</v>
      </c>
      <c r="ZH5">
        <v>32800000</v>
      </c>
      <c r="ZI5">
        <v>31700000</v>
      </c>
      <c r="ZJ5">
        <v>30700000</v>
      </c>
      <c r="ZK5">
        <v>29300000</v>
      </c>
      <c r="ZL5">
        <v>28700000</v>
      </c>
      <c r="ZM5">
        <v>28000000</v>
      </c>
      <c r="ZN5">
        <v>27600000</v>
      </c>
      <c r="ZO5">
        <v>26300000</v>
      </c>
      <c r="ZP5">
        <v>25600000</v>
      </c>
      <c r="ZQ5">
        <v>24800000</v>
      </c>
      <c r="ZR5">
        <v>24000000</v>
      </c>
      <c r="ZS5">
        <v>23800000</v>
      </c>
      <c r="ZT5">
        <v>23100000</v>
      </c>
      <c r="ZU5">
        <v>22600000</v>
      </c>
      <c r="ZV5">
        <v>22000000</v>
      </c>
      <c r="ZW5">
        <v>21400000</v>
      </c>
      <c r="ZX5">
        <v>21000000</v>
      </c>
      <c r="ZY5">
        <v>19800000</v>
      </c>
      <c r="ZZ5">
        <v>19000000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24700000</v>
      </c>
      <c r="ABK5">
        <v>24600000</v>
      </c>
      <c r="ABL5">
        <v>25000000</v>
      </c>
      <c r="ABM5">
        <v>24900000</v>
      </c>
      <c r="ABN5">
        <v>25100000</v>
      </c>
      <c r="ABO5">
        <v>25100000</v>
      </c>
      <c r="ABP5">
        <v>25100000</v>
      </c>
      <c r="ABQ5">
        <v>24800000</v>
      </c>
      <c r="ABR5">
        <v>24800000</v>
      </c>
      <c r="ABS5">
        <v>24700000</v>
      </c>
      <c r="ABT5">
        <v>24500000</v>
      </c>
      <c r="ABU5">
        <v>24200000</v>
      </c>
      <c r="ABV5">
        <v>23900000</v>
      </c>
      <c r="ABW5">
        <v>23700000</v>
      </c>
      <c r="ABX5">
        <v>23500000</v>
      </c>
      <c r="ABY5">
        <v>23200000</v>
      </c>
      <c r="ABZ5">
        <v>22800000</v>
      </c>
      <c r="ACA5">
        <v>22400000</v>
      </c>
      <c r="ACB5">
        <v>22000000</v>
      </c>
      <c r="ACC5">
        <v>21500000</v>
      </c>
      <c r="ACD5">
        <v>21000000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3100000</v>
      </c>
      <c r="ADO5">
        <v>3060000</v>
      </c>
      <c r="ADP5">
        <v>3010000</v>
      </c>
      <c r="ADQ5">
        <v>2950000</v>
      </c>
      <c r="ADR5">
        <v>2890000</v>
      </c>
      <c r="ADS5">
        <v>2850000</v>
      </c>
      <c r="ADT5">
        <v>2790000</v>
      </c>
      <c r="ADU5">
        <v>2740000</v>
      </c>
      <c r="ADV5">
        <v>2670000</v>
      </c>
      <c r="ADW5">
        <v>2620000</v>
      </c>
      <c r="ADX5">
        <v>2560000</v>
      </c>
      <c r="ADY5">
        <v>2490000</v>
      </c>
      <c r="ADZ5">
        <v>2430000</v>
      </c>
      <c r="AEA5">
        <v>2380000</v>
      </c>
      <c r="AEB5">
        <v>2320000</v>
      </c>
      <c r="AEC5">
        <v>2270000</v>
      </c>
      <c r="AED5">
        <v>2200000</v>
      </c>
      <c r="AEE5">
        <v>2140000</v>
      </c>
      <c r="AEF5">
        <v>2080000</v>
      </c>
      <c r="AEG5">
        <v>2030000</v>
      </c>
      <c r="AEH5">
        <v>1980000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5870000</v>
      </c>
      <c r="AEQ5">
        <v>5640000</v>
      </c>
      <c r="AER5">
        <v>5470000</v>
      </c>
      <c r="AES5">
        <v>5270000</v>
      </c>
      <c r="AET5">
        <v>5120000</v>
      </c>
      <c r="AEU5">
        <v>4950000</v>
      </c>
      <c r="AEV5">
        <v>4800000</v>
      </c>
      <c r="AEW5">
        <v>4660000</v>
      </c>
      <c r="AEX5">
        <v>4540000</v>
      </c>
      <c r="AEY5">
        <v>4420000</v>
      </c>
      <c r="AEZ5">
        <v>4280000</v>
      </c>
      <c r="AFA5">
        <v>4200000</v>
      </c>
      <c r="AFB5">
        <v>4070000</v>
      </c>
      <c r="AFC5">
        <v>3960000</v>
      </c>
      <c r="AFD5">
        <v>3850000</v>
      </c>
      <c r="AFE5">
        <v>3740000</v>
      </c>
      <c r="AFF5">
        <v>3650000</v>
      </c>
      <c r="AFG5">
        <v>3560000</v>
      </c>
      <c r="AFH5">
        <v>3450000</v>
      </c>
      <c r="AFI5">
        <v>3340000</v>
      </c>
      <c r="AFJ5">
        <v>3270000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266.18176490000002</v>
      </c>
      <c r="AGU5">
        <v>287.8539705</v>
      </c>
      <c r="AGV5">
        <v>300.94025829999998</v>
      </c>
      <c r="AGW5">
        <v>314.22595200000001</v>
      </c>
      <c r="AGX5">
        <v>330.32929610000002</v>
      </c>
      <c r="AGY5">
        <v>341.49318410000001</v>
      </c>
      <c r="AGZ5">
        <v>346.20862119999998</v>
      </c>
      <c r="AHA5">
        <v>350.8188586</v>
      </c>
      <c r="AHB5">
        <v>353.5293992</v>
      </c>
      <c r="AHC5">
        <v>356.36153560000002</v>
      </c>
      <c r="AHD5">
        <v>360.96996080000002</v>
      </c>
      <c r="AHE5">
        <v>366.3675586</v>
      </c>
      <c r="AHF5">
        <v>366.52335740000001</v>
      </c>
      <c r="AHG5">
        <v>363.02640810000003</v>
      </c>
      <c r="AHH5">
        <v>364.2759231</v>
      </c>
      <c r="AHI5">
        <v>366.3529704</v>
      </c>
      <c r="AHJ5">
        <v>365.88842469999997</v>
      </c>
      <c r="AHK5">
        <v>365.48182759999997</v>
      </c>
      <c r="AHL5">
        <v>362.24528320000002</v>
      </c>
      <c r="AHM5">
        <v>360.49754639999998</v>
      </c>
      <c r="AHN5">
        <v>355.20901780000003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22.589485679999999</v>
      </c>
      <c r="AHW5">
        <v>24.85574476</v>
      </c>
      <c r="AHX5">
        <v>28.18755423</v>
      </c>
      <c r="AHY5">
        <v>31.107309969999999</v>
      </c>
      <c r="AHZ5">
        <v>32.495039290000001</v>
      </c>
      <c r="AIA5">
        <v>32.290901409999996</v>
      </c>
      <c r="AIB5">
        <v>34.233184170000001</v>
      </c>
      <c r="AIC5">
        <v>35.860003859999999</v>
      </c>
      <c r="AID5">
        <v>36.344024750000003</v>
      </c>
      <c r="AIE5">
        <v>38.418282220000002</v>
      </c>
      <c r="AIF5">
        <v>40.661042889999997</v>
      </c>
      <c r="AIG5">
        <v>41.963464500000001</v>
      </c>
      <c r="AIH5">
        <v>44.664456999999999</v>
      </c>
      <c r="AII5">
        <v>46.733015549999998</v>
      </c>
      <c r="AIJ5">
        <v>47.36310125</v>
      </c>
      <c r="AIK5">
        <v>45.845504579999997</v>
      </c>
      <c r="AIL5">
        <v>46.387134709999998</v>
      </c>
      <c r="AIM5">
        <v>47.378969169999998</v>
      </c>
      <c r="AIN5">
        <v>47.515449719999999</v>
      </c>
      <c r="AIO5">
        <v>48.707998189999998</v>
      </c>
      <c r="AIP5">
        <v>50.50546877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1.7693907339999999</v>
      </c>
      <c r="AIY5">
        <v>1.431545901</v>
      </c>
      <c r="AIZ5">
        <v>1.111880312</v>
      </c>
      <c r="AJA5">
        <v>2.428864758</v>
      </c>
      <c r="AJB5">
        <v>3.144161499</v>
      </c>
      <c r="AJC5">
        <v>2.5438199830000001</v>
      </c>
      <c r="AJD5">
        <v>2.4697281389999999</v>
      </c>
      <c r="AJE5">
        <v>2.158014879</v>
      </c>
      <c r="AJF5">
        <v>2.0951600770000001</v>
      </c>
      <c r="AJG5">
        <v>1.582105775</v>
      </c>
      <c r="AJH5">
        <v>2.1943214640000002</v>
      </c>
      <c r="AJI5">
        <v>2.3434501069999998</v>
      </c>
      <c r="AJJ5">
        <v>1.447850904</v>
      </c>
      <c r="AJK5">
        <v>1.807303487</v>
      </c>
      <c r="AJL5">
        <v>2.144588819</v>
      </c>
      <c r="AJM5">
        <v>2.6499773580000001</v>
      </c>
      <c r="AJN5">
        <v>2.205251616</v>
      </c>
      <c r="AJO5">
        <v>2.6762762329999998</v>
      </c>
      <c r="AJP5">
        <v>3.464435253</v>
      </c>
      <c r="AJQ5">
        <v>2.8589999659999998</v>
      </c>
      <c r="AJR5">
        <v>2.4491718730000001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132.6250106</v>
      </c>
      <c r="AKA5">
        <v>147.4358038</v>
      </c>
      <c r="AKB5">
        <v>143.1586867</v>
      </c>
      <c r="AKC5">
        <v>127.13771199999999</v>
      </c>
      <c r="AKD5">
        <v>160.88753790000001</v>
      </c>
      <c r="AKE5">
        <v>277.25765080000002</v>
      </c>
      <c r="AKF5">
        <v>217.925884</v>
      </c>
      <c r="AKG5">
        <v>299.45069219999999</v>
      </c>
      <c r="AKH5">
        <v>239.82076040000001</v>
      </c>
      <c r="AKI5">
        <v>335.49699900000002</v>
      </c>
      <c r="AKJ5">
        <v>259.97932850000001</v>
      </c>
      <c r="AKK5">
        <v>273.57565870000002</v>
      </c>
      <c r="AKL5">
        <v>309.98444970000003</v>
      </c>
      <c r="AKM5">
        <v>205.33747349999999</v>
      </c>
      <c r="AKN5">
        <v>256.86974830000003</v>
      </c>
      <c r="AKO5">
        <v>329.21946229999998</v>
      </c>
      <c r="AKP5">
        <v>215.8735126</v>
      </c>
      <c r="AKQ5">
        <v>310.4178106</v>
      </c>
      <c r="AKR5">
        <v>125.6656598</v>
      </c>
      <c r="AKS5">
        <v>208.24179090000001</v>
      </c>
      <c r="AKT5">
        <v>243.4848082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92.007486599999993</v>
      </c>
      <c r="AME5">
        <v>90.184928069999998</v>
      </c>
      <c r="AMF5">
        <v>87.169774939999996</v>
      </c>
      <c r="AMG5">
        <v>84.307625329999993</v>
      </c>
      <c r="AMH5">
        <v>81.695158509999999</v>
      </c>
      <c r="AMI5">
        <v>77.995452360000002</v>
      </c>
      <c r="AMJ5">
        <v>76.315331869999994</v>
      </c>
      <c r="AMK5">
        <v>74.619052699999997</v>
      </c>
      <c r="AML5">
        <v>73.328599460000007</v>
      </c>
      <c r="AMM5">
        <v>69.839339440000003</v>
      </c>
      <c r="AMN5">
        <v>68.199400109999999</v>
      </c>
      <c r="AMO5">
        <v>66.085431760000006</v>
      </c>
      <c r="AMP5">
        <v>63.95417638</v>
      </c>
      <c r="AMQ5">
        <v>63.414233449999998</v>
      </c>
      <c r="AMR5">
        <v>61.528299609999998</v>
      </c>
      <c r="AMS5">
        <v>60.15183519</v>
      </c>
      <c r="AMT5">
        <v>58.509889940000001</v>
      </c>
      <c r="AMU5">
        <v>56.983792739999998</v>
      </c>
      <c r="AMV5">
        <v>55.773578690000001</v>
      </c>
      <c r="AMW5">
        <v>52.604865689999997</v>
      </c>
      <c r="AMX5">
        <v>50.583795360000003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387.68275679999999</v>
      </c>
      <c r="ANG5">
        <v>364.04083559999998</v>
      </c>
      <c r="ANH5">
        <v>412.57705110000001</v>
      </c>
      <c r="ANI5">
        <v>347.71533490000002</v>
      </c>
      <c r="ANJ5">
        <v>358.30789929999997</v>
      </c>
      <c r="ANK5">
        <v>405.57359120000001</v>
      </c>
      <c r="ANL5">
        <v>340.08317529999999</v>
      </c>
      <c r="ANM5">
        <v>283.67117880000001</v>
      </c>
      <c r="ANN5">
        <v>374.41251410000001</v>
      </c>
      <c r="ANO5">
        <v>347.45669409999999</v>
      </c>
      <c r="ANP5">
        <v>403.74917149999999</v>
      </c>
      <c r="ANQ5">
        <v>245.16903020000001</v>
      </c>
      <c r="ANR5">
        <v>284.37767739999998</v>
      </c>
      <c r="ANS5">
        <v>249.55488700000001</v>
      </c>
      <c r="ANT5">
        <v>276.30701069999998</v>
      </c>
      <c r="ANU5">
        <v>279.72698930000001</v>
      </c>
      <c r="ANV5">
        <v>183.00652690000001</v>
      </c>
      <c r="ANW5">
        <v>260.75442629999998</v>
      </c>
      <c r="ANX5">
        <v>233.8515088</v>
      </c>
      <c r="ANY5">
        <v>269.68239010000002</v>
      </c>
      <c r="ANZ5">
        <v>208.0338079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93.612334329999996</v>
      </c>
      <c r="AOI5">
        <v>93.569591840000001</v>
      </c>
      <c r="AOJ5">
        <v>94.961850960000007</v>
      </c>
      <c r="AOK5">
        <v>94.663275929999998</v>
      </c>
      <c r="AOL5">
        <v>95.362805309999999</v>
      </c>
      <c r="AOM5">
        <v>95.352501709999999</v>
      </c>
      <c r="AON5">
        <v>95.176154299999993</v>
      </c>
      <c r="AOO5">
        <v>94.235464590000007</v>
      </c>
      <c r="AOP5">
        <v>94.023171590000004</v>
      </c>
      <c r="AOQ5">
        <v>93.952550239999994</v>
      </c>
      <c r="AOR5">
        <v>92.841298800000004</v>
      </c>
      <c r="AOS5">
        <v>92.010932190000005</v>
      </c>
      <c r="AOT5">
        <v>90.575699909999997</v>
      </c>
      <c r="AOU5">
        <v>89.866435980000006</v>
      </c>
      <c r="AOV5">
        <v>89.324711719999996</v>
      </c>
      <c r="AOW5">
        <v>87.927811730000002</v>
      </c>
      <c r="AOX5">
        <v>86.579041689999997</v>
      </c>
      <c r="AOY5">
        <v>85.131009270000007</v>
      </c>
      <c r="AOZ5">
        <v>83.513462160000003</v>
      </c>
      <c r="APA5">
        <v>81.762220880000001</v>
      </c>
      <c r="APB5">
        <v>79.796502160000003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551.08547490000001</v>
      </c>
      <c r="APK5">
        <v>783.89605389999997</v>
      </c>
      <c r="APL5">
        <v>650.64053950000005</v>
      </c>
      <c r="APM5">
        <v>771.92891139999995</v>
      </c>
      <c r="APN5">
        <v>689.17047179999997</v>
      </c>
      <c r="APO5">
        <v>581.98933069999998</v>
      </c>
      <c r="APP5">
        <v>787.61022890000004</v>
      </c>
      <c r="APQ5">
        <v>685.56692759999999</v>
      </c>
      <c r="APR5">
        <v>743.23618980000003</v>
      </c>
      <c r="APS5">
        <v>755.2550248</v>
      </c>
      <c r="APT5">
        <v>910.38871670000003</v>
      </c>
      <c r="APU5">
        <v>752.31275979999998</v>
      </c>
      <c r="APV5">
        <v>822.63072299999999</v>
      </c>
      <c r="APW5">
        <v>721.67499210000005</v>
      </c>
      <c r="APX5">
        <v>634.43638969999995</v>
      </c>
      <c r="APY5">
        <v>716.72467710000001</v>
      </c>
      <c r="APZ5">
        <v>736.89790570000002</v>
      </c>
      <c r="AQA5">
        <v>723.19174710000004</v>
      </c>
      <c r="AQB5">
        <v>781.72948770000005</v>
      </c>
      <c r="AQC5">
        <v>704.40220209999995</v>
      </c>
      <c r="AQD5">
        <v>596.94511599999998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97.325967030000001</v>
      </c>
      <c r="ARO5">
        <v>93.654813059999995</v>
      </c>
      <c r="ARP5">
        <v>90.799394269999993</v>
      </c>
      <c r="ARQ5">
        <v>87.478977459999996</v>
      </c>
      <c r="ARR5">
        <v>84.963850649999998</v>
      </c>
      <c r="ARS5">
        <v>82.160067999999995</v>
      </c>
      <c r="ART5">
        <v>79.643370480000002</v>
      </c>
      <c r="ARU5">
        <v>77.393709270000002</v>
      </c>
      <c r="ARV5">
        <v>75.314402200000004</v>
      </c>
      <c r="ARW5">
        <v>73.299996429999993</v>
      </c>
      <c r="ARX5">
        <v>71.055151820000006</v>
      </c>
      <c r="ARY5">
        <v>69.652412339999998</v>
      </c>
      <c r="ARZ5">
        <v>67.476955970000006</v>
      </c>
      <c r="ASA5">
        <v>65.704362880000005</v>
      </c>
      <c r="ASB5">
        <v>63.815053259999999</v>
      </c>
      <c r="ASC5">
        <v>62.114353880000003</v>
      </c>
      <c r="ASD5">
        <v>60.573630080000001</v>
      </c>
      <c r="ASE5">
        <v>58.988056149999998</v>
      </c>
      <c r="ASF5">
        <v>57.262728199999998</v>
      </c>
      <c r="ASG5">
        <v>55.468545689999999</v>
      </c>
      <c r="ASH5">
        <v>54.193669100000001</v>
      </c>
    </row>
    <row r="6" spans="1:1178" x14ac:dyDescent="0.25">
      <c r="A6">
        <v>2</v>
      </c>
      <c r="B6">
        <v>22400</v>
      </c>
      <c r="C6">
        <v>0</v>
      </c>
      <c r="D6">
        <v>0</v>
      </c>
      <c r="E6">
        <v>0</v>
      </c>
      <c r="F6">
        <v>295</v>
      </c>
      <c r="G6">
        <v>325</v>
      </c>
      <c r="H6">
        <v>338</v>
      </c>
      <c r="I6">
        <v>327</v>
      </c>
      <c r="J6">
        <v>324</v>
      </c>
      <c r="K6">
        <v>350</v>
      </c>
      <c r="L6">
        <v>330</v>
      </c>
      <c r="M6">
        <v>315</v>
      </c>
      <c r="N6">
        <v>296</v>
      </c>
      <c r="O6">
        <v>301</v>
      </c>
      <c r="P6">
        <v>313</v>
      </c>
      <c r="Q6">
        <v>312</v>
      </c>
      <c r="R6">
        <v>344</v>
      </c>
      <c r="S6">
        <v>348</v>
      </c>
      <c r="T6">
        <v>350</v>
      </c>
      <c r="U6">
        <v>303</v>
      </c>
      <c r="V6">
        <v>321</v>
      </c>
      <c r="W6">
        <v>304</v>
      </c>
      <c r="X6">
        <v>268</v>
      </c>
      <c r="Y6">
        <v>309</v>
      </c>
      <c r="Z6">
        <v>300</v>
      </c>
      <c r="AA6">
        <v>309</v>
      </c>
      <c r="AB6">
        <v>302</v>
      </c>
      <c r="AC6">
        <v>311</v>
      </c>
      <c r="AD6">
        <v>275</v>
      </c>
      <c r="AE6">
        <v>0</v>
      </c>
      <c r="AF6">
        <v>0</v>
      </c>
      <c r="AG6">
        <v>0</v>
      </c>
      <c r="AH6">
        <v>50</v>
      </c>
      <c r="AI6">
        <v>52</v>
      </c>
      <c r="AJ6">
        <v>53</v>
      </c>
      <c r="AK6">
        <v>50</v>
      </c>
      <c r="AL6">
        <v>55</v>
      </c>
      <c r="AM6">
        <v>72</v>
      </c>
      <c r="AN6">
        <v>76</v>
      </c>
      <c r="AO6">
        <v>97</v>
      </c>
      <c r="AP6">
        <v>101</v>
      </c>
      <c r="AQ6">
        <v>97</v>
      </c>
      <c r="AR6">
        <v>127</v>
      </c>
      <c r="AS6">
        <v>109</v>
      </c>
      <c r="AT6">
        <v>111</v>
      </c>
      <c r="AU6">
        <v>103</v>
      </c>
      <c r="AV6">
        <v>106</v>
      </c>
      <c r="AW6">
        <v>111</v>
      </c>
      <c r="AX6">
        <v>106</v>
      </c>
      <c r="AY6">
        <v>123</v>
      </c>
      <c r="AZ6">
        <v>128</v>
      </c>
      <c r="BA6">
        <v>128</v>
      </c>
      <c r="BB6">
        <v>118</v>
      </c>
      <c r="BC6">
        <v>148</v>
      </c>
      <c r="BD6">
        <v>136</v>
      </c>
      <c r="BE6">
        <v>135</v>
      </c>
      <c r="BF6">
        <v>159</v>
      </c>
      <c r="BG6">
        <v>0</v>
      </c>
      <c r="BH6">
        <v>0</v>
      </c>
      <c r="BI6">
        <v>0</v>
      </c>
      <c r="BJ6">
        <v>212</v>
      </c>
      <c r="BK6">
        <v>202</v>
      </c>
      <c r="BL6">
        <v>208</v>
      </c>
      <c r="BM6">
        <v>197</v>
      </c>
      <c r="BN6">
        <v>191</v>
      </c>
      <c r="BO6">
        <v>194</v>
      </c>
      <c r="BP6">
        <v>199</v>
      </c>
      <c r="BQ6">
        <v>188</v>
      </c>
      <c r="BR6">
        <v>182</v>
      </c>
      <c r="BS6">
        <v>173</v>
      </c>
      <c r="BT6">
        <v>177</v>
      </c>
      <c r="BU6">
        <v>207</v>
      </c>
      <c r="BV6">
        <v>176</v>
      </c>
      <c r="BW6">
        <v>217</v>
      </c>
      <c r="BX6">
        <v>199</v>
      </c>
      <c r="BY6">
        <v>202</v>
      </c>
      <c r="BZ6">
        <v>214</v>
      </c>
      <c r="CA6">
        <v>198</v>
      </c>
      <c r="CB6">
        <v>190</v>
      </c>
      <c r="CC6">
        <v>210</v>
      </c>
      <c r="CD6">
        <v>223</v>
      </c>
      <c r="CE6">
        <v>213</v>
      </c>
      <c r="CF6">
        <v>181</v>
      </c>
      <c r="CG6">
        <v>236</v>
      </c>
      <c r="CH6">
        <v>161</v>
      </c>
      <c r="CI6">
        <v>0</v>
      </c>
      <c r="CJ6">
        <v>0</v>
      </c>
      <c r="CK6">
        <v>0</v>
      </c>
      <c r="CL6">
        <v>38</v>
      </c>
      <c r="CM6">
        <v>31</v>
      </c>
      <c r="CN6">
        <v>48</v>
      </c>
      <c r="CO6">
        <v>50</v>
      </c>
      <c r="CP6">
        <v>51</v>
      </c>
      <c r="CQ6">
        <v>41</v>
      </c>
      <c r="CR6">
        <v>49</v>
      </c>
      <c r="CS6">
        <v>60</v>
      </c>
      <c r="CT6">
        <v>53</v>
      </c>
      <c r="CU6">
        <v>53</v>
      </c>
      <c r="CV6">
        <v>50</v>
      </c>
      <c r="CW6">
        <v>69</v>
      </c>
      <c r="CX6">
        <v>57</v>
      </c>
      <c r="CY6">
        <v>60</v>
      </c>
      <c r="CZ6">
        <v>60</v>
      </c>
      <c r="DA6">
        <v>50</v>
      </c>
      <c r="DB6">
        <v>47</v>
      </c>
      <c r="DC6">
        <v>58</v>
      </c>
      <c r="DD6">
        <v>49</v>
      </c>
      <c r="DE6">
        <v>45</v>
      </c>
      <c r="DF6">
        <v>62</v>
      </c>
      <c r="DG6">
        <v>52</v>
      </c>
      <c r="DH6">
        <v>48</v>
      </c>
      <c r="DI6">
        <v>41</v>
      </c>
      <c r="DJ6">
        <v>44</v>
      </c>
      <c r="DK6">
        <v>0</v>
      </c>
      <c r="DL6">
        <v>0</v>
      </c>
      <c r="DM6">
        <v>0</v>
      </c>
      <c r="DN6">
        <v>0</v>
      </c>
      <c r="DO6">
        <v>3</v>
      </c>
      <c r="DP6">
        <v>1</v>
      </c>
      <c r="DQ6">
        <v>1</v>
      </c>
      <c r="DR6">
        <v>0</v>
      </c>
      <c r="DS6">
        <v>1</v>
      </c>
      <c r="DT6">
        <v>2</v>
      </c>
      <c r="DU6">
        <v>3</v>
      </c>
      <c r="DV6">
        <v>4</v>
      </c>
      <c r="DW6">
        <v>1</v>
      </c>
      <c r="DX6">
        <v>1</v>
      </c>
      <c r="DY6">
        <v>4</v>
      </c>
      <c r="DZ6">
        <v>2</v>
      </c>
      <c r="EA6">
        <v>6</v>
      </c>
      <c r="EB6">
        <v>7</v>
      </c>
      <c r="EC6">
        <v>9</v>
      </c>
      <c r="ED6">
        <v>4</v>
      </c>
      <c r="EE6">
        <v>6</v>
      </c>
      <c r="EF6">
        <v>4</v>
      </c>
      <c r="EG6">
        <v>9</v>
      </c>
      <c r="EH6">
        <v>7</v>
      </c>
      <c r="EI6">
        <v>2</v>
      </c>
      <c r="EJ6">
        <v>7</v>
      </c>
      <c r="EK6">
        <v>8</v>
      </c>
      <c r="EL6">
        <v>6</v>
      </c>
      <c r="EM6">
        <v>0</v>
      </c>
      <c r="EN6">
        <v>0</v>
      </c>
      <c r="EO6">
        <v>0</v>
      </c>
      <c r="EP6">
        <v>10</v>
      </c>
      <c r="EQ6">
        <v>5</v>
      </c>
      <c r="ER6">
        <v>10</v>
      </c>
      <c r="ES6">
        <v>15</v>
      </c>
      <c r="ET6">
        <v>5</v>
      </c>
      <c r="EU6">
        <v>0</v>
      </c>
      <c r="EV6">
        <v>10</v>
      </c>
      <c r="EW6">
        <v>10</v>
      </c>
      <c r="EX6">
        <v>10</v>
      </c>
      <c r="EY6">
        <v>25</v>
      </c>
      <c r="EZ6">
        <v>5</v>
      </c>
      <c r="FA6">
        <v>10</v>
      </c>
      <c r="FB6">
        <v>5</v>
      </c>
      <c r="FC6">
        <v>15</v>
      </c>
      <c r="FD6">
        <v>25</v>
      </c>
      <c r="FE6">
        <v>35</v>
      </c>
      <c r="FF6">
        <v>25</v>
      </c>
      <c r="FG6">
        <v>30</v>
      </c>
      <c r="FH6">
        <v>40</v>
      </c>
      <c r="FI6">
        <v>5</v>
      </c>
      <c r="FJ6">
        <v>45</v>
      </c>
      <c r="FK6">
        <v>50</v>
      </c>
      <c r="FL6">
        <v>20</v>
      </c>
      <c r="FM6">
        <v>30</v>
      </c>
      <c r="FN6">
        <v>25</v>
      </c>
      <c r="FO6">
        <v>0</v>
      </c>
      <c r="FP6">
        <v>0</v>
      </c>
      <c r="FQ6">
        <v>5576</v>
      </c>
      <c r="FR6">
        <v>5944</v>
      </c>
      <c r="FS6">
        <v>6291</v>
      </c>
      <c r="FT6">
        <v>6536</v>
      </c>
      <c r="FU6">
        <v>6779</v>
      </c>
      <c r="FV6">
        <v>6995</v>
      </c>
      <c r="FW6">
        <v>7205</v>
      </c>
      <c r="FX6">
        <v>7349</v>
      </c>
      <c r="FY6">
        <v>7461</v>
      </c>
      <c r="FZ6">
        <v>7640</v>
      </c>
      <c r="GA6">
        <v>7714</v>
      </c>
      <c r="GB6">
        <v>7864</v>
      </c>
      <c r="GC6">
        <v>7944</v>
      </c>
      <c r="GD6">
        <v>7981</v>
      </c>
      <c r="GE6">
        <v>8069</v>
      </c>
      <c r="GF6">
        <v>8071</v>
      </c>
      <c r="GG6">
        <v>8145</v>
      </c>
      <c r="GH6">
        <v>8094</v>
      </c>
      <c r="GI6">
        <v>8189</v>
      </c>
      <c r="GJ6">
        <v>8214</v>
      </c>
      <c r="GK6">
        <v>8201</v>
      </c>
      <c r="GL6">
        <v>8156</v>
      </c>
      <c r="GM6">
        <v>8141</v>
      </c>
      <c r="GN6">
        <v>8163</v>
      </c>
      <c r="GO6">
        <v>8130</v>
      </c>
      <c r="GP6">
        <v>8084</v>
      </c>
      <c r="GQ6">
        <v>0</v>
      </c>
      <c r="GR6">
        <v>0</v>
      </c>
      <c r="GS6">
        <v>871</v>
      </c>
      <c r="GT6">
        <v>993</v>
      </c>
      <c r="GU6">
        <v>1120</v>
      </c>
      <c r="GV6">
        <v>1265</v>
      </c>
      <c r="GW6">
        <v>1377</v>
      </c>
      <c r="GX6">
        <v>1528</v>
      </c>
      <c r="GY6">
        <v>1658</v>
      </c>
      <c r="GZ6">
        <v>1790</v>
      </c>
      <c r="HA6">
        <v>1898</v>
      </c>
      <c r="HB6">
        <v>1989</v>
      </c>
      <c r="HC6">
        <v>2127</v>
      </c>
      <c r="HD6">
        <v>2238</v>
      </c>
      <c r="HE6">
        <v>2326</v>
      </c>
      <c r="HF6">
        <v>2456</v>
      </c>
      <c r="HG6">
        <v>2549</v>
      </c>
      <c r="HH6">
        <v>2674</v>
      </c>
      <c r="HI6">
        <v>2729</v>
      </c>
      <c r="HJ6">
        <v>2810</v>
      </c>
      <c r="HK6">
        <v>2843</v>
      </c>
      <c r="HL6">
        <v>2916</v>
      </c>
      <c r="HM6">
        <v>2986</v>
      </c>
      <c r="HN6">
        <v>3025</v>
      </c>
      <c r="HO6">
        <v>3077</v>
      </c>
      <c r="HP6">
        <v>3104</v>
      </c>
      <c r="HQ6">
        <v>3149</v>
      </c>
      <c r="HR6">
        <v>3173</v>
      </c>
      <c r="HS6">
        <v>0</v>
      </c>
      <c r="HT6">
        <v>0</v>
      </c>
      <c r="HU6">
        <v>96</v>
      </c>
      <c r="HV6">
        <v>104</v>
      </c>
      <c r="HW6">
        <v>103</v>
      </c>
      <c r="HX6">
        <v>113</v>
      </c>
      <c r="HY6">
        <v>121</v>
      </c>
      <c r="HZ6">
        <v>133</v>
      </c>
      <c r="IA6">
        <v>154</v>
      </c>
      <c r="IB6">
        <v>162</v>
      </c>
      <c r="IC6">
        <v>173</v>
      </c>
      <c r="ID6">
        <v>192</v>
      </c>
      <c r="IE6">
        <v>199</v>
      </c>
      <c r="IF6">
        <v>210</v>
      </c>
      <c r="IG6">
        <v>235</v>
      </c>
      <c r="IH6">
        <v>240</v>
      </c>
      <c r="II6">
        <v>261</v>
      </c>
      <c r="IJ6">
        <v>285</v>
      </c>
      <c r="IK6">
        <v>304</v>
      </c>
      <c r="IL6">
        <v>322</v>
      </c>
      <c r="IM6">
        <v>343</v>
      </c>
      <c r="IN6">
        <v>358</v>
      </c>
      <c r="IO6">
        <v>367</v>
      </c>
      <c r="IP6">
        <v>382</v>
      </c>
      <c r="IQ6">
        <v>391</v>
      </c>
      <c r="IR6">
        <v>415</v>
      </c>
      <c r="IS6">
        <v>411</v>
      </c>
      <c r="IT6">
        <v>413</v>
      </c>
      <c r="IU6">
        <v>0</v>
      </c>
      <c r="IV6">
        <v>0</v>
      </c>
      <c r="IW6">
        <v>3</v>
      </c>
      <c r="IX6">
        <v>4</v>
      </c>
      <c r="IY6">
        <v>3</v>
      </c>
      <c r="IZ6">
        <v>5</v>
      </c>
      <c r="JA6">
        <v>5</v>
      </c>
      <c r="JB6">
        <v>8</v>
      </c>
      <c r="JC6">
        <v>7</v>
      </c>
      <c r="JD6">
        <v>4</v>
      </c>
      <c r="JE6">
        <v>8</v>
      </c>
      <c r="JF6">
        <v>7</v>
      </c>
      <c r="JG6">
        <v>6</v>
      </c>
      <c r="JH6">
        <v>6</v>
      </c>
      <c r="JI6">
        <v>5</v>
      </c>
      <c r="JJ6">
        <v>11</v>
      </c>
      <c r="JK6">
        <v>10</v>
      </c>
      <c r="JL6">
        <v>12</v>
      </c>
      <c r="JM6">
        <v>13</v>
      </c>
      <c r="JN6">
        <v>17</v>
      </c>
      <c r="JO6">
        <v>16</v>
      </c>
      <c r="JP6">
        <v>20</v>
      </c>
      <c r="JQ6">
        <v>20</v>
      </c>
      <c r="JR6">
        <v>20</v>
      </c>
      <c r="JS6">
        <v>23</v>
      </c>
      <c r="JT6">
        <v>12</v>
      </c>
      <c r="JU6">
        <v>13</v>
      </c>
      <c r="JV6">
        <v>19</v>
      </c>
      <c r="JW6">
        <v>0</v>
      </c>
      <c r="JX6">
        <v>0</v>
      </c>
      <c r="JY6">
        <v>0</v>
      </c>
      <c r="JZ6">
        <v>10</v>
      </c>
      <c r="KA6">
        <v>22</v>
      </c>
      <c r="KB6">
        <v>31</v>
      </c>
      <c r="KC6">
        <v>43</v>
      </c>
      <c r="KD6">
        <v>53</v>
      </c>
      <c r="KE6">
        <v>65</v>
      </c>
      <c r="KF6">
        <v>78</v>
      </c>
      <c r="KG6">
        <v>95</v>
      </c>
      <c r="KH6">
        <v>119</v>
      </c>
      <c r="KI6">
        <v>144</v>
      </c>
      <c r="KJ6">
        <v>167</v>
      </c>
      <c r="KK6">
        <v>179</v>
      </c>
      <c r="KL6">
        <v>208</v>
      </c>
      <c r="KM6">
        <v>227</v>
      </c>
      <c r="KN6">
        <v>241</v>
      </c>
      <c r="KO6">
        <v>263</v>
      </c>
      <c r="KP6">
        <v>294</v>
      </c>
      <c r="KQ6">
        <v>322</v>
      </c>
      <c r="KR6">
        <v>334</v>
      </c>
      <c r="KS6">
        <v>370</v>
      </c>
      <c r="KT6">
        <v>399</v>
      </c>
      <c r="KU6">
        <v>430</v>
      </c>
      <c r="KV6">
        <v>465</v>
      </c>
      <c r="KW6">
        <v>496</v>
      </c>
      <c r="KX6">
        <v>529</v>
      </c>
      <c r="KY6">
        <v>0</v>
      </c>
      <c r="KZ6">
        <v>0</v>
      </c>
      <c r="LA6">
        <v>0</v>
      </c>
      <c r="LB6">
        <v>215</v>
      </c>
      <c r="LC6">
        <v>441</v>
      </c>
      <c r="LD6">
        <v>661</v>
      </c>
      <c r="LE6">
        <v>888</v>
      </c>
      <c r="LF6">
        <v>1095</v>
      </c>
      <c r="LG6">
        <v>1294</v>
      </c>
      <c r="LH6">
        <v>1544</v>
      </c>
      <c r="LI6">
        <v>1807</v>
      </c>
      <c r="LJ6">
        <v>2073</v>
      </c>
      <c r="LK6">
        <v>2286</v>
      </c>
      <c r="LL6">
        <v>2493</v>
      </c>
      <c r="LM6">
        <v>2732</v>
      </c>
      <c r="LN6">
        <v>2989</v>
      </c>
      <c r="LO6">
        <v>3227</v>
      </c>
      <c r="LP6">
        <v>3492</v>
      </c>
      <c r="LQ6">
        <v>3751</v>
      </c>
      <c r="LR6">
        <v>4031</v>
      </c>
      <c r="LS6">
        <v>4297</v>
      </c>
      <c r="LT6">
        <v>4568</v>
      </c>
      <c r="LU6">
        <v>4835</v>
      </c>
      <c r="LV6">
        <v>5100</v>
      </c>
      <c r="LW6">
        <v>5366</v>
      </c>
      <c r="LX6">
        <v>5654</v>
      </c>
      <c r="LY6">
        <v>5943</v>
      </c>
      <c r="LZ6">
        <v>6242</v>
      </c>
      <c r="MA6">
        <v>0</v>
      </c>
      <c r="MB6">
        <v>0</v>
      </c>
      <c r="MC6">
        <v>1429</v>
      </c>
      <c r="MD6">
        <v>1489</v>
      </c>
      <c r="ME6">
        <v>1524</v>
      </c>
      <c r="MF6">
        <v>1577</v>
      </c>
      <c r="MG6">
        <v>1590</v>
      </c>
      <c r="MH6">
        <v>1632</v>
      </c>
      <c r="MI6">
        <v>1691</v>
      </c>
      <c r="MJ6">
        <v>1734</v>
      </c>
      <c r="MK6">
        <v>1743</v>
      </c>
      <c r="ML6">
        <v>1768</v>
      </c>
      <c r="MM6">
        <v>1776</v>
      </c>
      <c r="MN6">
        <v>1769</v>
      </c>
      <c r="MO6">
        <v>1774</v>
      </c>
      <c r="MP6">
        <v>1777</v>
      </c>
      <c r="MQ6">
        <v>1798</v>
      </c>
      <c r="MR6">
        <v>1812</v>
      </c>
      <c r="MS6">
        <v>1825</v>
      </c>
      <c r="MT6">
        <v>1856</v>
      </c>
      <c r="MU6">
        <v>1858</v>
      </c>
      <c r="MV6">
        <v>1887</v>
      </c>
      <c r="MW6">
        <v>1884</v>
      </c>
      <c r="MX6">
        <v>1856</v>
      </c>
      <c r="MY6">
        <v>1840</v>
      </c>
      <c r="MZ6">
        <v>1855</v>
      </c>
      <c r="NA6">
        <v>1843</v>
      </c>
      <c r="NB6">
        <v>1792</v>
      </c>
      <c r="NC6">
        <v>0</v>
      </c>
      <c r="ND6">
        <v>0</v>
      </c>
      <c r="NE6">
        <v>0</v>
      </c>
      <c r="NF6">
        <v>23</v>
      </c>
      <c r="NG6">
        <v>61</v>
      </c>
      <c r="NH6">
        <v>105</v>
      </c>
      <c r="NI6">
        <v>146</v>
      </c>
      <c r="NJ6">
        <v>180</v>
      </c>
      <c r="NK6">
        <v>222</v>
      </c>
      <c r="NL6">
        <v>253</v>
      </c>
      <c r="NM6">
        <v>289</v>
      </c>
      <c r="NN6">
        <v>321</v>
      </c>
      <c r="NO6">
        <v>371</v>
      </c>
      <c r="NP6">
        <v>413</v>
      </c>
      <c r="NQ6">
        <v>451</v>
      </c>
      <c r="NR6">
        <v>488</v>
      </c>
      <c r="NS6">
        <v>528</v>
      </c>
      <c r="NT6">
        <v>574</v>
      </c>
      <c r="NU6">
        <v>619</v>
      </c>
      <c r="NV6">
        <v>654</v>
      </c>
      <c r="NW6">
        <v>699</v>
      </c>
      <c r="NX6">
        <v>740</v>
      </c>
      <c r="NY6">
        <v>782</v>
      </c>
      <c r="NZ6">
        <v>829</v>
      </c>
      <c r="OA6">
        <v>887</v>
      </c>
      <c r="OB6">
        <v>931</v>
      </c>
      <c r="OC6">
        <v>983</v>
      </c>
      <c r="OD6">
        <v>1030</v>
      </c>
      <c r="OE6">
        <v>0</v>
      </c>
      <c r="OF6">
        <v>0</v>
      </c>
      <c r="OG6">
        <v>2118</v>
      </c>
      <c r="OH6">
        <v>2189</v>
      </c>
      <c r="OI6">
        <v>2270</v>
      </c>
      <c r="OJ6">
        <v>2351</v>
      </c>
      <c r="OK6">
        <v>2412</v>
      </c>
      <c r="OL6">
        <v>2486</v>
      </c>
      <c r="OM6">
        <v>2580</v>
      </c>
      <c r="ON6">
        <v>2667</v>
      </c>
      <c r="OO6">
        <v>2770</v>
      </c>
      <c r="OP6">
        <v>2804</v>
      </c>
      <c r="OQ6">
        <v>2854</v>
      </c>
      <c r="OR6">
        <v>2910</v>
      </c>
      <c r="OS6">
        <v>2962</v>
      </c>
      <c r="OT6">
        <v>3022</v>
      </c>
      <c r="OU6">
        <v>3107</v>
      </c>
      <c r="OV6">
        <v>3181</v>
      </c>
      <c r="OW6">
        <v>3265</v>
      </c>
      <c r="OX6">
        <v>3309</v>
      </c>
      <c r="OY6">
        <v>3341</v>
      </c>
      <c r="OZ6">
        <v>3398</v>
      </c>
      <c r="PA6">
        <v>3414</v>
      </c>
      <c r="PB6">
        <v>3421</v>
      </c>
      <c r="PC6">
        <v>3451</v>
      </c>
      <c r="PD6">
        <v>3457</v>
      </c>
      <c r="PE6">
        <v>3472</v>
      </c>
      <c r="PF6">
        <v>3457</v>
      </c>
      <c r="PG6">
        <v>0</v>
      </c>
      <c r="PH6">
        <v>0</v>
      </c>
      <c r="PI6">
        <v>0</v>
      </c>
      <c r="PJ6">
        <v>64</v>
      </c>
      <c r="PK6">
        <v>127</v>
      </c>
      <c r="PL6">
        <v>181</v>
      </c>
      <c r="PM6">
        <v>249</v>
      </c>
      <c r="PN6">
        <v>309</v>
      </c>
      <c r="PO6">
        <v>372</v>
      </c>
      <c r="PP6">
        <v>451</v>
      </c>
      <c r="PQ6">
        <v>521</v>
      </c>
      <c r="PR6">
        <v>611</v>
      </c>
      <c r="PS6">
        <v>691</v>
      </c>
      <c r="PT6">
        <v>783</v>
      </c>
      <c r="PU6">
        <v>853</v>
      </c>
      <c r="PV6">
        <v>914</v>
      </c>
      <c r="PW6">
        <v>989</v>
      </c>
      <c r="PX6">
        <v>1064</v>
      </c>
      <c r="PY6">
        <v>1136</v>
      </c>
      <c r="PZ6">
        <v>1233</v>
      </c>
      <c r="QA6">
        <v>1299</v>
      </c>
      <c r="QB6">
        <v>1390</v>
      </c>
      <c r="QC6">
        <v>1479</v>
      </c>
      <c r="QD6">
        <v>1597</v>
      </c>
      <c r="QE6">
        <v>1696</v>
      </c>
      <c r="QF6">
        <v>1797</v>
      </c>
      <c r="QG6">
        <v>1890</v>
      </c>
      <c r="QH6">
        <v>1999</v>
      </c>
      <c r="QI6">
        <v>0</v>
      </c>
      <c r="QJ6">
        <v>0</v>
      </c>
      <c r="QK6">
        <v>7417</v>
      </c>
      <c r="QL6">
        <v>7735</v>
      </c>
      <c r="QM6">
        <v>7976</v>
      </c>
      <c r="QN6">
        <v>8125</v>
      </c>
      <c r="QO6">
        <v>8321</v>
      </c>
      <c r="QP6">
        <v>8432</v>
      </c>
      <c r="QQ6">
        <v>8532</v>
      </c>
      <c r="QR6">
        <v>8543</v>
      </c>
      <c r="QS6">
        <v>8611</v>
      </c>
      <c r="QT6">
        <v>8653</v>
      </c>
      <c r="QU6">
        <v>8653</v>
      </c>
      <c r="QV6">
        <v>8672</v>
      </c>
      <c r="QW6">
        <v>8795</v>
      </c>
      <c r="QX6">
        <v>8809</v>
      </c>
      <c r="QY6">
        <v>8787</v>
      </c>
      <c r="QZ6">
        <v>8782</v>
      </c>
      <c r="RA6">
        <v>8818</v>
      </c>
      <c r="RB6">
        <v>8817</v>
      </c>
      <c r="RC6">
        <v>8863</v>
      </c>
      <c r="RD6">
        <v>8904</v>
      </c>
      <c r="RE6">
        <v>8900</v>
      </c>
      <c r="RF6">
        <v>8866</v>
      </c>
      <c r="RG6">
        <v>8863</v>
      </c>
      <c r="RH6">
        <v>8851</v>
      </c>
      <c r="RI6">
        <v>8778</v>
      </c>
      <c r="RJ6">
        <v>8796</v>
      </c>
      <c r="RK6">
        <v>0</v>
      </c>
      <c r="RL6">
        <v>0</v>
      </c>
      <c r="RM6">
        <v>8369</v>
      </c>
      <c r="RN6">
        <v>8280</v>
      </c>
      <c r="RO6">
        <v>8206</v>
      </c>
      <c r="RP6">
        <v>8125</v>
      </c>
      <c r="RQ6">
        <v>8016</v>
      </c>
      <c r="RR6">
        <v>7989</v>
      </c>
      <c r="RS6">
        <v>7954</v>
      </c>
      <c r="RT6">
        <v>7937</v>
      </c>
      <c r="RU6">
        <v>7905</v>
      </c>
      <c r="RV6">
        <v>7829</v>
      </c>
      <c r="RW6">
        <v>7858</v>
      </c>
      <c r="RX6">
        <v>7897</v>
      </c>
      <c r="RY6">
        <v>7875</v>
      </c>
      <c r="RZ6">
        <v>7882</v>
      </c>
      <c r="SA6">
        <v>7893</v>
      </c>
      <c r="SB6">
        <v>7846</v>
      </c>
      <c r="SC6">
        <v>7824</v>
      </c>
      <c r="SD6">
        <v>7755</v>
      </c>
      <c r="SE6">
        <v>7729</v>
      </c>
      <c r="SF6">
        <v>7679</v>
      </c>
      <c r="SG6">
        <v>7620</v>
      </c>
      <c r="SH6">
        <v>7614</v>
      </c>
      <c r="SI6">
        <v>7545</v>
      </c>
      <c r="SJ6">
        <v>7484</v>
      </c>
      <c r="SK6">
        <v>7465</v>
      </c>
      <c r="SL6">
        <v>7402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530635.13910000003</v>
      </c>
      <c r="SU6">
        <v>530646.18660000002</v>
      </c>
      <c r="SV6">
        <v>525487.13139999995</v>
      </c>
      <c r="SW6">
        <v>517956.93589999998</v>
      </c>
      <c r="SX6">
        <v>514935.39740000002</v>
      </c>
      <c r="SY6">
        <v>504779.60350000003</v>
      </c>
      <c r="SZ6">
        <v>499606.91840000002</v>
      </c>
      <c r="TA6">
        <v>489989.6986</v>
      </c>
      <c r="TB6">
        <v>477933.86040000001</v>
      </c>
      <c r="TC6">
        <v>469129.75599999999</v>
      </c>
      <c r="TD6">
        <v>455578.6752</v>
      </c>
      <c r="TE6">
        <v>446364.76390000002</v>
      </c>
      <c r="TF6">
        <v>430650.33630000002</v>
      </c>
      <c r="TG6">
        <v>423014.48320000002</v>
      </c>
      <c r="TH6">
        <v>411947.46980000002</v>
      </c>
      <c r="TI6">
        <v>399316.01500000001</v>
      </c>
      <c r="TJ6">
        <v>385558.16879999998</v>
      </c>
      <c r="TK6">
        <v>373639.87819999998</v>
      </c>
      <c r="TL6">
        <v>363737.46769999998</v>
      </c>
      <c r="TM6">
        <v>351715.54479999997</v>
      </c>
      <c r="TN6">
        <v>339539.3382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381481.09529999999</v>
      </c>
      <c r="TW6">
        <v>401880.53159999999</v>
      </c>
      <c r="TX6">
        <v>421238.68479999999</v>
      </c>
      <c r="TY6">
        <v>433644.85749999998</v>
      </c>
      <c r="TZ6">
        <v>441200.04790000001</v>
      </c>
      <c r="UA6">
        <v>458069.1385</v>
      </c>
      <c r="UB6">
        <v>467935.93780000001</v>
      </c>
      <c r="UC6">
        <v>472170.45010000002</v>
      </c>
      <c r="UD6">
        <v>484038.86219999997</v>
      </c>
      <c r="UE6">
        <v>487735.62660000002</v>
      </c>
      <c r="UF6">
        <v>496751.08279999997</v>
      </c>
      <c r="UG6">
        <v>492202.40399999998</v>
      </c>
      <c r="UH6">
        <v>492050.06109999999</v>
      </c>
      <c r="UI6">
        <v>483328.72320000001</v>
      </c>
      <c r="UJ6">
        <v>481300.19799999997</v>
      </c>
      <c r="UK6">
        <v>478499.07150000002</v>
      </c>
      <c r="UL6">
        <v>470629.8296</v>
      </c>
      <c r="UM6">
        <v>464776.69449999998</v>
      </c>
      <c r="UN6">
        <v>455199.03690000001</v>
      </c>
      <c r="UO6">
        <v>448347.81530000002</v>
      </c>
      <c r="UP6">
        <v>438606.68290000001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363618.23300000001</v>
      </c>
      <c r="UY6">
        <v>408768.5808</v>
      </c>
      <c r="UZ6">
        <v>417478.94390000001</v>
      </c>
      <c r="VA6">
        <v>432841.04820000002</v>
      </c>
      <c r="VB6">
        <v>466386.89740000002</v>
      </c>
      <c r="VC6">
        <v>469311.24890000001</v>
      </c>
      <c r="VD6">
        <v>480828.22979999997</v>
      </c>
      <c r="VE6">
        <v>522397.75319999998</v>
      </c>
      <c r="VF6">
        <v>517973.3971</v>
      </c>
      <c r="VG6">
        <v>546889.38769999996</v>
      </c>
      <c r="VH6">
        <v>579784.53110000002</v>
      </c>
      <c r="VI6">
        <v>600424.10990000004</v>
      </c>
      <c r="VJ6">
        <v>617451.97809999995</v>
      </c>
      <c r="VK6">
        <v>638563.67509999999</v>
      </c>
      <c r="VL6">
        <v>647076.89339999994</v>
      </c>
      <c r="VM6">
        <v>644023.48510000005</v>
      </c>
      <c r="VN6">
        <v>650821.33089999994</v>
      </c>
      <c r="VO6">
        <v>646752.25029999996</v>
      </c>
      <c r="VP6">
        <v>666456.89139999996</v>
      </c>
      <c r="VQ6">
        <v>640808.94220000005</v>
      </c>
      <c r="VR6">
        <v>625172.07180000003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353787.68810000003</v>
      </c>
      <c r="WA6">
        <v>300547.79330000002</v>
      </c>
      <c r="WB6">
        <v>166739.4137</v>
      </c>
      <c r="WC6">
        <v>323765.85190000001</v>
      </c>
      <c r="WD6">
        <v>275043.8063</v>
      </c>
      <c r="WE6">
        <v>228885.2757</v>
      </c>
      <c r="WF6">
        <v>222218.71419999999</v>
      </c>
      <c r="WG6">
        <v>179788.60380000001</v>
      </c>
      <c r="WH6">
        <v>384014.49349999998</v>
      </c>
      <c r="WI6">
        <v>338936.0048</v>
      </c>
      <c r="WJ6">
        <v>394876.89880000002</v>
      </c>
      <c r="WK6">
        <v>415323.59909999999</v>
      </c>
      <c r="WL6">
        <v>527296.5784</v>
      </c>
      <c r="WM6">
        <v>481824.40059999999</v>
      </c>
      <c r="WN6">
        <v>584738.35019999999</v>
      </c>
      <c r="WO6">
        <v>567707.1361</v>
      </c>
      <c r="WP6">
        <v>551171.97679999995</v>
      </c>
      <c r="WQ6">
        <v>615386.18770000001</v>
      </c>
      <c r="WR6">
        <v>311719.47029999999</v>
      </c>
      <c r="WS6">
        <v>327860.2843</v>
      </c>
      <c r="WT6">
        <v>465223.70439999999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14600000</v>
      </c>
      <c r="ZG6">
        <v>14700000</v>
      </c>
      <c r="ZH6">
        <v>14600000</v>
      </c>
      <c r="ZI6">
        <v>14300000</v>
      </c>
      <c r="ZJ6">
        <v>14100000</v>
      </c>
      <c r="ZK6">
        <v>13700000</v>
      </c>
      <c r="ZL6">
        <v>13300000</v>
      </c>
      <c r="ZM6">
        <v>12900000</v>
      </c>
      <c r="ZN6">
        <v>12600000</v>
      </c>
      <c r="ZO6">
        <v>12300000</v>
      </c>
      <c r="ZP6">
        <v>12100000</v>
      </c>
      <c r="ZQ6">
        <v>11800000</v>
      </c>
      <c r="ZR6">
        <v>11700000</v>
      </c>
      <c r="ZS6">
        <v>11300000</v>
      </c>
      <c r="ZT6">
        <v>11200000</v>
      </c>
      <c r="ZU6">
        <v>10800000</v>
      </c>
      <c r="ZV6">
        <v>10400000</v>
      </c>
      <c r="ZW6">
        <v>9970000</v>
      </c>
      <c r="ZX6">
        <v>9760000</v>
      </c>
      <c r="ZY6">
        <v>9410000</v>
      </c>
      <c r="ZZ6">
        <v>8890000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23400000</v>
      </c>
      <c r="ABK6">
        <v>23600000</v>
      </c>
      <c r="ABL6">
        <v>23700000</v>
      </c>
      <c r="ABM6">
        <v>23900000</v>
      </c>
      <c r="ABN6">
        <v>23500000</v>
      </c>
      <c r="ABO6">
        <v>23200000</v>
      </c>
      <c r="ABP6">
        <v>22900000</v>
      </c>
      <c r="ABQ6">
        <v>22700000</v>
      </c>
      <c r="ABR6">
        <v>22500000</v>
      </c>
      <c r="ABS6">
        <v>22400000</v>
      </c>
      <c r="ABT6">
        <v>22300000</v>
      </c>
      <c r="ABU6">
        <v>22200000</v>
      </c>
      <c r="ABV6">
        <v>21900000</v>
      </c>
      <c r="ABW6">
        <v>21400000</v>
      </c>
      <c r="ABX6">
        <v>21200000</v>
      </c>
      <c r="ABY6">
        <v>20600000</v>
      </c>
      <c r="ABZ6">
        <v>20100000</v>
      </c>
      <c r="ACA6">
        <v>19700000</v>
      </c>
      <c r="ACB6">
        <v>19100000</v>
      </c>
      <c r="ACC6">
        <v>18600000</v>
      </c>
      <c r="ACD6">
        <v>18000000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3440000</v>
      </c>
      <c r="ADO6">
        <v>3380000</v>
      </c>
      <c r="ADP6">
        <v>3290000</v>
      </c>
      <c r="ADQ6">
        <v>3220000</v>
      </c>
      <c r="ADR6">
        <v>3140000</v>
      </c>
      <c r="ADS6">
        <v>3050000</v>
      </c>
      <c r="ADT6">
        <v>2960000</v>
      </c>
      <c r="ADU6">
        <v>2920000</v>
      </c>
      <c r="ADV6">
        <v>2840000</v>
      </c>
      <c r="ADW6">
        <v>2750000</v>
      </c>
      <c r="ADX6">
        <v>2670000</v>
      </c>
      <c r="ADY6">
        <v>2600000</v>
      </c>
      <c r="ADZ6">
        <v>2520000</v>
      </c>
      <c r="AEA6">
        <v>2460000</v>
      </c>
      <c r="AEB6">
        <v>2400000</v>
      </c>
      <c r="AEC6">
        <v>2330000</v>
      </c>
      <c r="AED6">
        <v>2250000</v>
      </c>
      <c r="AEE6">
        <v>2190000</v>
      </c>
      <c r="AEF6">
        <v>2120000</v>
      </c>
      <c r="AEG6">
        <v>2040000</v>
      </c>
      <c r="AEH6">
        <v>1990000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13700000</v>
      </c>
      <c r="AEQ6">
        <v>13300000</v>
      </c>
      <c r="AER6">
        <v>12900000</v>
      </c>
      <c r="AES6">
        <v>12400000</v>
      </c>
      <c r="AET6">
        <v>12000000</v>
      </c>
      <c r="AEU6">
        <v>11700000</v>
      </c>
      <c r="AEV6">
        <v>11400000</v>
      </c>
      <c r="AEW6">
        <v>11000000</v>
      </c>
      <c r="AEX6">
        <v>10700000</v>
      </c>
      <c r="AEY6">
        <v>10400000</v>
      </c>
      <c r="AEZ6">
        <v>10000000</v>
      </c>
      <c r="AFA6">
        <v>9720000</v>
      </c>
      <c r="AFB6">
        <v>9360000</v>
      </c>
      <c r="AFC6">
        <v>9050000</v>
      </c>
      <c r="AFD6">
        <v>8730000</v>
      </c>
      <c r="AFE6">
        <v>8410000</v>
      </c>
      <c r="AFF6">
        <v>8160000</v>
      </c>
      <c r="AFG6">
        <v>7850000</v>
      </c>
      <c r="AFH6">
        <v>7560000</v>
      </c>
      <c r="AFI6">
        <v>7320000</v>
      </c>
      <c r="AFJ6">
        <v>7050000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243.95817270000001</v>
      </c>
      <c r="AGU6">
        <v>257.00366639999999</v>
      </c>
      <c r="AGV6">
        <v>269.3832567</v>
      </c>
      <c r="AGW6">
        <v>277.31703709999999</v>
      </c>
      <c r="AGX6">
        <v>282.14860140000002</v>
      </c>
      <c r="AGY6">
        <v>292.93642949999997</v>
      </c>
      <c r="AGZ6">
        <v>299.24627390000001</v>
      </c>
      <c r="AHA6">
        <v>301.95425569999998</v>
      </c>
      <c r="AHB6">
        <v>309.54413679999999</v>
      </c>
      <c r="AHC6">
        <v>311.90822739999999</v>
      </c>
      <c r="AHD6">
        <v>317.67363560000001</v>
      </c>
      <c r="AHE6">
        <v>314.76474339999999</v>
      </c>
      <c r="AHF6">
        <v>314.66731970000001</v>
      </c>
      <c r="AHG6">
        <v>309.09000099999997</v>
      </c>
      <c r="AHH6">
        <v>307.79275380000001</v>
      </c>
      <c r="AHI6">
        <v>306.00142590000002</v>
      </c>
      <c r="AHJ6">
        <v>300.96902490000002</v>
      </c>
      <c r="AHK6">
        <v>297.22592939999998</v>
      </c>
      <c r="AHL6">
        <v>291.10099200000002</v>
      </c>
      <c r="AHM6">
        <v>286.71961759999999</v>
      </c>
      <c r="AHN6">
        <v>280.49013760000003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22.390598659999998</v>
      </c>
      <c r="AHW6">
        <v>25.170831400000001</v>
      </c>
      <c r="AHX6">
        <v>25.70719132</v>
      </c>
      <c r="AHY6">
        <v>26.653146939999999</v>
      </c>
      <c r="AHZ6">
        <v>28.718806959999998</v>
      </c>
      <c r="AIA6">
        <v>28.898880380000001</v>
      </c>
      <c r="AIB6">
        <v>29.60806401</v>
      </c>
      <c r="AIC6">
        <v>32.167799549999998</v>
      </c>
      <c r="AID6">
        <v>31.895360019999998</v>
      </c>
      <c r="AIE6">
        <v>33.675926230000002</v>
      </c>
      <c r="AIF6">
        <v>35.701517600000003</v>
      </c>
      <c r="AIG6">
        <v>36.972445409999999</v>
      </c>
      <c r="AIH6">
        <v>38.02097414</v>
      </c>
      <c r="AII6">
        <v>39.320973680000002</v>
      </c>
      <c r="AIJ6">
        <v>39.845193960000003</v>
      </c>
      <c r="AIK6">
        <v>39.657173579999998</v>
      </c>
      <c r="AIL6">
        <v>40.075766000000002</v>
      </c>
      <c r="AIM6">
        <v>39.825203340000002</v>
      </c>
      <c r="AIN6">
        <v>41.038560289999999</v>
      </c>
      <c r="AIO6">
        <v>39.459230980000001</v>
      </c>
      <c r="AIP6">
        <v>38.49635602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2.236361815</v>
      </c>
      <c r="AIY6">
        <v>1.899821931</v>
      </c>
      <c r="AIZ6">
        <v>1.0539927490000001</v>
      </c>
      <c r="AJA6">
        <v>2.0465878630000001</v>
      </c>
      <c r="AJB6">
        <v>1.7386061939999999</v>
      </c>
      <c r="AJC6">
        <v>1.4468290100000001</v>
      </c>
      <c r="AJD6">
        <v>1.4046883590000001</v>
      </c>
      <c r="AJE6">
        <v>1.136479255</v>
      </c>
      <c r="AJF6">
        <v>2.4274314189999999</v>
      </c>
      <c r="AJG6">
        <v>2.1424813939999998</v>
      </c>
      <c r="AJH6">
        <v>2.4960948279999999</v>
      </c>
      <c r="AJI6">
        <v>2.6253424559999998</v>
      </c>
      <c r="AJJ6">
        <v>3.333145762</v>
      </c>
      <c r="AJK6">
        <v>3.0457071500000001</v>
      </c>
      <c r="AJL6">
        <v>3.6962465409999998</v>
      </c>
      <c r="AJM6">
        <v>3.5885888750000001</v>
      </c>
      <c r="AJN6">
        <v>3.4840668689999998</v>
      </c>
      <c r="AJO6">
        <v>3.8899775719999998</v>
      </c>
      <c r="AJP6">
        <v>1.9704403070000001</v>
      </c>
      <c r="AJQ6">
        <v>2.0724695780000002</v>
      </c>
      <c r="AJR6">
        <v>2.940770873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175.86770780000001</v>
      </c>
      <c r="AKA6">
        <v>224.90321639999999</v>
      </c>
      <c r="AKB6">
        <v>162.30263980000001</v>
      </c>
      <c r="AKC6">
        <v>291.19460720000001</v>
      </c>
      <c r="AKD6">
        <v>342.8852066</v>
      </c>
      <c r="AKE6">
        <v>376.09492440000002</v>
      </c>
      <c r="AKF6">
        <v>341.6083921</v>
      </c>
      <c r="AKG6">
        <v>116.0031529</v>
      </c>
      <c r="AKH6">
        <v>354.75578619999999</v>
      </c>
      <c r="AKI6">
        <v>224.0117357</v>
      </c>
      <c r="AKJ6">
        <v>178.0387107</v>
      </c>
      <c r="AKK6">
        <v>257.07644299999998</v>
      </c>
      <c r="AKL6">
        <v>311.51675549999999</v>
      </c>
      <c r="AKM6">
        <v>283.52797939999999</v>
      </c>
      <c r="AKN6">
        <v>140.77116290000001</v>
      </c>
      <c r="AKO6">
        <v>369.43714299999999</v>
      </c>
      <c r="AKP6">
        <v>270.66041510000002</v>
      </c>
      <c r="AKQ6">
        <v>268.72857570000002</v>
      </c>
      <c r="AKR6">
        <v>308.47584280000001</v>
      </c>
      <c r="AKS6">
        <v>268.3553713</v>
      </c>
      <c r="AKT6">
        <v>274.13200760000001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104.2943089</v>
      </c>
      <c r="AME6">
        <v>104.9172356</v>
      </c>
      <c r="AMF6">
        <v>104.4516007</v>
      </c>
      <c r="AMG6">
        <v>101.9356671</v>
      </c>
      <c r="AMH6">
        <v>100.3861545</v>
      </c>
      <c r="AMI6">
        <v>97.903291769999996</v>
      </c>
      <c r="AMJ6">
        <v>94.677098720000004</v>
      </c>
      <c r="AMK6">
        <v>92.179319739999997</v>
      </c>
      <c r="AML6">
        <v>89.645828739999999</v>
      </c>
      <c r="AMM6">
        <v>88.063333569999998</v>
      </c>
      <c r="AMN6">
        <v>86.16410922</v>
      </c>
      <c r="AMO6">
        <v>84.254645049999993</v>
      </c>
      <c r="AMP6">
        <v>83.190116349999997</v>
      </c>
      <c r="AMQ6">
        <v>80.854136769999997</v>
      </c>
      <c r="AMR6">
        <v>79.724391030000007</v>
      </c>
      <c r="AMS6">
        <v>77.279265229999993</v>
      </c>
      <c r="AMT6">
        <v>73.913340890000001</v>
      </c>
      <c r="AMU6">
        <v>71.14189992</v>
      </c>
      <c r="AMV6">
        <v>69.632874819999998</v>
      </c>
      <c r="AMW6">
        <v>67.167397629999996</v>
      </c>
      <c r="AMX6">
        <v>63.406527220000001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204.1241771</v>
      </c>
      <c r="ANG6">
        <v>252.78022480000001</v>
      </c>
      <c r="ANH6">
        <v>219.6204501</v>
      </c>
      <c r="ANI6">
        <v>241.747636</v>
      </c>
      <c r="ANJ6">
        <v>145.71097560000001</v>
      </c>
      <c r="ANK6">
        <v>332.7663503</v>
      </c>
      <c r="ANL6">
        <v>228.88181420000001</v>
      </c>
      <c r="ANM6">
        <v>191.4673722</v>
      </c>
      <c r="ANN6">
        <v>207.99839209999999</v>
      </c>
      <c r="ANO6">
        <v>177.30570789999999</v>
      </c>
      <c r="ANP6">
        <v>211.77994659999999</v>
      </c>
      <c r="ANQ6">
        <v>199.0387102</v>
      </c>
      <c r="ANR6">
        <v>166.1032601</v>
      </c>
      <c r="ANS6">
        <v>167.81301389999999</v>
      </c>
      <c r="ANT6">
        <v>188.6668683</v>
      </c>
      <c r="ANU6">
        <v>162.7087239</v>
      </c>
      <c r="ANV6">
        <v>241.46408529999999</v>
      </c>
      <c r="ANW6">
        <v>209.59416400000001</v>
      </c>
      <c r="ANX6">
        <v>173.76839179999999</v>
      </c>
      <c r="ANY6">
        <v>198.4959355</v>
      </c>
      <c r="ANZ6">
        <v>176.36837700000001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64.057640919999997</v>
      </c>
      <c r="AOI6">
        <v>64.543468110000006</v>
      </c>
      <c r="AOJ6">
        <v>64.776634849999994</v>
      </c>
      <c r="AOK6">
        <v>65.318756949999994</v>
      </c>
      <c r="AOL6">
        <v>64.194663520000006</v>
      </c>
      <c r="AOM6">
        <v>63.436273319999998</v>
      </c>
      <c r="AON6">
        <v>62.797081030000001</v>
      </c>
      <c r="AOO6">
        <v>62.057503089999997</v>
      </c>
      <c r="AOP6">
        <v>61.470462210000001</v>
      </c>
      <c r="AOQ6">
        <v>61.358685530000002</v>
      </c>
      <c r="AOR6">
        <v>60.990365840000003</v>
      </c>
      <c r="AOS6">
        <v>60.777597710000002</v>
      </c>
      <c r="AOT6">
        <v>59.80257537</v>
      </c>
      <c r="AOU6">
        <v>58.622234829999996</v>
      </c>
      <c r="AOV6">
        <v>57.885800699999997</v>
      </c>
      <c r="AOW6">
        <v>56.464431849999997</v>
      </c>
      <c r="AOX6">
        <v>54.93223828</v>
      </c>
      <c r="AOY6">
        <v>53.79996036</v>
      </c>
      <c r="AOZ6">
        <v>52.323784850000003</v>
      </c>
      <c r="APA6">
        <v>51.020212540000003</v>
      </c>
      <c r="APB6">
        <v>49.320185549999998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657.07174799999996</v>
      </c>
      <c r="APK6">
        <v>642.74935000000005</v>
      </c>
      <c r="APL6">
        <v>728.84352750000005</v>
      </c>
      <c r="APM6">
        <v>686.41739719999998</v>
      </c>
      <c r="APN6">
        <v>799.85217069999999</v>
      </c>
      <c r="APO6">
        <v>642.99875239999994</v>
      </c>
      <c r="APP6">
        <v>827.81769880000002</v>
      </c>
      <c r="APQ6">
        <v>572.09224719999997</v>
      </c>
      <c r="APR6">
        <v>533.53945839999994</v>
      </c>
      <c r="APS6">
        <v>553.8821729</v>
      </c>
      <c r="APT6">
        <v>561.97974469999997</v>
      </c>
      <c r="APU6">
        <v>537.20124799999996</v>
      </c>
      <c r="APV6">
        <v>744.24684209999998</v>
      </c>
      <c r="APW6">
        <v>474.30373700000001</v>
      </c>
      <c r="APX6">
        <v>642.35300989999996</v>
      </c>
      <c r="APY6">
        <v>597.78208219999999</v>
      </c>
      <c r="APZ6">
        <v>811.39290419999998</v>
      </c>
      <c r="AQA6">
        <v>641.06131240000002</v>
      </c>
      <c r="AQB6">
        <v>579.95309050000003</v>
      </c>
      <c r="AQC6">
        <v>504.29032769999998</v>
      </c>
      <c r="AQD6">
        <v>588.24688679999997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93.87352817</v>
      </c>
      <c r="ARO6">
        <v>90.740064079999996</v>
      </c>
      <c r="ARP6">
        <v>87.908860489999995</v>
      </c>
      <c r="ARQ6">
        <v>85.004304790000006</v>
      </c>
      <c r="ARR6">
        <v>81.735008840000006</v>
      </c>
      <c r="ARS6">
        <v>79.648320159999997</v>
      </c>
      <c r="ART6">
        <v>77.712254689999995</v>
      </c>
      <c r="ARU6">
        <v>75.238600579999996</v>
      </c>
      <c r="ARV6">
        <v>73.112115860000003</v>
      </c>
      <c r="ARW6">
        <v>71.081699060000005</v>
      </c>
      <c r="ARX6">
        <v>68.600420279999994</v>
      </c>
      <c r="ARY6">
        <v>66.415598360000004</v>
      </c>
      <c r="ARZ6">
        <v>63.912502889999999</v>
      </c>
      <c r="ASA6">
        <v>61.842936889999997</v>
      </c>
      <c r="ASB6">
        <v>59.653268089999997</v>
      </c>
      <c r="ASC6">
        <v>57.470810299999997</v>
      </c>
      <c r="ASD6">
        <v>55.752968629999998</v>
      </c>
      <c r="ASE6">
        <v>53.638564160000001</v>
      </c>
      <c r="ASF6">
        <v>51.65524834</v>
      </c>
      <c r="ASG6">
        <v>50.023406420000001</v>
      </c>
      <c r="ASH6">
        <v>48.156543390000003</v>
      </c>
    </row>
    <row r="7" spans="1:1178" x14ac:dyDescent="0.25">
      <c r="A7">
        <v>3</v>
      </c>
      <c r="B7">
        <v>22400</v>
      </c>
      <c r="C7">
        <v>0</v>
      </c>
      <c r="D7">
        <v>0</v>
      </c>
      <c r="E7">
        <v>0</v>
      </c>
      <c r="F7">
        <v>295</v>
      </c>
      <c r="G7">
        <v>322</v>
      </c>
      <c r="H7">
        <v>334</v>
      </c>
      <c r="I7">
        <v>322</v>
      </c>
      <c r="J7">
        <v>318</v>
      </c>
      <c r="K7">
        <v>346</v>
      </c>
      <c r="L7">
        <v>326</v>
      </c>
      <c r="M7">
        <v>303</v>
      </c>
      <c r="N7">
        <v>288</v>
      </c>
      <c r="O7">
        <v>297</v>
      </c>
      <c r="P7">
        <v>306</v>
      </c>
      <c r="Q7">
        <v>305</v>
      </c>
      <c r="R7">
        <v>334</v>
      </c>
      <c r="S7">
        <v>335</v>
      </c>
      <c r="T7">
        <v>340</v>
      </c>
      <c r="U7">
        <v>298</v>
      </c>
      <c r="V7">
        <v>309</v>
      </c>
      <c r="W7">
        <v>297</v>
      </c>
      <c r="X7">
        <v>262</v>
      </c>
      <c r="Y7">
        <v>295</v>
      </c>
      <c r="Z7">
        <v>285</v>
      </c>
      <c r="AA7">
        <v>301</v>
      </c>
      <c r="AB7">
        <v>297</v>
      </c>
      <c r="AC7">
        <v>307</v>
      </c>
      <c r="AD7">
        <v>275</v>
      </c>
      <c r="AE7">
        <v>0</v>
      </c>
      <c r="AF7">
        <v>0</v>
      </c>
      <c r="AG7">
        <v>0</v>
      </c>
      <c r="AH7">
        <v>50</v>
      </c>
      <c r="AI7">
        <v>52</v>
      </c>
      <c r="AJ7">
        <v>53</v>
      </c>
      <c r="AK7">
        <v>50</v>
      </c>
      <c r="AL7">
        <v>55</v>
      </c>
      <c r="AM7">
        <v>71</v>
      </c>
      <c r="AN7">
        <v>75</v>
      </c>
      <c r="AO7">
        <v>97</v>
      </c>
      <c r="AP7">
        <v>100</v>
      </c>
      <c r="AQ7">
        <v>94</v>
      </c>
      <c r="AR7">
        <v>125</v>
      </c>
      <c r="AS7">
        <v>108</v>
      </c>
      <c r="AT7">
        <v>110</v>
      </c>
      <c r="AU7">
        <v>102</v>
      </c>
      <c r="AV7">
        <v>106</v>
      </c>
      <c r="AW7">
        <v>104</v>
      </c>
      <c r="AX7">
        <v>102</v>
      </c>
      <c r="AY7">
        <v>123</v>
      </c>
      <c r="AZ7">
        <v>124</v>
      </c>
      <c r="BA7">
        <v>126</v>
      </c>
      <c r="BB7">
        <v>117</v>
      </c>
      <c r="BC7">
        <v>144</v>
      </c>
      <c r="BD7">
        <v>133</v>
      </c>
      <c r="BE7">
        <v>132</v>
      </c>
      <c r="BF7">
        <v>154</v>
      </c>
      <c r="BG7">
        <v>0</v>
      </c>
      <c r="BH7">
        <v>0</v>
      </c>
      <c r="BI7">
        <v>0</v>
      </c>
      <c r="BJ7">
        <v>212</v>
      </c>
      <c r="BK7">
        <v>202</v>
      </c>
      <c r="BL7">
        <v>207</v>
      </c>
      <c r="BM7">
        <v>196</v>
      </c>
      <c r="BN7">
        <v>187</v>
      </c>
      <c r="BO7">
        <v>193</v>
      </c>
      <c r="BP7">
        <v>197</v>
      </c>
      <c r="BQ7">
        <v>187</v>
      </c>
      <c r="BR7">
        <v>177</v>
      </c>
      <c r="BS7">
        <v>171</v>
      </c>
      <c r="BT7">
        <v>171</v>
      </c>
      <c r="BU7">
        <v>199</v>
      </c>
      <c r="BV7">
        <v>172</v>
      </c>
      <c r="BW7">
        <v>212</v>
      </c>
      <c r="BX7">
        <v>197</v>
      </c>
      <c r="BY7">
        <v>199</v>
      </c>
      <c r="BZ7">
        <v>212</v>
      </c>
      <c r="CA7">
        <v>192</v>
      </c>
      <c r="CB7">
        <v>188</v>
      </c>
      <c r="CC7">
        <v>207</v>
      </c>
      <c r="CD7">
        <v>220</v>
      </c>
      <c r="CE7">
        <v>211</v>
      </c>
      <c r="CF7">
        <v>173</v>
      </c>
      <c r="CG7">
        <v>235</v>
      </c>
      <c r="CH7">
        <v>160</v>
      </c>
      <c r="CI7">
        <v>0</v>
      </c>
      <c r="CJ7">
        <v>0</v>
      </c>
      <c r="CK7">
        <v>0</v>
      </c>
      <c r="CL7">
        <v>38</v>
      </c>
      <c r="CM7">
        <v>31</v>
      </c>
      <c r="CN7">
        <v>48</v>
      </c>
      <c r="CO7">
        <v>50</v>
      </c>
      <c r="CP7">
        <v>51</v>
      </c>
      <c r="CQ7">
        <v>41</v>
      </c>
      <c r="CR7">
        <v>49</v>
      </c>
      <c r="CS7">
        <v>60</v>
      </c>
      <c r="CT7">
        <v>53</v>
      </c>
      <c r="CU7">
        <v>53</v>
      </c>
      <c r="CV7">
        <v>50</v>
      </c>
      <c r="CW7">
        <v>69</v>
      </c>
      <c r="CX7">
        <v>57</v>
      </c>
      <c r="CY7">
        <v>60</v>
      </c>
      <c r="CZ7">
        <v>58</v>
      </c>
      <c r="DA7">
        <v>50</v>
      </c>
      <c r="DB7">
        <v>44</v>
      </c>
      <c r="DC7">
        <v>58</v>
      </c>
      <c r="DD7">
        <v>48</v>
      </c>
      <c r="DE7">
        <v>45</v>
      </c>
      <c r="DF7">
        <v>63</v>
      </c>
      <c r="DG7">
        <v>52</v>
      </c>
      <c r="DH7">
        <v>51</v>
      </c>
      <c r="DI7">
        <v>38</v>
      </c>
      <c r="DJ7">
        <v>44</v>
      </c>
      <c r="DK7">
        <v>0</v>
      </c>
      <c r="DL7">
        <v>0</v>
      </c>
      <c r="DM7">
        <v>0</v>
      </c>
      <c r="DN7">
        <v>0</v>
      </c>
      <c r="DO7">
        <v>3</v>
      </c>
      <c r="DP7">
        <v>1</v>
      </c>
      <c r="DQ7">
        <v>1</v>
      </c>
      <c r="DR7">
        <v>0</v>
      </c>
      <c r="DS7">
        <v>1</v>
      </c>
      <c r="DT7">
        <v>2</v>
      </c>
      <c r="DU7">
        <v>3</v>
      </c>
      <c r="DV7">
        <v>4</v>
      </c>
      <c r="DW7">
        <v>2</v>
      </c>
      <c r="DX7">
        <v>1</v>
      </c>
      <c r="DY7">
        <v>3</v>
      </c>
      <c r="DZ7">
        <v>2</v>
      </c>
      <c r="EA7">
        <v>6</v>
      </c>
      <c r="EB7">
        <v>7</v>
      </c>
      <c r="EC7">
        <v>9</v>
      </c>
      <c r="ED7">
        <v>4</v>
      </c>
      <c r="EE7">
        <v>4</v>
      </c>
      <c r="EF7">
        <v>2</v>
      </c>
      <c r="EG7">
        <v>7</v>
      </c>
      <c r="EH7">
        <v>5</v>
      </c>
      <c r="EI7">
        <v>4</v>
      </c>
      <c r="EJ7">
        <v>6</v>
      </c>
      <c r="EK7">
        <v>8</v>
      </c>
      <c r="EL7">
        <v>5</v>
      </c>
      <c r="EM7">
        <v>0</v>
      </c>
      <c r="EN7">
        <v>0</v>
      </c>
      <c r="EO7">
        <v>0</v>
      </c>
      <c r="EP7">
        <v>10</v>
      </c>
      <c r="EQ7">
        <v>5</v>
      </c>
      <c r="ER7">
        <v>10</v>
      </c>
      <c r="ES7">
        <v>15</v>
      </c>
      <c r="ET7">
        <v>5</v>
      </c>
      <c r="EU7">
        <v>0</v>
      </c>
      <c r="EV7">
        <v>10</v>
      </c>
      <c r="EW7">
        <v>10</v>
      </c>
      <c r="EX7">
        <v>10</v>
      </c>
      <c r="EY7">
        <v>25</v>
      </c>
      <c r="EZ7">
        <v>10</v>
      </c>
      <c r="FA7">
        <v>10</v>
      </c>
      <c r="FB7">
        <v>0</v>
      </c>
      <c r="FC7">
        <v>15</v>
      </c>
      <c r="FD7">
        <v>25</v>
      </c>
      <c r="FE7">
        <v>35</v>
      </c>
      <c r="FF7">
        <v>25</v>
      </c>
      <c r="FG7">
        <v>30</v>
      </c>
      <c r="FH7">
        <v>35</v>
      </c>
      <c r="FI7">
        <v>0</v>
      </c>
      <c r="FJ7">
        <v>35</v>
      </c>
      <c r="FK7">
        <v>30</v>
      </c>
      <c r="FL7">
        <v>25</v>
      </c>
      <c r="FM7">
        <v>30</v>
      </c>
      <c r="FN7">
        <v>25</v>
      </c>
      <c r="FO7">
        <v>0</v>
      </c>
      <c r="FP7">
        <v>0</v>
      </c>
      <c r="FQ7">
        <v>6380</v>
      </c>
      <c r="FR7">
        <v>6603</v>
      </c>
      <c r="FS7">
        <v>6787</v>
      </c>
      <c r="FT7">
        <v>6919</v>
      </c>
      <c r="FU7">
        <v>7069</v>
      </c>
      <c r="FV7">
        <v>7211</v>
      </c>
      <c r="FW7">
        <v>7359</v>
      </c>
      <c r="FX7">
        <v>7460</v>
      </c>
      <c r="FY7">
        <v>7512</v>
      </c>
      <c r="FZ7">
        <v>7596</v>
      </c>
      <c r="GA7">
        <v>7649</v>
      </c>
      <c r="GB7">
        <v>7695</v>
      </c>
      <c r="GC7">
        <v>7760</v>
      </c>
      <c r="GD7">
        <v>7838</v>
      </c>
      <c r="GE7">
        <v>7891</v>
      </c>
      <c r="GF7">
        <v>7987</v>
      </c>
      <c r="GG7">
        <v>8036</v>
      </c>
      <c r="GH7">
        <v>8053</v>
      </c>
      <c r="GI7">
        <v>8066</v>
      </c>
      <c r="GJ7">
        <v>8093</v>
      </c>
      <c r="GK7">
        <v>8053</v>
      </c>
      <c r="GL7">
        <v>8047</v>
      </c>
      <c r="GM7">
        <v>8053</v>
      </c>
      <c r="GN7">
        <v>8056</v>
      </c>
      <c r="GO7">
        <v>8043</v>
      </c>
      <c r="GP7">
        <v>8062</v>
      </c>
      <c r="GQ7">
        <v>0</v>
      </c>
      <c r="GR7">
        <v>0</v>
      </c>
      <c r="GS7">
        <v>680</v>
      </c>
      <c r="GT7">
        <v>828</v>
      </c>
      <c r="GU7">
        <v>958</v>
      </c>
      <c r="GV7">
        <v>1092</v>
      </c>
      <c r="GW7">
        <v>1204</v>
      </c>
      <c r="GX7">
        <v>1338</v>
      </c>
      <c r="GY7">
        <v>1474</v>
      </c>
      <c r="GZ7">
        <v>1617</v>
      </c>
      <c r="HA7">
        <v>1763</v>
      </c>
      <c r="HB7">
        <v>1853</v>
      </c>
      <c r="HC7">
        <v>1941</v>
      </c>
      <c r="HD7">
        <v>2071</v>
      </c>
      <c r="HE7">
        <v>2171</v>
      </c>
      <c r="HF7">
        <v>2277</v>
      </c>
      <c r="HG7">
        <v>2353</v>
      </c>
      <c r="HH7">
        <v>2430</v>
      </c>
      <c r="HI7">
        <v>2484</v>
      </c>
      <c r="HJ7">
        <v>2571</v>
      </c>
      <c r="HK7">
        <v>2665</v>
      </c>
      <c r="HL7">
        <v>2740</v>
      </c>
      <c r="HM7">
        <v>2825</v>
      </c>
      <c r="HN7">
        <v>2912</v>
      </c>
      <c r="HO7">
        <v>2966</v>
      </c>
      <c r="HP7">
        <v>3031</v>
      </c>
      <c r="HQ7">
        <v>3081</v>
      </c>
      <c r="HR7">
        <v>3128</v>
      </c>
      <c r="HS7">
        <v>0</v>
      </c>
      <c r="HT7">
        <v>0</v>
      </c>
      <c r="HU7">
        <v>66</v>
      </c>
      <c r="HV7">
        <v>66</v>
      </c>
      <c r="HW7">
        <v>72</v>
      </c>
      <c r="HX7">
        <v>79</v>
      </c>
      <c r="HY7">
        <v>88</v>
      </c>
      <c r="HZ7">
        <v>98</v>
      </c>
      <c r="IA7">
        <v>96</v>
      </c>
      <c r="IB7">
        <v>101</v>
      </c>
      <c r="IC7">
        <v>109</v>
      </c>
      <c r="ID7">
        <v>136</v>
      </c>
      <c r="IE7">
        <v>164</v>
      </c>
      <c r="IF7">
        <v>175</v>
      </c>
      <c r="IG7">
        <v>178</v>
      </c>
      <c r="IH7">
        <v>197</v>
      </c>
      <c r="II7">
        <v>204</v>
      </c>
      <c r="IJ7">
        <v>219</v>
      </c>
      <c r="IK7">
        <v>229</v>
      </c>
      <c r="IL7">
        <v>251</v>
      </c>
      <c r="IM7">
        <v>265</v>
      </c>
      <c r="IN7">
        <v>272</v>
      </c>
      <c r="IO7">
        <v>273</v>
      </c>
      <c r="IP7">
        <v>274</v>
      </c>
      <c r="IQ7">
        <v>285</v>
      </c>
      <c r="IR7">
        <v>286</v>
      </c>
      <c r="IS7">
        <v>303</v>
      </c>
      <c r="IT7">
        <v>304</v>
      </c>
      <c r="IU7">
        <v>0</v>
      </c>
      <c r="IV7">
        <v>0</v>
      </c>
      <c r="IW7">
        <v>7</v>
      </c>
      <c r="IX7">
        <v>5</v>
      </c>
      <c r="IY7">
        <v>4</v>
      </c>
      <c r="IZ7">
        <v>4</v>
      </c>
      <c r="JA7">
        <v>3</v>
      </c>
      <c r="JB7">
        <v>3</v>
      </c>
      <c r="JC7">
        <v>6</v>
      </c>
      <c r="JD7">
        <v>3</v>
      </c>
      <c r="JE7">
        <v>3</v>
      </c>
      <c r="JF7">
        <v>6</v>
      </c>
      <c r="JG7">
        <v>6</v>
      </c>
      <c r="JH7">
        <v>5</v>
      </c>
      <c r="JI7">
        <v>4</v>
      </c>
      <c r="JJ7">
        <v>4</v>
      </c>
      <c r="JK7">
        <v>5</v>
      </c>
      <c r="JL7">
        <v>9</v>
      </c>
      <c r="JM7">
        <v>9</v>
      </c>
      <c r="JN7">
        <v>6</v>
      </c>
      <c r="JO7">
        <v>11</v>
      </c>
      <c r="JP7">
        <v>11</v>
      </c>
      <c r="JQ7">
        <v>20</v>
      </c>
      <c r="JR7">
        <v>20</v>
      </c>
      <c r="JS7">
        <v>14</v>
      </c>
      <c r="JT7">
        <v>11</v>
      </c>
      <c r="JU7">
        <v>11</v>
      </c>
      <c r="JV7">
        <v>16</v>
      </c>
      <c r="JW7">
        <v>0</v>
      </c>
      <c r="JX7">
        <v>0</v>
      </c>
      <c r="JY7">
        <v>0</v>
      </c>
      <c r="JZ7">
        <v>7</v>
      </c>
      <c r="KA7">
        <v>15</v>
      </c>
      <c r="KB7">
        <v>22</v>
      </c>
      <c r="KC7">
        <v>31</v>
      </c>
      <c r="KD7">
        <v>39</v>
      </c>
      <c r="KE7">
        <v>51</v>
      </c>
      <c r="KF7">
        <v>70</v>
      </c>
      <c r="KG7">
        <v>78</v>
      </c>
      <c r="KH7">
        <v>91</v>
      </c>
      <c r="KI7">
        <v>109</v>
      </c>
      <c r="KJ7">
        <v>123</v>
      </c>
      <c r="KK7">
        <v>145</v>
      </c>
      <c r="KL7">
        <v>160</v>
      </c>
      <c r="KM7">
        <v>179</v>
      </c>
      <c r="KN7">
        <v>201</v>
      </c>
      <c r="KO7">
        <v>224</v>
      </c>
      <c r="KP7">
        <v>243</v>
      </c>
      <c r="KQ7">
        <v>261</v>
      </c>
      <c r="KR7">
        <v>285</v>
      </c>
      <c r="KS7">
        <v>309</v>
      </c>
      <c r="KT7">
        <v>341</v>
      </c>
      <c r="KU7">
        <v>373</v>
      </c>
      <c r="KV7">
        <v>399</v>
      </c>
      <c r="KW7">
        <v>427</v>
      </c>
      <c r="KX7">
        <v>456</v>
      </c>
      <c r="KY7">
        <v>0</v>
      </c>
      <c r="KZ7">
        <v>0</v>
      </c>
      <c r="LA7">
        <v>0</v>
      </c>
      <c r="LB7">
        <v>160</v>
      </c>
      <c r="LC7">
        <v>328</v>
      </c>
      <c r="LD7">
        <v>487</v>
      </c>
      <c r="LE7">
        <v>656</v>
      </c>
      <c r="LF7">
        <v>789</v>
      </c>
      <c r="LG7">
        <v>956</v>
      </c>
      <c r="LH7">
        <v>1110</v>
      </c>
      <c r="LI7">
        <v>1261</v>
      </c>
      <c r="LJ7">
        <v>1443</v>
      </c>
      <c r="LK7">
        <v>1597</v>
      </c>
      <c r="LL7">
        <v>1760</v>
      </c>
      <c r="LM7">
        <v>1900</v>
      </c>
      <c r="LN7">
        <v>2038</v>
      </c>
      <c r="LO7">
        <v>2184</v>
      </c>
      <c r="LP7">
        <v>2323</v>
      </c>
      <c r="LQ7">
        <v>2453</v>
      </c>
      <c r="LR7">
        <v>2591</v>
      </c>
      <c r="LS7">
        <v>2746</v>
      </c>
      <c r="LT7">
        <v>2866</v>
      </c>
      <c r="LU7">
        <v>2995</v>
      </c>
      <c r="LV7">
        <v>3154</v>
      </c>
      <c r="LW7">
        <v>3296</v>
      </c>
      <c r="LX7">
        <v>3440</v>
      </c>
      <c r="LY7">
        <v>3589</v>
      </c>
      <c r="LZ7">
        <v>3703</v>
      </c>
      <c r="MA7">
        <v>0</v>
      </c>
      <c r="MB7">
        <v>0</v>
      </c>
      <c r="MC7">
        <v>1472</v>
      </c>
      <c r="MD7">
        <v>1529</v>
      </c>
      <c r="ME7">
        <v>1581</v>
      </c>
      <c r="MF7">
        <v>1636</v>
      </c>
      <c r="MG7">
        <v>1680</v>
      </c>
      <c r="MH7">
        <v>1739</v>
      </c>
      <c r="MI7">
        <v>1757</v>
      </c>
      <c r="MJ7">
        <v>1797</v>
      </c>
      <c r="MK7">
        <v>1826</v>
      </c>
      <c r="ML7">
        <v>1833</v>
      </c>
      <c r="MM7">
        <v>1855</v>
      </c>
      <c r="MN7">
        <v>1868</v>
      </c>
      <c r="MO7">
        <v>1903</v>
      </c>
      <c r="MP7">
        <v>1921</v>
      </c>
      <c r="MQ7">
        <v>1943</v>
      </c>
      <c r="MR7">
        <v>1963</v>
      </c>
      <c r="MS7">
        <v>1972</v>
      </c>
      <c r="MT7">
        <v>1998</v>
      </c>
      <c r="MU7">
        <v>2003</v>
      </c>
      <c r="MV7">
        <v>2017</v>
      </c>
      <c r="MW7">
        <v>2038</v>
      </c>
      <c r="MX7">
        <v>2043</v>
      </c>
      <c r="MY7">
        <v>2049</v>
      </c>
      <c r="MZ7">
        <v>2047</v>
      </c>
      <c r="NA7">
        <v>2068</v>
      </c>
      <c r="NB7">
        <v>2078</v>
      </c>
      <c r="NC7">
        <v>0</v>
      </c>
      <c r="ND7">
        <v>0</v>
      </c>
      <c r="NE7">
        <v>0</v>
      </c>
      <c r="NF7">
        <v>38</v>
      </c>
      <c r="NG7">
        <v>81</v>
      </c>
      <c r="NH7">
        <v>120</v>
      </c>
      <c r="NI7">
        <v>169</v>
      </c>
      <c r="NJ7">
        <v>217</v>
      </c>
      <c r="NK7">
        <v>276</v>
      </c>
      <c r="NL7">
        <v>328</v>
      </c>
      <c r="NM7">
        <v>396</v>
      </c>
      <c r="NN7">
        <v>457</v>
      </c>
      <c r="NO7">
        <v>508</v>
      </c>
      <c r="NP7">
        <v>564</v>
      </c>
      <c r="NQ7">
        <v>626</v>
      </c>
      <c r="NR7">
        <v>695</v>
      </c>
      <c r="NS7">
        <v>746</v>
      </c>
      <c r="NT7">
        <v>808</v>
      </c>
      <c r="NU7">
        <v>871</v>
      </c>
      <c r="NV7">
        <v>936</v>
      </c>
      <c r="NW7">
        <v>1002</v>
      </c>
      <c r="NX7">
        <v>1079</v>
      </c>
      <c r="NY7">
        <v>1155</v>
      </c>
      <c r="NZ7">
        <v>1230</v>
      </c>
      <c r="OA7">
        <v>1305</v>
      </c>
      <c r="OB7">
        <v>1383</v>
      </c>
      <c r="OC7">
        <v>1451</v>
      </c>
      <c r="OD7">
        <v>1525</v>
      </c>
      <c r="OE7">
        <v>0</v>
      </c>
      <c r="OF7">
        <v>0</v>
      </c>
      <c r="OG7">
        <v>2134</v>
      </c>
      <c r="OH7">
        <v>2201</v>
      </c>
      <c r="OI7">
        <v>2294</v>
      </c>
      <c r="OJ7">
        <v>2379</v>
      </c>
      <c r="OK7">
        <v>2469</v>
      </c>
      <c r="OL7">
        <v>2576</v>
      </c>
      <c r="OM7">
        <v>2671</v>
      </c>
      <c r="ON7">
        <v>2778</v>
      </c>
      <c r="OO7">
        <v>2844</v>
      </c>
      <c r="OP7">
        <v>2920</v>
      </c>
      <c r="OQ7">
        <v>2960</v>
      </c>
      <c r="OR7">
        <v>3041</v>
      </c>
      <c r="OS7">
        <v>3090</v>
      </c>
      <c r="OT7">
        <v>3177</v>
      </c>
      <c r="OU7">
        <v>3234</v>
      </c>
      <c r="OV7">
        <v>3317</v>
      </c>
      <c r="OW7">
        <v>3391</v>
      </c>
      <c r="OX7">
        <v>3459</v>
      </c>
      <c r="OY7">
        <v>3511</v>
      </c>
      <c r="OZ7">
        <v>3585</v>
      </c>
      <c r="PA7">
        <v>3651</v>
      </c>
      <c r="PB7">
        <v>3695</v>
      </c>
      <c r="PC7">
        <v>3759</v>
      </c>
      <c r="PD7">
        <v>3779</v>
      </c>
      <c r="PE7">
        <v>3812</v>
      </c>
      <c r="PF7">
        <v>3802</v>
      </c>
      <c r="PG7">
        <v>0</v>
      </c>
      <c r="PH7">
        <v>0</v>
      </c>
      <c r="PI7">
        <v>0</v>
      </c>
      <c r="PJ7">
        <v>100</v>
      </c>
      <c r="PK7">
        <v>174</v>
      </c>
      <c r="PL7">
        <v>256</v>
      </c>
      <c r="PM7">
        <v>335</v>
      </c>
      <c r="PN7">
        <v>428</v>
      </c>
      <c r="PO7">
        <v>508</v>
      </c>
      <c r="PP7">
        <v>600</v>
      </c>
      <c r="PQ7">
        <v>702</v>
      </c>
      <c r="PR7">
        <v>798</v>
      </c>
      <c r="PS7">
        <v>898</v>
      </c>
      <c r="PT7">
        <v>992</v>
      </c>
      <c r="PU7">
        <v>1091</v>
      </c>
      <c r="PV7">
        <v>1195</v>
      </c>
      <c r="PW7">
        <v>1310</v>
      </c>
      <c r="PX7">
        <v>1411</v>
      </c>
      <c r="PY7">
        <v>1526</v>
      </c>
      <c r="PZ7">
        <v>1633</v>
      </c>
      <c r="QA7">
        <v>1766</v>
      </c>
      <c r="QB7">
        <v>1866</v>
      </c>
      <c r="QC7">
        <v>2001</v>
      </c>
      <c r="QD7">
        <v>2131</v>
      </c>
      <c r="QE7">
        <v>2254</v>
      </c>
      <c r="QF7">
        <v>2397</v>
      </c>
      <c r="QG7">
        <v>2542</v>
      </c>
      <c r="QH7">
        <v>2689</v>
      </c>
      <c r="QI7">
        <v>0</v>
      </c>
      <c r="QJ7">
        <v>0</v>
      </c>
      <c r="QK7">
        <v>7542</v>
      </c>
      <c r="QL7">
        <v>7697</v>
      </c>
      <c r="QM7">
        <v>7867</v>
      </c>
      <c r="QN7">
        <v>8049</v>
      </c>
      <c r="QO7">
        <v>8142</v>
      </c>
      <c r="QP7">
        <v>8251</v>
      </c>
      <c r="QQ7">
        <v>8343</v>
      </c>
      <c r="QR7">
        <v>8340</v>
      </c>
      <c r="QS7">
        <v>8472</v>
      </c>
      <c r="QT7">
        <v>8512</v>
      </c>
      <c r="QU7">
        <v>8481</v>
      </c>
      <c r="QV7">
        <v>8510</v>
      </c>
      <c r="QW7">
        <v>8523</v>
      </c>
      <c r="QX7">
        <v>8551</v>
      </c>
      <c r="QY7">
        <v>8545</v>
      </c>
      <c r="QZ7">
        <v>8585</v>
      </c>
      <c r="RA7">
        <v>8604</v>
      </c>
      <c r="RB7">
        <v>8576</v>
      </c>
      <c r="RC7">
        <v>8618</v>
      </c>
      <c r="RD7">
        <v>8708</v>
      </c>
      <c r="RE7">
        <v>8692</v>
      </c>
      <c r="RF7">
        <v>8714</v>
      </c>
      <c r="RG7">
        <v>8773</v>
      </c>
      <c r="RH7">
        <v>8790</v>
      </c>
      <c r="RI7">
        <v>8783</v>
      </c>
      <c r="RJ7">
        <v>8785</v>
      </c>
      <c r="RK7">
        <v>0</v>
      </c>
      <c r="RL7">
        <v>0</v>
      </c>
      <c r="RM7">
        <v>8327</v>
      </c>
      <c r="RN7">
        <v>8313</v>
      </c>
      <c r="RO7">
        <v>8306</v>
      </c>
      <c r="RP7">
        <v>8257</v>
      </c>
      <c r="RQ7">
        <v>8259</v>
      </c>
      <c r="RR7">
        <v>8270</v>
      </c>
      <c r="RS7">
        <v>8233</v>
      </c>
      <c r="RT7">
        <v>8286</v>
      </c>
      <c r="RU7">
        <v>8292</v>
      </c>
      <c r="RV7">
        <v>8301</v>
      </c>
      <c r="RW7">
        <v>8389</v>
      </c>
      <c r="RX7">
        <v>8431</v>
      </c>
      <c r="RY7">
        <v>8464</v>
      </c>
      <c r="RZ7">
        <v>8507</v>
      </c>
      <c r="SA7">
        <v>8572</v>
      </c>
      <c r="SB7">
        <v>8616</v>
      </c>
      <c r="SC7">
        <v>8635</v>
      </c>
      <c r="SD7">
        <v>8683</v>
      </c>
      <c r="SE7">
        <v>8641</v>
      </c>
      <c r="SF7">
        <v>8665</v>
      </c>
      <c r="SG7">
        <v>8680</v>
      </c>
      <c r="SH7">
        <v>8662</v>
      </c>
      <c r="SI7">
        <v>8587</v>
      </c>
      <c r="SJ7">
        <v>8623</v>
      </c>
      <c r="SK7">
        <v>8635</v>
      </c>
      <c r="SL7">
        <v>8684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692610.84380000003</v>
      </c>
      <c r="SU7">
        <v>686238.95790000004</v>
      </c>
      <c r="SV7">
        <v>675395.51020000002</v>
      </c>
      <c r="SW7">
        <v>660294.52520000003</v>
      </c>
      <c r="SX7">
        <v>648231.07790000003</v>
      </c>
      <c r="SY7">
        <v>633741.76430000004</v>
      </c>
      <c r="SZ7">
        <v>618983.49250000005</v>
      </c>
      <c r="TA7">
        <v>606031.13890000002</v>
      </c>
      <c r="TB7">
        <v>594293.87280000001</v>
      </c>
      <c r="TC7">
        <v>580885.86970000004</v>
      </c>
      <c r="TD7">
        <v>570827.94850000006</v>
      </c>
      <c r="TE7">
        <v>557601.90330000001</v>
      </c>
      <c r="TF7">
        <v>542506.30989999999</v>
      </c>
      <c r="TG7">
        <v>527555.41810000001</v>
      </c>
      <c r="TH7">
        <v>513904.22200000001</v>
      </c>
      <c r="TI7">
        <v>496470.12459999998</v>
      </c>
      <c r="TJ7">
        <v>481650.70159999997</v>
      </c>
      <c r="TK7">
        <v>467970.70850000001</v>
      </c>
      <c r="TL7">
        <v>454509.75</v>
      </c>
      <c r="TM7">
        <v>440559.52020000003</v>
      </c>
      <c r="TN7">
        <v>428738.11170000001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288770.92849999998</v>
      </c>
      <c r="TW7">
        <v>308857.11800000002</v>
      </c>
      <c r="TX7">
        <v>328952.29930000001</v>
      </c>
      <c r="TY7">
        <v>348207.39809999999</v>
      </c>
      <c r="TZ7">
        <v>355323.45500000002</v>
      </c>
      <c r="UA7">
        <v>361357.24599999998</v>
      </c>
      <c r="UB7">
        <v>374329.54509999999</v>
      </c>
      <c r="UC7">
        <v>380975.1128</v>
      </c>
      <c r="UD7">
        <v>387938.23790000001</v>
      </c>
      <c r="UE7">
        <v>389210.24249999999</v>
      </c>
      <c r="UF7">
        <v>390239.64010000002</v>
      </c>
      <c r="UG7">
        <v>387292.84669999999</v>
      </c>
      <c r="UH7">
        <v>389181.9915</v>
      </c>
      <c r="UI7">
        <v>391661.28820000001</v>
      </c>
      <c r="UJ7">
        <v>390955.00089999998</v>
      </c>
      <c r="UK7">
        <v>391342.88059999997</v>
      </c>
      <c r="UL7">
        <v>391645.49129999999</v>
      </c>
      <c r="UM7">
        <v>387289.46409999998</v>
      </c>
      <c r="UN7">
        <v>384249.44380000001</v>
      </c>
      <c r="UO7">
        <v>379211.74920000002</v>
      </c>
      <c r="UP7">
        <v>373783.05229999998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127537.32180000001</v>
      </c>
      <c r="UY7">
        <v>121295.6498</v>
      </c>
      <c r="UZ7">
        <v>123896.24430000001</v>
      </c>
      <c r="VA7">
        <v>129815.3477</v>
      </c>
      <c r="VB7">
        <v>157253.82819999999</v>
      </c>
      <c r="VC7">
        <v>184106.42360000001</v>
      </c>
      <c r="VD7">
        <v>190733.03419999999</v>
      </c>
      <c r="VE7">
        <v>188352.17800000001</v>
      </c>
      <c r="VF7">
        <v>202385.61730000001</v>
      </c>
      <c r="VG7">
        <v>203472.80040000001</v>
      </c>
      <c r="VH7">
        <v>212071.8793</v>
      </c>
      <c r="VI7">
        <v>215296.62789999999</v>
      </c>
      <c r="VJ7">
        <v>229106.93859999999</v>
      </c>
      <c r="VK7">
        <v>234840.59390000001</v>
      </c>
      <c r="VL7">
        <v>234023.23329999999</v>
      </c>
      <c r="VM7">
        <v>228042.3426</v>
      </c>
      <c r="VN7">
        <v>222211.32279999999</v>
      </c>
      <c r="VO7">
        <v>224400.20910000001</v>
      </c>
      <c r="VP7">
        <v>218628.71669999999</v>
      </c>
      <c r="VQ7">
        <v>224877.79610000001</v>
      </c>
      <c r="VR7">
        <v>219048.5117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101464.9617</v>
      </c>
      <c r="WA7">
        <v>197019.3431</v>
      </c>
      <c r="WB7">
        <v>95640.457840000003</v>
      </c>
      <c r="WC7">
        <v>92854.813429999995</v>
      </c>
      <c r="WD7">
        <v>180300.60860000001</v>
      </c>
      <c r="WE7">
        <v>175049.13459999999</v>
      </c>
      <c r="WF7">
        <v>141625.5134</v>
      </c>
      <c r="WG7">
        <v>110000.3988</v>
      </c>
      <c r="WH7">
        <v>106796.5037</v>
      </c>
      <c r="WI7">
        <v>129607.40730000001</v>
      </c>
      <c r="WJ7">
        <v>226498.3818</v>
      </c>
      <c r="WK7">
        <v>219901.34150000001</v>
      </c>
      <c r="WL7">
        <v>142330.96539999999</v>
      </c>
      <c r="WM7">
        <v>253339.90599999999</v>
      </c>
      <c r="WN7">
        <v>245961.07380000001</v>
      </c>
      <c r="WO7">
        <v>434176.65279999998</v>
      </c>
      <c r="WP7">
        <v>421530.73090000002</v>
      </c>
      <c r="WQ7">
        <v>286477.19569999998</v>
      </c>
      <c r="WR7">
        <v>218533.22839999999</v>
      </c>
      <c r="WS7">
        <v>212168.18290000001</v>
      </c>
      <c r="WT7">
        <v>299619.67580000003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10700000</v>
      </c>
      <c r="ZG7">
        <v>10500000</v>
      </c>
      <c r="ZH7">
        <v>10400000</v>
      </c>
      <c r="ZI7">
        <v>10300000</v>
      </c>
      <c r="ZJ7">
        <v>10000000</v>
      </c>
      <c r="ZK7">
        <v>9830000</v>
      </c>
      <c r="ZL7">
        <v>9610000</v>
      </c>
      <c r="ZM7">
        <v>9500000</v>
      </c>
      <c r="ZN7">
        <v>9310000</v>
      </c>
      <c r="ZO7">
        <v>9150000</v>
      </c>
      <c r="ZP7">
        <v>8970000</v>
      </c>
      <c r="ZQ7">
        <v>8750000</v>
      </c>
      <c r="ZR7">
        <v>8610000</v>
      </c>
      <c r="ZS7">
        <v>8380000</v>
      </c>
      <c r="ZT7">
        <v>8190000</v>
      </c>
      <c r="ZU7">
        <v>8030000</v>
      </c>
      <c r="ZV7">
        <v>7820000</v>
      </c>
      <c r="ZW7">
        <v>7610000</v>
      </c>
      <c r="ZX7">
        <v>7380000</v>
      </c>
      <c r="ZY7">
        <v>7240000</v>
      </c>
      <c r="ZZ7">
        <v>7070000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11500000</v>
      </c>
      <c r="ABK7">
        <v>11600000</v>
      </c>
      <c r="ABL7">
        <v>11700000</v>
      </c>
      <c r="ABM7">
        <v>11600000</v>
      </c>
      <c r="ABN7">
        <v>11600000</v>
      </c>
      <c r="ABO7">
        <v>11400000</v>
      </c>
      <c r="ABP7">
        <v>11400000</v>
      </c>
      <c r="ABQ7">
        <v>11200000</v>
      </c>
      <c r="ABR7">
        <v>11200000</v>
      </c>
      <c r="ABS7">
        <v>11100000</v>
      </c>
      <c r="ABT7">
        <v>11000000</v>
      </c>
      <c r="ABU7">
        <v>10900000</v>
      </c>
      <c r="ABV7">
        <v>10800000</v>
      </c>
      <c r="ABW7">
        <v>10700000</v>
      </c>
      <c r="ABX7">
        <v>10600000</v>
      </c>
      <c r="ABY7">
        <v>10500000</v>
      </c>
      <c r="ABZ7">
        <v>10300000</v>
      </c>
      <c r="ACA7">
        <v>10200000</v>
      </c>
      <c r="ACB7">
        <v>9910000</v>
      </c>
      <c r="ACC7">
        <v>9710000</v>
      </c>
      <c r="ACD7">
        <v>9400000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2210000</v>
      </c>
      <c r="ADO7">
        <v>2170000</v>
      </c>
      <c r="ADP7">
        <v>2110000</v>
      </c>
      <c r="ADQ7">
        <v>2080000</v>
      </c>
      <c r="ADR7">
        <v>2030000</v>
      </c>
      <c r="ADS7">
        <v>1960000</v>
      </c>
      <c r="ADT7">
        <v>1910000</v>
      </c>
      <c r="ADU7">
        <v>1860000</v>
      </c>
      <c r="ADV7">
        <v>1810000</v>
      </c>
      <c r="ADW7">
        <v>1760000</v>
      </c>
      <c r="ADX7">
        <v>1710000</v>
      </c>
      <c r="ADY7">
        <v>1670000</v>
      </c>
      <c r="ADZ7">
        <v>1610000</v>
      </c>
      <c r="AEA7">
        <v>1580000</v>
      </c>
      <c r="AEB7">
        <v>1550000</v>
      </c>
      <c r="AEC7">
        <v>1500000</v>
      </c>
      <c r="AED7">
        <v>1460000</v>
      </c>
      <c r="AEE7">
        <v>1420000</v>
      </c>
      <c r="AEF7">
        <v>1390000</v>
      </c>
      <c r="AEG7">
        <v>1340000</v>
      </c>
      <c r="AEH7">
        <v>1310000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11200000</v>
      </c>
      <c r="AEQ7">
        <v>10800000</v>
      </c>
      <c r="AER7">
        <v>10500000</v>
      </c>
      <c r="AES7">
        <v>10200000</v>
      </c>
      <c r="AET7">
        <v>9950000</v>
      </c>
      <c r="AEU7">
        <v>9760000</v>
      </c>
      <c r="AEV7">
        <v>9520000</v>
      </c>
      <c r="AEW7">
        <v>9280000</v>
      </c>
      <c r="AEX7">
        <v>9060000</v>
      </c>
      <c r="AEY7">
        <v>8860000</v>
      </c>
      <c r="AEZ7">
        <v>8650000</v>
      </c>
      <c r="AFA7">
        <v>8410000</v>
      </c>
      <c r="AFB7">
        <v>8210000</v>
      </c>
      <c r="AFC7">
        <v>7930000</v>
      </c>
      <c r="AFD7">
        <v>7720000</v>
      </c>
      <c r="AFE7">
        <v>7510000</v>
      </c>
      <c r="AFF7">
        <v>7280000</v>
      </c>
      <c r="AFG7">
        <v>7010000</v>
      </c>
      <c r="AFH7">
        <v>6830000</v>
      </c>
      <c r="AFI7">
        <v>6640000</v>
      </c>
      <c r="AFJ7">
        <v>6480000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200.0068105</v>
      </c>
      <c r="AGU7">
        <v>213.9187881</v>
      </c>
      <c r="AGV7">
        <v>227.8369936</v>
      </c>
      <c r="AGW7">
        <v>241.1733461</v>
      </c>
      <c r="AGX7">
        <v>246.1020273</v>
      </c>
      <c r="AGY7">
        <v>250.2811159</v>
      </c>
      <c r="AGZ7">
        <v>259.26591289999999</v>
      </c>
      <c r="AHA7">
        <v>263.86872670000002</v>
      </c>
      <c r="AHB7">
        <v>268.69148510000002</v>
      </c>
      <c r="AHC7">
        <v>269.57249339999998</v>
      </c>
      <c r="AHD7">
        <v>270.2854686</v>
      </c>
      <c r="AHE7">
        <v>268.24447809999998</v>
      </c>
      <c r="AHF7">
        <v>269.55292630000002</v>
      </c>
      <c r="AHG7">
        <v>271.2701222</v>
      </c>
      <c r="AHH7">
        <v>270.78093760000002</v>
      </c>
      <c r="AHI7">
        <v>271.04958859999999</v>
      </c>
      <c r="AHJ7">
        <v>271.25918100000001</v>
      </c>
      <c r="AHK7">
        <v>268.24213529999997</v>
      </c>
      <c r="AHL7">
        <v>266.13657439999997</v>
      </c>
      <c r="AHM7">
        <v>262.6473962</v>
      </c>
      <c r="AHN7">
        <v>258.88740430000001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15.9418969</v>
      </c>
      <c r="AHW7">
        <v>15.161701040000001</v>
      </c>
      <c r="AHX7">
        <v>15.48676987</v>
      </c>
      <c r="AHY7">
        <v>16.226645349999998</v>
      </c>
      <c r="AHZ7">
        <v>19.656397680000001</v>
      </c>
      <c r="AIA7">
        <v>23.012915620000001</v>
      </c>
      <c r="AIB7">
        <v>23.841228000000001</v>
      </c>
      <c r="AIC7">
        <v>23.543625980000002</v>
      </c>
      <c r="AID7">
        <v>25.29777636</v>
      </c>
      <c r="AIE7">
        <v>25.433671960000002</v>
      </c>
      <c r="AIF7">
        <v>26.508538739999999</v>
      </c>
      <c r="AIG7">
        <v>26.911625529999998</v>
      </c>
      <c r="AIH7">
        <v>28.637885310000001</v>
      </c>
      <c r="AII7">
        <v>29.354580160000001</v>
      </c>
      <c r="AIJ7">
        <v>29.252411810000002</v>
      </c>
      <c r="AIK7">
        <v>28.504813049999999</v>
      </c>
      <c r="AIL7">
        <v>27.775947850000001</v>
      </c>
      <c r="AIM7">
        <v>28.049554019999999</v>
      </c>
      <c r="AIN7">
        <v>27.328129619999999</v>
      </c>
      <c r="AIO7">
        <v>28.109251390000001</v>
      </c>
      <c r="AIP7">
        <v>27.380603109999999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0.68062995199999998</v>
      </c>
      <c r="AIY7">
        <v>1.3216115559999999</v>
      </c>
      <c r="AIZ7">
        <v>0.64155900799999999</v>
      </c>
      <c r="AJA7">
        <v>0.62287282300000002</v>
      </c>
      <c r="AJB7">
        <v>1.209461793</v>
      </c>
      <c r="AJC7">
        <v>1.1742347500000001</v>
      </c>
      <c r="AJD7">
        <v>0.95002811499999995</v>
      </c>
      <c r="AJE7">
        <v>0.737885915</v>
      </c>
      <c r="AJF7">
        <v>0.71639409200000004</v>
      </c>
      <c r="AJG7">
        <v>0.86941030600000002</v>
      </c>
      <c r="AJH7">
        <v>1.5193578160000001</v>
      </c>
      <c r="AJI7">
        <v>1.4751046750000001</v>
      </c>
      <c r="AJJ7">
        <v>0.954760308</v>
      </c>
      <c r="AJK7">
        <v>1.6994115510000001</v>
      </c>
      <c r="AJL7">
        <v>1.649914127</v>
      </c>
      <c r="AJM7">
        <v>2.9124697739999998</v>
      </c>
      <c r="AJN7">
        <v>2.8276405580000001</v>
      </c>
      <c r="AJO7">
        <v>1.9216974659999999</v>
      </c>
      <c r="AJP7">
        <v>1.4659273319999999</v>
      </c>
      <c r="AJQ7">
        <v>1.4232304200000001</v>
      </c>
      <c r="AJR7">
        <v>2.009857609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131.03723400000001</v>
      </c>
      <c r="AKA7">
        <v>212.62157120000001</v>
      </c>
      <c r="AKB7">
        <v>327.47601209999999</v>
      </c>
      <c r="AKC7">
        <v>117.7177416</v>
      </c>
      <c r="AKD7">
        <v>198.1724427</v>
      </c>
      <c r="AKE7">
        <v>279.83117090000002</v>
      </c>
      <c r="AKF7">
        <v>166.81143969999999</v>
      </c>
      <c r="AKG7">
        <v>264.15348940000001</v>
      </c>
      <c r="AKH7">
        <v>207.375405</v>
      </c>
      <c r="AKI7">
        <v>256.64995679999998</v>
      </c>
      <c r="AKJ7">
        <v>245.709687</v>
      </c>
      <c r="AKK7">
        <v>299.47499399999998</v>
      </c>
      <c r="AKL7">
        <v>179.78563439999999</v>
      </c>
      <c r="AKM7">
        <v>184.513732</v>
      </c>
      <c r="AKN7">
        <v>228.98424700000001</v>
      </c>
      <c r="AKO7">
        <v>267.17859659999999</v>
      </c>
      <c r="AKP7">
        <v>325.15906710000002</v>
      </c>
      <c r="AKQ7">
        <v>300.06571539999999</v>
      </c>
      <c r="AKR7">
        <v>215.2281615</v>
      </c>
      <c r="AKS7">
        <v>212.30740040000001</v>
      </c>
      <c r="AKT7">
        <v>274.50237950000002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112.53648080000001</v>
      </c>
      <c r="AME7">
        <v>110.3896318</v>
      </c>
      <c r="AMF7">
        <v>109.61434060000001</v>
      </c>
      <c r="AMG7">
        <v>108.1391239</v>
      </c>
      <c r="AMH7">
        <v>105.39191940000001</v>
      </c>
      <c r="AMI7">
        <v>103.55034209999999</v>
      </c>
      <c r="AMJ7">
        <v>101.23886589999999</v>
      </c>
      <c r="AMK7">
        <v>100.1317861</v>
      </c>
      <c r="AML7">
        <v>98.134861760000007</v>
      </c>
      <c r="AMM7">
        <v>96.367707150000001</v>
      </c>
      <c r="AMN7">
        <v>94.523936629999994</v>
      </c>
      <c r="AMO7">
        <v>92.191564839999998</v>
      </c>
      <c r="AMP7">
        <v>90.686477940000003</v>
      </c>
      <c r="AMQ7">
        <v>88.265457359999999</v>
      </c>
      <c r="AMR7">
        <v>86.29358268</v>
      </c>
      <c r="AMS7">
        <v>84.65245487</v>
      </c>
      <c r="AMT7">
        <v>82.388485419999995</v>
      </c>
      <c r="AMU7">
        <v>80.22373657</v>
      </c>
      <c r="AMV7">
        <v>77.811098360000003</v>
      </c>
      <c r="AMW7">
        <v>76.319762960000006</v>
      </c>
      <c r="AMX7">
        <v>74.455159260000002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337.30001420000002</v>
      </c>
      <c r="ANG7">
        <v>400.81910870000002</v>
      </c>
      <c r="ANH7">
        <v>303.53206820000003</v>
      </c>
      <c r="ANI7">
        <v>380.24207589999997</v>
      </c>
      <c r="ANJ7">
        <v>361.57431839999998</v>
      </c>
      <c r="ANK7">
        <v>227.32031520000001</v>
      </c>
      <c r="ANL7">
        <v>300.42551259999999</v>
      </c>
      <c r="ANM7">
        <v>326.27530439999998</v>
      </c>
      <c r="ANN7">
        <v>313.66966300000001</v>
      </c>
      <c r="ANO7">
        <v>271.2501087</v>
      </c>
      <c r="ANP7">
        <v>308.84304479999997</v>
      </c>
      <c r="ANQ7">
        <v>246.41022889999999</v>
      </c>
      <c r="ANR7">
        <v>286.9128513</v>
      </c>
      <c r="ANS7">
        <v>253.8915695</v>
      </c>
      <c r="ANT7">
        <v>276.35318860000001</v>
      </c>
      <c r="ANU7">
        <v>264.66001410000001</v>
      </c>
      <c r="ANV7">
        <v>293.50866910000002</v>
      </c>
      <c r="ANW7">
        <v>245.40541640000001</v>
      </c>
      <c r="ANX7">
        <v>235.3049135</v>
      </c>
      <c r="ANY7">
        <v>215.67456759999999</v>
      </c>
      <c r="ANZ7">
        <v>249.83234289999999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74.471792370000003</v>
      </c>
      <c r="AOI7">
        <v>74.969154180000004</v>
      </c>
      <c r="AOJ7">
        <v>75.701370100000005</v>
      </c>
      <c r="AOK7">
        <v>75.242612399999999</v>
      </c>
      <c r="AOL7">
        <v>75.003218559999993</v>
      </c>
      <c r="AOM7">
        <v>73.816174669999995</v>
      </c>
      <c r="AON7">
        <v>73.627324580000007</v>
      </c>
      <c r="AOO7">
        <v>72.634651020000007</v>
      </c>
      <c r="AOP7">
        <v>72.504567280000003</v>
      </c>
      <c r="AOQ7">
        <v>71.655732670000006</v>
      </c>
      <c r="AOR7">
        <v>71.354139360000005</v>
      </c>
      <c r="AOS7">
        <v>70.821360560000002</v>
      </c>
      <c r="AOT7">
        <v>70.137424350000003</v>
      </c>
      <c r="AOU7">
        <v>69.118269470000001</v>
      </c>
      <c r="AOV7">
        <v>68.519464769999999</v>
      </c>
      <c r="AOW7">
        <v>67.748457270000003</v>
      </c>
      <c r="AOX7">
        <v>66.567890590000005</v>
      </c>
      <c r="AOY7">
        <v>65.748440090000003</v>
      </c>
      <c r="AOZ7">
        <v>64.17306687</v>
      </c>
      <c r="APA7">
        <v>62.848015709999999</v>
      </c>
      <c r="APB7">
        <v>60.857424109999997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899.51087380000001</v>
      </c>
      <c r="APK7">
        <v>886.49507679999999</v>
      </c>
      <c r="APL7">
        <v>879.93444710000006</v>
      </c>
      <c r="APM7">
        <v>955.89793459999999</v>
      </c>
      <c r="APN7">
        <v>877.96256040000003</v>
      </c>
      <c r="APO7">
        <v>853.2543028</v>
      </c>
      <c r="APP7">
        <v>827.51047940000001</v>
      </c>
      <c r="APQ7">
        <v>832.34656199999995</v>
      </c>
      <c r="APR7">
        <v>880.38435700000002</v>
      </c>
      <c r="APS7">
        <v>888.96969009999998</v>
      </c>
      <c r="APT7">
        <v>736.40571220000004</v>
      </c>
      <c r="APU7">
        <v>830.00673029999996</v>
      </c>
      <c r="APV7">
        <v>736.96949289999998</v>
      </c>
      <c r="APW7">
        <v>897.06703149999998</v>
      </c>
      <c r="APX7">
        <v>655.21917099999996</v>
      </c>
      <c r="APY7">
        <v>843.72704499999998</v>
      </c>
      <c r="APZ7">
        <v>809.88355000000001</v>
      </c>
      <c r="AQA7">
        <v>670.93434879999995</v>
      </c>
      <c r="AQB7">
        <v>740.36963400000002</v>
      </c>
      <c r="AQC7">
        <v>776.99711409999998</v>
      </c>
      <c r="AQD7">
        <v>701.07609979999995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72.778969669999995</v>
      </c>
      <c r="ARO7">
        <v>70.34306445</v>
      </c>
      <c r="ARP7">
        <v>68.733881999999994</v>
      </c>
      <c r="ARQ7">
        <v>66.780245719999996</v>
      </c>
      <c r="ARR7">
        <v>64.905561070000005</v>
      </c>
      <c r="ARS7">
        <v>63.683139330000003</v>
      </c>
      <c r="ART7">
        <v>62.137837429999998</v>
      </c>
      <c r="ARU7">
        <v>60.564128910000001</v>
      </c>
      <c r="ARV7">
        <v>59.098849800000004</v>
      </c>
      <c r="ARW7">
        <v>57.815932340000003</v>
      </c>
      <c r="ARX7">
        <v>56.420098060000001</v>
      </c>
      <c r="ARY7">
        <v>54.897587999999999</v>
      </c>
      <c r="ARZ7">
        <v>53.594904079999999</v>
      </c>
      <c r="ASA7">
        <v>51.782197570000001</v>
      </c>
      <c r="ASB7">
        <v>50.413612000000001</v>
      </c>
      <c r="ASC7">
        <v>49.029983610000002</v>
      </c>
      <c r="ASD7">
        <v>47.503212159999997</v>
      </c>
      <c r="ASE7">
        <v>45.720296310000002</v>
      </c>
      <c r="ASF7">
        <v>44.574731399999997</v>
      </c>
      <c r="ASG7">
        <v>43.336662910000001</v>
      </c>
      <c r="ASH7">
        <v>42.313184739999997</v>
      </c>
    </row>
    <row r="8" spans="1:1178" x14ac:dyDescent="0.25">
      <c r="A8">
        <v>4</v>
      </c>
      <c r="B8">
        <v>22400</v>
      </c>
      <c r="C8">
        <v>0</v>
      </c>
      <c r="D8">
        <v>0</v>
      </c>
      <c r="E8">
        <v>0</v>
      </c>
      <c r="F8">
        <v>209</v>
      </c>
      <c r="G8">
        <v>164</v>
      </c>
      <c r="H8">
        <v>207</v>
      </c>
      <c r="I8">
        <v>195</v>
      </c>
      <c r="J8">
        <v>227</v>
      </c>
      <c r="K8">
        <v>208</v>
      </c>
      <c r="L8">
        <v>215</v>
      </c>
      <c r="M8">
        <v>208</v>
      </c>
      <c r="N8">
        <v>213</v>
      </c>
      <c r="O8">
        <v>207</v>
      </c>
      <c r="P8">
        <v>208</v>
      </c>
      <c r="Q8">
        <v>227</v>
      </c>
      <c r="R8">
        <v>225</v>
      </c>
      <c r="S8">
        <v>227</v>
      </c>
      <c r="T8">
        <v>227</v>
      </c>
      <c r="U8">
        <v>188</v>
      </c>
      <c r="V8">
        <v>211</v>
      </c>
      <c r="W8">
        <v>209</v>
      </c>
      <c r="X8">
        <v>227</v>
      </c>
      <c r="Y8">
        <v>257</v>
      </c>
      <c r="Z8">
        <v>206</v>
      </c>
      <c r="AA8">
        <v>196</v>
      </c>
      <c r="AB8">
        <v>212</v>
      </c>
      <c r="AC8">
        <v>223</v>
      </c>
      <c r="AD8">
        <v>203</v>
      </c>
      <c r="AE8">
        <v>0</v>
      </c>
      <c r="AF8">
        <v>0</v>
      </c>
      <c r="AG8">
        <v>0</v>
      </c>
      <c r="AH8">
        <v>44</v>
      </c>
      <c r="AI8">
        <v>51</v>
      </c>
      <c r="AJ8">
        <v>66</v>
      </c>
      <c r="AK8">
        <v>71</v>
      </c>
      <c r="AL8">
        <v>54</v>
      </c>
      <c r="AM8">
        <v>60</v>
      </c>
      <c r="AN8">
        <v>62</v>
      </c>
      <c r="AO8">
        <v>75</v>
      </c>
      <c r="AP8">
        <v>55</v>
      </c>
      <c r="AQ8">
        <v>71</v>
      </c>
      <c r="AR8">
        <v>67</v>
      </c>
      <c r="AS8">
        <v>80</v>
      </c>
      <c r="AT8">
        <v>93</v>
      </c>
      <c r="AU8">
        <v>94</v>
      </c>
      <c r="AV8">
        <v>79</v>
      </c>
      <c r="AW8">
        <v>88</v>
      </c>
      <c r="AX8">
        <v>95</v>
      </c>
      <c r="AY8">
        <v>85</v>
      </c>
      <c r="AZ8">
        <v>85</v>
      </c>
      <c r="BA8">
        <v>93</v>
      </c>
      <c r="BB8">
        <v>93</v>
      </c>
      <c r="BC8">
        <v>106</v>
      </c>
      <c r="BD8">
        <v>83</v>
      </c>
      <c r="BE8">
        <v>102</v>
      </c>
      <c r="BF8">
        <v>110</v>
      </c>
      <c r="BG8">
        <v>0</v>
      </c>
      <c r="BH8">
        <v>0</v>
      </c>
      <c r="BI8">
        <v>0</v>
      </c>
      <c r="BJ8">
        <v>137</v>
      </c>
      <c r="BK8">
        <v>119</v>
      </c>
      <c r="BL8">
        <v>124</v>
      </c>
      <c r="BM8">
        <v>118</v>
      </c>
      <c r="BN8">
        <v>111</v>
      </c>
      <c r="BO8">
        <v>144</v>
      </c>
      <c r="BP8">
        <v>129</v>
      </c>
      <c r="BQ8">
        <v>133</v>
      </c>
      <c r="BR8">
        <v>134</v>
      </c>
      <c r="BS8">
        <v>135</v>
      </c>
      <c r="BT8">
        <v>144</v>
      </c>
      <c r="BU8">
        <v>156</v>
      </c>
      <c r="BV8">
        <v>166</v>
      </c>
      <c r="BW8">
        <v>148</v>
      </c>
      <c r="BX8">
        <v>143</v>
      </c>
      <c r="BY8">
        <v>142</v>
      </c>
      <c r="BZ8">
        <v>153</v>
      </c>
      <c r="CA8">
        <v>150</v>
      </c>
      <c r="CB8">
        <v>165</v>
      </c>
      <c r="CC8">
        <v>183</v>
      </c>
      <c r="CD8">
        <v>171</v>
      </c>
      <c r="CE8">
        <v>175</v>
      </c>
      <c r="CF8">
        <v>193</v>
      </c>
      <c r="CG8">
        <v>179</v>
      </c>
      <c r="CH8">
        <v>187</v>
      </c>
      <c r="CI8">
        <v>0</v>
      </c>
      <c r="CJ8">
        <v>0</v>
      </c>
      <c r="CK8">
        <v>0</v>
      </c>
      <c r="CL8">
        <v>35</v>
      </c>
      <c r="CM8">
        <v>43</v>
      </c>
      <c r="CN8">
        <v>39</v>
      </c>
      <c r="CO8">
        <v>33</v>
      </c>
      <c r="CP8">
        <v>42</v>
      </c>
      <c r="CQ8">
        <v>35</v>
      </c>
      <c r="CR8">
        <v>46</v>
      </c>
      <c r="CS8">
        <v>46</v>
      </c>
      <c r="CT8">
        <v>50</v>
      </c>
      <c r="CU8">
        <v>28</v>
      </c>
      <c r="CV8">
        <v>49</v>
      </c>
      <c r="CW8">
        <v>45</v>
      </c>
      <c r="CX8">
        <v>51</v>
      </c>
      <c r="CY8">
        <v>46</v>
      </c>
      <c r="CZ8">
        <v>47</v>
      </c>
      <c r="DA8">
        <v>41</v>
      </c>
      <c r="DB8">
        <v>40</v>
      </c>
      <c r="DC8">
        <v>41</v>
      </c>
      <c r="DD8">
        <v>50</v>
      </c>
      <c r="DE8">
        <v>62</v>
      </c>
      <c r="DF8">
        <v>43</v>
      </c>
      <c r="DG8">
        <v>52</v>
      </c>
      <c r="DH8">
        <v>55</v>
      </c>
      <c r="DI8">
        <v>61</v>
      </c>
      <c r="DJ8">
        <v>60</v>
      </c>
      <c r="DK8">
        <v>0</v>
      </c>
      <c r="DL8">
        <v>0</v>
      </c>
      <c r="DM8">
        <v>0</v>
      </c>
      <c r="DN8">
        <v>3</v>
      </c>
      <c r="DO8">
        <v>2</v>
      </c>
      <c r="DP8">
        <v>2</v>
      </c>
      <c r="DQ8">
        <v>3</v>
      </c>
      <c r="DR8">
        <v>6</v>
      </c>
      <c r="DS8">
        <v>1</v>
      </c>
      <c r="DT8">
        <v>5</v>
      </c>
      <c r="DU8">
        <v>5</v>
      </c>
      <c r="DV8">
        <v>1</v>
      </c>
      <c r="DW8">
        <v>2</v>
      </c>
      <c r="DX8">
        <v>1</v>
      </c>
      <c r="DY8">
        <v>7</v>
      </c>
      <c r="DZ8">
        <v>4</v>
      </c>
      <c r="EA8">
        <v>7</v>
      </c>
      <c r="EB8">
        <v>3</v>
      </c>
      <c r="EC8">
        <v>3</v>
      </c>
      <c r="ED8">
        <v>8</v>
      </c>
      <c r="EE8">
        <v>8</v>
      </c>
      <c r="EF8">
        <v>9</v>
      </c>
      <c r="EG8">
        <v>4</v>
      </c>
      <c r="EH8">
        <v>5</v>
      </c>
      <c r="EI8">
        <v>14</v>
      </c>
      <c r="EJ8">
        <v>4</v>
      </c>
      <c r="EK8">
        <v>4</v>
      </c>
      <c r="EL8">
        <v>9</v>
      </c>
      <c r="EM8">
        <v>0</v>
      </c>
      <c r="EN8">
        <v>0</v>
      </c>
      <c r="EO8">
        <v>0</v>
      </c>
      <c r="EP8">
        <v>5</v>
      </c>
      <c r="EQ8">
        <v>25</v>
      </c>
      <c r="ER8">
        <v>10</v>
      </c>
      <c r="ES8">
        <v>10</v>
      </c>
      <c r="ET8">
        <v>5</v>
      </c>
      <c r="EU8">
        <v>35</v>
      </c>
      <c r="EV8">
        <v>10</v>
      </c>
      <c r="EW8">
        <v>25</v>
      </c>
      <c r="EX8">
        <v>10</v>
      </c>
      <c r="EY8">
        <v>10</v>
      </c>
      <c r="EZ8">
        <v>15</v>
      </c>
      <c r="FA8">
        <v>25</v>
      </c>
      <c r="FB8">
        <v>30</v>
      </c>
      <c r="FC8">
        <v>15</v>
      </c>
      <c r="FD8">
        <v>30</v>
      </c>
      <c r="FE8">
        <v>5</v>
      </c>
      <c r="FF8">
        <v>5</v>
      </c>
      <c r="FG8">
        <v>25</v>
      </c>
      <c r="FH8">
        <v>50</v>
      </c>
      <c r="FI8">
        <v>40</v>
      </c>
      <c r="FJ8">
        <v>55</v>
      </c>
      <c r="FK8">
        <v>15</v>
      </c>
      <c r="FL8">
        <v>35</v>
      </c>
      <c r="FM8">
        <v>35</v>
      </c>
      <c r="FN8">
        <v>30</v>
      </c>
      <c r="FO8">
        <v>0</v>
      </c>
      <c r="FP8">
        <v>0</v>
      </c>
      <c r="FQ8">
        <v>6721</v>
      </c>
      <c r="FR8">
        <v>6885</v>
      </c>
      <c r="FS8">
        <v>7134</v>
      </c>
      <c r="FT8">
        <v>7330</v>
      </c>
      <c r="FU8">
        <v>7460</v>
      </c>
      <c r="FV8">
        <v>7620</v>
      </c>
      <c r="FW8">
        <v>7712</v>
      </c>
      <c r="FX8">
        <v>7775</v>
      </c>
      <c r="FY8">
        <v>7871</v>
      </c>
      <c r="FZ8">
        <v>7912</v>
      </c>
      <c r="GA8">
        <v>7982</v>
      </c>
      <c r="GB8">
        <v>8056</v>
      </c>
      <c r="GC8">
        <v>8117</v>
      </c>
      <c r="GD8">
        <v>8111</v>
      </c>
      <c r="GE8">
        <v>8100</v>
      </c>
      <c r="GF8">
        <v>8149</v>
      </c>
      <c r="GG8">
        <v>8181</v>
      </c>
      <c r="GH8">
        <v>8244</v>
      </c>
      <c r="GI8">
        <v>8269</v>
      </c>
      <c r="GJ8">
        <v>8253</v>
      </c>
      <c r="GK8">
        <v>8243</v>
      </c>
      <c r="GL8">
        <v>8216</v>
      </c>
      <c r="GM8">
        <v>8208</v>
      </c>
      <c r="GN8">
        <v>8221</v>
      </c>
      <c r="GO8">
        <v>8271</v>
      </c>
      <c r="GP8">
        <v>8240</v>
      </c>
      <c r="GQ8">
        <v>0</v>
      </c>
      <c r="GR8">
        <v>0</v>
      </c>
      <c r="GS8">
        <v>706</v>
      </c>
      <c r="GT8">
        <v>802</v>
      </c>
      <c r="GU8">
        <v>896</v>
      </c>
      <c r="GV8">
        <v>1006</v>
      </c>
      <c r="GW8">
        <v>1091</v>
      </c>
      <c r="GX8">
        <v>1185</v>
      </c>
      <c r="GY8">
        <v>1265</v>
      </c>
      <c r="GZ8">
        <v>1357</v>
      </c>
      <c r="HA8">
        <v>1439</v>
      </c>
      <c r="HB8">
        <v>1513</v>
      </c>
      <c r="HC8">
        <v>1544</v>
      </c>
      <c r="HD8">
        <v>1626</v>
      </c>
      <c r="HE8">
        <v>1688</v>
      </c>
      <c r="HF8">
        <v>1749</v>
      </c>
      <c r="HG8">
        <v>1803</v>
      </c>
      <c r="HH8">
        <v>1845</v>
      </c>
      <c r="HI8">
        <v>1931</v>
      </c>
      <c r="HJ8">
        <v>1983</v>
      </c>
      <c r="HK8">
        <v>2020</v>
      </c>
      <c r="HL8">
        <v>2073</v>
      </c>
      <c r="HM8">
        <v>2123</v>
      </c>
      <c r="HN8">
        <v>2166</v>
      </c>
      <c r="HO8">
        <v>2209</v>
      </c>
      <c r="HP8">
        <v>2242</v>
      </c>
      <c r="HQ8">
        <v>2263</v>
      </c>
      <c r="HR8">
        <v>2309</v>
      </c>
      <c r="HS8">
        <v>0</v>
      </c>
      <c r="HT8">
        <v>0</v>
      </c>
      <c r="HU8">
        <v>69</v>
      </c>
      <c r="HV8">
        <v>74</v>
      </c>
      <c r="HW8">
        <v>74</v>
      </c>
      <c r="HX8">
        <v>78</v>
      </c>
      <c r="HY8">
        <v>85</v>
      </c>
      <c r="HZ8">
        <v>90</v>
      </c>
      <c r="IA8">
        <v>104</v>
      </c>
      <c r="IB8">
        <v>117</v>
      </c>
      <c r="IC8">
        <v>122</v>
      </c>
      <c r="ID8">
        <v>129</v>
      </c>
      <c r="IE8">
        <v>142</v>
      </c>
      <c r="IF8">
        <v>153</v>
      </c>
      <c r="IG8">
        <v>152</v>
      </c>
      <c r="IH8">
        <v>171</v>
      </c>
      <c r="II8">
        <v>174</v>
      </c>
      <c r="IJ8">
        <v>180</v>
      </c>
      <c r="IK8">
        <v>183</v>
      </c>
      <c r="IL8">
        <v>188</v>
      </c>
      <c r="IM8">
        <v>193</v>
      </c>
      <c r="IN8">
        <v>202</v>
      </c>
      <c r="IO8">
        <v>217</v>
      </c>
      <c r="IP8">
        <v>225</v>
      </c>
      <c r="IQ8">
        <v>231</v>
      </c>
      <c r="IR8">
        <v>227</v>
      </c>
      <c r="IS8">
        <v>245</v>
      </c>
      <c r="IT8">
        <v>240</v>
      </c>
      <c r="IU8">
        <v>0</v>
      </c>
      <c r="IV8">
        <v>0</v>
      </c>
      <c r="IW8">
        <v>4</v>
      </c>
      <c r="IX8">
        <v>2</v>
      </c>
      <c r="IY8">
        <v>4</v>
      </c>
      <c r="IZ8">
        <v>4</v>
      </c>
      <c r="JA8">
        <v>2</v>
      </c>
      <c r="JB8">
        <v>1</v>
      </c>
      <c r="JC8">
        <v>4</v>
      </c>
      <c r="JD8">
        <v>4</v>
      </c>
      <c r="JE8">
        <v>5</v>
      </c>
      <c r="JF8">
        <v>7</v>
      </c>
      <c r="JG8">
        <v>4</v>
      </c>
      <c r="JH8">
        <v>3</v>
      </c>
      <c r="JI8">
        <v>4</v>
      </c>
      <c r="JJ8">
        <v>6</v>
      </c>
      <c r="JK8">
        <v>9</v>
      </c>
      <c r="JL8">
        <v>11</v>
      </c>
      <c r="JM8">
        <v>13</v>
      </c>
      <c r="JN8">
        <v>12</v>
      </c>
      <c r="JO8">
        <v>10</v>
      </c>
      <c r="JP8">
        <v>5</v>
      </c>
      <c r="JQ8">
        <v>12</v>
      </c>
      <c r="JR8">
        <v>10</v>
      </c>
      <c r="JS8">
        <v>8</v>
      </c>
      <c r="JT8">
        <v>9</v>
      </c>
      <c r="JU8">
        <v>11</v>
      </c>
      <c r="JV8">
        <v>11</v>
      </c>
      <c r="JW8">
        <v>0</v>
      </c>
      <c r="JX8">
        <v>0</v>
      </c>
      <c r="JY8">
        <v>0</v>
      </c>
      <c r="JZ8">
        <v>7</v>
      </c>
      <c r="KA8">
        <v>15</v>
      </c>
      <c r="KB8">
        <v>23</v>
      </c>
      <c r="KC8">
        <v>33</v>
      </c>
      <c r="KD8">
        <v>42</v>
      </c>
      <c r="KE8">
        <v>50</v>
      </c>
      <c r="KF8">
        <v>61</v>
      </c>
      <c r="KG8">
        <v>73</v>
      </c>
      <c r="KH8">
        <v>89</v>
      </c>
      <c r="KI8">
        <v>105</v>
      </c>
      <c r="KJ8">
        <v>118</v>
      </c>
      <c r="KK8">
        <v>129</v>
      </c>
      <c r="KL8">
        <v>137</v>
      </c>
      <c r="KM8">
        <v>157</v>
      </c>
      <c r="KN8">
        <v>175</v>
      </c>
      <c r="KO8">
        <v>192</v>
      </c>
      <c r="KP8">
        <v>214</v>
      </c>
      <c r="KQ8">
        <v>244</v>
      </c>
      <c r="KR8">
        <v>265</v>
      </c>
      <c r="KS8">
        <v>276</v>
      </c>
      <c r="KT8">
        <v>296</v>
      </c>
      <c r="KU8">
        <v>314</v>
      </c>
      <c r="KV8">
        <v>339</v>
      </c>
      <c r="KW8">
        <v>355</v>
      </c>
      <c r="KX8">
        <v>380</v>
      </c>
      <c r="KY8">
        <v>0</v>
      </c>
      <c r="KZ8">
        <v>0</v>
      </c>
      <c r="LA8">
        <v>0</v>
      </c>
      <c r="LB8">
        <v>203</v>
      </c>
      <c r="LC8">
        <v>377</v>
      </c>
      <c r="LD8">
        <v>587</v>
      </c>
      <c r="LE8">
        <v>769</v>
      </c>
      <c r="LF8">
        <v>958</v>
      </c>
      <c r="LG8">
        <v>1175</v>
      </c>
      <c r="LH8">
        <v>1366</v>
      </c>
      <c r="LI8">
        <v>1547</v>
      </c>
      <c r="LJ8">
        <v>1732</v>
      </c>
      <c r="LK8">
        <v>1903</v>
      </c>
      <c r="LL8">
        <v>2068</v>
      </c>
      <c r="LM8">
        <v>2257</v>
      </c>
      <c r="LN8">
        <v>2445</v>
      </c>
      <c r="LO8">
        <v>2663</v>
      </c>
      <c r="LP8">
        <v>2842</v>
      </c>
      <c r="LQ8">
        <v>3028</v>
      </c>
      <c r="LR8">
        <v>3199</v>
      </c>
      <c r="LS8">
        <v>3378</v>
      </c>
      <c r="LT8">
        <v>3556</v>
      </c>
      <c r="LU8">
        <v>3731</v>
      </c>
      <c r="LV8">
        <v>3942</v>
      </c>
      <c r="LW8">
        <v>4150</v>
      </c>
      <c r="LX8">
        <v>4344</v>
      </c>
      <c r="LY8">
        <v>4540</v>
      </c>
      <c r="LZ8">
        <v>4753</v>
      </c>
      <c r="MA8">
        <v>0</v>
      </c>
      <c r="MB8">
        <v>0</v>
      </c>
      <c r="MC8">
        <v>1487</v>
      </c>
      <c r="MD8">
        <v>1622</v>
      </c>
      <c r="ME8">
        <v>1738</v>
      </c>
      <c r="MF8">
        <v>1832</v>
      </c>
      <c r="MG8">
        <v>1904</v>
      </c>
      <c r="MH8">
        <v>1980</v>
      </c>
      <c r="MI8">
        <v>2055</v>
      </c>
      <c r="MJ8">
        <v>2125</v>
      </c>
      <c r="MK8">
        <v>2164</v>
      </c>
      <c r="ML8">
        <v>2191</v>
      </c>
      <c r="MM8">
        <v>2222</v>
      </c>
      <c r="MN8">
        <v>2260</v>
      </c>
      <c r="MO8">
        <v>2288</v>
      </c>
      <c r="MP8">
        <v>2308</v>
      </c>
      <c r="MQ8">
        <v>2357</v>
      </c>
      <c r="MR8">
        <v>2395</v>
      </c>
      <c r="MS8">
        <v>2444</v>
      </c>
      <c r="MT8">
        <v>2517</v>
      </c>
      <c r="MU8">
        <v>2537</v>
      </c>
      <c r="MV8">
        <v>2571</v>
      </c>
      <c r="MW8">
        <v>2632</v>
      </c>
      <c r="MX8">
        <v>2664</v>
      </c>
      <c r="MY8">
        <v>2675</v>
      </c>
      <c r="MZ8">
        <v>2670</v>
      </c>
      <c r="NA8">
        <v>2745</v>
      </c>
      <c r="NB8">
        <v>2695</v>
      </c>
      <c r="NC8">
        <v>0</v>
      </c>
      <c r="ND8">
        <v>0</v>
      </c>
      <c r="NE8">
        <v>0</v>
      </c>
      <c r="NF8">
        <v>38</v>
      </c>
      <c r="NG8">
        <v>69</v>
      </c>
      <c r="NH8">
        <v>117</v>
      </c>
      <c r="NI8">
        <v>167</v>
      </c>
      <c r="NJ8">
        <v>218</v>
      </c>
      <c r="NK8">
        <v>259</v>
      </c>
      <c r="NL8">
        <v>308</v>
      </c>
      <c r="NM8">
        <v>368</v>
      </c>
      <c r="NN8">
        <v>421</v>
      </c>
      <c r="NO8">
        <v>474</v>
      </c>
      <c r="NP8">
        <v>524</v>
      </c>
      <c r="NQ8">
        <v>593</v>
      </c>
      <c r="NR8">
        <v>650</v>
      </c>
      <c r="NS8">
        <v>710</v>
      </c>
      <c r="NT8">
        <v>768</v>
      </c>
      <c r="NU8">
        <v>818</v>
      </c>
      <c r="NV8">
        <v>862</v>
      </c>
      <c r="NW8">
        <v>920</v>
      </c>
      <c r="NX8">
        <v>968</v>
      </c>
      <c r="NY8">
        <v>1013</v>
      </c>
      <c r="NZ8">
        <v>1076</v>
      </c>
      <c r="OA8">
        <v>1128</v>
      </c>
      <c r="OB8">
        <v>1179</v>
      </c>
      <c r="OC8">
        <v>1217</v>
      </c>
      <c r="OD8">
        <v>1261</v>
      </c>
      <c r="OE8">
        <v>0</v>
      </c>
      <c r="OF8">
        <v>0</v>
      </c>
      <c r="OG8">
        <v>2066</v>
      </c>
      <c r="OH8">
        <v>2271</v>
      </c>
      <c r="OI8">
        <v>2499</v>
      </c>
      <c r="OJ8">
        <v>2722</v>
      </c>
      <c r="OK8">
        <v>2943</v>
      </c>
      <c r="OL8">
        <v>3160</v>
      </c>
      <c r="OM8">
        <v>3374</v>
      </c>
      <c r="ON8">
        <v>3572</v>
      </c>
      <c r="OO8">
        <v>3722</v>
      </c>
      <c r="OP8">
        <v>3857</v>
      </c>
      <c r="OQ8">
        <v>4009</v>
      </c>
      <c r="OR8">
        <v>4137</v>
      </c>
      <c r="OS8">
        <v>4266</v>
      </c>
      <c r="OT8">
        <v>4419</v>
      </c>
      <c r="OU8">
        <v>4567</v>
      </c>
      <c r="OV8">
        <v>4720</v>
      </c>
      <c r="OW8">
        <v>4853</v>
      </c>
      <c r="OX8">
        <v>5000</v>
      </c>
      <c r="OY8">
        <v>5095</v>
      </c>
      <c r="OZ8">
        <v>5146</v>
      </c>
      <c r="PA8">
        <v>5245</v>
      </c>
      <c r="PB8">
        <v>5319</v>
      </c>
      <c r="PC8">
        <v>5364</v>
      </c>
      <c r="PD8">
        <v>5436</v>
      </c>
      <c r="PE8">
        <v>5535</v>
      </c>
      <c r="PF8">
        <v>5542</v>
      </c>
      <c r="PG8">
        <v>0</v>
      </c>
      <c r="PH8">
        <v>0</v>
      </c>
      <c r="PI8">
        <v>0</v>
      </c>
      <c r="PJ8">
        <v>50</v>
      </c>
      <c r="PK8">
        <v>102</v>
      </c>
      <c r="PL8">
        <v>155</v>
      </c>
      <c r="PM8">
        <v>205</v>
      </c>
      <c r="PN8">
        <v>260</v>
      </c>
      <c r="PO8">
        <v>331</v>
      </c>
      <c r="PP8">
        <v>406</v>
      </c>
      <c r="PQ8">
        <v>503</v>
      </c>
      <c r="PR8">
        <v>603</v>
      </c>
      <c r="PS8">
        <v>697</v>
      </c>
      <c r="PT8">
        <v>822</v>
      </c>
      <c r="PU8">
        <v>930</v>
      </c>
      <c r="PV8">
        <v>1040</v>
      </c>
      <c r="PW8">
        <v>1142</v>
      </c>
      <c r="PX8">
        <v>1248</v>
      </c>
      <c r="PY8">
        <v>1352</v>
      </c>
      <c r="PZ8">
        <v>1454</v>
      </c>
      <c r="QA8">
        <v>1577</v>
      </c>
      <c r="QB8">
        <v>1701</v>
      </c>
      <c r="QC8">
        <v>1827</v>
      </c>
      <c r="QD8">
        <v>1944</v>
      </c>
      <c r="QE8">
        <v>2088</v>
      </c>
      <c r="QF8">
        <v>2221</v>
      </c>
      <c r="QG8">
        <v>2353</v>
      </c>
      <c r="QH8">
        <v>2507</v>
      </c>
      <c r="QI8">
        <v>0</v>
      </c>
      <c r="QJ8">
        <v>0</v>
      </c>
      <c r="QK8">
        <v>7518</v>
      </c>
      <c r="QL8">
        <v>7655</v>
      </c>
      <c r="QM8">
        <v>7820</v>
      </c>
      <c r="QN8">
        <v>7941</v>
      </c>
      <c r="QO8">
        <v>8021</v>
      </c>
      <c r="QP8">
        <v>8128</v>
      </c>
      <c r="QQ8">
        <v>8246</v>
      </c>
      <c r="QR8">
        <v>8356</v>
      </c>
      <c r="QS8">
        <v>8468</v>
      </c>
      <c r="QT8">
        <v>8499</v>
      </c>
      <c r="QU8">
        <v>8590</v>
      </c>
      <c r="QV8">
        <v>8628</v>
      </c>
      <c r="QW8">
        <v>8694</v>
      </c>
      <c r="QX8">
        <v>8750</v>
      </c>
      <c r="QY8">
        <v>8861</v>
      </c>
      <c r="QZ8">
        <v>8893</v>
      </c>
      <c r="RA8">
        <v>8898</v>
      </c>
      <c r="RB8">
        <v>8908</v>
      </c>
      <c r="RC8">
        <v>8948</v>
      </c>
      <c r="RD8">
        <v>9050</v>
      </c>
      <c r="RE8">
        <v>9103</v>
      </c>
      <c r="RF8">
        <v>9125</v>
      </c>
      <c r="RG8">
        <v>9157</v>
      </c>
      <c r="RH8">
        <v>9179</v>
      </c>
      <c r="RI8">
        <v>9219</v>
      </c>
      <c r="RJ8">
        <v>9111</v>
      </c>
      <c r="RK8">
        <v>0</v>
      </c>
      <c r="RL8">
        <v>0</v>
      </c>
      <c r="RM8">
        <v>8413</v>
      </c>
      <c r="RN8">
        <v>8319</v>
      </c>
      <c r="RO8">
        <v>8187</v>
      </c>
      <c r="RP8">
        <v>8096</v>
      </c>
      <c r="RQ8">
        <v>7999</v>
      </c>
      <c r="RR8">
        <v>7932</v>
      </c>
      <c r="RS8">
        <v>7808</v>
      </c>
      <c r="RT8">
        <v>7747</v>
      </c>
      <c r="RU8">
        <v>7620</v>
      </c>
      <c r="RV8">
        <v>7581</v>
      </c>
      <c r="RW8">
        <v>7548</v>
      </c>
      <c r="RX8">
        <v>7478</v>
      </c>
      <c r="RY8">
        <v>7426</v>
      </c>
      <c r="RZ8">
        <v>7427</v>
      </c>
      <c r="SA8">
        <v>7339</v>
      </c>
      <c r="SB8">
        <v>7277</v>
      </c>
      <c r="SC8">
        <v>7313</v>
      </c>
      <c r="SD8">
        <v>7280</v>
      </c>
      <c r="SE8">
        <v>7285</v>
      </c>
      <c r="SF8">
        <v>7241</v>
      </c>
      <c r="SG8">
        <v>7227</v>
      </c>
      <c r="SH8">
        <v>7196</v>
      </c>
      <c r="SI8">
        <v>7123</v>
      </c>
      <c r="SJ8">
        <v>7130</v>
      </c>
      <c r="SK8">
        <v>7074</v>
      </c>
      <c r="SL8">
        <v>7109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297355.47840000002</v>
      </c>
      <c r="SU8">
        <v>292180.19130000001</v>
      </c>
      <c r="SV8">
        <v>285987.4143</v>
      </c>
      <c r="SW8">
        <v>281085.99729999999</v>
      </c>
      <c r="SX8">
        <v>274320.55619999999</v>
      </c>
      <c r="SY8">
        <v>268686.94959999999</v>
      </c>
      <c r="SZ8">
        <v>263279.52279999998</v>
      </c>
      <c r="TA8">
        <v>257546.6741</v>
      </c>
      <c r="TB8">
        <v>249860.48379999999</v>
      </c>
      <c r="TC8">
        <v>242254.00709999999</v>
      </c>
      <c r="TD8">
        <v>236620.8683</v>
      </c>
      <c r="TE8">
        <v>230631.11240000001</v>
      </c>
      <c r="TF8">
        <v>225638.00930000001</v>
      </c>
      <c r="TG8">
        <v>219730.3481</v>
      </c>
      <c r="TH8">
        <v>212917.6539</v>
      </c>
      <c r="TI8">
        <v>206465.6949</v>
      </c>
      <c r="TJ8">
        <v>199795.54870000001</v>
      </c>
      <c r="TK8">
        <v>193787.38430000001</v>
      </c>
      <c r="TL8">
        <v>188441.07639999999</v>
      </c>
      <c r="TM8">
        <v>184065.21580000001</v>
      </c>
      <c r="TN8">
        <v>178034.30369999999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508428.33980000002</v>
      </c>
      <c r="TW8">
        <v>526944.28729999997</v>
      </c>
      <c r="TX8">
        <v>548803.40599999996</v>
      </c>
      <c r="TY8">
        <v>565015.70510000002</v>
      </c>
      <c r="TZ8">
        <v>576768.36120000004</v>
      </c>
      <c r="UA8">
        <v>571442.54630000005</v>
      </c>
      <c r="UB8">
        <v>584263.28049999999</v>
      </c>
      <c r="UC8">
        <v>588875.20600000001</v>
      </c>
      <c r="UD8">
        <v>592384.12509999995</v>
      </c>
      <c r="UE8">
        <v>592887.24069999997</v>
      </c>
      <c r="UF8">
        <v>589027.43489999999</v>
      </c>
      <c r="UG8">
        <v>598527.62749999994</v>
      </c>
      <c r="UH8">
        <v>596743.11580000003</v>
      </c>
      <c r="UI8">
        <v>590172.33570000005</v>
      </c>
      <c r="UJ8">
        <v>588016.55859999999</v>
      </c>
      <c r="UK8">
        <v>584659.51690000005</v>
      </c>
      <c r="UL8">
        <v>579127.59180000005</v>
      </c>
      <c r="UM8">
        <v>573421.92680000002</v>
      </c>
      <c r="UN8">
        <v>565037.09880000004</v>
      </c>
      <c r="UO8">
        <v>553718.05449999997</v>
      </c>
      <c r="UP8">
        <v>548517.94290000002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249652.50889999999</v>
      </c>
      <c r="UY8">
        <v>280084.79960000003</v>
      </c>
      <c r="UZ8">
        <v>305917.86369999999</v>
      </c>
      <c r="VA8">
        <v>309700.26860000001</v>
      </c>
      <c r="VB8">
        <v>317931.99619999999</v>
      </c>
      <c r="VC8">
        <v>339778.30560000002</v>
      </c>
      <c r="VD8">
        <v>355436.07789999997</v>
      </c>
      <c r="VE8">
        <v>342828.1226</v>
      </c>
      <c r="VF8">
        <v>374448.19219999999</v>
      </c>
      <c r="VG8">
        <v>369919.8628</v>
      </c>
      <c r="VH8">
        <v>371529.82539999997</v>
      </c>
      <c r="VI8">
        <v>366720.37780000002</v>
      </c>
      <c r="VJ8">
        <v>365767.04879999999</v>
      </c>
      <c r="VK8">
        <v>364558.15130000003</v>
      </c>
      <c r="VL8">
        <v>370444.92460000003</v>
      </c>
      <c r="VM8">
        <v>386362.34090000001</v>
      </c>
      <c r="VN8">
        <v>388937.97460000002</v>
      </c>
      <c r="VO8">
        <v>387679.27559999999</v>
      </c>
      <c r="VP8">
        <v>369870.11119999998</v>
      </c>
      <c r="VQ8">
        <v>387571.86290000001</v>
      </c>
      <c r="VR8">
        <v>368604.10969999997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63447.315009999998</v>
      </c>
      <c r="WA8">
        <v>246397.33989999999</v>
      </c>
      <c r="WB8">
        <v>239220.71830000001</v>
      </c>
      <c r="WC8">
        <v>290316.4057</v>
      </c>
      <c r="WD8">
        <v>394604.82329999999</v>
      </c>
      <c r="WE8">
        <v>218920.84510000001</v>
      </c>
      <c r="WF8">
        <v>159408.3824</v>
      </c>
      <c r="WG8">
        <v>206353.89300000001</v>
      </c>
      <c r="WH8">
        <v>300515.37819999998</v>
      </c>
      <c r="WI8">
        <v>437643.75459999999</v>
      </c>
      <c r="WJ8">
        <v>519318.37119999999</v>
      </c>
      <c r="WK8">
        <v>595863.97400000005</v>
      </c>
      <c r="WL8">
        <v>534008.04240000003</v>
      </c>
      <c r="WM8">
        <v>432045.34179999999</v>
      </c>
      <c r="WN8">
        <v>209730.74840000001</v>
      </c>
      <c r="WO8">
        <v>488693.0061</v>
      </c>
      <c r="WP8">
        <v>395382.69099999999</v>
      </c>
      <c r="WQ8">
        <v>307093.35220000002</v>
      </c>
      <c r="WR8">
        <v>335417.4964</v>
      </c>
      <c r="WS8">
        <v>398014.28909999999</v>
      </c>
      <c r="WT8">
        <v>386421.63990000001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26700000</v>
      </c>
      <c r="ZG8">
        <v>26900000</v>
      </c>
      <c r="ZH8">
        <v>27000000</v>
      </c>
      <c r="ZI8">
        <v>26700000</v>
      </c>
      <c r="ZJ8">
        <v>26300000</v>
      </c>
      <c r="ZK8">
        <v>25900000</v>
      </c>
      <c r="ZL8">
        <v>25500000</v>
      </c>
      <c r="ZM8">
        <v>25100000</v>
      </c>
      <c r="ZN8">
        <v>24600000</v>
      </c>
      <c r="ZO8">
        <v>24400000</v>
      </c>
      <c r="ZP8">
        <v>24000000</v>
      </c>
      <c r="ZQ8">
        <v>23800000</v>
      </c>
      <c r="ZR8">
        <v>23800000</v>
      </c>
      <c r="ZS8">
        <v>23300000</v>
      </c>
      <c r="ZT8">
        <v>22900000</v>
      </c>
      <c r="ZU8">
        <v>22800000</v>
      </c>
      <c r="ZV8">
        <v>22400000</v>
      </c>
      <c r="ZW8">
        <v>21800000</v>
      </c>
      <c r="ZX8">
        <v>21200000</v>
      </c>
      <c r="ZY8">
        <v>21100000</v>
      </c>
      <c r="ZZ8">
        <v>20100000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29600000</v>
      </c>
      <c r="ABK8">
        <v>30700000</v>
      </c>
      <c r="ABL8">
        <v>31500000</v>
      </c>
      <c r="ABM8">
        <v>31900000</v>
      </c>
      <c r="ABN8">
        <v>32100000</v>
      </c>
      <c r="ABO8">
        <v>32400000</v>
      </c>
      <c r="ABP8">
        <v>32400000</v>
      </c>
      <c r="ABQ8">
        <v>32500000</v>
      </c>
      <c r="ABR8">
        <v>32700000</v>
      </c>
      <c r="ABS8">
        <v>32800000</v>
      </c>
      <c r="ABT8">
        <v>32900000</v>
      </c>
      <c r="ABU8">
        <v>32800000</v>
      </c>
      <c r="ABV8">
        <v>32800000</v>
      </c>
      <c r="ABW8">
        <v>32500000</v>
      </c>
      <c r="ABX8">
        <v>31800000</v>
      </c>
      <c r="ABY8">
        <v>31500000</v>
      </c>
      <c r="ABZ8">
        <v>31000000</v>
      </c>
      <c r="ACA8">
        <v>30400000</v>
      </c>
      <c r="ACB8">
        <v>29900000</v>
      </c>
      <c r="ACC8">
        <v>29500000</v>
      </c>
      <c r="ACD8">
        <v>28700000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3670000</v>
      </c>
      <c r="ADO8">
        <v>3610000</v>
      </c>
      <c r="ADP8">
        <v>3550000</v>
      </c>
      <c r="ADQ8">
        <v>3500000</v>
      </c>
      <c r="ADR8">
        <v>3410000</v>
      </c>
      <c r="ADS8">
        <v>3340000</v>
      </c>
      <c r="ADT8">
        <v>3260000</v>
      </c>
      <c r="ADU8">
        <v>3190000</v>
      </c>
      <c r="ADV8">
        <v>3120000</v>
      </c>
      <c r="ADW8">
        <v>3060000</v>
      </c>
      <c r="ADX8">
        <v>2990000</v>
      </c>
      <c r="ADY8">
        <v>2900000</v>
      </c>
      <c r="ADZ8">
        <v>2820000</v>
      </c>
      <c r="AEA8">
        <v>2750000</v>
      </c>
      <c r="AEB8">
        <v>2700000</v>
      </c>
      <c r="AEC8">
        <v>2640000</v>
      </c>
      <c r="AED8">
        <v>2570000</v>
      </c>
      <c r="AEE8">
        <v>2500000</v>
      </c>
      <c r="AEF8">
        <v>2430000</v>
      </c>
      <c r="AEG8">
        <v>2370000</v>
      </c>
      <c r="AEH8">
        <v>2280000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5670000</v>
      </c>
      <c r="AEQ8">
        <v>5420000</v>
      </c>
      <c r="AER8">
        <v>5220000</v>
      </c>
      <c r="AES8">
        <v>4980000</v>
      </c>
      <c r="AET8">
        <v>4810000</v>
      </c>
      <c r="AEU8">
        <v>4650000</v>
      </c>
      <c r="AEV8">
        <v>4480000</v>
      </c>
      <c r="AEW8">
        <v>4320000</v>
      </c>
      <c r="AEX8">
        <v>4190000</v>
      </c>
      <c r="AEY8">
        <v>4020000</v>
      </c>
      <c r="AEZ8">
        <v>3870000</v>
      </c>
      <c r="AFA8">
        <v>3780000</v>
      </c>
      <c r="AFB8">
        <v>3650000</v>
      </c>
      <c r="AFC8">
        <v>3550000</v>
      </c>
      <c r="AFD8">
        <v>3420000</v>
      </c>
      <c r="AFE8">
        <v>3320000</v>
      </c>
      <c r="AFF8">
        <v>3210000</v>
      </c>
      <c r="AFG8">
        <v>3080000</v>
      </c>
      <c r="AFH8">
        <v>2990000</v>
      </c>
      <c r="AFI8">
        <v>2880000</v>
      </c>
      <c r="AFJ8">
        <v>2810000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184.03534880000001</v>
      </c>
      <c r="AGU8">
        <v>190.73754959999999</v>
      </c>
      <c r="AGV8">
        <v>198.6498751</v>
      </c>
      <c r="AGW8">
        <v>204.5182265</v>
      </c>
      <c r="AGX8">
        <v>208.77232480000001</v>
      </c>
      <c r="AGY8">
        <v>206.84454439999999</v>
      </c>
      <c r="AGZ8">
        <v>211.485254</v>
      </c>
      <c r="AHA8">
        <v>213.1546285</v>
      </c>
      <c r="AHB8">
        <v>214.4247488</v>
      </c>
      <c r="AHC8">
        <v>214.6068611</v>
      </c>
      <c r="AHD8">
        <v>213.20973069999999</v>
      </c>
      <c r="AHE8">
        <v>216.64850680000001</v>
      </c>
      <c r="AHF8">
        <v>216.00256880000001</v>
      </c>
      <c r="AHG8">
        <v>213.62414939999999</v>
      </c>
      <c r="AHH8">
        <v>212.8438247</v>
      </c>
      <c r="AHI8">
        <v>211.62867929999999</v>
      </c>
      <c r="AHJ8">
        <v>209.62629340000001</v>
      </c>
      <c r="AHK8">
        <v>207.56101899999999</v>
      </c>
      <c r="AHL8">
        <v>204.52597030000001</v>
      </c>
      <c r="AHM8">
        <v>200.42882610000001</v>
      </c>
      <c r="AHN8">
        <v>198.54654629999999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17.015574239999999</v>
      </c>
      <c r="AHW8">
        <v>19.089748879999998</v>
      </c>
      <c r="AHX8">
        <v>20.850453869999999</v>
      </c>
      <c r="AHY8">
        <v>21.108251370000001</v>
      </c>
      <c r="AHZ8">
        <v>21.6693015</v>
      </c>
      <c r="AIA8">
        <v>23.158281129999999</v>
      </c>
      <c r="AIB8">
        <v>24.225468429999999</v>
      </c>
      <c r="AIC8">
        <v>23.366147600000001</v>
      </c>
      <c r="AID8">
        <v>25.52127772</v>
      </c>
      <c r="AIE8">
        <v>25.212640230000002</v>
      </c>
      <c r="AIF8">
        <v>25.322370500000002</v>
      </c>
      <c r="AIG8">
        <v>24.994572829999999</v>
      </c>
      <c r="AIH8">
        <v>24.929596750000002</v>
      </c>
      <c r="AII8">
        <v>24.84720188</v>
      </c>
      <c r="AIJ8">
        <v>25.24842688</v>
      </c>
      <c r="AIK8">
        <v>26.333310749999999</v>
      </c>
      <c r="AIL8">
        <v>26.5088583</v>
      </c>
      <c r="AIM8">
        <v>26.42306911</v>
      </c>
      <c r="AIN8">
        <v>25.209249310000001</v>
      </c>
      <c r="AIO8">
        <v>26.415748180000001</v>
      </c>
      <c r="AIP8">
        <v>25.122962399999999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0.29449524399999999</v>
      </c>
      <c r="AIY8">
        <v>1.143670851</v>
      </c>
      <c r="AIZ8">
        <v>1.1103600490000001</v>
      </c>
      <c r="AJA8">
        <v>1.3475243320000001</v>
      </c>
      <c r="AJB8">
        <v>1.83158647</v>
      </c>
      <c r="AJC8">
        <v>1.0161367379999999</v>
      </c>
      <c r="AJD8">
        <v>0.73990539200000005</v>
      </c>
      <c r="AJE8">
        <v>0.95780633199999998</v>
      </c>
      <c r="AJF8">
        <v>1.394863591</v>
      </c>
      <c r="AJG8">
        <v>2.0313547440000002</v>
      </c>
      <c r="AJH8">
        <v>2.4104533099999998</v>
      </c>
      <c r="AJI8">
        <v>2.7657451919999998</v>
      </c>
      <c r="AJJ8">
        <v>2.4786364679999999</v>
      </c>
      <c r="AJK8">
        <v>2.0053693109999999</v>
      </c>
      <c r="AJL8">
        <v>0.97348024799999999</v>
      </c>
      <c r="AJM8">
        <v>2.2683034900000001</v>
      </c>
      <c r="AJN8">
        <v>1.835196998</v>
      </c>
      <c r="AJO8">
        <v>1.4253957269999999</v>
      </c>
      <c r="AJP8">
        <v>1.556864265</v>
      </c>
      <c r="AJQ8">
        <v>1.8474117489999999</v>
      </c>
      <c r="AJR8">
        <v>1.7936036399999999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154.8845336</v>
      </c>
      <c r="AKA8">
        <v>147.7175087</v>
      </c>
      <c r="AKB8">
        <v>196.2471128</v>
      </c>
      <c r="AKC8">
        <v>195.48471559999999</v>
      </c>
      <c r="AKD8">
        <v>238.9502683</v>
      </c>
      <c r="AKE8">
        <v>207.5168425</v>
      </c>
      <c r="AKF8">
        <v>174.0075305</v>
      </c>
      <c r="AKG8">
        <v>149.37088349999999</v>
      </c>
      <c r="AKH8">
        <v>98.713950330000003</v>
      </c>
      <c r="AKI8">
        <v>270.38795809999999</v>
      </c>
      <c r="AKJ8">
        <v>238.93279000000001</v>
      </c>
      <c r="AKK8">
        <v>169.6763646</v>
      </c>
      <c r="AKL8">
        <v>245.9208697</v>
      </c>
      <c r="AKM8">
        <v>297.12351059999997</v>
      </c>
      <c r="AKN8">
        <v>197.17640030000001</v>
      </c>
      <c r="AKO8">
        <v>129.00309480000001</v>
      </c>
      <c r="AKP8">
        <v>166.00923119999999</v>
      </c>
      <c r="AKQ8">
        <v>148.36208120000001</v>
      </c>
      <c r="AKR8">
        <v>228.54763629999999</v>
      </c>
      <c r="AKS8">
        <v>163.8124996</v>
      </c>
      <c r="AKT8">
        <v>184.94373039999999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162.32452079999999</v>
      </c>
      <c r="AME8">
        <v>163.56619119999999</v>
      </c>
      <c r="AMF8">
        <v>164.21144559999999</v>
      </c>
      <c r="AMG8">
        <v>162.3545714</v>
      </c>
      <c r="AMH8">
        <v>159.592478</v>
      </c>
      <c r="AMI8">
        <v>157.13642569999999</v>
      </c>
      <c r="AMJ8">
        <v>155.16866730000001</v>
      </c>
      <c r="AMK8">
        <v>152.5156417</v>
      </c>
      <c r="AML8">
        <v>149.3677868</v>
      </c>
      <c r="AMM8">
        <v>148.09605830000001</v>
      </c>
      <c r="AMN8">
        <v>146.10067079999999</v>
      </c>
      <c r="AMO8">
        <v>144.74736590000001</v>
      </c>
      <c r="AMP8">
        <v>144.7289657</v>
      </c>
      <c r="AMQ8">
        <v>141.6300751</v>
      </c>
      <c r="AMR8">
        <v>139.34772090000001</v>
      </c>
      <c r="AMS8">
        <v>138.49894130000001</v>
      </c>
      <c r="AMT8">
        <v>136.09982429999999</v>
      </c>
      <c r="AMU8">
        <v>132.6813573</v>
      </c>
      <c r="AMV8">
        <v>128.5760726</v>
      </c>
      <c r="AMW8">
        <v>128.33763110000001</v>
      </c>
      <c r="AMX8">
        <v>122.3300673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314.33805310000002</v>
      </c>
      <c r="ANG8">
        <v>307.33857339999997</v>
      </c>
      <c r="ANH8">
        <v>308.77392250000003</v>
      </c>
      <c r="ANI8">
        <v>395.15911160000002</v>
      </c>
      <c r="ANJ8">
        <v>269.60447099999999</v>
      </c>
      <c r="ANK8">
        <v>278.01926279999998</v>
      </c>
      <c r="ANL8">
        <v>291.91990529999998</v>
      </c>
      <c r="ANM8">
        <v>391.37793549999998</v>
      </c>
      <c r="ANN8">
        <v>269.81931509999998</v>
      </c>
      <c r="ANO8">
        <v>298.90853770000001</v>
      </c>
      <c r="ANP8">
        <v>297.68026800000001</v>
      </c>
      <c r="ANQ8">
        <v>268.7760404</v>
      </c>
      <c r="ANR8">
        <v>185.35319920000001</v>
      </c>
      <c r="ANS8">
        <v>221.5582326</v>
      </c>
      <c r="ANT8">
        <v>200.0152348</v>
      </c>
      <c r="ANU8">
        <v>189.77974080000001</v>
      </c>
      <c r="ANV8">
        <v>256.24850120000002</v>
      </c>
      <c r="ANW8">
        <v>186.17379529999999</v>
      </c>
      <c r="ANX8">
        <v>194.1525187</v>
      </c>
      <c r="ANY8">
        <v>118.09707589999999</v>
      </c>
      <c r="ANZ8">
        <v>148.3448142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64.063386640000004</v>
      </c>
      <c r="AOI8">
        <v>66.409569419999997</v>
      </c>
      <c r="AOJ8">
        <v>68.25898273</v>
      </c>
      <c r="AOK8">
        <v>69.053787740000004</v>
      </c>
      <c r="AOL8">
        <v>69.474199409999997</v>
      </c>
      <c r="AOM8">
        <v>70.108833880000006</v>
      </c>
      <c r="AON8">
        <v>70.240077729999996</v>
      </c>
      <c r="AOO8">
        <v>70.320684420000006</v>
      </c>
      <c r="AOP8">
        <v>70.721101250000004</v>
      </c>
      <c r="AOQ8">
        <v>70.960848540000001</v>
      </c>
      <c r="AOR8">
        <v>71.202060610000004</v>
      </c>
      <c r="AOS8">
        <v>71.076106659999994</v>
      </c>
      <c r="AOT8">
        <v>71.096155769999996</v>
      </c>
      <c r="AOU8">
        <v>70.336876439999998</v>
      </c>
      <c r="AOV8">
        <v>68.971782000000005</v>
      </c>
      <c r="AOW8">
        <v>68.25114361</v>
      </c>
      <c r="AOX8">
        <v>67.198132830000006</v>
      </c>
      <c r="AOY8">
        <v>65.79285917</v>
      </c>
      <c r="AOZ8">
        <v>64.733965819999995</v>
      </c>
      <c r="APA8">
        <v>63.993102589999999</v>
      </c>
      <c r="APB8">
        <v>62.207799360000003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573.2432215</v>
      </c>
      <c r="APK8">
        <v>667.03821059999996</v>
      </c>
      <c r="APL8">
        <v>728.45273750000001</v>
      </c>
      <c r="APM8">
        <v>927.50714730000004</v>
      </c>
      <c r="APN8">
        <v>887.53646809999998</v>
      </c>
      <c r="APO8">
        <v>754.90193120000004</v>
      </c>
      <c r="APP8">
        <v>1234.9380450000001</v>
      </c>
      <c r="APQ8">
        <v>879.69029330000001</v>
      </c>
      <c r="APR8">
        <v>864.9420093</v>
      </c>
      <c r="APS8">
        <v>768.13381930000003</v>
      </c>
      <c r="APT8">
        <v>818.68532530000004</v>
      </c>
      <c r="APU8">
        <v>773.68952679999995</v>
      </c>
      <c r="APV8">
        <v>720.79788689999998</v>
      </c>
      <c r="APW8">
        <v>877.88709949999998</v>
      </c>
      <c r="APX8">
        <v>767.49723180000001</v>
      </c>
      <c r="APY8">
        <v>783.73844640000004</v>
      </c>
      <c r="APZ8">
        <v>723.19758379999996</v>
      </c>
      <c r="AQA8">
        <v>817.56549559999996</v>
      </c>
      <c r="AQB8">
        <v>753.42474030000005</v>
      </c>
      <c r="AQC8">
        <v>758.85854229999995</v>
      </c>
      <c r="AQD8">
        <v>818.43344149999996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94.015508460000007</v>
      </c>
      <c r="ARO8">
        <v>89.850267329999994</v>
      </c>
      <c r="ARP8">
        <v>86.551759340000004</v>
      </c>
      <c r="ARQ8">
        <v>82.653279650000002</v>
      </c>
      <c r="ARR8">
        <v>79.835195189999993</v>
      </c>
      <c r="ARS8">
        <v>77.172498610000005</v>
      </c>
      <c r="ART8">
        <v>74.229905250000002</v>
      </c>
      <c r="ARU8">
        <v>71.566728609999998</v>
      </c>
      <c r="ARV8">
        <v>69.491617399999996</v>
      </c>
      <c r="ARW8">
        <v>66.668189159999997</v>
      </c>
      <c r="ARX8">
        <v>64.179587510000005</v>
      </c>
      <c r="ARY8">
        <v>62.618533919999997</v>
      </c>
      <c r="ARZ8">
        <v>60.52035635</v>
      </c>
      <c r="ASA8">
        <v>58.797983029999997</v>
      </c>
      <c r="ASB8">
        <v>56.740635449999999</v>
      </c>
      <c r="ASC8">
        <v>54.98148655</v>
      </c>
      <c r="ASD8">
        <v>53.151111749999998</v>
      </c>
      <c r="ASE8">
        <v>51.079532999999998</v>
      </c>
      <c r="ASF8">
        <v>49.640515039999997</v>
      </c>
      <c r="ASG8">
        <v>47.816147190000002</v>
      </c>
      <c r="ASH8">
        <v>46.65313295</v>
      </c>
    </row>
    <row r="9" spans="1:1178" x14ac:dyDescent="0.25">
      <c r="A9">
        <v>5</v>
      </c>
      <c r="B9">
        <v>22400</v>
      </c>
      <c r="C9">
        <v>0</v>
      </c>
      <c r="D9">
        <v>0</v>
      </c>
      <c r="E9">
        <v>0</v>
      </c>
      <c r="F9">
        <v>209</v>
      </c>
      <c r="G9">
        <v>164</v>
      </c>
      <c r="H9">
        <v>207</v>
      </c>
      <c r="I9">
        <v>193</v>
      </c>
      <c r="J9">
        <v>225</v>
      </c>
      <c r="K9">
        <v>205</v>
      </c>
      <c r="L9">
        <v>211</v>
      </c>
      <c r="M9">
        <v>206</v>
      </c>
      <c r="N9">
        <v>210</v>
      </c>
      <c r="O9">
        <v>206</v>
      </c>
      <c r="P9">
        <v>203</v>
      </c>
      <c r="Q9">
        <v>223</v>
      </c>
      <c r="R9">
        <v>224</v>
      </c>
      <c r="S9">
        <v>228</v>
      </c>
      <c r="T9">
        <v>223</v>
      </c>
      <c r="U9">
        <v>184</v>
      </c>
      <c r="V9">
        <v>208</v>
      </c>
      <c r="W9">
        <v>205</v>
      </c>
      <c r="X9">
        <v>223</v>
      </c>
      <c r="Y9">
        <v>252</v>
      </c>
      <c r="Z9">
        <v>202</v>
      </c>
      <c r="AA9">
        <v>193</v>
      </c>
      <c r="AB9">
        <v>211</v>
      </c>
      <c r="AC9">
        <v>217</v>
      </c>
      <c r="AD9">
        <v>197</v>
      </c>
      <c r="AE9">
        <v>0</v>
      </c>
      <c r="AF9">
        <v>0</v>
      </c>
      <c r="AG9">
        <v>0</v>
      </c>
      <c r="AH9">
        <v>44</v>
      </c>
      <c r="AI9">
        <v>51</v>
      </c>
      <c r="AJ9">
        <v>66</v>
      </c>
      <c r="AK9">
        <v>71</v>
      </c>
      <c r="AL9">
        <v>54</v>
      </c>
      <c r="AM9">
        <v>60</v>
      </c>
      <c r="AN9">
        <v>62</v>
      </c>
      <c r="AO9">
        <v>75</v>
      </c>
      <c r="AP9">
        <v>55</v>
      </c>
      <c r="AQ9">
        <v>71</v>
      </c>
      <c r="AR9">
        <v>67</v>
      </c>
      <c r="AS9">
        <v>79</v>
      </c>
      <c r="AT9">
        <v>92</v>
      </c>
      <c r="AU9">
        <v>92</v>
      </c>
      <c r="AV9">
        <v>79</v>
      </c>
      <c r="AW9">
        <v>88</v>
      </c>
      <c r="AX9">
        <v>96</v>
      </c>
      <c r="AY9">
        <v>86</v>
      </c>
      <c r="AZ9">
        <v>85</v>
      </c>
      <c r="BA9">
        <v>93</v>
      </c>
      <c r="BB9">
        <v>92</v>
      </c>
      <c r="BC9">
        <v>108</v>
      </c>
      <c r="BD9">
        <v>83</v>
      </c>
      <c r="BE9">
        <v>102</v>
      </c>
      <c r="BF9">
        <v>109</v>
      </c>
      <c r="BG9">
        <v>0</v>
      </c>
      <c r="BH9">
        <v>0</v>
      </c>
      <c r="BI9">
        <v>0</v>
      </c>
      <c r="BJ9">
        <v>137</v>
      </c>
      <c r="BK9">
        <v>119</v>
      </c>
      <c r="BL9">
        <v>122</v>
      </c>
      <c r="BM9">
        <v>118</v>
      </c>
      <c r="BN9">
        <v>109</v>
      </c>
      <c r="BO9">
        <v>139</v>
      </c>
      <c r="BP9">
        <v>129</v>
      </c>
      <c r="BQ9">
        <v>133</v>
      </c>
      <c r="BR9">
        <v>130</v>
      </c>
      <c r="BS9">
        <v>131</v>
      </c>
      <c r="BT9">
        <v>143</v>
      </c>
      <c r="BU9">
        <v>151</v>
      </c>
      <c r="BV9">
        <v>162</v>
      </c>
      <c r="BW9">
        <v>145</v>
      </c>
      <c r="BX9">
        <v>139</v>
      </c>
      <c r="BY9">
        <v>140</v>
      </c>
      <c r="BZ9">
        <v>153</v>
      </c>
      <c r="CA9">
        <v>147</v>
      </c>
      <c r="CB9">
        <v>161</v>
      </c>
      <c r="CC9">
        <v>180</v>
      </c>
      <c r="CD9">
        <v>168</v>
      </c>
      <c r="CE9">
        <v>172</v>
      </c>
      <c r="CF9">
        <v>191</v>
      </c>
      <c r="CG9">
        <v>175</v>
      </c>
      <c r="CH9">
        <v>185</v>
      </c>
      <c r="CI9">
        <v>0</v>
      </c>
      <c r="CJ9">
        <v>0</v>
      </c>
      <c r="CK9">
        <v>0</v>
      </c>
      <c r="CL9">
        <v>35</v>
      </c>
      <c r="CM9">
        <v>43</v>
      </c>
      <c r="CN9">
        <v>39</v>
      </c>
      <c r="CO9">
        <v>33</v>
      </c>
      <c r="CP9">
        <v>42</v>
      </c>
      <c r="CQ9">
        <v>35</v>
      </c>
      <c r="CR9">
        <v>46</v>
      </c>
      <c r="CS9">
        <v>46</v>
      </c>
      <c r="CT9">
        <v>50</v>
      </c>
      <c r="CU9">
        <v>28</v>
      </c>
      <c r="CV9">
        <v>49</v>
      </c>
      <c r="CW9">
        <v>44</v>
      </c>
      <c r="CX9">
        <v>51</v>
      </c>
      <c r="CY9">
        <v>44</v>
      </c>
      <c r="CZ9">
        <v>47</v>
      </c>
      <c r="DA9">
        <v>41</v>
      </c>
      <c r="DB9">
        <v>38</v>
      </c>
      <c r="DC9">
        <v>41</v>
      </c>
      <c r="DD9">
        <v>52</v>
      </c>
      <c r="DE9">
        <v>62</v>
      </c>
      <c r="DF9">
        <v>43</v>
      </c>
      <c r="DG9">
        <v>50</v>
      </c>
      <c r="DH9">
        <v>55</v>
      </c>
      <c r="DI9">
        <v>58</v>
      </c>
      <c r="DJ9">
        <v>59</v>
      </c>
      <c r="DK9">
        <v>0</v>
      </c>
      <c r="DL9">
        <v>0</v>
      </c>
      <c r="DM9">
        <v>0</v>
      </c>
      <c r="DN9">
        <v>3</v>
      </c>
      <c r="DO9">
        <v>2</v>
      </c>
      <c r="DP9">
        <v>2</v>
      </c>
      <c r="DQ9">
        <v>3</v>
      </c>
      <c r="DR9">
        <v>6</v>
      </c>
      <c r="DS9">
        <v>1</v>
      </c>
      <c r="DT9">
        <v>5</v>
      </c>
      <c r="DU9">
        <v>5</v>
      </c>
      <c r="DV9">
        <v>1</v>
      </c>
      <c r="DW9">
        <v>2</v>
      </c>
      <c r="DX9">
        <v>1</v>
      </c>
      <c r="DY9">
        <v>5</v>
      </c>
      <c r="DZ9">
        <v>4</v>
      </c>
      <c r="EA9">
        <v>7</v>
      </c>
      <c r="EB9">
        <v>2</v>
      </c>
      <c r="EC9">
        <v>2</v>
      </c>
      <c r="ED9">
        <v>8</v>
      </c>
      <c r="EE9">
        <v>6</v>
      </c>
      <c r="EF9">
        <v>9</v>
      </c>
      <c r="EG9">
        <v>4</v>
      </c>
      <c r="EH9">
        <v>5</v>
      </c>
      <c r="EI9">
        <v>12</v>
      </c>
      <c r="EJ9">
        <v>4</v>
      </c>
      <c r="EK9">
        <v>6</v>
      </c>
      <c r="EL9">
        <v>9</v>
      </c>
      <c r="EM9">
        <v>0</v>
      </c>
      <c r="EN9">
        <v>0</v>
      </c>
      <c r="EO9">
        <v>0</v>
      </c>
      <c r="EP9">
        <v>5</v>
      </c>
      <c r="EQ9">
        <v>25</v>
      </c>
      <c r="ER9">
        <v>10</v>
      </c>
      <c r="ES9">
        <v>10</v>
      </c>
      <c r="ET9">
        <v>5</v>
      </c>
      <c r="EU9">
        <v>35</v>
      </c>
      <c r="EV9">
        <v>10</v>
      </c>
      <c r="EW9">
        <v>25</v>
      </c>
      <c r="EX9">
        <v>10</v>
      </c>
      <c r="EY9">
        <v>10</v>
      </c>
      <c r="EZ9">
        <v>15</v>
      </c>
      <c r="FA9">
        <v>25</v>
      </c>
      <c r="FB9">
        <v>20</v>
      </c>
      <c r="FC9">
        <v>15</v>
      </c>
      <c r="FD9">
        <v>30</v>
      </c>
      <c r="FE9">
        <v>5</v>
      </c>
      <c r="FF9">
        <v>5</v>
      </c>
      <c r="FG9">
        <v>25</v>
      </c>
      <c r="FH9">
        <v>35</v>
      </c>
      <c r="FI9">
        <v>40</v>
      </c>
      <c r="FJ9">
        <v>50</v>
      </c>
      <c r="FK9">
        <v>15</v>
      </c>
      <c r="FL9">
        <v>30</v>
      </c>
      <c r="FM9">
        <v>30</v>
      </c>
      <c r="FN9">
        <v>35</v>
      </c>
      <c r="FO9">
        <v>0</v>
      </c>
      <c r="FP9">
        <v>0</v>
      </c>
      <c r="FQ9">
        <v>5107</v>
      </c>
      <c r="FR9">
        <v>5322</v>
      </c>
      <c r="FS9">
        <v>5476</v>
      </c>
      <c r="FT9">
        <v>5638</v>
      </c>
      <c r="FU9">
        <v>5757</v>
      </c>
      <c r="FV9">
        <v>5881</v>
      </c>
      <c r="FW9">
        <v>6004</v>
      </c>
      <c r="FX9">
        <v>6116</v>
      </c>
      <c r="FY9">
        <v>6193</v>
      </c>
      <c r="FZ9">
        <v>6236</v>
      </c>
      <c r="GA9">
        <v>6332</v>
      </c>
      <c r="GB9">
        <v>6378</v>
      </c>
      <c r="GC9">
        <v>6457</v>
      </c>
      <c r="GD9">
        <v>6542</v>
      </c>
      <c r="GE9">
        <v>6573</v>
      </c>
      <c r="GF9">
        <v>6558</v>
      </c>
      <c r="GG9">
        <v>6518</v>
      </c>
      <c r="GH9">
        <v>6563</v>
      </c>
      <c r="GI9">
        <v>6595</v>
      </c>
      <c r="GJ9">
        <v>6584</v>
      </c>
      <c r="GK9">
        <v>6655</v>
      </c>
      <c r="GL9">
        <v>6702</v>
      </c>
      <c r="GM9">
        <v>6712</v>
      </c>
      <c r="GN9">
        <v>6712</v>
      </c>
      <c r="GO9">
        <v>6626</v>
      </c>
      <c r="GP9">
        <v>6691</v>
      </c>
      <c r="GQ9">
        <v>0</v>
      </c>
      <c r="GR9">
        <v>0</v>
      </c>
      <c r="GS9">
        <v>627</v>
      </c>
      <c r="GT9">
        <v>734</v>
      </c>
      <c r="GU9">
        <v>834</v>
      </c>
      <c r="GV9">
        <v>924</v>
      </c>
      <c r="GW9">
        <v>1002</v>
      </c>
      <c r="GX9">
        <v>1093</v>
      </c>
      <c r="GY9">
        <v>1177</v>
      </c>
      <c r="GZ9">
        <v>1245</v>
      </c>
      <c r="HA9">
        <v>1319</v>
      </c>
      <c r="HB9">
        <v>1384</v>
      </c>
      <c r="HC9">
        <v>1471</v>
      </c>
      <c r="HD9">
        <v>1550</v>
      </c>
      <c r="HE9">
        <v>1627</v>
      </c>
      <c r="HF9">
        <v>1696</v>
      </c>
      <c r="HG9">
        <v>1770</v>
      </c>
      <c r="HH9">
        <v>1856</v>
      </c>
      <c r="HI9">
        <v>1949</v>
      </c>
      <c r="HJ9">
        <v>2004</v>
      </c>
      <c r="HK9">
        <v>2060</v>
      </c>
      <c r="HL9">
        <v>2129</v>
      </c>
      <c r="HM9">
        <v>2151</v>
      </c>
      <c r="HN9">
        <v>2162</v>
      </c>
      <c r="HO9">
        <v>2173</v>
      </c>
      <c r="HP9">
        <v>2203</v>
      </c>
      <c r="HQ9">
        <v>2261</v>
      </c>
      <c r="HR9">
        <v>2264</v>
      </c>
      <c r="HS9">
        <v>0</v>
      </c>
      <c r="HT9">
        <v>0</v>
      </c>
      <c r="HU9">
        <v>70</v>
      </c>
      <c r="HV9">
        <v>78</v>
      </c>
      <c r="HW9">
        <v>89</v>
      </c>
      <c r="HX9">
        <v>100</v>
      </c>
      <c r="HY9">
        <v>104</v>
      </c>
      <c r="HZ9">
        <v>110</v>
      </c>
      <c r="IA9">
        <v>116</v>
      </c>
      <c r="IB9">
        <v>119</v>
      </c>
      <c r="IC9">
        <v>120</v>
      </c>
      <c r="ID9">
        <v>129</v>
      </c>
      <c r="IE9">
        <v>141</v>
      </c>
      <c r="IF9">
        <v>149</v>
      </c>
      <c r="IG9">
        <v>154</v>
      </c>
      <c r="IH9">
        <v>164</v>
      </c>
      <c r="II9">
        <v>172</v>
      </c>
      <c r="IJ9">
        <v>187</v>
      </c>
      <c r="IK9">
        <v>190</v>
      </c>
      <c r="IL9">
        <v>192</v>
      </c>
      <c r="IM9">
        <v>205</v>
      </c>
      <c r="IN9">
        <v>210</v>
      </c>
      <c r="IO9">
        <v>231</v>
      </c>
      <c r="IP9">
        <v>248</v>
      </c>
      <c r="IQ9">
        <v>242</v>
      </c>
      <c r="IR9">
        <v>250</v>
      </c>
      <c r="IS9">
        <v>246</v>
      </c>
      <c r="IT9">
        <v>257</v>
      </c>
      <c r="IU9">
        <v>0</v>
      </c>
      <c r="IV9">
        <v>0</v>
      </c>
      <c r="IW9">
        <v>5</v>
      </c>
      <c r="IX9">
        <v>7</v>
      </c>
      <c r="IY9">
        <v>4</v>
      </c>
      <c r="IZ9">
        <v>4</v>
      </c>
      <c r="JA9">
        <v>5</v>
      </c>
      <c r="JB9">
        <v>9</v>
      </c>
      <c r="JC9">
        <v>3</v>
      </c>
      <c r="JD9">
        <v>5</v>
      </c>
      <c r="JE9">
        <v>7</v>
      </c>
      <c r="JF9">
        <v>6</v>
      </c>
      <c r="JG9">
        <v>6</v>
      </c>
      <c r="JH9">
        <v>5</v>
      </c>
      <c r="JI9">
        <v>3</v>
      </c>
      <c r="JJ9">
        <v>4</v>
      </c>
      <c r="JK9">
        <v>7</v>
      </c>
      <c r="JL9">
        <v>4</v>
      </c>
      <c r="JM9">
        <v>5</v>
      </c>
      <c r="JN9">
        <v>10</v>
      </c>
      <c r="JO9">
        <v>11</v>
      </c>
      <c r="JP9">
        <v>11</v>
      </c>
      <c r="JQ9">
        <v>7</v>
      </c>
      <c r="JR9">
        <v>5</v>
      </c>
      <c r="JS9">
        <v>13</v>
      </c>
      <c r="JT9">
        <v>11</v>
      </c>
      <c r="JU9">
        <v>14</v>
      </c>
      <c r="JV9">
        <v>12</v>
      </c>
      <c r="JW9">
        <v>0</v>
      </c>
      <c r="JX9">
        <v>0</v>
      </c>
      <c r="JY9">
        <v>0</v>
      </c>
      <c r="JZ9">
        <v>6</v>
      </c>
      <c r="KA9">
        <v>14</v>
      </c>
      <c r="KB9">
        <v>22</v>
      </c>
      <c r="KC9">
        <v>28</v>
      </c>
      <c r="KD9">
        <v>37</v>
      </c>
      <c r="KE9">
        <v>48</v>
      </c>
      <c r="KF9">
        <v>55</v>
      </c>
      <c r="KG9">
        <v>65</v>
      </c>
      <c r="KH9">
        <v>77</v>
      </c>
      <c r="KI9">
        <v>85</v>
      </c>
      <c r="KJ9">
        <v>97</v>
      </c>
      <c r="KK9">
        <v>110</v>
      </c>
      <c r="KL9">
        <v>125</v>
      </c>
      <c r="KM9">
        <v>131</v>
      </c>
      <c r="KN9">
        <v>146</v>
      </c>
      <c r="KO9">
        <v>158</v>
      </c>
      <c r="KP9">
        <v>175</v>
      </c>
      <c r="KQ9">
        <v>187</v>
      </c>
      <c r="KR9">
        <v>207</v>
      </c>
      <c r="KS9">
        <v>223</v>
      </c>
      <c r="KT9">
        <v>240</v>
      </c>
      <c r="KU9">
        <v>261</v>
      </c>
      <c r="KV9">
        <v>277</v>
      </c>
      <c r="KW9">
        <v>298</v>
      </c>
      <c r="KX9">
        <v>324</v>
      </c>
      <c r="KY9">
        <v>0</v>
      </c>
      <c r="KZ9">
        <v>0</v>
      </c>
      <c r="LA9">
        <v>0</v>
      </c>
      <c r="LB9">
        <v>353</v>
      </c>
      <c r="LC9">
        <v>705</v>
      </c>
      <c r="LD9">
        <v>1003</v>
      </c>
      <c r="LE9">
        <v>1311</v>
      </c>
      <c r="LF9">
        <v>1616</v>
      </c>
      <c r="LG9">
        <v>1906</v>
      </c>
      <c r="LH9">
        <v>2190</v>
      </c>
      <c r="LI9">
        <v>2503</v>
      </c>
      <c r="LJ9">
        <v>2775</v>
      </c>
      <c r="LK9">
        <v>3034</v>
      </c>
      <c r="LL9">
        <v>3303</v>
      </c>
      <c r="LM9">
        <v>3561</v>
      </c>
      <c r="LN9">
        <v>3807</v>
      </c>
      <c r="LO9">
        <v>4074</v>
      </c>
      <c r="LP9">
        <v>4329</v>
      </c>
      <c r="LQ9">
        <v>4585</v>
      </c>
      <c r="LR9">
        <v>4856</v>
      </c>
      <c r="LS9">
        <v>5105</v>
      </c>
      <c r="LT9">
        <v>5388</v>
      </c>
      <c r="LU9">
        <v>5616</v>
      </c>
      <c r="LV9">
        <v>5886</v>
      </c>
      <c r="LW9">
        <v>6163</v>
      </c>
      <c r="LX9">
        <v>6454</v>
      </c>
      <c r="LY9">
        <v>6702</v>
      </c>
      <c r="LZ9">
        <v>6936</v>
      </c>
      <c r="MA9">
        <v>0</v>
      </c>
      <c r="MB9">
        <v>0</v>
      </c>
      <c r="MC9">
        <v>1512</v>
      </c>
      <c r="MD9">
        <v>1547</v>
      </c>
      <c r="ME9">
        <v>1548</v>
      </c>
      <c r="MF9">
        <v>1574</v>
      </c>
      <c r="MG9">
        <v>1564</v>
      </c>
      <c r="MH9">
        <v>1553</v>
      </c>
      <c r="MI9">
        <v>1579</v>
      </c>
      <c r="MJ9">
        <v>1566</v>
      </c>
      <c r="MK9">
        <v>1574</v>
      </c>
      <c r="ML9">
        <v>1565</v>
      </c>
      <c r="MM9">
        <v>1593</v>
      </c>
      <c r="MN9">
        <v>1611</v>
      </c>
      <c r="MO9">
        <v>1652</v>
      </c>
      <c r="MP9">
        <v>1691</v>
      </c>
      <c r="MQ9">
        <v>1704</v>
      </c>
      <c r="MR9">
        <v>1718</v>
      </c>
      <c r="MS9">
        <v>1729</v>
      </c>
      <c r="MT9">
        <v>1753</v>
      </c>
      <c r="MU9">
        <v>1765</v>
      </c>
      <c r="MV9">
        <v>1782</v>
      </c>
      <c r="MW9">
        <v>1795</v>
      </c>
      <c r="MX9">
        <v>1824</v>
      </c>
      <c r="MY9">
        <v>1814</v>
      </c>
      <c r="MZ9">
        <v>1831</v>
      </c>
      <c r="NA9">
        <v>1860</v>
      </c>
      <c r="NB9">
        <v>1868</v>
      </c>
      <c r="NC9">
        <v>0</v>
      </c>
      <c r="ND9">
        <v>0</v>
      </c>
      <c r="NE9">
        <v>0</v>
      </c>
      <c r="NF9">
        <v>35</v>
      </c>
      <c r="NG9">
        <v>78</v>
      </c>
      <c r="NH9">
        <v>117</v>
      </c>
      <c r="NI9">
        <v>150</v>
      </c>
      <c r="NJ9">
        <v>192</v>
      </c>
      <c r="NK9">
        <v>227</v>
      </c>
      <c r="NL9">
        <v>273</v>
      </c>
      <c r="NM9">
        <v>319</v>
      </c>
      <c r="NN9">
        <v>369</v>
      </c>
      <c r="NO9">
        <v>397</v>
      </c>
      <c r="NP9">
        <v>446</v>
      </c>
      <c r="NQ9">
        <v>489</v>
      </c>
      <c r="NR9">
        <v>540</v>
      </c>
      <c r="NS9">
        <v>584</v>
      </c>
      <c r="NT9">
        <v>631</v>
      </c>
      <c r="NU9">
        <v>671</v>
      </c>
      <c r="NV9">
        <v>708</v>
      </c>
      <c r="NW9">
        <v>751</v>
      </c>
      <c r="NX9">
        <v>801</v>
      </c>
      <c r="NY9">
        <v>863</v>
      </c>
      <c r="NZ9">
        <v>905</v>
      </c>
      <c r="OA9">
        <v>956</v>
      </c>
      <c r="OB9">
        <v>1008</v>
      </c>
      <c r="OC9">
        <v>1063</v>
      </c>
      <c r="OD9">
        <v>1120</v>
      </c>
      <c r="OE9">
        <v>0</v>
      </c>
      <c r="OF9">
        <v>0</v>
      </c>
      <c r="OG9">
        <v>2151</v>
      </c>
      <c r="OH9">
        <v>2257</v>
      </c>
      <c r="OI9">
        <v>2300</v>
      </c>
      <c r="OJ9">
        <v>2392</v>
      </c>
      <c r="OK9">
        <v>2435</v>
      </c>
      <c r="OL9">
        <v>2540</v>
      </c>
      <c r="OM9">
        <v>2614</v>
      </c>
      <c r="ON9">
        <v>2698</v>
      </c>
      <c r="OO9">
        <v>2752</v>
      </c>
      <c r="OP9">
        <v>2837</v>
      </c>
      <c r="OQ9">
        <v>2908</v>
      </c>
      <c r="OR9">
        <v>2973</v>
      </c>
      <c r="OS9">
        <v>3057</v>
      </c>
      <c r="OT9">
        <v>3122</v>
      </c>
      <c r="OU9">
        <v>3187</v>
      </c>
      <c r="OV9">
        <v>3257</v>
      </c>
      <c r="OW9">
        <v>3271</v>
      </c>
      <c r="OX9">
        <v>3297</v>
      </c>
      <c r="OY9">
        <v>3350</v>
      </c>
      <c r="OZ9">
        <v>3391</v>
      </c>
      <c r="PA9">
        <v>3466</v>
      </c>
      <c r="PB9">
        <v>3490</v>
      </c>
      <c r="PC9">
        <v>3493</v>
      </c>
      <c r="PD9">
        <v>3527</v>
      </c>
      <c r="PE9">
        <v>3557</v>
      </c>
      <c r="PF9">
        <v>3565</v>
      </c>
      <c r="PG9">
        <v>0</v>
      </c>
      <c r="PH9">
        <v>0</v>
      </c>
      <c r="PI9">
        <v>0</v>
      </c>
      <c r="PJ9">
        <v>44</v>
      </c>
      <c r="PK9">
        <v>95</v>
      </c>
      <c r="PL9">
        <v>161</v>
      </c>
      <c r="PM9">
        <v>232</v>
      </c>
      <c r="PN9">
        <v>286</v>
      </c>
      <c r="PO9">
        <v>346</v>
      </c>
      <c r="PP9">
        <v>407</v>
      </c>
      <c r="PQ9">
        <v>481</v>
      </c>
      <c r="PR9">
        <v>536</v>
      </c>
      <c r="PS9">
        <v>607</v>
      </c>
      <c r="PT9">
        <v>673</v>
      </c>
      <c r="PU9">
        <v>750</v>
      </c>
      <c r="PV9">
        <v>839</v>
      </c>
      <c r="PW9">
        <v>928</v>
      </c>
      <c r="PX9">
        <v>1004</v>
      </c>
      <c r="PY9">
        <v>1092</v>
      </c>
      <c r="PZ9">
        <v>1188</v>
      </c>
      <c r="QA9">
        <v>1273</v>
      </c>
      <c r="QB9">
        <v>1356</v>
      </c>
      <c r="QC9">
        <v>1449</v>
      </c>
      <c r="QD9">
        <v>1538</v>
      </c>
      <c r="QE9">
        <v>1646</v>
      </c>
      <c r="QF9">
        <v>1728</v>
      </c>
      <c r="QG9">
        <v>1829</v>
      </c>
      <c r="QH9">
        <v>1936</v>
      </c>
      <c r="QI9">
        <v>0</v>
      </c>
      <c r="QJ9">
        <v>0</v>
      </c>
      <c r="QK9">
        <v>7547</v>
      </c>
      <c r="QL9">
        <v>7825</v>
      </c>
      <c r="QM9">
        <v>8039</v>
      </c>
      <c r="QN9">
        <v>8173</v>
      </c>
      <c r="QO9">
        <v>8245</v>
      </c>
      <c r="QP9">
        <v>8415</v>
      </c>
      <c r="QQ9">
        <v>8598</v>
      </c>
      <c r="QR9">
        <v>8694</v>
      </c>
      <c r="QS9">
        <v>8722</v>
      </c>
      <c r="QT9">
        <v>8780</v>
      </c>
      <c r="QU9">
        <v>8859</v>
      </c>
      <c r="QV9">
        <v>8871</v>
      </c>
      <c r="QW9">
        <v>8906</v>
      </c>
      <c r="QX9">
        <v>8938</v>
      </c>
      <c r="QY9">
        <v>9042</v>
      </c>
      <c r="QZ9">
        <v>9050</v>
      </c>
      <c r="RA9">
        <v>9017</v>
      </c>
      <c r="RB9">
        <v>9058</v>
      </c>
      <c r="RC9">
        <v>9118</v>
      </c>
      <c r="RD9">
        <v>9076</v>
      </c>
      <c r="RE9">
        <v>9020</v>
      </c>
      <c r="RF9">
        <v>9143</v>
      </c>
      <c r="RG9">
        <v>9109</v>
      </c>
      <c r="RH9">
        <v>9111</v>
      </c>
      <c r="RI9">
        <v>9016</v>
      </c>
      <c r="RJ9">
        <v>9035</v>
      </c>
      <c r="RK9">
        <v>0</v>
      </c>
      <c r="RL9">
        <v>0</v>
      </c>
      <c r="RM9">
        <v>8400</v>
      </c>
      <c r="RN9">
        <v>8247</v>
      </c>
      <c r="RO9">
        <v>8167</v>
      </c>
      <c r="RP9">
        <v>8132</v>
      </c>
      <c r="RQ9">
        <v>8130</v>
      </c>
      <c r="RR9">
        <v>8050</v>
      </c>
      <c r="RS9">
        <v>7936</v>
      </c>
      <c r="RT9">
        <v>7900</v>
      </c>
      <c r="RU9">
        <v>7885</v>
      </c>
      <c r="RV9">
        <v>7878</v>
      </c>
      <c r="RW9">
        <v>7858</v>
      </c>
      <c r="RX9">
        <v>7883</v>
      </c>
      <c r="RY9">
        <v>7830</v>
      </c>
      <c r="RZ9">
        <v>7839</v>
      </c>
      <c r="SA9">
        <v>7776</v>
      </c>
      <c r="SB9">
        <v>7791</v>
      </c>
      <c r="SC9">
        <v>7815</v>
      </c>
      <c r="SD9">
        <v>7770</v>
      </c>
      <c r="SE9">
        <v>7748</v>
      </c>
      <c r="SF9">
        <v>7743</v>
      </c>
      <c r="SG9">
        <v>7790</v>
      </c>
      <c r="SH9">
        <v>7765</v>
      </c>
      <c r="SI9">
        <v>7776</v>
      </c>
      <c r="SJ9">
        <v>7745</v>
      </c>
      <c r="SK9">
        <v>7836</v>
      </c>
      <c r="SL9">
        <v>7821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751055.60510000004</v>
      </c>
      <c r="SU9">
        <v>744430.86470000003</v>
      </c>
      <c r="SV9">
        <v>736230.72779999999</v>
      </c>
      <c r="SW9">
        <v>723786.23270000005</v>
      </c>
      <c r="SX9">
        <v>707584.1888</v>
      </c>
      <c r="SY9">
        <v>697550.56499999994</v>
      </c>
      <c r="SZ9">
        <v>682153.44830000005</v>
      </c>
      <c r="TA9">
        <v>670488.17929999996</v>
      </c>
      <c r="TB9">
        <v>659528.63210000005</v>
      </c>
      <c r="TC9">
        <v>643353.28390000004</v>
      </c>
      <c r="TD9">
        <v>623189.42830000003</v>
      </c>
      <c r="TE9">
        <v>601347.897</v>
      </c>
      <c r="TF9">
        <v>587863.66780000005</v>
      </c>
      <c r="TG9">
        <v>573524.25690000004</v>
      </c>
      <c r="TH9">
        <v>555890.93050000002</v>
      </c>
      <c r="TI9">
        <v>545519.90449999995</v>
      </c>
      <c r="TJ9">
        <v>533371.41940000001</v>
      </c>
      <c r="TK9">
        <v>518608.9889</v>
      </c>
      <c r="TL9">
        <v>503503.87270000001</v>
      </c>
      <c r="TM9">
        <v>482575.28330000001</v>
      </c>
      <c r="TN9">
        <v>473115.79580000002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221636.80739999999</v>
      </c>
      <c r="TW9">
        <v>231718.63519999999</v>
      </c>
      <c r="TX9">
        <v>237966.93979999999</v>
      </c>
      <c r="TY9">
        <v>244768.11610000001</v>
      </c>
      <c r="TZ9">
        <v>249349.73730000001</v>
      </c>
      <c r="UA9">
        <v>257305.0281</v>
      </c>
      <c r="UB9">
        <v>263226.78149999998</v>
      </c>
      <c r="UC9">
        <v>268255.54249999998</v>
      </c>
      <c r="UD9">
        <v>271487.45980000001</v>
      </c>
      <c r="UE9">
        <v>275080.60310000001</v>
      </c>
      <c r="UF9">
        <v>280044.7585</v>
      </c>
      <c r="UG9">
        <v>285511.81910000002</v>
      </c>
      <c r="UH9">
        <v>285018.29940000002</v>
      </c>
      <c r="UI9">
        <v>284449.40059999999</v>
      </c>
      <c r="UJ9">
        <v>285414.63559999998</v>
      </c>
      <c r="UK9">
        <v>279965.01449999999</v>
      </c>
      <c r="UL9">
        <v>273200.70649999997</v>
      </c>
      <c r="UM9">
        <v>266592.9314</v>
      </c>
      <c r="UN9">
        <v>262401.41720000003</v>
      </c>
      <c r="UO9">
        <v>261465.87580000001</v>
      </c>
      <c r="UP9">
        <v>254187.18539999999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591351.48699999996</v>
      </c>
      <c r="UY9">
        <v>605443.71129999997</v>
      </c>
      <c r="UZ9">
        <v>603011.39639999997</v>
      </c>
      <c r="VA9">
        <v>590367.68839999998</v>
      </c>
      <c r="VB9">
        <v>616160.45149999997</v>
      </c>
      <c r="VC9">
        <v>653861.84739999997</v>
      </c>
      <c r="VD9">
        <v>670835.33200000005</v>
      </c>
      <c r="VE9">
        <v>673152.02399999998</v>
      </c>
      <c r="VF9">
        <v>695983.68389999995</v>
      </c>
      <c r="VG9">
        <v>708673.89080000005</v>
      </c>
      <c r="VH9">
        <v>748035.77320000005</v>
      </c>
      <c r="VI9">
        <v>737899.36609999998</v>
      </c>
      <c r="VJ9">
        <v>723948.27949999995</v>
      </c>
      <c r="VK9">
        <v>750452.04940000002</v>
      </c>
      <c r="VL9">
        <v>746364.81350000005</v>
      </c>
      <c r="VM9">
        <v>797088.63580000005</v>
      </c>
      <c r="VN9">
        <v>830824.11499999999</v>
      </c>
      <c r="VO9">
        <v>787110.22479999997</v>
      </c>
      <c r="VP9">
        <v>789446.98789999995</v>
      </c>
      <c r="VQ9">
        <v>754190.13210000005</v>
      </c>
      <c r="VR9">
        <v>764965.12730000005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353743.3639</v>
      </c>
      <c r="WA9">
        <v>114480.0531</v>
      </c>
      <c r="WB9">
        <v>185242.80429999999</v>
      </c>
      <c r="WC9">
        <v>251786.33590000001</v>
      </c>
      <c r="WD9">
        <v>209530.9314</v>
      </c>
      <c r="WE9">
        <v>203428.0888</v>
      </c>
      <c r="WF9">
        <v>164585.83230000001</v>
      </c>
      <c r="WG9">
        <v>95875.242140000002</v>
      </c>
      <c r="WH9">
        <v>124110.3458</v>
      </c>
      <c r="WI9">
        <v>210867.09239999999</v>
      </c>
      <c r="WJ9">
        <v>116985.9042</v>
      </c>
      <c r="WK9">
        <v>141973.18479999999</v>
      </c>
      <c r="WL9">
        <v>275676.08689999999</v>
      </c>
      <c r="WM9">
        <v>294411.35499999998</v>
      </c>
      <c r="WN9">
        <v>285836.26689999999</v>
      </c>
      <c r="WO9">
        <v>176597.8701</v>
      </c>
      <c r="WP9">
        <v>122467.31630000001</v>
      </c>
      <c r="WQ9">
        <v>309140.79849999998</v>
      </c>
      <c r="WR9">
        <v>253961.821</v>
      </c>
      <c r="WS9">
        <v>313809.8406</v>
      </c>
      <c r="WT9">
        <v>261145.49840000001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13200000</v>
      </c>
      <c r="ZG9">
        <v>13100000</v>
      </c>
      <c r="ZH9">
        <v>12600000</v>
      </c>
      <c r="ZI9">
        <v>12300000</v>
      </c>
      <c r="ZJ9">
        <v>11800000</v>
      </c>
      <c r="ZK9">
        <v>11700000</v>
      </c>
      <c r="ZL9">
        <v>11500000</v>
      </c>
      <c r="ZM9">
        <v>11400000</v>
      </c>
      <c r="ZN9">
        <v>11400000</v>
      </c>
      <c r="ZO9">
        <v>11100000</v>
      </c>
      <c r="ZP9">
        <v>10900000</v>
      </c>
      <c r="ZQ9">
        <v>10600000</v>
      </c>
      <c r="ZR9">
        <v>10500000</v>
      </c>
      <c r="ZS9">
        <v>10200000</v>
      </c>
      <c r="ZT9">
        <v>10000000</v>
      </c>
      <c r="ZU9">
        <v>9820000</v>
      </c>
      <c r="ZV9">
        <v>9680000</v>
      </c>
      <c r="ZW9">
        <v>9350000</v>
      </c>
      <c r="ZX9">
        <v>9160000</v>
      </c>
      <c r="ZY9">
        <v>9040000</v>
      </c>
      <c r="ZZ9">
        <v>8810000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20600000</v>
      </c>
      <c r="ABK9">
        <v>20600000</v>
      </c>
      <c r="ABL9">
        <v>20600000</v>
      </c>
      <c r="ABM9">
        <v>20400000</v>
      </c>
      <c r="ABN9">
        <v>20400000</v>
      </c>
      <c r="ABO9">
        <v>20300000</v>
      </c>
      <c r="ABP9">
        <v>20200000</v>
      </c>
      <c r="ABQ9">
        <v>20200000</v>
      </c>
      <c r="ABR9">
        <v>20000000</v>
      </c>
      <c r="ABS9">
        <v>19800000</v>
      </c>
      <c r="ABT9">
        <v>19700000</v>
      </c>
      <c r="ABU9">
        <v>19200000</v>
      </c>
      <c r="ABV9">
        <v>18800000</v>
      </c>
      <c r="ABW9">
        <v>18500000</v>
      </c>
      <c r="ABX9">
        <v>18200000</v>
      </c>
      <c r="ABY9">
        <v>18000000</v>
      </c>
      <c r="ABZ9">
        <v>17600000</v>
      </c>
      <c r="ACA9">
        <v>17100000</v>
      </c>
      <c r="ACB9">
        <v>16800000</v>
      </c>
      <c r="ACC9">
        <v>16500000</v>
      </c>
      <c r="ACD9">
        <v>16000000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1550000</v>
      </c>
      <c r="ADO9">
        <v>1530000</v>
      </c>
      <c r="ADP9">
        <v>1510000</v>
      </c>
      <c r="ADQ9">
        <v>1470000</v>
      </c>
      <c r="ADR9">
        <v>1430000</v>
      </c>
      <c r="ADS9">
        <v>1400000</v>
      </c>
      <c r="ADT9">
        <v>1370000</v>
      </c>
      <c r="ADU9">
        <v>1330000</v>
      </c>
      <c r="ADV9">
        <v>1300000</v>
      </c>
      <c r="ADW9">
        <v>1270000</v>
      </c>
      <c r="ADX9">
        <v>1240000</v>
      </c>
      <c r="ADY9">
        <v>1200000</v>
      </c>
      <c r="ADZ9">
        <v>1170000</v>
      </c>
      <c r="AEA9">
        <v>1140000</v>
      </c>
      <c r="AEB9">
        <v>1100000</v>
      </c>
      <c r="AEC9">
        <v>1060000</v>
      </c>
      <c r="AED9">
        <v>1050000</v>
      </c>
      <c r="AEE9">
        <v>1010000</v>
      </c>
      <c r="AEF9">
        <v>983850.56389999995</v>
      </c>
      <c r="AEG9">
        <v>945234.94850000006</v>
      </c>
      <c r="AEH9">
        <v>919637.77009999997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15500000</v>
      </c>
      <c r="AEQ9">
        <v>14800000</v>
      </c>
      <c r="AER9">
        <v>14300000</v>
      </c>
      <c r="AES9">
        <v>13900000</v>
      </c>
      <c r="AET9">
        <v>13400000</v>
      </c>
      <c r="AEU9">
        <v>13000000</v>
      </c>
      <c r="AEV9">
        <v>12700000</v>
      </c>
      <c r="AEW9">
        <v>12200000</v>
      </c>
      <c r="AEX9">
        <v>11900000</v>
      </c>
      <c r="AEY9">
        <v>11400000</v>
      </c>
      <c r="AEZ9">
        <v>11100000</v>
      </c>
      <c r="AFA9">
        <v>10800000</v>
      </c>
      <c r="AFB9">
        <v>10500000</v>
      </c>
      <c r="AFC9">
        <v>10100000</v>
      </c>
      <c r="AFD9">
        <v>9830000</v>
      </c>
      <c r="AFE9">
        <v>9600000</v>
      </c>
      <c r="AFF9">
        <v>9290000</v>
      </c>
      <c r="AFG9">
        <v>9040000</v>
      </c>
      <c r="AFH9">
        <v>8740000</v>
      </c>
      <c r="AFI9">
        <v>8580000</v>
      </c>
      <c r="AFJ9">
        <v>8320000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217.46218809999999</v>
      </c>
      <c r="AGU9">
        <v>227.35412059999999</v>
      </c>
      <c r="AGV9">
        <v>233.4847359</v>
      </c>
      <c r="AGW9">
        <v>240.1578092</v>
      </c>
      <c r="AGX9">
        <v>244.65313370000001</v>
      </c>
      <c r="AGY9">
        <v>252.45858329999999</v>
      </c>
      <c r="AGZ9">
        <v>258.26879819999999</v>
      </c>
      <c r="AHA9">
        <v>263.20284040000001</v>
      </c>
      <c r="AHB9">
        <v>266.37388320000002</v>
      </c>
      <c r="AHC9">
        <v>269.89934820000002</v>
      </c>
      <c r="AHD9">
        <v>274.77000179999999</v>
      </c>
      <c r="AHE9">
        <v>280.13408800000002</v>
      </c>
      <c r="AHF9">
        <v>279.64986399999998</v>
      </c>
      <c r="AHG9">
        <v>279.09168060000002</v>
      </c>
      <c r="AHH9">
        <v>280.03873499999997</v>
      </c>
      <c r="AHI9">
        <v>274.69175969999998</v>
      </c>
      <c r="AHJ9">
        <v>268.05486020000001</v>
      </c>
      <c r="AHK9">
        <v>261.5715452</v>
      </c>
      <c r="AHL9">
        <v>257.45897989999997</v>
      </c>
      <c r="AHM9">
        <v>256.54105989999999</v>
      </c>
      <c r="AHN9">
        <v>249.39946649999999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18.238473030000002</v>
      </c>
      <c r="AHW9">
        <v>18.673105660000001</v>
      </c>
      <c r="AHX9">
        <v>18.59808816</v>
      </c>
      <c r="AHY9">
        <v>18.208130690000001</v>
      </c>
      <c r="AHZ9">
        <v>19.003631550000001</v>
      </c>
      <c r="AIA9">
        <v>20.166418669999999</v>
      </c>
      <c r="AIB9">
        <v>20.68991518</v>
      </c>
      <c r="AIC9">
        <v>20.761366639999999</v>
      </c>
      <c r="AID9">
        <v>21.465541089999999</v>
      </c>
      <c r="AIE9">
        <v>21.85693268</v>
      </c>
      <c r="AIF9">
        <v>23.070932549999998</v>
      </c>
      <c r="AIG9">
        <v>22.7583053</v>
      </c>
      <c r="AIH9">
        <v>22.32802564</v>
      </c>
      <c r="AII9">
        <v>23.145455389999999</v>
      </c>
      <c r="AIJ9">
        <v>23.019396780000001</v>
      </c>
      <c r="AIK9">
        <v>24.58382181</v>
      </c>
      <c r="AIL9">
        <v>25.624292050000001</v>
      </c>
      <c r="AIM9">
        <v>24.276067479999998</v>
      </c>
      <c r="AIN9">
        <v>24.34813797</v>
      </c>
      <c r="AIO9">
        <v>23.260745400000001</v>
      </c>
      <c r="AIP9">
        <v>23.593067990000002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2.3855281079999999</v>
      </c>
      <c r="AIY9">
        <v>0.77201556900000001</v>
      </c>
      <c r="AIZ9">
        <v>1.2492161310000001</v>
      </c>
      <c r="AJA9">
        <v>1.6979636730000001</v>
      </c>
      <c r="AJB9">
        <v>1.413007218</v>
      </c>
      <c r="AJC9">
        <v>1.3718516679999999</v>
      </c>
      <c r="AJD9">
        <v>1.109912352</v>
      </c>
      <c r="AJE9">
        <v>0.64655088500000002</v>
      </c>
      <c r="AJF9">
        <v>0.83695907400000003</v>
      </c>
      <c r="AJG9">
        <v>1.4220178450000001</v>
      </c>
      <c r="AJH9">
        <v>0.78891420000000001</v>
      </c>
      <c r="AJI9">
        <v>0.95742014499999994</v>
      </c>
      <c r="AJJ9">
        <v>1.8590682430000001</v>
      </c>
      <c r="AJK9">
        <v>1.985412687</v>
      </c>
      <c r="AJL9">
        <v>1.927585133</v>
      </c>
      <c r="AJM9">
        <v>1.190917558</v>
      </c>
      <c r="AJN9">
        <v>0.82587902800000002</v>
      </c>
      <c r="AJO9">
        <v>2.0847431759999999</v>
      </c>
      <c r="AJP9">
        <v>1.712634424</v>
      </c>
      <c r="AJQ9">
        <v>2.1162296500000002</v>
      </c>
      <c r="AJR9">
        <v>1.761078766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149.0880262</v>
      </c>
      <c r="AKA9">
        <v>188.80363539999999</v>
      </c>
      <c r="AKB9">
        <v>109.4990399</v>
      </c>
      <c r="AKC9">
        <v>137.24826920000001</v>
      </c>
      <c r="AKD9">
        <v>144.2336865</v>
      </c>
      <c r="AKE9">
        <v>109.49082009999999</v>
      </c>
      <c r="AKF9">
        <v>171.36926209999999</v>
      </c>
      <c r="AKG9">
        <v>158.34569669999999</v>
      </c>
      <c r="AKH9">
        <v>215.32592579999999</v>
      </c>
      <c r="AKI9">
        <v>75.498179489999998</v>
      </c>
      <c r="AKJ9">
        <v>183.827541</v>
      </c>
      <c r="AKK9">
        <v>133.8600806</v>
      </c>
      <c r="AKL9">
        <v>194.63105959999999</v>
      </c>
      <c r="AKM9">
        <v>139.889464</v>
      </c>
      <c r="AKN9">
        <v>208.49104149999999</v>
      </c>
      <c r="AKO9">
        <v>144.21409199999999</v>
      </c>
      <c r="AKP9">
        <v>177.0097298</v>
      </c>
      <c r="AKQ9">
        <v>195.75120519999999</v>
      </c>
      <c r="AKR9">
        <v>161.99281959999999</v>
      </c>
      <c r="AKS9">
        <v>184.9542989</v>
      </c>
      <c r="AKT9">
        <v>231.1891353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101.7206956</v>
      </c>
      <c r="AME9">
        <v>100.4113419</v>
      </c>
      <c r="AMF9">
        <v>96.684125629999997</v>
      </c>
      <c r="AMG9">
        <v>94.347613569999993</v>
      </c>
      <c r="AMH9">
        <v>91.075865859999993</v>
      </c>
      <c r="AMI9">
        <v>90.005182730000001</v>
      </c>
      <c r="AMJ9">
        <v>88.371058689999998</v>
      </c>
      <c r="AMK9">
        <v>87.980684339999996</v>
      </c>
      <c r="AML9">
        <v>87.434670080000004</v>
      </c>
      <c r="AMM9">
        <v>85.540627889999996</v>
      </c>
      <c r="AMN9">
        <v>83.731482020000001</v>
      </c>
      <c r="AMO9">
        <v>81.813201399999997</v>
      </c>
      <c r="AMP9">
        <v>80.532853079999995</v>
      </c>
      <c r="AMQ9">
        <v>78.722459520000001</v>
      </c>
      <c r="AMR9">
        <v>77.165721199999993</v>
      </c>
      <c r="AMS9">
        <v>75.464717050000004</v>
      </c>
      <c r="AMT9">
        <v>74.450411819999999</v>
      </c>
      <c r="AMU9">
        <v>71.885670590000004</v>
      </c>
      <c r="AMV9">
        <v>70.445971920000005</v>
      </c>
      <c r="AMW9">
        <v>69.477397229999994</v>
      </c>
      <c r="AMX9">
        <v>67.743907519999993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342.63180599999998</v>
      </c>
      <c r="ANG9">
        <v>235.13991419999999</v>
      </c>
      <c r="ANH9">
        <v>331.33445590000002</v>
      </c>
      <c r="ANI9">
        <v>304.07371549999999</v>
      </c>
      <c r="ANJ9">
        <v>316.09725250000002</v>
      </c>
      <c r="ANK9">
        <v>193.99219410000001</v>
      </c>
      <c r="ANL9">
        <v>288.3230317</v>
      </c>
      <c r="ANM9">
        <v>237.34384639999999</v>
      </c>
      <c r="ANN9">
        <v>270.25977999999998</v>
      </c>
      <c r="ANO9">
        <v>283.04591549999998</v>
      </c>
      <c r="ANP9">
        <v>261.71908710000002</v>
      </c>
      <c r="ANQ9">
        <v>222.36870819999999</v>
      </c>
      <c r="ANR9">
        <v>208.3966155</v>
      </c>
      <c r="ANS9">
        <v>199.59891870000001</v>
      </c>
      <c r="ANT9">
        <v>285.57168860000002</v>
      </c>
      <c r="ANU9">
        <v>296.01076560000001</v>
      </c>
      <c r="ANV9">
        <v>193.39467959999999</v>
      </c>
      <c r="ANW9">
        <v>219.4236128</v>
      </c>
      <c r="ANX9">
        <v>219.92705290000001</v>
      </c>
      <c r="ANY9">
        <v>200.00837100000001</v>
      </c>
      <c r="ANZ9">
        <v>252.5172532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82.396225529999995</v>
      </c>
      <c r="AOI9">
        <v>82.326937369999996</v>
      </c>
      <c r="AOJ9">
        <v>82.497558710000007</v>
      </c>
      <c r="AOK9">
        <v>81.697799009999997</v>
      </c>
      <c r="AOL9">
        <v>81.768124779999994</v>
      </c>
      <c r="AOM9">
        <v>81.373290830000002</v>
      </c>
      <c r="AON9">
        <v>80.769084829999997</v>
      </c>
      <c r="AOO9">
        <v>80.632192090000004</v>
      </c>
      <c r="AOP9">
        <v>79.948202190000003</v>
      </c>
      <c r="AOQ9">
        <v>79.235653139999997</v>
      </c>
      <c r="AOR9">
        <v>78.617478860000006</v>
      </c>
      <c r="AOS9">
        <v>76.655738749999998</v>
      </c>
      <c r="AOT9">
        <v>75.014609309999997</v>
      </c>
      <c r="AOU9">
        <v>74.000471509999997</v>
      </c>
      <c r="AOV9">
        <v>72.724416430000005</v>
      </c>
      <c r="AOW9">
        <v>72.167853609999995</v>
      </c>
      <c r="AOX9">
        <v>70.551042050000007</v>
      </c>
      <c r="AOY9">
        <v>68.555036549999997</v>
      </c>
      <c r="AOZ9">
        <v>67.206149859999996</v>
      </c>
      <c r="APA9">
        <v>65.803682289999998</v>
      </c>
      <c r="APB9">
        <v>64.030757719999997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541.10041039999999</v>
      </c>
      <c r="APK9">
        <v>607.55556509999997</v>
      </c>
      <c r="APL9">
        <v>588.43444669999997</v>
      </c>
      <c r="APM9">
        <v>678.08645720000004</v>
      </c>
      <c r="APN9">
        <v>551.51998160000005</v>
      </c>
      <c r="APO9">
        <v>678.69829879999998</v>
      </c>
      <c r="APP9">
        <v>630.02317989999995</v>
      </c>
      <c r="APQ9">
        <v>639.75818779999997</v>
      </c>
      <c r="APR9">
        <v>756.44405649999999</v>
      </c>
      <c r="APS9">
        <v>767.26597979999997</v>
      </c>
      <c r="APT9">
        <v>654.81478040000002</v>
      </c>
      <c r="APU9">
        <v>684.10039559999996</v>
      </c>
      <c r="APV9">
        <v>725.28375170000004</v>
      </c>
      <c r="APW9">
        <v>614.5474825</v>
      </c>
      <c r="APX9">
        <v>588.88774130000002</v>
      </c>
      <c r="APY9">
        <v>589.052683</v>
      </c>
      <c r="APZ9">
        <v>607.16010100000005</v>
      </c>
      <c r="AQA9">
        <v>685.26779910000005</v>
      </c>
      <c r="AQB9">
        <v>450.4358613</v>
      </c>
      <c r="AQC9">
        <v>624.78484890000004</v>
      </c>
      <c r="AQD9">
        <v>604.98056129999998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125.155632</v>
      </c>
      <c r="ARO9">
        <v>119.7895551</v>
      </c>
      <c r="ARP9">
        <v>115.7729659</v>
      </c>
      <c r="ARQ9">
        <v>112.1875182</v>
      </c>
      <c r="ARR9">
        <v>108.82322569999999</v>
      </c>
      <c r="ARS9">
        <v>105.3853927</v>
      </c>
      <c r="ART9">
        <v>102.6414304</v>
      </c>
      <c r="ARU9">
        <v>98.981881869999995</v>
      </c>
      <c r="ARV9">
        <v>96.209372959999996</v>
      </c>
      <c r="ARW9">
        <v>92.656469220000005</v>
      </c>
      <c r="ARX9">
        <v>90.131266699999998</v>
      </c>
      <c r="ARY9">
        <v>87.775644689999993</v>
      </c>
      <c r="ARZ9">
        <v>84.728367680000005</v>
      </c>
      <c r="ASA9">
        <v>82.027638390000007</v>
      </c>
      <c r="ASB9">
        <v>79.587090950000004</v>
      </c>
      <c r="ASC9">
        <v>77.738043189999999</v>
      </c>
      <c r="ASD9">
        <v>75.23161451</v>
      </c>
      <c r="ASE9">
        <v>73.143872419999994</v>
      </c>
      <c r="ASF9">
        <v>70.730364269999995</v>
      </c>
      <c r="ASG9">
        <v>69.477098839999996</v>
      </c>
      <c r="ASH9">
        <v>67.324371709999994</v>
      </c>
    </row>
    <row r="10" spans="1:1178" x14ac:dyDescent="0.25">
      <c r="A10">
        <v>6</v>
      </c>
      <c r="B10">
        <v>22400</v>
      </c>
      <c r="C10">
        <v>0</v>
      </c>
      <c r="D10">
        <v>0</v>
      </c>
      <c r="E10">
        <v>0</v>
      </c>
      <c r="F10">
        <v>209</v>
      </c>
      <c r="G10">
        <v>164</v>
      </c>
      <c r="H10">
        <v>206</v>
      </c>
      <c r="I10">
        <v>190</v>
      </c>
      <c r="J10">
        <v>222</v>
      </c>
      <c r="K10">
        <v>198</v>
      </c>
      <c r="L10">
        <v>208</v>
      </c>
      <c r="M10">
        <v>198</v>
      </c>
      <c r="N10">
        <v>199</v>
      </c>
      <c r="O10">
        <v>198</v>
      </c>
      <c r="P10">
        <v>195</v>
      </c>
      <c r="Q10">
        <v>217</v>
      </c>
      <c r="R10">
        <v>214</v>
      </c>
      <c r="S10">
        <v>219</v>
      </c>
      <c r="T10">
        <v>215</v>
      </c>
      <c r="U10">
        <v>174</v>
      </c>
      <c r="V10">
        <v>198</v>
      </c>
      <c r="W10">
        <v>198</v>
      </c>
      <c r="X10">
        <v>208</v>
      </c>
      <c r="Y10">
        <v>238</v>
      </c>
      <c r="Z10">
        <v>193</v>
      </c>
      <c r="AA10">
        <v>180</v>
      </c>
      <c r="AB10">
        <v>202</v>
      </c>
      <c r="AC10">
        <v>208</v>
      </c>
      <c r="AD10">
        <v>188</v>
      </c>
      <c r="AE10">
        <v>0</v>
      </c>
      <c r="AF10">
        <v>0</v>
      </c>
      <c r="AG10">
        <v>0</v>
      </c>
      <c r="AH10">
        <v>44</v>
      </c>
      <c r="AI10">
        <v>51</v>
      </c>
      <c r="AJ10">
        <v>66</v>
      </c>
      <c r="AK10">
        <v>71</v>
      </c>
      <c r="AL10">
        <v>54</v>
      </c>
      <c r="AM10">
        <v>60</v>
      </c>
      <c r="AN10">
        <v>61</v>
      </c>
      <c r="AO10">
        <v>74</v>
      </c>
      <c r="AP10">
        <v>55</v>
      </c>
      <c r="AQ10">
        <v>71</v>
      </c>
      <c r="AR10">
        <v>66</v>
      </c>
      <c r="AS10">
        <v>77</v>
      </c>
      <c r="AT10">
        <v>89</v>
      </c>
      <c r="AU10">
        <v>89</v>
      </c>
      <c r="AV10">
        <v>76</v>
      </c>
      <c r="AW10">
        <v>88</v>
      </c>
      <c r="AX10">
        <v>96</v>
      </c>
      <c r="AY10">
        <v>85</v>
      </c>
      <c r="AZ10">
        <v>83</v>
      </c>
      <c r="BA10">
        <v>93</v>
      </c>
      <c r="BB10">
        <v>89</v>
      </c>
      <c r="BC10">
        <v>108</v>
      </c>
      <c r="BD10">
        <v>82</v>
      </c>
      <c r="BE10">
        <v>101</v>
      </c>
      <c r="BF10">
        <v>107</v>
      </c>
      <c r="BG10">
        <v>0</v>
      </c>
      <c r="BH10">
        <v>0</v>
      </c>
      <c r="BI10">
        <v>0</v>
      </c>
      <c r="BJ10">
        <v>137</v>
      </c>
      <c r="BK10">
        <v>119</v>
      </c>
      <c r="BL10">
        <v>121</v>
      </c>
      <c r="BM10">
        <v>116</v>
      </c>
      <c r="BN10">
        <v>108</v>
      </c>
      <c r="BO10">
        <v>137</v>
      </c>
      <c r="BP10">
        <v>125</v>
      </c>
      <c r="BQ10">
        <v>130</v>
      </c>
      <c r="BR10">
        <v>120</v>
      </c>
      <c r="BS10">
        <v>128</v>
      </c>
      <c r="BT10">
        <v>139</v>
      </c>
      <c r="BU10">
        <v>149</v>
      </c>
      <c r="BV10">
        <v>155</v>
      </c>
      <c r="BW10">
        <v>141</v>
      </c>
      <c r="BX10">
        <v>135</v>
      </c>
      <c r="BY10">
        <v>136</v>
      </c>
      <c r="BZ10">
        <v>146</v>
      </c>
      <c r="CA10">
        <v>135</v>
      </c>
      <c r="CB10">
        <v>155</v>
      </c>
      <c r="CC10">
        <v>168</v>
      </c>
      <c r="CD10">
        <v>161</v>
      </c>
      <c r="CE10">
        <v>163</v>
      </c>
      <c r="CF10">
        <v>175</v>
      </c>
      <c r="CG10">
        <v>172</v>
      </c>
      <c r="CH10">
        <v>173</v>
      </c>
      <c r="CI10">
        <v>0</v>
      </c>
      <c r="CJ10">
        <v>0</v>
      </c>
      <c r="CK10">
        <v>0</v>
      </c>
      <c r="CL10">
        <v>35</v>
      </c>
      <c r="CM10">
        <v>43</v>
      </c>
      <c r="CN10">
        <v>39</v>
      </c>
      <c r="CO10">
        <v>33</v>
      </c>
      <c r="CP10">
        <v>42</v>
      </c>
      <c r="CQ10">
        <v>35</v>
      </c>
      <c r="CR10">
        <v>46</v>
      </c>
      <c r="CS10">
        <v>46</v>
      </c>
      <c r="CT10">
        <v>50</v>
      </c>
      <c r="CU10">
        <v>28</v>
      </c>
      <c r="CV10">
        <v>49</v>
      </c>
      <c r="CW10">
        <v>43</v>
      </c>
      <c r="CX10">
        <v>51</v>
      </c>
      <c r="CY10">
        <v>44</v>
      </c>
      <c r="CZ10">
        <v>47</v>
      </c>
      <c r="DA10">
        <v>40</v>
      </c>
      <c r="DB10">
        <v>37</v>
      </c>
      <c r="DC10">
        <v>43</v>
      </c>
      <c r="DD10">
        <v>50</v>
      </c>
      <c r="DE10">
        <v>62</v>
      </c>
      <c r="DF10">
        <v>42</v>
      </c>
      <c r="DG10">
        <v>51</v>
      </c>
      <c r="DH10">
        <v>52</v>
      </c>
      <c r="DI10">
        <v>55</v>
      </c>
      <c r="DJ10">
        <v>57</v>
      </c>
      <c r="DK10">
        <v>0</v>
      </c>
      <c r="DL10">
        <v>0</v>
      </c>
      <c r="DM10">
        <v>0</v>
      </c>
      <c r="DN10">
        <v>3</v>
      </c>
      <c r="DO10">
        <v>2</v>
      </c>
      <c r="DP10">
        <v>2</v>
      </c>
      <c r="DQ10">
        <v>3</v>
      </c>
      <c r="DR10">
        <v>5</v>
      </c>
      <c r="DS10">
        <v>1</v>
      </c>
      <c r="DT10">
        <v>4</v>
      </c>
      <c r="DU10">
        <v>5</v>
      </c>
      <c r="DV10">
        <v>1</v>
      </c>
      <c r="DW10">
        <v>1</v>
      </c>
      <c r="DX10">
        <v>1</v>
      </c>
      <c r="DY10">
        <v>3</v>
      </c>
      <c r="DZ10">
        <v>4</v>
      </c>
      <c r="EA10">
        <v>6</v>
      </c>
      <c r="EB10">
        <v>3</v>
      </c>
      <c r="EC10">
        <v>2</v>
      </c>
      <c r="ED10">
        <v>7</v>
      </c>
      <c r="EE10">
        <v>5</v>
      </c>
      <c r="EF10">
        <v>7</v>
      </c>
      <c r="EG10">
        <v>2</v>
      </c>
      <c r="EH10">
        <v>4</v>
      </c>
      <c r="EI10">
        <v>10</v>
      </c>
      <c r="EJ10">
        <v>3</v>
      </c>
      <c r="EK10">
        <v>6</v>
      </c>
      <c r="EL10">
        <v>5</v>
      </c>
      <c r="EM10">
        <v>0</v>
      </c>
      <c r="EN10">
        <v>0</v>
      </c>
      <c r="EO10">
        <v>0</v>
      </c>
      <c r="EP10">
        <v>5</v>
      </c>
      <c r="EQ10">
        <v>25</v>
      </c>
      <c r="ER10">
        <v>10</v>
      </c>
      <c r="ES10">
        <v>10</v>
      </c>
      <c r="ET10">
        <v>5</v>
      </c>
      <c r="EU10">
        <v>35</v>
      </c>
      <c r="EV10">
        <v>10</v>
      </c>
      <c r="EW10">
        <v>15</v>
      </c>
      <c r="EX10">
        <v>10</v>
      </c>
      <c r="EY10">
        <v>10</v>
      </c>
      <c r="EZ10">
        <v>10</v>
      </c>
      <c r="FA10">
        <v>25</v>
      </c>
      <c r="FB10">
        <v>15</v>
      </c>
      <c r="FC10">
        <v>15</v>
      </c>
      <c r="FD10">
        <v>25</v>
      </c>
      <c r="FE10">
        <v>5</v>
      </c>
      <c r="FF10">
        <v>10</v>
      </c>
      <c r="FG10">
        <v>20</v>
      </c>
      <c r="FH10">
        <v>35</v>
      </c>
      <c r="FI10">
        <v>35</v>
      </c>
      <c r="FJ10">
        <v>30</v>
      </c>
      <c r="FK10">
        <v>10</v>
      </c>
      <c r="FL10">
        <v>25</v>
      </c>
      <c r="FM10">
        <v>20</v>
      </c>
      <c r="FN10">
        <v>35</v>
      </c>
      <c r="FO10">
        <v>0</v>
      </c>
      <c r="FP10">
        <v>0</v>
      </c>
      <c r="FQ10">
        <v>6097</v>
      </c>
      <c r="FR10">
        <v>6317</v>
      </c>
      <c r="FS10">
        <v>6513</v>
      </c>
      <c r="FT10">
        <v>6714</v>
      </c>
      <c r="FU10">
        <v>6942</v>
      </c>
      <c r="FV10">
        <v>7099</v>
      </c>
      <c r="FW10">
        <v>7320</v>
      </c>
      <c r="FX10">
        <v>7447</v>
      </c>
      <c r="FY10">
        <v>7584</v>
      </c>
      <c r="FZ10">
        <v>7735</v>
      </c>
      <c r="GA10">
        <v>7819</v>
      </c>
      <c r="GB10">
        <v>7871</v>
      </c>
      <c r="GC10">
        <v>7965</v>
      </c>
      <c r="GD10">
        <v>8067</v>
      </c>
      <c r="GE10">
        <v>8105</v>
      </c>
      <c r="GF10">
        <v>8181</v>
      </c>
      <c r="GG10">
        <v>8257</v>
      </c>
      <c r="GH10">
        <v>8361</v>
      </c>
      <c r="GI10">
        <v>8407</v>
      </c>
      <c r="GJ10">
        <v>8411</v>
      </c>
      <c r="GK10">
        <v>8463</v>
      </c>
      <c r="GL10">
        <v>8525</v>
      </c>
      <c r="GM10">
        <v>8580</v>
      </c>
      <c r="GN10">
        <v>8589</v>
      </c>
      <c r="GO10">
        <v>8641</v>
      </c>
      <c r="GP10">
        <v>8620</v>
      </c>
      <c r="GQ10">
        <v>0</v>
      </c>
      <c r="GR10">
        <v>0</v>
      </c>
      <c r="GS10">
        <v>663</v>
      </c>
      <c r="GT10">
        <v>786</v>
      </c>
      <c r="GU10">
        <v>902</v>
      </c>
      <c r="GV10">
        <v>995</v>
      </c>
      <c r="GW10">
        <v>1105</v>
      </c>
      <c r="GX10">
        <v>1225</v>
      </c>
      <c r="GY10">
        <v>1334</v>
      </c>
      <c r="GZ10">
        <v>1452</v>
      </c>
      <c r="HA10">
        <v>1571</v>
      </c>
      <c r="HB10">
        <v>1672</v>
      </c>
      <c r="HC10">
        <v>1763</v>
      </c>
      <c r="HD10">
        <v>1866</v>
      </c>
      <c r="HE10">
        <v>1934</v>
      </c>
      <c r="HF10">
        <v>2025</v>
      </c>
      <c r="HG10">
        <v>2123</v>
      </c>
      <c r="HH10">
        <v>2225</v>
      </c>
      <c r="HI10">
        <v>2304</v>
      </c>
      <c r="HJ10">
        <v>2383</v>
      </c>
      <c r="HK10">
        <v>2461</v>
      </c>
      <c r="HL10">
        <v>2566</v>
      </c>
      <c r="HM10">
        <v>2654</v>
      </c>
      <c r="HN10">
        <v>2704</v>
      </c>
      <c r="HO10">
        <v>2750</v>
      </c>
      <c r="HP10">
        <v>2809</v>
      </c>
      <c r="HQ10">
        <v>2860</v>
      </c>
      <c r="HR10">
        <v>2913</v>
      </c>
      <c r="HS10">
        <v>0</v>
      </c>
      <c r="HT10">
        <v>0</v>
      </c>
      <c r="HU10">
        <v>64</v>
      </c>
      <c r="HV10">
        <v>66</v>
      </c>
      <c r="HW10">
        <v>71</v>
      </c>
      <c r="HX10">
        <v>77</v>
      </c>
      <c r="HY10">
        <v>85</v>
      </c>
      <c r="HZ10">
        <v>89</v>
      </c>
      <c r="IA10">
        <v>94</v>
      </c>
      <c r="IB10">
        <v>96</v>
      </c>
      <c r="IC10">
        <v>95</v>
      </c>
      <c r="ID10">
        <v>98</v>
      </c>
      <c r="IE10">
        <v>107</v>
      </c>
      <c r="IF10">
        <v>116</v>
      </c>
      <c r="IG10">
        <v>120</v>
      </c>
      <c r="IH10">
        <v>121</v>
      </c>
      <c r="II10">
        <v>135</v>
      </c>
      <c r="IJ10">
        <v>137</v>
      </c>
      <c r="IK10">
        <v>139</v>
      </c>
      <c r="IL10">
        <v>134</v>
      </c>
      <c r="IM10">
        <v>135</v>
      </c>
      <c r="IN10">
        <v>136</v>
      </c>
      <c r="IO10">
        <v>135</v>
      </c>
      <c r="IP10">
        <v>139</v>
      </c>
      <c r="IQ10">
        <v>143</v>
      </c>
      <c r="IR10">
        <v>152</v>
      </c>
      <c r="IS10">
        <v>155</v>
      </c>
      <c r="IT10">
        <v>162</v>
      </c>
      <c r="IU10">
        <v>0</v>
      </c>
      <c r="IV10">
        <v>0</v>
      </c>
      <c r="IW10">
        <v>7</v>
      </c>
      <c r="IX10">
        <v>4</v>
      </c>
      <c r="IY10">
        <v>1</v>
      </c>
      <c r="IZ10">
        <v>4</v>
      </c>
      <c r="JA10">
        <v>5</v>
      </c>
      <c r="JB10">
        <v>3</v>
      </c>
      <c r="JC10">
        <v>2</v>
      </c>
      <c r="JD10">
        <v>4</v>
      </c>
      <c r="JE10">
        <v>4</v>
      </c>
      <c r="JF10">
        <v>2</v>
      </c>
      <c r="JG10">
        <v>0</v>
      </c>
      <c r="JH10">
        <v>4</v>
      </c>
      <c r="JI10">
        <v>8</v>
      </c>
      <c r="JJ10">
        <v>7</v>
      </c>
      <c r="JK10">
        <v>7</v>
      </c>
      <c r="JL10">
        <v>9</v>
      </c>
      <c r="JM10">
        <v>7</v>
      </c>
      <c r="JN10">
        <v>7</v>
      </c>
      <c r="JO10">
        <v>6</v>
      </c>
      <c r="JP10">
        <v>6</v>
      </c>
      <c r="JQ10">
        <v>9</v>
      </c>
      <c r="JR10">
        <v>10</v>
      </c>
      <c r="JS10">
        <v>8</v>
      </c>
      <c r="JT10">
        <v>8</v>
      </c>
      <c r="JU10">
        <v>4</v>
      </c>
      <c r="JV10">
        <v>8</v>
      </c>
      <c r="JW10">
        <v>0</v>
      </c>
      <c r="JX10">
        <v>0</v>
      </c>
      <c r="JY10">
        <v>0</v>
      </c>
      <c r="JZ10">
        <v>6</v>
      </c>
      <c r="KA10">
        <v>15</v>
      </c>
      <c r="KB10">
        <v>21</v>
      </c>
      <c r="KC10">
        <v>29</v>
      </c>
      <c r="KD10">
        <v>38</v>
      </c>
      <c r="KE10">
        <v>49</v>
      </c>
      <c r="KF10">
        <v>57</v>
      </c>
      <c r="KG10">
        <v>72</v>
      </c>
      <c r="KH10">
        <v>84</v>
      </c>
      <c r="KI10">
        <v>94</v>
      </c>
      <c r="KJ10">
        <v>104</v>
      </c>
      <c r="KK10">
        <v>116</v>
      </c>
      <c r="KL10">
        <v>131</v>
      </c>
      <c r="KM10">
        <v>148</v>
      </c>
      <c r="KN10">
        <v>161</v>
      </c>
      <c r="KO10">
        <v>177</v>
      </c>
      <c r="KP10">
        <v>192</v>
      </c>
      <c r="KQ10">
        <v>208</v>
      </c>
      <c r="KR10">
        <v>224</v>
      </c>
      <c r="KS10">
        <v>244</v>
      </c>
      <c r="KT10">
        <v>264</v>
      </c>
      <c r="KU10">
        <v>296</v>
      </c>
      <c r="KV10">
        <v>321</v>
      </c>
      <c r="KW10">
        <v>340</v>
      </c>
      <c r="KX10">
        <v>359</v>
      </c>
      <c r="KY10">
        <v>0</v>
      </c>
      <c r="KZ10">
        <v>0</v>
      </c>
      <c r="LA10">
        <v>0</v>
      </c>
      <c r="LB10">
        <v>210</v>
      </c>
      <c r="LC10">
        <v>426</v>
      </c>
      <c r="LD10">
        <v>638</v>
      </c>
      <c r="LE10">
        <v>826</v>
      </c>
      <c r="LF10">
        <v>1036</v>
      </c>
      <c r="LG10">
        <v>1204</v>
      </c>
      <c r="LH10">
        <v>1391</v>
      </c>
      <c r="LI10">
        <v>1589</v>
      </c>
      <c r="LJ10">
        <v>1775</v>
      </c>
      <c r="LK10">
        <v>1959</v>
      </c>
      <c r="LL10">
        <v>2157</v>
      </c>
      <c r="LM10">
        <v>2344</v>
      </c>
      <c r="LN10">
        <v>2523</v>
      </c>
      <c r="LO10">
        <v>2698</v>
      </c>
      <c r="LP10">
        <v>2858</v>
      </c>
      <c r="LQ10">
        <v>3022</v>
      </c>
      <c r="LR10">
        <v>3176</v>
      </c>
      <c r="LS10">
        <v>3378</v>
      </c>
      <c r="LT10">
        <v>3533</v>
      </c>
      <c r="LU10">
        <v>3742</v>
      </c>
      <c r="LV10">
        <v>3923</v>
      </c>
      <c r="LW10">
        <v>4106</v>
      </c>
      <c r="LX10">
        <v>4293</v>
      </c>
      <c r="LY10">
        <v>4450</v>
      </c>
      <c r="LZ10">
        <v>4625</v>
      </c>
      <c r="MA10">
        <v>0</v>
      </c>
      <c r="MB10">
        <v>0</v>
      </c>
      <c r="MC10">
        <v>1481</v>
      </c>
      <c r="MD10">
        <v>1476</v>
      </c>
      <c r="ME10">
        <v>1481</v>
      </c>
      <c r="MF10">
        <v>1470</v>
      </c>
      <c r="MG10">
        <v>1476</v>
      </c>
      <c r="MH10">
        <v>1488</v>
      </c>
      <c r="MI10">
        <v>1488</v>
      </c>
      <c r="MJ10">
        <v>1507</v>
      </c>
      <c r="MK10">
        <v>1495</v>
      </c>
      <c r="ML10">
        <v>1498</v>
      </c>
      <c r="MM10">
        <v>1489</v>
      </c>
      <c r="MN10">
        <v>1489</v>
      </c>
      <c r="MO10">
        <v>1472</v>
      </c>
      <c r="MP10">
        <v>1476</v>
      </c>
      <c r="MQ10">
        <v>1483</v>
      </c>
      <c r="MR10">
        <v>1503</v>
      </c>
      <c r="MS10">
        <v>1519</v>
      </c>
      <c r="MT10">
        <v>1519</v>
      </c>
      <c r="MU10">
        <v>1528</v>
      </c>
      <c r="MV10">
        <v>1520</v>
      </c>
      <c r="MW10">
        <v>1549</v>
      </c>
      <c r="MX10">
        <v>1575</v>
      </c>
      <c r="MY10">
        <v>1577</v>
      </c>
      <c r="MZ10">
        <v>1584</v>
      </c>
      <c r="NA10">
        <v>1604</v>
      </c>
      <c r="NB10">
        <v>1614</v>
      </c>
      <c r="NC10">
        <v>0</v>
      </c>
      <c r="ND10">
        <v>0</v>
      </c>
      <c r="NE10">
        <v>0</v>
      </c>
      <c r="NF10">
        <v>46</v>
      </c>
      <c r="NG10">
        <v>78</v>
      </c>
      <c r="NH10">
        <v>123</v>
      </c>
      <c r="NI10">
        <v>149</v>
      </c>
      <c r="NJ10">
        <v>186</v>
      </c>
      <c r="NK10">
        <v>224</v>
      </c>
      <c r="NL10">
        <v>259</v>
      </c>
      <c r="NM10">
        <v>302</v>
      </c>
      <c r="NN10">
        <v>338</v>
      </c>
      <c r="NO10">
        <v>370</v>
      </c>
      <c r="NP10">
        <v>409</v>
      </c>
      <c r="NQ10">
        <v>439</v>
      </c>
      <c r="NR10">
        <v>476</v>
      </c>
      <c r="NS10">
        <v>494</v>
      </c>
      <c r="NT10">
        <v>518</v>
      </c>
      <c r="NU10">
        <v>539</v>
      </c>
      <c r="NV10">
        <v>582</v>
      </c>
      <c r="NW10">
        <v>608</v>
      </c>
      <c r="NX10">
        <v>641</v>
      </c>
      <c r="NY10">
        <v>665</v>
      </c>
      <c r="NZ10">
        <v>691</v>
      </c>
      <c r="OA10">
        <v>726</v>
      </c>
      <c r="OB10">
        <v>749</v>
      </c>
      <c r="OC10">
        <v>772</v>
      </c>
      <c r="OD10">
        <v>795</v>
      </c>
      <c r="OE10">
        <v>0</v>
      </c>
      <c r="OF10">
        <v>0</v>
      </c>
      <c r="OG10">
        <v>2161</v>
      </c>
      <c r="OH10">
        <v>2278</v>
      </c>
      <c r="OI10">
        <v>2415</v>
      </c>
      <c r="OJ10">
        <v>2569</v>
      </c>
      <c r="OK10">
        <v>2712</v>
      </c>
      <c r="OL10">
        <v>2861</v>
      </c>
      <c r="OM10">
        <v>3000</v>
      </c>
      <c r="ON10">
        <v>3137</v>
      </c>
      <c r="OO10">
        <v>3252</v>
      </c>
      <c r="OP10">
        <v>3377</v>
      </c>
      <c r="OQ10">
        <v>3515</v>
      </c>
      <c r="OR10">
        <v>3610</v>
      </c>
      <c r="OS10">
        <v>3713</v>
      </c>
      <c r="OT10">
        <v>3824</v>
      </c>
      <c r="OU10">
        <v>3915</v>
      </c>
      <c r="OV10">
        <v>4010</v>
      </c>
      <c r="OW10">
        <v>4151</v>
      </c>
      <c r="OX10">
        <v>4262</v>
      </c>
      <c r="OY10">
        <v>4330</v>
      </c>
      <c r="OZ10">
        <v>4392</v>
      </c>
      <c r="PA10">
        <v>4442</v>
      </c>
      <c r="PB10">
        <v>4550</v>
      </c>
      <c r="PC10">
        <v>4634</v>
      </c>
      <c r="PD10">
        <v>4716</v>
      </c>
      <c r="PE10">
        <v>4785</v>
      </c>
      <c r="PF10">
        <v>4842</v>
      </c>
      <c r="PG10">
        <v>0</v>
      </c>
      <c r="PH10">
        <v>0</v>
      </c>
      <c r="PI10">
        <v>0</v>
      </c>
      <c r="PJ10">
        <v>77</v>
      </c>
      <c r="PK10">
        <v>144</v>
      </c>
      <c r="PL10">
        <v>212</v>
      </c>
      <c r="PM10">
        <v>302</v>
      </c>
      <c r="PN10">
        <v>378</v>
      </c>
      <c r="PO10">
        <v>467</v>
      </c>
      <c r="PP10">
        <v>573</v>
      </c>
      <c r="PQ10">
        <v>683</v>
      </c>
      <c r="PR10">
        <v>789</v>
      </c>
      <c r="PS10">
        <v>907</v>
      </c>
      <c r="PT10">
        <v>1032</v>
      </c>
      <c r="PU10">
        <v>1159</v>
      </c>
      <c r="PV10">
        <v>1256</v>
      </c>
      <c r="PW10">
        <v>1383</v>
      </c>
      <c r="PX10">
        <v>1522</v>
      </c>
      <c r="PY10">
        <v>1641</v>
      </c>
      <c r="PZ10">
        <v>1762</v>
      </c>
      <c r="QA10">
        <v>1903</v>
      </c>
      <c r="QB10">
        <v>2060</v>
      </c>
      <c r="QC10">
        <v>2201</v>
      </c>
      <c r="QD10">
        <v>2355</v>
      </c>
      <c r="QE10">
        <v>2512</v>
      </c>
      <c r="QF10">
        <v>2665</v>
      </c>
      <c r="QG10">
        <v>2837</v>
      </c>
      <c r="QH10">
        <v>3022</v>
      </c>
      <c r="QI10">
        <v>0</v>
      </c>
      <c r="QJ10">
        <v>0</v>
      </c>
      <c r="QK10">
        <v>7537</v>
      </c>
      <c r="QL10">
        <v>7796</v>
      </c>
      <c r="QM10">
        <v>8043</v>
      </c>
      <c r="QN10">
        <v>8265</v>
      </c>
      <c r="QO10">
        <v>8382</v>
      </c>
      <c r="QP10">
        <v>8510</v>
      </c>
      <c r="QQ10">
        <v>8617</v>
      </c>
      <c r="QR10">
        <v>8687</v>
      </c>
      <c r="QS10">
        <v>8727</v>
      </c>
      <c r="QT10">
        <v>8820</v>
      </c>
      <c r="QU10">
        <v>8915</v>
      </c>
      <c r="QV10">
        <v>8931</v>
      </c>
      <c r="QW10">
        <v>9025</v>
      </c>
      <c r="QX10">
        <v>9117</v>
      </c>
      <c r="QY10">
        <v>9165</v>
      </c>
      <c r="QZ10">
        <v>9187</v>
      </c>
      <c r="RA10">
        <v>9244</v>
      </c>
      <c r="RB10">
        <v>9315</v>
      </c>
      <c r="RC10">
        <v>9351</v>
      </c>
      <c r="RD10">
        <v>9357</v>
      </c>
      <c r="RE10">
        <v>9375</v>
      </c>
      <c r="RF10">
        <v>9432</v>
      </c>
      <c r="RG10">
        <v>9407</v>
      </c>
      <c r="RH10">
        <v>9471</v>
      </c>
      <c r="RI10">
        <v>9442</v>
      </c>
      <c r="RJ10">
        <v>9505</v>
      </c>
      <c r="RK10">
        <v>0</v>
      </c>
      <c r="RL10">
        <v>0</v>
      </c>
      <c r="RM10">
        <v>8250</v>
      </c>
      <c r="RN10">
        <v>8249</v>
      </c>
      <c r="RO10">
        <v>8209</v>
      </c>
      <c r="RP10">
        <v>8223</v>
      </c>
      <c r="RQ10">
        <v>8223</v>
      </c>
      <c r="RR10">
        <v>8254</v>
      </c>
      <c r="RS10">
        <v>8298</v>
      </c>
      <c r="RT10">
        <v>8330</v>
      </c>
      <c r="RU10">
        <v>8375</v>
      </c>
      <c r="RV10">
        <v>8373</v>
      </c>
      <c r="RW10">
        <v>8358</v>
      </c>
      <c r="RX10">
        <v>8398</v>
      </c>
      <c r="RY10">
        <v>8363</v>
      </c>
      <c r="RZ10">
        <v>8402</v>
      </c>
      <c r="SA10">
        <v>8456</v>
      </c>
      <c r="SB10">
        <v>8487</v>
      </c>
      <c r="SC10">
        <v>8559</v>
      </c>
      <c r="SD10">
        <v>8595</v>
      </c>
      <c r="SE10">
        <v>8644</v>
      </c>
      <c r="SF10">
        <v>8709</v>
      </c>
      <c r="SG10">
        <v>8701</v>
      </c>
      <c r="SH10">
        <v>8708</v>
      </c>
      <c r="SI10">
        <v>8737</v>
      </c>
      <c r="SJ10">
        <v>8759</v>
      </c>
      <c r="SK10">
        <v>8811</v>
      </c>
      <c r="SL10">
        <v>8776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999648.76020000002</v>
      </c>
      <c r="SU10">
        <v>1000000</v>
      </c>
      <c r="SV10">
        <v>988455.5858</v>
      </c>
      <c r="SW10">
        <v>977320.26870000002</v>
      </c>
      <c r="SX10">
        <v>967746.64580000006</v>
      </c>
      <c r="SY10">
        <v>949763.21519999998</v>
      </c>
      <c r="SZ10">
        <v>928232.60580000002</v>
      </c>
      <c r="TA10">
        <v>911959.31299999997</v>
      </c>
      <c r="TB10">
        <v>896735.81359999999</v>
      </c>
      <c r="TC10">
        <v>874718.38029999996</v>
      </c>
      <c r="TD10">
        <v>857204.41879999998</v>
      </c>
      <c r="TE10">
        <v>839968.63280000002</v>
      </c>
      <c r="TF10">
        <v>825775.09860000003</v>
      </c>
      <c r="TG10">
        <v>806134.26569999999</v>
      </c>
      <c r="TH10">
        <v>783027.00930000003</v>
      </c>
      <c r="TI10">
        <v>764920.3689</v>
      </c>
      <c r="TJ10">
        <v>748081.72930000001</v>
      </c>
      <c r="TK10">
        <v>730978.70200000005</v>
      </c>
      <c r="TL10">
        <v>710432.48820000002</v>
      </c>
      <c r="TM10">
        <v>693916.14359999995</v>
      </c>
      <c r="TN10">
        <v>672067.70589999994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84640.699789999999</v>
      </c>
      <c r="TW10">
        <v>89487.373500000002</v>
      </c>
      <c r="TX10">
        <v>94566.066229999997</v>
      </c>
      <c r="TY10">
        <v>99336.228610000006</v>
      </c>
      <c r="TZ10">
        <v>102643.2822</v>
      </c>
      <c r="UA10">
        <v>105077.4066</v>
      </c>
      <c r="UB10">
        <v>107977.0474</v>
      </c>
      <c r="UC10">
        <v>108652.3324</v>
      </c>
      <c r="UD10">
        <v>110451.1868</v>
      </c>
      <c r="UE10">
        <v>112423.76579999999</v>
      </c>
      <c r="UF10">
        <v>114393.38860000001</v>
      </c>
      <c r="UG10">
        <v>115004.851</v>
      </c>
      <c r="UH10">
        <v>115483.6502</v>
      </c>
      <c r="UI10">
        <v>115789.9454</v>
      </c>
      <c r="UJ10">
        <v>117213.7776</v>
      </c>
      <c r="UK10">
        <v>117702.5047</v>
      </c>
      <c r="UL10">
        <v>116427.1452</v>
      </c>
      <c r="UM10">
        <v>114959.0141</v>
      </c>
      <c r="UN10">
        <v>114005.25</v>
      </c>
      <c r="UO10">
        <v>112694.2922</v>
      </c>
      <c r="UP10">
        <v>111439.49800000001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316703.58</v>
      </c>
      <c r="UY10">
        <v>324753.31650000002</v>
      </c>
      <c r="UZ10">
        <v>322002.87520000001</v>
      </c>
      <c r="VA10">
        <v>309367.64909999998</v>
      </c>
      <c r="VB10">
        <v>309841.89689999999</v>
      </c>
      <c r="VC10">
        <v>328443.46120000002</v>
      </c>
      <c r="VD10">
        <v>345698.58899999998</v>
      </c>
      <c r="VE10">
        <v>347203.136</v>
      </c>
      <c r="VF10">
        <v>339899.51010000001</v>
      </c>
      <c r="VG10">
        <v>368181.28759999998</v>
      </c>
      <c r="VH10">
        <v>362753.22830000002</v>
      </c>
      <c r="VI10">
        <v>357329.02510000003</v>
      </c>
      <c r="VJ10">
        <v>334442.19709999999</v>
      </c>
      <c r="VK10">
        <v>327124.30530000001</v>
      </c>
      <c r="VL10">
        <v>319948.97889999999</v>
      </c>
      <c r="VM10">
        <v>308346.0319</v>
      </c>
      <c r="VN10">
        <v>308235.15600000002</v>
      </c>
      <c r="VO10">
        <v>307869.15769999998</v>
      </c>
      <c r="VP10">
        <v>317714.11479999998</v>
      </c>
      <c r="VQ10">
        <v>314548.33799999999</v>
      </c>
      <c r="VR10">
        <v>319178.39490000001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184566.6827</v>
      </c>
      <c r="WA10">
        <v>119460.636</v>
      </c>
      <c r="WB10">
        <v>231962.4001</v>
      </c>
      <c r="WC10">
        <v>225206.21369999999</v>
      </c>
      <c r="WD10">
        <v>109323.4047</v>
      </c>
      <c r="WE10">
        <v>0</v>
      </c>
      <c r="WF10">
        <v>206095.58809999999</v>
      </c>
      <c r="WG10">
        <v>400185.6079</v>
      </c>
      <c r="WH10">
        <v>339963.50189999997</v>
      </c>
      <c r="WI10">
        <v>330061.65230000002</v>
      </c>
      <c r="WJ10">
        <v>412004.83639999997</v>
      </c>
      <c r="WK10">
        <v>311114.76319999999</v>
      </c>
      <c r="WL10">
        <v>302053.16820000001</v>
      </c>
      <c r="WM10">
        <v>251361.85980000001</v>
      </c>
      <c r="WN10">
        <v>244040.64060000001</v>
      </c>
      <c r="WO10">
        <v>355398.99109999998</v>
      </c>
      <c r="WP10">
        <v>383386.18239999999</v>
      </c>
      <c r="WQ10">
        <v>297775.67570000002</v>
      </c>
      <c r="WR10">
        <v>289102.59769999998</v>
      </c>
      <c r="WS10">
        <v>140341.06690000001</v>
      </c>
      <c r="WT10">
        <v>272506.92589999997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25700000</v>
      </c>
      <c r="ZG10">
        <v>24900000</v>
      </c>
      <c r="ZH10">
        <v>24500000</v>
      </c>
      <c r="ZI10">
        <v>23600000</v>
      </c>
      <c r="ZJ10">
        <v>23000000</v>
      </c>
      <c r="ZK10">
        <v>22100000</v>
      </c>
      <c r="ZL10">
        <v>21500000</v>
      </c>
      <c r="ZM10">
        <v>20600000</v>
      </c>
      <c r="ZN10">
        <v>20100000</v>
      </c>
      <c r="ZO10">
        <v>19600000</v>
      </c>
      <c r="ZP10">
        <v>19300000</v>
      </c>
      <c r="ZQ10">
        <v>18900000</v>
      </c>
      <c r="ZR10">
        <v>18400000</v>
      </c>
      <c r="ZS10">
        <v>17900000</v>
      </c>
      <c r="ZT10">
        <v>17300000</v>
      </c>
      <c r="ZU10">
        <v>17100000</v>
      </c>
      <c r="ZV10">
        <v>16900000</v>
      </c>
      <c r="ZW10">
        <v>16500000</v>
      </c>
      <c r="ZX10">
        <v>16000000</v>
      </c>
      <c r="ZY10">
        <v>15800000</v>
      </c>
      <c r="ZZ10">
        <v>15400000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20800000</v>
      </c>
      <c r="ABK10">
        <v>21200000</v>
      </c>
      <c r="ABL10">
        <v>21500000</v>
      </c>
      <c r="ABM10">
        <v>21700000</v>
      </c>
      <c r="ABN10">
        <v>21900000</v>
      </c>
      <c r="ABO10">
        <v>22100000</v>
      </c>
      <c r="ABP10">
        <v>22000000</v>
      </c>
      <c r="ABQ10">
        <v>22000000</v>
      </c>
      <c r="ABR10">
        <v>22000000</v>
      </c>
      <c r="ABS10">
        <v>21900000</v>
      </c>
      <c r="ABT10">
        <v>21700000</v>
      </c>
      <c r="ABU10">
        <v>21800000</v>
      </c>
      <c r="ABV10">
        <v>21800000</v>
      </c>
      <c r="ABW10">
        <v>21500000</v>
      </c>
      <c r="ABX10">
        <v>21200000</v>
      </c>
      <c r="ABY10">
        <v>20800000</v>
      </c>
      <c r="ABZ10">
        <v>20700000</v>
      </c>
      <c r="ACA10">
        <v>20400000</v>
      </c>
      <c r="ACB10">
        <v>20200000</v>
      </c>
      <c r="ACC10">
        <v>19900000</v>
      </c>
      <c r="ACD10">
        <v>19500000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2610000</v>
      </c>
      <c r="ADO10">
        <v>2570000</v>
      </c>
      <c r="ADP10">
        <v>2510000</v>
      </c>
      <c r="ADQ10">
        <v>2450000</v>
      </c>
      <c r="ADR10">
        <v>2410000</v>
      </c>
      <c r="ADS10">
        <v>2360000</v>
      </c>
      <c r="ADT10">
        <v>2300000</v>
      </c>
      <c r="ADU10">
        <v>2250000</v>
      </c>
      <c r="ADV10">
        <v>2210000</v>
      </c>
      <c r="ADW10">
        <v>2160000</v>
      </c>
      <c r="ADX10">
        <v>2100000</v>
      </c>
      <c r="ADY10">
        <v>2050000</v>
      </c>
      <c r="ADZ10">
        <v>2010000</v>
      </c>
      <c r="AEA10">
        <v>1950000</v>
      </c>
      <c r="AEB10">
        <v>1900000</v>
      </c>
      <c r="AEC10">
        <v>1850000</v>
      </c>
      <c r="AED10">
        <v>1800000</v>
      </c>
      <c r="AEE10">
        <v>1750000</v>
      </c>
      <c r="AEF10">
        <v>1710000</v>
      </c>
      <c r="AEG10">
        <v>1650000</v>
      </c>
      <c r="AEH10">
        <v>1620000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5900000</v>
      </c>
      <c r="AEQ10">
        <v>5760000</v>
      </c>
      <c r="AER10">
        <v>5610000</v>
      </c>
      <c r="AES10">
        <v>5480000</v>
      </c>
      <c r="AET10">
        <v>5320000</v>
      </c>
      <c r="AEU10">
        <v>5150000</v>
      </c>
      <c r="AEV10">
        <v>5030000</v>
      </c>
      <c r="AEW10">
        <v>4860000</v>
      </c>
      <c r="AEX10">
        <v>4740000</v>
      </c>
      <c r="AEY10">
        <v>4630000</v>
      </c>
      <c r="AEZ10">
        <v>4510000</v>
      </c>
      <c r="AFA10">
        <v>4420000</v>
      </c>
      <c r="AFB10">
        <v>4310000</v>
      </c>
      <c r="AFC10">
        <v>4210000</v>
      </c>
      <c r="AFD10">
        <v>4110000</v>
      </c>
      <c r="AFE10">
        <v>3990000</v>
      </c>
      <c r="AFF10">
        <v>3880000</v>
      </c>
      <c r="AFG10">
        <v>3780000</v>
      </c>
      <c r="AFH10">
        <v>3680000</v>
      </c>
      <c r="AFI10">
        <v>3590000</v>
      </c>
      <c r="AFJ10">
        <v>3470000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185.92218249999999</v>
      </c>
      <c r="AGU10">
        <v>196.56841009999999</v>
      </c>
      <c r="AGV10">
        <v>207.7242918</v>
      </c>
      <c r="AGW10">
        <v>218.2024543</v>
      </c>
      <c r="AGX10">
        <v>225.4667446</v>
      </c>
      <c r="AGY10">
        <v>230.81355439999999</v>
      </c>
      <c r="AGZ10">
        <v>237.1829199</v>
      </c>
      <c r="AHA10">
        <v>238.6662541</v>
      </c>
      <c r="AHB10">
        <v>242.61762669999999</v>
      </c>
      <c r="AHC10">
        <v>246.95060359999999</v>
      </c>
      <c r="AHD10">
        <v>251.27708680000001</v>
      </c>
      <c r="AHE10">
        <v>252.62022820000001</v>
      </c>
      <c r="AHF10">
        <v>253.67196089999999</v>
      </c>
      <c r="AHG10">
        <v>254.34477050000001</v>
      </c>
      <c r="AHH10">
        <v>257.4723674</v>
      </c>
      <c r="AHI10">
        <v>258.54590769999999</v>
      </c>
      <c r="AHJ10">
        <v>255.7444467</v>
      </c>
      <c r="AHK10">
        <v>252.51954259999999</v>
      </c>
      <c r="AHL10">
        <v>250.42449959999999</v>
      </c>
      <c r="AHM10">
        <v>247.5448433</v>
      </c>
      <c r="AHN10">
        <v>244.78855609999999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20.568253309999999</v>
      </c>
      <c r="AHW10">
        <v>21.091041910000001</v>
      </c>
      <c r="AHX10">
        <v>20.912415029999998</v>
      </c>
      <c r="AHY10">
        <v>20.091822690000001</v>
      </c>
      <c r="AHZ10">
        <v>20.122622620000001</v>
      </c>
      <c r="AIA10">
        <v>21.330697650000001</v>
      </c>
      <c r="AIB10">
        <v>22.451328620000002</v>
      </c>
      <c r="AIC10">
        <v>22.549041129999999</v>
      </c>
      <c r="AID10">
        <v>22.07470855</v>
      </c>
      <c r="AIE10">
        <v>23.911463170000001</v>
      </c>
      <c r="AIF10">
        <v>23.558938900000001</v>
      </c>
      <c r="AIG10">
        <v>23.206665059999999</v>
      </c>
      <c r="AIH10">
        <v>21.720284410000001</v>
      </c>
      <c r="AII10">
        <v>21.24502532</v>
      </c>
      <c r="AIJ10">
        <v>20.77902512</v>
      </c>
      <c r="AIK10">
        <v>20.025473959999999</v>
      </c>
      <c r="AIL10">
        <v>20.018273140000002</v>
      </c>
      <c r="AIM10">
        <v>19.99450345</v>
      </c>
      <c r="AIN10">
        <v>20.6338823</v>
      </c>
      <c r="AIO10">
        <v>20.42828153</v>
      </c>
      <c r="AIP10">
        <v>20.7289797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1.055617209</v>
      </c>
      <c r="AIY10">
        <v>0.68324738500000004</v>
      </c>
      <c r="AIZ10">
        <v>1.326693951</v>
      </c>
      <c r="AJA10">
        <v>1.288052379</v>
      </c>
      <c r="AJB10">
        <v>0.62526814500000005</v>
      </c>
      <c r="AJC10">
        <v>0</v>
      </c>
      <c r="AJD10">
        <v>1.178750392</v>
      </c>
      <c r="AJE10">
        <v>2.288835712</v>
      </c>
      <c r="AJF10">
        <v>1.9443992699999999</v>
      </c>
      <c r="AJG10">
        <v>1.8877662820000001</v>
      </c>
      <c r="AJH10">
        <v>2.3564350260000002</v>
      </c>
      <c r="AJI10">
        <v>1.779400774</v>
      </c>
      <c r="AJJ10">
        <v>1.7275735670000001</v>
      </c>
      <c r="AJK10">
        <v>1.437647906</v>
      </c>
      <c r="AJL10">
        <v>1.3957746660000001</v>
      </c>
      <c r="AJM10">
        <v>2.0326815530000002</v>
      </c>
      <c r="AJN10">
        <v>2.1927524840000001</v>
      </c>
      <c r="AJO10">
        <v>1.703108726</v>
      </c>
      <c r="AJP10">
        <v>1.6535036169999999</v>
      </c>
      <c r="AJQ10">
        <v>0.80267165900000004</v>
      </c>
      <c r="AJR10">
        <v>1.558585745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156.55170010000001</v>
      </c>
      <c r="AKA10">
        <v>195.2551454</v>
      </c>
      <c r="AKB10">
        <v>141.17324110000001</v>
      </c>
      <c r="AKC10">
        <v>253.10771410000001</v>
      </c>
      <c r="AKD10">
        <v>178.57248269999999</v>
      </c>
      <c r="AKE10">
        <v>118.21484839999999</v>
      </c>
      <c r="AKF10">
        <v>128.15742940000001</v>
      </c>
      <c r="AKG10">
        <v>180.215383</v>
      </c>
      <c r="AKH10">
        <v>193.12185629999999</v>
      </c>
      <c r="AKI10">
        <v>171.59351620000001</v>
      </c>
      <c r="AKJ10">
        <v>143.16388140000001</v>
      </c>
      <c r="AKK10">
        <v>177.19002040000001</v>
      </c>
      <c r="AKL10">
        <v>151.61184280000001</v>
      </c>
      <c r="AKM10">
        <v>156.64205050000001</v>
      </c>
      <c r="AKN10">
        <v>184.63839580000001</v>
      </c>
      <c r="AKO10">
        <v>218.4446576</v>
      </c>
      <c r="AKP10">
        <v>207.01931149999999</v>
      </c>
      <c r="AKQ10">
        <v>281.53476419999998</v>
      </c>
      <c r="AKR10">
        <v>210.70432159999999</v>
      </c>
      <c r="AKS10">
        <v>177.32234550000001</v>
      </c>
      <c r="AKT10">
        <v>167.593985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100.2364587</v>
      </c>
      <c r="AME10">
        <v>97.316950160000005</v>
      </c>
      <c r="AMF10">
        <v>95.688905349999999</v>
      </c>
      <c r="AMG10">
        <v>92.162087279999994</v>
      </c>
      <c r="AMH10">
        <v>89.657308659999998</v>
      </c>
      <c r="AMI10">
        <v>86.522957860000005</v>
      </c>
      <c r="AMJ10">
        <v>84.002871709999994</v>
      </c>
      <c r="AMK10">
        <v>80.625054379999995</v>
      </c>
      <c r="AML10">
        <v>78.489460390000005</v>
      </c>
      <c r="AMM10">
        <v>76.564757650000004</v>
      </c>
      <c r="AMN10">
        <v>75.337207280000001</v>
      </c>
      <c r="AMO10">
        <v>73.921553560000007</v>
      </c>
      <c r="AMP10">
        <v>71.768498609999995</v>
      </c>
      <c r="AMQ10">
        <v>70.090993609999998</v>
      </c>
      <c r="AMR10">
        <v>67.693228210000001</v>
      </c>
      <c r="AMS10">
        <v>66.975479370000002</v>
      </c>
      <c r="AMT10">
        <v>66.116178930000004</v>
      </c>
      <c r="AMU10">
        <v>64.271976679999995</v>
      </c>
      <c r="AMV10">
        <v>62.67695887</v>
      </c>
      <c r="AMW10">
        <v>61.619742350000003</v>
      </c>
      <c r="AMX10">
        <v>60.197966340000001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253.28376249999999</v>
      </c>
      <c r="ANG10">
        <v>203.5452153</v>
      </c>
      <c r="ANH10">
        <v>196.704949</v>
      </c>
      <c r="ANI10">
        <v>291.72868290000002</v>
      </c>
      <c r="ANJ10">
        <v>216.534569</v>
      </c>
      <c r="ANK10">
        <v>152.95945359999999</v>
      </c>
      <c r="ANL10">
        <v>199.6536614</v>
      </c>
      <c r="ANM10">
        <v>168.9797313</v>
      </c>
      <c r="ANN10">
        <v>178.36991689999999</v>
      </c>
      <c r="ANO10">
        <v>86.418863430000002</v>
      </c>
      <c r="ANP10">
        <v>125.0688031</v>
      </c>
      <c r="ANQ10">
        <v>105.94136260000001</v>
      </c>
      <c r="ANR10">
        <v>186.8879335</v>
      </c>
      <c r="ANS10">
        <v>109.55962289999999</v>
      </c>
      <c r="ANT10">
        <v>118.7482524</v>
      </c>
      <c r="ANU10">
        <v>95.022570880000004</v>
      </c>
      <c r="ANV10">
        <v>92.0552335</v>
      </c>
      <c r="ANW10">
        <v>113.0861821</v>
      </c>
      <c r="ANX10">
        <v>67.039973439999997</v>
      </c>
      <c r="ANY10">
        <v>58.721078730000002</v>
      </c>
      <c r="ANZ10">
        <v>61.522989109999997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124.28908939999999</v>
      </c>
      <c r="AOI10">
        <v>126.53165199999999</v>
      </c>
      <c r="AOJ10">
        <v>128.4562435</v>
      </c>
      <c r="AOK10">
        <v>129.28674789999999</v>
      </c>
      <c r="AOL10">
        <v>130.34588049999999</v>
      </c>
      <c r="AOM10">
        <v>131.72079830000001</v>
      </c>
      <c r="AON10">
        <v>131.3406018</v>
      </c>
      <c r="AOO10">
        <v>131.15339119999999</v>
      </c>
      <c r="AOP10">
        <v>131.1400166</v>
      </c>
      <c r="AOQ10">
        <v>130.35025719999999</v>
      </c>
      <c r="AOR10">
        <v>129.62455360000001</v>
      </c>
      <c r="AOS10">
        <v>130.27419850000001</v>
      </c>
      <c r="AOT10">
        <v>129.86194320000001</v>
      </c>
      <c r="AOU10">
        <v>128.09114959999999</v>
      </c>
      <c r="AOV10">
        <v>126.1410187</v>
      </c>
      <c r="AOW10">
        <v>123.8612139</v>
      </c>
      <c r="AOX10">
        <v>123.1773764</v>
      </c>
      <c r="AOY10">
        <v>121.7974954</v>
      </c>
      <c r="AOZ10">
        <v>120.34246419999999</v>
      </c>
      <c r="APA10">
        <v>118.54679609999999</v>
      </c>
      <c r="APB10">
        <v>116.4650022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719.73484489999998</v>
      </c>
      <c r="APK10">
        <v>877.38401160000001</v>
      </c>
      <c r="APL10">
        <v>938.61431930000003</v>
      </c>
      <c r="APM10">
        <v>1040.356284</v>
      </c>
      <c r="APN10">
        <v>996.19215459999998</v>
      </c>
      <c r="APO10">
        <v>974.53844919999995</v>
      </c>
      <c r="APP10">
        <v>1100.6615409999999</v>
      </c>
      <c r="APQ10">
        <v>1076.352627</v>
      </c>
      <c r="APR10">
        <v>786.77800019999995</v>
      </c>
      <c r="APS10">
        <v>916.68627079999999</v>
      </c>
      <c r="APT10">
        <v>1067.5584309999999</v>
      </c>
      <c r="APU10">
        <v>882.55005059999996</v>
      </c>
      <c r="APV10">
        <v>823.52932099999998</v>
      </c>
      <c r="APW10">
        <v>932.85647229999995</v>
      </c>
      <c r="APX10">
        <v>980.74131090000003</v>
      </c>
      <c r="APY10">
        <v>923.37562390000005</v>
      </c>
      <c r="APZ10">
        <v>963.26888240000005</v>
      </c>
      <c r="AQA10">
        <v>926.43800669999996</v>
      </c>
      <c r="AQB10">
        <v>873.9197259</v>
      </c>
      <c r="AQC10">
        <v>914.63833279999994</v>
      </c>
      <c r="AQD10">
        <v>930.01929659999996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111.59549370000001</v>
      </c>
      <c r="ARO10">
        <v>108.92270019999999</v>
      </c>
      <c r="ARP10">
        <v>106.15800419999999</v>
      </c>
      <c r="ARQ10">
        <v>103.6228028</v>
      </c>
      <c r="ARR10">
        <v>100.5806379</v>
      </c>
      <c r="ARS10">
        <v>97.476165460000004</v>
      </c>
      <c r="ART10">
        <v>95.089971070000004</v>
      </c>
      <c r="ARU10">
        <v>91.935600480000005</v>
      </c>
      <c r="ARV10">
        <v>89.674109520000002</v>
      </c>
      <c r="ARW10">
        <v>87.621794870000002</v>
      </c>
      <c r="ARX10">
        <v>85.381572349999999</v>
      </c>
      <c r="ARY10">
        <v>83.597973109999998</v>
      </c>
      <c r="ARZ10">
        <v>81.504460629999997</v>
      </c>
      <c r="ASA10">
        <v>79.581666659999996</v>
      </c>
      <c r="ASB10">
        <v>77.844751729999999</v>
      </c>
      <c r="ASC10">
        <v>75.508004189999994</v>
      </c>
      <c r="ASD10">
        <v>73.367719199999996</v>
      </c>
      <c r="ASE10">
        <v>71.468013200000001</v>
      </c>
      <c r="ASF10">
        <v>69.561137439999996</v>
      </c>
      <c r="ASG10">
        <v>67.936023860000006</v>
      </c>
      <c r="ASH10">
        <v>65.695302040000001</v>
      </c>
    </row>
    <row r="11" spans="1:1178" x14ac:dyDescent="0.25">
      <c r="A11">
        <v>7</v>
      </c>
      <c r="B11">
        <v>22400</v>
      </c>
      <c r="C11">
        <v>0</v>
      </c>
      <c r="D11">
        <v>0</v>
      </c>
      <c r="E11">
        <v>0</v>
      </c>
      <c r="F11">
        <v>239</v>
      </c>
      <c r="G11">
        <v>234</v>
      </c>
      <c r="H11">
        <v>269</v>
      </c>
      <c r="I11">
        <v>272</v>
      </c>
      <c r="J11">
        <v>272</v>
      </c>
      <c r="K11">
        <v>273</v>
      </c>
      <c r="L11">
        <v>286</v>
      </c>
      <c r="M11">
        <v>289</v>
      </c>
      <c r="N11">
        <v>296</v>
      </c>
      <c r="O11">
        <v>305</v>
      </c>
      <c r="P11">
        <v>268</v>
      </c>
      <c r="Q11">
        <v>298</v>
      </c>
      <c r="R11">
        <v>276</v>
      </c>
      <c r="S11">
        <v>283</v>
      </c>
      <c r="T11">
        <v>284</v>
      </c>
      <c r="U11">
        <v>308</v>
      </c>
      <c r="V11">
        <v>297</v>
      </c>
      <c r="W11">
        <v>277</v>
      </c>
      <c r="X11">
        <v>275</v>
      </c>
      <c r="Y11">
        <v>253</v>
      </c>
      <c r="Z11">
        <v>316</v>
      </c>
      <c r="AA11">
        <v>313</v>
      </c>
      <c r="AB11">
        <v>298</v>
      </c>
      <c r="AC11">
        <v>300</v>
      </c>
      <c r="AD11">
        <v>307</v>
      </c>
      <c r="AE11">
        <v>0</v>
      </c>
      <c r="AF11">
        <v>0</v>
      </c>
      <c r="AG11">
        <v>0</v>
      </c>
      <c r="AH11">
        <v>77</v>
      </c>
      <c r="AI11">
        <v>67</v>
      </c>
      <c r="AJ11">
        <v>68</v>
      </c>
      <c r="AK11">
        <v>91</v>
      </c>
      <c r="AL11">
        <v>77</v>
      </c>
      <c r="AM11">
        <v>89</v>
      </c>
      <c r="AN11">
        <v>106</v>
      </c>
      <c r="AO11">
        <v>111</v>
      </c>
      <c r="AP11">
        <v>106</v>
      </c>
      <c r="AQ11">
        <v>120</v>
      </c>
      <c r="AR11">
        <v>125</v>
      </c>
      <c r="AS11">
        <v>127</v>
      </c>
      <c r="AT11">
        <v>99</v>
      </c>
      <c r="AU11">
        <v>128</v>
      </c>
      <c r="AV11">
        <v>141</v>
      </c>
      <c r="AW11">
        <v>120</v>
      </c>
      <c r="AX11">
        <v>125</v>
      </c>
      <c r="AY11">
        <v>143</v>
      </c>
      <c r="AZ11">
        <v>162</v>
      </c>
      <c r="BA11">
        <v>142</v>
      </c>
      <c r="BB11">
        <v>157</v>
      </c>
      <c r="BC11">
        <v>157</v>
      </c>
      <c r="BD11">
        <v>158</v>
      </c>
      <c r="BE11">
        <v>178</v>
      </c>
      <c r="BF11">
        <v>188</v>
      </c>
      <c r="BG11">
        <v>0</v>
      </c>
      <c r="BH11">
        <v>0</v>
      </c>
      <c r="BI11">
        <v>0</v>
      </c>
      <c r="BJ11">
        <v>96</v>
      </c>
      <c r="BK11">
        <v>94</v>
      </c>
      <c r="BL11">
        <v>94</v>
      </c>
      <c r="BM11">
        <v>81</v>
      </c>
      <c r="BN11">
        <v>104</v>
      </c>
      <c r="BO11">
        <v>82</v>
      </c>
      <c r="BP11">
        <v>119</v>
      </c>
      <c r="BQ11">
        <v>94</v>
      </c>
      <c r="BR11">
        <v>113</v>
      </c>
      <c r="BS11">
        <v>88</v>
      </c>
      <c r="BT11">
        <v>96</v>
      </c>
      <c r="BU11">
        <v>88</v>
      </c>
      <c r="BV11">
        <v>105</v>
      </c>
      <c r="BW11">
        <v>104</v>
      </c>
      <c r="BX11">
        <v>106</v>
      </c>
      <c r="BY11">
        <v>98</v>
      </c>
      <c r="BZ11">
        <v>121</v>
      </c>
      <c r="CA11">
        <v>117</v>
      </c>
      <c r="CB11">
        <v>99</v>
      </c>
      <c r="CC11">
        <v>118</v>
      </c>
      <c r="CD11">
        <v>127</v>
      </c>
      <c r="CE11">
        <v>112</v>
      </c>
      <c r="CF11">
        <v>113</v>
      </c>
      <c r="CG11">
        <v>124</v>
      </c>
      <c r="CH11">
        <v>128</v>
      </c>
      <c r="CI11">
        <v>0</v>
      </c>
      <c r="CJ11">
        <v>0</v>
      </c>
      <c r="CK11">
        <v>0</v>
      </c>
      <c r="CL11">
        <v>46</v>
      </c>
      <c r="CM11">
        <v>32</v>
      </c>
      <c r="CN11">
        <v>45</v>
      </c>
      <c r="CO11">
        <v>26</v>
      </c>
      <c r="CP11">
        <v>37</v>
      </c>
      <c r="CQ11">
        <v>38</v>
      </c>
      <c r="CR11">
        <v>35</v>
      </c>
      <c r="CS11">
        <v>43</v>
      </c>
      <c r="CT11">
        <v>36</v>
      </c>
      <c r="CU11">
        <v>34</v>
      </c>
      <c r="CV11">
        <v>40</v>
      </c>
      <c r="CW11">
        <v>30</v>
      </c>
      <c r="CX11">
        <v>37</v>
      </c>
      <c r="CY11">
        <v>18</v>
      </c>
      <c r="CZ11">
        <v>25</v>
      </c>
      <c r="DA11">
        <v>21</v>
      </c>
      <c r="DB11">
        <v>43</v>
      </c>
      <c r="DC11">
        <v>27</v>
      </c>
      <c r="DD11">
        <v>35</v>
      </c>
      <c r="DE11">
        <v>24</v>
      </c>
      <c r="DF11">
        <v>26</v>
      </c>
      <c r="DG11">
        <v>36</v>
      </c>
      <c r="DH11">
        <v>22</v>
      </c>
      <c r="DI11">
        <v>23</v>
      </c>
      <c r="DJ11">
        <v>24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3</v>
      </c>
      <c r="DQ11">
        <v>5</v>
      </c>
      <c r="DR11">
        <v>2</v>
      </c>
      <c r="DS11">
        <v>2</v>
      </c>
      <c r="DT11">
        <v>2</v>
      </c>
      <c r="DU11">
        <v>4</v>
      </c>
      <c r="DV11">
        <v>1</v>
      </c>
      <c r="DW11">
        <v>1</v>
      </c>
      <c r="DX11">
        <v>4</v>
      </c>
      <c r="DY11">
        <v>6</v>
      </c>
      <c r="DZ11">
        <v>3</v>
      </c>
      <c r="EA11">
        <v>4</v>
      </c>
      <c r="EB11">
        <v>6</v>
      </c>
      <c r="EC11">
        <v>4</v>
      </c>
      <c r="ED11">
        <v>7</v>
      </c>
      <c r="EE11">
        <v>5</v>
      </c>
      <c r="EF11">
        <v>3</v>
      </c>
      <c r="EG11">
        <v>11</v>
      </c>
      <c r="EH11">
        <v>7</v>
      </c>
      <c r="EI11">
        <v>3</v>
      </c>
      <c r="EJ11">
        <v>6</v>
      </c>
      <c r="EK11">
        <v>4</v>
      </c>
      <c r="EL11">
        <v>6</v>
      </c>
      <c r="EM11">
        <v>0</v>
      </c>
      <c r="EN11">
        <v>0</v>
      </c>
      <c r="EO11">
        <v>0</v>
      </c>
      <c r="EP11">
        <v>20</v>
      </c>
      <c r="EQ11">
        <v>15</v>
      </c>
      <c r="ER11">
        <v>0</v>
      </c>
      <c r="ES11">
        <v>20</v>
      </c>
      <c r="ET11">
        <v>20</v>
      </c>
      <c r="EU11">
        <v>15</v>
      </c>
      <c r="EV11">
        <v>0</v>
      </c>
      <c r="EW11">
        <v>20</v>
      </c>
      <c r="EX11">
        <v>10</v>
      </c>
      <c r="EY11">
        <v>10</v>
      </c>
      <c r="EZ11">
        <v>0</v>
      </c>
      <c r="FA11">
        <v>10</v>
      </c>
      <c r="FB11">
        <v>30</v>
      </c>
      <c r="FC11">
        <v>20</v>
      </c>
      <c r="FD11">
        <v>15</v>
      </c>
      <c r="FE11">
        <v>20</v>
      </c>
      <c r="FF11">
        <v>35</v>
      </c>
      <c r="FG11">
        <v>35</v>
      </c>
      <c r="FH11">
        <v>10</v>
      </c>
      <c r="FI11">
        <v>20</v>
      </c>
      <c r="FJ11">
        <v>50</v>
      </c>
      <c r="FK11">
        <v>35</v>
      </c>
      <c r="FL11">
        <v>35</v>
      </c>
      <c r="FM11">
        <v>40</v>
      </c>
      <c r="FN11">
        <v>15</v>
      </c>
      <c r="FO11">
        <v>0</v>
      </c>
      <c r="FP11">
        <v>0</v>
      </c>
      <c r="FQ11">
        <v>5969</v>
      </c>
      <c r="FR11">
        <v>6175</v>
      </c>
      <c r="FS11">
        <v>6347</v>
      </c>
      <c r="FT11">
        <v>6472</v>
      </c>
      <c r="FU11">
        <v>6628</v>
      </c>
      <c r="FV11">
        <v>6763</v>
      </c>
      <c r="FW11">
        <v>6873</v>
      </c>
      <c r="FX11">
        <v>6987</v>
      </c>
      <c r="FY11">
        <v>7053</v>
      </c>
      <c r="FZ11">
        <v>7158</v>
      </c>
      <c r="GA11">
        <v>7241</v>
      </c>
      <c r="GB11">
        <v>7345</v>
      </c>
      <c r="GC11">
        <v>7363</v>
      </c>
      <c r="GD11">
        <v>7447</v>
      </c>
      <c r="GE11">
        <v>7495</v>
      </c>
      <c r="GF11">
        <v>7581</v>
      </c>
      <c r="GG11">
        <v>7629</v>
      </c>
      <c r="GH11">
        <v>7730</v>
      </c>
      <c r="GI11">
        <v>7761</v>
      </c>
      <c r="GJ11">
        <v>7783</v>
      </c>
      <c r="GK11">
        <v>7790</v>
      </c>
      <c r="GL11">
        <v>7821</v>
      </c>
      <c r="GM11">
        <v>7856</v>
      </c>
      <c r="GN11">
        <v>7899</v>
      </c>
      <c r="GO11">
        <v>7943</v>
      </c>
      <c r="GP11">
        <v>8031</v>
      </c>
      <c r="GQ11">
        <v>0</v>
      </c>
      <c r="GR11">
        <v>0</v>
      </c>
      <c r="GS11">
        <v>616</v>
      </c>
      <c r="GT11">
        <v>716</v>
      </c>
      <c r="GU11">
        <v>818</v>
      </c>
      <c r="GV11">
        <v>964</v>
      </c>
      <c r="GW11">
        <v>1059</v>
      </c>
      <c r="GX11">
        <v>1183</v>
      </c>
      <c r="GY11">
        <v>1290</v>
      </c>
      <c r="GZ11">
        <v>1400</v>
      </c>
      <c r="HA11">
        <v>1538</v>
      </c>
      <c r="HB11">
        <v>1633</v>
      </c>
      <c r="HC11">
        <v>1702</v>
      </c>
      <c r="HD11">
        <v>1780</v>
      </c>
      <c r="HE11">
        <v>1865</v>
      </c>
      <c r="HF11">
        <v>1933</v>
      </c>
      <c r="HG11">
        <v>2012</v>
      </c>
      <c r="HH11">
        <v>2060</v>
      </c>
      <c r="HI11">
        <v>2125</v>
      </c>
      <c r="HJ11">
        <v>2184</v>
      </c>
      <c r="HK11">
        <v>2233</v>
      </c>
      <c r="HL11">
        <v>2280</v>
      </c>
      <c r="HM11">
        <v>2328</v>
      </c>
      <c r="HN11">
        <v>2390</v>
      </c>
      <c r="HO11">
        <v>2413</v>
      </c>
      <c r="HP11">
        <v>2466</v>
      </c>
      <c r="HQ11">
        <v>2497</v>
      </c>
      <c r="HR11">
        <v>2535</v>
      </c>
      <c r="HS11">
        <v>0</v>
      </c>
      <c r="HT11">
        <v>0</v>
      </c>
      <c r="HU11">
        <v>76</v>
      </c>
      <c r="HV11">
        <v>72</v>
      </c>
      <c r="HW11">
        <v>73</v>
      </c>
      <c r="HX11">
        <v>73</v>
      </c>
      <c r="HY11">
        <v>89</v>
      </c>
      <c r="HZ11">
        <v>92</v>
      </c>
      <c r="IA11">
        <v>96</v>
      </c>
      <c r="IB11">
        <v>101</v>
      </c>
      <c r="IC11">
        <v>110</v>
      </c>
      <c r="ID11">
        <v>120</v>
      </c>
      <c r="IE11">
        <v>128</v>
      </c>
      <c r="IF11">
        <v>129</v>
      </c>
      <c r="IG11">
        <v>133</v>
      </c>
      <c r="IH11">
        <v>135</v>
      </c>
      <c r="II11">
        <v>138</v>
      </c>
      <c r="IJ11">
        <v>150</v>
      </c>
      <c r="IK11">
        <v>148</v>
      </c>
      <c r="IL11">
        <v>149</v>
      </c>
      <c r="IM11">
        <v>152</v>
      </c>
      <c r="IN11">
        <v>169</v>
      </c>
      <c r="IO11">
        <v>188</v>
      </c>
      <c r="IP11">
        <v>196</v>
      </c>
      <c r="IQ11">
        <v>197</v>
      </c>
      <c r="IR11">
        <v>201</v>
      </c>
      <c r="IS11">
        <v>204</v>
      </c>
      <c r="IT11">
        <v>205</v>
      </c>
      <c r="IU11">
        <v>0</v>
      </c>
      <c r="IV11">
        <v>0</v>
      </c>
      <c r="IW11">
        <v>1</v>
      </c>
      <c r="IX11">
        <v>4</v>
      </c>
      <c r="IY11">
        <v>4</v>
      </c>
      <c r="IZ11">
        <v>5</v>
      </c>
      <c r="JA11">
        <v>5</v>
      </c>
      <c r="JB11">
        <v>2</v>
      </c>
      <c r="JC11">
        <v>1</v>
      </c>
      <c r="JD11">
        <v>4</v>
      </c>
      <c r="JE11">
        <v>6</v>
      </c>
      <c r="JF11">
        <v>1</v>
      </c>
      <c r="JG11">
        <v>2</v>
      </c>
      <c r="JH11">
        <v>2</v>
      </c>
      <c r="JI11">
        <v>7</v>
      </c>
      <c r="JJ11">
        <v>6</v>
      </c>
      <c r="JK11">
        <v>6</v>
      </c>
      <c r="JL11">
        <v>5</v>
      </c>
      <c r="JM11">
        <v>8</v>
      </c>
      <c r="JN11">
        <v>3</v>
      </c>
      <c r="JO11">
        <v>2</v>
      </c>
      <c r="JP11">
        <v>3</v>
      </c>
      <c r="JQ11">
        <v>1</v>
      </c>
      <c r="JR11">
        <v>3</v>
      </c>
      <c r="JS11">
        <v>5</v>
      </c>
      <c r="JT11">
        <v>7</v>
      </c>
      <c r="JU11">
        <v>8</v>
      </c>
      <c r="JV11">
        <v>10</v>
      </c>
      <c r="JW11">
        <v>0</v>
      </c>
      <c r="JX11">
        <v>0</v>
      </c>
      <c r="JY11">
        <v>0</v>
      </c>
      <c r="JZ11">
        <v>6</v>
      </c>
      <c r="KA11">
        <v>11</v>
      </c>
      <c r="KB11">
        <v>21</v>
      </c>
      <c r="KC11">
        <v>27</v>
      </c>
      <c r="KD11">
        <v>37</v>
      </c>
      <c r="KE11">
        <v>50</v>
      </c>
      <c r="KF11">
        <v>58</v>
      </c>
      <c r="KG11">
        <v>63</v>
      </c>
      <c r="KH11">
        <v>78</v>
      </c>
      <c r="KI11">
        <v>87</v>
      </c>
      <c r="KJ11">
        <v>101</v>
      </c>
      <c r="KK11">
        <v>115</v>
      </c>
      <c r="KL11">
        <v>129</v>
      </c>
      <c r="KM11">
        <v>146</v>
      </c>
      <c r="KN11">
        <v>159</v>
      </c>
      <c r="KO11">
        <v>176</v>
      </c>
      <c r="KP11">
        <v>196</v>
      </c>
      <c r="KQ11">
        <v>215</v>
      </c>
      <c r="KR11">
        <v>226</v>
      </c>
      <c r="KS11">
        <v>236</v>
      </c>
      <c r="KT11">
        <v>247</v>
      </c>
      <c r="KU11">
        <v>273</v>
      </c>
      <c r="KV11">
        <v>282</v>
      </c>
      <c r="KW11">
        <v>300</v>
      </c>
      <c r="KX11">
        <v>322</v>
      </c>
      <c r="KY11">
        <v>0</v>
      </c>
      <c r="KZ11">
        <v>0</v>
      </c>
      <c r="LA11">
        <v>0</v>
      </c>
      <c r="LB11">
        <v>220</v>
      </c>
      <c r="LC11">
        <v>443</v>
      </c>
      <c r="LD11">
        <v>646</v>
      </c>
      <c r="LE11">
        <v>838</v>
      </c>
      <c r="LF11">
        <v>1027</v>
      </c>
      <c r="LG11">
        <v>1201</v>
      </c>
      <c r="LH11">
        <v>1367</v>
      </c>
      <c r="LI11">
        <v>1522</v>
      </c>
      <c r="LJ11">
        <v>1681</v>
      </c>
      <c r="LK11">
        <v>1832</v>
      </c>
      <c r="LL11">
        <v>1976</v>
      </c>
      <c r="LM11">
        <v>2118</v>
      </c>
      <c r="LN11">
        <v>2257</v>
      </c>
      <c r="LO11">
        <v>2372</v>
      </c>
      <c r="LP11">
        <v>2501</v>
      </c>
      <c r="LQ11">
        <v>2630</v>
      </c>
      <c r="LR11">
        <v>2756</v>
      </c>
      <c r="LS11">
        <v>2869</v>
      </c>
      <c r="LT11">
        <v>2971</v>
      </c>
      <c r="LU11">
        <v>3079</v>
      </c>
      <c r="LV11">
        <v>3191</v>
      </c>
      <c r="LW11">
        <v>3302</v>
      </c>
      <c r="LX11">
        <v>3417</v>
      </c>
      <c r="LY11">
        <v>3519</v>
      </c>
      <c r="LZ11">
        <v>3609</v>
      </c>
      <c r="MA11">
        <v>0</v>
      </c>
      <c r="MB11">
        <v>0</v>
      </c>
      <c r="MC11">
        <v>1464</v>
      </c>
      <c r="MD11">
        <v>1467</v>
      </c>
      <c r="ME11">
        <v>1462</v>
      </c>
      <c r="MF11">
        <v>1452</v>
      </c>
      <c r="MG11">
        <v>1456</v>
      </c>
      <c r="MH11">
        <v>1467</v>
      </c>
      <c r="MI11">
        <v>1470</v>
      </c>
      <c r="MJ11">
        <v>1481</v>
      </c>
      <c r="MK11">
        <v>1504</v>
      </c>
      <c r="ML11">
        <v>1530</v>
      </c>
      <c r="MM11">
        <v>1544</v>
      </c>
      <c r="MN11">
        <v>1566</v>
      </c>
      <c r="MO11">
        <v>1587</v>
      </c>
      <c r="MP11">
        <v>1602</v>
      </c>
      <c r="MQ11">
        <v>1633</v>
      </c>
      <c r="MR11">
        <v>1653</v>
      </c>
      <c r="MS11">
        <v>1678</v>
      </c>
      <c r="MT11">
        <v>1690</v>
      </c>
      <c r="MU11">
        <v>1716</v>
      </c>
      <c r="MV11">
        <v>1743</v>
      </c>
      <c r="MW11">
        <v>1770</v>
      </c>
      <c r="MX11">
        <v>1800</v>
      </c>
      <c r="MY11">
        <v>1835</v>
      </c>
      <c r="MZ11">
        <v>1844</v>
      </c>
      <c r="NA11">
        <v>1878</v>
      </c>
      <c r="NB11">
        <v>1857</v>
      </c>
      <c r="NC11">
        <v>0</v>
      </c>
      <c r="ND11">
        <v>0</v>
      </c>
      <c r="NE11">
        <v>0</v>
      </c>
      <c r="NF11">
        <v>50</v>
      </c>
      <c r="NG11">
        <v>111</v>
      </c>
      <c r="NH11">
        <v>161</v>
      </c>
      <c r="NI11">
        <v>207</v>
      </c>
      <c r="NJ11">
        <v>253</v>
      </c>
      <c r="NK11">
        <v>308</v>
      </c>
      <c r="NL11">
        <v>371</v>
      </c>
      <c r="NM11">
        <v>423</v>
      </c>
      <c r="NN11">
        <v>471</v>
      </c>
      <c r="NO11">
        <v>524</v>
      </c>
      <c r="NP11">
        <v>579</v>
      </c>
      <c r="NQ11">
        <v>630</v>
      </c>
      <c r="NR11">
        <v>683</v>
      </c>
      <c r="NS11">
        <v>739</v>
      </c>
      <c r="NT11">
        <v>793</v>
      </c>
      <c r="NU11">
        <v>841</v>
      </c>
      <c r="NV11">
        <v>897</v>
      </c>
      <c r="NW11">
        <v>964</v>
      </c>
      <c r="NX11">
        <v>1032</v>
      </c>
      <c r="NY11">
        <v>1092</v>
      </c>
      <c r="NZ11">
        <v>1151</v>
      </c>
      <c r="OA11">
        <v>1217</v>
      </c>
      <c r="OB11">
        <v>1288</v>
      </c>
      <c r="OC11">
        <v>1359</v>
      </c>
      <c r="OD11">
        <v>1436</v>
      </c>
      <c r="OE11">
        <v>0</v>
      </c>
      <c r="OF11">
        <v>0</v>
      </c>
      <c r="OG11">
        <v>2146</v>
      </c>
      <c r="OH11">
        <v>2280</v>
      </c>
      <c r="OI11">
        <v>2414</v>
      </c>
      <c r="OJ11">
        <v>2550</v>
      </c>
      <c r="OK11">
        <v>2697</v>
      </c>
      <c r="OL11">
        <v>2834</v>
      </c>
      <c r="OM11">
        <v>2966</v>
      </c>
      <c r="ON11">
        <v>3102</v>
      </c>
      <c r="OO11">
        <v>3250</v>
      </c>
      <c r="OP11">
        <v>3388</v>
      </c>
      <c r="OQ11">
        <v>3497</v>
      </c>
      <c r="OR11">
        <v>3620</v>
      </c>
      <c r="OS11">
        <v>3737</v>
      </c>
      <c r="OT11">
        <v>3851</v>
      </c>
      <c r="OU11">
        <v>4007</v>
      </c>
      <c r="OV11">
        <v>4108</v>
      </c>
      <c r="OW11">
        <v>4231</v>
      </c>
      <c r="OX11">
        <v>4332</v>
      </c>
      <c r="OY11">
        <v>4434</v>
      </c>
      <c r="OZ11">
        <v>4505</v>
      </c>
      <c r="PA11">
        <v>4588</v>
      </c>
      <c r="PB11">
        <v>4640</v>
      </c>
      <c r="PC11">
        <v>4666</v>
      </c>
      <c r="PD11">
        <v>4731</v>
      </c>
      <c r="PE11">
        <v>4809</v>
      </c>
      <c r="PF11">
        <v>4866</v>
      </c>
      <c r="PG11">
        <v>0</v>
      </c>
      <c r="PH11">
        <v>0</v>
      </c>
      <c r="PI11">
        <v>0</v>
      </c>
      <c r="PJ11">
        <v>60</v>
      </c>
      <c r="PK11">
        <v>119</v>
      </c>
      <c r="PL11">
        <v>190</v>
      </c>
      <c r="PM11">
        <v>266</v>
      </c>
      <c r="PN11">
        <v>339</v>
      </c>
      <c r="PO11">
        <v>423</v>
      </c>
      <c r="PP11">
        <v>513</v>
      </c>
      <c r="PQ11">
        <v>599</v>
      </c>
      <c r="PR11">
        <v>682</v>
      </c>
      <c r="PS11">
        <v>773</v>
      </c>
      <c r="PT11">
        <v>859</v>
      </c>
      <c r="PU11">
        <v>944</v>
      </c>
      <c r="PV11">
        <v>1062</v>
      </c>
      <c r="PW11">
        <v>1174</v>
      </c>
      <c r="PX11">
        <v>1288</v>
      </c>
      <c r="PY11">
        <v>1412</v>
      </c>
      <c r="PZ11">
        <v>1567</v>
      </c>
      <c r="QA11">
        <v>1715</v>
      </c>
      <c r="QB11">
        <v>1856</v>
      </c>
      <c r="QC11">
        <v>2013</v>
      </c>
      <c r="QD11">
        <v>2179</v>
      </c>
      <c r="QE11">
        <v>2346</v>
      </c>
      <c r="QF11">
        <v>2505</v>
      </c>
      <c r="QG11">
        <v>2659</v>
      </c>
      <c r="QH11">
        <v>2819</v>
      </c>
      <c r="QI11">
        <v>0</v>
      </c>
      <c r="QJ11">
        <v>0</v>
      </c>
      <c r="QK11">
        <v>7383</v>
      </c>
      <c r="QL11">
        <v>7814</v>
      </c>
      <c r="QM11">
        <v>8087</v>
      </c>
      <c r="QN11">
        <v>8267</v>
      </c>
      <c r="QO11">
        <v>8436</v>
      </c>
      <c r="QP11">
        <v>8599</v>
      </c>
      <c r="QQ11">
        <v>8762</v>
      </c>
      <c r="QR11">
        <v>8911</v>
      </c>
      <c r="QS11">
        <v>8978</v>
      </c>
      <c r="QT11">
        <v>9156</v>
      </c>
      <c r="QU11">
        <v>9252</v>
      </c>
      <c r="QV11">
        <v>9324</v>
      </c>
      <c r="QW11">
        <v>9353</v>
      </c>
      <c r="QX11">
        <v>9416</v>
      </c>
      <c r="QY11">
        <v>9438</v>
      </c>
      <c r="QZ11">
        <v>9452</v>
      </c>
      <c r="RA11">
        <v>9527</v>
      </c>
      <c r="RB11">
        <v>9568</v>
      </c>
      <c r="RC11">
        <v>9574</v>
      </c>
      <c r="RD11">
        <v>9613</v>
      </c>
      <c r="RE11">
        <v>9606</v>
      </c>
      <c r="RF11">
        <v>9590</v>
      </c>
      <c r="RG11">
        <v>9663</v>
      </c>
      <c r="RH11">
        <v>9723</v>
      </c>
      <c r="RI11">
        <v>9766</v>
      </c>
      <c r="RJ11">
        <v>9820</v>
      </c>
      <c r="RK11">
        <v>0</v>
      </c>
      <c r="RL11">
        <v>0</v>
      </c>
      <c r="RM11">
        <v>8416</v>
      </c>
      <c r="RN11">
        <v>8369</v>
      </c>
      <c r="RO11">
        <v>8378</v>
      </c>
      <c r="RP11">
        <v>8422</v>
      </c>
      <c r="RQ11">
        <v>8428</v>
      </c>
      <c r="RR11">
        <v>8480</v>
      </c>
      <c r="RS11">
        <v>8498</v>
      </c>
      <c r="RT11">
        <v>8480</v>
      </c>
      <c r="RU11">
        <v>8521</v>
      </c>
      <c r="RV11">
        <v>8520</v>
      </c>
      <c r="RW11">
        <v>8548</v>
      </c>
      <c r="RX11">
        <v>8584</v>
      </c>
      <c r="RY11">
        <v>8671</v>
      </c>
      <c r="RZ11">
        <v>8714</v>
      </c>
      <c r="SA11">
        <v>8790</v>
      </c>
      <c r="SB11">
        <v>8829</v>
      </c>
      <c r="SC11">
        <v>8870</v>
      </c>
      <c r="SD11">
        <v>8902</v>
      </c>
      <c r="SE11">
        <v>8920</v>
      </c>
      <c r="SF11">
        <v>8942</v>
      </c>
      <c r="SG11">
        <v>8991</v>
      </c>
      <c r="SH11">
        <v>8997</v>
      </c>
      <c r="SI11">
        <v>8970</v>
      </c>
      <c r="SJ11">
        <v>8975</v>
      </c>
      <c r="SK11">
        <v>8984</v>
      </c>
      <c r="SL11">
        <v>8967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903609.79379999998</v>
      </c>
      <c r="SU11">
        <v>891560.17579999997</v>
      </c>
      <c r="SV11">
        <v>879949.67619999999</v>
      </c>
      <c r="SW11">
        <v>862390.07900000003</v>
      </c>
      <c r="SX11">
        <v>849736.62450000003</v>
      </c>
      <c r="SY11">
        <v>834553.08310000005</v>
      </c>
      <c r="SZ11">
        <v>821882.99309999996</v>
      </c>
      <c r="TA11">
        <v>799900.13390000002</v>
      </c>
      <c r="TB11">
        <v>785461.85369999998</v>
      </c>
      <c r="TC11">
        <v>767499.59820000001</v>
      </c>
      <c r="TD11">
        <v>753695.27309999999</v>
      </c>
      <c r="TE11">
        <v>736376.10100000002</v>
      </c>
      <c r="TF11">
        <v>724393.15760000004</v>
      </c>
      <c r="TG11">
        <v>706114.78359999997</v>
      </c>
      <c r="TH11">
        <v>687491.64809999999</v>
      </c>
      <c r="TI11">
        <v>668067.93729999999</v>
      </c>
      <c r="TJ11">
        <v>651190.76450000005</v>
      </c>
      <c r="TK11">
        <v>635053.32869999995</v>
      </c>
      <c r="TL11">
        <v>619931.36690000002</v>
      </c>
      <c r="TM11">
        <v>605227.7537</v>
      </c>
      <c r="TN11">
        <v>594109.74190000002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204075.89550000001</v>
      </c>
      <c r="TW11">
        <v>216052.57759999999</v>
      </c>
      <c r="TX11">
        <v>227646.27729999999</v>
      </c>
      <c r="TY11">
        <v>242801.64660000001</v>
      </c>
      <c r="TZ11">
        <v>250290.4345</v>
      </c>
      <c r="UA11">
        <v>253268.0453</v>
      </c>
      <c r="UB11">
        <v>257160.12040000001</v>
      </c>
      <c r="UC11">
        <v>261592.46460000001</v>
      </c>
      <c r="UD11">
        <v>263233.4179</v>
      </c>
      <c r="UE11">
        <v>266011.19880000001</v>
      </c>
      <c r="UF11">
        <v>264424.65090000001</v>
      </c>
      <c r="UG11">
        <v>264823.44390000001</v>
      </c>
      <c r="UH11">
        <v>264248.72710000002</v>
      </c>
      <c r="UI11">
        <v>262308.14020000002</v>
      </c>
      <c r="UJ11">
        <v>260028.33040000001</v>
      </c>
      <c r="UK11">
        <v>257769.52530000001</v>
      </c>
      <c r="UL11">
        <v>256926.71969999999</v>
      </c>
      <c r="UM11">
        <v>251843.9186</v>
      </c>
      <c r="UN11">
        <v>249879.13500000001</v>
      </c>
      <c r="UO11">
        <v>245650.83189999999</v>
      </c>
      <c r="UP11">
        <v>242125.4472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216435.96859999999</v>
      </c>
      <c r="UY11">
        <v>219268.1827</v>
      </c>
      <c r="UZ11">
        <v>223969.32089999999</v>
      </c>
      <c r="VA11">
        <v>236822.3137</v>
      </c>
      <c r="VB11">
        <v>250826.8107</v>
      </c>
      <c r="VC11">
        <v>259755.9204</v>
      </c>
      <c r="VD11">
        <v>254160.45009999999</v>
      </c>
      <c r="VE11">
        <v>254409.12059999999</v>
      </c>
      <c r="VF11">
        <v>250713.4191</v>
      </c>
      <c r="VG11">
        <v>248820.2218</v>
      </c>
      <c r="VH11">
        <v>262579.38140000001</v>
      </c>
      <c r="VI11">
        <v>251532.3524</v>
      </c>
      <c r="VJ11">
        <v>245856.209</v>
      </c>
      <c r="VK11">
        <v>243501.29519999999</v>
      </c>
      <c r="VL11">
        <v>262849.5074</v>
      </c>
      <c r="VM11">
        <v>283884.11210000003</v>
      </c>
      <c r="VN11">
        <v>287343.9681</v>
      </c>
      <c r="VO11">
        <v>280398.06670000002</v>
      </c>
      <c r="VP11">
        <v>277758.66840000002</v>
      </c>
      <c r="VQ11">
        <v>273693.5148</v>
      </c>
      <c r="VR11">
        <v>267024.41710000002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110195.5543</v>
      </c>
      <c r="WA11">
        <v>53492.987520000002</v>
      </c>
      <c r="WB11">
        <v>207739.7574</v>
      </c>
      <c r="WC11">
        <v>302533.62719999999</v>
      </c>
      <c r="WD11">
        <v>48953.661370000002</v>
      </c>
      <c r="WE11">
        <v>95055.653139999995</v>
      </c>
      <c r="WF11">
        <v>92287.041880000004</v>
      </c>
      <c r="WG11">
        <v>313596.74430000002</v>
      </c>
      <c r="WH11">
        <v>260968.16440000001</v>
      </c>
      <c r="WI11">
        <v>253367.14989999999</v>
      </c>
      <c r="WJ11">
        <v>204989.6035</v>
      </c>
      <c r="WK11">
        <v>318430.45199999999</v>
      </c>
      <c r="WL11">
        <v>115933.417</v>
      </c>
      <c r="WM11">
        <v>75037.810360000003</v>
      </c>
      <c r="WN11">
        <v>109278.3646</v>
      </c>
      <c r="WO11">
        <v>35365.166539999998</v>
      </c>
      <c r="WP11">
        <v>103005.3394</v>
      </c>
      <c r="WQ11">
        <v>166675.30650000001</v>
      </c>
      <c r="WR11">
        <v>226548.96030000001</v>
      </c>
      <c r="WS11">
        <v>251371.9393</v>
      </c>
      <c r="WT11">
        <v>305063.03320000001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20100000</v>
      </c>
      <c r="ZG11">
        <v>19600000</v>
      </c>
      <c r="ZH11">
        <v>19100000</v>
      </c>
      <c r="ZI11">
        <v>18900000</v>
      </c>
      <c r="ZJ11">
        <v>18600000</v>
      </c>
      <c r="ZK11">
        <v>18300000</v>
      </c>
      <c r="ZL11">
        <v>18000000</v>
      </c>
      <c r="ZM11">
        <v>17700000</v>
      </c>
      <c r="ZN11">
        <v>17300000</v>
      </c>
      <c r="ZO11">
        <v>17200000</v>
      </c>
      <c r="ZP11">
        <v>16900000</v>
      </c>
      <c r="ZQ11">
        <v>16600000</v>
      </c>
      <c r="ZR11">
        <v>16300000</v>
      </c>
      <c r="ZS11">
        <v>16000000</v>
      </c>
      <c r="ZT11">
        <v>15800000</v>
      </c>
      <c r="ZU11">
        <v>15600000</v>
      </c>
      <c r="ZV11">
        <v>15400000</v>
      </c>
      <c r="ZW11">
        <v>15200000</v>
      </c>
      <c r="ZX11">
        <v>14900000</v>
      </c>
      <c r="ZY11">
        <v>14700000</v>
      </c>
      <c r="ZZ11">
        <v>14100000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14900000</v>
      </c>
      <c r="ABK11">
        <v>15100000</v>
      </c>
      <c r="ABL11">
        <v>15400000</v>
      </c>
      <c r="ABM11">
        <v>15600000</v>
      </c>
      <c r="ABN11">
        <v>15800000</v>
      </c>
      <c r="ABO11">
        <v>15900000</v>
      </c>
      <c r="ABP11">
        <v>15900000</v>
      </c>
      <c r="ABQ11">
        <v>16000000</v>
      </c>
      <c r="ABR11">
        <v>16000000</v>
      </c>
      <c r="ABS11">
        <v>16100000</v>
      </c>
      <c r="ABT11">
        <v>16100000</v>
      </c>
      <c r="ABU11">
        <v>16100000</v>
      </c>
      <c r="ABV11">
        <v>16000000</v>
      </c>
      <c r="ABW11">
        <v>15900000</v>
      </c>
      <c r="ABX11">
        <v>15700000</v>
      </c>
      <c r="ABY11">
        <v>15500000</v>
      </c>
      <c r="ABZ11">
        <v>15200000</v>
      </c>
      <c r="ACA11">
        <v>14800000</v>
      </c>
      <c r="ACB11">
        <v>14600000</v>
      </c>
      <c r="ACC11">
        <v>14400000</v>
      </c>
      <c r="ACD11">
        <v>14200000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4520000</v>
      </c>
      <c r="ADO11">
        <v>4470000</v>
      </c>
      <c r="ADP11">
        <v>4420000</v>
      </c>
      <c r="ADQ11">
        <v>4320000</v>
      </c>
      <c r="ADR11">
        <v>4280000</v>
      </c>
      <c r="ADS11">
        <v>4200000</v>
      </c>
      <c r="ADT11">
        <v>4110000</v>
      </c>
      <c r="ADU11">
        <v>4000000</v>
      </c>
      <c r="ADV11">
        <v>3910000</v>
      </c>
      <c r="ADW11">
        <v>3800000</v>
      </c>
      <c r="ADX11">
        <v>3700000</v>
      </c>
      <c r="ADY11">
        <v>3620000</v>
      </c>
      <c r="ADZ11">
        <v>3530000</v>
      </c>
      <c r="AEA11">
        <v>3430000</v>
      </c>
      <c r="AEB11">
        <v>3340000</v>
      </c>
      <c r="AEC11">
        <v>3240000</v>
      </c>
      <c r="AED11">
        <v>3140000</v>
      </c>
      <c r="AEE11">
        <v>3070000</v>
      </c>
      <c r="AEF11">
        <v>3000000</v>
      </c>
      <c r="AEG11">
        <v>2930000</v>
      </c>
      <c r="AEH11">
        <v>2860000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9740000</v>
      </c>
      <c r="AEQ11">
        <v>9480000</v>
      </c>
      <c r="AER11">
        <v>9180000</v>
      </c>
      <c r="AES11">
        <v>8960000</v>
      </c>
      <c r="AET11">
        <v>8700000</v>
      </c>
      <c r="AEU11">
        <v>8470000</v>
      </c>
      <c r="AEV11">
        <v>8260000</v>
      </c>
      <c r="AEW11">
        <v>8100000</v>
      </c>
      <c r="AEX11">
        <v>7900000</v>
      </c>
      <c r="AEY11">
        <v>7740000</v>
      </c>
      <c r="AEZ11">
        <v>7550000</v>
      </c>
      <c r="AFA11">
        <v>7360000</v>
      </c>
      <c r="AFB11">
        <v>7170000</v>
      </c>
      <c r="AFC11">
        <v>6980000</v>
      </c>
      <c r="AFD11">
        <v>6790000</v>
      </c>
      <c r="AFE11">
        <v>6630000</v>
      </c>
      <c r="AFF11">
        <v>6440000</v>
      </c>
      <c r="AFG11">
        <v>6230000</v>
      </c>
      <c r="AFH11">
        <v>6060000</v>
      </c>
      <c r="AFI11">
        <v>5890000</v>
      </c>
      <c r="AFJ11">
        <v>5700000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135.25571110000001</v>
      </c>
      <c r="AGU11">
        <v>143.19351599999999</v>
      </c>
      <c r="AGV11">
        <v>150.87749109999999</v>
      </c>
      <c r="AGW11">
        <v>160.9220397</v>
      </c>
      <c r="AGX11">
        <v>165.8853958</v>
      </c>
      <c r="AGY11">
        <v>167.85887170000001</v>
      </c>
      <c r="AGZ11">
        <v>170.43842860000001</v>
      </c>
      <c r="AHA11">
        <v>173.37606049999999</v>
      </c>
      <c r="AHB11">
        <v>174.46363779999999</v>
      </c>
      <c r="AHC11">
        <v>176.3046721</v>
      </c>
      <c r="AHD11">
        <v>175.25315320000001</v>
      </c>
      <c r="AHE11">
        <v>175.5174619</v>
      </c>
      <c r="AHF11">
        <v>175.13655589999999</v>
      </c>
      <c r="AHG11">
        <v>173.85039</v>
      </c>
      <c r="AHH11">
        <v>172.3393968</v>
      </c>
      <c r="AHI11">
        <v>170.84232489999999</v>
      </c>
      <c r="AHJ11">
        <v>170.28373719999999</v>
      </c>
      <c r="AHK11">
        <v>166.91500099999999</v>
      </c>
      <c r="AHL11">
        <v>165.61279819999999</v>
      </c>
      <c r="AHM11">
        <v>162.8103989</v>
      </c>
      <c r="AHN11">
        <v>160.473874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20.633802719999998</v>
      </c>
      <c r="AHW11">
        <v>20.903810270000001</v>
      </c>
      <c r="AHX11">
        <v>21.351990659999998</v>
      </c>
      <c r="AHY11">
        <v>22.577323589999999</v>
      </c>
      <c r="AHZ11">
        <v>23.912434520000001</v>
      </c>
      <c r="AIA11">
        <v>24.763686230000001</v>
      </c>
      <c r="AIB11">
        <v>24.23024517</v>
      </c>
      <c r="AIC11">
        <v>24.253952049999999</v>
      </c>
      <c r="AID11">
        <v>23.901624399999999</v>
      </c>
      <c r="AIE11">
        <v>23.721137479999999</v>
      </c>
      <c r="AIF11">
        <v>25.032859309999999</v>
      </c>
      <c r="AIG11">
        <v>23.97969694</v>
      </c>
      <c r="AIH11">
        <v>23.438564970000002</v>
      </c>
      <c r="AII11">
        <v>23.214060570000001</v>
      </c>
      <c r="AIJ11">
        <v>25.058611630000001</v>
      </c>
      <c r="AIK11">
        <v>27.063933970000001</v>
      </c>
      <c r="AIL11">
        <v>27.393777409999998</v>
      </c>
      <c r="AIM11">
        <v>26.73159377</v>
      </c>
      <c r="AIN11">
        <v>26.479968199999998</v>
      </c>
      <c r="AIO11">
        <v>26.092419039999999</v>
      </c>
      <c r="AIP11">
        <v>25.45662432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0.60165528800000001</v>
      </c>
      <c r="AIY11">
        <v>0.292065674</v>
      </c>
      <c r="AIZ11">
        <v>1.134235627</v>
      </c>
      <c r="AJA11">
        <v>1.6517994570000001</v>
      </c>
      <c r="AJB11">
        <v>0.267281465</v>
      </c>
      <c r="AJC11">
        <v>0.51899313700000005</v>
      </c>
      <c r="AJD11">
        <v>0.503876832</v>
      </c>
      <c r="AJE11">
        <v>1.712202827</v>
      </c>
      <c r="AJF11">
        <v>1.424856721</v>
      </c>
      <c r="AJG11">
        <v>1.38335604</v>
      </c>
      <c r="AJH11">
        <v>1.1192200969999999</v>
      </c>
      <c r="AJI11">
        <v>1.7385943260000001</v>
      </c>
      <c r="AJJ11">
        <v>0.63298337100000002</v>
      </c>
      <c r="AJK11">
        <v>0.40969797499999999</v>
      </c>
      <c r="AJL11">
        <v>0.59664753599999998</v>
      </c>
      <c r="AJM11">
        <v>0.193089817</v>
      </c>
      <c r="AJN11">
        <v>0.56239752700000001</v>
      </c>
      <c r="AJO11">
        <v>0.91002835999999998</v>
      </c>
      <c r="AJP11">
        <v>1.2369317520000001</v>
      </c>
      <c r="AJQ11">
        <v>1.372462415</v>
      </c>
      <c r="AJR11">
        <v>1.6656097270000001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199.92821290000001</v>
      </c>
      <c r="AKA11">
        <v>219.6522525</v>
      </c>
      <c r="AKB11">
        <v>115.7862159</v>
      </c>
      <c r="AKC11">
        <v>66.778507700000006</v>
      </c>
      <c r="AKD11">
        <v>211.9256795</v>
      </c>
      <c r="AKE11">
        <v>126.708449</v>
      </c>
      <c r="AKF11">
        <v>187.60917470000001</v>
      </c>
      <c r="AKG11">
        <v>173.1254338</v>
      </c>
      <c r="AKH11">
        <v>184.28992969999999</v>
      </c>
      <c r="AKI11">
        <v>198.11107799999999</v>
      </c>
      <c r="AKJ11">
        <v>148.2419688</v>
      </c>
      <c r="AKK11">
        <v>215.4704931</v>
      </c>
      <c r="AKL11">
        <v>219.0399391</v>
      </c>
      <c r="AKM11">
        <v>222.28481170000001</v>
      </c>
      <c r="AKN11">
        <v>121.87200230000001</v>
      </c>
      <c r="AKO11">
        <v>93.491266390000007</v>
      </c>
      <c r="AKP11">
        <v>104.7933084</v>
      </c>
      <c r="AKQ11">
        <v>283.68205519999998</v>
      </c>
      <c r="AKR11">
        <v>73.469594290000003</v>
      </c>
      <c r="AKS11">
        <v>145.47548119999999</v>
      </c>
      <c r="AKT11">
        <v>211.76732010000001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101.4105812</v>
      </c>
      <c r="AME11">
        <v>98.658218250000004</v>
      </c>
      <c r="AMF11">
        <v>96.501434009999997</v>
      </c>
      <c r="AMG11">
        <v>95.145733820000004</v>
      </c>
      <c r="AMH11">
        <v>93.971398440000002</v>
      </c>
      <c r="AMI11">
        <v>92.069191689999997</v>
      </c>
      <c r="AMJ11">
        <v>90.661221760000004</v>
      </c>
      <c r="AMK11">
        <v>89.200956579999996</v>
      </c>
      <c r="AML11">
        <v>87.421423110000006</v>
      </c>
      <c r="AMM11">
        <v>86.517571450000005</v>
      </c>
      <c r="AMN11">
        <v>85.026394690000004</v>
      </c>
      <c r="AMO11">
        <v>83.798383810000004</v>
      </c>
      <c r="AMP11">
        <v>81.939472929999994</v>
      </c>
      <c r="AMQ11">
        <v>80.776776889999994</v>
      </c>
      <c r="AMR11">
        <v>79.65800016</v>
      </c>
      <c r="AMS11">
        <v>78.535869020000007</v>
      </c>
      <c r="AMT11">
        <v>77.540762560000005</v>
      </c>
      <c r="AMU11">
        <v>76.746116130000004</v>
      </c>
      <c r="AMV11">
        <v>74.876240390000007</v>
      </c>
      <c r="AMW11">
        <v>74.035749350000003</v>
      </c>
      <c r="AMX11">
        <v>71.075605390000007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287.42040320000001</v>
      </c>
      <c r="ANG11">
        <v>403.68467340000001</v>
      </c>
      <c r="ANH11">
        <v>387.86995030000003</v>
      </c>
      <c r="ANI11">
        <v>332.2506032</v>
      </c>
      <c r="ANJ11">
        <v>266.73030829999999</v>
      </c>
      <c r="ANK11">
        <v>295.29742670000002</v>
      </c>
      <c r="ANL11">
        <v>291.43503829999997</v>
      </c>
      <c r="ANM11">
        <v>292.56842019999999</v>
      </c>
      <c r="ANN11">
        <v>288.32313859999999</v>
      </c>
      <c r="ANO11">
        <v>243.93622679999999</v>
      </c>
      <c r="ANP11">
        <v>263.28615350000001</v>
      </c>
      <c r="ANQ11">
        <v>219.0878007</v>
      </c>
      <c r="ANR11">
        <v>209.26656310000001</v>
      </c>
      <c r="ANS11">
        <v>262.40026540000002</v>
      </c>
      <c r="ANT11">
        <v>225.42590910000001</v>
      </c>
      <c r="ANU11">
        <v>206.8676476</v>
      </c>
      <c r="ANV11">
        <v>165.11923949999999</v>
      </c>
      <c r="ANW11">
        <v>233.61711790000001</v>
      </c>
      <c r="ANX11">
        <v>223.4003955</v>
      </c>
      <c r="ANY11">
        <v>187.37434099999999</v>
      </c>
      <c r="ANZ11">
        <v>212.95345760000001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87.565271870000004</v>
      </c>
      <c r="AOI11">
        <v>88.974586119999998</v>
      </c>
      <c r="AOJ11">
        <v>90.344017350000001</v>
      </c>
      <c r="AOK11">
        <v>91.897509409999998</v>
      </c>
      <c r="AOL11">
        <v>93.009338869999993</v>
      </c>
      <c r="AOM11">
        <v>93.205504869999999</v>
      </c>
      <c r="AON11">
        <v>93.673614180000001</v>
      </c>
      <c r="AOO11">
        <v>93.884647369999996</v>
      </c>
      <c r="AOP11">
        <v>93.930746850000006</v>
      </c>
      <c r="AOQ11">
        <v>94.889110290000005</v>
      </c>
      <c r="AOR11">
        <v>94.447451200000003</v>
      </c>
      <c r="AOS11">
        <v>94.442094049999994</v>
      </c>
      <c r="AOT11">
        <v>93.880156729999996</v>
      </c>
      <c r="AOU11">
        <v>93.291875079999997</v>
      </c>
      <c r="AOV11">
        <v>92.024974110000002</v>
      </c>
      <c r="AOW11">
        <v>90.990718229999999</v>
      </c>
      <c r="AOX11">
        <v>89.341746850000007</v>
      </c>
      <c r="AOY11">
        <v>87.225600689999993</v>
      </c>
      <c r="AOZ11">
        <v>85.864759500000005</v>
      </c>
      <c r="APA11">
        <v>84.738263930000002</v>
      </c>
      <c r="APB11">
        <v>83.245288930000001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761.84647110000003</v>
      </c>
      <c r="APK11">
        <v>886.66267900000003</v>
      </c>
      <c r="APL11">
        <v>888.39107839999997</v>
      </c>
      <c r="APM11">
        <v>831.55660009999997</v>
      </c>
      <c r="APN11">
        <v>742.08146060000001</v>
      </c>
      <c r="APO11">
        <v>768.42058399999996</v>
      </c>
      <c r="APP11">
        <v>705.65776259999996</v>
      </c>
      <c r="APQ11">
        <v>709.71245429999999</v>
      </c>
      <c r="APR11">
        <v>913.46170859999995</v>
      </c>
      <c r="APS11">
        <v>869.85105339999996</v>
      </c>
      <c r="APT11">
        <v>882.01167520000001</v>
      </c>
      <c r="APU11">
        <v>880.61743019999994</v>
      </c>
      <c r="APV11">
        <v>1050.4722360000001</v>
      </c>
      <c r="APW11">
        <v>1036.7642530000001</v>
      </c>
      <c r="APX11">
        <v>911.42339279999999</v>
      </c>
      <c r="APY11">
        <v>952.5703383</v>
      </c>
      <c r="APZ11">
        <v>1021.786731</v>
      </c>
      <c r="AQA11">
        <v>1009.525411</v>
      </c>
      <c r="AQB11">
        <v>772.22640100000001</v>
      </c>
      <c r="AQC11">
        <v>801.82258039999999</v>
      </c>
      <c r="AQD11">
        <v>801.64344019999999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125.66596199999999</v>
      </c>
      <c r="ARO11">
        <v>122.26476289999999</v>
      </c>
      <c r="ARP11">
        <v>118.4522217</v>
      </c>
      <c r="ARQ11">
        <v>115.5581815</v>
      </c>
      <c r="ARR11">
        <v>112.1792427</v>
      </c>
      <c r="ARS11">
        <v>109.2698125</v>
      </c>
      <c r="ART11">
        <v>106.533984</v>
      </c>
      <c r="ARU11">
        <v>104.4793401</v>
      </c>
      <c r="ARV11">
        <v>101.9392809</v>
      </c>
      <c r="ARW11">
        <v>99.833353689999996</v>
      </c>
      <c r="ARX11">
        <v>97.355631360000004</v>
      </c>
      <c r="ARY11">
        <v>94.958961389999999</v>
      </c>
      <c r="ARZ11">
        <v>92.525768580000005</v>
      </c>
      <c r="ASA11">
        <v>90.012482820000002</v>
      </c>
      <c r="ASB11">
        <v>87.606297769999998</v>
      </c>
      <c r="ASC11">
        <v>85.520736999999997</v>
      </c>
      <c r="ASD11">
        <v>83.085250389999999</v>
      </c>
      <c r="ASE11">
        <v>80.423215069999998</v>
      </c>
      <c r="ASF11">
        <v>78.124314630000001</v>
      </c>
      <c r="ASG11">
        <v>75.924909279999994</v>
      </c>
      <c r="ASH11">
        <v>73.574019559999996</v>
      </c>
    </row>
    <row r="12" spans="1:1178" x14ac:dyDescent="0.25">
      <c r="A12">
        <v>8</v>
      </c>
      <c r="B12">
        <v>22400</v>
      </c>
      <c r="C12">
        <v>0</v>
      </c>
      <c r="D12">
        <v>0</v>
      </c>
      <c r="E12">
        <v>0</v>
      </c>
      <c r="F12">
        <v>239</v>
      </c>
      <c r="G12">
        <v>234</v>
      </c>
      <c r="H12">
        <v>269</v>
      </c>
      <c r="I12">
        <v>271</v>
      </c>
      <c r="J12">
        <v>271</v>
      </c>
      <c r="K12">
        <v>269</v>
      </c>
      <c r="L12">
        <v>285</v>
      </c>
      <c r="M12">
        <v>286</v>
      </c>
      <c r="N12">
        <v>292</v>
      </c>
      <c r="O12">
        <v>302</v>
      </c>
      <c r="P12">
        <v>267</v>
      </c>
      <c r="Q12">
        <v>293</v>
      </c>
      <c r="R12">
        <v>272</v>
      </c>
      <c r="S12">
        <v>278</v>
      </c>
      <c r="T12">
        <v>273</v>
      </c>
      <c r="U12">
        <v>306</v>
      </c>
      <c r="V12">
        <v>293</v>
      </c>
      <c r="W12">
        <v>273</v>
      </c>
      <c r="X12">
        <v>268</v>
      </c>
      <c r="Y12">
        <v>252</v>
      </c>
      <c r="Z12">
        <v>312</v>
      </c>
      <c r="AA12">
        <v>305</v>
      </c>
      <c r="AB12">
        <v>291</v>
      </c>
      <c r="AC12">
        <v>294</v>
      </c>
      <c r="AD12">
        <v>298</v>
      </c>
      <c r="AE12">
        <v>0</v>
      </c>
      <c r="AF12">
        <v>0</v>
      </c>
      <c r="AG12">
        <v>0</v>
      </c>
      <c r="AH12">
        <v>77</v>
      </c>
      <c r="AI12">
        <v>67</v>
      </c>
      <c r="AJ12">
        <v>68</v>
      </c>
      <c r="AK12">
        <v>91</v>
      </c>
      <c r="AL12">
        <v>76</v>
      </c>
      <c r="AM12">
        <v>89</v>
      </c>
      <c r="AN12">
        <v>106</v>
      </c>
      <c r="AO12">
        <v>111</v>
      </c>
      <c r="AP12">
        <v>106</v>
      </c>
      <c r="AQ12">
        <v>120</v>
      </c>
      <c r="AR12">
        <v>125</v>
      </c>
      <c r="AS12">
        <v>127</v>
      </c>
      <c r="AT12">
        <v>99</v>
      </c>
      <c r="AU12">
        <v>127</v>
      </c>
      <c r="AV12">
        <v>141</v>
      </c>
      <c r="AW12">
        <v>120</v>
      </c>
      <c r="AX12">
        <v>124</v>
      </c>
      <c r="AY12">
        <v>142</v>
      </c>
      <c r="AZ12">
        <v>161</v>
      </c>
      <c r="BA12">
        <v>141</v>
      </c>
      <c r="BB12">
        <v>157</v>
      </c>
      <c r="BC12">
        <v>156</v>
      </c>
      <c r="BD12">
        <v>157</v>
      </c>
      <c r="BE12">
        <v>177</v>
      </c>
      <c r="BF12">
        <v>184</v>
      </c>
      <c r="BG12">
        <v>0</v>
      </c>
      <c r="BH12">
        <v>0</v>
      </c>
      <c r="BI12">
        <v>0</v>
      </c>
      <c r="BJ12">
        <v>96</v>
      </c>
      <c r="BK12">
        <v>94</v>
      </c>
      <c r="BL12">
        <v>94</v>
      </c>
      <c r="BM12">
        <v>81</v>
      </c>
      <c r="BN12">
        <v>104</v>
      </c>
      <c r="BO12">
        <v>82</v>
      </c>
      <c r="BP12">
        <v>119</v>
      </c>
      <c r="BQ12">
        <v>94</v>
      </c>
      <c r="BR12">
        <v>112</v>
      </c>
      <c r="BS12">
        <v>87</v>
      </c>
      <c r="BT12">
        <v>96</v>
      </c>
      <c r="BU12">
        <v>87</v>
      </c>
      <c r="BV12">
        <v>104</v>
      </c>
      <c r="BW12">
        <v>103</v>
      </c>
      <c r="BX12">
        <v>104</v>
      </c>
      <c r="BY12">
        <v>95</v>
      </c>
      <c r="BZ12">
        <v>117</v>
      </c>
      <c r="CA12">
        <v>117</v>
      </c>
      <c r="CB12">
        <v>97</v>
      </c>
      <c r="CC12">
        <v>117</v>
      </c>
      <c r="CD12">
        <v>126</v>
      </c>
      <c r="CE12">
        <v>110</v>
      </c>
      <c r="CF12">
        <v>110</v>
      </c>
      <c r="CG12">
        <v>122</v>
      </c>
      <c r="CH12">
        <v>125</v>
      </c>
      <c r="CI12">
        <v>0</v>
      </c>
      <c r="CJ12">
        <v>0</v>
      </c>
      <c r="CK12">
        <v>0</v>
      </c>
      <c r="CL12">
        <v>46</v>
      </c>
      <c r="CM12">
        <v>32</v>
      </c>
      <c r="CN12">
        <v>45</v>
      </c>
      <c r="CO12">
        <v>26</v>
      </c>
      <c r="CP12">
        <v>37</v>
      </c>
      <c r="CQ12">
        <v>38</v>
      </c>
      <c r="CR12">
        <v>35</v>
      </c>
      <c r="CS12">
        <v>43</v>
      </c>
      <c r="CT12">
        <v>36</v>
      </c>
      <c r="CU12">
        <v>34</v>
      </c>
      <c r="CV12">
        <v>40</v>
      </c>
      <c r="CW12">
        <v>30</v>
      </c>
      <c r="CX12">
        <v>37</v>
      </c>
      <c r="CY12">
        <v>18</v>
      </c>
      <c r="CZ12">
        <v>25</v>
      </c>
      <c r="DA12">
        <v>21</v>
      </c>
      <c r="DB12">
        <v>43</v>
      </c>
      <c r="DC12">
        <v>27</v>
      </c>
      <c r="DD12">
        <v>33</v>
      </c>
      <c r="DE12">
        <v>24</v>
      </c>
      <c r="DF12">
        <v>27</v>
      </c>
      <c r="DG12">
        <v>36</v>
      </c>
      <c r="DH12">
        <v>22</v>
      </c>
      <c r="DI12">
        <v>23</v>
      </c>
      <c r="DJ12">
        <v>24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3</v>
      </c>
      <c r="DQ12">
        <v>5</v>
      </c>
      <c r="DR12">
        <v>2</v>
      </c>
      <c r="DS12">
        <v>2</v>
      </c>
      <c r="DT12">
        <v>2</v>
      </c>
      <c r="DU12">
        <v>4</v>
      </c>
      <c r="DV12">
        <v>1</v>
      </c>
      <c r="DW12">
        <v>0</v>
      </c>
      <c r="DX12">
        <v>4</v>
      </c>
      <c r="DY12">
        <v>5</v>
      </c>
      <c r="DZ12">
        <v>3</v>
      </c>
      <c r="EA12">
        <v>4</v>
      </c>
      <c r="EB12">
        <v>6</v>
      </c>
      <c r="EC12">
        <v>4</v>
      </c>
      <c r="ED12">
        <v>7</v>
      </c>
      <c r="EE12">
        <v>4</v>
      </c>
      <c r="EF12">
        <v>2</v>
      </c>
      <c r="EG12">
        <v>11</v>
      </c>
      <c r="EH12">
        <v>7</v>
      </c>
      <c r="EI12">
        <v>3</v>
      </c>
      <c r="EJ12">
        <v>6</v>
      </c>
      <c r="EK12">
        <v>3</v>
      </c>
      <c r="EL12">
        <v>6</v>
      </c>
      <c r="EM12">
        <v>0</v>
      </c>
      <c r="EN12">
        <v>0</v>
      </c>
      <c r="EO12">
        <v>0</v>
      </c>
      <c r="EP12">
        <v>20</v>
      </c>
      <c r="EQ12">
        <v>15</v>
      </c>
      <c r="ER12">
        <v>0</v>
      </c>
      <c r="ES12">
        <v>20</v>
      </c>
      <c r="ET12">
        <v>20</v>
      </c>
      <c r="EU12">
        <v>15</v>
      </c>
      <c r="EV12">
        <v>0</v>
      </c>
      <c r="EW12">
        <v>20</v>
      </c>
      <c r="EX12">
        <v>10</v>
      </c>
      <c r="EY12">
        <v>10</v>
      </c>
      <c r="EZ12">
        <v>0</v>
      </c>
      <c r="FA12">
        <v>10</v>
      </c>
      <c r="FB12">
        <v>20</v>
      </c>
      <c r="FC12">
        <v>20</v>
      </c>
      <c r="FD12">
        <v>15</v>
      </c>
      <c r="FE12">
        <v>20</v>
      </c>
      <c r="FF12">
        <v>35</v>
      </c>
      <c r="FG12">
        <v>35</v>
      </c>
      <c r="FH12">
        <v>10</v>
      </c>
      <c r="FI12">
        <v>15</v>
      </c>
      <c r="FJ12">
        <v>45</v>
      </c>
      <c r="FK12">
        <v>35</v>
      </c>
      <c r="FL12">
        <v>35</v>
      </c>
      <c r="FM12">
        <v>40</v>
      </c>
      <c r="FN12">
        <v>10</v>
      </c>
      <c r="FO12">
        <v>0</v>
      </c>
      <c r="FP12">
        <v>0</v>
      </c>
      <c r="FQ12">
        <v>6799</v>
      </c>
      <c r="FR12">
        <v>6968</v>
      </c>
      <c r="FS12">
        <v>7110</v>
      </c>
      <c r="FT12">
        <v>7304</v>
      </c>
      <c r="FU12">
        <v>7462</v>
      </c>
      <c r="FV12">
        <v>7618</v>
      </c>
      <c r="FW12">
        <v>7651</v>
      </c>
      <c r="FX12">
        <v>7742</v>
      </c>
      <c r="FY12">
        <v>7807</v>
      </c>
      <c r="FZ12">
        <v>7950</v>
      </c>
      <c r="GA12">
        <v>8098</v>
      </c>
      <c r="GB12">
        <v>8203</v>
      </c>
      <c r="GC12">
        <v>8275</v>
      </c>
      <c r="GD12">
        <v>8303</v>
      </c>
      <c r="GE12">
        <v>8360</v>
      </c>
      <c r="GF12">
        <v>8426</v>
      </c>
      <c r="GG12">
        <v>8461</v>
      </c>
      <c r="GH12">
        <v>8461</v>
      </c>
      <c r="GI12">
        <v>8510</v>
      </c>
      <c r="GJ12">
        <v>8564</v>
      </c>
      <c r="GK12">
        <v>8603</v>
      </c>
      <c r="GL12">
        <v>8648</v>
      </c>
      <c r="GM12">
        <v>8667</v>
      </c>
      <c r="GN12">
        <v>8696</v>
      </c>
      <c r="GO12">
        <v>8720</v>
      </c>
      <c r="GP12">
        <v>8722</v>
      </c>
      <c r="GQ12">
        <v>0</v>
      </c>
      <c r="GR12">
        <v>0</v>
      </c>
      <c r="GS12">
        <v>799</v>
      </c>
      <c r="GT12">
        <v>883</v>
      </c>
      <c r="GU12">
        <v>938</v>
      </c>
      <c r="GV12">
        <v>994</v>
      </c>
      <c r="GW12">
        <v>1074</v>
      </c>
      <c r="GX12">
        <v>1117</v>
      </c>
      <c r="GY12">
        <v>1190</v>
      </c>
      <c r="GZ12">
        <v>1264</v>
      </c>
      <c r="HA12">
        <v>1307</v>
      </c>
      <c r="HB12">
        <v>1360</v>
      </c>
      <c r="HC12">
        <v>1417</v>
      </c>
      <c r="HD12">
        <v>1447</v>
      </c>
      <c r="HE12">
        <v>1511</v>
      </c>
      <c r="HF12">
        <v>1578</v>
      </c>
      <c r="HG12">
        <v>1610</v>
      </c>
      <c r="HH12">
        <v>1650</v>
      </c>
      <c r="HI12">
        <v>1679</v>
      </c>
      <c r="HJ12">
        <v>1741</v>
      </c>
      <c r="HK12">
        <v>1783</v>
      </c>
      <c r="HL12">
        <v>1806</v>
      </c>
      <c r="HM12">
        <v>1840</v>
      </c>
      <c r="HN12">
        <v>1888</v>
      </c>
      <c r="HO12">
        <v>1901</v>
      </c>
      <c r="HP12">
        <v>1949</v>
      </c>
      <c r="HQ12">
        <v>1985</v>
      </c>
      <c r="HR12">
        <v>1992</v>
      </c>
      <c r="HS12">
        <v>0</v>
      </c>
      <c r="HT12">
        <v>0</v>
      </c>
      <c r="HU12">
        <v>74</v>
      </c>
      <c r="HV12">
        <v>76</v>
      </c>
      <c r="HW12">
        <v>79</v>
      </c>
      <c r="HX12">
        <v>89</v>
      </c>
      <c r="HY12">
        <v>100</v>
      </c>
      <c r="HZ12">
        <v>110</v>
      </c>
      <c r="IA12">
        <v>115</v>
      </c>
      <c r="IB12">
        <v>117</v>
      </c>
      <c r="IC12">
        <v>128</v>
      </c>
      <c r="ID12">
        <v>141</v>
      </c>
      <c r="IE12">
        <v>156</v>
      </c>
      <c r="IF12">
        <v>158</v>
      </c>
      <c r="IG12">
        <v>160</v>
      </c>
      <c r="IH12">
        <v>170</v>
      </c>
      <c r="II12">
        <v>170</v>
      </c>
      <c r="IJ12">
        <v>172</v>
      </c>
      <c r="IK12">
        <v>178</v>
      </c>
      <c r="IL12">
        <v>186</v>
      </c>
      <c r="IM12">
        <v>191</v>
      </c>
      <c r="IN12">
        <v>198</v>
      </c>
      <c r="IO12">
        <v>201</v>
      </c>
      <c r="IP12">
        <v>203</v>
      </c>
      <c r="IQ12">
        <v>206</v>
      </c>
      <c r="IR12">
        <v>211</v>
      </c>
      <c r="IS12">
        <v>212</v>
      </c>
      <c r="IT12">
        <v>208</v>
      </c>
      <c r="IU12">
        <v>0</v>
      </c>
      <c r="IV12">
        <v>0</v>
      </c>
      <c r="IW12">
        <v>8</v>
      </c>
      <c r="IX12">
        <v>5</v>
      </c>
      <c r="IY12">
        <v>4</v>
      </c>
      <c r="IZ12">
        <v>3</v>
      </c>
      <c r="JA12">
        <v>2</v>
      </c>
      <c r="JB12">
        <v>3</v>
      </c>
      <c r="JC12">
        <v>6</v>
      </c>
      <c r="JD12">
        <v>6</v>
      </c>
      <c r="JE12">
        <v>8</v>
      </c>
      <c r="JF12">
        <v>8</v>
      </c>
      <c r="JG12">
        <v>5</v>
      </c>
      <c r="JH12">
        <v>6</v>
      </c>
      <c r="JI12">
        <v>7</v>
      </c>
      <c r="JJ12">
        <v>5</v>
      </c>
      <c r="JK12">
        <v>7</v>
      </c>
      <c r="JL12">
        <v>6</v>
      </c>
      <c r="JM12">
        <v>5</v>
      </c>
      <c r="JN12">
        <v>6</v>
      </c>
      <c r="JO12">
        <v>6</v>
      </c>
      <c r="JP12">
        <v>5</v>
      </c>
      <c r="JQ12">
        <v>9</v>
      </c>
      <c r="JR12">
        <v>8</v>
      </c>
      <c r="JS12">
        <v>9</v>
      </c>
      <c r="JT12">
        <v>7</v>
      </c>
      <c r="JU12">
        <v>13</v>
      </c>
      <c r="JV12">
        <v>12</v>
      </c>
      <c r="JW12">
        <v>0</v>
      </c>
      <c r="JX12">
        <v>0</v>
      </c>
      <c r="JY12">
        <v>0</v>
      </c>
      <c r="JZ12">
        <v>8</v>
      </c>
      <c r="KA12">
        <v>15</v>
      </c>
      <c r="KB12">
        <v>28</v>
      </c>
      <c r="KC12">
        <v>34</v>
      </c>
      <c r="KD12">
        <v>43</v>
      </c>
      <c r="KE12">
        <v>52</v>
      </c>
      <c r="KF12">
        <v>63</v>
      </c>
      <c r="KG12">
        <v>71</v>
      </c>
      <c r="KH12">
        <v>79</v>
      </c>
      <c r="KI12">
        <v>93</v>
      </c>
      <c r="KJ12">
        <v>106</v>
      </c>
      <c r="KK12">
        <v>119</v>
      </c>
      <c r="KL12">
        <v>124</v>
      </c>
      <c r="KM12">
        <v>138</v>
      </c>
      <c r="KN12">
        <v>155</v>
      </c>
      <c r="KO12">
        <v>164</v>
      </c>
      <c r="KP12">
        <v>181</v>
      </c>
      <c r="KQ12">
        <v>196</v>
      </c>
      <c r="KR12">
        <v>218</v>
      </c>
      <c r="KS12">
        <v>234</v>
      </c>
      <c r="KT12">
        <v>253</v>
      </c>
      <c r="KU12">
        <v>270</v>
      </c>
      <c r="KV12">
        <v>285</v>
      </c>
      <c r="KW12">
        <v>303</v>
      </c>
      <c r="KX12">
        <v>328</v>
      </c>
      <c r="KY12">
        <v>0</v>
      </c>
      <c r="KZ12">
        <v>0</v>
      </c>
      <c r="LA12">
        <v>0</v>
      </c>
      <c r="LB12">
        <v>212</v>
      </c>
      <c r="LC12">
        <v>429</v>
      </c>
      <c r="LD12">
        <v>621</v>
      </c>
      <c r="LE12">
        <v>797</v>
      </c>
      <c r="LF12">
        <v>996</v>
      </c>
      <c r="LG12">
        <v>1201</v>
      </c>
      <c r="LH12">
        <v>1349</v>
      </c>
      <c r="LI12">
        <v>1550</v>
      </c>
      <c r="LJ12">
        <v>1737</v>
      </c>
      <c r="LK12">
        <v>1898</v>
      </c>
      <c r="LL12">
        <v>2060</v>
      </c>
      <c r="LM12">
        <v>2237</v>
      </c>
      <c r="LN12">
        <v>2372</v>
      </c>
      <c r="LO12">
        <v>2526</v>
      </c>
      <c r="LP12">
        <v>2691</v>
      </c>
      <c r="LQ12">
        <v>2856</v>
      </c>
      <c r="LR12">
        <v>3013</v>
      </c>
      <c r="LS12">
        <v>3155</v>
      </c>
      <c r="LT12">
        <v>3305</v>
      </c>
      <c r="LU12">
        <v>3431</v>
      </c>
      <c r="LV12">
        <v>3574</v>
      </c>
      <c r="LW12">
        <v>3715</v>
      </c>
      <c r="LX12">
        <v>3855</v>
      </c>
      <c r="LY12">
        <v>4003</v>
      </c>
      <c r="LZ12">
        <v>4140</v>
      </c>
      <c r="MA12">
        <v>0</v>
      </c>
      <c r="MB12">
        <v>0</v>
      </c>
      <c r="MC12">
        <v>1406</v>
      </c>
      <c r="MD12">
        <v>1482</v>
      </c>
      <c r="ME12">
        <v>1544</v>
      </c>
      <c r="MF12">
        <v>1595</v>
      </c>
      <c r="MG12">
        <v>1654</v>
      </c>
      <c r="MH12">
        <v>1692</v>
      </c>
      <c r="MI12">
        <v>1735</v>
      </c>
      <c r="MJ12">
        <v>1778</v>
      </c>
      <c r="MK12">
        <v>1810</v>
      </c>
      <c r="ML12">
        <v>1845</v>
      </c>
      <c r="MM12">
        <v>1870</v>
      </c>
      <c r="MN12">
        <v>1908</v>
      </c>
      <c r="MO12">
        <v>1905</v>
      </c>
      <c r="MP12">
        <v>1959</v>
      </c>
      <c r="MQ12">
        <v>1961</v>
      </c>
      <c r="MR12">
        <v>1973</v>
      </c>
      <c r="MS12">
        <v>2000</v>
      </c>
      <c r="MT12">
        <v>1995</v>
      </c>
      <c r="MU12">
        <v>2006</v>
      </c>
      <c r="MV12">
        <v>1993</v>
      </c>
      <c r="MW12">
        <v>1990</v>
      </c>
      <c r="MX12">
        <v>1979</v>
      </c>
      <c r="MY12">
        <v>1952</v>
      </c>
      <c r="MZ12">
        <v>1930</v>
      </c>
      <c r="NA12">
        <v>1943</v>
      </c>
      <c r="NB12">
        <v>1929</v>
      </c>
      <c r="NC12">
        <v>0</v>
      </c>
      <c r="ND12">
        <v>0</v>
      </c>
      <c r="NE12">
        <v>0</v>
      </c>
      <c r="NF12">
        <v>32</v>
      </c>
      <c r="NG12">
        <v>81</v>
      </c>
      <c r="NH12">
        <v>137</v>
      </c>
      <c r="NI12">
        <v>196</v>
      </c>
      <c r="NJ12">
        <v>243</v>
      </c>
      <c r="NK12">
        <v>286</v>
      </c>
      <c r="NL12">
        <v>342</v>
      </c>
      <c r="NM12">
        <v>395</v>
      </c>
      <c r="NN12">
        <v>442</v>
      </c>
      <c r="NO12">
        <v>492</v>
      </c>
      <c r="NP12">
        <v>538</v>
      </c>
      <c r="NQ12">
        <v>603</v>
      </c>
      <c r="NR12">
        <v>656</v>
      </c>
      <c r="NS12">
        <v>715</v>
      </c>
      <c r="NT12">
        <v>771</v>
      </c>
      <c r="NU12">
        <v>831</v>
      </c>
      <c r="NV12">
        <v>894</v>
      </c>
      <c r="NW12">
        <v>946</v>
      </c>
      <c r="NX12">
        <v>1011</v>
      </c>
      <c r="NY12">
        <v>1063</v>
      </c>
      <c r="NZ12">
        <v>1125</v>
      </c>
      <c r="OA12">
        <v>1194</v>
      </c>
      <c r="OB12">
        <v>1254</v>
      </c>
      <c r="OC12">
        <v>1305</v>
      </c>
      <c r="OD12">
        <v>1361</v>
      </c>
      <c r="OE12">
        <v>0</v>
      </c>
      <c r="OF12">
        <v>0</v>
      </c>
      <c r="OG12">
        <v>2156</v>
      </c>
      <c r="OH12">
        <v>2283</v>
      </c>
      <c r="OI12">
        <v>2374</v>
      </c>
      <c r="OJ12">
        <v>2481</v>
      </c>
      <c r="OK12">
        <v>2606</v>
      </c>
      <c r="OL12">
        <v>2732</v>
      </c>
      <c r="OM12">
        <v>2847</v>
      </c>
      <c r="ON12">
        <v>2974</v>
      </c>
      <c r="OO12">
        <v>3025</v>
      </c>
      <c r="OP12">
        <v>3154</v>
      </c>
      <c r="OQ12">
        <v>3292</v>
      </c>
      <c r="OR12">
        <v>3362</v>
      </c>
      <c r="OS12">
        <v>3445</v>
      </c>
      <c r="OT12">
        <v>3552</v>
      </c>
      <c r="OU12">
        <v>3622</v>
      </c>
      <c r="OV12">
        <v>3703</v>
      </c>
      <c r="OW12">
        <v>3737</v>
      </c>
      <c r="OX12">
        <v>3786</v>
      </c>
      <c r="OY12">
        <v>3844</v>
      </c>
      <c r="OZ12">
        <v>3871</v>
      </c>
      <c r="PA12">
        <v>3910</v>
      </c>
      <c r="PB12">
        <v>3944</v>
      </c>
      <c r="PC12">
        <v>3985</v>
      </c>
      <c r="PD12">
        <v>4052</v>
      </c>
      <c r="PE12">
        <v>4122</v>
      </c>
      <c r="PF12">
        <v>4137</v>
      </c>
      <c r="PG12">
        <v>0</v>
      </c>
      <c r="PH12">
        <v>0</v>
      </c>
      <c r="PI12">
        <v>0</v>
      </c>
      <c r="PJ12">
        <v>71</v>
      </c>
      <c r="PK12">
        <v>147</v>
      </c>
      <c r="PL12">
        <v>227</v>
      </c>
      <c r="PM12">
        <v>290</v>
      </c>
      <c r="PN12">
        <v>363</v>
      </c>
      <c r="PO12">
        <v>433</v>
      </c>
      <c r="PP12">
        <v>503</v>
      </c>
      <c r="PQ12">
        <v>617</v>
      </c>
      <c r="PR12">
        <v>704</v>
      </c>
      <c r="PS12">
        <v>787</v>
      </c>
      <c r="PT12">
        <v>901</v>
      </c>
      <c r="PU12">
        <v>999</v>
      </c>
      <c r="PV12">
        <v>1111</v>
      </c>
      <c r="PW12">
        <v>1215</v>
      </c>
      <c r="PX12">
        <v>1332</v>
      </c>
      <c r="PY12">
        <v>1445</v>
      </c>
      <c r="PZ12">
        <v>1556</v>
      </c>
      <c r="QA12">
        <v>1679</v>
      </c>
      <c r="QB12">
        <v>1814</v>
      </c>
      <c r="QC12">
        <v>1962</v>
      </c>
      <c r="QD12">
        <v>2096</v>
      </c>
      <c r="QE12">
        <v>2252</v>
      </c>
      <c r="QF12">
        <v>2398</v>
      </c>
      <c r="QG12">
        <v>2528</v>
      </c>
      <c r="QH12">
        <v>2693</v>
      </c>
      <c r="QI12">
        <v>0</v>
      </c>
      <c r="QJ12">
        <v>0</v>
      </c>
      <c r="QK12">
        <v>7459</v>
      </c>
      <c r="QL12">
        <v>7575</v>
      </c>
      <c r="QM12">
        <v>7632</v>
      </c>
      <c r="QN12">
        <v>7729</v>
      </c>
      <c r="QO12">
        <v>7835</v>
      </c>
      <c r="QP12">
        <v>7898</v>
      </c>
      <c r="QQ12">
        <v>7902</v>
      </c>
      <c r="QR12">
        <v>7980</v>
      </c>
      <c r="QS12">
        <v>8049</v>
      </c>
      <c r="QT12">
        <v>8121</v>
      </c>
      <c r="QU12">
        <v>8220</v>
      </c>
      <c r="QV12">
        <v>8257</v>
      </c>
      <c r="QW12">
        <v>8283</v>
      </c>
      <c r="QX12">
        <v>8366</v>
      </c>
      <c r="QY12">
        <v>8380</v>
      </c>
      <c r="QZ12">
        <v>8404</v>
      </c>
      <c r="RA12">
        <v>8364</v>
      </c>
      <c r="RB12">
        <v>8418</v>
      </c>
      <c r="RC12">
        <v>8427</v>
      </c>
      <c r="RD12">
        <v>8423</v>
      </c>
      <c r="RE12">
        <v>8464</v>
      </c>
      <c r="RF12">
        <v>8526</v>
      </c>
      <c r="RG12">
        <v>8578</v>
      </c>
      <c r="RH12">
        <v>8554</v>
      </c>
      <c r="RI12">
        <v>8585</v>
      </c>
      <c r="RJ12">
        <v>8582</v>
      </c>
      <c r="RK12">
        <v>0</v>
      </c>
      <c r="RL12">
        <v>0</v>
      </c>
      <c r="RM12">
        <v>8422</v>
      </c>
      <c r="RN12">
        <v>8402</v>
      </c>
      <c r="RO12">
        <v>8414</v>
      </c>
      <c r="RP12">
        <v>8401</v>
      </c>
      <c r="RQ12">
        <v>8428</v>
      </c>
      <c r="RR12">
        <v>8453</v>
      </c>
      <c r="RS12">
        <v>8485</v>
      </c>
      <c r="RT12">
        <v>8525</v>
      </c>
      <c r="RU12">
        <v>8536</v>
      </c>
      <c r="RV12">
        <v>8555</v>
      </c>
      <c r="RW12">
        <v>8550</v>
      </c>
      <c r="RX12">
        <v>8558</v>
      </c>
      <c r="RY12">
        <v>8542</v>
      </c>
      <c r="RZ12">
        <v>8537</v>
      </c>
      <c r="SA12">
        <v>8565</v>
      </c>
      <c r="SB12">
        <v>8616</v>
      </c>
      <c r="SC12">
        <v>8651</v>
      </c>
      <c r="SD12">
        <v>8673</v>
      </c>
      <c r="SE12">
        <v>8682</v>
      </c>
      <c r="SF12">
        <v>8674</v>
      </c>
      <c r="SG12">
        <v>8669</v>
      </c>
      <c r="SH12">
        <v>8733</v>
      </c>
      <c r="SI12">
        <v>8715</v>
      </c>
      <c r="SJ12">
        <v>8757</v>
      </c>
      <c r="SK12">
        <v>8794</v>
      </c>
      <c r="SL12">
        <v>8825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1140000</v>
      </c>
      <c r="SU12">
        <v>1110000</v>
      </c>
      <c r="SV12">
        <v>1090000</v>
      </c>
      <c r="SW12">
        <v>1070000</v>
      </c>
      <c r="SX12">
        <v>1050000</v>
      </c>
      <c r="SY12">
        <v>1040000</v>
      </c>
      <c r="SZ12">
        <v>1030000</v>
      </c>
      <c r="TA12">
        <v>1000000</v>
      </c>
      <c r="TB12">
        <v>978685.01390000002</v>
      </c>
      <c r="TC12">
        <v>956702.59739999997</v>
      </c>
      <c r="TD12">
        <v>936170.40060000005</v>
      </c>
      <c r="TE12">
        <v>912678.71290000004</v>
      </c>
      <c r="TF12">
        <v>886095.83779999998</v>
      </c>
      <c r="TG12">
        <v>865269.38329999999</v>
      </c>
      <c r="TH12">
        <v>845397.98959999997</v>
      </c>
      <c r="TI12">
        <v>824512.51170000003</v>
      </c>
      <c r="TJ12">
        <v>804684.77370000002</v>
      </c>
      <c r="TK12">
        <v>782963.78460000001</v>
      </c>
      <c r="TL12">
        <v>762702.52529999998</v>
      </c>
      <c r="TM12">
        <v>742531.55350000004</v>
      </c>
      <c r="TN12">
        <v>721069.7659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359341.21639999998</v>
      </c>
      <c r="TW12">
        <v>371675.21149999998</v>
      </c>
      <c r="TX12">
        <v>383289.11420000001</v>
      </c>
      <c r="TY12">
        <v>384784.6813</v>
      </c>
      <c r="TZ12">
        <v>388726.25109999999</v>
      </c>
      <c r="UA12">
        <v>393221.8003</v>
      </c>
      <c r="UB12">
        <v>389851.35080000001</v>
      </c>
      <c r="UC12">
        <v>395237.14350000001</v>
      </c>
      <c r="UD12">
        <v>400740.3394</v>
      </c>
      <c r="UE12">
        <v>396958.14199999999</v>
      </c>
      <c r="UF12">
        <v>394971.31660000002</v>
      </c>
      <c r="UG12">
        <v>390207.02590000001</v>
      </c>
      <c r="UH12">
        <v>392831.16519999999</v>
      </c>
      <c r="UI12">
        <v>390590.14600000001</v>
      </c>
      <c r="UJ12">
        <v>384105.4423</v>
      </c>
      <c r="UK12">
        <v>379938.50799999997</v>
      </c>
      <c r="UL12">
        <v>378495.09450000001</v>
      </c>
      <c r="UM12">
        <v>370001.22110000002</v>
      </c>
      <c r="UN12">
        <v>368294.85759999999</v>
      </c>
      <c r="UO12">
        <v>364172.462</v>
      </c>
      <c r="UP12">
        <v>354812.32750000001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461976.15860000002</v>
      </c>
      <c r="UY12">
        <v>468907.83970000001</v>
      </c>
      <c r="UZ12">
        <v>463167.72690000001</v>
      </c>
      <c r="VA12">
        <v>491954.76760000002</v>
      </c>
      <c r="VB12">
        <v>526134.87730000005</v>
      </c>
      <c r="VC12">
        <v>565152.10950000002</v>
      </c>
      <c r="VD12">
        <v>555725.87320000003</v>
      </c>
      <c r="VE12">
        <v>546369.29890000005</v>
      </c>
      <c r="VF12">
        <v>563609.10690000001</v>
      </c>
      <c r="VG12">
        <v>547193.3077</v>
      </c>
      <c r="VH12">
        <v>537505.70490000001</v>
      </c>
      <c r="VI12">
        <v>540054.27560000005</v>
      </c>
      <c r="VJ12">
        <v>547889.68729999999</v>
      </c>
      <c r="VK12">
        <v>546230.9754</v>
      </c>
      <c r="VL12">
        <v>549757.19579999999</v>
      </c>
      <c r="VM12">
        <v>541831.89350000001</v>
      </c>
      <c r="VN12">
        <v>531284.71420000005</v>
      </c>
      <c r="VO12">
        <v>523433.21590000001</v>
      </c>
      <c r="VP12">
        <v>520522.23849999998</v>
      </c>
      <c r="VQ12">
        <v>507756.4743</v>
      </c>
      <c r="VR12">
        <v>483666.17810000002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218412.43470000001</v>
      </c>
      <c r="WA12">
        <v>424101.815</v>
      </c>
      <c r="WB12">
        <v>411749.33500000002</v>
      </c>
      <c r="WC12">
        <v>533008.84790000005</v>
      </c>
      <c r="WD12">
        <v>517484.31829999998</v>
      </c>
      <c r="WE12">
        <v>314007.47470000002</v>
      </c>
      <c r="WF12">
        <v>365833.95110000001</v>
      </c>
      <c r="WG12">
        <v>414375.02549999999</v>
      </c>
      <c r="WH12">
        <v>287361.32150000002</v>
      </c>
      <c r="WI12">
        <v>390588.20390000002</v>
      </c>
      <c r="WJ12">
        <v>325038.72730000003</v>
      </c>
      <c r="WK12">
        <v>262976.31660000002</v>
      </c>
      <c r="WL12">
        <v>306380.17460000003</v>
      </c>
      <c r="WM12">
        <v>297456.48019999999</v>
      </c>
      <c r="WN12">
        <v>240660.5827</v>
      </c>
      <c r="WO12">
        <v>420571.8921</v>
      </c>
      <c r="WP12">
        <v>362953.08919999999</v>
      </c>
      <c r="WQ12">
        <v>396429.34499999997</v>
      </c>
      <c r="WR12">
        <v>299353.33490000002</v>
      </c>
      <c r="WS12">
        <v>539749.42500000005</v>
      </c>
      <c r="WT12">
        <v>483718.67810000002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25400000</v>
      </c>
      <c r="ZG12">
        <v>25300000</v>
      </c>
      <c r="ZH12">
        <v>25200000</v>
      </c>
      <c r="ZI12">
        <v>24900000</v>
      </c>
      <c r="ZJ12">
        <v>24600000</v>
      </c>
      <c r="ZK12">
        <v>24300000</v>
      </c>
      <c r="ZL12">
        <v>24000000</v>
      </c>
      <c r="ZM12">
        <v>23300000</v>
      </c>
      <c r="ZN12">
        <v>23200000</v>
      </c>
      <c r="ZO12">
        <v>22600000</v>
      </c>
      <c r="ZP12">
        <v>22100000</v>
      </c>
      <c r="ZQ12">
        <v>21700000</v>
      </c>
      <c r="ZR12">
        <v>21000000</v>
      </c>
      <c r="ZS12">
        <v>20500000</v>
      </c>
      <c r="ZT12">
        <v>19800000</v>
      </c>
      <c r="ZU12">
        <v>19200000</v>
      </c>
      <c r="ZV12">
        <v>18500000</v>
      </c>
      <c r="ZW12">
        <v>17800000</v>
      </c>
      <c r="ZX12">
        <v>17000000</v>
      </c>
      <c r="ZY12">
        <v>16700000</v>
      </c>
      <c r="ZZ12">
        <v>16100000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34400000</v>
      </c>
      <c r="ABK12">
        <v>34800000</v>
      </c>
      <c r="ABL12">
        <v>35300000</v>
      </c>
      <c r="ABM12">
        <v>34900000</v>
      </c>
      <c r="ABN12">
        <v>35300000</v>
      </c>
      <c r="ABO12">
        <v>35800000</v>
      </c>
      <c r="ABP12">
        <v>35500000</v>
      </c>
      <c r="ABQ12">
        <v>35300000</v>
      </c>
      <c r="ABR12">
        <v>35300000</v>
      </c>
      <c r="ABS12">
        <v>35000000</v>
      </c>
      <c r="ABT12">
        <v>34700000</v>
      </c>
      <c r="ABU12">
        <v>34000000</v>
      </c>
      <c r="ABV12">
        <v>33500000</v>
      </c>
      <c r="ABW12">
        <v>33000000</v>
      </c>
      <c r="ABX12">
        <v>32200000</v>
      </c>
      <c r="ABY12">
        <v>31600000</v>
      </c>
      <c r="ABZ12">
        <v>31000000</v>
      </c>
      <c r="ACA12">
        <v>30400000</v>
      </c>
      <c r="ACB12">
        <v>30000000</v>
      </c>
      <c r="ACC12">
        <v>29600000</v>
      </c>
      <c r="ACD12">
        <v>28900000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1800000</v>
      </c>
      <c r="ADO12">
        <v>1750000</v>
      </c>
      <c r="ADP12">
        <v>1710000</v>
      </c>
      <c r="ADQ12">
        <v>1680000</v>
      </c>
      <c r="ADR12">
        <v>1640000</v>
      </c>
      <c r="ADS12">
        <v>1620000</v>
      </c>
      <c r="ADT12">
        <v>1580000</v>
      </c>
      <c r="ADU12">
        <v>1530000</v>
      </c>
      <c r="ADV12">
        <v>1500000</v>
      </c>
      <c r="ADW12">
        <v>1460000</v>
      </c>
      <c r="ADX12">
        <v>1420000</v>
      </c>
      <c r="ADY12">
        <v>1380000</v>
      </c>
      <c r="ADZ12">
        <v>1350000</v>
      </c>
      <c r="AEA12">
        <v>1310000</v>
      </c>
      <c r="AEB12">
        <v>1270000</v>
      </c>
      <c r="AEC12">
        <v>1240000</v>
      </c>
      <c r="AED12">
        <v>1210000</v>
      </c>
      <c r="AEE12">
        <v>1180000</v>
      </c>
      <c r="AEF12">
        <v>1140000</v>
      </c>
      <c r="AEG12">
        <v>1120000</v>
      </c>
      <c r="AEH12">
        <v>1080000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6050000</v>
      </c>
      <c r="AEQ12">
        <v>5900000</v>
      </c>
      <c r="AER12">
        <v>5750000</v>
      </c>
      <c r="AES12">
        <v>5590000</v>
      </c>
      <c r="AET12">
        <v>5440000</v>
      </c>
      <c r="AEU12">
        <v>5280000</v>
      </c>
      <c r="AEV12">
        <v>5130000</v>
      </c>
      <c r="AEW12">
        <v>4970000</v>
      </c>
      <c r="AEX12">
        <v>4830000</v>
      </c>
      <c r="AEY12">
        <v>4700000</v>
      </c>
      <c r="AEZ12">
        <v>4590000</v>
      </c>
      <c r="AFA12">
        <v>4470000</v>
      </c>
      <c r="AFB12">
        <v>4360000</v>
      </c>
      <c r="AFC12">
        <v>4230000</v>
      </c>
      <c r="AFD12">
        <v>4110000</v>
      </c>
      <c r="AFE12">
        <v>3980000</v>
      </c>
      <c r="AFF12">
        <v>3900000</v>
      </c>
      <c r="AFG12">
        <v>3780000</v>
      </c>
      <c r="AFH12">
        <v>3680000</v>
      </c>
      <c r="AFI12">
        <v>3590000</v>
      </c>
      <c r="AFJ12">
        <v>3500000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196.05132599999999</v>
      </c>
      <c r="AGU12">
        <v>202.78057380000001</v>
      </c>
      <c r="AGV12">
        <v>209.11694969999999</v>
      </c>
      <c r="AGW12">
        <v>209.93290930000001</v>
      </c>
      <c r="AGX12">
        <v>212.08337230000001</v>
      </c>
      <c r="AGY12">
        <v>214.53607840000001</v>
      </c>
      <c r="AGZ12">
        <v>212.69721029999999</v>
      </c>
      <c r="AHA12">
        <v>215.63562020000001</v>
      </c>
      <c r="AHB12">
        <v>218.63808370000001</v>
      </c>
      <c r="AHC12">
        <v>216.5745719</v>
      </c>
      <c r="AHD12">
        <v>215.49058890000001</v>
      </c>
      <c r="AHE12">
        <v>212.89126139999999</v>
      </c>
      <c r="AHF12">
        <v>214.32295350000001</v>
      </c>
      <c r="AHG12">
        <v>213.1002862</v>
      </c>
      <c r="AHH12">
        <v>209.56232639999999</v>
      </c>
      <c r="AHI12">
        <v>207.2889078</v>
      </c>
      <c r="AHJ12">
        <v>206.50140250000001</v>
      </c>
      <c r="AHK12">
        <v>201.86726909999999</v>
      </c>
      <c r="AHL12">
        <v>200.93630200000001</v>
      </c>
      <c r="AHM12">
        <v>198.6871831</v>
      </c>
      <c r="AHN12">
        <v>193.58043029999999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23.103309509999999</v>
      </c>
      <c r="AHW12">
        <v>23.44996111</v>
      </c>
      <c r="AHX12">
        <v>23.162899540000002</v>
      </c>
      <c r="AHY12">
        <v>24.60253208</v>
      </c>
      <c r="AHZ12">
        <v>26.311870630000001</v>
      </c>
      <c r="AIA12">
        <v>28.26311243</v>
      </c>
      <c r="AIB12">
        <v>27.791708759999999</v>
      </c>
      <c r="AIC12">
        <v>27.323788870000001</v>
      </c>
      <c r="AID12">
        <v>28.185947259999999</v>
      </c>
      <c r="AIE12">
        <v>27.364997339999999</v>
      </c>
      <c r="AIF12">
        <v>26.880522800000001</v>
      </c>
      <c r="AIG12">
        <v>27.007976169999999</v>
      </c>
      <c r="AIH12">
        <v>27.399823099999999</v>
      </c>
      <c r="AII12">
        <v>27.31687135</v>
      </c>
      <c r="AIJ12">
        <v>27.49321673</v>
      </c>
      <c r="AIK12">
        <v>27.09687439</v>
      </c>
      <c r="AIL12">
        <v>26.56941265</v>
      </c>
      <c r="AIM12">
        <v>26.17676123</v>
      </c>
      <c r="AIN12">
        <v>26.031183989999999</v>
      </c>
      <c r="AIO12">
        <v>25.39277139</v>
      </c>
      <c r="AIP12">
        <v>24.188021840000001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0.94144018399999996</v>
      </c>
      <c r="AIY12">
        <v>1.8280391920000001</v>
      </c>
      <c r="AIZ12">
        <v>1.7747953320000001</v>
      </c>
      <c r="AJA12">
        <v>2.2974696859999999</v>
      </c>
      <c r="AJB12">
        <v>2.2305530930000002</v>
      </c>
      <c r="AJC12">
        <v>1.3534909550000001</v>
      </c>
      <c r="AJD12">
        <v>1.5768826650000001</v>
      </c>
      <c r="AJE12">
        <v>1.7861130519999999</v>
      </c>
      <c r="AJF12">
        <v>1.2386359579999999</v>
      </c>
      <c r="AJG12">
        <v>1.6835828559999999</v>
      </c>
      <c r="AJH12">
        <v>1.4010398239999999</v>
      </c>
      <c r="AJI12">
        <v>1.133527366</v>
      </c>
      <c r="AJJ12">
        <v>1.3206144070000001</v>
      </c>
      <c r="AJK12">
        <v>1.28214991</v>
      </c>
      <c r="AJL12">
        <v>1.0373381150000001</v>
      </c>
      <c r="AJM12">
        <v>1.81282389</v>
      </c>
      <c r="AJN12">
        <v>1.5644650609999999</v>
      </c>
      <c r="AJO12">
        <v>1.7087603819999999</v>
      </c>
      <c r="AJP12">
        <v>1.290326071</v>
      </c>
      <c r="AJQ12">
        <v>2.3265241219999999</v>
      </c>
      <c r="AJR12">
        <v>2.0850104159999998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174.6831024</v>
      </c>
      <c r="AKA12">
        <v>150.8462935</v>
      </c>
      <c r="AKB12">
        <v>159.7166795</v>
      </c>
      <c r="AKC12">
        <v>123.93216409999999</v>
      </c>
      <c r="AKD12">
        <v>84.802259210000003</v>
      </c>
      <c r="AKE12">
        <v>187.31902700000001</v>
      </c>
      <c r="AKF12">
        <v>164.38159469999999</v>
      </c>
      <c r="AKG12">
        <v>202.84673660000001</v>
      </c>
      <c r="AKH12">
        <v>61.562888460000003</v>
      </c>
      <c r="AKI12">
        <v>178.56085210000001</v>
      </c>
      <c r="AKJ12">
        <v>229.79051490000001</v>
      </c>
      <c r="AKK12">
        <v>97.223869980000003</v>
      </c>
      <c r="AKL12">
        <v>170.8105079</v>
      </c>
      <c r="AKM12">
        <v>166.81866890000001</v>
      </c>
      <c r="AKN12">
        <v>224.62542450000001</v>
      </c>
      <c r="AKO12">
        <v>145.23231659999999</v>
      </c>
      <c r="AKP12">
        <v>191.68622980000001</v>
      </c>
      <c r="AKQ12">
        <v>134.74669929999999</v>
      </c>
      <c r="AKR12">
        <v>131.53999049999999</v>
      </c>
      <c r="AKS12">
        <v>162.41143080000001</v>
      </c>
      <c r="AKT12">
        <v>197.131123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118.5505354</v>
      </c>
      <c r="AME12">
        <v>118.0226646</v>
      </c>
      <c r="AMF12">
        <v>117.42497280000001</v>
      </c>
      <c r="AMG12">
        <v>116.0566584</v>
      </c>
      <c r="AMH12">
        <v>114.8551921</v>
      </c>
      <c r="AMI12">
        <v>113.0208695</v>
      </c>
      <c r="AMJ12">
        <v>111.9587866</v>
      </c>
      <c r="AMK12">
        <v>108.5269425</v>
      </c>
      <c r="AML12">
        <v>108.3527153</v>
      </c>
      <c r="AMM12">
        <v>105.3042095</v>
      </c>
      <c r="AMN12">
        <v>102.8627188</v>
      </c>
      <c r="AMO12">
        <v>101.2333678</v>
      </c>
      <c r="AMP12">
        <v>98.039111000000005</v>
      </c>
      <c r="AMQ12">
        <v>95.708424780000001</v>
      </c>
      <c r="AMR12">
        <v>92.318622090000005</v>
      </c>
      <c r="AMS12">
        <v>89.494813379999997</v>
      </c>
      <c r="AMT12">
        <v>86.407881979999999</v>
      </c>
      <c r="AMU12">
        <v>82.7465993</v>
      </c>
      <c r="AMV12">
        <v>79.431072259999993</v>
      </c>
      <c r="AMW12">
        <v>77.636990499999996</v>
      </c>
      <c r="AMX12">
        <v>74.832610299999999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365.12754380000001</v>
      </c>
      <c r="ANG12">
        <v>302.04038009999999</v>
      </c>
      <c r="ANH12">
        <v>407.29129640000002</v>
      </c>
      <c r="ANI12">
        <v>372.43738309999998</v>
      </c>
      <c r="ANJ12">
        <v>372.66879710000001</v>
      </c>
      <c r="ANK12">
        <v>316.22506299999998</v>
      </c>
      <c r="ANL12">
        <v>239.44451430000001</v>
      </c>
      <c r="ANM12">
        <v>370.5060378</v>
      </c>
      <c r="ANN12">
        <v>321.37353450000001</v>
      </c>
      <c r="ANO12">
        <v>280.90463729999999</v>
      </c>
      <c r="ANP12">
        <v>281.86619289999999</v>
      </c>
      <c r="ANQ12">
        <v>244.52411129999999</v>
      </c>
      <c r="ANR12">
        <v>297.09424689999997</v>
      </c>
      <c r="ANS12">
        <v>221.02757</v>
      </c>
      <c r="ANT12">
        <v>288.27436649999999</v>
      </c>
      <c r="ANU12">
        <v>223.7229786</v>
      </c>
      <c r="ANV12">
        <v>239.05354840000001</v>
      </c>
      <c r="ANW12">
        <v>208.14606040000001</v>
      </c>
      <c r="ANX12">
        <v>156.1845854</v>
      </c>
      <c r="ANY12">
        <v>169.0974186</v>
      </c>
      <c r="ANZ12">
        <v>174.71778019999999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91.520207749999997</v>
      </c>
      <c r="AOI12">
        <v>92.594788649999998</v>
      </c>
      <c r="AOJ12">
        <v>93.908048820000005</v>
      </c>
      <c r="AOK12">
        <v>92.736351839999998</v>
      </c>
      <c r="AOL12">
        <v>93.874814639999997</v>
      </c>
      <c r="AOM12">
        <v>95.12835905</v>
      </c>
      <c r="AON12">
        <v>94.321492269999993</v>
      </c>
      <c r="AOO12">
        <v>93.835021019999999</v>
      </c>
      <c r="AOP12">
        <v>93.93154414</v>
      </c>
      <c r="AOQ12">
        <v>92.992885970000003</v>
      </c>
      <c r="AOR12">
        <v>92.303414610000004</v>
      </c>
      <c r="AOS12">
        <v>90.437787360000002</v>
      </c>
      <c r="AOT12">
        <v>88.954969570000003</v>
      </c>
      <c r="AOU12">
        <v>87.687110669999996</v>
      </c>
      <c r="AOV12">
        <v>85.731086500000004</v>
      </c>
      <c r="AOW12">
        <v>84.07264078</v>
      </c>
      <c r="AOX12">
        <v>82.333696329999995</v>
      </c>
      <c r="AOY12">
        <v>80.766601320000007</v>
      </c>
      <c r="AOZ12">
        <v>79.732557420000006</v>
      </c>
      <c r="APA12">
        <v>78.747544469999994</v>
      </c>
      <c r="APB12">
        <v>76.732143280000003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757.08500709999998</v>
      </c>
      <c r="APK12">
        <v>672.6394722</v>
      </c>
      <c r="APL12">
        <v>683.78358309999999</v>
      </c>
      <c r="APM12">
        <v>1068.06358</v>
      </c>
      <c r="APN12">
        <v>767.44632579999995</v>
      </c>
      <c r="APO12">
        <v>718.97599600000001</v>
      </c>
      <c r="APP12">
        <v>945.05267360000005</v>
      </c>
      <c r="APQ12">
        <v>836.48873679999997</v>
      </c>
      <c r="APR12">
        <v>917.453889</v>
      </c>
      <c r="APS12">
        <v>736.59847439999999</v>
      </c>
      <c r="APT12">
        <v>885.0873034</v>
      </c>
      <c r="APU12">
        <v>830.49021860000005</v>
      </c>
      <c r="APV12">
        <v>808.09828800000003</v>
      </c>
      <c r="APW12">
        <v>802.20507080000004</v>
      </c>
      <c r="APX12">
        <v>897.79208640000002</v>
      </c>
      <c r="APY12">
        <v>937.43309020000004</v>
      </c>
      <c r="APZ12">
        <v>853.95445549999999</v>
      </c>
      <c r="AQA12">
        <v>905.33128750000003</v>
      </c>
      <c r="AQB12">
        <v>822.58879920000004</v>
      </c>
      <c r="AQC12">
        <v>662.75453589999995</v>
      </c>
      <c r="AQD12">
        <v>817.71805080000001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118.25434060000001</v>
      </c>
      <c r="ARO12">
        <v>115.24466870000001</v>
      </c>
      <c r="ARP12">
        <v>112.4154905</v>
      </c>
      <c r="ARQ12">
        <v>109.2820804</v>
      </c>
      <c r="ARR12">
        <v>106.3352697</v>
      </c>
      <c r="ARS12">
        <v>103.17778800000001</v>
      </c>
      <c r="ART12">
        <v>100.2663385</v>
      </c>
      <c r="ARU12">
        <v>97.163962089999998</v>
      </c>
      <c r="ARV12">
        <v>94.278726059999997</v>
      </c>
      <c r="ARW12">
        <v>91.83295656</v>
      </c>
      <c r="ARX12">
        <v>89.689099769999999</v>
      </c>
      <c r="ARY12">
        <v>87.430520110000003</v>
      </c>
      <c r="ARZ12">
        <v>85.099865100000002</v>
      </c>
      <c r="ASA12">
        <v>82.706964560000003</v>
      </c>
      <c r="ASB12">
        <v>80.224033500000004</v>
      </c>
      <c r="ASC12">
        <v>77.842514109999996</v>
      </c>
      <c r="ASD12">
        <v>76.133200400000007</v>
      </c>
      <c r="ASE12">
        <v>73.763377340000005</v>
      </c>
      <c r="ASF12">
        <v>71.96006165</v>
      </c>
      <c r="ASG12">
        <v>70.159326859999993</v>
      </c>
      <c r="ASH12">
        <v>68.355968610000005</v>
      </c>
    </row>
    <row r="13" spans="1:1178" x14ac:dyDescent="0.25">
      <c r="A13">
        <v>9</v>
      </c>
      <c r="B13">
        <v>22400</v>
      </c>
      <c r="C13">
        <v>0</v>
      </c>
      <c r="D13">
        <v>0</v>
      </c>
      <c r="E13">
        <v>0</v>
      </c>
      <c r="F13">
        <v>239</v>
      </c>
      <c r="G13">
        <v>232</v>
      </c>
      <c r="H13">
        <v>264</v>
      </c>
      <c r="I13">
        <v>271</v>
      </c>
      <c r="J13">
        <v>270</v>
      </c>
      <c r="K13">
        <v>259</v>
      </c>
      <c r="L13">
        <v>283</v>
      </c>
      <c r="M13">
        <v>276</v>
      </c>
      <c r="N13">
        <v>283</v>
      </c>
      <c r="O13">
        <v>297</v>
      </c>
      <c r="P13">
        <v>261</v>
      </c>
      <c r="Q13">
        <v>279</v>
      </c>
      <c r="R13">
        <v>262</v>
      </c>
      <c r="S13">
        <v>267</v>
      </c>
      <c r="T13">
        <v>268</v>
      </c>
      <c r="U13">
        <v>292</v>
      </c>
      <c r="V13">
        <v>288</v>
      </c>
      <c r="W13">
        <v>265</v>
      </c>
      <c r="X13">
        <v>263</v>
      </c>
      <c r="Y13">
        <v>245</v>
      </c>
      <c r="Z13">
        <v>305</v>
      </c>
      <c r="AA13">
        <v>298</v>
      </c>
      <c r="AB13">
        <v>283</v>
      </c>
      <c r="AC13">
        <v>293</v>
      </c>
      <c r="AD13">
        <v>283</v>
      </c>
      <c r="AE13">
        <v>0</v>
      </c>
      <c r="AF13">
        <v>0</v>
      </c>
      <c r="AG13">
        <v>0</v>
      </c>
      <c r="AH13">
        <v>77</v>
      </c>
      <c r="AI13">
        <v>67</v>
      </c>
      <c r="AJ13">
        <v>68</v>
      </c>
      <c r="AK13">
        <v>90</v>
      </c>
      <c r="AL13">
        <v>76</v>
      </c>
      <c r="AM13">
        <v>89</v>
      </c>
      <c r="AN13">
        <v>106</v>
      </c>
      <c r="AO13">
        <v>110</v>
      </c>
      <c r="AP13">
        <v>106</v>
      </c>
      <c r="AQ13">
        <v>118</v>
      </c>
      <c r="AR13">
        <v>125</v>
      </c>
      <c r="AS13">
        <v>127</v>
      </c>
      <c r="AT13">
        <v>97</v>
      </c>
      <c r="AU13">
        <v>127</v>
      </c>
      <c r="AV13">
        <v>139</v>
      </c>
      <c r="AW13">
        <v>119</v>
      </c>
      <c r="AX13">
        <v>121</v>
      </c>
      <c r="AY13">
        <v>141</v>
      </c>
      <c r="AZ13">
        <v>157</v>
      </c>
      <c r="BA13">
        <v>141</v>
      </c>
      <c r="BB13">
        <v>154</v>
      </c>
      <c r="BC13">
        <v>157</v>
      </c>
      <c r="BD13">
        <v>153</v>
      </c>
      <c r="BE13">
        <v>172</v>
      </c>
      <c r="BF13">
        <v>185</v>
      </c>
      <c r="BG13">
        <v>0</v>
      </c>
      <c r="BH13">
        <v>0</v>
      </c>
      <c r="BI13">
        <v>0</v>
      </c>
      <c r="BJ13">
        <v>96</v>
      </c>
      <c r="BK13">
        <v>93</v>
      </c>
      <c r="BL13">
        <v>93</v>
      </c>
      <c r="BM13">
        <v>80</v>
      </c>
      <c r="BN13">
        <v>104</v>
      </c>
      <c r="BO13">
        <v>82</v>
      </c>
      <c r="BP13">
        <v>119</v>
      </c>
      <c r="BQ13">
        <v>93</v>
      </c>
      <c r="BR13">
        <v>108</v>
      </c>
      <c r="BS13">
        <v>87</v>
      </c>
      <c r="BT13">
        <v>96</v>
      </c>
      <c r="BU13">
        <v>84</v>
      </c>
      <c r="BV13">
        <v>100</v>
      </c>
      <c r="BW13">
        <v>103</v>
      </c>
      <c r="BX13">
        <v>102</v>
      </c>
      <c r="BY13">
        <v>94</v>
      </c>
      <c r="BZ13">
        <v>112</v>
      </c>
      <c r="CA13">
        <v>115</v>
      </c>
      <c r="CB13">
        <v>95</v>
      </c>
      <c r="CC13">
        <v>112</v>
      </c>
      <c r="CD13">
        <v>125</v>
      </c>
      <c r="CE13">
        <v>108</v>
      </c>
      <c r="CF13">
        <v>110</v>
      </c>
      <c r="CG13">
        <v>117</v>
      </c>
      <c r="CH13">
        <v>119</v>
      </c>
      <c r="CI13">
        <v>0</v>
      </c>
      <c r="CJ13">
        <v>0</v>
      </c>
      <c r="CK13">
        <v>0</v>
      </c>
      <c r="CL13">
        <v>46</v>
      </c>
      <c r="CM13">
        <v>32</v>
      </c>
      <c r="CN13">
        <v>45</v>
      </c>
      <c r="CO13">
        <v>26</v>
      </c>
      <c r="CP13">
        <v>37</v>
      </c>
      <c r="CQ13">
        <v>38</v>
      </c>
      <c r="CR13">
        <v>35</v>
      </c>
      <c r="CS13">
        <v>43</v>
      </c>
      <c r="CT13">
        <v>36</v>
      </c>
      <c r="CU13">
        <v>32</v>
      </c>
      <c r="CV13">
        <v>39</v>
      </c>
      <c r="CW13">
        <v>30</v>
      </c>
      <c r="CX13">
        <v>37</v>
      </c>
      <c r="CY13">
        <v>18</v>
      </c>
      <c r="CZ13">
        <v>24</v>
      </c>
      <c r="DA13">
        <v>21</v>
      </c>
      <c r="DB13">
        <v>43</v>
      </c>
      <c r="DC13">
        <v>26</v>
      </c>
      <c r="DD13">
        <v>33</v>
      </c>
      <c r="DE13">
        <v>24</v>
      </c>
      <c r="DF13">
        <v>26</v>
      </c>
      <c r="DG13">
        <v>35</v>
      </c>
      <c r="DH13">
        <v>23</v>
      </c>
      <c r="DI13">
        <v>23</v>
      </c>
      <c r="DJ13">
        <v>23</v>
      </c>
      <c r="DK13">
        <v>0</v>
      </c>
      <c r="DL13">
        <v>0</v>
      </c>
      <c r="DM13">
        <v>0</v>
      </c>
      <c r="DN13">
        <v>1</v>
      </c>
      <c r="DO13">
        <v>0</v>
      </c>
      <c r="DP13">
        <v>3</v>
      </c>
      <c r="DQ13">
        <v>5</v>
      </c>
      <c r="DR13">
        <v>2</v>
      </c>
      <c r="DS13">
        <v>2</v>
      </c>
      <c r="DT13">
        <v>2</v>
      </c>
      <c r="DU13">
        <v>4</v>
      </c>
      <c r="DV13">
        <v>0</v>
      </c>
      <c r="DW13">
        <v>0</v>
      </c>
      <c r="DX13">
        <v>4</v>
      </c>
      <c r="DY13">
        <v>5</v>
      </c>
      <c r="DZ13">
        <v>3</v>
      </c>
      <c r="EA13">
        <v>4</v>
      </c>
      <c r="EB13">
        <v>5</v>
      </c>
      <c r="EC13">
        <v>2</v>
      </c>
      <c r="ED13">
        <v>5</v>
      </c>
      <c r="EE13">
        <v>4</v>
      </c>
      <c r="EF13">
        <v>2</v>
      </c>
      <c r="EG13">
        <v>6</v>
      </c>
      <c r="EH13">
        <v>7</v>
      </c>
      <c r="EI13">
        <v>3</v>
      </c>
      <c r="EJ13">
        <v>5</v>
      </c>
      <c r="EK13">
        <v>3</v>
      </c>
      <c r="EL13">
        <v>6</v>
      </c>
      <c r="EM13">
        <v>0</v>
      </c>
      <c r="EN13">
        <v>0</v>
      </c>
      <c r="EO13">
        <v>0</v>
      </c>
      <c r="EP13">
        <v>20</v>
      </c>
      <c r="EQ13">
        <v>15</v>
      </c>
      <c r="ER13">
        <v>0</v>
      </c>
      <c r="ES13">
        <v>20</v>
      </c>
      <c r="ET13">
        <v>20</v>
      </c>
      <c r="EU13">
        <v>15</v>
      </c>
      <c r="EV13">
        <v>0</v>
      </c>
      <c r="EW13">
        <v>20</v>
      </c>
      <c r="EX13">
        <v>10</v>
      </c>
      <c r="EY13">
        <v>10</v>
      </c>
      <c r="EZ13">
        <v>0</v>
      </c>
      <c r="FA13">
        <v>5</v>
      </c>
      <c r="FB13">
        <v>20</v>
      </c>
      <c r="FC13">
        <v>20</v>
      </c>
      <c r="FD13">
        <v>15</v>
      </c>
      <c r="FE13">
        <v>20</v>
      </c>
      <c r="FF13">
        <v>25</v>
      </c>
      <c r="FG13">
        <v>25</v>
      </c>
      <c r="FH13">
        <v>10</v>
      </c>
      <c r="FI13">
        <v>15</v>
      </c>
      <c r="FJ13">
        <v>30</v>
      </c>
      <c r="FK13">
        <v>30</v>
      </c>
      <c r="FL13">
        <v>25</v>
      </c>
      <c r="FM13">
        <v>35</v>
      </c>
      <c r="FN13">
        <v>10</v>
      </c>
      <c r="FO13">
        <v>0</v>
      </c>
      <c r="FP13">
        <v>0</v>
      </c>
      <c r="FQ13">
        <v>6849</v>
      </c>
      <c r="FR13">
        <v>6911</v>
      </c>
      <c r="FS13">
        <v>7020</v>
      </c>
      <c r="FT13">
        <v>7101</v>
      </c>
      <c r="FU13">
        <v>7219</v>
      </c>
      <c r="FV13">
        <v>7323</v>
      </c>
      <c r="FW13">
        <v>7448</v>
      </c>
      <c r="FX13">
        <v>7548</v>
      </c>
      <c r="FY13">
        <v>7590</v>
      </c>
      <c r="FZ13">
        <v>7670</v>
      </c>
      <c r="GA13">
        <v>7731</v>
      </c>
      <c r="GB13">
        <v>7811</v>
      </c>
      <c r="GC13">
        <v>7844</v>
      </c>
      <c r="GD13">
        <v>7909</v>
      </c>
      <c r="GE13">
        <v>7939</v>
      </c>
      <c r="GF13">
        <v>7978</v>
      </c>
      <c r="GG13">
        <v>7995</v>
      </c>
      <c r="GH13">
        <v>7989</v>
      </c>
      <c r="GI13">
        <v>8050</v>
      </c>
      <c r="GJ13">
        <v>8058</v>
      </c>
      <c r="GK13">
        <v>8079</v>
      </c>
      <c r="GL13">
        <v>8123</v>
      </c>
      <c r="GM13">
        <v>8139</v>
      </c>
      <c r="GN13">
        <v>8164</v>
      </c>
      <c r="GO13">
        <v>8241</v>
      </c>
      <c r="GP13">
        <v>8248</v>
      </c>
      <c r="GQ13">
        <v>0</v>
      </c>
      <c r="GR13">
        <v>0</v>
      </c>
      <c r="GS13">
        <v>537</v>
      </c>
      <c r="GT13">
        <v>632</v>
      </c>
      <c r="GU13">
        <v>712</v>
      </c>
      <c r="GV13">
        <v>778</v>
      </c>
      <c r="GW13">
        <v>840</v>
      </c>
      <c r="GX13">
        <v>901</v>
      </c>
      <c r="GY13">
        <v>981</v>
      </c>
      <c r="GZ13">
        <v>1037</v>
      </c>
      <c r="HA13">
        <v>1114</v>
      </c>
      <c r="HB13">
        <v>1174</v>
      </c>
      <c r="HC13">
        <v>1222</v>
      </c>
      <c r="HD13">
        <v>1273</v>
      </c>
      <c r="HE13">
        <v>1338</v>
      </c>
      <c r="HF13">
        <v>1398</v>
      </c>
      <c r="HG13">
        <v>1437</v>
      </c>
      <c r="HH13">
        <v>1479</v>
      </c>
      <c r="HI13">
        <v>1549</v>
      </c>
      <c r="HJ13">
        <v>1602</v>
      </c>
      <c r="HK13">
        <v>1677</v>
      </c>
      <c r="HL13">
        <v>1749</v>
      </c>
      <c r="HM13">
        <v>1799</v>
      </c>
      <c r="HN13">
        <v>1860</v>
      </c>
      <c r="HO13">
        <v>1904</v>
      </c>
      <c r="HP13">
        <v>1962</v>
      </c>
      <c r="HQ13">
        <v>1985</v>
      </c>
      <c r="HR13">
        <v>2024</v>
      </c>
      <c r="HS13">
        <v>0</v>
      </c>
      <c r="HT13">
        <v>0</v>
      </c>
      <c r="HU13">
        <v>51</v>
      </c>
      <c r="HV13">
        <v>56</v>
      </c>
      <c r="HW13">
        <v>61</v>
      </c>
      <c r="HX13">
        <v>69</v>
      </c>
      <c r="HY13">
        <v>70</v>
      </c>
      <c r="HZ13">
        <v>77</v>
      </c>
      <c r="IA13">
        <v>83</v>
      </c>
      <c r="IB13">
        <v>84</v>
      </c>
      <c r="IC13">
        <v>93</v>
      </c>
      <c r="ID13">
        <v>95</v>
      </c>
      <c r="IE13">
        <v>105</v>
      </c>
      <c r="IF13">
        <v>105</v>
      </c>
      <c r="IG13">
        <v>119</v>
      </c>
      <c r="IH13">
        <v>134</v>
      </c>
      <c r="II13">
        <v>141</v>
      </c>
      <c r="IJ13">
        <v>143</v>
      </c>
      <c r="IK13">
        <v>148</v>
      </c>
      <c r="IL13">
        <v>136</v>
      </c>
      <c r="IM13">
        <v>146</v>
      </c>
      <c r="IN13">
        <v>152</v>
      </c>
      <c r="IO13">
        <v>153</v>
      </c>
      <c r="IP13">
        <v>153</v>
      </c>
      <c r="IQ13">
        <v>161</v>
      </c>
      <c r="IR13">
        <v>169</v>
      </c>
      <c r="IS13">
        <v>179</v>
      </c>
      <c r="IT13">
        <v>193</v>
      </c>
      <c r="IU13">
        <v>0</v>
      </c>
      <c r="IV13">
        <v>0</v>
      </c>
      <c r="IW13">
        <v>5</v>
      </c>
      <c r="IX13">
        <v>3</v>
      </c>
      <c r="IY13">
        <v>4</v>
      </c>
      <c r="IZ13">
        <v>3</v>
      </c>
      <c r="JA13">
        <v>4</v>
      </c>
      <c r="JB13">
        <v>4</v>
      </c>
      <c r="JC13">
        <v>5</v>
      </c>
      <c r="JD13">
        <v>5</v>
      </c>
      <c r="JE13">
        <v>4</v>
      </c>
      <c r="JF13">
        <v>4</v>
      </c>
      <c r="JG13">
        <v>3</v>
      </c>
      <c r="JH13">
        <v>8</v>
      </c>
      <c r="JI13">
        <v>4</v>
      </c>
      <c r="JJ13">
        <v>6</v>
      </c>
      <c r="JK13">
        <v>6</v>
      </c>
      <c r="JL13">
        <v>8</v>
      </c>
      <c r="JM13">
        <v>8</v>
      </c>
      <c r="JN13">
        <v>13</v>
      </c>
      <c r="JO13">
        <v>10</v>
      </c>
      <c r="JP13">
        <v>9</v>
      </c>
      <c r="JQ13">
        <v>8</v>
      </c>
      <c r="JR13">
        <v>13</v>
      </c>
      <c r="JS13">
        <v>11</v>
      </c>
      <c r="JT13">
        <v>7</v>
      </c>
      <c r="JU13">
        <v>4</v>
      </c>
      <c r="JV13">
        <v>3</v>
      </c>
      <c r="JW13">
        <v>0</v>
      </c>
      <c r="JX13">
        <v>0</v>
      </c>
      <c r="JY13">
        <v>0</v>
      </c>
      <c r="JZ13">
        <v>7</v>
      </c>
      <c r="KA13">
        <v>11</v>
      </c>
      <c r="KB13">
        <v>14</v>
      </c>
      <c r="KC13">
        <v>23</v>
      </c>
      <c r="KD13">
        <v>35</v>
      </c>
      <c r="KE13">
        <v>41</v>
      </c>
      <c r="KF13">
        <v>53</v>
      </c>
      <c r="KG13">
        <v>63</v>
      </c>
      <c r="KH13">
        <v>71</v>
      </c>
      <c r="KI13">
        <v>85</v>
      </c>
      <c r="KJ13">
        <v>93</v>
      </c>
      <c r="KK13">
        <v>107</v>
      </c>
      <c r="KL13">
        <v>117</v>
      </c>
      <c r="KM13">
        <v>135</v>
      </c>
      <c r="KN13">
        <v>150</v>
      </c>
      <c r="KO13">
        <v>164</v>
      </c>
      <c r="KP13">
        <v>185</v>
      </c>
      <c r="KQ13">
        <v>204</v>
      </c>
      <c r="KR13">
        <v>215</v>
      </c>
      <c r="KS13">
        <v>238</v>
      </c>
      <c r="KT13">
        <v>253</v>
      </c>
      <c r="KU13">
        <v>266</v>
      </c>
      <c r="KV13">
        <v>284</v>
      </c>
      <c r="KW13">
        <v>299</v>
      </c>
      <c r="KX13">
        <v>315</v>
      </c>
      <c r="KY13">
        <v>0</v>
      </c>
      <c r="KZ13">
        <v>0</v>
      </c>
      <c r="LA13">
        <v>0</v>
      </c>
      <c r="LB13">
        <v>189</v>
      </c>
      <c r="LC13">
        <v>365</v>
      </c>
      <c r="LD13">
        <v>527</v>
      </c>
      <c r="LE13">
        <v>714</v>
      </c>
      <c r="LF13">
        <v>892</v>
      </c>
      <c r="LG13">
        <v>1079</v>
      </c>
      <c r="LH13">
        <v>1291</v>
      </c>
      <c r="LI13">
        <v>1489</v>
      </c>
      <c r="LJ13">
        <v>1663</v>
      </c>
      <c r="LK13">
        <v>1854</v>
      </c>
      <c r="LL13">
        <v>2009</v>
      </c>
      <c r="LM13">
        <v>2185</v>
      </c>
      <c r="LN13">
        <v>2366</v>
      </c>
      <c r="LO13">
        <v>2550</v>
      </c>
      <c r="LP13">
        <v>2744</v>
      </c>
      <c r="LQ13">
        <v>2928</v>
      </c>
      <c r="LR13">
        <v>3127</v>
      </c>
      <c r="LS13">
        <v>3337</v>
      </c>
      <c r="LT13">
        <v>3507</v>
      </c>
      <c r="LU13">
        <v>3705</v>
      </c>
      <c r="LV13">
        <v>3884</v>
      </c>
      <c r="LW13">
        <v>4072</v>
      </c>
      <c r="LX13">
        <v>4288</v>
      </c>
      <c r="LY13">
        <v>4486</v>
      </c>
      <c r="LZ13">
        <v>4665</v>
      </c>
      <c r="MA13">
        <v>0</v>
      </c>
      <c r="MB13">
        <v>0</v>
      </c>
      <c r="MC13">
        <v>1516</v>
      </c>
      <c r="MD13">
        <v>1560</v>
      </c>
      <c r="ME13">
        <v>1590</v>
      </c>
      <c r="MF13">
        <v>1668</v>
      </c>
      <c r="MG13">
        <v>1689</v>
      </c>
      <c r="MH13">
        <v>1729</v>
      </c>
      <c r="MI13">
        <v>1774</v>
      </c>
      <c r="MJ13">
        <v>1796</v>
      </c>
      <c r="MK13">
        <v>1830</v>
      </c>
      <c r="ML13">
        <v>1857</v>
      </c>
      <c r="MM13">
        <v>1858</v>
      </c>
      <c r="MN13">
        <v>1895</v>
      </c>
      <c r="MO13">
        <v>1917</v>
      </c>
      <c r="MP13">
        <v>1950</v>
      </c>
      <c r="MQ13">
        <v>1935</v>
      </c>
      <c r="MR13">
        <v>1938</v>
      </c>
      <c r="MS13">
        <v>1941</v>
      </c>
      <c r="MT13">
        <v>1941</v>
      </c>
      <c r="MU13">
        <v>1940</v>
      </c>
      <c r="MV13">
        <v>1948</v>
      </c>
      <c r="MW13">
        <v>1980</v>
      </c>
      <c r="MX13">
        <v>1960</v>
      </c>
      <c r="MY13">
        <v>1979</v>
      </c>
      <c r="MZ13">
        <v>1983</v>
      </c>
      <c r="NA13">
        <v>2000</v>
      </c>
      <c r="NB13">
        <v>2020</v>
      </c>
      <c r="NC13">
        <v>0</v>
      </c>
      <c r="ND13">
        <v>0</v>
      </c>
      <c r="NE13">
        <v>0</v>
      </c>
      <c r="NF13">
        <v>28</v>
      </c>
      <c r="NG13">
        <v>63</v>
      </c>
      <c r="NH13">
        <v>96</v>
      </c>
      <c r="NI13">
        <v>142</v>
      </c>
      <c r="NJ13">
        <v>191</v>
      </c>
      <c r="NK13">
        <v>231</v>
      </c>
      <c r="NL13">
        <v>265</v>
      </c>
      <c r="NM13">
        <v>303</v>
      </c>
      <c r="NN13">
        <v>334</v>
      </c>
      <c r="NO13">
        <v>372</v>
      </c>
      <c r="NP13">
        <v>403</v>
      </c>
      <c r="NQ13">
        <v>436</v>
      </c>
      <c r="NR13">
        <v>457</v>
      </c>
      <c r="NS13">
        <v>493</v>
      </c>
      <c r="NT13">
        <v>524</v>
      </c>
      <c r="NU13">
        <v>552</v>
      </c>
      <c r="NV13">
        <v>583</v>
      </c>
      <c r="NW13">
        <v>611</v>
      </c>
      <c r="NX13">
        <v>642</v>
      </c>
      <c r="NY13">
        <v>673</v>
      </c>
      <c r="NZ13">
        <v>711</v>
      </c>
      <c r="OA13">
        <v>739</v>
      </c>
      <c r="OB13">
        <v>774</v>
      </c>
      <c r="OC13">
        <v>811</v>
      </c>
      <c r="OD13">
        <v>840</v>
      </c>
      <c r="OE13">
        <v>0</v>
      </c>
      <c r="OF13">
        <v>0</v>
      </c>
      <c r="OG13">
        <v>2150</v>
      </c>
      <c r="OH13">
        <v>2200</v>
      </c>
      <c r="OI13">
        <v>2272</v>
      </c>
      <c r="OJ13">
        <v>2343</v>
      </c>
      <c r="OK13">
        <v>2397</v>
      </c>
      <c r="OL13">
        <v>2450</v>
      </c>
      <c r="OM13">
        <v>2502</v>
      </c>
      <c r="ON13">
        <v>2543</v>
      </c>
      <c r="OO13">
        <v>2589</v>
      </c>
      <c r="OP13">
        <v>2663</v>
      </c>
      <c r="OQ13">
        <v>2741</v>
      </c>
      <c r="OR13">
        <v>2818</v>
      </c>
      <c r="OS13">
        <v>2869</v>
      </c>
      <c r="OT13">
        <v>2934</v>
      </c>
      <c r="OU13">
        <v>2966</v>
      </c>
      <c r="OV13">
        <v>3040</v>
      </c>
      <c r="OW13">
        <v>3093</v>
      </c>
      <c r="OX13">
        <v>3127</v>
      </c>
      <c r="OY13">
        <v>3156</v>
      </c>
      <c r="OZ13">
        <v>3210</v>
      </c>
      <c r="PA13">
        <v>3274</v>
      </c>
      <c r="PB13">
        <v>3280</v>
      </c>
      <c r="PC13">
        <v>3334</v>
      </c>
      <c r="PD13">
        <v>3373</v>
      </c>
      <c r="PE13">
        <v>3376</v>
      </c>
      <c r="PF13">
        <v>3393</v>
      </c>
      <c r="PG13">
        <v>0</v>
      </c>
      <c r="PH13">
        <v>0</v>
      </c>
      <c r="PI13">
        <v>0</v>
      </c>
      <c r="PJ13">
        <v>72</v>
      </c>
      <c r="PK13">
        <v>144</v>
      </c>
      <c r="PL13">
        <v>204</v>
      </c>
      <c r="PM13">
        <v>284</v>
      </c>
      <c r="PN13">
        <v>365</v>
      </c>
      <c r="PO13">
        <v>442</v>
      </c>
      <c r="PP13">
        <v>532</v>
      </c>
      <c r="PQ13">
        <v>611</v>
      </c>
      <c r="PR13">
        <v>692</v>
      </c>
      <c r="PS13">
        <v>772</v>
      </c>
      <c r="PT13">
        <v>855</v>
      </c>
      <c r="PU13">
        <v>947</v>
      </c>
      <c r="PV13">
        <v>1028</v>
      </c>
      <c r="PW13">
        <v>1148</v>
      </c>
      <c r="PX13">
        <v>1250</v>
      </c>
      <c r="PY13">
        <v>1346</v>
      </c>
      <c r="PZ13">
        <v>1456</v>
      </c>
      <c r="QA13">
        <v>1555</v>
      </c>
      <c r="QB13">
        <v>1669</v>
      </c>
      <c r="QC13">
        <v>1764</v>
      </c>
      <c r="QD13">
        <v>1871</v>
      </c>
      <c r="QE13">
        <v>1986</v>
      </c>
      <c r="QF13">
        <v>2091</v>
      </c>
      <c r="QG13">
        <v>2219</v>
      </c>
      <c r="QH13">
        <v>2335</v>
      </c>
      <c r="QI13">
        <v>0</v>
      </c>
      <c r="QJ13">
        <v>0</v>
      </c>
      <c r="QK13">
        <v>7548</v>
      </c>
      <c r="QL13">
        <v>7982</v>
      </c>
      <c r="QM13">
        <v>8271</v>
      </c>
      <c r="QN13">
        <v>8426</v>
      </c>
      <c r="QO13">
        <v>8481</v>
      </c>
      <c r="QP13">
        <v>8581</v>
      </c>
      <c r="QQ13">
        <v>8639</v>
      </c>
      <c r="QR13">
        <v>8635</v>
      </c>
      <c r="QS13">
        <v>8691</v>
      </c>
      <c r="QT13">
        <v>8694</v>
      </c>
      <c r="QU13">
        <v>8678</v>
      </c>
      <c r="QV13">
        <v>8750</v>
      </c>
      <c r="QW13">
        <v>8806</v>
      </c>
      <c r="QX13">
        <v>8782</v>
      </c>
      <c r="QY13">
        <v>8798</v>
      </c>
      <c r="QZ13">
        <v>8800</v>
      </c>
      <c r="RA13">
        <v>8881</v>
      </c>
      <c r="RB13">
        <v>8926</v>
      </c>
      <c r="RC13">
        <v>8931</v>
      </c>
      <c r="RD13">
        <v>8935</v>
      </c>
      <c r="RE13">
        <v>8922</v>
      </c>
      <c r="RF13">
        <v>8949</v>
      </c>
      <c r="RG13">
        <v>9017</v>
      </c>
      <c r="RH13">
        <v>9071</v>
      </c>
      <c r="RI13">
        <v>9075</v>
      </c>
      <c r="RJ13">
        <v>9147</v>
      </c>
      <c r="RK13">
        <v>0</v>
      </c>
      <c r="RL13">
        <v>0</v>
      </c>
      <c r="RM13">
        <v>8362</v>
      </c>
      <c r="RN13">
        <v>8497</v>
      </c>
      <c r="RO13">
        <v>8661</v>
      </c>
      <c r="RP13">
        <v>8789</v>
      </c>
      <c r="RQ13">
        <v>8964</v>
      </c>
      <c r="RR13">
        <v>9062</v>
      </c>
      <c r="RS13">
        <v>9154</v>
      </c>
      <c r="RT13">
        <v>9266</v>
      </c>
      <c r="RU13">
        <v>9353</v>
      </c>
      <c r="RV13">
        <v>9491</v>
      </c>
      <c r="RW13">
        <v>9627</v>
      </c>
      <c r="RX13">
        <v>9731</v>
      </c>
      <c r="RY13">
        <v>9789</v>
      </c>
      <c r="RZ13">
        <v>9918</v>
      </c>
      <c r="SA13">
        <v>9959</v>
      </c>
      <c r="SB13">
        <v>10020</v>
      </c>
      <c r="SC13">
        <v>10029</v>
      </c>
      <c r="SD13">
        <v>10033</v>
      </c>
      <c r="SE13">
        <v>10083</v>
      </c>
      <c r="SF13">
        <v>10136</v>
      </c>
      <c r="SG13">
        <v>10199</v>
      </c>
      <c r="SH13">
        <v>10274</v>
      </c>
      <c r="SI13">
        <v>10263</v>
      </c>
      <c r="SJ13">
        <v>10264</v>
      </c>
      <c r="SK13">
        <v>10325</v>
      </c>
      <c r="SL13">
        <v>10304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1270000</v>
      </c>
      <c r="SU13">
        <v>1250000</v>
      </c>
      <c r="SV13">
        <v>1230000</v>
      </c>
      <c r="SW13">
        <v>1200000</v>
      </c>
      <c r="SX13">
        <v>1180000</v>
      </c>
      <c r="SY13">
        <v>1150000</v>
      </c>
      <c r="SZ13">
        <v>1130000</v>
      </c>
      <c r="TA13">
        <v>1100000</v>
      </c>
      <c r="TB13">
        <v>1080000</v>
      </c>
      <c r="TC13">
        <v>1050000</v>
      </c>
      <c r="TD13">
        <v>1030000</v>
      </c>
      <c r="TE13">
        <v>1000000</v>
      </c>
      <c r="TF13">
        <v>970411.72080000001</v>
      </c>
      <c r="TG13">
        <v>949341.06640000001</v>
      </c>
      <c r="TH13">
        <v>922606.32129999995</v>
      </c>
      <c r="TI13">
        <v>898068.67079999996</v>
      </c>
      <c r="TJ13">
        <v>876659.95050000004</v>
      </c>
      <c r="TK13">
        <v>852802.64210000006</v>
      </c>
      <c r="TL13">
        <v>830506.92870000005</v>
      </c>
      <c r="TM13">
        <v>813922.31099999999</v>
      </c>
      <c r="TN13">
        <v>790887.05440000002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201930.1955</v>
      </c>
      <c r="TW13">
        <v>213455.94630000001</v>
      </c>
      <c r="TX13">
        <v>219068.92739999999</v>
      </c>
      <c r="TY13">
        <v>228480.94769999999</v>
      </c>
      <c r="TZ13">
        <v>233773.712</v>
      </c>
      <c r="UA13">
        <v>236244.41880000001</v>
      </c>
      <c r="UB13">
        <v>238935.96770000001</v>
      </c>
      <c r="UC13">
        <v>243821.50930000001</v>
      </c>
      <c r="UD13">
        <v>247335.15460000001</v>
      </c>
      <c r="UE13">
        <v>246830.15760000001</v>
      </c>
      <c r="UF13">
        <v>246645.04879999999</v>
      </c>
      <c r="UG13">
        <v>250794.7384</v>
      </c>
      <c r="UH13">
        <v>251821.20060000001</v>
      </c>
      <c r="UI13">
        <v>255932.60449999999</v>
      </c>
      <c r="UJ13">
        <v>259146.3751</v>
      </c>
      <c r="UK13">
        <v>258791.0589</v>
      </c>
      <c r="UL13">
        <v>259772.88870000001</v>
      </c>
      <c r="UM13">
        <v>258172.86780000001</v>
      </c>
      <c r="UN13">
        <v>258288.71590000001</v>
      </c>
      <c r="UO13">
        <v>253705.4032</v>
      </c>
      <c r="UP13">
        <v>251155.38190000001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162441.35029999999</v>
      </c>
      <c r="UY13">
        <v>169999.14360000001</v>
      </c>
      <c r="UZ13">
        <v>167036.2389</v>
      </c>
      <c r="VA13">
        <v>179546.58129999999</v>
      </c>
      <c r="VB13">
        <v>178065.82339999999</v>
      </c>
      <c r="VC13">
        <v>191077.27600000001</v>
      </c>
      <c r="VD13">
        <v>185511.9184</v>
      </c>
      <c r="VE13">
        <v>204123.1465</v>
      </c>
      <c r="VF13">
        <v>223158.20860000001</v>
      </c>
      <c r="VG13">
        <v>227976.43400000001</v>
      </c>
      <c r="VH13">
        <v>224475.86629999999</v>
      </c>
      <c r="VI13">
        <v>225557.93470000001</v>
      </c>
      <c r="VJ13">
        <v>201232.4792</v>
      </c>
      <c r="VK13">
        <v>209736.8786</v>
      </c>
      <c r="VL13">
        <v>211996.31299999999</v>
      </c>
      <c r="VM13">
        <v>207175.753</v>
      </c>
      <c r="VN13">
        <v>201141.50779999999</v>
      </c>
      <c r="VO13">
        <v>205493.894</v>
      </c>
      <c r="VP13">
        <v>209422.10750000001</v>
      </c>
      <c r="VQ13">
        <v>215353.34770000001</v>
      </c>
      <c r="VR13">
        <v>225433.61780000001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148016.3316</v>
      </c>
      <c r="WA13">
        <v>179631.47039999999</v>
      </c>
      <c r="WB13">
        <v>174399.4859</v>
      </c>
      <c r="WC13">
        <v>135455.91130000001</v>
      </c>
      <c r="WD13">
        <v>131510.59349999999</v>
      </c>
      <c r="WE13">
        <v>95760.140929999994</v>
      </c>
      <c r="WF13">
        <v>247922.69500000001</v>
      </c>
      <c r="WG13">
        <v>120350.82279999999</v>
      </c>
      <c r="WH13">
        <v>175268.18849999999</v>
      </c>
      <c r="WI13">
        <v>170163.2898</v>
      </c>
      <c r="WJ13">
        <v>220276.10339999999</v>
      </c>
      <c r="WK13">
        <v>213860.29449999999</v>
      </c>
      <c r="WL13">
        <v>337400.95010000002</v>
      </c>
      <c r="WM13">
        <v>251979.7984</v>
      </c>
      <c r="WN13">
        <v>220176.52290000001</v>
      </c>
      <c r="WO13">
        <v>190012.1017</v>
      </c>
      <c r="WP13">
        <v>299776.37410000002</v>
      </c>
      <c r="WQ13">
        <v>246268.86600000001</v>
      </c>
      <c r="WR13">
        <v>152151.99129999999</v>
      </c>
      <c r="WS13">
        <v>84411.645669999998</v>
      </c>
      <c r="WT13">
        <v>61464.790540000002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33000000</v>
      </c>
      <c r="ZG13">
        <v>32800000</v>
      </c>
      <c r="ZH13">
        <v>32300000</v>
      </c>
      <c r="ZI13">
        <v>31900000</v>
      </c>
      <c r="ZJ13">
        <v>31500000</v>
      </c>
      <c r="ZK13">
        <v>30600000</v>
      </c>
      <c r="ZL13">
        <v>30300000</v>
      </c>
      <c r="ZM13">
        <v>29700000</v>
      </c>
      <c r="ZN13">
        <v>29400000</v>
      </c>
      <c r="ZO13">
        <v>28300000</v>
      </c>
      <c r="ZP13">
        <v>27500000</v>
      </c>
      <c r="ZQ13">
        <v>26700000</v>
      </c>
      <c r="ZR13">
        <v>26000000</v>
      </c>
      <c r="ZS13">
        <v>25200000</v>
      </c>
      <c r="ZT13">
        <v>24600000</v>
      </c>
      <c r="ZU13">
        <v>24200000</v>
      </c>
      <c r="ZV13">
        <v>23300000</v>
      </c>
      <c r="ZW13">
        <v>22800000</v>
      </c>
      <c r="ZX13">
        <v>22200000</v>
      </c>
      <c r="ZY13">
        <v>21800000</v>
      </c>
      <c r="ZZ13">
        <v>21300000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10200000</v>
      </c>
      <c r="ABK13">
        <v>10100000</v>
      </c>
      <c r="ABL13">
        <v>9960000</v>
      </c>
      <c r="ABM13">
        <v>9840000</v>
      </c>
      <c r="ABN13">
        <v>9830000</v>
      </c>
      <c r="ABO13">
        <v>9820000</v>
      </c>
      <c r="ABP13">
        <v>9810000</v>
      </c>
      <c r="ABQ13">
        <v>9690000</v>
      </c>
      <c r="ABR13">
        <v>9620000</v>
      </c>
      <c r="ABS13">
        <v>9440000</v>
      </c>
      <c r="ABT13">
        <v>9400000</v>
      </c>
      <c r="ABU13">
        <v>9280000</v>
      </c>
      <c r="ABV13">
        <v>9110000</v>
      </c>
      <c r="ABW13">
        <v>8930000</v>
      </c>
      <c r="ABX13">
        <v>8820000</v>
      </c>
      <c r="ABY13">
        <v>8730000</v>
      </c>
      <c r="ABZ13">
        <v>8490000</v>
      </c>
      <c r="ACA13">
        <v>8380000</v>
      </c>
      <c r="ACB13">
        <v>8230000</v>
      </c>
      <c r="ACC13">
        <v>8000000</v>
      </c>
      <c r="ACD13">
        <v>7810000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3080000</v>
      </c>
      <c r="ADO13">
        <v>3010000</v>
      </c>
      <c r="ADP13">
        <v>2920000</v>
      </c>
      <c r="ADQ13">
        <v>2860000</v>
      </c>
      <c r="ADR13">
        <v>2770000</v>
      </c>
      <c r="ADS13">
        <v>2690000</v>
      </c>
      <c r="ADT13">
        <v>2630000</v>
      </c>
      <c r="ADU13">
        <v>2570000</v>
      </c>
      <c r="ADV13">
        <v>2490000</v>
      </c>
      <c r="ADW13">
        <v>2420000</v>
      </c>
      <c r="ADX13">
        <v>2350000</v>
      </c>
      <c r="ADY13">
        <v>2300000</v>
      </c>
      <c r="ADZ13">
        <v>2250000</v>
      </c>
      <c r="AEA13">
        <v>2180000</v>
      </c>
      <c r="AEB13">
        <v>2120000</v>
      </c>
      <c r="AEC13">
        <v>2060000</v>
      </c>
      <c r="AED13">
        <v>2000000</v>
      </c>
      <c r="AEE13">
        <v>1960000</v>
      </c>
      <c r="AEF13">
        <v>1910000</v>
      </c>
      <c r="AEG13">
        <v>1860000</v>
      </c>
      <c r="AEH13">
        <v>1820000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6850000</v>
      </c>
      <c r="AEQ13">
        <v>6720000</v>
      </c>
      <c r="AER13">
        <v>6600000</v>
      </c>
      <c r="AES13">
        <v>6470000</v>
      </c>
      <c r="AET13">
        <v>6370000</v>
      </c>
      <c r="AEU13">
        <v>6280000</v>
      </c>
      <c r="AEV13">
        <v>6160000</v>
      </c>
      <c r="AEW13">
        <v>6010000</v>
      </c>
      <c r="AEX13">
        <v>5920000</v>
      </c>
      <c r="AEY13">
        <v>5770000</v>
      </c>
      <c r="AEZ13">
        <v>5630000</v>
      </c>
      <c r="AFA13">
        <v>5480000</v>
      </c>
      <c r="AFB13">
        <v>5320000</v>
      </c>
      <c r="AFC13">
        <v>5190000</v>
      </c>
      <c r="AFD13">
        <v>5060000</v>
      </c>
      <c r="AFE13">
        <v>4950000</v>
      </c>
      <c r="AFF13">
        <v>4840000</v>
      </c>
      <c r="AFG13">
        <v>4690000</v>
      </c>
      <c r="AFH13">
        <v>4560000</v>
      </c>
      <c r="AFI13">
        <v>4450000</v>
      </c>
      <c r="AFJ13">
        <v>4310000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146.59410249999999</v>
      </c>
      <c r="AGU13">
        <v>154.96138540000001</v>
      </c>
      <c r="AGV13">
        <v>159.03620900000001</v>
      </c>
      <c r="AGW13">
        <v>165.86899930000001</v>
      </c>
      <c r="AGX13">
        <v>169.7113569</v>
      </c>
      <c r="AGY13">
        <v>171.50500170000001</v>
      </c>
      <c r="AGZ13">
        <v>173.45896999999999</v>
      </c>
      <c r="AHA13">
        <v>177.00569859999999</v>
      </c>
      <c r="AHB13">
        <v>179.5564794</v>
      </c>
      <c r="AHC13">
        <v>179.1898697</v>
      </c>
      <c r="AHD13">
        <v>179.05548730000001</v>
      </c>
      <c r="AHE13">
        <v>182.06801350000001</v>
      </c>
      <c r="AHF13">
        <v>182.8131884</v>
      </c>
      <c r="AHG13">
        <v>185.7979206</v>
      </c>
      <c r="AHH13">
        <v>188.13100320000001</v>
      </c>
      <c r="AHI13">
        <v>187.8730564</v>
      </c>
      <c r="AHJ13">
        <v>188.58582970000001</v>
      </c>
      <c r="AHK13">
        <v>187.42427169999999</v>
      </c>
      <c r="AHL13">
        <v>187.50837329999999</v>
      </c>
      <c r="AHM13">
        <v>184.18105209999999</v>
      </c>
      <c r="AHN13">
        <v>182.3298278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18.168196089999999</v>
      </c>
      <c r="AHW13">
        <v>19.013494829999999</v>
      </c>
      <c r="AHX13">
        <v>18.682109789999998</v>
      </c>
      <c r="AHY13">
        <v>20.081324670000001</v>
      </c>
      <c r="AHZ13">
        <v>19.91570982</v>
      </c>
      <c r="AIA13">
        <v>21.370971189999999</v>
      </c>
      <c r="AIB13">
        <v>20.74851572</v>
      </c>
      <c r="AIC13">
        <v>22.830082019999999</v>
      </c>
      <c r="AID13">
        <v>24.959051899999999</v>
      </c>
      <c r="AIE13">
        <v>25.497944629999999</v>
      </c>
      <c r="AIF13">
        <v>25.106424860000001</v>
      </c>
      <c r="AIG13">
        <v>25.227448429999999</v>
      </c>
      <c r="AIH13">
        <v>22.506776339999998</v>
      </c>
      <c r="AII13">
        <v>23.45794793</v>
      </c>
      <c r="AIJ13">
        <v>23.710653579999999</v>
      </c>
      <c r="AIK13">
        <v>23.171499730000001</v>
      </c>
      <c r="AIL13">
        <v>22.496601680000001</v>
      </c>
      <c r="AIM13">
        <v>22.983392800000001</v>
      </c>
      <c r="AIN13">
        <v>23.422742459999998</v>
      </c>
      <c r="AIO13">
        <v>24.086119960000001</v>
      </c>
      <c r="AIP13">
        <v>25.213544240000001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0.81983922399999998</v>
      </c>
      <c r="AIY13">
        <v>0.99495051400000001</v>
      </c>
      <c r="AIZ13">
        <v>0.96597137300000002</v>
      </c>
      <c r="AJA13">
        <v>0.75026902699999998</v>
      </c>
      <c r="AJB13">
        <v>0.72841653100000003</v>
      </c>
      <c r="AJC13">
        <v>0.53040038700000003</v>
      </c>
      <c r="AJD13">
        <v>1.373204885</v>
      </c>
      <c r="AJE13">
        <v>0.666604313</v>
      </c>
      <c r="AJF13">
        <v>0.97078298100000004</v>
      </c>
      <c r="AJG13">
        <v>0.94250774800000003</v>
      </c>
      <c r="AJH13">
        <v>1.220074755</v>
      </c>
      <c r="AJI13">
        <v>1.184538597</v>
      </c>
      <c r="AJJ13">
        <v>1.868810893</v>
      </c>
      <c r="AJK13">
        <v>1.3956765449999999</v>
      </c>
      <c r="AJL13">
        <v>1.219523194</v>
      </c>
      <c r="AJM13">
        <v>1.0524472010000001</v>
      </c>
      <c r="AJN13">
        <v>1.6604142740000001</v>
      </c>
      <c r="AJO13">
        <v>1.3640445859999999</v>
      </c>
      <c r="AJP13">
        <v>0.84274599299999997</v>
      </c>
      <c r="AJQ13">
        <v>0.46754285299999998</v>
      </c>
      <c r="AJR13">
        <v>0.34044382499999998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204.7394285</v>
      </c>
      <c r="AKA13">
        <v>103.83021189999999</v>
      </c>
      <c r="AKB13">
        <v>190.75085300000001</v>
      </c>
      <c r="AKC13">
        <v>135.33206899999999</v>
      </c>
      <c r="AKD13">
        <v>133.86657149999999</v>
      </c>
      <c r="AKE13">
        <v>193.55718870000001</v>
      </c>
      <c r="AKF13">
        <v>120.1353539</v>
      </c>
      <c r="AKG13">
        <v>190.07552240000001</v>
      </c>
      <c r="AKH13">
        <v>117.2590227</v>
      </c>
      <c r="AKI13">
        <v>256.64460509999998</v>
      </c>
      <c r="AKJ13">
        <v>175.5181585</v>
      </c>
      <c r="AKK13">
        <v>170.1222885</v>
      </c>
      <c r="AKL13">
        <v>253.71774350000001</v>
      </c>
      <c r="AKM13">
        <v>215.797079</v>
      </c>
      <c r="AKN13">
        <v>103.9045437</v>
      </c>
      <c r="AKO13">
        <v>201.34771230000001</v>
      </c>
      <c r="AKP13">
        <v>157.472498</v>
      </c>
      <c r="AKQ13">
        <v>125.4117873</v>
      </c>
      <c r="AKR13">
        <v>147.9487776</v>
      </c>
      <c r="AKS13">
        <v>133.80647379999999</v>
      </c>
      <c r="AKT13">
        <v>141.22072009999999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111.760749</v>
      </c>
      <c r="AME13">
        <v>111.32961349999999</v>
      </c>
      <c r="AMF13">
        <v>109.4274285</v>
      </c>
      <c r="AMG13">
        <v>108.251451</v>
      </c>
      <c r="AMH13">
        <v>106.64912959999999</v>
      </c>
      <c r="AMI13">
        <v>103.5986024</v>
      </c>
      <c r="AMJ13">
        <v>102.5841293</v>
      </c>
      <c r="AMK13">
        <v>100.7525045</v>
      </c>
      <c r="AML13">
        <v>99.501842850000003</v>
      </c>
      <c r="AMM13">
        <v>95.860625299999995</v>
      </c>
      <c r="AMN13">
        <v>93.212860599999999</v>
      </c>
      <c r="AMO13">
        <v>90.638012579999995</v>
      </c>
      <c r="AMP13">
        <v>87.998070459999994</v>
      </c>
      <c r="AMQ13">
        <v>85.391003889999993</v>
      </c>
      <c r="AMR13">
        <v>83.245758969999997</v>
      </c>
      <c r="AMS13">
        <v>82.148782299999993</v>
      </c>
      <c r="AMT13">
        <v>78.950482160000007</v>
      </c>
      <c r="AMU13">
        <v>77.393998510000003</v>
      </c>
      <c r="AMV13">
        <v>75.291678660000002</v>
      </c>
      <c r="AMW13">
        <v>73.7253829</v>
      </c>
      <c r="AMX13">
        <v>72.293822070000004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310.36285550000002</v>
      </c>
      <c r="ANG13">
        <v>309.285979</v>
      </c>
      <c r="ANH13">
        <v>197.7325276</v>
      </c>
      <c r="ANI13">
        <v>187.3634836</v>
      </c>
      <c r="ANJ13">
        <v>161.6202055</v>
      </c>
      <c r="ANK13">
        <v>177.00760460000001</v>
      </c>
      <c r="ANL13">
        <v>174.98059140000001</v>
      </c>
      <c r="ANM13">
        <v>161.57162679999999</v>
      </c>
      <c r="ANN13">
        <v>120.34930490000001</v>
      </c>
      <c r="ANO13">
        <v>145.2101395</v>
      </c>
      <c r="ANP13">
        <v>138.6133336</v>
      </c>
      <c r="ANQ13">
        <v>133.5666162</v>
      </c>
      <c r="ANR13">
        <v>126.5647252</v>
      </c>
      <c r="ANS13">
        <v>96.478136280000001</v>
      </c>
      <c r="ANT13">
        <v>111.7563404</v>
      </c>
      <c r="ANU13">
        <v>88.794827440000006</v>
      </c>
      <c r="ANV13">
        <v>114.3853295</v>
      </c>
      <c r="ANW13">
        <v>112.4123068</v>
      </c>
      <c r="ANX13">
        <v>103.44769669999999</v>
      </c>
      <c r="ANY13">
        <v>83.529689520000005</v>
      </c>
      <c r="ANZ13">
        <v>77.316267440000004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90.171236550000003</v>
      </c>
      <c r="AOI13">
        <v>89.402985479999998</v>
      </c>
      <c r="AOJ13">
        <v>88.221380980000006</v>
      </c>
      <c r="AOK13">
        <v>87.201171070000001</v>
      </c>
      <c r="AOL13">
        <v>87.081160600000004</v>
      </c>
      <c r="AOM13">
        <v>87.021156959999999</v>
      </c>
      <c r="AON13">
        <v>86.859951300000006</v>
      </c>
      <c r="AOO13">
        <v>85.85625014</v>
      </c>
      <c r="AOP13">
        <v>85.244084880000003</v>
      </c>
      <c r="AOQ13">
        <v>83.663892290000007</v>
      </c>
      <c r="AOR13">
        <v>83.253648979999994</v>
      </c>
      <c r="AOS13">
        <v>82.237971470000005</v>
      </c>
      <c r="AOT13">
        <v>80.720366630000001</v>
      </c>
      <c r="AOU13">
        <v>79.096089829999997</v>
      </c>
      <c r="AOV13">
        <v>78.106257260000007</v>
      </c>
      <c r="AOW13">
        <v>77.343219390000002</v>
      </c>
      <c r="AOX13">
        <v>75.228116670000006</v>
      </c>
      <c r="AOY13">
        <v>74.239445000000003</v>
      </c>
      <c r="AOZ13">
        <v>72.920264869999997</v>
      </c>
      <c r="APA13">
        <v>70.859341090000001</v>
      </c>
      <c r="APB13">
        <v>69.141899499999994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758.05814410000005</v>
      </c>
      <c r="APK13">
        <v>802.44223439999996</v>
      </c>
      <c r="APL13">
        <v>762.02572339999995</v>
      </c>
      <c r="APM13">
        <v>760.964652</v>
      </c>
      <c r="APN13">
        <v>677.05028089999996</v>
      </c>
      <c r="APO13">
        <v>687.31574690000002</v>
      </c>
      <c r="APP13">
        <v>664.63242720000005</v>
      </c>
      <c r="APQ13">
        <v>813.63968839999995</v>
      </c>
      <c r="APR13">
        <v>685.68419840000001</v>
      </c>
      <c r="APS13">
        <v>944.71333960000004</v>
      </c>
      <c r="APT13">
        <v>733.28090710000004</v>
      </c>
      <c r="APU13">
        <v>635.64720750000004</v>
      </c>
      <c r="APV13">
        <v>749.08378930000003</v>
      </c>
      <c r="APW13">
        <v>675.76598750000005</v>
      </c>
      <c r="APX13">
        <v>702.60211260000005</v>
      </c>
      <c r="APY13">
        <v>586.77247750000004</v>
      </c>
      <c r="APZ13">
        <v>622.98909600000002</v>
      </c>
      <c r="AQA13">
        <v>629.38764219999996</v>
      </c>
      <c r="AQB13">
        <v>579.50170830000002</v>
      </c>
      <c r="AQC13">
        <v>692.82732280000005</v>
      </c>
      <c r="AQD13">
        <v>625.03222070000004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98.203638369999993</v>
      </c>
      <c r="ARO13">
        <v>96.311290889999995</v>
      </c>
      <c r="ARP13">
        <v>94.650163160000005</v>
      </c>
      <c r="ARQ13">
        <v>92.756164209999994</v>
      </c>
      <c r="ARR13">
        <v>91.383249079999999</v>
      </c>
      <c r="ARS13">
        <v>89.992925220000004</v>
      </c>
      <c r="ART13">
        <v>88.315644950000006</v>
      </c>
      <c r="ARU13">
        <v>86.254403490000001</v>
      </c>
      <c r="ARV13">
        <v>84.845697999999999</v>
      </c>
      <c r="ARW13">
        <v>82.714991699999999</v>
      </c>
      <c r="ARX13">
        <v>80.797699390000005</v>
      </c>
      <c r="ARY13">
        <v>78.514827350000004</v>
      </c>
      <c r="ARZ13">
        <v>76.258390750000004</v>
      </c>
      <c r="ASA13">
        <v>74.406241339999994</v>
      </c>
      <c r="ASB13">
        <v>72.618784689999998</v>
      </c>
      <c r="ASC13">
        <v>70.941887899999998</v>
      </c>
      <c r="ASD13">
        <v>69.382107349999998</v>
      </c>
      <c r="ASE13">
        <v>67.289147999999997</v>
      </c>
      <c r="ASF13">
        <v>65.335635420000003</v>
      </c>
      <c r="ASG13">
        <v>63.809642500000002</v>
      </c>
      <c r="ASH13">
        <v>61.825106959999999</v>
      </c>
    </row>
    <row r="14" spans="1:1178" x14ac:dyDescent="0.25">
      <c r="A14">
        <v>10</v>
      </c>
      <c r="B14">
        <v>22400</v>
      </c>
      <c r="C14">
        <v>0</v>
      </c>
      <c r="D14">
        <v>0</v>
      </c>
      <c r="E14">
        <v>0</v>
      </c>
      <c r="F14">
        <v>242</v>
      </c>
      <c r="G14">
        <v>247</v>
      </c>
      <c r="H14">
        <v>246</v>
      </c>
      <c r="I14">
        <v>282</v>
      </c>
      <c r="J14">
        <v>265</v>
      </c>
      <c r="K14">
        <v>283</v>
      </c>
      <c r="L14">
        <v>291</v>
      </c>
      <c r="M14">
        <v>300</v>
      </c>
      <c r="N14">
        <v>277</v>
      </c>
      <c r="O14">
        <v>267</v>
      </c>
      <c r="P14">
        <v>274</v>
      </c>
      <c r="Q14">
        <v>266</v>
      </c>
      <c r="R14">
        <v>305</v>
      </c>
      <c r="S14">
        <v>324</v>
      </c>
      <c r="T14">
        <v>282</v>
      </c>
      <c r="U14">
        <v>317</v>
      </c>
      <c r="V14">
        <v>326</v>
      </c>
      <c r="W14">
        <v>329</v>
      </c>
      <c r="X14">
        <v>271</v>
      </c>
      <c r="Y14">
        <v>295</v>
      </c>
      <c r="Z14">
        <v>296</v>
      </c>
      <c r="AA14">
        <v>272</v>
      </c>
      <c r="AB14">
        <v>298</v>
      </c>
      <c r="AC14">
        <v>319</v>
      </c>
      <c r="AD14">
        <v>310</v>
      </c>
      <c r="AE14">
        <v>0</v>
      </c>
      <c r="AF14">
        <v>0</v>
      </c>
      <c r="AG14">
        <v>0</v>
      </c>
      <c r="AH14">
        <v>60</v>
      </c>
      <c r="AI14">
        <v>59</v>
      </c>
      <c r="AJ14">
        <v>71</v>
      </c>
      <c r="AK14">
        <v>76</v>
      </c>
      <c r="AL14">
        <v>74</v>
      </c>
      <c r="AM14">
        <v>84</v>
      </c>
      <c r="AN14">
        <v>90</v>
      </c>
      <c r="AO14">
        <v>89</v>
      </c>
      <c r="AP14">
        <v>86</v>
      </c>
      <c r="AQ14">
        <v>93</v>
      </c>
      <c r="AR14">
        <v>87</v>
      </c>
      <c r="AS14">
        <v>88</v>
      </c>
      <c r="AT14">
        <v>121</v>
      </c>
      <c r="AU14">
        <v>120</v>
      </c>
      <c r="AV14">
        <v>117</v>
      </c>
      <c r="AW14">
        <v>131</v>
      </c>
      <c r="AX14">
        <v>161</v>
      </c>
      <c r="AY14">
        <v>155</v>
      </c>
      <c r="AZ14">
        <v>149</v>
      </c>
      <c r="BA14">
        <v>162</v>
      </c>
      <c r="BB14">
        <v>171</v>
      </c>
      <c r="BC14">
        <v>171</v>
      </c>
      <c r="BD14">
        <v>166</v>
      </c>
      <c r="BE14">
        <v>155</v>
      </c>
      <c r="BF14">
        <v>165</v>
      </c>
      <c r="BG14">
        <v>0</v>
      </c>
      <c r="BH14">
        <v>0</v>
      </c>
      <c r="BI14">
        <v>0</v>
      </c>
      <c r="BJ14">
        <v>111</v>
      </c>
      <c r="BK14">
        <v>113</v>
      </c>
      <c r="BL14">
        <v>96</v>
      </c>
      <c r="BM14">
        <v>115</v>
      </c>
      <c r="BN14">
        <v>113</v>
      </c>
      <c r="BO14">
        <v>120</v>
      </c>
      <c r="BP14">
        <v>123</v>
      </c>
      <c r="BQ14">
        <v>122</v>
      </c>
      <c r="BR14">
        <v>127</v>
      </c>
      <c r="BS14">
        <v>132</v>
      </c>
      <c r="BT14">
        <v>142</v>
      </c>
      <c r="BU14">
        <v>135</v>
      </c>
      <c r="BV14">
        <v>127</v>
      </c>
      <c r="BW14">
        <v>136</v>
      </c>
      <c r="BX14">
        <v>141</v>
      </c>
      <c r="BY14">
        <v>142</v>
      </c>
      <c r="BZ14">
        <v>139</v>
      </c>
      <c r="CA14">
        <v>150</v>
      </c>
      <c r="CB14">
        <v>169</v>
      </c>
      <c r="CC14">
        <v>155</v>
      </c>
      <c r="CD14">
        <v>159</v>
      </c>
      <c r="CE14">
        <v>178</v>
      </c>
      <c r="CF14">
        <v>154</v>
      </c>
      <c r="CG14">
        <v>176</v>
      </c>
      <c r="CH14">
        <v>140</v>
      </c>
      <c r="CI14">
        <v>0</v>
      </c>
      <c r="CJ14">
        <v>0</v>
      </c>
      <c r="CK14">
        <v>0</v>
      </c>
      <c r="CL14">
        <v>50</v>
      </c>
      <c r="CM14">
        <v>61</v>
      </c>
      <c r="CN14">
        <v>50</v>
      </c>
      <c r="CO14">
        <v>46</v>
      </c>
      <c r="CP14">
        <v>46</v>
      </c>
      <c r="CQ14">
        <v>55</v>
      </c>
      <c r="CR14">
        <v>63</v>
      </c>
      <c r="CS14">
        <v>53</v>
      </c>
      <c r="CT14">
        <v>50</v>
      </c>
      <c r="CU14">
        <v>53</v>
      </c>
      <c r="CV14">
        <v>56</v>
      </c>
      <c r="CW14">
        <v>51</v>
      </c>
      <c r="CX14">
        <v>55</v>
      </c>
      <c r="CY14">
        <v>57</v>
      </c>
      <c r="CZ14">
        <v>58</v>
      </c>
      <c r="DA14">
        <v>47</v>
      </c>
      <c r="DB14">
        <v>58</v>
      </c>
      <c r="DC14">
        <v>67</v>
      </c>
      <c r="DD14">
        <v>66</v>
      </c>
      <c r="DE14">
        <v>64</v>
      </c>
      <c r="DF14">
        <v>59</v>
      </c>
      <c r="DG14">
        <v>71</v>
      </c>
      <c r="DH14">
        <v>74</v>
      </c>
      <c r="DI14">
        <v>73</v>
      </c>
      <c r="DJ14">
        <v>75</v>
      </c>
      <c r="DK14">
        <v>0</v>
      </c>
      <c r="DL14">
        <v>0</v>
      </c>
      <c r="DM14">
        <v>0</v>
      </c>
      <c r="DN14">
        <v>3</v>
      </c>
      <c r="DO14">
        <v>3</v>
      </c>
      <c r="DP14">
        <v>5</v>
      </c>
      <c r="DQ14">
        <v>2</v>
      </c>
      <c r="DR14">
        <v>0</v>
      </c>
      <c r="DS14">
        <v>1</v>
      </c>
      <c r="DT14">
        <v>3</v>
      </c>
      <c r="DU14">
        <v>6</v>
      </c>
      <c r="DV14">
        <v>2</v>
      </c>
      <c r="DW14">
        <v>2</v>
      </c>
      <c r="DX14">
        <v>2</v>
      </c>
      <c r="DY14">
        <v>9</v>
      </c>
      <c r="DZ14">
        <v>6</v>
      </c>
      <c r="EA14">
        <v>6</v>
      </c>
      <c r="EB14">
        <v>4</v>
      </c>
      <c r="EC14">
        <v>9</v>
      </c>
      <c r="ED14">
        <v>2</v>
      </c>
      <c r="EE14">
        <v>3</v>
      </c>
      <c r="EF14">
        <v>9</v>
      </c>
      <c r="EG14">
        <v>3</v>
      </c>
      <c r="EH14">
        <v>4</v>
      </c>
      <c r="EI14">
        <v>5</v>
      </c>
      <c r="EJ14">
        <v>6</v>
      </c>
      <c r="EK14">
        <v>8</v>
      </c>
      <c r="EL14">
        <v>11</v>
      </c>
      <c r="EM14">
        <v>0</v>
      </c>
      <c r="EN14">
        <v>0</v>
      </c>
      <c r="EO14">
        <v>0</v>
      </c>
      <c r="EP14">
        <v>0</v>
      </c>
      <c r="EQ14">
        <v>15</v>
      </c>
      <c r="ER14">
        <v>20</v>
      </c>
      <c r="ES14">
        <v>5</v>
      </c>
      <c r="ET14">
        <v>20</v>
      </c>
      <c r="EU14">
        <v>10</v>
      </c>
      <c r="EV14">
        <v>0</v>
      </c>
      <c r="EW14">
        <v>5</v>
      </c>
      <c r="EX14">
        <v>35</v>
      </c>
      <c r="EY14">
        <v>10</v>
      </c>
      <c r="EZ14">
        <v>15</v>
      </c>
      <c r="FA14">
        <v>10</v>
      </c>
      <c r="FB14">
        <v>25</v>
      </c>
      <c r="FC14">
        <v>30</v>
      </c>
      <c r="FD14">
        <v>25</v>
      </c>
      <c r="FE14">
        <v>30</v>
      </c>
      <c r="FF14">
        <v>35</v>
      </c>
      <c r="FG14">
        <v>10</v>
      </c>
      <c r="FH14">
        <v>25</v>
      </c>
      <c r="FI14">
        <v>35</v>
      </c>
      <c r="FJ14">
        <v>15</v>
      </c>
      <c r="FK14">
        <v>30</v>
      </c>
      <c r="FL14">
        <v>15</v>
      </c>
      <c r="FM14">
        <v>35</v>
      </c>
      <c r="FN14">
        <v>25</v>
      </c>
      <c r="FO14">
        <v>0</v>
      </c>
      <c r="FP14">
        <v>0</v>
      </c>
      <c r="FQ14">
        <v>7570</v>
      </c>
      <c r="FR14">
        <v>7672</v>
      </c>
      <c r="FS14">
        <v>7784</v>
      </c>
      <c r="FT14">
        <v>7868</v>
      </c>
      <c r="FU14">
        <v>7928</v>
      </c>
      <c r="FV14">
        <v>7996</v>
      </c>
      <c r="FW14">
        <v>8105</v>
      </c>
      <c r="FX14">
        <v>8157</v>
      </c>
      <c r="FY14">
        <v>8180</v>
      </c>
      <c r="FZ14">
        <v>8302</v>
      </c>
      <c r="GA14">
        <v>8350</v>
      </c>
      <c r="GB14">
        <v>8385</v>
      </c>
      <c r="GC14">
        <v>8419</v>
      </c>
      <c r="GD14">
        <v>8498</v>
      </c>
      <c r="GE14">
        <v>8499</v>
      </c>
      <c r="GF14">
        <v>8512</v>
      </c>
      <c r="GG14">
        <v>8511</v>
      </c>
      <c r="GH14">
        <v>8542</v>
      </c>
      <c r="GI14">
        <v>8569</v>
      </c>
      <c r="GJ14">
        <v>8586</v>
      </c>
      <c r="GK14">
        <v>8587</v>
      </c>
      <c r="GL14">
        <v>8555</v>
      </c>
      <c r="GM14">
        <v>8582</v>
      </c>
      <c r="GN14">
        <v>8592</v>
      </c>
      <c r="GO14">
        <v>8584</v>
      </c>
      <c r="GP14">
        <v>8536</v>
      </c>
      <c r="GQ14">
        <v>0</v>
      </c>
      <c r="GR14">
        <v>0</v>
      </c>
      <c r="GS14">
        <v>660</v>
      </c>
      <c r="GT14">
        <v>775</v>
      </c>
      <c r="GU14">
        <v>893</v>
      </c>
      <c r="GV14">
        <v>1021</v>
      </c>
      <c r="GW14">
        <v>1175</v>
      </c>
      <c r="GX14">
        <v>1299</v>
      </c>
      <c r="GY14">
        <v>1412</v>
      </c>
      <c r="GZ14">
        <v>1524</v>
      </c>
      <c r="HA14">
        <v>1649</v>
      </c>
      <c r="HB14">
        <v>1773</v>
      </c>
      <c r="HC14">
        <v>1878</v>
      </c>
      <c r="HD14">
        <v>1980</v>
      </c>
      <c r="HE14">
        <v>2062</v>
      </c>
      <c r="HF14">
        <v>2155</v>
      </c>
      <c r="HG14">
        <v>2235</v>
      </c>
      <c r="HH14">
        <v>2302</v>
      </c>
      <c r="HI14">
        <v>2399</v>
      </c>
      <c r="HJ14">
        <v>2432</v>
      </c>
      <c r="HK14">
        <v>2496</v>
      </c>
      <c r="HL14">
        <v>2569</v>
      </c>
      <c r="HM14">
        <v>2629</v>
      </c>
      <c r="HN14">
        <v>2687</v>
      </c>
      <c r="HO14">
        <v>2738</v>
      </c>
      <c r="HP14">
        <v>2798</v>
      </c>
      <c r="HQ14">
        <v>2858</v>
      </c>
      <c r="HR14">
        <v>2896</v>
      </c>
      <c r="HS14">
        <v>0</v>
      </c>
      <c r="HT14">
        <v>0</v>
      </c>
      <c r="HU14">
        <v>68</v>
      </c>
      <c r="HV14">
        <v>72</v>
      </c>
      <c r="HW14">
        <v>77</v>
      </c>
      <c r="HX14">
        <v>82</v>
      </c>
      <c r="HY14">
        <v>83</v>
      </c>
      <c r="HZ14">
        <v>91</v>
      </c>
      <c r="IA14">
        <v>103</v>
      </c>
      <c r="IB14">
        <v>114</v>
      </c>
      <c r="IC14">
        <v>115</v>
      </c>
      <c r="ID14">
        <v>116</v>
      </c>
      <c r="IE14">
        <v>127</v>
      </c>
      <c r="IF14">
        <v>131</v>
      </c>
      <c r="IG14">
        <v>138</v>
      </c>
      <c r="IH14">
        <v>136</v>
      </c>
      <c r="II14">
        <v>142</v>
      </c>
      <c r="IJ14">
        <v>158</v>
      </c>
      <c r="IK14">
        <v>162</v>
      </c>
      <c r="IL14">
        <v>177</v>
      </c>
      <c r="IM14">
        <v>184</v>
      </c>
      <c r="IN14">
        <v>185</v>
      </c>
      <c r="IO14">
        <v>192</v>
      </c>
      <c r="IP14">
        <v>204</v>
      </c>
      <c r="IQ14">
        <v>210</v>
      </c>
      <c r="IR14">
        <v>219</v>
      </c>
      <c r="IS14">
        <v>223</v>
      </c>
      <c r="IT14">
        <v>230</v>
      </c>
      <c r="IU14">
        <v>0</v>
      </c>
      <c r="IV14">
        <v>0</v>
      </c>
      <c r="IW14">
        <v>3</v>
      </c>
      <c r="IX14">
        <v>3</v>
      </c>
      <c r="IY14">
        <v>4</v>
      </c>
      <c r="IZ14">
        <v>4</v>
      </c>
      <c r="JA14">
        <v>2</v>
      </c>
      <c r="JB14">
        <v>4</v>
      </c>
      <c r="JC14">
        <v>2</v>
      </c>
      <c r="JD14">
        <v>2</v>
      </c>
      <c r="JE14">
        <v>5</v>
      </c>
      <c r="JF14">
        <v>5</v>
      </c>
      <c r="JG14">
        <v>7</v>
      </c>
      <c r="JH14">
        <v>8</v>
      </c>
      <c r="JI14">
        <v>8</v>
      </c>
      <c r="JJ14">
        <v>8</v>
      </c>
      <c r="JK14">
        <v>13</v>
      </c>
      <c r="JL14">
        <v>11</v>
      </c>
      <c r="JM14">
        <v>11</v>
      </c>
      <c r="JN14">
        <v>9</v>
      </c>
      <c r="JO14">
        <v>12</v>
      </c>
      <c r="JP14">
        <v>15</v>
      </c>
      <c r="JQ14">
        <v>13</v>
      </c>
      <c r="JR14">
        <v>18</v>
      </c>
      <c r="JS14">
        <v>11</v>
      </c>
      <c r="JT14">
        <v>4</v>
      </c>
      <c r="JU14">
        <v>5</v>
      </c>
      <c r="JV14">
        <v>6</v>
      </c>
      <c r="JW14">
        <v>0</v>
      </c>
      <c r="JX14">
        <v>0</v>
      </c>
      <c r="JY14">
        <v>0</v>
      </c>
      <c r="JZ14">
        <v>11</v>
      </c>
      <c r="KA14">
        <v>17</v>
      </c>
      <c r="KB14">
        <v>26</v>
      </c>
      <c r="KC14">
        <v>35</v>
      </c>
      <c r="KD14">
        <v>44</v>
      </c>
      <c r="KE14">
        <v>54</v>
      </c>
      <c r="KF14">
        <v>62</v>
      </c>
      <c r="KG14">
        <v>72</v>
      </c>
      <c r="KH14">
        <v>88</v>
      </c>
      <c r="KI14">
        <v>97</v>
      </c>
      <c r="KJ14">
        <v>111</v>
      </c>
      <c r="KK14">
        <v>132</v>
      </c>
      <c r="KL14">
        <v>149</v>
      </c>
      <c r="KM14">
        <v>161</v>
      </c>
      <c r="KN14">
        <v>177</v>
      </c>
      <c r="KO14">
        <v>202</v>
      </c>
      <c r="KP14">
        <v>221</v>
      </c>
      <c r="KQ14">
        <v>240</v>
      </c>
      <c r="KR14">
        <v>262</v>
      </c>
      <c r="KS14">
        <v>289</v>
      </c>
      <c r="KT14">
        <v>309</v>
      </c>
      <c r="KU14">
        <v>338</v>
      </c>
      <c r="KV14">
        <v>357</v>
      </c>
      <c r="KW14">
        <v>382</v>
      </c>
      <c r="KX14">
        <v>401</v>
      </c>
      <c r="KY14">
        <v>0</v>
      </c>
      <c r="KZ14">
        <v>0</v>
      </c>
      <c r="LA14">
        <v>0</v>
      </c>
      <c r="LB14">
        <v>174</v>
      </c>
      <c r="LC14">
        <v>369</v>
      </c>
      <c r="LD14">
        <v>558</v>
      </c>
      <c r="LE14">
        <v>721</v>
      </c>
      <c r="LF14">
        <v>898</v>
      </c>
      <c r="LG14">
        <v>1075</v>
      </c>
      <c r="LH14">
        <v>1253</v>
      </c>
      <c r="LI14">
        <v>1435</v>
      </c>
      <c r="LJ14">
        <v>1598</v>
      </c>
      <c r="LK14">
        <v>1767</v>
      </c>
      <c r="LL14">
        <v>1931</v>
      </c>
      <c r="LM14">
        <v>2126</v>
      </c>
      <c r="LN14">
        <v>2312</v>
      </c>
      <c r="LO14">
        <v>2477</v>
      </c>
      <c r="LP14">
        <v>2632</v>
      </c>
      <c r="LQ14">
        <v>2809</v>
      </c>
      <c r="LR14">
        <v>3007</v>
      </c>
      <c r="LS14">
        <v>3179</v>
      </c>
      <c r="LT14">
        <v>3358</v>
      </c>
      <c r="LU14">
        <v>3547</v>
      </c>
      <c r="LV14">
        <v>3746</v>
      </c>
      <c r="LW14">
        <v>3918</v>
      </c>
      <c r="LX14">
        <v>4099</v>
      </c>
      <c r="LY14">
        <v>4308</v>
      </c>
      <c r="LZ14">
        <v>4515</v>
      </c>
      <c r="MA14">
        <v>0</v>
      </c>
      <c r="MB14">
        <v>0</v>
      </c>
      <c r="MC14">
        <v>1417</v>
      </c>
      <c r="MD14">
        <v>1452</v>
      </c>
      <c r="ME14">
        <v>1457</v>
      </c>
      <c r="MF14">
        <v>1501</v>
      </c>
      <c r="MG14">
        <v>1524</v>
      </c>
      <c r="MH14">
        <v>1520</v>
      </c>
      <c r="MI14">
        <v>1511</v>
      </c>
      <c r="MJ14">
        <v>1504</v>
      </c>
      <c r="MK14">
        <v>1498</v>
      </c>
      <c r="ML14">
        <v>1494</v>
      </c>
      <c r="MM14">
        <v>1479</v>
      </c>
      <c r="MN14">
        <v>1477</v>
      </c>
      <c r="MO14">
        <v>1460</v>
      </c>
      <c r="MP14">
        <v>1464</v>
      </c>
      <c r="MQ14">
        <v>1447</v>
      </c>
      <c r="MR14">
        <v>1428</v>
      </c>
      <c r="MS14">
        <v>1443</v>
      </c>
      <c r="MT14">
        <v>1433</v>
      </c>
      <c r="MU14">
        <v>1452</v>
      </c>
      <c r="MV14">
        <v>1437</v>
      </c>
      <c r="MW14">
        <v>1431</v>
      </c>
      <c r="MX14">
        <v>1393</v>
      </c>
      <c r="MY14">
        <v>1372</v>
      </c>
      <c r="MZ14">
        <v>1351</v>
      </c>
      <c r="NA14">
        <v>1328</v>
      </c>
      <c r="NB14">
        <v>1264</v>
      </c>
      <c r="NC14">
        <v>0</v>
      </c>
      <c r="ND14">
        <v>0</v>
      </c>
      <c r="NE14">
        <v>0</v>
      </c>
      <c r="NF14">
        <v>53</v>
      </c>
      <c r="NG14">
        <v>116</v>
      </c>
      <c r="NH14">
        <v>173</v>
      </c>
      <c r="NI14">
        <v>238</v>
      </c>
      <c r="NJ14">
        <v>301</v>
      </c>
      <c r="NK14">
        <v>352</v>
      </c>
      <c r="NL14">
        <v>417</v>
      </c>
      <c r="NM14">
        <v>477</v>
      </c>
      <c r="NN14">
        <v>525</v>
      </c>
      <c r="NO14">
        <v>583</v>
      </c>
      <c r="NP14">
        <v>628</v>
      </c>
      <c r="NQ14">
        <v>687</v>
      </c>
      <c r="NR14">
        <v>728</v>
      </c>
      <c r="NS14">
        <v>786</v>
      </c>
      <c r="NT14">
        <v>845</v>
      </c>
      <c r="NU14">
        <v>888</v>
      </c>
      <c r="NV14">
        <v>942</v>
      </c>
      <c r="NW14">
        <v>984</v>
      </c>
      <c r="NX14">
        <v>1026</v>
      </c>
      <c r="NY14">
        <v>1072</v>
      </c>
      <c r="NZ14">
        <v>1120</v>
      </c>
      <c r="OA14">
        <v>1167</v>
      </c>
      <c r="OB14">
        <v>1209</v>
      </c>
      <c r="OC14">
        <v>1256</v>
      </c>
      <c r="OD14">
        <v>1298</v>
      </c>
      <c r="OE14">
        <v>0</v>
      </c>
      <c r="OF14">
        <v>0</v>
      </c>
      <c r="OG14">
        <v>2127</v>
      </c>
      <c r="OH14">
        <v>2251</v>
      </c>
      <c r="OI14">
        <v>2376</v>
      </c>
      <c r="OJ14">
        <v>2505</v>
      </c>
      <c r="OK14">
        <v>2644</v>
      </c>
      <c r="OL14">
        <v>2786</v>
      </c>
      <c r="OM14">
        <v>2923</v>
      </c>
      <c r="ON14">
        <v>3014</v>
      </c>
      <c r="OO14">
        <v>3086</v>
      </c>
      <c r="OP14">
        <v>3183</v>
      </c>
      <c r="OQ14">
        <v>3288</v>
      </c>
      <c r="OR14">
        <v>3386</v>
      </c>
      <c r="OS14">
        <v>3504</v>
      </c>
      <c r="OT14">
        <v>3594</v>
      </c>
      <c r="OU14">
        <v>3656</v>
      </c>
      <c r="OV14">
        <v>3725</v>
      </c>
      <c r="OW14">
        <v>3820</v>
      </c>
      <c r="OX14">
        <v>3872</v>
      </c>
      <c r="OY14">
        <v>3902</v>
      </c>
      <c r="OZ14">
        <v>3977</v>
      </c>
      <c r="PA14">
        <v>4003</v>
      </c>
      <c r="PB14">
        <v>4012</v>
      </c>
      <c r="PC14">
        <v>4073</v>
      </c>
      <c r="PD14">
        <v>4095</v>
      </c>
      <c r="PE14">
        <v>4122</v>
      </c>
      <c r="PF14">
        <v>4134</v>
      </c>
      <c r="PG14">
        <v>0</v>
      </c>
      <c r="PH14">
        <v>0</v>
      </c>
      <c r="PI14">
        <v>0</v>
      </c>
      <c r="PJ14">
        <v>60</v>
      </c>
      <c r="PK14">
        <v>119</v>
      </c>
      <c r="PL14">
        <v>173</v>
      </c>
      <c r="PM14">
        <v>236</v>
      </c>
      <c r="PN14">
        <v>310</v>
      </c>
      <c r="PO14">
        <v>379</v>
      </c>
      <c r="PP14">
        <v>473</v>
      </c>
      <c r="PQ14">
        <v>556</v>
      </c>
      <c r="PR14">
        <v>651</v>
      </c>
      <c r="PS14">
        <v>734</v>
      </c>
      <c r="PT14">
        <v>831</v>
      </c>
      <c r="PU14">
        <v>925</v>
      </c>
      <c r="PV14">
        <v>1029</v>
      </c>
      <c r="PW14">
        <v>1128</v>
      </c>
      <c r="PX14">
        <v>1232</v>
      </c>
      <c r="PY14">
        <v>1348</v>
      </c>
      <c r="PZ14">
        <v>1468</v>
      </c>
      <c r="QA14">
        <v>1595</v>
      </c>
      <c r="QB14">
        <v>1713</v>
      </c>
      <c r="QC14">
        <v>1848</v>
      </c>
      <c r="QD14">
        <v>1990</v>
      </c>
      <c r="QE14">
        <v>2117</v>
      </c>
      <c r="QF14">
        <v>2259</v>
      </c>
      <c r="QG14">
        <v>2394</v>
      </c>
      <c r="QH14">
        <v>2544</v>
      </c>
      <c r="QI14">
        <v>0</v>
      </c>
      <c r="QJ14">
        <v>0</v>
      </c>
      <c r="QK14">
        <v>7537</v>
      </c>
      <c r="QL14">
        <v>8167</v>
      </c>
      <c r="QM14">
        <v>8391</v>
      </c>
      <c r="QN14">
        <v>8559</v>
      </c>
      <c r="QO14">
        <v>8581</v>
      </c>
      <c r="QP14">
        <v>8666</v>
      </c>
      <c r="QQ14">
        <v>8733</v>
      </c>
      <c r="QR14">
        <v>8782</v>
      </c>
      <c r="QS14">
        <v>8836</v>
      </c>
      <c r="QT14">
        <v>8902</v>
      </c>
      <c r="QU14">
        <v>8921</v>
      </c>
      <c r="QV14">
        <v>8972</v>
      </c>
      <c r="QW14">
        <v>9020</v>
      </c>
      <c r="QX14">
        <v>9007</v>
      </c>
      <c r="QY14">
        <v>9105</v>
      </c>
      <c r="QZ14">
        <v>9124</v>
      </c>
      <c r="RA14">
        <v>9119</v>
      </c>
      <c r="RB14">
        <v>9113</v>
      </c>
      <c r="RC14">
        <v>9162</v>
      </c>
      <c r="RD14">
        <v>9282</v>
      </c>
      <c r="RE14">
        <v>9213</v>
      </c>
      <c r="RF14">
        <v>9182</v>
      </c>
      <c r="RG14">
        <v>9168</v>
      </c>
      <c r="RH14">
        <v>9208</v>
      </c>
      <c r="RI14">
        <v>9243</v>
      </c>
      <c r="RJ14">
        <v>9265</v>
      </c>
      <c r="RK14">
        <v>0</v>
      </c>
      <c r="RL14">
        <v>0</v>
      </c>
      <c r="RM14">
        <v>8369</v>
      </c>
      <c r="RN14">
        <v>8359</v>
      </c>
      <c r="RO14">
        <v>8416</v>
      </c>
      <c r="RP14">
        <v>8473</v>
      </c>
      <c r="RQ14">
        <v>8567</v>
      </c>
      <c r="RR14">
        <v>8612</v>
      </c>
      <c r="RS14">
        <v>8673</v>
      </c>
      <c r="RT14">
        <v>8692</v>
      </c>
      <c r="RU14">
        <v>8692</v>
      </c>
      <c r="RV14">
        <v>8678</v>
      </c>
      <c r="RW14">
        <v>8723</v>
      </c>
      <c r="RX14">
        <v>8774</v>
      </c>
      <c r="RY14">
        <v>8776</v>
      </c>
      <c r="RZ14">
        <v>8863</v>
      </c>
      <c r="SA14">
        <v>8848</v>
      </c>
      <c r="SB14">
        <v>8888</v>
      </c>
      <c r="SC14">
        <v>8934</v>
      </c>
      <c r="SD14">
        <v>8985</v>
      </c>
      <c r="SE14">
        <v>9002</v>
      </c>
      <c r="SF14">
        <v>8976</v>
      </c>
      <c r="SG14">
        <v>9018</v>
      </c>
      <c r="SH14">
        <v>9051</v>
      </c>
      <c r="SI14">
        <v>9020</v>
      </c>
      <c r="SJ14">
        <v>8975</v>
      </c>
      <c r="SK14">
        <v>8910</v>
      </c>
      <c r="SL14">
        <v>8900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1270000</v>
      </c>
      <c r="SU14">
        <v>1250000</v>
      </c>
      <c r="SV14">
        <v>1220000</v>
      </c>
      <c r="SW14">
        <v>1190000</v>
      </c>
      <c r="SX14">
        <v>1170000</v>
      </c>
      <c r="SY14">
        <v>1150000</v>
      </c>
      <c r="SZ14">
        <v>1120000</v>
      </c>
      <c r="TA14">
        <v>1090000</v>
      </c>
      <c r="TB14">
        <v>1070000</v>
      </c>
      <c r="TC14">
        <v>1040000</v>
      </c>
      <c r="TD14">
        <v>1010000</v>
      </c>
      <c r="TE14">
        <v>979033.07960000006</v>
      </c>
      <c r="TF14">
        <v>953979.66610000003</v>
      </c>
      <c r="TG14">
        <v>929121.41249999998</v>
      </c>
      <c r="TH14">
        <v>903849.21580000001</v>
      </c>
      <c r="TI14">
        <v>877625.7145</v>
      </c>
      <c r="TJ14">
        <v>848888.5307</v>
      </c>
      <c r="TK14">
        <v>826764.72290000005</v>
      </c>
      <c r="TL14">
        <v>803619.50829999999</v>
      </c>
      <c r="TM14">
        <v>779486.6594</v>
      </c>
      <c r="TN14">
        <v>752551.38540000003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535205.42810000002</v>
      </c>
      <c r="TW14">
        <v>564818.39240000001</v>
      </c>
      <c r="TX14">
        <v>591863.93319999997</v>
      </c>
      <c r="TY14">
        <v>621756.50809999998</v>
      </c>
      <c r="TZ14">
        <v>649039.59970000002</v>
      </c>
      <c r="UA14">
        <v>667453.20490000001</v>
      </c>
      <c r="UB14">
        <v>683208.40480000002</v>
      </c>
      <c r="UC14">
        <v>690779.50899999996</v>
      </c>
      <c r="UD14">
        <v>700907.70669999998</v>
      </c>
      <c r="UE14">
        <v>705754.83719999995</v>
      </c>
      <c r="UF14">
        <v>705739.50840000005</v>
      </c>
      <c r="UG14">
        <v>714055.77280000004</v>
      </c>
      <c r="UH14">
        <v>702794.30319999997</v>
      </c>
      <c r="UI14">
        <v>700280.47580000001</v>
      </c>
      <c r="UJ14">
        <v>699768.38379999995</v>
      </c>
      <c r="UK14">
        <v>695254.12439999997</v>
      </c>
      <c r="UL14">
        <v>689895.68629999994</v>
      </c>
      <c r="UM14">
        <v>682514.6568</v>
      </c>
      <c r="UN14">
        <v>677156.45660000003</v>
      </c>
      <c r="UO14">
        <v>671531.38269999996</v>
      </c>
      <c r="UP14">
        <v>660640.84609999997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223426.19440000001</v>
      </c>
      <c r="UY14">
        <v>245523.2905</v>
      </c>
      <c r="UZ14">
        <v>263829.34409999999</v>
      </c>
      <c r="VA14">
        <v>258391.88020000001</v>
      </c>
      <c r="VB14">
        <v>253047.34570000001</v>
      </c>
      <c r="VC14">
        <v>268973.99489999999</v>
      </c>
      <c r="VD14">
        <v>269364.6765</v>
      </c>
      <c r="VE14">
        <v>275493.40659999999</v>
      </c>
      <c r="VF14">
        <v>263592.95970000001</v>
      </c>
      <c r="VG14">
        <v>267205.88439999998</v>
      </c>
      <c r="VH14">
        <v>288653.9705</v>
      </c>
      <c r="VI14">
        <v>287341.42330000002</v>
      </c>
      <c r="VJ14">
        <v>304803.02</v>
      </c>
      <c r="VK14">
        <v>307628.52110000001</v>
      </c>
      <c r="VL14">
        <v>300291.66529999999</v>
      </c>
      <c r="VM14">
        <v>302576.7501</v>
      </c>
      <c r="VN14">
        <v>312124.0748</v>
      </c>
      <c r="VO14">
        <v>311945.82</v>
      </c>
      <c r="VP14">
        <v>315839.73460000003</v>
      </c>
      <c r="VQ14">
        <v>312241.25910000002</v>
      </c>
      <c r="VR14">
        <v>312662.674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238491.02530000001</v>
      </c>
      <c r="WA14">
        <v>115772.34239999999</v>
      </c>
      <c r="WB14">
        <v>112400.3324</v>
      </c>
      <c r="WC14">
        <v>272816.34080000001</v>
      </c>
      <c r="WD14">
        <v>264870.23379999999</v>
      </c>
      <c r="WE14">
        <v>360017.79350000003</v>
      </c>
      <c r="WF14">
        <v>399464.95819999999</v>
      </c>
      <c r="WG14">
        <v>387830.05650000001</v>
      </c>
      <c r="WH14">
        <v>376534.03539999999</v>
      </c>
      <c r="WI14">
        <v>594046.41509999998</v>
      </c>
      <c r="WJ14">
        <v>488014.23200000002</v>
      </c>
      <c r="WK14">
        <v>473800.22519999999</v>
      </c>
      <c r="WL14">
        <v>376363.81520000001</v>
      </c>
      <c r="WM14">
        <v>487202.34980000003</v>
      </c>
      <c r="WN14">
        <v>591264.98770000006</v>
      </c>
      <c r="WO14">
        <v>497504.52039999998</v>
      </c>
      <c r="WP14">
        <v>668788.75029999996</v>
      </c>
      <c r="WQ14">
        <v>396800.22940000001</v>
      </c>
      <c r="WR14">
        <v>140088.34220000001</v>
      </c>
      <c r="WS14">
        <v>170010.12409999999</v>
      </c>
      <c r="WT14">
        <v>198070.04749999999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41800000</v>
      </c>
      <c r="ZG14">
        <v>40300000</v>
      </c>
      <c r="ZH14">
        <v>39000000</v>
      </c>
      <c r="ZI14">
        <v>37700000</v>
      </c>
      <c r="ZJ14">
        <v>36500000</v>
      </c>
      <c r="ZK14">
        <v>35100000</v>
      </c>
      <c r="ZL14">
        <v>34000000</v>
      </c>
      <c r="ZM14">
        <v>32600000</v>
      </c>
      <c r="ZN14">
        <v>31800000</v>
      </c>
      <c r="ZO14">
        <v>30500000</v>
      </c>
      <c r="ZP14">
        <v>29200000</v>
      </c>
      <c r="ZQ14">
        <v>28700000</v>
      </c>
      <c r="ZR14">
        <v>27600000</v>
      </c>
      <c r="ZS14">
        <v>27200000</v>
      </c>
      <c r="ZT14">
        <v>26100000</v>
      </c>
      <c r="ZU14">
        <v>25200000</v>
      </c>
      <c r="ZV14">
        <v>23900000</v>
      </c>
      <c r="ZW14">
        <v>22800000</v>
      </c>
      <c r="ZX14">
        <v>21800000</v>
      </c>
      <c r="ZY14">
        <v>20800000</v>
      </c>
      <c r="ZZ14">
        <v>19200000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28000000</v>
      </c>
      <c r="ABK14">
        <v>28600000</v>
      </c>
      <c r="ABL14">
        <v>28600000</v>
      </c>
      <c r="ABM14">
        <v>28400000</v>
      </c>
      <c r="ABN14">
        <v>28500000</v>
      </c>
      <c r="ABO14">
        <v>28500000</v>
      </c>
      <c r="ABP14">
        <v>28500000</v>
      </c>
      <c r="ABQ14">
        <v>28700000</v>
      </c>
      <c r="ABR14">
        <v>28600000</v>
      </c>
      <c r="ABS14">
        <v>28200000</v>
      </c>
      <c r="ABT14">
        <v>27900000</v>
      </c>
      <c r="ABU14">
        <v>27800000</v>
      </c>
      <c r="ABV14">
        <v>27300000</v>
      </c>
      <c r="ABW14">
        <v>26700000</v>
      </c>
      <c r="ABX14">
        <v>26500000</v>
      </c>
      <c r="ABY14">
        <v>25900000</v>
      </c>
      <c r="ABZ14">
        <v>25200000</v>
      </c>
      <c r="ACA14">
        <v>24800000</v>
      </c>
      <c r="ACB14">
        <v>24200000</v>
      </c>
      <c r="ACC14">
        <v>23700000</v>
      </c>
      <c r="ACD14">
        <v>23000000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2180000</v>
      </c>
      <c r="ADO14">
        <v>2140000</v>
      </c>
      <c r="ADP14">
        <v>2090000</v>
      </c>
      <c r="ADQ14">
        <v>2040000</v>
      </c>
      <c r="ADR14">
        <v>1990000</v>
      </c>
      <c r="ADS14">
        <v>1940000</v>
      </c>
      <c r="ADT14">
        <v>1890000</v>
      </c>
      <c r="ADU14">
        <v>1850000</v>
      </c>
      <c r="ADV14">
        <v>1790000</v>
      </c>
      <c r="ADW14">
        <v>1760000</v>
      </c>
      <c r="ADX14">
        <v>1710000</v>
      </c>
      <c r="ADY14">
        <v>1660000</v>
      </c>
      <c r="ADZ14">
        <v>1610000</v>
      </c>
      <c r="AEA14">
        <v>1570000</v>
      </c>
      <c r="AEB14">
        <v>1550000</v>
      </c>
      <c r="AEC14">
        <v>1490000</v>
      </c>
      <c r="AED14">
        <v>1440000</v>
      </c>
      <c r="AEE14">
        <v>1400000</v>
      </c>
      <c r="AEF14">
        <v>1360000</v>
      </c>
      <c r="AEG14">
        <v>1330000</v>
      </c>
      <c r="AEH14">
        <v>1290000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4970000</v>
      </c>
      <c r="AEQ14">
        <v>4860000</v>
      </c>
      <c r="AER14">
        <v>4730000</v>
      </c>
      <c r="AES14">
        <v>4590000</v>
      </c>
      <c r="AET14">
        <v>4450000</v>
      </c>
      <c r="AEU14">
        <v>4350000</v>
      </c>
      <c r="AEV14">
        <v>4240000</v>
      </c>
      <c r="AEW14">
        <v>4120000</v>
      </c>
      <c r="AEX14">
        <v>4040000</v>
      </c>
      <c r="AEY14">
        <v>3920000</v>
      </c>
      <c r="AEZ14">
        <v>3820000</v>
      </c>
      <c r="AFA14">
        <v>3730000</v>
      </c>
      <c r="AFB14">
        <v>3640000</v>
      </c>
      <c r="AFC14">
        <v>3540000</v>
      </c>
      <c r="AFD14">
        <v>3430000</v>
      </c>
      <c r="AFE14">
        <v>3340000</v>
      </c>
      <c r="AFF14">
        <v>3260000</v>
      </c>
      <c r="AFG14">
        <v>3150000</v>
      </c>
      <c r="AFH14">
        <v>3040000</v>
      </c>
      <c r="AFI14">
        <v>2930000</v>
      </c>
      <c r="AFJ14">
        <v>2850000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200.823656</v>
      </c>
      <c r="AGU14">
        <v>211.93524690000001</v>
      </c>
      <c r="AGV14">
        <v>222.0834706</v>
      </c>
      <c r="AGW14">
        <v>233.29997900000001</v>
      </c>
      <c r="AGX14">
        <v>243.53733819999999</v>
      </c>
      <c r="AGY14">
        <v>250.44662439999999</v>
      </c>
      <c r="AGZ14">
        <v>256.35840459999997</v>
      </c>
      <c r="AHA14">
        <v>259.19928920000001</v>
      </c>
      <c r="AHB14">
        <v>262.99966480000001</v>
      </c>
      <c r="AHC14">
        <v>264.8184402</v>
      </c>
      <c r="AHD14">
        <v>264.81268849999998</v>
      </c>
      <c r="AHE14">
        <v>267.93317739999998</v>
      </c>
      <c r="AHF14">
        <v>263.70756720000003</v>
      </c>
      <c r="AHG14">
        <v>262.76431070000001</v>
      </c>
      <c r="AHH14">
        <v>262.57215980000001</v>
      </c>
      <c r="AHI14">
        <v>260.87828669999999</v>
      </c>
      <c r="AHJ14">
        <v>258.86765480000003</v>
      </c>
      <c r="AHK14">
        <v>256.09809150000001</v>
      </c>
      <c r="AHL14">
        <v>254.08754880000001</v>
      </c>
      <c r="AHM14">
        <v>251.9768679</v>
      </c>
      <c r="AHN14">
        <v>247.89044190000001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21.519175010000001</v>
      </c>
      <c r="AHW14">
        <v>23.64744507</v>
      </c>
      <c r="AHX14">
        <v>25.41058288</v>
      </c>
      <c r="AHY14">
        <v>24.886876440000002</v>
      </c>
      <c r="AHZ14">
        <v>24.372120450000001</v>
      </c>
      <c r="AIA14">
        <v>25.906087190000001</v>
      </c>
      <c r="AIB14">
        <v>25.943715470000001</v>
      </c>
      <c r="AIC14">
        <v>26.534000859999999</v>
      </c>
      <c r="AID14">
        <v>25.38781565</v>
      </c>
      <c r="AIE14">
        <v>25.73579256</v>
      </c>
      <c r="AIF14">
        <v>27.801553569999999</v>
      </c>
      <c r="AIG14">
        <v>27.67513628</v>
      </c>
      <c r="AIH14">
        <v>29.356940680000001</v>
      </c>
      <c r="AII14">
        <v>29.62907731</v>
      </c>
      <c r="AIJ14">
        <v>28.92243195</v>
      </c>
      <c r="AIK14">
        <v>29.142518679999998</v>
      </c>
      <c r="AIL14">
        <v>30.062064169999999</v>
      </c>
      <c r="AIM14">
        <v>30.044895660000002</v>
      </c>
      <c r="AIN14">
        <v>30.41993596</v>
      </c>
      <c r="AIO14">
        <v>30.07335071</v>
      </c>
      <c r="AIP14">
        <v>30.11393906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1.399735857</v>
      </c>
      <c r="AIY14">
        <v>0.679483426</v>
      </c>
      <c r="AIZ14">
        <v>0.65969264599999999</v>
      </c>
      <c r="AJA14">
        <v>1.6011957429999999</v>
      </c>
      <c r="AJB14">
        <v>1.5545589740000001</v>
      </c>
      <c r="AJC14">
        <v>2.1129927799999999</v>
      </c>
      <c r="AJD14">
        <v>2.344513487</v>
      </c>
      <c r="AJE14">
        <v>2.2762266869999999</v>
      </c>
      <c r="AJF14">
        <v>2.2099288220000002</v>
      </c>
      <c r="AJG14">
        <v>3.4865381900000001</v>
      </c>
      <c r="AJH14">
        <v>2.8642210669999999</v>
      </c>
      <c r="AJI14">
        <v>2.780797153</v>
      </c>
      <c r="AJJ14">
        <v>2.2089297769999998</v>
      </c>
      <c r="AJK14">
        <v>2.8594560219999998</v>
      </c>
      <c r="AJL14">
        <v>3.4702136189999999</v>
      </c>
      <c r="AJM14">
        <v>2.919920844</v>
      </c>
      <c r="AJN14">
        <v>3.9252109929999999</v>
      </c>
      <c r="AJO14">
        <v>2.3288738360000001</v>
      </c>
      <c r="AJP14">
        <v>0.82219729399999997</v>
      </c>
      <c r="AJQ14">
        <v>0.99781224999999996</v>
      </c>
      <c r="AJR14">
        <v>1.162499709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140.5317129</v>
      </c>
      <c r="AKA14">
        <v>175.9977772</v>
      </c>
      <c r="AKB14">
        <v>122.3409772</v>
      </c>
      <c r="AKC14">
        <v>175.63365490000001</v>
      </c>
      <c r="AKD14">
        <v>226.99514249999999</v>
      </c>
      <c r="AKE14">
        <v>100.4429555</v>
      </c>
      <c r="AKF14">
        <v>159.29250569999999</v>
      </c>
      <c r="AKG14">
        <v>210.15650819999999</v>
      </c>
      <c r="AKH14">
        <v>239.00303819999999</v>
      </c>
      <c r="AKI14">
        <v>160.5948349</v>
      </c>
      <c r="AKJ14">
        <v>159.28263329999999</v>
      </c>
      <c r="AKK14">
        <v>287.36350599999997</v>
      </c>
      <c r="AKL14">
        <v>197.62375549999999</v>
      </c>
      <c r="AKM14">
        <v>184.4535534</v>
      </c>
      <c r="AKN14">
        <v>230.3371673</v>
      </c>
      <c r="AKO14">
        <v>289.54243830000001</v>
      </c>
      <c r="AKP14">
        <v>167.7656408</v>
      </c>
      <c r="AKQ14">
        <v>273.74306760000002</v>
      </c>
      <c r="AKR14">
        <v>158.28079170000001</v>
      </c>
      <c r="AKS14">
        <v>237.0108577</v>
      </c>
      <c r="AKT14">
        <v>141.76463899999999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122.53785449999999</v>
      </c>
      <c r="AME14">
        <v>118.2643703</v>
      </c>
      <c r="AMF14">
        <v>114.28785209999999</v>
      </c>
      <c r="AMG14">
        <v>110.5164238</v>
      </c>
      <c r="AMH14">
        <v>107.01099019999999</v>
      </c>
      <c r="AMI14">
        <v>102.85105110000001</v>
      </c>
      <c r="AMJ14">
        <v>99.720358480000002</v>
      </c>
      <c r="AMK14">
        <v>95.701548919999993</v>
      </c>
      <c r="AML14">
        <v>93.168684409999997</v>
      </c>
      <c r="AMM14">
        <v>89.404667579999995</v>
      </c>
      <c r="AMN14">
        <v>85.660902239999999</v>
      </c>
      <c r="AMO14">
        <v>84.039516149999997</v>
      </c>
      <c r="AMP14">
        <v>81.026331769999999</v>
      </c>
      <c r="AMQ14">
        <v>79.709370469999996</v>
      </c>
      <c r="AMR14">
        <v>76.588278220000007</v>
      </c>
      <c r="AMS14">
        <v>74.047081719999994</v>
      </c>
      <c r="AMT14">
        <v>69.981332109999997</v>
      </c>
      <c r="AMU14">
        <v>66.918773939999994</v>
      </c>
      <c r="AMV14">
        <v>63.975249499999997</v>
      </c>
      <c r="AMW14">
        <v>61.054473379999997</v>
      </c>
      <c r="AMX14">
        <v>56.419504000000003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416.53936729999998</v>
      </c>
      <c r="ANG14">
        <v>395.9909328</v>
      </c>
      <c r="ANH14">
        <v>397.92469790000001</v>
      </c>
      <c r="ANI14">
        <v>338.63625689999998</v>
      </c>
      <c r="ANJ14">
        <v>288.87736899999999</v>
      </c>
      <c r="ANK14">
        <v>385.37520119999999</v>
      </c>
      <c r="ANL14">
        <v>245.5701048</v>
      </c>
      <c r="ANM14">
        <v>326.18150079999998</v>
      </c>
      <c r="ANN14">
        <v>203.25583599999999</v>
      </c>
      <c r="ANO14">
        <v>275.58880809999999</v>
      </c>
      <c r="ANP14">
        <v>308.83010830000001</v>
      </c>
      <c r="ANQ14">
        <v>178.029652</v>
      </c>
      <c r="ANR14">
        <v>204.1059788</v>
      </c>
      <c r="ANS14">
        <v>161.47455919999999</v>
      </c>
      <c r="ANT14">
        <v>181.97838279999999</v>
      </c>
      <c r="ANU14">
        <v>180.87075669999999</v>
      </c>
      <c r="ANV14">
        <v>180.16054339999999</v>
      </c>
      <c r="ANW14">
        <v>137.55080179999999</v>
      </c>
      <c r="ANX14">
        <v>140.8826139</v>
      </c>
      <c r="ANY14">
        <v>168.0968446</v>
      </c>
      <c r="ANZ14">
        <v>116.0026749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95.794366109999999</v>
      </c>
      <c r="AOI14">
        <v>97.577670650000002</v>
      </c>
      <c r="AOJ14">
        <v>97.684949079999996</v>
      </c>
      <c r="AOK14">
        <v>97.105337829999996</v>
      </c>
      <c r="AOL14">
        <v>97.240368439999997</v>
      </c>
      <c r="AOM14">
        <v>97.522436069999998</v>
      </c>
      <c r="AON14">
        <v>97.504006480000001</v>
      </c>
      <c r="AOO14">
        <v>97.963068579999998</v>
      </c>
      <c r="AOP14">
        <v>97.552663390000006</v>
      </c>
      <c r="AOQ14">
        <v>96.345186240000004</v>
      </c>
      <c r="AOR14">
        <v>95.304385600000003</v>
      </c>
      <c r="AOS14">
        <v>94.888317709999995</v>
      </c>
      <c r="AOT14">
        <v>93.378632179999997</v>
      </c>
      <c r="AOU14">
        <v>91.361285100000003</v>
      </c>
      <c r="AOV14">
        <v>90.405177039999998</v>
      </c>
      <c r="AOW14">
        <v>88.345834100000005</v>
      </c>
      <c r="AOX14">
        <v>85.965498310000001</v>
      </c>
      <c r="AOY14">
        <v>84.730632040000003</v>
      </c>
      <c r="AOZ14">
        <v>82.707085539999994</v>
      </c>
      <c r="APA14">
        <v>80.827579600000007</v>
      </c>
      <c r="APB14">
        <v>78.70183059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813.86635209999997</v>
      </c>
      <c r="APK14">
        <v>641.6313103</v>
      </c>
      <c r="APL14">
        <v>957.03530960000001</v>
      </c>
      <c r="APM14">
        <v>850.84705710000003</v>
      </c>
      <c r="APN14">
        <v>737.61567260000004</v>
      </c>
      <c r="APO14">
        <v>725.50745029999996</v>
      </c>
      <c r="APP14">
        <v>875.3724181</v>
      </c>
      <c r="APQ14">
        <v>832.71333719999996</v>
      </c>
      <c r="APR14">
        <v>776.81432940000002</v>
      </c>
      <c r="APS14">
        <v>764.29730659999996</v>
      </c>
      <c r="APT14">
        <v>812.58144930000003</v>
      </c>
      <c r="APU14">
        <v>834.409719</v>
      </c>
      <c r="APV14">
        <v>857.01126499999998</v>
      </c>
      <c r="APW14">
        <v>827.78270659999998</v>
      </c>
      <c r="APX14">
        <v>794.78558850000002</v>
      </c>
      <c r="APY14">
        <v>849.86623729999997</v>
      </c>
      <c r="APZ14">
        <v>832.7404004</v>
      </c>
      <c r="AQA14">
        <v>785.58966090000001</v>
      </c>
      <c r="AQB14">
        <v>774.04662499999995</v>
      </c>
      <c r="AQC14">
        <v>722.13176920000001</v>
      </c>
      <c r="AQD14">
        <v>779.22295629999996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93.133534400000002</v>
      </c>
      <c r="ARO14">
        <v>91.061371109999996</v>
      </c>
      <c r="ARP14">
        <v>88.602776579999997</v>
      </c>
      <c r="ARQ14">
        <v>86.022113180000005</v>
      </c>
      <c r="ARR14">
        <v>83.382096489999995</v>
      </c>
      <c r="ARS14">
        <v>81.373278229999997</v>
      </c>
      <c r="ART14">
        <v>79.465083730000003</v>
      </c>
      <c r="ARU14">
        <v>77.168152910000003</v>
      </c>
      <c r="ARV14">
        <v>75.663254069999994</v>
      </c>
      <c r="ARW14">
        <v>73.335145019999999</v>
      </c>
      <c r="ARX14">
        <v>71.521046819999995</v>
      </c>
      <c r="ARY14">
        <v>69.797286650000004</v>
      </c>
      <c r="ARZ14">
        <v>68.151190779999993</v>
      </c>
      <c r="ASA14">
        <v>66.291393900000003</v>
      </c>
      <c r="ASB14">
        <v>64.174687349999999</v>
      </c>
      <c r="ASC14">
        <v>62.597058230000002</v>
      </c>
      <c r="ASD14">
        <v>60.996235579999997</v>
      </c>
      <c r="ASE14">
        <v>59.016816779999999</v>
      </c>
      <c r="ASF14">
        <v>57.012026200000001</v>
      </c>
      <c r="ASG14">
        <v>54.950607509999998</v>
      </c>
      <c r="ASH14">
        <v>53.290227719999997</v>
      </c>
    </row>
    <row r="15" spans="1:1178" x14ac:dyDescent="0.25">
      <c r="A15">
        <v>11</v>
      </c>
      <c r="B15">
        <v>22400</v>
      </c>
      <c r="C15">
        <v>0</v>
      </c>
      <c r="D15">
        <v>0</v>
      </c>
      <c r="E15">
        <v>0</v>
      </c>
      <c r="F15">
        <v>242</v>
      </c>
      <c r="G15">
        <v>245</v>
      </c>
      <c r="H15">
        <v>244</v>
      </c>
      <c r="I15">
        <v>279</v>
      </c>
      <c r="J15">
        <v>260</v>
      </c>
      <c r="K15">
        <v>280</v>
      </c>
      <c r="L15">
        <v>287</v>
      </c>
      <c r="M15">
        <v>296</v>
      </c>
      <c r="N15">
        <v>271</v>
      </c>
      <c r="O15">
        <v>261</v>
      </c>
      <c r="P15">
        <v>266</v>
      </c>
      <c r="Q15">
        <v>261</v>
      </c>
      <c r="R15">
        <v>297</v>
      </c>
      <c r="S15">
        <v>313</v>
      </c>
      <c r="T15">
        <v>274</v>
      </c>
      <c r="U15">
        <v>303</v>
      </c>
      <c r="V15">
        <v>316</v>
      </c>
      <c r="W15">
        <v>319</v>
      </c>
      <c r="X15">
        <v>265</v>
      </c>
      <c r="Y15">
        <v>293</v>
      </c>
      <c r="Z15">
        <v>291</v>
      </c>
      <c r="AA15">
        <v>269</v>
      </c>
      <c r="AB15">
        <v>285</v>
      </c>
      <c r="AC15">
        <v>309</v>
      </c>
      <c r="AD15">
        <v>292</v>
      </c>
      <c r="AE15">
        <v>0</v>
      </c>
      <c r="AF15">
        <v>0</v>
      </c>
      <c r="AG15">
        <v>0</v>
      </c>
      <c r="AH15">
        <v>60</v>
      </c>
      <c r="AI15">
        <v>59</v>
      </c>
      <c r="AJ15">
        <v>71</v>
      </c>
      <c r="AK15">
        <v>76</v>
      </c>
      <c r="AL15">
        <v>74</v>
      </c>
      <c r="AM15">
        <v>84</v>
      </c>
      <c r="AN15">
        <v>90</v>
      </c>
      <c r="AO15">
        <v>88</v>
      </c>
      <c r="AP15">
        <v>85</v>
      </c>
      <c r="AQ15">
        <v>93</v>
      </c>
      <c r="AR15">
        <v>87</v>
      </c>
      <c r="AS15">
        <v>88</v>
      </c>
      <c r="AT15">
        <v>120</v>
      </c>
      <c r="AU15">
        <v>119</v>
      </c>
      <c r="AV15">
        <v>116</v>
      </c>
      <c r="AW15">
        <v>129</v>
      </c>
      <c r="AX15">
        <v>159</v>
      </c>
      <c r="AY15">
        <v>152</v>
      </c>
      <c r="AZ15">
        <v>148</v>
      </c>
      <c r="BA15">
        <v>159</v>
      </c>
      <c r="BB15">
        <v>169</v>
      </c>
      <c r="BC15">
        <v>169</v>
      </c>
      <c r="BD15">
        <v>167</v>
      </c>
      <c r="BE15">
        <v>157</v>
      </c>
      <c r="BF15">
        <v>164</v>
      </c>
      <c r="BG15">
        <v>0</v>
      </c>
      <c r="BH15">
        <v>0</v>
      </c>
      <c r="BI15">
        <v>0</v>
      </c>
      <c r="BJ15">
        <v>111</v>
      </c>
      <c r="BK15">
        <v>113</v>
      </c>
      <c r="BL15">
        <v>93</v>
      </c>
      <c r="BM15">
        <v>113</v>
      </c>
      <c r="BN15">
        <v>112</v>
      </c>
      <c r="BO15">
        <v>120</v>
      </c>
      <c r="BP15">
        <v>122</v>
      </c>
      <c r="BQ15">
        <v>119</v>
      </c>
      <c r="BR15">
        <v>124</v>
      </c>
      <c r="BS15">
        <v>130</v>
      </c>
      <c r="BT15">
        <v>140</v>
      </c>
      <c r="BU15">
        <v>132</v>
      </c>
      <c r="BV15">
        <v>125</v>
      </c>
      <c r="BW15">
        <v>134</v>
      </c>
      <c r="BX15">
        <v>138</v>
      </c>
      <c r="BY15">
        <v>139</v>
      </c>
      <c r="BZ15">
        <v>135</v>
      </c>
      <c r="CA15">
        <v>146</v>
      </c>
      <c r="CB15">
        <v>167</v>
      </c>
      <c r="CC15">
        <v>153</v>
      </c>
      <c r="CD15">
        <v>150</v>
      </c>
      <c r="CE15">
        <v>175</v>
      </c>
      <c r="CF15">
        <v>149</v>
      </c>
      <c r="CG15">
        <v>170</v>
      </c>
      <c r="CH15">
        <v>136</v>
      </c>
      <c r="CI15">
        <v>0</v>
      </c>
      <c r="CJ15">
        <v>0</v>
      </c>
      <c r="CK15">
        <v>0</v>
      </c>
      <c r="CL15">
        <v>50</v>
      </c>
      <c r="CM15">
        <v>61</v>
      </c>
      <c r="CN15">
        <v>50</v>
      </c>
      <c r="CO15">
        <v>46</v>
      </c>
      <c r="CP15">
        <v>46</v>
      </c>
      <c r="CQ15">
        <v>55</v>
      </c>
      <c r="CR15">
        <v>63</v>
      </c>
      <c r="CS15">
        <v>53</v>
      </c>
      <c r="CT15">
        <v>48</v>
      </c>
      <c r="CU15">
        <v>53</v>
      </c>
      <c r="CV15">
        <v>56</v>
      </c>
      <c r="CW15">
        <v>51</v>
      </c>
      <c r="CX15">
        <v>54</v>
      </c>
      <c r="CY15">
        <v>57</v>
      </c>
      <c r="CZ15">
        <v>56</v>
      </c>
      <c r="DA15">
        <v>48</v>
      </c>
      <c r="DB15">
        <v>55</v>
      </c>
      <c r="DC15">
        <v>67</v>
      </c>
      <c r="DD15">
        <v>65</v>
      </c>
      <c r="DE15">
        <v>62</v>
      </c>
      <c r="DF15">
        <v>59</v>
      </c>
      <c r="DG15">
        <v>70</v>
      </c>
      <c r="DH15">
        <v>73</v>
      </c>
      <c r="DI15">
        <v>72</v>
      </c>
      <c r="DJ15">
        <v>76</v>
      </c>
      <c r="DK15">
        <v>0</v>
      </c>
      <c r="DL15">
        <v>0</v>
      </c>
      <c r="DM15">
        <v>0</v>
      </c>
      <c r="DN15">
        <v>3</v>
      </c>
      <c r="DO15">
        <v>3</v>
      </c>
      <c r="DP15">
        <v>5</v>
      </c>
      <c r="DQ15">
        <v>2</v>
      </c>
      <c r="DR15">
        <v>0</v>
      </c>
      <c r="DS15">
        <v>1</v>
      </c>
      <c r="DT15">
        <v>3</v>
      </c>
      <c r="DU15">
        <v>5</v>
      </c>
      <c r="DV15">
        <v>2</v>
      </c>
      <c r="DW15">
        <v>2</v>
      </c>
      <c r="DX15">
        <v>2</v>
      </c>
      <c r="DY15">
        <v>9</v>
      </c>
      <c r="DZ15">
        <v>6</v>
      </c>
      <c r="EA15">
        <v>6</v>
      </c>
      <c r="EB15">
        <v>4</v>
      </c>
      <c r="EC15">
        <v>8</v>
      </c>
      <c r="ED15">
        <v>2</v>
      </c>
      <c r="EE15">
        <v>1</v>
      </c>
      <c r="EF15">
        <v>7</v>
      </c>
      <c r="EG15">
        <v>2</v>
      </c>
      <c r="EH15">
        <v>4</v>
      </c>
      <c r="EI15">
        <v>5</v>
      </c>
      <c r="EJ15">
        <v>6</v>
      </c>
      <c r="EK15">
        <v>7</v>
      </c>
      <c r="EL15">
        <v>10</v>
      </c>
      <c r="EM15">
        <v>0</v>
      </c>
      <c r="EN15">
        <v>0</v>
      </c>
      <c r="EO15">
        <v>0</v>
      </c>
      <c r="EP15">
        <v>0</v>
      </c>
      <c r="EQ15">
        <v>15</v>
      </c>
      <c r="ER15">
        <v>20</v>
      </c>
      <c r="ES15">
        <v>5</v>
      </c>
      <c r="ET15">
        <v>20</v>
      </c>
      <c r="EU15">
        <v>10</v>
      </c>
      <c r="EV15">
        <v>0</v>
      </c>
      <c r="EW15">
        <v>5</v>
      </c>
      <c r="EX15">
        <v>35</v>
      </c>
      <c r="EY15">
        <v>5</v>
      </c>
      <c r="EZ15">
        <v>15</v>
      </c>
      <c r="FA15">
        <v>10</v>
      </c>
      <c r="FB15">
        <v>25</v>
      </c>
      <c r="FC15">
        <v>30</v>
      </c>
      <c r="FD15">
        <v>25</v>
      </c>
      <c r="FE15">
        <v>30</v>
      </c>
      <c r="FF15">
        <v>30</v>
      </c>
      <c r="FG15">
        <v>10</v>
      </c>
      <c r="FH15">
        <v>25</v>
      </c>
      <c r="FI15">
        <v>25</v>
      </c>
      <c r="FJ15">
        <v>10</v>
      </c>
      <c r="FK15">
        <v>30</v>
      </c>
      <c r="FL15">
        <v>10</v>
      </c>
      <c r="FM15">
        <v>35</v>
      </c>
      <c r="FN15">
        <v>20</v>
      </c>
      <c r="FO15">
        <v>0</v>
      </c>
      <c r="FP15">
        <v>0</v>
      </c>
      <c r="FQ15">
        <v>6332</v>
      </c>
      <c r="FR15">
        <v>6729</v>
      </c>
      <c r="FS15">
        <v>7058</v>
      </c>
      <c r="FT15">
        <v>7211</v>
      </c>
      <c r="FU15">
        <v>7399</v>
      </c>
      <c r="FV15">
        <v>7520</v>
      </c>
      <c r="FW15">
        <v>7599</v>
      </c>
      <c r="FX15">
        <v>7700</v>
      </c>
      <c r="FY15">
        <v>7730</v>
      </c>
      <c r="FZ15">
        <v>7799</v>
      </c>
      <c r="GA15">
        <v>7852</v>
      </c>
      <c r="GB15">
        <v>7966</v>
      </c>
      <c r="GC15">
        <v>8022</v>
      </c>
      <c r="GD15">
        <v>8001</v>
      </c>
      <c r="GE15">
        <v>8002</v>
      </c>
      <c r="GF15">
        <v>8023</v>
      </c>
      <c r="GG15">
        <v>8041</v>
      </c>
      <c r="GH15">
        <v>8024</v>
      </c>
      <c r="GI15">
        <v>8035</v>
      </c>
      <c r="GJ15">
        <v>8100</v>
      </c>
      <c r="GK15">
        <v>8021</v>
      </c>
      <c r="GL15">
        <v>8022</v>
      </c>
      <c r="GM15">
        <v>7993</v>
      </c>
      <c r="GN15">
        <v>7965</v>
      </c>
      <c r="GO15">
        <v>7931</v>
      </c>
      <c r="GP15">
        <v>7888</v>
      </c>
      <c r="GQ15">
        <v>0</v>
      </c>
      <c r="GR15">
        <v>0</v>
      </c>
      <c r="GS15">
        <v>698</v>
      </c>
      <c r="GT15">
        <v>885</v>
      </c>
      <c r="GU15">
        <v>1078</v>
      </c>
      <c r="GV15">
        <v>1313</v>
      </c>
      <c r="GW15">
        <v>1510</v>
      </c>
      <c r="GX15">
        <v>1709</v>
      </c>
      <c r="GY15">
        <v>1892</v>
      </c>
      <c r="GZ15">
        <v>2059</v>
      </c>
      <c r="HA15">
        <v>2222</v>
      </c>
      <c r="HB15">
        <v>2391</v>
      </c>
      <c r="HC15">
        <v>2550</v>
      </c>
      <c r="HD15">
        <v>2663</v>
      </c>
      <c r="HE15">
        <v>2748</v>
      </c>
      <c r="HF15">
        <v>2837</v>
      </c>
      <c r="HG15">
        <v>2939</v>
      </c>
      <c r="HH15">
        <v>3057</v>
      </c>
      <c r="HI15">
        <v>3157</v>
      </c>
      <c r="HJ15">
        <v>3271</v>
      </c>
      <c r="HK15">
        <v>3420</v>
      </c>
      <c r="HL15">
        <v>3419</v>
      </c>
      <c r="HM15">
        <v>3502</v>
      </c>
      <c r="HN15">
        <v>3575</v>
      </c>
      <c r="HO15">
        <v>3614</v>
      </c>
      <c r="HP15">
        <v>3656</v>
      </c>
      <c r="HQ15">
        <v>3681</v>
      </c>
      <c r="HR15">
        <v>3702</v>
      </c>
      <c r="HS15">
        <v>0</v>
      </c>
      <c r="HT15">
        <v>0</v>
      </c>
      <c r="HU15">
        <v>65</v>
      </c>
      <c r="HV15">
        <v>75</v>
      </c>
      <c r="HW15">
        <v>96</v>
      </c>
      <c r="HX15">
        <v>101</v>
      </c>
      <c r="HY15">
        <v>120</v>
      </c>
      <c r="HZ15">
        <v>146</v>
      </c>
      <c r="IA15">
        <v>173</v>
      </c>
      <c r="IB15">
        <v>191</v>
      </c>
      <c r="IC15">
        <v>210</v>
      </c>
      <c r="ID15">
        <v>245</v>
      </c>
      <c r="IE15">
        <v>277</v>
      </c>
      <c r="IF15">
        <v>311</v>
      </c>
      <c r="IG15">
        <v>353</v>
      </c>
      <c r="IH15">
        <v>388</v>
      </c>
      <c r="II15">
        <v>410</v>
      </c>
      <c r="IJ15">
        <v>439</v>
      </c>
      <c r="IK15">
        <v>460</v>
      </c>
      <c r="IL15">
        <v>468</v>
      </c>
      <c r="IM15">
        <v>515</v>
      </c>
      <c r="IN15">
        <v>525</v>
      </c>
      <c r="IO15">
        <v>560</v>
      </c>
      <c r="IP15">
        <v>569</v>
      </c>
      <c r="IQ15">
        <v>590</v>
      </c>
      <c r="IR15">
        <v>611</v>
      </c>
      <c r="IS15">
        <v>629</v>
      </c>
      <c r="IT15">
        <v>658</v>
      </c>
      <c r="IU15">
        <v>0</v>
      </c>
      <c r="IV15">
        <v>0</v>
      </c>
      <c r="IW15">
        <v>6</v>
      </c>
      <c r="IX15">
        <v>7</v>
      </c>
      <c r="IY15">
        <v>4</v>
      </c>
      <c r="IZ15">
        <v>7</v>
      </c>
      <c r="JA15">
        <v>7</v>
      </c>
      <c r="JB15">
        <v>5</v>
      </c>
      <c r="JC15">
        <v>8</v>
      </c>
      <c r="JD15">
        <v>13</v>
      </c>
      <c r="JE15">
        <v>8</v>
      </c>
      <c r="JF15">
        <v>9</v>
      </c>
      <c r="JG15">
        <v>17</v>
      </c>
      <c r="JH15">
        <v>18</v>
      </c>
      <c r="JI15">
        <v>14</v>
      </c>
      <c r="JJ15">
        <v>20</v>
      </c>
      <c r="JK15">
        <v>23</v>
      </c>
      <c r="JL15">
        <v>21</v>
      </c>
      <c r="JM15">
        <v>27</v>
      </c>
      <c r="JN15">
        <v>31</v>
      </c>
      <c r="JO15">
        <v>30</v>
      </c>
      <c r="JP15">
        <v>43</v>
      </c>
      <c r="JQ15">
        <v>30</v>
      </c>
      <c r="JR15">
        <v>28</v>
      </c>
      <c r="JS15">
        <v>36</v>
      </c>
      <c r="JT15">
        <v>44</v>
      </c>
      <c r="JU15">
        <v>38</v>
      </c>
      <c r="JV15">
        <v>42</v>
      </c>
      <c r="JW15">
        <v>0</v>
      </c>
      <c r="JX15">
        <v>0</v>
      </c>
      <c r="JY15">
        <v>0</v>
      </c>
      <c r="JZ15">
        <v>5</v>
      </c>
      <c r="KA15">
        <v>13</v>
      </c>
      <c r="KB15">
        <v>21</v>
      </c>
      <c r="KC15">
        <v>32</v>
      </c>
      <c r="KD15">
        <v>44</v>
      </c>
      <c r="KE15">
        <v>54</v>
      </c>
      <c r="KF15">
        <v>71</v>
      </c>
      <c r="KG15">
        <v>94</v>
      </c>
      <c r="KH15">
        <v>114</v>
      </c>
      <c r="KI15">
        <v>131</v>
      </c>
      <c r="KJ15">
        <v>147</v>
      </c>
      <c r="KK15">
        <v>192</v>
      </c>
      <c r="KL15">
        <v>217</v>
      </c>
      <c r="KM15">
        <v>249</v>
      </c>
      <c r="KN15">
        <v>286</v>
      </c>
      <c r="KO15">
        <v>325</v>
      </c>
      <c r="KP15">
        <v>362</v>
      </c>
      <c r="KQ15">
        <v>396</v>
      </c>
      <c r="KR15">
        <v>446</v>
      </c>
      <c r="KS15">
        <v>495</v>
      </c>
      <c r="KT15">
        <v>549</v>
      </c>
      <c r="KU15">
        <v>596</v>
      </c>
      <c r="KV15">
        <v>654</v>
      </c>
      <c r="KW15">
        <v>707</v>
      </c>
      <c r="KX15">
        <v>760</v>
      </c>
      <c r="KY15">
        <v>0</v>
      </c>
      <c r="KZ15">
        <v>0</v>
      </c>
      <c r="LA15">
        <v>0</v>
      </c>
      <c r="LB15">
        <v>190</v>
      </c>
      <c r="LC15">
        <v>366</v>
      </c>
      <c r="LD15">
        <v>552</v>
      </c>
      <c r="LE15">
        <v>743</v>
      </c>
      <c r="LF15">
        <v>956</v>
      </c>
      <c r="LG15">
        <v>1165</v>
      </c>
      <c r="LH15">
        <v>1364</v>
      </c>
      <c r="LI15">
        <v>1545</v>
      </c>
      <c r="LJ15">
        <v>1720</v>
      </c>
      <c r="LK15">
        <v>1901</v>
      </c>
      <c r="LL15">
        <v>2095</v>
      </c>
      <c r="LM15">
        <v>2279</v>
      </c>
      <c r="LN15">
        <v>2474</v>
      </c>
      <c r="LO15">
        <v>2666</v>
      </c>
      <c r="LP15">
        <v>2821</v>
      </c>
      <c r="LQ15">
        <v>2986</v>
      </c>
      <c r="LR15">
        <v>3141</v>
      </c>
      <c r="LS15">
        <v>3317</v>
      </c>
      <c r="LT15">
        <v>3494</v>
      </c>
      <c r="LU15">
        <v>3666</v>
      </c>
      <c r="LV15">
        <v>3808</v>
      </c>
      <c r="LW15">
        <v>3986</v>
      </c>
      <c r="LX15">
        <v>4141</v>
      </c>
      <c r="LY15">
        <v>4320</v>
      </c>
      <c r="LZ15">
        <v>4493</v>
      </c>
      <c r="MA15">
        <v>0</v>
      </c>
      <c r="MB15">
        <v>0</v>
      </c>
      <c r="MC15">
        <v>1451</v>
      </c>
      <c r="MD15">
        <v>1495</v>
      </c>
      <c r="ME15">
        <v>1546</v>
      </c>
      <c r="MF15">
        <v>1583</v>
      </c>
      <c r="MG15">
        <v>1620</v>
      </c>
      <c r="MH15">
        <v>1664</v>
      </c>
      <c r="MI15">
        <v>1698</v>
      </c>
      <c r="MJ15">
        <v>1745</v>
      </c>
      <c r="MK15">
        <v>1759</v>
      </c>
      <c r="ML15">
        <v>1787</v>
      </c>
      <c r="MM15">
        <v>1813</v>
      </c>
      <c r="MN15">
        <v>1858</v>
      </c>
      <c r="MO15">
        <v>1884</v>
      </c>
      <c r="MP15">
        <v>1910</v>
      </c>
      <c r="MQ15">
        <v>1925</v>
      </c>
      <c r="MR15">
        <v>1944</v>
      </c>
      <c r="MS15">
        <v>2005</v>
      </c>
      <c r="MT15">
        <v>2014</v>
      </c>
      <c r="MU15">
        <v>2055</v>
      </c>
      <c r="MV15">
        <v>2043</v>
      </c>
      <c r="MW15">
        <v>2014</v>
      </c>
      <c r="MX15">
        <v>2016</v>
      </c>
      <c r="MY15">
        <v>2019</v>
      </c>
      <c r="MZ15">
        <v>2000</v>
      </c>
      <c r="NA15">
        <v>1993</v>
      </c>
      <c r="NB15">
        <v>1990</v>
      </c>
      <c r="NC15">
        <v>0</v>
      </c>
      <c r="ND15">
        <v>0</v>
      </c>
      <c r="NE15">
        <v>0</v>
      </c>
      <c r="NF15">
        <v>34</v>
      </c>
      <c r="NG15">
        <v>86</v>
      </c>
      <c r="NH15">
        <v>122</v>
      </c>
      <c r="NI15">
        <v>157</v>
      </c>
      <c r="NJ15">
        <v>197</v>
      </c>
      <c r="NK15">
        <v>233</v>
      </c>
      <c r="NL15">
        <v>264</v>
      </c>
      <c r="NM15">
        <v>305</v>
      </c>
      <c r="NN15">
        <v>340</v>
      </c>
      <c r="NO15">
        <v>393</v>
      </c>
      <c r="NP15">
        <v>431</v>
      </c>
      <c r="NQ15">
        <v>483</v>
      </c>
      <c r="NR15">
        <v>534</v>
      </c>
      <c r="NS15">
        <v>580</v>
      </c>
      <c r="NT15">
        <v>625</v>
      </c>
      <c r="NU15">
        <v>662</v>
      </c>
      <c r="NV15">
        <v>722</v>
      </c>
      <c r="NW15">
        <v>752</v>
      </c>
      <c r="NX15">
        <v>803</v>
      </c>
      <c r="NY15">
        <v>861</v>
      </c>
      <c r="NZ15">
        <v>906</v>
      </c>
      <c r="OA15">
        <v>941</v>
      </c>
      <c r="OB15">
        <v>993</v>
      </c>
      <c r="OC15">
        <v>1051</v>
      </c>
      <c r="OD15">
        <v>1093</v>
      </c>
      <c r="OE15">
        <v>0</v>
      </c>
      <c r="OF15">
        <v>0</v>
      </c>
      <c r="OG15">
        <v>2066</v>
      </c>
      <c r="OH15">
        <v>2246</v>
      </c>
      <c r="OI15">
        <v>2420</v>
      </c>
      <c r="OJ15">
        <v>2594</v>
      </c>
      <c r="OK15">
        <v>2800</v>
      </c>
      <c r="OL15">
        <v>2929</v>
      </c>
      <c r="OM15">
        <v>3124</v>
      </c>
      <c r="ON15">
        <v>3273</v>
      </c>
      <c r="OO15">
        <v>3430</v>
      </c>
      <c r="OP15">
        <v>3583</v>
      </c>
      <c r="OQ15">
        <v>3728</v>
      </c>
      <c r="OR15">
        <v>3879</v>
      </c>
      <c r="OS15">
        <v>4011</v>
      </c>
      <c r="OT15">
        <v>4104</v>
      </c>
      <c r="OU15">
        <v>4235</v>
      </c>
      <c r="OV15">
        <v>4384</v>
      </c>
      <c r="OW15">
        <v>4528</v>
      </c>
      <c r="OX15">
        <v>4588</v>
      </c>
      <c r="OY15">
        <v>4647</v>
      </c>
      <c r="OZ15">
        <v>4707</v>
      </c>
      <c r="PA15">
        <v>4760</v>
      </c>
      <c r="PB15">
        <v>4850</v>
      </c>
      <c r="PC15">
        <v>4922</v>
      </c>
      <c r="PD15">
        <v>4978</v>
      </c>
      <c r="PE15">
        <v>5025</v>
      </c>
      <c r="PF15">
        <v>5072</v>
      </c>
      <c r="PG15">
        <v>0</v>
      </c>
      <c r="PH15">
        <v>0</v>
      </c>
      <c r="PI15">
        <v>0</v>
      </c>
      <c r="PJ15">
        <v>66</v>
      </c>
      <c r="PK15">
        <v>135</v>
      </c>
      <c r="PL15">
        <v>220</v>
      </c>
      <c r="PM15">
        <v>301</v>
      </c>
      <c r="PN15">
        <v>410</v>
      </c>
      <c r="PO15">
        <v>499</v>
      </c>
      <c r="PP15">
        <v>591</v>
      </c>
      <c r="PQ15">
        <v>695</v>
      </c>
      <c r="PR15">
        <v>788</v>
      </c>
      <c r="PS15">
        <v>913</v>
      </c>
      <c r="PT15">
        <v>1008</v>
      </c>
      <c r="PU15">
        <v>1126</v>
      </c>
      <c r="PV15">
        <v>1250</v>
      </c>
      <c r="PW15">
        <v>1374</v>
      </c>
      <c r="PX15">
        <v>1493</v>
      </c>
      <c r="PY15">
        <v>1622</v>
      </c>
      <c r="PZ15">
        <v>1765</v>
      </c>
      <c r="QA15">
        <v>1905</v>
      </c>
      <c r="QB15">
        <v>2068</v>
      </c>
      <c r="QC15">
        <v>2246</v>
      </c>
      <c r="QD15">
        <v>2399</v>
      </c>
      <c r="QE15">
        <v>2578</v>
      </c>
      <c r="QF15">
        <v>2737</v>
      </c>
      <c r="QG15">
        <v>2895</v>
      </c>
      <c r="QH15">
        <v>3052</v>
      </c>
      <c r="QI15">
        <v>0</v>
      </c>
      <c r="QJ15">
        <v>0</v>
      </c>
      <c r="QK15">
        <v>7389</v>
      </c>
      <c r="QL15">
        <v>7840</v>
      </c>
      <c r="QM15">
        <v>8099</v>
      </c>
      <c r="QN15">
        <v>8217</v>
      </c>
      <c r="QO15">
        <v>8289</v>
      </c>
      <c r="QP15">
        <v>8376</v>
      </c>
      <c r="QQ15">
        <v>8409</v>
      </c>
      <c r="QR15">
        <v>8433</v>
      </c>
      <c r="QS15">
        <v>8478</v>
      </c>
      <c r="QT15">
        <v>8545</v>
      </c>
      <c r="QU15">
        <v>8546</v>
      </c>
      <c r="QV15">
        <v>8556</v>
      </c>
      <c r="QW15">
        <v>8600</v>
      </c>
      <c r="QX15">
        <v>8640</v>
      </c>
      <c r="QY15">
        <v>8626</v>
      </c>
      <c r="QZ15">
        <v>8685</v>
      </c>
      <c r="RA15">
        <v>8712</v>
      </c>
      <c r="RB15">
        <v>8739</v>
      </c>
      <c r="RC15">
        <v>8757</v>
      </c>
      <c r="RD15">
        <v>8751</v>
      </c>
      <c r="RE15">
        <v>8780</v>
      </c>
      <c r="RF15">
        <v>8822</v>
      </c>
      <c r="RG15">
        <v>8891</v>
      </c>
      <c r="RH15">
        <v>8900</v>
      </c>
      <c r="RI15">
        <v>8965</v>
      </c>
      <c r="RJ15">
        <v>8977</v>
      </c>
      <c r="RK15">
        <v>0</v>
      </c>
      <c r="RL15">
        <v>0</v>
      </c>
      <c r="RM15">
        <v>8506</v>
      </c>
      <c r="RN15">
        <v>8642</v>
      </c>
      <c r="RO15">
        <v>8789</v>
      </c>
      <c r="RP15">
        <v>8872</v>
      </c>
      <c r="RQ15">
        <v>8939</v>
      </c>
      <c r="RR15">
        <v>8962</v>
      </c>
      <c r="RS15">
        <v>9006</v>
      </c>
      <c r="RT15">
        <v>9097</v>
      </c>
      <c r="RU15">
        <v>9144</v>
      </c>
      <c r="RV15">
        <v>9175</v>
      </c>
      <c r="RW15">
        <v>9194</v>
      </c>
      <c r="RX15">
        <v>9240</v>
      </c>
      <c r="RY15">
        <v>9221</v>
      </c>
      <c r="RZ15">
        <v>9217</v>
      </c>
      <c r="SA15">
        <v>9237</v>
      </c>
      <c r="SB15">
        <v>9274</v>
      </c>
      <c r="SC15">
        <v>9227</v>
      </c>
      <c r="SD15">
        <v>9195</v>
      </c>
      <c r="SE15">
        <v>9220</v>
      </c>
      <c r="SF15">
        <v>9164</v>
      </c>
      <c r="SG15">
        <v>9127</v>
      </c>
      <c r="SH15">
        <v>9127</v>
      </c>
      <c r="SI15">
        <v>9095</v>
      </c>
      <c r="SJ15">
        <v>9073</v>
      </c>
      <c r="SK15">
        <v>9011</v>
      </c>
      <c r="SL15">
        <v>9024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502377.0295</v>
      </c>
      <c r="SU15">
        <v>492868.60239999997</v>
      </c>
      <c r="SV15">
        <v>484873.23180000001</v>
      </c>
      <c r="SW15">
        <v>472584.80410000001</v>
      </c>
      <c r="SX15">
        <v>462915.74719999998</v>
      </c>
      <c r="SY15">
        <v>452486.9938</v>
      </c>
      <c r="SZ15">
        <v>445685.89199999999</v>
      </c>
      <c r="TA15">
        <v>435746.61070000002</v>
      </c>
      <c r="TB15">
        <v>421947.48810000002</v>
      </c>
      <c r="TC15">
        <v>409708.95630000002</v>
      </c>
      <c r="TD15">
        <v>398819.58590000001</v>
      </c>
      <c r="TE15">
        <v>388072.19170000002</v>
      </c>
      <c r="TF15">
        <v>375972.5661</v>
      </c>
      <c r="TG15">
        <v>365522.31280000001</v>
      </c>
      <c r="TH15">
        <v>357746.83980000002</v>
      </c>
      <c r="TI15">
        <v>343939.5184</v>
      </c>
      <c r="TJ15">
        <v>333963.49349999998</v>
      </c>
      <c r="TK15">
        <v>323064.26789999998</v>
      </c>
      <c r="TL15">
        <v>312555.87640000001</v>
      </c>
      <c r="TM15">
        <v>302156.96769999998</v>
      </c>
      <c r="TN15">
        <v>291765.77120000002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318732.23540000001</v>
      </c>
      <c r="TW15">
        <v>342584.59740000003</v>
      </c>
      <c r="TX15">
        <v>361964.3702</v>
      </c>
      <c r="TY15">
        <v>379241.89350000001</v>
      </c>
      <c r="TZ15">
        <v>396200.12040000001</v>
      </c>
      <c r="UA15">
        <v>410239.9804</v>
      </c>
      <c r="UB15">
        <v>415941.01189999998</v>
      </c>
      <c r="UC15">
        <v>416715.9094</v>
      </c>
      <c r="UD15">
        <v>417681.7156</v>
      </c>
      <c r="UE15">
        <v>420095.94510000001</v>
      </c>
      <c r="UF15">
        <v>424235.60749999998</v>
      </c>
      <c r="UG15">
        <v>425352.5453</v>
      </c>
      <c r="UH15">
        <v>427875.84860000003</v>
      </c>
      <c r="UI15">
        <v>434336.28330000001</v>
      </c>
      <c r="UJ15">
        <v>421562.41210000002</v>
      </c>
      <c r="UK15">
        <v>419219.71370000002</v>
      </c>
      <c r="UL15">
        <v>415493.63650000002</v>
      </c>
      <c r="UM15">
        <v>407792.51880000002</v>
      </c>
      <c r="UN15">
        <v>400516.1826</v>
      </c>
      <c r="UO15">
        <v>391509.65250000003</v>
      </c>
      <c r="UP15">
        <v>382274.95529999997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446198.26419999998</v>
      </c>
      <c r="UY15">
        <v>513314.93359999999</v>
      </c>
      <c r="UZ15">
        <v>550216.91630000004</v>
      </c>
      <c r="VA15">
        <v>587330.61769999994</v>
      </c>
      <c r="VB15">
        <v>665261.21750000003</v>
      </c>
      <c r="VC15">
        <v>730245.12479999999</v>
      </c>
      <c r="VD15">
        <v>795998.1557</v>
      </c>
      <c r="VE15">
        <v>877180.87280000001</v>
      </c>
      <c r="VF15">
        <v>936071.34030000004</v>
      </c>
      <c r="VG15">
        <v>960337.42749999999</v>
      </c>
      <c r="VH15">
        <v>998314.30420000001</v>
      </c>
      <c r="VI15">
        <v>1020000</v>
      </c>
      <c r="VJ15">
        <v>1000000</v>
      </c>
      <c r="VK15">
        <v>1070000</v>
      </c>
      <c r="VL15">
        <v>1060000</v>
      </c>
      <c r="VM15">
        <v>1100000</v>
      </c>
      <c r="VN15">
        <v>1080000</v>
      </c>
      <c r="VO15">
        <v>1090000</v>
      </c>
      <c r="VP15">
        <v>1100000</v>
      </c>
      <c r="VQ15">
        <v>1100000</v>
      </c>
      <c r="VR15">
        <v>1110000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165414.48639999999</v>
      </c>
      <c r="WA15">
        <v>256954.54199999999</v>
      </c>
      <c r="WB15">
        <v>405389.4473</v>
      </c>
      <c r="WC15">
        <v>242204.30009999999</v>
      </c>
      <c r="WD15">
        <v>264543.53169999999</v>
      </c>
      <c r="WE15">
        <v>485139.16269999999</v>
      </c>
      <c r="WF15">
        <v>498715.3014</v>
      </c>
      <c r="WG15">
        <v>376591.92129999999</v>
      </c>
      <c r="WH15">
        <v>522318.8922</v>
      </c>
      <c r="WI15">
        <v>583171.57869999995</v>
      </c>
      <c r="WJ15">
        <v>516952.43359999999</v>
      </c>
      <c r="WK15">
        <v>645294.29989999998</v>
      </c>
      <c r="WL15">
        <v>719314.0344</v>
      </c>
      <c r="WM15">
        <v>675835.29700000002</v>
      </c>
      <c r="WN15">
        <v>940482.7757</v>
      </c>
      <c r="WO15">
        <v>637039.58620000002</v>
      </c>
      <c r="WP15">
        <v>577252.69940000004</v>
      </c>
      <c r="WQ15">
        <v>720565.0895</v>
      </c>
      <c r="WR15">
        <v>855039.48049999995</v>
      </c>
      <c r="WS15">
        <v>716935.13370000001</v>
      </c>
      <c r="WT15">
        <v>769322.32030000002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25900000</v>
      </c>
      <c r="ZG15">
        <v>25600000</v>
      </c>
      <c r="ZH15">
        <v>25600000</v>
      </c>
      <c r="ZI15">
        <v>25000000</v>
      </c>
      <c r="ZJ15">
        <v>24700000</v>
      </c>
      <c r="ZK15">
        <v>24300000</v>
      </c>
      <c r="ZL15">
        <v>24200000</v>
      </c>
      <c r="ZM15">
        <v>23800000</v>
      </c>
      <c r="ZN15">
        <v>23400000</v>
      </c>
      <c r="ZO15">
        <v>22900000</v>
      </c>
      <c r="ZP15">
        <v>22500000</v>
      </c>
      <c r="ZQ15">
        <v>22500000</v>
      </c>
      <c r="ZR15">
        <v>22000000</v>
      </c>
      <c r="ZS15">
        <v>21800000</v>
      </c>
      <c r="ZT15">
        <v>21000000</v>
      </c>
      <c r="ZU15">
        <v>20100000</v>
      </c>
      <c r="ZV15">
        <v>19500000</v>
      </c>
      <c r="ZW15">
        <v>19000000</v>
      </c>
      <c r="ZX15">
        <v>18300000</v>
      </c>
      <c r="ZY15">
        <v>17700000</v>
      </c>
      <c r="ZZ15">
        <v>17100000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20600000</v>
      </c>
      <c r="ABK15">
        <v>21400000</v>
      </c>
      <c r="ABL15">
        <v>21700000</v>
      </c>
      <c r="ABM15">
        <v>22100000</v>
      </c>
      <c r="ABN15">
        <v>22400000</v>
      </c>
      <c r="ABO15">
        <v>22600000</v>
      </c>
      <c r="ABP15">
        <v>22900000</v>
      </c>
      <c r="ABQ15">
        <v>23000000</v>
      </c>
      <c r="ABR15">
        <v>22800000</v>
      </c>
      <c r="ABS15">
        <v>22900000</v>
      </c>
      <c r="ABT15">
        <v>23000000</v>
      </c>
      <c r="ABU15">
        <v>23000000</v>
      </c>
      <c r="ABV15">
        <v>22700000</v>
      </c>
      <c r="ABW15">
        <v>22300000</v>
      </c>
      <c r="ABX15">
        <v>21900000</v>
      </c>
      <c r="ABY15">
        <v>21500000</v>
      </c>
      <c r="ABZ15">
        <v>21300000</v>
      </c>
      <c r="ACA15">
        <v>21000000</v>
      </c>
      <c r="ACB15">
        <v>20600000</v>
      </c>
      <c r="ACC15">
        <v>20200000</v>
      </c>
      <c r="ACD15">
        <v>19800000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2770000</v>
      </c>
      <c r="ADO15">
        <v>2700000</v>
      </c>
      <c r="ADP15">
        <v>2630000</v>
      </c>
      <c r="ADQ15">
        <v>2570000</v>
      </c>
      <c r="ADR15">
        <v>2510000</v>
      </c>
      <c r="ADS15">
        <v>2440000</v>
      </c>
      <c r="ADT15">
        <v>2370000</v>
      </c>
      <c r="ADU15">
        <v>2310000</v>
      </c>
      <c r="ADV15">
        <v>2260000</v>
      </c>
      <c r="ADW15">
        <v>2190000</v>
      </c>
      <c r="ADX15">
        <v>2140000</v>
      </c>
      <c r="ADY15">
        <v>2080000</v>
      </c>
      <c r="ADZ15">
        <v>2030000</v>
      </c>
      <c r="AEA15">
        <v>1970000</v>
      </c>
      <c r="AEB15">
        <v>1910000</v>
      </c>
      <c r="AEC15">
        <v>1860000</v>
      </c>
      <c r="AED15">
        <v>1820000</v>
      </c>
      <c r="AEE15">
        <v>1780000</v>
      </c>
      <c r="AEF15">
        <v>1730000</v>
      </c>
      <c r="AEG15">
        <v>1690000</v>
      </c>
      <c r="AEH15">
        <v>1640000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6530000</v>
      </c>
      <c r="AEQ15">
        <v>6370000</v>
      </c>
      <c r="AER15">
        <v>6250000</v>
      </c>
      <c r="AES15">
        <v>6100000</v>
      </c>
      <c r="AET15">
        <v>5940000</v>
      </c>
      <c r="AEU15">
        <v>5780000</v>
      </c>
      <c r="AEV15">
        <v>5640000</v>
      </c>
      <c r="AEW15">
        <v>5460000</v>
      </c>
      <c r="AEX15">
        <v>5300000</v>
      </c>
      <c r="AEY15">
        <v>5160000</v>
      </c>
      <c r="AEZ15">
        <v>5030000</v>
      </c>
      <c r="AFA15">
        <v>4860000</v>
      </c>
      <c r="AFB15">
        <v>4700000</v>
      </c>
      <c r="AFC15">
        <v>4570000</v>
      </c>
      <c r="AFD15">
        <v>4410000</v>
      </c>
      <c r="AFE15">
        <v>4270000</v>
      </c>
      <c r="AFF15">
        <v>4140000</v>
      </c>
      <c r="AFG15">
        <v>4010000</v>
      </c>
      <c r="AFH15">
        <v>3880000</v>
      </c>
      <c r="AFI15">
        <v>3740000</v>
      </c>
      <c r="AFJ15">
        <v>3640000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247.7700983</v>
      </c>
      <c r="AGU15">
        <v>266.31200100000001</v>
      </c>
      <c r="AGV15">
        <v>281.37708600000002</v>
      </c>
      <c r="AGW15">
        <v>294.80796370000002</v>
      </c>
      <c r="AGX15">
        <v>307.9906325</v>
      </c>
      <c r="AGY15">
        <v>318.90467610000002</v>
      </c>
      <c r="AGZ15">
        <v>323.3364373</v>
      </c>
      <c r="AHA15">
        <v>323.93881260000001</v>
      </c>
      <c r="AHB15">
        <v>324.68959289999998</v>
      </c>
      <c r="AHC15">
        <v>326.56632139999999</v>
      </c>
      <c r="AHD15">
        <v>329.78433469999999</v>
      </c>
      <c r="AHE15">
        <v>330.65259889999999</v>
      </c>
      <c r="AHF15">
        <v>332.61411720000001</v>
      </c>
      <c r="AHG15">
        <v>337.63620900000001</v>
      </c>
      <c r="AHH15">
        <v>327.70629609999997</v>
      </c>
      <c r="AHI15">
        <v>325.88517309999997</v>
      </c>
      <c r="AHJ15">
        <v>322.9886649</v>
      </c>
      <c r="AHK15">
        <v>317.00211419999999</v>
      </c>
      <c r="AHL15">
        <v>311.3457722</v>
      </c>
      <c r="AHM15">
        <v>304.34444450000001</v>
      </c>
      <c r="AHN15">
        <v>297.16574839999998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30.225834559999999</v>
      </c>
      <c r="AHW15">
        <v>34.772372519999998</v>
      </c>
      <c r="AHX15">
        <v>37.272142940000002</v>
      </c>
      <c r="AHY15">
        <v>39.786255369999999</v>
      </c>
      <c r="AHZ15">
        <v>45.065337790000001</v>
      </c>
      <c r="AIA15">
        <v>49.46740071</v>
      </c>
      <c r="AIB15">
        <v>53.921564689999997</v>
      </c>
      <c r="AIC15">
        <v>59.420948189999997</v>
      </c>
      <c r="AID15">
        <v>63.410236519999998</v>
      </c>
      <c r="AIE15">
        <v>65.054041069999997</v>
      </c>
      <c r="AIF15">
        <v>67.626625700000005</v>
      </c>
      <c r="AIG15">
        <v>68.797681890000007</v>
      </c>
      <c r="AIH15">
        <v>67.955498360000007</v>
      </c>
      <c r="AII15">
        <v>72.602028169999997</v>
      </c>
      <c r="AIJ15">
        <v>71.856093479999998</v>
      </c>
      <c r="AIK15">
        <v>74.414077390000003</v>
      </c>
      <c r="AIL15">
        <v>73.407784390000003</v>
      </c>
      <c r="AIM15">
        <v>73.900033769999993</v>
      </c>
      <c r="AIN15">
        <v>74.301333929999998</v>
      </c>
      <c r="AIO15">
        <v>74.262372749999997</v>
      </c>
      <c r="AIP15">
        <v>75.423528289999993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1.424622123</v>
      </c>
      <c r="AIY15">
        <v>2.2130052400000002</v>
      </c>
      <c r="AIZ15">
        <v>3.4913917620000001</v>
      </c>
      <c r="AJA15">
        <v>2.0859696859999999</v>
      </c>
      <c r="AJB15">
        <v>2.2783649490000002</v>
      </c>
      <c r="AJC15">
        <v>4.178231297</v>
      </c>
      <c r="AJD15">
        <v>4.2951549599999996</v>
      </c>
      <c r="AJE15">
        <v>3.243374835</v>
      </c>
      <c r="AJF15">
        <v>4.4984394380000001</v>
      </c>
      <c r="AJG15">
        <v>5.0225294700000003</v>
      </c>
      <c r="AJH15">
        <v>4.452221143</v>
      </c>
      <c r="AJI15">
        <v>5.5575575979999998</v>
      </c>
      <c r="AJJ15">
        <v>6.1950480240000001</v>
      </c>
      <c r="AJK15">
        <v>5.820590063</v>
      </c>
      <c r="AJL15">
        <v>8.0998502499999994</v>
      </c>
      <c r="AJM15">
        <v>5.4864643820000003</v>
      </c>
      <c r="AJN15">
        <v>4.9715534860000004</v>
      </c>
      <c r="AJO15">
        <v>6.2058226589999999</v>
      </c>
      <c r="AJP15">
        <v>7.363975108</v>
      </c>
      <c r="AJQ15">
        <v>6.174559887</v>
      </c>
      <c r="AJR15">
        <v>6.6257413200000004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172.35852840000001</v>
      </c>
      <c r="AKA15">
        <v>166.3669591</v>
      </c>
      <c r="AKB15">
        <v>309.6756456</v>
      </c>
      <c r="AKC15">
        <v>344.74149670000003</v>
      </c>
      <c r="AKD15">
        <v>293.94313219999998</v>
      </c>
      <c r="AKE15">
        <v>236.80523389999999</v>
      </c>
      <c r="AKF15">
        <v>184.64745579999999</v>
      </c>
      <c r="AKG15">
        <v>600.13769950000005</v>
      </c>
      <c r="AKH15">
        <v>284.21573949999998</v>
      </c>
      <c r="AKI15">
        <v>391.81939180000001</v>
      </c>
      <c r="AKJ15">
        <v>440.69287359999998</v>
      </c>
      <c r="AKK15">
        <v>475.00413639999999</v>
      </c>
      <c r="AKL15">
        <v>407.37893530000002</v>
      </c>
      <c r="AKM15">
        <v>326.68122570000003</v>
      </c>
      <c r="AKN15">
        <v>476.67835150000002</v>
      </c>
      <c r="AKO15">
        <v>436.53302980000001</v>
      </c>
      <c r="AKP15">
        <v>502.98919869999997</v>
      </c>
      <c r="AKQ15">
        <v>460.9732396</v>
      </c>
      <c r="AKR15">
        <v>487.93397700000003</v>
      </c>
      <c r="AKS15">
        <v>496.65610800000002</v>
      </c>
      <c r="AKT15">
        <v>448.2190071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97.382919509999994</v>
      </c>
      <c r="AME15">
        <v>96.478363819999998</v>
      </c>
      <c r="AMF15">
        <v>96.261018030000002</v>
      </c>
      <c r="AMG15">
        <v>94.207099740000004</v>
      </c>
      <c r="AMH15">
        <v>92.919127279999998</v>
      </c>
      <c r="AMI15">
        <v>91.525297460000004</v>
      </c>
      <c r="AMJ15">
        <v>91.065070860000006</v>
      </c>
      <c r="AMK15">
        <v>89.649896799999993</v>
      </c>
      <c r="AML15">
        <v>88.239906259999998</v>
      </c>
      <c r="AMM15">
        <v>86.342611469999994</v>
      </c>
      <c r="AMN15">
        <v>84.655169180000001</v>
      </c>
      <c r="AMO15">
        <v>84.768475679999995</v>
      </c>
      <c r="AMP15">
        <v>82.668915100000007</v>
      </c>
      <c r="AMQ15">
        <v>81.894997410000002</v>
      </c>
      <c r="AMR15">
        <v>79.045415969999993</v>
      </c>
      <c r="AMS15">
        <v>75.653768139999997</v>
      </c>
      <c r="AMT15">
        <v>73.523200009999996</v>
      </c>
      <c r="AMU15">
        <v>71.487970419999996</v>
      </c>
      <c r="AMV15">
        <v>68.752646389999995</v>
      </c>
      <c r="AMW15">
        <v>66.516516620000004</v>
      </c>
      <c r="AMX15">
        <v>64.481933409999996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331.92507189999998</v>
      </c>
      <c r="ANG15">
        <v>228.30556490000001</v>
      </c>
      <c r="ANH15">
        <v>236.58469919999999</v>
      </c>
      <c r="ANI15">
        <v>279.9440093</v>
      </c>
      <c r="ANJ15">
        <v>234.14934700000001</v>
      </c>
      <c r="ANK15">
        <v>325.6235542</v>
      </c>
      <c r="ANL15">
        <v>236.91514029999999</v>
      </c>
      <c r="ANM15">
        <v>279.73167210000003</v>
      </c>
      <c r="ANN15">
        <v>242.63270650000001</v>
      </c>
      <c r="ANO15">
        <v>254.28688009999999</v>
      </c>
      <c r="ANP15">
        <v>223.1742027</v>
      </c>
      <c r="ANQ15">
        <v>158.8786011</v>
      </c>
      <c r="ANR15">
        <v>274.57799019999999</v>
      </c>
      <c r="ANS15">
        <v>98.892895769999996</v>
      </c>
      <c r="ANT15">
        <v>209.28969609999999</v>
      </c>
      <c r="ANU15">
        <v>209.48969030000001</v>
      </c>
      <c r="ANV15">
        <v>148.0557335</v>
      </c>
      <c r="ANW15">
        <v>117.9985496</v>
      </c>
      <c r="ANX15">
        <v>177.1606519</v>
      </c>
      <c r="ANY15">
        <v>184.5630731</v>
      </c>
      <c r="ANZ15">
        <v>137.36024979999999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72.982645570000003</v>
      </c>
      <c r="AOI15">
        <v>75.574282210000007</v>
      </c>
      <c r="AOJ15">
        <v>76.872638289999998</v>
      </c>
      <c r="AOK15">
        <v>78.213672130000006</v>
      </c>
      <c r="AOL15">
        <v>79.322818990000002</v>
      </c>
      <c r="AOM15">
        <v>80.129053110000001</v>
      </c>
      <c r="AON15">
        <v>80.946236560000003</v>
      </c>
      <c r="AOO15">
        <v>81.262900520000002</v>
      </c>
      <c r="AOP15">
        <v>80.725321809999997</v>
      </c>
      <c r="AOQ15">
        <v>80.875806190000006</v>
      </c>
      <c r="AOR15">
        <v>81.282776290000001</v>
      </c>
      <c r="AOS15">
        <v>81.507425740000002</v>
      </c>
      <c r="AOT15">
        <v>80.182010809999994</v>
      </c>
      <c r="AOU15">
        <v>78.847691359999999</v>
      </c>
      <c r="AOV15">
        <v>77.539551200000005</v>
      </c>
      <c r="AOW15">
        <v>76.128769939999998</v>
      </c>
      <c r="AOX15">
        <v>75.308912090000007</v>
      </c>
      <c r="AOY15">
        <v>74.200873849999994</v>
      </c>
      <c r="AOZ15">
        <v>72.859314040000001</v>
      </c>
      <c r="APA15">
        <v>71.405066379999994</v>
      </c>
      <c r="APB15">
        <v>69.973722969999997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1100.963591</v>
      </c>
      <c r="APK15">
        <v>801.18343419999997</v>
      </c>
      <c r="APL15">
        <v>835.58906939999997</v>
      </c>
      <c r="APM15">
        <v>1002.288849</v>
      </c>
      <c r="APN15">
        <v>882.47947720000002</v>
      </c>
      <c r="APO15">
        <v>1174.504807</v>
      </c>
      <c r="APP15">
        <v>840.29661929999997</v>
      </c>
      <c r="APQ15">
        <v>1008.702227</v>
      </c>
      <c r="APR15">
        <v>923.90405220000002</v>
      </c>
      <c r="APS15">
        <v>1008.495288</v>
      </c>
      <c r="APT15">
        <v>874.90155049999998</v>
      </c>
      <c r="APU15">
        <v>985.98347699999999</v>
      </c>
      <c r="APV15">
        <v>952.67579709999995</v>
      </c>
      <c r="APW15">
        <v>929.74704110000005</v>
      </c>
      <c r="APX15">
        <v>1066.6011980000001</v>
      </c>
      <c r="APY15">
        <v>1114.013097</v>
      </c>
      <c r="APZ15">
        <v>945.67724989999999</v>
      </c>
      <c r="AQA15">
        <v>1009.776981</v>
      </c>
      <c r="AQB15">
        <v>922.21681450000005</v>
      </c>
      <c r="AQC15">
        <v>936.64962000000003</v>
      </c>
      <c r="AQD15">
        <v>847.07381429999998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111.1810704</v>
      </c>
      <c r="ARO15">
        <v>108.47274470000001</v>
      </c>
      <c r="ARP15">
        <v>106.37746989999999</v>
      </c>
      <c r="ARQ15">
        <v>103.8126924</v>
      </c>
      <c r="ARR15">
        <v>101.1307168</v>
      </c>
      <c r="ARS15">
        <v>98.388488179999996</v>
      </c>
      <c r="ART15">
        <v>96.000729770000007</v>
      </c>
      <c r="ARU15">
        <v>93.012937550000004</v>
      </c>
      <c r="ARV15">
        <v>90.264649750000004</v>
      </c>
      <c r="ARW15">
        <v>87.825743029999998</v>
      </c>
      <c r="ARX15">
        <v>85.609262549999997</v>
      </c>
      <c r="ARY15">
        <v>82.694563720000005</v>
      </c>
      <c r="ARZ15">
        <v>80.007545759999999</v>
      </c>
      <c r="ASA15">
        <v>77.888423099999997</v>
      </c>
      <c r="ASB15">
        <v>75.160532110000005</v>
      </c>
      <c r="ASC15">
        <v>72.676765619999998</v>
      </c>
      <c r="ASD15">
        <v>70.559966630000005</v>
      </c>
      <c r="ASE15">
        <v>68.264638520000005</v>
      </c>
      <c r="ASF15">
        <v>66.116031460000002</v>
      </c>
      <c r="ASG15">
        <v>63.751679690000003</v>
      </c>
      <c r="ASH15">
        <v>61.984129160000002</v>
      </c>
    </row>
    <row r="16" spans="1:1178" x14ac:dyDescent="0.25">
      <c r="A16">
        <v>12</v>
      </c>
      <c r="B16">
        <v>22400</v>
      </c>
      <c r="C16">
        <v>0</v>
      </c>
      <c r="D16">
        <v>0</v>
      </c>
      <c r="E16">
        <v>0</v>
      </c>
      <c r="F16">
        <v>242</v>
      </c>
      <c r="G16">
        <v>244</v>
      </c>
      <c r="H16">
        <v>239</v>
      </c>
      <c r="I16">
        <v>270</v>
      </c>
      <c r="J16">
        <v>249</v>
      </c>
      <c r="K16">
        <v>269</v>
      </c>
      <c r="L16">
        <v>278</v>
      </c>
      <c r="M16">
        <v>276</v>
      </c>
      <c r="N16">
        <v>258</v>
      </c>
      <c r="O16">
        <v>249</v>
      </c>
      <c r="P16">
        <v>253</v>
      </c>
      <c r="Q16">
        <v>245</v>
      </c>
      <c r="R16">
        <v>281</v>
      </c>
      <c r="S16">
        <v>300</v>
      </c>
      <c r="T16">
        <v>262</v>
      </c>
      <c r="U16">
        <v>284</v>
      </c>
      <c r="V16">
        <v>297</v>
      </c>
      <c r="W16">
        <v>300</v>
      </c>
      <c r="X16">
        <v>258</v>
      </c>
      <c r="Y16">
        <v>284</v>
      </c>
      <c r="Z16">
        <v>265</v>
      </c>
      <c r="AA16">
        <v>247</v>
      </c>
      <c r="AB16">
        <v>271</v>
      </c>
      <c r="AC16">
        <v>287</v>
      </c>
      <c r="AD16">
        <v>271</v>
      </c>
      <c r="AE16">
        <v>0</v>
      </c>
      <c r="AF16">
        <v>0</v>
      </c>
      <c r="AG16">
        <v>0</v>
      </c>
      <c r="AH16">
        <v>60</v>
      </c>
      <c r="AI16">
        <v>59</v>
      </c>
      <c r="AJ16">
        <v>71</v>
      </c>
      <c r="AK16">
        <v>76</v>
      </c>
      <c r="AL16">
        <v>73</v>
      </c>
      <c r="AM16">
        <v>84</v>
      </c>
      <c r="AN16">
        <v>90</v>
      </c>
      <c r="AO16">
        <v>86</v>
      </c>
      <c r="AP16">
        <v>83</v>
      </c>
      <c r="AQ16">
        <v>91</v>
      </c>
      <c r="AR16">
        <v>86</v>
      </c>
      <c r="AS16">
        <v>85</v>
      </c>
      <c r="AT16">
        <v>118</v>
      </c>
      <c r="AU16">
        <v>112</v>
      </c>
      <c r="AV16">
        <v>114</v>
      </c>
      <c r="AW16">
        <v>124</v>
      </c>
      <c r="AX16">
        <v>155</v>
      </c>
      <c r="AY16">
        <v>148</v>
      </c>
      <c r="AZ16">
        <v>141</v>
      </c>
      <c r="BA16">
        <v>157</v>
      </c>
      <c r="BB16">
        <v>166</v>
      </c>
      <c r="BC16">
        <v>167</v>
      </c>
      <c r="BD16">
        <v>159</v>
      </c>
      <c r="BE16">
        <v>154</v>
      </c>
      <c r="BF16">
        <v>160</v>
      </c>
      <c r="BG16">
        <v>0</v>
      </c>
      <c r="BH16">
        <v>0</v>
      </c>
      <c r="BI16">
        <v>0</v>
      </c>
      <c r="BJ16">
        <v>111</v>
      </c>
      <c r="BK16">
        <v>112</v>
      </c>
      <c r="BL16">
        <v>92</v>
      </c>
      <c r="BM16">
        <v>110</v>
      </c>
      <c r="BN16">
        <v>109</v>
      </c>
      <c r="BO16">
        <v>120</v>
      </c>
      <c r="BP16">
        <v>119</v>
      </c>
      <c r="BQ16">
        <v>119</v>
      </c>
      <c r="BR16">
        <v>120</v>
      </c>
      <c r="BS16">
        <v>126</v>
      </c>
      <c r="BT16">
        <v>134</v>
      </c>
      <c r="BU16">
        <v>125</v>
      </c>
      <c r="BV16">
        <v>124</v>
      </c>
      <c r="BW16">
        <v>127</v>
      </c>
      <c r="BX16">
        <v>134</v>
      </c>
      <c r="BY16">
        <v>134</v>
      </c>
      <c r="BZ16">
        <v>133</v>
      </c>
      <c r="CA16">
        <v>142</v>
      </c>
      <c r="CB16">
        <v>160</v>
      </c>
      <c r="CC16">
        <v>145</v>
      </c>
      <c r="CD16">
        <v>144</v>
      </c>
      <c r="CE16">
        <v>177</v>
      </c>
      <c r="CF16">
        <v>140</v>
      </c>
      <c r="CG16">
        <v>166</v>
      </c>
      <c r="CH16">
        <v>130</v>
      </c>
      <c r="CI16">
        <v>0</v>
      </c>
      <c r="CJ16">
        <v>0</v>
      </c>
      <c r="CK16">
        <v>0</v>
      </c>
      <c r="CL16">
        <v>50</v>
      </c>
      <c r="CM16">
        <v>61</v>
      </c>
      <c r="CN16">
        <v>50</v>
      </c>
      <c r="CO16">
        <v>46</v>
      </c>
      <c r="CP16">
        <v>46</v>
      </c>
      <c r="CQ16">
        <v>55</v>
      </c>
      <c r="CR16">
        <v>63</v>
      </c>
      <c r="CS16">
        <v>52</v>
      </c>
      <c r="CT16">
        <v>48</v>
      </c>
      <c r="CU16">
        <v>53</v>
      </c>
      <c r="CV16">
        <v>55</v>
      </c>
      <c r="CW16">
        <v>51</v>
      </c>
      <c r="CX16">
        <v>53</v>
      </c>
      <c r="CY16">
        <v>56</v>
      </c>
      <c r="CZ16">
        <v>54</v>
      </c>
      <c r="DA16">
        <v>48</v>
      </c>
      <c r="DB16">
        <v>56</v>
      </c>
      <c r="DC16">
        <v>67</v>
      </c>
      <c r="DD16">
        <v>68</v>
      </c>
      <c r="DE16">
        <v>60</v>
      </c>
      <c r="DF16">
        <v>59</v>
      </c>
      <c r="DG16">
        <v>66</v>
      </c>
      <c r="DH16">
        <v>71</v>
      </c>
      <c r="DI16">
        <v>71</v>
      </c>
      <c r="DJ16">
        <v>77</v>
      </c>
      <c r="DK16">
        <v>0</v>
      </c>
      <c r="DL16">
        <v>0</v>
      </c>
      <c r="DM16">
        <v>0</v>
      </c>
      <c r="DN16">
        <v>3</v>
      </c>
      <c r="DO16">
        <v>3</v>
      </c>
      <c r="DP16">
        <v>5</v>
      </c>
      <c r="DQ16">
        <v>1</v>
      </c>
      <c r="DR16">
        <v>0</v>
      </c>
      <c r="DS16">
        <v>1</v>
      </c>
      <c r="DT16">
        <v>3</v>
      </c>
      <c r="DU16">
        <v>3</v>
      </c>
      <c r="DV16">
        <v>0</v>
      </c>
      <c r="DW16">
        <v>2</v>
      </c>
      <c r="DX16">
        <v>2</v>
      </c>
      <c r="DY16">
        <v>7</v>
      </c>
      <c r="DZ16">
        <v>4</v>
      </c>
      <c r="EA16">
        <v>4</v>
      </c>
      <c r="EB16">
        <v>2</v>
      </c>
      <c r="EC16">
        <v>7</v>
      </c>
      <c r="ED16">
        <v>1</v>
      </c>
      <c r="EE16">
        <v>0</v>
      </c>
      <c r="EF16">
        <v>3</v>
      </c>
      <c r="EG16">
        <v>1</v>
      </c>
      <c r="EH16">
        <v>2</v>
      </c>
      <c r="EI16">
        <v>5</v>
      </c>
      <c r="EJ16">
        <v>4</v>
      </c>
      <c r="EK16">
        <v>7</v>
      </c>
      <c r="EL16">
        <v>5</v>
      </c>
      <c r="EM16">
        <v>0</v>
      </c>
      <c r="EN16">
        <v>0</v>
      </c>
      <c r="EO16">
        <v>0</v>
      </c>
      <c r="EP16">
        <v>0</v>
      </c>
      <c r="EQ16">
        <v>15</v>
      </c>
      <c r="ER16">
        <v>20</v>
      </c>
      <c r="ES16">
        <v>5</v>
      </c>
      <c r="ET16">
        <v>15</v>
      </c>
      <c r="EU16">
        <v>10</v>
      </c>
      <c r="EV16">
        <v>0</v>
      </c>
      <c r="EW16">
        <v>5</v>
      </c>
      <c r="EX16">
        <v>25</v>
      </c>
      <c r="EY16">
        <v>5</v>
      </c>
      <c r="EZ16">
        <v>5</v>
      </c>
      <c r="FA16">
        <v>10</v>
      </c>
      <c r="FB16">
        <v>20</v>
      </c>
      <c r="FC16">
        <v>20</v>
      </c>
      <c r="FD16">
        <v>15</v>
      </c>
      <c r="FE16">
        <v>20</v>
      </c>
      <c r="FF16">
        <v>30</v>
      </c>
      <c r="FG16">
        <v>10</v>
      </c>
      <c r="FH16">
        <v>10</v>
      </c>
      <c r="FI16">
        <v>15</v>
      </c>
      <c r="FJ16">
        <v>0</v>
      </c>
      <c r="FK16">
        <v>15</v>
      </c>
      <c r="FL16">
        <v>10</v>
      </c>
      <c r="FM16">
        <v>30</v>
      </c>
      <c r="FN16">
        <v>10</v>
      </c>
      <c r="FO16">
        <v>0</v>
      </c>
      <c r="FP16">
        <v>0</v>
      </c>
      <c r="FQ16">
        <v>6120</v>
      </c>
      <c r="FR16">
        <v>6418</v>
      </c>
      <c r="FS16">
        <v>6669</v>
      </c>
      <c r="FT16">
        <v>6847</v>
      </c>
      <c r="FU16">
        <v>7066</v>
      </c>
      <c r="FV16">
        <v>7241</v>
      </c>
      <c r="FW16">
        <v>7434</v>
      </c>
      <c r="FX16">
        <v>7569</v>
      </c>
      <c r="FY16">
        <v>7743</v>
      </c>
      <c r="FZ16">
        <v>7809</v>
      </c>
      <c r="GA16">
        <v>7934</v>
      </c>
      <c r="GB16">
        <v>8065</v>
      </c>
      <c r="GC16">
        <v>8091</v>
      </c>
      <c r="GD16">
        <v>8186</v>
      </c>
      <c r="GE16">
        <v>8198</v>
      </c>
      <c r="GF16">
        <v>8268</v>
      </c>
      <c r="GG16">
        <v>8328</v>
      </c>
      <c r="GH16">
        <v>8418</v>
      </c>
      <c r="GI16">
        <v>8490</v>
      </c>
      <c r="GJ16">
        <v>8507</v>
      </c>
      <c r="GK16">
        <v>8570</v>
      </c>
      <c r="GL16">
        <v>8549</v>
      </c>
      <c r="GM16">
        <v>8598</v>
      </c>
      <c r="GN16">
        <v>8566</v>
      </c>
      <c r="GO16">
        <v>8583</v>
      </c>
      <c r="GP16">
        <v>8629</v>
      </c>
      <c r="GQ16">
        <v>0</v>
      </c>
      <c r="GR16">
        <v>0</v>
      </c>
      <c r="GS16">
        <v>526</v>
      </c>
      <c r="GT16">
        <v>647</v>
      </c>
      <c r="GU16">
        <v>763</v>
      </c>
      <c r="GV16">
        <v>889</v>
      </c>
      <c r="GW16">
        <v>1001</v>
      </c>
      <c r="GX16">
        <v>1096</v>
      </c>
      <c r="GY16">
        <v>1199</v>
      </c>
      <c r="GZ16">
        <v>1322</v>
      </c>
      <c r="HA16">
        <v>1439</v>
      </c>
      <c r="HB16">
        <v>1573</v>
      </c>
      <c r="HC16">
        <v>1666</v>
      </c>
      <c r="HD16">
        <v>1782</v>
      </c>
      <c r="HE16">
        <v>1898</v>
      </c>
      <c r="HF16">
        <v>1993</v>
      </c>
      <c r="HG16">
        <v>2105</v>
      </c>
      <c r="HH16">
        <v>2199</v>
      </c>
      <c r="HI16">
        <v>2285</v>
      </c>
      <c r="HJ16">
        <v>2328</v>
      </c>
      <c r="HK16">
        <v>2395</v>
      </c>
      <c r="HL16">
        <v>2477</v>
      </c>
      <c r="HM16">
        <v>2561</v>
      </c>
      <c r="HN16">
        <v>2640</v>
      </c>
      <c r="HO16">
        <v>2743</v>
      </c>
      <c r="HP16">
        <v>2793</v>
      </c>
      <c r="HQ16">
        <v>2849</v>
      </c>
      <c r="HR16">
        <v>2884</v>
      </c>
      <c r="HS16">
        <v>0</v>
      </c>
      <c r="HT16">
        <v>0</v>
      </c>
      <c r="HU16">
        <v>59</v>
      </c>
      <c r="HV16">
        <v>60</v>
      </c>
      <c r="HW16">
        <v>67</v>
      </c>
      <c r="HX16">
        <v>79</v>
      </c>
      <c r="HY16">
        <v>89</v>
      </c>
      <c r="HZ16">
        <v>84</v>
      </c>
      <c r="IA16">
        <v>97</v>
      </c>
      <c r="IB16">
        <v>103</v>
      </c>
      <c r="IC16">
        <v>103</v>
      </c>
      <c r="ID16">
        <v>114</v>
      </c>
      <c r="IE16">
        <v>127</v>
      </c>
      <c r="IF16">
        <v>143</v>
      </c>
      <c r="IG16">
        <v>150</v>
      </c>
      <c r="IH16">
        <v>167</v>
      </c>
      <c r="II16">
        <v>179</v>
      </c>
      <c r="IJ16">
        <v>188</v>
      </c>
      <c r="IK16">
        <v>197</v>
      </c>
      <c r="IL16">
        <v>215</v>
      </c>
      <c r="IM16">
        <v>228</v>
      </c>
      <c r="IN16">
        <v>223</v>
      </c>
      <c r="IO16">
        <v>223</v>
      </c>
      <c r="IP16">
        <v>227</v>
      </c>
      <c r="IQ16">
        <v>232</v>
      </c>
      <c r="IR16">
        <v>243</v>
      </c>
      <c r="IS16">
        <v>246</v>
      </c>
      <c r="IT16">
        <v>252</v>
      </c>
      <c r="IU16">
        <v>0</v>
      </c>
      <c r="IV16">
        <v>0</v>
      </c>
      <c r="IW16">
        <v>5</v>
      </c>
      <c r="IX16">
        <v>4</v>
      </c>
      <c r="IY16">
        <v>3</v>
      </c>
      <c r="IZ16">
        <v>2</v>
      </c>
      <c r="JA16">
        <v>0</v>
      </c>
      <c r="JB16">
        <v>4</v>
      </c>
      <c r="JC16">
        <v>3</v>
      </c>
      <c r="JD16">
        <v>5</v>
      </c>
      <c r="JE16">
        <v>9</v>
      </c>
      <c r="JF16">
        <v>5</v>
      </c>
      <c r="JG16">
        <v>8</v>
      </c>
      <c r="JH16">
        <v>5</v>
      </c>
      <c r="JI16">
        <v>9</v>
      </c>
      <c r="JJ16">
        <v>11</v>
      </c>
      <c r="JK16">
        <v>9</v>
      </c>
      <c r="JL16">
        <v>9</v>
      </c>
      <c r="JM16">
        <v>9</v>
      </c>
      <c r="JN16">
        <v>6</v>
      </c>
      <c r="JO16">
        <v>7</v>
      </c>
      <c r="JP16">
        <v>16</v>
      </c>
      <c r="JQ16">
        <v>17</v>
      </c>
      <c r="JR16">
        <v>12</v>
      </c>
      <c r="JS16">
        <v>13</v>
      </c>
      <c r="JT16">
        <v>13</v>
      </c>
      <c r="JU16">
        <v>15</v>
      </c>
      <c r="JV16">
        <v>13</v>
      </c>
      <c r="JW16">
        <v>0</v>
      </c>
      <c r="JX16">
        <v>0</v>
      </c>
      <c r="JY16">
        <v>0</v>
      </c>
      <c r="JZ16">
        <v>9</v>
      </c>
      <c r="KA16">
        <v>16</v>
      </c>
      <c r="KB16">
        <v>22</v>
      </c>
      <c r="KC16">
        <v>31</v>
      </c>
      <c r="KD16">
        <v>42</v>
      </c>
      <c r="KE16">
        <v>49</v>
      </c>
      <c r="KF16">
        <v>56</v>
      </c>
      <c r="KG16">
        <v>64</v>
      </c>
      <c r="KH16">
        <v>76</v>
      </c>
      <c r="KI16">
        <v>81</v>
      </c>
      <c r="KJ16">
        <v>96</v>
      </c>
      <c r="KK16">
        <v>111</v>
      </c>
      <c r="KL16">
        <v>128</v>
      </c>
      <c r="KM16">
        <v>157</v>
      </c>
      <c r="KN16">
        <v>175</v>
      </c>
      <c r="KO16">
        <v>190</v>
      </c>
      <c r="KP16">
        <v>208</v>
      </c>
      <c r="KQ16">
        <v>228</v>
      </c>
      <c r="KR16">
        <v>245</v>
      </c>
      <c r="KS16">
        <v>268</v>
      </c>
      <c r="KT16">
        <v>296</v>
      </c>
      <c r="KU16">
        <v>312</v>
      </c>
      <c r="KV16">
        <v>336</v>
      </c>
      <c r="KW16">
        <v>357</v>
      </c>
      <c r="KX16">
        <v>382</v>
      </c>
      <c r="KY16">
        <v>0</v>
      </c>
      <c r="KZ16">
        <v>0</v>
      </c>
      <c r="LA16">
        <v>0</v>
      </c>
      <c r="LB16">
        <v>259</v>
      </c>
      <c r="LC16">
        <v>513</v>
      </c>
      <c r="LD16">
        <v>786</v>
      </c>
      <c r="LE16">
        <v>1024</v>
      </c>
      <c r="LF16">
        <v>1272</v>
      </c>
      <c r="LG16">
        <v>1477</v>
      </c>
      <c r="LH16">
        <v>1676</v>
      </c>
      <c r="LI16">
        <v>1877</v>
      </c>
      <c r="LJ16">
        <v>2108</v>
      </c>
      <c r="LK16">
        <v>2302</v>
      </c>
      <c r="LL16">
        <v>2508</v>
      </c>
      <c r="LM16">
        <v>2719</v>
      </c>
      <c r="LN16">
        <v>2894</v>
      </c>
      <c r="LO16">
        <v>3083</v>
      </c>
      <c r="LP16">
        <v>3278</v>
      </c>
      <c r="LQ16">
        <v>3457</v>
      </c>
      <c r="LR16">
        <v>3638</v>
      </c>
      <c r="LS16">
        <v>3801</v>
      </c>
      <c r="LT16">
        <v>3981</v>
      </c>
      <c r="LU16">
        <v>4143</v>
      </c>
      <c r="LV16">
        <v>4325</v>
      </c>
      <c r="LW16">
        <v>4492</v>
      </c>
      <c r="LX16">
        <v>4680</v>
      </c>
      <c r="LY16">
        <v>4836</v>
      </c>
      <c r="LZ16">
        <v>5009</v>
      </c>
      <c r="MA16">
        <v>0</v>
      </c>
      <c r="MB16">
        <v>0</v>
      </c>
      <c r="MC16">
        <v>1446</v>
      </c>
      <c r="MD16">
        <v>1453</v>
      </c>
      <c r="ME16">
        <v>1469</v>
      </c>
      <c r="MF16">
        <v>1471</v>
      </c>
      <c r="MG16">
        <v>1457</v>
      </c>
      <c r="MH16">
        <v>1458</v>
      </c>
      <c r="MI16">
        <v>1467</v>
      </c>
      <c r="MJ16">
        <v>1472</v>
      </c>
      <c r="MK16">
        <v>1488</v>
      </c>
      <c r="ML16">
        <v>1499</v>
      </c>
      <c r="MM16">
        <v>1514</v>
      </c>
      <c r="MN16">
        <v>1535</v>
      </c>
      <c r="MO16">
        <v>1533</v>
      </c>
      <c r="MP16">
        <v>1552</v>
      </c>
      <c r="MQ16">
        <v>1589</v>
      </c>
      <c r="MR16">
        <v>1602</v>
      </c>
      <c r="MS16">
        <v>1592</v>
      </c>
      <c r="MT16">
        <v>1584</v>
      </c>
      <c r="MU16">
        <v>1588</v>
      </c>
      <c r="MV16">
        <v>1585</v>
      </c>
      <c r="MW16">
        <v>1611</v>
      </c>
      <c r="MX16">
        <v>1643</v>
      </c>
      <c r="MY16">
        <v>1678</v>
      </c>
      <c r="MZ16">
        <v>1689</v>
      </c>
      <c r="NA16">
        <v>1699</v>
      </c>
      <c r="NB16">
        <v>1691</v>
      </c>
      <c r="NC16">
        <v>0</v>
      </c>
      <c r="ND16">
        <v>0</v>
      </c>
      <c r="NE16">
        <v>0</v>
      </c>
      <c r="NF16">
        <v>32</v>
      </c>
      <c r="NG16">
        <v>58</v>
      </c>
      <c r="NH16">
        <v>83</v>
      </c>
      <c r="NI16">
        <v>119</v>
      </c>
      <c r="NJ16">
        <v>152</v>
      </c>
      <c r="NK16">
        <v>184</v>
      </c>
      <c r="NL16">
        <v>212</v>
      </c>
      <c r="NM16">
        <v>233</v>
      </c>
      <c r="NN16">
        <v>257</v>
      </c>
      <c r="NO16">
        <v>292</v>
      </c>
      <c r="NP16">
        <v>315</v>
      </c>
      <c r="NQ16">
        <v>344</v>
      </c>
      <c r="NR16">
        <v>384</v>
      </c>
      <c r="NS16">
        <v>412</v>
      </c>
      <c r="NT16">
        <v>442</v>
      </c>
      <c r="NU16">
        <v>470</v>
      </c>
      <c r="NV16">
        <v>512</v>
      </c>
      <c r="NW16">
        <v>552</v>
      </c>
      <c r="NX16">
        <v>581</v>
      </c>
      <c r="NY16">
        <v>603</v>
      </c>
      <c r="NZ16">
        <v>626</v>
      </c>
      <c r="OA16">
        <v>657</v>
      </c>
      <c r="OB16">
        <v>688</v>
      </c>
      <c r="OC16">
        <v>720</v>
      </c>
      <c r="OD16">
        <v>753</v>
      </c>
      <c r="OE16">
        <v>0</v>
      </c>
      <c r="OF16">
        <v>0</v>
      </c>
      <c r="OG16">
        <v>2022</v>
      </c>
      <c r="OH16">
        <v>2177</v>
      </c>
      <c r="OI16">
        <v>2337</v>
      </c>
      <c r="OJ16">
        <v>2469</v>
      </c>
      <c r="OK16">
        <v>2572</v>
      </c>
      <c r="OL16">
        <v>2712</v>
      </c>
      <c r="OM16">
        <v>2844</v>
      </c>
      <c r="ON16">
        <v>2966</v>
      </c>
      <c r="OO16">
        <v>3085</v>
      </c>
      <c r="OP16">
        <v>3178</v>
      </c>
      <c r="OQ16">
        <v>3319</v>
      </c>
      <c r="OR16">
        <v>3474</v>
      </c>
      <c r="OS16">
        <v>3616</v>
      </c>
      <c r="OT16">
        <v>3747</v>
      </c>
      <c r="OU16">
        <v>3853</v>
      </c>
      <c r="OV16">
        <v>3938</v>
      </c>
      <c r="OW16">
        <v>4096</v>
      </c>
      <c r="OX16">
        <v>4212</v>
      </c>
      <c r="OY16">
        <v>4296</v>
      </c>
      <c r="OZ16">
        <v>4405</v>
      </c>
      <c r="PA16">
        <v>4473</v>
      </c>
      <c r="PB16">
        <v>4570</v>
      </c>
      <c r="PC16">
        <v>4679</v>
      </c>
      <c r="PD16">
        <v>4717</v>
      </c>
      <c r="PE16">
        <v>4735</v>
      </c>
      <c r="PF16">
        <v>4767</v>
      </c>
      <c r="PG16">
        <v>0</v>
      </c>
      <c r="PH16">
        <v>0</v>
      </c>
      <c r="PI16">
        <v>0</v>
      </c>
      <c r="PJ16">
        <v>61</v>
      </c>
      <c r="PK16">
        <v>132</v>
      </c>
      <c r="PL16">
        <v>210</v>
      </c>
      <c r="PM16">
        <v>287</v>
      </c>
      <c r="PN16">
        <v>384</v>
      </c>
      <c r="PO16">
        <v>472</v>
      </c>
      <c r="PP16">
        <v>561</v>
      </c>
      <c r="PQ16">
        <v>652</v>
      </c>
      <c r="PR16">
        <v>759</v>
      </c>
      <c r="PS16">
        <v>844</v>
      </c>
      <c r="PT16">
        <v>942</v>
      </c>
      <c r="PU16">
        <v>1052</v>
      </c>
      <c r="PV16">
        <v>1151</v>
      </c>
      <c r="PW16">
        <v>1258</v>
      </c>
      <c r="PX16">
        <v>1391</v>
      </c>
      <c r="PY16">
        <v>1510</v>
      </c>
      <c r="PZ16">
        <v>1634</v>
      </c>
      <c r="QA16">
        <v>1772</v>
      </c>
      <c r="QB16">
        <v>1904</v>
      </c>
      <c r="QC16">
        <v>2051</v>
      </c>
      <c r="QD16">
        <v>2187</v>
      </c>
      <c r="QE16">
        <v>2314</v>
      </c>
      <c r="QF16">
        <v>2473</v>
      </c>
      <c r="QG16">
        <v>2653</v>
      </c>
      <c r="QH16">
        <v>2818</v>
      </c>
      <c r="QI16">
        <v>0</v>
      </c>
      <c r="QJ16">
        <v>0</v>
      </c>
      <c r="QK16">
        <v>7546</v>
      </c>
      <c r="QL16">
        <v>7839</v>
      </c>
      <c r="QM16">
        <v>8008</v>
      </c>
      <c r="QN16">
        <v>8056</v>
      </c>
      <c r="QO16">
        <v>8081</v>
      </c>
      <c r="QP16">
        <v>8117</v>
      </c>
      <c r="QQ16">
        <v>8134</v>
      </c>
      <c r="QR16">
        <v>8132</v>
      </c>
      <c r="QS16">
        <v>8133</v>
      </c>
      <c r="QT16">
        <v>8054</v>
      </c>
      <c r="QU16">
        <v>8069</v>
      </c>
      <c r="QV16">
        <v>8122</v>
      </c>
      <c r="QW16">
        <v>8103</v>
      </c>
      <c r="QX16">
        <v>8074</v>
      </c>
      <c r="QY16">
        <v>8067</v>
      </c>
      <c r="QZ16">
        <v>8030</v>
      </c>
      <c r="RA16">
        <v>8085</v>
      </c>
      <c r="RB16">
        <v>8133</v>
      </c>
      <c r="RC16">
        <v>8125</v>
      </c>
      <c r="RD16">
        <v>8121</v>
      </c>
      <c r="RE16">
        <v>8177</v>
      </c>
      <c r="RF16">
        <v>8198</v>
      </c>
      <c r="RG16">
        <v>8263</v>
      </c>
      <c r="RH16">
        <v>8238</v>
      </c>
      <c r="RI16">
        <v>8256</v>
      </c>
      <c r="RJ16">
        <v>8288</v>
      </c>
      <c r="RK16">
        <v>0</v>
      </c>
      <c r="RL16">
        <v>0</v>
      </c>
      <c r="RM16">
        <v>8400</v>
      </c>
      <c r="RN16">
        <v>8497</v>
      </c>
      <c r="RO16">
        <v>8595</v>
      </c>
      <c r="RP16">
        <v>8696</v>
      </c>
      <c r="RQ16">
        <v>8817</v>
      </c>
      <c r="RR16">
        <v>8828</v>
      </c>
      <c r="RS16">
        <v>8897</v>
      </c>
      <c r="RT16">
        <v>9004</v>
      </c>
      <c r="RU16">
        <v>9059</v>
      </c>
      <c r="RV16">
        <v>9139</v>
      </c>
      <c r="RW16">
        <v>9214</v>
      </c>
      <c r="RX16">
        <v>9284</v>
      </c>
      <c r="RY16">
        <v>9322</v>
      </c>
      <c r="RZ16">
        <v>9426</v>
      </c>
      <c r="SA16">
        <v>9435</v>
      </c>
      <c r="SB16">
        <v>9467</v>
      </c>
      <c r="SC16">
        <v>9445</v>
      </c>
      <c r="SD16">
        <v>9454</v>
      </c>
      <c r="SE16">
        <v>9480</v>
      </c>
      <c r="SF16">
        <v>9481</v>
      </c>
      <c r="SG16">
        <v>9499</v>
      </c>
      <c r="SH16">
        <v>9508</v>
      </c>
      <c r="SI16">
        <v>9503</v>
      </c>
      <c r="SJ16">
        <v>9508</v>
      </c>
      <c r="SK16">
        <v>9510</v>
      </c>
      <c r="SL16">
        <v>9485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1440000</v>
      </c>
      <c r="SU16">
        <v>1430000</v>
      </c>
      <c r="SV16">
        <v>1410000</v>
      </c>
      <c r="SW16">
        <v>1410000</v>
      </c>
      <c r="SX16">
        <v>1380000</v>
      </c>
      <c r="SY16">
        <v>1360000</v>
      </c>
      <c r="SZ16">
        <v>1340000</v>
      </c>
      <c r="TA16">
        <v>1300000</v>
      </c>
      <c r="TB16">
        <v>1280000</v>
      </c>
      <c r="TC16">
        <v>1250000</v>
      </c>
      <c r="TD16">
        <v>1220000</v>
      </c>
      <c r="TE16">
        <v>1190000</v>
      </c>
      <c r="TF16">
        <v>1170000</v>
      </c>
      <c r="TG16">
        <v>1150000</v>
      </c>
      <c r="TH16">
        <v>1120000</v>
      </c>
      <c r="TI16">
        <v>1090000</v>
      </c>
      <c r="TJ16">
        <v>1060000</v>
      </c>
      <c r="TK16">
        <v>1030000</v>
      </c>
      <c r="TL16">
        <v>997703.10109999997</v>
      </c>
      <c r="TM16">
        <v>970566.14850000001</v>
      </c>
      <c r="TN16">
        <v>947347.40899999999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164503.1783</v>
      </c>
      <c r="TW16">
        <v>174721.2377</v>
      </c>
      <c r="TX16">
        <v>187034.07870000001</v>
      </c>
      <c r="TY16">
        <v>197657.30009999999</v>
      </c>
      <c r="TZ16">
        <v>209770.08919999999</v>
      </c>
      <c r="UA16">
        <v>215701.22560000001</v>
      </c>
      <c r="UB16">
        <v>224000.0373</v>
      </c>
      <c r="UC16">
        <v>231632.43590000001</v>
      </c>
      <c r="UD16">
        <v>236142.00159999999</v>
      </c>
      <c r="UE16">
        <v>242147.9613</v>
      </c>
      <c r="UF16">
        <v>245593.41690000001</v>
      </c>
      <c r="UG16">
        <v>247765.29389999999</v>
      </c>
      <c r="UH16">
        <v>245075.56839999999</v>
      </c>
      <c r="UI16">
        <v>244785.30110000001</v>
      </c>
      <c r="UJ16">
        <v>245792.4847</v>
      </c>
      <c r="UK16">
        <v>246726.0165</v>
      </c>
      <c r="UL16">
        <v>246928.9847</v>
      </c>
      <c r="UM16">
        <v>249090.24900000001</v>
      </c>
      <c r="UN16">
        <v>246243.41759999999</v>
      </c>
      <c r="UO16">
        <v>243864.68830000001</v>
      </c>
      <c r="UP16">
        <v>239670.45540000001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289390.3064</v>
      </c>
      <c r="UY16">
        <v>324443.59360000002</v>
      </c>
      <c r="UZ16">
        <v>334477.93160000001</v>
      </c>
      <c r="VA16">
        <v>324735.85590000002</v>
      </c>
      <c r="VB16">
        <v>348947.94579999999</v>
      </c>
      <c r="VC16">
        <v>377417.72369999997</v>
      </c>
      <c r="VD16">
        <v>412588.75079999998</v>
      </c>
      <c r="VE16">
        <v>420180.00280000002</v>
      </c>
      <c r="VF16">
        <v>454175.14870000002</v>
      </c>
      <c r="VG16">
        <v>472631.54239999998</v>
      </c>
      <c r="VH16">
        <v>481937.02870000002</v>
      </c>
      <c r="VI16">
        <v>490299.49729999999</v>
      </c>
      <c r="VJ16">
        <v>519513.04479999997</v>
      </c>
      <c r="VK16">
        <v>534879.08880000003</v>
      </c>
      <c r="VL16">
        <v>507911.9264</v>
      </c>
      <c r="VM16">
        <v>493118.3751</v>
      </c>
      <c r="VN16">
        <v>487343.25030000001</v>
      </c>
      <c r="VO16">
        <v>483570.5661</v>
      </c>
      <c r="VP16">
        <v>491746.098</v>
      </c>
      <c r="VQ16">
        <v>483317.51209999999</v>
      </c>
      <c r="VR16">
        <v>480685.18839999998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133854.9252</v>
      </c>
      <c r="WA16">
        <v>97467.17856</v>
      </c>
      <c r="WB16">
        <v>157713.8812</v>
      </c>
      <c r="WC16">
        <v>275616.49129999999</v>
      </c>
      <c r="WD16">
        <v>148660.45920000001</v>
      </c>
      <c r="WE16">
        <v>230928.86869999999</v>
      </c>
      <c r="WF16">
        <v>140126.74069999999</v>
      </c>
      <c r="WG16">
        <v>244881.68280000001</v>
      </c>
      <c r="WH16">
        <v>290582.36359999998</v>
      </c>
      <c r="WI16">
        <v>230824.4724</v>
      </c>
      <c r="WJ16">
        <v>224101.4295</v>
      </c>
      <c r="WK16">
        <v>217574.2034</v>
      </c>
      <c r="WL16">
        <v>140824.72709999999</v>
      </c>
      <c r="WM16">
        <v>159510.20869999999</v>
      </c>
      <c r="WN16">
        <v>353975.49780000001</v>
      </c>
      <c r="WO16">
        <v>365144.62760000001</v>
      </c>
      <c r="WP16">
        <v>250241.8921</v>
      </c>
      <c r="WQ16">
        <v>263199.40110000002</v>
      </c>
      <c r="WR16">
        <v>255533.39910000001</v>
      </c>
      <c r="WS16">
        <v>286258.4755</v>
      </c>
      <c r="WT16">
        <v>240864.73670000001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13600000</v>
      </c>
      <c r="ZG16">
        <v>13300000</v>
      </c>
      <c r="ZH16">
        <v>13000000</v>
      </c>
      <c r="ZI16">
        <v>12700000</v>
      </c>
      <c r="ZJ16">
        <v>12400000</v>
      </c>
      <c r="ZK16">
        <v>12200000</v>
      </c>
      <c r="ZL16">
        <v>12000000</v>
      </c>
      <c r="ZM16">
        <v>11600000</v>
      </c>
      <c r="ZN16">
        <v>11400000</v>
      </c>
      <c r="ZO16">
        <v>11400000</v>
      </c>
      <c r="ZP16">
        <v>11100000</v>
      </c>
      <c r="ZQ16">
        <v>10700000</v>
      </c>
      <c r="ZR16">
        <v>10400000</v>
      </c>
      <c r="ZS16">
        <v>10100000</v>
      </c>
      <c r="ZT16">
        <v>9790000</v>
      </c>
      <c r="ZU16">
        <v>9660000</v>
      </c>
      <c r="ZV16">
        <v>9570000</v>
      </c>
      <c r="ZW16">
        <v>9490000</v>
      </c>
      <c r="ZX16">
        <v>9270000</v>
      </c>
      <c r="ZY16">
        <v>9050000</v>
      </c>
      <c r="ZZ16">
        <v>8750000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21800000</v>
      </c>
      <c r="ABK16">
        <v>22100000</v>
      </c>
      <c r="ABL16">
        <v>22400000</v>
      </c>
      <c r="ABM16">
        <v>22600000</v>
      </c>
      <c r="ABN16">
        <v>22600000</v>
      </c>
      <c r="ABO16">
        <v>23000000</v>
      </c>
      <c r="ABP16">
        <v>23300000</v>
      </c>
      <c r="ABQ16">
        <v>23600000</v>
      </c>
      <c r="ABR16">
        <v>23700000</v>
      </c>
      <c r="ABS16">
        <v>23700000</v>
      </c>
      <c r="ABT16">
        <v>23500000</v>
      </c>
      <c r="ABU16">
        <v>23700000</v>
      </c>
      <c r="ABV16">
        <v>23700000</v>
      </c>
      <c r="ABW16">
        <v>23500000</v>
      </c>
      <c r="ABX16">
        <v>23400000</v>
      </c>
      <c r="ABY16">
        <v>23000000</v>
      </c>
      <c r="ABZ16">
        <v>22800000</v>
      </c>
      <c r="ACA16">
        <v>22700000</v>
      </c>
      <c r="ACB16">
        <v>22200000</v>
      </c>
      <c r="ACC16">
        <v>21700000</v>
      </c>
      <c r="ACD16">
        <v>21200000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3400000</v>
      </c>
      <c r="ADO16">
        <v>3310000</v>
      </c>
      <c r="ADP16">
        <v>3210000</v>
      </c>
      <c r="ADQ16">
        <v>3120000</v>
      </c>
      <c r="ADR16">
        <v>3000000</v>
      </c>
      <c r="ADS16">
        <v>2910000</v>
      </c>
      <c r="ADT16">
        <v>2850000</v>
      </c>
      <c r="ADU16">
        <v>2760000</v>
      </c>
      <c r="ADV16">
        <v>2670000</v>
      </c>
      <c r="ADW16">
        <v>2590000</v>
      </c>
      <c r="ADX16">
        <v>2500000</v>
      </c>
      <c r="ADY16">
        <v>2440000</v>
      </c>
      <c r="ADZ16">
        <v>2390000</v>
      </c>
      <c r="AEA16">
        <v>2320000</v>
      </c>
      <c r="AEB16">
        <v>2250000</v>
      </c>
      <c r="AEC16">
        <v>2200000</v>
      </c>
      <c r="AED16">
        <v>2140000</v>
      </c>
      <c r="AEE16">
        <v>2090000</v>
      </c>
      <c r="AEF16">
        <v>2030000</v>
      </c>
      <c r="AEG16">
        <v>1970000</v>
      </c>
      <c r="AEH16">
        <v>1920000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14800000</v>
      </c>
      <c r="AEQ16">
        <v>14500000</v>
      </c>
      <c r="AER16">
        <v>14200000</v>
      </c>
      <c r="AES16">
        <v>13900000</v>
      </c>
      <c r="AET16">
        <v>13600000</v>
      </c>
      <c r="AEU16">
        <v>13300000</v>
      </c>
      <c r="AEV16">
        <v>13000000</v>
      </c>
      <c r="AEW16">
        <v>12700000</v>
      </c>
      <c r="AEX16">
        <v>12500000</v>
      </c>
      <c r="AEY16">
        <v>12100000</v>
      </c>
      <c r="AEZ16">
        <v>11800000</v>
      </c>
      <c r="AFA16">
        <v>11400000</v>
      </c>
      <c r="AFB16">
        <v>11100000</v>
      </c>
      <c r="AFC16">
        <v>10800000</v>
      </c>
      <c r="AFD16">
        <v>10500000</v>
      </c>
      <c r="AFE16">
        <v>10200000</v>
      </c>
      <c r="AFF16">
        <v>9920000</v>
      </c>
      <c r="AFG16">
        <v>9630000</v>
      </c>
      <c r="AFH16">
        <v>9350000</v>
      </c>
      <c r="AFI16">
        <v>9080000</v>
      </c>
      <c r="AFJ16">
        <v>8790000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144.2760858</v>
      </c>
      <c r="AGU16">
        <v>153.23774610000001</v>
      </c>
      <c r="AGV16">
        <v>164.0366166</v>
      </c>
      <c r="AGW16">
        <v>173.35362069999999</v>
      </c>
      <c r="AGX16">
        <v>183.97703730000001</v>
      </c>
      <c r="AGY16">
        <v>189.178889</v>
      </c>
      <c r="AGZ16">
        <v>196.45728980000001</v>
      </c>
      <c r="AHA16">
        <v>203.15121880000001</v>
      </c>
      <c r="AHB16">
        <v>207.1062944</v>
      </c>
      <c r="AHC16">
        <v>212.3737692</v>
      </c>
      <c r="AHD16">
        <v>215.39557619999999</v>
      </c>
      <c r="AHE16">
        <v>217.30040199999999</v>
      </c>
      <c r="AHF16">
        <v>214.9414017</v>
      </c>
      <c r="AHG16">
        <v>214.68682519999999</v>
      </c>
      <c r="AHH16">
        <v>215.57016680000001</v>
      </c>
      <c r="AHI16">
        <v>216.38891290000001</v>
      </c>
      <c r="AHJ16">
        <v>216.56692430000001</v>
      </c>
      <c r="AHK16">
        <v>218.46244239999999</v>
      </c>
      <c r="AHL16">
        <v>215.96565369999999</v>
      </c>
      <c r="AHM16">
        <v>213.87940979999999</v>
      </c>
      <c r="AHN16">
        <v>210.2008941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13.92323148</v>
      </c>
      <c r="AHW16">
        <v>15.609725539999999</v>
      </c>
      <c r="AHX16">
        <v>16.09250055</v>
      </c>
      <c r="AHY16">
        <v>15.62378695</v>
      </c>
      <c r="AHZ16">
        <v>16.788686129999999</v>
      </c>
      <c r="AIA16">
        <v>18.158432449999999</v>
      </c>
      <c r="AIB16">
        <v>19.850591250000001</v>
      </c>
      <c r="AIC16">
        <v>20.215823799999999</v>
      </c>
      <c r="AID16">
        <v>21.851408249999999</v>
      </c>
      <c r="AIE16">
        <v>22.739387690000001</v>
      </c>
      <c r="AIF16">
        <v>23.187095979999999</v>
      </c>
      <c r="AIG16">
        <v>23.58943352</v>
      </c>
      <c r="AIH16">
        <v>24.99496431</v>
      </c>
      <c r="AII16">
        <v>25.73425993</v>
      </c>
      <c r="AIJ16">
        <v>24.436807890000001</v>
      </c>
      <c r="AIK16">
        <v>23.725056200000001</v>
      </c>
      <c r="AIL16">
        <v>23.447201700000001</v>
      </c>
      <c r="AIM16">
        <v>23.265689210000001</v>
      </c>
      <c r="AIN16">
        <v>23.659032799999999</v>
      </c>
      <c r="AIO16">
        <v>23.253514200000001</v>
      </c>
      <c r="AIP16">
        <v>23.126867069999999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1.2326457550000001</v>
      </c>
      <c r="AIY16">
        <v>0.89755758799999996</v>
      </c>
      <c r="AIZ16">
        <v>1.4523585569999999</v>
      </c>
      <c r="AJA16">
        <v>2.5381023329999999</v>
      </c>
      <c r="AJB16">
        <v>1.3689872350000001</v>
      </c>
      <c r="AJC16">
        <v>2.1265821119999999</v>
      </c>
      <c r="AJD16">
        <v>1.2904017670000001</v>
      </c>
      <c r="AJE16">
        <v>2.2550710490000001</v>
      </c>
      <c r="AJF16">
        <v>2.6759203390000001</v>
      </c>
      <c r="AJG16">
        <v>2.1256207460000001</v>
      </c>
      <c r="AJH16">
        <v>2.0637094619999998</v>
      </c>
      <c r="AJI16">
        <v>2.0036014199999999</v>
      </c>
      <c r="AJJ16">
        <v>1.2968293980000001</v>
      </c>
      <c r="AJK16">
        <v>1.4689006120000001</v>
      </c>
      <c r="AJL16">
        <v>3.2596962270000001</v>
      </c>
      <c r="AJM16">
        <v>3.3625507200000002</v>
      </c>
      <c r="AJN16">
        <v>2.3044322460000002</v>
      </c>
      <c r="AJO16">
        <v>2.4237555990000001</v>
      </c>
      <c r="AJP16">
        <v>2.3531607760000002</v>
      </c>
      <c r="AJQ16">
        <v>2.6361024369999999</v>
      </c>
      <c r="AJR16">
        <v>2.2180797210000001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204.7866999</v>
      </c>
      <c r="AKA16">
        <v>93.268684629999996</v>
      </c>
      <c r="AKB16">
        <v>124.2135839</v>
      </c>
      <c r="AKC16">
        <v>106.5035329</v>
      </c>
      <c r="AKD16">
        <v>161.1278767</v>
      </c>
      <c r="AKE16">
        <v>73.573609270000006</v>
      </c>
      <c r="AKF16">
        <v>171.55331140000001</v>
      </c>
      <c r="AKG16">
        <v>243.67614280000001</v>
      </c>
      <c r="AKH16">
        <v>242.00410260000001</v>
      </c>
      <c r="AKI16">
        <v>392.67809019999999</v>
      </c>
      <c r="AKJ16">
        <v>212.1308894</v>
      </c>
      <c r="AKK16">
        <v>172.70117870000001</v>
      </c>
      <c r="AKL16">
        <v>179.11048529999999</v>
      </c>
      <c r="AKM16">
        <v>197.6387995</v>
      </c>
      <c r="AKN16">
        <v>211.22100399999999</v>
      </c>
      <c r="AKO16">
        <v>217.81955809999999</v>
      </c>
      <c r="AKP16">
        <v>259.83829969999999</v>
      </c>
      <c r="AKQ16">
        <v>150.7828714</v>
      </c>
      <c r="AKR16">
        <v>206.8558841</v>
      </c>
      <c r="AKS16">
        <v>169.05687810000001</v>
      </c>
      <c r="AKT16">
        <v>215.9491472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72.403480130000005</v>
      </c>
      <c r="AME16">
        <v>70.72855844</v>
      </c>
      <c r="AMF16">
        <v>68.902547310000003</v>
      </c>
      <c r="AMG16">
        <v>67.622803930000003</v>
      </c>
      <c r="AMH16">
        <v>66.138547270000004</v>
      </c>
      <c r="AMI16">
        <v>64.854731999999998</v>
      </c>
      <c r="AMJ16">
        <v>63.839128410000001</v>
      </c>
      <c r="AMK16">
        <v>61.898980960000003</v>
      </c>
      <c r="AML16">
        <v>60.840928980000001</v>
      </c>
      <c r="AMM16">
        <v>60.477076959999998</v>
      </c>
      <c r="AMN16">
        <v>59.195975539999999</v>
      </c>
      <c r="AMO16">
        <v>57.113070469999997</v>
      </c>
      <c r="AMP16">
        <v>55.170941859999999</v>
      </c>
      <c r="AMQ16">
        <v>53.699283909999998</v>
      </c>
      <c r="AMR16">
        <v>52.036734850000002</v>
      </c>
      <c r="AMS16">
        <v>51.349839109999998</v>
      </c>
      <c r="AMT16">
        <v>50.844488839999997</v>
      </c>
      <c r="AMU16">
        <v>50.415148860000002</v>
      </c>
      <c r="AMV16">
        <v>49.267613099999998</v>
      </c>
      <c r="AMW16">
        <v>48.115834990000003</v>
      </c>
      <c r="AMX16">
        <v>46.494441029999997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229.1783222</v>
      </c>
      <c r="ANG16">
        <v>187.943928</v>
      </c>
      <c r="ANH16">
        <v>165.4834989</v>
      </c>
      <c r="ANI16">
        <v>126.5818271</v>
      </c>
      <c r="ANJ16">
        <v>157.20675539999999</v>
      </c>
      <c r="ANK16">
        <v>218.43163100000001</v>
      </c>
      <c r="ANL16">
        <v>154.6756283</v>
      </c>
      <c r="ANM16">
        <v>140.2827265</v>
      </c>
      <c r="ANN16">
        <v>203.15919510000001</v>
      </c>
      <c r="ANO16">
        <v>141.76011020000001</v>
      </c>
      <c r="ANP16">
        <v>139.41217420000001</v>
      </c>
      <c r="ANQ16">
        <v>153.6673965</v>
      </c>
      <c r="ANR16">
        <v>189.64614109999999</v>
      </c>
      <c r="ANS16">
        <v>160.60252560000001</v>
      </c>
      <c r="ANT16">
        <v>112.0656972</v>
      </c>
      <c r="ANU16">
        <v>66.831881690000003</v>
      </c>
      <c r="ANV16">
        <v>96.192074270000006</v>
      </c>
      <c r="ANW16">
        <v>109.13764759999999</v>
      </c>
      <c r="ANX16">
        <v>89.137323989999999</v>
      </c>
      <c r="ANY16">
        <v>105.172887</v>
      </c>
      <c r="ANZ16">
        <v>117.17949470000001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102.32439189999999</v>
      </c>
      <c r="AOI16">
        <v>104.1794007</v>
      </c>
      <c r="AOJ16">
        <v>105.4839015</v>
      </c>
      <c r="AOK16">
        <v>106.5204473</v>
      </c>
      <c r="AOL16">
        <v>106.5355326</v>
      </c>
      <c r="AOM16">
        <v>108.02160259999999</v>
      </c>
      <c r="AON16">
        <v>109.77310610000001</v>
      </c>
      <c r="AOO16">
        <v>110.932126</v>
      </c>
      <c r="AOP16">
        <v>111.602875</v>
      </c>
      <c r="AOQ16">
        <v>111.4175166</v>
      </c>
      <c r="AOR16">
        <v>110.55870729999999</v>
      </c>
      <c r="AOS16">
        <v>111.64517619999999</v>
      </c>
      <c r="AOT16">
        <v>111.46310920000001</v>
      </c>
      <c r="AOU16">
        <v>110.3747769</v>
      </c>
      <c r="AOV16">
        <v>109.8788876</v>
      </c>
      <c r="AOW16">
        <v>108.32532860000001</v>
      </c>
      <c r="AOX16">
        <v>107.45090860000001</v>
      </c>
      <c r="AOY16">
        <v>106.8094583</v>
      </c>
      <c r="AOZ16">
        <v>104.5406796</v>
      </c>
      <c r="APA16">
        <v>101.88311179999999</v>
      </c>
      <c r="APB16">
        <v>99.584132650000001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1035.14581</v>
      </c>
      <c r="APK16">
        <v>858.55187899999999</v>
      </c>
      <c r="APL16">
        <v>896.88522669999998</v>
      </c>
      <c r="APM16">
        <v>806.80160920000003</v>
      </c>
      <c r="APN16">
        <v>895.91344560000005</v>
      </c>
      <c r="APO16">
        <v>775.54134950000002</v>
      </c>
      <c r="APP16">
        <v>905.08207149999998</v>
      </c>
      <c r="APQ16">
        <v>873.39372470000001</v>
      </c>
      <c r="APR16">
        <v>922.43615569999997</v>
      </c>
      <c r="APS16">
        <v>868.58054689999994</v>
      </c>
      <c r="APT16">
        <v>1005.2986110000001</v>
      </c>
      <c r="APU16">
        <v>871.15921400000002</v>
      </c>
      <c r="APV16">
        <v>829.26428940000005</v>
      </c>
      <c r="APW16">
        <v>858.42224280000005</v>
      </c>
      <c r="APX16">
        <v>897.77187649999996</v>
      </c>
      <c r="APY16">
        <v>995.23253090000003</v>
      </c>
      <c r="APZ16">
        <v>871.49024010000005</v>
      </c>
      <c r="AQA16">
        <v>773.49526400000002</v>
      </c>
      <c r="AQB16">
        <v>902.47877400000004</v>
      </c>
      <c r="AQC16">
        <v>963.1011244</v>
      </c>
      <c r="AQD16">
        <v>835.30048399999998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116.1330215</v>
      </c>
      <c r="ARO16">
        <v>113.63176869999999</v>
      </c>
      <c r="ARP16">
        <v>111.64889719999999</v>
      </c>
      <c r="ARQ16">
        <v>109.05911930000001</v>
      </c>
      <c r="ARR16">
        <v>106.81768940000001</v>
      </c>
      <c r="ARS16">
        <v>104.5575709</v>
      </c>
      <c r="ART16">
        <v>102.2834067</v>
      </c>
      <c r="ARU16">
        <v>99.710737039999998</v>
      </c>
      <c r="ARV16">
        <v>97.886553719999995</v>
      </c>
      <c r="ARW16">
        <v>95.12622949</v>
      </c>
      <c r="ARX16">
        <v>92.668798219999999</v>
      </c>
      <c r="ARY16">
        <v>89.760629840000007</v>
      </c>
      <c r="ARZ16">
        <v>87.229282920000003</v>
      </c>
      <c r="ASA16">
        <v>84.921531349999995</v>
      </c>
      <c r="ASB16">
        <v>82.456785749999995</v>
      </c>
      <c r="ASC16">
        <v>80.207119180000007</v>
      </c>
      <c r="ASD16">
        <v>77.944769769999994</v>
      </c>
      <c r="ASE16">
        <v>75.634738569999996</v>
      </c>
      <c r="ASF16">
        <v>73.470421130000005</v>
      </c>
      <c r="ASG16">
        <v>71.345510259999998</v>
      </c>
      <c r="ASH16">
        <v>69.08539451</v>
      </c>
    </row>
    <row r="17" spans="1:1178" x14ac:dyDescent="0.25">
      <c r="A17">
        <v>13</v>
      </c>
      <c r="B17">
        <v>22400</v>
      </c>
      <c r="C17">
        <v>0</v>
      </c>
      <c r="D17">
        <v>0</v>
      </c>
      <c r="E17">
        <v>0</v>
      </c>
      <c r="F17">
        <v>240</v>
      </c>
      <c r="G17">
        <v>212</v>
      </c>
      <c r="H17">
        <v>236</v>
      </c>
      <c r="I17">
        <v>237</v>
      </c>
      <c r="J17">
        <v>251</v>
      </c>
      <c r="K17">
        <v>247</v>
      </c>
      <c r="L17">
        <v>239</v>
      </c>
      <c r="M17">
        <v>235</v>
      </c>
      <c r="N17">
        <v>266</v>
      </c>
      <c r="O17">
        <v>268</v>
      </c>
      <c r="P17">
        <v>247</v>
      </c>
      <c r="Q17">
        <v>261</v>
      </c>
      <c r="R17">
        <v>268</v>
      </c>
      <c r="S17">
        <v>251</v>
      </c>
      <c r="T17">
        <v>274</v>
      </c>
      <c r="U17">
        <v>233</v>
      </c>
      <c r="V17">
        <v>233</v>
      </c>
      <c r="W17">
        <v>235</v>
      </c>
      <c r="X17">
        <v>242</v>
      </c>
      <c r="Y17">
        <v>248</v>
      </c>
      <c r="Z17">
        <v>246</v>
      </c>
      <c r="AA17">
        <v>279</v>
      </c>
      <c r="AB17">
        <v>288</v>
      </c>
      <c r="AC17">
        <v>261</v>
      </c>
      <c r="AD17">
        <v>249</v>
      </c>
      <c r="AE17">
        <v>0</v>
      </c>
      <c r="AF17">
        <v>0</v>
      </c>
      <c r="AG17">
        <v>0</v>
      </c>
      <c r="AH17">
        <v>71</v>
      </c>
      <c r="AI17">
        <v>76</v>
      </c>
      <c r="AJ17">
        <v>80</v>
      </c>
      <c r="AK17">
        <v>63</v>
      </c>
      <c r="AL17">
        <v>73</v>
      </c>
      <c r="AM17">
        <v>71</v>
      </c>
      <c r="AN17">
        <v>71</v>
      </c>
      <c r="AO17">
        <v>117</v>
      </c>
      <c r="AP17">
        <v>87</v>
      </c>
      <c r="AQ17">
        <v>87</v>
      </c>
      <c r="AR17">
        <v>114</v>
      </c>
      <c r="AS17">
        <v>99</v>
      </c>
      <c r="AT17">
        <v>112</v>
      </c>
      <c r="AU17">
        <v>107</v>
      </c>
      <c r="AV17">
        <v>119</v>
      </c>
      <c r="AW17">
        <v>117</v>
      </c>
      <c r="AX17">
        <v>114</v>
      </c>
      <c r="AY17">
        <v>124</v>
      </c>
      <c r="AZ17">
        <v>138</v>
      </c>
      <c r="BA17">
        <v>154</v>
      </c>
      <c r="BB17">
        <v>141</v>
      </c>
      <c r="BC17">
        <v>159</v>
      </c>
      <c r="BD17">
        <v>153</v>
      </c>
      <c r="BE17">
        <v>138</v>
      </c>
      <c r="BF17">
        <v>174</v>
      </c>
      <c r="BG17">
        <v>0</v>
      </c>
      <c r="BH17">
        <v>0</v>
      </c>
      <c r="BI17">
        <v>0</v>
      </c>
      <c r="BJ17">
        <v>169</v>
      </c>
      <c r="BK17">
        <v>163</v>
      </c>
      <c r="BL17">
        <v>172</v>
      </c>
      <c r="BM17">
        <v>165</v>
      </c>
      <c r="BN17">
        <v>156</v>
      </c>
      <c r="BO17">
        <v>154</v>
      </c>
      <c r="BP17">
        <v>166</v>
      </c>
      <c r="BQ17">
        <v>171</v>
      </c>
      <c r="BR17">
        <v>159</v>
      </c>
      <c r="BS17">
        <v>142</v>
      </c>
      <c r="BT17">
        <v>172</v>
      </c>
      <c r="BU17">
        <v>137</v>
      </c>
      <c r="BV17">
        <v>177</v>
      </c>
      <c r="BW17">
        <v>163</v>
      </c>
      <c r="BX17">
        <v>157</v>
      </c>
      <c r="BY17">
        <v>160</v>
      </c>
      <c r="BZ17">
        <v>146</v>
      </c>
      <c r="CA17">
        <v>141</v>
      </c>
      <c r="CB17">
        <v>140</v>
      </c>
      <c r="CC17">
        <v>140</v>
      </c>
      <c r="CD17">
        <v>148</v>
      </c>
      <c r="CE17">
        <v>121</v>
      </c>
      <c r="CF17">
        <v>119</v>
      </c>
      <c r="CG17">
        <v>150</v>
      </c>
      <c r="CH17">
        <v>142</v>
      </c>
      <c r="CI17">
        <v>0</v>
      </c>
      <c r="CJ17">
        <v>0</v>
      </c>
      <c r="CK17">
        <v>0</v>
      </c>
      <c r="CL17">
        <v>32</v>
      </c>
      <c r="CM17">
        <v>49</v>
      </c>
      <c r="CN17">
        <v>56</v>
      </c>
      <c r="CO17">
        <v>59</v>
      </c>
      <c r="CP17">
        <v>47</v>
      </c>
      <c r="CQ17">
        <v>43</v>
      </c>
      <c r="CR17">
        <v>56</v>
      </c>
      <c r="CS17">
        <v>52</v>
      </c>
      <c r="CT17">
        <v>47</v>
      </c>
      <c r="CU17">
        <v>52</v>
      </c>
      <c r="CV17">
        <v>46</v>
      </c>
      <c r="CW17">
        <v>66</v>
      </c>
      <c r="CX17">
        <v>54</v>
      </c>
      <c r="CY17">
        <v>59</v>
      </c>
      <c r="CZ17">
        <v>56</v>
      </c>
      <c r="DA17">
        <v>61</v>
      </c>
      <c r="DB17">
        <v>65</v>
      </c>
      <c r="DC17">
        <v>51</v>
      </c>
      <c r="DD17">
        <v>64</v>
      </c>
      <c r="DE17">
        <v>54</v>
      </c>
      <c r="DF17">
        <v>64</v>
      </c>
      <c r="DG17">
        <v>68</v>
      </c>
      <c r="DH17">
        <v>63</v>
      </c>
      <c r="DI17">
        <v>54</v>
      </c>
      <c r="DJ17">
        <v>58</v>
      </c>
      <c r="DK17">
        <v>0</v>
      </c>
      <c r="DL17">
        <v>0</v>
      </c>
      <c r="DM17">
        <v>0</v>
      </c>
      <c r="DN17">
        <v>3</v>
      </c>
      <c r="DO17">
        <v>2</v>
      </c>
      <c r="DP17">
        <v>2</v>
      </c>
      <c r="DQ17">
        <v>2</v>
      </c>
      <c r="DR17">
        <v>2</v>
      </c>
      <c r="DS17">
        <v>4</v>
      </c>
      <c r="DT17">
        <v>4</v>
      </c>
      <c r="DU17">
        <v>4</v>
      </c>
      <c r="DV17">
        <v>3</v>
      </c>
      <c r="DW17">
        <v>4</v>
      </c>
      <c r="DX17">
        <v>5</v>
      </c>
      <c r="DY17">
        <v>4</v>
      </c>
      <c r="DZ17">
        <v>4</v>
      </c>
      <c r="EA17">
        <v>5</v>
      </c>
      <c r="EB17">
        <v>4</v>
      </c>
      <c r="EC17">
        <v>4</v>
      </c>
      <c r="ED17">
        <v>5</v>
      </c>
      <c r="EE17">
        <v>4</v>
      </c>
      <c r="EF17">
        <v>5</v>
      </c>
      <c r="EG17">
        <v>8</v>
      </c>
      <c r="EH17">
        <v>7</v>
      </c>
      <c r="EI17">
        <v>6</v>
      </c>
      <c r="EJ17">
        <v>8</v>
      </c>
      <c r="EK17">
        <v>14</v>
      </c>
      <c r="EL17">
        <v>10</v>
      </c>
      <c r="EM17">
        <v>0</v>
      </c>
      <c r="EN17">
        <v>0</v>
      </c>
      <c r="EO17">
        <v>0</v>
      </c>
      <c r="EP17">
        <v>30</v>
      </c>
      <c r="EQ17">
        <v>15</v>
      </c>
      <c r="ER17">
        <v>15</v>
      </c>
      <c r="ES17">
        <v>15</v>
      </c>
      <c r="ET17">
        <v>5</v>
      </c>
      <c r="EU17">
        <v>5</v>
      </c>
      <c r="EV17">
        <v>15</v>
      </c>
      <c r="EW17">
        <v>10</v>
      </c>
      <c r="EX17">
        <v>10</v>
      </c>
      <c r="EY17">
        <v>35</v>
      </c>
      <c r="EZ17">
        <v>20</v>
      </c>
      <c r="FA17">
        <v>10</v>
      </c>
      <c r="FB17">
        <v>20</v>
      </c>
      <c r="FC17">
        <v>25</v>
      </c>
      <c r="FD17">
        <v>20</v>
      </c>
      <c r="FE17">
        <v>20</v>
      </c>
      <c r="FF17">
        <v>25</v>
      </c>
      <c r="FG17">
        <v>30</v>
      </c>
      <c r="FH17">
        <v>10</v>
      </c>
      <c r="FI17">
        <v>25</v>
      </c>
      <c r="FJ17">
        <v>35</v>
      </c>
      <c r="FK17">
        <v>30</v>
      </c>
      <c r="FL17">
        <v>35</v>
      </c>
      <c r="FM17">
        <v>30</v>
      </c>
      <c r="FN17">
        <v>75</v>
      </c>
      <c r="FO17">
        <v>0</v>
      </c>
      <c r="FP17">
        <v>0</v>
      </c>
      <c r="FQ17">
        <v>5584</v>
      </c>
      <c r="FR17">
        <v>5798</v>
      </c>
      <c r="FS17">
        <v>6049</v>
      </c>
      <c r="FT17">
        <v>6235</v>
      </c>
      <c r="FU17">
        <v>6381</v>
      </c>
      <c r="FV17">
        <v>6566</v>
      </c>
      <c r="FW17">
        <v>6737</v>
      </c>
      <c r="FX17">
        <v>6889</v>
      </c>
      <c r="FY17">
        <v>7005</v>
      </c>
      <c r="FZ17">
        <v>7226</v>
      </c>
      <c r="GA17">
        <v>7412</v>
      </c>
      <c r="GB17">
        <v>7547</v>
      </c>
      <c r="GC17">
        <v>7633</v>
      </c>
      <c r="GD17">
        <v>7689</v>
      </c>
      <c r="GE17">
        <v>7814</v>
      </c>
      <c r="GF17">
        <v>7941</v>
      </c>
      <c r="GG17">
        <v>8020</v>
      </c>
      <c r="GH17">
        <v>8083</v>
      </c>
      <c r="GI17">
        <v>8140</v>
      </c>
      <c r="GJ17">
        <v>8188</v>
      </c>
      <c r="GK17">
        <v>8233</v>
      </c>
      <c r="GL17">
        <v>8302</v>
      </c>
      <c r="GM17">
        <v>8348</v>
      </c>
      <c r="GN17">
        <v>8450</v>
      </c>
      <c r="GO17">
        <v>8474</v>
      </c>
      <c r="GP17">
        <v>8528</v>
      </c>
      <c r="GQ17">
        <v>0</v>
      </c>
      <c r="GR17">
        <v>0</v>
      </c>
      <c r="GS17">
        <v>790</v>
      </c>
      <c r="GT17">
        <v>858</v>
      </c>
      <c r="GU17">
        <v>922</v>
      </c>
      <c r="GV17">
        <v>980</v>
      </c>
      <c r="GW17">
        <v>1073</v>
      </c>
      <c r="GX17">
        <v>1141</v>
      </c>
      <c r="GY17">
        <v>1217</v>
      </c>
      <c r="GZ17">
        <v>1271</v>
      </c>
      <c r="HA17">
        <v>1365</v>
      </c>
      <c r="HB17">
        <v>1394</v>
      </c>
      <c r="HC17">
        <v>1431</v>
      </c>
      <c r="HD17">
        <v>1483</v>
      </c>
      <c r="HE17">
        <v>1532</v>
      </c>
      <c r="HF17">
        <v>1593</v>
      </c>
      <c r="HG17">
        <v>1634</v>
      </c>
      <c r="HH17">
        <v>1688</v>
      </c>
      <c r="HI17">
        <v>1742</v>
      </c>
      <c r="HJ17">
        <v>1816</v>
      </c>
      <c r="HK17">
        <v>1865</v>
      </c>
      <c r="HL17">
        <v>1937</v>
      </c>
      <c r="HM17">
        <v>1986</v>
      </c>
      <c r="HN17">
        <v>2031</v>
      </c>
      <c r="HO17">
        <v>2067</v>
      </c>
      <c r="HP17">
        <v>2074</v>
      </c>
      <c r="HQ17">
        <v>2122</v>
      </c>
      <c r="HR17">
        <v>2114</v>
      </c>
      <c r="HS17">
        <v>0</v>
      </c>
      <c r="HT17">
        <v>0</v>
      </c>
      <c r="HU17">
        <v>70</v>
      </c>
      <c r="HV17">
        <v>69</v>
      </c>
      <c r="HW17">
        <v>73</v>
      </c>
      <c r="HX17">
        <v>76</v>
      </c>
      <c r="HY17">
        <v>81</v>
      </c>
      <c r="HZ17">
        <v>85</v>
      </c>
      <c r="IA17">
        <v>93</v>
      </c>
      <c r="IB17">
        <v>96</v>
      </c>
      <c r="IC17">
        <v>103</v>
      </c>
      <c r="ID17">
        <v>110</v>
      </c>
      <c r="IE17">
        <v>120</v>
      </c>
      <c r="IF17">
        <v>126</v>
      </c>
      <c r="IG17">
        <v>127</v>
      </c>
      <c r="IH17">
        <v>131</v>
      </c>
      <c r="II17">
        <v>136</v>
      </c>
      <c r="IJ17">
        <v>134</v>
      </c>
      <c r="IK17">
        <v>142</v>
      </c>
      <c r="IL17">
        <v>150</v>
      </c>
      <c r="IM17">
        <v>155</v>
      </c>
      <c r="IN17">
        <v>160</v>
      </c>
      <c r="IO17">
        <v>169</v>
      </c>
      <c r="IP17">
        <v>169</v>
      </c>
      <c r="IQ17">
        <v>178</v>
      </c>
      <c r="IR17">
        <v>183</v>
      </c>
      <c r="IS17">
        <v>189</v>
      </c>
      <c r="IT17">
        <v>186</v>
      </c>
      <c r="IU17">
        <v>0</v>
      </c>
      <c r="IV17">
        <v>0</v>
      </c>
      <c r="IW17">
        <v>1</v>
      </c>
      <c r="IX17">
        <v>5</v>
      </c>
      <c r="IY17">
        <v>9</v>
      </c>
      <c r="IZ17">
        <v>7</v>
      </c>
      <c r="JA17">
        <v>5</v>
      </c>
      <c r="JB17">
        <v>4</v>
      </c>
      <c r="JC17">
        <v>4</v>
      </c>
      <c r="JD17">
        <v>1</v>
      </c>
      <c r="JE17">
        <v>1</v>
      </c>
      <c r="JF17">
        <v>6</v>
      </c>
      <c r="JG17">
        <v>7</v>
      </c>
      <c r="JH17">
        <v>8</v>
      </c>
      <c r="JI17">
        <v>7</v>
      </c>
      <c r="JJ17">
        <v>9</v>
      </c>
      <c r="JK17">
        <v>7</v>
      </c>
      <c r="JL17">
        <v>12</v>
      </c>
      <c r="JM17">
        <v>11</v>
      </c>
      <c r="JN17">
        <v>9</v>
      </c>
      <c r="JO17">
        <v>5</v>
      </c>
      <c r="JP17">
        <v>4</v>
      </c>
      <c r="JQ17">
        <v>6</v>
      </c>
      <c r="JR17">
        <v>6</v>
      </c>
      <c r="JS17">
        <v>8</v>
      </c>
      <c r="JT17">
        <v>11</v>
      </c>
      <c r="JU17">
        <v>12</v>
      </c>
      <c r="JV17">
        <v>12</v>
      </c>
      <c r="JW17">
        <v>0</v>
      </c>
      <c r="JX17">
        <v>0</v>
      </c>
      <c r="JY17">
        <v>0</v>
      </c>
      <c r="JZ17">
        <v>6</v>
      </c>
      <c r="KA17">
        <v>14</v>
      </c>
      <c r="KB17">
        <v>25</v>
      </c>
      <c r="KC17">
        <v>31</v>
      </c>
      <c r="KD17">
        <v>43</v>
      </c>
      <c r="KE17">
        <v>51</v>
      </c>
      <c r="KF17">
        <v>62</v>
      </c>
      <c r="KG17">
        <v>67</v>
      </c>
      <c r="KH17">
        <v>81</v>
      </c>
      <c r="KI17">
        <v>95</v>
      </c>
      <c r="KJ17">
        <v>109</v>
      </c>
      <c r="KK17">
        <v>123</v>
      </c>
      <c r="KL17">
        <v>139</v>
      </c>
      <c r="KM17">
        <v>164</v>
      </c>
      <c r="KN17">
        <v>180</v>
      </c>
      <c r="KO17">
        <v>197</v>
      </c>
      <c r="KP17">
        <v>211</v>
      </c>
      <c r="KQ17">
        <v>230</v>
      </c>
      <c r="KR17">
        <v>254</v>
      </c>
      <c r="KS17">
        <v>271</v>
      </c>
      <c r="KT17">
        <v>291</v>
      </c>
      <c r="KU17">
        <v>309</v>
      </c>
      <c r="KV17">
        <v>330</v>
      </c>
      <c r="KW17">
        <v>356</v>
      </c>
      <c r="KX17">
        <v>386</v>
      </c>
      <c r="KY17">
        <v>0</v>
      </c>
      <c r="KZ17">
        <v>0</v>
      </c>
      <c r="LA17">
        <v>0</v>
      </c>
      <c r="LB17">
        <v>235</v>
      </c>
      <c r="LC17">
        <v>439</v>
      </c>
      <c r="LD17">
        <v>618</v>
      </c>
      <c r="LE17">
        <v>814</v>
      </c>
      <c r="LF17">
        <v>998</v>
      </c>
      <c r="LG17">
        <v>1196</v>
      </c>
      <c r="LH17">
        <v>1395</v>
      </c>
      <c r="LI17">
        <v>1561</v>
      </c>
      <c r="LJ17">
        <v>1729</v>
      </c>
      <c r="LK17">
        <v>1885</v>
      </c>
      <c r="LL17">
        <v>2046</v>
      </c>
      <c r="LM17">
        <v>2212</v>
      </c>
      <c r="LN17">
        <v>2375</v>
      </c>
      <c r="LO17">
        <v>2503</v>
      </c>
      <c r="LP17">
        <v>2642</v>
      </c>
      <c r="LQ17">
        <v>2770</v>
      </c>
      <c r="LR17">
        <v>2924</v>
      </c>
      <c r="LS17">
        <v>3075</v>
      </c>
      <c r="LT17">
        <v>3213</v>
      </c>
      <c r="LU17">
        <v>3351</v>
      </c>
      <c r="LV17">
        <v>3480</v>
      </c>
      <c r="LW17">
        <v>3613</v>
      </c>
      <c r="LX17">
        <v>3727</v>
      </c>
      <c r="LY17">
        <v>3839</v>
      </c>
      <c r="LZ17">
        <v>3956</v>
      </c>
      <c r="MA17">
        <v>0</v>
      </c>
      <c r="MB17">
        <v>0</v>
      </c>
      <c r="MC17">
        <v>1553</v>
      </c>
      <c r="MD17">
        <v>1594</v>
      </c>
      <c r="ME17">
        <v>1647</v>
      </c>
      <c r="MF17">
        <v>1684</v>
      </c>
      <c r="MG17">
        <v>1688</v>
      </c>
      <c r="MH17">
        <v>1759</v>
      </c>
      <c r="MI17">
        <v>1759</v>
      </c>
      <c r="MJ17">
        <v>1768</v>
      </c>
      <c r="MK17">
        <v>1767</v>
      </c>
      <c r="ML17">
        <v>1785</v>
      </c>
      <c r="MM17">
        <v>1812</v>
      </c>
      <c r="MN17">
        <v>1847</v>
      </c>
      <c r="MO17">
        <v>1874</v>
      </c>
      <c r="MP17">
        <v>1890</v>
      </c>
      <c r="MQ17">
        <v>1906</v>
      </c>
      <c r="MR17">
        <v>1953</v>
      </c>
      <c r="MS17">
        <v>1984</v>
      </c>
      <c r="MT17">
        <v>2002</v>
      </c>
      <c r="MU17">
        <v>1996</v>
      </c>
      <c r="MV17">
        <v>1995</v>
      </c>
      <c r="MW17">
        <v>1993</v>
      </c>
      <c r="MX17">
        <v>1977</v>
      </c>
      <c r="MY17">
        <v>1959</v>
      </c>
      <c r="MZ17">
        <v>1968</v>
      </c>
      <c r="NA17">
        <v>1989</v>
      </c>
      <c r="NB17">
        <v>2012</v>
      </c>
      <c r="NC17">
        <v>0</v>
      </c>
      <c r="ND17">
        <v>0</v>
      </c>
      <c r="NE17">
        <v>0</v>
      </c>
      <c r="NF17">
        <v>39</v>
      </c>
      <c r="NG17">
        <v>64</v>
      </c>
      <c r="NH17">
        <v>108</v>
      </c>
      <c r="NI17">
        <v>145</v>
      </c>
      <c r="NJ17">
        <v>168</v>
      </c>
      <c r="NK17">
        <v>207</v>
      </c>
      <c r="NL17">
        <v>253</v>
      </c>
      <c r="NM17">
        <v>294</v>
      </c>
      <c r="NN17">
        <v>332</v>
      </c>
      <c r="NO17">
        <v>386</v>
      </c>
      <c r="NP17">
        <v>427</v>
      </c>
      <c r="NQ17">
        <v>465</v>
      </c>
      <c r="NR17">
        <v>514</v>
      </c>
      <c r="NS17">
        <v>560</v>
      </c>
      <c r="NT17">
        <v>606</v>
      </c>
      <c r="NU17">
        <v>648</v>
      </c>
      <c r="NV17">
        <v>699</v>
      </c>
      <c r="NW17">
        <v>756</v>
      </c>
      <c r="NX17">
        <v>797</v>
      </c>
      <c r="NY17">
        <v>848</v>
      </c>
      <c r="NZ17">
        <v>909</v>
      </c>
      <c r="OA17">
        <v>968</v>
      </c>
      <c r="OB17">
        <v>1023</v>
      </c>
      <c r="OC17">
        <v>1073</v>
      </c>
      <c r="OD17">
        <v>1129</v>
      </c>
      <c r="OE17">
        <v>0</v>
      </c>
      <c r="OF17">
        <v>0</v>
      </c>
      <c r="OG17">
        <v>2127</v>
      </c>
      <c r="OH17">
        <v>2168</v>
      </c>
      <c r="OI17">
        <v>2214</v>
      </c>
      <c r="OJ17">
        <v>2249</v>
      </c>
      <c r="OK17">
        <v>2310</v>
      </c>
      <c r="OL17">
        <v>2379</v>
      </c>
      <c r="OM17">
        <v>2456</v>
      </c>
      <c r="ON17">
        <v>2520</v>
      </c>
      <c r="OO17">
        <v>2601</v>
      </c>
      <c r="OP17">
        <v>2669</v>
      </c>
      <c r="OQ17">
        <v>2725</v>
      </c>
      <c r="OR17">
        <v>2765</v>
      </c>
      <c r="OS17">
        <v>2816</v>
      </c>
      <c r="OT17">
        <v>2895</v>
      </c>
      <c r="OU17">
        <v>2926</v>
      </c>
      <c r="OV17">
        <v>3001</v>
      </c>
      <c r="OW17">
        <v>3074</v>
      </c>
      <c r="OX17">
        <v>3092</v>
      </c>
      <c r="OY17">
        <v>3134</v>
      </c>
      <c r="OZ17">
        <v>3177</v>
      </c>
      <c r="PA17">
        <v>3230</v>
      </c>
      <c r="PB17">
        <v>3270</v>
      </c>
      <c r="PC17">
        <v>3310</v>
      </c>
      <c r="PD17">
        <v>3337</v>
      </c>
      <c r="PE17">
        <v>3367</v>
      </c>
      <c r="PF17">
        <v>3433</v>
      </c>
      <c r="PG17">
        <v>0</v>
      </c>
      <c r="PH17">
        <v>0</v>
      </c>
      <c r="PI17">
        <v>0</v>
      </c>
      <c r="PJ17">
        <v>63</v>
      </c>
      <c r="PK17">
        <v>148</v>
      </c>
      <c r="PL17">
        <v>235</v>
      </c>
      <c r="PM17">
        <v>307</v>
      </c>
      <c r="PN17">
        <v>388</v>
      </c>
      <c r="PO17">
        <v>467</v>
      </c>
      <c r="PP17">
        <v>556</v>
      </c>
      <c r="PQ17">
        <v>631</v>
      </c>
      <c r="PR17">
        <v>723</v>
      </c>
      <c r="PS17">
        <v>811</v>
      </c>
      <c r="PT17">
        <v>908</v>
      </c>
      <c r="PU17">
        <v>1007</v>
      </c>
      <c r="PV17">
        <v>1093</v>
      </c>
      <c r="PW17">
        <v>1202</v>
      </c>
      <c r="PX17">
        <v>1289</v>
      </c>
      <c r="PY17">
        <v>1381</v>
      </c>
      <c r="PZ17">
        <v>1496</v>
      </c>
      <c r="QA17">
        <v>1622</v>
      </c>
      <c r="QB17">
        <v>1727</v>
      </c>
      <c r="QC17">
        <v>1837</v>
      </c>
      <c r="QD17">
        <v>1969</v>
      </c>
      <c r="QE17">
        <v>2097</v>
      </c>
      <c r="QF17">
        <v>2223</v>
      </c>
      <c r="QG17">
        <v>2355</v>
      </c>
      <c r="QH17">
        <v>2492</v>
      </c>
      <c r="QI17">
        <v>0</v>
      </c>
      <c r="QJ17">
        <v>0</v>
      </c>
      <c r="QK17">
        <v>7535</v>
      </c>
      <c r="QL17">
        <v>7941</v>
      </c>
      <c r="QM17">
        <v>8197</v>
      </c>
      <c r="QN17">
        <v>8311</v>
      </c>
      <c r="QO17">
        <v>8445</v>
      </c>
      <c r="QP17">
        <v>8553</v>
      </c>
      <c r="QQ17">
        <v>8674</v>
      </c>
      <c r="QR17">
        <v>8733</v>
      </c>
      <c r="QS17">
        <v>8794</v>
      </c>
      <c r="QT17">
        <v>8849</v>
      </c>
      <c r="QU17">
        <v>8855</v>
      </c>
      <c r="QV17">
        <v>8950</v>
      </c>
      <c r="QW17">
        <v>8996</v>
      </c>
      <c r="QX17">
        <v>9109</v>
      </c>
      <c r="QY17">
        <v>9122</v>
      </c>
      <c r="QZ17">
        <v>9169</v>
      </c>
      <c r="RA17">
        <v>9244</v>
      </c>
      <c r="RB17">
        <v>9284</v>
      </c>
      <c r="RC17">
        <v>9413</v>
      </c>
      <c r="RD17">
        <v>9477</v>
      </c>
      <c r="RE17">
        <v>9480</v>
      </c>
      <c r="RF17">
        <v>9525</v>
      </c>
      <c r="RG17">
        <v>9500</v>
      </c>
      <c r="RH17">
        <v>9528</v>
      </c>
      <c r="RI17">
        <v>9602</v>
      </c>
      <c r="RJ17">
        <v>9615</v>
      </c>
      <c r="RK17">
        <v>0</v>
      </c>
      <c r="RL17">
        <v>0</v>
      </c>
      <c r="RM17">
        <v>8350</v>
      </c>
      <c r="RN17">
        <v>8309</v>
      </c>
      <c r="RO17">
        <v>8308</v>
      </c>
      <c r="RP17">
        <v>8332</v>
      </c>
      <c r="RQ17">
        <v>8410</v>
      </c>
      <c r="RR17">
        <v>8436</v>
      </c>
      <c r="RS17">
        <v>8448</v>
      </c>
      <c r="RT17">
        <v>8473</v>
      </c>
      <c r="RU17">
        <v>8530</v>
      </c>
      <c r="RV17">
        <v>8568</v>
      </c>
      <c r="RW17">
        <v>8601</v>
      </c>
      <c r="RX17">
        <v>8574</v>
      </c>
      <c r="RY17">
        <v>8595</v>
      </c>
      <c r="RZ17">
        <v>8615</v>
      </c>
      <c r="SA17">
        <v>8630</v>
      </c>
      <c r="SB17">
        <v>8687</v>
      </c>
      <c r="SC17">
        <v>8749</v>
      </c>
      <c r="SD17">
        <v>8733</v>
      </c>
      <c r="SE17">
        <v>8729</v>
      </c>
      <c r="SF17">
        <v>8787</v>
      </c>
      <c r="SG17">
        <v>8812</v>
      </c>
      <c r="SH17">
        <v>8792</v>
      </c>
      <c r="SI17">
        <v>8858</v>
      </c>
      <c r="SJ17">
        <v>8906</v>
      </c>
      <c r="SK17">
        <v>8967</v>
      </c>
      <c r="SL17">
        <v>8988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1090000</v>
      </c>
      <c r="SU17">
        <v>1090000</v>
      </c>
      <c r="SV17">
        <v>1080000</v>
      </c>
      <c r="SW17">
        <v>1070000</v>
      </c>
      <c r="SX17">
        <v>1070000</v>
      </c>
      <c r="SY17">
        <v>1060000</v>
      </c>
      <c r="SZ17">
        <v>1050000</v>
      </c>
      <c r="TA17">
        <v>1030000</v>
      </c>
      <c r="TB17">
        <v>1010000</v>
      </c>
      <c r="TC17">
        <v>995578.52800000005</v>
      </c>
      <c r="TD17">
        <v>982290.82120000001</v>
      </c>
      <c r="TE17">
        <v>963167.97369999997</v>
      </c>
      <c r="TF17">
        <v>942460.20039999997</v>
      </c>
      <c r="TG17">
        <v>921462.40419999999</v>
      </c>
      <c r="TH17">
        <v>899899.11569999997</v>
      </c>
      <c r="TI17">
        <v>878490.12040000001</v>
      </c>
      <c r="TJ17">
        <v>860051.12970000005</v>
      </c>
      <c r="TK17">
        <v>839627.69889999996</v>
      </c>
      <c r="TL17">
        <v>825132.70499999996</v>
      </c>
      <c r="TM17">
        <v>803375.02639999997</v>
      </c>
      <c r="TN17">
        <v>784946.09719999996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351201.6275</v>
      </c>
      <c r="TW17">
        <v>363684.02830000001</v>
      </c>
      <c r="TX17">
        <v>368758.44630000001</v>
      </c>
      <c r="TY17">
        <v>384496.02350000001</v>
      </c>
      <c r="TZ17">
        <v>381227.9645</v>
      </c>
      <c r="UA17">
        <v>379948.1949</v>
      </c>
      <c r="UB17">
        <v>382286.25040000002</v>
      </c>
      <c r="UC17">
        <v>383414.97200000001</v>
      </c>
      <c r="UD17">
        <v>387069.41269999999</v>
      </c>
      <c r="UE17">
        <v>385467.6225</v>
      </c>
      <c r="UF17">
        <v>386608.2083</v>
      </c>
      <c r="UG17">
        <v>387355.34610000002</v>
      </c>
      <c r="UH17">
        <v>392048.70449999999</v>
      </c>
      <c r="UI17">
        <v>390900.1079</v>
      </c>
      <c r="UJ17">
        <v>394166.17249999999</v>
      </c>
      <c r="UK17">
        <v>392366.34499999997</v>
      </c>
      <c r="UL17">
        <v>389569.7292</v>
      </c>
      <c r="UM17">
        <v>384927.13919999998</v>
      </c>
      <c r="UN17">
        <v>374981.27610000002</v>
      </c>
      <c r="UO17">
        <v>372485.1691</v>
      </c>
      <c r="UP17">
        <v>360272.70819999999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136286.96650000001</v>
      </c>
      <c r="UY17">
        <v>144770.84969999999</v>
      </c>
      <c r="UZ17">
        <v>145088.23019999999</v>
      </c>
      <c r="VA17">
        <v>151133.57310000001</v>
      </c>
      <c r="VB17">
        <v>156703.6765</v>
      </c>
      <c r="VC17">
        <v>165970.35459999999</v>
      </c>
      <c r="VD17">
        <v>169193.08</v>
      </c>
      <c r="VE17">
        <v>165568.81770000001</v>
      </c>
      <c r="VF17">
        <v>165809.30439999999</v>
      </c>
      <c r="VG17">
        <v>167124.17850000001</v>
      </c>
      <c r="VH17">
        <v>159870.35920000001</v>
      </c>
      <c r="VI17">
        <v>164480.4449</v>
      </c>
      <c r="VJ17">
        <v>168686.35810000001</v>
      </c>
      <c r="VK17">
        <v>169232.26869999999</v>
      </c>
      <c r="VL17">
        <v>169603.2758</v>
      </c>
      <c r="VM17">
        <v>173925.6894</v>
      </c>
      <c r="VN17">
        <v>168859.89259999999</v>
      </c>
      <c r="VO17">
        <v>172672.2634</v>
      </c>
      <c r="VP17">
        <v>172352.0465</v>
      </c>
      <c r="VQ17">
        <v>172818.3818</v>
      </c>
      <c r="VR17">
        <v>165121.58530000001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77171.63854</v>
      </c>
      <c r="WA17">
        <v>74923.920910000001</v>
      </c>
      <c r="WB17">
        <v>18185.417700000002</v>
      </c>
      <c r="WC17">
        <v>17655.745340000001</v>
      </c>
      <c r="WD17">
        <v>102849.00199999999</v>
      </c>
      <c r="WE17">
        <v>116495.6333</v>
      </c>
      <c r="WF17">
        <v>129260.0647</v>
      </c>
      <c r="WG17">
        <v>109808.30740000001</v>
      </c>
      <c r="WH17">
        <v>137070.0092</v>
      </c>
      <c r="WI17">
        <v>103504.8613</v>
      </c>
      <c r="WJ17">
        <v>172268.83989999999</v>
      </c>
      <c r="WK17">
        <v>153313.6925</v>
      </c>
      <c r="WL17">
        <v>121784.9278</v>
      </c>
      <c r="WM17">
        <v>65687.663339999999</v>
      </c>
      <c r="WN17">
        <v>51019.54434</v>
      </c>
      <c r="WO17">
        <v>74300.307289999997</v>
      </c>
      <c r="WP17">
        <v>72136.220669999995</v>
      </c>
      <c r="WQ17">
        <v>93380.220939999999</v>
      </c>
      <c r="WR17">
        <v>124658.0619</v>
      </c>
      <c r="WS17">
        <v>132029.72140000001</v>
      </c>
      <c r="WT17">
        <v>128184.1955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16500000</v>
      </c>
      <c r="ZG17">
        <v>16000000</v>
      </c>
      <c r="ZH17">
        <v>15600000</v>
      </c>
      <c r="ZI17">
        <v>15200000</v>
      </c>
      <c r="ZJ17">
        <v>14900000</v>
      </c>
      <c r="ZK17">
        <v>14700000</v>
      </c>
      <c r="ZL17">
        <v>14500000</v>
      </c>
      <c r="ZM17">
        <v>14300000</v>
      </c>
      <c r="ZN17">
        <v>14000000</v>
      </c>
      <c r="ZO17">
        <v>13700000</v>
      </c>
      <c r="ZP17">
        <v>13600000</v>
      </c>
      <c r="ZQ17">
        <v>13400000</v>
      </c>
      <c r="ZR17">
        <v>13200000</v>
      </c>
      <c r="ZS17">
        <v>12800000</v>
      </c>
      <c r="ZT17">
        <v>12400000</v>
      </c>
      <c r="ZU17">
        <v>12000000</v>
      </c>
      <c r="ZV17">
        <v>11600000</v>
      </c>
      <c r="ZW17">
        <v>11100000</v>
      </c>
      <c r="ZX17">
        <v>10800000</v>
      </c>
      <c r="ZY17">
        <v>10600000</v>
      </c>
      <c r="ZZ17">
        <v>10500000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27300000</v>
      </c>
      <c r="ABK17">
        <v>27300000</v>
      </c>
      <c r="ABL17">
        <v>27200000</v>
      </c>
      <c r="ABM17">
        <v>27300000</v>
      </c>
      <c r="ABN17">
        <v>27200000</v>
      </c>
      <c r="ABO17">
        <v>27000000</v>
      </c>
      <c r="ABP17">
        <v>26600000</v>
      </c>
      <c r="ABQ17">
        <v>26300000</v>
      </c>
      <c r="ABR17">
        <v>26200000</v>
      </c>
      <c r="ABS17">
        <v>25700000</v>
      </c>
      <c r="ABT17">
        <v>25600000</v>
      </c>
      <c r="ABU17">
        <v>25500000</v>
      </c>
      <c r="ABV17">
        <v>24900000</v>
      </c>
      <c r="ABW17">
        <v>24500000</v>
      </c>
      <c r="ABX17">
        <v>24100000</v>
      </c>
      <c r="ABY17">
        <v>23800000</v>
      </c>
      <c r="ABZ17">
        <v>23400000</v>
      </c>
      <c r="ACA17">
        <v>23000000</v>
      </c>
      <c r="ACB17">
        <v>22500000</v>
      </c>
      <c r="ACC17">
        <v>22000000</v>
      </c>
      <c r="ACD17">
        <v>21800000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2760000</v>
      </c>
      <c r="ADO17">
        <v>2720000</v>
      </c>
      <c r="ADP17">
        <v>2660000</v>
      </c>
      <c r="ADQ17">
        <v>2600000</v>
      </c>
      <c r="ADR17">
        <v>2540000</v>
      </c>
      <c r="ADS17">
        <v>2470000</v>
      </c>
      <c r="ADT17">
        <v>2420000</v>
      </c>
      <c r="ADU17">
        <v>2360000</v>
      </c>
      <c r="ADV17">
        <v>2320000</v>
      </c>
      <c r="ADW17">
        <v>2260000</v>
      </c>
      <c r="ADX17">
        <v>2200000</v>
      </c>
      <c r="ADY17">
        <v>2160000</v>
      </c>
      <c r="ADZ17">
        <v>2100000</v>
      </c>
      <c r="AEA17">
        <v>2070000</v>
      </c>
      <c r="AEB17">
        <v>2020000</v>
      </c>
      <c r="AEC17">
        <v>1960000</v>
      </c>
      <c r="AED17">
        <v>1920000</v>
      </c>
      <c r="AEE17">
        <v>1860000</v>
      </c>
      <c r="AEF17">
        <v>1810000</v>
      </c>
      <c r="AEG17">
        <v>1770000</v>
      </c>
      <c r="AEH17">
        <v>1720000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5440000</v>
      </c>
      <c r="AEQ17">
        <v>5290000</v>
      </c>
      <c r="AER17">
        <v>5150000</v>
      </c>
      <c r="AES17">
        <v>5040000</v>
      </c>
      <c r="AET17">
        <v>4910000</v>
      </c>
      <c r="AEU17">
        <v>4790000</v>
      </c>
      <c r="AEV17">
        <v>4630000</v>
      </c>
      <c r="AEW17">
        <v>4510000</v>
      </c>
      <c r="AEX17">
        <v>4390000</v>
      </c>
      <c r="AEY17">
        <v>4270000</v>
      </c>
      <c r="AEZ17">
        <v>4170000</v>
      </c>
      <c r="AFA17">
        <v>4080000</v>
      </c>
      <c r="AFB17">
        <v>3950000</v>
      </c>
      <c r="AFC17">
        <v>3840000</v>
      </c>
      <c r="AFD17">
        <v>3750000</v>
      </c>
      <c r="AFE17">
        <v>3650000</v>
      </c>
      <c r="AFF17">
        <v>3540000</v>
      </c>
      <c r="AFG17">
        <v>3460000</v>
      </c>
      <c r="AFH17">
        <v>3380000</v>
      </c>
      <c r="AFI17">
        <v>3300000</v>
      </c>
      <c r="AFJ17">
        <v>3210000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133.68964080000001</v>
      </c>
      <c r="AGU17">
        <v>138.44123519999999</v>
      </c>
      <c r="AGV17">
        <v>140.37288090000001</v>
      </c>
      <c r="AGW17">
        <v>146.36360210000001</v>
      </c>
      <c r="AGX17">
        <v>145.11957140000001</v>
      </c>
      <c r="AGY17">
        <v>144.6324098</v>
      </c>
      <c r="AGZ17">
        <v>145.52242219999999</v>
      </c>
      <c r="AHA17">
        <v>145.95208529999999</v>
      </c>
      <c r="AHB17">
        <v>147.3431975</v>
      </c>
      <c r="AHC17">
        <v>146.7334544</v>
      </c>
      <c r="AHD17">
        <v>147.1676338</v>
      </c>
      <c r="AHE17">
        <v>147.45204190000001</v>
      </c>
      <c r="AHF17">
        <v>149.23863209999999</v>
      </c>
      <c r="AHG17">
        <v>148.8014033</v>
      </c>
      <c r="AHH17">
        <v>150.04467489999999</v>
      </c>
      <c r="AHI17">
        <v>149.35954620000001</v>
      </c>
      <c r="AHJ17">
        <v>148.29497670000001</v>
      </c>
      <c r="AHK17">
        <v>146.5277121</v>
      </c>
      <c r="AHL17">
        <v>142.74168510000001</v>
      </c>
      <c r="AHM17">
        <v>141.79150820000001</v>
      </c>
      <c r="AHN17">
        <v>137.1426701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15.916527200000001</v>
      </c>
      <c r="AHW17">
        <v>16.90733329</v>
      </c>
      <c r="AHX17">
        <v>16.94439916</v>
      </c>
      <c r="AHY17">
        <v>17.65041579</v>
      </c>
      <c r="AHZ17">
        <v>18.300930690000001</v>
      </c>
      <c r="AIA17">
        <v>19.383156960000001</v>
      </c>
      <c r="AIB17">
        <v>19.759528939999999</v>
      </c>
      <c r="AIC17">
        <v>19.33626271</v>
      </c>
      <c r="AID17">
        <v>19.364348410000002</v>
      </c>
      <c r="AIE17">
        <v>19.517908429999999</v>
      </c>
      <c r="AIF17">
        <v>18.670757630000001</v>
      </c>
      <c r="AIG17">
        <v>19.209155079999999</v>
      </c>
      <c r="AIH17">
        <v>19.700350480000001</v>
      </c>
      <c r="AII17">
        <v>19.764105659999998</v>
      </c>
      <c r="AIJ17">
        <v>19.80743442</v>
      </c>
      <c r="AIK17">
        <v>20.31223554</v>
      </c>
      <c r="AIL17">
        <v>19.72061703</v>
      </c>
      <c r="AIM17">
        <v>20.165851849999999</v>
      </c>
      <c r="AIN17">
        <v>20.128454720000001</v>
      </c>
      <c r="AIO17">
        <v>20.182916559999999</v>
      </c>
      <c r="AIP17">
        <v>19.284031850000002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1.398785347</v>
      </c>
      <c r="AIY17">
        <v>1.358044026</v>
      </c>
      <c r="AIZ17">
        <v>0.32962233600000002</v>
      </c>
      <c r="AJA17">
        <v>0.32002168600000003</v>
      </c>
      <c r="AJB17">
        <v>1.864203995</v>
      </c>
      <c r="AJC17">
        <v>2.111557924</v>
      </c>
      <c r="AJD17">
        <v>2.342921413</v>
      </c>
      <c r="AJE17">
        <v>1.990345861</v>
      </c>
      <c r="AJF17">
        <v>2.4844816569999999</v>
      </c>
      <c r="AJG17">
        <v>1.8760918660000001</v>
      </c>
      <c r="AJH17">
        <v>3.1224829949999999</v>
      </c>
      <c r="AJI17">
        <v>2.7789088139999998</v>
      </c>
      <c r="AJJ17">
        <v>2.2074297729999999</v>
      </c>
      <c r="AJK17">
        <v>1.190630946</v>
      </c>
      <c r="AJL17">
        <v>0.92476189900000005</v>
      </c>
      <c r="AJM17">
        <v>1.34674063</v>
      </c>
      <c r="AJN17">
        <v>1.307515175</v>
      </c>
      <c r="AJO17">
        <v>1.692576278</v>
      </c>
      <c r="AJP17">
        <v>2.2595071679999998</v>
      </c>
      <c r="AJQ17">
        <v>2.3931232140000001</v>
      </c>
      <c r="AJR17">
        <v>2.3234205960000001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213.4962372</v>
      </c>
      <c r="AKA17">
        <v>130.99656450000001</v>
      </c>
      <c r="AKB17">
        <v>158.24592720000001</v>
      </c>
      <c r="AKC17">
        <v>76.586091839999995</v>
      </c>
      <c r="AKD17">
        <v>225.06994800000001</v>
      </c>
      <c r="AKE17">
        <v>186.1946757</v>
      </c>
      <c r="AKF17">
        <v>153.78218459999999</v>
      </c>
      <c r="AKG17">
        <v>173.20958089999999</v>
      </c>
      <c r="AKH17">
        <v>189.56559870000001</v>
      </c>
      <c r="AKI17">
        <v>310.6058218</v>
      </c>
      <c r="AKJ17">
        <v>194.52772809999999</v>
      </c>
      <c r="AKK17">
        <v>167.6360291</v>
      </c>
      <c r="AKL17">
        <v>159.92690229999999</v>
      </c>
      <c r="AKM17">
        <v>213.80116430000001</v>
      </c>
      <c r="AKN17">
        <v>225.0339218</v>
      </c>
      <c r="AKO17">
        <v>166.57847459999999</v>
      </c>
      <c r="AKP17">
        <v>202.87104149999999</v>
      </c>
      <c r="AKQ17">
        <v>148.5794238</v>
      </c>
      <c r="AKR17">
        <v>182.71616209999999</v>
      </c>
      <c r="AKS17">
        <v>224.29703309999999</v>
      </c>
      <c r="AKT17">
        <v>257.0122126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121.1661106</v>
      </c>
      <c r="AME17">
        <v>117.63700059999999</v>
      </c>
      <c r="AMF17">
        <v>114.7950441</v>
      </c>
      <c r="AMG17">
        <v>111.3884609</v>
      </c>
      <c r="AMH17">
        <v>109.2457749</v>
      </c>
      <c r="AMI17">
        <v>107.6681864</v>
      </c>
      <c r="AMJ17">
        <v>106.55132999999999</v>
      </c>
      <c r="AMK17">
        <v>104.9601255</v>
      </c>
      <c r="AML17">
        <v>102.7730711</v>
      </c>
      <c r="AMM17">
        <v>100.6243764</v>
      </c>
      <c r="AMN17">
        <v>100.1025922</v>
      </c>
      <c r="AMO17">
        <v>98.729633280000002</v>
      </c>
      <c r="AMP17">
        <v>96.723656149999997</v>
      </c>
      <c r="AMQ17">
        <v>93.625024330000002</v>
      </c>
      <c r="AMR17">
        <v>90.852541759999994</v>
      </c>
      <c r="AMS17">
        <v>88.1179238</v>
      </c>
      <c r="AMT17">
        <v>84.86456742</v>
      </c>
      <c r="AMU17">
        <v>81.642621989999995</v>
      </c>
      <c r="AMV17">
        <v>79.628837809999993</v>
      </c>
      <c r="AMW17">
        <v>78.134500750000001</v>
      </c>
      <c r="AMX17">
        <v>76.735938689999998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139.1172171</v>
      </c>
      <c r="ANG17">
        <v>244.05051940000001</v>
      </c>
      <c r="ANH17">
        <v>332.37271930000003</v>
      </c>
      <c r="ANI17">
        <v>241.40977620000001</v>
      </c>
      <c r="ANJ17">
        <v>219.4878123</v>
      </c>
      <c r="ANK17">
        <v>316.40875849999998</v>
      </c>
      <c r="ANL17">
        <v>204.02632389999999</v>
      </c>
      <c r="ANM17">
        <v>246.7332121</v>
      </c>
      <c r="ANN17">
        <v>215.01243690000001</v>
      </c>
      <c r="ANO17">
        <v>250.0553701</v>
      </c>
      <c r="ANP17">
        <v>196.9197906</v>
      </c>
      <c r="ANQ17">
        <v>234.42552000000001</v>
      </c>
      <c r="ANR17">
        <v>231.35357859999999</v>
      </c>
      <c r="ANS17">
        <v>215.66359310000001</v>
      </c>
      <c r="ANT17">
        <v>172.77686299999999</v>
      </c>
      <c r="ANU17">
        <v>190.6795123</v>
      </c>
      <c r="ANV17">
        <v>226.55653079999999</v>
      </c>
      <c r="ANW17">
        <v>166.1418324</v>
      </c>
      <c r="ANX17">
        <v>180.85331600000001</v>
      </c>
      <c r="ANY17">
        <v>164.286708</v>
      </c>
      <c r="ANZ17">
        <v>141.690066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82.130097879999994</v>
      </c>
      <c r="AOI17">
        <v>82.31880099</v>
      </c>
      <c r="AOJ17">
        <v>82.003802260000001</v>
      </c>
      <c r="AOK17">
        <v>82.174406559999994</v>
      </c>
      <c r="AOL17">
        <v>81.86675443</v>
      </c>
      <c r="AOM17">
        <v>81.149954640000004</v>
      </c>
      <c r="AON17">
        <v>79.942860820000007</v>
      </c>
      <c r="AOO17">
        <v>79.046014170000007</v>
      </c>
      <c r="AOP17">
        <v>78.896669180000004</v>
      </c>
      <c r="AOQ17">
        <v>77.418935899999994</v>
      </c>
      <c r="AOR17">
        <v>77.090639210000006</v>
      </c>
      <c r="AOS17">
        <v>76.665909080000006</v>
      </c>
      <c r="AOT17">
        <v>74.868768079999995</v>
      </c>
      <c r="AOU17">
        <v>73.675479210000006</v>
      </c>
      <c r="AOV17">
        <v>72.511012149999999</v>
      </c>
      <c r="AOW17">
        <v>71.57346622</v>
      </c>
      <c r="AOX17">
        <v>70.349344599999995</v>
      </c>
      <c r="AOY17">
        <v>69.135812659999999</v>
      </c>
      <c r="AOZ17">
        <v>67.669670269999997</v>
      </c>
      <c r="APA17">
        <v>66.289347680000006</v>
      </c>
      <c r="APB17">
        <v>65.620148319999998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899.50118329999998</v>
      </c>
      <c r="APK17">
        <v>758.60639839999999</v>
      </c>
      <c r="APL17">
        <v>858.83984850000002</v>
      </c>
      <c r="APM17">
        <v>713.67220029999999</v>
      </c>
      <c r="APN17">
        <v>880.55708819999995</v>
      </c>
      <c r="APO17">
        <v>776.51434129999996</v>
      </c>
      <c r="APP17">
        <v>787.90095289999999</v>
      </c>
      <c r="APQ17">
        <v>816.45751410000003</v>
      </c>
      <c r="APR17">
        <v>737.31151899999998</v>
      </c>
      <c r="APS17">
        <v>811.6508096</v>
      </c>
      <c r="APT17">
        <v>641.48634990000005</v>
      </c>
      <c r="APU17">
        <v>660.64495910000005</v>
      </c>
      <c r="APV17">
        <v>831.86261149999996</v>
      </c>
      <c r="APW17">
        <v>871.92881120000004</v>
      </c>
      <c r="APX17">
        <v>638.35356300000001</v>
      </c>
      <c r="APY17">
        <v>690.43956309999999</v>
      </c>
      <c r="APZ17">
        <v>740.34006269999998</v>
      </c>
      <c r="AQA17">
        <v>795.64354519999995</v>
      </c>
      <c r="AQB17">
        <v>651.04429579999999</v>
      </c>
      <c r="AQC17">
        <v>699.8805175</v>
      </c>
      <c r="AQD17">
        <v>714.19052290000002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80.883231230000007</v>
      </c>
      <c r="ARO17">
        <v>78.639112249999997</v>
      </c>
      <c r="ARP17">
        <v>76.57458973</v>
      </c>
      <c r="ARQ17">
        <v>74.844394399999999</v>
      </c>
      <c r="ARR17">
        <v>72.988170960000005</v>
      </c>
      <c r="ARS17">
        <v>71.13523094</v>
      </c>
      <c r="ART17">
        <v>68.846529480000001</v>
      </c>
      <c r="ARU17">
        <v>67.005002809999993</v>
      </c>
      <c r="ARV17">
        <v>65.204775769999998</v>
      </c>
      <c r="ARW17">
        <v>63.415832049999999</v>
      </c>
      <c r="ARX17">
        <v>61.975422500000001</v>
      </c>
      <c r="ARY17">
        <v>60.599754730000001</v>
      </c>
      <c r="ARZ17">
        <v>58.727117560000003</v>
      </c>
      <c r="ASA17">
        <v>56.990503510000003</v>
      </c>
      <c r="ASB17">
        <v>55.698231020000001</v>
      </c>
      <c r="ASC17">
        <v>54.229804590000001</v>
      </c>
      <c r="ASD17">
        <v>52.530798910000001</v>
      </c>
      <c r="ASE17">
        <v>51.383629509999999</v>
      </c>
      <c r="ASF17">
        <v>50.157348229999997</v>
      </c>
      <c r="ASG17">
        <v>49.029991959999997</v>
      </c>
      <c r="ASH17">
        <v>47.713413879999997</v>
      </c>
    </row>
    <row r="18" spans="1:1178" x14ac:dyDescent="0.25">
      <c r="A18">
        <v>14</v>
      </c>
      <c r="C18">
        <v>0</v>
      </c>
      <c r="D18">
        <v>0</v>
      </c>
      <c r="E18">
        <v>0</v>
      </c>
      <c r="F18">
        <v>240</v>
      </c>
      <c r="G18">
        <v>212</v>
      </c>
      <c r="H18">
        <v>235</v>
      </c>
      <c r="I18">
        <v>234</v>
      </c>
      <c r="J18">
        <v>250</v>
      </c>
      <c r="K18">
        <v>244</v>
      </c>
      <c r="L18">
        <v>239</v>
      </c>
      <c r="M18">
        <v>230</v>
      </c>
      <c r="N18">
        <v>263</v>
      </c>
      <c r="O18">
        <v>268</v>
      </c>
      <c r="P18">
        <v>242</v>
      </c>
      <c r="Q18">
        <v>250</v>
      </c>
      <c r="R18">
        <v>263</v>
      </c>
      <c r="S18">
        <v>250</v>
      </c>
      <c r="T18">
        <v>267</v>
      </c>
      <c r="U18">
        <v>222</v>
      </c>
      <c r="V18">
        <v>228</v>
      </c>
      <c r="W18">
        <v>232</v>
      </c>
      <c r="X18">
        <v>234</v>
      </c>
      <c r="Y18">
        <v>245</v>
      </c>
      <c r="Z18">
        <v>236</v>
      </c>
      <c r="AA18">
        <v>266</v>
      </c>
      <c r="AB18">
        <v>278</v>
      </c>
      <c r="AC18">
        <v>252</v>
      </c>
      <c r="AD18">
        <v>243</v>
      </c>
      <c r="AE18">
        <v>0</v>
      </c>
      <c r="AF18">
        <v>0</v>
      </c>
      <c r="AG18">
        <v>0</v>
      </c>
      <c r="AH18">
        <v>71</v>
      </c>
      <c r="AI18">
        <v>76</v>
      </c>
      <c r="AJ18">
        <v>80</v>
      </c>
      <c r="AK18">
        <v>63</v>
      </c>
      <c r="AL18">
        <v>73</v>
      </c>
      <c r="AM18">
        <v>71</v>
      </c>
      <c r="AN18">
        <v>71</v>
      </c>
      <c r="AO18">
        <v>116</v>
      </c>
      <c r="AP18">
        <v>87</v>
      </c>
      <c r="AQ18">
        <v>86</v>
      </c>
      <c r="AR18">
        <v>113</v>
      </c>
      <c r="AS18">
        <v>99</v>
      </c>
      <c r="AT18">
        <v>111</v>
      </c>
      <c r="AU18">
        <v>105</v>
      </c>
      <c r="AV18">
        <v>119</v>
      </c>
      <c r="AW18">
        <v>116</v>
      </c>
      <c r="AX18">
        <v>113</v>
      </c>
      <c r="AY18">
        <v>122</v>
      </c>
      <c r="AZ18">
        <v>137</v>
      </c>
      <c r="BA18">
        <v>155</v>
      </c>
      <c r="BB18">
        <v>138</v>
      </c>
      <c r="BC18">
        <v>156</v>
      </c>
      <c r="BD18">
        <v>149</v>
      </c>
      <c r="BE18">
        <v>133</v>
      </c>
      <c r="BF18">
        <v>172</v>
      </c>
      <c r="BG18">
        <v>0</v>
      </c>
      <c r="BH18">
        <v>0</v>
      </c>
      <c r="BI18">
        <v>0</v>
      </c>
      <c r="BJ18">
        <v>169</v>
      </c>
      <c r="BK18">
        <v>163</v>
      </c>
      <c r="BL18">
        <v>172</v>
      </c>
      <c r="BM18">
        <v>165</v>
      </c>
      <c r="BN18">
        <v>154</v>
      </c>
      <c r="BO18">
        <v>152</v>
      </c>
      <c r="BP18">
        <v>166</v>
      </c>
      <c r="BQ18">
        <v>170</v>
      </c>
      <c r="BR18">
        <v>158</v>
      </c>
      <c r="BS18">
        <v>141</v>
      </c>
      <c r="BT18">
        <v>168</v>
      </c>
      <c r="BU18">
        <v>135</v>
      </c>
      <c r="BV18">
        <v>176</v>
      </c>
      <c r="BW18">
        <v>158</v>
      </c>
      <c r="BX18">
        <v>156</v>
      </c>
      <c r="BY18">
        <v>156</v>
      </c>
      <c r="BZ18">
        <v>144</v>
      </c>
      <c r="CA18">
        <v>140</v>
      </c>
      <c r="CB18">
        <v>139</v>
      </c>
      <c r="CC18">
        <v>136</v>
      </c>
      <c r="CD18">
        <v>147</v>
      </c>
      <c r="CE18">
        <v>122</v>
      </c>
      <c r="CF18">
        <v>119</v>
      </c>
      <c r="CG18">
        <v>143</v>
      </c>
      <c r="CH18">
        <v>140</v>
      </c>
      <c r="CI18">
        <v>0</v>
      </c>
      <c r="CJ18">
        <v>0</v>
      </c>
      <c r="CK18">
        <v>0</v>
      </c>
      <c r="CL18">
        <v>32</v>
      </c>
      <c r="CM18">
        <v>49</v>
      </c>
      <c r="CN18">
        <v>56</v>
      </c>
      <c r="CO18">
        <v>59</v>
      </c>
      <c r="CP18">
        <v>47</v>
      </c>
      <c r="CQ18">
        <v>43</v>
      </c>
      <c r="CR18">
        <v>56</v>
      </c>
      <c r="CS18">
        <v>52</v>
      </c>
      <c r="CT18">
        <v>47</v>
      </c>
      <c r="CU18">
        <v>52</v>
      </c>
      <c r="CV18">
        <v>46</v>
      </c>
      <c r="CW18">
        <v>66</v>
      </c>
      <c r="CX18">
        <v>54</v>
      </c>
      <c r="CY18">
        <v>59</v>
      </c>
      <c r="CZ18">
        <v>56</v>
      </c>
      <c r="DA18">
        <v>61</v>
      </c>
      <c r="DB18">
        <v>64</v>
      </c>
      <c r="DC18">
        <v>52</v>
      </c>
      <c r="DD18">
        <v>63</v>
      </c>
      <c r="DE18">
        <v>53</v>
      </c>
      <c r="DF18">
        <v>62</v>
      </c>
      <c r="DG18">
        <v>68</v>
      </c>
      <c r="DH18">
        <v>64</v>
      </c>
      <c r="DI18">
        <v>53</v>
      </c>
      <c r="DJ18">
        <v>57</v>
      </c>
      <c r="DK18">
        <v>0</v>
      </c>
      <c r="DL18">
        <v>0</v>
      </c>
      <c r="DM18">
        <v>0</v>
      </c>
      <c r="DN18">
        <v>3</v>
      </c>
      <c r="DO18">
        <v>2</v>
      </c>
      <c r="DP18">
        <v>2</v>
      </c>
      <c r="DQ18">
        <v>2</v>
      </c>
      <c r="DR18">
        <v>2</v>
      </c>
      <c r="DS18">
        <v>4</v>
      </c>
      <c r="DT18">
        <v>4</v>
      </c>
      <c r="DU18">
        <v>4</v>
      </c>
      <c r="DV18">
        <v>3</v>
      </c>
      <c r="DW18">
        <v>4</v>
      </c>
      <c r="DX18">
        <v>4</v>
      </c>
      <c r="DY18">
        <v>4</v>
      </c>
      <c r="DZ18">
        <v>3</v>
      </c>
      <c r="EA18">
        <v>5</v>
      </c>
      <c r="EB18">
        <v>4</v>
      </c>
      <c r="EC18">
        <v>2</v>
      </c>
      <c r="ED18">
        <v>5</v>
      </c>
      <c r="EE18">
        <v>4</v>
      </c>
      <c r="EF18">
        <v>5</v>
      </c>
      <c r="EG18">
        <v>8</v>
      </c>
      <c r="EH18">
        <v>7</v>
      </c>
      <c r="EI18">
        <v>6</v>
      </c>
      <c r="EJ18">
        <v>7</v>
      </c>
      <c r="EK18">
        <v>13</v>
      </c>
      <c r="EL18">
        <v>10</v>
      </c>
      <c r="EM18">
        <v>0</v>
      </c>
      <c r="EN18">
        <v>0</v>
      </c>
      <c r="EO18">
        <v>0</v>
      </c>
      <c r="EP18">
        <v>30</v>
      </c>
      <c r="EQ18">
        <v>15</v>
      </c>
      <c r="ER18">
        <v>15</v>
      </c>
      <c r="ES18">
        <v>15</v>
      </c>
      <c r="ET18">
        <v>5</v>
      </c>
      <c r="EU18">
        <v>5</v>
      </c>
      <c r="EV18">
        <v>15</v>
      </c>
      <c r="EW18">
        <v>10</v>
      </c>
      <c r="EX18">
        <v>10</v>
      </c>
      <c r="EY18">
        <v>35</v>
      </c>
      <c r="EZ18">
        <v>20</v>
      </c>
      <c r="FA18">
        <v>10</v>
      </c>
      <c r="FB18">
        <v>20</v>
      </c>
      <c r="FC18">
        <v>20</v>
      </c>
      <c r="FD18">
        <v>20</v>
      </c>
      <c r="FE18">
        <v>20</v>
      </c>
      <c r="FF18">
        <v>20</v>
      </c>
      <c r="FG18">
        <v>30</v>
      </c>
      <c r="FH18">
        <v>10</v>
      </c>
      <c r="FI18">
        <v>20</v>
      </c>
      <c r="FJ18">
        <v>35</v>
      </c>
      <c r="FK18">
        <v>30</v>
      </c>
      <c r="FL18">
        <v>35</v>
      </c>
      <c r="FM18">
        <v>30</v>
      </c>
      <c r="FN18">
        <v>70</v>
      </c>
      <c r="FO18">
        <v>0</v>
      </c>
      <c r="FP18">
        <v>0</v>
      </c>
      <c r="FQ18">
        <v>6146</v>
      </c>
      <c r="FR18">
        <v>6379</v>
      </c>
      <c r="FS18">
        <v>6574</v>
      </c>
      <c r="FT18">
        <v>6789</v>
      </c>
      <c r="FU18">
        <v>6955</v>
      </c>
      <c r="FV18">
        <v>7131</v>
      </c>
      <c r="FW18">
        <v>7217</v>
      </c>
      <c r="FX18">
        <v>7338</v>
      </c>
      <c r="FY18">
        <v>7452</v>
      </c>
      <c r="FZ18">
        <v>7588</v>
      </c>
      <c r="GA18">
        <v>7669</v>
      </c>
      <c r="GB18">
        <v>7757</v>
      </c>
      <c r="GC18">
        <v>7833</v>
      </c>
      <c r="GD18">
        <v>7896</v>
      </c>
      <c r="GE18">
        <v>7951</v>
      </c>
      <c r="GF18">
        <v>7984</v>
      </c>
      <c r="GG18">
        <v>8030</v>
      </c>
      <c r="GH18">
        <v>8078</v>
      </c>
      <c r="GI18">
        <v>8073</v>
      </c>
      <c r="GJ18">
        <v>8093</v>
      </c>
      <c r="GK18">
        <v>8131</v>
      </c>
      <c r="GL18">
        <v>8151</v>
      </c>
      <c r="GM18">
        <v>8142</v>
      </c>
      <c r="GN18">
        <v>8179</v>
      </c>
      <c r="GO18">
        <v>8116</v>
      </c>
      <c r="GP18">
        <v>8159</v>
      </c>
      <c r="GQ18">
        <v>0</v>
      </c>
      <c r="GR18">
        <v>0</v>
      </c>
      <c r="GS18">
        <v>592</v>
      </c>
      <c r="GT18">
        <v>659</v>
      </c>
      <c r="GU18">
        <v>737</v>
      </c>
      <c r="GV18">
        <v>818</v>
      </c>
      <c r="GW18">
        <v>882</v>
      </c>
      <c r="GX18">
        <v>966</v>
      </c>
      <c r="GY18">
        <v>1066</v>
      </c>
      <c r="GZ18">
        <v>1163</v>
      </c>
      <c r="HA18">
        <v>1220</v>
      </c>
      <c r="HB18">
        <v>1296</v>
      </c>
      <c r="HC18">
        <v>1370</v>
      </c>
      <c r="HD18">
        <v>1407</v>
      </c>
      <c r="HE18">
        <v>1496</v>
      </c>
      <c r="HF18">
        <v>1578</v>
      </c>
      <c r="HG18">
        <v>1676</v>
      </c>
      <c r="HH18">
        <v>1747</v>
      </c>
      <c r="HI18">
        <v>1808</v>
      </c>
      <c r="HJ18">
        <v>1859</v>
      </c>
      <c r="HK18">
        <v>1922</v>
      </c>
      <c r="HL18">
        <v>1991</v>
      </c>
      <c r="HM18">
        <v>2028</v>
      </c>
      <c r="HN18">
        <v>2072</v>
      </c>
      <c r="HO18">
        <v>2126</v>
      </c>
      <c r="HP18">
        <v>2191</v>
      </c>
      <c r="HQ18">
        <v>2258</v>
      </c>
      <c r="HR18">
        <v>2269</v>
      </c>
      <c r="HS18">
        <v>0</v>
      </c>
      <c r="HT18">
        <v>0</v>
      </c>
      <c r="HU18">
        <v>83</v>
      </c>
      <c r="HV18">
        <v>88</v>
      </c>
      <c r="HW18">
        <v>92</v>
      </c>
      <c r="HX18">
        <v>98</v>
      </c>
      <c r="HY18">
        <v>105</v>
      </c>
      <c r="HZ18">
        <v>102</v>
      </c>
      <c r="IA18">
        <v>104</v>
      </c>
      <c r="IB18">
        <v>105</v>
      </c>
      <c r="IC18">
        <v>112</v>
      </c>
      <c r="ID18">
        <v>112</v>
      </c>
      <c r="IE18">
        <v>122</v>
      </c>
      <c r="IF18">
        <v>123</v>
      </c>
      <c r="IG18">
        <v>131</v>
      </c>
      <c r="IH18">
        <v>138</v>
      </c>
      <c r="II18">
        <v>141</v>
      </c>
      <c r="IJ18">
        <v>149</v>
      </c>
      <c r="IK18">
        <v>160</v>
      </c>
      <c r="IL18">
        <v>159</v>
      </c>
      <c r="IM18">
        <v>162</v>
      </c>
      <c r="IN18">
        <v>172</v>
      </c>
      <c r="IO18">
        <v>181</v>
      </c>
      <c r="IP18">
        <v>179</v>
      </c>
      <c r="IQ18">
        <v>188</v>
      </c>
      <c r="IR18">
        <v>197</v>
      </c>
      <c r="IS18">
        <v>193</v>
      </c>
      <c r="IT18">
        <v>194</v>
      </c>
      <c r="IU18">
        <v>0</v>
      </c>
      <c r="IV18">
        <v>0</v>
      </c>
      <c r="IW18">
        <v>6</v>
      </c>
      <c r="IX18">
        <v>4</v>
      </c>
      <c r="IY18">
        <v>5</v>
      </c>
      <c r="IZ18">
        <v>4</v>
      </c>
      <c r="JA18">
        <v>3</v>
      </c>
      <c r="JB18">
        <v>5</v>
      </c>
      <c r="JC18">
        <v>5</v>
      </c>
      <c r="JD18">
        <v>5</v>
      </c>
      <c r="JE18">
        <v>2</v>
      </c>
      <c r="JF18">
        <v>5</v>
      </c>
      <c r="JG18">
        <v>7</v>
      </c>
      <c r="JH18">
        <v>8</v>
      </c>
      <c r="JI18">
        <v>8</v>
      </c>
      <c r="JJ18">
        <v>6</v>
      </c>
      <c r="JK18">
        <v>5</v>
      </c>
      <c r="JL18">
        <v>5</v>
      </c>
      <c r="JM18">
        <v>5</v>
      </c>
      <c r="JN18">
        <v>8</v>
      </c>
      <c r="JO18">
        <v>11</v>
      </c>
      <c r="JP18">
        <v>9</v>
      </c>
      <c r="JQ18">
        <v>9</v>
      </c>
      <c r="JR18">
        <v>6</v>
      </c>
      <c r="JS18">
        <v>4</v>
      </c>
      <c r="JT18">
        <v>7</v>
      </c>
      <c r="JU18">
        <v>9</v>
      </c>
      <c r="JV18">
        <v>8</v>
      </c>
      <c r="JW18">
        <v>0</v>
      </c>
      <c r="JX18">
        <v>0</v>
      </c>
      <c r="JY18">
        <v>0</v>
      </c>
      <c r="JZ18">
        <v>7</v>
      </c>
      <c r="KA18">
        <v>16</v>
      </c>
      <c r="KB18">
        <v>20</v>
      </c>
      <c r="KC18">
        <v>33</v>
      </c>
      <c r="KD18">
        <v>43</v>
      </c>
      <c r="KE18">
        <v>53</v>
      </c>
      <c r="KF18">
        <v>60</v>
      </c>
      <c r="KG18">
        <v>77</v>
      </c>
      <c r="KH18">
        <v>86</v>
      </c>
      <c r="KI18">
        <v>94</v>
      </c>
      <c r="KJ18">
        <v>109</v>
      </c>
      <c r="KK18">
        <v>121</v>
      </c>
      <c r="KL18">
        <v>137</v>
      </c>
      <c r="KM18">
        <v>149</v>
      </c>
      <c r="KN18">
        <v>161</v>
      </c>
      <c r="KO18">
        <v>175</v>
      </c>
      <c r="KP18">
        <v>194</v>
      </c>
      <c r="KQ18">
        <v>212</v>
      </c>
      <c r="KR18">
        <v>225</v>
      </c>
      <c r="KS18">
        <v>245</v>
      </c>
      <c r="KT18">
        <v>269</v>
      </c>
      <c r="KU18">
        <v>287</v>
      </c>
      <c r="KV18">
        <v>299</v>
      </c>
      <c r="KW18">
        <v>319</v>
      </c>
      <c r="KX18">
        <v>351</v>
      </c>
      <c r="KY18">
        <v>0</v>
      </c>
      <c r="KZ18">
        <v>0</v>
      </c>
      <c r="LA18">
        <v>0</v>
      </c>
      <c r="LB18">
        <v>217</v>
      </c>
      <c r="LC18">
        <v>444</v>
      </c>
      <c r="LD18">
        <v>634</v>
      </c>
      <c r="LE18">
        <v>820</v>
      </c>
      <c r="LF18">
        <v>1027</v>
      </c>
      <c r="LG18">
        <v>1245</v>
      </c>
      <c r="LH18">
        <v>1473</v>
      </c>
      <c r="LI18">
        <v>1671</v>
      </c>
      <c r="LJ18">
        <v>1862</v>
      </c>
      <c r="LK18">
        <v>2087</v>
      </c>
      <c r="LL18">
        <v>2287</v>
      </c>
      <c r="LM18">
        <v>2470</v>
      </c>
      <c r="LN18">
        <v>2685</v>
      </c>
      <c r="LO18">
        <v>2868</v>
      </c>
      <c r="LP18">
        <v>3094</v>
      </c>
      <c r="LQ18">
        <v>3278</v>
      </c>
      <c r="LR18">
        <v>3511</v>
      </c>
      <c r="LS18">
        <v>3730</v>
      </c>
      <c r="LT18">
        <v>3957</v>
      </c>
      <c r="LU18">
        <v>4175</v>
      </c>
      <c r="LV18">
        <v>4402</v>
      </c>
      <c r="LW18">
        <v>4659</v>
      </c>
      <c r="LX18">
        <v>4880</v>
      </c>
      <c r="LY18">
        <v>5115</v>
      </c>
      <c r="LZ18">
        <v>5345</v>
      </c>
      <c r="MA18">
        <v>0</v>
      </c>
      <c r="MB18">
        <v>0</v>
      </c>
      <c r="MC18">
        <v>1442</v>
      </c>
      <c r="MD18">
        <v>1489</v>
      </c>
      <c r="ME18">
        <v>1515</v>
      </c>
      <c r="MF18">
        <v>1522</v>
      </c>
      <c r="MG18">
        <v>1526</v>
      </c>
      <c r="MH18">
        <v>1548</v>
      </c>
      <c r="MI18">
        <v>1530</v>
      </c>
      <c r="MJ18">
        <v>1559</v>
      </c>
      <c r="MK18">
        <v>1575</v>
      </c>
      <c r="ML18">
        <v>1640</v>
      </c>
      <c r="MM18">
        <v>1646</v>
      </c>
      <c r="MN18">
        <v>1636</v>
      </c>
      <c r="MO18">
        <v>1674</v>
      </c>
      <c r="MP18">
        <v>1671</v>
      </c>
      <c r="MQ18">
        <v>1687</v>
      </c>
      <c r="MR18">
        <v>1690</v>
      </c>
      <c r="MS18">
        <v>1708</v>
      </c>
      <c r="MT18">
        <v>1675</v>
      </c>
      <c r="MU18">
        <v>1683</v>
      </c>
      <c r="MV18">
        <v>1672</v>
      </c>
      <c r="MW18">
        <v>1678</v>
      </c>
      <c r="MX18">
        <v>1655</v>
      </c>
      <c r="MY18">
        <v>1669</v>
      </c>
      <c r="MZ18">
        <v>1669</v>
      </c>
      <c r="NA18">
        <v>1649</v>
      </c>
      <c r="NB18">
        <v>1615</v>
      </c>
      <c r="NC18">
        <v>0</v>
      </c>
      <c r="ND18">
        <v>0</v>
      </c>
      <c r="NE18">
        <v>0</v>
      </c>
      <c r="NF18">
        <v>29</v>
      </c>
      <c r="NG18">
        <v>60</v>
      </c>
      <c r="NH18">
        <v>91</v>
      </c>
      <c r="NI18">
        <v>133</v>
      </c>
      <c r="NJ18">
        <v>166</v>
      </c>
      <c r="NK18">
        <v>212</v>
      </c>
      <c r="NL18">
        <v>242</v>
      </c>
      <c r="NM18">
        <v>279</v>
      </c>
      <c r="NN18">
        <v>311</v>
      </c>
      <c r="NO18">
        <v>349</v>
      </c>
      <c r="NP18">
        <v>392</v>
      </c>
      <c r="NQ18">
        <v>417</v>
      </c>
      <c r="NR18">
        <v>455</v>
      </c>
      <c r="NS18">
        <v>486</v>
      </c>
      <c r="NT18">
        <v>515</v>
      </c>
      <c r="NU18">
        <v>550</v>
      </c>
      <c r="NV18">
        <v>599</v>
      </c>
      <c r="NW18">
        <v>634</v>
      </c>
      <c r="NX18">
        <v>668</v>
      </c>
      <c r="NY18">
        <v>702</v>
      </c>
      <c r="NZ18">
        <v>743</v>
      </c>
      <c r="OA18">
        <v>774</v>
      </c>
      <c r="OB18">
        <v>806</v>
      </c>
      <c r="OC18">
        <v>843</v>
      </c>
      <c r="OD18">
        <v>881</v>
      </c>
      <c r="OE18">
        <v>0</v>
      </c>
      <c r="OF18">
        <v>0</v>
      </c>
      <c r="OG18">
        <v>2023</v>
      </c>
      <c r="OH18">
        <v>2135</v>
      </c>
      <c r="OI18">
        <v>2304</v>
      </c>
      <c r="OJ18">
        <v>2438</v>
      </c>
      <c r="OK18">
        <v>2597</v>
      </c>
      <c r="OL18">
        <v>2741</v>
      </c>
      <c r="OM18">
        <v>2876</v>
      </c>
      <c r="ON18">
        <v>2987</v>
      </c>
      <c r="OO18">
        <v>3120</v>
      </c>
      <c r="OP18">
        <v>3235</v>
      </c>
      <c r="OQ18">
        <v>3378</v>
      </c>
      <c r="OR18">
        <v>3497</v>
      </c>
      <c r="OS18">
        <v>3598</v>
      </c>
      <c r="OT18">
        <v>3670</v>
      </c>
      <c r="OU18">
        <v>3801</v>
      </c>
      <c r="OV18">
        <v>3883</v>
      </c>
      <c r="OW18">
        <v>3974</v>
      </c>
      <c r="OX18">
        <v>4033</v>
      </c>
      <c r="OY18">
        <v>4077</v>
      </c>
      <c r="OZ18">
        <v>4102</v>
      </c>
      <c r="PA18">
        <v>4148</v>
      </c>
      <c r="PB18">
        <v>4194</v>
      </c>
      <c r="PC18">
        <v>4263</v>
      </c>
      <c r="PD18">
        <v>4295</v>
      </c>
      <c r="PE18">
        <v>4283</v>
      </c>
      <c r="PF18">
        <v>4299</v>
      </c>
      <c r="PG18">
        <v>0</v>
      </c>
      <c r="PH18">
        <v>0</v>
      </c>
      <c r="PI18">
        <v>0</v>
      </c>
      <c r="PJ18">
        <v>66</v>
      </c>
      <c r="PK18">
        <v>140</v>
      </c>
      <c r="PL18">
        <v>222</v>
      </c>
      <c r="PM18">
        <v>306</v>
      </c>
      <c r="PN18">
        <v>391</v>
      </c>
      <c r="PO18">
        <v>483</v>
      </c>
      <c r="PP18">
        <v>581</v>
      </c>
      <c r="PQ18">
        <v>666</v>
      </c>
      <c r="PR18">
        <v>770</v>
      </c>
      <c r="PS18">
        <v>866</v>
      </c>
      <c r="PT18">
        <v>966</v>
      </c>
      <c r="PU18">
        <v>1071</v>
      </c>
      <c r="PV18">
        <v>1173</v>
      </c>
      <c r="PW18">
        <v>1274</v>
      </c>
      <c r="PX18">
        <v>1398</v>
      </c>
      <c r="PY18">
        <v>1506</v>
      </c>
      <c r="PZ18">
        <v>1653</v>
      </c>
      <c r="QA18">
        <v>1795</v>
      </c>
      <c r="QB18">
        <v>1953</v>
      </c>
      <c r="QC18">
        <v>2104</v>
      </c>
      <c r="QD18">
        <v>2247</v>
      </c>
      <c r="QE18">
        <v>2392</v>
      </c>
      <c r="QF18">
        <v>2548</v>
      </c>
      <c r="QG18">
        <v>2709</v>
      </c>
      <c r="QH18">
        <v>2878</v>
      </c>
      <c r="QI18">
        <v>0</v>
      </c>
      <c r="QJ18">
        <v>0</v>
      </c>
      <c r="QK18">
        <v>7531</v>
      </c>
      <c r="QL18">
        <v>7810</v>
      </c>
      <c r="QM18">
        <v>8054</v>
      </c>
      <c r="QN18">
        <v>8349</v>
      </c>
      <c r="QO18">
        <v>8519</v>
      </c>
      <c r="QP18">
        <v>8687</v>
      </c>
      <c r="QQ18">
        <v>8808</v>
      </c>
      <c r="QR18">
        <v>8832</v>
      </c>
      <c r="QS18">
        <v>8876</v>
      </c>
      <c r="QT18">
        <v>8923</v>
      </c>
      <c r="QU18">
        <v>9010</v>
      </c>
      <c r="QV18">
        <v>9110</v>
      </c>
      <c r="QW18">
        <v>9246</v>
      </c>
      <c r="QX18">
        <v>9252</v>
      </c>
      <c r="QY18">
        <v>9262</v>
      </c>
      <c r="QZ18">
        <v>9214</v>
      </c>
      <c r="RA18">
        <v>9252</v>
      </c>
      <c r="RB18">
        <v>9202</v>
      </c>
      <c r="RC18">
        <v>9214</v>
      </c>
      <c r="RD18">
        <v>9167</v>
      </c>
      <c r="RE18">
        <v>9259</v>
      </c>
      <c r="RF18">
        <v>9250</v>
      </c>
      <c r="RG18">
        <v>9256</v>
      </c>
      <c r="RH18">
        <v>9227</v>
      </c>
      <c r="RI18">
        <v>9243</v>
      </c>
      <c r="RJ18">
        <v>9223</v>
      </c>
      <c r="RK18">
        <v>0</v>
      </c>
      <c r="RL18">
        <v>0</v>
      </c>
      <c r="RM18">
        <v>8188</v>
      </c>
      <c r="RN18">
        <v>8175</v>
      </c>
      <c r="RO18">
        <v>8219</v>
      </c>
      <c r="RP18">
        <v>8196</v>
      </c>
      <c r="RQ18">
        <v>8207</v>
      </c>
      <c r="RR18">
        <v>8193</v>
      </c>
      <c r="RS18">
        <v>8157</v>
      </c>
      <c r="RT18">
        <v>8202</v>
      </c>
      <c r="RU18">
        <v>8237</v>
      </c>
      <c r="RV18">
        <v>8244</v>
      </c>
      <c r="RW18">
        <v>8261</v>
      </c>
      <c r="RX18">
        <v>8213</v>
      </c>
      <c r="RY18">
        <v>8210</v>
      </c>
      <c r="RZ18">
        <v>8205</v>
      </c>
      <c r="SA18">
        <v>8274</v>
      </c>
      <c r="SB18">
        <v>8295</v>
      </c>
      <c r="SC18">
        <v>8342</v>
      </c>
      <c r="SD18">
        <v>8327</v>
      </c>
      <c r="SE18">
        <v>8333</v>
      </c>
      <c r="SF18">
        <v>8335</v>
      </c>
      <c r="SG18">
        <v>8312</v>
      </c>
      <c r="SH18">
        <v>8324</v>
      </c>
      <c r="SI18">
        <v>8257</v>
      </c>
      <c r="SJ18">
        <v>8279</v>
      </c>
      <c r="SK18">
        <v>8227</v>
      </c>
      <c r="SL18">
        <v>8192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758667.33719999995</v>
      </c>
      <c r="SU18">
        <v>745453.28170000005</v>
      </c>
      <c r="SV18">
        <v>735875.27040000004</v>
      </c>
      <c r="SW18">
        <v>725541.27269999997</v>
      </c>
      <c r="SX18">
        <v>717264.56140000001</v>
      </c>
      <c r="SY18">
        <v>703806.9719</v>
      </c>
      <c r="SZ18">
        <v>691148.5379</v>
      </c>
      <c r="TA18">
        <v>677592.36529999995</v>
      </c>
      <c r="TB18">
        <v>663147.73770000006</v>
      </c>
      <c r="TC18">
        <v>648317.4057</v>
      </c>
      <c r="TD18">
        <v>632046.79229999997</v>
      </c>
      <c r="TE18">
        <v>617173.15</v>
      </c>
      <c r="TF18">
        <v>602778.98479999998</v>
      </c>
      <c r="TG18">
        <v>584860.08319999999</v>
      </c>
      <c r="TH18">
        <v>569232.05039999995</v>
      </c>
      <c r="TI18">
        <v>555247.40930000006</v>
      </c>
      <c r="TJ18">
        <v>540401.12970000005</v>
      </c>
      <c r="TK18">
        <v>524081.98149999999</v>
      </c>
      <c r="TL18">
        <v>511129.69630000001</v>
      </c>
      <c r="TM18">
        <v>492420.04029999999</v>
      </c>
      <c r="TN18">
        <v>480610.64909999998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217899.18710000001</v>
      </c>
      <c r="TW18">
        <v>233452.46489999999</v>
      </c>
      <c r="TX18">
        <v>247277.0147</v>
      </c>
      <c r="TY18">
        <v>251841.1189</v>
      </c>
      <c r="TZ18">
        <v>259737.4583</v>
      </c>
      <c r="UA18">
        <v>266571.01610000001</v>
      </c>
      <c r="UB18">
        <v>265796.48469999997</v>
      </c>
      <c r="UC18">
        <v>274378.13789999997</v>
      </c>
      <c r="UD18">
        <v>280987.94300000003</v>
      </c>
      <c r="UE18">
        <v>289746.01770000003</v>
      </c>
      <c r="UF18">
        <v>293223.7487</v>
      </c>
      <c r="UG18">
        <v>294623.53639999998</v>
      </c>
      <c r="UH18">
        <v>294110.93849999999</v>
      </c>
      <c r="UI18">
        <v>295221.47509999998</v>
      </c>
      <c r="UJ18">
        <v>296912.57939999999</v>
      </c>
      <c r="UK18">
        <v>293621.64250000002</v>
      </c>
      <c r="UL18">
        <v>291254.49690000003</v>
      </c>
      <c r="UM18">
        <v>290140.88</v>
      </c>
      <c r="UN18">
        <v>290302.52720000001</v>
      </c>
      <c r="UO18">
        <v>290465.8982</v>
      </c>
      <c r="UP18">
        <v>283379.53639999998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296785.77279999998</v>
      </c>
      <c r="UY18">
        <v>293791.36080000002</v>
      </c>
      <c r="UZ18">
        <v>287976.96870000003</v>
      </c>
      <c r="VA18">
        <v>298228.576</v>
      </c>
      <c r="VB18">
        <v>289542.30680000002</v>
      </c>
      <c r="VC18">
        <v>306208.05680000002</v>
      </c>
      <c r="VD18">
        <v>299726.17369999998</v>
      </c>
      <c r="VE18">
        <v>309922.87280000001</v>
      </c>
      <c r="VF18">
        <v>316974.40480000002</v>
      </c>
      <c r="VG18">
        <v>314432.18709999998</v>
      </c>
      <c r="VH18">
        <v>322594.47690000001</v>
      </c>
      <c r="VI18">
        <v>336320.55979999999</v>
      </c>
      <c r="VJ18">
        <v>324484.03519999998</v>
      </c>
      <c r="VK18">
        <v>320977.06359999999</v>
      </c>
      <c r="VL18">
        <v>330864.52679999999</v>
      </c>
      <c r="VM18">
        <v>338036.12180000002</v>
      </c>
      <c r="VN18">
        <v>324563.99619999999</v>
      </c>
      <c r="VO18">
        <v>330954.22950000002</v>
      </c>
      <c r="VP18">
        <v>336696.87670000002</v>
      </c>
      <c r="VQ18">
        <v>320252.8077</v>
      </c>
      <c r="VR18">
        <v>312536.06660000002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72076.649489999996</v>
      </c>
      <c r="WA18">
        <v>69977.329599999997</v>
      </c>
      <c r="WB18">
        <v>67939.154949999996</v>
      </c>
      <c r="WC18">
        <v>26384.137849999999</v>
      </c>
      <c r="WD18">
        <v>64039.169529999999</v>
      </c>
      <c r="WE18">
        <v>87043.531400000007</v>
      </c>
      <c r="WF18">
        <v>96580.894759999996</v>
      </c>
      <c r="WG18">
        <v>93767.858989999993</v>
      </c>
      <c r="WH18">
        <v>68277.567219999997</v>
      </c>
      <c r="WI18">
        <v>55240.750180000003</v>
      </c>
      <c r="WJ18">
        <v>53631.796289999998</v>
      </c>
      <c r="WK18">
        <v>52069.705139999998</v>
      </c>
      <c r="WL18">
        <v>80884.97885</v>
      </c>
      <c r="WM18">
        <v>107977.5203</v>
      </c>
      <c r="WN18">
        <v>85772.081449999998</v>
      </c>
      <c r="WO18">
        <v>83273.865489999996</v>
      </c>
      <c r="WP18">
        <v>53898.942060000001</v>
      </c>
      <c r="WQ18">
        <v>34886.04664</v>
      </c>
      <c r="WR18">
        <v>59272.409339999998</v>
      </c>
      <c r="WS18">
        <v>73987.750910000002</v>
      </c>
      <c r="WT18">
        <v>63851.349219999996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16300000</v>
      </c>
      <c r="ZG18">
        <v>15700000</v>
      </c>
      <c r="ZH18">
        <v>15500000</v>
      </c>
      <c r="ZI18">
        <v>15200000</v>
      </c>
      <c r="ZJ18">
        <v>15400000</v>
      </c>
      <c r="ZK18">
        <v>15000000</v>
      </c>
      <c r="ZL18">
        <v>14400000</v>
      </c>
      <c r="ZM18">
        <v>14300000</v>
      </c>
      <c r="ZN18">
        <v>13900000</v>
      </c>
      <c r="ZO18">
        <v>13600000</v>
      </c>
      <c r="ZP18">
        <v>13300000</v>
      </c>
      <c r="ZQ18">
        <v>13000000</v>
      </c>
      <c r="ZR18">
        <v>12400000</v>
      </c>
      <c r="ZS18">
        <v>12100000</v>
      </c>
      <c r="ZT18">
        <v>11700000</v>
      </c>
      <c r="ZU18">
        <v>11400000</v>
      </c>
      <c r="ZV18">
        <v>10900000</v>
      </c>
      <c r="ZW18">
        <v>10600000</v>
      </c>
      <c r="ZX18">
        <v>10300000</v>
      </c>
      <c r="ZY18">
        <v>9910000</v>
      </c>
      <c r="ZZ18">
        <v>9420000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23400000</v>
      </c>
      <c r="ABK18">
        <v>23900000</v>
      </c>
      <c r="ABL18">
        <v>24100000</v>
      </c>
      <c r="ABM18">
        <v>24400000</v>
      </c>
      <c r="ABN18">
        <v>24600000</v>
      </c>
      <c r="ABO18">
        <v>24900000</v>
      </c>
      <c r="ABP18">
        <v>25000000</v>
      </c>
      <c r="ABQ18">
        <v>25000000</v>
      </c>
      <c r="ABR18">
        <v>24800000</v>
      </c>
      <c r="ABS18">
        <v>24900000</v>
      </c>
      <c r="ABT18">
        <v>24700000</v>
      </c>
      <c r="ABU18">
        <v>24500000</v>
      </c>
      <c r="ABV18">
        <v>24200000</v>
      </c>
      <c r="ABW18">
        <v>23700000</v>
      </c>
      <c r="ABX18">
        <v>23200000</v>
      </c>
      <c r="ABY18">
        <v>22800000</v>
      </c>
      <c r="ABZ18">
        <v>22300000</v>
      </c>
      <c r="ACA18">
        <v>22000000</v>
      </c>
      <c r="ACB18">
        <v>21600000</v>
      </c>
      <c r="ACC18">
        <v>20900000</v>
      </c>
      <c r="ACD18">
        <v>20300000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2800000</v>
      </c>
      <c r="ADO18">
        <v>2760000</v>
      </c>
      <c r="ADP18">
        <v>2680000</v>
      </c>
      <c r="ADQ18">
        <v>2620000</v>
      </c>
      <c r="ADR18">
        <v>2550000</v>
      </c>
      <c r="ADS18">
        <v>2500000</v>
      </c>
      <c r="ADT18">
        <v>2460000</v>
      </c>
      <c r="ADU18">
        <v>2420000</v>
      </c>
      <c r="ADV18">
        <v>2350000</v>
      </c>
      <c r="ADW18">
        <v>2290000</v>
      </c>
      <c r="ADX18">
        <v>2210000</v>
      </c>
      <c r="ADY18">
        <v>2150000</v>
      </c>
      <c r="ADZ18">
        <v>2080000</v>
      </c>
      <c r="AEA18">
        <v>2020000</v>
      </c>
      <c r="AEB18">
        <v>1950000</v>
      </c>
      <c r="AEC18">
        <v>1920000</v>
      </c>
      <c r="AED18">
        <v>1860000</v>
      </c>
      <c r="AEE18">
        <v>1800000</v>
      </c>
      <c r="AEF18">
        <v>1750000</v>
      </c>
      <c r="AEG18">
        <v>1700000</v>
      </c>
      <c r="AEH18">
        <v>1650000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7770000</v>
      </c>
      <c r="AEQ18">
        <v>7510000</v>
      </c>
      <c r="AER18">
        <v>7330000</v>
      </c>
      <c r="AES18">
        <v>7150000</v>
      </c>
      <c r="AET18">
        <v>6950000</v>
      </c>
      <c r="AEU18">
        <v>6760000</v>
      </c>
      <c r="AEV18">
        <v>6520000</v>
      </c>
      <c r="AEW18">
        <v>6330000</v>
      </c>
      <c r="AEX18">
        <v>6140000</v>
      </c>
      <c r="AEY18">
        <v>6020000</v>
      </c>
      <c r="AEZ18">
        <v>5850000</v>
      </c>
      <c r="AFA18">
        <v>5720000</v>
      </c>
      <c r="AFB18">
        <v>5540000</v>
      </c>
      <c r="AFC18">
        <v>5380000</v>
      </c>
      <c r="AFD18">
        <v>5230000</v>
      </c>
      <c r="AFE18">
        <v>5060000</v>
      </c>
      <c r="AFF18">
        <v>4920000</v>
      </c>
      <c r="AFG18">
        <v>4740000</v>
      </c>
      <c r="AFH18">
        <v>4610000</v>
      </c>
      <c r="AFI18">
        <v>4450000</v>
      </c>
      <c r="AFJ18">
        <v>4300000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148.7433078</v>
      </c>
      <c r="AGU18">
        <v>159.36035509999999</v>
      </c>
      <c r="AGV18">
        <v>168.79733060000001</v>
      </c>
      <c r="AGW18">
        <v>171.9128996</v>
      </c>
      <c r="AGX18">
        <v>177.30313380000001</v>
      </c>
      <c r="AGY18">
        <v>181.96788720000001</v>
      </c>
      <c r="AGZ18">
        <v>181.4391732</v>
      </c>
      <c r="AHA18">
        <v>187.2972192</v>
      </c>
      <c r="AHB18">
        <v>191.80923369999999</v>
      </c>
      <c r="AHC18">
        <v>197.78770940000001</v>
      </c>
      <c r="AHD18">
        <v>200.16169350000001</v>
      </c>
      <c r="AHE18">
        <v>201.11722280000001</v>
      </c>
      <c r="AHF18">
        <v>200.76731100000001</v>
      </c>
      <c r="AHG18">
        <v>201.52539039999999</v>
      </c>
      <c r="AHH18">
        <v>202.6797795</v>
      </c>
      <c r="AHI18">
        <v>200.43330560000001</v>
      </c>
      <c r="AHJ18">
        <v>198.81743420000001</v>
      </c>
      <c r="AHK18">
        <v>198.0572521</v>
      </c>
      <c r="AHL18">
        <v>198.16759640000001</v>
      </c>
      <c r="AHM18">
        <v>198.27911739999999</v>
      </c>
      <c r="AHN18">
        <v>193.4417938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14.666463439999999</v>
      </c>
      <c r="AHW18">
        <v>14.518486559999999</v>
      </c>
      <c r="AHX18">
        <v>14.2311528</v>
      </c>
      <c r="AHY18">
        <v>14.73776342</v>
      </c>
      <c r="AHZ18">
        <v>14.30850818</v>
      </c>
      <c r="AIA18">
        <v>15.13209082</v>
      </c>
      <c r="AIB18">
        <v>14.811771220000001</v>
      </c>
      <c r="AIC18">
        <v>15.3156684</v>
      </c>
      <c r="AID18">
        <v>15.664138729999999</v>
      </c>
      <c r="AIE18">
        <v>15.538508240000001</v>
      </c>
      <c r="AIF18">
        <v>15.94186964</v>
      </c>
      <c r="AIG18">
        <v>16.620180770000001</v>
      </c>
      <c r="AIH18">
        <v>16.035247219999999</v>
      </c>
      <c r="AII18">
        <v>15.86194083</v>
      </c>
      <c r="AIJ18">
        <v>16.35055629</v>
      </c>
      <c r="AIK18">
        <v>16.704959859999999</v>
      </c>
      <c r="AIL18">
        <v>16.039198710000001</v>
      </c>
      <c r="AIM18">
        <v>16.354989190000001</v>
      </c>
      <c r="AIN18">
        <v>16.638777480000002</v>
      </c>
      <c r="AIO18">
        <v>15.826149790000001</v>
      </c>
      <c r="AIP18">
        <v>15.44480637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1.364882766</v>
      </c>
      <c r="AIY18">
        <v>1.3251288990000001</v>
      </c>
      <c r="AIZ18">
        <v>1.2865329109999999</v>
      </c>
      <c r="AJA18">
        <v>0.49962443200000001</v>
      </c>
      <c r="AJB18">
        <v>1.2126806590000001</v>
      </c>
      <c r="AJC18">
        <v>1.648303809</v>
      </c>
      <c r="AJD18">
        <v>1.8289085249999999</v>
      </c>
      <c r="AJE18">
        <v>1.7756393450000001</v>
      </c>
      <c r="AJF18">
        <v>1.2929412709999999</v>
      </c>
      <c r="AJG18">
        <v>1.0460689889999999</v>
      </c>
      <c r="AJH18">
        <v>1.01560096</v>
      </c>
      <c r="AJI18">
        <v>0.98602034999999999</v>
      </c>
      <c r="AJJ18">
        <v>1.531682097</v>
      </c>
      <c r="AJK18">
        <v>2.0447212459999999</v>
      </c>
      <c r="AJL18">
        <v>1.6242269380000001</v>
      </c>
      <c r="AJM18">
        <v>1.576919358</v>
      </c>
      <c r="AJN18">
        <v>1.020659778</v>
      </c>
      <c r="AJO18">
        <v>0.66062121600000001</v>
      </c>
      <c r="AJP18">
        <v>1.122414687</v>
      </c>
      <c r="AJQ18">
        <v>1.401072425</v>
      </c>
      <c r="AJR18">
        <v>1.209123991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162.11335919999999</v>
      </c>
      <c r="AKA18">
        <v>159.3929153</v>
      </c>
      <c r="AKB18">
        <v>126.3144776</v>
      </c>
      <c r="AKC18">
        <v>255.7834014</v>
      </c>
      <c r="AKD18">
        <v>121.50487099999999</v>
      </c>
      <c r="AKE18">
        <v>87.028676140000002</v>
      </c>
      <c r="AKF18">
        <v>181.0976742</v>
      </c>
      <c r="AKG18">
        <v>147.98724010000001</v>
      </c>
      <c r="AKH18">
        <v>193.3572819</v>
      </c>
      <c r="AKI18">
        <v>161.4900039</v>
      </c>
      <c r="AKJ18">
        <v>144.79478879999999</v>
      </c>
      <c r="AKK18">
        <v>150.9282949</v>
      </c>
      <c r="AKL18">
        <v>226.08890489999999</v>
      </c>
      <c r="AKM18">
        <v>175.3459301</v>
      </c>
      <c r="AKN18">
        <v>123.90577740000001</v>
      </c>
      <c r="AKO18">
        <v>199.21628609999999</v>
      </c>
      <c r="AKP18">
        <v>232.5867226</v>
      </c>
      <c r="AKQ18">
        <v>195.24474810000001</v>
      </c>
      <c r="AKR18">
        <v>110.64694679999999</v>
      </c>
      <c r="AKS18">
        <v>187.07684939999999</v>
      </c>
      <c r="AKT18">
        <v>305.64029649999998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93.495727990000006</v>
      </c>
      <c r="AME18">
        <v>89.717056659999997</v>
      </c>
      <c r="AMF18">
        <v>88.754928190000001</v>
      </c>
      <c r="AMG18">
        <v>87.054193249999997</v>
      </c>
      <c r="AMH18">
        <v>88.006704839999998</v>
      </c>
      <c r="AMI18">
        <v>85.756000580000006</v>
      </c>
      <c r="AMJ18">
        <v>82.752431279999996</v>
      </c>
      <c r="AMK18">
        <v>82.208304630000001</v>
      </c>
      <c r="AML18">
        <v>79.670852350000004</v>
      </c>
      <c r="AMM18">
        <v>78.090979709999999</v>
      </c>
      <c r="AMN18">
        <v>75.951309969999997</v>
      </c>
      <c r="AMO18">
        <v>74.524523139999999</v>
      </c>
      <c r="AMP18">
        <v>70.955967490000006</v>
      </c>
      <c r="AMQ18">
        <v>69.218312299999994</v>
      </c>
      <c r="AMR18">
        <v>66.763014589999997</v>
      </c>
      <c r="AMS18">
        <v>65.051062900000005</v>
      </c>
      <c r="AMT18">
        <v>62.290700379999997</v>
      </c>
      <c r="AMU18">
        <v>60.987991049999998</v>
      </c>
      <c r="AMV18">
        <v>59.211641790000002</v>
      </c>
      <c r="AMW18">
        <v>56.798150929999998</v>
      </c>
      <c r="AMX18">
        <v>54.006849549999998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272.08730120000001</v>
      </c>
      <c r="ANG18">
        <v>320.95911080000002</v>
      </c>
      <c r="ANH18">
        <v>200.2630661</v>
      </c>
      <c r="ANI18">
        <v>235.42519870000001</v>
      </c>
      <c r="ANJ18">
        <v>219.15258109999999</v>
      </c>
      <c r="ANK18">
        <v>258.2207009</v>
      </c>
      <c r="ANL18">
        <v>255.63989509999999</v>
      </c>
      <c r="ANM18">
        <v>165.5282454</v>
      </c>
      <c r="ANN18">
        <v>193.96783640000001</v>
      </c>
      <c r="ANO18">
        <v>159.4531551</v>
      </c>
      <c r="ANP18">
        <v>142.5661236</v>
      </c>
      <c r="ANQ18">
        <v>142.47901859999999</v>
      </c>
      <c r="ANR18">
        <v>190.43269509999999</v>
      </c>
      <c r="ANS18">
        <v>163.89913139999999</v>
      </c>
      <c r="ANT18">
        <v>140.98566049999999</v>
      </c>
      <c r="ANU18">
        <v>133.01672360000001</v>
      </c>
      <c r="ANV18">
        <v>139.42429390000001</v>
      </c>
      <c r="ANW18">
        <v>128.86055680000001</v>
      </c>
      <c r="ANX18">
        <v>98.042213779999997</v>
      </c>
      <c r="ANY18">
        <v>118.0742365</v>
      </c>
      <c r="ANZ18">
        <v>139.5599814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83.424416019999995</v>
      </c>
      <c r="AOI18">
        <v>84.983731570000003</v>
      </c>
      <c r="AOJ18">
        <v>85.692914310000006</v>
      </c>
      <c r="AOK18">
        <v>86.90145733</v>
      </c>
      <c r="AOL18">
        <v>87.480151379999995</v>
      </c>
      <c r="AOM18">
        <v>88.686529719999996</v>
      </c>
      <c r="AON18">
        <v>89.13667375</v>
      </c>
      <c r="AOO18">
        <v>89.039912749999999</v>
      </c>
      <c r="AOP18">
        <v>88.176408629999997</v>
      </c>
      <c r="AOQ18">
        <v>88.663931959999999</v>
      </c>
      <c r="AOR18">
        <v>87.938546529999996</v>
      </c>
      <c r="AOS18">
        <v>87.378086679999996</v>
      </c>
      <c r="AOT18">
        <v>86.092568589999999</v>
      </c>
      <c r="AOU18">
        <v>84.496929969999997</v>
      </c>
      <c r="AOV18">
        <v>82.538894900000003</v>
      </c>
      <c r="AOW18">
        <v>81.033484979999997</v>
      </c>
      <c r="AOX18">
        <v>79.545748099999997</v>
      </c>
      <c r="AOY18">
        <v>78.499456949999995</v>
      </c>
      <c r="AOZ18">
        <v>76.785154629999994</v>
      </c>
      <c r="APA18">
        <v>74.340408760000003</v>
      </c>
      <c r="APB18">
        <v>72.444778799999995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849.59339829999999</v>
      </c>
      <c r="APK18">
        <v>914.49078859999997</v>
      </c>
      <c r="APL18">
        <v>1032.9438740000001</v>
      </c>
      <c r="APM18">
        <v>903.65381530000002</v>
      </c>
      <c r="APN18">
        <v>1006.8184220000001</v>
      </c>
      <c r="APO18">
        <v>874.51865550000002</v>
      </c>
      <c r="APP18">
        <v>851.81339460000004</v>
      </c>
      <c r="APQ18">
        <v>962.77639429999999</v>
      </c>
      <c r="APR18">
        <v>861.99914539999997</v>
      </c>
      <c r="APS18">
        <v>788.6035455</v>
      </c>
      <c r="APT18">
        <v>964.73962419999998</v>
      </c>
      <c r="APU18">
        <v>834.70339060000003</v>
      </c>
      <c r="APV18">
        <v>1034.3156670000001</v>
      </c>
      <c r="APW18">
        <v>946.21208220000005</v>
      </c>
      <c r="APX18">
        <v>1043.216678</v>
      </c>
      <c r="APY18">
        <v>1044.881337</v>
      </c>
      <c r="APZ18">
        <v>869.195606</v>
      </c>
      <c r="AQA18">
        <v>885.66597430000002</v>
      </c>
      <c r="AQB18">
        <v>870.37074459999997</v>
      </c>
      <c r="AQC18">
        <v>899.5945815</v>
      </c>
      <c r="AQD18">
        <v>906.24549209999998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130.9280746</v>
      </c>
      <c r="ARO18">
        <v>126.55609440000001</v>
      </c>
      <c r="ARP18">
        <v>123.54783569999999</v>
      </c>
      <c r="ARQ18">
        <v>120.4612092</v>
      </c>
      <c r="ARR18">
        <v>117.05201940000001</v>
      </c>
      <c r="ARS18">
        <v>113.8770806</v>
      </c>
      <c r="ART18">
        <v>109.9178692</v>
      </c>
      <c r="ARU18">
        <v>106.67739709999999</v>
      </c>
      <c r="ARV18">
        <v>103.5072128</v>
      </c>
      <c r="ARW18">
        <v>101.3375314</v>
      </c>
      <c r="ARX18">
        <v>98.635663339999994</v>
      </c>
      <c r="ARY18">
        <v>96.305377969999995</v>
      </c>
      <c r="ARZ18">
        <v>93.332241150000002</v>
      </c>
      <c r="ASA18">
        <v>90.679117939999998</v>
      </c>
      <c r="ASB18">
        <v>88.059108539999997</v>
      </c>
      <c r="ASC18">
        <v>85.258363099999997</v>
      </c>
      <c r="ASD18">
        <v>82.894611889999993</v>
      </c>
      <c r="ASE18">
        <v>79.832419349999995</v>
      </c>
      <c r="ASF18">
        <v>77.713713900000002</v>
      </c>
      <c r="ASG18">
        <v>74.976308560000007</v>
      </c>
      <c r="ASH18">
        <v>72.48285242</v>
      </c>
    </row>
    <row r="19" spans="1:1178" x14ac:dyDescent="0.25">
      <c r="A19">
        <v>15</v>
      </c>
      <c r="C19">
        <v>0</v>
      </c>
      <c r="D19">
        <v>0</v>
      </c>
      <c r="E19">
        <v>0</v>
      </c>
      <c r="F19">
        <v>240</v>
      </c>
      <c r="G19">
        <v>210</v>
      </c>
      <c r="H19">
        <v>233</v>
      </c>
      <c r="I19">
        <v>232</v>
      </c>
      <c r="J19">
        <v>238</v>
      </c>
      <c r="K19">
        <v>239</v>
      </c>
      <c r="L19">
        <v>229</v>
      </c>
      <c r="M19">
        <v>224</v>
      </c>
      <c r="N19">
        <v>256</v>
      </c>
      <c r="O19">
        <v>260</v>
      </c>
      <c r="P19">
        <v>233</v>
      </c>
      <c r="Q19">
        <v>240</v>
      </c>
      <c r="R19">
        <v>250</v>
      </c>
      <c r="S19">
        <v>234</v>
      </c>
      <c r="T19">
        <v>253</v>
      </c>
      <c r="U19">
        <v>214</v>
      </c>
      <c r="V19">
        <v>218</v>
      </c>
      <c r="W19">
        <v>224</v>
      </c>
      <c r="X19">
        <v>225</v>
      </c>
      <c r="Y19">
        <v>235</v>
      </c>
      <c r="Z19">
        <v>224</v>
      </c>
      <c r="AA19">
        <v>256</v>
      </c>
      <c r="AB19">
        <v>261</v>
      </c>
      <c r="AC19">
        <v>240</v>
      </c>
      <c r="AD19">
        <v>233</v>
      </c>
      <c r="AE19">
        <v>0</v>
      </c>
      <c r="AF19">
        <v>0</v>
      </c>
      <c r="AG19">
        <v>0</v>
      </c>
      <c r="AH19">
        <v>71</v>
      </c>
      <c r="AI19">
        <v>76</v>
      </c>
      <c r="AJ19">
        <v>80</v>
      </c>
      <c r="AK19">
        <v>63</v>
      </c>
      <c r="AL19">
        <v>73</v>
      </c>
      <c r="AM19">
        <v>70</v>
      </c>
      <c r="AN19">
        <v>70</v>
      </c>
      <c r="AO19">
        <v>114</v>
      </c>
      <c r="AP19">
        <v>87</v>
      </c>
      <c r="AQ19">
        <v>83</v>
      </c>
      <c r="AR19">
        <v>114</v>
      </c>
      <c r="AS19">
        <v>98</v>
      </c>
      <c r="AT19">
        <v>112</v>
      </c>
      <c r="AU19">
        <v>104</v>
      </c>
      <c r="AV19">
        <v>117</v>
      </c>
      <c r="AW19">
        <v>113</v>
      </c>
      <c r="AX19">
        <v>111</v>
      </c>
      <c r="AY19">
        <v>123</v>
      </c>
      <c r="AZ19">
        <v>135</v>
      </c>
      <c r="BA19">
        <v>148</v>
      </c>
      <c r="BB19">
        <v>134</v>
      </c>
      <c r="BC19">
        <v>156</v>
      </c>
      <c r="BD19">
        <v>146</v>
      </c>
      <c r="BE19">
        <v>130</v>
      </c>
      <c r="BF19">
        <v>165</v>
      </c>
      <c r="BG19">
        <v>0</v>
      </c>
      <c r="BH19">
        <v>0</v>
      </c>
      <c r="BI19">
        <v>0</v>
      </c>
      <c r="BJ19">
        <v>169</v>
      </c>
      <c r="BK19">
        <v>163</v>
      </c>
      <c r="BL19">
        <v>170</v>
      </c>
      <c r="BM19">
        <v>163</v>
      </c>
      <c r="BN19">
        <v>153</v>
      </c>
      <c r="BO19">
        <v>150</v>
      </c>
      <c r="BP19">
        <v>161</v>
      </c>
      <c r="BQ19">
        <v>166</v>
      </c>
      <c r="BR19">
        <v>157</v>
      </c>
      <c r="BS19">
        <v>141</v>
      </c>
      <c r="BT19">
        <v>164</v>
      </c>
      <c r="BU19">
        <v>131</v>
      </c>
      <c r="BV19">
        <v>171</v>
      </c>
      <c r="BW19">
        <v>151</v>
      </c>
      <c r="BX19">
        <v>152</v>
      </c>
      <c r="BY19">
        <v>154</v>
      </c>
      <c r="BZ19">
        <v>144</v>
      </c>
      <c r="CA19">
        <v>136</v>
      </c>
      <c r="CB19">
        <v>134</v>
      </c>
      <c r="CC19">
        <v>127</v>
      </c>
      <c r="CD19">
        <v>136</v>
      </c>
      <c r="CE19">
        <v>121</v>
      </c>
      <c r="CF19">
        <v>113</v>
      </c>
      <c r="CG19">
        <v>137</v>
      </c>
      <c r="CH19">
        <v>135</v>
      </c>
      <c r="CI19">
        <v>0</v>
      </c>
      <c r="CJ19">
        <v>0</v>
      </c>
      <c r="CK19">
        <v>0</v>
      </c>
      <c r="CL19">
        <v>32</v>
      </c>
      <c r="CM19">
        <v>49</v>
      </c>
      <c r="CN19">
        <v>56</v>
      </c>
      <c r="CO19">
        <v>59</v>
      </c>
      <c r="CP19">
        <v>47</v>
      </c>
      <c r="CQ19">
        <v>43</v>
      </c>
      <c r="CR19">
        <v>56</v>
      </c>
      <c r="CS19">
        <v>53</v>
      </c>
      <c r="CT19">
        <v>47</v>
      </c>
      <c r="CU19">
        <v>50</v>
      </c>
      <c r="CV19">
        <v>46</v>
      </c>
      <c r="CW19">
        <v>65</v>
      </c>
      <c r="CX19">
        <v>53</v>
      </c>
      <c r="CY19">
        <v>59</v>
      </c>
      <c r="CZ19">
        <v>56</v>
      </c>
      <c r="DA19">
        <v>60</v>
      </c>
      <c r="DB19">
        <v>63</v>
      </c>
      <c r="DC19">
        <v>52</v>
      </c>
      <c r="DD19">
        <v>65</v>
      </c>
      <c r="DE19">
        <v>52</v>
      </c>
      <c r="DF19">
        <v>62</v>
      </c>
      <c r="DG19">
        <v>69</v>
      </c>
      <c r="DH19">
        <v>60</v>
      </c>
      <c r="DI19">
        <v>51</v>
      </c>
      <c r="DJ19">
        <v>56</v>
      </c>
      <c r="DK19">
        <v>0</v>
      </c>
      <c r="DL19">
        <v>0</v>
      </c>
      <c r="DM19">
        <v>0</v>
      </c>
      <c r="DN19">
        <v>3</v>
      </c>
      <c r="DO19">
        <v>2</v>
      </c>
      <c r="DP19">
        <v>2</v>
      </c>
      <c r="DQ19">
        <v>2</v>
      </c>
      <c r="DR19">
        <v>2</v>
      </c>
      <c r="DS19">
        <v>4</v>
      </c>
      <c r="DT19">
        <v>4</v>
      </c>
      <c r="DU19">
        <v>4</v>
      </c>
      <c r="DV19">
        <v>2</v>
      </c>
      <c r="DW19">
        <v>3</v>
      </c>
      <c r="DX19">
        <v>4</v>
      </c>
      <c r="DY19">
        <v>3</v>
      </c>
      <c r="DZ19">
        <v>2</v>
      </c>
      <c r="EA19">
        <v>5</v>
      </c>
      <c r="EB19">
        <v>3</v>
      </c>
      <c r="EC19">
        <v>2</v>
      </c>
      <c r="ED19">
        <v>4</v>
      </c>
      <c r="EE19">
        <v>5</v>
      </c>
      <c r="EF19">
        <v>2</v>
      </c>
      <c r="EG19">
        <v>7</v>
      </c>
      <c r="EH19">
        <v>5</v>
      </c>
      <c r="EI19">
        <v>5</v>
      </c>
      <c r="EJ19">
        <v>4</v>
      </c>
      <c r="EK19">
        <v>9</v>
      </c>
      <c r="EL19">
        <v>9</v>
      </c>
      <c r="EM19">
        <v>0</v>
      </c>
      <c r="EN19">
        <v>0</v>
      </c>
      <c r="EO19">
        <v>0</v>
      </c>
      <c r="EP19">
        <v>30</v>
      </c>
      <c r="EQ19">
        <v>15</v>
      </c>
      <c r="ER19">
        <v>15</v>
      </c>
      <c r="ES19">
        <v>15</v>
      </c>
      <c r="ET19">
        <v>5</v>
      </c>
      <c r="EU19">
        <v>5</v>
      </c>
      <c r="EV19">
        <v>15</v>
      </c>
      <c r="EW19">
        <v>10</v>
      </c>
      <c r="EX19">
        <v>10</v>
      </c>
      <c r="EY19">
        <v>30</v>
      </c>
      <c r="EZ19">
        <v>15</v>
      </c>
      <c r="FA19">
        <v>10</v>
      </c>
      <c r="FB19">
        <v>15</v>
      </c>
      <c r="FC19">
        <v>15</v>
      </c>
      <c r="FD19">
        <v>20</v>
      </c>
      <c r="FE19">
        <v>15</v>
      </c>
      <c r="FF19">
        <v>20</v>
      </c>
      <c r="FG19">
        <v>25</v>
      </c>
      <c r="FH19">
        <v>15</v>
      </c>
      <c r="FI19">
        <v>15</v>
      </c>
      <c r="FJ19">
        <v>30</v>
      </c>
      <c r="FK19">
        <v>20</v>
      </c>
      <c r="FL19">
        <v>30</v>
      </c>
      <c r="FM19">
        <v>15</v>
      </c>
      <c r="FN19">
        <v>50</v>
      </c>
      <c r="FO19">
        <v>0</v>
      </c>
      <c r="FP19">
        <v>0</v>
      </c>
      <c r="FQ19">
        <v>5403</v>
      </c>
      <c r="FR19">
        <v>5767</v>
      </c>
      <c r="FS19">
        <v>6021</v>
      </c>
      <c r="FT19">
        <v>6278</v>
      </c>
      <c r="FU19">
        <v>6512</v>
      </c>
      <c r="FV19">
        <v>6763</v>
      </c>
      <c r="FW19">
        <v>6932</v>
      </c>
      <c r="FX19">
        <v>7098</v>
      </c>
      <c r="FY19">
        <v>7205</v>
      </c>
      <c r="FZ19">
        <v>7317</v>
      </c>
      <c r="GA19">
        <v>7472</v>
      </c>
      <c r="GB19">
        <v>7596</v>
      </c>
      <c r="GC19">
        <v>7715</v>
      </c>
      <c r="GD19">
        <v>7849</v>
      </c>
      <c r="GE19">
        <v>7920</v>
      </c>
      <c r="GF19">
        <v>8006</v>
      </c>
      <c r="GG19">
        <v>8117</v>
      </c>
      <c r="GH19">
        <v>8166</v>
      </c>
      <c r="GI19">
        <v>8177</v>
      </c>
      <c r="GJ19">
        <v>8218</v>
      </c>
      <c r="GK19">
        <v>8216</v>
      </c>
      <c r="GL19">
        <v>8224</v>
      </c>
      <c r="GM19">
        <v>8208</v>
      </c>
      <c r="GN19">
        <v>8227</v>
      </c>
      <c r="GO19">
        <v>8272</v>
      </c>
      <c r="GP19">
        <v>8321</v>
      </c>
      <c r="GQ19">
        <v>0</v>
      </c>
      <c r="GR19">
        <v>0</v>
      </c>
      <c r="GS19">
        <v>769</v>
      </c>
      <c r="GT19">
        <v>831</v>
      </c>
      <c r="GU19">
        <v>919</v>
      </c>
      <c r="GV19">
        <v>1001</v>
      </c>
      <c r="GW19">
        <v>1104</v>
      </c>
      <c r="GX19">
        <v>1171</v>
      </c>
      <c r="GY19">
        <v>1257</v>
      </c>
      <c r="GZ19">
        <v>1349</v>
      </c>
      <c r="HA19">
        <v>1461</v>
      </c>
      <c r="HB19">
        <v>1572</v>
      </c>
      <c r="HC19">
        <v>1644</v>
      </c>
      <c r="HD19">
        <v>1732</v>
      </c>
      <c r="HE19">
        <v>1810</v>
      </c>
      <c r="HF19">
        <v>1875</v>
      </c>
      <c r="HG19">
        <v>1946</v>
      </c>
      <c r="HH19">
        <v>2055</v>
      </c>
      <c r="HI19">
        <v>2118</v>
      </c>
      <c r="HJ19">
        <v>2176</v>
      </c>
      <c r="HK19">
        <v>2259</v>
      </c>
      <c r="HL19">
        <v>2307</v>
      </c>
      <c r="HM19">
        <v>2363</v>
      </c>
      <c r="HN19">
        <v>2433</v>
      </c>
      <c r="HO19">
        <v>2491</v>
      </c>
      <c r="HP19">
        <v>2541</v>
      </c>
      <c r="HQ19">
        <v>2581</v>
      </c>
      <c r="HR19">
        <v>2616</v>
      </c>
      <c r="HS19">
        <v>0</v>
      </c>
      <c r="HT19">
        <v>0</v>
      </c>
      <c r="HU19">
        <v>84</v>
      </c>
      <c r="HV19">
        <v>91</v>
      </c>
      <c r="HW19">
        <v>97</v>
      </c>
      <c r="HX19">
        <v>107</v>
      </c>
      <c r="HY19">
        <v>108</v>
      </c>
      <c r="HZ19">
        <v>116</v>
      </c>
      <c r="IA19">
        <v>131</v>
      </c>
      <c r="IB19">
        <v>136</v>
      </c>
      <c r="IC19">
        <v>143</v>
      </c>
      <c r="ID19">
        <v>158</v>
      </c>
      <c r="IE19">
        <v>165</v>
      </c>
      <c r="IF19">
        <v>171</v>
      </c>
      <c r="IG19">
        <v>177</v>
      </c>
      <c r="IH19">
        <v>180</v>
      </c>
      <c r="II19">
        <v>192</v>
      </c>
      <c r="IJ19">
        <v>193</v>
      </c>
      <c r="IK19">
        <v>209</v>
      </c>
      <c r="IL19">
        <v>224</v>
      </c>
      <c r="IM19">
        <v>236</v>
      </c>
      <c r="IN19">
        <v>256</v>
      </c>
      <c r="IO19">
        <v>267</v>
      </c>
      <c r="IP19">
        <v>279</v>
      </c>
      <c r="IQ19">
        <v>290</v>
      </c>
      <c r="IR19">
        <v>293</v>
      </c>
      <c r="IS19">
        <v>304</v>
      </c>
      <c r="IT19">
        <v>322</v>
      </c>
      <c r="IU19">
        <v>0</v>
      </c>
      <c r="IV19">
        <v>0</v>
      </c>
      <c r="IW19">
        <v>1</v>
      </c>
      <c r="IX19">
        <v>2</v>
      </c>
      <c r="IY19">
        <v>4</v>
      </c>
      <c r="IZ19">
        <v>6</v>
      </c>
      <c r="JA19">
        <v>7</v>
      </c>
      <c r="JB19">
        <v>6</v>
      </c>
      <c r="JC19">
        <v>4</v>
      </c>
      <c r="JD19">
        <v>5</v>
      </c>
      <c r="JE19">
        <v>6</v>
      </c>
      <c r="JF19">
        <v>7</v>
      </c>
      <c r="JG19">
        <v>9</v>
      </c>
      <c r="JH19">
        <v>10</v>
      </c>
      <c r="JI19">
        <v>6</v>
      </c>
      <c r="JJ19">
        <v>8</v>
      </c>
      <c r="JK19">
        <v>8</v>
      </c>
      <c r="JL19">
        <v>9</v>
      </c>
      <c r="JM19">
        <v>3</v>
      </c>
      <c r="JN19">
        <v>5</v>
      </c>
      <c r="JO19">
        <v>8</v>
      </c>
      <c r="JP19">
        <v>9</v>
      </c>
      <c r="JQ19">
        <v>10</v>
      </c>
      <c r="JR19">
        <v>8</v>
      </c>
      <c r="JS19">
        <v>9</v>
      </c>
      <c r="JT19">
        <v>11</v>
      </c>
      <c r="JU19">
        <v>7</v>
      </c>
      <c r="JV19">
        <v>10</v>
      </c>
      <c r="JW19">
        <v>0</v>
      </c>
      <c r="JX19">
        <v>0</v>
      </c>
      <c r="JY19">
        <v>0</v>
      </c>
      <c r="JZ19">
        <v>6</v>
      </c>
      <c r="KA19">
        <v>15</v>
      </c>
      <c r="KB19">
        <v>21</v>
      </c>
      <c r="KC19">
        <v>29</v>
      </c>
      <c r="KD19">
        <v>42</v>
      </c>
      <c r="KE19">
        <v>59</v>
      </c>
      <c r="KF19">
        <v>74</v>
      </c>
      <c r="KG19">
        <v>81</v>
      </c>
      <c r="KH19">
        <v>92</v>
      </c>
      <c r="KI19">
        <v>110</v>
      </c>
      <c r="KJ19">
        <v>128</v>
      </c>
      <c r="KK19">
        <v>149</v>
      </c>
      <c r="KL19">
        <v>171</v>
      </c>
      <c r="KM19">
        <v>184</v>
      </c>
      <c r="KN19">
        <v>195</v>
      </c>
      <c r="KO19">
        <v>212</v>
      </c>
      <c r="KP19">
        <v>230</v>
      </c>
      <c r="KQ19">
        <v>249</v>
      </c>
      <c r="KR19">
        <v>274</v>
      </c>
      <c r="KS19">
        <v>294</v>
      </c>
      <c r="KT19">
        <v>318</v>
      </c>
      <c r="KU19">
        <v>339</v>
      </c>
      <c r="KV19">
        <v>367</v>
      </c>
      <c r="KW19">
        <v>388</v>
      </c>
      <c r="KX19">
        <v>404</v>
      </c>
      <c r="KY19">
        <v>0</v>
      </c>
      <c r="KZ19">
        <v>0</v>
      </c>
      <c r="LA19">
        <v>0</v>
      </c>
      <c r="LB19">
        <v>225</v>
      </c>
      <c r="LC19">
        <v>443</v>
      </c>
      <c r="LD19">
        <v>677</v>
      </c>
      <c r="LE19">
        <v>867</v>
      </c>
      <c r="LF19">
        <v>1057</v>
      </c>
      <c r="LG19">
        <v>1245</v>
      </c>
      <c r="LH19">
        <v>1412</v>
      </c>
      <c r="LI19">
        <v>1604</v>
      </c>
      <c r="LJ19">
        <v>1775</v>
      </c>
      <c r="LK19">
        <v>1956</v>
      </c>
      <c r="LL19">
        <v>2093</v>
      </c>
      <c r="LM19">
        <v>2270</v>
      </c>
      <c r="LN19">
        <v>2428</v>
      </c>
      <c r="LO19">
        <v>2604</v>
      </c>
      <c r="LP19">
        <v>2755</v>
      </c>
      <c r="LQ19">
        <v>2906</v>
      </c>
      <c r="LR19">
        <v>3051</v>
      </c>
      <c r="LS19">
        <v>3213</v>
      </c>
      <c r="LT19">
        <v>3377</v>
      </c>
      <c r="LU19">
        <v>3514</v>
      </c>
      <c r="LV19">
        <v>3676</v>
      </c>
      <c r="LW19">
        <v>3799</v>
      </c>
      <c r="LX19">
        <v>3940</v>
      </c>
      <c r="LY19">
        <v>4079</v>
      </c>
      <c r="LZ19">
        <v>4218</v>
      </c>
      <c r="MA19">
        <v>0</v>
      </c>
      <c r="MB19">
        <v>0</v>
      </c>
      <c r="MC19">
        <v>1468</v>
      </c>
      <c r="MD19">
        <v>1466</v>
      </c>
      <c r="ME19">
        <v>1491</v>
      </c>
      <c r="MF19">
        <v>1516</v>
      </c>
      <c r="MG19">
        <v>1523</v>
      </c>
      <c r="MH19">
        <v>1534</v>
      </c>
      <c r="MI19">
        <v>1540</v>
      </c>
      <c r="MJ19">
        <v>1564</v>
      </c>
      <c r="MK19">
        <v>1584</v>
      </c>
      <c r="ML19">
        <v>1614</v>
      </c>
      <c r="MM19">
        <v>1653</v>
      </c>
      <c r="MN19">
        <v>1717</v>
      </c>
      <c r="MO19">
        <v>1744</v>
      </c>
      <c r="MP19">
        <v>1762</v>
      </c>
      <c r="MQ19">
        <v>1776</v>
      </c>
      <c r="MR19">
        <v>1811</v>
      </c>
      <c r="MS19">
        <v>1848</v>
      </c>
      <c r="MT19">
        <v>1863</v>
      </c>
      <c r="MU19">
        <v>1870</v>
      </c>
      <c r="MV19">
        <v>1865</v>
      </c>
      <c r="MW19">
        <v>1881</v>
      </c>
      <c r="MX19">
        <v>1905</v>
      </c>
      <c r="MY19">
        <v>1927</v>
      </c>
      <c r="MZ19">
        <v>2004</v>
      </c>
      <c r="NA19">
        <v>1988</v>
      </c>
      <c r="NB19">
        <v>2010</v>
      </c>
      <c r="NC19">
        <v>0</v>
      </c>
      <c r="ND19">
        <v>0</v>
      </c>
      <c r="NE19">
        <v>0</v>
      </c>
      <c r="NF19">
        <v>44</v>
      </c>
      <c r="NG19">
        <v>79</v>
      </c>
      <c r="NH19">
        <v>109</v>
      </c>
      <c r="NI19">
        <v>154</v>
      </c>
      <c r="NJ19">
        <v>188</v>
      </c>
      <c r="NK19">
        <v>219</v>
      </c>
      <c r="NL19">
        <v>253</v>
      </c>
      <c r="NM19">
        <v>292</v>
      </c>
      <c r="NN19">
        <v>325</v>
      </c>
      <c r="NO19">
        <v>359</v>
      </c>
      <c r="NP19">
        <v>394</v>
      </c>
      <c r="NQ19">
        <v>430</v>
      </c>
      <c r="NR19">
        <v>475</v>
      </c>
      <c r="NS19">
        <v>523</v>
      </c>
      <c r="NT19">
        <v>560</v>
      </c>
      <c r="NU19">
        <v>616</v>
      </c>
      <c r="NV19">
        <v>660</v>
      </c>
      <c r="NW19">
        <v>716</v>
      </c>
      <c r="NX19">
        <v>767</v>
      </c>
      <c r="NY19">
        <v>826</v>
      </c>
      <c r="NZ19">
        <v>870</v>
      </c>
      <c r="OA19">
        <v>920</v>
      </c>
      <c r="OB19">
        <v>950</v>
      </c>
      <c r="OC19">
        <v>998</v>
      </c>
      <c r="OD19">
        <v>1063</v>
      </c>
      <c r="OE19">
        <v>0</v>
      </c>
      <c r="OF19">
        <v>0</v>
      </c>
      <c r="OG19">
        <v>2140</v>
      </c>
      <c r="OH19">
        <v>2250</v>
      </c>
      <c r="OI19">
        <v>2357</v>
      </c>
      <c r="OJ19">
        <v>2527</v>
      </c>
      <c r="OK19">
        <v>2619</v>
      </c>
      <c r="OL19">
        <v>2777</v>
      </c>
      <c r="OM19">
        <v>2881</v>
      </c>
      <c r="ON19">
        <v>3005</v>
      </c>
      <c r="OO19">
        <v>3149</v>
      </c>
      <c r="OP19">
        <v>3228</v>
      </c>
      <c r="OQ19">
        <v>3365</v>
      </c>
      <c r="OR19">
        <v>3509</v>
      </c>
      <c r="OS19">
        <v>3611</v>
      </c>
      <c r="OT19">
        <v>3698</v>
      </c>
      <c r="OU19">
        <v>3786</v>
      </c>
      <c r="OV19">
        <v>3890</v>
      </c>
      <c r="OW19">
        <v>3995</v>
      </c>
      <c r="OX19">
        <v>4061</v>
      </c>
      <c r="OY19">
        <v>4125</v>
      </c>
      <c r="OZ19">
        <v>4169</v>
      </c>
      <c r="PA19">
        <v>4210</v>
      </c>
      <c r="PB19">
        <v>4298</v>
      </c>
      <c r="PC19">
        <v>4376</v>
      </c>
      <c r="PD19">
        <v>4466</v>
      </c>
      <c r="PE19">
        <v>4527</v>
      </c>
      <c r="PF19">
        <v>4599</v>
      </c>
      <c r="PG19">
        <v>0</v>
      </c>
      <c r="PH19">
        <v>0</v>
      </c>
      <c r="PI19">
        <v>0</v>
      </c>
      <c r="PJ19">
        <v>69</v>
      </c>
      <c r="PK19">
        <v>143</v>
      </c>
      <c r="PL19">
        <v>205</v>
      </c>
      <c r="PM19">
        <v>301</v>
      </c>
      <c r="PN19">
        <v>375</v>
      </c>
      <c r="PO19">
        <v>465</v>
      </c>
      <c r="PP19">
        <v>546</v>
      </c>
      <c r="PQ19">
        <v>620</v>
      </c>
      <c r="PR19">
        <v>731</v>
      </c>
      <c r="PS19">
        <v>810</v>
      </c>
      <c r="PT19">
        <v>907</v>
      </c>
      <c r="PU19">
        <v>1001</v>
      </c>
      <c r="PV19">
        <v>1101</v>
      </c>
      <c r="PW19">
        <v>1235</v>
      </c>
      <c r="PX19">
        <v>1343</v>
      </c>
      <c r="PY19">
        <v>1464</v>
      </c>
      <c r="PZ19">
        <v>1594</v>
      </c>
      <c r="QA19">
        <v>1732</v>
      </c>
      <c r="QB19">
        <v>1868</v>
      </c>
      <c r="QC19">
        <v>2002</v>
      </c>
      <c r="QD19">
        <v>2131</v>
      </c>
      <c r="QE19">
        <v>2292</v>
      </c>
      <c r="QF19">
        <v>2427</v>
      </c>
      <c r="QG19">
        <v>2572</v>
      </c>
      <c r="QH19">
        <v>2718</v>
      </c>
      <c r="QI19">
        <v>0</v>
      </c>
      <c r="QJ19">
        <v>0</v>
      </c>
      <c r="QK19">
        <v>7467</v>
      </c>
      <c r="QL19">
        <v>7881</v>
      </c>
      <c r="QM19">
        <v>8119</v>
      </c>
      <c r="QN19">
        <v>8407</v>
      </c>
      <c r="QO19">
        <v>8580</v>
      </c>
      <c r="QP19">
        <v>8690</v>
      </c>
      <c r="QQ19">
        <v>8838</v>
      </c>
      <c r="QR19">
        <v>8937</v>
      </c>
      <c r="QS19">
        <v>9014</v>
      </c>
      <c r="QT19">
        <v>9086</v>
      </c>
      <c r="QU19">
        <v>9074</v>
      </c>
      <c r="QV19">
        <v>9119</v>
      </c>
      <c r="QW19">
        <v>9167</v>
      </c>
      <c r="QX19">
        <v>9249</v>
      </c>
      <c r="QY19">
        <v>9260</v>
      </c>
      <c r="QZ19">
        <v>9299</v>
      </c>
      <c r="RA19">
        <v>9317</v>
      </c>
      <c r="RB19">
        <v>9376</v>
      </c>
      <c r="RC19">
        <v>9397</v>
      </c>
      <c r="RD19">
        <v>9409</v>
      </c>
      <c r="RE19">
        <v>9470</v>
      </c>
      <c r="RF19">
        <v>9432</v>
      </c>
      <c r="RG19">
        <v>9510</v>
      </c>
      <c r="RH19">
        <v>9454</v>
      </c>
      <c r="RI19">
        <v>9507</v>
      </c>
      <c r="RJ19">
        <v>9495</v>
      </c>
      <c r="RK19">
        <v>0</v>
      </c>
      <c r="RL19">
        <v>0</v>
      </c>
      <c r="RM19">
        <v>8322</v>
      </c>
      <c r="RN19">
        <v>8319</v>
      </c>
      <c r="RO19">
        <v>8374</v>
      </c>
      <c r="RP19">
        <v>8392</v>
      </c>
      <c r="RQ19">
        <v>8397</v>
      </c>
      <c r="RR19">
        <v>8455</v>
      </c>
      <c r="RS19">
        <v>8496</v>
      </c>
      <c r="RT19">
        <v>8550</v>
      </c>
      <c r="RU19">
        <v>8602</v>
      </c>
      <c r="RV19">
        <v>8604</v>
      </c>
      <c r="RW19">
        <v>8687</v>
      </c>
      <c r="RX19">
        <v>8779</v>
      </c>
      <c r="RY19">
        <v>8826</v>
      </c>
      <c r="RZ19">
        <v>8852</v>
      </c>
      <c r="SA19">
        <v>8860</v>
      </c>
      <c r="SB19">
        <v>8884</v>
      </c>
      <c r="SC19">
        <v>8944</v>
      </c>
      <c r="SD19">
        <v>8910</v>
      </c>
      <c r="SE19">
        <v>8940</v>
      </c>
      <c r="SF19">
        <v>8990</v>
      </c>
      <c r="SG19">
        <v>9081</v>
      </c>
      <c r="SH19">
        <v>9133</v>
      </c>
      <c r="SI19">
        <v>9143</v>
      </c>
      <c r="SJ19">
        <v>9210</v>
      </c>
      <c r="SK19">
        <v>9205</v>
      </c>
      <c r="SL19">
        <v>9222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639534.10199999996</v>
      </c>
      <c r="SU19">
        <v>636422.68180000002</v>
      </c>
      <c r="SV19">
        <v>632682.56339999998</v>
      </c>
      <c r="SW19">
        <v>623514.6054</v>
      </c>
      <c r="SX19">
        <v>614764.0686</v>
      </c>
      <c r="SY19">
        <v>609501.89419999998</v>
      </c>
      <c r="SZ19">
        <v>601569.66440000001</v>
      </c>
      <c r="TA19">
        <v>593197.99899999995</v>
      </c>
      <c r="TB19">
        <v>585923.41170000006</v>
      </c>
      <c r="TC19">
        <v>574003.41890000005</v>
      </c>
      <c r="TD19">
        <v>563336.19839999999</v>
      </c>
      <c r="TE19">
        <v>554511.2916</v>
      </c>
      <c r="TF19">
        <v>541610.40500000003</v>
      </c>
      <c r="TG19">
        <v>526543.67050000001</v>
      </c>
      <c r="TH19">
        <v>513770.67379999999</v>
      </c>
      <c r="TI19">
        <v>498685.0858</v>
      </c>
      <c r="TJ19">
        <v>484631.70909999998</v>
      </c>
      <c r="TK19">
        <v>469600.82120000001</v>
      </c>
      <c r="TL19">
        <v>456978.505</v>
      </c>
      <c r="TM19">
        <v>446095.2268</v>
      </c>
      <c r="TN19">
        <v>435667.68489999999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363998.31679999997</v>
      </c>
      <c r="TW19">
        <v>379350.38860000001</v>
      </c>
      <c r="TX19">
        <v>395257.3737</v>
      </c>
      <c r="TY19">
        <v>415605.24729999999</v>
      </c>
      <c r="TZ19">
        <v>434156.31579999998</v>
      </c>
      <c r="UA19">
        <v>440816.83289999998</v>
      </c>
      <c r="UB19">
        <v>450886.2794</v>
      </c>
      <c r="UC19">
        <v>457467.74910000002</v>
      </c>
      <c r="UD19">
        <v>460093.34850000002</v>
      </c>
      <c r="UE19">
        <v>463607.33010000002</v>
      </c>
      <c r="UF19">
        <v>475315.59049999999</v>
      </c>
      <c r="UG19">
        <v>475618.74690000003</v>
      </c>
      <c r="UH19">
        <v>474410.91769999999</v>
      </c>
      <c r="UI19">
        <v>478161.70360000001</v>
      </c>
      <c r="UJ19">
        <v>474098.87959999999</v>
      </c>
      <c r="UK19">
        <v>471463.23450000002</v>
      </c>
      <c r="UL19">
        <v>471290.83470000001</v>
      </c>
      <c r="UM19">
        <v>468471.72940000001</v>
      </c>
      <c r="UN19">
        <v>463956.32610000001</v>
      </c>
      <c r="UO19">
        <v>457533.8345</v>
      </c>
      <c r="UP19">
        <v>450231.34370000003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607322.49399999995</v>
      </c>
      <c r="UY19">
        <v>665879.19920000003</v>
      </c>
      <c r="UZ19">
        <v>671159.64639999997</v>
      </c>
      <c r="VA19">
        <v>685150.12439999997</v>
      </c>
      <c r="VB19">
        <v>734969.92099999997</v>
      </c>
      <c r="VC19">
        <v>745176.58200000005</v>
      </c>
      <c r="VD19">
        <v>749780.49739999999</v>
      </c>
      <c r="VE19">
        <v>753484.06310000003</v>
      </c>
      <c r="VF19">
        <v>743936.87320000003</v>
      </c>
      <c r="VG19">
        <v>770420.06290000002</v>
      </c>
      <c r="VH19">
        <v>751876.37609999999</v>
      </c>
      <c r="VI19">
        <v>790493.29749999999</v>
      </c>
      <c r="VJ19">
        <v>822550.7439</v>
      </c>
      <c r="VK19">
        <v>841374.72069999995</v>
      </c>
      <c r="VL19">
        <v>886094.8186</v>
      </c>
      <c r="VM19">
        <v>897251.65560000006</v>
      </c>
      <c r="VN19">
        <v>910269.48809999996</v>
      </c>
      <c r="VO19">
        <v>918600.24199999997</v>
      </c>
      <c r="VP19">
        <v>901070.87679999997</v>
      </c>
      <c r="VQ19">
        <v>907669.39450000005</v>
      </c>
      <c r="VR19">
        <v>933410.65729999996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185335.26920000001</v>
      </c>
      <c r="WA19">
        <v>119958.10309999999</v>
      </c>
      <c r="WB19">
        <v>145580.22219999999</v>
      </c>
      <c r="WC19">
        <v>169608.0258</v>
      </c>
      <c r="WD19">
        <v>192112.65059999999</v>
      </c>
      <c r="WE19">
        <v>239807.747</v>
      </c>
      <c r="WF19">
        <v>258692.2837</v>
      </c>
      <c r="WG19">
        <v>150694.53419999999</v>
      </c>
      <c r="WH19">
        <v>195073.83059999999</v>
      </c>
      <c r="WI19">
        <v>189392.0686</v>
      </c>
      <c r="WJ19">
        <v>206860.2691</v>
      </c>
      <c r="WK19">
        <v>66945.070900000006</v>
      </c>
      <c r="WL19">
        <v>108325.35739999999</v>
      </c>
      <c r="WM19">
        <v>168272.39989999999</v>
      </c>
      <c r="WN19">
        <v>183792.6698</v>
      </c>
      <c r="WO19">
        <v>198266.09469999999</v>
      </c>
      <c r="WP19">
        <v>153993.0833</v>
      </c>
      <c r="WQ19">
        <v>168196.32879999999</v>
      </c>
      <c r="WR19">
        <v>199585.71919999999</v>
      </c>
      <c r="WS19">
        <v>123309.8</v>
      </c>
      <c r="WT19">
        <v>171026.07500000001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6280000</v>
      </c>
      <c r="ZG19">
        <v>6120000</v>
      </c>
      <c r="ZH19">
        <v>6040000</v>
      </c>
      <c r="ZI19">
        <v>5940000</v>
      </c>
      <c r="ZJ19">
        <v>5870000</v>
      </c>
      <c r="ZK19">
        <v>5840000</v>
      </c>
      <c r="ZL19">
        <v>5890000</v>
      </c>
      <c r="ZM19">
        <v>5810000</v>
      </c>
      <c r="ZN19">
        <v>5700000</v>
      </c>
      <c r="ZO19">
        <v>5570000</v>
      </c>
      <c r="ZP19">
        <v>5520000</v>
      </c>
      <c r="ZQ19">
        <v>5470000</v>
      </c>
      <c r="ZR19">
        <v>5350000</v>
      </c>
      <c r="ZS19">
        <v>5220000</v>
      </c>
      <c r="ZT19">
        <v>5050000</v>
      </c>
      <c r="ZU19">
        <v>4940000</v>
      </c>
      <c r="ZV19">
        <v>4860000</v>
      </c>
      <c r="ZW19">
        <v>4770000</v>
      </c>
      <c r="ZX19">
        <v>4820000</v>
      </c>
      <c r="ZY19">
        <v>4640000</v>
      </c>
      <c r="ZZ19">
        <v>4560000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42800000</v>
      </c>
      <c r="ABK19">
        <v>43100000</v>
      </c>
      <c r="ABL19">
        <v>43700000</v>
      </c>
      <c r="ABM19">
        <v>44400000</v>
      </c>
      <c r="ABN19">
        <v>44200000</v>
      </c>
      <c r="ABO19">
        <v>44800000</v>
      </c>
      <c r="ABP19">
        <v>45300000</v>
      </c>
      <c r="ABQ19">
        <v>45300000</v>
      </c>
      <c r="ABR19">
        <v>45000000</v>
      </c>
      <c r="ABS19">
        <v>44700000</v>
      </c>
      <c r="ABT19">
        <v>44600000</v>
      </c>
      <c r="ABU19">
        <v>44500000</v>
      </c>
      <c r="ABV19">
        <v>43900000</v>
      </c>
      <c r="ABW19">
        <v>43300000</v>
      </c>
      <c r="ABX19">
        <v>42500000</v>
      </c>
      <c r="ABY19">
        <v>41700000</v>
      </c>
      <c r="ABZ19">
        <v>41300000</v>
      </c>
      <c r="ACA19">
        <v>40800000</v>
      </c>
      <c r="ACB19">
        <v>40400000</v>
      </c>
      <c r="ACC19">
        <v>39800000</v>
      </c>
      <c r="ACD19">
        <v>39300000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2410000</v>
      </c>
      <c r="ADO19">
        <v>2380000</v>
      </c>
      <c r="ADP19">
        <v>2330000</v>
      </c>
      <c r="ADQ19">
        <v>2280000</v>
      </c>
      <c r="ADR19">
        <v>2240000</v>
      </c>
      <c r="ADS19">
        <v>2170000</v>
      </c>
      <c r="ADT19">
        <v>2110000</v>
      </c>
      <c r="ADU19">
        <v>2060000</v>
      </c>
      <c r="ADV19">
        <v>2020000</v>
      </c>
      <c r="ADW19">
        <v>1960000</v>
      </c>
      <c r="ADX19">
        <v>1920000</v>
      </c>
      <c r="ADY19">
        <v>1860000</v>
      </c>
      <c r="ADZ19">
        <v>1820000</v>
      </c>
      <c r="AEA19">
        <v>1770000</v>
      </c>
      <c r="AEB19">
        <v>1720000</v>
      </c>
      <c r="AEC19">
        <v>1680000</v>
      </c>
      <c r="AED19">
        <v>1630000</v>
      </c>
      <c r="AEE19">
        <v>1590000</v>
      </c>
      <c r="AEF19">
        <v>1540000</v>
      </c>
      <c r="AEG19">
        <v>1500000</v>
      </c>
      <c r="AEH19">
        <v>1460000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4830000</v>
      </c>
      <c r="AEQ19">
        <v>4710000</v>
      </c>
      <c r="AER19">
        <v>4600000</v>
      </c>
      <c r="AES19">
        <v>4490000</v>
      </c>
      <c r="AET19">
        <v>4360000</v>
      </c>
      <c r="AEU19">
        <v>4280000</v>
      </c>
      <c r="AEV19">
        <v>4200000</v>
      </c>
      <c r="AEW19">
        <v>4100000</v>
      </c>
      <c r="AEX19">
        <v>3990000</v>
      </c>
      <c r="AEY19">
        <v>3880000</v>
      </c>
      <c r="AEZ19">
        <v>3770000</v>
      </c>
      <c r="AFA19">
        <v>3690000</v>
      </c>
      <c r="AFB19">
        <v>3570000</v>
      </c>
      <c r="AFC19">
        <v>3470000</v>
      </c>
      <c r="AFD19">
        <v>3390000</v>
      </c>
      <c r="AFE19">
        <v>3330000</v>
      </c>
      <c r="AFF19">
        <v>3250000</v>
      </c>
      <c r="AFG19">
        <v>3160000</v>
      </c>
      <c r="AFH19">
        <v>3090000</v>
      </c>
      <c r="AFI19">
        <v>3000000</v>
      </c>
      <c r="AFJ19">
        <v>2910000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229.6058931</v>
      </c>
      <c r="AGU19">
        <v>239.28980100000001</v>
      </c>
      <c r="AGV19">
        <v>249.32374160000001</v>
      </c>
      <c r="AGW19">
        <v>262.15894300000002</v>
      </c>
      <c r="AGX19">
        <v>273.86074070000001</v>
      </c>
      <c r="AGY19">
        <v>278.06211719999999</v>
      </c>
      <c r="AGZ19">
        <v>284.41380659999999</v>
      </c>
      <c r="AHA19">
        <v>288.56532090000002</v>
      </c>
      <c r="AHB19">
        <v>290.22151839999998</v>
      </c>
      <c r="AHC19">
        <v>292.43809700000003</v>
      </c>
      <c r="AHD19">
        <v>299.82353110000003</v>
      </c>
      <c r="AHE19">
        <v>300.01475859999999</v>
      </c>
      <c r="AHF19">
        <v>299.25287400000002</v>
      </c>
      <c r="AHG19">
        <v>301.61882600000001</v>
      </c>
      <c r="AHH19">
        <v>299.05604410000001</v>
      </c>
      <c r="AHI19">
        <v>297.39350990000003</v>
      </c>
      <c r="AHJ19">
        <v>297.28476210000002</v>
      </c>
      <c r="AHK19">
        <v>295.50650339999999</v>
      </c>
      <c r="AHL19">
        <v>292.6582396</v>
      </c>
      <c r="AHM19">
        <v>288.60700680000002</v>
      </c>
      <c r="AHN19">
        <v>284.0006808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20.619601960000001</v>
      </c>
      <c r="AHW19">
        <v>22.60769883</v>
      </c>
      <c r="AHX19">
        <v>22.786978739999999</v>
      </c>
      <c r="AHY19">
        <v>23.261978580000001</v>
      </c>
      <c r="AHZ19">
        <v>24.953442979999998</v>
      </c>
      <c r="AIA19">
        <v>25.299975979999999</v>
      </c>
      <c r="AIB19">
        <v>25.456286510000002</v>
      </c>
      <c r="AIC19">
        <v>25.582028690000001</v>
      </c>
      <c r="AID19">
        <v>25.257885819999998</v>
      </c>
      <c r="AIE19">
        <v>26.157033859999999</v>
      </c>
      <c r="AIF19">
        <v>25.527445060000002</v>
      </c>
      <c r="AIG19">
        <v>26.83855333</v>
      </c>
      <c r="AIH19">
        <v>27.9269566</v>
      </c>
      <c r="AII19">
        <v>28.56606171</v>
      </c>
      <c r="AIJ19">
        <v>30.084382900000001</v>
      </c>
      <c r="AIK19">
        <v>30.46317595</v>
      </c>
      <c r="AIL19">
        <v>30.905152869999998</v>
      </c>
      <c r="AIM19">
        <v>31.187995730000001</v>
      </c>
      <c r="AIN19">
        <v>30.59284482</v>
      </c>
      <c r="AIO19">
        <v>30.816875400000001</v>
      </c>
      <c r="AIP19">
        <v>31.6908338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1.929133437</v>
      </c>
      <c r="AIY19">
        <v>1.2486300560000001</v>
      </c>
      <c r="AIZ19">
        <v>1.5153277380000001</v>
      </c>
      <c r="AJA19">
        <v>1.7654303739999999</v>
      </c>
      <c r="AJB19">
        <v>1.999678418</v>
      </c>
      <c r="AJC19">
        <v>2.4961311730000002</v>
      </c>
      <c r="AJD19">
        <v>2.6926981369999998</v>
      </c>
      <c r="AJE19">
        <v>1.5685620220000001</v>
      </c>
      <c r="AJF19">
        <v>2.030500999</v>
      </c>
      <c r="AJG19">
        <v>1.971360193</v>
      </c>
      <c r="AJH19">
        <v>2.153184677</v>
      </c>
      <c r="AJI19">
        <v>0.69682352000000003</v>
      </c>
      <c r="AJJ19">
        <v>1.1275461490000001</v>
      </c>
      <c r="AJK19">
        <v>1.751527998</v>
      </c>
      <c r="AJL19">
        <v>1.9130766969999999</v>
      </c>
      <c r="AJM19">
        <v>2.0637289069999998</v>
      </c>
      <c r="AJN19">
        <v>1.6028962389999999</v>
      </c>
      <c r="AJO19">
        <v>1.7507361829999999</v>
      </c>
      <c r="AJP19">
        <v>2.0774647270000002</v>
      </c>
      <c r="AJQ19">
        <v>1.283517483</v>
      </c>
      <c r="AJR19">
        <v>1.7801906839999999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212.14745060000001</v>
      </c>
      <c r="AKA19">
        <v>277.29852219999998</v>
      </c>
      <c r="AKB19">
        <v>216.7044722</v>
      </c>
      <c r="AKC19">
        <v>124.7537301</v>
      </c>
      <c r="AKD19">
        <v>161.79726360000001</v>
      </c>
      <c r="AKE19">
        <v>227.64093080000001</v>
      </c>
      <c r="AKF19">
        <v>232.9628246</v>
      </c>
      <c r="AKG19">
        <v>251.5233021</v>
      </c>
      <c r="AKH19">
        <v>281.18473110000002</v>
      </c>
      <c r="AKI19">
        <v>164.79236610000001</v>
      </c>
      <c r="AKJ19">
        <v>123.1246307</v>
      </c>
      <c r="AKK19">
        <v>165.6587356</v>
      </c>
      <c r="AKL19">
        <v>221.1850943</v>
      </c>
      <c r="AKM19">
        <v>217.81773989999999</v>
      </c>
      <c r="AKN19">
        <v>228.7948834</v>
      </c>
      <c r="AKO19">
        <v>202.4823399</v>
      </c>
      <c r="AKP19">
        <v>238.85116239999999</v>
      </c>
      <c r="AKQ19">
        <v>163.41565639999999</v>
      </c>
      <c r="AKR19">
        <v>253.8579383</v>
      </c>
      <c r="AKS19">
        <v>181.6673538</v>
      </c>
      <c r="AKT19">
        <v>132.85959149999999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114.4447821</v>
      </c>
      <c r="AME19">
        <v>111.5460339</v>
      </c>
      <c r="AMF19">
        <v>109.9848676</v>
      </c>
      <c r="AMG19">
        <v>108.14691620000001</v>
      </c>
      <c r="AMH19">
        <v>106.9855857</v>
      </c>
      <c r="AMI19">
        <v>106.3793585</v>
      </c>
      <c r="AMJ19">
        <v>107.2797083</v>
      </c>
      <c r="AMK19">
        <v>105.7929055</v>
      </c>
      <c r="AML19">
        <v>103.7716551</v>
      </c>
      <c r="AMM19">
        <v>101.549684</v>
      </c>
      <c r="AMN19">
        <v>100.5348977</v>
      </c>
      <c r="AMO19">
        <v>99.600870069999999</v>
      </c>
      <c r="AMP19">
        <v>97.484775429999999</v>
      </c>
      <c r="AMQ19">
        <v>95.001031879999999</v>
      </c>
      <c r="AMR19">
        <v>91.987396529999998</v>
      </c>
      <c r="AMS19">
        <v>90.074334500000006</v>
      </c>
      <c r="AMT19">
        <v>88.566610010000005</v>
      </c>
      <c r="AMU19">
        <v>86.980025729999994</v>
      </c>
      <c r="AMV19">
        <v>87.820986169999998</v>
      </c>
      <c r="AMW19">
        <v>84.582350109999993</v>
      </c>
      <c r="AMX19">
        <v>83.027545720000006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241.28230189999999</v>
      </c>
      <c r="ANG19">
        <v>205.8772463</v>
      </c>
      <c r="ANH19">
        <v>235.4855743</v>
      </c>
      <c r="ANI19">
        <v>223.7606577</v>
      </c>
      <c r="ANJ19">
        <v>198.6915722</v>
      </c>
      <c r="ANK19">
        <v>178.5695221</v>
      </c>
      <c r="ANL19">
        <v>203.0904821</v>
      </c>
      <c r="ANM19">
        <v>177.95080379999999</v>
      </c>
      <c r="ANN19">
        <v>210.50647290000001</v>
      </c>
      <c r="ANO19">
        <v>213.9698386</v>
      </c>
      <c r="ANP19">
        <v>180.91785830000001</v>
      </c>
      <c r="ANQ19">
        <v>278.02008799999999</v>
      </c>
      <c r="ANR19">
        <v>200.97200319999999</v>
      </c>
      <c r="ANS19">
        <v>212.7802465</v>
      </c>
      <c r="ANT19">
        <v>161.77227479999999</v>
      </c>
      <c r="ANU19">
        <v>243.74499520000001</v>
      </c>
      <c r="ANV19">
        <v>175.52715939999999</v>
      </c>
      <c r="ANW19">
        <v>190.5400003</v>
      </c>
      <c r="ANX19">
        <v>95.399510730000003</v>
      </c>
      <c r="ANY19">
        <v>156.12535869999999</v>
      </c>
      <c r="ANZ19">
        <v>169.6423432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84.88726011</v>
      </c>
      <c r="AOI19">
        <v>85.501290549999993</v>
      </c>
      <c r="AOJ19">
        <v>86.583804200000003</v>
      </c>
      <c r="AOK19">
        <v>88.090205460000007</v>
      </c>
      <c r="AOL19">
        <v>87.670051889999996</v>
      </c>
      <c r="AOM19">
        <v>88.728998880000006</v>
      </c>
      <c r="AON19">
        <v>89.831087310000001</v>
      </c>
      <c r="AOO19">
        <v>89.749812899999995</v>
      </c>
      <c r="AOP19">
        <v>89.235106349999995</v>
      </c>
      <c r="AOQ19">
        <v>88.697672490000002</v>
      </c>
      <c r="AOR19">
        <v>88.479771150000005</v>
      </c>
      <c r="AOS19">
        <v>88.221400590000002</v>
      </c>
      <c r="AOT19">
        <v>87.066869460000007</v>
      </c>
      <c r="AOU19">
        <v>85.863120550000005</v>
      </c>
      <c r="AOV19">
        <v>84.251450320000004</v>
      </c>
      <c r="AOW19">
        <v>82.601961739999993</v>
      </c>
      <c r="AOX19">
        <v>81.87238696</v>
      </c>
      <c r="AOY19">
        <v>80.930296170000005</v>
      </c>
      <c r="AOZ19">
        <v>80.189094690000005</v>
      </c>
      <c r="APA19">
        <v>78.916871740000005</v>
      </c>
      <c r="APB19">
        <v>77.836903739999997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789.91865199999995</v>
      </c>
      <c r="APK19">
        <v>951.6816364</v>
      </c>
      <c r="APL19">
        <v>745.78733339999997</v>
      </c>
      <c r="APM19">
        <v>670.97852660000001</v>
      </c>
      <c r="APN19">
        <v>1091.3128429999999</v>
      </c>
      <c r="APO19">
        <v>712.46700720000001</v>
      </c>
      <c r="APP19">
        <v>842.39960980000001</v>
      </c>
      <c r="APQ19">
        <v>792.13378399999999</v>
      </c>
      <c r="APR19">
        <v>839.52655649999997</v>
      </c>
      <c r="APS19">
        <v>1070.369692</v>
      </c>
      <c r="APT19">
        <v>764.6784361</v>
      </c>
      <c r="APU19">
        <v>890.86086239999997</v>
      </c>
      <c r="APV19">
        <v>951.01101570000003</v>
      </c>
      <c r="APW19">
        <v>942.47999789999994</v>
      </c>
      <c r="APX19">
        <v>869.48947910000004</v>
      </c>
      <c r="APY19">
        <v>853.45709609999994</v>
      </c>
      <c r="APZ19">
        <v>692.99420210000005</v>
      </c>
      <c r="AQA19">
        <v>903.49461889999998</v>
      </c>
      <c r="AQB19">
        <v>711.21777599999996</v>
      </c>
      <c r="AQC19">
        <v>776.9932943</v>
      </c>
      <c r="AQD19">
        <v>766.85413970000002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124.53732909999999</v>
      </c>
      <c r="ARO19">
        <v>121.4963453</v>
      </c>
      <c r="ARP19">
        <v>118.7073474</v>
      </c>
      <c r="ARQ19">
        <v>115.9507866</v>
      </c>
      <c r="ARR19">
        <v>112.5997531</v>
      </c>
      <c r="ARS19">
        <v>110.3747247</v>
      </c>
      <c r="ART19">
        <v>108.2948081</v>
      </c>
      <c r="ARU19">
        <v>105.70348</v>
      </c>
      <c r="ARV19">
        <v>102.92705410000001</v>
      </c>
      <c r="ARW19">
        <v>100.0194898</v>
      </c>
      <c r="ARX19">
        <v>97.369342660000001</v>
      </c>
      <c r="ARY19">
        <v>95.171793589999993</v>
      </c>
      <c r="ARZ19">
        <v>92.04854813</v>
      </c>
      <c r="ASA19">
        <v>89.66842321</v>
      </c>
      <c r="ASB19">
        <v>87.543615979999998</v>
      </c>
      <c r="ASC19">
        <v>85.854139619999998</v>
      </c>
      <c r="ASD19">
        <v>83.830836090000005</v>
      </c>
      <c r="ASE19">
        <v>81.478276719999997</v>
      </c>
      <c r="ASF19">
        <v>79.684806199999997</v>
      </c>
      <c r="ASG19">
        <v>77.321889580000004</v>
      </c>
      <c r="ASH19">
        <v>75.208436289999995</v>
      </c>
    </row>
    <row r="20" spans="1:1178" x14ac:dyDescent="0.25">
      <c r="A20">
        <v>16</v>
      </c>
      <c r="C20">
        <v>0</v>
      </c>
      <c r="D20">
        <v>0</v>
      </c>
      <c r="E20">
        <v>0</v>
      </c>
      <c r="F20">
        <v>161</v>
      </c>
      <c r="G20">
        <v>178</v>
      </c>
      <c r="H20">
        <v>163</v>
      </c>
      <c r="I20">
        <v>177</v>
      </c>
      <c r="J20">
        <v>177</v>
      </c>
      <c r="K20">
        <v>184</v>
      </c>
      <c r="L20">
        <v>181</v>
      </c>
      <c r="M20">
        <v>175</v>
      </c>
      <c r="N20">
        <v>210</v>
      </c>
      <c r="O20">
        <v>212</v>
      </c>
      <c r="P20">
        <v>193</v>
      </c>
      <c r="Q20">
        <v>199</v>
      </c>
      <c r="R20">
        <v>207</v>
      </c>
      <c r="S20">
        <v>210</v>
      </c>
      <c r="T20">
        <v>230</v>
      </c>
      <c r="U20">
        <v>207</v>
      </c>
      <c r="V20">
        <v>203</v>
      </c>
      <c r="W20">
        <v>198</v>
      </c>
      <c r="X20">
        <v>219</v>
      </c>
      <c r="Y20">
        <v>231</v>
      </c>
      <c r="Z20">
        <v>186</v>
      </c>
      <c r="AA20">
        <v>229</v>
      </c>
      <c r="AB20">
        <v>195</v>
      </c>
      <c r="AC20">
        <v>192</v>
      </c>
      <c r="AD20">
        <v>203</v>
      </c>
      <c r="AE20">
        <v>0</v>
      </c>
      <c r="AF20">
        <v>0</v>
      </c>
      <c r="AG20">
        <v>0</v>
      </c>
      <c r="AH20">
        <v>72</v>
      </c>
      <c r="AI20">
        <v>72</v>
      </c>
      <c r="AJ20">
        <v>60</v>
      </c>
      <c r="AK20">
        <v>80</v>
      </c>
      <c r="AL20">
        <v>81</v>
      </c>
      <c r="AM20">
        <v>77</v>
      </c>
      <c r="AN20">
        <v>90</v>
      </c>
      <c r="AO20">
        <v>79</v>
      </c>
      <c r="AP20">
        <v>82</v>
      </c>
      <c r="AQ20">
        <v>85</v>
      </c>
      <c r="AR20">
        <v>86</v>
      </c>
      <c r="AS20">
        <v>94</v>
      </c>
      <c r="AT20">
        <v>83</v>
      </c>
      <c r="AU20">
        <v>124</v>
      </c>
      <c r="AV20">
        <v>108</v>
      </c>
      <c r="AW20">
        <v>96</v>
      </c>
      <c r="AX20">
        <v>115</v>
      </c>
      <c r="AY20">
        <v>99</v>
      </c>
      <c r="AZ20">
        <v>123</v>
      </c>
      <c r="BA20">
        <v>98</v>
      </c>
      <c r="BB20">
        <v>112</v>
      </c>
      <c r="BC20">
        <v>119</v>
      </c>
      <c r="BD20">
        <v>108</v>
      </c>
      <c r="BE20">
        <v>135</v>
      </c>
      <c r="BF20">
        <v>130</v>
      </c>
      <c r="BG20">
        <v>0</v>
      </c>
      <c r="BH20">
        <v>0</v>
      </c>
      <c r="BI20">
        <v>0</v>
      </c>
      <c r="BJ20">
        <v>136</v>
      </c>
      <c r="BK20">
        <v>120</v>
      </c>
      <c r="BL20">
        <v>150</v>
      </c>
      <c r="BM20">
        <v>138</v>
      </c>
      <c r="BN20">
        <v>152</v>
      </c>
      <c r="BO20">
        <v>143</v>
      </c>
      <c r="BP20">
        <v>140</v>
      </c>
      <c r="BQ20">
        <v>138</v>
      </c>
      <c r="BR20">
        <v>128</v>
      </c>
      <c r="BS20">
        <v>111</v>
      </c>
      <c r="BT20">
        <v>133</v>
      </c>
      <c r="BU20">
        <v>139</v>
      </c>
      <c r="BV20">
        <v>119</v>
      </c>
      <c r="BW20">
        <v>122</v>
      </c>
      <c r="BX20">
        <v>130</v>
      </c>
      <c r="BY20">
        <v>117</v>
      </c>
      <c r="BZ20">
        <v>125</v>
      </c>
      <c r="CA20">
        <v>130</v>
      </c>
      <c r="CB20">
        <v>137</v>
      </c>
      <c r="CC20">
        <v>141</v>
      </c>
      <c r="CD20">
        <v>110</v>
      </c>
      <c r="CE20">
        <v>137</v>
      </c>
      <c r="CF20">
        <v>122</v>
      </c>
      <c r="CG20">
        <v>147</v>
      </c>
      <c r="CH20">
        <v>135</v>
      </c>
      <c r="CI20">
        <v>0</v>
      </c>
      <c r="CJ20">
        <v>0</v>
      </c>
      <c r="CK20">
        <v>0</v>
      </c>
      <c r="CL20">
        <v>28</v>
      </c>
      <c r="CM20">
        <v>35</v>
      </c>
      <c r="CN20">
        <v>33</v>
      </c>
      <c r="CO20">
        <v>46</v>
      </c>
      <c r="CP20">
        <v>49</v>
      </c>
      <c r="CQ20">
        <v>40</v>
      </c>
      <c r="CR20">
        <v>34</v>
      </c>
      <c r="CS20">
        <v>39</v>
      </c>
      <c r="CT20">
        <v>33</v>
      </c>
      <c r="CU20">
        <v>37</v>
      </c>
      <c r="CV20">
        <v>32</v>
      </c>
      <c r="CW20">
        <v>34</v>
      </c>
      <c r="CX20">
        <v>23</v>
      </c>
      <c r="CY20">
        <v>37</v>
      </c>
      <c r="CZ20">
        <v>30</v>
      </c>
      <c r="DA20">
        <v>28</v>
      </c>
      <c r="DB20">
        <v>32</v>
      </c>
      <c r="DC20">
        <v>28</v>
      </c>
      <c r="DD20">
        <v>30</v>
      </c>
      <c r="DE20">
        <v>31</v>
      </c>
      <c r="DF20">
        <v>36</v>
      </c>
      <c r="DG20">
        <v>30</v>
      </c>
      <c r="DH20">
        <v>37</v>
      </c>
      <c r="DI20">
        <v>37</v>
      </c>
      <c r="DJ20">
        <v>31</v>
      </c>
      <c r="DK20">
        <v>0</v>
      </c>
      <c r="DL20">
        <v>0</v>
      </c>
      <c r="DM20">
        <v>0</v>
      </c>
      <c r="DN20">
        <v>1</v>
      </c>
      <c r="DO20">
        <v>2</v>
      </c>
      <c r="DP20">
        <v>0</v>
      </c>
      <c r="DQ20">
        <v>3</v>
      </c>
      <c r="DR20">
        <v>3</v>
      </c>
      <c r="DS20">
        <v>3</v>
      </c>
      <c r="DT20">
        <v>3</v>
      </c>
      <c r="DU20">
        <v>2</v>
      </c>
      <c r="DV20">
        <v>3</v>
      </c>
      <c r="DW20">
        <v>2</v>
      </c>
      <c r="DX20">
        <v>9</v>
      </c>
      <c r="DY20">
        <v>2</v>
      </c>
      <c r="DZ20">
        <v>5</v>
      </c>
      <c r="EA20">
        <v>4</v>
      </c>
      <c r="EB20">
        <v>8</v>
      </c>
      <c r="EC20">
        <v>5</v>
      </c>
      <c r="ED20">
        <v>11</v>
      </c>
      <c r="EE20">
        <v>5</v>
      </c>
      <c r="EF20">
        <v>1</v>
      </c>
      <c r="EG20">
        <v>4</v>
      </c>
      <c r="EH20">
        <v>11</v>
      </c>
      <c r="EI20">
        <v>6</v>
      </c>
      <c r="EJ20">
        <v>4</v>
      </c>
      <c r="EK20">
        <v>3</v>
      </c>
      <c r="EL20">
        <v>4</v>
      </c>
      <c r="EM20">
        <v>0</v>
      </c>
      <c r="EN20">
        <v>0</v>
      </c>
      <c r="EO20">
        <v>0</v>
      </c>
      <c r="EP20">
        <v>15</v>
      </c>
      <c r="EQ20">
        <v>10</v>
      </c>
      <c r="ER20">
        <v>10</v>
      </c>
      <c r="ES20">
        <v>10</v>
      </c>
      <c r="ET20">
        <v>15</v>
      </c>
      <c r="EU20">
        <v>10</v>
      </c>
      <c r="EV20">
        <v>20</v>
      </c>
      <c r="EW20">
        <v>10</v>
      </c>
      <c r="EX20">
        <v>5</v>
      </c>
      <c r="EY20">
        <v>20</v>
      </c>
      <c r="EZ20">
        <v>20</v>
      </c>
      <c r="FA20">
        <v>30</v>
      </c>
      <c r="FB20">
        <v>15</v>
      </c>
      <c r="FC20">
        <v>15</v>
      </c>
      <c r="FD20">
        <v>25</v>
      </c>
      <c r="FE20">
        <v>30</v>
      </c>
      <c r="FF20">
        <v>40</v>
      </c>
      <c r="FG20">
        <v>40</v>
      </c>
      <c r="FH20">
        <v>20</v>
      </c>
      <c r="FI20">
        <v>20</v>
      </c>
      <c r="FJ20">
        <v>20</v>
      </c>
      <c r="FK20">
        <v>45</v>
      </c>
      <c r="FL20">
        <v>30</v>
      </c>
      <c r="FM20">
        <v>25</v>
      </c>
      <c r="FN20">
        <v>15</v>
      </c>
      <c r="FO20">
        <v>0</v>
      </c>
      <c r="FP20">
        <v>0</v>
      </c>
      <c r="FQ20">
        <v>7721</v>
      </c>
      <c r="FR20">
        <v>7909</v>
      </c>
      <c r="FS20">
        <v>8053</v>
      </c>
      <c r="FT20">
        <v>8212</v>
      </c>
      <c r="FU20">
        <v>8297</v>
      </c>
      <c r="FV20">
        <v>8324</v>
      </c>
      <c r="FW20">
        <v>8355</v>
      </c>
      <c r="FX20">
        <v>8345</v>
      </c>
      <c r="FY20">
        <v>8330</v>
      </c>
      <c r="FZ20">
        <v>8318</v>
      </c>
      <c r="GA20">
        <v>8307</v>
      </c>
      <c r="GB20">
        <v>8267</v>
      </c>
      <c r="GC20">
        <v>8303</v>
      </c>
      <c r="GD20">
        <v>8299</v>
      </c>
      <c r="GE20">
        <v>8316</v>
      </c>
      <c r="GF20">
        <v>8358</v>
      </c>
      <c r="GG20">
        <v>8347</v>
      </c>
      <c r="GH20">
        <v>8294</v>
      </c>
      <c r="GI20">
        <v>8285</v>
      </c>
      <c r="GJ20">
        <v>8246</v>
      </c>
      <c r="GK20">
        <v>8209</v>
      </c>
      <c r="GL20">
        <v>8227</v>
      </c>
      <c r="GM20">
        <v>8274</v>
      </c>
      <c r="GN20">
        <v>8209</v>
      </c>
      <c r="GO20">
        <v>8159</v>
      </c>
      <c r="GP20">
        <v>8084</v>
      </c>
      <c r="GQ20">
        <v>0</v>
      </c>
      <c r="GR20">
        <v>0</v>
      </c>
      <c r="GS20">
        <v>670</v>
      </c>
      <c r="GT20">
        <v>902</v>
      </c>
      <c r="GU20">
        <v>1161</v>
      </c>
      <c r="GV20">
        <v>1402</v>
      </c>
      <c r="GW20">
        <v>1600</v>
      </c>
      <c r="GX20">
        <v>1805</v>
      </c>
      <c r="GY20">
        <v>1976</v>
      </c>
      <c r="GZ20">
        <v>2158</v>
      </c>
      <c r="HA20">
        <v>2310</v>
      </c>
      <c r="HB20">
        <v>2446</v>
      </c>
      <c r="HC20">
        <v>2610</v>
      </c>
      <c r="HD20">
        <v>2732</v>
      </c>
      <c r="HE20">
        <v>2843</v>
      </c>
      <c r="HF20">
        <v>2925</v>
      </c>
      <c r="HG20">
        <v>3011</v>
      </c>
      <c r="HH20">
        <v>3097</v>
      </c>
      <c r="HI20">
        <v>3181</v>
      </c>
      <c r="HJ20">
        <v>3260</v>
      </c>
      <c r="HK20">
        <v>3310</v>
      </c>
      <c r="HL20">
        <v>3381</v>
      </c>
      <c r="HM20">
        <v>3445</v>
      </c>
      <c r="HN20">
        <v>3478</v>
      </c>
      <c r="HO20">
        <v>3547</v>
      </c>
      <c r="HP20">
        <v>3615</v>
      </c>
      <c r="HQ20">
        <v>3652</v>
      </c>
      <c r="HR20">
        <v>3702</v>
      </c>
      <c r="HS20">
        <v>0</v>
      </c>
      <c r="HT20">
        <v>0</v>
      </c>
      <c r="HU20">
        <v>74</v>
      </c>
      <c r="HV20">
        <v>86</v>
      </c>
      <c r="HW20">
        <v>95</v>
      </c>
      <c r="HX20">
        <v>110</v>
      </c>
      <c r="HY20">
        <v>131</v>
      </c>
      <c r="HZ20">
        <v>168</v>
      </c>
      <c r="IA20">
        <v>207</v>
      </c>
      <c r="IB20">
        <v>224</v>
      </c>
      <c r="IC20">
        <v>252</v>
      </c>
      <c r="ID20">
        <v>277</v>
      </c>
      <c r="IE20">
        <v>312</v>
      </c>
      <c r="IF20">
        <v>344</v>
      </c>
      <c r="IG20">
        <v>389</v>
      </c>
      <c r="IH20">
        <v>408</v>
      </c>
      <c r="II20">
        <v>439</v>
      </c>
      <c r="IJ20">
        <v>469</v>
      </c>
      <c r="IK20">
        <v>499</v>
      </c>
      <c r="IL20">
        <v>520</v>
      </c>
      <c r="IM20">
        <v>551</v>
      </c>
      <c r="IN20">
        <v>583</v>
      </c>
      <c r="IO20">
        <v>598</v>
      </c>
      <c r="IP20">
        <v>606</v>
      </c>
      <c r="IQ20">
        <v>602</v>
      </c>
      <c r="IR20">
        <v>623</v>
      </c>
      <c r="IS20">
        <v>632</v>
      </c>
      <c r="IT20">
        <v>625</v>
      </c>
      <c r="IU20">
        <v>0</v>
      </c>
      <c r="IV20">
        <v>0</v>
      </c>
      <c r="IW20">
        <v>6</v>
      </c>
      <c r="IX20">
        <v>6</v>
      </c>
      <c r="IY20">
        <v>7</v>
      </c>
      <c r="IZ20">
        <v>7</v>
      </c>
      <c r="JA20">
        <v>5</v>
      </c>
      <c r="JB20">
        <v>8</v>
      </c>
      <c r="JC20">
        <v>10</v>
      </c>
      <c r="JD20">
        <v>14</v>
      </c>
      <c r="JE20">
        <v>13</v>
      </c>
      <c r="JF20">
        <v>14</v>
      </c>
      <c r="JG20">
        <v>14</v>
      </c>
      <c r="JH20">
        <v>18</v>
      </c>
      <c r="JI20">
        <v>18</v>
      </c>
      <c r="JJ20">
        <v>22</v>
      </c>
      <c r="JK20">
        <v>21</v>
      </c>
      <c r="JL20">
        <v>19</v>
      </c>
      <c r="JM20">
        <v>26</v>
      </c>
      <c r="JN20">
        <v>30</v>
      </c>
      <c r="JO20">
        <v>31</v>
      </c>
      <c r="JP20">
        <v>30</v>
      </c>
      <c r="JQ20">
        <v>29</v>
      </c>
      <c r="JR20">
        <v>38</v>
      </c>
      <c r="JS20">
        <v>41</v>
      </c>
      <c r="JT20">
        <v>43</v>
      </c>
      <c r="JU20">
        <v>34</v>
      </c>
      <c r="JV20">
        <v>37</v>
      </c>
      <c r="JW20">
        <v>0</v>
      </c>
      <c r="JX20">
        <v>0</v>
      </c>
      <c r="JY20">
        <v>0</v>
      </c>
      <c r="JZ20">
        <v>6</v>
      </c>
      <c r="KA20">
        <v>16</v>
      </c>
      <c r="KB20">
        <v>23</v>
      </c>
      <c r="KC20">
        <v>36</v>
      </c>
      <c r="KD20">
        <v>45</v>
      </c>
      <c r="KE20">
        <v>53</v>
      </c>
      <c r="KF20">
        <v>72</v>
      </c>
      <c r="KG20">
        <v>91</v>
      </c>
      <c r="KH20">
        <v>113</v>
      </c>
      <c r="KI20">
        <v>131</v>
      </c>
      <c r="KJ20">
        <v>150</v>
      </c>
      <c r="KK20">
        <v>172</v>
      </c>
      <c r="KL20">
        <v>208</v>
      </c>
      <c r="KM20">
        <v>231</v>
      </c>
      <c r="KN20">
        <v>264</v>
      </c>
      <c r="KO20">
        <v>294</v>
      </c>
      <c r="KP20">
        <v>333</v>
      </c>
      <c r="KQ20">
        <v>372</v>
      </c>
      <c r="KR20">
        <v>404</v>
      </c>
      <c r="KS20">
        <v>445</v>
      </c>
      <c r="KT20">
        <v>479</v>
      </c>
      <c r="KU20">
        <v>525</v>
      </c>
      <c r="KV20">
        <v>578</v>
      </c>
      <c r="KW20">
        <v>633</v>
      </c>
      <c r="KX20">
        <v>679</v>
      </c>
      <c r="KY20">
        <v>0</v>
      </c>
      <c r="KZ20">
        <v>0</v>
      </c>
      <c r="LA20">
        <v>0</v>
      </c>
      <c r="LB20">
        <v>187</v>
      </c>
      <c r="LC20">
        <v>404</v>
      </c>
      <c r="LD20">
        <v>612</v>
      </c>
      <c r="LE20">
        <v>801</v>
      </c>
      <c r="LF20">
        <v>992</v>
      </c>
      <c r="LG20">
        <v>1165</v>
      </c>
      <c r="LH20">
        <v>1355</v>
      </c>
      <c r="LI20">
        <v>1541</v>
      </c>
      <c r="LJ20">
        <v>1703</v>
      </c>
      <c r="LK20">
        <v>1880</v>
      </c>
      <c r="LL20">
        <v>2055</v>
      </c>
      <c r="LM20">
        <v>2196</v>
      </c>
      <c r="LN20">
        <v>2357</v>
      </c>
      <c r="LO20">
        <v>2536</v>
      </c>
      <c r="LP20">
        <v>2703</v>
      </c>
      <c r="LQ20">
        <v>2880</v>
      </c>
      <c r="LR20">
        <v>3070</v>
      </c>
      <c r="LS20">
        <v>3240</v>
      </c>
      <c r="LT20">
        <v>3409</v>
      </c>
      <c r="LU20">
        <v>3601</v>
      </c>
      <c r="LV20">
        <v>3788</v>
      </c>
      <c r="LW20">
        <v>3942</v>
      </c>
      <c r="LX20">
        <v>4109</v>
      </c>
      <c r="LY20">
        <v>4272</v>
      </c>
      <c r="LZ20">
        <v>4431</v>
      </c>
      <c r="MA20">
        <v>0</v>
      </c>
      <c r="MB20">
        <v>0</v>
      </c>
      <c r="MC20">
        <v>1492</v>
      </c>
      <c r="MD20">
        <v>1535</v>
      </c>
      <c r="ME20">
        <v>1599</v>
      </c>
      <c r="MF20">
        <v>1653</v>
      </c>
      <c r="MG20">
        <v>1680</v>
      </c>
      <c r="MH20">
        <v>1714</v>
      </c>
      <c r="MI20">
        <v>1746</v>
      </c>
      <c r="MJ20">
        <v>1779</v>
      </c>
      <c r="MK20">
        <v>1812</v>
      </c>
      <c r="ML20">
        <v>1850</v>
      </c>
      <c r="MM20">
        <v>1912</v>
      </c>
      <c r="MN20">
        <v>1953</v>
      </c>
      <c r="MO20">
        <v>2000</v>
      </c>
      <c r="MP20">
        <v>2045</v>
      </c>
      <c r="MQ20">
        <v>2085</v>
      </c>
      <c r="MR20">
        <v>2125</v>
      </c>
      <c r="MS20">
        <v>2195</v>
      </c>
      <c r="MT20">
        <v>2244</v>
      </c>
      <c r="MU20">
        <v>2267</v>
      </c>
      <c r="MV20">
        <v>2299</v>
      </c>
      <c r="MW20">
        <v>2310</v>
      </c>
      <c r="MX20">
        <v>2319</v>
      </c>
      <c r="MY20">
        <v>2363</v>
      </c>
      <c r="MZ20">
        <v>2359</v>
      </c>
      <c r="NA20">
        <v>2354</v>
      </c>
      <c r="NB20">
        <v>2354</v>
      </c>
      <c r="NC20">
        <v>0</v>
      </c>
      <c r="ND20">
        <v>0</v>
      </c>
      <c r="NE20">
        <v>0</v>
      </c>
      <c r="NF20">
        <v>38</v>
      </c>
      <c r="NG20">
        <v>71</v>
      </c>
      <c r="NH20">
        <v>109</v>
      </c>
      <c r="NI20">
        <v>153</v>
      </c>
      <c r="NJ20">
        <v>203</v>
      </c>
      <c r="NK20">
        <v>248</v>
      </c>
      <c r="NL20">
        <v>290</v>
      </c>
      <c r="NM20">
        <v>331</v>
      </c>
      <c r="NN20">
        <v>393</v>
      </c>
      <c r="NO20">
        <v>447</v>
      </c>
      <c r="NP20">
        <v>497</v>
      </c>
      <c r="NQ20">
        <v>557</v>
      </c>
      <c r="NR20">
        <v>614</v>
      </c>
      <c r="NS20">
        <v>657</v>
      </c>
      <c r="NT20">
        <v>704</v>
      </c>
      <c r="NU20">
        <v>760</v>
      </c>
      <c r="NV20">
        <v>819</v>
      </c>
      <c r="NW20">
        <v>879</v>
      </c>
      <c r="NX20">
        <v>937</v>
      </c>
      <c r="NY20">
        <v>1002</v>
      </c>
      <c r="NZ20">
        <v>1062</v>
      </c>
      <c r="OA20">
        <v>1126</v>
      </c>
      <c r="OB20">
        <v>1199</v>
      </c>
      <c r="OC20">
        <v>1279</v>
      </c>
      <c r="OD20">
        <v>1349</v>
      </c>
      <c r="OE20">
        <v>0</v>
      </c>
      <c r="OF20">
        <v>0</v>
      </c>
      <c r="OG20">
        <v>2076</v>
      </c>
      <c r="OH20">
        <v>2193</v>
      </c>
      <c r="OI20">
        <v>2318</v>
      </c>
      <c r="OJ20">
        <v>2489</v>
      </c>
      <c r="OK20">
        <v>2573</v>
      </c>
      <c r="OL20">
        <v>2708</v>
      </c>
      <c r="OM20">
        <v>2846</v>
      </c>
      <c r="ON20">
        <v>2981</v>
      </c>
      <c r="OO20">
        <v>3087</v>
      </c>
      <c r="OP20">
        <v>3208</v>
      </c>
      <c r="OQ20">
        <v>3308</v>
      </c>
      <c r="OR20">
        <v>3388</v>
      </c>
      <c r="OS20">
        <v>3476</v>
      </c>
      <c r="OT20">
        <v>3552</v>
      </c>
      <c r="OU20">
        <v>3629</v>
      </c>
      <c r="OV20">
        <v>3705</v>
      </c>
      <c r="OW20">
        <v>3785</v>
      </c>
      <c r="OX20">
        <v>3822</v>
      </c>
      <c r="OY20">
        <v>3895</v>
      </c>
      <c r="OZ20">
        <v>3968</v>
      </c>
      <c r="PA20">
        <v>4015</v>
      </c>
      <c r="PB20">
        <v>4028</v>
      </c>
      <c r="PC20">
        <v>4063</v>
      </c>
      <c r="PD20">
        <v>4121</v>
      </c>
      <c r="PE20">
        <v>4145</v>
      </c>
      <c r="PF20">
        <v>4159</v>
      </c>
      <c r="PG20">
        <v>0</v>
      </c>
      <c r="PH20">
        <v>0</v>
      </c>
      <c r="PI20">
        <v>0</v>
      </c>
      <c r="PJ20">
        <v>67</v>
      </c>
      <c r="PK20">
        <v>128</v>
      </c>
      <c r="PL20">
        <v>182</v>
      </c>
      <c r="PM20">
        <v>248</v>
      </c>
      <c r="PN20">
        <v>317</v>
      </c>
      <c r="PO20">
        <v>395</v>
      </c>
      <c r="PP20">
        <v>481</v>
      </c>
      <c r="PQ20">
        <v>562</v>
      </c>
      <c r="PR20">
        <v>649</v>
      </c>
      <c r="PS20">
        <v>732</v>
      </c>
      <c r="PT20">
        <v>846</v>
      </c>
      <c r="PU20">
        <v>953</v>
      </c>
      <c r="PV20">
        <v>1064</v>
      </c>
      <c r="PW20">
        <v>1188</v>
      </c>
      <c r="PX20">
        <v>1292</v>
      </c>
      <c r="PY20">
        <v>1393</v>
      </c>
      <c r="PZ20">
        <v>1510</v>
      </c>
      <c r="QA20">
        <v>1636</v>
      </c>
      <c r="QB20">
        <v>1752</v>
      </c>
      <c r="QC20">
        <v>1889</v>
      </c>
      <c r="QD20">
        <v>2014</v>
      </c>
      <c r="QE20">
        <v>2139</v>
      </c>
      <c r="QF20">
        <v>2247</v>
      </c>
      <c r="QG20">
        <v>2382</v>
      </c>
      <c r="QH20">
        <v>2523</v>
      </c>
      <c r="QI20">
        <v>0</v>
      </c>
      <c r="QJ20">
        <v>0</v>
      </c>
      <c r="QK20">
        <v>7575</v>
      </c>
      <c r="QL20">
        <v>7769</v>
      </c>
      <c r="QM20">
        <v>7896</v>
      </c>
      <c r="QN20">
        <v>8051</v>
      </c>
      <c r="QO20">
        <v>8170</v>
      </c>
      <c r="QP20">
        <v>8318</v>
      </c>
      <c r="QQ20">
        <v>8443</v>
      </c>
      <c r="QR20">
        <v>8543</v>
      </c>
      <c r="QS20">
        <v>8580</v>
      </c>
      <c r="QT20">
        <v>8675</v>
      </c>
      <c r="QU20">
        <v>8779</v>
      </c>
      <c r="QV20">
        <v>8827</v>
      </c>
      <c r="QW20">
        <v>8929</v>
      </c>
      <c r="QX20">
        <v>8962</v>
      </c>
      <c r="QY20">
        <v>8995</v>
      </c>
      <c r="QZ20">
        <v>9054</v>
      </c>
      <c r="RA20">
        <v>9060</v>
      </c>
      <c r="RB20">
        <v>9129</v>
      </c>
      <c r="RC20">
        <v>9133</v>
      </c>
      <c r="RD20">
        <v>9128</v>
      </c>
      <c r="RE20">
        <v>9114</v>
      </c>
      <c r="RF20">
        <v>9178</v>
      </c>
      <c r="RG20">
        <v>9176</v>
      </c>
      <c r="RH20">
        <v>9242</v>
      </c>
      <c r="RI20">
        <v>9271</v>
      </c>
      <c r="RJ20">
        <v>9320</v>
      </c>
      <c r="RK20">
        <v>0</v>
      </c>
      <c r="RL20">
        <v>0</v>
      </c>
      <c r="RM20">
        <v>8331</v>
      </c>
      <c r="RN20">
        <v>8271</v>
      </c>
      <c r="RO20">
        <v>8218</v>
      </c>
      <c r="RP20">
        <v>8187</v>
      </c>
      <c r="RQ20">
        <v>8140</v>
      </c>
      <c r="RR20">
        <v>8098</v>
      </c>
      <c r="RS20">
        <v>8041</v>
      </c>
      <c r="RT20">
        <v>8012</v>
      </c>
      <c r="RU20">
        <v>8029</v>
      </c>
      <c r="RV20">
        <v>7977</v>
      </c>
      <c r="RW20">
        <v>7967</v>
      </c>
      <c r="RX20">
        <v>7936</v>
      </c>
      <c r="RY20">
        <v>7935</v>
      </c>
      <c r="RZ20">
        <v>7910</v>
      </c>
      <c r="SA20">
        <v>7916</v>
      </c>
      <c r="SB20">
        <v>7925</v>
      </c>
      <c r="SC20">
        <v>7944</v>
      </c>
      <c r="SD20">
        <v>7916</v>
      </c>
      <c r="SE20">
        <v>7925</v>
      </c>
      <c r="SF20">
        <v>7939</v>
      </c>
      <c r="SG20">
        <v>7899</v>
      </c>
      <c r="SH20">
        <v>7851</v>
      </c>
      <c r="SI20">
        <v>7835</v>
      </c>
      <c r="SJ20">
        <v>7833</v>
      </c>
      <c r="SK20">
        <v>7755</v>
      </c>
      <c r="SL20">
        <v>7709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856002.8726</v>
      </c>
      <c r="SU20">
        <v>834165.79980000004</v>
      </c>
      <c r="SV20">
        <v>808900.38509999996</v>
      </c>
      <c r="SW20">
        <v>783928.54370000004</v>
      </c>
      <c r="SX20">
        <v>759999.25719999999</v>
      </c>
      <c r="SY20">
        <v>736887.58140000002</v>
      </c>
      <c r="SZ20">
        <v>711979.91110000003</v>
      </c>
      <c r="TA20">
        <v>694252.76100000006</v>
      </c>
      <c r="TB20">
        <v>673707.0895</v>
      </c>
      <c r="TC20">
        <v>655424.40560000006</v>
      </c>
      <c r="TD20">
        <v>639548.18440000003</v>
      </c>
      <c r="TE20">
        <v>620103.37109999999</v>
      </c>
      <c r="TF20">
        <v>598219.38930000004</v>
      </c>
      <c r="TG20">
        <v>580165.28969999996</v>
      </c>
      <c r="TH20">
        <v>560615.80220000003</v>
      </c>
      <c r="TI20">
        <v>541844.95700000005</v>
      </c>
      <c r="TJ20">
        <v>527216.57149999996</v>
      </c>
      <c r="TK20">
        <v>514784.95659999998</v>
      </c>
      <c r="TL20">
        <v>495864.89299999998</v>
      </c>
      <c r="TM20">
        <v>478489.94319999998</v>
      </c>
      <c r="TN20">
        <v>460283.02779999998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874053.43770000001</v>
      </c>
      <c r="TW20">
        <v>928988.83519999997</v>
      </c>
      <c r="TX20">
        <v>985003.4915</v>
      </c>
      <c r="TY20">
        <v>1020000</v>
      </c>
      <c r="TZ20">
        <v>1050000</v>
      </c>
      <c r="UA20">
        <v>1090000</v>
      </c>
      <c r="UB20">
        <v>1110000</v>
      </c>
      <c r="UC20">
        <v>1120000</v>
      </c>
      <c r="UD20">
        <v>1120000</v>
      </c>
      <c r="UE20">
        <v>1120000</v>
      </c>
      <c r="UF20">
        <v>1120000</v>
      </c>
      <c r="UG20">
        <v>1110000</v>
      </c>
      <c r="UH20">
        <v>1110000</v>
      </c>
      <c r="UI20">
        <v>1090000</v>
      </c>
      <c r="UJ20">
        <v>1080000</v>
      </c>
      <c r="UK20">
        <v>1070000</v>
      </c>
      <c r="UL20">
        <v>1050000</v>
      </c>
      <c r="UM20">
        <v>1040000</v>
      </c>
      <c r="UN20">
        <v>1030000</v>
      </c>
      <c r="UO20">
        <v>1010000</v>
      </c>
      <c r="UP20">
        <v>992550.69850000006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424026.07010000001</v>
      </c>
      <c r="UY20">
        <v>507243.39169999998</v>
      </c>
      <c r="UZ20">
        <v>532913.652</v>
      </c>
      <c r="VA20">
        <v>582065.88199999998</v>
      </c>
      <c r="VB20">
        <v>621175.25549999997</v>
      </c>
      <c r="VC20">
        <v>679284.56669999997</v>
      </c>
      <c r="VD20">
        <v>727140.56180000002</v>
      </c>
      <c r="VE20">
        <v>798311.35290000006</v>
      </c>
      <c r="VF20">
        <v>812915.94570000004</v>
      </c>
      <c r="VG20">
        <v>849205.45440000005</v>
      </c>
      <c r="VH20">
        <v>880813.31830000004</v>
      </c>
      <c r="VI20">
        <v>909859.5355</v>
      </c>
      <c r="VJ20">
        <v>920534.19160000002</v>
      </c>
      <c r="VK20">
        <v>947002.12769999995</v>
      </c>
      <c r="VL20">
        <v>972815.95759999997</v>
      </c>
      <c r="VM20">
        <v>968782.06579999998</v>
      </c>
      <c r="VN20">
        <v>953147.92330000002</v>
      </c>
      <c r="VO20">
        <v>919278.17260000005</v>
      </c>
      <c r="VP20">
        <v>923636.90859999997</v>
      </c>
      <c r="VQ20">
        <v>909689.299</v>
      </c>
      <c r="VR20">
        <v>873411.28769999999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376331.38780000003</v>
      </c>
      <c r="WA20">
        <v>456712.8493</v>
      </c>
      <c r="WB20">
        <v>620774.74659999995</v>
      </c>
      <c r="WC20">
        <v>559644.36239999998</v>
      </c>
      <c r="WD20">
        <v>585139.73670000001</v>
      </c>
      <c r="WE20">
        <v>568096.83169999998</v>
      </c>
      <c r="WF20">
        <v>709136.12829999998</v>
      </c>
      <c r="WG20">
        <v>688481.67799999996</v>
      </c>
      <c r="WH20">
        <v>816968.55</v>
      </c>
      <c r="WI20">
        <v>757120.01540000003</v>
      </c>
      <c r="WJ20">
        <v>665061.50219999999</v>
      </c>
      <c r="WK20">
        <v>883576.85530000005</v>
      </c>
      <c r="WL20">
        <v>989817.2389</v>
      </c>
      <c r="WM20">
        <v>993020.53090000001</v>
      </c>
      <c r="WN20">
        <v>932997.68019999994</v>
      </c>
      <c r="WO20">
        <v>875628.89080000005</v>
      </c>
      <c r="WP20">
        <v>1110000</v>
      </c>
      <c r="WQ20">
        <v>1170000</v>
      </c>
      <c r="WR20">
        <v>1190000</v>
      </c>
      <c r="WS20">
        <v>912120.26069999998</v>
      </c>
      <c r="WT20">
        <v>963690.73800000001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15000000</v>
      </c>
      <c r="ZG20">
        <v>14900000</v>
      </c>
      <c r="ZH20">
        <v>14700000</v>
      </c>
      <c r="ZI20">
        <v>14500000</v>
      </c>
      <c r="ZJ20">
        <v>14400000</v>
      </c>
      <c r="ZK20">
        <v>14500000</v>
      </c>
      <c r="ZL20">
        <v>14300000</v>
      </c>
      <c r="ZM20">
        <v>14300000</v>
      </c>
      <c r="ZN20">
        <v>14200000</v>
      </c>
      <c r="ZO20">
        <v>14000000</v>
      </c>
      <c r="ZP20">
        <v>13900000</v>
      </c>
      <c r="ZQ20">
        <v>13900000</v>
      </c>
      <c r="ZR20">
        <v>13800000</v>
      </c>
      <c r="ZS20">
        <v>13500000</v>
      </c>
      <c r="ZT20">
        <v>13300000</v>
      </c>
      <c r="ZU20">
        <v>13000000</v>
      </c>
      <c r="ZV20">
        <v>12700000</v>
      </c>
      <c r="ZW20">
        <v>12500000</v>
      </c>
      <c r="ZX20">
        <v>12200000</v>
      </c>
      <c r="ZY20">
        <v>11800000</v>
      </c>
      <c r="ZZ20">
        <v>11400000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19100000</v>
      </c>
      <c r="ABK20">
        <v>19400000</v>
      </c>
      <c r="ABL20">
        <v>19800000</v>
      </c>
      <c r="ABM20">
        <v>19900000</v>
      </c>
      <c r="ABN20">
        <v>20100000</v>
      </c>
      <c r="ABO20">
        <v>20100000</v>
      </c>
      <c r="ABP20">
        <v>20000000</v>
      </c>
      <c r="ABQ20">
        <v>19900000</v>
      </c>
      <c r="ABR20">
        <v>19700000</v>
      </c>
      <c r="ABS20">
        <v>19600000</v>
      </c>
      <c r="ABT20">
        <v>19400000</v>
      </c>
      <c r="ABU20">
        <v>19200000</v>
      </c>
      <c r="ABV20">
        <v>18900000</v>
      </c>
      <c r="ABW20">
        <v>18700000</v>
      </c>
      <c r="ABX20">
        <v>18500000</v>
      </c>
      <c r="ABY20">
        <v>18100000</v>
      </c>
      <c r="ABZ20">
        <v>17700000</v>
      </c>
      <c r="ACA20">
        <v>17300000</v>
      </c>
      <c r="ACB20">
        <v>17000000</v>
      </c>
      <c r="ACC20">
        <v>16600000</v>
      </c>
      <c r="ACD20">
        <v>16200000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2320000</v>
      </c>
      <c r="ADO20">
        <v>2290000</v>
      </c>
      <c r="ADP20">
        <v>2250000</v>
      </c>
      <c r="ADQ20">
        <v>2190000</v>
      </c>
      <c r="ADR20">
        <v>2150000</v>
      </c>
      <c r="ADS20">
        <v>2110000</v>
      </c>
      <c r="ADT20">
        <v>2060000</v>
      </c>
      <c r="ADU20">
        <v>2030000</v>
      </c>
      <c r="ADV20">
        <v>1970000</v>
      </c>
      <c r="ADW20">
        <v>1920000</v>
      </c>
      <c r="ADX20">
        <v>1880000</v>
      </c>
      <c r="ADY20">
        <v>1830000</v>
      </c>
      <c r="ADZ20">
        <v>1790000</v>
      </c>
      <c r="AEA20">
        <v>1740000</v>
      </c>
      <c r="AEB20">
        <v>1680000</v>
      </c>
      <c r="AEC20">
        <v>1630000</v>
      </c>
      <c r="AED20">
        <v>1600000</v>
      </c>
      <c r="AEE20">
        <v>1550000</v>
      </c>
      <c r="AEF20">
        <v>1520000</v>
      </c>
      <c r="AEG20">
        <v>1480000</v>
      </c>
      <c r="AEH20">
        <v>1440000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5770000</v>
      </c>
      <c r="AEQ20">
        <v>5560000</v>
      </c>
      <c r="AER20">
        <v>5380000</v>
      </c>
      <c r="AES20">
        <v>5230000</v>
      </c>
      <c r="AET20">
        <v>5050000</v>
      </c>
      <c r="AEU20">
        <v>4890000</v>
      </c>
      <c r="AEV20">
        <v>4730000</v>
      </c>
      <c r="AEW20">
        <v>4590000</v>
      </c>
      <c r="AEX20">
        <v>4450000</v>
      </c>
      <c r="AEY20">
        <v>4320000</v>
      </c>
      <c r="AEZ20">
        <v>4200000</v>
      </c>
      <c r="AFA20">
        <v>4090000</v>
      </c>
      <c r="AFB20">
        <v>3950000</v>
      </c>
      <c r="AFC20">
        <v>3840000</v>
      </c>
      <c r="AFD20">
        <v>3740000</v>
      </c>
      <c r="AFE20">
        <v>3610000</v>
      </c>
      <c r="AFF20">
        <v>3480000</v>
      </c>
      <c r="AFG20">
        <v>3380000</v>
      </c>
      <c r="AFH20">
        <v>3280000</v>
      </c>
      <c r="AFI20">
        <v>3150000</v>
      </c>
      <c r="AFJ20">
        <v>3040000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296.25947129999997</v>
      </c>
      <c r="AGU20">
        <v>314.87976509999999</v>
      </c>
      <c r="AGV20">
        <v>333.86587259999999</v>
      </c>
      <c r="AGW20">
        <v>346.97272989999999</v>
      </c>
      <c r="AGX20">
        <v>356.69957440000002</v>
      </c>
      <c r="AGY20">
        <v>369.52976100000001</v>
      </c>
      <c r="AGZ20">
        <v>375.53669860000002</v>
      </c>
      <c r="AHA20">
        <v>379.4122284</v>
      </c>
      <c r="AHB20">
        <v>378.98595019999999</v>
      </c>
      <c r="AHC20">
        <v>378.76581060000001</v>
      </c>
      <c r="AHD20">
        <v>378.23698719999999</v>
      </c>
      <c r="AHE20">
        <v>377.18050240000002</v>
      </c>
      <c r="AHF20">
        <v>375.28909140000002</v>
      </c>
      <c r="AHG20">
        <v>369.94665930000002</v>
      </c>
      <c r="AHH20">
        <v>366.8757971</v>
      </c>
      <c r="AHI20">
        <v>362.9325273</v>
      </c>
      <c r="AHJ20">
        <v>355.73698480000002</v>
      </c>
      <c r="AHK20">
        <v>352.22761800000001</v>
      </c>
      <c r="AHL20">
        <v>348.52448509999999</v>
      </c>
      <c r="AHM20">
        <v>341.83658150000002</v>
      </c>
      <c r="AHN20">
        <v>336.42399030000001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28.682260830000001</v>
      </c>
      <c r="AHW20">
        <v>34.311303690000003</v>
      </c>
      <c r="AHX20">
        <v>36.047708960000001</v>
      </c>
      <c r="AHY20">
        <v>39.37249765</v>
      </c>
      <c r="AHZ20">
        <v>42.01796058</v>
      </c>
      <c r="AIA20">
        <v>45.948630270000002</v>
      </c>
      <c r="AIB20">
        <v>49.185738149999999</v>
      </c>
      <c r="AIC20">
        <v>53.999921370000003</v>
      </c>
      <c r="AID20">
        <v>54.987815210000001</v>
      </c>
      <c r="AIE20">
        <v>57.442534930000001</v>
      </c>
      <c r="AIF20">
        <v>59.580575619999998</v>
      </c>
      <c r="AIG20">
        <v>61.545339669999997</v>
      </c>
      <c r="AIH20">
        <v>62.267402050000001</v>
      </c>
      <c r="AII20">
        <v>64.057764239999997</v>
      </c>
      <c r="AIJ20">
        <v>65.803880950000007</v>
      </c>
      <c r="AIK20">
        <v>65.531017680000005</v>
      </c>
      <c r="AIL20">
        <v>64.473482340000004</v>
      </c>
      <c r="AIM20">
        <v>62.18244155</v>
      </c>
      <c r="AIN20">
        <v>62.477278149999997</v>
      </c>
      <c r="AIO20">
        <v>61.533824420000002</v>
      </c>
      <c r="AIP20">
        <v>59.079882419999997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2.0403970629999999</v>
      </c>
      <c r="AIY20">
        <v>2.4762100280000001</v>
      </c>
      <c r="AIZ20">
        <v>3.3657223680000001</v>
      </c>
      <c r="AJA20">
        <v>3.0342850750000001</v>
      </c>
      <c r="AJB20">
        <v>3.172516135</v>
      </c>
      <c r="AJC20">
        <v>3.0801127529999999</v>
      </c>
      <c r="AJD20">
        <v>3.8448009390000002</v>
      </c>
      <c r="AJE20">
        <v>3.7328164460000002</v>
      </c>
      <c r="AJF20">
        <v>4.4294477780000001</v>
      </c>
      <c r="AJG20">
        <v>4.1049604300000002</v>
      </c>
      <c r="AJH20">
        <v>3.6058367160000002</v>
      </c>
      <c r="AJI20">
        <v>4.7905853150000004</v>
      </c>
      <c r="AJJ20">
        <v>5.3666004279999999</v>
      </c>
      <c r="AJK20">
        <v>5.3839680669999996</v>
      </c>
      <c r="AJL20">
        <v>5.0585356089999998</v>
      </c>
      <c r="AJM20">
        <v>4.7474929670000003</v>
      </c>
      <c r="AJN20">
        <v>6.0396629639999997</v>
      </c>
      <c r="AJO20">
        <v>6.3266781180000002</v>
      </c>
      <c r="AJP20">
        <v>6.4420354980000001</v>
      </c>
      <c r="AJQ20">
        <v>4.9453422199999997</v>
      </c>
      <c r="AJR20">
        <v>5.2249475199999997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166.01688429999999</v>
      </c>
      <c r="AKA20">
        <v>108.3314867</v>
      </c>
      <c r="AKB20">
        <v>332.11705369999999</v>
      </c>
      <c r="AKC20">
        <v>298.71686310000001</v>
      </c>
      <c r="AKD20">
        <v>331.2528423</v>
      </c>
      <c r="AKE20">
        <v>289.42700630000002</v>
      </c>
      <c r="AKF20">
        <v>204.02155540000001</v>
      </c>
      <c r="AKG20">
        <v>325.83042030000001</v>
      </c>
      <c r="AKH20">
        <v>500.93203729999999</v>
      </c>
      <c r="AKI20">
        <v>271.73541879999999</v>
      </c>
      <c r="AKJ20">
        <v>339.55064069999997</v>
      </c>
      <c r="AKK20">
        <v>337.17572209999997</v>
      </c>
      <c r="AKL20">
        <v>423.91590719999999</v>
      </c>
      <c r="AKM20">
        <v>387.44561670000002</v>
      </c>
      <c r="AKN20">
        <v>271.15299010000001</v>
      </c>
      <c r="AKO20">
        <v>402.45501730000001</v>
      </c>
      <c r="AKP20">
        <v>313.1246276</v>
      </c>
      <c r="AKQ20">
        <v>409.72276720000002</v>
      </c>
      <c r="AKR20">
        <v>488.48897140000003</v>
      </c>
      <c r="AKS20">
        <v>404.63042560000002</v>
      </c>
      <c r="AKT20">
        <v>340.42726399999998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146.87846289999999</v>
      </c>
      <c r="AME20">
        <v>145.26276820000001</v>
      </c>
      <c r="AMF20">
        <v>143.69736359999999</v>
      </c>
      <c r="AMG20">
        <v>142.09991579999999</v>
      </c>
      <c r="AMH20">
        <v>140.85430690000001</v>
      </c>
      <c r="AMI20">
        <v>141.3347861</v>
      </c>
      <c r="AMJ20">
        <v>140.1606802</v>
      </c>
      <c r="AMK20">
        <v>139.35312880000001</v>
      </c>
      <c r="AML20">
        <v>138.3384216</v>
      </c>
      <c r="AMM20">
        <v>136.93622099999999</v>
      </c>
      <c r="AMN20">
        <v>135.49834440000001</v>
      </c>
      <c r="AMO20">
        <v>135.88526139999999</v>
      </c>
      <c r="AMP20">
        <v>134.87251549999999</v>
      </c>
      <c r="AMQ20">
        <v>132.28630939999999</v>
      </c>
      <c r="AMR20">
        <v>130.24621959999999</v>
      </c>
      <c r="AMS20">
        <v>127.057677</v>
      </c>
      <c r="AMT20">
        <v>123.8375795</v>
      </c>
      <c r="AMU20">
        <v>122.51187969999999</v>
      </c>
      <c r="AMV20">
        <v>118.7422291</v>
      </c>
      <c r="AMW20">
        <v>115.0393689</v>
      </c>
      <c r="AMX20">
        <v>111.68870769999999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292.44824060000002</v>
      </c>
      <c r="ANG20">
        <v>260.58956910000001</v>
      </c>
      <c r="ANH20">
        <v>284.70517660000002</v>
      </c>
      <c r="ANI20">
        <v>252.26493719999999</v>
      </c>
      <c r="ANJ20">
        <v>397.65038579999998</v>
      </c>
      <c r="ANK20">
        <v>296.67082699999997</v>
      </c>
      <c r="ANL20">
        <v>282.79631440000003</v>
      </c>
      <c r="ANM20">
        <v>332.17435380000001</v>
      </c>
      <c r="ANN20">
        <v>287.83591940000002</v>
      </c>
      <c r="ANO20">
        <v>182.53867510000001</v>
      </c>
      <c r="ANP20">
        <v>232.5252031</v>
      </c>
      <c r="ANQ20">
        <v>244.84759990000001</v>
      </c>
      <c r="ANR20">
        <v>256.34313079999998</v>
      </c>
      <c r="ANS20">
        <v>256.64140900000001</v>
      </c>
      <c r="ANT20">
        <v>225.50174240000001</v>
      </c>
      <c r="ANU20">
        <v>219.85810649999999</v>
      </c>
      <c r="ANV20">
        <v>236.84464389999999</v>
      </c>
      <c r="ANW20">
        <v>215.8172342</v>
      </c>
      <c r="ANX20">
        <v>264.76819610000001</v>
      </c>
      <c r="ANY20">
        <v>240.7571274</v>
      </c>
      <c r="ANZ20">
        <v>240.8095965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84.887812249999996</v>
      </c>
      <c r="AOI20">
        <v>86.615247760000003</v>
      </c>
      <c r="AOJ20">
        <v>88.081399739999995</v>
      </c>
      <c r="AOK20">
        <v>88.556743190000006</v>
      </c>
      <c r="AOL20">
        <v>89.347445800000003</v>
      </c>
      <c r="AOM20">
        <v>89.449117110000003</v>
      </c>
      <c r="AON20">
        <v>88.944015910000005</v>
      </c>
      <c r="AOO20">
        <v>88.596359309999997</v>
      </c>
      <c r="AOP20">
        <v>87.896552299999996</v>
      </c>
      <c r="AOQ20">
        <v>87.186376139999993</v>
      </c>
      <c r="AOR20">
        <v>86.419678480000002</v>
      </c>
      <c r="AOS20">
        <v>85.714262550000001</v>
      </c>
      <c r="AOT20">
        <v>84.031219680000007</v>
      </c>
      <c r="AOU20">
        <v>83.141952989999993</v>
      </c>
      <c r="AOV20">
        <v>82.233201510000001</v>
      </c>
      <c r="AOW20">
        <v>80.783722220000001</v>
      </c>
      <c r="AOX20">
        <v>78.684746059999995</v>
      </c>
      <c r="AOY20">
        <v>77.056749170000003</v>
      </c>
      <c r="AOZ20">
        <v>75.880336959999994</v>
      </c>
      <c r="APA20">
        <v>74.099272889999995</v>
      </c>
      <c r="APB20">
        <v>72.184027069999999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783.30311940000001</v>
      </c>
      <c r="APK20">
        <v>805.11487279999994</v>
      </c>
      <c r="APL20">
        <v>849.52943909999999</v>
      </c>
      <c r="APM20">
        <v>711.6957218</v>
      </c>
      <c r="APN20">
        <v>798.56572389999997</v>
      </c>
      <c r="APO20">
        <v>810.75394649999998</v>
      </c>
      <c r="APP20">
        <v>965.6522354</v>
      </c>
      <c r="APQ20">
        <v>946.02594810000005</v>
      </c>
      <c r="APR20">
        <v>827.64438570000004</v>
      </c>
      <c r="APS20">
        <v>1012.204934</v>
      </c>
      <c r="APT20">
        <v>763.15081640000005</v>
      </c>
      <c r="APU20">
        <v>759.06374319999998</v>
      </c>
      <c r="APV20">
        <v>805.55657770000005</v>
      </c>
      <c r="APW20">
        <v>785.19917469999996</v>
      </c>
      <c r="APX20">
        <v>738.42077719999997</v>
      </c>
      <c r="APY20">
        <v>846.70725500000003</v>
      </c>
      <c r="APZ20">
        <v>712.07101160000002</v>
      </c>
      <c r="AQA20">
        <v>708.90837690000001</v>
      </c>
      <c r="AQB20">
        <v>606.03669969999999</v>
      </c>
      <c r="AQC20">
        <v>720.04628579999996</v>
      </c>
      <c r="AQD20">
        <v>781.8864615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94.903607640000004</v>
      </c>
      <c r="ARO20">
        <v>91.490876220000004</v>
      </c>
      <c r="ARP20">
        <v>88.505740630000005</v>
      </c>
      <c r="ARQ20">
        <v>86.110226839999996</v>
      </c>
      <c r="ARR20">
        <v>83.060710689999993</v>
      </c>
      <c r="ARS20">
        <v>80.540374209999996</v>
      </c>
      <c r="ART20">
        <v>77.890279169999999</v>
      </c>
      <c r="ARU20">
        <v>75.612101319999994</v>
      </c>
      <c r="ARV20">
        <v>73.178522270000002</v>
      </c>
      <c r="ARW20">
        <v>71.101000619999994</v>
      </c>
      <c r="ARX20">
        <v>69.108580619999998</v>
      </c>
      <c r="ARY20">
        <v>67.256569709999994</v>
      </c>
      <c r="ARZ20">
        <v>65.067487689999993</v>
      </c>
      <c r="ASA20">
        <v>63.244141140000004</v>
      </c>
      <c r="ASB20">
        <v>61.510549330000003</v>
      </c>
      <c r="ASC20">
        <v>59.418090749999998</v>
      </c>
      <c r="ASD20">
        <v>57.336916250000002</v>
      </c>
      <c r="ASE20">
        <v>55.553462209999999</v>
      </c>
      <c r="ASF20">
        <v>53.9216324</v>
      </c>
      <c r="ASG20">
        <v>51.829793940000002</v>
      </c>
      <c r="ASH20">
        <v>50.021706199999997</v>
      </c>
    </row>
    <row r="21" spans="1:1178" x14ac:dyDescent="0.25">
      <c r="A21">
        <v>17</v>
      </c>
      <c r="C21">
        <v>0</v>
      </c>
      <c r="D21">
        <v>0</v>
      </c>
      <c r="E21">
        <v>0</v>
      </c>
      <c r="F21">
        <v>161</v>
      </c>
      <c r="G21">
        <v>178</v>
      </c>
      <c r="H21">
        <v>161</v>
      </c>
      <c r="I21">
        <v>175</v>
      </c>
      <c r="J21">
        <v>175</v>
      </c>
      <c r="K21">
        <v>182</v>
      </c>
      <c r="L21">
        <v>179</v>
      </c>
      <c r="M21">
        <v>170</v>
      </c>
      <c r="N21">
        <v>202</v>
      </c>
      <c r="O21">
        <v>211</v>
      </c>
      <c r="P21">
        <v>193</v>
      </c>
      <c r="Q21">
        <v>193</v>
      </c>
      <c r="R21">
        <v>203</v>
      </c>
      <c r="S21">
        <v>205</v>
      </c>
      <c r="T21">
        <v>226</v>
      </c>
      <c r="U21">
        <v>200</v>
      </c>
      <c r="V21">
        <v>196</v>
      </c>
      <c r="W21">
        <v>192</v>
      </c>
      <c r="X21">
        <v>215</v>
      </c>
      <c r="Y21">
        <v>222</v>
      </c>
      <c r="Z21">
        <v>181</v>
      </c>
      <c r="AA21">
        <v>222</v>
      </c>
      <c r="AB21">
        <v>196</v>
      </c>
      <c r="AC21">
        <v>187</v>
      </c>
      <c r="AD21">
        <v>195</v>
      </c>
      <c r="AE21">
        <v>0</v>
      </c>
      <c r="AF21">
        <v>0</v>
      </c>
      <c r="AG21">
        <v>0</v>
      </c>
      <c r="AH21">
        <v>72</v>
      </c>
      <c r="AI21">
        <v>72</v>
      </c>
      <c r="AJ21">
        <v>60</v>
      </c>
      <c r="AK21">
        <v>80</v>
      </c>
      <c r="AL21">
        <v>81</v>
      </c>
      <c r="AM21">
        <v>77</v>
      </c>
      <c r="AN21">
        <v>90</v>
      </c>
      <c r="AO21">
        <v>79</v>
      </c>
      <c r="AP21">
        <v>82</v>
      </c>
      <c r="AQ21">
        <v>81</v>
      </c>
      <c r="AR21">
        <v>84</v>
      </c>
      <c r="AS21">
        <v>94</v>
      </c>
      <c r="AT21">
        <v>83</v>
      </c>
      <c r="AU21">
        <v>123</v>
      </c>
      <c r="AV21">
        <v>106</v>
      </c>
      <c r="AW21">
        <v>96</v>
      </c>
      <c r="AX21">
        <v>115</v>
      </c>
      <c r="AY21">
        <v>98</v>
      </c>
      <c r="AZ21">
        <v>121</v>
      </c>
      <c r="BA21">
        <v>96</v>
      </c>
      <c r="BB21">
        <v>112</v>
      </c>
      <c r="BC21">
        <v>117</v>
      </c>
      <c r="BD21">
        <v>107</v>
      </c>
      <c r="BE21">
        <v>134</v>
      </c>
      <c r="BF21">
        <v>127</v>
      </c>
      <c r="BG21">
        <v>0</v>
      </c>
      <c r="BH21">
        <v>0</v>
      </c>
      <c r="BI21">
        <v>0</v>
      </c>
      <c r="BJ21">
        <v>136</v>
      </c>
      <c r="BK21">
        <v>120</v>
      </c>
      <c r="BL21">
        <v>149</v>
      </c>
      <c r="BM21">
        <v>137</v>
      </c>
      <c r="BN21">
        <v>151</v>
      </c>
      <c r="BO21">
        <v>143</v>
      </c>
      <c r="BP21">
        <v>138</v>
      </c>
      <c r="BQ21">
        <v>138</v>
      </c>
      <c r="BR21">
        <v>124</v>
      </c>
      <c r="BS21">
        <v>110</v>
      </c>
      <c r="BT21">
        <v>133</v>
      </c>
      <c r="BU21">
        <v>138</v>
      </c>
      <c r="BV21">
        <v>117</v>
      </c>
      <c r="BW21">
        <v>122</v>
      </c>
      <c r="BX21">
        <v>127</v>
      </c>
      <c r="BY21">
        <v>117</v>
      </c>
      <c r="BZ21">
        <v>124</v>
      </c>
      <c r="CA21">
        <v>126</v>
      </c>
      <c r="CB21">
        <v>132</v>
      </c>
      <c r="CC21">
        <v>140</v>
      </c>
      <c r="CD21">
        <v>106</v>
      </c>
      <c r="CE21">
        <v>132</v>
      </c>
      <c r="CF21">
        <v>120</v>
      </c>
      <c r="CG21">
        <v>143</v>
      </c>
      <c r="CH21">
        <v>134</v>
      </c>
      <c r="CI21">
        <v>0</v>
      </c>
      <c r="CJ21">
        <v>0</v>
      </c>
      <c r="CK21">
        <v>0</v>
      </c>
      <c r="CL21">
        <v>28</v>
      </c>
      <c r="CM21">
        <v>35</v>
      </c>
      <c r="CN21">
        <v>33</v>
      </c>
      <c r="CO21">
        <v>46</v>
      </c>
      <c r="CP21">
        <v>49</v>
      </c>
      <c r="CQ21">
        <v>40</v>
      </c>
      <c r="CR21">
        <v>34</v>
      </c>
      <c r="CS21">
        <v>38</v>
      </c>
      <c r="CT21">
        <v>33</v>
      </c>
      <c r="CU21">
        <v>37</v>
      </c>
      <c r="CV21">
        <v>31</v>
      </c>
      <c r="CW21">
        <v>33</v>
      </c>
      <c r="CX21">
        <v>23</v>
      </c>
      <c r="CY21">
        <v>36</v>
      </c>
      <c r="CZ21">
        <v>31</v>
      </c>
      <c r="DA21">
        <v>29</v>
      </c>
      <c r="DB21">
        <v>31</v>
      </c>
      <c r="DC21">
        <v>28</v>
      </c>
      <c r="DD21">
        <v>30</v>
      </c>
      <c r="DE21">
        <v>30</v>
      </c>
      <c r="DF21">
        <v>36</v>
      </c>
      <c r="DG21">
        <v>29</v>
      </c>
      <c r="DH21">
        <v>37</v>
      </c>
      <c r="DI21">
        <v>37</v>
      </c>
      <c r="DJ21">
        <v>30</v>
      </c>
      <c r="DK21">
        <v>0</v>
      </c>
      <c r="DL21">
        <v>0</v>
      </c>
      <c r="DM21">
        <v>0</v>
      </c>
      <c r="DN21">
        <v>1</v>
      </c>
      <c r="DO21">
        <v>2</v>
      </c>
      <c r="DP21">
        <v>0</v>
      </c>
      <c r="DQ21">
        <v>3</v>
      </c>
      <c r="DR21">
        <v>3</v>
      </c>
      <c r="DS21">
        <v>3</v>
      </c>
      <c r="DT21">
        <v>3</v>
      </c>
      <c r="DU21">
        <v>2</v>
      </c>
      <c r="DV21">
        <v>2</v>
      </c>
      <c r="DW21">
        <v>2</v>
      </c>
      <c r="DX21">
        <v>9</v>
      </c>
      <c r="DY21">
        <v>2</v>
      </c>
      <c r="DZ21">
        <v>5</v>
      </c>
      <c r="EA21">
        <v>3</v>
      </c>
      <c r="EB21">
        <v>5</v>
      </c>
      <c r="EC21">
        <v>5</v>
      </c>
      <c r="ED21">
        <v>10</v>
      </c>
      <c r="EE21">
        <v>5</v>
      </c>
      <c r="EF21">
        <v>1</v>
      </c>
      <c r="EG21">
        <v>4</v>
      </c>
      <c r="EH21">
        <v>11</v>
      </c>
      <c r="EI21">
        <v>5</v>
      </c>
      <c r="EJ21">
        <v>4</v>
      </c>
      <c r="EK21">
        <v>2</v>
      </c>
      <c r="EL21">
        <v>3</v>
      </c>
      <c r="EM21">
        <v>0</v>
      </c>
      <c r="EN21">
        <v>0</v>
      </c>
      <c r="EO21">
        <v>0</v>
      </c>
      <c r="EP21">
        <v>15</v>
      </c>
      <c r="EQ21">
        <v>10</v>
      </c>
      <c r="ER21">
        <v>10</v>
      </c>
      <c r="ES21">
        <v>10</v>
      </c>
      <c r="ET21">
        <v>15</v>
      </c>
      <c r="EU21">
        <v>10</v>
      </c>
      <c r="EV21">
        <v>20</v>
      </c>
      <c r="EW21">
        <v>10</v>
      </c>
      <c r="EX21">
        <v>5</v>
      </c>
      <c r="EY21">
        <v>20</v>
      </c>
      <c r="EZ21">
        <v>15</v>
      </c>
      <c r="FA21">
        <v>30</v>
      </c>
      <c r="FB21">
        <v>15</v>
      </c>
      <c r="FC21">
        <v>15</v>
      </c>
      <c r="FD21">
        <v>20</v>
      </c>
      <c r="FE21">
        <v>25</v>
      </c>
      <c r="FF21">
        <v>30</v>
      </c>
      <c r="FG21">
        <v>35</v>
      </c>
      <c r="FH21">
        <v>20</v>
      </c>
      <c r="FI21">
        <v>20</v>
      </c>
      <c r="FJ21">
        <v>20</v>
      </c>
      <c r="FK21">
        <v>45</v>
      </c>
      <c r="FL21">
        <v>30</v>
      </c>
      <c r="FM21">
        <v>25</v>
      </c>
      <c r="FN21">
        <v>15</v>
      </c>
      <c r="FO21">
        <v>0</v>
      </c>
      <c r="FP21">
        <v>0</v>
      </c>
      <c r="FQ21">
        <v>5446</v>
      </c>
      <c r="FR21">
        <v>5875</v>
      </c>
      <c r="FS21">
        <v>6281</v>
      </c>
      <c r="FT21">
        <v>6606</v>
      </c>
      <c r="FU21">
        <v>6873</v>
      </c>
      <c r="FV21">
        <v>7129</v>
      </c>
      <c r="FW21">
        <v>7362</v>
      </c>
      <c r="FX21">
        <v>7585</v>
      </c>
      <c r="FY21">
        <v>7814</v>
      </c>
      <c r="FZ21">
        <v>8003</v>
      </c>
      <c r="GA21">
        <v>8223</v>
      </c>
      <c r="GB21">
        <v>8367</v>
      </c>
      <c r="GC21">
        <v>8547</v>
      </c>
      <c r="GD21">
        <v>8637</v>
      </c>
      <c r="GE21">
        <v>8785</v>
      </c>
      <c r="GF21">
        <v>8869</v>
      </c>
      <c r="GG21">
        <v>8941</v>
      </c>
      <c r="GH21">
        <v>9026</v>
      </c>
      <c r="GI21">
        <v>9086</v>
      </c>
      <c r="GJ21">
        <v>9156</v>
      </c>
      <c r="GK21">
        <v>9193</v>
      </c>
      <c r="GL21">
        <v>9222</v>
      </c>
      <c r="GM21">
        <v>9314</v>
      </c>
      <c r="GN21">
        <v>9429</v>
      </c>
      <c r="GO21">
        <v>9493</v>
      </c>
      <c r="GP21">
        <v>9567</v>
      </c>
      <c r="GQ21">
        <v>0</v>
      </c>
      <c r="GR21">
        <v>0</v>
      </c>
      <c r="GS21">
        <v>692</v>
      </c>
      <c r="GT21">
        <v>777</v>
      </c>
      <c r="GU21">
        <v>869</v>
      </c>
      <c r="GV21">
        <v>973</v>
      </c>
      <c r="GW21">
        <v>1095</v>
      </c>
      <c r="GX21">
        <v>1221</v>
      </c>
      <c r="GY21">
        <v>1346</v>
      </c>
      <c r="GZ21">
        <v>1461</v>
      </c>
      <c r="HA21">
        <v>1570</v>
      </c>
      <c r="HB21">
        <v>1682</v>
      </c>
      <c r="HC21">
        <v>1776</v>
      </c>
      <c r="HD21">
        <v>1917</v>
      </c>
      <c r="HE21">
        <v>2023</v>
      </c>
      <c r="HF21">
        <v>2155</v>
      </c>
      <c r="HG21">
        <v>2256</v>
      </c>
      <c r="HH21">
        <v>2384</v>
      </c>
      <c r="HI21">
        <v>2459</v>
      </c>
      <c r="HJ21">
        <v>2565</v>
      </c>
      <c r="HK21">
        <v>2666</v>
      </c>
      <c r="HL21">
        <v>2730</v>
      </c>
      <c r="HM21">
        <v>2833</v>
      </c>
      <c r="HN21">
        <v>2914</v>
      </c>
      <c r="HO21">
        <v>2980</v>
      </c>
      <c r="HP21">
        <v>3055</v>
      </c>
      <c r="HQ21">
        <v>3119</v>
      </c>
      <c r="HR21">
        <v>3200</v>
      </c>
      <c r="HS21">
        <v>0</v>
      </c>
      <c r="HT21">
        <v>0</v>
      </c>
      <c r="HU21">
        <v>74</v>
      </c>
      <c r="HV21">
        <v>83</v>
      </c>
      <c r="HW21">
        <v>93</v>
      </c>
      <c r="HX21">
        <v>104</v>
      </c>
      <c r="HY21">
        <v>105</v>
      </c>
      <c r="HZ21">
        <v>111</v>
      </c>
      <c r="IA21">
        <v>118</v>
      </c>
      <c r="IB21">
        <v>129</v>
      </c>
      <c r="IC21">
        <v>135</v>
      </c>
      <c r="ID21">
        <v>141</v>
      </c>
      <c r="IE21">
        <v>144</v>
      </c>
      <c r="IF21">
        <v>142</v>
      </c>
      <c r="IG21">
        <v>152</v>
      </c>
      <c r="IH21">
        <v>160</v>
      </c>
      <c r="II21">
        <v>166</v>
      </c>
      <c r="IJ21">
        <v>189</v>
      </c>
      <c r="IK21">
        <v>198</v>
      </c>
      <c r="IL21">
        <v>200</v>
      </c>
      <c r="IM21">
        <v>206</v>
      </c>
      <c r="IN21">
        <v>226</v>
      </c>
      <c r="IO21">
        <v>231</v>
      </c>
      <c r="IP21">
        <v>249</v>
      </c>
      <c r="IQ21">
        <v>257</v>
      </c>
      <c r="IR21">
        <v>268</v>
      </c>
      <c r="IS21">
        <v>272</v>
      </c>
      <c r="IT21">
        <v>276</v>
      </c>
      <c r="IU21">
        <v>0</v>
      </c>
      <c r="IV21">
        <v>0</v>
      </c>
      <c r="IW21">
        <v>3</v>
      </c>
      <c r="IX21">
        <v>0</v>
      </c>
      <c r="IY21">
        <v>1</v>
      </c>
      <c r="IZ21">
        <v>1</v>
      </c>
      <c r="JA21">
        <v>3</v>
      </c>
      <c r="JB21">
        <v>4</v>
      </c>
      <c r="JC21">
        <v>4</v>
      </c>
      <c r="JD21">
        <v>6</v>
      </c>
      <c r="JE21">
        <v>8</v>
      </c>
      <c r="JF21">
        <v>9</v>
      </c>
      <c r="JG21">
        <v>10</v>
      </c>
      <c r="JH21">
        <v>9</v>
      </c>
      <c r="JI21">
        <v>5</v>
      </c>
      <c r="JJ21">
        <v>7</v>
      </c>
      <c r="JK21">
        <v>8</v>
      </c>
      <c r="JL21">
        <v>3</v>
      </c>
      <c r="JM21">
        <v>8</v>
      </c>
      <c r="JN21">
        <v>9</v>
      </c>
      <c r="JO21">
        <v>9</v>
      </c>
      <c r="JP21">
        <v>7</v>
      </c>
      <c r="JQ21">
        <v>12</v>
      </c>
      <c r="JR21">
        <v>10</v>
      </c>
      <c r="JS21">
        <v>13</v>
      </c>
      <c r="JT21">
        <v>15</v>
      </c>
      <c r="JU21">
        <v>13</v>
      </c>
      <c r="JV21">
        <v>18</v>
      </c>
      <c r="JW21">
        <v>0</v>
      </c>
      <c r="JX21">
        <v>0</v>
      </c>
      <c r="JY21">
        <v>0</v>
      </c>
      <c r="JZ21">
        <v>6</v>
      </c>
      <c r="KA21">
        <v>9</v>
      </c>
      <c r="KB21">
        <v>13</v>
      </c>
      <c r="KC21">
        <v>21</v>
      </c>
      <c r="KD21">
        <v>28</v>
      </c>
      <c r="KE21">
        <v>41</v>
      </c>
      <c r="KF21">
        <v>53</v>
      </c>
      <c r="KG21">
        <v>64</v>
      </c>
      <c r="KH21">
        <v>81</v>
      </c>
      <c r="KI21">
        <v>102</v>
      </c>
      <c r="KJ21">
        <v>126</v>
      </c>
      <c r="KK21">
        <v>143</v>
      </c>
      <c r="KL21">
        <v>160</v>
      </c>
      <c r="KM21">
        <v>179</v>
      </c>
      <c r="KN21">
        <v>198</v>
      </c>
      <c r="KO21">
        <v>217</v>
      </c>
      <c r="KP21">
        <v>239</v>
      </c>
      <c r="KQ21">
        <v>258</v>
      </c>
      <c r="KR21">
        <v>282</v>
      </c>
      <c r="KS21">
        <v>308</v>
      </c>
      <c r="KT21">
        <v>344</v>
      </c>
      <c r="KU21">
        <v>366</v>
      </c>
      <c r="KV21">
        <v>382</v>
      </c>
      <c r="KW21">
        <v>416</v>
      </c>
      <c r="KX21">
        <v>447</v>
      </c>
      <c r="KY21">
        <v>0</v>
      </c>
      <c r="KZ21">
        <v>0</v>
      </c>
      <c r="LA21">
        <v>0</v>
      </c>
      <c r="LB21">
        <v>155</v>
      </c>
      <c r="LC21">
        <v>280</v>
      </c>
      <c r="LD21">
        <v>429</v>
      </c>
      <c r="LE21">
        <v>557</v>
      </c>
      <c r="LF21">
        <v>657</v>
      </c>
      <c r="LG21">
        <v>776</v>
      </c>
      <c r="LH21">
        <v>895</v>
      </c>
      <c r="LI21">
        <v>1008</v>
      </c>
      <c r="LJ21">
        <v>1112</v>
      </c>
      <c r="LK21">
        <v>1208</v>
      </c>
      <c r="LL21">
        <v>1306</v>
      </c>
      <c r="LM21">
        <v>1386</v>
      </c>
      <c r="LN21">
        <v>1469</v>
      </c>
      <c r="LO21">
        <v>1565</v>
      </c>
      <c r="LP21">
        <v>1643</v>
      </c>
      <c r="LQ21">
        <v>1737</v>
      </c>
      <c r="LR21">
        <v>1809</v>
      </c>
      <c r="LS21">
        <v>1879</v>
      </c>
      <c r="LT21">
        <v>1941</v>
      </c>
      <c r="LU21">
        <v>2012</v>
      </c>
      <c r="LV21">
        <v>2084</v>
      </c>
      <c r="LW21">
        <v>2176</v>
      </c>
      <c r="LX21">
        <v>2239</v>
      </c>
      <c r="LY21">
        <v>2301</v>
      </c>
      <c r="LZ21">
        <v>2374</v>
      </c>
      <c r="MA21">
        <v>0</v>
      </c>
      <c r="MB21">
        <v>0</v>
      </c>
      <c r="MC21">
        <v>1437</v>
      </c>
      <c r="MD21">
        <v>1530</v>
      </c>
      <c r="ME21">
        <v>1595</v>
      </c>
      <c r="MF21">
        <v>1643</v>
      </c>
      <c r="MG21">
        <v>1712</v>
      </c>
      <c r="MH21">
        <v>1794</v>
      </c>
      <c r="MI21">
        <v>1836</v>
      </c>
      <c r="MJ21">
        <v>1888</v>
      </c>
      <c r="MK21">
        <v>1932</v>
      </c>
      <c r="ML21">
        <v>2011</v>
      </c>
      <c r="MM21">
        <v>2075</v>
      </c>
      <c r="MN21">
        <v>2155</v>
      </c>
      <c r="MO21">
        <v>2220</v>
      </c>
      <c r="MP21">
        <v>2305</v>
      </c>
      <c r="MQ21">
        <v>2396</v>
      </c>
      <c r="MR21">
        <v>2482</v>
      </c>
      <c r="MS21">
        <v>2564</v>
      </c>
      <c r="MT21">
        <v>2630</v>
      </c>
      <c r="MU21">
        <v>2685</v>
      </c>
      <c r="MV21">
        <v>2777</v>
      </c>
      <c r="MW21">
        <v>2872</v>
      </c>
      <c r="MX21">
        <v>2941</v>
      </c>
      <c r="MY21">
        <v>3013</v>
      </c>
      <c r="MZ21">
        <v>3045</v>
      </c>
      <c r="NA21">
        <v>3124</v>
      </c>
      <c r="NB21">
        <v>3238</v>
      </c>
      <c r="NC21">
        <v>0</v>
      </c>
      <c r="ND21">
        <v>0</v>
      </c>
      <c r="NE21">
        <v>0</v>
      </c>
      <c r="NF21">
        <v>31</v>
      </c>
      <c r="NG21">
        <v>65</v>
      </c>
      <c r="NH21">
        <v>103</v>
      </c>
      <c r="NI21">
        <v>142</v>
      </c>
      <c r="NJ21">
        <v>184</v>
      </c>
      <c r="NK21">
        <v>234</v>
      </c>
      <c r="NL21">
        <v>270</v>
      </c>
      <c r="NM21">
        <v>315</v>
      </c>
      <c r="NN21">
        <v>365</v>
      </c>
      <c r="NO21">
        <v>417</v>
      </c>
      <c r="NP21">
        <v>468</v>
      </c>
      <c r="NQ21">
        <v>519</v>
      </c>
      <c r="NR21">
        <v>557</v>
      </c>
      <c r="NS21">
        <v>602</v>
      </c>
      <c r="NT21">
        <v>648</v>
      </c>
      <c r="NU21">
        <v>711</v>
      </c>
      <c r="NV21">
        <v>771</v>
      </c>
      <c r="NW21">
        <v>836</v>
      </c>
      <c r="NX21">
        <v>894</v>
      </c>
      <c r="NY21">
        <v>938</v>
      </c>
      <c r="NZ21">
        <v>995</v>
      </c>
      <c r="OA21">
        <v>1052</v>
      </c>
      <c r="OB21">
        <v>1110</v>
      </c>
      <c r="OC21">
        <v>1171</v>
      </c>
      <c r="OD21">
        <v>1240</v>
      </c>
      <c r="OE21">
        <v>0</v>
      </c>
      <c r="OF21">
        <v>0</v>
      </c>
      <c r="OG21">
        <v>2107</v>
      </c>
      <c r="OH21">
        <v>2182</v>
      </c>
      <c r="OI21">
        <v>2303</v>
      </c>
      <c r="OJ21">
        <v>2421</v>
      </c>
      <c r="OK21">
        <v>2524</v>
      </c>
      <c r="OL21">
        <v>2617</v>
      </c>
      <c r="OM21">
        <v>2710</v>
      </c>
      <c r="ON21">
        <v>2815</v>
      </c>
      <c r="OO21">
        <v>2942</v>
      </c>
      <c r="OP21">
        <v>3023</v>
      </c>
      <c r="OQ21">
        <v>3106</v>
      </c>
      <c r="OR21">
        <v>3184</v>
      </c>
      <c r="OS21">
        <v>3270</v>
      </c>
      <c r="OT21">
        <v>3362</v>
      </c>
      <c r="OU21">
        <v>3470</v>
      </c>
      <c r="OV21">
        <v>3539</v>
      </c>
      <c r="OW21">
        <v>3634</v>
      </c>
      <c r="OX21">
        <v>3721</v>
      </c>
      <c r="OY21">
        <v>3806</v>
      </c>
      <c r="OZ21">
        <v>3902</v>
      </c>
      <c r="PA21">
        <v>3990</v>
      </c>
      <c r="PB21">
        <v>4055</v>
      </c>
      <c r="PC21">
        <v>4129</v>
      </c>
      <c r="PD21">
        <v>4176</v>
      </c>
      <c r="PE21">
        <v>4202</v>
      </c>
      <c r="PF21">
        <v>4265</v>
      </c>
      <c r="PG21">
        <v>0</v>
      </c>
      <c r="PH21">
        <v>0</v>
      </c>
      <c r="PI21">
        <v>0</v>
      </c>
      <c r="PJ21">
        <v>81</v>
      </c>
      <c r="PK21">
        <v>144</v>
      </c>
      <c r="PL21">
        <v>212</v>
      </c>
      <c r="PM21">
        <v>286</v>
      </c>
      <c r="PN21">
        <v>347</v>
      </c>
      <c r="PO21">
        <v>425</v>
      </c>
      <c r="PP21">
        <v>514</v>
      </c>
      <c r="PQ21">
        <v>601</v>
      </c>
      <c r="PR21">
        <v>688</v>
      </c>
      <c r="PS21">
        <v>765</v>
      </c>
      <c r="PT21">
        <v>866</v>
      </c>
      <c r="PU21">
        <v>954</v>
      </c>
      <c r="PV21">
        <v>1056</v>
      </c>
      <c r="PW21">
        <v>1147</v>
      </c>
      <c r="PX21">
        <v>1269</v>
      </c>
      <c r="PY21">
        <v>1365</v>
      </c>
      <c r="PZ21">
        <v>1472</v>
      </c>
      <c r="QA21">
        <v>1589</v>
      </c>
      <c r="QB21">
        <v>1714</v>
      </c>
      <c r="QC21">
        <v>1847</v>
      </c>
      <c r="QD21">
        <v>1988</v>
      </c>
      <c r="QE21">
        <v>2135</v>
      </c>
      <c r="QF21">
        <v>2280</v>
      </c>
      <c r="QG21">
        <v>2444</v>
      </c>
      <c r="QH21">
        <v>2587</v>
      </c>
      <c r="QI21">
        <v>0</v>
      </c>
      <c r="QJ21">
        <v>0</v>
      </c>
      <c r="QK21">
        <v>7535</v>
      </c>
      <c r="QL21">
        <v>7741</v>
      </c>
      <c r="QM21">
        <v>7959</v>
      </c>
      <c r="QN21">
        <v>8093</v>
      </c>
      <c r="QO21">
        <v>8271</v>
      </c>
      <c r="QP21">
        <v>8457</v>
      </c>
      <c r="QQ21">
        <v>8553</v>
      </c>
      <c r="QR21">
        <v>8666</v>
      </c>
      <c r="QS21">
        <v>8708</v>
      </c>
      <c r="QT21">
        <v>8780</v>
      </c>
      <c r="QU21">
        <v>8884</v>
      </c>
      <c r="QV21">
        <v>9024</v>
      </c>
      <c r="QW21">
        <v>9058</v>
      </c>
      <c r="QX21">
        <v>9087</v>
      </c>
      <c r="QY21">
        <v>9200</v>
      </c>
      <c r="QZ21">
        <v>9336</v>
      </c>
      <c r="RA21">
        <v>9410</v>
      </c>
      <c r="RB21">
        <v>9541</v>
      </c>
      <c r="RC21">
        <v>9628</v>
      </c>
      <c r="RD21">
        <v>9625</v>
      </c>
      <c r="RE21">
        <v>9716</v>
      </c>
      <c r="RF21">
        <v>9722</v>
      </c>
      <c r="RG21">
        <v>9800</v>
      </c>
      <c r="RH21">
        <v>9828</v>
      </c>
      <c r="RI21">
        <v>9846</v>
      </c>
      <c r="RJ21">
        <v>9829</v>
      </c>
      <c r="RK21">
        <v>0</v>
      </c>
      <c r="RL21">
        <v>0</v>
      </c>
      <c r="RM21">
        <v>8383</v>
      </c>
      <c r="RN21">
        <v>8388</v>
      </c>
      <c r="RO21">
        <v>8359</v>
      </c>
      <c r="RP21">
        <v>8232</v>
      </c>
      <c r="RQ21">
        <v>8213</v>
      </c>
      <c r="RR21">
        <v>8193</v>
      </c>
      <c r="RS21">
        <v>8223</v>
      </c>
      <c r="RT21">
        <v>8217</v>
      </c>
      <c r="RU21">
        <v>8227</v>
      </c>
      <c r="RV21">
        <v>8285</v>
      </c>
      <c r="RW21">
        <v>8315</v>
      </c>
      <c r="RX21">
        <v>8296</v>
      </c>
      <c r="RY21">
        <v>8337</v>
      </c>
      <c r="RZ21">
        <v>8368</v>
      </c>
      <c r="SA21">
        <v>8349</v>
      </c>
      <c r="SB21">
        <v>8352</v>
      </c>
      <c r="SC21">
        <v>8390</v>
      </c>
      <c r="SD21">
        <v>8363</v>
      </c>
      <c r="SE21">
        <v>8376</v>
      </c>
      <c r="SF21">
        <v>8395</v>
      </c>
      <c r="SG21">
        <v>8432</v>
      </c>
      <c r="SH21">
        <v>8437</v>
      </c>
      <c r="SI21">
        <v>8451</v>
      </c>
      <c r="SJ21">
        <v>8496</v>
      </c>
      <c r="SK21">
        <v>8531</v>
      </c>
      <c r="SL21">
        <v>8541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580850.57129999995</v>
      </c>
      <c r="SU21">
        <v>582363.83129999996</v>
      </c>
      <c r="SV21">
        <v>582528.18330000003</v>
      </c>
      <c r="SW21">
        <v>582636.29989999998</v>
      </c>
      <c r="SX21">
        <v>579348.28300000005</v>
      </c>
      <c r="SY21">
        <v>577936.29949999996</v>
      </c>
      <c r="SZ21">
        <v>570929.16249999998</v>
      </c>
      <c r="TA21">
        <v>566224.86529999995</v>
      </c>
      <c r="TB21">
        <v>555521.57189999998</v>
      </c>
      <c r="TC21">
        <v>548583.25820000004</v>
      </c>
      <c r="TD21">
        <v>537697.74349999998</v>
      </c>
      <c r="TE21">
        <v>526274.62349999999</v>
      </c>
      <c r="TF21">
        <v>515803.68300000002</v>
      </c>
      <c r="TG21">
        <v>504109.19309999997</v>
      </c>
      <c r="TH21">
        <v>493197.02049999998</v>
      </c>
      <c r="TI21">
        <v>480767.05060000002</v>
      </c>
      <c r="TJ21">
        <v>468236.56890000001</v>
      </c>
      <c r="TK21">
        <v>459133.75180000003</v>
      </c>
      <c r="TL21">
        <v>451264.73619999998</v>
      </c>
      <c r="TM21">
        <v>441094.88089999999</v>
      </c>
      <c r="TN21">
        <v>431585.73920000001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338510.36359999998</v>
      </c>
      <c r="TW21">
        <v>362296.50170000002</v>
      </c>
      <c r="TX21">
        <v>381796.61349999998</v>
      </c>
      <c r="TY21">
        <v>398331.16239999997</v>
      </c>
      <c r="TZ21">
        <v>414317.61499999999</v>
      </c>
      <c r="UA21">
        <v>424730.20110000001</v>
      </c>
      <c r="UB21">
        <v>445097.4129</v>
      </c>
      <c r="UC21">
        <v>456028.1115</v>
      </c>
      <c r="UD21">
        <v>471634.73460000003</v>
      </c>
      <c r="UE21">
        <v>479358.44</v>
      </c>
      <c r="UF21">
        <v>491802.02130000002</v>
      </c>
      <c r="UG21">
        <v>492499.01059999998</v>
      </c>
      <c r="UH21">
        <v>498766.1581</v>
      </c>
      <c r="UI21">
        <v>503306.48849999998</v>
      </c>
      <c r="UJ21">
        <v>500377.53869999998</v>
      </c>
      <c r="UK21">
        <v>504132.28320000001</v>
      </c>
      <c r="UL21">
        <v>503442.94300000003</v>
      </c>
      <c r="UM21">
        <v>499850.06099999999</v>
      </c>
      <c r="UN21">
        <v>497505.02909999999</v>
      </c>
      <c r="UO21">
        <v>493133.39130000002</v>
      </c>
      <c r="UP21">
        <v>491203.8811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284439.23119999998</v>
      </c>
      <c r="UY21">
        <v>293569.74790000002</v>
      </c>
      <c r="UZ21">
        <v>311588.75660000002</v>
      </c>
      <c r="VA21">
        <v>316583.74459999998</v>
      </c>
      <c r="VB21">
        <v>321023.43030000001</v>
      </c>
      <c r="VC21">
        <v>318304.57870000001</v>
      </c>
      <c r="VD21">
        <v>304741.43859999999</v>
      </c>
      <c r="VE21">
        <v>316701.07120000001</v>
      </c>
      <c r="VF21">
        <v>323659.75599999999</v>
      </c>
      <c r="VG21">
        <v>326016.50170000002</v>
      </c>
      <c r="VH21">
        <v>360376.17749999999</v>
      </c>
      <c r="VI21">
        <v>366540.72610000003</v>
      </c>
      <c r="VJ21">
        <v>359459.37640000001</v>
      </c>
      <c r="VK21">
        <v>359459.37640000001</v>
      </c>
      <c r="VL21">
        <v>382872.17959999997</v>
      </c>
      <c r="VM21">
        <v>379944.46889999998</v>
      </c>
      <c r="VN21">
        <v>397621.87520000001</v>
      </c>
      <c r="VO21">
        <v>398443.56819999998</v>
      </c>
      <c r="VP21">
        <v>403395.70199999999</v>
      </c>
      <c r="VQ21">
        <v>397491.77990000002</v>
      </c>
      <c r="VR21">
        <v>391589.56050000002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190590.76569999999</v>
      </c>
      <c r="WA21">
        <v>185039.5784</v>
      </c>
      <c r="WB21">
        <v>269475.11410000001</v>
      </c>
      <c r="WC21">
        <v>348835.0992</v>
      </c>
      <c r="WD21">
        <v>381009.21029999998</v>
      </c>
      <c r="WE21">
        <v>411013.17180000001</v>
      </c>
      <c r="WF21">
        <v>359137.723</v>
      </c>
      <c r="WG21">
        <v>193709.6672</v>
      </c>
      <c r="WH21">
        <v>263294.69329999998</v>
      </c>
      <c r="WI21">
        <v>292143.90379999997</v>
      </c>
      <c r="WJ21">
        <v>106363.07180000001</v>
      </c>
      <c r="WK21">
        <v>275373.64860000001</v>
      </c>
      <c r="WL21">
        <v>300772.18900000001</v>
      </c>
      <c r="WM21">
        <v>292011.83390000003</v>
      </c>
      <c r="WN21">
        <v>220505.1605</v>
      </c>
      <c r="WO21">
        <v>366998.88010000001</v>
      </c>
      <c r="WP21">
        <v>296924.66029999999</v>
      </c>
      <c r="WQ21">
        <v>374759.28</v>
      </c>
      <c r="WR21">
        <v>419819.95520000003</v>
      </c>
      <c r="WS21">
        <v>353246.56420000002</v>
      </c>
      <c r="WT21">
        <v>474864.68680000002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23800000</v>
      </c>
      <c r="ZG21">
        <v>23600000</v>
      </c>
      <c r="ZH21">
        <v>23600000</v>
      </c>
      <c r="ZI21">
        <v>23400000</v>
      </c>
      <c r="ZJ21">
        <v>23700000</v>
      </c>
      <c r="ZK21">
        <v>23700000</v>
      </c>
      <c r="ZL21">
        <v>23900000</v>
      </c>
      <c r="ZM21">
        <v>23900000</v>
      </c>
      <c r="ZN21">
        <v>24100000</v>
      </c>
      <c r="ZO21">
        <v>24300000</v>
      </c>
      <c r="ZP21">
        <v>24500000</v>
      </c>
      <c r="ZQ21">
        <v>24600000</v>
      </c>
      <c r="ZR21">
        <v>24500000</v>
      </c>
      <c r="ZS21">
        <v>24200000</v>
      </c>
      <c r="ZT21">
        <v>24300000</v>
      </c>
      <c r="ZU21">
        <v>24400000</v>
      </c>
      <c r="ZV21">
        <v>24300000</v>
      </c>
      <c r="ZW21">
        <v>24200000</v>
      </c>
      <c r="ZX21">
        <v>23700000</v>
      </c>
      <c r="ZY21">
        <v>23600000</v>
      </c>
      <c r="ZZ21">
        <v>23800000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8180000</v>
      </c>
      <c r="ABK21">
        <v>8220000</v>
      </c>
      <c r="ABL21">
        <v>8290000</v>
      </c>
      <c r="ABM21">
        <v>8420000</v>
      </c>
      <c r="ABN21">
        <v>8400000</v>
      </c>
      <c r="ABO21">
        <v>8380000</v>
      </c>
      <c r="ABP21">
        <v>8340000</v>
      </c>
      <c r="ABQ21">
        <v>8310000</v>
      </c>
      <c r="ABR21">
        <v>8300000</v>
      </c>
      <c r="ABS21">
        <v>8310000</v>
      </c>
      <c r="ABT21">
        <v>8230000</v>
      </c>
      <c r="ABU21">
        <v>8210000</v>
      </c>
      <c r="ABV21">
        <v>8160000</v>
      </c>
      <c r="ABW21">
        <v>8100000</v>
      </c>
      <c r="ABX21">
        <v>8060000</v>
      </c>
      <c r="ABY21">
        <v>8010000</v>
      </c>
      <c r="ABZ21">
        <v>7900000</v>
      </c>
      <c r="ACA21">
        <v>7810000</v>
      </c>
      <c r="ACB21">
        <v>7670000</v>
      </c>
      <c r="ACC21">
        <v>7490000</v>
      </c>
      <c r="ACD21">
        <v>7380000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3010000</v>
      </c>
      <c r="ADO21">
        <v>2950000</v>
      </c>
      <c r="ADP21">
        <v>2900000</v>
      </c>
      <c r="ADQ21">
        <v>2830000</v>
      </c>
      <c r="ADR21">
        <v>2770000</v>
      </c>
      <c r="ADS21">
        <v>2720000</v>
      </c>
      <c r="ADT21">
        <v>2690000</v>
      </c>
      <c r="ADU21">
        <v>2620000</v>
      </c>
      <c r="ADV21">
        <v>2550000</v>
      </c>
      <c r="ADW21">
        <v>2510000</v>
      </c>
      <c r="ADX21">
        <v>2470000</v>
      </c>
      <c r="ADY21">
        <v>2420000</v>
      </c>
      <c r="ADZ21">
        <v>2380000</v>
      </c>
      <c r="AEA21">
        <v>2330000</v>
      </c>
      <c r="AEB21">
        <v>2260000</v>
      </c>
      <c r="AEC21">
        <v>2220000</v>
      </c>
      <c r="AED21">
        <v>2150000</v>
      </c>
      <c r="AEE21">
        <v>2110000</v>
      </c>
      <c r="AEF21">
        <v>2050000</v>
      </c>
      <c r="AEG21">
        <v>2000000</v>
      </c>
      <c r="AEH21">
        <v>1930000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11800000</v>
      </c>
      <c r="AEQ21">
        <v>11500000</v>
      </c>
      <c r="AER21">
        <v>11100000</v>
      </c>
      <c r="AES21">
        <v>10800000</v>
      </c>
      <c r="AET21">
        <v>10600000</v>
      </c>
      <c r="AEU21">
        <v>10300000</v>
      </c>
      <c r="AEV21">
        <v>9970000</v>
      </c>
      <c r="AEW21">
        <v>9720000</v>
      </c>
      <c r="AEX21">
        <v>9470000</v>
      </c>
      <c r="AEY21">
        <v>9180000</v>
      </c>
      <c r="AEZ21">
        <v>8910000</v>
      </c>
      <c r="AFA21">
        <v>8690000</v>
      </c>
      <c r="AFB21">
        <v>8410000</v>
      </c>
      <c r="AFC21">
        <v>8180000</v>
      </c>
      <c r="AFD21">
        <v>7960000</v>
      </c>
      <c r="AFE21">
        <v>7760000</v>
      </c>
      <c r="AFF21">
        <v>7540000</v>
      </c>
      <c r="AFG21">
        <v>7330000</v>
      </c>
      <c r="AFH21">
        <v>7160000</v>
      </c>
      <c r="AFI21">
        <v>6980000</v>
      </c>
      <c r="AFJ21">
        <v>6780000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198.8860909</v>
      </c>
      <c r="AGU21">
        <v>212.8612377</v>
      </c>
      <c r="AGV21">
        <v>224.31820149999999</v>
      </c>
      <c r="AGW21">
        <v>234.0327987</v>
      </c>
      <c r="AGX21">
        <v>243.42537089999999</v>
      </c>
      <c r="AGY21">
        <v>249.54311139999999</v>
      </c>
      <c r="AGZ21">
        <v>261.50952539999997</v>
      </c>
      <c r="AHA21">
        <v>267.93167410000001</v>
      </c>
      <c r="AHB21">
        <v>277.10108400000001</v>
      </c>
      <c r="AHC21">
        <v>281.63901759999999</v>
      </c>
      <c r="AHD21">
        <v>288.95003530000002</v>
      </c>
      <c r="AHE21">
        <v>289.35953970000003</v>
      </c>
      <c r="AHF21">
        <v>293.04169710000002</v>
      </c>
      <c r="AHG21">
        <v>295.70929219999999</v>
      </c>
      <c r="AHH21">
        <v>293.98843679999999</v>
      </c>
      <c r="AHI21">
        <v>296.19447400000001</v>
      </c>
      <c r="AHJ21">
        <v>295.7894637</v>
      </c>
      <c r="AHK21">
        <v>293.6785261</v>
      </c>
      <c r="AHL21">
        <v>292.30074200000001</v>
      </c>
      <c r="AHM21">
        <v>289.73225939999998</v>
      </c>
      <c r="AHN21">
        <v>288.59860800000001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20.020541049999999</v>
      </c>
      <c r="AHW21">
        <v>20.66320164</v>
      </c>
      <c r="AHX21">
        <v>21.93148768</v>
      </c>
      <c r="AHY21">
        <v>22.283064920000001</v>
      </c>
      <c r="AHZ21">
        <v>22.59555666</v>
      </c>
      <c r="AIA21">
        <v>22.40418756</v>
      </c>
      <c r="AIB21">
        <v>21.449532319999999</v>
      </c>
      <c r="AIC21">
        <v>22.291323070000001</v>
      </c>
      <c r="AID21">
        <v>22.781117089999999</v>
      </c>
      <c r="AIE21">
        <v>22.946999009999999</v>
      </c>
      <c r="AIF21">
        <v>25.365439309999999</v>
      </c>
      <c r="AIG21">
        <v>25.799337250000001</v>
      </c>
      <c r="AIH21">
        <v>25.30090934</v>
      </c>
      <c r="AII21">
        <v>25.30090934</v>
      </c>
      <c r="AIJ21">
        <v>26.948843010000001</v>
      </c>
      <c r="AIK21">
        <v>26.742773159999999</v>
      </c>
      <c r="AIL21">
        <v>27.987015159999999</v>
      </c>
      <c r="AIM21">
        <v>28.044850839999999</v>
      </c>
      <c r="AIN21">
        <v>28.393411759999999</v>
      </c>
      <c r="AIO21">
        <v>27.977858269999999</v>
      </c>
      <c r="AIP21">
        <v>27.562424629999999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1.277156143</v>
      </c>
      <c r="AIY21">
        <v>1.2399574200000001</v>
      </c>
      <c r="AIZ21">
        <v>1.805763233</v>
      </c>
      <c r="AJA21">
        <v>2.3375575830000002</v>
      </c>
      <c r="AJB21">
        <v>2.5531575549999999</v>
      </c>
      <c r="AJC21">
        <v>2.7542152689999999</v>
      </c>
      <c r="AJD21">
        <v>2.406595866</v>
      </c>
      <c r="AJE21">
        <v>1.298056023</v>
      </c>
      <c r="AJF21">
        <v>1.764347992</v>
      </c>
      <c r="AJG21">
        <v>1.9576676749999999</v>
      </c>
      <c r="AJH21">
        <v>0.71274308600000003</v>
      </c>
      <c r="AJI21">
        <v>1.8452895419999999</v>
      </c>
      <c r="AJJ21">
        <v>2.0154861500000001</v>
      </c>
      <c r="AJK21">
        <v>1.9567826699999999</v>
      </c>
      <c r="AJL21">
        <v>1.477613667</v>
      </c>
      <c r="AJM21">
        <v>2.4592737869999999</v>
      </c>
      <c r="AJN21">
        <v>1.989703711</v>
      </c>
      <c r="AJO21">
        <v>2.5112765279999998</v>
      </c>
      <c r="AJP21">
        <v>2.813229867</v>
      </c>
      <c r="AJQ21">
        <v>2.367118982</v>
      </c>
      <c r="AJR21">
        <v>3.182086757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70.494844979999996</v>
      </c>
      <c r="AKA21">
        <v>200.36357480000001</v>
      </c>
      <c r="AKB21">
        <v>203.72104160000001</v>
      </c>
      <c r="AKC21">
        <v>136.78558860000001</v>
      </c>
      <c r="AKD21">
        <v>214.3100695</v>
      </c>
      <c r="AKE21">
        <v>328.20494760000003</v>
      </c>
      <c r="AKF21">
        <v>335.80262140000002</v>
      </c>
      <c r="AKG21">
        <v>213.08890149999999</v>
      </c>
      <c r="AKH21">
        <v>218.62905259999999</v>
      </c>
      <c r="AKI21">
        <v>220.6785572</v>
      </c>
      <c r="AKJ21">
        <v>267.18184689999998</v>
      </c>
      <c r="AKK21">
        <v>206.46801970000001</v>
      </c>
      <c r="AKL21">
        <v>199.9645811</v>
      </c>
      <c r="AKM21">
        <v>164.00207320000001</v>
      </c>
      <c r="AKN21">
        <v>222.2821758</v>
      </c>
      <c r="AKO21">
        <v>278.9791037</v>
      </c>
      <c r="AKP21">
        <v>371.64001710000002</v>
      </c>
      <c r="AKQ21">
        <v>187.39833730000001</v>
      </c>
      <c r="AKR21">
        <v>119.0891448</v>
      </c>
      <c r="AKS21">
        <v>287.3965584</v>
      </c>
      <c r="AKT21">
        <v>216.07876139999999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127.3440356</v>
      </c>
      <c r="AME21">
        <v>126.5294506</v>
      </c>
      <c r="AMF21">
        <v>126.32337219999999</v>
      </c>
      <c r="AMG21">
        <v>125.5022807</v>
      </c>
      <c r="AMH21">
        <v>126.82922600000001</v>
      </c>
      <c r="AMI21">
        <v>127.0539431</v>
      </c>
      <c r="AMJ21">
        <v>128.10913429999999</v>
      </c>
      <c r="AMK21">
        <v>128.1293349</v>
      </c>
      <c r="AML21">
        <v>129.16037650000001</v>
      </c>
      <c r="AMM21">
        <v>130.3490774</v>
      </c>
      <c r="AMN21">
        <v>131.09487089999999</v>
      </c>
      <c r="AMO21">
        <v>131.48152099999999</v>
      </c>
      <c r="AMP21">
        <v>130.93785500000001</v>
      </c>
      <c r="AMQ21">
        <v>129.78262050000001</v>
      </c>
      <c r="AMR21">
        <v>130.31994979999999</v>
      </c>
      <c r="AMS21">
        <v>130.8525635</v>
      </c>
      <c r="AMT21">
        <v>130.09350040000001</v>
      </c>
      <c r="AMU21">
        <v>129.39648579999999</v>
      </c>
      <c r="AMV21">
        <v>126.9619028</v>
      </c>
      <c r="AMW21">
        <v>126.4619651</v>
      </c>
      <c r="AMX21">
        <v>127.25900420000001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348.85628639999999</v>
      </c>
      <c r="ANG21">
        <v>346.66743630000002</v>
      </c>
      <c r="ANH21">
        <v>214.5928979</v>
      </c>
      <c r="ANI21">
        <v>292.33192029999998</v>
      </c>
      <c r="ANJ21">
        <v>202.18712729999999</v>
      </c>
      <c r="ANK21">
        <v>246.9908968</v>
      </c>
      <c r="ANL21">
        <v>252.42846969999999</v>
      </c>
      <c r="ANM21">
        <v>269.04838890000002</v>
      </c>
      <c r="ANN21">
        <v>169.826155</v>
      </c>
      <c r="ANO21">
        <v>193.5644106</v>
      </c>
      <c r="ANP21">
        <v>168.1689251</v>
      </c>
      <c r="ANQ21">
        <v>224.61317690000001</v>
      </c>
      <c r="ANR21">
        <v>211.44810140000001</v>
      </c>
      <c r="ANS21">
        <v>203.67892090000001</v>
      </c>
      <c r="ANT21">
        <v>207.6902762</v>
      </c>
      <c r="ANU21">
        <v>131.839584</v>
      </c>
      <c r="ANV21">
        <v>130.93438029999999</v>
      </c>
      <c r="ANW21">
        <v>165.32313400000001</v>
      </c>
      <c r="ANX21">
        <v>157.456288</v>
      </c>
      <c r="ANY21">
        <v>163.04073099999999</v>
      </c>
      <c r="ANZ21">
        <v>167.6519097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69.838760399999998</v>
      </c>
      <c r="AOI21">
        <v>70.214186060000003</v>
      </c>
      <c r="AOJ21">
        <v>70.810351359999999</v>
      </c>
      <c r="AOK21">
        <v>71.849507220000007</v>
      </c>
      <c r="AOL21">
        <v>71.67736773</v>
      </c>
      <c r="AOM21">
        <v>71.500343380000004</v>
      </c>
      <c r="AON21">
        <v>71.161076679999994</v>
      </c>
      <c r="AOO21">
        <v>70.954505769999997</v>
      </c>
      <c r="AOP21">
        <v>70.825999339999996</v>
      </c>
      <c r="AOQ21">
        <v>70.972034019999995</v>
      </c>
      <c r="AOR21">
        <v>70.275042220000003</v>
      </c>
      <c r="AOS21">
        <v>70.059696369999998</v>
      </c>
      <c r="AOT21">
        <v>69.647538670000003</v>
      </c>
      <c r="AOU21">
        <v>69.163611459999998</v>
      </c>
      <c r="AOV21">
        <v>68.842862299999993</v>
      </c>
      <c r="AOW21">
        <v>68.345090780000007</v>
      </c>
      <c r="AOX21">
        <v>67.435419400000001</v>
      </c>
      <c r="AOY21">
        <v>66.666071310000007</v>
      </c>
      <c r="AOZ21">
        <v>65.461091870000004</v>
      </c>
      <c r="APA21">
        <v>63.950151589999997</v>
      </c>
      <c r="APB21">
        <v>63.018395429999998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536.79917109999997</v>
      </c>
      <c r="APK21">
        <v>771.93732569999997</v>
      </c>
      <c r="APL21">
        <v>794.03947170000004</v>
      </c>
      <c r="APM21">
        <v>796.83333879999998</v>
      </c>
      <c r="APN21">
        <v>770.02548999999999</v>
      </c>
      <c r="APO21">
        <v>680.5138432</v>
      </c>
      <c r="APP21">
        <v>840.33541549999995</v>
      </c>
      <c r="APQ21">
        <v>640.8401288</v>
      </c>
      <c r="APR21">
        <v>792.96754420000002</v>
      </c>
      <c r="APS21">
        <v>694.6752477</v>
      </c>
      <c r="APT21">
        <v>829.40075109999998</v>
      </c>
      <c r="APU21">
        <v>615.92204409999999</v>
      </c>
      <c r="APV21">
        <v>765.93431710000004</v>
      </c>
      <c r="APW21">
        <v>680.76247579999995</v>
      </c>
      <c r="APX21">
        <v>774.25515159999998</v>
      </c>
      <c r="APY21">
        <v>781.26652839999997</v>
      </c>
      <c r="APZ21">
        <v>766.29575160000002</v>
      </c>
      <c r="AQA21">
        <v>783.45252189999997</v>
      </c>
      <c r="AQB21">
        <v>703.94099859999994</v>
      </c>
      <c r="AQC21">
        <v>810.50850519999995</v>
      </c>
      <c r="AQD21">
        <v>688.43451400000004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93.271121120000004</v>
      </c>
      <c r="ARO21">
        <v>90.886066479999997</v>
      </c>
      <c r="ARP21">
        <v>88.174515040000003</v>
      </c>
      <c r="ARQ21">
        <v>85.710507250000006</v>
      </c>
      <c r="ARR21">
        <v>83.800740469999994</v>
      </c>
      <c r="ARS21">
        <v>81.654546699999997</v>
      </c>
      <c r="ART21">
        <v>79.095110539999993</v>
      </c>
      <c r="ARU21">
        <v>77.17088321</v>
      </c>
      <c r="ARV21">
        <v>75.201779259999995</v>
      </c>
      <c r="ARW21">
        <v>72.845659729999994</v>
      </c>
      <c r="ARX21">
        <v>70.749354330000003</v>
      </c>
      <c r="ARY21">
        <v>69.001213919999998</v>
      </c>
      <c r="ARZ21">
        <v>66.775883449999995</v>
      </c>
      <c r="ASA21">
        <v>64.931732330000003</v>
      </c>
      <c r="ASB21">
        <v>63.183517039999998</v>
      </c>
      <c r="ASC21">
        <v>61.613583640000002</v>
      </c>
      <c r="ASD21">
        <v>59.854484669999998</v>
      </c>
      <c r="ASE21">
        <v>58.20757734</v>
      </c>
      <c r="ASF21">
        <v>56.813127999999999</v>
      </c>
      <c r="ASG21">
        <v>55.385606359999997</v>
      </c>
      <c r="ASH21">
        <v>53.835465169999999</v>
      </c>
    </row>
    <row r="22" spans="1:1178" x14ac:dyDescent="0.25">
      <c r="A22">
        <v>18</v>
      </c>
      <c r="C22">
        <v>0</v>
      </c>
      <c r="D22">
        <v>0</v>
      </c>
      <c r="E22">
        <v>0</v>
      </c>
      <c r="F22">
        <v>161</v>
      </c>
      <c r="G22">
        <v>175</v>
      </c>
      <c r="H22">
        <v>158</v>
      </c>
      <c r="I22">
        <v>171</v>
      </c>
      <c r="J22">
        <v>166</v>
      </c>
      <c r="K22">
        <v>179</v>
      </c>
      <c r="L22">
        <v>170</v>
      </c>
      <c r="M22">
        <v>164</v>
      </c>
      <c r="N22">
        <v>189</v>
      </c>
      <c r="O22">
        <v>198</v>
      </c>
      <c r="P22">
        <v>180</v>
      </c>
      <c r="Q22">
        <v>181</v>
      </c>
      <c r="R22">
        <v>190</v>
      </c>
      <c r="S22">
        <v>193</v>
      </c>
      <c r="T22">
        <v>219</v>
      </c>
      <c r="U22">
        <v>185</v>
      </c>
      <c r="V22">
        <v>183</v>
      </c>
      <c r="W22">
        <v>174</v>
      </c>
      <c r="X22">
        <v>207</v>
      </c>
      <c r="Y22">
        <v>206</v>
      </c>
      <c r="Z22">
        <v>167</v>
      </c>
      <c r="AA22">
        <v>204</v>
      </c>
      <c r="AB22">
        <v>188</v>
      </c>
      <c r="AC22">
        <v>172</v>
      </c>
      <c r="AD22">
        <v>181</v>
      </c>
      <c r="AE22">
        <v>0</v>
      </c>
      <c r="AF22">
        <v>0</v>
      </c>
      <c r="AG22">
        <v>0</v>
      </c>
      <c r="AH22">
        <v>72</v>
      </c>
      <c r="AI22">
        <v>72</v>
      </c>
      <c r="AJ22">
        <v>60</v>
      </c>
      <c r="AK22">
        <v>80</v>
      </c>
      <c r="AL22">
        <v>81</v>
      </c>
      <c r="AM22">
        <v>77</v>
      </c>
      <c r="AN22">
        <v>90</v>
      </c>
      <c r="AO22">
        <v>79</v>
      </c>
      <c r="AP22">
        <v>81</v>
      </c>
      <c r="AQ22">
        <v>80</v>
      </c>
      <c r="AR22">
        <v>83</v>
      </c>
      <c r="AS22">
        <v>92</v>
      </c>
      <c r="AT22">
        <v>81</v>
      </c>
      <c r="AU22">
        <v>120</v>
      </c>
      <c r="AV22">
        <v>102</v>
      </c>
      <c r="AW22">
        <v>96</v>
      </c>
      <c r="AX22">
        <v>110</v>
      </c>
      <c r="AY22">
        <v>99</v>
      </c>
      <c r="AZ22">
        <v>114</v>
      </c>
      <c r="BA22">
        <v>95</v>
      </c>
      <c r="BB22">
        <v>107</v>
      </c>
      <c r="BC22">
        <v>115</v>
      </c>
      <c r="BD22">
        <v>105</v>
      </c>
      <c r="BE22">
        <v>128</v>
      </c>
      <c r="BF22">
        <v>116</v>
      </c>
      <c r="BG22">
        <v>0</v>
      </c>
      <c r="BH22">
        <v>0</v>
      </c>
      <c r="BI22">
        <v>0</v>
      </c>
      <c r="BJ22">
        <v>136</v>
      </c>
      <c r="BK22">
        <v>120</v>
      </c>
      <c r="BL22">
        <v>148</v>
      </c>
      <c r="BM22">
        <v>132</v>
      </c>
      <c r="BN22">
        <v>148</v>
      </c>
      <c r="BO22">
        <v>140</v>
      </c>
      <c r="BP22">
        <v>135</v>
      </c>
      <c r="BQ22">
        <v>133</v>
      </c>
      <c r="BR22">
        <v>121</v>
      </c>
      <c r="BS22">
        <v>106</v>
      </c>
      <c r="BT22">
        <v>130</v>
      </c>
      <c r="BU22">
        <v>133</v>
      </c>
      <c r="BV22">
        <v>120</v>
      </c>
      <c r="BW22">
        <v>115</v>
      </c>
      <c r="BX22">
        <v>124</v>
      </c>
      <c r="BY22">
        <v>116</v>
      </c>
      <c r="BZ22">
        <v>120</v>
      </c>
      <c r="CA22">
        <v>119</v>
      </c>
      <c r="CB22">
        <v>126</v>
      </c>
      <c r="CC22">
        <v>134</v>
      </c>
      <c r="CD22">
        <v>98</v>
      </c>
      <c r="CE22">
        <v>124</v>
      </c>
      <c r="CF22">
        <v>118</v>
      </c>
      <c r="CG22">
        <v>135</v>
      </c>
      <c r="CH22">
        <v>130</v>
      </c>
      <c r="CI22">
        <v>0</v>
      </c>
      <c r="CJ22">
        <v>0</v>
      </c>
      <c r="CK22">
        <v>0</v>
      </c>
      <c r="CL22">
        <v>28</v>
      </c>
      <c r="CM22">
        <v>35</v>
      </c>
      <c r="CN22">
        <v>33</v>
      </c>
      <c r="CO22">
        <v>46</v>
      </c>
      <c r="CP22">
        <v>49</v>
      </c>
      <c r="CQ22">
        <v>40</v>
      </c>
      <c r="CR22">
        <v>34</v>
      </c>
      <c r="CS22">
        <v>38</v>
      </c>
      <c r="CT22">
        <v>31</v>
      </c>
      <c r="CU22">
        <v>38</v>
      </c>
      <c r="CV22">
        <v>31</v>
      </c>
      <c r="CW22">
        <v>33</v>
      </c>
      <c r="CX22">
        <v>21</v>
      </c>
      <c r="CY22">
        <v>36</v>
      </c>
      <c r="CZ22">
        <v>31</v>
      </c>
      <c r="DA22">
        <v>28</v>
      </c>
      <c r="DB22">
        <v>31</v>
      </c>
      <c r="DC22">
        <v>28</v>
      </c>
      <c r="DD22">
        <v>31</v>
      </c>
      <c r="DE22">
        <v>31</v>
      </c>
      <c r="DF22">
        <v>38</v>
      </c>
      <c r="DG22">
        <v>28</v>
      </c>
      <c r="DH22">
        <v>35</v>
      </c>
      <c r="DI22">
        <v>37</v>
      </c>
      <c r="DJ22">
        <v>29</v>
      </c>
      <c r="DK22">
        <v>0</v>
      </c>
      <c r="DL22">
        <v>0</v>
      </c>
      <c r="DM22">
        <v>0</v>
      </c>
      <c r="DN22">
        <v>1</v>
      </c>
      <c r="DO22">
        <v>2</v>
      </c>
      <c r="DP22">
        <v>0</v>
      </c>
      <c r="DQ22">
        <v>3</v>
      </c>
      <c r="DR22">
        <v>3</v>
      </c>
      <c r="DS22">
        <v>3</v>
      </c>
      <c r="DT22">
        <v>3</v>
      </c>
      <c r="DU22">
        <v>1</v>
      </c>
      <c r="DV22">
        <v>1</v>
      </c>
      <c r="DW22">
        <v>1</v>
      </c>
      <c r="DX22">
        <v>8</v>
      </c>
      <c r="DY22">
        <v>1</v>
      </c>
      <c r="DZ22">
        <v>4</v>
      </c>
      <c r="EA22">
        <v>3</v>
      </c>
      <c r="EB22">
        <v>4</v>
      </c>
      <c r="EC22">
        <v>5</v>
      </c>
      <c r="ED22">
        <v>10</v>
      </c>
      <c r="EE22">
        <v>4</v>
      </c>
      <c r="EF22">
        <v>1</v>
      </c>
      <c r="EG22">
        <v>3</v>
      </c>
      <c r="EH22">
        <v>10</v>
      </c>
      <c r="EI22">
        <v>5</v>
      </c>
      <c r="EJ22">
        <v>2</v>
      </c>
      <c r="EK22">
        <v>1</v>
      </c>
      <c r="EL22">
        <v>2</v>
      </c>
      <c r="EM22">
        <v>0</v>
      </c>
      <c r="EN22">
        <v>0</v>
      </c>
      <c r="EO22">
        <v>0</v>
      </c>
      <c r="EP22">
        <v>15</v>
      </c>
      <c r="EQ22">
        <v>10</v>
      </c>
      <c r="ER22">
        <v>10</v>
      </c>
      <c r="ES22">
        <v>10</v>
      </c>
      <c r="ET22">
        <v>15</v>
      </c>
      <c r="EU22">
        <v>10</v>
      </c>
      <c r="EV22">
        <v>20</v>
      </c>
      <c r="EW22">
        <v>10</v>
      </c>
      <c r="EX22">
        <v>5</v>
      </c>
      <c r="EY22">
        <v>10</v>
      </c>
      <c r="EZ22">
        <v>15</v>
      </c>
      <c r="FA22">
        <v>25</v>
      </c>
      <c r="FB22">
        <v>10</v>
      </c>
      <c r="FC22">
        <v>15</v>
      </c>
      <c r="FD22">
        <v>10</v>
      </c>
      <c r="FE22">
        <v>25</v>
      </c>
      <c r="FF22">
        <v>25</v>
      </c>
      <c r="FG22">
        <v>35</v>
      </c>
      <c r="FH22">
        <v>10</v>
      </c>
      <c r="FI22">
        <v>20</v>
      </c>
      <c r="FJ22">
        <v>25</v>
      </c>
      <c r="FK22">
        <v>35</v>
      </c>
      <c r="FL22">
        <v>30</v>
      </c>
      <c r="FM22">
        <v>20</v>
      </c>
      <c r="FN22">
        <v>10</v>
      </c>
      <c r="FO22">
        <v>0</v>
      </c>
      <c r="FP22">
        <v>0</v>
      </c>
      <c r="FQ22">
        <v>6305</v>
      </c>
      <c r="FR22">
        <v>6868</v>
      </c>
      <c r="FS22">
        <v>7367</v>
      </c>
      <c r="FT22">
        <v>7828</v>
      </c>
      <c r="FU22">
        <v>8151</v>
      </c>
      <c r="FV22">
        <v>8439</v>
      </c>
      <c r="FW22">
        <v>8674</v>
      </c>
      <c r="FX22">
        <v>8870</v>
      </c>
      <c r="FY22">
        <v>9057</v>
      </c>
      <c r="FZ22">
        <v>9241</v>
      </c>
      <c r="GA22">
        <v>9406</v>
      </c>
      <c r="GB22">
        <v>9545</v>
      </c>
      <c r="GC22">
        <v>9691</v>
      </c>
      <c r="GD22">
        <v>9821</v>
      </c>
      <c r="GE22">
        <v>9955</v>
      </c>
      <c r="GF22">
        <v>10024</v>
      </c>
      <c r="GG22">
        <v>10090</v>
      </c>
      <c r="GH22">
        <v>10244</v>
      </c>
      <c r="GI22">
        <v>10314</v>
      </c>
      <c r="GJ22">
        <v>10277</v>
      </c>
      <c r="GK22">
        <v>10293</v>
      </c>
      <c r="GL22">
        <v>10363</v>
      </c>
      <c r="GM22">
        <v>10396</v>
      </c>
      <c r="GN22">
        <v>10459</v>
      </c>
      <c r="GO22">
        <v>10433</v>
      </c>
      <c r="GP22">
        <v>10437</v>
      </c>
      <c r="GQ22">
        <v>0</v>
      </c>
      <c r="GR22">
        <v>0</v>
      </c>
      <c r="GS22">
        <v>920</v>
      </c>
      <c r="GT22">
        <v>1023</v>
      </c>
      <c r="GU22">
        <v>1121</v>
      </c>
      <c r="GV22">
        <v>1208</v>
      </c>
      <c r="GW22">
        <v>1324</v>
      </c>
      <c r="GX22">
        <v>1441</v>
      </c>
      <c r="GY22">
        <v>1564</v>
      </c>
      <c r="GZ22">
        <v>1719</v>
      </c>
      <c r="HA22">
        <v>1845</v>
      </c>
      <c r="HB22">
        <v>1942</v>
      </c>
      <c r="HC22">
        <v>2020</v>
      </c>
      <c r="HD22">
        <v>2127</v>
      </c>
      <c r="HE22">
        <v>2200</v>
      </c>
      <c r="HF22">
        <v>2307</v>
      </c>
      <c r="HG22">
        <v>2407</v>
      </c>
      <c r="HH22">
        <v>2527</v>
      </c>
      <c r="HI22">
        <v>2622</v>
      </c>
      <c r="HJ22">
        <v>2710</v>
      </c>
      <c r="HK22">
        <v>2785</v>
      </c>
      <c r="HL22">
        <v>2828</v>
      </c>
      <c r="HM22">
        <v>2905</v>
      </c>
      <c r="HN22">
        <v>2962</v>
      </c>
      <c r="HO22">
        <v>3045</v>
      </c>
      <c r="HP22">
        <v>3083</v>
      </c>
      <c r="HQ22">
        <v>3168</v>
      </c>
      <c r="HR22">
        <v>3247</v>
      </c>
      <c r="HS22">
        <v>0</v>
      </c>
      <c r="HT22">
        <v>0</v>
      </c>
      <c r="HU22">
        <v>67</v>
      </c>
      <c r="HV22">
        <v>82</v>
      </c>
      <c r="HW22">
        <v>94</v>
      </c>
      <c r="HX22">
        <v>109</v>
      </c>
      <c r="HY22">
        <v>117</v>
      </c>
      <c r="HZ22">
        <v>126</v>
      </c>
      <c r="IA22">
        <v>148</v>
      </c>
      <c r="IB22">
        <v>164</v>
      </c>
      <c r="IC22">
        <v>188</v>
      </c>
      <c r="ID22">
        <v>206</v>
      </c>
      <c r="IE22">
        <v>219</v>
      </c>
      <c r="IF22">
        <v>226</v>
      </c>
      <c r="IG22">
        <v>247</v>
      </c>
      <c r="IH22">
        <v>262</v>
      </c>
      <c r="II22">
        <v>280</v>
      </c>
      <c r="IJ22">
        <v>286</v>
      </c>
      <c r="IK22">
        <v>301</v>
      </c>
      <c r="IL22">
        <v>326</v>
      </c>
      <c r="IM22">
        <v>354</v>
      </c>
      <c r="IN22">
        <v>379</v>
      </c>
      <c r="IO22">
        <v>388</v>
      </c>
      <c r="IP22">
        <v>407</v>
      </c>
      <c r="IQ22">
        <v>421</v>
      </c>
      <c r="IR22">
        <v>430</v>
      </c>
      <c r="IS22">
        <v>450</v>
      </c>
      <c r="IT22">
        <v>446</v>
      </c>
      <c r="IU22">
        <v>0</v>
      </c>
      <c r="IV22">
        <v>0</v>
      </c>
      <c r="IW22">
        <v>3</v>
      </c>
      <c r="IX22">
        <v>3</v>
      </c>
      <c r="IY22">
        <v>4</v>
      </c>
      <c r="IZ22">
        <v>2</v>
      </c>
      <c r="JA22">
        <v>3</v>
      </c>
      <c r="JB22">
        <v>4</v>
      </c>
      <c r="JC22">
        <v>4</v>
      </c>
      <c r="JD22">
        <v>3</v>
      </c>
      <c r="JE22">
        <v>5</v>
      </c>
      <c r="JF22">
        <v>5</v>
      </c>
      <c r="JG22">
        <v>3</v>
      </c>
      <c r="JH22">
        <v>4</v>
      </c>
      <c r="JI22">
        <v>8</v>
      </c>
      <c r="JJ22">
        <v>9</v>
      </c>
      <c r="JK22">
        <v>6</v>
      </c>
      <c r="JL22">
        <v>8</v>
      </c>
      <c r="JM22">
        <v>6</v>
      </c>
      <c r="JN22">
        <v>4</v>
      </c>
      <c r="JO22">
        <v>8</v>
      </c>
      <c r="JP22">
        <v>9</v>
      </c>
      <c r="JQ22">
        <v>13</v>
      </c>
      <c r="JR22">
        <v>14</v>
      </c>
      <c r="JS22">
        <v>14</v>
      </c>
      <c r="JT22">
        <v>16</v>
      </c>
      <c r="JU22">
        <v>19</v>
      </c>
      <c r="JV22">
        <v>18</v>
      </c>
      <c r="JW22">
        <v>0</v>
      </c>
      <c r="JX22">
        <v>0</v>
      </c>
      <c r="JY22">
        <v>0</v>
      </c>
      <c r="JZ22">
        <v>4</v>
      </c>
      <c r="KA22">
        <v>12</v>
      </c>
      <c r="KB22">
        <v>27</v>
      </c>
      <c r="KC22">
        <v>34</v>
      </c>
      <c r="KD22">
        <v>44</v>
      </c>
      <c r="KE22">
        <v>55</v>
      </c>
      <c r="KF22">
        <v>64</v>
      </c>
      <c r="KG22">
        <v>74</v>
      </c>
      <c r="KH22">
        <v>90</v>
      </c>
      <c r="KI22">
        <v>110</v>
      </c>
      <c r="KJ22">
        <v>126</v>
      </c>
      <c r="KK22">
        <v>140</v>
      </c>
      <c r="KL22">
        <v>155</v>
      </c>
      <c r="KM22">
        <v>179</v>
      </c>
      <c r="KN22">
        <v>210</v>
      </c>
      <c r="KO22">
        <v>233</v>
      </c>
      <c r="KP22">
        <v>251</v>
      </c>
      <c r="KQ22">
        <v>267</v>
      </c>
      <c r="KR22">
        <v>300</v>
      </c>
      <c r="KS22">
        <v>323</v>
      </c>
      <c r="KT22">
        <v>341</v>
      </c>
      <c r="KU22">
        <v>372</v>
      </c>
      <c r="KV22">
        <v>397</v>
      </c>
      <c r="KW22">
        <v>424</v>
      </c>
      <c r="KX22">
        <v>460</v>
      </c>
      <c r="KY22">
        <v>0</v>
      </c>
      <c r="KZ22">
        <v>0</v>
      </c>
      <c r="LA22">
        <v>0</v>
      </c>
      <c r="LB22">
        <v>231</v>
      </c>
      <c r="LC22">
        <v>490</v>
      </c>
      <c r="LD22">
        <v>714</v>
      </c>
      <c r="LE22">
        <v>911</v>
      </c>
      <c r="LF22">
        <v>1163</v>
      </c>
      <c r="LG22">
        <v>1383</v>
      </c>
      <c r="LH22">
        <v>1569</v>
      </c>
      <c r="LI22">
        <v>1754</v>
      </c>
      <c r="LJ22">
        <v>1945</v>
      </c>
      <c r="LK22">
        <v>2145</v>
      </c>
      <c r="LL22">
        <v>2329</v>
      </c>
      <c r="LM22">
        <v>2531</v>
      </c>
      <c r="LN22">
        <v>2720</v>
      </c>
      <c r="LO22">
        <v>2898</v>
      </c>
      <c r="LP22">
        <v>3067</v>
      </c>
      <c r="LQ22">
        <v>3240</v>
      </c>
      <c r="LR22">
        <v>3415</v>
      </c>
      <c r="LS22">
        <v>3594</v>
      </c>
      <c r="LT22">
        <v>3782</v>
      </c>
      <c r="LU22">
        <v>3945</v>
      </c>
      <c r="LV22">
        <v>4103</v>
      </c>
      <c r="LW22">
        <v>4273</v>
      </c>
      <c r="LX22">
        <v>4478</v>
      </c>
      <c r="LY22">
        <v>4658</v>
      </c>
      <c r="LZ22">
        <v>4824</v>
      </c>
      <c r="MA22">
        <v>0</v>
      </c>
      <c r="MB22">
        <v>0</v>
      </c>
      <c r="MC22">
        <v>1419</v>
      </c>
      <c r="MD22">
        <v>1491</v>
      </c>
      <c r="ME22">
        <v>1541</v>
      </c>
      <c r="MF22">
        <v>1599</v>
      </c>
      <c r="MG22">
        <v>1641</v>
      </c>
      <c r="MH22">
        <v>1666</v>
      </c>
      <c r="MI22">
        <v>1689</v>
      </c>
      <c r="MJ22">
        <v>1752</v>
      </c>
      <c r="MK22">
        <v>1779</v>
      </c>
      <c r="ML22">
        <v>1819</v>
      </c>
      <c r="MM22">
        <v>1851</v>
      </c>
      <c r="MN22">
        <v>1891</v>
      </c>
      <c r="MO22">
        <v>1912</v>
      </c>
      <c r="MP22">
        <v>1932</v>
      </c>
      <c r="MQ22">
        <v>1942</v>
      </c>
      <c r="MR22">
        <v>1961</v>
      </c>
      <c r="MS22">
        <v>1975</v>
      </c>
      <c r="MT22">
        <v>1992</v>
      </c>
      <c r="MU22">
        <v>2004</v>
      </c>
      <c r="MV22">
        <v>1994</v>
      </c>
      <c r="MW22">
        <v>1998</v>
      </c>
      <c r="MX22">
        <v>2017</v>
      </c>
      <c r="MY22">
        <v>2029</v>
      </c>
      <c r="MZ22">
        <v>2011</v>
      </c>
      <c r="NA22">
        <v>2020</v>
      </c>
      <c r="NB22">
        <v>2029</v>
      </c>
      <c r="NC22">
        <v>0</v>
      </c>
      <c r="ND22">
        <v>0</v>
      </c>
      <c r="NE22">
        <v>0</v>
      </c>
      <c r="NF22">
        <v>34</v>
      </c>
      <c r="NG22">
        <v>76</v>
      </c>
      <c r="NH22">
        <v>117</v>
      </c>
      <c r="NI22">
        <v>159</v>
      </c>
      <c r="NJ22">
        <v>204</v>
      </c>
      <c r="NK22">
        <v>251</v>
      </c>
      <c r="NL22">
        <v>288</v>
      </c>
      <c r="NM22">
        <v>346</v>
      </c>
      <c r="NN22">
        <v>384</v>
      </c>
      <c r="NO22">
        <v>426</v>
      </c>
      <c r="NP22">
        <v>482</v>
      </c>
      <c r="NQ22">
        <v>522</v>
      </c>
      <c r="NR22">
        <v>563</v>
      </c>
      <c r="NS22">
        <v>612</v>
      </c>
      <c r="NT22">
        <v>653</v>
      </c>
      <c r="NU22">
        <v>696</v>
      </c>
      <c r="NV22">
        <v>750</v>
      </c>
      <c r="NW22">
        <v>793</v>
      </c>
      <c r="NX22">
        <v>842</v>
      </c>
      <c r="NY22">
        <v>879</v>
      </c>
      <c r="NZ22">
        <v>925</v>
      </c>
      <c r="OA22">
        <v>985</v>
      </c>
      <c r="OB22">
        <v>1034</v>
      </c>
      <c r="OC22">
        <v>1073</v>
      </c>
      <c r="OD22">
        <v>1110</v>
      </c>
      <c r="OE22">
        <v>0</v>
      </c>
      <c r="OF22">
        <v>0</v>
      </c>
      <c r="OG22">
        <v>2077</v>
      </c>
      <c r="OH22">
        <v>2203</v>
      </c>
      <c r="OI22">
        <v>2303</v>
      </c>
      <c r="OJ22">
        <v>2424</v>
      </c>
      <c r="OK22">
        <v>2526</v>
      </c>
      <c r="OL22">
        <v>2664</v>
      </c>
      <c r="OM22">
        <v>2749</v>
      </c>
      <c r="ON22">
        <v>2869</v>
      </c>
      <c r="OO22">
        <v>2972</v>
      </c>
      <c r="OP22">
        <v>3118</v>
      </c>
      <c r="OQ22">
        <v>3216</v>
      </c>
      <c r="OR22">
        <v>3336</v>
      </c>
      <c r="OS22">
        <v>3462</v>
      </c>
      <c r="OT22">
        <v>3538</v>
      </c>
      <c r="OU22">
        <v>3644</v>
      </c>
      <c r="OV22">
        <v>3739</v>
      </c>
      <c r="OW22">
        <v>3853</v>
      </c>
      <c r="OX22">
        <v>3935</v>
      </c>
      <c r="OY22">
        <v>3986</v>
      </c>
      <c r="OZ22">
        <v>4065</v>
      </c>
      <c r="PA22">
        <v>4155</v>
      </c>
      <c r="PB22">
        <v>4239</v>
      </c>
      <c r="PC22">
        <v>4292</v>
      </c>
      <c r="PD22">
        <v>4340</v>
      </c>
      <c r="PE22">
        <v>4399</v>
      </c>
      <c r="PF22">
        <v>4440</v>
      </c>
      <c r="PG22">
        <v>0</v>
      </c>
      <c r="PH22">
        <v>0</v>
      </c>
      <c r="PI22">
        <v>0</v>
      </c>
      <c r="PJ22">
        <v>69</v>
      </c>
      <c r="PK22">
        <v>152</v>
      </c>
      <c r="PL22">
        <v>220</v>
      </c>
      <c r="PM22">
        <v>299</v>
      </c>
      <c r="PN22">
        <v>366</v>
      </c>
      <c r="PO22">
        <v>458</v>
      </c>
      <c r="PP22">
        <v>534</v>
      </c>
      <c r="PQ22">
        <v>621</v>
      </c>
      <c r="PR22">
        <v>701</v>
      </c>
      <c r="PS22">
        <v>792</v>
      </c>
      <c r="PT22">
        <v>871</v>
      </c>
      <c r="PU22">
        <v>966</v>
      </c>
      <c r="PV22">
        <v>1083</v>
      </c>
      <c r="PW22">
        <v>1188</v>
      </c>
      <c r="PX22">
        <v>1297</v>
      </c>
      <c r="PY22">
        <v>1411</v>
      </c>
      <c r="PZ22">
        <v>1518</v>
      </c>
      <c r="QA22">
        <v>1653</v>
      </c>
      <c r="QB22">
        <v>1785</v>
      </c>
      <c r="QC22">
        <v>1922</v>
      </c>
      <c r="QD22">
        <v>2054</v>
      </c>
      <c r="QE22">
        <v>2191</v>
      </c>
      <c r="QF22">
        <v>2329</v>
      </c>
      <c r="QG22">
        <v>2466</v>
      </c>
      <c r="QH22">
        <v>2615</v>
      </c>
      <c r="QI22">
        <v>0</v>
      </c>
      <c r="QJ22">
        <v>0</v>
      </c>
      <c r="QK22">
        <v>7562</v>
      </c>
      <c r="QL22">
        <v>7951</v>
      </c>
      <c r="QM22">
        <v>8276</v>
      </c>
      <c r="QN22">
        <v>8466</v>
      </c>
      <c r="QO22">
        <v>8716</v>
      </c>
      <c r="QP22">
        <v>8851</v>
      </c>
      <c r="QQ22">
        <v>8991</v>
      </c>
      <c r="QR22">
        <v>9140</v>
      </c>
      <c r="QS22">
        <v>9273</v>
      </c>
      <c r="QT22">
        <v>9416</v>
      </c>
      <c r="QU22">
        <v>9503</v>
      </c>
      <c r="QV22">
        <v>9518</v>
      </c>
      <c r="QW22">
        <v>9611</v>
      </c>
      <c r="QX22">
        <v>9662</v>
      </c>
      <c r="QY22">
        <v>9709</v>
      </c>
      <c r="QZ22">
        <v>9761</v>
      </c>
      <c r="RA22">
        <v>9787</v>
      </c>
      <c r="RB22">
        <v>9787</v>
      </c>
      <c r="RC22">
        <v>9766</v>
      </c>
      <c r="RD22">
        <v>9858</v>
      </c>
      <c r="RE22">
        <v>9919</v>
      </c>
      <c r="RF22">
        <v>9938</v>
      </c>
      <c r="RG22">
        <v>9925</v>
      </c>
      <c r="RH22">
        <v>9923</v>
      </c>
      <c r="RI22">
        <v>9931</v>
      </c>
      <c r="RJ22">
        <v>10093</v>
      </c>
      <c r="RK22">
        <v>0</v>
      </c>
      <c r="RL22">
        <v>0</v>
      </c>
      <c r="RM22">
        <v>8437</v>
      </c>
      <c r="RN22">
        <v>8292</v>
      </c>
      <c r="RO22">
        <v>8138</v>
      </c>
      <c r="RP22">
        <v>8094</v>
      </c>
      <c r="RQ22">
        <v>8033</v>
      </c>
      <c r="RR22">
        <v>7971</v>
      </c>
      <c r="RS22">
        <v>7937</v>
      </c>
      <c r="RT22">
        <v>7909</v>
      </c>
      <c r="RU22">
        <v>7867</v>
      </c>
      <c r="RV22">
        <v>7879</v>
      </c>
      <c r="RW22">
        <v>7878</v>
      </c>
      <c r="RX22">
        <v>7903</v>
      </c>
      <c r="RY22">
        <v>7886</v>
      </c>
      <c r="RZ22">
        <v>7923</v>
      </c>
      <c r="SA22">
        <v>7906</v>
      </c>
      <c r="SB22">
        <v>7914</v>
      </c>
      <c r="SC22">
        <v>7941</v>
      </c>
      <c r="SD22">
        <v>7965</v>
      </c>
      <c r="SE22">
        <v>8033</v>
      </c>
      <c r="SF22">
        <v>8029</v>
      </c>
      <c r="SG22">
        <v>8061</v>
      </c>
      <c r="SH22">
        <v>8113</v>
      </c>
      <c r="SI22">
        <v>8148</v>
      </c>
      <c r="SJ22">
        <v>8129</v>
      </c>
      <c r="SK22">
        <v>8234</v>
      </c>
      <c r="SL22">
        <v>8160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1320000</v>
      </c>
      <c r="SU22">
        <v>1320000</v>
      </c>
      <c r="SV22">
        <v>1310000</v>
      </c>
      <c r="SW22">
        <v>1300000</v>
      </c>
      <c r="SX22">
        <v>1290000</v>
      </c>
      <c r="SY22">
        <v>1270000</v>
      </c>
      <c r="SZ22">
        <v>1250000</v>
      </c>
      <c r="TA22">
        <v>1240000</v>
      </c>
      <c r="TB22">
        <v>1220000</v>
      </c>
      <c r="TC22">
        <v>1200000</v>
      </c>
      <c r="TD22">
        <v>1170000</v>
      </c>
      <c r="TE22">
        <v>1140000</v>
      </c>
      <c r="TF22">
        <v>1130000</v>
      </c>
      <c r="TG22">
        <v>1100000</v>
      </c>
      <c r="TH22">
        <v>1070000</v>
      </c>
      <c r="TI22">
        <v>1040000</v>
      </c>
      <c r="TJ22">
        <v>1010000</v>
      </c>
      <c r="TK22">
        <v>986201.3175</v>
      </c>
      <c r="TL22">
        <v>963279.34010000003</v>
      </c>
      <c r="TM22">
        <v>932897.79280000005</v>
      </c>
      <c r="TN22">
        <v>906073.26670000004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371862.54389999999</v>
      </c>
      <c r="TW22">
        <v>391848.31099999999</v>
      </c>
      <c r="TX22">
        <v>418138.23560000001</v>
      </c>
      <c r="TY22">
        <v>435715.64230000001</v>
      </c>
      <c r="TZ22">
        <v>445265.22869999998</v>
      </c>
      <c r="UA22">
        <v>449659.4252</v>
      </c>
      <c r="UB22">
        <v>459687.39669999998</v>
      </c>
      <c r="UC22">
        <v>461615.69130000001</v>
      </c>
      <c r="UD22">
        <v>469967.96110000001</v>
      </c>
      <c r="UE22">
        <v>476057.62219999998</v>
      </c>
      <c r="UF22">
        <v>485234.2525</v>
      </c>
      <c r="UG22">
        <v>488811.78810000001</v>
      </c>
      <c r="UH22">
        <v>490502.3015</v>
      </c>
      <c r="UI22">
        <v>489395.23149999999</v>
      </c>
      <c r="UJ22">
        <v>482477.1103</v>
      </c>
      <c r="UK22">
        <v>481178.50809999998</v>
      </c>
      <c r="UL22">
        <v>476329.97710000002</v>
      </c>
      <c r="UM22">
        <v>475415.05680000002</v>
      </c>
      <c r="UN22">
        <v>467328.14260000002</v>
      </c>
      <c r="UO22">
        <v>466225.85989999998</v>
      </c>
      <c r="UP22">
        <v>463934.0514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344503.27549999999</v>
      </c>
      <c r="UY22">
        <v>392868.58350000001</v>
      </c>
      <c r="UZ22">
        <v>422661.0319</v>
      </c>
      <c r="VA22">
        <v>470401.81150000001</v>
      </c>
      <c r="VB22">
        <v>500427.45899999997</v>
      </c>
      <c r="VC22">
        <v>516512.45890000003</v>
      </c>
      <c r="VD22">
        <v>517497.0772</v>
      </c>
      <c r="VE22">
        <v>549109.79500000004</v>
      </c>
      <c r="VF22">
        <v>565491.78989999997</v>
      </c>
      <c r="VG22">
        <v>586740.16599999997</v>
      </c>
      <c r="VH22">
        <v>581857.44609999994</v>
      </c>
      <c r="VI22">
        <v>594538.29619999998</v>
      </c>
      <c r="VJ22">
        <v>625163.64399999997</v>
      </c>
      <c r="VK22">
        <v>659086.098</v>
      </c>
      <c r="VL22">
        <v>685079.34600000002</v>
      </c>
      <c r="VM22">
        <v>680920.11739999999</v>
      </c>
      <c r="VN22">
        <v>693460.33380000002</v>
      </c>
      <c r="VO22">
        <v>696421.3652</v>
      </c>
      <c r="VP22">
        <v>690591.48829999997</v>
      </c>
      <c r="VQ22">
        <v>701662.15789999999</v>
      </c>
      <c r="VR22">
        <v>675170.05909999995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141917.28109999999</v>
      </c>
      <c r="WA22">
        <v>137783.76809999999</v>
      </c>
      <c r="WB22">
        <v>100327.9865</v>
      </c>
      <c r="WC22">
        <v>162343.0202</v>
      </c>
      <c r="WD22">
        <v>157614.5827</v>
      </c>
      <c r="WE22">
        <v>91814.320030000003</v>
      </c>
      <c r="WF22">
        <v>118853.4887</v>
      </c>
      <c r="WG22">
        <v>230783.47320000001</v>
      </c>
      <c r="WH22">
        <v>252069.32759999999</v>
      </c>
      <c r="WI22">
        <v>163151.66829999999</v>
      </c>
      <c r="WJ22">
        <v>211199.57060000001</v>
      </c>
      <c r="WK22">
        <v>153786.09510000001</v>
      </c>
      <c r="WL22">
        <v>99537.925650000005</v>
      </c>
      <c r="WM22">
        <v>193277.52549999999</v>
      </c>
      <c r="WN22">
        <v>211104.09340000001</v>
      </c>
      <c r="WO22">
        <v>296046.7329</v>
      </c>
      <c r="WP22">
        <v>309533.55200000003</v>
      </c>
      <c r="WQ22">
        <v>300518.01160000003</v>
      </c>
      <c r="WR22">
        <v>333445.78269999998</v>
      </c>
      <c r="WS22">
        <v>384433.85139999999</v>
      </c>
      <c r="WT22">
        <v>353592.7095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8280000</v>
      </c>
      <c r="ZG22">
        <v>8150000</v>
      </c>
      <c r="ZH22">
        <v>8210000</v>
      </c>
      <c r="ZI22">
        <v>8090000</v>
      </c>
      <c r="ZJ22">
        <v>8030000</v>
      </c>
      <c r="ZK22">
        <v>7940000</v>
      </c>
      <c r="ZL22">
        <v>7870000</v>
      </c>
      <c r="ZM22">
        <v>7730000</v>
      </c>
      <c r="ZN22">
        <v>7580000</v>
      </c>
      <c r="ZO22">
        <v>7400000</v>
      </c>
      <c r="ZP22">
        <v>7250000</v>
      </c>
      <c r="ZQ22">
        <v>7090000</v>
      </c>
      <c r="ZR22">
        <v>6950000</v>
      </c>
      <c r="ZS22">
        <v>6780000</v>
      </c>
      <c r="ZT22">
        <v>6550000</v>
      </c>
      <c r="ZU22">
        <v>6380000</v>
      </c>
      <c r="ZV22">
        <v>6250000</v>
      </c>
      <c r="ZW22">
        <v>6100000</v>
      </c>
      <c r="ZX22">
        <v>5870000</v>
      </c>
      <c r="ZY22">
        <v>5730000</v>
      </c>
      <c r="ZZ22">
        <v>5580000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40800000</v>
      </c>
      <c r="ABK22">
        <v>40900000</v>
      </c>
      <c r="ABL22">
        <v>41500000</v>
      </c>
      <c r="ABM22">
        <v>41700000</v>
      </c>
      <c r="ABN22">
        <v>42500000</v>
      </c>
      <c r="ABO22">
        <v>42500000</v>
      </c>
      <c r="ABP22">
        <v>42800000</v>
      </c>
      <c r="ABQ22">
        <v>43200000</v>
      </c>
      <c r="ABR22">
        <v>42800000</v>
      </c>
      <c r="ABS22">
        <v>42800000</v>
      </c>
      <c r="ABT22">
        <v>42600000</v>
      </c>
      <c r="ABU22">
        <v>42700000</v>
      </c>
      <c r="ABV22">
        <v>42300000</v>
      </c>
      <c r="ABW22">
        <v>41600000</v>
      </c>
      <c r="ABX22">
        <v>41200000</v>
      </c>
      <c r="ABY22">
        <v>40900000</v>
      </c>
      <c r="ABZ22">
        <v>40500000</v>
      </c>
      <c r="ACA22">
        <v>39800000</v>
      </c>
      <c r="ACB22">
        <v>39100000</v>
      </c>
      <c r="ACC22">
        <v>38500000</v>
      </c>
      <c r="ACD22">
        <v>37700000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1550000</v>
      </c>
      <c r="ADO22">
        <v>1530000</v>
      </c>
      <c r="ADP22">
        <v>1510000</v>
      </c>
      <c r="ADQ22">
        <v>1480000</v>
      </c>
      <c r="ADR22">
        <v>1460000</v>
      </c>
      <c r="ADS22">
        <v>1430000</v>
      </c>
      <c r="ADT22">
        <v>1390000</v>
      </c>
      <c r="ADU22">
        <v>1370000</v>
      </c>
      <c r="ADV22">
        <v>1330000</v>
      </c>
      <c r="ADW22">
        <v>1300000</v>
      </c>
      <c r="ADX22">
        <v>1270000</v>
      </c>
      <c r="ADY22">
        <v>1240000</v>
      </c>
      <c r="ADZ22">
        <v>1200000</v>
      </c>
      <c r="AEA22">
        <v>1160000</v>
      </c>
      <c r="AEB22">
        <v>1140000</v>
      </c>
      <c r="AEC22">
        <v>1110000</v>
      </c>
      <c r="AED22">
        <v>1080000</v>
      </c>
      <c r="AEE22">
        <v>1050000</v>
      </c>
      <c r="AEF22">
        <v>1020000</v>
      </c>
      <c r="AEG22">
        <v>990799.2243</v>
      </c>
      <c r="AEH22">
        <v>977632.71140000003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10900000</v>
      </c>
      <c r="AEQ22">
        <v>10500000</v>
      </c>
      <c r="AER22">
        <v>10200000</v>
      </c>
      <c r="AES22">
        <v>9850000</v>
      </c>
      <c r="AET22">
        <v>9570000</v>
      </c>
      <c r="AEU22">
        <v>9290000</v>
      </c>
      <c r="AEV22">
        <v>9050000</v>
      </c>
      <c r="AEW22">
        <v>8770000</v>
      </c>
      <c r="AEX22">
        <v>8550000</v>
      </c>
      <c r="AEY22">
        <v>8290000</v>
      </c>
      <c r="AEZ22">
        <v>8050000</v>
      </c>
      <c r="AFA22">
        <v>7850000</v>
      </c>
      <c r="AFB22">
        <v>7640000</v>
      </c>
      <c r="AFC22">
        <v>7480000</v>
      </c>
      <c r="AFD22">
        <v>7260000</v>
      </c>
      <c r="AFE22">
        <v>7080000</v>
      </c>
      <c r="AFF22">
        <v>6910000</v>
      </c>
      <c r="AFG22">
        <v>6740000</v>
      </c>
      <c r="AFH22">
        <v>6530000</v>
      </c>
      <c r="AFI22">
        <v>6420000</v>
      </c>
      <c r="AFJ22">
        <v>6180000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216.62306960000001</v>
      </c>
      <c r="AGU22">
        <v>228.26548500000001</v>
      </c>
      <c r="AGV22">
        <v>243.58029500000001</v>
      </c>
      <c r="AGW22">
        <v>253.81975539999999</v>
      </c>
      <c r="AGX22">
        <v>259.3827268</v>
      </c>
      <c r="AGY22">
        <v>261.94250160000001</v>
      </c>
      <c r="AGZ22">
        <v>267.7841492</v>
      </c>
      <c r="AHA22">
        <v>268.90744890000002</v>
      </c>
      <c r="AHB22">
        <v>273.77294119999999</v>
      </c>
      <c r="AHC22">
        <v>277.32038390000002</v>
      </c>
      <c r="AHD22">
        <v>282.66609529999999</v>
      </c>
      <c r="AHE22">
        <v>284.75013610000002</v>
      </c>
      <c r="AHF22">
        <v>285.73491999999999</v>
      </c>
      <c r="AHG22">
        <v>285.09001260000002</v>
      </c>
      <c r="AHH22">
        <v>281.05996260000001</v>
      </c>
      <c r="AHI22">
        <v>280.30348090000001</v>
      </c>
      <c r="AHJ22">
        <v>277.47904030000001</v>
      </c>
      <c r="AHK22">
        <v>276.94606690000001</v>
      </c>
      <c r="AHL22">
        <v>272.23515370000001</v>
      </c>
      <c r="AHM22">
        <v>271.59303499999999</v>
      </c>
      <c r="AHN22">
        <v>270.25797560000001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19.452676239999999</v>
      </c>
      <c r="AHW22">
        <v>22.183665309999999</v>
      </c>
      <c r="AHX22">
        <v>23.865921740000001</v>
      </c>
      <c r="AHY22">
        <v>26.561646270000001</v>
      </c>
      <c r="AHZ22">
        <v>28.257070500000001</v>
      </c>
      <c r="AIA22">
        <v>29.165323969999999</v>
      </c>
      <c r="AIB22">
        <v>29.220921300000001</v>
      </c>
      <c r="AIC22">
        <v>31.005960819999999</v>
      </c>
      <c r="AID22">
        <v>31.930984380000002</v>
      </c>
      <c r="AIE22">
        <v>33.130792360000001</v>
      </c>
      <c r="AIF22">
        <v>32.855085350000003</v>
      </c>
      <c r="AIG22">
        <v>33.571120540000003</v>
      </c>
      <c r="AIH22">
        <v>35.300407370000002</v>
      </c>
      <c r="AII22">
        <v>37.215868159999999</v>
      </c>
      <c r="AIJ22">
        <v>38.683599450000003</v>
      </c>
      <c r="AIK22">
        <v>38.448745000000002</v>
      </c>
      <c r="AIL22">
        <v>39.156839189999999</v>
      </c>
      <c r="AIM22">
        <v>39.324036399999997</v>
      </c>
      <c r="AIN22">
        <v>38.99484734</v>
      </c>
      <c r="AIO22">
        <v>39.619962299999997</v>
      </c>
      <c r="AIP22">
        <v>38.124062969999997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1.5835484209999999</v>
      </c>
      <c r="AIY22">
        <v>1.537425652</v>
      </c>
      <c r="AIZ22">
        <v>1.1194846979999999</v>
      </c>
      <c r="AJA22">
        <v>1.811463912</v>
      </c>
      <c r="AJB22">
        <v>1.758702827</v>
      </c>
      <c r="AJC22">
        <v>1.024487084</v>
      </c>
      <c r="AJD22">
        <v>1.3261968719999999</v>
      </c>
      <c r="AJE22">
        <v>2.5751395580000001</v>
      </c>
      <c r="AJF22">
        <v>2.81265243</v>
      </c>
      <c r="AJG22">
        <v>1.8204870099999999</v>
      </c>
      <c r="AJH22">
        <v>2.3566174879999999</v>
      </c>
      <c r="AJI22">
        <v>1.7159836079999999</v>
      </c>
      <c r="AJJ22">
        <v>1.1106690020000001</v>
      </c>
      <c r="AJK22">
        <v>2.1566388390000002</v>
      </c>
      <c r="AJL22">
        <v>2.35555213</v>
      </c>
      <c r="AJM22">
        <v>3.3033632879999999</v>
      </c>
      <c r="AJN22">
        <v>3.4538525789999999</v>
      </c>
      <c r="AJO22">
        <v>3.3532549309999999</v>
      </c>
      <c r="AJP22">
        <v>3.7206712139999998</v>
      </c>
      <c r="AJQ22">
        <v>4.2896088020000001</v>
      </c>
      <c r="AJR22">
        <v>3.945475649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141.3801756</v>
      </c>
      <c r="AKA22">
        <v>218.53882010000001</v>
      </c>
      <c r="AKB22">
        <v>167.27163569999999</v>
      </c>
      <c r="AKC22">
        <v>145.5846057</v>
      </c>
      <c r="AKD22">
        <v>186.11710880000001</v>
      </c>
      <c r="AKE22">
        <v>246.23186480000001</v>
      </c>
      <c r="AKF22">
        <v>227.4905794</v>
      </c>
      <c r="AKG22">
        <v>218.94335760000001</v>
      </c>
      <c r="AKH22">
        <v>208.33769899999999</v>
      </c>
      <c r="AKI22">
        <v>247.91715160000001</v>
      </c>
      <c r="AKJ22">
        <v>387.84856180000003</v>
      </c>
      <c r="AKK22">
        <v>225.1397383</v>
      </c>
      <c r="AKL22">
        <v>201.6015166</v>
      </c>
      <c r="AKM22">
        <v>212.8129922</v>
      </c>
      <c r="AKN22">
        <v>354.36047569999999</v>
      </c>
      <c r="AKO22">
        <v>236.51776169999999</v>
      </c>
      <c r="AKP22">
        <v>186.63774190000001</v>
      </c>
      <c r="AKQ22">
        <v>325.33404410000003</v>
      </c>
      <c r="AKR22">
        <v>221.33566769999999</v>
      </c>
      <c r="AKS22">
        <v>244.71661159999999</v>
      </c>
      <c r="AKT22">
        <v>316.6706992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112.2971211</v>
      </c>
      <c r="AME22">
        <v>110.5314966</v>
      </c>
      <c r="AMF22">
        <v>111.3148942</v>
      </c>
      <c r="AMG22">
        <v>109.73821700000001</v>
      </c>
      <c r="AMH22">
        <v>108.9375053</v>
      </c>
      <c r="AMI22">
        <v>107.6251874</v>
      </c>
      <c r="AMJ22">
        <v>106.7485061</v>
      </c>
      <c r="AMK22">
        <v>104.7902655</v>
      </c>
      <c r="AML22">
        <v>102.8023281</v>
      </c>
      <c r="AMM22">
        <v>100.3246905</v>
      </c>
      <c r="AMN22">
        <v>98.355572839999994</v>
      </c>
      <c r="AMO22">
        <v>96.172577079999996</v>
      </c>
      <c r="AMP22">
        <v>94.175137539999994</v>
      </c>
      <c r="AMQ22">
        <v>91.982968589999999</v>
      </c>
      <c r="AMR22">
        <v>88.858224989999997</v>
      </c>
      <c r="AMS22">
        <v>86.443180769999998</v>
      </c>
      <c r="AMT22">
        <v>84.723507780000006</v>
      </c>
      <c r="AMU22">
        <v>82.745208109999993</v>
      </c>
      <c r="AMV22">
        <v>79.622471020000006</v>
      </c>
      <c r="AMW22">
        <v>77.649332290000004</v>
      </c>
      <c r="AMX22">
        <v>75.723587050000006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312.947315</v>
      </c>
      <c r="ANG22">
        <v>291.18352879999998</v>
      </c>
      <c r="ANH22">
        <v>232.85510980000001</v>
      </c>
      <c r="ANI22">
        <v>370.65433109999998</v>
      </c>
      <c r="ANJ22">
        <v>225.82216840000001</v>
      </c>
      <c r="ANK22">
        <v>242.96435550000001</v>
      </c>
      <c r="ANL22">
        <v>295.69763239999997</v>
      </c>
      <c r="ANM22">
        <v>231.46940520000001</v>
      </c>
      <c r="ANN22">
        <v>251.64691400000001</v>
      </c>
      <c r="ANO22">
        <v>253.05109479999999</v>
      </c>
      <c r="ANP22">
        <v>207.98278730000001</v>
      </c>
      <c r="ANQ22">
        <v>191.9381497</v>
      </c>
      <c r="ANR22">
        <v>263.82383060000001</v>
      </c>
      <c r="ANS22">
        <v>179.96374030000001</v>
      </c>
      <c r="ANT22">
        <v>244.8499252</v>
      </c>
      <c r="ANU22">
        <v>150.5991057</v>
      </c>
      <c r="ANV22">
        <v>167.80353539999999</v>
      </c>
      <c r="ANW22">
        <v>202.4351479</v>
      </c>
      <c r="ANX22">
        <v>186.5819668</v>
      </c>
      <c r="ANY22">
        <v>128.35221319999999</v>
      </c>
      <c r="ANZ22">
        <v>114.58744539999999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91.305843469999999</v>
      </c>
      <c r="AOI22">
        <v>91.474884000000003</v>
      </c>
      <c r="AOJ22">
        <v>92.687346919999996</v>
      </c>
      <c r="AOK22">
        <v>93.218365399999996</v>
      </c>
      <c r="AOL22">
        <v>94.949255620000002</v>
      </c>
      <c r="AOM22">
        <v>95.081115620000006</v>
      </c>
      <c r="AON22">
        <v>95.756231499999998</v>
      </c>
      <c r="AOO22">
        <v>96.478566689999994</v>
      </c>
      <c r="AOP22">
        <v>95.724781390000004</v>
      </c>
      <c r="AOQ22">
        <v>95.721103850000006</v>
      </c>
      <c r="AOR22">
        <v>95.35590019</v>
      </c>
      <c r="AOS22">
        <v>95.401211430000004</v>
      </c>
      <c r="AOT22">
        <v>94.593739080000006</v>
      </c>
      <c r="AOU22">
        <v>93.028865659999994</v>
      </c>
      <c r="AOV22">
        <v>92.109358220000004</v>
      </c>
      <c r="AOW22">
        <v>91.406485250000003</v>
      </c>
      <c r="AOX22">
        <v>90.538266199999995</v>
      </c>
      <c r="AOY22">
        <v>89.000253900000004</v>
      </c>
      <c r="AOZ22">
        <v>87.374365920000002</v>
      </c>
      <c r="APA22">
        <v>85.982693330000004</v>
      </c>
      <c r="APB22">
        <v>84.256386239999998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716.64555040000005</v>
      </c>
      <c r="APK22">
        <v>927.00248390000002</v>
      </c>
      <c r="APL22">
        <v>837.09827240000004</v>
      </c>
      <c r="APM22">
        <v>775.83319840000001</v>
      </c>
      <c r="APN22">
        <v>777.36955880000005</v>
      </c>
      <c r="APO22">
        <v>798.43007899999998</v>
      </c>
      <c r="APP22">
        <v>746.14833390000001</v>
      </c>
      <c r="APQ22">
        <v>818.95793830000002</v>
      </c>
      <c r="APR22">
        <v>978.79871800000001</v>
      </c>
      <c r="APS22">
        <v>840.50879080000004</v>
      </c>
      <c r="APT22">
        <v>807.32551360000002</v>
      </c>
      <c r="APU22">
        <v>829.71489150000002</v>
      </c>
      <c r="APV22">
        <v>719.75737609999999</v>
      </c>
      <c r="APW22">
        <v>899.15113040000006</v>
      </c>
      <c r="APX22">
        <v>832.75938680000002</v>
      </c>
      <c r="APY22">
        <v>828.94106980000004</v>
      </c>
      <c r="APZ22">
        <v>851.66670290000002</v>
      </c>
      <c r="AQA22">
        <v>802.3120672</v>
      </c>
      <c r="AQB22">
        <v>863.32194819999995</v>
      </c>
      <c r="AQC22">
        <v>769.02387190000002</v>
      </c>
      <c r="AQD22">
        <v>794.94655709999995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93.649146860000002</v>
      </c>
      <c r="ARO22">
        <v>90.533679570000004</v>
      </c>
      <c r="ARP22">
        <v>87.586695680000005</v>
      </c>
      <c r="ARQ22">
        <v>84.584053179999998</v>
      </c>
      <c r="ARR22">
        <v>82.245703140000003</v>
      </c>
      <c r="ARS22">
        <v>79.840062669999995</v>
      </c>
      <c r="ART22">
        <v>77.760608410000003</v>
      </c>
      <c r="ARU22">
        <v>75.333338810000001</v>
      </c>
      <c r="ARV22">
        <v>73.482322539999998</v>
      </c>
      <c r="ARW22">
        <v>71.188985489999993</v>
      </c>
      <c r="ARX22">
        <v>69.185457170000006</v>
      </c>
      <c r="ARY22">
        <v>67.399510199999995</v>
      </c>
      <c r="ARZ22">
        <v>65.634185459999998</v>
      </c>
      <c r="ASA22">
        <v>64.266531580000006</v>
      </c>
      <c r="ASB22">
        <v>62.363621670000001</v>
      </c>
      <c r="ASC22">
        <v>60.788519569999998</v>
      </c>
      <c r="ASD22">
        <v>59.398694089999999</v>
      </c>
      <c r="ASE22">
        <v>57.917421210000001</v>
      </c>
      <c r="ASF22">
        <v>56.099384329999999</v>
      </c>
      <c r="ASG22">
        <v>55.168936170000002</v>
      </c>
      <c r="ASH22">
        <v>53.08070481</v>
      </c>
    </row>
    <row r="23" spans="1:1178" x14ac:dyDescent="0.25">
      <c r="A23">
        <v>19</v>
      </c>
      <c r="C23">
        <v>0</v>
      </c>
      <c r="D23">
        <v>0</v>
      </c>
      <c r="E23">
        <v>0</v>
      </c>
      <c r="F23">
        <v>223</v>
      </c>
      <c r="G23">
        <v>231</v>
      </c>
      <c r="H23">
        <v>234</v>
      </c>
      <c r="I23">
        <v>253</v>
      </c>
      <c r="J23">
        <v>274</v>
      </c>
      <c r="K23">
        <v>260</v>
      </c>
      <c r="L23">
        <v>255</v>
      </c>
      <c r="M23">
        <v>236</v>
      </c>
      <c r="N23">
        <v>265</v>
      </c>
      <c r="O23">
        <v>255</v>
      </c>
      <c r="P23">
        <v>276</v>
      </c>
      <c r="Q23">
        <v>299</v>
      </c>
      <c r="R23">
        <v>274</v>
      </c>
      <c r="S23">
        <v>254</v>
      </c>
      <c r="T23">
        <v>270</v>
      </c>
      <c r="U23">
        <v>303</v>
      </c>
      <c r="V23">
        <v>263</v>
      </c>
      <c r="W23">
        <v>249</v>
      </c>
      <c r="X23">
        <v>268</v>
      </c>
      <c r="Y23">
        <v>258</v>
      </c>
      <c r="Z23">
        <v>233</v>
      </c>
      <c r="AA23">
        <v>282</v>
      </c>
      <c r="AB23">
        <v>254</v>
      </c>
      <c r="AC23">
        <v>258</v>
      </c>
      <c r="AD23">
        <v>257</v>
      </c>
      <c r="AE23">
        <v>0</v>
      </c>
      <c r="AF23">
        <v>0</v>
      </c>
      <c r="AG23">
        <v>0</v>
      </c>
      <c r="AH23">
        <v>60</v>
      </c>
      <c r="AI23">
        <v>59</v>
      </c>
      <c r="AJ23">
        <v>54</v>
      </c>
      <c r="AK23">
        <v>63</v>
      </c>
      <c r="AL23">
        <v>77</v>
      </c>
      <c r="AM23">
        <v>71</v>
      </c>
      <c r="AN23">
        <v>95</v>
      </c>
      <c r="AO23">
        <v>83</v>
      </c>
      <c r="AP23">
        <v>100</v>
      </c>
      <c r="AQ23">
        <v>86</v>
      </c>
      <c r="AR23">
        <v>102</v>
      </c>
      <c r="AS23">
        <v>98</v>
      </c>
      <c r="AT23">
        <v>105</v>
      </c>
      <c r="AU23">
        <v>104</v>
      </c>
      <c r="AV23">
        <v>112</v>
      </c>
      <c r="AW23">
        <v>123</v>
      </c>
      <c r="AX23">
        <v>133</v>
      </c>
      <c r="AY23">
        <v>138</v>
      </c>
      <c r="AZ23">
        <v>125</v>
      </c>
      <c r="BA23">
        <v>140</v>
      </c>
      <c r="BB23">
        <v>148</v>
      </c>
      <c r="BC23">
        <v>135</v>
      </c>
      <c r="BD23">
        <v>154</v>
      </c>
      <c r="BE23">
        <v>149</v>
      </c>
      <c r="BF23">
        <v>159</v>
      </c>
      <c r="BG23">
        <v>0</v>
      </c>
      <c r="BH23">
        <v>0</v>
      </c>
      <c r="BI23">
        <v>0</v>
      </c>
      <c r="BJ23">
        <v>125</v>
      </c>
      <c r="BK23">
        <v>128</v>
      </c>
      <c r="BL23">
        <v>137</v>
      </c>
      <c r="BM23">
        <v>135</v>
      </c>
      <c r="BN23">
        <v>111</v>
      </c>
      <c r="BO23">
        <v>93</v>
      </c>
      <c r="BP23">
        <v>117</v>
      </c>
      <c r="BQ23">
        <v>108</v>
      </c>
      <c r="BR23">
        <v>116</v>
      </c>
      <c r="BS23">
        <v>98</v>
      </c>
      <c r="BT23">
        <v>103</v>
      </c>
      <c r="BU23">
        <v>109</v>
      </c>
      <c r="BV23">
        <v>107</v>
      </c>
      <c r="BW23">
        <v>99</v>
      </c>
      <c r="BX23">
        <v>115</v>
      </c>
      <c r="BY23">
        <v>110</v>
      </c>
      <c r="BZ23">
        <v>110</v>
      </c>
      <c r="CA23">
        <v>108</v>
      </c>
      <c r="CB23">
        <v>105</v>
      </c>
      <c r="CC23">
        <v>109</v>
      </c>
      <c r="CD23">
        <v>95</v>
      </c>
      <c r="CE23">
        <v>98</v>
      </c>
      <c r="CF23">
        <v>98</v>
      </c>
      <c r="CG23">
        <v>107</v>
      </c>
      <c r="CH23">
        <v>76</v>
      </c>
      <c r="CI23">
        <v>0</v>
      </c>
      <c r="CJ23">
        <v>0</v>
      </c>
      <c r="CK23">
        <v>0</v>
      </c>
      <c r="CL23">
        <v>53</v>
      </c>
      <c r="CM23">
        <v>63</v>
      </c>
      <c r="CN23">
        <v>57</v>
      </c>
      <c r="CO23">
        <v>65</v>
      </c>
      <c r="CP23">
        <v>64</v>
      </c>
      <c r="CQ23">
        <v>51</v>
      </c>
      <c r="CR23">
        <v>65</v>
      </c>
      <c r="CS23">
        <v>60</v>
      </c>
      <c r="CT23">
        <v>50</v>
      </c>
      <c r="CU23">
        <v>58</v>
      </c>
      <c r="CV23">
        <v>46</v>
      </c>
      <c r="CW23">
        <v>62</v>
      </c>
      <c r="CX23">
        <v>41</v>
      </c>
      <c r="CY23">
        <v>59</v>
      </c>
      <c r="CZ23">
        <v>63</v>
      </c>
      <c r="DA23">
        <v>44</v>
      </c>
      <c r="DB23">
        <v>55</v>
      </c>
      <c r="DC23">
        <v>43</v>
      </c>
      <c r="DD23">
        <v>42</v>
      </c>
      <c r="DE23">
        <v>47</v>
      </c>
      <c r="DF23">
        <v>49</v>
      </c>
      <c r="DG23">
        <v>49</v>
      </c>
      <c r="DH23">
        <v>42</v>
      </c>
      <c r="DI23">
        <v>52</v>
      </c>
      <c r="DJ23">
        <v>42</v>
      </c>
      <c r="DK23">
        <v>0</v>
      </c>
      <c r="DL23">
        <v>0</v>
      </c>
      <c r="DM23">
        <v>0</v>
      </c>
      <c r="DN23">
        <v>2</v>
      </c>
      <c r="DO23">
        <v>2</v>
      </c>
      <c r="DP23">
        <v>2</v>
      </c>
      <c r="DQ23">
        <v>1</v>
      </c>
      <c r="DR23">
        <v>2</v>
      </c>
      <c r="DS23">
        <v>1</v>
      </c>
      <c r="DT23">
        <v>3</v>
      </c>
      <c r="DU23">
        <v>5</v>
      </c>
      <c r="DV23">
        <v>4</v>
      </c>
      <c r="DW23">
        <v>4</v>
      </c>
      <c r="DX23">
        <v>6</v>
      </c>
      <c r="DY23">
        <v>4</v>
      </c>
      <c r="DZ23">
        <v>5</v>
      </c>
      <c r="EA23">
        <v>8</v>
      </c>
      <c r="EB23">
        <v>3</v>
      </c>
      <c r="EC23">
        <v>8</v>
      </c>
      <c r="ED23">
        <v>4</v>
      </c>
      <c r="EE23">
        <v>7</v>
      </c>
      <c r="EF23">
        <v>10</v>
      </c>
      <c r="EG23">
        <v>7</v>
      </c>
      <c r="EH23">
        <v>11</v>
      </c>
      <c r="EI23">
        <v>4</v>
      </c>
      <c r="EJ23">
        <v>2</v>
      </c>
      <c r="EK23">
        <v>3</v>
      </c>
      <c r="EL23">
        <v>3</v>
      </c>
      <c r="EM23">
        <v>0</v>
      </c>
      <c r="EN23">
        <v>0</v>
      </c>
      <c r="EO23">
        <v>0</v>
      </c>
      <c r="EP23">
        <v>10</v>
      </c>
      <c r="EQ23">
        <v>5</v>
      </c>
      <c r="ER23">
        <v>10</v>
      </c>
      <c r="ES23">
        <v>15</v>
      </c>
      <c r="ET23">
        <v>0</v>
      </c>
      <c r="EU23">
        <v>15</v>
      </c>
      <c r="EV23">
        <v>5</v>
      </c>
      <c r="EW23">
        <v>15</v>
      </c>
      <c r="EX23">
        <v>25</v>
      </c>
      <c r="EY23">
        <v>10</v>
      </c>
      <c r="EZ23">
        <v>25</v>
      </c>
      <c r="FA23">
        <v>20</v>
      </c>
      <c r="FB23">
        <v>25</v>
      </c>
      <c r="FC23">
        <v>20</v>
      </c>
      <c r="FD23">
        <v>20</v>
      </c>
      <c r="FE23">
        <v>30</v>
      </c>
      <c r="FF23">
        <v>45</v>
      </c>
      <c r="FG23">
        <v>20</v>
      </c>
      <c r="FH23">
        <v>30</v>
      </c>
      <c r="FI23">
        <v>35</v>
      </c>
      <c r="FJ23">
        <v>25</v>
      </c>
      <c r="FK23">
        <v>65</v>
      </c>
      <c r="FL23">
        <v>35</v>
      </c>
      <c r="FM23">
        <v>15</v>
      </c>
      <c r="FN23">
        <v>20</v>
      </c>
      <c r="FO23">
        <v>0</v>
      </c>
      <c r="FP23">
        <v>0</v>
      </c>
      <c r="FQ23">
        <v>5980</v>
      </c>
      <c r="FR23">
        <v>6304</v>
      </c>
      <c r="FS23">
        <v>6552</v>
      </c>
      <c r="FT23">
        <v>6772</v>
      </c>
      <c r="FU23">
        <v>6975</v>
      </c>
      <c r="FV23">
        <v>7156</v>
      </c>
      <c r="FW23">
        <v>7350</v>
      </c>
      <c r="FX23">
        <v>7484</v>
      </c>
      <c r="FY23">
        <v>7596</v>
      </c>
      <c r="FZ23">
        <v>7725</v>
      </c>
      <c r="GA23">
        <v>7849</v>
      </c>
      <c r="GB23">
        <v>7937</v>
      </c>
      <c r="GC23">
        <v>8039</v>
      </c>
      <c r="GD23">
        <v>8147</v>
      </c>
      <c r="GE23">
        <v>8211</v>
      </c>
      <c r="GF23">
        <v>8336</v>
      </c>
      <c r="GG23">
        <v>8400</v>
      </c>
      <c r="GH23">
        <v>8442</v>
      </c>
      <c r="GI23">
        <v>8546</v>
      </c>
      <c r="GJ23">
        <v>8615</v>
      </c>
      <c r="GK23">
        <v>8625</v>
      </c>
      <c r="GL23">
        <v>8739</v>
      </c>
      <c r="GM23">
        <v>8770</v>
      </c>
      <c r="GN23">
        <v>8802</v>
      </c>
      <c r="GO23">
        <v>8784</v>
      </c>
      <c r="GP23">
        <v>8813</v>
      </c>
      <c r="GQ23">
        <v>0</v>
      </c>
      <c r="GR23">
        <v>0</v>
      </c>
      <c r="GS23">
        <v>685</v>
      </c>
      <c r="GT23">
        <v>790</v>
      </c>
      <c r="GU23">
        <v>894</v>
      </c>
      <c r="GV23">
        <v>981</v>
      </c>
      <c r="GW23">
        <v>1097</v>
      </c>
      <c r="GX23">
        <v>1178</v>
      </c>
      <c r="GY23">
        <v>1290</v>
      </c>
      <c r="GZ23">
        <v>1389</v>
      </c>
      <c r="HA23">
        <v>1500</v>
      </c>
      <c r="HB23">
        <v>1582</v>
      </c>
      <c r="HC23">
        <v>1681</v>
      </c>
      <c r="HD23">
        <v>1775</v>
      </c>
      <c r="HE23">
        <v>1874</v>
      </c>
      <c r="HF23">
        <v>1937</v>
      </c>
      <c r="HG23">
        <v>2021</v>
      </c>
      <c r="HH23">
        <v>2081</v>
      </c>
      <c r="HI23">
        <v>2153</v>
      </c>
      <c r="HJ23">
        <v>2234</v>
      </c>
      <c r="HK23">
        <v>2257</v>
      </c>
      <c r="HL23">
        <v>2321</v>
      </c>
      <c r="HM23">
        <v>2388</v>
      </c>
      <c r="HN23">
        <v>2445</v>
      </c>
      <c r="HO23">
        <v>2483</v>
      </c>
      <c r="HP23">
        <v>2521</v>
      </c>
      <c r="HQ23">
        <v>2600</v>
      </c>
      <c r="HR23">
        <v>2654</v>
      </c>
      <c r="HS23">
        <v>0</v>
      </c>
      <c r="HT23">
        <v>0</v>
      </c>
      <c r="HU23">
        <v>63</v>
      </c>
      <c r="HV23">
        <v>65</v>
      </c>
      <c r="HW23">
        <v>65</v>
      </c>
      <c r="HX23">
        <v>80</v>
      </c>
      <c r="HY23">
        <v>80</v>
      </c>
      <c r="HZ23">
        <v>86</v>
      </c>
      <c r="IA23">
        <v>89</v>
      </c>
      <c r="IB23">
        <v>101</v>
      </c>
      <c r="IC23">
        <v>101</v>
      </c>
      <c r="ID23">
        <v>113</v>
      </c>
      <c r="IE23">
        <v>121</v>
      </c>
      <c r="IF23">
        <v>130</v>
      </c>
      <c r="IG23">
        <v>135</v>
      </c>
      <c r="IH23">
        <v>148</v>
      </c>
      <c r="II23">
        <v>159</v>
      </c>
      <c r="IJ23">
        <v>166</v>
      </c>
      <c r="IK23">
        <v>174</v>
      </c>
      <c r="IL23">
        <v>179</v>
      </c>
      <c r="IM23">
        <v>177</v>
      </c>
      <c r="IN23">
        <v>185</v>
      </c>
      <c r="IO23">
        <v>189</v>
      </c>
      <c r="IP23">
        <v>194</v>
      </c>
      <c r="IQ23">
        <v>196</v>
      </c>
      <c r="IR23">
        <v>203</v>
      </c>
      <c r="IS23">
        <v>200</v>
      </c>
      <c r="IT23">
        <v>205</v>
      </c>
      <c r="IU23">
        <v>0</v>
      </c>
      <c r="IV23">
        <v>0</v>
      </c>
      <c r="IW23">
        <v>5</v>
      </c>
      <c r="IX23">
        <v>2</v>
      </c>
      <c r="IY23">
        <v>4</v>
      </c>
      <c r="IZ23">
        <v>4</v>
      </c>
      <c r="JA23">
        <v>5</v>
      </c>
      <c r="JB23">
        <v>4</v>
      </c>
      <c r="JC23">
        <v>4</v>
      </c>
      <c r="JD23">
        <v>4</v>
      </c>
      <c r="JE23">
        <v>5</v>
      </c>
      <c r="JF23">
        <v>5</v>
      </c>
      <c r="JG23">
        <v>5</v>
      </c>
      <c r="JH23">
        <v>1</v>
      </c>
      <c r="JI23">
        <v>2</v>
      </c>
      <c r="JJ23">
        <v>2</v>
      </c>
      <c r="JK23">
        <v>3</v>
      </c>
      <c r="JL23">
        <v>3</v>
      </c>
      <c r="JM23">
        <v>4</v>
      </c>
      <c r="JN23">
        <v>6</v>
      </c>
      <c r="JO23">
        <v>7</v>
      </c>
      <c r="JP23">
        <v>8</v>
      </c>
      <c r="JQ23">
        <v>8</v>
      </c>
      <c r="JR23">
        <v>10</v>
      </c>
      <c r="JS23">
        <v>8</v>
      </c>
      <c r="JT23">
        <v>10</v>
      </c>
      <c r="JU23">
        <v>12</v>
      </c>
      <c r="JV23">
        <v>15</v>
      </c>
      <c r="JW23">
        <v>0</v>
      </c>
      <c r="JX23">
        <v>0</v>
      </c>
      <c r="JY23">
        <v>0</v>
      </c>
      <c r="JZ23">
        <v>7</v>
      </c>
      <c r="KA23">
        <v>13</v>
      </c>
      <c r="KB23">
        <v>19</v>
      </c>
      <c r="KC23">
        <v>24</v>
      </c>
      <c r="KD23">
        <v>35</v>
      </c>
      <c r="KE23">
        <v>47</v>
      </c>
      <c r="KF23">
        <v>57</v>
      </c>
      <c r="KG23">
        <v>66</v>
      </c>
      <c r="KH23">
        <v>80</v>
      </c>
      <c r="KI23">
        <v>89</v>
      </c>
      <c r="KJ23">
        <v>103</v>
      </c>
      <c r="KK23">
        <v>113</v>
      </c>
      <c r="KL23">
        <v>131</v>
      </c>
      <c r="KM23">
        <v>143</v>
      </c>
      <c r="KN23">
        <v>158</v>
      </c>
      <c r="KO23">
        <v>178</v>
      </c>
      <c r="KP23">
        <v>190</v>
      </c>
      <c r="KQ23">
        <v>211</v>
      </c>
      <c r="KR23">
        <v>223</v>
      </c>
      <c r="KS23">
        <v>243</v>
      </c>
      <c r="KT23">
        <v>264</v>
      </c>
      <c r="KU23">
        <v>286</v>
      </c>
      <c r="KV23">
        <v>311</v>
      </c>
      <c r="KW23">
        <v>334</v>
      </c>
      <c r="KX23">
        <v>352</v>
      </c>
      <c r="KY23">
        <v>0</v>
      </c>
      <c r="KZ23">
        <v>0</v>
      </c>
      <c r="LA23">
        <v>0</v>
      </c>
      <c r="LB23">
        <v>230</v>
      </c>
      <c r="LC23">
        <v>443</v>
      </c>
      <c r="LD23">
        <v>688</v>
      </c>
      <c r="LE23">
        <v>890</v>
      </c>
      <c r="LF23">
        <v>1094</v>
      </c>
      <c r="LG23">
        <v>1273</v>
      </c>
      <c r="LH23">
        <v>1466</v>
      </c>
      <c r="LI23">
        <v>1658</v>
      </c>
      <c r="LJ23">
        <v>1831</v>
      </c>
      <c r="LK23">
        <v>2006</v>
      </c>
      <c r="LL23">
        <v>2189</v>
      </c>
      <c r="LM23">
        <v>2364</v>
      </c>
      <c r="LN23">
        <v>2520</v>
      </c>
      <c r="LO23">
        <v>2712</v>
      </c>
      <c r="LP23">
        <v>2871</v>
      </c>
      <c r="LQ23">
        <v>3022</v>
      </c>
      <c r="LR23">
        <v>3167</v>
      </c>
      <c r="LS23">
        <v>3323</v>
      </c>
      <c r="LT23">
        <v>3501</v>
      </c>
      <c r="LU23">
        <v>3644</v>
      </c>
      <c r="LV23">
        <v>3790</v>
      </c>
      <c r="LW23">
        <v>3932</v>
      </c>
      <c r="LX23">
        <v>4068</v>
      </c>
      <c r="LY23">
        <v>4208</v>
      </c>
      <c r="LZ23">
        <v>4361</v>
      </c>
      <c r="MA23">
        <v>0</v>
      </c>
      <c r="MB23">
        <v>0</v>
      </c>
      <c r="MC23">
        <v>1483</v>
      </c>
      <c r="MD23">
        <v>1556</v>
      </c>
      <c r="ME23">
        <v>1679</v>
      </c>
      <c r="MF23">
        <v>1753</v>
      </c>
      <c r="MG23">
        <v>1838</v>
      </c>
      <c r="MH23">
        <v>1919</v>
      </c>
      <c r="MI23">
        <v>1984</v>
      </c>
      <c r="MJ23">
        <v>2061</v>
      </c>
      <c r="MK23">
        <v>2142</v>
      </c>
      <c r="ML23">
        <v>2209</v>
      </c>
      <c r="MM23">
        <v>2282</v>
      </c>
      <c r="MN23">
        <v>2317</v>
      </c>
      <c r="MO23">
        <v>2381</v>
      </c>
      <c r="MP23">
        <v>2476</v>
      </c>
      <c r="MQ23">
        <v>2514</v>
      </c>
      <c r="MR23">
        <v>2560</v>
      </c>
      <c r="MS23">
        <v>2638</v>
      </c>
      <c r="MT23">
        <v>2691</v>
      </c>
      <c r="MU23">
        <v>2770</v>
      </c>
      <c r="MV23">
        <v>2819</v>
      </c>
      <c r="MW23">
        <v>2859</v>
      </c>
      <c r="MX23">
        <v>2953</v>
      </c>
      <c r="MY23">
        <v>3005</v>
      </c>
      <c r="MZ23">
        <v>3072</v>
      </c>
      <c r="NA23">
        <v>3137</v>
      </c>
      <c r="NB23">
        <v>3210</v>
      </c>
      <c r="NC23">
        <v>0</v>
      </c>
      <c r="ND23">
        <v>0</v>
      </c>
      <c r="NE23">
        <v>0</v>
      </c>
      <c r="NF23">
        <v>26</v>
      </c>
      <c r="NG23">
        <v>63</v>
      </c>
      <c r="NH23">
        <v>97</v>
      </c>
      <c r="NI23">
        <v>137</v>
      </c>
      <c r="NJ23">
        <v>184</v>
      </c>
      <c r="NK23">
        <v>217</v>
      </c>
      <c r="NL23">
        <v>249</v>
      </c>
      <c r="NM23">
        <v>286</v>
      </c>
      <c r="NN23">
        <v>331</v>
      </c>
      <c r="NO23">
        <v>377</v>
      </c>
      <c r="NP23">
        <v>421</v>
      </c>
      <c r="NQ23">
        <v>462</v>
      </c>
      <c r="NR23">
        <v>505</v>
      </c>
      <c r="NS23">
        <v>558</v>
      </c>
      <c r="NT23">
        <v>599</v>
      </c>
      <c r="NU23">
        <v>631</v>
      </c>
      <c r="NV23">
        <v>676</v>
      </c>
      <c r="NW23">
        <v>725</v>
      </c>
      <c r="NX23">
        <v>774</v>
      </c>
      <c r="NY23">
        <v>816</v>
      </c>
      <c r="NZ23">
        <v>860</v>
      </c>
      <c r="OA23">
        <v>911</v>
      </c>
      <c r="OB23">
        <v>955</v>
      </c>
      <c r="OC23">
        <v>1005</v>
      </c>
      <c r="OD23">
        <v>1049</v>
      </c>
      <c r="OE23">
        <v>0</v>
      </c>
      <c r="OF23">
        <v>0</v>
      </c>
      <c r="OG23">
        <v>2063</v>
      </c>
      <c r="OH23">
        <v>2159</v>
      </c>
      <c r="OI23">
        <v>2256</v>
      </c>
      <c r="OJ23">
        <v>2328</v>
      </c>
      <c r="OK23">
        <v>2469</v>
      </c>
      <c r="OL23">
        <v>2572</v>
      </c>
      <c r="OM23">
        <v>2702</v>
      </c>
      <c r="ON23">
        <v>2794</v>
      </c>
      <c r="OO23">
        <v>2885</v>
      </c>
      <c r="OP23">
        <v>2943</v>
      </c>
      <c r="OQ23">
        <v>3011</v>
      </c>
      <c r="OR23">
        <v>3123</v>
      </c>
      <c r="OS23">
        <v>3226</v>
      </c>
      <c r="OT23">
        <v>3317</v>
      </c>
      <c r="OU23">
        <v>3411</v>
      </c>
      <c r="OV23">
        <v>3472</v>
      </c>
      <c r="OW23">
        <v>3555</v>
      </c>
      <c r="OX23">
        <v>3631</v>
      </c>
      <c r="OY23">
        <v>3711</v>
      </c>
      <c r="OZ23">
        <v>3766</v>
      </c>
      <c r="PA23">
        <v>3830</v>
      </c>
      <c r="PB23">
        <v>3916</v>
      </c>
      <c r="PC23">
        <v>3973</v>
      </c>
      <c r="PD23">
        <v>4050</v>
      </c>
      <c r="PE23">
        <v>4091</v>
      </c>
      <c r="PF23">
        <v>4140</v>
      </c>
      <c r="PG23">
        <v>0</v>
      </c>
      <c r="PH23">
        <v>0</v>
      </c>
      <c r="PI23">
        <v>0</v>
      </c>
      <c r="PJ23">
        <v>75</v>
      </c>
      <c r="PK23">
        <v>155</v>
      </c>
      <c r="PL23">
        <v>246</v>
      </c>
      <c r="PM23">
        <v>311</v>
      </c>
      <c r="PN23">
        <v>385</v>
      </c>
      <c r="PO23">
        <v>461</v>
      </c>
      <c r="PP23">
        <v>553</v>
      </c>
      <c r="PQ23">
        <v>638</v>
      </c>
      <c r="PR23">
        <v>738</v>
      </c>
      <c r="PS23">
        <v>826</v>
      </c>
      <c r="PT23">
        <v>902</v>
      </c>
      <c r="PU23">
        <v>1014</v>
      </c>
      <c r="PV23">
        <v>1102</v>
      </c>
      <c r="PW23">
        <v>1198</v>
      </c>
      <c r="PX23">
        <v>1326</v>
      </c>
      <c r="PY23">
        <v>1433</v>
      </c>
      <c r="PZ23">
        <v>1552</v>
      </c>
      <c r="QA23">
        <v>1661</v>
      </c>
      <c r="QB23">
        <v>1786</v>
      </c>
      <c r="QC23">
        <v>1918</v>
      </c>
      <c r="QD23">
        <v>2051</v>
      </c>
      <c r="QE23">
        <v>2195</v>
      </c>
      <c r="QF23">
        <v>2322</v>
      </c>
      <c r="QG23">
        <v>2457</v>
      </c>
      <c r="QH23">
        <v>2597</v>
      </c>
      <c r="QI23">
        <v>0</v>
      </c>
      <c r="QJ23">
        <v>0</v>
      </c>
      <c r="QK23">
        <v>7385</v>
      </c>
      <c r="QL23">
        <v>7655</v>
      </c>
      <c r="QM23">
        <v>7885</v>
      </c>
      <c r="QN23">
        <v>8101</v>
      </c>
      <c r="QO23">
        <v>8258</v>
      </c>
      <c r="QP23">
        <v>8351</v>
      </c>
      <c r="QQ23">
        <v>8458</v>
      </c>
      <c r="QR23">
        <v>8482</v>
      </c>
      <c r="QS23">
        <v>8615</v>
      </c>
      <c r="QT23">
        <v>8692</v>
      </c>
      <c r="QU23">
        <v>8805</v>
      </c>
      <c r="QV23">
        <v>8876</v>
      </c>
      <c r="QW23">
        <v>8877</v>
      </c>
      <c r="QX23">
        <v>8860</v>
      </c>
      <c r="QY23">
        <v>9024</v>
      </c>
      <c r="QZ23">
        <v>9038</v>
      </c>
      <c r="RA23">
        <v>9114</v>
      </c>
      <c r="RB23">
        <v>9166</v>
      </c>
      <c r="RC23">
        <v>9221</v>
      </c>
      <c r="RD23">
        <v>9245</v>
      </c>
      <c r="RE23">
        <v>9319</v>
      </c>
      <c r="RF23">
        <v>9336</v>
      </c>
      <c r="RG23">
        <v>9370</v>
      </c>
      <c r="RH23">
        <v>9388</v>
      </c>
      <c r="RI23">
        <v>9393</v>
      </c>
      <c r="RJ23">
        <v>9419</v>
      </c>
      <c r="RK23">
        <v>0</v>
      </c>
      <c r="RL23">
        <v>0</v>
      </c>
      <c r="RM23">
        <v>8411</v>
      </c>
      <c r="RN23">
        <v>8341</v>
      </c>
      <c r="RO23">
        <v>8298</v>
      </c>
      <c r="RP23">
        <v>8221</v>
      </c>
      <c r="RQ23">
        <v>8204</v>
      </c>
      <c r="RR23">
        <v>8147</v>
      </c>
      <c r="RS23">
        <v>8109</v>
      </c>
      <c r="RT23">
        <v>8112</v>
      </c>
      <c r="RU23">
        <v>8099</v>
      </c>
      <c r="RV23">
        <v>8091</v>
      </c>
      <c r="RW23">
        <v>8090</v>
      </c>
      <c r="RX23">
        <v>8094</v>
      </c>
      <c r="RY23">
        <v>8124</v>
      </c>
      <c r="RZ23">
        <v>8151</v>
      </c>
      <c r="SA23">
        <v>8111</v>
      </c>
      <c r="SB23">
        <v>8107</v>
      </c>
      <c r="SC23">
        <v>8130</v>
      </c>
      <c r="SD23">
        <v>8148</v>
      </c>
      <c r="SE23">
        <v>8215</v>
      </c>
      <c r="SF23">
        <v>8227</v>
      </c>
      <c r="SG23">
        <v>8251</v>
      </c>
      <c r="SH23">
        <v>8273</v>
      </c>
      <c r="SI23">
        <v>8288</v>
      </c>
      <c r="SJ23">
        <v>8314</v>
      </c>
      <c r="SK23">
        <v>8344</v>
      </c>
      <c r="SL23">
        <v>8365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783739.84909999999</v>
      </c>
      <c r="SU23">
        <v>781540.90130000003</v>
      </c>
      <c r="SV23">
        <v>772611.07</v>
      </c>
      <c r="SW23">
        <v>761333.39320000005</v>
      </c>
      <c r="SX23">
        <v>751711.48620000004</v>
      </c>
      <c r="SY23">
        <v>741531.83840000001</v>
      </c>
      <c r="SZ23">
        <v>728005.44759999996</v>
      </c>
      <c r="TA23">
        <v>715884.65390000003</v>
      </c>
      <c r="TB23">
        <v>704371.07880000002</v>
      </c>
      <c r="TC23">
        <v>689227.54680000001</v>
      </c>
      <c r="TD23">
        <v>679339.79520000005</v>
      </c>
      <c r="TE23">
        <v>664616.94739999995</v>
      </c>
      <c r="TF23">
        <v>648485.46799999999</v>
      </c>
      <c r="TG23">
        <v>637353.77780000004</v>
      </c>
      <c r="TH23">
        <v>623786.15740000003</v>
      </c>
      <c r="TI23">
        <v>606320.60889999999</v>
      </c>
      <c r="TJ23">
        <v>596441.34530000004</v>
      </c>
      <c r="TK23">
        <v>581123.40930000006</v>
      </c>
      <c r="TL23">
        <v>566256.13009999995</v>
      </c>
      <c r="TM23">
        <v>548638.97290000005</v>
      </c>
      <c r="TN23">
        <v>534417.74849999999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161293.03690000001</v>
      </c>
      <c r="TW23">
        <v>171483.68770000001</v>
      </c>
      <c r="TX23">
        <v>179266.08129999999</v>
      </c>
      <c r="TY23">
        <v>187953.2819</v>
      </c>
      <c r="TZ23">
        <v>192454.42850000001</v>
      </c>
      <c r="UA23">
        <v>198541.78339999999</v>
      </c>
      <c r="UB23">
        <v>203537.9227</v>
      </c>
      <c r="UC23">
        <v>208631.2414</v>
      </c>
      <c r="UD23">
        <v>209364.06969999999</v>
      </c>
      <c r="UE23">
        <v>212080.93030000001</v>
      </c>
      <c r="UF23">
        <v>212016.7445</v>
      </c>
      <c r="UG23">
        <v>212963.35829999999</v>
      </c>
      <c r="UH23">
        <v>214539.27119999999</v>
      </c>
      <c r="UI23">
        <v>210434.99619999999</v>
      </c>
      <c r="UJ23">
        <v>210099.16339999999</v>
      </c>
      <c r="UK23">
        <v>209868.02739999999</v>
      </c>
      <c r="UL23">
        <v>208618.87390000001</v>
      </c>
      <c r="UM23">
        <v>205690.49729999999</v>
      </c>
      <c r="UN23">
        <v>202755.7268</v>
      </c>
      <c r="UO23">
        <v>203018.87049999999</v>
      </c>
      <c r="UP23">
        <v>201199.4332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290016.70260000002</v>
      </c>
      <c r="UY23">
        <v>291391.81</v>
      </c>
      <c r="UZ23">
        <v>321049.11969999998</v>
      </c>
      <c r="VA23">
        <v>311698.17450000002</v>
      </c>
      <c r="VB23">
        <v>338574.38929999998</v>
      </c>
      <c r="VC23">
        <v>351984.71610000002</v>
      </c>
      <c r="VD23">
        <v>367150.8713</v>
      </c>
      <c r="VE23">
        <v>370167.04729999998</v>
      </c>
      <c r="VF23">
        <v>393992.97369999997</v>
      </c>
      <c r="VG23">
        <v>410947.80119999999</v>
      </c>
      <c r="VH23">
        <v>416543.5367</v>
      </c>
      <c r="VI23">
        <v>423900.8971</v>
      </c>
      <c r="VJ23">
        <v>423380.54109999997</v>
      </c>
      <c r="VK23">
        <v>406456.342</v>
      </c>
      <c r="VL23">
        <v>412453.6409</v>
      </c>
      <c r="VM23">
        <v>409098.59950000001</v>
      </c>
      <c r="VN23">
        <v>407690.59590000001</v>
      </c>
      <c r="VO23">
        <v>399896.69099999999</v>
      </c>
      <c r="VP23">
        <v>402115.25790000003</v>
      </c>
      <c r="VQ23">
        <v>384633.65820000001</v>
      </c>
      <c r="VR23">
        <v>382766.50449999998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204438.0226</v>
      </c>
      <c r="WA23">
        <v>198483.5171</v>
      </c>
      <c r="WB23">
        <v>192702.44380000001</v>
      </c>
      <c r="WC23">
        <v>233862.18900000001</v>
      </c>
      <c r="WD23">
        <v>227050.66899999999</v>
      </c>
      <c r="WE23">
        <v>220437.54269999999</v>
      </c>
      <c r="WF23">
        <v>42803.406349999997</v>
      </c>
      <c r="WG23">
        <v>83113.410380000001</v>
      </c>
      <c r="WH23">
        <v>80692.631439999997</v>
      </c>
      <c r="WI23">
        <v>117513.54090000001</v>
      </c>
      <c r="WJ23">
        <v>114090.8164</v>
      </c>
      <c r="WK23">
        <v>147690.37729999999</v>
      </c>
      <c r="WL23">
        <v>215083.07370000001</v>
      </c>
      <c r="WM23">
        <v>243621.60449999999</v>
      </c>
      <c r="WN23">
        <v>270315.23379999999</v>
      </c>
      <c r="WO23">
        <v>262441.97460000002</v>
      </c>
      <c r="WP23">
        <v>318497.54200000002</v>
      </c>
      <c r="WQ23">
        <v>247376.7316</v>
      </c>
      <c r="WR23">
        <v>300214.48009999999</v>
      </c>
      <c r="WS23">
        <v>349764.44290000002</v>
      </c>
      <c r="WT23">
        <v>424471.41129999998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22300000</v>
      </c>
      <c r="ZG23">
        <v>22400000</v>
      </c>
      <c r="ZH23">
        <v>22600000</v>
      </c>
      <c r="ZI23">
        <v>22800000</v>
      </c>
      <c r="ZJ23">
        <v>22800000</v>
      </c>
      <c r="ZK23">
        <v>22900000</v>
      </c>
      <c r="ZL23">
        <v>22600000</v>
      </c>
      <c r="ZM23">
        <v>22500000</v>
      </c>
      <c r="ZN23">
        <v>22700000</v>
      </c>
      <c r="ZO23">
        <v>22400000</v>
      </c>
      <c r="ZP23">
        <v>22200000</v>
      </c>
      <c r="ZQ23">
        <v>22200000</v>
      </c>
      <c r="ZR23">
        <v>22000000</v>
      </c>
      <c r="ZS23">
        <v>21900000</v>
      </c>
      <c r="ZT23">
        <v>21700000</v>
      </c>
      <c r="ZU23">
        <v>21400000</v>
      </c>
      <c r="ZV23">
        <v>21400000</v>
      </c>
      <c r="ZW23">
        <v>21200000</v>
      </c>
      <c r="ZX23">
        <v>21000000</v>
      </c>
      <c r="ZY23">
        <v>20800000</v>
      </c>
      <c r="ZZ23">
        <v>20700000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13700000</v>
      </c>
      <c r="ABK23">
        <v>14000000</v>
      </c>
      <c r="ABL23">
        <v>14100000</v>
      </c>
      <c r="ABM23">
        <v>14100000</v>
      </c>
      <c r="ABN23">
        <v>14000000</v>
      </c>
      <c r="ABO23">
        <v>13900000</v>
      </c>
      <c r="ABP23">
        <v>14000000</v>
      </c>
      <c r="ABQ23">
        <v>14000000</v>
      </c>
      <c r="ABR23">
        <v>14000000</v>
      </c>
      <c r="ABS23">
        <v>14000000</v>
      </c>
      <c r="ABT23">
        <v>13800000</v>
      </c>
      <c r="ABU23">
        <v>13700000</v>
      </c>
      <c r="ABV23">
        <v>13600000</v>
      </c>
      <c r="ABW23">
        <v>13500000</v>
      </c>
      <c r="ABX23">
        <v>13300000</v>
      </c>
      <c r="ABY23">
        <v>13100000</v>
      </c>
      <c r="ABZ23">
        <v>13000000</v>
      </c>
      <c r="ACA23">
        <v>12800000</v>
      </c>
      <c r="ACB23">
        <v>12700000</v>
      </c>
      <c r="ACC23">
        <v>12500000</v>
      </c>
      <c r="ACD23">
        <v>12200000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3950000</v>
      </c>
      <c r="ADO23">
        <v>3880000</v>
      </c>
      <c r="ADP23">
        <v>3780000</v>
      </c>
      <c r="ADQ23">
        <v>3730000</v>
      </c>
      <c r="ADR23">
        <v>3650000</v>
      </c>
      <c r="ADS23">
        <v>3590000</v>
      </c>
      <c r="ADT23">
        <v>3510000</v>
      </c>
      <c r="ADU23">
        <v>3410000</v>
      </c>
      <c r="ADV23">
        <v>3310000</v>
      </c>
      <c r="ADW23">
        <v>3270000</v>
      </c>
      <c r="ADX23">
        <v>3180000</v>
      </c>
      <c r="ADY23">
        <v>3110000</v>
      </c>
      <c r="ADZ23">
        <v>3040000</v>
      </c>
      <c r="AEA23">
        <v>2970000</v>
      </c>
      <c r="AEB23">
        <v>2890000</v>
      </c>
      <c r="AEC23">
        <v>2830000</v>
      </c>
      <c r="AED23">
        <v>2750000</v>
      </c>
      <c r="AEE23">
        <v>2680000</v>
      </c>
      <c r="AEF23">
        <v>2610000</v>
      </c>
      <c r="AEG23">
        <v>2530000</v>
      </c>
      <c r="AEH23">
        <v>2470000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10100000</v>
      </c>
      <c r="AEQ23">
        <v>9800000</v>
      </c>
      <c r="AER23">
        <v>9520000</v>
      </c>
      <c r="AES23">
        <v>9220000</v>
      </c>
      <c r="AET23">
        <v>8950000</v>
      </c>
      <c r="AEU23">
        <v>8680000</v>
      </c>
      <c r="AEV23">
        <v>8440000</v>
      </c>
      <c r="AEW23">
        <v>8220000</v>
      </c>
      <c r="AEX23">
        <v>8010000</v>
      </c>
      <c r="AEY23">
        <v>7740000</v>
      </c>
      <c r="AEZ23">
        <v>7510000</v>
      </c>
      <c r="AFA23">
        <v>7310000</v>
      </c>
      <c r="AFB23">
        <v>7110000</v>
      </c>
      <c r="AFC23">
        <v>6960000</v>
      </c>
      <c r="AFD23">
        <v>6770000</v>
      </c>
      <c r="AFE23">
        <v>6590000</v>
      </c>
      <c r="AFF23">
        <v>6420000</v>
      </c>
      <c r="AFG23">
        <v>6240000</v>
      </c>
      <c r="AFH23">
        <v>6080000</v>
      </c>
      <c r="AFI23">
        <v>5920000</v>
      </c>
      <c r="AFJ23">
        <v>5760000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178.29199779999999</v>
      </c>
      <c r="AGU23">
        <v>189.55665949999999</v>
      </c>
      <c r="AGV23">
        <v>198.15925340000001</v>
      </c>
      <c r="AGW23">
        <v>207.76201370000001</v>
      </c>
      <c r="AGX23">
        <v>212.73754410000001</v>
      </c>
      <c r="AGY23">
        <v>219.46645609999999</v>
      </c>
      <c r="AGZ23">
        <v>224.9891475</v>
      </c>
      <c r="AHA23">
        <v>230.61926020000001</v>
      </c>
      <c r="AHB23">
        <v>231.42932250000001</v>
      </c>
      <c r="AHC23">
        <v>234.43251789999999</v>
      </c>
      <c r="AHD23">
        <v>234.36156750000001</v>
      </c>
      <c r="AHE23">
        <v>235.4079466</v>
      </c>
      <c r="AHF23">
        <v>237.14994770000001</v>
      </c>
      <c r="AHG23">
        <v>232.6131159</v>
      </c>
      <c r="AHH23">
        <v>232.24188910000001</v>
      </c>
      <c r="AHI23">
        <v>231.98639320000001</v>
      </c>
      <c r="AHJ23">
        <v>230.6055892</v>
      </c>
      <c r="AHK23">
        <v>227.36858580000001</v>
      </c>
      <c r="AHL23">
        <v>224.1245146</v>
      </c>
      <c r="AHM23">
        <v>224.4153914</v>
      </c>
      <c r="AHN23">
        <v>222.4042005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16.200838180000002</v>
      </c>
      <c r="AHW23">
        <v>16.277654080000001</v>
      </c>
      <c r="AHX23">
        <v>17.934363059999999</v>
      </c>
      <c r="AHY23">
        <v>17.41200297</v>
      </c>
      <c r="AHZ23">
        <v>18.913355150000001</v>
      </c>
      <c r="AIA23">
        <v>19.662479359999999</v>
      </c>
      <c r="AIB23">
        <v>20.509687209999999</v>
      </c>
      <c r="AIC23">
        <v>20.678176050000001</v>
      </c>
      <c r="AID23">
        <v>22.009133800000001</v>
      </c>
      <c r="AIE23">
        <v>22.95626</v>
      </c>
      <c r="AIF23">
        <v>23.268847529999999</v>
      </c>
      <c r="AIG23">
        <v>23.679842499999999</v>
      </c>
      <c r="AIH23">
        <v>23.650774510000002</v>
      </c>
      <c r="AII23">
        <v>22.705359269999999</v>
      </c>
      <c r="AIJ23">
        <v>23.040378830000002</v>
      </c>
      <c r="AIK23">
        <v>22.852960370000002</v>
      </c>
      <c r="AIL23">
        <v>22.774306840000001</v>
      </c>
      <c r="AIM23">
        <v>22.33892573</v>
      </c>
      <c r="AIN23">
        <v>22.462858749999999</v>
      </c>
      <c r="AIO23">
        <v>21.486306129999999</v>
      </c>
      <c r="AIP23">
        <v>21.38200368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1.0443036130000001</v>
      </c>
      <c r="AIY23">
        <v>1.013887003</v>
      </c>
      <c r="AIZ23">
        <v>0.98435631400000001</v>
      </c>
      <c r="AJA23">
        <v>1.194607177</v>
      </c>
      <c r="AJB23">
        <v>1.159812793</v>
      </c>
      <c r="AJC23">
        <v>1.1260318380000001</v>
      </c>
      <c r="AJD23">
        <v>0.218646959</v>
      </c>
      <c r="AJE23">
        <v>0.42455720200000002</v>
      </c>
      <c r="AJF23">
        <v>0.41219145800000001</v>
      </c>
      <c r="AJG23">
        <v>0.60027882200000005</v>
      </c>
      <c r="AJH23">
        <v>0.58279497300000005</v>
      </c>
      <c r="AJI23">
        <v>0.75442715000000005</v>
      </c>
      <c r="AJJ23">
        <v>1.098680315</v>
      </c>
      <c r="AJK23">
        <v>1.244459904</v>
      </c>
      <c r="AJL23">
        <v>1.3808154269999999</v>
      </c>
      <c r="AJM23">
        <v>1.3405975020000001</v>
      </c>
      <c r="AJN23">
        <v>1.626938716</v>
      </c>
      <c r="AJO23">
        <v>1.2636417209999999</v>
      </c>
      <c r="AJP23">
        <v>1.5335457779999999</v>
      </c>
      <c r="AJQ23">
        <v>1.786655275</v>
      </c>
      <c r="AJR23">
        <v>2.1682709650000001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167.4240815</v>
      </c>
      <c r="AKA23">
        <v>193.00534189999999</v>
      </c>
      <c r="AKB23">
        <v>149.72456940000001</v>
      </c>
      <c r="AKC23">
        <v>148.3624824</v>
      </c>
      <c r="AKD23">
        <v>239.97581070000001</v>
      </c>
      <c r="AKE23">
        <v>130.42864549999999</v>
      </c>
      <c r="AKF23">
        <v>111.2478717</v>
      </c>
      <c r="AKG23">
        <v>145.33417420000001</v>
      </c>
      <c r="AKH23">
        <v>259.69171039999998</v>
      </c>
      <c r="AKI23">
        <v>155.2163396</v>
      </c>
      <c r="AKJ23">
        <v>182.7884401</v>
      </c>
      <c r="AKK23">
        <v>259.89335779999999</v>
      </c>
      <c r="AKL23">
        <v>130.78673879999999</v>
      </c>
      <c r="AKM23">
        <v>238.1770568</v>
      </c>
      <c r="AKN23">
        <v>123.86323179999999</v>
      </c>
      <c r="AKO23">
        <v>168.45569420000001</v>
      </c>
      <c r="AKP23">
        <v>188.19759350000001</v>
      </c>
      <c r="AKQ23">
        <v>169.8285817</v>
      </c>
      <c r="AKR23">
        <v>183.1758365</v>
      </c>
      <c r="AKS23">
        <v>167.14772489999999</v>
      </c>
      <c r="AKT23">
        <v>151.62861570000001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102.2220066</v>
      </c>
      <c r="AME23">
        <v>102.6062629</v>
      </c>
      <c r="AMF23">
        <v>103.4839434</v>
      </c>
      <c r="AMG23">
        <v>104.4184446</v>
      </c>
      <c r="AMH23">
        <v>104.548124</v>
      </c>
      <c r="AMI23">
        <v>104.8573659</v>
      </c>
      <c r="AMJ23">
        <v>103.3646677</v>
      </c>
      <c r="AMK23">
        <v>103.1260182</v>
      </c>
      <c r="AML23">
        <v>104.1171496</v>
      </c>
      <c r="AMM23">
        <v>102.6359906</v>
      </c>
      <c r="AMN23">
        <v>101.46987970000001</v>
      </c>
      <c r="AMO23">
        <v>101.5160583</v>
      </c>
      <c r="AMP23">
        <v>100.5394323</v>
      </c>
      <c r="AMQ23">
        <v>100.47667970000001</v>
      </c>
      <c r="AMR23">
        <v>99.275791260000005</v>
      </c>
      <c r="AMS23">
        <v>97.751901009999997</v>
      </c>
      <c r="AMT23">
        <v>98.025096590000004</v>
      </c>
      <c r="AMU23">
        <v>96.845865239999995</v>
      </c>
      <c r="AMV23">
        <v>96.121512039999999</v>
      </c>
      <c r="AMW23">
        <v>95.296439899999996</v>
      </c>
      <c r="AMX23">
        <v>94.673834099999993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315.65622910000002</v>
      </c>
      <c r="ANG23">
        <v>221.96537910000001</v>
      </c>
      <c r="ANH23">
        <v>207.2443006</v>
      </c>
      <c r="ANI23">
        <v>269.7822678</v>
      </c>
      <c r="ANJ23">
        <v>288.76027019999998</v>
      </c>
      <c r="ANK23">
        <v>254.10413460000001</v>
      </c>
      <c r="ANL23">
        <v>266.53457370000001</v>
      </c>
      <c r="ANM23">
        <v>210.13395439999999</v>
      </c>
      <c r="ANN23">
        <v>221.86210120000001</v>
      </c>
      <c r="ANO23">
        <v>248.977812</v>
      </c>
      <c r="ANP23">
        <v>228.7081015</v>
      </c>
      <c r="ANQ23">
        <v>142.45506520000001</v>
      </c>
      <c r="ANR23">
        <v>194.87350889999999</v>
      </c>
      <c r="ANS23">
        <v>181.92904669999999</v>
      </c>
      <c r="ANT23">
        <v>206.64428620000001</v>
      </c>
      <c r="ANU23">
        <v>144.67240269999999</v>
      </c>
      <c r="ANV23">
        <v>156.46080810000001</v>
      </c>
      <c r="ANW23">
        <v>199.9340148</v>
      </c>
      <c r="ANX23">
        <v>126.2316369</v>
      </c>
      <c r="ANY23">
        <v>150.05772930000001</v>
      </c>
      <c r="ANZ23">
        <v>122.3467958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81.602244400000004</v>
      </c>
      <c r="AOI23">
        <v>83.229878290000002</v>
      </c>
      <c r="AOJ23">
        <v>83.557048699999996</v>
      </c>
      <c r="AOK23">
        <v>83.76551886</v>
      </c>
      <c r="AOL23">
        <v>82.960718150000005</v>
      </c>
      <c r="AOM23">
        <v>82.405418929999996</v>
      </c>
      <c r="AON23">
        <v>82.981212360000001</v>
      </c>
      <c r="AOO23">
        <v>83.221383180000004</v>
      </c>
      <c r="AOP23">
        <v>83.076618980000006</v>
      </c>
      <c r="AOQ23">
        <v>82.942636590000006</v>
      </c>
      <c r="AOR23">
        <v>81.966918629999995</v>
      </c>
      <c r="AOS23">
        <v>81.481923550000005</v>
      </c>
      <c r="AOT23">
        <v>80.799875580000005</v>
      </c>
      <c r="AOU23">
        <v>80.174853080000005</v>
      </c>
      <c r="AOV23">
        <v>78.993309499999995</v>
      </c>
      <c r="AOW23">
        <v>77.995858549999994</v>
      </c>
      <c r="AOX23">
        <v>77.424467559999997</v>
      </c>
      <c r="AOY23">
        <v>76.263526679999998</v>
      </c>
      <c r="AOZ23">
        <v>75.477258649999996</v>
      </c>
      <c r="APA23">
        <v>74.020727590000007</v>
      </c>
      <c r="APB23">
        <v>72.725545350000004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740.76469269999996</v>
      </c>
      <c r="APK23">
        <v>690.26815250000004</v>
      </c>
      <c r="APL23">
        <v>966.47730030000002</v>
      </c>
      <c r="APM23">
        <v>859.25639650000005</v>
      </c>
      <c r="APN23">
        <v>933.04088039999999</v>
      </c>
      <c r="APO23">
        <v>782.69187020000004</v>
      </c>
      <c r="APP23">
        <v>599.46496879999995</v>
      </c>
      <c r="APQ23">
        <v>960.8248926</v>
      </c>
      <c r="APR23">
        <v>673.82450700000004</v>
      </c>
      <c r="APS23">
        <v>721.40789129999996</v>
      </c>
      <c r="APT23">
        <v>981.78369859999998</v>
      </c>
      <c r="APU23">
        <v>772.22523200000001</v>
      </c>
      <c r="APV23">
        <v>773.58580470000004</v>
      </c>
      <c r="APW23">
        <v>757.11569589999999</v>
      </c>
      <c r="APX23">
        <v>800.36895919999995</v>
      </c>
      <c r="APY23">
        <v>760.22388279999996</v>
      </c>
      <c r="APZ23">
        <v>826.95016769999995</v>
      </c>
      <c r="AQA23">
        <v>789.10832670000002</v>
      </c>
      <c r="AQB23">
        <v>702.50071860000003</v>
      </c>
      <c r="AQC23">
        <v>667.2038086</v>
      </c>
      <c r="AQD23">
        <v>705.91640800000005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104.965968</v>
      </c>
      <c r="ARO23">
        <v>101.43337459999999</v>
      </c>
      <c r="ARP23">
        <v>98.51543771</v>
      </c>
      <c r="ARQ23">
        <v>95.492777090000004</v>
      </c>
      <c r="ARR23">
        <v>92.619855909999998</v>
      </c>
      <c r="ARS23">
        <v>89.911076350000002</v>
      </c>
      <c r="ART23">
        <v>87.335467739999999</v>
      </c>
      <c r="ARU23">
        <v>85.105992439999994</v>
      </c>
      <c r="ARV23">
        <v>82.901787389999996</v>
      </c>
      <c r="ARW23">
        <v>80.092191619999994</v>
      </c>
      <c r="ARX23">
        <v>77.721061710000001</v>
      </c>
      <c r="ARY23">
        <v>75.67141805</v>
      </c>
      <c r="ARZ23">
        <v>73.630054610000002</v>
      </c>
      <c r="ASA23">
        <v>72.073306279999997</v>
      </c>
      <c r="ASB23">
        <v>70.076297890000006</v>
      </c>
      <c r="ASC23">
        <v>68.233714689999999</v>
      </c>
      <c r="ASD23">
        <v>66.422960399999994</v>
      </c>
      <c r="ASE23">
        <v>64.605236570000002</v>
      </c>
      <c r="ASF23">
        <v>62.92029848</v>
      </c>
      <c r="ASG23">
        <v>61.308095430000002</v>
      </c>
      <c r="ASH23">
        <v>59.672227499999998</v>
      </c>
    </row>
    <row r="24" spans="1:1178" x14ac:dyDescent="0.25">
      <c r="A24">
        <v>20</v>
      </c>
      <c r="C24">
        <v>0</v>
      </c>
      <c r="D24">
        <v>0</v>
      </c>
      <c r="E24">
        <v>0</v>
      </c>
      <c r="F24">
        <v>223</v>
      </c>
      <c r="G24">
        <v>229</v>
      </c>
      <c r="H24">
        <v>230</v>
      </c>
      <c r="I24">
        <v>248</v>
      </c>
      <c r="J24">
        <v>271</v>
      </c>
      <c r="K24">
        <v>252</v>
      </c>
      <c r="L24">
        <v>247</v>
      </c>
      <c r="M24">
        <v>227</v>
      </c>
      <c r="N24">
        <v>265</v>
      </c>
      <c r="O24">
        <v>247</v>
      </c>
      <c r="P24">
        <v>263</v>
      </c>
      <c r="Q24">
        <v>286</v>
      </c>
      <c r="R24">
        <v>265</v>
      </c>
      <c r="S24">
        <v>239</v>
      </c>
      <c r="T24">
        <v>259</v>
      </c>
      <c r="U24">
        <v>289</v>
      </c>
      <c r="V24">
        <v>257</v>
      </c>
      <c r="W24">
        <v>238</v>
      </c>
      <c r="X24">
        <v>259</v>
      </c>
      <c r="Y24">
        <v>250</v>
      </c>
      <c r="Z24">
        <v>222</v>
      </c>
      <c r="AA24">
        <v>269</v>
      </c>
      <c r="AB24">
        <v>244</v>
      </c>
      <c r="AC24">
        <v>247</v>
      </c>
      <c r="AD24">
        <v>250</v>
      </c>
      <c r="AE24">
        <v>0</v>
      </c>
      <c r="AF24">
        <v>0</v>
      </c>
      <c r="AG24">
        <v>0</v>
      </c>
      <c r="AH24">
        <v>60</v>
      </c>
      <c r="AI24">
        <v>59</v>
      </c>
      <c r="AJ24">
        <v>54</v>
      </c>
      <c r="AK24">
        <v>63</v>
      </c>
      <c r="AL24">
        <v>75</v>
      </c>
      <c r="AM24">
        <v>70</v>
      </c>
      <c r="AN24">
        <v>95</v>
      </c>
      <c r="AO24">
        <v>83</v>
      </c>
      <c r="AP24">
        <v>97</v>
      </c>
      <c r="AQ24">
        <v>85</v>
      </c>
      <c r="AR24">
        <v>100</v>
      </c>
      <c r="AS24">
        <v>97</v>
      </c>
      <c r="AT24">
        <v>105</v>
      </c>
      <c r="AU24">
        <v>102</v>
      </c>
      <c r="AV24">
        <v>110</v>
      </c>
      <c r="AW24">
        <v>120</v>
      </c>
      <c r="AX24">
        <v>126</v>
      </c>
      <c r="AY24">
        <v>136</v>
      </c>
      <c r="AZ24">
        <v>125</v>
      </c>
      <c r="BA24">
        <v>138</v>
      </c>
      <c r="BB24">
        <v>146</v>
      </c>
      <c r="BC24">
        <v>132</v>
      </c>
      <c r="BD24">
        <v>151</v>
      </c>
      <c r="BE24">
        <v>144</v>
      </c>
      <c r="BF24">
        <v>159</v>
      </c>
      <c r="BG24">
        <v>0</v>
      </c>
      <c r="BH24">
        <v>0</v>
      </c>
      <c r="BI24">
        <v>0</v>
      </c>
      <c r="BJ24">
        <v>125</v>
      </c>
      <c r="BK24">
        <v>127</v>
      </c>
      <c r="BL24">
        <v>136</v>
      </c>
      <c r="BM24">
        <v>135</v>
      </c>
      <c r="BN24">
        <v>110</v>
      </c>
      <c r="BO24">
        <v>92</v>
      </c>
      <c r="BP24">
        <v>116</v>
      </c>
      <c r="BQ24">
        <v>106</v>
      </c>
      <c r="BR24">
        <v>114</v>
      </c>
      <c r="BS24">
        <v>94</v>
      </c>
      <c r="BT24">
        <v>102</v>
      </c>
      <c r="BU24">
        <v>109</v>
      </c>
      <c r="BV24">
        <v>107</v>
      </c>
      <c r="BW24">
        <v>99</v>
      </c>
      <c r="BX24">
        <v>111</v>
      </c>
      <c r="BY24">
        <v>110</v>
      </c>
      <c r="BZ24">
        <v>108</v>
      </c>
      <c r="CA24">
        <v>106</v>
      </c>
      <c r="CB24">
        <v>105</v>
      </c>
      <c r="CC24">
        <v>108</v>
      </c>
      <c r="CD24">
        <v>92</v>
      </c>
      <c r="CE24">
        <v>98</v>
      </c>
      <c r="CF24">
        <v>95</v>
      </c>
      <c r="CG24">
        <v>106</v>
      </c>
      <c r="CH24">
        <v>72</v>
      </c>
      <c r="CI24">
        <v>0</v>
      </c>
      <c r="CJ24">
        <v>0</v>
      </c>
      <c r="CK24">
        <v>0</v>
      </c>
      <c r="CL24">
        <v>53</v>
      </c>
      <c r="CM24">
        <v>63</v>
      </c>
      <c r="CN24">
        <v>57</v>
      </c>
      <c r="CO24">
        <v>65</v>
      </c>
      <c r="CP24">
        <v>64</v>
      </c>
      <c r="CQ24">
        <v>51</v>
      </c>
      <c r="CR24">
        <v>65</v>
      </c>
      <c r="CS24">
        <v>60</v>
      </c>
      <c r="CT24">
        <v>49</v>
      </c>
      <c r="CU24">
        <v>58</v>
      </c>
      <c r="CV24">
        <v>46</v>
      </c>
      <c r="CW24">
        <v>61</v>
      </c>
      <c r="CX24">
        <v>41</v>
      </c>
      <c r="CY24">
        <v>58</v>
      </c>
      <c r="CZ24">
        <v>60</v>
      </c>
      <c r="DA24">
        <v>44</v>
      </c>
      <c r="DB24">
        <v>55</v>
      </c>
      <c r="DC24">
        <v>42</v>
      </c>
      <c r="DD24">
        <v>42</v>
      </c>
      <c r="DE24">
        <v>47</v>
      </c>
      <c r="DF24">
        <v>49</v>
      </c>
      <c r="DG24">
        <v>48</v>
      </c>
      <c r="DH24">
        <v>41</v>
      </c>
      <c r="DI24">
        <v>52</v>
      </c>
      <c r="DJ24">
        <v>43</v>
      </c>
      <c r="DK24">
        <v>0</v>
      </c>
      <c r="DL24">
        <v>0</v>
      </c>
      <c r="DM24">
        <v>0</v>
      </c>
      <c r="DN24">
        <v>2</v>
      </c>
      <c r="DO24">
        <v>2</v>
      </c>
      <c r="DP24">
        <v>2</v>
      </c>
      <c r="DQ24">
        <v>1</v>
      </c>
      <c r="DR24">
        <v>2</v>
      </c>
      <c r="DS24">
        <v>1</v>
      </c>
      <c r="DT24">
        <v>1</v>
      </c>
      <c r="DU24">
        <v>5</v>
      </c>
      <c r="DV24">
        <v>4</v>
      </c>
      <c r="DW24">
        <v>4</v>
      </c>
      <c r="DX24">
        <v>6</v>
      </c>
      <c r="DY24">
        <v>4</v>
      </c>
      <c r="DZ24">
        <v>5</v>
      </c>
      <c r="EA24">
        <v>8</v>
      </c>
      <c r="EB24">
        <v>3</v>
      </c>
      <c r="EC24">
        <v>7</v>
      </c>
      <c r="ED24">
        <v>4</v>
      </c>
      <c r="EE24">
        <v>7</v>
      </c>
      <c r="EF24">
        <v>9</v>
      </c>
      <c r="EG24">
        <v>6</v>
      </c>
      <c r="EH24">
        <v>10</v>
      </c>
      <c r="EI24">
        <v>4</v>
      </c>
      <c r="EJ24">
        <v>2</v>
      </c>
      <c r="EK24">
        <v>3</v>
      </c>
      <c r="EL24">
        <v>3</v>
      </c>
      <c r="EM24">
        <v>0</v>
      </c>
      <c r="EN24">
        <v>0</v>
      </c>
      <c r="EO24">
        <v>0</v>
      </c>
      <c r="EP24">
        <v>10</v>
      </c>
      <c r="EQ24">
        <v>5</v>
      </c>
      <c r="ER24">
        <v>10</v>
      </c>
      <c r="ES24">
        <v>15</v>
      </c>
      <c r="ET24">
        <v>0</v>
      </c>
      <c r="EU24">
        <v>15</v>
      </c>
      <c r="EV24">
        <v>5</v>
      </c>
      <c r="EW24">
        <v>10</v>
      </c>
      <c r="EX24">
        <v>20</v>
      </c>
      <c r="EY24">
        <v>10</v>
      </c>
      <c r="EZ24">
        <v>25</v>
      </c>
      <c r="FA24">
        <v>20</v>
      </c>
      <c r="FB24">
        <v>25</v>
      </c>
      <c r="FC24">
        <v>20</v>
      </c>
      <c r="FD24">
        <v>20</v>
      </c>
      <c r="FE24">
        <v>30</v>
      </c>
      <c r="FF24">
        <v>40</v>
      </c>
      <c r="FG24">
        <v>20</v>
      </c>
      <c r="FH24">
        <v>30</v>
      </c>
      <c r="FI24">
        <v>30</v>
      </c>
      <c r="FJ24">
        <v>20</v>
      </c>
      <c r="FK24">
        <v>60</v>
      </c>
      <c r="FL24">
        <v>35</v>
      </c>
      <c r="FM24">
        <v>15</v>
      </c>
      <c r="FN24">
        <v>20</v>
      </c>
      <c r="FO24">
        <v>0</v>
      </c>
      <c r="FP24">
        <v>0</v>
      </c>
      <c r="FQ24">
        <v>7321</v>
      </c>
      <c r="FR24">
        <v>7530</v>
      </c>
      <c r="FS24">
        <v>7696</v>
      </c>
      <c r="FT24">
        <v>7867</v>
      </c>
      <c r="FU24">
        <v>7957</v>
      </c>
      <c r="FV24">
        <v>8067</v>
      </c>
      <c r="FW24">
        <v>8153</v>
      </c>
      <c r="FX24">
        <v>8214</v>
      </c>
      <c r="FY24">
        <v>8284</v>
      </c>
      <c r="FZ24">
        <v>8356</v>
      </c>
      <c r="GA24">
        <v>8427</v>
      </c>
      <c r="GB24">
        <v>8510</v>
      </c>
      <c r="GC24">
        <v>8519</v>
      </c>
      <c r="GD24">
        <v>8583</v>
      </c>
      <c r="GE24">
        <v>8604</v>
      </c>
      <c r="GF24">
        <v>8597</v>
      </c>
      <c r="GG24">
        <v>8653</v>
      </c>
      <c r="GH24">
        <v>8647</v>
      </c>
      <c r="GI24">
        <v>8694</v>
      </c>
      <c r="GJ24">
        <v>8657</v>
      </c>
      <c r="GK24">
        <v>8668</v>
      </c>
      <c r="GL24">
        <v>8655</v>
      </c>
      <c r="GM24">
        <v>8658</v>
      </c>
      <c r="GN24">
        <v>8655</v>
      </c>
      <c r="GO24">
        <v>8629</v>
      </c>
      <c r="GP24">
        <v>8626</v>
      </c>
      <c r="GQ24">
        <v>0</v>
      </c>
      <c r="GR24">
        <v>0</v>
      </c>
      <c r="GS24">
        <v>691</v>
      </c>
      <c r="GT24">
        <v>883</v>
      </c>
      <c r="GU24">
        <v>1032</v>
      </c>
      <c r="GV24">
        <v>1205</v>
      </c>
      <c r="GW24">
        <v>1405</v>
      </c>
      <c r="GX24">
        <v>1569</v>
      </c>
      <c r="GY24">
        <v>1740</v>
      </c>
      <c r="GZ24">
        <v>1866</v>
      </c>
      <c r="HA24">
        <v>2031</v>
      </c>
      <c r="HB24">
        <v>2170</v>
      </c>
      <c r="HC24">
        <v>2292</v>
      </c>
      <c r="HD24">
        <v>2454</v>
      </c>
      <c r="HE24">
        <v>2585</v>
      </c>
      <c r="HF24">
        <v>2718</v>
      </c>
      <c r="HG24">
        <v>2861</v>
      </c>
      <c r="HH24">
        <v>2995</v>
      </c>
      <c r="HI24">
        <v>3087</v>
      </c>
      <c r="HJ24">
        <v>3163</v>
      </c>
      <c r="HK24">
        <v>3230</v>
      </c>
      <c r="HL24">
        <v>3323</v>
      </c>
      <c r="HM24">
        <v>3392</v>
      </c>
      <c r="HN24">
        <v>3419</v>
      </c>
      <c r="HO24">
        <v>3472</v>
      </c>
      <c r="HP24">
        <v>3526</v>
      </c>
      <c r="HQ24">
        <v>3595</v>
      </c>
      <c r="HR24">
        <v>3670</v>
      </c>
      <c r="HS24">
        <v>0</v>
      </c>
      <c r="HT24">
        <v>0</v>
      </c>
      <c r="HU24">
        <v>76</v>
      </c>
      <c r="HV24">
        <v>76</v>
      </c>
      <c r="HW24">
        <v>85</v>
      </c>
      <c r="HX24">
        <v>96</v>
      </c>
      <c r="HY24">
        <v>118</v>
      </c>
      <c r="HZ24">
        <v>129</v>
      </c>
      <c r="IA24">
        <v>143</v>
      </c>
      <c r="IB24">
        <v>157</v>
      </c>
      <c r="IC24">
        <v>176</v>
      </c>
      <c r="ID24">
        <v>194</v>
      </c>
      <c r="IE24">
        <v>213</v>
      </c>
      <c r="IF24">
        <v>221</v>
      </c>
      <c r="IG24">
        <v>237</v>
      </c>
      <c r="IH24">
        <v>250</v>
      </c>
      <c r="II24">
        <v>275</v>
      </c>
      <c r="IJ24">
        <v>294</v>
      </c>
      <c r="IK24">
        <v>311</v>
      </c>
      <c r="IL24">
        <v>333</v>
      </c>
      <c r="IM24">
        <v>361</v>
      </c>
      <c r="IN24">
        <v>376</v>
      </c>
      <c r="IO24">
        <v>400</v>
      </c>
      <c r="IP24">
        <v>424</v>
      </c>
      <c r="IQ24">
        <v>435</v>
      </c>
      <c r="IR24">
        <v>446</v>
      </c>
      <c r="IS24">
        <v>456</v>
      </c>
      <c r="IT24">
        <v>455</v>
      </c>
      <c r="IU24">
        <v>0</v>
      </c>
      <c r="IV24">
        <v>0</v>
      </c>
      <c r="IW24">
        <v>4</v>
      </c>
      <c r="IX24">
        <v>4</v>
      </c>
      <c r="IY24">
        <v>6</v>
      </c>
      <c r="IZ24">
        <v>3</v>
      </c>
      <c r="JA24">
        <v>7</v>
      </c>
      <c r="JB24">
        <v>9</v>
      </c>
      <c r="JC24">
        <v>9</v>
      </c>
      <c r="JD24">
        <v>11</v>
      </c>
      <c r="JE24">
        <v>13</v>
      </c>
      <c r="JF24">
        <v>5</v>
      </c>
      <c r="JG24">
        <v>7</v>
      </c>
      <c r="JH24">
        <v>12</v>
      </c>
      <c r="JI24">
        <v>12</v>
      </c>
      <c r="JJ24">
        <v>16</v>
      </c>
      <c r="JK24">
        <v>12</v>
      </c>
      <c r="JL24">
        <v>19</v>
      </c>
      <c r="JM24">
        <v>21</v>
      </c>
      <c r="JN24">
        <v>26</v>
      </c>
      <c r="JO24">
        <v>23</v>
      </c>
      <c r="JP24">
        <v>26</v>
      </c>
      <c r="JQ24">
        <v>24</v>
      </c>
      <c r="JR24">
        <v>29</v>
      </c>
      <c r="JS24">
        <v>23</v>
      </c>
      <c r="JT24">
        <v>33</v>
      </c>
      <c r="JU24">
        <v>34</v>
      </c>
      <c r="JV24">
        <v>43</v>
      </c>
      <c r="JW24">
        <v>0</v>
      </c>
      <c r="JX24">
        <v>0</v>
      </c>
      <c r="JY24">
        <v>0</v>
      </c>
      <c r="JZ24">
        <v>8</v>
      </c>
      <c r="KA24">
        <v>15</v>
      </c>
      <c r="KB24">
        <v>24</v>
      </c>
      <c r="KC24">
        <v>31</v>
      </c>
      <c r="KD24">
        <v>45</v>
      </c>
      <c r="KE24">
        <v>65</v>
      </c>
      <c r="KF24">
        <v>81</v>
      </c>
      <c r="KG24">
        <v>95</v>
      </c>
      <c r="KH24">
        <v>118</v>
      </c>
      <c r="KI24">
        <v>134</v>
      </c>
      <c r="KJ24">
        <v>154</v>
      </c>
      <c r="KK24">
        <v>173</v>
      </c>
      <c r="KL24">
        <v>203</v>
      </c>
      <c r="KM24">
        <v>230</v>
      </c>
      <c r="KN24">
        <v>252</v>
      </c>
      <c r="KO24">
        <v>282</v>
      </c>
      <c r="KP24">
        <v>307</v>
      </c>
      <c r="KQ24">
        <v>335</v>
      </c>
      <c r="KR24">
        <v>370</v>
      </c>
      <c r="KS24">
        <v>405</v>
      </c>
      <c r="KT24">
        <v>444</v>
      </c>
      <c r="KU24">
        <v>487</v>
      </c>
      <c r="KV24">
        <v>518</v>
      </c>
      <c r="KW24">
        <v>565</v>
      </c>
      <c r="KX24">
        <v>610</v>
      </c>
      <c r="KY24">
        <v>0</v>
      </c>
      <c r="KZ24">
        <v>0</v>
      </c>
      <c r="LA24">
        <v>0</v>
      </c>
      <c r="LB24">
        <v>174</v>
      </c>
      <c r="LC24">
        <v>337</v>
      </c>
      <c r="LD24">
        <v>511</v>
      </c>
      <c r="LE24">
        <v>680</v>
      </c>
      <c r="LF24">
        <v>844</v>
      </c>
      <c r="LG24">
        <v>1008</v>
      </c>
      <c r="LH24">
        <v>1165</v>
      </c>
      <c r="LI24">
        <v>1326</v>
      </c>
      <c r="LJ24">
        <v>1458</v>
      </c>
      <c r="LK24">
        <v>1590</v>
      </c>
      <c r="LL24">
        <v>1747</v>
      </c>
      <c r="LM24">
        <v>1892</v>
      </c>
      <c r="LN24">
        <v>2034</v>
      </c>
      <c r="LO24">
        <v>2172</v>
      </c>
      <c r="LP24">
        <v>2315</v>
      </c>
      <c r="LQ24">
        <v>2445</v>
      </c>
      <c r="LR24">
        <v>2580</v>
      </c>
      <c r="LS24">
        <v>2708</v>
      </c>
      <c r="LT24">
        <v>2846</v>
      </c>
      <c r="LU24">
        <v>2977</v>
      </c>
      <c r="LV24">
        <v>3126</v>
      </c>
      <c r="LW24">
        <v>3266</v>
      </c>
      <c r="LX24">
        <v>3420</v>
      </c>
      <c r="LY24">
        <v>3551</v>
      </c>
      <c r="LZ24">
        <v>3684</v>
      </c>
      <c r="MA24">
        <v>0</v>
      </c>
      <c r="MB24">
        <v>0</v>
      </c>
      <c r="MC24">
        <v>1390</v>
      </c>
      <c r="MD24">
        <v>1452</v>
      </c>
      <c r="ME24">
        <v>1522</v>
      </c>
      <c r="MF24">
        <v>1620</v>
      </c>
      <c r="MG24">
        <v>1672</v>
      </c>
      <c r="MH24">
        <v>1725</v>
      </c>
      <c r="MI24">
        <v>1775</v>
      </c>
      <c r="MJ24">
        <v>1839</v>
      </c>
      <c r="MK24">
        <v>1913</v>
      </c>
      <c r="ML24">
        <v>1985</v>
      </c>
      <c r="MM24">
        <v>2053</v>
      </c>
      <c r="MN24">
        <v>2106</v>
      </c>
      <c r="MO24">
        <v>2149</v>
      </c>
      <c r="MP24">
        <v>2234</v>
      </c>
      <c r="MQ24">
        <v>2259</v>
      </c>
      <c r="MR24">
        <v>2317</v>
      </c>
      <c r="MS24">
        <v>2380</v>
      </c>
      <c r="MT24">
        <v>2421</v>
      </c>
      <c r="MU24">
        <v>2479</v>
      </c>
      <c r="MV24">
        <v>2491</v>
      </c>
      <c r="MW24">
        <v>2546</v>
      </c>
      <c r="MX24">
        <v>2630</v>
      </c>
      <c r="MY24">
        <v>2652</v>
      </c>
      <c r="MZ24">
        <v>2690</v>
      </c>
      <c r="NA24">
        <v>2702</v>
      </c>
      <c r="NB24">
        <v>2732</v>
      </c>
      <c r="NC24">
        <v>0</v>
      </c>
      <c r="ND24">
        <v>0</v>
      </c>
      <c r="NE24">
        <v>0</v>
      </c>
      <c r="NF24">
        <v>35</v>
      </c>
      <c r="NG24">
        <v>71</v>
      </c>
      <c r="NH24">
        <v>109</v>
      </c>
      <c r="NI24">
        <v>152</v>
      </c>
      <c r="NJ24">
        <v>196</v>
      </c>
      <c r="NK24">
        <v>232</v>
      </c>
      <c r="NL24">
        <v>283</v>
      </c>
      <c r="NM24">
        <v>323</v>
      </c>
      <c r="NN24">
        <v>365</v>
      </c>
      <c r="NO24">
        <v>398</v>
      </c>
      <c r="NP24">
        <v>443</v>
      </c>
      <c r="NQ24">
        <v>492</v>
      </c>
      <c r="NR24">
        <v>534</v>
      </c>
      <c r="NS24">
        <v>584</v>
      </c>
      <c r="NT24">
        <v>629</v>
      </c>
      <c r="NU24">
        <v>680</v>
      </c>
      <c r="NV24">
        <v>735</v>
      </c>
      <c r="NW24">
        <v>787</v>
      </c>
      <c r="NX24">
        <v>843</v>
      </c>
      <c r="NY24">
        <v>905</v>
      </c>
      <c r="NZ24">
        <v>961</v>
      </c>
      <c r="OA24">
        <v>1022</v>
      </c>
      <c r="OB24">
        <v>1078</v>
      </c>
      <c r="OC24">
        <v>1141</v>
      </c>
      <c r="OD24">
        <v>1196</v>
      </c>
      <c r="OE24">
        <v>0</v>
      </c>
      <c r="OF24">
        <v>0</v>
      </c>
      <c r="OG24">
        <v>2167</v>
      </c>
      <c r="OH24">
        <v>2315</v>
      </c>
      <c r="OI24">
        <v>2472</v>
      </c>
      <c r="OJ24">
        <v>2681</v>
      </c>
      <c r="OK24">
        <v>2849</v>
      </c>
      <c r="OL24">
        <v>2989</v>
      </c>
      <c r="OM24">
        <v>3155</v>
      </c>
      <c r="ON24">
        <v>3299</v>
      </c>
      <c r="OO24">
        <v>3469</v>
      </c>
      <c r="OP24">
        <v>3599</v>
      </c>
      <c r="OQ24">
        <v>3746</v>
      </c>
      <c r="OR24">
        <v>3877</v>
      </c>
      <c r="OS24">
        <v>4030</v>
      </c>
      <c r="OT24">
        <v>4148</v>
      </c>
      <c r="OU24">
        <v>4246</v>
      </c>
      <c r="OV24">
        <v>4376</v>
      </c>
      <c r="OW24">
        <v>4461</v>
      </c>
      <c r="OX24">
        <v>4552</v>
      </c>
      <c r="OY24">
        <v>4667</v>
      </c>
      <c r="OZ24">
        <v>4750</v>
      </c>
      <c r="PA24">
        <v>4861</v>
      </c>
      <c r="PB24">
        <v>4935</v>
      </c>
      <c r="PC24">
        <v>4953</v>
      </c>
      <c r="PD24">
        <v>5031</v>
      </c>
      <c r="PE24">
        <v>5052</v>
      </c>
      <c r="PF24">
        <v>5124</v>
      </c>
      <c r="PG24">
        <v>0</v>
      </c>
      <c r="PH24">
        <v>0</v>
      </c>
      <c r="PI24">
        <v>0</v>
      </c>
      <c r="PJ24">
        <v>49</v>
      </c>
      <c r="PK24">
        <v>112</v>
      </c>
      <c r="PL24">
        <v>164</v>
      </c>
      <c r="PM24">
        <v>229</v>
      </c>
      <c r="PN24">
        <v>295</v>
      </c>
      <c r="PO24">
        <v>356</v>
      </c>
      <c r="PP24">
        <v>416</v>
      </c>
      <c r="PQ24">
        <v>483</v>
      </c>
      <c r="PR24">
        <v>562</v>
      </c>
      <c r="PS24">
        <v>668</v>
      </c>
      <c r="PT24">
        <v>758</v>
      </c>
      <c r="PU24">
        <v>857</v>
      </c>
      <c r="PV24">
        <v>937</v>
      </c>
      <c r="PW24">
        <v>1029</v>
      </c>
      <c r="PX24">
        <v>1128</v>
      </c>
      <c r="PY24">
        <v>1244</v>
      </c>
      <c r="PZ24">
        <v>1352</v>
      </c>
      <c r="QA24">
        <v>1477</v>
      </c>
      <c r="QB24">
        <v>1593</v>
      </c>
      <c r="QC24">
        <v>1708</v>
      </c>
      <c r="QD24">
        <v>1837</v>
      </c>
      <c r="QE24">
        <v>1985</v>
      </c>
      <c r="QF24">
        <v>2107</v>
      </c>
      <c r="QG24">
        <v>2261</v>
      </c>
      <c r="QH24">
        <v>2393</v>
      </c>
      <c r="QI24">
        <v>0</v>
      </c>
      <c r="QJ24">
        <v>0</v>
      </c>
      <c r="QK24">
        <v>7670</v>
      </c>
      <c r="QL24">
        <v>7847</v>
      </c>
      <c r="QM24">
        <v>7981</v>
      </c>
      <c r="QN24">
        <v>8129</v>
      </c>
      <c r="QO24">
        <v>8212</v>
      </c>
      <c r="QP24">
        <v>8186</v>
      </c>
      <c r="QQ24">
        <v>8239</v>
      </c>
      <c r="QR24">
        <v>8260</v>
      </c>
      <c r="QS24">
        <v>8333</v>
      </c>
      <c r="QT24">
        <v>8444</v>
      </c>
      <c r="QU24">
        <v>8488</v>
      </c>
      <c r="QV24">
        <v>8463</v>
      </c>
      <c r="QW24">
        <v>8536</v>
      </c>
      <c r="QX24">
        <v>8515</v>
      </c>
      <c r="QY24">
        <v>8550</v>
      </c>
      <c r="QZ24">
        <v>8534</v>
      </c>
      <c r="RA24">
        <v>8574</v>
      </c>
      <c r="RB24">
        <v>8670</v>
      </c>
      <c r="RC24">
        <v>8740</v>
      </c>
      <c r="RD24">
        <v>8773</v>
      </c>
      <c r="RE24">
        <v>8765</v>
      </c>
      <c r="RF24">
        <v>8786</v>
      </c>
      <c r="RG24">
        <v>8777</v>
      </c>
      <c r="RH24">
        <v>8782</v>
      </c>
      <c r="RI24">
        <v>8771</v>
      </c>
      <c r="RJ24">
        <v>8822</v>
      </c>
      <c r="RK24">
        <v>0</v>
      </c>
      <c r="RL24">
        <v>0</v>
      </c>
      <c r="RM24">
        <v>8307</v>
      </c>
      <c r="RN24">
        <v>8437</v>
      </c>
      <c r="RO24">
        <v>8585</v>
      </c>
      <c r="RP24">
        <v>8716</v>
      </c>
      <c r="RQ24">
        <v>8789</v>
      </c>
      <c r="RR24">
        <v>8864</v>
      </c>
      <c r="RS24">
        <v>8986</v>
      </c>
      <c r="RT24">
        <v>9083</v>
      </c>
      <c r="RU24">
        <v>9119</v>
      </c>
      <c r="RV24">
        <v>9207</v>
      </c>
      <c r="RW24">
        <v>9306</v>
      </c>
      <c r="RX24">
        <v>9417</v>
      </c>
      <c r="RY24">
        <v>9438</v>
      </c>
      <c r="RZ24">
        <v>9551</v>
      </c>
      <c r="SA24">
        <v>9641</v>
      </c>
      <c r="SB24">
        <v>9708</v>
      </c>
      <c r="SC24">
        <v>9769</v>
      </c>
      <c r="SD24">
        <v>9817</v>
      </c>
      <c r="SE24">
        <v>9847</v>
      </c>
      <c r="SF24">
        <v>9857</v>
      </c>
      <c r="SG24">
        <v>9962</v>
      </c>
      <c r="SH24">
        <v>9969</v>
      </c>
      <c r="SI24">
        <v>10011</v>
      </c>
      <c r="SJ24">
        <v>10065</v>
      </c>
      <c r="SK24">
        <v>10063</v>
      </c>
      <c r="SL24">
        <v>10110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1030000</v>
      </c>
      <c r="SU24">
        <v>1010000</v>
      </c>
      <c r="SV24">
        <v>987714.88399999996</v>
      </c>
      <c r="SW24">
        <v>967118.66529999999</v>
      </c>
      <c r="SX24">
        <v>947111.00210000004</v>
      </c>
      <c r="SY24">
        <v>927338.34820000001</v>
      </c>
      <c r="SZ24">
        <v>909196.09340000001</v>
      </c>
      <c r="TA24">
        <v>883648.19449999998</v>
      </c>
      <c r="TB24">
        <v>864356.02579999994</v>
      </c>
      <c r="TC24">
        <v>841233.82819999999</v>
      </c>
      <c r="TD24">
        <v>816067.39939999999</v>
      </c>
      <c r="TE24">
        <v>797459.39899999998</v>
      </c>
      <c r="TF24">
        <v>773695.57259999996</v>
      </c>
      <c r="TG24">
        <v>755243.6176</v>
      </c>
      <c r="TH24">
        <v>730125.67500000005</v>
      </c>
      <c r="TI24">
        <v>709760.59010000003</v>
      </c>
      <c r="TJ24">
        <v>688054.47860000003</v>
      </c>
      <c r="TK24">
        <v>668245.60419999994</v>
      </c>
      <c r="TL24">
        <v>648557.33680000005</v>
      </c>
      <c r="TM24">
        <v>627775.76899999997</v>
      </c>
      <c r="TN24">
        <v>609279.13930000004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614310.39650000003</v>
      </c>
      <c r="TW24">
        <v>661419.42489999998</v>
      </c>
      <c r="TX24">
        <v>688655.64489999996</v>
      </c>
      <c r="TY24">
        <v>727718.09010000003</v>
      </c>
      <c r="TZ24">
        <v>754876.24129999999</v>
      </c>
      <c r="UA24">
        <v>774093.48360000004</v>
      </c>
      <c r="UB24">
        <v>804666.89060000004</v>
      </c>
      <c r="UC24">
        <v>822933.79240000003</v>
      </c>
      <c r="UD24">
        <v>840072.12919999997</v>
      </c>
      <c r="UE24">
        <v>858514.74230000004</v>
      </c>
      <c r="UF24">
        <v>872548.34970000002</v>
      </c>
      <c r="UG24">
        <v>873156.47609999997</v>
      </c>
      <c r="UH24">
        <v>868595.18429999996</v>
      </c>
      <c r="UI24">
        <v>861159.35320000001</v>
      </c>
      <c r="UJ24">
        <v>860149.84849999996</v>
      </c>
      <c r="UK24">
        <v>852437.20169999998</v>
      </c>
      <c r="UL24">
        <v>834196.62269999995</v>
      </c>
      <c r="UM24">
        <v>822454.38089999999</v>
      </c>
      <c r="UN24">
        <v>810918.45640000002</v>
      </c>
      <c r="UO24">
        <v>802706.07</v>
      </c>
      <c r="UP24">
        <v>795584.82700000005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157554.3444</v>
      </c>
      <c r="UY24">
        <v>169566.27710000001</v>
      </c>
      <c r="UZ24">
        <v>180744.8266</v>
      </c>
      <c r="VA24">
        <v>196716.89739999999</v>
      </c>
      <c r="VB24">
        <v>210520.06890000001</v>
      </c>
      <c r="VC24">
        <v>224405.83869999999</v>
      </c>
      <c r="VD24">
        <v>226052.6476</v>
      </c>
      <c r="VE24">
        <v>235357.71849999999</v>
      </c>
      <c r="VF24">
        <v>241036.53940000001</v>
      </c>
      <c r="VG24">
        <v>257417.6635</v>
      </c>
      <c r="VH24">
        <v>267187.2659</v>
      </c>
      <c r="VI24">
        <v>274404.72779999999</v>
      </c>
      <c r="VJ24">
        <v>285258.24729999999</v>
      </c>
      <c r="VK24">
        <v>300236.82120000001</v>
      </c>
      <c r="VL24">
        <v>303603.9178</v>
      </c>
      <c r="VM24">
        <v>313575.6226</v>
      </c>
      <c r="VN24">
        <v>322708.89319999999</v>
      </c>
      <c r="VO24">
        <v>321437.92019999999</v>
      </c>
      <c r="VP24">
        <v>319967.21889999998</v>
      </c>
      <c r="VQ24">
        <v>317612.98229999997</v>
      </c>
      <c r="VR24">
        <v>307685.886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413984.17109999998</v>
      </c>
      <c r="WA24">
        <v>401926.37969999999</v>
      </c>
      <c r="WB24">
        <v>476935.2942</v>
      </c>
      <c r="WC24">
        <v>547233.78850000002</v>
      </c>
      <c r="WD24">
        <v>204344.2078</v>
      </c>
      <c r="WE24">
        <v>277749.40870000003</v>
      </c>
      <c r="WF24">
        <v>462273.63439999998</v>
      </c>
      <c r="WG24">
        <v>448809.35379999998</v>
      </c>
      <c r="WH24">
        <v>580982.98230000003</v>
      </c>
      <c r="WI24">
        <v>423045.86090000003</v>
      </c>
      <c r="WJ24">
        <v>650313.21660000004</v>
      </c>
      <c r="WK24">
        <v>697832.27119999996</v>
      </c>
      <c r="WL24">
        <v>838818.26410000003</v>
      </c>
      <c r="WM24">
        <v>720418.97219999996</v>
      </c>
      <c r="WN24">
        <v>790666.6642</v>
      </c>
      <c r="WO24">
        <v>708588.49670000002</v>
      </c>
      <c r="WP24">
        <v>831272.91280000005</v>
      </c>
      <c r="WQ24">
        <v>640082.92579999997</v>
      </c>
      <c r="WR24">
        <v>891630.92240000004</v>
      </c>
      <c r="WS24">
        <v>891893.24399999995</v>
      </c>
      <c r="WT24">
        <v>1100000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23200000</v>
      </c>
      <c r="ZG24">
        <v>23200000</v>
      </c>
      <c r="ZH24">
        <v>23300000</v>
      </c>
      <c r="ZI24">
        <v>23500000</v>
      </c>
      <c r="ZJ24">
        <v>23700000</v>
      </c>
      <c r="ZK24">
        <v>23800000</v>
      </c>
      <c r="ZL24">
        <v>23700000</v>
      </c>
      <c r="ZM24">
        <v>23500000</v>
      </c>
      <c r="ZN24">
        <v>23700000</v>
      </c>
      <c r="ZO24">
        <v>23300000</v>
      </c>
      <c r="ZP24">
        <v>23200000</v>
      </c>
      <c r="ZQ24">
        <v>23100000</v>
      </c>
      <c r="ZR24">
        <v>22800000</v>
      </c>
      <c r="ZS24">
        <v>22700000</v>
      </c>
      <c r="ZT24">
        <v>22100000</v>
      </c>
      <c r="ZU24">
        <v>22000000</v>
      </c>
      <c r="ZV24">
        <v>22000000</v>
      </c>
      <c r="ZW24">
        <v>21600000</v>
      </c>
      <c r="ZX24">
        <v>21200000</v>
      </c>
      <c r="ZY24">
        <v>20700000</v>
      </c>
      <c r="ZZ24">
        <v>20300000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16800000</v>
      </c>
      <c r="ABK24">
        <v>17300000</v>
      </c>
      <c r="ABL24">
        <v>17500000</v>
      </c>
      <c r="ABM24">
        <v>17900000</v>
      </c>
      <c r="ABN24">
        <v>18000000</v>
      </c>
      <c r="ABO24">
        <v>18200000</v>
      </c>
      <c r="ABP24">
        <v>18300000</v>
      </c>
      <c r="ABQ24">
        <v>18500000</v>
      </c>
      <c r="ABR24">
        <v>18400000</v>
      </c>
      <c r="ABS24">
        <v>18300000</v>
      </c>
      <c r="ABT24">
        <v>18300000</v>
      </c>
      <c r="ABU24">
        <v>18100000</v>
      </c>
      <c r="ABV24">
        <v>18000000</v>
      </c>
      <c r="ABW24">
        <v>17900000</v>
      </c>
      <c r="ABX24">
        <v>17700000</v>
      </c>
      <c r="ABY24">
        <v>17600000</v>
      </c>
      <c r="ABZ24">
        <v>17300000</v>
      </c>
      <c r="ACA24">
        <v>16900000</v>
      </c>
      <c r="ACB24">
        <v>16600000</v>
      </c>
      <c r="ACC24">
        <v>16200000</v>
      </c>
      <c r="ACD24">
        <v>16000000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2440000</v>
      </c>
      <c r="ADO24">
        <v>2380000</v>
      </c>
      <c r="ADP24">
        <v>2320000</v>
      </c>
      <c r="ADQ24">
        <v>2270000</v>
      </c>
      <c r="ADR24">
        <v>2240000</v>
      </c>
      <c r="ADS24">
        <v>2180000</v>
      </c>
      <c r="ADT24">
        <v>2110000</v>
      </c>
      <c r="ADU24">
        <v>2070000</v>
      </c>
      <c r="ADV24">
        <v>2000000</v>
      </c>
      <c r="ADW24">
        <v>1950000</v>
      </c>
      <c r="ADX24">
        <v>1890000</v>
      </c>
      <c r="ADY24">
        <v>1850000</v>
      </c>
      <c r="ADZ24">
        <v>1810000</v>
      </c>
      <c r="AEA24">
        <v>1770000</v>
      </c>
      <c r="AEB24">
        <v>1730000</v>
      </c>
      <c r="AEC24">
        <v>1680000</v>
      </c>
      <c r="AED24">
        <v>1630000</v>
      </c>
      <c r="AEE24">
        <v>1580000</v>
      </c>
      <c r="AEF24">
        <v>1540000</v>
      </c>
      <c r="AEG24">
        <v>1490000</v>
      </c>
      <c r="AEH24">
        <v>1460000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5180000</v>
      </c>
      <c r="AEQ24">
        <v>5100000</v>
      </c>
      <c r="AER24">
        <v>5000000</v>
      </c>
      <c r="AES24">
        <v>4870000</v>
      </c>
      <c r="AET24">
        <v>4780000</v>
      </c>
      <c r="AEU24">
        <v>4690000</v>
      </c>
      <c r="AEV24">
        <v>4610000</v>
      </c>
      <c r="AEW24">
        <v>4480000</v>
      </c>
      <c r="AEX24">
        <v>4400000</v>
      </c>
      <c r="AEY24">
        <v>4320000</v>
      </c>
      <c r="AEZ24">
        <v>4220000</v>
      </c>
      <c r="AFA24">
        <v>4120000</v>
      </c>
      <c r="AFB24">
        <v>4020000</v>
      </c>
      <c r="AFC24">
        <v>3920000</v>
      </c>
      <c r="AFD24">
        <v>3810000</v>
      </c>
      <c r="AFE24">
        <v>3740000</v>
      </c>
      <c r="AFF24">
        <v>3630000</v>
      </c>
      <c r="AFG24">
        <v>3540000</v>
      </c>
      <c r="AFH24">
        <v>3450000</v>
      </c>
      <c r="AFI24">
        <v>3350000</v>
      </c>
      <c r="AFJ24">
        <v>3270000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233.38391580000001</v>
      </c>
      <c r="AGU24">
        <v>251.28120290000001</v>
      </c>
      <c r="AGV24">
        <v>261.62857079999998</v>
      </c>
      <c r="AGW24">
        <v>276.468864</v>
      </c>
      <c r="AGX24">
        <v>286.7865726</v>
      </c>
      <c r="AGY24">
        <v>294.08743429999998</v>
      </c>
      <c r="AGZ24">
        <v>305.70263979999999</v>
      </c>
      <c r="AHA24">
        <v>312.64245570000003</v>
      </c>
      <c r="AHB24">
        <v>319.15351620000001</v>
      </c>
      <c r="AHC24">
        <v>326.16008690000001</v>
      </c>
      <c r="AHD24">
        <v>331.49162330000001</v>
      </c>
      <c r="AHE24">
        <v>331.7226579</v>
      </c>
      <c r="AHF24">
        <v>329.98976820000001</v>
      </c>
      <c r="AHG24">
        <v>327.1648065</v>
      </c>
      <c r="AHH24">
        <v>326.78128340000001</v>
      </c>
      <c r="AHI24">
        <v>323.85115610000003</v>
      </c>
      <c r="AHJ24">
        <v>316.92134049999999</v>
      </c>
      <c r="AHK24">
        <v>312.46032150000002</v>
      </c>
      <c r="AHL24">
        <v>308.07768490000001</v>
      </c>
      <c r="AHM24">
        <v>304.95770040000002</v>
      </c>
      <c r="AHN24">
        <v>302.25225449999999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23.46844475</v>
      </c>
      <c r="AHW24">
        <v>25.257677430000001</v>
      </c>
      <c r="AHX24">
        <v>26.92277382</v>
      </c>
      <c r="AHY24">
        <v>29.301887279999999</v>
      </c>
      <c r="AHZ24">
        <v>31.357933209999999</v>
      </c>
      <c r="AIA24">
        <v>33.426282530000002</v>
      </c>
      <c r="AIB24">
        <v>33.671582290000003</v>
      </c>
      <c r="AIC24">
        <v>35.057615439999999</v>
      </c>
      <c r="AID24">
        <v>35.903501939999998</v>
      </c>
      <c r="AIE24">
        <v>38.343545769999999</v>
      </c>
      <c r="AIF24">
        <v>39.798773009999998</v>
      </c>
      <c r="AIG24">
        <v>40.873847189999999</v>
      </c>
      <c r="AIH24">
        <v>42.490528869999999</v>
      </c>
      <c r="AII24">
        <v>44.72165639</v>
      </c>
      <c r="AIJ24">
        <v>45.223200929999997</v>
      </c>
      <c r="AIK24">
        <v>46.708532249999998</v>
      </c>
      <c r="AIL24">
        <v>48.068974939999997</v>
      </c>
      <c r="AIM24">
        <v>47.87965767</v>
      </c>
      <c r="AIN24">
        <v>47.660589940000001</v>
      </c>
      <c r="AIO24">
        <v>47.30991556</v>
      </c>
      <c r="AIP24">
        <v>45.831228879999998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2.0944368689999999</v>
      </c>
      <c r="AIY24">
        <v>2.033433853</v>
      </c>
      <c r="AIZ24">
        <v>2.4129204299999998</v>
      </c>
      <c r="AJA24">
        <v>2.7685759569999999</v>
      </c>
      <c r="AJB24">
        <v>1.033822239</v>
      </c>
      <c r="AJC24">
        <v>1.405195277</v>
      </c>
      <c r="AJD24">
        <v>2.3387438719999998</v>
      </c>
      <c r="AJE24">
        <v>2.270625119</v>
      </c>
      <c r="AJF24">
        <v>2.9393205419999999</v>
      </c>
      <c r="AJG24">
        <v>2.1402819480000002</v>
      </c>
      <c r="AJH24">
        <v>3.2900774290000001</v>
      </c>
      <c r="AJI24">
        <v>3.530486765</v>
      </c>
      <c r="AJJ24">
        <v>4.2437658760000003</v>
      </c>
      <c r="AJK24">
        <v>3.6447578470000002</v>
      </c>
      <c r="AJL24">
        <v>4.0001563539999996</v>
      </c>
      <c r="AJM24">
        <v>3.5849048730000002</v>
      </c>
      <c r="AJN24">
        <v>4.2055922859999999</v>
      </c>
      <c r="AJO24">
        <v>3.2383201399999999</v>
      </c>
      <c r="AJP24">
        <v>4.510956717</v>
      </c>
      <c r="AJQ24">
        <v>4.5122838590000001</v>
      </c>
      <c r="AJR24">
        <v>5.540497029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259.1801729</v>
      </c>
      <c r="AKA24">
        <v>297.10599730000001</v>
      </c>
      <c r="AKB24">
        <v>236.96256030000001</v>
      </c>
      <c r="AKC24">
        <v>187.9714175</v>
      </c>
      <c r="AKD24">
        <v>344.02648540000001</v>
      </c>
      <c r="AKE24">
        <v>219.07385059999999</v>
      </c>
      <c r="AKF24">
        <v>317.0702781</v>
      </c>
      <c r="AKG24">
        <v>238.9707009</v>
      </c>
      <c r="AKH24">
        <v>331.21112219999998</v>
      </c>
      <c r="AKI24">
        <v>344.93075370000003</v>
      </c>
      <c r="AKJ24">
        <v>271.45036279999999</v>
      </c>
      <c r="AKK24">
        <v>352.32775140000001</v>
      </c>
      <c r="AKL24">
        <v>234.34408099999999</v>
      </c>
      <c r="AKM24">
        <v>296.47984919999999</v>
      </c>
      <c r="AKN24">
        <v>324.71834539999998</v>
      </c>
      <c r="AKO24">
        <v>343.60755970000002</v>
      </c>
      <c r="AKP24">
        <v>338.27498150000002</v>
      </c>
      <c r="AKQ24">
        <v>386.06432530000001</v>
      </c>
      <c r="AKR24">
        <v>278.91292950000002</v>
      </c>
      <c r="AKS24">
        <v>384.64231139999998</v>
      </c>
      <c r="AKT24">
        <v>360.60907170000002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128.04962739999999</v>
      </c>
      <c r="AME24">
        <v>127.92350570000001</v>
      </c>
      <c r="AMF24">
        <v>128.6756882</v>
      </c>
      <c r="AMG24">
        <v>129.954857</v>
      </c>
      <c r="AMH24">
        <v>130.91844309999999</v>
      </c>
      <c r="AMI24">
        <v>131.459521</v>
      </c>
      <c r="AMJ24">
        <v>130.92549919999999</v>
      </c>
      <c r="AMK24">
        <v>129.7074921</v>
      </c>
      <c r="AML24">
        <v>130.91053289999999</v>
      </c>
      <c r="AMM24">
        <v>128.51991459999999</v>
      </c>
      <c r="AMN24">
        <v>127.98026539999999</v>
      </c>
      <c r="AMO24">
        <v>127.63115670000001</v>
      </c>
      <c r="AMP24">
        <v>126.0483929</v>
      </c>
      <c r="AMQ24">
        <v>125.3088734</v>
      </c>
      <c r="AMR24">
        <v>122.2480109</v>
      </c>
      <c r="AMS24">
        <v>121.3079458</v>
      </c>
      <c r="AMT24">
        <v>121.6604372</v>
      </c>
      <c r="AMU24">
        <v>119.1049797</v>
      </c>
      <c r="AMV24">
        <v>117.2928273</v>
      </c>
      <c r="AMW24">
        <v>114.38453079999999</v>
      </c>
      <c r="AMX24">
        <v>112.28595079999999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313.83492389999998</v>
      </c>
      <c r="ANG24">
        <v>229.4584783</v>
      </c>
      <c r="ANH24">
        <v>346.56111629999998</v>
      </c>
      <c r="ANI24">
        <v>239.7871749</v>
      </c>
      <c r="ANJ24">
        <v>202.68750829999999</v>
      </c>
      <c r="ANK24">
        <v>185.75495599999999</v>
      </c>
      <c r="ANL24">
        <v>207.92133140000001</v>
      </c>
      <c r="ANM24">
        <v>218.31461189999999</v>
      </c>
      <c r="ANN24">
        <v>170.87132020000001</v>
      </c>
      <c r="ANO24">
        <v>191.33520100000001</v>
      </c>
      <c r="ANP24">
        <v>212.18548680000001</v>
      </c>
      <c r="ANQ24">
        <v>224.6603638</v>
      </c>
      <c r="ANR24">
        <v>208.69954580000001</v>
      </c>
      <c r="ANS24">
        <v>228.41801169999999</v>
      </c>
      <c r="ANT24">
        <v>218.54389800000001</v>
      </c>
      <c r="ANU24">
        <v>224.2844882</v>
      </c>
      <c r="ANV24">
        <v>206.1664653</v>
      </c>
      <c r="ANW24">
        <v>171.68841119999999</v>
      </c>
      <c r="ANX24">
        <v>151.7907103</v>
      </c>
      <c r="ANY24">
        <v>189.37448950000001</v>
      </c>
      <c r="ANZ24">
        <v>137.8969926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97.073559320000001</v>
      </c>
      <c r="AOI24">
        <v>99.480320939999999</v>
      </c>
      <c r="AOJ24">
        <v>100.99105400000001</v>
      </c>
      <c r="AOK24">
        <v>103.10213640000001</v>
      </c>
      <c r="AOL24">
        <v>103.8503553</v>
      </c>
      <c r="AOM24">
        <v>104.9437764</v>
      </c>
      <c r="AON24">
        <v>105.45022040000001</v>
      </c>
      <c r="AOO24">
        <v>106.41908290000001</v>
      </c>
      <c r="AOP24">
        <v>106.34473389999999</v>
      </c>
      <c r="AOQ24">
        <v>105.6866194</v>
      </c>
      <c r="AOR24">
        <v>105.749934</v>
      </c>
      <c r="AOS24">
        <v>104.6641113</v>
      </c>
      <c r="AOT24">
        <v>103.68850089999999</v>
      </c>
      <c r="AOU24">
        <v>103.21169690000001</v>
      </c>
      <c r="AOV24">
        <v>101.9876307</v>
      </c>
      <c r="AOW24">
        <v>101.3309908</v>
      </c>
      <c r="AOX24">
        <v>99.877255629999993</v>
      </c>
      <c r="AOY24">
        <v>97.321892790000007</v>
      </c>
      <c r="AOZ24">
        <v>95.975263130000002</v>
      </c>
      <c r="APA24">
        <v>93.568811100000005</v>
      </c>
      <c r="APB24">
        <v>92.138187720000005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648.28511830000002</v>
      </c>
      <c r="APK24">
        <v>560.21360579999998</v>
      </c>
      <c r="APL24">
        <v>609.38165890000005</v>
      </c>
      <c r="APM24">
        <v>688.19043020000004</v>
      </c>
      <c r="APN24">
        <v>693.71026280000001</v>
      </c>
      <c r="APO24">
        <v>979.53974149999999</v>
      </c>
      <c r="APP24">
        <v>768.13093919999994</v>
      </c>
      <c r="APQ24">
        <v>711.41879670000003</v>
      </c>
      <c r="APR24">
        <v>621.65930969999999</v>
      </c>
      <c r="APS24">
        <v>718.40033470000003</v>
      </c>
      <c r="APT24">
        <v>695.0225696</v>
      </c>
      <c r="APU24">
        <v>818.91734629999996</v>
      </c>
      <c r="APV24">
        <v>737.53175060000001</v>
      </c>
      <c r="APW24">
        <v>764.01025100000004</v>
      </c>
      <c r="APX24">
        <v>759.17245519999994</v>
      </c>
      <c r="APY24">
        <v>638.75272099999995</v>
      </c>
      <c r="APZ24">
        <v>827.27412570000001</v>
      </c>
      <c r="AQA24">
        <v>771.83897009999998</v>
      </c>
      <c r="AQB24">
        <v>618.06385250000005</v>
      </c>
      <c r="AQC24">
        <v>816.28155289999995</v>
      </c>
      <c r="AQD24">
        <v>644.20398220000004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74.609496710000002</v>
      </c>
      <c r="ARO24">
        <v>73.433385770000001</v>
      </c>
      <c r="ARP24">
        <v>72.064143250000001</v>
      </c>
      <c r="ARQ24">
        <v>70.242491020000003</v>
      </c>
      <c r="ARR24">
        <v>68.854702689999996</v>
      </c>
      <c r="ARS24">
        <v>67.568034789999999</v>
      </c>
      <c r="ART24">
        <v>66.382497110000003</v>
      </c>
      <c r="ARU24">
        <v>64.592748259999993</v>
      </c>
      <c r="ARV24">
        <v>63.462241939999998</v>
      </c>
      <c r="ARW24">
        <v>62.194420200000003</v>
      </c>
      <c r="ARX24">
        <v>60.802562610000003</v>
      </c>
      <c r="ARY24">
        <v>59.402538010000001</v>
      </c>
      <c r="ARZ24">
        <v>57.955740280000001</v>
      </c>
      <c r="ASA24">
        <v>56.439658819999998</v>
      </c>
      <c r="ASB24">
        <v>54.851432449999997</v>
      </c>
      <c r="ASC24">
        <v>53.821095059999998</v>
      </c>
      <c r="ASD24">
        <v>52.29020732</v>
      </c>
      <c r="ASE24">
        <v>50.981076819999998</v>
      </c>
      <c r="ASF24">
        <v>49.76317684</v>
      </c>
      <c r="ASG24">
        <v>48.30416357</v>
      </c>
      <c r="ASH24">
        <v>47.11628331</v>
      </c>
    </row>
    <row r="25" spans="1:1178" x14ac:dyDescent="0.25">
      <c r="A25" s="3" t="s">
        <v>1</v>
      </c>
      <c r="B25" s="3"/>
      <c r="C25">
        <v>0</v>
      </c>
      <c r="D25">
        <v>0</v>
      </c>
      <c r="E25">
        <v>0</v>
      </c>
      <c r="F25">
        <v>223</v>
      </c>
      <c r="G25">
        <v>223</v>
      </c>
      <c r="H25">
        <v>223</v>
      </c>
      <c r="I25">
        <v>235</v>
      </c>
      <c r="J25">
        <v>255</v>
      </c>
      <c r="K25">
        <v>242</v>
      </c>
      <c r="L25">
        <v>235</v>
      </c>
      <c r="M25">
        <v>210</v>
      </c>
      <c r="N25">
        <v>240</v>
      </c>
      <c r="O25">
        <v>231</v>
      </c>
      <c r="P25">
        <v>242</v>
      </c>
      <c r="Q25">
        <v>272</v>
      </c>
      <c r="R25">
        <v>239</v>
      </c>
      <c r="S25">
        <v>213</v>
      </c>
      <c r="T25">
        <v>232</v>
      </c>
      <c r="U25">
        <v>258</v>
      </c>
      <c r="V25">
        <v>240</v>
      </c>
      <c r="W25">
        <v>221</v>
      </c>
      <c r="X25">
        <v>239</v>
      </c>
      <c r="Y25">
        <v>233</v>
      </c>
      <c r="Z25">
        <v>205</v>
      </c>
      <c r="AA25">
        <v>240</v>
      </c>
      <c r="AB25">
        <v>220</v>
      </c>
      <c r="AC25">
        <v>231</v>
      </c>
      <c r="AD25">
        <v>238</v>
      </c>
      <c r="AE25">
        <v>0</v>
      </c>
      <c r="AF25">
        <v>0</v>
      </c>
      <c r="AG25">
        <v>0</v>
      </c>
      <c r="AH25">
        <v>60</v>
      </c>
      <c r="AI25">
        <v>59</v>
      </c>
      <c r="AJ25">
        <v>54</v>
      </c>
      <c r="AK25">
        <v>63</v>
      </c>
      <c r="AL25">
        <v>74</v>
      </c>
      <c r="AM25">
        <v>69</v>
      </c>
      <c r="AN25">
        <v>94</v>
      </c>
      <c r="AO25">
        <v>83</v>
      </c>
      <c r="AP25">
        <v>95</v>
      </c>
      <c r="AQ25">
        <v>83</v>
      </c>
      <c r="AR25">
        <v>97</v>
      </c>
      <c r="AS25">
        <v>94</v>
      </c>
      <c r="AT25">
        <v>104</v>
      </c>
      <c r="AU25">
        <v>99</v>
      </c>
      <c r="AV25">
        <v>104</v>
      </c>
      <c r="AW25">
        <v>116</v>
      </c>
      <c r="AX25">
        <v>120</v>
      </c>
      <c r="AY25">
        <v>127</v>
      </c>
      <c r="AZ25">
        <v>118</v>
      </c>
      <c r="BA25">
        <v>135</v>
      </c>
      <c r="BB25">
        <v>142</v>
      </c>
      <c r="BC25">
        <v>127</v>
      </c>
      <c r="BD25">
        <v>142</v>
      </c>
      <c r="BE25">
        <v>135</v>
      </c>
      <c r="BF25">
        <v>150</v>
      </c>
      <c r="BG25">
        <v>0</v>
      </c>
      <c r="BH25">
        <v>0</v>
      </c>
      <c r="BI25">
        <v>0</v>
      </c>
      <c r="BJ25">
        <v>125</v>
      </c>
      <c r="BK25">
        <v>126</v>
      </c>
      <c r="BL25">
        <v>134</v>
      </c>
      <c r="BM25">
        <v>134</v>
      </c>
      <c r="BN25">
        <v>110</v>
      </c>
      <c r="BO25">
        <v>87</v>
      </c>
      <c r="BP25">
        <v>115</v>
      </c>
      <c r="BQ25">
        <v>103</v>
      </c>
      <c r="BR25">
        <v>110</v>
      </c>
      <c r="BS25">
        <v>90</v>
      </c>
      <c r="BT25">
        <v>98</v>
      </c>
      <c r="BU25">
        <v>104</v>
      </c>
      <c r="BV25">
        <v>105</v>
      </c>
      <c r="BW25">
        <v>94</v>
      </c>
      <c r="BX25">
        <v>103</v>
      </c>
      <c r="BY25">
        <v>108</v>
      </c>
      <c r="BZ25">
        <v>107</v>
      </c>
      <c r="CA25">
        <v>101</v>
      </c>
      <c r="CB25">
        <v>94</v>
      </c>
      <c r="CC25">
        <v>103</v>
      </c>
      <c r="CD25">
        <v>89</v>
      </c>
      <c r="CE25">
        <v>93</v>
      </c>
      <c r="CF25">
        <v>83</v>
      </c>
      <c r="CG25">
        <v>98</v>
      </c>
      <c r="CH25">
        <v>67</v>
      </c>
      <c r="CI25">
        <v>0</v>
      </c>
      <c r="CJ25">
        <v>0</v>
      </c>
      <c r="CK25">
        <v>0</v>
      </c>
      <c r="CL25">
        <v>53</v>
      </c>
      <c r="CM25">
        <v>63</v>
      </c>
      <c r="CN25">
        <v>57</v>
      </c>
      <c r="CO25">
        <v>65</v>
      </c>
      <c r="CP25">
        <v>63</v>
      </c>
      <c r="CQ25">
        <v>51</v>
      </c>
      <c r="CR25">
        <v>65</v>
      </c>
      <c r="CS25">
        <v>60</v>
      </c>
      <c r="CT25">
        <v>48</v>
      </c>
      <c r="CU25">
        <v>58</v>
      </c>
      <c r="CV25">
        <v>45</v>
      </c>
      <c r="CW25">
        <v>59</v>
      </c>
      <c r="CX25">
        <v>41</v>
      </c>
      <c r="CY25">
        <v>58</v>
      </c>
      <c r="CZ25">
        <v>59</v>
      </c>
      <c r="DA25">
        <v>43</v>
      </c>
      <c r="DB25">
        <v>54</v>
      </c>
      <c r="DC25">
        <v>42</v>
      </c>
      <c r="DD25">
        <v>42</v>
      </c>
      <c r="DE25">
        <v>46</v>
      </c>
      <c r="DF25">
        <v>48</v>
      </c>
      <c r="DG25">
        <v>47</v>
      </c>
      <c r="DH25">
        <v>42</v>
      </c>
      <c r="DI25">
        <v>47</v>
      </c>
      <c r="DJ25">
        <v>42</v>
      </c>
      <c r="DK25">
        <v>0</v>
      </c>
      <c r="DL25">
        <v>0</v>
      </c>
      <c r="DM25">
        <v>0</v>
      </c>
      <c r="DN25">
        <v>2</v>
      </c>
      <c r="DO25">
        <v>2</v>
      </c>
      <c r="DP25">
        <v>2</v>
      </c>
      <c r="DQ25">
        <v>1</v>
      </c>
      <c r="DR25">
        <v>2</v>
      </c>
      <c r="DS25">
        <v>1</v>
      </c>
      <c r="DT25">
        <v>1</v>
      </c>
      <c r="DU25">
        <v>5</v>
      </c>
      <c r="DV25">
        <v>4</v>
      </c>
      <c r="DW25">
        <v>4</v>
      </c>
      <c r="DX25">
        <v>6</v>
      </c>
      <c r="DY25">
        <v>3</v>
      </c>
      <c r="DZ25">
        <v>5</v>
      </c>
      <c r="EA25">
        <v>8</v>
      </c>
      <c r="EB25">
        <v>2</v>
      </c>
      <c r="EC25">
        <v>6</v>
      </c>
      <c r="ED25">
        <v>4</v>
      </c>
      <c r="EE25">
        <v>6</v>
      </c>
      <c r="EF25">
        <v>8</v>
      </c>
      <c r="EG25">
        <v>6</v>
      </c>
      <c r="EH25">
        <v>9</v>
      </c>
      <c r="EI25">
        <v>4</v>
      </c>
      <c r="EJ25">
        <v>1</v>
      </c>
      <c r="EK25">
        <v>3</v>
      </c>
      <c r="EL25">
        <v>3</v>
      </c>
      <c r="EM25">
        <v>0</v>
      </c>
      <c r="EN25">
        <v>0</v>
      </c>
      <c r="EO25">
        <v>0</v>
      </c>
      <c r="EP25">
        <v>10</v>
      </c>
      <c r="EQ25">
        <v>5</v>
      </c>
      <c r="ER25">
        <v>10</v>
      </c>
      <c r="ES25">
        <v>15</v>
      </c>
      <c r="ET25">
        <v>0</v>
      </c>
      <c r="EU25">
        <v>15</v>
      </c>
      <c r="EV25">
        <v>5</v>
      </c>
      <c r="EW25">
        <v>10</v>
      </c>
      <c r="EX25">
        <v>20</v>
      </c>
      <c r="EY25">
        <v>10</v>
      </c>
      <c r="EZ25">
        <v>25</v>
      </c>
      <c r="FA25">
        <v>20</v>
      </c>
      <c r="FB25">
        <v>25</v>
      </c>
      <c r="FC25">
        <v>15</v>
      </c>
      <c r="FD25">
        <v>20</v>
      </c>
      <c r="FE25">
        <v>30</v>
      </c>
      <c r="FF25">
        <v>35</v>
      </c>
      <c r="FG25">
        <v>15</v>
      </c>
      <c r="FH25">
        <v>25</v>
      </c>
      <c r="FI25">
        <v>30</v>
      </c>
      <c r="FJ25">
        <v>20</v>
      </c>
      <c r="FK25">
        <v>50</v>
      </c>
      <c r="FL25">
        <v>40</v>
      </c>
      <c r="FM25">
        <v>10</v>
      </c>
      <c r="FN25">
        <v>10</v>
      </c>
      <c r="FO25">
        <v>0</v>
      </c>
      <c r="FP25">
        <v>0</v>
      </c>
      <c r="FQ25">
        <v>5582</v>
      </c>
      <c r="FR25">
        <v>5870</v>
      </c>
      <c r="FS25">
        <v>6079</v>
      </c>
      <c r="FT25">
        <v>6236</v>
      </c>
      <c r="FU25">
        <v>6425</v>
      </c>
      <c r="FV25">
        <v>6544</v>
      </c>
      <c r="FW25">
        <v>6743</v>
      </c>
      <c r="FX25">
        <v>6832</v>
      </c>
      <c r="FY25">
        <v>6930</v>
      </c>
      <c r="FZ25">
        <v>7102</v>
      </c>
      <c r="GA25">
        <v>7162</v>
      </c>
      <c r="GB25">
        <v>7276</v>
      </c>
      <c r="GC25">
        <v>7370</v>
      </c>
      <c r="GD25">
        <v>7436</v>
      </c>
      <c r="GE25">
        <v>7511</v>
      </c>
      <c r="GF25">
        <v>7497</v>
      </c>
      <c r="GG25">
        <v>7541</v>
      </c>
      <c r="GH25">
        <v>7591</v>
      </c>
      <c r="GI25">
        <v>7636</v>
      </c>
      <c r="GJ25">
        <v>7698</v>
      </c>
      <c r="GK25">
        <v>7714</v>
      </c>
      <c r="GL25">
        <v>7702</v>
      </c>
      <c r="GM25">
        <v>7717</v>
      </c>
      <c r="GN25">
        <v>7752</v>
      </c>
      <c r="GO25">
        <v>7794</v>
      </c>
      <c r="GP25">
        <v>7805</v>
      </c>
      <c r="GQ25">
        <v>0</v>
      </c>
      <c r="GR25">
        <v>0</v>
      </c>
      <c r="GS25">
        <v>607</v>
      </c>
      <c r="GT25">
        <v>679</v>
      </c>
      <c r="GU25">
        <v>785</v>
      </c>
      <c r="GV25">
        <v>899</v>
      </c>
      <c r="GW25">
        <v>1022</v>
      </c>
      <c r="GX25">
        <v>1142</v>
      </c>
      <c r="GY25">
        <v>1259</v>
      </c>
      <c r="GZ25">
        <v>1350</v>
      </c>
      <c r="HA25">
        <v>1447</v>
      </c>
      <c r="HB25">
        <v>1542</v>
      </c>
      <c r="HC25">
        <v>1632</v>
      </c>
      <c r="HD25">
        <v>1700</v>
      </c>
      <c r="HE25">
        <v>1756</v>
      </c>
      <c r="HF25">
        <v>1823</v>
      </c>
      <c r="HG25">
        <v>1888</v>
      </c>
      <c r="HH25">
        <v>1979</v>
      </c>
      <c r="HI25">
        <v>2040</v>
      </c>
      <c r="HJ25">
        <v>2093</v>
      </c>
      <c r="HK25">
        <v>2133</v>
      </c>
      <c r="HL25">
        <v>2139</v>
      </c>
      <c r="HM25">
        <v>2181</v>
      </c>
      <c r="HN25">
        <v>2240</v>
      </c>
      <c r="HO25">
        <v>2318</v>
      </c>
      <c r="HP25">
        <v>2338</v>
      </c>
      <c r="HQ25">
        <v>2390</v>
      </c>
      <c r="HR25">
        <v>2432</v>
      </c>
      <c r="HS25">
        <v>0</v>
      </c>
      <c r="HT25">
        <v>0</v>
      </c>
      <c r="HU25">
        <v>74</v>
      </c>
      <c r="HV25">
        <v>79</v>
      </c>
      <c r="HW25">
        <v>82</v>
      </c>
      <c r="HX25">
        <v>92</v>
      </c>
      <c r="HY25">
        <v>92</v>
      </c>
      <c r="HZ25">
        <v>88</v>
      </c>
      <c r="IA25">
        <v>94</v>
      </c>
      <c r="IB25">
        <v>109</v>
      </c>
      <c r="IC25">
        <v>112</v>
      </c>
      <c r="ID25">
        <v>116</v>
      </c>
      <c r="IE25">
        <v>123</v>
      </c>
      <c r="IF25">
        <v>128</v>
      </c>
      <c r="IG25">
        <v>136</v>
      </c>
      <c r="IH25">
        <v>154</v>
      </c>
      <c r="II25">
        <v>167</v>
      </c>
      <c r="IJ25">
        <v>173</v>
      </c>
      <c r="IK25">
        <v>186</v>
      </c>
      <c r="IL25">
        <v>199</v>
      </c>
      <c r="IM25">
        <v>214</v>
      </c>
      <c r="IN25">
        <v>230</v>
      </c>
      <c r="IO25">
        <v>230</v>
      </c>
      <c r="IP25">
        <v>234</v>
      </c>
      <c r="IQ25">
        <v>233</v>
      </c>
      <c r="IR25">
        <v>236</v>
      </c>
      <c r="IS25">
        <v>246</v>
      </c>
      <c r="IT25">
        <v>255</v>
      </c>
      <c r="IU25">
        <v>0</v>
      </c>
      <c r="IV25">
        <v>0</v>
      </c>
      <c r="IW25">
        <v>7</v>
      </c>
      <c r="IX25">
        <v>6</v>
      </c>
      <c r="IY25">
        <v>8</v>
      </c>
      <c r="IZ25">
        <v>7</v>
      </c>
      <c r="JA25">
        <v>6</v>
      </c>
      <c r="JB25">
        <v>6</v>
      </c>
      <c r="JC25">
        <v>2</v>
      </c>
      <c r="JD25">
        <v>3</v>
      </c>
      <c r="JE25">
        <v>5</v>
      </c>
      <c r="JF25">
        <v>6</v>
      </c>
      <c r="JG25">
        <v>4</v>
      </c>
      <c r="JH25">
        <v>4</v>
      </c>
      <c r="JI25">
        <v>4</v>
      </c>
      <c r="JJ25">
        <v>3</v>
      </c>
      <c r="JK25">
        <v>4</v>
      </c>
      <c r="JL25">
        <v>6</v>
      </c>
      <c r="JM25">
        <v>10</v>
      </c>
      <c r="JN25">
        <v>12</v>
      </c>
      <c r="JO25">
        <v>13</v>
      </c>
      <c r="JP25">
        <v>8</v>
      </c>
      <c r="JQ25">
        <v>11</v>
      </c>
      <c r="JR25">
        <v>14</v>
      </c>
      <c r="JS25">
        <v>15</v>
      </c>
      <c r="JT25">
        <v>14</v>
      </c>
      <c r="JU25">
        <v>7</v>
      </c>
      <c r="JV25">
        <v>6</v>
      </c>
      <c r="JW25">
        <v>0</v>
      </c>
      <c r="JX25">
        <v>0</v>
      </c>
      <c r="JY25">
        <v>0</v>
      </c>
      <c r="JZ25">
        <v>4</v>
      </c>
      <c r="KA25">
        <v>8</v>
      </c>
      <c r="KB25">
        <v>20</v>
      </c>
      <c r="KC25">
        <v>26</v>
      </c>
      <c r="KD25">
        <v>40</v>
      </c>
      <c r="KE25">
        <v>48</v>
      </c>
      <c r="KF25">
        <v>60</v>
      </c>
      <c r="KG25">
        <v>67</v>
      </c>
      <c r="KH25">
        <v>79</v>
      </c>
      <c r="KI25">
        <v>93</v>
      </c>
      <c r="KJ25">
        <v>104</v>
      </c>
      <c r="KK25">
        <v>119</v>
      </c>
      <c r="KL25">
        <v>131</v>
      </c>
      <c r="KM25">
        <v>145</v>
      </c>
      <c r="KN25">
        <v>154</v>
      </c>
      <c r="KO25">
        <v>163</v>
      </c>
      <c r="KP25">
        <v>178</v>
      </c>
      <c r="KQ25">
        <v>196</v>
      </c>
      <c r="KR25">
        <v>218</v>
      </c>
      <c r="KS25">
        <v>234</v>
      </c>
      <c r="KT25">
        <v>251</v>
      </c>
      <c r="KU25">
        <v>274</v>
      </c>
      <c r="KV25">
        <v>291</v>
      </c>
      <c r="KW25">
        <v>317</v>
      </c>
      <c r="KX25">
        <v>340</v>
      </c>
      <c r="KY25">
        <v>0</v>
      </c>
      <c r="KZ25">
        <v>0</v>
      </c>
      <c r="LA25">
        <v>0</v>
      </c>
      <c r="LB25">
        <v>232</v>
      </c>
      <c r="LC25">
        <v>477</v>
      </c>
      <c r="LD25">
        <v>704</v>
      </c>
      <c r="LE25">
        <v>943</v>
      </c>
      <c r="LF25">
        <v>1177</v>
      </c>
      <c r="LG25">
        <v>1386</v>
      </c>
      <c r="LH25">
        <v>1625</v>
      </c>
      <c r="LI25">
        <v>1864</v>
      </c>
      <c r="LJ25">
        <v>2079</v>
      </c>
      <c r="LK25">
        <v>2292</v>
      </c>
      <c r="LL25">
        <v>2502</v>
      </c>
      <c r="LM25">
        <v>2723</v>
      </c>
      <c r="LN25">
        <v>2921</v>
      </c>
      <c r="LO25">
        <v>3144</v>
      </c>
      <c r="LP25">
        <v>3343</v>
      </c>
      <c r="LQ25">
        <v>3540</v>
      </c>
      <c r="LR25">
        <v>3766</v>
      </c>
      <c r="LS25">
        <v>3966</v>
      </c>
      <c r="LT25">
        <v>4215</v>
      </c>
      <c r="LU25">
        <v>4435</v>
      </c>
      <c r="LV25">
        <v>4677</v>
      </c>
      <c r="LW25">
        <v>4897</v>
      </c>
      <c r="LX25">
        <v>5141</v>
      </c>
      <c r="LY25">
        <v>5386</v>
      </c>
      <c r="LZ25">
        <v>5598</v>
      </c>
      <c r="MA25">
        <v>0</v>
      </c>
      <c r="MB25">
        <v>0</v>
      </c>
      <c r="MC25">
        <v>1450</v>
      </c>
      <c r="MD25">
        <v>1565</v>
      </c>
      <c r="ME25">
        <v>1637</v>
      </c>
      <c r="MF25">
        <v>1727</v>
      </c>
      <c r="MG25">
        <v>1802</v>
      </c>
      <c r="MH25">
        <v>1852</v>
      </c>
      <c r="MI25">
        <v>1878</v>
      </c>
      <c r="MJ25">
        <v>1910</v>
      </c>
      <c r="MK25">
        <v>1934</v>
      </c>
      <c r="ML25">
        <v>1962</v>
      </c>
      <c r="MM25">
        <v>2019</v>
      </c>
      <c r="MN25">
        <v>2036</v>
      </c>
      <c r="MO25">
        <v>2031</v>
      </c>
      <c r="MP25">
        <v>2070</v>
      </c>
      <c r="MQ25">
        <v>2074</v>
      </c>
      <c r="MR25">
        <v>2107</v>
      </c>
      <c r="MS25">
        <v>2118</v>
      </c>
      <c r="MT25">
        <v>2127</v>
      </c>
      <c r="MU25">
        <v>2160</v>
      </c>
      <c r="MV25">
        <v>2170</v>
      </c>
      <c r="MW25">
        <v>2149</v>
      </c>
      <c r="MX25">
        <v>2154</v>
      </c>
      <c r="MY25">
        <v>2165</v>
      </c>
      <c r="MZ25">
        <v>2138</v>
      </c>
      <c r="NA25">
        <v>2127</v>
      </c>
      <c r="NB25">
        <v>2094</v>
      </c>
      <c r="NC25">
        <v>0</v>
      </c>
      <c r="ND25">
        <v>0</v>
      </c>
      <c r="NE25">
        <v>0</v>
      </c>
      <c r="NF25">
        <v>36</v>
      </c>
      <c r="NG25">
        <v>84</v>
      </c>
      <c r="NH25">
        <v>120</v>
      </c>
      <c r="NI25">
        <v>165</v>
      </c>
      <c r="NJ25">
        <v>202</v>
      </c>
      <c r="NK25">
        <v>242</v>
      </c>
      <c r="NL25">
        <v>284</v>
      </c>
      <c r="NM25">
        <v>327</v>
      </c>
      <c r="NN25">
        <v>366</v>
      </c>
      <c r="NO25">
        <v>405</v>
      </c>
      <c r="NP25">
        <v>452</v>
      </c>
      <c r="NQ25">
        <v>499</v>
      </c>
      <c r="NR25">
        <v>544</v>
      </c>
      <c r="NS25">
        <v>598</v>
      </c>
      <c r="NT25">
        <v>642</v>
      </c>
      <c r="NU25">
        <v>690</v>
      </c>
      <c r="NV25">
        <v>733</v>
      </c>
      <c r="NW25">
        <v>772</v>
      </c>
      <c r="NX25">
        <v>810</v>
      </c>
      <c r="NY25">
        <v>850</v>
      </c>
      <c r="NZ25">
        <v>880</v>
      </c>
      <c r="OA25">
        <v>916</v>
      </c>
      <c r="OB25">
        <v>969</v>
      </c>
      <c r="OC25">
        <v>1009</v>
      </c>
      <c r="OD25">
        <v>1061</v>
      </c>
      <c r="OE25">
        <v>0</v>
      </c>
      <c r="OF25">
        <v>0</v>
      </c>
      <c r="OG25">
        <v>2148</v>
      </c>
      <c r="OH25">
        <v>2281</v>
      </c>
      <c r="OI25">
        <v>2393</v>
      </c>
      <c r="OJ25">
        <v>2488</v>
      </c>
      <c r="OK25">
        <v>2582</v>
      </c>
      <c r="OL25">
        <v>2645</v>
      </c>
      <c r="OM25">
        <v>2738</v>
      </c>
      <c r="ON25">
        <v>2853</v>
      </c>
      <c r="OO25">
        <v>2943</v>
      </c>
      <c r="OP25">
        <v>3008</v>
      </c>
      <c r="OQ25">
        <v>3080</v>
      </c>
      <c r="OR25">
        <v>3128</v>
      </c>
      <c r="OS25">
        <v>3233</v>
      </c>
      <c r="OT25">
        <v>3342</v>
      </c>
      <c r="OU25">
        <v>3424</v>
      </c>
      <c r="OV25">
        <v>3475</v>
      </c>
      <c r="OW25">
        <v>3493</v>
      </c>
      <c r="OX25">
        <v>3565</v>
      </c>
      <c r="OY25">
        <v>3645</v>
      </c>
      <c r="OZ25">
        <v>3687</v>
      </c>
      <c r="PA25">
        <v>3699</v>
      </c>
      <c r="PB25">
        <v>3765</v>
      </c>
      <c r="PC25">
        <v>3771</v>
      </c>
      <c r="PD25">
        <v>3819</v>
      </c>
      <c r="PE25">
        <v>3820</v>
      </c>
      <c r="PF25">
        <v>3854</v>
      </c>
      <c r="PG25">
        <v>0</v>
      </c>
      <c r="PH25">
        <v>0</v>
      </c>
      <c r="PI25">
        <v>0</v>
      </c>
      <c r="PJ25">
        <v>80</v>
      </c>
      <c r="PK25">
        <v>161</v>
      </c>
      <c r="PL25">
        <v>248</v>
      </c>
      <c r="PM25">
        <v>327</v>
      </c>
      <c r="PN25">
        <v>417</v>
      </c>
      <c r="PO25">
        <v>512</v>
      </c>
      <c r="PP25">
        <v>600</v>
      </c>
      <c r="PQ25">
        <v>690</v>
      </c>
      <c r="PR25">
        <v>788</v>
      </c>
      <c r="PS25">
        <v>903</v>
      </c>
      <c r="PT25">
        <v>1010</v>
      </c>
      <c r="PU25">
        <v>1121</v>
      </c>
      <c r="PV25">
        <v>1215</v>
      </c>
      <c r="PW25">
        <v>1324</v>
      </c>
      <c r="PX25">
        <v>1433</v>
      </c>
      <c r="PY25">
        <v>1557</v>
      </c>
      <c r="PZ25">
        <v>1675</v>
      </c>
      <c r="QA25">
        <v>1791</v>
      </c>
      <c r="QB25">
        <v>1905</v>
      </c>
      <c r="QC25">
        <v>2066</v>
      </c>
      <c r="QD25">
        <v>2185</v>
      </c>
      <c r="QE25">
        <v>2328</v>
      </c>
      <c r="QF25">
        <v>2460</v>
      </c>
      <c r="QG25">
        <v>2593</v>
      </c>
      <c r="QH25">
        <v>2728</v>
      </c>
      <c r="QI25">
        <v>0</v>
      </c>
      <c r="QJ25">
        <v>0</v>
      </c>
      <c r="QK25">
        <v>7475</v>
      </c>
      <c r="QL25">
        <v>7889</v>
      </c>
      <c r="QM25">
        <v>8142</v>
      </c>
      <c r="QN25">
        <v>8372</v>
      </c>
      <c r="QO25">
        <v>8553</v>
      </c>
      <c r="QP25">
        <v>8598</v>
      </c>
      <c r="QQ25">
        <v>8762</v>
      </c>
      <c r="QR25">
        <v>8830</v>
      </c>
      <c r="QS25">
        <v>8853</v>
      </c>
      <c r="QT25">
        <v>8996</v>
      </c>
      <c r="QU25">
        <v>9132</v>
      </c>
      <c r="QV25">
        <v>9168</v>
      </c>
      <c r="QW25">
        <v>9191</v>
      </c>
      <c r="QX25">
        <v>9211</v>
      </c>
      <c r="QY25">
        <v>9203</v>
      </c>
      <c r="QZ25">
        <v>9276</v>
      </c>
      <c r="RA25">
        <v>9289</v>
      </c>
      <c r="RB25">
        <v>9228</v>
      </c>
      <c r="RC25">
        <v>9298</v>
      </c>
      <c r="RD25">
        <v>9314</v>
      </c>
      <c r="RE25">
        <v>9388</v>
      </c>
      <c r="RF25">
        <v>9441</v>
      </c>
      <c r="RG25">
        <v>9445</v>
      </c>
      <c r="RH25">
        <v>9503</v>
      </c>
      <c r="RI25">
        <v>9483</v>
      </c>
      <c r="RJ25">
        <v>9483</v>
      </c>
      <c r="RK25">
        <v>0</v>
      </c>
      <c r="RL25">
        <v>0</v>
      </c>
      <c r="RM25">
        <v>8405</v>
      </c>
      <c r="RN25">
        <v>8287</v>
      </c>
      <c r="RO25">
        <v>8229</v>
      </c>
      <c r="RP25">
        <v>8152</v>
      </c>
      <c r="RQ25">
        <v>8124</v>
      </c>
      <c r="RR25">
        <v>8062</v>
      </c>
      <c r="RS25">
        <v>8022</v>
      </c>
      <c r="RT25">
        <v>7988</v>
      </c>
      <c r="RU25">
        <v>8003</v>
      </c>
      <c r="RV25">
        <v>7935</v>
      </c>
      <c r="RW25">
        <v>7852</v>
      </c>
      <c r="RX25">
        <v>7841</v>
      </c>
      <c r="RY25">
        <v>7821</v>
      </c>
      <c r="RZ25">
        <v>7835</v>
      </c>
      <c r="SA25">
        <v>7843</v>
      </c>
      <c r="SB25">
        <v>7868</v>
      </c>
      <c r="SC25">
        <v>7843</v>
      </c>
      <c r="SD25">
        <v>7857</v>
      </c>
      <c r="SE25">
        <v>7841</v>
      </c>
      <c r="SF25">
        <v>7838</v>
      </c>
      <c r="SG25">
        <v>7758</v>
      </c>
      <c r="SH25">
        <v>7739</v>
      </c>
      <c r="SI25">
        <v>7697</v>
      </c>
      <c r="SJ25">
        <v>7623</v>
      </c>
      <c r="SK25">
        <v>7620</v>
      </c>
      <c r="SL25">
        <v>7585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1560000</v>
      </c>
      <c r="SU25">
        <v>1560000</v>
      </c>
      <c r="SV25">
        <v>1530000</v>
      </c>
      <c r="SW25">
        <v>1510000</v>
      </c>
      <c r="SX25">
        <v>1500000</v>
      </c>
      <c r="SY25">
        <v>1470000</v>
      </c>
      <c r="SZ25">
        <v>1450000</v>
      </c>
      <c r="TA25">
        <v>1430000</v>
      </c>
      <c r="TB25">
        <v>1400000</v>
      </c>
      <c r="TC25">
        <v>1370000</v>
      </c>
      <c r="TD25">
        <v>1330000</v>
      </c>
      <c r="TE25">
        <v>1300000</v>
      </c>
      <c r="TF25">
        <v>1270000</v>
      </c>
      <c r="TG25">
        <v>1240000</v>
      </c>
      <c r="TH25">
        <v>1210000</v>
      </c>
      <c r="TI25">
        <v>1180000</v>
      </c>
      <c r="TJ25">
        <v>1140000</v>
      </c>
      <c r="TK25">
        <v>1110000</v>
      </c>
      <c r="TL25">
        <v>1080000</v>
      </c>
      <c r="TM25">
        <v>1060000</v>
      </c>
      <c r="TN25">
        <v>1030000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397888.97730000003</v>
      </c>
      <c r="TW25">
        <v>425877.12109999999</v>
      </c>
      <c r="TX25">
        <v>443358.58590000001</v>
      </c>
      <c r="TY25">
        <v>461373.5159</v>
      </c>
      <c r="TZ25">
        <v>477343.79229999997</v>
      </c>
      <c r="UA25">
        <v>490489.63589999999</v>
      </c>
      <c r="UB25">
        <v>496045.34370000003</v>
      </c>
      <c r="UC25">
        <v>497461.80670000002</v>
      </c>
      <c r="UD25">
        <v>501400.39899999998</v>
      </c>
      <c r="UE25">
        <v>504153.4829</v>
      </c>
      <c r="UF25">
        <v>513061.41119999997</v>
      </c>
      <c r="UG25">
        <v>513471.6851</v>
      </c>
      <c r="UH25">
        <v>511467.8455</v>
      </c>
      <c r="UI25">
        <v>506060.84749999997</v>
      </c>
      <c r="UJ25">
        <v>492703.26799999998</v>
      </c>
      <c r="UK25">
        <v>487745.30680000002</v>
      </c>
      <c r="UL25">
        <v>486349.22399999999</v>
      </c>
      <c r="UM25">
        <v>488625.82400000002</v>
      </c>
      <c r="UN25">
        <v>478487.13589999999</v>
      </c>
      <c r="UO25">
        <v>474882.7954</v>
      </c>
      <c r="UP25">
        <v>469153.41369999998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195542.54949999999</v>
      </c>
      <c r="UY25">
        <v>202791.25829999999</v>
      </c>
      <c r="UZ25">
        <v>228302.4908</v>
      </c>
      <c r="VA25">
        <v>227753.4423</v>
      </c>
      <c r="VB25">
        <v>229016.98430000001</v>
      </c>
      <c r="VC25">
        <v>235764.05309999999</v>
      </c>
      <c r="VD25">
        <v>238201.9007</v>
      </c>
      <c r="VE25">
        <v>245717.98009999999</v>
      </c>
      <c r="VF25">
        <v>270135.41499999998</v>
      </c>
      <c r="VG25">
        <v>284406.84850000002</v>
      </c>
      <c r="VH25">
        <v>286043.74619999999</v>
      </c>
      <c r="VI25">
        <v>298580.93489999999</v>
      </c>
      <c r="VJ25">
        <v>310145.14069999999</v>
      </c>
      <c r="VK25">
        <v>323808.65549999999</v>
      </c>
      <c r="VL25">
        <v>337882.18290000001</v>
      </c>
      <c r="VM25">
        <v>328040.95429999998</v>
      </c>
      <c r="VN25">
        <v>324025.25660000002</v>
      </c>
      <c r="VO25">
        <v>313243.23619999998</v>
      </c>
      <c r="VP25">
        <v>308035.3504</v>
      </c>
      <c r="VQ25">
        <v>311735.62699999998</v>
      </c>
      <c r="VR25">
        <v>313728.72710000002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254698.1642</v>
      </c>
      <c r="WA25">
        <v>82426.590370000005</v>
      </c>
      <c r="WB25">
        <v>120038.72380000001</v>
      </c>
      <c r="WC25">
        <v>194237.4172</v>
      </c>
      <c r="WD25">
        <v>226296.02009999999</v>
      </c>
      <c r="WE25">
        <v>146469.91589999999</v>
      </c>
      <c r="WF25">
        <v>142203.80179999999</v>
      </c>
      <c r="WG25">
        <v>138061.94349999999</v>
      </c>
      <c r="WH25">
        <v>100530.5414</v>
      </c>
      <c r="WI25">
        <v>130136.6232</v>
      </c>
      <c r="WJ25">
        <v>189519.3541</v>
      </c>
      <c r="WK25">
        <v>306665.62160000001</v>
      </c>
      <c r="WL25">
        <v>357280.3358</v>
      </c>
      <c r="WM25">
        <v>375780.28850000002</v>
      </c>
      <c r="WN25">
        <v>224513.98869999999</v>
      </c>
      <c r="WO25">
        <v>299715.27610000002</v>
      </c>
      <c r="WP25">
        <v>370345.44270000001</v>
      </c>
      <c r="WQ25">
        <v>385241.44520000002</v>
      </c>
      <c r="WR25">
        <v>349086.0992</v>
      </c>
      <c r="WS25">
        <v>169459.2715</v>
      </c>
      <c r="WT25">
        <v>141020.19820000001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20700000</v>
      </c>
      <c r="ZG25">
        <v>20400000</v>
      </c>
      <c r="ZH25">
        <v>20100000</v>
      </c>
      <c r="ZI25">
        <v>19800000</v>
      </c>
      <c r="ZJ25">
        <v>19500000</v>
      </c>
      <c r="ZK25">
        <v>19500000</v>
      </c>
      <c r="ZL25">
        <v>19100000</v>
      </c>
      <c r="ZM25">
        <v>18500000</v>
      </c>
      <c r="ZN25">
        <v>18300000</v>
      </c>
      <c r="ZO25">
        <v>17800000</v>
      </c>
      <c r="ZP25">
        <v>17500000</v>
      </c>
      <c r="ZQ25">
        <v>17100000</v>
      </c>
      <c r="ZR25">
        <v>16700000</v>
      </c>
      <c r="ZS25">
        <v>16400000</v>
      </c>
      <c r="ZT25">
        <v>16000000</v>
      </c>
      <c r="ZU25">
        <v>15400000</v>
      </c>
      <c r="ZV25">
        <v>15000000</v>
      </c>
      <c r="ZW25">
        <v>14600000</v>
      </c>
      <c r="ZX25">
        <v>14000000</v>
      </c>
      <c r="ZY25">
        <v>13600000</v>
      </c>
      <c r="ZZ25">
        <v>13000000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19300000</v>
      </c>
      <c r="ABK25">
        <v>19400000</v>
      </c>
      <c r="ABL25">
        <v>19700000</v>
      </c>
      <c r="ABM25">
        <v>19700000</v>
      </c>
      <c r="ABN25">
        <v>19500000</v>
      </c>
      <c r="ABO25">
        <v>19400000</v>
      </c>
      <c r="ABP25">
        <v>19100000</v>
      </c>
      <c r="ABQ25">
        <v>19200000</v>
      </c>
      <c r="ABR25">
        <v>19300000</v>
      </c>
      <c r="ABS25">
        <v>19200000</v>
      </c>
      <c r="ABT25">
        <v>18900000</v>
      </c>
      <c r="ABU25">
        <v>18400000</v>
      </c>
      <c r="ABV25">
        <v>18300000</v>
      </c>
      <c r="ABW25">
        <v>18100000</v>
      </c>
      <c r="ABX25">
        <v>17800000</v>
      </c>
      <c r="ABY25">
        <v>17400000</v>
      </c>
      <c r="ABZ25">
        <v>17100000</v>
      </c>
      <c r="ACA25">
        <v>16700000</v>
      </c>
      <c r="ACB25">
        <v>16400000</v>
      </c>
      <c r="ACC25">
        <v>15900000</v>
      </c>
      <c r="ACD25">
        <v>15600000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2900000</v>
      </c>
      <c r="ADO25">
        <v>2860000</v>
      </c>
      <c r="ADP25">
        <v>2800000</v>
      </c>
      <c r="ADQ25">
        <v>2730000</v>
      </c>
      <c r="ADR25">
        <v>2690000</v>
      </c>
      <c r="ADS25">
        <v>2650000</v>
      </c>
      <c r="ADT25">
        <v>2590000</v>
      </c>
      <c r="ADU25">
        <v>2520000</v>
      </c>
      <c r="ADV25">
        <v>2450000</v>
      </c>
      <c r="ADW25">
        <v>2380000</v>
      </c>
      <c r="ADX25">
        <v>2320000</v>
      </c>
      <c r="ADY25">
        <v>2260000</v>
      </c>
      <c r="ADZ25">
        <v>2180000</v>
      </c>
      <c r="AEA25">
        <v>2130000</v>
      </c>
      <c r="AEB25">
        <v>2070000</v>
      </c>
      <c r="AEC25">
        <v>2030000</v>
      </c>
      <c r="AED25">
        <v>1980000</v>
      </c>
      <c r="AEE25">
        <v>1920000</v>
      </c>
      <c r="AEF25">
        <v>1880000</v>
      </c>
      <c r="AEG25">
        <v>1820000</v>
      </c>
      <c r="AEH25">
        <v>1770000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9760000</v>
      </c>
      <c r="AEQ25">
        <v>9430000</v>
      </c>
      <c r="AER25">
        <v>9120000</v>
      </c>
      <c r="AES25">
        <v>8870000</v>
      </c>
      <c r="AET25">
        <v>8540000</v>
      </c>
      <c r="AEU25">
        <v>8200000</v>
      </c>
      <c r="AEV25">
        <v>7950000</v>
      </c>
      <c r="AEW25">
        <v>7700000</v>
      </c>
      <c r="AEX25">
        <v>7490000</v>
      </c>
      <c r="AEY25">
        <v>7280000</v>
      </c>
      <c r="AEZ25">
        <v>7090000</v>
      </c>
      <c r="AFA25">
        <v>6860000</v>
      </c>
      <c r="AFB25">
        <v>6670000</v>
      </c>
      <c r="AFC25">
        <v>6470000</v>
      </c>
      <c r="AFD25">
        <v>6280000</v>
      </c>
      <c r="AFE25">
        <v>6030000</v>
      </c>
      <c r="AFF25">
        <v>5840000</v>
      </c>
      <c r="AFG25">
        <v>5640000</v>
      </c>
      <c r="AFH25">
        <v>5420000</v>
      </c>
      <c r="AFI25">
        <v>5260000</v>
      </c>
      <c r="AFJ25">
        <v>5090000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163.4229832</v>
      </c>
      <c r="AGU25">
        <v>174.91841590000001</v>
      </c>
      <c r="AGV25">
        <v>182.09849199999999</v>
      </c>
      <c r="AGW25">
        <v>189.49767560000001</v>
      </c>
      <c r="AGX25">
        <v>196.0570687</v>
      </c>
      <c r="AGY25">
        <v>201.45639639999999</v>
      </c>
      <c r="AGZ25">
        <v>203.73826500000001</v>
      </c>
      <c r="AHA25">
        <v>204.32004180000001</v>
      </c>
      <c r="AHB25">
        <v>205.93772050000001</v>
      </c>
      <c r="AHC25">
        <v>207.06848110000001</v>
      </c>
      <c r="AHD25">
        <v>210.72719069999999</v>
      </c>
      <c r="AHE25">
        <v>210.8957005</v>
      </c>
      <c r="AHF25">
        <v>210.07267329999999</v>
      </c>
      <c r="AHG25">
        <v>207.85188360000001</v>
      </c>
      <c r="AHH25">
        <v>202.36559059999999</v>
      </c>
      <c r="AHI25">
        <v>200.32923160000001</v>
      </c>
      <c r="AHJ25">
        <v>199.75582539999999</v>
      </c>
      <c r="AHK25">
        <v>200.69088210000001</v>
      </c>
      <c r="AHL25">
        <v>196.52666859999999</v>
      </c>
      <c r="AHM25">
        <v>195.0462756</v>
      </c>
      <c r="AHN25">
        <v>192.69307480000001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14.906819349999999</v>
      </c>
      <c r="AHW25">
        <v>15.45941107</v>
      </c>
      <c r="AHX25">
        <v>17.404212009999998</v>
      </c>
      <c r="AHY25">
        <v>17.362356330000001</v>
      </c>
      <c r="AHZ25">
        <v>17.458680080000001</v>
      </c>
      <c r="AIA25">
        <v>17.973030210000001</v>
      </c>
      <c r="AIB25">
        <v>18.158874950000001</v>
      </c>
      <c r="AIC25">
        <v>18.731849159999999</v>
      </c>
      <c r="AID25">
        <v>20.593266490000001</v>
      </c>
      <c r="AIE25">
        <v>21.681222439999999</v>
      </c>
      <c r="AIF25">
        <v>21.80600827</v>
      </c>
      <c r="AIG25">
        <v>22.761757329999998</v>
      </c>
      <c r="AIH25">
        <v>23.643332860000001</v>
      </c>
      <c r="AII25">
        <v>24.68494527</v>
      </c>
      <c r="AIJ25">
        <v>25.75781422</v>
      </c>
      <c r="AIK25">
        <v>25.007586629999999</v>
      </c>
      <c r="AIL25">
        <v>24.701457449999999</v>
      </c>
      <c r="AIM25">
        <v>23.879510360000001</v>
      </c>
      <c r="AIN25">
        <v>23.482496959999999</v>
      </c>
      <c r="AIO25">
        <v>23.764580599999999</v>
      </c>
      <c r="AIP25">
        <v>23.916520850000001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1.7027347500000001</v>
      </c>
      <c r="AIY25">
        <v>0.55104684500000001</v>
      </c>
      <c r="AIZ25">
        <v>0.80249540500000005</v>
      </c>
      <c r="AJA25">
        <v>1.2985362540000001</v>
      </c>
      <c r="AJB25">
        <v>1.512857771</v>
      </c>
      <c r="AJC25">
        <v>0.97919596799999997</v>
      </c>
      <c r="AJD25">
        <v>0.95067569799999996</v>
      </c>
      <c r="AJE25">
        <v>0.92298611399999997</v>
      </c>
      <c r="AJF25">
        <v>0.67207726800000001</v>
      </c>
      <c r="AJG25">
        <v>0.87000293500000003</v>
      </c>
      <c r="AJH25">
        <v>1.2669945659999999</v>
      </c>
      <c r="AJI25">
        <v>2.0501530190000001</v>
      </c>
      <c r="AJJ25">
        <v>2.3885277899999999</v>
      </c>
      <c r="AJK25">
        <v>2.512205604</v>
      </c>
      <c r="AJL25">
        <v>1.5009443490000001</v>
      </c>
      <c r="AJM25">
        <v>2.0036878439999999</v>
      </c>
      <c r="AJN25">
        <v>2.4758720059999999</v>
      </c>
      <c r="AJO25">
        <v>2.5754563159999999</v>
      </c>
      <c r="AJP25">
        <v>2.3337468239999999</v>
      </c>
      <c r="AJQ25">
        <v>1.1328868080000001</v>
      </c>
      <c r="AJR25">
        <v>0.94276294699999996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219.0787397</v>
      </c>
      <c r="AKA25">
        <v>140.96470059999999</v>
      </c>
      <c r="AKB25">
        <v>194.62699259999999</v>
      </c>
      <c r="AKC25">
        <v>114.3338869</v>
      </c>
      <c r="AKD25">
        <v>192.27145730000001</v>
      </c>
      <c r="AKE25">
        <v>242.09540870000001</v>
      </c>
      <c r="AKF25">
        <v>149.00844599999999</v>
      </c>
      <c r="AKG25">
        <v>173.4387218</v>
      </c>
      <c r="AKH25">
        <v>155.19173290000001</v>
      </c>
      <c r="AKI25">
        <v>174.8617083</v>
      </c>
      <c r="AKJ25">
        <v>132.85633229999999</v>
      </c>
      <c r="AKK25">
        <v>96.762345830000001</v>
      </c>
      <c r="AKL25">
        <v>184.58587589999999</v>
      </c>
      <c r="AKM25">
        <v>193.7583132</v>
      </c>
      <c r="AKN25">
        <v>272.93691430000001</v>
      </c>
      <c r="AKO25">
        <v>161.5145101</v>
      </c>
      <c r="AKP25">
        <v>153.1448346</v>
      </c>
      <c r="AKQ25">
        <v>201.51774499999999</v>
      </c>
      <c r="AKR25">
        <v>111.98760780000001</v>
      </c>
      <c r="AKS25">
        <v>229.05137970000001</v>
      </c>
      <c r="AKT25">
        <v>192.43598789999999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131.5312447</v>
      </c>
      <c r="AME25">
        <v>129.49300550000001</v>
      </c>
      <c r="AMF25">
        <v>127.8635816</v>
      </c>
      <c r="AMG25">
        <v>125.6992664</v>
      </c>
      <c r="AMH25">
        <v>123.80496220000001</v>
      </c>
      <c r="AMI25">
        <v>123.691012</v>
      </c>
      <c r="AMJ25">
        <v>121.0995064</v>
      </c>
      <c r="AMK25">
        <v>117.2836027</v>
      </c>
      <c r="AML25">
        <v>116.054102</v>
      </c>
      <c r="AMM25">
        <v>112.8916127</v>
      </c>
      <c r="AMN25">
        <v>111.3474399</v>
      </c>
      <c r="AMO25">
        <v>108.66869</v>
      </c>
      <c r="AMP25">
        <v>105.951898</v>
      </c>
      <c r="AMQ25">
        <v>104.4618656</v>
      </c>
      <c r="AMR25">
        <v>101.8888207</v>
      </c>
      <c r="AMS25">
        <v>97.963883339999995</v>
      </c>
      <c r="AMT25">
        <v>95.331856639999998</v>
      </c>
      <c r="AMU25">
        <v>93.027859489999997</v>
      </c>
      <c r="AMV25">
        <v>89.191938649999997</v>
      </c>
      <c r="AMW25">
        <v>86.148588880000005</v>
      </c>
      <c r="AMX25">
        <v>82.341757209999997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215.41890050000001</v>
      </c>
      <c r="ANG25">
        <v>314.46644049999998</v>
      </c>
      <c r="ANH25">
        <v>297.16133689999998</v>
      </c>
      <c r="ANI25">
        <v>255.13658100000001</v>
      </c>
      <c r="ANJ25">
        <v>286.53607870000002</v>
      </c>
      <c r="ANK25">
        <v>250.20230699999999</v>
      </c>
      <c r="ANL25">
        <v>364.5537913</v>
      </c>
      <c r="ANM25">
        <v>274.04606799999999</v>
      </c>
      <c r="ANN25">
        <v>245.7514961</v>
      </c>
      <c r="ANO25">
        <v>260.42088209999997</v>
      </c>
      <c r="ANP25">
        <v>220.32999229999999</v>
      </c>
      <c r="ANQ25">
        <v>240.64373839999999</v>
      </c>
      <c r="ANR25">
        <v>196.4760756</v>
      </c>
      <c r="ANS25">
        <v>183.27088749999999</v>
      </c>
      <c r="ANT25">
        <v>162.40227200000001</v>
      </c>
      <c r="ANU25">
        <v>193.09441190000001</v>
      </c>
      <c r="ANV25">
        <v>121.5896494</v>
      </c>
      <c r="ANW25">
        <v>144.51552430000001</v>
      </c>
      <c r="ANX25">
        <v>182.3777565</v>
      </c>
      <c r="ANY25">
        <v>148.21579249999999</v>
      </c>
      <c r="ANZ25">
        <v>195.08613030000001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109.67363880000001</v>
      </c>
      <c r="AOI25">
        <v>110.22314419999999</v>
      </c>
      <c r="AOJ25">
        <v>111.5074537</v>
      </c>
      <c r="AOK25">
        <v>111.6747951</v>
      </c>
      <c r="AOL25">
        <v>110.8167756</v>
      </c>
      <c r="AOM25">
        <v>110.1643736</v>
      </c>
      <c r="AON25">
        <v>108.6225446</v>
      </c>
      <c r="AOO25">
        <v>108.99879780000001</v>
      </c>
      <c r="AOP25">
        <v>109.3919148</v>
      </c>
      <c r="AOQ25">
        <v>108.8116285</v>
      </c>
      <c r="AOR25">
        <v>107.2158859</v>
      </c>
      <c r="AOS25">
        <v>104.63228030000001</v>
      </c>
      <c r="AOT25">
        <v>103.6786692</v>
      </c>
      <c r="AOU25">
        <v>102.9177275</v>
      </c>
      <c r="AOV25">
        <v>101.0714667</v>
      </c>
      <c r="AOW25">
        <v>98.447011529999997</v>
      </c>
      <c r="AOX25">
        <v>97.285017569999994</v>
      </c>
      <c r="AOY25">
        <v>94.601993649999997</v>
      </c>
      <c r="AOZ25">
        <v>93.015685300000001</v>
      </c>
      <c r="APA25">
        <v>90.330137210000004</v>
      </c>
      <c r="APB25">
        <v>88.479730799999999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996.7035204</v>
      </c>
      <c r="APK25">
        <v>935.33279679999998</v>
      </c>
      <c r="APL25">
        <v>873.55617859999995</v>
      </c>
      <c r="APM25">
        <v>891.64982459999999</v>
      </c>
      <c r="APN25">
        <v>1005.8018060000001</v>
      </c>
      <c r="APO25">
        <v>1070.425565</v>
      </c>
      <c r="APP25">
        <v>1128.8136199999999</v>
      </c>
      <c r="APQ25">
        <v>905.35530630000005</v>
      </c>
      <c r="APR25">
        <v>793.81617840000001</v>
      </c>
      <c r="APS25">
        <v>861.64587659999995</v>
      </c>
      <c r="APT25">
        <v>858.08030059999999</v>
      </c>
      <c r="APU25">
        <v>1036.0381520000001</v>
      </c>
      <c r="APV25">
        <v>841.67943860000003</v>
      </c>
      <c r="APW25">
        <v>817.57427419999999</v>
      </c>
      <c r="APX25">
        <v>827.36171130000002</v>
      </c>
      <c r="APY25">
        <v>1066.399058</v>
      </c>
      <c r="APZ25">
        <v>771.9878506</v>
      </c>
      <c r="AQA25">
        <v>875.86286959999995</v>
      </c>
      <c r="AQB25">
        <v>805.78065460000005</v>
      </c>
      <c r="AQC25">
        <v>782.42566769999996</v>
      </c>
      <c r="AQD25">
        <v>785.44363720000001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85.817020740000004</v>
      </c>
      <c r="ARO25">
        <v>82.90411211</v>
      </c>
      <c r="ARP25">
        <v>80.148287289999999</v>
      </c>
      <c r="ARQ25">
        <v>77.959991349999996</v>
      </c>
      <c r="ARR25">
        <v>75.046194009999994</v>
      </c>
      <c r="ARS25">
        <v>72.098263849999995</v>
      </c>
      <c r="ART25">
        <v>69.900252589999994</v>
      </c>
      <c r="ARU25">
        <v>67.691221709999994</v>
      </c>
      <c r="ARV25">
        <v>65.837274309999998</v>
      </c>
      <c r="ARW25">
        <v>63.984949589999999</v>
      </c>
      <c r="ARX25">
        <v>62.319325419999998</v>
      </c>
      <c r="ARY25">
        <v>60.311951729999997</v>
      </c>
      <c r="ARZ25">
        <v>58.659815969999997</v>
      </c>
      <c r="ASA25">
        <v>56.83530202</v>
      </c>
      <c r="ASB25">
        <v>55.158792810000001</v>
      </c>
      <c r="ASC25">
        <v>53.005635300000002</v>
      </c>
      <c r="ASD25">
        <v>51.335747580000003</v>
      </c>
      <c r="ASE25">
        <v>49.570044189999997</v>
      </c>
      <c r="ASF25">
        <v>47.663564149999999</v>
      </c>
      <c r="ASG25">
        <v>46.25709354</v>
      </c>
      <c r="ASH25">
        <v>44.703520949999998</v>
      </c>
    </row>
    <row r="26" spans="1:1178" x14ac:dyDescent="0.25">
      <c r="C26">
        <v>0</v>
      </c>
      <c r="D26">
        <v>0</v>
      </c>
      <c r="E26">
        <v>0</v>
      </c>
      <c r="F26">
        <v>281</v>
      </c>
      <c r="G26">
        <v>284</v>
      </c>
      <c r="H26">
        <v>311</v>
      </c>
      <c r="I26">
        <v>354</v>
      </c>
      <c r="J26">
        <v>313</v>
      </c>
      <c r="K26">
        <v>358</v>
      </c>
      <c r="L26">
        <v>327</v>
      </c>
      <c r="M26">
        <v>355</v>
      </c>
      <c r="N26">
        <v>333</v>
      </c>
      <c r="O26">
        <v>364</v>
      </c>
      <c r="P26">
        <v>349</v>
      </c>
      <c r="Q26">
        <v>356</v>
      </c>
      <c r="R26">
        <v>326</v>
      </c>
      <c r="S26">
        <v>360</v>
      </c>
      <c r="T26">
        <v>356</v>
      </c>
      <c r="U26">
        <v>368</v>
      </c>
      <c r="V26">
        <v>321</v>
      </c>
      <c r="W26">
        <v>319</v>
      </c>
      <c r="X26">
        <v>344</v>
      </c>
      <c r="Y26">
        <v>340</v>
      </c>
      <c r="Z26">
        <v>349</v>
      </c>
      <c r="AA26">
        <v>338</v>
      </c>
      <c r="AB26">
        <v>315</v>
      </c>
      <c r="AC26">
        <v>313</v>
      </c>
      <c r="AD26">
        <v>312</v>
      </c>
      <c r="AE26">
        <v>0</v>
      </c>
      <c r="AF26">
        <v>0</v>
      </c>
      <c r="AG26">
        <v>0</v>
      </c>
      <c r="AH26">
        <v>66</v>
      </c>
      <c r="AI26">
        <v>69</v>
      </c>
      <c r="AJ26">
        <v>85</v>
      </c>
      <c r="AK26">
        <v>81</v>
      </c>
      <c r="AL26">
        <v>110</v>
      </c>
      <c r="AM26">
        <v>94</v>
      </c>
      <c r="AN26">
        <v>96</v>
      </c>
      <c r="AO26">
        <v>106</v>
      </c>
      <c r="AP26">
        <v>97</v>
      </c>
      <c r="AQ26">
        <v>130</v>
      </c>
      <c r="AR26">
        <v>101</v>
      </c>
      <c r="AS26">
        <v>125</v>
      </c>
      <c r="AT26">
        <v>131</v>
      </c>
      <c r="AU26">
        <v>141</v>
      </c>
      <c r="AV26">
        <v>126</v>
      </c>
      <c r="AW26">
        <v>134</v>
      </c>
      <c r="AX26">
        <v>154</v>
      </c>
      <c r="AY26">
        <v>153</v>
      </c>
      <c r="AZ26">
        <v>168</v>
      </c>
      <c r="BA26">
        <v>187</v>
      </c>
      <c r="BB26">
        <v>169</v>
      </c>
      <c r="BC26">
        <v>193</v>
      </c>
      <c r="BD26">
        <v>167</v>
      </c>
      <c r="BE26">
        <v>168</v>
      </c>
      <c r="BF26">
        <v>161</v>
      </c>
      <c r="BG26">
        <v>0</v>
      </c>
      <c r="BH26">
        <v>0</v>
      </c>
      <c r="BI26">
        <v>0</v>
      </c>
      <c r="BJ26">
        <v>127</v>
      </c>
      <c r="BK26">
        <v>155</v>
      </c>
      <c r="BL26">
        <v>124</v>
      </c>
      <c r="BM26">
        <v>157</v>
      </c>
      <c r="BN26">
        <v>157</v>
      </c>
      <c r="BO26">
        <v>152</v>
      </c>
      <c r="BP26">
        <v>148</v>
      </c>
      <c r="BQ26">
        <v>160</v>
      </c>
      <c r="BR26">
        <v>154</v>
      </c>
      <c r="BS26">
        <v>153</v>
      </c>
      <c r="BT26">
        <v>169</v>
      </c>
      <c r="BU26">
        <v>173</v>
      </c>
      <c r="BV26">
        <v>187</v>
      </c>
      <c r="BW26">
        <v>150</v>
      </c>
      <c r="BX26">
        <v>160</v>
      </c>
      <c r="BY26">
        <v>188</v>
      </c>
      <c r="BZ26">
        <v>178</v>
      </c>
      <c r="CA26">
        <v>173</v>
      </c>
      <c r="CB26">
        <v>169</v>
      </c>
      <c r="CC26">
        <v>163</v>
      </c>
      <c r="CD26">
        <v>162</v>
      </c>
      <c r="CE26">
        <v>159</v>
      </c>
      <c r="CF26">
        <v>158</v>
      </c>
      <c r="CG26">
        <v>160</v>
      </c>
      <c r="CH26">
        <v>151</v>
      </c>
      <c r="CI26">
        <v>0</v>
      </c>
      <c r="CJ26">
        <v>0</v>
      </c>
      <c r="CK26">
        <v>0</v>
      </c>
      <c r="CL26">
        <v>34</v>
      </c>
      <c r="CM26">
        <v>52</v>
      </c>
      <c r="CN26">
        <v>36</v>
      </c>
      <c r="CO26">
        <v>35</v>
      </c>
      <c r="CP26">
        <v>40</v>
      </c>
      <c r="CQ26">
        <v>37</v>
      </c>
      <c r="CR26">
        <v>31</v>
      </c>
      <c r="CS26">
        <v>41</v>
      </c>
      <c r="CT26">
        <v>36</v>
      </c>
      <c r="CU26">
        <v>54</v>
      </c>
      <c r="CV26">
        <v>40</v>
      </c>
      <c r="CW26">
        <v>53</v>
      </c>
      <c r="CX26">
        <v>52</v>
      </c>
      <c r="CY26">
        <v>46</v>
      </c>
      <c r="CZ26">
        <v>46</v>
      </c>
      <c r="DA26">
        <v>39</v>
      </c>
      <c r="DB26">
        <v>60</v>
      </c>
      <c r="DC26">
        <v>31</v>
      </c>
      <c r="DD26">
        <v>52</v>
      </c>
      <c r="DE26">
        <v>59</v>
      </c>
      <c r="DF26">
        <v>43</v>
      </c>
      <c r="DG26">
        <v>42</v>
      </c>
      <c r="DH26">
        <v>48</v>
      </c>
      <c r="DI26">
        <v>63</v>
      </c>
      <c r="DJ26">
        <v>42</v>
      </c>
      <c r="DK26">
        <v>0</v>
      </c>
      <c r="DL26">
        <v>0</v>
      </c>
      <c r="DM26">
        <v>0</v>
      </c>
      <c r="DN26">
        <v>4</v>
      </c>
      <c r="DO26">
        <v>0</v>
      </c>
      <c r="DP26">
        <v>5</v>
      </c>
      <c r="DQ26">
        <v>5</v>
      </c>
      <c r="DR26">
        <v>2</v>
      </c>
      <c r="DS26">
        <v>7</v>
      </c>
      <c r="DT26">
        <v>13</v>
      </c>
      <c r="DU26">
        <v>7</v>
      </c>
      <c r="DV26">
        <v>8</v>
      </c>
      <c r="DW26">
        <v>18</v>
      </c>
      <c r="DX26">
        <v>11</v>
      </c>
      <c r="DY26">
        <v>10</v>
      </c>
      <c r="DZ26">
        <v>16</v>
      </c>
      <c r="EA26">
        <v>16</v>
      </c>
      <c r="EB26">
        <v>21</v>
      </c>
      <c r="EC26">
        <v>21</v>
      </c>
      <c r="ED26">
        <v>27</v>
      </c>
      <c r="EE26">
        <v>24</v>
      </c>
      <c r="EF26">
        <v>31</v>
      </c>
      <c r="EG26">
        <v>23</v>
      </c>
      <c r="EH26">
        <v>27</v>
      </c>
      <c r="EI26">
        <v>24</v>
      </c>
      <c r="EJ26">
        <v>33</v>
      </c>
      <c r="EK26">
        <v>32</v>
      </c>
      <c r="EL26">
        <v>32</v>
      </c>
      <c r="EM26">
        <v>0</v>
      </c>
      <c r="EN26">
        <v>0</v>
      </c>
      <c r="EO26">
        <v>0</v>
      </c>
      <c r="EP26">
        <v>15</v>
      </c>
      <c r="EQ26">
        <v>15</v>
      </c>
      <c r="ER26">
        <v>5</v>
      </c>
      <c r="ES26">
        <v>20</v>
      </c>
      <c r="ET26">
        <v>20</v>
      </c>
      <c r="EU26">
        <v>5</v>
      </c>
      <c r="EV26">
        <v>25</v>
      </c>
      <c r="EW26">
        <v>55</v>
      </c>
      <c r="EX26">
        <v>25</v>
      </c>
      <c r="EY26">
        <v>45</v>
      </c>
      <c r="EZ26">
        <v>65</v>
      </c>
      <c r="FA26">
        <v>65</v>
      </c>
      <c r="FB26">
        <v>35</v>
      </c>
      <c r="FC26">
        <v>65</v>
      </c>
      <c r="FD26">
        <v>85</v>
      </c>
      <c r="FE26">
        <v>85</v>
      </c>
      <c r="FF26">
        <v>80</v>
      </c>
      <c r="FG26">
        <v>125</v>
      </c>
      <c r="FH26">
        <v>105</v>
      </c>
      <c r="FI26">
        <v>145</v>
      </c>
      <c r="FJ26">
        <v>170</v>
      </c>
      <c r="FK26">
        <v>105</v>
      </c>
      <c r="FL26">
        <v>130</v>
      </c>
      <c r="FM26">
        <v>120</v>
      </c>
      <c r="FN26">
        <v>125</v>
      </c>
      <c r="FO26">
        <v>0</v>
      </c>
      <c r="FP26">
        <v>0</v>
      </c>
      <c r="FQ26">
        <v>7564</v>
      </c>
      <c r="FR26">
        <v>7648</v>
      </c>
      <c r="FS26">
        <v>7758</v>
      </c>
      <c r="FT26">
        <v>7751</v>
      </c>
      <c r="FU26">
        <v>7793</v>
      </c>
      <c r="FV26">
        <v>7869</v>
      </c>
      <c r="FW26">
        <v>7915</v>
      </c>
      <c r="FX26">
        <v>7903</v>
      </c>
      <c r="FY26">
        <v>7888</v>
      </c>
      <c r="FZ26">
        <v>7944</v>
      </c>
      <c r="GA26">
        <v>7925</v>
      </c>
      <c r="GB26">
        <v>7947</v>
      </c>
      <c r="GC26">
        <v>7887</v>
      </c>
      <c r="GD26">
        <v>7870</v>
      </c>
      <c r="GE26">
        <v>7922</v>
      </c>
      <c r="GF26">
        <v>7922</v>
      </c>
      <c r="GG26">
        <v>7903</v>
      </c>
      <c r="GH26">
        <v>7951</v>
      </c>
      <c r="GI26">
        <v>7947</v>
      </c>
      <c r="GJ26">
        <v>7952</v>
      </c>
      <c r="GK26">
        <v>7891</v>
      </c>
      <c r="GL26">
        <v>7866</v>
      </c>
      <c r="GM26">
        <v>7844</v>
      </c>
      <c r="GN26">
        <v>7815</v>
      </c>
      <c r="GO26">
        <v>7819</v>
      </c>
      <c r="GP26">
        <v>7781</v>
      </c>
      <c r="GQ26">
        <v>0</v>
      </c>
      <c r="GR26">
        <v>0</v>
      </c>
      <c r="GS26">
        <v>793</v>
      </c>
      <c r="GT26">
        <v>926</v>
      </c>
      <c r="GU26">
        <v>1068</v>
      </c>
      <c r="GV26">
        <v>1218</v>
      </c>
      <c r="GW26">
        <v>1365</v>
      </c>
      <c r="GX26">
        <v>1511</v>
      </c>
      <c r="GY26">
        <v>1634</v>
      </c>
      <c r="GZ26">
        <v>1766</v>
      </c>
      <c r="HA26">
        <v>1860</v>
      </c>
      <c r="HB26">
        <v>1968</v>
      </c>
      <c r="HC26">
        <v>2072</v>
      </c>
      <c r="HD26">
        <v>2157</v>
      </c>
      <c r="HE26">
        <v>2243</v>
      </c>
      <c r="HF26">
        <v>2323</v>
      </c>
      <c r="HG26">
        <v>2412</v>
      </c>
      <c r="HH26">
        <v>2508</v>
      </c>
      <c r="HI26">
        <v>2577</v>
      </c>
      <c r="HJ26">
        <v>2637</v>
      </c>
      <c r="HK26">
        <v>2685</v>
      </c>
      <c r="HL26">
        <v>2730</v>
      </c>
      <c r="HM26">
        <v>2780</v>
      </c>
      <c r="HN26">
        <v>2822</v>
      </c>
      <c r="HO26">
        <v>2842</v>
      </c>
      <c r="HP26">
        <v>2899</v>
      </c>
      <c r="HQ26">
        <v>2938</v>
      </c>
      <c r="HR26">
        <v>2969</v>
      </c>
      <c r="HS26">
        <v>0</v>
      </c>
      <c r="HT26">
        <v>0</v>
      </c>
      <c r="HU26">
        <v>69</v>
      </c>
      <c r="HV26">
        <v>83</v>
      </c>
      <c r="HW26">
        <v>83</v>
      </c>
      <c r="HX26">
        <v>92</v>
      </c>
      <c r="HY26">
        <v>104</v>
      </c>
      <c r="HZ26">
        <v>114</v>
      </c>
      <c r="IA26">
        <v>125</v>
      </c>
      <c r="IB26">
        <v>138</v>
      </c>
      <c r="IC26">
        <v>158</v>
      </c>
      <c r="ID26">
        <v>158</v>
      </c>
      <c r="IE26">
        <v>165</v>
      </c>
      <c r="IF26">
        <v>174</v>
      </c>
      <c r="IG26">
        <v>185</v>
      </c>
      <c r="IH26">
        <v>191</v>
      </c>
      <c r="II26">
        <v>194</v>
      </c>
      <c r="IJ26">
        <v>211</v>
      </c>
      <c r="IK26">
        <v>216</v>
      </c>
      <c r="IL26">
        <v>225</v>
      </c>
      <c r="IM26">
        <v>244</v>
      </c>
      <c r="IN26">
        <v>253</v>
      </c>
      <c r="IO26">
        <v>250</v>
      </c>
      <c r="IP26">
        <v>255</v>
      </c>
      <c r="IQ26">
        <v>267</v>
      </c>
      <c r="IR26">
        <v>273</v>
      </c>
      <c r="IS26">
        <v>276</v>
      </c>
      <c r="IT26">
        <v>281</v>
      </c>
      <c r="IU26">
        <v>0</v>
      </c>
      <c r="IV26">
        <v>0</v>
      </c>
      <c r="IW26">
        <v>7</v>
      </c>
      <c r="IX26">
        <v>4</v>
      </c>
      <c r="IY26">
        <v>3</v>
      </c>
      <c r="IZ26">
        <v>3</v>
      </c>
      <c r="JA26">
        <v>2</v>
      </c>
      <c r="JB26">
        <v>1</v>
      </c>
      <c r="JC26">
        <v>1</v>
      </c>
      <c r="JD26">
        <v>3</v>
      </c>
      <c r="JE26">
        <v>8</v>
      </c>
      <c r="JF26">
        <v>4</v>
      </c>
      <c r="JG26">
        <v>7</v>
      </c>
      <c r="JH26">
        <v>8</v>
      </c>
      <c r="JI26">
        <v>8</v>
      </c>
      <c r="JJ26">
        <v>8</v>
      </c>
      <c r="JK26">
        <v>9</v>
      </c>
      <c r="JL26">
        <v>7</v>
      </c>
      <c r="JM26">
        <v>5</v>
      </c>
      <c r="JN26">
        <v>3</v>
      </c>
      <c r="JO26">
        <v>6</v>
      </c>
      <c r="JP26">
        <v>7</v>
      </c>
      <c r="JQ26">
        <v>6</v>
      </c>
      <c r="JR26">
        <v>7</v>
      </c>
      <c r="JS26">
        <v>9</v>
      </c>
      <c r="JT26">
        <v>7</v>
      </c>
      <c r="JU26">
        <v>12</v>
      </c>
      <c r="JV26">
        <v>12</v>
      </c>
      <c r="JW26">
        <v>0</v>
      </c>
      <c r="JX26">
        <v>0</v>
      </c>
      <c r="JY26">
        <v>0</v>
      </c>
      <c r="JZ26">
        <v>6</v>
      </c>
      <c r="KA26">
        <v>16</v>
      </c>
      <c r="KB26">
        <v>26</v>
      </c>
      <c r="KC26">
        <v>37</v>
      </c>
      <c r="KD26">
        <v>50</v>
      </c>
      <c r="KE26">
        <v>62</v>
      </c>
      <c r="KF26">
        <v>73</v>
      </c>
      <c r="KG26">
        <v>85</v>
      </c>
      <c r="KH26">
        <v>109</v>
      </c>
      <c r="KI26">
        <v>125</v>
      </c>
      <c r="KJ26">
        <v>143</v>
      </c>
      <c r="KK26">
        <v>160</v>
      </c>
      <c r="KL26">
        <v>174</v>
      </c>
      <c r="KM26">
        <v>193</v>
      </c>
      <c r="KN26">
        <v>205</v>
      </c>
      <c r="KO26">
        <v>224</v>
      </c>
      <c r="KP26">
        <v>247</v>
      </c>
      <c r="KQ26">
        <v>263</v>
      </c>
      <c r="KR26">
        <v>281</v>
      </c>
      <c r="KS26">
        <v>310</v>
      </c>
      <c r="KT26">
        <v>335</v>
      </c>
      <c r="KU26">
        <v>360</v>
      </c>
      <c r="KV26">
        <v>379</v>
      </c>
      <c r="KW26">
        <v>403</v>
      </c>
      <c r="KX26">
        <v>433</v>
      </c>
      <c r="KY26">
        <v>0</v>
      </c>
      <c r="KZ26">
        <v>0</v>
      </c>
      <c r="LA26">
        <v>0</v>
      </c>
      <c r="LB26">
        <v>255</v>
      </c>
      <c r="LC26">
        <v>503</v>
      </c>
      <c r="LD26">
        <v>768</v>
      </c>
      <c r="LE26">
        <v>1013</v>
      </c>
      <c r="LF26">
        <v>1261</v>
      </c>
      <c r="LG26">
        <v>1506</v>
      </c>
      <c r="LH26">
        <v>1760</v>
      </c>
      <c r="LI26">
        <v>2025</v>
      </c>
      <c r="LJ26">
        <v>2259</v>
      </c>
      <c r="LK26">
        <v>2528</v>
      </c>
      <c r="LL26">
        <v>2793</v>
      </c>
      <c r="LM26">
        <v>3060</v>
      </c>
      <c r="LN26">
        <v>3342</v>
      </c>
      <c r="LO26">
        <v>3614</v>
      </c>
      <c r="LP26">
        <v>3877</v>
      </c>
      <c r="LQ26">
        <v>4176</v>
      </c>
      <c r="LR26">
        <v>4433</v>
      </c>
      <c r="LS26">
        <v>4711</v>
      </c>
      <c r="LT26">
        <v>4993</v>
      </c>
      <c r="LU26">
        <v>5287</v>
      </c>
      <c r="LV26">
        <v>5590</v>
      </c>
      <c r="LW26">
        <v>5890</v>
      </c>
      <c r="LX26">
        <v>6195</v>
      </c>
      <c r="LY26">
        <v>6515</v>
      </c>
      <c r="LZ26">
        <v>6821</v>
      </c>
      <c r="MA26">
        <v>0</v>
      </c>
      <c r="MB26">
        <v>0</v>
      </c>
      <c r="MC26">
        <v>1448</v>
      </c>
      <c r="MD26">
        <v>1481</v>
      </c>
      <c r="ME26">
        <v>1504</v>
      </c>
      <c r="MF26">
        <v>1528</v>
      </c>
      <c r="MG26">
        <v>1543</v>
      </c>
      <c r="MH26">
        <v>1544</v>
      </c>
      <c r="MI26">
        <v>1558</v>
      </c>
      <c r="MJ26">
        <v>1586</v>
      </c>
      <c r="MK26">
        <v>1597</v>
      </c>
      <c r="ML26">
        <v>1582</v>
      </c>
      <c r="MM26">
        <v>1575</v>
      </c>
      <c r="MN26">
        <v>1585</v>
      </c>
      <c r="MO26">
        <v>1600</v>
      </c>
      <c r="MP26">
        <v>1568</v>
      </c>
      <c r="MQ26">
        <v>1596</v>
      </c>
      <c r="MR26">
        <v>1596</v>
      </c>
      <c r="MS26">
        <v>1570</v>
      </c>
      <c r="MT26">
        <v>1567</v>
      </c>
      <c r="MU26">
        <v>1558</v>
      </c>
      <c r="MV26">
        <v>1513</v>
      </c>
      <c r="MW26">
        <v>1471</v>
      </c>
      <c r="MX26">
        <v>1462</v>
      </c>
      <c r="MY26">
        <v>1422</v>
      </c>
      <c r="MZ26">
        <v>1418</v>
      </c>
      <c r="NA26">
        <v>1400</v>
      </c>
      <c r="NB26">
        <v>1377</v>
      </c>
      <c r="NC26">
        <v>0</v>
      </c>
      <c r="ND26">
        <v>0</v>
      </c>
      <c r="NE26">
        <v>0</v>
      </c>
      <c r="NF26">
        <v>24</v>
      </c>
      <c r="NG26">
        <v>47</v>
      </c>
      <c r="NH26">
        <v>76</v>
      </c>
      <c r="NI26">
        <v>105</v>
      </c>
      <c r="NJ26">
        <v>130</v>
      </c>
      <c r="NK26">
        <v>152</v>
      </c>
      <c r="NL26">
        <v>180</v>
      </c>
      <c r="NM26">
        <v>209</v>
      </c>
      <c r="NN26">
        <v>241</v>
      </c>
      <c r="NO26">
        <v>272</v>
      </c>
      <c r="NP26">
        <v>297</v>
      </c>
      <c r="NQ26">
        <v>325</v>
      </c>
      <c r="NR26">
        <v>352</v>
      </c>
      <c r="NS26">
        <v>367</v>
      </c>
      <c r="NT26">
        <v>392</v>
      </c>
      <c r="NU26">
        <v>418</v>
      </c>
      <c r="NV26">
        <v>435</v>
      </c>
      <c r="NW26">
        <v>457</v>
      </c>
      <c r="NX26">
        <v>484</v>
      </c>
      <c r="NY26">
        <v>510</v>
      </c>
      <c r="NZ26">
        <v>528</v>
      </c>
      <c r="OA26">
        <v>551</v>
      </c>
      <c r="OB26">
        <v>569</v>
      </c>
      <c r="OC26">
        <v>592</v>
      </c>
      <c r="OD26">
        <v>616</v>
      </c>
      <c r="OE26">
        <v>0</v>
      </c>
      <c r="OF26">
        <v>0</v>
      </c>
      <c r="OG26">
        <v>2125</v>
      </c>
      <c r="OH26">
        <v>2161</v>
      </c>
      <c r="OI26">
        <v>2221</v>
      </c>
      <c r="OJ26">
        <v>2247</v>
      </c>
      <c r="OK26">
        <v>2326</v>
      </c>
      <c r="OL26">
        <v>2393</v>
      </c>
      <c r="OM26">
        <v>2451</v>
      </c>
      <c r="ON26">
        <v>2521</v>
      </c>
      <c r="OO26">
        <v>2612</v>
      </c>
      <c r="OP26">
        <v>2667</v>
      </c>
      <c r="OQ26">
        <v>2740</v>
      </c>
      <c r="OR26">
        <v>2789</v>
      </c>
      <c r="OS26">
        <v>2838</v>
      </c>
      <c r="OT26">
        <v>2898</v>
      </c>
      <c r="OU26">
        <v>2954</v>
      </c>
      <c r="OV26">
        <v>3013</v>
      </c>
      <c r="OW26">
        <v>3009</v>
      </c>
      <c r="OX26">
        <v>3037</v>
      </c>
      <c r="OY26">
        <v>3038</v>
      </c>
      <c r="OZ26">
        <v>3042</v>
      </c>
      <c r="PA26">
        <v>3041</v>
      </c>
      <c r="PB26">
        <v>3026</v>
      </c>
      <c r="PC26">
        <v>3020</v>
      </c>
      <c r="PD26">
        <v>3072</v>
      </c>
      <c r="PE26">
        <v>3040</v>
      </c>
      <c r="PF26">
        <v>3042</v>
      </c>
      <c r="PG26">
        <v>0</v>
      </c>
      <c r="PH26">
        <v>0</v>
      </c>
      <c r="PI26">
        <v>0</v>
      </c>
      <c r="PJ26">
        <v>79</v>
      </c>
      <c r="PK26">
        <v>129</v>
      </c>
      <c r="PL26">
        <v>199</v>
      </c>
      <c r="PM26">
        <v>259</v>
      </c>
      <c r="PN26">
        <v>318</v>
      </c>
      <c r="PO26">
        <v>391</v>
      </c>
      <c r="PP26">
        <v>467</v>
      </c>
      <c r="PQ26">
        <v>535</v>
      </c>
      <c r="PR26">
        <v>620</v>
      </c>
      <c r="PS26">
        <v>678</v>
      </c>
      <c r="PT26">
        <v>741</v>
      </c>
      <c r="PU26">
        <v>815</v>
      </c>
      <c r="PV26">
        <v>897</v>
      </c>
      <c r="PW26">
        <v>956</v>
      </c>
      <c r="PX26">
        <v>1028</v>
      </c>
      <c r="PY26">
        <v>1121</v>
      </c>
      <c r="PZ26">
        <v>1197</v>
      </c>
      <c r="QA26">
        <v>1308</v>
      </c>
      <c r="QB26">
        <v>1386</v>
      </c>
      <c r="QC26">
        <v>1499</v>
      </c>
      <c r="QD26">
        <v>1601</v>
      </c>
      <c r="QE26">
        <v>1700</v>
      </c>
      <c r="QF26">
        <v>1775</v>
      </c>
      <c r="QG26">
        <v>1859</v>
      </c>
      <c r="QH26">
        <v>1958</v>
      </c>
      <c r="QI26">
        <v>0</v>
      </c>
      <c r="QJ26">
        <v>0</v>
      </c>
      <c r="QK26">
        <v>7335</v>
      </c>
      <c r="QL26">
        <v>7513</v>
      </c>
      <c r="QM26">
        <v>7673</v>
      </c>
      <c r="QN26">
        <v>7693</v>
      </c>
      <c r="QO26">
        <v>7784</v>
      </c>
      <c r="QP26">
        <v>7867</v>
      </c>
      <c r="QQ26">
        <v>7910</v>
      </c>
      <c r="QR26">
        <v>7963</v>
      </c>
      <c r="QS26">
        <v>7977</v>
      </c>
      <c r="QT26">
        <v>7933</v>
      </c>
      <c r="QU26">
        <v>7951</v>
      </c>
      <c r="QV26">
        <v>8018</v>
      </c>
      <c r="QW26">
        <v>8024</v>
      </c>
      <c r="QX26">
        <v>8063</v>
      </c>
      <c r="QY26">
        <v>8118</v>
      </c>
      <c r="QZ26">
        <v>8148</v>
      </c>
      <c r="RA26">
        <v>8187</v>
      </c>
      <c r="RB26">
        <v>8211</v>
      </c>
      <c r="RC26">
        <v>8212</v>
      </c>
      <c r="RD26">
        <v>8208</v>
      </c>
      <c r="RE26">
        <v>8158</v>
      </c>
      <c r="RF26">
        <v>8157</v>
      </c>
      <c r="RG26">
        <v>8153</v>
      </c>
      <c r="RH26">
        <v>8200</v>
      </c>
      <c r="RI26">
        <v>8221</v>
      </c>
      <c r="RJ26">
        <v>8278</v>
      </c>
      <c r="RK26">
        <v>0</v>
      </c>
      <c r="RL26">
        <v>0</v>
      </c>
      <c r="RM26">
        <v>8419</v>
      </c>
      <c r="RN26">
        <v>8302</v>
      </c>
      <c r="RO26">
        <v>8228</v>
      </c>
      <c r="RP26">
        <v>8158</v>
      </c>
      <c r="RQ26">
        <v>8078</v>
      </c>
      <c r="RR26">
        <v>8002</v>
      </c>
      <c r="RS26">
        <v>7961</v>
      </c>
      <c r="RT26">
        <v>7877</v>
      </c>
      <c r="RU26">
        <v>7826</v>
      </c>
      <c r="RV26">
        <v>7801</v>
      </c>
      <c r="RW26">
        <v>7722</v>
      </c>
      <c r="RX26">
        <v>7672</v>
      </c>
      <c r="RY26">
        <v>7588</v>
      </c>
      <c r="RZ26">
        <v>7578</v>
      </c>
      <c r="SA26">
        <v>7508</v>
      </c>
      <c r="SB26">
        <v>7509</v>
      </c>
      <c r="SC26">
        <v>7468</v>
      </c>
      <c r="SD26">
        <v>7452</v>
      </c>
      <c r="SE26">
        <v>7430</v>
      </c>
      <c r="SF26">
        <v>7435</v>
      </c>
      <c r="SG26">
        <v>7392</v>
      </c>
      <c r="SH26">
        <v>7354</v>
      </c>
      <c r="SI26">
        <v>7338</v>
      </c>
      <c r="SJ26">
        <v>7268</v>
      </c>
      <c r="SK26">
        <v>7221</v>
      </c>
      <c r="SL26">
        <v>7159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2080000</v>
      </c>
      <c r="SU26">
        <v>2030000</v>
      </c>
      <c r="SV26">
        <v>1970000</v>
      </c>
      <c r="SW26">
        <v>1910000</v>
      </c>
      <c r="SX26">
        <v>1870000</v>
      </c>
      <c r="SY26">
        <v>1810000</v>
      </c>
      <c r="SZ26">
        <v>1760000</v>
      </c>
      <c r="TA26">
        <v>1700000</v>
      </c>
      <c r="TB26">
        <v>1640000</v>
      </c>
      <c r="TC26">
        <v>1610000</v>
      </c>
      <c r="TD26">
        <v>1560000</v>
      </c>
      <c r="TE26">
        <v>1510000</v>
      </c>
      <c r="TF26">
        <v>1470000</v>
      </c>
      <c r="TG26">
        <v>1430000</v>
      </c>
      <c r="TH26">
        <v>1390000</v>
      </c>
      <c r="TI26">
        <v>1340000</v>
      </c>
      <c r="TJ26">
        <v>1300000</v>
      </c>
      <c r="TK26">
        <v>1250000</v>
      </c>
      <c r="TL26">
        <v>1210000</v>
      </c>
      <c r="TM26">
        <v>1180000</v>
      </c>
      <c r="TN26">
        <v>1140000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353648.06189999997</v>
      </c>
      <c r="TW26">
        <v>371297.17550000001</v>
      </c>
      <c r="TX26">
        <v>389603.69559999998</v>
      </c>
      <c r="TY26">
        <v>398389.6876</v>
      </c>
      <c r="TZ26">
        <v>409244.65240000002</v>
      </c>
      <c r="UA26">
        <v>418321.7499</v>
      </c>
      <c r="UB26">
        <v>422798.67229999998</v>
      </c>
      <c r="UC26">
        <v>426850.22889999999</v>
      </c>
      <c r="UD26">
        <v>429198.53419999999</v>
      </c>
      <c r="UE26">
        <v>432662.3443</v>
      </c>
      <c r="UF26">
        <v>436779.3554</v>
      </c>
      <c r="UG26">
        <v>435724.28379999998</v>
      </c>
      <c r="UH26">
        <v>432882.72149999999</v>
      </c>
      <c r="UI26">
        <v>427924.5344</v>
      </c>
      <c r="UJ26">
        <v>422423.74170000001</v>
      </c>
      <c r="UK26">
        <v>417631.49540000001</v>
      </c>
      <c r="UL26">
        <v>411593.2389</v>
      </c>
      <c r="UM26">
        <v>402437.15629999997</v>
      </c>
      <c r="UN26">
        <v>398551.99609999999</v>
      </c>
      <c r="UO26">
        <v>392149.20600000001</v>
      </c>
      <c r="UP26">
        <v>384744.58970000001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487702.76329999999</v>
      </c>
      <c r="UY26">
        <v>519186.21539999999</v>
      </c>
      <c r="UZ26">
        <v>556486.97270000004</v>
      </c>
      <c r="VA26">
        <v>618579.86270000006</v>
      </c>
      <c r="VB26">
        <v>600562.97349999996</v>
      </c>
      <c r="VC26">
        <v>608903.10080000001</v>
      </c>
      <c r="VD26">
        <v>623413.5895</v>
      </c>
      <c r="VE26">
        <v>643519.2169</v>
      </c>
      <c r="VF26">
        <v>645038.94220000005</v>
      </c>
      <c r="VG26">
        <v>636087.80960000004</v>
      </c>
      <c r="VH26">
        <v>671677.14859999996</v>
      </c>
      <c r="VI26">
        <v>667566.66859999998</v>
      </c>
      <c r="VJ26">
        <v>675128.10340000002</v>
      </c>
      <c r="VK26">
        <v>710814.48640000005</v>
      </c>
      <c r="VL26">
        <v>715566.07140000002</v>
      </c>
      <c r="VM26">
        <v>686486.50309999997</v>
      </c>
      <c r="VN26">
        <v>679821.58559999999</v>
      </c>
      <c r="VO26">
        <v>691080.76659999997</v>
      </c>
      <c r="VP26">
        <v>686029.77819999994</v>
      </c>
      <c r="VQ26">
        <v>673367.54070000001</v>
      </c>
      <c r="VR26">
        <v>665598.27969999996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34993.508379999999</v>
      </c>
      <c r="WA26">
        <v>33974.279979999999</v>
      </c>
      <c r="WB26">
        <v>98954.213539999997</v>
      </c>
      <c r="WC26">
        <v>256192.13860000001</v>
      </c>
      <c r="WD26">
        <v>124365.1158</v>
      </c>
      <c r="WE26">
        <v>211299.9541</v>
      </c>
      <c r="WF26">
        <v>234452.09880000001</v>
      </c>
      <c r="WG26">
        <v>227623.39689999999</v>
      </c>
      <c r="WH26">
        <v>220993.58919999999</v>
      </c>
      <c r="WI26">
        <v>241376.49309999999</v>
      </c>
      <c r="WJ26">
        <v>182269.19649999999</v>
      </c>
      <c r="WK26">
        <v>126400.27499999999</v>
      </c>
      <c r="WL26">
        <v>73631.228149999995</v>
      </c>
      <c r="WM26">
        <v>142973.2585</v>
      </c>
      <c r="WN26">
        <v>161943.82029999999</v>
      </c>
      <c r="WO26">
        <v>134766.0086</v>
      </c>
      <c r="WP26">
        <v>152647.58259999999</v>
      </c>
      <c r="WQ26">
        <v>190544.83259999999</v>
      </c>
      <c r="WR26">
        <v>143884.98689999999</v>
      </c>
      <c r="WS26">
        <v>239475.70629999999</v>
      </c>
      <c r="WT26">
        <v>232500.6857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14600000</v>
      </c>
      <c r="ZG26">
        <v>14300000</v>
      </c>
      <c r="ZH26">
        <v>14200000</v>
      </c>
      <c r="ZI26">
        <v>13800000</v>
      </c>
      <c r="ZJ26">
        <v>13300000</v>
      </c>
      <c r="ZK26">
        <v>12900000</v>
      </c>
      <c r="ZL26">
        <v>12600000</v>
      </c>
      <c r="ZM26">
        <v>12300000</v>
      </c>
      <c r="ZN26">
        <v>11700000</v>
      </c>
      <c r="ZO26">
        <v>11600000</v>
      </c>
      <c r="ZP26">
        <v>11200000</v>
      </c>
      <c r="ZQ26">
        <v>10700000</v>
      </c>
      <c r="ZR26">
        <v>10400000</v>
      </c>
      <c r="ZS26">
        <v>10000000</v>
      </c>
      <c r="ZT26">
        <v>9470000</v>
      </c>
      <c r="ZU26">
        <v>8940000</v>
      </c>
      <c r="ZV26">
        <v>8620000</v>
      </c>
      <c r="ZW26">
        <v>8140000</v>
      </c>
      <c r="ZX26">
        <v>7880000</v>
      </c>
      <c r="ZY26">
        <v>7560000</v>
      </c>
      <c r="ZZ26">
        <v>7220000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11800000</v>
      </c>
      <c r="ABK26">
        <v>11800000</v>
      </c>
      <c r="ABL26">
        <v>11800000</v>
      </c>
      <c r="ABM26">
        <v>11800000</v>
      </c>
      <c r="ABN26">
        <v>11700000</v>
      </c>
      <c r="ABO26">
        <v>11700000</v>
      </c>
      <c r="ABP26">
        <v>11600000</v>
      </c>
      <c r="ABQ26">
        <v>11400000</v>
      </c>
      <c r="ABR26">
        <v>11300000</v>
      </c>
      <c r="ABS26">
        <v>11200000</v>
      </c>
      <c r="ABT26">
        <v>11100000</v>
      </c>
      <c r="ABU26">
        <v>10800000</v>
      </c>
      <c r="ABV26">
        <v>10500000</v>
      </c>
      <c r="ABW26">
        <v>10200000</v>
      </c>
      <c r="ABX26">
        <v>9950000</v>
      </c>
      <c r="ABY26">
        <v>9660000</v>
      </c>
      <c r="ABZ26">
        <v>9330000</v>
      </c>
      <c r="ACA26">
        <v>9040000</v>
      </c>
      <c r="ACB26">
        <v>8930000</v>
      </c>
      <c r="ACC26">
        <v>8580000</v>
      </c>
      <c r="ACD26">
        <v>8330000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1820000</v>
      </c>
      <c r="ADO26">
        <v>1770000</v>
      </c>
      <c r="ADP26">
        <v>1730000</v>
      </c>
      <c r="ADQ26">
        <v>1690000</v>
      </c>
      <c r="ADR26">
        <v>1630000</v>
      </c>
      <c r="ADS26">
        <v>1580000</v>
      </c>
      <c r="ADT26">
        <v>1550000</v>
      </c>
      <c r="ADU26">
        <v>1510000</v>
      </c>
      <c r="ADV26">
        <v>1470000</v>
      </c>
      <c r="ADW26">
        <v>1440000</v>
      </c>
      <c r="ADX26">
        <v>1400000</v>
      </c>
      <c r="ADY26">
        <v>1370000</v>
      </c>
      <c r="ADZ26">
        <v>1330000</v>
      </c>
      <c r="AEA26">
        <v>1290000</v>
      </c>
      <c r="AEB26">
        <v>1250000</v>
      </c>
      <c r="AEC26">
        <v>1210000</v>
      </c>
      <c r="AED26">
        <v>1170000</v>
      </c>
      <c r="AEE26">
        <v>1140000</v>
      </c>
      <c r="AEF26">
        <v>1110000</v>
      </c>
      <c r="AEG26">
        <v>1080000</v>
      </c>
      <c r="AEH26">
        <v>1060000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6250000</v>
      </c>
      <c r="AEQ26">
        <v>6040000</v>
      </c>
      <c r="AER26">
        <v>5800000</v>
      </c>
      <c r="AES26">
        <v>5600000</v>
      </c>
      <c r="AET26">
        <v>5420000</v>
      </c>
      <c r="AEU26">
        <v>5210000</v>
      </c>
      <c r="AEV26">
        <v>5020000</v>
      </c>
      <c r="AEW26">
        <v>4820000</v>
      </c>
      <c r="AEX26">
        <v>4680000</v>
      </c>
      <c r="AEY26">
        <v>4500000</v>
      </c>
      <c r="AEZ26">
        <v>4370000</v>
      </c>
      <c r="AFA26">
        <v>4220000</v>
      </c>
      <c r="AFB26">
        <v>4080000</v>
      </c>
      <c r="AFC26">
        <v>3950000</v>
      </c>
      <c r="AFD26">
        <v>3840000</v>
      </c>
      <c r="AFE26">
        <v>3710000</v>
      </c>
      <c r="AFF26">
        <v>3580000</v>
      </c>
      <c r="AFG26">
        <v>3470000</v>
      </c>
      <c r="AFH26">
        <v>3340000</v>
      </c>
      <c r="AFI26">
        <v>3220000</v>
      </c>
      <c r="AFJ26">
        <v>3100000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213.94706640000001</v>
      </c>
      <c r="AGU26">
        <v>224.62428059999999</v>
      </c>
      <c r="AGV26">
        <v>235.6992071</v>
      </c>
      <c r="AGW26">
        <v>241.01448350000001</v>
      </c>
      <c r="AGX26">
        <v>247.58142989999999</v>
      </c>
      <c r="AGY26">
        <v>253.07281689999999</v>
      </c>
      <c r="AGZ26">
        <v>255.78122830000001</v>
      </c>
      <c r="AHA26">
        <v>258.23230530000001</v>
      </c>
      <c r="AHB26">
        <v>259.65296360000002</v>
      </c>
      <c r="AHC26">
        <v>261.74847060000002</v>
      </c>
      <c r="AHD26">
        <v>264.23914580000002</v>
      </c>
      <c r="AHE26">
        <v>263.60085729999997</v>
      </c>
      <c r="AHF26">
        <v>261.88179259999998</v>
      </c>
      <c r="AHG26">
        <v>258.88222969999998</v>
      </c>
      <c r="AHH26">
        <v>255.55440590000001</v>
      </c>
      <c r="AHI26">
        <v>252.65523250000001</v>
      </c>
      <c r="AHJ26">
        <v>249.0022582</v>
      </c>
      <c r="AHK26">
        <v>243.4630875</v>
      </c>
      <c r="AHL26">
        <v>241.11267559999999</v>
      </c>
      <c r="AHM26">
        <v>237.23916879999999</v>
      </c>
      <c r="AHN26">
        <v>232.75958549999999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20.534096600000002</v>
      </c>
      <c r="AHW26">
        <v>21.859666789999999</v>
      </c>
      <c r="AHX26">
        <v>23.430167130000001</v>
      </c>
      <c r="AHY26">
        <v>26.044508270000001</v>
      </c>
      <c r="AHZ26">
        <v>25.285930359999998</v>
      </c>
      <c r="AIA26">
        <v>25.63708068</v>
      </c>
      <c r="AIB26">
        <v>26.248026119999999</v>
      </c>
      <c r="AIC26">
        <v>27.09454766</v>
      </c>
      <c r="AID26">
        <v>27.158533729999998</v>
      </c>
      <c r="AIE26">
        <v>26.78165783</v>
      </c>
      <c r="AIF26">
        <v>28.2801011</v>
      </c>
      <c r="AIG26">
        <v>28.107034639999998</v>
      </c>
      <c r="AIH26">
        <v>28.425399110000001</v>
      </c>
      <c r="AII26">
        <v>29.927928290000001</v>
      </c>
      <c r="AIJ26">
        <v>30.127987659999999</v>
      </c>
      <c r="AIK26">
        <v>28.903629890000001</v>
      </c>
      <c r="AIL26">
        <v>28.623012129999999</v>
      </c>
      <c r="AIM26">
        <v>29.097065440000002</v>
      </c>
      <c r="AIN26">
        <v>28.884400079999999</v>
      </c>
      <c r="AIO26">
        <v>28.35127288</v>
      </c>
      <c r="AIP26">
        <v>28.024158150000002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0.24170997699999999</v>
      </c>
      <c r="AIY26">
        <v>0.23466988</v>
      </c>
      <c r="AIZ26">
        <v>0.68350450500000004</v>
      </c>
      <c r="AJA26">
        <v>1.769590953</v>
      </c>
      <c r="AJB26">
        <v>0.85902473400000001</v>
      </c>
      <c r="AJC26">
        <v>1.4595080439999999</v>
      </c>
      <c r="AJD26">
        <v>1.6194264009999999</v>
      </c>
      <c r="AJE26">
        <v>1.5722586409999999</v>
      </c>
      <c r="AJF26">
        <v>1.5264647</v>
      </c>
      <c r="AJG26">
        <v>1.6672551339999999</v>
      </c>
      <c r="AJH26">
        <v>1.2589844589999999</v>
      </c>
      <c r="AJI26">
        <v>0.87308214900000003</v>
      </c>
      <c r="AJJ26">
        <v>0.50859154299999998</v>
      </c>
      <c r="AJK26">
        <v>0.98755639500000003</v>
      </c>
      <c r="AJL26">
        <v>1.1185913860000001</v>
      </c>
      <c r="AJM26">
        <v>0.93086661800000003</v>
      </c>
      <c r="AJN26">
        <v>1.054379664</v>
      </c>
      <c r="AJO26">
        <v>1.3161465990000001</v>
      </c>
      <c r="AJP26">
        <v>0.99385395799999998</v>
      </c>
      <c r="AJQ26">
        <v>1.654125866</v>
      </c>
      <c r="AJR26">
        <v>1.605947443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241.35336029999999</v>
      </c>
      <c r="AKA26">
        <v>205.73397420000001</v>
      </c>
      <c r="AKB26">
        <v>190.86015499999999</v>
      </c>
      <c r="AKC26">
        <v>179.2359367</v>
      </c>
      <c r="AKD26">
        <v>350.16549939999999</v>
      </c>
      <c r="AKE26">
        <v>248.8338305</v>
      </c>
      <c r="AKF26">
        <v>254.84270739999999</v>
      </c>
      <c r="AKG26">
        <v>242.7857496</v>
      </c>
      <c r="AKH26">
        <v>188.5605127</v>
      </c>
      <c r="AKI26">
        <v>227.73784950000001</v>
      </c>
      <c r="AKJ26">
        <v>132.7359735</v>
      </c>
      <c r="AKK26">
        <v>231.7362085</v>
      </c>
      <c r="AKL26">
        <v>244.09637609999999</v>
      </c>
      <c r="AKM26">
        <v>214.80878129999999</v>
      </c>
      <c r="AKN26">
        <v>180.1851135</v>
      </c>
      <c r="AKO26">
        <v>282.72307940000002</v>
      </c>
      <c r="AKP26">
        <v>249.02102529999999</v>
      </c>
      <c r="AKQ26">
        <v>231.62361039999999</v>
      </c>
      <c r="AKR26">
        <v>187.1951574</v>
      </c>
      <c r="AKS26">
        <v>200.75415649999999</v>
      </c>
      <c r="AKT26">
        <v>226.22829290000001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97.869022900000004</v>
      </c>
      <c r="AME26">
        <v>95.88003526</v>
      </c>
      <c r="AMF26">
        <v>94.760357389999996</v>
      </c>
      <c r="AMG26">
        <v>92.638432620000003</v>
      </c>
      <c r="AMH26">
        <v>89.095452269999996</v>
      </c>
      <c r="AMI26">
        <v>86.117693799999998</v>
      </c>
      <c r="AMJ26">
        <v>84.140264860000002</v>
      </c>
      <c r="AMK26">
        <v>82.462665020000003</v>
      </c>
      <c r="AML26">
        <v>78.459623030000003</v>
      </c>
      <c r="AMM26">
        <v>77.534648270000005</v>
      </c>
      <c r="AMN26">
        <v>75.27635755</v>
      </c>
      <c r="AMO26">
        <v>71.893253369999996</v>
      </c>
      <c r="AMP26">
        <v>69.665900710000003</v>
      </c>
      <c r="AMQ26">
        <v>67.248327639999999</v>
      </c>
      <c r="AMR26">
        <v>63.403865869999997</v>
      </c>
      <c r="AMS26">
        <v>59.848360620000001</v>
      </c>
      <c r="AMT26">
        <v>57.749700169999997</v>
      </c>
      <c r="AMU26">
        <v>54.533670890000003</v>
      </c>
      <c r="AMV26">
        <v>52.79637958</v>
      </c>
      <c r="AMW26">
        <v>50.607947350000003</v>
      </c>
      <c r="AMX26">
        <v>48.326729190000002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200.78058050000001</v>
      </c>
      <c r="ANG26">
        <v>155.20610859999999</v>
      </c>
      <c r="ANH26">
        <v>142.43373399999999</v>
      </c>
      <c r="ANI26">
        <v>167.4534592</v>
      </c>
      <c r="ANJ26">
        <v>217.3229201</v>
      </c>
      <c r="ANK26">
        <v>156.7556362</v>
      </c>
      <c r="ANL26">
        <v>138.45169960000001</v>
      </c>
      <c r="ANM26">
        <v>136.47973970000001</v>
      </c>
      <c r="ANN26">
        <v>141.09856350000001</v>
      </c>
      <c r="ANO26">
        <v>69.73676931</v>
      </c>
      <c r="ANP26">
        <v>146.04379879999999</v>
      </c>
      <c r="ANQ26">
        <v>132.85978370000001</v>
      </c>
      <c r="ANR26">
        <v>95.479555629999993</v>
      </c>
      <c r="ANS26">
        <v>91.546829799999998</v>
      </c>
      <c r="ANT26">
        <v>115.3115487</v>
      </c>
      <c r="ANU26">
        <v>105.01148739999999</v>
      </c>
      <c r="ANV26">
        <v>88.317461379999997</v>
      </c>
      <c r="ANW26">
        <v>70.999764470000002</v>
      </c>
      <c r="ANX26">
        <v>93.46218064</v>
      </c>
      <c r="ANY26">
        <v>93.288313619999997</v>
      </c>
      <c r="ANZ26">
        <v>71.520797520000002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102.3330272</v>
      </c>
      <c r="AOI26">
        <v>101.7604947</v>
      </c>
      <c r="AOJ26">
        <v>101.618205</v>
      </c>
      <c r="AOK26">
        <v>102.2197046</v>
      </c>
      <c r="AOL26">
        <v>101.33214599999999</v>
      </c>
      <c r="AOM26">
        <v>101.07356</v>
      </c>
      <c r="AON26">
        <v>99.884543519999994</v>
      </c>
      <c r="AOO26">
        <v>98.679045799999997</v>
      </c>
      <c r="AOP26">
        <v>97.83037238</v>
      </c>
      <c r="AOQ26">
        <v>96.816324620000003</v>
      </c>
      <c r="AOR26">
        <v>95.873814699999997</v>
      </c>
      <c r="AOS26">
        <v>92.957800480000003</v>
      </c>
      <c r="AOT26">
        <v>91.09010834</v>
      </c>
      <c r="AOU26">
        <v>88.46611824</v>
      </c>
      <c r="AOV26">
        <v>86.002521999999999</v>
      </c>
      <c r="AOW26">
        <v>83.470145919999993</v>
      </c>
      <c r="AOX26">
        <v>80.639244739999995</v>
      </c>
      <c r="AOY26">
        <v>78.135293189999999</v>
      </c>
      <c r="AOZ26">
        <v>77.165698149999997</v>
      </c>
      <c r="APA26">
        <v>74.137756120000006</v>
      </c>
      <c r="APB26">
        <v>72.025758210000006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518.56700980000005</v>
      </c>
      <c r="APK26">
        <v>654.59395789999996</v>
      </c>
      <c r="APL26">
        <v>822.06435190000002</v>
      </c>
      <c r="APM26">
        <v>752.3297791</v>
      </c>
      <c r="APN26">
        <v>770.0697768</v>
      </c>
      <c r="APO26">
        <v>499.27582619999998</v>
      </c>
      <c r="APP26">
        <v>551.64615619999995</v>
      </c>
      <c r="APQ26">
        <v>628.10515740000005</v>
      </c>
      <c r="APR26">
        <v>623.33506399999999</v>
      </c>
      <c r="APS26">
        <v>474.00118889999999</v>
      </c>
      <c r="APT26">
        <v>562.64338569999995</v>
      </c>
      <c r="APU26">
        <v>653.59183359999997</v>
      </c>
      <c r="APV26">
        <v>526.2393879</v>
      </c>
      <c r="APW26">
        <v>809.97555030000001</v>
      </c>
      <c r="APX26">
        <v>538.1372394</v>
      </c>
      <c r="APY26">
        <v>793.81575420000001</v>
      </c>
      <c r="APZ26">
        <v>692.08613219999995</v>
      </c>
      <c r="AQA26">
        <v>573.43572219999999</v>
      </c>
      <c r="AQB26">
        <v>434.31599979999999</v>
      </c>
      <c r="AQC26">
        <v>466.94450399999999</v>
      </c>
      <c r="AQD26">
        <v>563.02638809999996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108.51860480000001</v>
      </c>
      <c r="ARO26">
        <v>104.81804459999999</v>
      </c>
      <c r="ARP26">
        <v>100.69132380000001</v>
      </c>
      <c r="ARQ26">
        <v>97.125624430000002</v>
      </c>
      <c r="ARR26">
        <v>93.995493760000002</v>
      </c>
      <c r="ARS26">
        <v>90.333602089999999</v>
      </c>
      <c r="ART26">
        <v>87.134651869999999</v>
      </c>
      <c r="ARU26">
        <v>83.670507610000001</v>
      </c>
      <c r="ARV26">
        <v>81.126447310000003</v>
      </c>
      <c r="ARW26">
        <v>78.035981320000005</v>
      </c>
      <c r="ARX26">
        <v>75.773179639999995</v>
      </c>
      <c r="ARY26">
        <v>73.164513979999995</v>
      </c>
      <c r="ARZ26">
        <v>70.881321229999998</v>
      </c>
      <c r="ASA26">
        <v>68.613653830000004</v>
      </c>
      <c r="ASB26">
        <v>66.660026419999994</v>
      </c>
      <c r="ASC26">
        <v>64.34417578</v>
      </c>
      <c r="ASD26">
        <v>62.14893412</v>
      </c>
      <c r="ASE26">
        <v>60.207492729999998</v>
      </c>
      <c r="ASF26">
        <v>57.896262460000003</v>
      </c>
      <c r="ASG26">
        <v>55.846470400000001</v>
      </c>
      <c r="ASH26">
        <v>53.754338619999999</v>
      </c>
    </row>
    <row r="27" spans="1:1178" x14ac:dyDescent="0.25">
      <c r="C27">
        <v>0</v>
      </c>
      <c r="D27">
        <v>0</v>
      </c>
      <c r="E27">
        <v>0</v>
      </c>
      <c r="F27">
        <v>281</v>
      </c>
      <c r="G27">
        <v>281</v>
      </c>
      <c r="H27">
        <v>304</v>
      </c>
      <c r="I27">
        <v>345</v>
      </c>
      <c r="J27">
        <v>302</v>
      </c>
      <c r="K27">
        <v>350</v>
      </c>
      <c r="L27">
        <v>316</v>
      </c>
      <c r="M27">
        <v>341</v>
      </c>
      <c r="N27">
        <v>315</v>
      </c>
      <c r="O27">
        <v>357</v>
      </c>
      <c r="P27">
        <v>329</v>
      </c>
      <c r="Q27">
        <v>343</v>
      </c>
      <c r="R27">
        <v>316</v>
      </c>
      <c r="S27">
        <v>346</v>
      </c>
      <c r="T27">
        <v>349</v>
      </c>
      <c r="U27">
        <v>357</v>
      </c>
      <c r="V27">
        <v>307</v>
      </c>
      <c r="W27">
        <v>300</v>
      </c>
      <c r="X27">
        <v>334</v>
      </c>
      <c r="Y27">
        <v>332</v>
      </c>
      <c r="Z27">
        <v>335</v>
      </c>
      <c r="AA27">
        <v>326</v>
      </c>
      <c r="AB27">
        <v>307</v>
      </c>
      <c r="AC27">
        <v>305</v>
      </c>
      <c r="AD27">
        <v>307</v>
      </c>
      <c r="AE27">
        <v>0</v>
      </c>
      <c r="AF27">
        <v>0</v>
      </c>
      <c r="AG27">
        <v>0</v>
      </c>
      <c r="AH27">
        <v>66</v>
      </c>
      <c r="AI27">
        <v>69</v>
      </c>
      <c r="AJ27">
        <v>85</v>
      </c>
      <c r="AK27">
        <v>81</v>
      </c>
      <c r="AL27">
        <v>109</v>
      </c>
      <c r="AM27">
        <v>93</v>
      </c>
      <c r="AN27">
        <v>96</v>
      </c>
      <c r="AO27">
        <v>106</v>
      </c>
      <c r="AP27">
        <v>96</v>
      </c>
      <c r="AQ27">
        <v>128</v>
      </c>
      <c r="AR27">
        <v>96</v>
      </c>
      <c r="AS27">
        <v>122</v>
      </c>
      <c r="AT27">
        <v>129</v>
      </c>
      <c r="AU27">
        <v>136</v>
      </c>
      <c r="AV27">
        <v>124</v>
      </c>
      <c r="AW27">
        <v>133</v>
      </c>
      <c r="AX27">
        <v>150</v>
      </c>
      <c r="AY27">
        <v>152</v>
      </c>
      <c r="AZ27">
        <v>165</v>
      </c>
      <c r="BA27">
        <v>181</v>
      </c>
      <c r="BB27">
        <v>164</v>
      </c>
      <c r="BC27">
        <v>190</v>
      </c>
      <c r="BD27">
        <v>167</v>
      </c>
      <c r="BE27">
        <v>165</v>
      </c>
      <c r="BF27">
        <v>163</v>
      </c>
      <c r="BG27">
        <v>0</v>
      </c>
      <c r="BH27">
        <v>0</v>
      </c>
      <c r="BI27">
        <v>0</v>
      </c>
      <c r="BJ27">
        <v>127</v>
      </c>
      <c r="BK27">
        <v>154</v>
      </c>
      <c r="BL27">
        <v>124</v>
      </c>
      <c r="BM27">
        <v>154</v>
      </c>
      <c r="BN27">
        <v>154</v>
      </c>
      <c r="BO27">
        <v>150</v>
      </c>
      <c r="BP27">
        <v>144</v>
      </c>
      <c r="BQ27">
        <v>152</v>
      </c>
      <c r="BR27">
        <v>151</v>
      </c>
      <c r="BS27">
        <v>149</v>
      </c>
      <c r="BT27">
        <v>164</v>
      </c>
      <c r="BU27">
        <v>173</v>
      </c>
      <c r="BV27">
        <v>182</v>
      </c>
      <c r="BW27">
        <v>148</v>
      </c>
      <c r="BX27">
        <v>152</v>
      </c>
      <c r="BY27">
        <v>185</v>
      </c>
      <c r="BZ27">
        <v>175</v>
      </c>
      <c r="CA27">
        <v>168</v>
      </c>
      <c r="CB27">
        <v>168</v>
      </c>
      <c r="CC27">
        <v>160</v>
      </c>
      <c r="CD27">
        <v>153</v>
      </c>
      <c r="CE27">
        <v>157</v>
      </c>
      <c r="CF27">
        <v>154</v>
      </c>
      <c r="CG27">
        <v>155</v>
      </c>
      <c r="CH27">
        <v>146</v>
      </c>
      <c r="CI27">
        <v>0</v>
      </c>
      <c r="CJ27">
        <v>0</v>
      </c>
      <c r="CK27">
        <v>0</v>
      </c>
      <c r="CL27">
        <v>34</v>
      </c>
      <c r="CM27">
        <v>52</v>
      </c>
      <c r="CN27">
        <v>36</v>
      </c>
      <c r="CO27">
        <v>35</v>
      </c>
      <c r="CP27">
        <v>40</v>
      </c>
      <c r="CQ27">
        <v>36</v>
      </c>
      <c r="CR27">
        <v>31</v>
      </c>
      <c r="CS27">
        <v>41</v>
      </c>
      <c r="CT27">
        <v>36</v>
      </c>
      <c r="CU27">
        <v>54</v>
      </c>
      <c r="CV27">
        <v>39</v>
      </c>
      <c r="CW27">
        <v>53</v>
      </c>
      <c r="CX27">
        <v>51</v>
      </c>
      <c r="CY27">
        <v>45</v>
      </c>
      <c r="CZ27">
        <v>46</v>
      </c>
      <c r="DA27">
        <v>39</v>
      </c>
      <c r="DB27">
        <v>60</v>
      </c>
      <c r="DC27">
        <v>31</v>
      </c>
      <c r="DD27">
        <v>52</v>
      </c>
      <c r="DE27">
        <v>58</v>
      </c>
      <c r="DF27">
        <v>43</v>
      </c>
      <c r="DG27">
        <v>39</v>
      </c>
      <c r="DH27">
        <v>49</v>
      </c>
      <c r="DI27">
        <v>64</v>
      </c>
      <c r="DJ27">
        <v>42</v>
      </c>
      <c r="DK27">
        <v>0</v>
      </c>
      <c r="DL27">
        <v>0</v>
      </c>
      <c r="DM27">
        <v>0</v>
      </c>
      <c r="DN27">
        <v>4</v>
      </c>
      <c r="DO27">
        <v>0</v>
      </c>
      <c r="DP27">
        <v>5</v>
      </c>
      <c r="DQ27">
        <v>5</v>
      </c>
      <c r="DR27">
        <v>2</v>
      </c>
      <c r="DS27">
        <v>7</v>
      </c>
      <c r="DT27">
        <v>12</v>
      </c>
      <c r="DU27">
        <v>7</v>
      </c>
      <c r="DV27">
        <v>8</v>
      </c>
      <c r="DW27">
        <v>18</v>
      </c>
      <c r="DX27">
        <v>11</v>
      </c>
      <c r="DY27">
        <v>8</v>
      </c>
      <c r="DZ27">
        <v>15</v>
      </c>
      <c r="EA27">
        <v>13</v>
      </c>
      <c r="EB27">
        <v>18</v>
      </c>
      <c r="EC27">
        <v>18</v>
      </c>
      <c r="ED27">
        <v>20</v>
      </c>
      <c r="EE27">
        <v>23</v>
      </c>
      <c r="EF27">
        <v>27</v>
      </c>
      <c r="EG27">
        <v>20</v>
      </c>
      <c r="EH27">
        <v>26</v>
      </c>
      <c r="EI27">
        <v>24</v>
      </c>
      <c r="EJ27">
        <v>29</v>
      </c>
      <c r="EK27">
        <v>31</v>
      </c>
      <c r="EL27">
        <v>29</v>
      </c>
      <c r="EM27">
        <v>0</v>
      </c>
      <c r="EN27">
        <v>0</v>
      </c>
      <c r="EO27">
        <v>0</v>
      </c>
      <c r="EP27">
        <v>15</v>
      </c>
      <c r="EQ27">
        <v>15</v>
      </c>
      <c r="ER27">
        <v>5</v>
      </c>
      <c r="ES27">
        <v>20</v>
      </c>
      <c r="ET27">
        <v>20</v>
      </c>
      <c r="EU27">
        <v>5</v>
      </c>
      <c r="EV27">
        <v>25</v>
      </c>
      <c r="EW27">
        <v>50</v>
      </c>
      <c r="EX27">
        <v>25</v>
      </c>
      <c r="EY27">
        <v>45</v>
      </c>
      <c r="EZ27">
        <v>65</v>
      </c>
      <c r="FA27">
        <v>65</v>
      </c>
      <c r="FB27">
        <v>35</v>
      </c>
      <c r="FC27">
        <v>60</v>
      </c>
      <c r="FD27">
        <v>65</v>
      </c>
      <c r="FE27">
        <v>70</v>
      </c>
      <c r="FF27">
        <v>75</v>
      </c>
      <c r="FG27">
        <v>105</v>
      </c>
      <c r="FH27">
        <v>95</v>
      </c>
      <c r="FI27">
        <v>135</v>
      </c>
      <c r="FJ27">
        <v>140</v>
      </c>
      <c r="FK27">
        <v>100</v>
      </c>
      <c r="FL27">
        <v>115</v>
      </c>
      <c r="FM27">
        <v>120</v>
      </c>
      <c r="FN27">
        <v>115</v>
      </c>
      <c r="FO27">
        <v>0</v>
      </c>
      <c r="FP27">
        <v>0</v>
      </c>
      <c r="FQ27">
        <v>5897</v>
      </c>
      <c r="FR27">
        <v>6254</v>
      </c>
      <c r="FS27">
        <v>6592</v>
      </c>
      <c r="FT27">
        <v>6887</v>
      </c>
      <c r="FU27">
        <v>7175</v>
      </c>
      <c r="FV27">
        <v>7435</v>
      </c>
      <c r="FW27">
        <v>7682</v>
      </c>
      <c r="FX27">
        <v>7862</v>
      </c>
      <c r="FY27">
        <v>8036</v>
      </c>
      <c r="FZ27">
        <v>8194</v>
      </c>
      <c r="GA27">
        <v>8371</v>
      </c>
      <c r="GB27">
        <v>8479</v>
      </c>
      <c r="GC27">
        <v>8654</v>
      </c>
      <c r="GD27">
        <v>8727</v>
      </c>
      <c r="GE27">
        <v>8858</v>
      </c>
      <c r="GF27">
        <v>8979</v>
      </c>
      <c r="GG27">
        <v>9045</v>
      </c>
      <c r="GH27">
        <v>9142</v>
      </c>
      <c r="GI27">
        <v>9218</v>
      </c>
      <c r="GJ27">
        <v>9280</v>
      </c>
      <c r="GK27">
        <v>9301</v>
      </c>
      <c r="GL27">
        <v>9352</v>
      </c>
      <c r="GM27">
        <v>9416</v>
      </c>
      <c r="GN27">
        <v>9477</v>
      </c>
      <c r="GO27">
        <v>9567</v>
      </c>
      <c r="GP27">
        <v>9572</v>
      </c>
      <c r="GQ27">
        <v>0</v>
      </c>
      <c r="GR27">
        <v>0</v>
      </c>
      <c r="GS27">
        <v>639</v>
      </c>
      <c r="GT27">
        <v>717</v>
      </c>
      <c r="GU27">
        <v>813</v>
      </c>
      <c r="GV27">
        <v>935</v>
      </c>
      <c r="GW27">
        <v>1038</v>
      </c>
      <c r="GX27">
        <v>1158</v>
      </c>
      <c r="GY27">
        <v>1239</v>
      </c>
      <c r="GZ27">
        <v>1367</v>
      </c>
      <c r="HA27">
        <v>1459</v>
      </c>
      <c r="HB27">
        <v>1545</v>
      </c>
      <c r="HC27">
        <v>1626</v>
      </c>
      <c r="HD27">
        <v>1700</v>
      </c>
      <c r="HE27">
        <v>1785</v>
      </c>
      <c r="HF27">
        <v>1849</v>
      </c>
      <c r="HG27">
        <v>1907</v>
      </c>
      <c r="HH27">
        <v>2008</v>
      </c>
      <c r="HI27">
        <v>2103</v>
      </c>
      <c r="HJ27">
        <v>2163</v>
      </c>
      <c r="HK27">
        <v>2226</v>
      </c>
      <c r="HL27">
        <v>2289</v>
      </c>
      <c r="HM27">
        <v>2318</v>
      </c>
      <c r="HN27">
        <v>2379</v>
      </c>
      <c r="HO27">
        <v>2409</v>
      </c>
      <c r="HP27">
        <v>2465</v>
      </c>
      <c r="HQ27">
        <v>2487</v>
      </c>
      <c r="HR27">
        <v>2523</v>
      </c>
      <c r="HS27">
        <v>0</v>
      </c>
      <c r="HT27">
        <v>0</v>
      </c>
      <c r="HU27">
        <v>65</v>
      </c>
      <c r="HV27">
        <v>69</v>
      </c>
      <c r="HW27">
        <v>74</v>
      </c>
      <c r="HX27">
        <v>81</v>
      </c>
      <c r="HY27">
        <v>92</v>
      </c>
      <c r="HZ27">
        <v>101</v>
      </c>
      <c r="IA27">
        <v>109</v>
      </c>
      <c r="IB27">
        <v>117</v>
      </c>
      <c r="IC27">
        <v>121</v>
      </c>
      <c r="ID27">
        <v>132</v>
      </c>
      <c r="IE27">
        <v>135</v>
      </c>
      <c r="IF27">
        <v>145</v>
      </c>
      <c r="IG27">
        <v>150</v>
      </c>
      <c r="IH27">
        <v>176</v>
      </c>
      <c r="II27">
        <v>181</v>
      </c>
      <c r="IJ27">
        <v>188</v>
      </c>
      <c r="IK27">
        <v>200</v>
      </c>
      <c r="IL27">
        <v>211</v>
      </c>
      <c r="IM27">
        <v>216</v>
      </c>
      <c r="IN27">
        <v>220</v>
      </c>
      <c r="IO27">
        <v>208</v>
      </c>
      <c r="IP27">
        <v>209</v>
      </c>
      <c r="IQ27">
        <v>209</v>
      </c>
      <c r="IR27">
        <v>225</v>
      </c>
      <c r="IS27">
        <v>242</v>
      </c>
      <c r="IT27">
        <v>253</v>
      </c>
      <c r="IU27">
        <v>0</v>
      </c>
      <c r="IV27">
        <v>0</v>
      </c>
      <c r="IW27">
        <v>5</v>
      </c>
      <c r="IX27">
        <v>4</v>
      </c>
      <c r="IY27">
        <v>2</v>
      </c>
      <c r="IZ27">
        <v>3</v>
      </c>
      <c r="JA27">
        <v>2</v>
      </c>
      <c r="JB27">
        <v>3</v>
      </c>
      <c r="JC27">
        <v>1</v>
      </c>
      <c r="JD27">
        <v>3</v>
      </c>
      <c r="JE27">
        <v>4</v>
      </c>
      <c r="JF27">
        <v>6</v>
      </c>
      <c r="JG27">
        <v>7</v>
      </c>
      <c r="JH27">
        <v>9</v>
      </c>
      <c r="JI27">
        <v>6</v>
      </c>
      <c r="JJ27">
        <v>6</v>
      </c>
      <c r="JK27">
        <v>6</v>
      </c>
      <c r="JL27">
        <v>13</v>
      </c>
      <c r="JM27">
        <v>14</v>
      </c>
      <c r="JN27">
        <v>9</v>
      </c>
      <c r="JO27">
        <v>12</v>
      </c>
      <c r="JP27">
        <v>12</v>
      </c>
      <c r="JQ27">
        <v>14</v>
      </c>
      <c r="JR27">
        <v>13</v>
      </c>
      <c r="JS27">
        <v>9</v>
      </c>
      <c r="JT27">
        <v>7</v>
      </c>
      <c r="JU27">
        <v>12</v>
      </c>
      <c r="JV27">
        <v>12</v>
      </c>
      <c r="JW27">
        <v>0</v>
      </c>
      <c r="JX27">
        <v>0</v>
      </c>
      <c r="JY27">
        <v>0</v>
      </c>
      <c r="JZ27">
        <v>7</v>
      </c>
      <c r="KA27">
        <v>18</v>
      </c>
      <c r="KB27">
        <v>26</v>
      </c>
      <c r="KC27">
        <v>37</v>
      </c>
      <c r="KD27">
        <v>43</v>
      </c>
      <c r="KE27">
        <v>60</v>
      </c>
      <c r="KF27">
        <v>71</v>
      </c>
      <c r="KG27">
        <v>86</v>
      </c>
      <c r="KH27">
        <v>99</v>
      </c>
      <c r="KI27">
        <v>117</v>
      </c>
      <c r="KJ27">
        <v>141</v>
      </c>
      <c r="KK27">
        <v>163</v>
      </c>
      <c r="KL27">
        <v>177</v>
      </c>
      <c r="KM27">
        <v>196</v>
      </c>
      <c r="KN27">
        <v>214</v>
      </c>
      <c r="KO27">
        <v>235</v>
      </c>
      <c r="KP27">
        <v>260</v>
      </c>
      <c r="KQ27">
        <v>278</v>
      </c>
      <c r="KR27">
        <v>304</v>
      </c>
      <c r="KS27">
        <v>345</v>
      </c>
      <c r="KT27">
        <v>368</v>
      </c>
      <c r="KU27">
        <v>392</v>
      </c>
      <c r="KV27">
        <v>416</v>
      </c>
      <c r="KW27">
        <v>445</v>
      </c>
      <c r="KX27">
        <v>475</v>
      </c>
      <c r="KY27">
        <v>0</v>
      </c>
      <c r="KZ27">
        <v>0</v>
      </c>
      <c r="LA27">
        <v>0</v>
      </c>
      <c r="LB27">
        <v>225</v>
      </c>
      <c r="LC27">
        <v>455</v>
      </c>
      <c r="LD27">
        <v>662</v>
      </c>
      <c r="LE27">
        <v>884</v>
      </c>
      <c r="LF27">
        <v>1076</v>
      </c>
      <c r="LG27">
        <v>1285</v>
      </c>
      <c r="LH27">
        <v>1478</v>
      </c>
      <c r="LI27">
        <v>1675</v>
      </c>
      <c r="LJ27">
        <v>1851</v>
      </c>
      <c r="LK27">
        <v>2030</v>
      </c>
      <c r="LL27">
        <v>2240</v>
      </c>
      <c r="LM27">
        <v>2425</v>
      </c>
      <c r="LN27">
        <v>2606</v>
      </c>
      <c r="LO27">
        <v>2783</v>
      </c>
      <c r="LP27">
        <v>2956</v>
      </c>
      <c r="LQ27">
        <v>3121</v>
      </c>
      <c r="LR27">
        <v>3276</v>
      </c>
      <c r="LS27">
        <v>3474</v>
      </c>
      <c r="LT27">
        <v>3638</v>
      </c>
      <c r="LU27">
        <v>3806</v>
      </c>
      <c r="LV27">
        <v>3999</v>
      </c>
      <c r="LW27">
        <v>4172</v>
      </c>
      <c r="LX27">
        <v>4340</v>
      </c>
      <c r="LY27">
        <v>4516</v>
      </c>
      <c r="LZ27">
        <v>4674</v>
      </c>
      <c r="MA27">
        <v>0</v>
      </c>
      <c r="MB27">
        <v>0</v>
      </c>
      <c r="MC27">
        <v>1528</v>
      </c>
      <c r="MD27">
        <v>1587</v>
      </c>
      <c r="ME27">
        <v>1594</v>
      </c>
      <c r="MF27">
        <v>1628</v>
      </c>
      <c r="MG27">
        <v>1638</v>
      </c>
      <c r="MH27">
        <v>1659</v>
      </c>
      <c r="MI27">
        <v>1683</v>
      </c>
      <c r="MJ27">
        <v>1700</v>
      </c>
      <c r="MK27">
        <v>1704</v>
      </c>
      <c r="ML27">
        <v>1743</v>
      </c>
      <c r="MM27">
        <v>1776</v>
      </c>
      <c r="MN27">
        <v>1791</v>
      </c>
      <c r="MO27">
        <v>1828</v>
      </c>
      <c r="MP27">
        <v>1862</v>
      </c>
      <c r="MQ27">
        <v>1908</v>
      </c>
      <c r="MR27">
        <v>1960</v>
      </c>
      <c r="MS27">
        <v>1955</v>
      </c>
      <c r="MT27">
        <v>1945</v>
      </c>
      <c r="MU27">
        <v>1957</v>
      </c>
      <c r="MV27">
        <v>1976</v>
      </c>
      <c r="MW27">
        <v>1948</v>
      </c>
      <c r="MX27">
        <v>1918</v>
      </c>
      <c r="MY27">
        <v>1889</v>
      </c>
      <c r="MZ27">
        <v>1911</v>
      </c>
      <c r="NA27">
        <v>1887</v>
      </c>
      <c r="NB27">
        <v>1890</v>
      </c>
      <c r="NC27">
        <v>0</v>
      </c>
      <c r="ND27">
        <v>0</v>
      </c>
      <c r="NE27">
        <v>0</v>
      </c>
      <c r="NF27">
        <v>39</v>
      </c>
      <c r="NG27">
        <v>81</v>
      </c>
      <c r="NH27">
        <v>122</v>
      </c>
      <c r="NI27">
        <v>184</v>
      </c>
      <c r="NJ27">
        <v>238</v>
      </c>
      <c r="NK27">
        <v>285</v>
      </c>
      <c r="NL27">
        <v>337</v>
      </c>
      <c r="NM27">
        <v>387</v>
      </c>
      <c r="NN27">
        <v>434</v>
      </c>
      <c r="NO27">
        <v>484</v>
      </c>
      <c r="NP27">
        <v>536</v>
      </c>
      <c r="NQ27">
        <v>574</v>
      </c>
      <c r="NR27">
        <v>619</v>
      </c>
      <c r="NS27">
        <v>663</v>
      </c>
      <c r="NT27">
        <v>715</v>
      </c>
      <c r="NU27">
        <v>760</v>
      </c>
      <c r="NV27">
        <v>811</v>
      </c>
      <c r="NW27">
        <v>864</v>
      </c>
      <c r="NX27">
        <v>920</v>
      </c>
      <c r="NY27">
        <v>980</v>
      </c>
      <c r="NZ27">
        <v>1049</v>
      </c>
      <c r="OA27">
        <v>1122</v>
      </c>
      <c r="OB27">
        <v>1171</v>
      </c>
      <c r="OC27">
        <v>1234</v>
      </c>
      <c r="OD27">
        <v>1291</v>
      </c>
      <c r="OE27">
        <v>0</v>
      </c>
      <c r="OF27">
        <v>0</v>
      </c>
      <c r="OG27">
        <v>2115</v>
      </c>
      <c r="OH27">
        <v>2278</v>
      </c>
      <c r="OI27">
        <v>2405</v>
      </c>
      <c r="OJ27">
        <v>2558</v>
      </c>
      <c r="OK27">
        <v>2686</v>
      </c>
      <c r="OL27">
        <v>2837</v>
      </c>
      <c r="OM27">
        <v>2962</v>
      </c>
      <c r="ON27">
        <v>3134</v>
      </c>
      <c r="OO27">
        <v>3283</v>
      </c>
      <c r="OP27">
        <v>3384</v>
      </c>
      <c r="OQ27">
        <v>3476</v>
      </c>
      <c r="OR27">
        <v>3595</v>
      </c>
      <c r="OS27">
        <v>3717</v>
      </c>
      <c r="OT27">
        <v>3800</v>
      </c>
      <c r="OU27">
        <v>3923</v>
      </c>
      <c r="OV27">
        <v>4021</v>
      </c>
      <c r="OW27">
        <v>4148</v>
      </c>
      <c r="OX27">
        <v>4275</v>
      </c>
      <c r="OY27">
        <v>4381</v>
      </c>
      <c r="OZ27">
        <v>4480</v>
      </c>
      <c r="PA27">
        <v>4497</v>
      </c>
      <c r="PB27">
        <v>4587</v>
      </c>
      <c r="PC27">
        <v>4613</v>
      </c>
      <c r="PD27">
        <v>4714</v>
      </c>
      <c r="PE27">
        <v>4764</v>
      </c>
      <c r="PF27">
        <v>4830</v>
      </c>
      <c r="PG27">
        <v>0</v>
      </c>
      <c r="PH27">
        <v>0</v>
      </c>
      <c r="PI27">
        <v>0</v>
      </c>
      <c r="PJ27">
        <v>67</v>
      </c>
      <c r="PK27">
        <v>148</v>
      </c>
      <c r="PL27">
        <v>217</v>
      </c>
      <c r="PM27">
        <v>309</v>
      </c>
      <c r="PN27">
        <v>383</v>
      </c>
      <c r="PO27">
        <v>460</v>
      </c>
      <c r="PP27">
        <v>557</v>
      </c>
      <c r="PQ27">
        <v>662</v>
      </c>
      <c r="PR27">
        <v>781</v>
      </c>
      <c r="PS27">
        <v>889</v>
      </c>
      <c r="PT27">
        <v>988</v>
      </c>
      <c r="PU27">
        <v>1085</v>
      </c>
      <c r="PV27">
        <v>1197</v>
      </c>
      <c r="PW27">
        <v>1314</v>
      </c>
      <c r="PX27">
        <v>1423</v>
      </c>
      <c r="PY27">
        <v>1540</v>
      </c>
      <c r="PZ27">
        <v>1679</v>
      </c>
      <c r="QA27">
        <v>1808</v>
      </c>
      <c r="QB27">
        <v>1946</v>
      </c>
      <c r="QC27">
        <v>2119</v>
      </c>
      <c r="QD27">
        <v>2260</v>
      </c>
      <c r="QE27">
        <v>2410</v>
      </c>
      <c r="QF27">
        <v>2537</v>
      </c>
      <c r="QG27">
        <v>2690</v>
      </c>
      <c r="QH27">
        <v>2837</v>
      </c>
      <c r="QI27">
        <v>0</v>
      </c>
      <c r="QJ27">
        <v>0</v>
      </c>
      <c r="QK27">
        <v>7483</v>
      </c>
      <c r="QL27">
        <v>8099</v>
      </c>
      <c r="QM27">
        <v>8412</v>
      </c>
      <c r="QN27">
        <v>8453</v>
      </c>
      <c r="QO27">
        <v>8510</v>
      </c>
      <c r="QP27">
        <v>8602</v>
      </c>
      <c r="QQ27">
        <v>8636</v>
      </c>
      <c r="QR27">
        <v>8581</v>
      </c>
      <c r="QS27">
        <v>8614</v>
      </c>
      <c r="QT27">
        <v>8617</v>
      </c>
      <c r="QU27">
        <v>8585</v>
      </c>
      <c r="QV27">
        <v>8592</v>
      </c>
      <c r="QW27">
        <v>8613</v>
      </c>
      <c r="QX27">
        <v>8646</v>
      </c>
      <c r="QY27">
        <v>8741</v>
      </c>
      <c r="QZ27">
        <v>8765</v>
      </c>
      <c r="RA27">
        <v>8707</v>
      </c>
      <c r="RB27">
        <v>8750</v>
      </c>
      <c r="RC27">
        <v>8764</v>
      </c>
      <c r="RD27">
        <v>8735</v>
      </c>
      <c r="RE27">
        <v>8757</v>
      </c>
      <c r="RF27">
        <v>8750</v>
      </c>
      <c r="RG27">
        <v>8728</v>
      </c>
      <c r="RH27">
        <v>8755</v>
      </c>
      <c r="RI27">
        <v>8779</v>
      </c>
      <c r="RJ27">
        <v>8817</v>
      </c>
      <c r="RK27">
        <v>0</v>
      </c>
      <c r="RL27">
        <v>0</v>
      </c>
      <c r="RM27">
        <v>8396</v>
      </c>
      <c r="RN27">
        <v>8597</v>
      </c>
      <c r="RO27">
        <v>8672</v>
      </c>
      <c r="RP27">
        <v>8860</v>
      </c>
      <c r="RQ27">
        <v>8963</v>
      </c>
      <c r="RR27">
        <v>9007</v>
      </c>
      <c r="RS27">
        <v>9124</v>
      </c>
      <c r="RT27">
        <v>9252</v>
      </c>
      <c r="RU27">
        <v>9306</v>
      </c>
      <c r="RV27">
        <v>9361</v>
      </c>
      <c r="RW27">
        <v>9474</v>
      </c>
      <c r="RX27">
        <v>9487</v>
      </c>
      <c r="RY27">
        <v>9564</v>
      </c>
      <c r="RZ27">
        <v>9584</v>
      </c>
      <c r="SA27">
        <v>9589</v>
      </c>
      <c r="SB27">
        <v>9648</v>
      </c>
      <c r="SC27">
        <v>9703</v>
      </c>
      <c r="SD27">
        <v>9695</v>
      </c>
      <c r="SE27">
        <v>9694</v>
      </c>
      <c r="SF27">
        <v>9765</v>
      </c>
      <c r="SG27">
        <v>9718</v>
      </c>
      <c r="SH27">
        <v>9684</v>
      </c>
      <c r="SI27">
        <v>9701</v>
      </c>
      <c r="SJ27">
        <v>9710</v>
      </c>
      <c r="SK27">
        <v>9642</v>
      </c>
      <c r="SL27">
        <v>9633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1560000</v>
      </c>
      <c r="SU27">
        <v>1560000</v>
      </c>
      <c r="SV27">
        <v>1550000</v>
      </c>
      <c r="SW27">
        <v>1540000</v>
      </c>
      <c r="SX27">
        <v>1520000</v>
      </c>
      <c r="SY27">
        <v>1510000</v>
      </c>
      <c r="SZ27">
        <v>1490000</v>
      </c>
      <c r="TA27">
        <v>1470000</v>
      </c>
      <c r="TB27">
        <v>1440000</v>
      </c>
      <c r="TC27">
        <v>1420000</v>
      </c>
      <c r="TD27">
        <v>1400000</v>
      </c>
      <c r="TE27">
        <v>1370000</v>
      </c>
      <c r="TF27">
        <v>1340000</v>
      </c>
      <c r="TG27">
        <v>1310000</v>
      </c>
      <c r="TH27">
        <v>1280000</v>
      </c>
      <c r="TI27">
        <v>1250000</v>
      </c>
      <c r="TJ27">
        <v>1220000</v>
      </c>
      <c r="TK27">
        <v>1190000</v>
      </c>
      <c r="TL27">
        <v>1160000</v>
      </c>
      <c r="TM27">
        <v>1140000</v>
      </c>
      <c r="TN27">
        <v>1110000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234232.03330000001</v>
      </c>
      <c r="TW27">
        <v>243316.64009999999</v>
      </c>
      <c r="TX27">
        <v>260634.4351</v>
      </c>
      <c r="TY27">
        <v>270073.11080000002</v>
      </c>
      <c r="TZ27">
        <v>277662.554</v>
      </c>
      <c r="UA27">
        <v>283708.3688</v>
      </c>
      <c r="UB27">
        <v>287980.64640000003</v>
      </c>
      <c r="UC27">
        <v>293572.5036</v>
      </c>
      <c r="UD27">
        <v>295241.1189</v>
      </c>
      <c r="UE27">
        <v>295633.33309999999</v>
      </c>
      <c r="UF27">
        <v>302224.1679</v>
      </c>
      <c r="UG27">
        <v>307303.51650000003</v>
      </c>
      <c r="UH27">
        <v>306865.13780000003</v>
      </c>
      <c r="UI27">
        <v>306604.81290000002</v>
      </c>
      <c r="UJ27">
        <v>306099.32780000003</v>
      </c>
      <c r="UK27">
        <v>300948.92070000002</v>
      </c>
      <c r="UL27">
        <v>299872.45549999998</v>
      </c>
      <c r="UM27">
        <v>294809.6594</v>
      </c>
      <c r="UN27">
        <v>292876.55540000001</v>
      </c>
      <c r="UO27">
        <v>286883.94540000003</v>
      </c>
      <c r="UP27">
        <v>282559.87219999998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171920.5496</v>
      </c>
      <c r="UY27">
        <v>180133.99890000001</v>
      </c>
      <c r="UZ27">
        <v>187723.14840000001</v>
      </c>
      <c r="VA27">
        <v>188486.4406</v>
      </c>
      <c r="VB27">
        <v>199632.5938</v>
      </c>
      <c r="VC27">
        <v>198223.0079</v>
      </c>
      <c r="VD27">
        <v>206705.04240000001</v>
      </c>
      <c r="VE27">
        <v>207604.66260000001</v>
      </c>
      <c r="VF27">
        <v>236494.63190000001</v>
      </c>
      <c r="VG27">
        <v>236129.34890000001</v>
      </c>
      <c r="VH27">
        <v>238117.8866</v>
      </c>
      <c r="VI27">
        <v>245938.7384</v>
      </c>
      <c r="VJ27">
        <v>251908.12530000001</v>
      </c>
      <c r="VK27">
        <v>250366.5166</v>
      </c>
      <c r="VL27">
        <v>247575.6637</v>
      </c>
      <c r="VM27">
        <v>227253.91899999999</v>
      </c>
      <c r="VN27">
        <v>221695.61739999999</v>
      </c>
      <c r="VO27">
        <v>215238.46350000001</v>
      </c>
      <c r="VP27">
        <v>224967.03810000001</v>
      </c>
      <c r="VQ27">
        <v>234917.03649999999</v>
      </c>
      <c r="VR27">
        <v>238441.82879999999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81652.333429999999</v>
      </c>
      <c r="WA27">
        <v>26424.703379999999</v>
      </c>
      <c r="WB27">
        <v>76965.155459999994</v>
      </c>
      <c r="WC27">
        <v>99631.269209999999</v>
      </c>
      <c r="WD27">
        <v>145094.0814</v>
      </c>
      <c r="WE27">
        <v>164346.04689999999</v>
      </c>
      <c r="WF27">
        <v>205147.63130000001</v>
      </c>
      <c r="WG27">
        <v>132781.6384</v>
      </c>
      <c r="WH27">
        <v>128914.212</v>
      </c>
      <c r="WI27">
        <v>125159.4292</v>
      </c>
      <c r="WJ27">
        <v>263280.35259999998</v>
      </c>
      <c r="WK27">
        <v>275274.45380000002</v>
      </c>
      <c r="WL27">
        <v>171807.91149999999</v>
      </c>
      <c r="WM27">
        <v>222405.06349999999</v>
      </c>
      <c r="WN27">
        <v>215927.24609999999</v>
      </c>
      <c r="WO27">
        <v>244577.7868</v>
      </c>
      <c r="WP27">
        <v>220493.15040000001</v>
      </c>
      <c r="WQ27">
        <v>148203.01370000001</v>
      </c>
      <c r="WR27">
        <v>111911.6608</v>
      </c>
      <c r="WS27">
        <v>186260.73929999999</v>
      </c>
      <c r="WT27">
        <v>180835.6692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13000000</v>
      </c>
      <c r="ZG27">
        <v>12800000</v>
      </c>
      <c r="ZH27">
        <v>12600000</v>
      </c>
      <c r="ZI27">
        <v>12200000</v>
      </c>
      <c r="ZJ27">
        <v>12200000</v>
      </c>
      <c r="ZK27">
        <v>12000000</v>
      </c>
      <c r="ZL27">
        <v>11800000</v>
      </c>
      <c r="ZM27">
        <v>11700000</v>
      </c>
      <c r="ZN27">
        <v>11500000</v>
      </c>
      <c r="ZO27">
        <v>11500000</v>
      </c>
      <c r="ZP27">
        <v>11500000</v>
      </c>
      <c r="ZQ27">
        <v>11100000</v>
      </c>
      <c r="ZR27">
        <v>10700000</v>
      </c>
      <c r="ZS27">
        <v>10500000</v>
      </c>
      <c r="ZT27">
        <v>10300000</v>
      </c>
      <c r="ZU27">
        <v>9820000</v>
      </c>
      <c r="ZV27">
        <v>9390000</v>
      </c>
      <c r="ZW27">
        <v>8980000</v>
      </c>
      <c r="ZX27">
        <v>8820000</v>
      </c>
      <c r="ZY27">
        <v>8450000</v>
      </c>
      <c r="ZZ27">
        <v>8220000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29000000</v>
      </c>
      <c r="ABK27">
        <v>29400000</v>
      </c>
      <c r="ABL27">
        <v>30200000</v>
      </c>
      <c r="ABM27">
        <v>30700000</v>
      </c>
      <c r="ABN27">
        <v>30700000</v>
      </c>
      <c r="ABO27">
        <v>30600000</v>
      </c>
      <c r="ABP27">
        <v>30800000</v>
      </c>
      <c r="ABQ27">
        <v>30900000</v>
      </c>
      <c r="ABR27">
        <v>30700000</v>
      </c>
      <c r="ABS27">
        <v>30700000</v>
      </c>
      <c r="ABT27">
        <v>30600000</v>
      </c>
      <c r="ABU27">
        <v>30600000</v>
      </c>
      <c r="ABV27">
        <v>30600000</v>
      </c>
      <c r="ABW27">
        <v>30500000</v>
      </c>
      <c r="ABX27">
        <v>30300000</v>
      </c>
      <c r="ABY27">
        <v>29500000</v>
      </c>
      <c r="ABZ27">
        <v>29200000</v>
      </c>
      <c r="ACA27">
        <v>28500000</v>
      </c>
      <c r="ACB27">
        <v>28300000</v>
      </c>
      <c r="ACC27">
        <v>27800000</v>
      </c>
      <c r="ACD27">
        <v>27300000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6100000</v>
      </c>
      <c r="ADO27">
        <v>5950000</v>
      </c>
      <c r="ADP27">
        <v>5740000</v>
      </c>
      <c r="ADQ27">
        <v>5590000</v>
      </c>
      <c r="ADR27">
        <v>5430000</v>
      </c>
      <c r="ADS27">
        <v>5250000</v>
      </c>
      <c r="ADT27">
        <v>5100000</v>
      </c>
      <c r="ADU27">
        <v>4970000</v>
      </c>
      <c r="ADV27">
        <v>4840000</v>
      </c>
      <c r="ADW27">
        <v>4750000</v>
      </c>
      <c r="ADX27">
        <v>4620000</v>
      </c>
      <c r="ADY27">
        <v>4460000</v>
      </c>
      <c r="ADZ27">
        <v>4350000</v>
      </c>
      <c r="AEA27">
        <v>4230000</v>
      </c>
      <c r="AEB27">
        <v>4090000</v>
      </c>
      <c r="AEC27">
        <v>3990000</v>
      </c>
      <c r="AED27">
        <v>3870000</v>
      </c>
      <c r="AEE27">
        <v>3740000</v>
      </c>
      <c r="AEF27">
        <v>3650000</v>
      </c>
      <c r="AEG27">
        <v>3550000</v>
      </c>
      <c r="AEH27">
        <v>3460000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4340000</v>
      </c>
      <c r="AEQ27">
        <v>4270000</v>
      </c>
      <c r="AER27">
        <v>4200000</v>
      </c>
      <c r="AES27">
        <v>4100000</v>
      </c>
      <c r="AET27">
        <v>4010000</v>
      </c>
      <c r="AEU27">
        <v>3940000</v>
      </c>
      <c r="AEV27">
        <v>3830000</v>
      </c>
      <c r="AEW27">
        <v>3750000</v>
      </c>
      <c r="AEX27">
        <v>3640000</v>
      </c>
      <c r="AEY27">
        <v>3540000</v>
      </c>
      <c r="AEZ27">
        <v>3460000</v>
      </c>
      <c r="AFA27">
        <v>3380000</v>
      </c>
      <c r="AFB27">
        <v>3280000</v>
      </c>
      <c r="AFC27">
        <v>3180000</v>
      </c>
      <c r="AFD27">
        <v>3110000</v>
      </c>
      <c r="AFE27">
        <v>3000000</v>
      </c>
      <c r="AFF27">
        <v>2910000</v>
      </c>
      <c r="AFG27">
        <v>2830000</v>
      </c>
      <c r="AFH27">
        <v>2750000</v>
      </c>
      <c r="AFI27">
        <v>2650000</v>
      </c>
      <c r="AFJ27">
        <v>2570000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217.76059609999999</v>
      </c>
      <c r="AGU27">
        <v>226.20636390000001</v>
      </c>
      <c r="AGV27">
        <v>242.30635380000001</v>
      </c>
      <c r="AGW27">
        <v>251.08129220000001</v>
      </c>
      <c r="AGX27">
        <v>258.1370379</v>
      </c>
      <c r="AGY27">
        <v>263.7577048</v>
      </c>
      <c r="AGZ27">
        <v>267.72955150000001</v>
      </c>
      <c r="AHA27">
        <v>272.92818349999999</v>
      </c>
      <c r="AHB27">
        <v>274.47946009999998</v>
      </c>
      <c r="AHC27">
        <v>274.8440933</v>
      </c>
      <c r="AHD27">
        <v>280.97145389999997</v>
      </c>
      <c r="AHE27">
        <v>285.69361750000002</v>
      </c>
      <c r="AHF27">
        <v>285.28606600000001</v>
      </c>
      <c r="AHG27">
        <v>285.04404740000001</v>
      </c>
      <c r="AHH27">
        <v>284.57410850000002</v>
      </c>
      <c r="AHI27">
        <v>279.78588339999999</v>
      </c>
      <c r="AHJ27">
        <v>278.78511630000003</v>
      </c>
      <c r="AHK27">
        <v>274.07834129999998</v>
      </c>
      <c r="AHL27">
        <v>272.28117509999998</v>
      </c>
      <c r="AHM27">
        <v>266.70997160000002</v>
      </c>
      <c r="AHN27">
        <v>262.6899717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15.13713293</v>
      </c>
      <c r="AHW27">
        <v>15.860304620000001</v>
      </c>
      <c r="AHX27">
        <v>16.528508420000001</v>
      </c>
      <c r="AHY27">
        <v>16.595714210000001</v>
      </c>
      <c r="AHZ27">
        <v>17.57710243</v>
      </c>
      <c r="AIA27">
        <v>17.452992259999998</v>
      </c>
      <c r="AIB27">
        <v>18.199812139999999</v>
      </c>
      <c r="AIC27">
        <v>18.279021230000001</v>
      </c>
      <c r="AID27">
        <v>20.822703789999998</v>
      </c>
      <c r="AIE27">
        <v>20.79054163</v>
      </c>
      <c r="AIF27">
        <v>20.965626919999998</v>
      </c>
      <c r="AIG27">
        <v>21.65423148</v>
      </c>
      <c r="AIH27">
        <v>22.17981962</v>
      </c>
      <c r="AII27">
        <v>22.044085209999999</v>
      </c>
      <c r="AIJ27">
        <v>21.798358260000001</v>
      </c>
      <c r="AIK27">
        <v>20.00908437</v>
      </c>
      <c r="AIL27">
        <v>19.519691160000001</v>
      </c>
      <c r="AIM27">
        <v>18.95115646</v>
      </c>
      <c r="AIN27">
        <v>19.80773078</v>
      </c>
      <c r="AIO27">
        <v>20.683800850000001</v>
      </c>
      <c r="AIP27">
        <v>20.994149149999998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0.91457233400000004</v>
      </c>
      <c r="AIY27">
        <v>0.29597810200000002</v>
      </c>
      <c r="AIZ27">
        <v>0.86207213999999999</v>
      </c>
      <c r="AJA27">
        <v>1.1159509910000001</v>
      </c>
      <c r="AJB27">
        <v>1.6251713459999999</v>
      </c>
      <c r="AJC27">
        <v>1.8408089679999999</v>
      </c>
      <c r="AJD27">
        <v>2.2978197929999999</v>
      </c>
      <c r="AJE27">
        <v>1.487262002</v>
      </c>
      <c r="AJF27">
        <v>1.4439436910000001</v>
      </c>
      <c r="AJG27">
        <v>1.401887079</v>
      </c>
      <c r="AJH27">
        <v>2.9489534019999999</v>
      </c>
      <c r="AJI27">
        <v>3.08329706</v>
      </c>
      <c r="AJJ27">
        <v>1.924387901</v>
      </c>
      <c r="AJK27">
        <v>2.4911170249999999</v>
      </c>
      <c r="AJL27">
        <v>2.4185602180000001</v>
      </c>
      <c r="AJM27">
        <v>2.739469503</v>
      </c>
      <c r="AJN27">
        <v>2.4697020479999998</v>
      </c>
      <c r="AJO27">
        <v>1.6599939079999999</v>
      </c>
      <c r="AJP27">
        <v>1.253501333</v>
      </c>
      <c r="AJQ27">
        <v>2.08627129</v>
      </c>
      <c r="AJR27">
        <v>2.0255061059999999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116.296195</v>
      </c>
      <c r="AKA27">
        <v>279.47122359999997</v>
      </c>
      <c r="AKB27">
        <v>192.8416675</v>
      </c>
      <c r="AKC27">
        <v>227.71302370000001</v>
      </c>
      <c r="AKD27">
        <v>218.5257958</v>
      </c>
      <c r="AKE27">
        <v>241.45635340000001</v>
      </c>
      <c r="AKF27">
        <v>343.83535849999998</v>
      </c>
      <c r="AKG27">
        <v>297.75192279999999</v>
      </c>
      <c r="AKH27">
        <v>166.2592271</v>
      </c>
      <c r="AKI27">
        <v>208.36582519999999</v>
      </c>
      <c r="AKJ27">
        <v>196.0083243</v>
      </c>
      <c r="AKK27">
        <v>247.01995160000001</v>
      </c>
      <c r="AKL27">
        <v>271.50063640000002</v>
      </c>
      <c r="AKM27">
        <v>194.09581750000001</v>
      </c>
      <c r="AKN27">
        <v>239.06001190000001</v>
      </c>
      <c r="AKO27">
        <v>420.18338399999999</v>
      </c>
      <c r="AKP27">
        <v>228.7766805</v>
      </c>
      <c r="AKQ27">
        <v>228.31263010000001</v>
      </c>
      <c r="AKR27">
        <v>215.3358944</v>
      </c>
      <c r="AKS27">
        <v>216.67885480000001</v>
      </c>
      <c r="AKT27">
        <v>271.37380139999999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105.275819</v>
      </c>
      <c r="AME27">
        <v>103.68815189999999</v>
      </c>
      <c r="AMF27">
        <v>101.68495830000001</v>
      </c>
      <c r="AMG27">
        <v>98.955550459999998</v>
      </c>
      <c r="AMH27">
        <v>98.272211850000005</v>
      </c>
      <c r="AMI27">
        <v>97.216298339999994</v>
      </c>
      <c r="AMJ27">
        <v>95.181924210000005</v>
      </c>
      <c r="AMK27">
        <v>94.318711930000006</v>
      </c>
      <c r="AML27">
        <v>93.274756010000004</v>
      </c>
      <c r="AMM27">
        <v>92.795216789999998</v>
      </c>
      <c r="AMN27">
        <v>92.547793100000007</v>
      </c>
      <c r="AMO27">
        <v>89.623011450000007</v>
      </c>
      <c r="AMP27">
        <v>86.567555069999997</v>
      </c>
      <c r="AMQ27">
        <v>84.564706749999999</v>
      </c>
      <c r="AMR27">
        <v>82.898760510000002</v>
      </c>
      <c r="AMS27">
        <v>79.343768650000001</v>
      </c>
      <c r="AMT27">
        <v>75.846448570000007</v>
      </c>
      <c r="AMU27">
        <v>72.523938450000003</v>
      </c>
      <c r="AMV27">
        <v>71.231630429999996</v>
      </c>
      <c r="AMW27">
        <v>68.288389960000003</v>
      </c>
      <c r="AMX27">
        <v>66.404812190000001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376.45132610000002</v>
      </c>
      <c r="ANG27">
        <v>319.93676649999998</v>
      </c>
      <c r="ANH27">
        <v>347.87296709999998</v>
      </c>
      <c r="ANI27">
        <v>363.12163880000003</v>
      </c>
      <c r="ANJ27">
        <v>290.49904049999998</v>
      </c>
      <c r="ANK27">
        <v>328.47766890000003</v>
      </c>
      <c r="ANL27">
        <v>298.88063699999998</v>
      </c>
      <c r="ANM27">
        <v>196.03133529999999</v>
      </c>
      <c r="ANN27">
        <v>227.38553669999999</v>
      </c>
      <c r="ANO27">
        <v>236.44974680000001</v>
      </c>
      <c r="ANP27">
        <v>236.89257019999999</v>
      </c>
      <c r="ANQ27">
        <v>215.0866015</v>
      </c>
      <c r="ANR27">
        <v>213.53588859999999</v>
      </c>
      <c r="ANS27">
        <v>251.3067514</v>
      </c>
      <c r="ANT27">
        <v>212.3613387</v>
      </c>
      <c r="ANU27">
        <v>249.1250794</v>
      </c>
      <c r="ANV27">
        <v>267.94833299999999</v>
      </c>
      <c r="ANW27">
        <v>260.60355620000001</v>
      </c>
      <c r="ANX27">
        <v>168.7074442</v>
      </c>
      <c r="ANY27">
        <v>189.41628650000001</v>
      </c>
      <c r="ANZ27">
        <v>178.75394700000001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112.7775779</v>
      </c>
      <c r="AOI27">
        <v>114.3171153</v>
      </c>
      <c r="AOJ27">
        <v>117.43240900000001</v>
      </c>
      <c r="AOK27">
        <v>119.432531</v>
      </c>
      <c r="AOL27">
        <v>119.52118299999999</v>
      </c>
      <c r="AOM27">
        <v>119.19473480000001</v>
      </c>
      <c r="AON27">
        <v>119.6847932</v>
      </c>
      <c r="AOO27">
        <v>120.1421544</v>
      </c>
      <c r="AOP27">
        <v>119.2474845</v>
      </c>
      <c r="AOQ27">
        <v>119.5216867</v>
      </c>
      <c r="AOR27">
        <v>118.9392658</v>
      </c>
      <c r="AOS27">
        <v>119.1221994</v>
      </c>
      <c r="AOT27">
        <v>119.1935761</v>
      </c>
      <c r="AOU27">
        <v>118.59128080000001</v>
      </c>
      <c r="AOV27">
        <v>117.7389872</v>
      </c>
      <c r="AOW27">
        <v>114.7434607</v>
      </c>
      <c r="AOX27">
        <v>113.6309329</v>
      </c>
      <c r="AOY27">
        <v>110.9466164</v>
      </c>
      <c r="AOZ27">
        <v>110.0735469</v>
      </c>
      <c r="APA27">
        <v>108.0010333</v>
      </c>
      <c r="APB27">
        <v>106.30802850000001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779.60619459999998</v>
      </c>
      <c r="APK27">
        <v>787.02351350000004</v>
      </c>
      <c r="APL27">
        <v>861.14528089999999</v>
      </c>
      <c r="APM27">
        <v>964.4640038</v>
      </c>
      <c r="APN27">
        <v>1119.1800720000001</v>
      </c>
      <c r="APO27">
        <v>1049.6025340000001</v>
      </c>
      <c r="APP27">
        <v>870.14280670000005</v>
      </c>
      <c r="APQ27">
        <v>807.90828469999997</v>
      </c>
      <c r="APR27">
        <v>946.07586600000002</v>
      </c>
      <c r="APS27">
        <v>988.87185810000005</v>
      </c>
      <c r="APT27">
        <v>841.85422319999998</v>
      </c>
      <c r="APU27">
        <v>817.49463360000004</v>
      </c>
      <c r="APV27">
        <v>1062.7272989999999</v>
      </c>
      <c r="APW27">
        <v>943.46061180000004</v>
      </c>
      <c r="APX27">
        <v>966.16339059999996</v>
      </c>
      <c r="APY27">
        <v>1072.9078939999999</v>
      </c>
      <c r="APZ27">
        <v>925.71924379999996</v>
      </c>
      <c r="AQA27">
        <v>892.97375699999998</v>
      </c>
      <c r="AQB27">
        <v>752.13147630000003</v>
      </c>
      <c r="AQC27">
        <v>859.08830009999997</v>
      </c>
      <c r="AQD27">
        <v>784.87276870000005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91.232907789999999</v>
      </c>
      <c r="ARO27">
        <v>89.726227030000004</v>
      </c>
      <c r="ARP27">
        <v>88.334942150000003</v>
      </c>
      <c r="ARQ27">
        <v>86.262636639999997</v>
      </c>
      <c r="ARR27">
        <v>84.245109799999994</v>
      </c>
      <c r="ARS27">
        <v>82.77870179</v>
      </c>
      <c r="ART27">
        <v>80.477950269999994</v>
      </c>
      <c r="ARU27">
        <v>78.768096189999994</v>
      </c>
      <c r="ARV27">
        <v>76.63380008</v>
      </c>
      <c r="ARW27">
        <v>74.440563249999997</v>
      </c>
      <c r="ARX27">
        <v>72.717075109999996</v>
      </c>
      <c r="ARY27">
        <v>71.001563759999996</v>
      </c>
      <c r="ARZ27">
        <v>68.876722209999997</v>
      </c>
      <c r="ASA27">
        <v>66.863706660000005</v>
      </c>
      <c r="ASB27">
        <v>65.391674109999997</v>
      </c>
      <c r="ASC27">
        <v>63.181492149999997</v>
      </c>
      <c r="ASD27">
        <v>61.126642189999998</v>
      </c>
      <c r="ASE27">
        <v>59.450435290000001</v>
      </c>
      <c r="ASF27">
        <v>57.77241729</v>
      </c>
      <c r="ASG27">
        <v>55.696924150000001</v>
      </c>
      <c r="ASH27">
        <v>54.024209450000001</v>
      </c>
    </row>
    <row r="28" spans="1:1178" x14ac:dyDescent="0.25">
      <c r="C28">
        <v>0</v>
      </c>
      <c r="D28">
        <v>0</v>
      </c>
      <c r="E28">
        <v>0</v>
      </c>
      <c r="F28">
        <v>281</v>
      </c>
      <c r="G28">
        <v>278</v>
      </c>
      <c r="H28">
        <v>296</v>
      </c>
      <c r="I28">
        <v>331</v>
      </c>
      <c r="J28">
        <v>282</v>
      </c>
      <c r="K28">
        <v>330</v>
      </c>
      <c r="L28">
        <v>292</v>
      </c>
      <c r="M28">
        <v>320</v>
      </c>
      <c r="N28">
        <v>297</v>
      </c>
      <c r="O28">
        <v>323</v>
      </c>
      <c r="P28">
        <v>302</v>
      </c>
      <c r="Q28">
        <v>315</v>
      </c>
      <c r="R28">
        <v>291</v>
      </c>
      <c r="S28">
        <v>325</v>
      </c>
      <c r="T28">
        <v>328</v>
      </c>
      <c r="U28">
        <v>338</v>
      </c>
      <c r="V28">
        <v>277</v>
      </c>
      <c r="W28">
        <v>269</v>
      </c>
      <c r="X28">
        <v>302</v>
      </c>
      <c r="Y28">
        <v>307</v>
      </c>
      <c r="Z28">
        <v>309</v>
      </c>
      <c r="AA28">
        <v>310</v>
      </c>
      <c r="AB28">
        <v>292</v>
      </c>
      <c r="AC28">
        <v>287</v>
      </c>
      <c r="AD28">
        <v>293</v>
      </c>
      <c r="AE28">
        <v>0</v>
      </c>
      <c r="AF28">
        <v>0</v>
      </c>
      <c r="AG28">
        <v>0</v>
      </c>
      <c r="AH28">
        <v>66</v>
      </c>
      <c r="AI28">
        <v>69</v>
      </c>
      <c r="AJ28">
        <v>85</v>
      </c>
      <c r="AK28">
        <v>81</v>
      </c>
      <c r="AL28">
        <v>109</v>
      </c>
      <c r="AM28">
        <v>89</v>
      </c>
      <c r="AN28">
        <v>92</v>
      </c>
      <c r="AO28">
        <v>104</v>
      </c>
      <c r="AP28">
        <v>93</v>
      </c>
      <c r="AQ28">
        <v>125</v>
      </c>
      <c r="AR28">
        <v>95</v>
      </c>
      <c r="AS28">
        <v>118</v>
      </c>
      <c r="AT28">
        <v>124</v>
      </c>
      <c r="AU28">
        <v>124</v>
      </c>
      <c r="AV28">
        <v>119</v>
      </c>
      <c r="AW28">
        <v>129</v>
      </c>
      <c r="AX28">
        <v>143</v>
      </c>
      <c r="AY28">
        <v>140</v>
      </c>
      <c r="AZ28">
        <v>163</v>
      </c>
      <c r="BA28">
        <v>178</v>
      </c>
      <c r="BB28">
        <v>153</v>
      </c>
      <c r="BC28">
        <v>179</v>
      </c>
      <c r="BD28">
        <v>159</v>
      </c>
      <c r="BE28">
        <v>158</v>
      </c>
      <c r="BF28">
        <v>157</v>
      </c>
      <c r="BG28">
        <v>0</v>
      </c>
      <c r="BH28">
        <v>0</v>
      </c>
      <c r="BI28">
        <v>0</v>
      </c>
      <c r="BJ28">
        <v>127</v>
      </c>
      <c r="BK28">
        <v>153</v>
      </c>
      <c r="BL28">
        <v>121</v>
      </c>
      <c r="BM28">
        <v>149</v>
      </c>
      <c r="BN28">
        <v>148</v>
      </c>
      <c r="BO28">
        <v>143</v>
      </c>
      <c r="BP28">
        <v>139</v>
      </c>
      <c r="BQ28">
        <v>138</v>
      </c>
      <c r="BR28">
        <v>142</v>
      </c>
      <c r="BS28">
        <v>141</v>
      </c>
      <c r="BT28">
        <v>158</v>
      </c>
      <c r="BU28">
        <v>167</v>
      </c>
      <c r="BV28">
        <v>169</v>
      </c>
      <c r="BW28">
        <v>142</v>
      </c>
      <c r="BX28">
        <v>144</v>
      </c>
      <c r="BY28">
        <v>174</v>
      </c>
      <c r="BZ28">
        <v>160</v>
      </c>
      <c r="CA28">
        <v>157</v>
      </c>
      <c r="CB28">
        <v>155</v>
      </c>
      <c r="CC28">
        <v>149</v>
      </c>
      <c r="CD28">
        <v>144</v>
      </c>
      <c r="CE28">
        <v>152</v>
      </c>
      <c r="CF28">
        <v>141</v>
      </c>
      <c r="CG28">
        <v>153</v>
      </c>
      <c r="CH28">
        <v>140</v>
      </c>
      <c r="CI28">
        <v>0</v>
      </c>
      <c r="CJ28">
        <v>0</v>
      </c>
      <c r="CK28">
        <v>0</v>
      </c>
      <c r="CL28">
        <v>34</v>
      </c>
      <c r="CM28">
        <v>52</v>
      </c>
      <c r="CN28">
        <v>36</v>
      </c>
      <c r="CO28">
        <v>35</v>
      </c>
      <c r="CP28">
        <v>40</v>
      </c>
      <c r="CQ28">
        <v>36</v>
      </c>
      <c r="CR28">
        <v>31</v>
      </c>
      <c r="CS28">
        <v>41</v>
      </c>
      <c r="CT28">
        <v>35</v>
      </c>
      <c r="CU28">
        <v>53</v>
      </c>
      <c r="CV28">
        <v>38</v>
      </c>
      <c r="CW28">
        <v>52</v>
      </c>
      <c r="CX28">
        <v>51</v>
      </c>
      <c r="CY28">
        <v>46</v>
      </c>
      <c r="CZ28">
        <v>45</v>
      </c>
      <c r="DA28">
        <v>37</v>
      </c>
      <c r="DB28">
        <v>60</v>
      </c>
      <c r="DC28">
        <v>30</v>
      </c>
      <c r="DD28">
        <v>51</v>
      </c>
      <c r="DE28">
        <v>58</v>
      </c>
      <c r="DF28">
        <v>45</v>
      </c>
      <c r="DG28">
        <v>35</v>
      </c>
      <c r="DH28">
        <v>52</v>
      </c>
      <c r="DI28">
        <v>58</v>
      </c>
      <c r="DJ28">
        <v>42</v>
      </c>
      <c r="DK28">
        <v>0</v>
      </c>
      <c r="DL28">
        <v>0</v>
      </c>
      <c r="DM28">
        <v>0</v>
      </c>
      <c r="DN28">
        <v>4</v>
      </c>
      <c r="DO28">
        <v>0</v>
      </c>
      <c r="DP28">
        <v>5</v>
      </c>
      <c r="DQ28">
        <v>4</v>
      </c>
      <c r="DR28">
        <v>2</v>
      </c>
      <c r="DS28">
        <v>4</v>
      </c>
      <c r="DT28">
        <v>9</v>
      </c>
      <c r="DU28">
        <v>3</v>
      </c>
      <c r="DV28">
        <v>3</v>
      </c>
      <c r="DW28">
        <v>11</v>
      </c>
      <c r="DX28">
        <v>8</v>
      </c>
      <c r="DY28">
        <v>7</v>
      </c>
      <c r="DZ28">
        <v>10</v>
      </c>
      <c r="EA28">
        <v>12</v>
      </c>
      <c r="EB28">
        <v>10</v>
      </c>
      <c r="EC28">
        <v>13</v>
      </c>
      <c r="ED28">
        <v>15</v>
      </c>
      <c r="EE28">
        <v>13</v>
      </c>
      <c r="EF28">
        <v>24</v>
      </c>
      <c r="EG28">
        <v>9</v>
      </c>
      <c r="EH28">
        <v>18</v>
      </c>
      <c r="EI28">
        <v>16</v>
      </c>
      <c r="EJ28">
        <v>22</v>
      </c>
      <c r="EK28">
        <v>18</v>
      </c>
      <c r="EL28">
        <v>18</v>
      </c>
      <c r="EM28">
        <v>0</v>
      </c>
      <c r="EN28">
        <v>0</v>
      </c>
      <c r="EO28">
        <v>0</v>
      </c>
      <c r="EP28">
        <v>15</v>
      </c>
      <c r="EQ28">
        <v>15</v>
      </c>
      <c r="ER28">
        <v>5</v>
      </c>
      <c r="ES28">
        <v>20</v>
      </c>
      <c r="ET28">
        <v>15</v>
      </c>
      <c r="EU28">
        <v>5</v>
      </c>
      <c r="EV28">
        <v>20</v>
      </c>
      <c r="EW28">
        <v>35</v>
      </c>
      <c r="EX28">
        <v>10</v>
      </c>
      <c r="EY28">
        <v>15</v>
      </c>
      <c r="EZ28">
        <v>35</v>
      </c>
      <c r="FA28">
        <v>55</v>
      </c>
      <c r="FB28">
        <v>25</v>
      </c>
      <c r="FC28">
        <v>40</v>
      </c>
      <c r="FD28">
        <v>60</v>
      </c>
      <c r="FE28">
        <v>35</v>
      </c>
      <c r="FF28">
        <v>55</v>
      </c>
      <c r="FG28">
        <v>70</v>
      </c>
      <c r="FH28">
        <v>55</v>
      </c>
      <c r="FI28">
        <v>110</v>
      </c>
      <c r="FJ28">
        <v>100</v>
      </c>
      <c r="FK28">
        <v>45</v>
      </c>
      <c r="FL28">
        <v>70</v>
      </c>
      <c r="FM28">
        <v>95</v>
      </c>
      <c r="FN28">
        <v>70</v>
      </c>
      <c r="FO28">
        <v>0</v>
      </c>
      <c r="FP28">
        <v>0</v>
      </c>
      <c r="FQ28">
        <v>5922</v>
      </c>
      <c r="FR28">
        <v>6029</v>
      </c>
      <c r="FS28">
        <v>6179</v>
      </c>
      <c r="FT28">
        <v>6302</v>
      </c>
      <c r="FU28">
        <v>6405</v>
      </c>
      <c r="FV28">
        <v>6497</v>
      </c>
      <c r="FW28">
        <v>6565</v>
      </c>
      <c r="FX28">
        <v>6645</v>
      </c>
      <c r="FY28">
        <v>6751</v>
      </c>
      <c r="FZ28">
        <v>6878</v>
      </c>
      <c r="GA28">
        <v>6937</v>
      </c>
      <c r="GB28">
        <v>7006</v>
      </c>
      <c r="GC28">
        <v>7061</v>
      </c>
      <c r="GD28">
        <v>7067</v>
      </c>
      <c r="GE28">
        <v>7122</v>
      </c>
      <c r="GF28">
        <v>7182</v>
      </c>
      <c r="GG28">
        <v>7244</v>
      </c>
      <c r="GH28">
        <v>7296</v>
      </c>
      <c r="GI28">
        <v>7302</v>
      </c>
      <c r="GJ28">
        <v>7383</v>
      </c>
      <c r="GK28">
        <v>7419</v>
      </c>
      <c r="GL28">
        <v>7439</v>
      </c>
      <c r="GM28">
        <v>7462</v>
      </c>
      <c r="GN28">
        <v>7482</v>
      </c>
      <c r="GO28">
        <v>7472</v>
      </c>
      <c r="GP28">
        <v>7508</v>
      </c>
      <c r="GQ28">
        <v>0</v>
      </c>
      <c r="GR28">
        <v>0</v>
      </c>
      <c r="GS28">
        <v>655</v>
      </c>
      <c r="GT28">
        <v>699</v>
      </c>
      <c r="GU28">
        <v>739</v>
      </c>
      <c r="GV28">
        <v>779</v>
      </c>
      <c r="GW28">
        <v>832</v>
      </c>
      <c r="GX28">
        <v>886</v>
      </c>
      <c r="GY28">
        <v>925</v>
      </c>
      <c r="GZ28">
        <v>958</v>
      </c>
      <c r="HA28">
        <v>998</v>
      </c>
      <c r="HB28">
        <v>1032</v>
      </c>
      <c r="HC28">
        <v>1068</v>
      </c>
      <c r="HD28">
        <v>1102</v>
      </c>
      <c r="HE28">
        <v>1134</v>
      </c>
      <c r="HF28">
        <v>1185</v>
      </c>
      <c r="HG28">
        <v>1218</v>
      </c>
      <c r="HH28">
        <v>1238</v>
      </c>
      <c r="HI28">
        <v>1280</v>
      </c>
      <c r="HJ28">
        <v>1316</v>
      </c>
      <c r="HK28">
        <v>1360</v>
      </c>
      <c r="HL28">
        <v>1392</v>
      </c>
      <c r="HM28">
        <v>1422</v>
      </c>
      <c r="HN28">
        <v>1460</v>
      </c>
      <c r="HO28">
        <v>1479</v>
      </c>
      <c r="HP28">
        <v>1484</v>
      </c>
      <c r="HQ28">
        <v>1508</v>
      </c>
      <c r="HR28">
        <v>1516</v>
      </c>
      <c r="HS28">
        <v>0</v>
      </c>
      <c r="HT28">
        <v>0</v>
      </c>
      <c r="HU28">
        <v>83</v>
      </c>
      <c r="HV28">
        <v>84</v>
      </c>
      <c r="HW28">
        <v>90</v>
      </c>
      <c r="HX28">
        <v>90</v>
      </c>
      <c r="HY28">
        <v>92</v>
      </c>
      <c r="HZ28">
        <v>92</v>
      </c>
      <c r="IA28">
        <v>97</v>
      </c>
      <c r="IB28">
        <v>99</v>
      </c>
      <c r="IC28">
        <v>96</v>
      </c>
      <c r="ID28">
        <v>99</v>
      </c>
      <c r="IE28">
        <v>101</v>
      </c>
      <c r="IF28">
        <v>106</v>
      </c>
      <c r="IG28">
        <v>115</v>
      </c>
      <c r="IH28">
        <v>109</v>
      </c>
      <c r="II28">
        <v>120</v>
      </c>
      <c r="IJ28">
        <v>127</v>
      </c>
      <c r="IK28">
        <v>126</v>
      </c>
      <c r="IL28">
        <v>121</v>
      </c>
      <c r="IM28">
        <v>127</v>
      </c>
      <c r="IN28">
        <v>135</v>
      </c>
      <c r="IO28">
        <v>133</v>
      </c>
      <c r="IP28">
        <v>135</v>
      </c>
      <c r="IQ28">
        <v>141</v>
      </c>
      <c r="IR28">
        <v>143</v>
      </c>
      <c r="IS28">
        <v>146</v>
      </c>
      <c r="IT28">
        <v>152</v>
      </c>
      <c r="IU28">
        <v>0</v>
      </c>
      <c r="IV28">
        <v>0</v>
      </c>
      <c r="IW28">
        <v>4</v>
      </c>
      <c r="IX28">
        <v>3</v>
      </c>
      <c r="IY28">
        <v>1</v>
      </c>
      <c r="IZ28">
        <v>0</v>
      </c>
      <c r="JA28">
        <v>2</v>
      </c>
      <c r="JB28">
        <v>1</v>
      </c>
      <c r="JC28">
        <v>2</v>
      </c>
      <c r="JD28">
        <v>5</v>
      </c>
      <c r="JE28">
        <v>4</v>
      </c>
      <c r="JF28">
        <v>4</v>
      </c>
      <c r="JG28">
        <v>3</v>
      </c>
      <c r="JH28">
        <v>4</v>
      </c>
      <c r="JI28">
        <v>5</v>
      </c>
      <c r="JJ28">
        <v>8</v>
      </c>
      <c r="JK28">
        <v>6</v>
      </c>
      <c r="JL28">
        <v>3</v>
      </c>
      <c r="JM28">
        <v>6</v>
      </c>
      <c r="JN28">
        <v>8</v>
      </c>
      <c r="JO28">
        <v>7</v>
      </c>
      <c r="JP28">
        <v>6</v>
      </c>
      <c r="JQ28">
        <v>7</v>
      </c>
      <c r="JR28">
        <v>6</v>
      </c>
      <c r="JS28">
        <v>6</v>
      </c>
      <c r="JT28">
        <v>5</v>
      </c>
      <c r="JU28">
        <v>4</v>
      </c>
      <c r="JV28">
        <v>2</v>
      </c>
      <c r="JW28">
        <v>0</v>
      </c>
      <c r="JX28">
        <v>0</v>
      </c>
      <c r="JY28">
        <v>0</v>
      </c>
      <c r="JZ28">
        <v>9</v>
      </c>
      <c r="KA28">
        <v>15</v>
      </c>
      <c r="KB28">
        <v>23</v>
      </c>
      <c r="KC28">
        <v>27</v>
      </c>
      <c r="KD28">
        <v>32</v>
      </c>
      <c r="KE28">
        <v>39</v>
      </c>
      <c r="KF28">
        <v>49</v>
      </c>
      <c r="KG28">
        <v>63</v>
      </c>
      <c r="KH28">
        <v>72</v>
      </c>
      <c r="KI28">
        <v>83</v>
      </c>
      <c r="KJ28">
        <v>90</v>
      </c>
      <c r="KK28">
        <v>101</v>
      </c>
      <c r="KL28">
        <v>114</v>
      </c>
      <c r="KM28">
        <v>122</v>
      </c>
      <c r="KN28">
        <v>134</v>
      </c>
      <c r="KO28">
        <v>143</v>
      </c>
      <c r="KP28">
        <v>159</v>
      </c>
      <c r="KQ28">
        <v>167</v>
      </c>
      <c r="KR28">
        <v>178</v>
      </c>
      <c r="KS28">
        <v>188</v>
      </c>
      <c r="KT28">
        <v>198</v>
      </c>
      <c r="KU28">
        <v>215</v>
      </c>
      <c r="KV28">
        <v>224</v>
      </c>
      <c r="KW28">
        <v>242</v>
      </c>
      <c r="KX28">
        <v>255</v>
      </c>
      <c r="KY28">
        <v>0</v>
      </c>
      <c r="KZ28">
        <v>0</v>
      </c>
      <c r="LA28">
        <v>0</v>
      </c>
      <c r="LB28">
        <v>213</v>
      </c>
      <c r="LC28">
        <v>391</v>
      </c>
      <c r="LD28">
        <v>602</v>
      </c>
      <c r="LE28">
        <v>786</v>
      </c>
      <c r="LF28">
        <v>970</v>
      </c>
      <c r="LG28">
        <v>1161</v>
      </c>
      <c r="LH28">
        <v>1317</v>
      </c>
      <c r="LI28">
        <v>1472</v>
      </c>
      <c r="LJ28">
        <v>1620</v>
      </c>
      <c r="LK28">
        <v>1759</v>
      </c>
      <c r="LL28">
        <v>1879</v>
      </c>
      <c r="LM28">
        <v>2009</v>
      </c>
      <c r="LN28">
        <v>2128</v>
      </c>
      <c r="LO28">
        <v>2243</v>
      </c>
      <c r="LP28">
        <v>2378</v>
      </c>
      <c r="LQ28">
        <v>2503</v>
      </c>
      <c r="LR28">
        <v>2622</v>
      </c>
      <c r="LS28">
        <v>2722</v>
      </c>
      <c r="LT28">
        <v>2827</v>
      </c>
      <c r="LU28">
        <v>2927</v>
      </c>
      <c r="LV28">
        <v>3032</v>
      </c>
      <c r="LW28">
        <v>3119</v>
      </c>
      <c r="LX28">
        <v>3224</v>
      </c>
      <c r="LY28">
        <v>3307</v>
      </c>
      <c r="LZ28">
        <v>3386</v>
      </c>
      <c r="MA28">
        <v>0</v>
      </c>
      <c r="MB28">
        <v>0</v>
      </c>
      <c r="MC28">
        <v>1524</v>
      </c>
      <c r="MD28">
        <v>1557</v>
      </c>
      <c r="ME28">
        <v>1587</v>
      </c>
      <c r="MF28">
        <v>1620</v>
      </c>
      <c r="MG28">
        <v>1612</v>
      </c>
      <c r="MH28">
        <v>1622</v>
      </c>
      <c r="MI28">
        <v>1630</v>
      </c>
      <c r="MJ28">
        <v>1647</v>
      </c>
      <c r="MK28">
        <v>1665</v>
      </c>
      <c r="ML28">
        <v>1678</v>
      </c>
      <c r="MM28">
        <v>1668</v>
      </c>
      <c r="MN28">
        <v>1666</v>
      </c>
      <c r="MO28">
        <v>1688</v>
      </c>
      <c r="MP28">
        <v>1704</v>
      </c>
      <c r="MQ28">
        <v>1724</v>
      </c>
      <c r="MR28">
        <v>1720</v>
      </c>
      <c r="MS28">
        <v>1749</v>
      </c>
      <c r="MT28">
        <v>1771</v>
      </c>
      <c r="MU28">
        <v>1806</v>
      </c>
      <c r="MV28">
        <v>1830</v>
      </c>
      <c r="MW28">
        <v>1843</v>
      </c>
      <c r="MX28">
        <v>1842</v>
      </c>
      <c r="MY28">
        <v>1825</v>
      </c>
      <c r="MZ28">
        <v>1823</v>
      </c>
      <c r="NA28">
        <v>1821</v>
      </c>
      <c r="NB28">
        <v>1835</v>
      </c>
      <c r="NC28">
        <v>0</v>
      </c>
      <c r="ND28">
        <v>0</v>
      </c>
      <c r="NE28">
        <v>0</v>
      </c>
      <c r="NF28">
        <v>43</v>
      </c>
      <c r="NG28">
        <v>84</v>
      </c>
      <c r="NH28">
        <v>134</v>
      </c>
      <c r="NI28">
        <v>189</v>
      </c>
      <c r="NJ28">
        <v>239</v>
      </c>
      <c r="NK28">
        <v>274</v>
      </c>
      <c r="NL28">
        <v>329</v>
      </c>
      <c r="NM28">
        <v>380</v>
      </c>
      <c r="NN28">
        <v>418</v>
      </c>
      <c r="NO28">
        <v>473</v>
      </c>
      <c r="NP28">
        <v>539</v>
      </c>
      <c r="NQ28">
        <v>586</v>
      </c>
      <c r="NR28">
        <v>627</v>
      </c>
      <c r="NS28">
        <v>678</v>
      </c>
      <c r="NT28">
        <v>747</v>
      </c>
      <c r="NU28">
        <v>792</v>
      </c>
      <c r="NV28">
        <v>836</v>
      </c>
      <c r="NW28">
        <v>893</v>
      </c>
      <c r="NX28">
        <v>944</v>
      </c>
      <c r="NY28">
        <v>999</v>
      </c>
      <c r="NZ28">
        <v>1058</v>
      </c>
      <c r="OA28">
        <v>1126</v>
      </c>
      <c r="OB28">
        <v>1181</v>
      </c>
      <c r="OC28">
        <v>1237</v>
      </c>
      <c r="OD28">
        <v>1298</v>
      </c>
      <c r="OE28">
        <v>0</v>
      </c>
      <c r="OF28">
        <v>0</v>
      </c>
      <c r="OG28">
        <v>2074</v>
      </c>
      <c r="OH28">
        <v>2276</v>
      </c>
      <c r="OI28">
        <v>2512</v>
      </c>
      <c r="OJ28">
        <v>2673</v>
      </c>
      <c r="OK28">
        <v>2867</v>
      </c>
      <c r="OL28">
        <v>3036</v>
      </c>
      <c r="OM28">
        <v>3208</v>
      </c>
      <c r="ON28">
        <v>3412</v>
      </c>
      <c r="OO28">
        <v>3570</v>
      </c>
      <c r="OP28">
        <v>3722</v>
      </c>
      <c r="OQ28">
        <v>3878</v>
      </c>
      <c r="OR28">
        <v>3998</v>
      </c>
      <c r="OS28">
        <v>4116</v>
      </c>
      <c r="OT28">
        <v>4217</v>
      </c>
      <c r="OU28">
        <v>4382</v>
      </c>
      <c r="OV28">
        <v>4457</v>
      </c>
      <c r="OW28">
        <v>4576</v>
      </c>
      <c r="OX28">
        <v>4699</v>
      </c>
      <c r="OY28">
        <v>4781</v>
      </c>
      <c r="OZ28">
        <v>4884</v>
      </c>
      <c r="PA28">
        <v>4962</v>
      </c>
      <c r="PB28">
        <v>5041</v>
      </c>
      <c r="PC28">
        <v>5104</v>
      </c>
      <c r="PD28">
        <v>5161</v>
      </c>
      <c r="PE28">
        <v>5244</v>
      </c>
      <c r="PF28">
        <v>5302</v>
      </c>
      <c r="PG28">
        <v>0</v>
      </c>
      <c r="PH28">
        <v>0</v>
      </c>
      <c r="PI28">
        <v>0</v>
      </c>
      <c r="PJ28">
        <v>82</v>
      </c>
      <c r="PK28">
        <v>159</v>
      </c>
      <c r="PL28">
        <v>254</v>
      </c>
      <c r="PM28">
        <v>348</v>
      </c>
      <c r="PN28">
        <v>435</v>
      </c>
      <c r="PO28">
        <v>518</v>
      </c>
      <c r="PP28">
        <v>612</v>
      </c>
      <c r="PQ28">
        <v>716</v>
      </c>
      <c r="PR28">
        <v>819</v>
      </c>
      <c r="PS28">
        <v>928</v>
      </c>
      <c r="PT28">
        <v>1061</v>
      </c>
      <c r="PU28">
        <v>1199</v>
      </c>
      <c r="PV28">
        <v>1355</v>
      </c>
      <c r="PW28">
        <v>1485</v>
      </c>
      <c r="PX28">
        <v>1639</v>
      </c>
      <c r="PY28">
        <v>1779</v>
      </c>
      <c r="PZ28">
        <v>1898</v>
      </c>
      <c r="QA28">
        <v>2057</v>
      </c>
      <c r="QB28">
        <v>2225</v>
      </c>
      <c r="QC28">
        <v>2399</v>
      </c>
      <c r="QD28">
        <v>2581</v>
      </c>
      <c r="QE28">
        <v>2763</v>
      </c>
      <c r="QF28">
        <v>2960</v>
      </c>
      <c r="QG28">
        <v>3154</v>
      </c>
      <c r="QH28">
        <v>3346</v>
      </c>
      <c r="QI28">
        <v>0</v>
      </c>
      <c r="QJ28">
        <v>0</v>
      </c>
      <c r="QK28">
        <v>7364</v>
      </c>
      <c r="QL28">
        <v>7448</v>
      </c>
      <c r="QM28">
        <v>7527</v>
      </c>
      <c r="QN28">
        <v>7582</v>
      </c>
      <c r="QO28">
        <v>7753</v>
      </c>
      <c r="QP28">
        <v>7812</v>
      </c>
      <c r="QQ28">
        <v>7860</v>
      </c>
      <c r="QR28">
        <v>7984</v>
      </c>
      <c r="QS28">
        <v>8073</v>
      </c>
      <c r="QT28">
        <v>8157</v>
      </c>
      <c r="QU28">
        <v>8180</v>
      </c>
      <c r="QV28">
        <v>8254</v>
      </c>
      <c r="QW28">
        <v>8282</v>
      </c>
      <c r="QX28">
        <v>8402</v>
      </c>
      <c r="QY28">
        <v>8415</v>
      </c>
      <c r="QZ28">
        <v>8504</v>
      </c>
      <c r="RA28">
        <v>8536</v>
      </c>
      <c r="RB28">
        <v>8640</v>
      </c>
      <c r="RC28">
        <v>8679</v>
      </c>
      <c r="RD28">
        <v>8722</v>
      </c>
      <c r="RE28">
        <v>8736</v>
      </c>
      <c r="RF28">
        <v>8727</v>
      </c>
      <c r="RG28">
        <v>8781</v>
      </c>
      <c r="RH28">
        <v>8734</v>
      </c>
      <c r="RI28">
        <v>8712</v>
      </c>
      <c r="RJ28">
        <v>8721</v>
      </c>
      <c r="RK28">
        <v>0</v>
      </c>
      <c r="RL28">
        <v>0</v>
      </c>
      <c r="RM28">
        <v>8443</v>
      </c>
      <c r="RN28">
        <v>8433</v>
      </c>
      <c r="RO28">
        <v>8455</v>
      </c>
      <c r="RP28">
        <v>8435</v>
      </c>
      <c r="RQ28">
        <v>8407</v>
      </c>
      <c r="RR28">
        <v>8399</v>
      </c>
      <c r="RS28">
        <v>8442</v>
      </c>
      <c r="RT28">
        <v>8405</v>
      </c>
      <c r="RU28">
        <v>8386</v>
      </c>
      <c r="RV28">
        <v>8364</v>
      </c>
      <c r="RW28">
        <v>8379</v>
      </c>
      <c r="RX28">
        <v>8331</v>
      </c>
      <c r="RY28">
        <v>8364</v>
      </c>
      <c r="RZ28">
        <v>8348</v>
      </c>
      <c r="SA28">
        <v>8377</v>
      </c>
      <c r="SB28">
        <v>8334</v>
      </c>
      <c r="SC28">
        <v>8351</v>
      </c>
      <c r="SD28">
        <v>8380</v>
      </c>
      <c r="SE28">
        <v>8408</v>
      </c>
      <c r="SF28">
        <v>8439</v>
      </c>
      <c r="SG28">
        <v>8452</v>
      </c>
      <c r="SH28">
        <v>8438</v>
      </c>
      <c r="SI28">
        <v>8411</v>
      </c>
      <c r="SJ28">
        <v>8474</v>
      </c>
      <c r="SK28">
        <v>8524</v>
      </c>
      <c r="SL28">
        <v>8565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1560000</v>
      </c>
      <c r="SU28">
        <v>1530000</v>
      </c>
      <c r="SV28">
        <v>1500000</v>
      </c>
      <c r="SW28">
        <v>1480000</v>
      </c>
      <c r="SX28">
        <v>1470000</v>
      </c>
      <c r="SY28">
        <v>1440000</v>
      </c>
      <c r="SZ28">
        <v>1410000</v>
      </c>
      <c r="TA28">
        <v>1380000</v>
      </c>
      <c r="TB28">
        <v>1340000</v>
      </c>
      <c r="TC28">
        <v>1310000</v>
      </c>
      <c r="TD28">
        <v>1280000</v>
      </c>
      <c r="TE28">
        <v>1260000</v>
      </c>
      <c r="TF28">
        <v>1230000</v>
      </c>
      <c r="TG28">
        <v>1190000</v>
      </c>
      <c r="TH28">
        <v>1170000</v>
      </c>
      <c r="TI28">
        <v>1140000</v>
      </c>
      <c r="TJ28">
        <v>1110000</v>
      </c>
      <c r="TK28">
        <v>1080000</v>
      </c>
      <c r="TL28">
        <v>1050000</v>
      </c>
      <c r="TM28">
        <v>1020000</v>
      </c>
      <c r="TN28">
        <v>997015.30819999997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295929.43400000001</v>
      </c>
      <c r="TW28">
        <v>299956.96429999999</v>
      </c>
      <c r="TX28">
        <v>301609.83659999998</v>
      </c>
      <c r="TY28">
        <v>305051.60110000003</v>
      </c>
      <c r="TZ28">
        <v>306256.4472</v>
      </c>
      <c r="UA28">
        <v>307708.55499999999</v>
      </c>
      <c r="UB28">
        <v>308256.81579999998</v>
      </c>
      <c r="UC28">
        <v>307968.9436</v>
      </c>
      <c r="UD28">
        <v>312446.01809999999</v>
      </c>
      <c r="UE28">
        <v>311793.24900000001</v>
      </c>
      <c r="UF28">
        <v>307682.53090000001</v>
      </c>
      <c r="UG28">
        <v>308855.21549999999</v>
      </c>
      <c r="UH28">
        <v>308292.9791</v>
      </c>
      <c r="UI28">
        <v>309321.01659999997</v>
      </c>
      <c r="UJ28">
        <v>307377.8235</v>
      </c>
      <c r="UK28">
        <v>304856.64610000001</v>
      </c>
      <c r="UL28">
        <v>303886.70640000002</v>
      </c>
      <c r="UM28">
        <v>298875.1421</v>
      </c>
      <c r="UN28">
        <v>291151.00790000003</v>
      </c>
      <c r="UO28">
        <v>287242.37819999998</v>
      </c>
      <c r="UP28">
        <v>280355.5441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297016.49579999998</v>
      </c>
      <c r="UY28">
        <v>304037.56949999998</v>
      </c>
      <c r="UZ28">
        <v>301268.33529999998</v>
      </c>
      <c r="VA28">
        <v>283630.08919999999</v>
      </c>
      <c r="VB28">
        <v>283974.30040000001</v>
      </c>
      <c r="VC28">
        <v>281272.96600000001</v>
      </c>
      <c r="VD28">
        <v>286599.38860000001</v>
      </c>
      <c r="VE28">
        <v>301876.98930000002</v>
      </c>
      <c r="VF28">
        <v>277793.09269999998</v>
      </c>
      <c r="VG28">
        <v>296919.66800000001</v>
      </c>
      <c r="VH28">
        <v>305087.36109999998</v>
      </c>
      <c r="VI28">
        <v>293869.02759999997</v>
      </c>
      <c r="VJ28">
        <v>273987.92060000001</v>
      </c>
      <c r="VK28">
        <v>279198.15389999998</v>
      </c>
      <c r="VL28">
        <v>288141.20309999998</v>
      </c>
      <c r="VM28">
        <v>275604.31510000001</v>
      </c>
      <c r="VN28">
        <v>271600.7193</v>
      </c>
      <c r="VO28">
        <v>275409.57510000002</v>
      </c>
      <c r="VP28">
        <v>271180.67369999998</v>
      </c>
      <c r="VQ28">
        <v>268805.61040000001</v>
      </c>
      <c r="VR28">
        <v>271701.3751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44684.31856</v>
      </c>
      <c r="WA28">
        <v>86765.667109999995</v>
      </c>
      <c r="WB28">
        <v>210596.2794</v>
      </c>
      <c r="WC28">
        <v>163569.92569999999</v>
      </c>
      <c r="WD28">
        <v>158805.75320000001</v>
      </c>
      <c r="WE28">
        <v>115635.25719999999</v>
      </c>
      <c r="WF28">
        <v>149689.65330000001</v>
      </c>
      <c r="WG28">
        <v>181662.20060000001</v>
      </c>
      <c r="WH28">
        <v>282193.7096</v>
      </c>
      <c r="WI28">
        <v>205480.85649999999</v>
      </c>
      <c r="WJ28">
        <v>99747.988599999997</v>
      </c>
      <c r="WK28">
        <v>193685.4148</v>
      </c>
      <c r="WL28">
        <v>250725.45600000001</v>
      </c>
      <c r="WM28">
        <v>212994.92619999999</v>
      </c>
      <c r="WN28">
        <v>177249.5919</v>
      </c>
      <c r="WO28">
        <v>200768.14610000001</v>
      </c>
      <c r="WP28">
        <v>167074.7402</v>
      </c>
      <c r="WQ28">
        <v>162208.48560000001</v>
      </c>
      <c r="WR28">
        <v>131236.63879999999</v>
      </c>
      <c r="WS28">
        <v>101931.37</v>
      </c>
      <c r="WT28">
        <v>49481.247560000003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8120000</v>
      </c>
      <c r="ZG28">
        <v>7930000</v>
      </c>
      <c r="ZH28">
        <v>7780000</v>
      </c>
      <c r="ZI28">
        <v>7630000</v>
      </c>
      <c r="ZJ28">
        <v>7470000</v>
      </c>
      <c r="ZK28">
        <v>7210000</v>
      </c>
      <c r="ZL28">
        <v>6990000</v>
      </c>
      <c r="ZM28">
        <v>6880000</v>
      </c>
      <c r="ZN28">
        <v>6740000</v>
      </c>
      <c r="ZO28">
        <v>6620000</v>
      </c>
      <c r="ZP28">
        <v>6410000</v>
      </c>
      <c r="ZQ28">
        <v>6330000</v>
      </c>
      <c r="ZR28">
        <v>6220000</v>
      </c>
      <c r="ZS28">
        <v>6160000</v>
      </c>
      <c r="ZT28">
        <v>6060000</v>
      </c>
      <c r="ZU28">
        <v>5930000</v>
      </c>
      <c r="ZV28">
        <v>5750000</v>
      </c>
      <c r="ZW28">
        <v>5530000</v>
      </c>
      <c r="ZX28">
        <v>5360000</v>
      </c>
      <c r="ZY28">
        <v>5200000</v>
      </c>
      <c r="ZZ28">
        <v>5090000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38500000</v>
      </c>
      <c r="ABK28">
        <v>39500000</v>
      </c>
      <c r="ABL28">
        <v>40800000</v>
      </c>
      <c r="ABM28">
        <v>41400000</v>
      </c>
      <c r="ABN28">
        <v>42000000</v>
      </c>
      <c r="ABO28">
        <v>42400000</v>
      </c>
      <c r="ABP28">
        <v>42500000</v>
      </c>
      <c r="ABQ28">
        <v>42500000</v>
      </c>
      <c r="ABR28">
        <v>42200000</v>
      </c>
      <c r="ABS28">
        <v>42600000</v>
      </c>
      <c r="ABT28">
        <v>42100000</v>
      </c>
      <c r="ABU28">
        <v>41900000</v>
      </c>
      <c r="ABV28">
        <v>41800000</v>
      </c>
      <c r="ABW28">
        <v>41300000</v>
      </c>
      <c r="ABX28">
        <v>41000000</v>
      </c>
      <c r="ABY28">
        <v>40400000</v>
      </c>
      <c r="ABZ28">
        <v>39900000</v>
      </c>
      <c r="ACA28">
        <v>39200000</v>
      </c>
      <c r="ACB28">
        <v>38500000</v>
      </c>
      <c r="ACC28">
        <v>37900000</v>
      </c>
      <c r="ACD28">
        <v>37200000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1460000</v>
      </c>
      <c r="ADO28">
        <v>1430000</v>
      </c>
      <c r="ADP28">
        <v>1410000</v>
      </c>
      <c r="ADQ28">
        <v>1380000</v>
      </c>
      <c r="ADR28">
        <v>1360000</v>
      </c>
      <c r="ADS28">
        <v>1320000</v>
      </c>
      <c r="ADT28">
        <v>1290000</v>
      </c>
      <c r="ADU28">
        <v>1260000</v>
      </c>
      <c r="ADV28">
        <v>1240000</v>
      </c>
      <c r="ADW28">
        <v>1210000</v>
      </c>
      <c r="ADX28">
        <v>1180000</v>
      </c>
      <c r="ADY28">
        <v>1150000</v>
      </c>
      <c r="ADZ28">
        <v>1130000</v>
      </c>
      <c r="AEA28">
        <v>1110000</v>
      </c>
      <c r="AEB28">
        <v>1080000</v>
      </c>
      <c r="AEC28">
        <v>1050000</v>
      </c>
      <c r="AED28">
        <v>1020000</v>
      </c>
      <c r="AEE28">
        <v>993465.01910000003</v>
      </c>
      <c r="AEF28">
        <v>959366.53570000001</v>
      </c>
      <c r="AEG28">
        <v>929077.66529999999</v>
      </c>
      <c r="AEH28">
        <v>902948.98670000001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8450000</v>
      </c>
      <c r="AEQ28">
        <v>8250000</v>
      </c>
      <c r="AER28">
        <v>7970000</v>
      </c>
      <c r="AES28">
        <v>7720000</v>
      </c>
      <c r="AET28">
        <v>7480000</v>
      </c>
      <c r="AEU28">
        <v>7280000</v>
      </c>
      <c r="AEV28">
        <v>7020000</v>
      </c>
      <c r="AEW28">
        <v>6850000</v>
      </c>
      <c r="AEX28">
        <v>6630000</v>
      </c>
      <c r="AEY28">
        <v>6460000</v>
      </c>
      <c r="AEZ28">
        <v>6240000</v>
      </c>
      <c r="AFA28">
        <v>6070000</v>
      </c>
      <c r="AFB28">
        <v>5920000</v>
      </c>
      <c r="AFC28">
        <v>5760000</v>
      </c>
      <c r="AFD28">
        <v>5620000</v>
      </c>
      <c r="AFE28">
        <v>5460000</v>
      </c>
      <c r="AFF28">
        <v>5290000</v>
      </c>
      <c r="AFG28">
        <v>5120000</v>
      </c>
      <c r="AFH28">
        <v>5010000</v>
      </c>
      <c r="AFI28">
        <v>4890000</v>
      </c>
      <c r="AFJ28">
        <v>4770000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135.36123670000001</v>
      </c>
      <c r="AGU28">
        <v>137.20347140000001</v>
      </c>
      <c r="AGV28">
        <v>137.95951260000001</v>
      </c>
      <c r="AGW28">
        <v>139.53381189999999</v>
      </c>
      <c r="AGX28">
        <v>140.0849212</v>
      </c>
      <c r="AGY28">
        <v>140.7491306</v>
      </c>
      <c r="AGZ28">
        <v>140.99991080000001</v>
      </c>
      <c r="AHA28">
        <v>140.868235</v>
      </c>
      <c r="AHB28">
        <v>142.91609600000001</v>
      </c>
      <c r="AHC28">
        <v>142.6175126</v>
      </c>
      <c r="AHD28">
        <v>140.7372269</v>
      </c>
      <c r="AHE28">
        <v>141.2736252</v>
      </c>
      <c r="AHF28">
        <v>141.0164523</v>
      </c>
      <c r="AHG28">
        <v>141.48668749999999</v>
      </c>
      <c r="AHH28">
        <v>140.59785049999999</v>
      </c>
      <c r="AHI28">
        <v>139.4446374</v>
      </c>
      <c r="AHJ28">
        <v>139.00097679999999</v>
      </c>
      <c r="AHK28">
        <v>136.70863460000001</v>
      </c>
      <c r="AHL28">
        <v>133.17553430000001</v>
      </c>
      <c r="AHM28">
        <v>131.387686</v>
      </c>
      <c r="AHN28">
        <v>128.23757560000001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12.13385731</v>
      </c>
      <c r="AHW28">
        <v>12.42068551</v>
      </c>
      <c r="AHX28">
        <v>12.30755546</v>
      </c>
      <c r="AHY28">
        <v>11.58698955</v>
      </c>
      <c r="AHZ28">
        <v>11.60105143</v>
      </c>
      <c r="AIA28">
        <v>11.490695240000001</v>
      </c>
      <c r="AIB28">
        <v>11.708292760000001</v>
      </c>
      <c r="AIC28">
        <v>12.33242048</v>
      </c>
      <c r="AID28">
        <v>11.348533829999999</v>
      </c>
      <c r="AIE28">
        <v>12.12990166</v>
      </c>
      <c r="AIF28">
        <v>12.46357209</v>
      </c>
      <c r="AIG28">
        <v>12.005275470000001</v>
      </c>
      <c r="AIH28">
        <v>11.19308315</v>
      </c>
      <c r="AII28">
        <v>11.405934050000001</v>
      </c>
      <c r="AIJ28">
        <v>11.77127969</v>
      </c>
      <c r="AIK28">
        <v>11.259116860000001</v>
      </c>
      <c r="AIL28">
        <v>11.09556008</v>
      </c>
      <c r="AIM28">
        <v>11.251161249999999</v>
      </c>
      <c r="AIN28">
        <v>11.078400179999999</v>
      </c>
      <c r="AIO28">
        <v>10.98137298</v>
      </c>
      <c r="AIP28">
        <v>11.099672119999999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0.36009269100000002</v>
      </c>
      <c r="AIY28">
        <v>0.69920910800000002</v>
      </c>
      <c r="AIZ28">
        <v>1.697109486</v>
      </c>
      <c r="AJA28">
        <v>1.3181432900000001</v>
      </c>
      <c r="AJB28">
        <v>1.2797507669999999</v>
      </c>
      <c r="AJC28">
        <v>0.93185735400000003</v>
      </c>
      <c r="AJD28">
        <v>1.2062878379999999</v>
      </c>
      <c r="AJE28">
        <v>1.4639415499999999</v>
      </c>
      <c r="AJF28">
        <v>2.2740839620000002</v>
      </c>
      <c r="AJG28">
        <v>1.6558863800000001</v>
      </c>
      <c r="AJH28">
        <v>0.80382834000000003</v>
      </c>
      <c r="AJI28">
        <v>1.5608317279999999</v>
      </c>
      <c r="AJJ28">
        <v>2.0204941459999999</v>
      </c>
      <c r="AJK28">
        <v>1.7164392020000001</v>
      </c>
      <c r="AJL28">
        <v>1.4283821370000001</v>
      </c>
      <c r="AJM28">
        <v>1.61790857</v>
      </c>
      <c r="AJN28">
        <v>1.3463871590000001</v>
      </c>
      <c r="AJO28">
        <v>1.3071719989999999</v>
      </c>
      <c r="AJP28">
        <v>1.0575825240000001</v>
      </c>
      <c r="AJQ28">
        <v>0.82142331899999999</v>
      </c>
      <c r="AJR28">
        <v>0.39874918399999998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94.32326922</v>
      </c>
      <c r="AKA28">
        <v>124.78304110000001</v>
      </c>
      <c r="AKB28">
        <v>172.79946079999999</v>
      </c>
      <c r="AKC28">
        <v>216.44921729999999</v>
      </c>
      <c r="AKD28">
        <v>133.45889</v>
      </c>
      <c r="AKE28">
        <v>146.02112389999999</v>
      </c>
      <c r="AKF28">
        <v>97.290675460000003</v>
      </c>
      <c r="AKG28">
        <v>122.4323091</v>
      </c>
      <c r="AKH28">
        <v>159.02431179999999</v>
      </c>
      <c r="AKI28">
        <v>101.62620459999999</v>
      </c>
      <c r="AKJ28">
        <v>85.951448429999999</v>
      </c>
      <c r="AKK28">
        <v>118.51584889999999</v>
      </c>
      <c r="AKL28">
        <v>139.21110770000001</v>
      </c>
      <c r="AKM28">
        <v>92.712088230000006</v>
      </c>
      <c r="AKN28">
        <v>112.8801953</v>
      </c>
      <c r="AKO28">
        <v>101.1552975</v>
      </c>
      <c r="AKP28">
        <v>100.9648067</v>
      </c>
      <c r="AKQ28">
        <v>170.83234329999999</v>
      </c>
      <c r="AKR28">
        <v>67.818405409999997</v>
      </c>
      <c r="AKS28">
        <v>173.14898070000001</v>
      </c>
      <c r="AKT28">
        <v>123.4983962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123.9222589</v>
      </c>
      <c r="AME28">
        <v>120.9062778</v>
      </c>
      <c r="AMF28">
        <v>118.6089937</v>
      </c>
      <c r="AMG28">
        <v>116.4128805</v>
      </c>
      <c r="AMH28">
        <v>113.90466979999999</v>
      </c>
      <c r="AMI28">
        <v>109.9280172</v>
      </c>
      <c r="AMJ28">
        <v>106.5982611</v>
      </c>
      <c r="AMK28">
        <v>104.8601177</v>
      </c>
      <c r="AML28">
        <v>102.77092469999999</v>
      </c>
      <c r="AMM28">
        <v>100.94869540000001</v>
      </c>
      <c r="AMN28">
        <v>97.781044350000002</v>
      </c>
      <c r="AMO28">
        <v>96.533668199999994</v>
      </c>
      <c r="AMP28">
        <v>94.900901140000002</v>
      </c>
      <c r="AMQ28">
        <v>93.957682539999993</v>
      </c>
      <c r="AMR28">
        <v>92.433290889999995</v>
      </c>
      <c r="AMS28">
        <v>90.378563909999997</v>
      </c>
      <c r="AMT28">
        <v>87.698568039999998</v>
      </c>
      <c r="AMU28">
        <v>84.3584362</v>
      </c>
      <c r="AMV28">
        <v>81.811639420000006</v>
      </c>
      <c r="AMW28">
        <v>79.341635409999995</v>
      </c>
      <c r="AMX28">
        <v>77.622932539999994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330.25192329999999</v>
      </c>
      <c r="ANG28">
        <v>202.7185666</v>
      </c>
      <c r="ANH28">
        <v>406.77930309999999</v>
      </c>
      <c r="ANI28">
        <v>293.6947629</v>
      </c>
      <c r="ANJ28">
        <v>222.94493629999999</v>
      </c>
      <c r="ANK28">
        <v>283.45360899999997</v>
      </c>
      <c r="ANL28">
        <v>328.4881565</v>
      </c>
      <c r="ANM28">
        <v>212.16782140000001</v>
      </c>
      <c r="ANN28">
        <v>178.56533909999999</v>
      </c>
      <c r="ANO28">
        <v>258.42716189999999</v>
      </c>
      <c r="ANP28">
        <v>311.99213270000001</v>
      </c>
      <c r="ANQ28">
        <v>194.86469679999999</v>
      </c>
      <c r="ANR28">
        <v>188.36105019999999</v>
      </c>
      <c r="ANS28">
        <v>255.97414359999999</v>
      </c>
      <c r="ANT28">
        <v>175.35889270000001</v>
      </c>
      <c r="ANU28">
        <v>205.3885123</v>
      </c>
      <c r="ANV28">
        <v>194.8642878</v>
      </c>
      <c r="ANW28">
        <v>223.30771519999999</v>
      </c>
      <c r="ANX28">
        <v>172.35494600000001</v>
      </c>
      <c r="ANY28">
        <v>157.4139749</v>
      </c>
      <c r="ANZ28">
        <v>155.76025530000001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125.99195109999999</v>
      </c>
      <c r="AOI28">
        <v>129.25226699999999</v>
      </c>
      <c r="AOJ28">
        <v>133.46752499999999</v>
      </c>
      <c r="AOK28">
        <v>135.5806077</v>
      </c>
      <c r="AOL28">
        <v>137.23614309999999</v>
      </c>
      <c r="AOM28">
        <v>138.8234123</v>
      </c>
      <c r="AON28">
        <v>138.95061580000001</v>
      </c>
      <c r="AOO28">
        <v>138.88515480000001</v>
      </c>
      <c r="AOP28">
        <v>138.14871110000001</v>
      </c>
      <c r="AOQ28">
        <v>139.3729155</v>
      </c>
      <c r="AOR28">
        <v>137.62946479999999</v>
      </c>
      <c r="AOS28">
        <v>137.18845909999999</v>
      </c>
      <c r="AOT28">
        <v>136.77281410000001</v>
      </c>
      <c r="AOU28">
        <v>135.1063796</v>
      </c>
      <c r="AOV28">
        <v>133.99714449999999</v>
      </c>
      <c r="AOW28">
        <v>132.1719884</v>
      </c>
      <c r="AOX28">
        <v>130.36533840000001</v>
      </c>
      <c r="AOY28">
        <v>128.1500795</v>
      </c>
      <c r="AOZ28">
        <v>125.8070122</v>
      </c>
      <c r="APA28">
        <v>124.1070486</v>
      </c>
      <c r="APB28">
        <v>121.82495609999999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963.36129419999997</v>
      </c>
      <c r="APK28">
        <v>811.24345019999998</v>
      </c>
      <c r="APL28">
        <v>971.06372999999996</v>
      </c>
      <c r="APM28">
        <v>1064.0314530000001</v>
      </c>
      <c r="APN28">
        <v>975.08457020000003</v>
      </c>
      <c r="APO28">
        <v>939.82950070000004</v>
      </c>
      <c r="APP28">
        <v>1124.2006260000001</v>
      </c>
      <c r="APQ28">
        <v>1213.696643</v>
      </c>
      <c r="APR28">
        <v>1261.1050230000001</v>
      </c>
      <c r="APS28">
        <v>973.41700579999997</v>
      </c>
      <c r="APT28">
        <v>1170.0792630000001</v>
      </c>
      <c r="APU28">
        <v>1038.995823</v>
      </c>
      <c r="APV28">
        <v>888.88891030000002</v>
      </c>
      <c r="APW28">
        <v>1113.456428</v>
      </c>
      <c r="APX28">
        <v>1115.963229</v>
      </c>
      <c r="APY28">
        <v>1115.7803240000001</v>
      </c>
      <c r="APZ28">
        <v>1056.225997</v>
      </c>
      <c r="AQA28">
        <v>1043.5677840000001</v>
      </c>
      <c r="AQB28">
        <v>1098.878931</v>
      </c>
      <c r="AQC28">
        <v>1079.0686089999999</v>
      </c>
      <c r="AQD28">
        <v>986.57216559999995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106.1197019</v>
      </c>
      <c r="ARO28">
        <v>103.55630909999999</v>
      </c>
      <c r="ARP28">
        <v>100.09945399999999</v>
      </c>
      <c r="ARQ28">
        <v>96.964245849999998</v>
      </c>
      <c r="ARR28">
        <v>93.893075640000006</v>
      </c>
      <c r="ARS28">
        <v>91.321809239999993</v>
      </c>
      <c r="ART28">
        <v>88.154041219999996</v>
      </c>
      <c r="ARU28">
        <v>85.92546505</v>
      </c>
      <c r="ARV28">
        <v>83.263197129999995</v>
      </c>
      <c r="ARW28">
        <v>81.118877650000002</v>
      </c>
      <c r="ARX28">
        <v>78.351928290000004</v>
      </c>
      <c r="ARY28">
        <v>76.225003330000007</v>
      </c>
      <c r="ARZ28">
        <v>74.261849690000005</v>
      </c>
      <c r="ASA28">
        <v>72.339786380000007</v>
      </c>
      <c r="ASB28">
        <v>70.491748180000002</v>
      </c>
      <c r="ASC28">
        <v>68.544017850000003</v>
      </c>
      <c r="ASD28">
        <v>66.437359869999995</v>
      </c>
      <c r="ASE28">
        <v>64.295896040000002</v>
      </c>
      <c r="ASF28">
        <v>62.890761750000003</v>
      </c>
      <c r="ASG28">
        <v>61.41926454</v>
      </c>
      <c r="ASH28">
        <v>59.91717285</v>
      </c>
    </row>
    <row r="29" spans="1:1178" x14ac:dyDescent="0.25">
      <c r="C29">
        <v>0</v>
      </c>
      <c r="D29">
        <v>0</v>
      </c>
      <c r="E29">
        <v>0</v>
      </c>
      <c r="F29">
        <v>260</v>
      </c>
      <c r="G29">
        <v>281</v>
      </c>
      <c r="H29">
        <v>269</v>
      </c>
      <c r="I29">
        <v>239</v>
      </c>
      <c r="J29">
        <v>314</v>
      </c>
      <c r="K29">
        <v>281</v>
      </c>
      <c r="L29">
        <v>289</v>
      </c>
      <c r="M29">
        <v>283</v>
      </c>
      <c r="N29">
        <v>287</v>
      </c>
      <c r="O29">
        <v>309</v>
      </c>
      <c r="P29">
        <v>337</v>
      </c>
      <c r="Q29">
        <v>331</v>
      </c>
      <c r="R29">
        <v>328</v>
      </c>
      <c r="S29">
        <v>320</v>
      </c>
      <c r="T29">
        <v>323</v>
      </c>
      <c r="U29">
        <v>367</v>
      </c>
      <c r="V29">
        <v>327</v>
      </c>
      <c r="W29">
        <v>311</v>
      </c>
      <c r="X29">
        <v>346</v>
      </c>
      <c r="Y29">
        <v>301</v>
      </c>
      <c r="Z29">
        <v>346</v>
      </c>
      <c r="AA29">
        <v>318</v>
      </c>
      <c r="AB29">
        <v>304</v>
      </c>
      <c r="AC29">
        <v>301</v>
      </c>
      <c r="AD29">
        <v>301</v>
      </c>
      <c r="AE29">
        <v>0</v>
      </c>
      <c r="AF29">
        <v>0</v>
      </c>
      <c r="AG29">
        <v>0</v>
      </c>
      <c r="AH29">
        <v>61</v>
      </c>
      <c r="AI29">
        <v>71</v>
      </c>
      <c r="AJ29">
        <v>78</v>
      </c>
      <c r="AK29">
        <v>77</v>
      </c>
      <c r="AL29">
        <v>97</v>
      </c>
      <c r="AM29">
        <v>90</v>
      </c>
      <c r="AN29">
        <v>90</v>
      </c>
      <c r="AO29">
        <v>93</v>
      </c>
      <c r="AP29">
        <v>115</v>
      </c>
      <c r="AQ29">
        <v>93</v>
      </c>
      <c r="AR29">
        <v>104</v>
      </c>
      <c r="AS29">
        <v>114</v>
      </c>
      <c r="AT29">
        <v>107</v>
      </c>
      <c r="AU29">
        <v>114</v>
      </c>
      <c r="AV29">
        <v>145</v>
      </c>
      <c r="AW29">
        <v>127</v>
      </c>
      <c r="AX29">
        <v>135</v>
      </c>
      <c r="AY29">
        <v>139</v>
      </c>
      <c r="AZ29">
        <v>151</v>
      </c>
      <c r="BA29">
        <v>161</v>
      </c>
      <c r="BB29">
        <v>150</v>
      </c>
      <c r="BC29">
        <v>145</v>
      </c>
      <c r="BD29">
        <v>175</v>
      </c>
      <c r="BE29">
        <v>191</v>
      </c>
      <c r="BF29">
        <v>175</v>
      </c>
      <c r="BG29">
        <v>0</v>
      </c>
      <c r="BH29">
        <v>0</v>
      </c>
      <c r="BI29">
        <v>0</v>
      </c>
      <c r="BJ29">
        <v>99</v>
      </c>
      <c r="BK29">
        <v>95</v>
      </c>
      <c r="BL29">
        <v>89</v>
      </c>
      <c r="BM29">
        <v>98</v>
      </c>
      <c r="BN29">
        <v>109</v>
      </c>
      <c r="BO29">
        <v>101</v>
      </c>
      <c r="BP29">
        <v>107</v>
      </c>
      <c r="BQ29">
        <v>110</v>
      </c>
      <c r="BR29">
        <v>120</v>
      </c>
      <c r="BS29">
        <v>116</v>
      </c>
      <c r="BT29">
        <v>123</v>
      </c>
      <c r="BU29">
        <v>113</v>
      </c>
      <c r="BV29">
        <v>133</v>
      </c>
      <c r="BW29">
        <v>128</v>
      </c>
      <c r="BX29">
        <v>125</v>
      </c>
      <c r="BY29">
        <v>106</v>
      </c>
      <c r="BZ29">
        <v>125</v>
      </c>
      <c r="CA29">
        <v>120</v>
      </c>
      <c r="CB29">
        <v>117</v>
      </c>
      <c r="CC29">
        <v>126</v>
      </c>
      <c r="CD29">
        <v>140</v>
      </c>
      <c r="CE29">
        <v>141</v>
      </c>
      <c r="CF29">
        <v>134</v>
      </c>
      <c r="CG29">
        <v>136</v>
      </c>
      <c r="CH29">
        <v>132</v>
      </c>
      <c r="CI29">
        <v>0</v>
      </c>
      <c r="CJ29">
        <v>0</v>
      </c>
      <c r="CK29">
        <v>0</v>
      </c>
      <c r="CL29">
        <v>32</v>
      </c>
      <c r="CM29">
        <v>26</v>
      </c>
      <c r="CN29">
        <v>25</v>
      </c>
      <c r="CO29">
        <v>36</v>
      </c>
      <c r="CP29">
        <v>34</v>
      </c>
      <c r="CQ29">
        <v>32</v>
      </c>
      <c r="CR29">
        <v>29</v>
      </c>
      <c r="CS29">
        <v>22</v>
      </c>
      <c r="CT29">
        <v>24</v>
      </c>
      <c r="CU29">
        <v>34</v>
      </c>
      <c r="CV29">
        <v>26</v>
      </c>
      <c r="CW29">
        <v>29</v>
      </c>
      <c r="CX29">
        <v>40</v>
      </c>
      <c r="CY29">
        <v>28</v>
      </c>
      <c r="CZ29">
        <v>32</v>
      </c>
      <c r="DA29">
        <v>29</v>
      </c>
      <c r="DB29">
        <v>45</v>
      </c>
      <c r="DC29">
        <v>42</v>
      </c>
      <c r="DD29">
        <v>29</v>
      </c>
      <c r="DE29">
        <v>22</v>
      </c>
      <c r="DF29">
        <v>23</v>
      </c>
      <c r="DG29">
        <v>32</v>
      </c>
      <c r="DH29">
        <v>31</v>
      </c>
      <c r="DI29">
        <v>31</v>
      </c>
      <c r="DJ29">
        <v>35</v>
      </c>
      <c r="DK29">
        <v>0</v>
      </c>
      <c r="DL29">
        <v>0</v>
      </c>
      <c r="DM29">
        <v>0</v>
      </c>
      <c r="DN29">
        <v>1</v>
      </c>
      <c r="DO29">
        <v>3</v>
      </c>
      <c r="DP29">
        <v>2</v>
      </c>
      <c r="DQ29">
        <v>0</v>
      </c>
      <c r="DR29">
        <v>5</v>
      </c>
      <c r="DS29">
        <v>1</v>
      </c>
      <c r="DT29">
        <v>7</v>
      </c>
      <c r="DU29">
        <v>5</v>
      </c>
      <c r="DV29">
        <v>2</v>
      </c>
      <c r="DW29">
        <v>5</v>
      </c>
      <c r="DX29">
        <v>6</v>
      </c>
      <c r="DY29">
        <v>6</v>
      </c>
      <c r="DZ29">
        <v>6</v>
      </c>
      <c r="EA29">
        <v>5</v>
      </c>
      <c r="EB29">
        <v>6</v>
      </c>
      <c r="EC29">
        <v>11</v>
      </c>
      <c r="ED29">
        <v>8</v>
      </c>
      <c r="EE29">
        <v>8</v>
      </c>
      <c r="EF29">
        <v>12</v>
      </c>
      <c r="EG29">
        <v>13</v>
      </c>
      <c r="EH29">
        <v>6</v>
      </c>
      <c r="EI29">
        <v>13</v>
      </c>
      <c r="EJ29">
        <v>12</v>
      </c>
      <c r="EK29">
        <v>9</v>
      </c>
      <c r="EL29">
        <v>12</v>
      </c>
      <c r="EM29">
        <v>0</v>
      </c>
      <c r="EN29">
        <v>0</v>
      </c>
      <c r="EO29">
        <v>0</v>
      </c>
      <c r="EP29">
        <v>10</v>
      </c>
      <c r="EQ29">
        <v>20</v>
      </c>
      <c r="ER29">
        <v>15</v>
      </c>
      <c r="ES29">
        <v>10</v>
      </c>
      <c r="ET29">
        <v>0</v>
      </c>
      <c r="EU29">
        <v>10</v>
      </c>
      <c r="EV29">
        <v>20</v>
      </c>
      <c r="EW29">
        <v>10</v>
      </c>
      <c r="EX29">
        <v>30</v>
      </c>
      <c r="EY29">
        <v>10</v>
      </c>
      <c r="EZ29">
        <v>40</v>
      </c>
      <c r="FA29">
        <v>5</v>
      </c>
      <c r="FB29">
        <v>20</v>
      </c>
      <c r="FC29">
        <v>45</v>
      </c>
      <c r="FD29">
        <v>25</v>
      </c>
      <c r="FE29">
        <v>25</v>
      </c>
      <c r="FF29">
        <v>50</v>
      </c>
      <c r="FG29">
        <v>45</v>
      </c>
      <c r="FH29">
        <v>25</v>
      </c>
      <c r="FI29">
        <v>55</v>
      </c>
      <c r="FJ29">
        <v>45</v>
      </c>
      <c r="FK29">
        <v>50</v>
      </c>
      <c r="FL29">
        <v>60</v>
      </c>
      <c r="FM29">
        <v>50</v>
      </c>
      <c r="FN29">
        <v>65</v>
      </c>
      <c r="FO29">
        <v>0</v>
      </c>
      <c r="FP29">
        <v>0</v>
      </c>
      <c r="FQ29">
        <v>5622</v>
      </c>
      <c r="FR29">
        <v>5819</v>
      </c>
      <c r="FS29">
        <v>6045</v>
      </c>
      <c r="FT29">
        <v>6212</v>
      </c>
      <c r="FU29">
        <v>6413</v>
      </c>
      <c r="FV29">
        <v>6594</v>
      </c>
      <c r="FW29">
        <v>6792</v>
      </c>
      <c r="FX29">
        <v>6898</v>
      </c>
      <c r="FY29">
        <v>7047</v>
      </c>
      <c r="FZ29">
        <v>7188</v>
      </c>
      <c r="GA29">
        <v>7302</v>
      </c>
      <c r="GB29">
        <v>7438</v>
      </c>
      <c r="GC29">
        <v>7514</v>
      </c>
      <c r="GD29">
        <v>7603</v>
      </c>
      <c r="GE29">
        <v>7694</v>
      </c>
      <c r="GF29">
        <v>7768</v>
      </c>
      <c r="GG29">
        <v>7894</v>
      </c>
      <c r="GH29">
        <v>7925</v>
      </c>
      <c r="GI29">
        <v>7974</v>
      </c>
      <c r="GJ29">
        <v>8029</v>
      </c>
      <c r="GK29">
        <v>8111</v>
      </c>
      <c r="GL29">
        <v>8192</v>
      </c>
      <c r="GM29">
        <v>8251</v>
      </c>
      <c r="GN29">
        <v>8271</v>
      </c>
      <c r="GO29">
        <v>8318</v>
      </c>
      <c r="GP29">
        <v>8411</v>
      </c>
      <c r="GQ29">
        <v>0</v>
      </c>
      <c r="GR29">
        <v>0</v>
      </c>
      <c r="GS29">
        <v>737</v>
      </c>
      <c r="GT29">
        <v>783</v>
      </c>
      <c r="GU29">
        <v>839</v>
      </c>
      <c r="GV29">
        <v>910</v>
      </c>
      <c r="GW29">
        <v>940</v>
      </c>
      <c r="GX29">
        <v>984</v>
      </c>
      <c r="GY29">
        <v>1018</v>
      </c>
      <c r="GZ29">
        <v>1074</v>
      </c>
      <c r="HA29">
        <v>1115</v>
      </c>
      <c r="HB29">
        <v>1177</v>
      </c>
      <c r="HC29">
        <v>1244</v>
      </c>
      <c r="HD29">
        <v>1304</v>
      </c>
      <c r="HE29">
        <v>1350</v>
      </c>
      <c r="HF29">
        <v>1414</v>
      </c>
      <c r="HG29">
        <v>1455</v>
      </c>
      <c r="HH29">
        <v>1494</v>
      </c>
      <c r="HI29">
        <v>1517</v>
      </c>
      <c r="HJ29">
        <v>1549</v>
      </c>
      <c r="HK29">
        <v>1612</v>
      </c>
      <c r="HL29">
        <v>1657</v>
      </c>
      <c r="HM29">
        <v>1677</v>
      </c>
      <c r="HN29">
        <v>1705</v>
      </c>
      <c r="HO29">
        <v>1713</v>
      </c>
      <c r="HP29">
        <v>1751</v>
      </c>
      <c r="HQ29">
        <v>1778</v>
      </c>
      <c r="HR29">
        <v>1787</v>
      </c>
      <c r="HS29">
        <v>0</v>
      </c>
      <c r="HT29">
        <v>0</v>
      </c>
      <c r="HU29">
        <v>61</v>
      </c>
      <c r="HV29">
        <v>69</v>
      </c>
      <c r="HW29">
        <v>72</v>
      </c>
      <c r="HX29">
        <v>74</v>
      </c>
      <c r="HY29">
        <v>79</v>
      </c>
      <c r="HZ29">
        <v>89</v>
      </c>
      <c r="IA29">
        <v>85</v>
      </c>
      <c r="IB29">
        <v>83</v>
      </c>
      <c r="IC29">
        <v>80</v>
      </c>
      <c r="ID29">
        <v>87</v>
      </c>
      <c r="IE29">
        <v>84</v>
      </c>
      <c r="IF29">
        <v>87</v>
      </c>
      <c r="IG29">
        <v>88</v>
      </c>
      <c r="IH29">
        <v>92</v>
      </c>
      <c r="II29">
        <v>104</v>
      </c>
      <c r="IJ29">
        <v>107</v>
      </c>
      <c r="IK29">
        <v>109</v>
      </c>
      <c r="IL29">
        <v>110</v>
      </c>
      <c r="IM29">
        <v>113</v>
      </c>
      <c r="IN29">
        <v>113</v>
      </c>
      <c r="IO29">
        <v>112</v>
      </c>
      <c r="IP29">
        <v>114</v>
      </c>
      <c r="IQ29">
        <v>115</v>
      </c>
      <c r="IR29">
        <v>112</v>
      </c>
      <c r="IS29">
        <v>117</v>
      </c>
      <c r="IT29">
        <v>109</v>
      </c>
      <c r="IU29">
        <v>0</v>
      </c>
      <c r="IV29">
        <v>0</v>
      </c>
      <c r="IW29">
        <v>7</v>
      </c>
      <c r="IX29">
        <v>4</v>
      </c>
      <c r="IY29">
        <v>7</v>
      </c>
      <c r="IZ29">
        <v>5</v>
      </c>
      <c r="JA29">
        <v>2</v>
      </c>
      <c r="JB29">
        <v>2</v>
      </c>
      <c r="JC29">
        <v>0</v>
      </c>
      <c r="JD29">
        <v>3</v>
      </c>
      <c r="JE29">
        <v>7</v>
      </c>
      <c r="JF29">
        <v>6</v>
      </c>
      <c r="JG29">
        <v>5</v>
      </c>
      <c r="JH29">
        <v>3</v>
      </c>
      <c r="JI29">
        <v>3</v>
      </c>
      <c r="JJ29">
        <v>7</v>
      </c>
      <c r="JK29">
        <v>5</v>
      </c>
      <c r="JL29">
        <v>3</v>
      </c>
      <c r="JM29">
        <v>5</v>
      </c>
      <c r="JN29">
        <v>2</v>
      </c>
      <c r="JO29">
        <v>4</v>
      </c>
      <c r="JP29">
        <v>6</v>
      </c>
      <c r="JQ29">
        <v>6</v>
      </c>
      <c r="JR29">
        <v>5</v>
      </c>
      <c r="JS29">
        <v>5</v>
      </c>
      <c r="JT29">
        <v>10</v>
      </c>
      <c r="JU29">
        <v>7</v>
      </c>
      <c r="JV29">
        <v>9</v>
      </c>
      <c r="JW29">
        <v>0</v>
      </c>
      <c r="JX29">
        <v>0</v>
      </c>
      <c r="JY29">
        <v>0</v>
      </c>
      <c r="JZ29">
        <v>6</v>
      </c>
      <c r="KA29">
        <v>12</v>
      </c>
      <c r="KB29">
        <v>20</v>
      </c>
      <c r="KC29">
        <v>31</v>
      </c>
      <c r="KD29">
        <v>35</v>
      </c>
      <c r="KE29">
        <v>43</v>
      </c>
      <c r="KF29">
        <v>52</v>
      </c>
      <c r="KG29">
        <v>59</v>
      </c>
      <c r="KH29">
        <v>65</v>
      </c>
      <c r="KI29">
        <v>77</v>
      </c>
      <c r="KJ29">
        <v>90</v>
      </c>
      <c r="KK29">
        <v>103</v>
      </c>
      <c r="KL29">
        <v>111</v>
      </c>
      <c r="KM29">
        <v>125</v>
      </c>
      <c r="KN29">
        <v>138</v>
      </c>
      <c r="KO29">
        <v>148</v>
      </c>
      <c r="KP29">
        <v>165</v>
      </c>
      <c r="KQ29">
        <v>179</v>
      </c>
      <c r="KR29">
        <v>194</v>
      </c>
      <c r="KS29">
        <v>210</v>
      </c>
      <c r="KT29">
        <v>220</v>
      </c>
      <c r="KU29">
        <v>234</v>
      </c>
      <c r="KV29">
        <v>249</v>
      </c>
      <c r="KW29">
        <v>270</v>
      </c>
      <c r="KX29">
        <v>290</v>
      </c>
      <c r="KY29">
        <v>0</v>
      </c>
      <c r="KZ29">
        <v>0</v>
      </c>
      <c r="LA29">
        <v>0</v>
      </c>
      <c r="LB29">
        <v>157</v>
      </c>
      <c r="LC29">
        <v>309</v>
      </c>
      <c r="LD29">
        <v>459</v>
      </c>
      <c r="LE29">
        <v>610</v>
      </c>
      <c r="LF29">
        <v>761</v>
      </c>
      <c r="LG29">
        <v>904</v>
      </c>
      <c r="LH29">
        <v>1044</v>
      </c>
      <c r="LI29">
        <v>1183</v>
      </c>
      <c r="LJ29">
        <v>1311</v>
      </c>
      <c r="LK29">
        <v>1449</v>
      </c>
      <c r="LL29">
        <v>1591</v>
      </c>
      <c r="LM29">
        <v>1725</v>
      </c>
      <c r="LN29">
        <v>1868</v>
      </c>
      <c r="LO29">
        <v>1979</v>
      </c>
      <c r="LP29">
        <v>2086</v>
      </c>
      <c r="LQ29">
        <v>2197</v>
      </c>
      <c r="LR29">
        <v>2300</v>
      </c>
      <c r="LS29">
        <v>2406</v>
      </c>
      <c r="LT29">
        <v>2502</v>
      </c>
      <c r="LU29">
        <v>2610</v>
      </c>
      <c r="LV29">
        <v>2708</v>
      </c>
      <c r="LW29">
        <v>2807</v>
      </c>
      <c r="LX29">
        <v>2908</v>
      </c>
      <c r="LY29">
        <v>3005</v>
      </c>
      <c r="LZ29">
        <v>3090</v>
      </c>
      <c r="MA29">
        <v>0</v>
      </c>
      <c r="MB29">
        <v>0</v>
      </c>
      <c r="MC29">
        <v>1489</v>
      </c>
      <c r="MD29">
        <v>1554</v>
      </c>
      <c r="ME29">
        <v>1623</v>
      </c>
      <c r="MF29">
        <v>1687</v>
      </c>
      <c r="MG29">
        <v>1755</v>
      </c>
      <c r="MH29">
        <v>1803</v>
      </c>
      <c r="MI29">
        <v>1867</v>
      </c>
      <c r="MJ29">
        <v>1909</v>
      </c>
      <c r="MK29">
        <v>1970</v>
      </c>
      <c r="ML29">
        <v>2054</v>
      </c>
      <c r="MM29">
        <v>2122</v>
      </c>
      <c r="MN29">
        <v>2173</v>
      </c>
      <c r="MO29">
        <v>2216</v>
      </c>
      <c r="MP29">
        <v>2277</v>
      </c>
      <c r="MQ29">
        <v>2305</v>
      </c>
      <c r="MR29">
        <v>2393</v>
      </c>
      <c r="MS29">
        <v>2452</v>
      </c>
      <c r="MT29">
        <v>2506</v>
      </c>
      <c r="MU29">
        <v>2550</v>
      </c>
      <c r="MV29">
        <v>2634</v>
      </c>
      <c r="MW29">
        <v>2687</v>
      </c>
      <c r="MX29">
        <v>2725</v>
      </c>
      <c r="MY29">
        <v>2769</v>
      </c>
      <c r="MZ29">
        <v>2831</v>
      </c>
      <c r="NA29">
        <v>2869</v>
      </c>
      <c r="NB29">
        <v>2902</v>
      </c>
      <c r="NC29">
        <v>0</v>
      </c>
      <c r="ND29">
        <v>0</v>
      </c>
      <c r="NE29">
        <v>0</v>
      </c>
      <c r="NF29">
        <v>41</v>
      </c>
      <c r="NG29">
        <v>85</v>
      </c>
      <c r="NH29">
        <v>119</v>
      </c>
      <c r="NI29">
        <v>163</v>
      </c>
      <c r="NJ29">
        <v>204</v>
      </c>
      <c r="NK29">
        <v>248</v>
      </c>
      <c r="NL29">
        <v>299</v>
      </c>
      <c r="NM29">
        <v>350</v>
      </c>
      <c r="NN29">
        <v>394</v>
      </c>
      <c r="NO29">
        <v>438</v>
      </c>
      <c r="NP29">
        <v>484</v>
      </c>
      <c r="NQ29">
        <v>535</v>
      </c>
      <c r="NR29">
        <v>593</v>
      </c>
      <c r="NS29">
        <v>650</v>
      </c>
      <c r="NT29">
        <v>686</v>
      </c>
      <c r="NU29">
        <v>746</v>
      </c>
      <c r="NV29">
        <v>811</v>
      </c>
      <c r="NW29">
        <v>881</v>
      </c>
      <c r="NX29">
        <v>938</v>
      </c>
      <c r="NY29">
        <v>1011</v>
      </c>
      <c r="NZ29">
        <v>1091</v>
      </c>
      <c r="OA29">
        <v>1161</v>
      </c>
      <c r="OB29">
        <v>1237</v>
      </c>
      <c r="OC29">
        <v>1313</v>
      </c>
      <c r="OD29">
        <v>1391</v>
      </c>
      <c r="OE29">
        <v>0</v>
      </c>
      <c r="OF29">
        <v>0</v>
      </c>
      <c r="OG29">
        <v>2108</v>
      </c>
      <c r="OH29">
        <v>2243</v>
      </c>
      <c r="OI29">
        <v>2442</v>
      </c>
      <c r="OJ29">
        <v>2615</v>
      </c>
      <c r="OK29">
        <v>2761</v>
      </c>
      <c r="OL29">
        <v>2881</v>
      </c>
      <c r="OM29">
        <v>3047</v>
      </c>
      <c r="ON29">
        <v>3187</v>
      </c>
      <c r="OO29">
        <v>3306</v>
      </c>
      <c r="OP29">
        <v>3437</v>
      </c>
      <c r="OQ29">
        <v>3576</v>
      </c>
      <c r="OR29">
        <v>3679</v>
      </c>
      <c r="OS29">
        <v>3792</v>
      </c>
      <c r="OT29">
        <v>3866</v>
      </c>
      <c r="OU29">
        <v>3938</v>
      </c>
      <c r="OV29">
        <v>4047</v>
      </c>
      <c r="OW29">
        <v>4171</v>
      </c>
      <c r="OX29">
        <v>4228</v>
      </c>
      <c r="OY29">
        <v>4301</v>
      </c>
      <c r="OZ29">
        <v>4375</v>
      </c>
      <c r="PA29">
        <v>4422</v>
      </c>
      <c r="PB29">
        <v>4459</v>
      </c>
      <c r="PC29">
        <v>4512</v>
      </c>
      <c r="PD29">
        <v>4578</v>
      </c>
      <c r="PE29">
        <v>4589</v>
      </c>
      <c r="PF29">
        <v>4607</v>
      </c>
      <c r="PG29">
        <v>0</v>
      </c>
      <c r="PH29">
        <v>0</v>
      </c>
      <c r="PI29">
        <v>0</v>
      </c>
      <c r="PJ29">
        <v>62</v>
      </c>
      <c r="PK29">
        <v>117</v>
      </c>
      <c r="PL29">
        <v>181</v>
      </c>
      <c r="PM29">
        <v>260</v>
      </c>
      <c r="PN29">
        <v>323</v>
      </c>
      <c r="PO29">
        <v>417</v>
      </c>
      <c r="PP29">
        <v>513</v>
      </c>
      <c r="PQ29">
        <v>591</v>
      </c>
      <c r="PR29">
        <v>675</v>
      </c>
      <c r="PS29">
        <v>771</v>
      </c>
      <c r="PT29">
        <v>877</v>
      </c>
      <c r="PU29">
        <v>983</v>
      </c>
      <c r="PV29">
        <v>1097</v>
      </c>
      <c r="PW29">
        <v>1216</v>
      </c>
      <c r="PX29">
        <v>1330</v>
      </c>
      <c r="PY29">
        <v>1445</v>
      </c>
      <c r="PZ29">
        <v>1586</v>
      </c>
      <c r="QA29">
        <v>1712</v>
      </c>
      <c r="QB29">
        <v>1852</v>
      </c>
      <c r="QC29">
        <v>1994</v>
      </c>
      <c r="QD29">
        <v>2141</v>
      </c>
      <c r="QE29">
        <v>2294</v>
      </c>
      <c r="QF29">
        <v>2429</v>
      </c>
      <c r="QG29">
        <v>2584</v>
      </c>
      <c r="QH29">
        <v>2747</v>
      </c>
      <c r="QI29">
        <v>0</v>
      </c>
      <c r="QJ29">
        <v>0</v>
      </c>
      <c r="QK29">
        <v>7494</v>
      </c>
      <c r="QL29">
        <v>7753</v>
      </c>
      <c r="QM29">
        <v>8034</v>
      </c>
      <c r="QN29">
        <v>8270</v>
      </c>
      <c r="QO29">
        <v>8388</v>
      </c>
      <c r="QP29">
        <v>8476</v>
      </c>
      <c r="QQ29">
        <v>8616</v>
      </c>
      <c r="QR29">
        <v>8764</v>
      </c>
      <c r="QS29">
        <v>8861</v>
      </c>
      <c r="QT29">
        <v>8893</v>
      </c>
      <c r="QU29">
        <v>9043</v>
      </c>
      <c r="QV29">
        <v>9058</v>
      </c>
      <c r="QW29">
        <v>9096</v>
      </c>
      <c r="QX29">
        <v>9162</v>
      </c>
      <c r="QY29">
        <v>9238</v>
      </c>
      <c r="QZ29">
        <v>9255</v>
      </c>
      <c r="RA29">
        <v>9326</v>
      </c>
      <c r="RB29">
        <v>9350</v>
      </c>
      <c r="RC29">
        <v>9391</v>
      </c>
      <c r="RD29">
        <v>9468</v>
      </c>
      <c r="RE29">
        <v>9568</v>
      </c>
      <c r="RF29">
        <v>9549</v>
      </c>
      <c r="RG29">
        <v>9547</v>
      </c>
      <c r="RH29">
        <v>9689</v>
      </c>
      <c r="RI29">
        <v>9684</v>
      </c>
      <c r="RJ29">
        <v>9733</v>
      </c>
      <c r="RK29">
        <v>0</v>
      </c>
      <c r="RL29">
        <v>0</v>
      </c>
      <c r="RM29">
        <v>8400</v>
      </c>
      <c r="RN29">
        <v>8235</v>
      </c>
      <c r="RO29">
        <v>8072</v>
      </c>
      <c r="RP29">
        <v>7935</v>
      </c>
      <c r="RQ29">
        <v>7830</v>
      </c>
      <c r="RR29">
        <v>7782</v>
      </c>
      <c r="RS29">
        <v>7703</v>
      </c>
      <c r="RT29">
        <v>7631</v>
      </c>
      <c r="RU29">
        <v>7576</v>
      </c>
      <c r="RV29">
        <v>7557</v>
      </c>
      <c r="RW29">
        <v>7517</v>
      </c>
      <c r="RX29">
        <v>7502</v>
      </c>
      <c r="RY29">
        <v>7464</v>
      </c>
      <c r="RZ29">
        <v>7424</v>
      </c>
      <c r="SA29">
        <v>7402</v>
      </c>
      <c r="SB29">
        <v>7425</v>
      </c>
      <c r="SC29">
        <v>7387</v>
      </c>
      <c r="SD29">
        <v>7382</v>
      </c>
      <c r="SE29">
        <v>7391</v>
      </c>
      <c r="SF29">
        <v>7318</v>
      </c>
      <c r="SG29">
        <v>7282</v>
      </c>
      <c r="SH29">
        <v>7265</v>
      </c>
      <c r="SI29">
        <v>7266</v>
      </c>
      <c r="SJ29">
        <v>7198</v>
      </c>
      <c r="SK29">
        <v>7235</v>
      </c>
      <c r="SL29">
        <v>7240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873216.49750000006</v>
      </c>
      <c r="SU29">
        <v>873239.6398</v>
      </c>
      <c r="SV29">
        <v>861036.83310000005</v>
      </c>
      <c r="SW29">
        <v>854015.17299999995</v>
      </c>
      <c r="SX29">
        <v>845730.82299999997</v>
      </c>
      <c r="SY29">
        <v>834120.30700000003</v>
      </c>
      <c r="SZ29">
        <v>824908.56920000003</v>
      </c>
      <c r="TA29">
        <v>809065.35959999997</v>
      </c>
      <c r="TB29">
        <v>794804.25269999995</v>
      </c>
      <c r="TC29">
        <v>780890.51710000006</v>
      </c>
      <c r="TD29">
        <v>765437.89480000001</v>
      </c>
      <c r="TE29">
        <v>755197.66700000002</v>
      </c>
      <c r="TF29">
        <v>736080.92550000001</v>
      </c>
      <c r="TG29">
        <v>719060.27989999996</v>
      </c>
      <c r="TH29">
        <v>702931.97889999999</v>
      </c>
      <c r="TI29">
        <v>689428.16280000005</v>
      </c>
      <c r="TJ29">
        <v>676032.13060000003</v>
      </c>
      <c r="TK29">
        <v>661068.946</v>
      </c>
      <c r="TL29">
        <v>643370.23600000003</v>
      </c>
      <c r="TM29">
        <v>628180.76769999997</v>
      </c>
      <c r="TN29">
        <v>616703.09530000004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305444.19589999999</v>
      </c>
      <c r="TW29">
        <v>306794.3321</v>
      </c>
      <c r="TX29">
        <v>314243.72240000003</v>
      </c>
      <c r="TY29">
        <v>316737.8554</v>
      </c>
      <c r="TZ29">
        <v>324611.8297</v>
      </c>
      <c r="UA29">
        <v>333097.24099999998</v>
      </c>
      <c r="UB29">
        <v>338993.22749999998</v>
      </c>
      <c r="UC29">
        <v>340729.68689999997</v>
      </c>
      <c r="UD29">
        <v>346488.15340000001</v>
      </c>
      <c r="UE29">
        <v>346150.3297</v>
      </c>
      <c r="UF29">
        <v>345076.29710000003</v>
      </c>
      <c r="UG29">
        <v>340183.22</v>
      </c>
      <c r="UH29">
        <v>337241.8786</v>
      </c>
      <c r="UI29">
        <v>340735.90130000003</v>
      </c>
      <c r="UJ29">
        <v>340046.36849999998</v>
      </c>
      <c r="UK29">
        <v>334126.92249999999</v>
      </c>
      <c r="UL29">
        <v>329811.32679999998</v>
      </c>
      <c r="UM29">
        <v>321707.60060000001</v>
      </c>
      <c r="UN29">
        <v>319266.15360000002</v>
      </c>
      <c r="UO29">
        <v>314746.75829999999</v>
      </c>
      <c r="UP29">
        <v>307126.17930000002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265532.2647</v>
      </c>
      <c r="UY29">
        <v>246211.87409999999</v>
      </c>
      <c r="UZ29">
        <v>233416.1685</v>
      </c>
      <c r="VA29">
        <v>218426.6403</v>
      </c>
      <c r="VB29">
        <v>230620.36050000001</v>
      </c>
      <c r="VC29">
        <v>216182.46049999999</v>
      </c>
      <c r="VD29">
        <v>217381.80840000001</v>
      </c>
      <c r="VE29">
        <v>213476.1649</v>
      </c>
      <c r="VF29">
        <v>216679.24950000001</v>
      </c>
      <c r="VG29">
        <v>237807.5343</v>
      </c>
      <c r="VH29">
        <v>237541.133</v>
      </c>
      <c r="VI29">
        <v>234933.1594</v>
      </c>
      <c r="VJ29">
        <v>230183.0189</v>
      </c>
      <c r="VK29">
        <v>229573.53169999999</v>
      </c>
      <c r="VL29">
        <v>222886.92389999999</v>
      </c>
      <c r="VM29">
        <v>214480.07120000001</v>
      </c>
      <c r="VN29">
        <v>211951.52660000001</v>
      </c>
      <c r="VO29">
        <v>207583.253</v>
      </c>
      <c r="VP29">
        <v>196279.6482</v>
      </c>
      <c r="VQ29">
        <v>199070.03159999999</v>
      </c>
      <c r="VR29">
        <v>180056.70430000001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131137.95980000001</v>
      </c>
      <c r="WA29">
        <v>0</v>
      </c>
      <c r="WB29">
        <v>185415.15669999999</v>
      </c>
      <c r="WC29">
        <v>420034.33549999999</v>
      </c>
      <c r="WD29">
        <v>349543.13630000001</v>
      </c>
      <c r="WE29">
        <v>282801.89020000002</v>
      </c>
      <c r="WF29">
        <v>164738.96520000001</v>
      </c>
      <c r="WG29">
        <v>159940.74290000001</v>
      </c>
      <c r="WH29">
        <v>362325.3075</v>
      </c>
      <c r="WI29">
        <v>251265.81659999999</v>
      </c>
      <c r="WJ29">
        <v>146368.4368</v>
      </c>
      <c r="WK29">
        <v>236842.13080000001</v>
      </c>
      <c r="WL29">
        <v>91977.526530000003</v>
      </c>
      <c r="WM29">
        <v>178597.13889999999</v>
      </c>
      <c r="WN29">
        <v>260092.92069999999</v>
      </c>
      <c r="WO29">
        <v>252517.3988</v>
      </c>
      <c r="WP29">
        <v>204302.10260000001</v>
      </c>
      <c r="WQ29">
        <v>198351.55590000001</v>
      </c>
      <c r="WR29">
        <v>385148.65220000001</v>
      </c>
      <c r="WS29">
        <v>261751.51120000001</v>
      </c>
      <c r="WT29">
        <v>326735.58960000001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24200000</v>
      </c>
      <c r="ZG29">
        <v>24400000</v>
      </c>
      <c r="ZH29">
        <v>24200000</v>
      </c>
      <c r="ZI29">
        <v>24200000</v>
      </c>
      <c r="ZJ29">
        <v>24500000</v>
      </c>
      <c r="ZK29">
        <v>24600000</v>
      </c>
      <c r="ZL29">
        <v>24400000</v>
      </c>
      <c r="ZM29">
        <v>24200000</v>
      </c>
      <c r="ZN29">
        <v>24100000</v>
      </c>
      <c r="ZO29">
        <v>23700000</v>
      </c>
      <c r="ZP29">
        <v>23900000</v>
      </c>
      <c r="ZQ29">
        <v>23800000</v>
      </c>
      <c r="ZR29">
        <v>23600000</v>
      </c>
      <c r="ZS29">
        <v>23300000</v>
      </c>
      <c r="ZT29">
        <v>23400000</v>
      </c>
      <c r="ZU29">
        <v>23200000</v>
      </c>
      <c r="ZV29">
        <v>22800000</v>
      </c>
      <c r="ZW29">
        <v>22500000</v>
      </c>
      <c r="ZX29">
        <v>22300000</v>
      </c>
      <c r="ZY29">
        <v>22000000</v>
      </c>
      <c r="ZZ29">
        <v>21600000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37100000</v>
      </c>
      <c r="ABK29">
        <v>38100000</v>
      </c>
      <c r="ABL29">
        <v>38700000</v>
      </c>
      <c r="ABM29">
        <v>39000000</v>
      </c>
      <c r="ABN29">
        <v>39300000</v>
      </c>
      <c r="ABO29">
        <v>39700000</v>
      </c>
      <c r="ABP29">
        <v>39700000</v>
      </c>
      <c r="ABQ29">
        <v>39700000</v>
      </c>
      <c r="ABR29">
        <v>39300000</v>
      </c>
      <c r="ABS29">
        <v>38900000</v>
      </c>
      <c r="ABT29">
        <v>38800000</v>
      </c>
      <c r="ABU29">
        <v>38800000</v>
      </c>
      <c r="ABV29">
        <v>38200000</v>
      </c>
      <c r="ABW29">
        <v>37700000</v>
      </c>
      <c r="ABX29">
        <v>37200000</v>
      </c>
      <c r="ABY29">
        <v>36500000</v>
      </c>
      <c r="ABZ29">
        <v>35800000</v>
      </c>
      <c r="ACA29">
        <v>35200000</v>
      </c>
      <c r="ACB29">
        <v>34600000</v>
      </c>
      <c r="ACC29">
        <v>33700000</v>
      </c>
      <c r="ACD29">
        <v>32800000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3380000</v>
      </c>
      <c r="ADO29">
        <v>3340000</v>
      </c>
      <c r="ADP29">
        <v>3300000</v>
      </c>
      <c r="ADQ29">
        <v>3240000</v>
      </c>
      <c r="ADR29">
        <v>3150000</v>
      </c>
      <c r="ADS29">
        <v>3110000</v>
      </c>
      <c r="ADT29">
        <v>3030000</v>
      </c>
      <c r="ADU29">
        <v>2950000</v>
      </c>
      <c r="ADV29">
        <v>2890000</v>
      </c>
      <c r="ADW29">
        <v>2830000</v>
      </c>
      <c r="ADX29">
        <v>2750000</v>
      </c>
      <c r="ADY29">
        <v>2690000</v>
      </c>
      <c r="ADZ29">
        <v>2620000</v>
      </c>
      <c r="AEA29">
        <v>2550000</v>
      </c>
      <c r="AEB29">
        <v>2500000</v>
      </c>
      <c r="AEC29">
        <v>2450000</v>
      </c>
      <c r="AED29">
        <v>2370000</v>
      </c>
      <c r="AEE29">
        <v>2300000</v>
      </c>
      <c r="AEF29">
        <v>2270000</v>
      </c>
      <c r="AEG29">
        <v>2200000</v>
      </c>
      <c r="AEH29">
        <v>2150000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9370000</v>
      </c>
      <c r="AEQ29">
        <v>9000000</v>
      </c>
      <c r="AER29">
        <v>8660000</v>
      </c>
      <c r="AES29">
        <v>8350000</v>
      </c>
      <c r="AET29">
        <v>8080000</v>
      </c>
      <c r="AEU29">
        <v>7800000</v>
      </c>
      <c r="AEV29">
        <v>7560000</v>
      </c>
      <c r="AEW29">
        <v>7300000</v>
      </c>
      <c r="AEX29">
        <v>7050000</v>
      </c>
      <c r="AEY29">
        <v>6830000</v>
      </c>
      <c r="AEZ29">
        <v>6650000</v>
      </c>
      <c r="AFA29">
        <v>6420000</v>
      </c>
      <c r="AFB29">
        <v>6230000</v>
      </c>
      <c r="AFC29">
        <v>6060000</v>
      </c>
      <c r="AFD29">
        <v>5820000</v>
      </c>
      <c r="AFE29">
        <v>5630000</v>
      </c>
      <c r="AFF29">
        <v>5450000</v>
      </c>
      <c r="AFG29">
        <v>5290000</v>
      </c>
      <c r="AFH29">
        <v>5090000</v>
      </c>
      <c r="AFI29">
        <v>4970000</v>
      </c>
      <c r="AFJ29">
        <v>4820000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171.64054580000001</v>
      </c>
      <c r="AGU29">
        <v>172.3992379</v>
      </c>
      <c r="AGV29">
        <v>176.58532959999999</v>
      </c>
      <c r="AGW29">
        <v>177.98687649999999</v>
      </c>
      <c r="AGX29">
        <v>182.41155789999999</v>
      </c>
      <c r="AGY29">
        <v>187.17982860000001</v>
      </c>
      <c r="AGZ29">
        <v>190.49300450000001</v>
      </c>
      <c r="AHA29">
        <v>191.46878609999999</v>
      </c>
      <c r="AHB29">
        <v>194.70468439999999</v>
      </c>
      <c r="AHC29">
        <v>194.51484859999999</v>
      </c>
      <c r="AHD29">
        <v>193.9113093</v>
      </c>
      <c r="AHE29">
        <v>191.16170589999999</v>
      </c>
      <c r="AHF29">
        <v>189.50885589999999</v>
      </c>
      <c r="AHG29">
        <v>191.47227820000001</v>
      </c>
      <c r="AHH29">
        <v>191.0848039</v>
      </c>
      <c r="AHI29">
        <v>187.75844530000001</v>
      </c>
      <c r="AHJ29">
        <v>185.33335020000001</v>
      </c>
      <c r="AHK29">
        <v>180.77956270000001</v>
      </c>
      <c r="AHL29">
        <v>179.407622</v>
      </c>
      <c r="AHM29">
        <v>176.86800439999999</v>
      </c>
      <c r="AHN29">
        <v>172.5857153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16.946389539999998</v>
      </c>
      <c r="AHW29">
        <v>15.71335345</v>
      </c>
      <c r="AHX29">
        <v>14.89672571</v>
      </c>
      <c r="AHY29">
        <v>13.94008723</v>
      </c>
      <c r="AHZ29">
        <v>14.718295980000001</v>
      </c>
      <c r="AIA29">
        <v>13.79686265</v>
      </c>
      <c r="AIB29">
        <v>13.87340558</v>
      </c>
      <c r="AIC29">
        <v>13.62414564</v>
      </c>
      <c r="AID29">
        <v>13.82856795</v>
      </c>
      <c r="AIE29">
        <v>15.17698467</v>
      </c>
      <c r="AIF29">
        <v>15.15998282</v>
      </c>
      <c r="AIG29">
        <v>14.99354076</v>
      </c>
      <c r="AIH29">
        <v>14.69038464</v>
      </c>
      <c r="AII29">
        <v>14.651486889999999</v>
      </c>
      <c r="AIJ29">
        <v>14.22474455</v>
      </c>
      <c r="AIK29">
        <v>13.68821539</v>
      </c>
      <c r="AIL29">
        <v>13.52684253</v>
      </c>
      <c r="AIM29">
        <v>13.24805733</v>
      </c>
      <c r="AIN29">
        <v>12.526656150000001</v>
      </c>
      <c r="AIO29">
        <v>12.704739679999999</v>
      </c>
      <c r="AIP29">
        <v>11.49130051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0.69776112099999998</v>
      </c>
      <c r="AIY29">
        <v>0</v>
      </c>
      <c r="AIZ29">
        <v>0.98656016800000002</v>
      </c>
      <c r="AJA29">
        <v>2.2349259460000002</v>
      </c>
      <c r="AJB29">
        <v>1.8598551569999999</v>
      </c>
      <c r="AJC29">
        <v>1.504737182</v>
      </c>
      <c r="AJD29">
        <v>0.876545931</v>
      </c>
      <c r="AJE29">
        <v>0.85101546699999997</v>
      </c>
      <c r="AJF29">
        <v>1.9278667540000001</v>
      </c>
      <c r="AJG29">
        <v>1.3369394960000001</v>
      </c>
      <c r="AJH29">
        <v>0.77879970700000001</v>
      </c>
      <c r="AJI29">
        <v>1.2601937000000001</v>
      </c>
      <c r="AJJ29">
        <v>0.48939561199999998</v>
      </c>
      <c r="AJK29">
        <v>0.95028274099999999</v>
      </c>
      <c r="AJL29">
        <v>1.3839069049999999</v>
      </c>
      <c r="AJM29">
        <v>1.343598936</v>
      </c>
      <c r="AJN29">
        <v>1.087054156</v>
      </c>
      <c r="AJO29">
        <v>1.0553923839999999</v>
      </c>
      <c r="AJP29">
        <v>2.0493055999999998</v>
      </c>
      <c r="AJQ29">
        <v>1.392731961</v>
      </c>
      <c r="AJR29">
        <v>1.738500368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60.361327889999998</v>
      </c>
      <c r="AKA29">
        <v>121.7255586</v>
      </c>
      <c r="AKB29">
        <v>136.15283450000001</v>
      </c>
      <c r="AKC29">
        <v>92.354114789999997</v>
      </c>
      <c r="AKD29">
        <v>78.764057649999998</v>
      </c>
      <c r="AKE29">
        <v>209.0520616</v>
      </c>
      <c r="AKF29">
        <v>184.5626264</v>
      </c>
      <c r="AKG29">
        <v>163.4833131</v>
      </c>
      <c r="AKH29">
        <v>97.028001520000004</v>
      </c>
      <c r="AKI29">
        <v>150.96244039999999</v>
      </c>
      <c r="AKJ29">
        <v>155.98151100000001</v>
      </c>
      <c r="AKK29">
        <v>129.3182205</v>
      </c>
      <c r="AKL29">
        <v>207.5974056</v>
      </c>
      <c r="AKM29">
        <v>168.46351970000001</v>
      </c>
      <c r="AKN29">
        <v>170.106391</v>
      </c>
      <c r="AKO29">
        <v>143.59416999999999</v>
      </c>
      <c r="AKP29">
        <v>102.5533161</v>
      </c>
      <c r="AKQ29">
        <v>144.44834109999999</v>
      </c>
      <c r="AKR29">
        <v>150.0739561</v>
      </c>
      <c r="AKS29">
        <v>173.93200999999999</v>
      </c>
      <c r="AKT29">
        <v>150.661948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133.45106559999999</v>
      </c>
      <c r="AME29">
        <v>134.1632012</v>
      </c>
      <c r="AMF29">
        <v>133.18576150000001</v>
      </c>
      <c r="AMG29">
        <v>133.4384139</v>
      </c>
      <c r="AMH29">
        <v>135.07589680000001</v>
      </c>
      <c r="AMI29">
        <v>135.4832404</v>
      </c>
      <c r="AMJ29">
        <v>134.6984807</v>
      </c>
      <c r="AMK29">
        <v>133.36304480000001</v>
      </c>
      <c r="AML29">
        <v>133.04285379999999</v>
      </c>
      <c r="AMM29">
        <v>130.75618069999999</v>
      </c>
      <c r="AMN29">
        <v>131.7943434</v>
      </c>
      <c r="AMO29">
        <v>131.1104516</v>
      </c>
      <c r="AMP29">
        <v>130.09502509999999</v>
      </c>
      <c r="AMQ29">
        <v>128.5235102</v>
      </c>
      <c r="AMR29">
        <v>128.8905105</v>
      </c>
      <c r="AMS29">
        <v>127.6543489</v>
      </c>
      <c r="AMT29">
        <v>125.68898830000001</v>
      </c>
      <c r="AMU29">
        <v>123.99850669999999</v>
      </c>
      <c r="AMV29">
        <v>123.0824532</v>
      </c>
      <c r="AMW29">
        <v>121.10152100000001</v>
      </c>
      <c r="AMX29">
        <v>118.926663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271.99075140000002</v>
      </c>
      <c r="ANG29">
        <v>277.29839470000002</v>
      </c>
      <c r="ANH29">
        <v>314.98831840000003</v>
      </c>
      <c r="ANI29">
        <v>358.53069040000003</v>
      </c>
      <c r="ANJ29">
        <v>224.6992965</v>
      </c>
      <c r="ANK29">
        <v>257.18471779999999</v>
      </c>
      <c r="ANL29">
        <v>228.6902542</v>
      </c>
      <c r="ANM29">
        <v>279.40531720000001</v>
      </c>
      <c r="ANN29">
        <v>274.47693420000002</v>
      </c>
      <c r="ANO29">
        <v>294.45154980000001</v>
      </c>
      <c r="ANP29">
        <v>166.6815464</v>
      </c>
      <c r="ANQ29">
        <v>260.06008209999999</v>
      </c>
      <c r="ANR29">
        <v>270.69088199999999</v>
      </c>
      <c r="ANS29">
        <v>280.99294800000001</v>
      </c>
      <c r="ANT29">
        <v>178.13610689999999</v>
      </c>
      <c r="ANU29">
        <v>219.15840399999999</v>
      </c>
      <c r="ANV29">
        <v>279.7207593</v>
      </c>
      <c r="ANW29">
        <v>225.97901100000001</v>
      </c>
      <c r="ANX29">
        <v>242.37378409999999</v>
      </c>
      <c r="ANY29">
        <v>226.42014710000001</v>
      </c>
      <c r="ANZ29">
        <v>220.94951459999999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94.910769470000005</v>
      </c>
      <c r="AOI29">
        <v>97.455749440000005</v>
      </c>
      <c r="AOJ29">
        <v>98.964594640000001</v>
      </c>
      <c r="AOK29">
        <v>99.6697597</v>
      </c>
      <c r="AOL29">
        <v>100.6011324</v>
      </c>
      <c r="AOM29">
        <v>101.6210371</v>
      </c>
      <c r="AON29">
        <v>101.5029526</v>
      </c>
      <c r="AOO29">
        <v>101.5734004</v>
      </c>
      <c r="AOP29">
        <v>100.5393998</v>
      </c>
      <c r="AOQ29">
        <v>99.42896657</v>
      </c>
      <c r="AOR29">
        <v>99.204915929999999</v>
      </c>
      <c r="AOS29">
        <v>99.266555920000002</v>
      </c>
      <c r="AOT29">
        <v>97.692341350000007</v>
      </c>
      <c r="AOU29">
        <v>96.484545960000005</v>
      </c>
      <c r="AOV29">
        <v>95.286011290000005</v>
      </c>
      <c r="AOW29">
        <v>93.504519700000003</v>
      </c>
      <c r="AOX29">
        <v>91.540675559999997</v>
      </c>
      <c r="AOY29">
        <v>89.930810410000007</v>
      </c>
      <c r="AOZ29">
        <v>88.588628830000005</v>
      </c>
      <c r="APA29">
        <v>86.215038079999999</v>
      </c>
      <c r="APB29">
        <v>84.032242670000002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603.87032569999997</v>
      </c>
      <c r="APK29">
        <v>936.99956840000004</v>
      </c>
      <c r="APL29">
        <v>950.82174229999998</v>
      </c>
      <c r="APM29">
        <v>731.84963029999994</v>
      </c>
      <c r="APN29">
        <v>731.78111239999998</v>
      </c>
      <c r="APO29">
        <v>885.97286320000001</v>
      </c>
      <c r="APP29">
        <v>892.44102610000004</v>
      </c>
      <c r="APQ29">
        <v>822.5754991</v>
      </c>
      <c r="APR29">
        <v>915.73448229999997</v>
      </c>
      <c r="APS29">
        <v>926.24836830000004</v>
      </c>
      <c r="APT29">
        <v>853.27114519999998</v>
      </c>
      <c r="APU29">
        <v>823.36011919999999</v>
      </c>
      <c r="APV29">
        <v>954.99102500000004</v>
      </c>
      <c r="APW29">
        <v>890.10067979999997</v>
      </c>
      <c r="APX29">
        <v>864.5025124</v>
      </c>
      <c r="APY29">
        <v>887.86499360000005</v>
      </c>
      <c r="APZ29">
        <v>909.97515810000004</v>
      </c>
      <c r="AQA29">
        <v>838.60063049999997</v>
      </c>
      <c r="AQB29">
        <v>725.66292369999996</v>
      </c>
      <c r="AQC29">
        <v>847.26076190000003</v>
      </c>
      <c r="AQD29">
        <v>841.79055080000001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94.275218960000004</v>
      </c>
      <c r="ARO29">
        <v>90.600166639999998</v>
      </c>
      <c r="ARP29">
        <v>87.139151639999994</v>
      </c>
      <c r="ARQ29">
        <v>83.991360330000006</v>
      </c>
      <c r="ARR29">
        <v>81.340501689999996</v>
      </c>
      <c r="ARS29">
        <v>78.553357099999999</v>
      </c>
      <c r="ART29">
        <v>76.113209409999996</v>
      </c>
      <c r="ARU29">
        <v>73.522011610000007</v>
      </c>
      <c r="ARV29">
        <v>70.998061140000004</v>
      </c>
      <c r="ARW29">
        <v>68.725891430000004</v>
      </c>
      <c r="ARX29">
        <v>66.931496330000002</v>
      </c>
      <c r="ARY29">
        <v>64.649467279999996</v>
      </c>
      <c r="ARZ29">
        <v>62.723988669999997</v>
      </c>
      <c r="ASA29">
        <v>60.971320990000002</v>
      </c>
      <c r="ASB29">
        <v>58.610790999999999</v>
      </c>
      <c r="ASC29">
        <v>56.623749930000002</v>
      </c>
      <c r="ASD29">
        <v>54.846175199999998</v>
      </c>
      <c r="ASE29">
        <v>53.256043269999999</v>
      </c>
      <c r="ASF29">
        <v>51.221008009999998</v>
      </c>
      <c r="ASG29">
        <v>49.98475749</v>
      </c>
      <c r="ASH29">
        <v>48.562428349999998</v>
      </c>
    </row>
    <row r="30" spans="1:1178" x14ac:dyDescent="0.25">
      <c r="C30">
        <v>0</v>
      </c>
      <c r="D30">
        <v>0</v>
      </c>
      <c r="E30">
        <v>0</v>
      </c>
      <c r="F30">
        <v>260</v>
      </c>
      <c r="G30">
        <v>280</v>
      </c>
      <c r="H30">
        <v>266</v>
      </c>
      <c r="I30">
        <v>232</v>
      </c>
      <c r="J30">
        <v>304</v>
      </c>
      <c r="K30">
        <v>273</v>
      </c>
      <c r="L30">
        <v>280</v>
      </c>
      <c r="M30">
        <v>275</v>
      </c>
      <c r="N30">
        <v>277</v>
      </c>
      <c r="O30">
        <v>293</v>
      </c>
      <c r="P30">
        <v>327</v>
      </c>
      <c r="Q30">
        <v>320</v>
      </c>
      <c r="R30">
        <v>308</v>
      </c>
      <c r="S30">
        <v>305</v>
      </c>
      <c r="T30">
        <v>308</v>
      </c>
      <c r="U30">
        <v>352</v>
      </c>
      <c r="V30">
        <v>313</v>
      </c>
      <c r="W30">
        <v>302</v>
      </c>
      <c r="X30">
        <v>330</v>
      </c>
      <c r="Y30">
        <v>285</v>
      </c>
      <c r="Z30">
        <v>334</v>
      </c>
      <c r="AA30">
        <v>311</v>
      </c>
      <c r="AB30">
        <v>290</v>
      </c>
      <c r="AC30">
        <v>288</v>
      </c>
      <c r="AD30">
        <v>282</v>
      </c>
      <c r="AE30">
        <v>0</v>
      </c>
      <c r="AF30">
        <v>0</v>
      </c>
      <c r="AG30">
        <v>0</v>
      </c>
      <c r="AH30">
        <v>61</v>
      </c>
      <c r="AI30">
        <v>71</v>
      </c>
      <c r="AJ30">
        <v>78</v>
      </c>
      <c r="AK30">
        <v>77</v>
      </c>
      <c r="AL30">
        <v>97</v>
      </c>
      <c r="AM30">
        <v>90</v>
      </c>
      <c r="AN30">
        <v>90</v>
      </c>
      <c r="AO30">
        <v>92</v>
      </c>
      <c r="AP30">
        <v>112</v>
      </c>
      <c r="AQ30">
        <v>89</v>
      </c>
      <c r="AR30">
        <v>101</v>
      </c>
      <c r="AS30">
        <v>115</v>
      </c>
      <c r="AT30">
        <v>103</v>
      </c>
      <c r="AU30">
        <v>109</v>
      </c>
      <c r="AV30">
        <v>143</v>
      </c>
      <c r="AW30">
        <v>124</v>
      </c>
      <c r="AX30">
        <v>129</v>
      </c>
      <c r="AY30">
        <v>139</v>
      </c>
      <c r="AZ30">
        <v>146</v>
      </c>
      <c r="BA30">
        <v>158</v>
      </c>
      <c r="BB30">
        <v>144</v>
      </c>
      <c r="BC30">
        <v>138</v>
      </c>
      <c r="BD30">
        <v>171</v>
      </c>
      <c r="BE30">
        <v>189</v>
      </c>
      <c r="BF30">
        <v>174</v>
      </c>
      <c r="BG30">
        <v>0</v>
      </c>
      <c r="BH30">
        <v>0</v>
      </c>
      <c r="BI30">
        <v>0</v>
      </c>
      <c r="BJ30">
        <v>99</v>
      </c>
      <c r="BK30">
        <v>95</v>
      </c>
      <c r="BL30">
        <v>88</v>
      </c>
      <c r="BM30">
        <v>95</v>
      </c>
      <c r="BN30">
        <v>110</v>
      </c>
      <c r="BO30">
        <v>101</v>
      </c>
      <c r="BP30">
        <v>104</v>
      </c>
      <c r="BQ30">
        <v>103</v>
      </c>
      <c r="BR30">
        <v>119</v>
      </c>
      <c r="BS30">
        <v>113</v>
      </c>
      <c r="BT30">
        <v>116</v>
      </c>
      <c r="BU30">
        <v>111</v>
      </c>
      <c r="BV30">
        <v>130</v>
      </c>
      <c r="BW30">
        <v>125</v>
      </c>
      <c r="BX30">
        <v>121</v>
      </c>
      <c r="BY30">
        <v>105</v>
      </c>
      <c r="BZ30">
        <v>119</v>
      </c>
      <c r="CA30">
        <v>118</v>
      </c>
      <c r="CB30">
        <v>112</v>
      </c>
      <c r="CC30">
        <v>123</v>
      </c>
      <c r="CD30">
        <v>138</v>
      </c>
      <c r="CE30">
        <v>140</v>
      </c>
      <c r="CF30">
        <v>126</v>
      </c>
      <c r="CG30">
        <v>130</v>
      </c>
      <c r="CH30">
        <v>122</v>
      </c>
      <c r="CI30">
        <v>0</v>
      </c>
      <c r="CJ30">
        <v>0</v>
      </c>
      <c r="CK30">
        <v>0</v>
      </c>
      <c r="CL30">
        <v>32</v>
      </c>
      <c r="CM30">
        <v>26</v>
      </c>
      <c r="CN30">
        <v>25</v>
      </c>
      <c r="CO30">
        <v>36</v>
      </c>
      <c r="CP30">
        <v>33</v>
      </c>
      <c r="CQ30">
        <v>32</v>
      </c>
      <c r="CR30">
        <v>29</v>
      </c>
      <c r="CS30">
        <v>22</v>
      </c>
      <c r="CT30">
        <v>24</v>
      </c>
      <c r="CU30">
        <v>34</v>
      </c>
      <c r="CV30">
        <v>23</v>
      </c>
      <c r="CW30">
        <v>29</v>
      </c>
      <c r="CX30">
        <v>40</v>
      </c>
      <c r="CY30">
        <v>28</v>
      </c>
      <c r="CZ30">
        <v>30</v>
      </c>
      <c r="DA30">
        <v>29</v>
      </c>
      <c r="DB30">
        <v>45</v>
      </c>
      <c r="DC30">
        <v>42</v>
      </c>
      <c r="DD30">
        <v>30</v>
      </c>
      <c r="DE30">
        <v>22</v>
      </c>
      <c r="DF30">
        <v>23</v>
      </c>
      <c r="DG30">
        <v>31</v>
      </c>
      <c r="DH30">
        <v>32</v>
      </c>
      <c r="DI30">
        <v>32</v>
      </c>
      <c r="DJ30">
        <v>35</v>
      </c>
      <c r="DK30">
        <v>0</v>
      </c>
      <c r="DL30">
        <v>0</v>
      </c>
      <c r="DM30">
        <v>0</v>
      </c>
      <c r="DN30">
        <v>1</v>
      </c>
      <c r="DO30">
        <v>3</v>
      </c>
      <c r="DP30">
        <v>2</v>
      </c>
      <c r="DQ30">
        <v>0</v>
      </c>
      <c r="DR30">
        <v>5</v>
      </c>
      <c r="DS30">
        <v>1</v>
      </c>
      <c r="DT30">
        <v>7</v>
      </c>
      <c r="DU30">
        <v>5</v>
      </c>
      <c r="DV30">
        <v>2</v>
      </c>
      <c r="DW30">
        <v>5</v>
      </c>
      <c r="DX30">
        <v>5</v>
      </c>
      <c r="DY30">
        <v>6</v>
      </c>
      <c r="DZ30">
        <v>6</v>
      </c>
      <c r="EA30">
        <v>5</v>
      </c>
      <c r="EB30">
        <v>6</v>
      </c>
      <c r="EC30">
        <v>9</v>
      </c>
      <c r="ED30">
        <v>4</v>
      </c>
      <c r="EE30">
        <v>8</v>
      </c>
      <c r="EF30">
        <v>12</v>
      </c>
      <c r="EG30">
        <v>12</v>
      </c>
      <c r="EH30">
        <v>5</v>
      </c>
      <c r="EI30">
        <v>11</v>
      </c>
      <c r="EJ30">
        <v>11</v>
      </c>
      <c r="EK30">
        <v>9</v>
      </c>
      <c r="EL30">
        <v>12</v>
      </c>
      <c r="EM30">
        <v>0</v>
      </c>
      <c r="EN30">
        <v>0</v>
      </c>
      <c r="EO30">
        <v>0</v>
      </c>
      <c r="EP30">
        <v>10</v>
      </c>
      <c r="EQ30">
        <v>20</v>
      </c>
      <c r="ER30">
        <v>15</v>
      </c>
      <c r="ES30">
        <v>10</v>
      </c>
      <c r="ET30">
        <v>0</v>
      </c>
      <c r="EU30">
        <v>10</v>
      </c>
      <c r="EV30">
        <v>20</v>
      </c>
      <c r="EW30">
        <v>10</v>
      </c>
      <c r="EX30">
        <v>30</v>
      </c>
      <c r="EY30">
        <v>10</v>
      </c>
      <c r="EZ30">
        <v>40</v>
      </c>
      <c r="FA30">
        <v>5</v>
      </c>
      <c r="FB30">
        <v>20</v>
      </c>
      <c r="FC30">
        <v>40</v>
      </c>
      <c r="FD30">
        <v>25</v>
      </c>
      <c r="FE30">
        <v>25</v>
      </c>
      <c r="FF30">
        <v>40</v>
      </c>
      <c r="FG30">
        <v>35</v>
      </c>
      <c r="FH30">
        <v>15</v>
      </c>
      <c r="FI30">
        <v>55</v>
      </c>
      <c r="FJ30">
        <v>40</v>
      </c>
      <c r="FK30">
        <v>50</v>
      </c>
      <c r="FL30">
        <v>55</v>
      </c>
      <c r="FM30">
        <v>45</v>
      </c>
      <c r="FN30">
        <v>60</v>
      </c>
      <c r="FO30">
        <v>0</v>
      </c>
      <c r="FP30">
        <v>0</v>
      </c>
      <c r="FQ30">
        <v>6937</v>
      </c>
      <c r="FR30">
        <v>7127</v>
      </c>
      <c r="FS30">
        <v>7272</v>
      </c>
      <c r="FT30">
        <v>7400</v>
      </c>
      <c r="FU30">
        <v>7544</v>
      </c>
      <c r="FV30">
        <v>7648</v>
      </c>
      <c r="FW30">
        <v>7745</v>
      </c>
      <c r="FX30">
        <v>7851</v>
      </c>
      <c r="FY30">
        <v>7940</v>
      </c>
      <c r="FZ30">
        <v>7984</v>
      </c>
      <c r="GA30">
        <v>8005</v>
      </c>
      <c r="GB30">
        <v>8087</v>
      </c>
      <c r="GC30">
        <v>8179</v>
      </c>
      <c r="GD30">
        <v>8232</v>
      </c>
      <c r="GE30">
        <v>8256</v>
      </c>
      <c r="GF30">
        <v>8291</v>
      </c>
      <c r="GG30">
        <v>8321</v>
      </c>
      <c r="GH30">
        <v>8429</v>
      </c>
      <c r="GI30">
        <v>8457</v>
      </c>
      <c r="GJ30">
        <v>8486</v>
      </c>
      <c r="GK30">
        <v>8513</v>
      </c>
      <c r="GL30">
        <v>8517</v>
      </c>
      <c r="GM30">
        <v>8515</v>
      </c>
      <c r="GN30">
        <v>8508</v>
      </c>
      <c r="GO30">
        <v>8537</v>
      </c>
      <c r="GP30">
        <v>8575</v>
      </c>
      <c r="GQ30">
        <v>0</v>
      </c>
      <c r="GR30">
        <v>0</v>
      </c>
      <c r="GS30">
        <v>577</v>
      </c>
      <c r="GT30">
        <v>722</v>
      </c>
      <c r="GU30">
        <v>843</v>
      </c>
      <c r="GV30">
        <v>968</v>
      </c>
      <c r="GW30">
        <v>1090</v>
      </c>
      <c r="GX30">
        <v>1217</v>
      </c>
      <c r="GY30">
        <v>1312</v>
      </c>
      <c r="GZ30">
        <v>1436</v>
      </c>
      <c r="HA30">
        <v>1526</v>
      </c>
      <c r="HB30">
        <v>1627</v>
      </c>
      <c r="HC30">
        <v>1712</v>
      </c>
      <c r="HD30">
        <v>1800</v>
      </c>
      <c r="HE30">
        <v>1890</v>
      </c>
      <c r="HF30">
        <v>1996</v>
      </c>
      <c r="HG30">
        <v>2104</v>
      </c>
      <c r="HH30">
        <v>2186</v>
      </c>
      <c r="HI30">
        <v>2244</v>
      </c>
      <c r="HJ30">
        <v>2273</v>
      </c>
      <c r="HK30">
        <v>2352</v>
      </c>
      <c r="HL30">
        <v>2429</v>
      </c>
      <c r="HM30">
        <v>2508</v>
      </c>
      <c r="HN30">
        <v>2543</v>
      </c>
      <c r="HO30">
        <v>2585</v>
      </c>
      <c r="HP30">
        <v>2634</v>
      </c>
      <c r="HQ30">
        <v>2670</v>
      </c>
      <c r="HR30">
        <v>2725</v>
      </c>
      <c r="HS30">
        <v>0</v>
      </c>
      <c r="HT30">
        <v>0</v>
      </c>
      <c r="HU30">
        <v>56</v>
      </c>
      <c r="HV30">
        <v>58</v>
      </c>
      <c r="HW30">
        <v>58</v>
      </c>
      <c r="HX30">
        <v>60</v>
      </c>
      <c r="HY30">
        <v>67</v>
      </c>
      <c r="HZ30">
        <v>71</v>
      </c>
      <c r="IA30">
        <v>78</v>
      </c>
      <c r="IB30">
        <v>79</v>
      </c>
      <c r="IC30">
        <v>91</v>
      </c>
      <c r="ID30">
        <v>100</v>
      </c>
      <c r="IE30">
        <v>113</v>
      </c>
      <c r="IF30">
        <v>120</v>
      </c>
      <c r="IG30">
        <v>128</v>
      </c>
      <c r="IH30">
        <v>129</v>
      </c>
      <c r="II30">
        <v>127</v>
      </c>
      <c r="IJ30">
        <v>133</v>
      </c>
      <c r="IK30">
        <v>133</v>
      </c>
      <c r="IL30">
        <v>143</v>
      </c>
      <c r="IM30">
        <v>153</v>
      </c>
      <c r="IN30">
        <v>159</v>
      </c>
      <c r="IO30">
        <v>159</v>
      </c>
      <c r="IP30">
        <v>161</v>
      </c>
      <c r="IQ30">
        <v>168</v>
      </c>
      <c r="IR30">
        <v>178</v>
      </c>
      <c r="IS30">
        <v>186</v>
      </c>
      <c r="IT30">
        <v>194</v>
      </c>
      <c r="IU30">
        <v>0</v>
      </c>
      <c r="IV30">
        <v>0</v>
      </c>
      <c r="IW30">
        <v>7</v>
      </c>
      <c r="IX30">
        <v>4</v>
      </c>
      <c r="IY30">
        <v>3</v>
      </c>
      <c r="IZ30">
        <v>2</v>
      </c>
      <c r="JA30">
        <v>3</v>
      </c>
      <c r="JB30">
        <v>5</v>
      </c>
      <c r="JC30">
        <v>4</v>
      </c>
      <c r="JD30">
        <v>4</v>
      </c>
      <c r="JE30">
        <v>5</v>
      </c>
      <c r="JF30">
        <v>7</v>
      </c>
      <c r="JG30">
        <v>5</v>
      </c>
      <c r="JH30">
        <v>7</v>
      </c>
      <c r="JI30">
        <v>6</v>
      </c>
      <c r="JJ30">
        <v>11</v>
      </c>
      <c r="JK30">
        <v>11</v>
      </c>
      <c r="JL30">
        <v>14</v>
      </c>
      <c r="JM30">
        <v>14</v>
      </c>
      <c r="JN30">
        <v>11</v>
      </c>
      <c r="JO30">
        <v>10</v>
      </c>
      <c r="JP30">
        <v>12</v>
      </c>
      <c r="JQ30">
        <v>11</v>
      </c>
      <c r="JR30">
        <v>12</v>
      </c>
      <c r="JS30">
        <v>14</v>
      </c>
      <c r="JT30">
        <v>18</v>
      </c>
      <c r="JU30">
        <v>17</v>
      </c>
      <c r="JV30">
        <v>16</v>
      </c>
      <c r="JW30">
        <v>0</v>
      </c>
      <c r="JX30">
        <v>0</v>
      </c>
      <c r="JY30">
        <v>0</v>
      </c>
      <c r="JZ30">
        <v>7</v>
      </c>
      <c r="KA30">
        <v>14</v>
      </c>
      <c r="KB30">
        <v>24</v>
      </c>
      <c r="KC30">
        <v>33</v>
      </c>
      <c r="KD30">
        <v>39</v>
      </c>
      <c r="KE30">
        <v>48</v>
      </c>
      <c r="KF30">
        <v>58</v>
      </c>
      <c r="KG30">
        <v>66</v>
      </c>
      <c r="KH30">
        <v>76</v>
      </c>
      <c r="KI30">
        <v>87</v>
      </c>
      <c r="KJ30">
        <v>101</v>
      </c>
      <c r="KK30">
        <v>115</v>
      </c>
      <c r="KL30">
        <v>132</v>
      </c>
      <c r="KM30">
        <v>150</v>
      </c>
      <c r="KN30">
        <v>165</v>
      </c>
      <c r="KO30">
        <v>188</v>
      </c>
      <c r="KP30">
        <v>213</v>
      </c>
      <c r="KQ30">
        <v>233</v>
      </c>
      <c r="KR30">
        <v>250</v>
      </c>
      <c r="KS30">
        <v>265</v>
      </c>
      <c r="KT30">
        <v>296</v>
      </c>
      <c r="KU30">
        <v>310</v>
      </c>
      <c r="KV30">
        <v>322</v>
      </c>
      <c r="KW30">
        <v>337</v>
      </c>
      <c r="KX30">
        <v>362</v>
      </c>
      <c r="KY30">
        <v>0</v>
      </c>
      <c r="KZ30">
        <v>0</v>
      </c>
      <c r="LA30">
        <v>0</v>
      </c>
      <c r="LB30">
        <v>210</v>
      </c>
      <c r="LC30">
        <v>396</v>
      </c>
      <c r="LD30">
        <v>568</v>
      </c>
      <c r="LE30">
        <v>752</v>
      </c>
      <c r="LF30">
        <v>958</v>
      </c>
      <c r="LG30">
        <v>1121</v>
      </c>
      <c r="LH30">
        <v>1291</v>
      </c>
      <c r="LI30">
        <v>1451</v>
      </c>
      <c r="LJ30">
        <v>1631</v>
      </c>
      <c r="LK30">
        <v>1780</v>
      </c>
      <c r="LL30">
        <v>1926</v>
      </c>
      <c r="LM30">
        <v>2059</v>
      </c>
      <c r="LN30">
        <v>2184</v>
      </c>
      <c r="LO30">
        <v>2341</v>
      </c>
      <c r="LP30">
        <v>2477</v>
      </c>
      <c r="LQ30">
        <v>2635</v>
      </c>
      <c r="LR30">
        <v>2771</v>
      </c>
      <c r="LS30">
        <v>2873</v>
      </c>
      <c r="LT30">
        <v>2971</v>
      </c>
      <c r="LU30">
        <v>3097</v>
      </c>
      <c r="LV30">
        <v>3216</v>
      </c>
      <c r="LW30">
        <v>3337</v>
      </c>
      <c r="LX30">
        <v>3461</v>
      </c>
      <c r="LY30">
        <v>3599</v>
      </c>
      <c r="LZ30">
        <v>3712</v>
      </c>
      <c r="MA30">
        <v>0</v>
      </c>
      <c r="MB30">
        <v>0</v>
      </c>
      <c r="MC30">
        <v>1478</v>
      </c>
      <c r="MD30">
        <v>1498</v>
      </c>
      <c r="ME30">
        <v>1559</v>
      </c>
      <c r="MF30">
        <v>1572</v>
      </c>
      <c r="MG30">
        <v>1593</v>
      </c>
      <c r="MH30">
        <v>1617</v>
      </c>
      <c r="MI30">
        <v>1665</v>
      </c>
      <c r="MJ30">
        <v>1718</v>
      </c>
      <c r="MK30">
        <v>1804</v>
      </c>
      <c r="ML30">
        <v>1846</v>
      </c>
      <c r="MM30">
        <v>1900</v>
      </c>
      <c r="MN30">
        <v>1927</v>
      </c>
      <c r="MO30">
        <v>1960</v>
      </c>
      <c r="MP30">
        <v>2023</v>
      </c>
      <c r="MQ30">
        <v>2078</v>
      </c>
      <c r="MR30">
        <v>2115</v>
      </c>
      <c r="MS30">
        <v>2152</v>
      </c>
      <c r="MT30">
        <v>2200</v>
      </c>
      <c r="MU30">
        <v>2263</v>
      </c>
      <c r="MV30">
        <v>2306</v>
      </c>
      <c r="MW30">
        <v>2364</v>
      </c>
      <c r="MX30">
        <v>2384</v>
      </c>
      <c r="MY30">
        <v>2403</v>
      </c>
      <c r="MZ30">
        <v>2459</v>
      </c>
      <c r="NA30">
        <v>2494</v>
      </c>
      <c r="NB30">
        <v>2528</v>
      </c>
      <c r="NC30">
        <v>0</v>
      </c>
      <c r="ND30">
        <v>0</v>
      </c>
      <c r="NE30">
        <v>0</v>
      </c>
      <c r="NF30">
        <v>56</v>
      </c>
      <c r="NG30">
        <v>97</v>
      </c>
      <c r="NH30">
        <v>146</v>
      </c>
      <c r="NI30">
        <v>185</v>
      </c>
      <c r="NJ30">
        <v>233</v>
      </c>
      <c r="NK30">
        <v>287</v>
      </c>
      <c r="NL30">
        <v>347</v>
      </c>
      <c r="NM30">
        <v>399</v>
      </c>
      <c r="NN30">
        <v>458</v>
      </c>
      <c r="NO30">
        <v>518</v>
      </c>
      <c r="NP30">
        <v>583</v>
      </c>
      <c r="NQ30">
        <v>636</v>
      </c>
      <c r="NR30">
        <v>697</v>
      </c>
      <c r="NS30">
        <v>752</v>
      </c>
      <c r="NT30">
        <v>815</v>
      </c>
      <c r="NU30">
        <v>888</v>
      </c>
      <c r="NV30">
        <v>955</v>
      </c>
      <c r="NW30">
        <v>1006</v>
      </c>
      <c r="NX30">
        <v>1081</v>
      </c>
      <c r="NY30">
        <v>1156</v>
      </c>
      <c r="NZ30">
        <v>1246</v>
      </c>
      <c r="OA30">
        <v>1345</v>
      </c>
      <c r="OB30">
        <v>1424</v>
      </c>
      <c r="OC30">
        <v>1502</v>
      </c>
      <c r="OD30">
        <v>1577</v>
      </c>
      <c r="OE30">
        <v>0</v>
      </c>
      <c r="OF30">
        <v>0</v>
      </c>
      <c r="OG30">
        <v>2107</v>
      </c>
      <c r="OH30">
        <v>2225</v>
      </c>
      <c r="OI30">
        <v>2328</v>
      </c>
      <c r="OJ30">
        <v>2426</v>
      </c>
      <c r="OK30">
        <v>2503</v>
      </c>
      <c r="OL30">
        <v>2604</v>
      </c>
      <c r="OM30">
        <v>2713</v>
      </c>
      <c r="ON30">
        <v>2801</v>
      </c>
      <c r="OO30">
        <v>2859</v>
      </c>
      <c r="OP30">
        <v>2937</v>
      </c>
      <c r="OQ30">
        <v>2990</v>
      </c>
      <c r="OR30">
        <v>3068</v>
      </c>
      <c r="OS30">
        <v>3130</v>
      </c>
      <c r="OT30">
        <v>3206</v>
      </c>
      <c r="OU30">
        <v>3274</v>
      </c>
      <c r="OV30">
        <v>3362</v>
      </c>
      <c r="OW30">
        <v>3433</v>
      </c>
      <c r="OX30">
        <v>3498</v>
      </c>
      <c r="OY30">
        <v>3577</v>
      </c>
      <c r="OZ30">
        <v>3634</v>
      </c>
      <c r="PA30">
        <v>3681</v>
      </c>
      <c r="PB30">
        <v>3670</v>
      </c>
      <c r="PC30">
        <v>3672</v>
      </c>
      <c r="PD30">
        <v>3688</v>
      </c>
      <c r="PE30">
        <v>3731</v>
      </c>
      <c r="PF30">
        <v>3777</v>
      </c>
      <c r="PG30">
        <v>0</v>
      </c>
      <c r="PH30">
        <v>0</v>
      </c>
      <c r="PI30">
        <v>0</v>
      </c>
      <c r="PJ30">
        <v>62</v>
      </c>
      <c r="PK30">
        <v>146</v>
      </c>
      <c r="PL30">
        <v>230</v>
      </c>
      <c r="PM30">
        <v>302</v>
      </c>
      <c r="PN30">
        <v>394</v>
      </c>
      <c r="PO30">
        <v>465</v>
      </c>
      <c r="PP30">
        <v>542</v>
      </c>
      <c r="PQ30">
        <v>641</v>
      </c>
      <c r="PR30">
        <v>733</v>
      </c>
      <c r="PS30">
        <v>836</v>
      </c>
      <c r="PT30">
        <v>946</v>
      </c>
      <c r="PU30">
        <v>1046</v>
      </c>
      <c r="PV30">
        <v>1150</v>
      </c>
      <c r="PW30">
        <v>1247</v>
      </c>
      <c r="PX30">
        <v>1354</v>
      </c>
      <c r="PY30">
        <v>1456</v>
      </c>
      <c r="PZ30">
        <v>1564</v>
      </c>
      <c r="QA30">
        <v>1695</v>
      </c>
      <c r="QB30">
        <v>1817</v>
      </c>
      <c r="QC30">
        <v>1938</v>
      </c>
      <c r="QD30">
        <v>2087</v>
      </c>
      <c r="QE30">
        <v>2226</v>
      </c>
      <c r="QF30">
        <v>2366</v>
      </c>
      <c r="QG30">
        <v>2510</v>
      </c>
      <c r="QH30">
        <v>2651</v>
      </c>
      <c r="QI30">
        <v>0</v>
      </c>
      <c r="QJ30">
        <v>0</v>
      </c>
      <c r="QK30">
        <v>7505</v>
      </c>
      <c r="QL30">
        <v>7637</v>
      </c>
      <c r="QM30">
        <v>7682</v>
      </c>
      <c r="QN30">
        <v>7754</v>
      </c>
      <c r="QO30">
        <v>7767</v>
      </c>
      <c r="QP30">
        <v>7778</v>
      </c>
      <c r="QQ30">
        <v>7740</v>
      </c>
      <c r="QR30">
        <v>7746</v>
      </c>
      <c r="QS30">
        <v>7794</v>
      </c>
      <c r="QT30">
        <v>7812</v>
      </c>
      <c r="QU30">
        <v>7838</v>
      </c>
      <c r="QV30">
        <v>7871</v>
      </c>
      <c r="QW30">
        <v>7883</v>
      </c>
      <c r="QX30">
        <v>7985</v>
      </c>
      <c r="QY30">
        <v>7979</v>
      </c>
      <c r="QZ30">
        <v>8027</v>
      </c>
      <c r="RA30">
        <v>8113</v>
      </c>
      <c r="RB30">
        <v>8104</v>
      </c>
      <c r="RC30">
        <v>8153</v>
      </c>
      <c r="RD30">
        <v>8204</v>
      </c>
      <c r="RE30">
        <v>8139</v>
      </c>
      <c r="RF30">
        <v>8131</v>
      </c>
      <c r="RG30">
        <v>8194</v>
      </c>
      <c r="RH30">
        <v>8198</v>
      </c>
      <c r="RI30">
        <v>8220</v>
      </c>
      <c r="RJ30">
        <v>8237</v>
      </c>
      <c r="RK30">
        <v>0</v>
      </c>
      <c r="RL30">
        <v>0</v>
      </c>
      <c r="RM30">
        <v>8283</v>
      </c>
      <c r="RN30">
        <v>8223</v>
      </c>
      <c r="RO30">
        <v>8207</v>
      </c>
      <c r="RP30">
        <v>8223</v>
      </c>
      <c r="RQ30">
        <v>8250</v>
      </c>
      <c r="RR30">
        <v>8226</v>
      </c>
      <c r="RS30">
        <v>8257</v>
      </c>
      <c r="RT30">
        <v>8225</v>
      </c>
      <c r="RU30">
        <v>8199</v>
      </c>
      <c r="RV30">
        <v>8167</v>
      </c>
      <c r="RW30">
        <v>8183</v>
      </c>
      <c r="RX30">
        <v>8168</v>
      </c>
      <c r="RY30">
        <v>8159</v>
      </c>
      <c r="RZ30">
        <v>8141</v>
      </c>
      <c r="SA30">
        <v>8207</v>
      </c>
      <c r="SB30">
        <v>8227</v>
      </c>
      <c r="SC30">
        <v>8200</v>
      </c>
      <c r="SD30">
        <v>8261</v>
      </c>
      <c r="SE30">
        <v>8275</v>
      </c>
      <c r="SF30">
        <v>8263</v>
      </c>
      <c r="SG30">
        <v>8264</v>
      </c>
      <c r="SH30">
        <v>8244</v>
      </c>
      <c r="SI30">
        <v>8185</v>
      </c>
      <c r="SJ30">
        <v>8183</v>
      </c>
      <c r="SK30">
        <v>8144</v>
      </c>
      <c r="SL30">
        <v>8158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855283.43180000002</v>
      </c>
      <c r="SU30">
        <v>840903.92039999994</v>
      </c>
      <c r="SV30">
        <v>827585.18550000002</v>
      </c>
      <c r="SW30">
        <v>812589.12939999998</v>
      </c>
      <c r="SX30">
        <v>793293.34199999995</v>
      </c>
      <c r="SY30">
        <v>772213.505</v>
      </c>
      <c r="SZ30">
        <v>757401.69850000006</v>
      </c>
      <c r="TA30">
        <v>743706.90729999996</v>
      </c>
      <c r="TB30">
        <v>726724.40330000001</v>
      </c>
      <c r="TC30">
        <v>707614.6925</v>
      </c>
      <c r="TD30">
        <v>689917.00249999994</v>
      </c>
      <c r="TE30">
        <v>672246.00520000001</v>
      </c>
      <c r="TF30">
        <v>661137.11329999997</v>
      </c>
      <c r="TG30">
        <v>644012.93350000004</v>
      </c>
      <c r="TH30">
        <v>627399.3456</v>
      </c>
      <c r="TI30">
        <v>611063.63989999995</v>
      </c>
      <c r="TJ30">
        <v>593544.42729999998</v>
      </c>
      <c r="TK30">
        <v>576121.40630000003</v>
      </c>
      <c r="TL30">
        <v>558881.34880000004</v>
      </c>
      <c r="TM30">
        <v>544452.74509999994</v>
      </c>
      <c r="TN30">
        <v>530947.78630000004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484576.68229999999</v>
      </c>
      <c r="TW30">
        <v>507187.50319999998</v>
      </c>
      <c r="TX30">
        <v>538954.27910000004</v>
      </c>
      <c r="TY30">
        <v>556051.21420000005</v>
      </c>
      <c r="TZ30">
        <v>575586.48510000005</v>
      </c>
      <c r="UA30">
        <v>588016.57849999995</v>
      </c>
      <c r="UB30">
        <v>600234.68909999996</v>
      </c>
      <c r="UC30">
        <v>611889.73160000006</v>
      </c>
      <c r="UD30">
        <v>627385.78330000001</v>
      </c>
      <c r="UE30">
        <v>642070.39709999994</v>
      </c>
      <c r="UF30">
        <v>647664.12939999998</v>
      </c>
      <c r="UG30">
        <v>645483.75199999998</v>
      </c>
      <c r="UH30">
        <v>634782.10210000002</v>
      </c>
      <c r="UI30">
        <v>637713.08790000004</v>
      </c>
      <c r="UJ30">
        <v>639408.34920000006</v>
      </c>
      <c r="UK30">
        <v>640975.00659999996</v>
      </c>
      <c r="UL30">
        <v>630990.32290000003</v>
      </c>
      <c r="UM30">
        <v>622729.81790000002</v>
      </c>
      <c r="UN30">
        <v>616052.40859999997</v>
      </c>
      <c r="UO30">
        <v>606283.74690000003</v>
      </c>
      <c r="UP30">
        <v>600750.23100000003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351108.08760000003</v>
      </c>
      <c r="UY30">
        <v>374489.68729999999</v>
      </c>
      <c r="UZ30">
        <v>368243.53120000003</v>
      </c>
      <c r="VA30">
        <v>411824.52179999999</v>
      </c>
      <c r="VB30">
        <v>439373.22289999999</v>
      </c>
      <c r="VC30">
        <v>482030.8173</v>
      </c>
      <c r="VD30">
        <v>496981.68300000002</v>
      </c>
      <c r="VE30">
        <v>514673.58750000002</v>
      </c>
      <c r="VF30">
        <v>503586.8689</v>
      </c>
      <c r="VG30">
        <v>481339.14610000001</v>
      </c>
      <c r="VH30">
        <v>489397.64880000002</v>
      </c>
      <c r="VI30">
        <v>475143.34830000001</v>
      </c>
      <c r="VJ30">
        <v>495988.74959999998</v>
      </c>
      <c r="VK30">
        <v>515216.77429999999</v>
      </c>
      <c r="VL30">
        <v>519826.55699999997</v>
      </c>
      <c r="VM30">
        <v>504685.97769999999</v>
      </c>
      <c r="VN30">
        <v>496149.73680000001</v>
      </c>
      <c r="VO30">
        <v>502642.1986</v>
      </c>
      <c r="VP30">
        <v>517049.88059999997</v>
      </c>
      <c r="VQ30">
        <v>524551.53159999999</v>
      </c>
      <c r="VR30">
        <v>531177.56099999999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86800.069950000005</v>
      </c>
      <c r="WA30">
        <v>67417.530060000005</v>
      </c>
      <c r="WB30">
        <v>65453.912680000001</v>
      </c>
      <c r="WC30">
        <v>79434.36004</v>
      </c>
      <c r="WD30">
        <v>107969.0331</v>
      </c>
      <c r="WE30">
        <v>74874.502819999994</v>
      </c>
      <c r="WF30">
        <v>101771.1689</v>
      </c>
      <c r="WG30">
        <v>84691.680070000002</v>
      </c>
      <c r="WH30">
        <v>150745.7089</v>
      </c>
      <c r="WI30">
        <v>146355.05710000001</v>
      </c>
      <c r="WJ30">
        <v>180844.73079999999</v>
      </c>
      <c r="WK30">
        <v>175577.4086</v>
      </c>
      <c r="WL30">
        <v>133935.60990000001</v>
      </c>
      <c r="WM30">
        <v>118213.2479</v>
      </c>
      <c r="WN30">
        <v>137724.17230000001</v>
      </c>
      <c r="WO30">
        <v>122570.05620000001</v>
      </c>
      <c r="WP30">
        <v>129818.2414</v>
      </c>
      <c r="WQ30">
        <v>147043.3155</v>
      </c>
      <c r="WR30">
        <v>183549.21489999999</v>
      </c>
      <c r="WS30">
        <v>168302.9479</v>
      </c>
      <c r="WT30">
        <v>153789.10140000001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27000000</v>
      </c>
      <c r="ZG30">
        <v>27000000</v>
      </c>
      <c r="ZH30">
        <v>27000000</v>
      </c>
      <c r="ZI30">
        <v>27500000</v>
      </c>
      <c r="ZJ30">
        <v>27400000</v>
      </c>
      <c r="ZK30">
        <v>27300000</v>
      </c>
      <c r="ZL30">
        <v>26900000</v>
      </c>
      <c r="ZM30">
        <v>26600000</v>
      </c>
      <c r="ZN30">
        <v>26600000</v>
      </c>
      <c r="ZO30">
        <v>26600000</v>
      </c>
      <c r="ZP30">
        <v>26200000</v>
      </c>
      <c r="ZQ30">
        <v>25900000</v>
      </c>
      <c r="ZR30">
        <v>25700000</v>
      </c>
      <c r="ZS30">
        <v>25700000</v>
      </c>
      <c r="ZT30">
        <v>25400000</v>
      </c>
      <c r="ZU30">
        <v>25300000</v>
      </c>
      <c r="ZV30">
        <v>24800000</v>
      </c>
      <c r="ZW30">
        <v>24200000</v>
      </c>
      <c r="ZX30">
        <v>24100000</v>
      </c>
      <c r="ZY30">
        <v>23700000</v>
      </c>
      <c r="ZZ30">
        <v>23300000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16100000</v>
      </c>
      <c r="ABK30">
        <v>16300000</v>
      </c>
      <c r="ABL30">
        <v>16300000</v>
      </c>
      <c r="ABM30">
        <v>16200000</v>
      </c>
      <c r="ABN30">
        <v>16100000</v>
      </c>
      <c r="ABO30">
        <v>16000000</v>
      </c>
      <c r="ABP30">
        <v>15900000</v>
      </c>
      <c r="ABQ30">
        <v>15700000</v>
      </c>
      <c r="ABR30">
        <v>15700000</v>
      </c>
      <c r="ABS30">
        <v>15500000</v>
      </c>
      <c r="ABT30">
        <v>15500000</v>
      </c>
      <c r="ABU30">
        <v>15300000</v>
      </c>
      <c r="ABV30">
        <v>15200000</v>
      </c>
      <c r="ABW30">
        <v>15100000</v>
      </c>
      <c r="ABX30">
        <v>14900000</v>
      </c>
      <c r="ABY30">
        <v>14600000</v>
      </c>
      <c r="ABZ30">
        <v>14200000</v>
      </c>
      <c r="ACA30">
        <v>13700000</v>
      </c>
      <c r="ACB30">
        <v>13400000</v>
      </c>
      <c r="ACC30">
        <v>13200000</v>
      </c>
      <c r="ACD30">
        <v>12900000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2440000</v>
      </c>
      <c r="ADO30">
        <v>2360000</v>
      </c>
      <c r="ADP30">
        <v>2290000</v>
      </c>
      <c r="ADQ30">
        <v>2240000</v>
      </c>
      <c r="ADR30">
        <v>2180000</v>
      </c>
      <c r="ADS30">
        <v>2120000</v>
      </c>
      <c r="ADT30">
        <v>2070000</v>
      </c>
      <c r="ADU30">
        <v>2010000</v>
      </c>
      <c r="ADV30">
        <v>1980000</v>
      </c>
      <c r="ADW30">
        <v>1920000</v>
      </c>
      <c r="ADX30">
        <v>1870000</v>
      </c>
      <c r="ADY30">
        <v>1840000</v>
      </c>
      <c r="ADZ30">
        <v>1780000</v>
      </c>
      <c r="AEA30">
        <v>1740000</v>
      </c>
      <c r="AEB30">
        <v>1700000</v>
      </c>
      <c r="AEC30">
        <v>1640000</v>
      </c>
      <c r="AED30">
        <v>1590000</v>
      </c>
      <c r="AEE30">
        <v>1550000</v>
      </c>
      <c r="AEF30">
        <v>1510000</v>
      </c>
      <c r="AEG30">
        <v>1470000</v>
      </c>
      <c r="AEH30">
        <v>1430000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9830000</v>
      </c>
      <c r="AEQ30">
        <v>9580000</v>
      </c>
      <c r="AER30">
        <v>9260000</v>
      </c>
      <c r="AES30">
        <v>8960000</v>
      </c>
      <c r="AET30">
        <v>8670000</v>
      </c>
      <c r="AEU30">
        <v>8430000</v>
      </c>
      <c r="AEV30">
        <v>8170000</v>
      </c>
      <c r="AEW30">
        <v>7930000</v>
      </c>
      <c r="AEX30">
        <v>7680000</v>
      </c>
      <c r="AEY30">
        <v>7510000</v>
      </c>
      <c r="AEZ30">
        <v>7310000</v>
      </c>
      <c r="AFA30">
        <v>7080000</v>
      </c>
      <c r="AFB30">
        <v>6920000</v>
      </c>
      <c r="AFC30">
        <v>6730000</v>
      </c>
      <c r="AFD30">
        <v>6530000</v>
      </c>
      <c r="AFE30">
        <v>6340000</v>
      </c>
      <c r="AFF30">
        <v>6140000</v>
      </c>
      <c r="AFG30">
        <v>5920000</v>
      </c>
      <c r="AFH30">
        <v>5740000</v>
      </c>
      <c r="AFI30">
        <v>5550000</v>
      </c>
      <c r="AFJ30">
        <v>5400000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188.43197900000001</v>
      </c>
      <c r="AGU30">
        <v>197.2243991</v>
      </c>
      <c r="AGV30">
        <v>209.57719410000001</v>
      </c>
      <c r="AGW30">
        <v>216.22549029999999</v>
      </c>
      <c r="AGX30">
        <v>223.82195519999999</v>
      </c>
      <c r="AGY30">
        <v>228.65550830000001</v>
      </c>
      <c r="AGZ30">
        <v>233.40662990000001</v>
      </c>
      <c r="AHA30">
        <v>237.93879749999999</v>
      </c>
      <c r="AHB30">
        <v>243.96457580000001</v>
      </c>
      <c r="AHC30">
        <v>249.6748193</v>
      </c>
      <c r="AHD30">
        <v>251.84999210000001</v>
      </c>
      <c r="AHE30">
        <v>251.00213289999999</v>
      </c>
      <c r="AHF30">
        <v>246.84070059999999</v>
      </c>
      <c r="AHG30">
        <v>247.98044060000001</v>
      </c>
      <c r="AHH30">
        <v>248.63965820000001</v>
      </c>
      <c r="AHI30">
        <v>249.2488669</v>
      </c>
      <c r="AHJ30">
        <v>245.3662333</v>
      </c>
      <c r="AHK30">
        <v>242.15406200000001</v>
      </c>
      <c r="AHL30">
        <v>239.55749159999999</v>
      </c>
      <c r="AHM30">
        <v>235.75886009999999</v>
      </c>
      <c r="AHN30">
        <v>233.607103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10.28566505</v>
      </c>
      <c r="AHW30">
        <v>10.970625930000001</v>
      </c>
      <c r="AHX30">
        <v>10.78764561</v>
      </c>
      <c r="AHY30">
        <v>12.064344970000001</v>
      </c>
      <c r="AHZ30">
        <v>12.87138053</v>
      </c>
      <c r="AIA30">
        <v>14.12102913</v>
      </c>
      <c r="AIB30">
        <v>14.55901276</v>
      </c>
      <c r="AIC30">
        <v>15.07729477</v>
      </c>
      <c r="AID30">
        <v>14.75251081</v>
      </c>
      <c r="AIE30">
        <v>14.10076671</v>
      </c>
      <c r="AIF30">
        <v>14.33683948</v>
      </c>
      <c r="AIG30">
        <v>13.919261629999999</v>
      </c>
      <c r="AIH30">
        <v>14.52992491</v>
      </c>
      <c r="AII30">
        <v>15.09320735</v>
      </c>
      <c r="AIJ30">
        <v>15.22825033</v>
      </c>
      <c r="AIK30">
        <v>14.784709060000001</v>
      </c>
      <c r="AIL30">
        <v>14.53464101</v>
      </c>
      <c r="AIM30">
        <v>14.72483682</v>
      </c>
      <c r="AIN30">
        <v>15.14690796</v>
      </c>
      <c r="AIO30">
        <v>15.366667830000001</v>
      </c>
      <c r="AIP30">
        <v>15.56077649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1.5150740789999999</v>
      </c>
      <c r="AIY30">
        <v>1.1767565659999999</v>
      </c>
      <c r="AIZ30">
        <v>1.1424821030000001</v>
      </c>
      <c r="AJA30">
        <v>1.3865074070000001</v>
      </c>
      <c r="AJB30">
        <v>1.8845731750000001</v>
      </c>
      <c r="AJC30">
        <v>1.30691621</v>
      </c>
      <c r="AJD30">
        <v>1.776390965</v>
      </c>
      <c r="AJE30">
        <v>1.4782726479999999</v>
      </c>
      <c r="AJF30">
        <v>2.6312296320000002</v>
      </c>
      <c r="AJG30">
        <v>2.5545918749999998</v>
      </c>
      <c r="AJH30">
        <v>3.156600729</v>
      </c>
      <c r="AJI30">
        <v>3.0646609009999999</v>
      </c>
      <c r="AJJ30">
        <v>2.3378134479999999</v>
      </c>
      <c r="AJK30">
        <v>2.0633834489999998</v>
      </c>
      <c r="AJL30">
        <v>2.4039418819999998</v>
      </c>
      <c r="AJM30">
        <v>2.139430478</v>
      </c>
      <c r="AJN30">
        <v>2.2659457839999999</v>
      </c>
      <c r="AJO30">
        <v>2.566605257</v>
      </c>
      <c r="AJP30">
        <v>3.2038068399999999</v>
      </c>
      <c r="AJQ30">
        <v>2.9376869619999999</v>
      </c>
      <c r="AJR30">
        <v>2.684351307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126.2970689</v>
      </c>
      <c r="AKA30">
        <v>174.36829639999999</v>
      </c>
      <c r="AKB30">
        <v>157.6323821</v>
      </c>
      <c r="AKC30">
        <v>120.64948750000001</v>
      </c>
      <c r="AKD30">
        <v>132.98385329999999</v>
      </c>
      <c r="AKE30">
        <v>144.64008190000001</v>
      </c>
      <c r="AKF30">
        <v>218.77018620000001</v>
      </c>
      <c r="AKG30">
        <v>159.97730619999999</v>
      </c>
      <c r="AKH30">
        <v>204.07560179999999</v>
      </c>
      <c r="AKI30">
        <v>250.4337007</v>
      </c>
      <c r="AKJ30">
        <v>162.4151033</v>
      </c>
      <c r="AKK30">
        <v>230.63146499999999</v>
      </c>
      <c r="AKL30">
        <v>248.0914397</v>
      </c>
      <c r="AKM30">
        <v>238.61537709999999</v>
      </c>
      <c r="AKN30">
        <v>190.11167280000001</v>
      </c>
      <c r="AKO30">
        <v>144.27039189999999</v>
      </c>
      <c r="AKP30">
        <v>278.81308230000002</v>
      </c>
      <c r="AKQ30">
        <v>129.97849729999999</v>
      </c>
      <c r="AKR30">
        <v>111.2943257</v>
      </c>
      <c r="AKS30">
        <v>138.23937760000001</v>
      </c>
      <c r="AKT30">
        <v>219.2797573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126.4092273</v>
      </c>
      <c r="AME30">
        <v>126.3705192</v>
      </c>
      <c r="AMF30">
        <v>126.59526630000001</v>
      </c>
      <c r="AMG30">
        <v>129.06058100000001</v>
      </c>
      <c r="AMH30">
        <v>128.21875470000001</v>
      </c>
      <c r="AMI30">
        <v>128.12569500000001</v>
      </c>
      <c r="AMJ30">
        <v>126.16158110000001</v>
      </c>
      <c r="AMK30">
        <v>124.5845693</v>
      </c>
      <c r="AML30">
        <v>124.8437605</v>
      </c>
      <c r="AMM30">
        <v>124.5028456</v>
      </c>
      <c r="AMN30">
        <v>123.0288264</v>
      </c>
      <c r="AMO30">
        <v>121.5350522</v>
      </c>
      <c r="AMP30">
        <v>120.62705939999999</v>
      </c>
      <c r="AMQ30">
        <v>120.467359</v>
      </c>
      <c r="AMR30">
        <v>119.1809695</v>
      </c>
      <c r="AMS30">
        <v>118.61998319999999</v>
      </c>
      <c r="AMT30">
        <v>116.1393557</v>
      </c>
      <c r="AMU30">
        <v>113.65530390000001</v>
      </c>
      <c r="AMV30">
        <v>112.9164565</v>
      </c>
      <c r="AMW30">
        <v>111.1880046</v>
      </c>
      <c r="AMX30">
        <v>109.4211645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325.58092040000002</v>
      </c>
      <c r="ANG30">
        <v>400.33165100000002</v>
      </c>
      <c r="ANH30">
        <v>423.91141470000002</v>
      </c>
      <c r="ANI30">
        <v>307.74258700000001</v>
      </c>
      <c r="ANJ30">
        <v>301.11067709999998</v>
      </c>
      <c r="ANK30">
        <v>339.99695179999998</v>
      </c>
      <c r="ANL30">
        <v>401.37442659999999</v>
      </c>
      <c r="ANM30">
        <v>279.02940810000001</v>
      </c>
      <c r="ANN30">
        <v>274.59592479999998</v>
      </c>
      <c r="ANO30">
        <v>262.08125580000001</v>
      </c>
      <c r="ANP30">
        <v>292.57969279999998</v>
      </c>
      <c r="ANQ30">
        <v>312.54886599999998</v>
      </c>
      <c r="ANR30">
        <v>299.88610549999999</v>
      </c>
      <c r="ANS30">
        <v>195.87632170000001</v>
      </c>
      <c r="ANT30">
        <v>251.08225390000001</v>
      </c>
      <c r="ANU30">
        <v>274.6141576</v>
      </c>
      <c r="ANV30">
        <v>336.46030500000001</v>
      </c>
      <c r="ANW30">
        <v>376.6752765</v>
      </c>
      <c r="ANX30">
        <v>288.20628620000002</v>
      </c>
      <c r="ANY30">
        <v>247.25822439999999</v>
      </c>
      <c r="ANZ30">
        <v>248.85354090000001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82.694770370000001</v>
      </c>
      <c r="AOI30">
        <v>83.646858460000004</v>
      </c>
      <c r="AOJ30">
        <v>83.844721230000005</v>
      </c>
      <c r="AOK30">
        <v>83.088237550000002</v>
      </c>
      <c r="AOL30">
        <v>82.869002910000006</v>
      </c>
      <c r="AOM30">
        <v>81.907209559999998</v>
      </c>
      <c r="AON30">
        <v>81.596038219999997</v>
      </c>
      <c r="AOO30">
        <v>80.820369249999999</v>
      </c>
      <c r="AOP30">
        <v>80.371631809999997</v>
      </c>
      <c r="AOQ30">
        <v>79.685759880000006</v>
      </c>
      <c r="AOR30">
        <v>79.444260670000006</v>
      </c>
      <c r="AOS30">
        <v>78.759218360000006</v>
      </c>
      <c r="AOT30">
        <v>77.913044389999996</v>
      </c>
      <c r="AOU30">
        <v>77.352095719999994</v>
      </c>
      <c r="AOV30">
        <v>76.295837169999999</v>
      </c>
      <c r="AOW30">
        <v>75.031652690000001</v>
      </c>
      <c r="AOX30">
        <v>72.628576910000007</v>
      </c>
      <c r="AOY30">
        <v>70.551608270000003</v>
      </c>
      <c r="AOZ30">
        <v>68.795167649999996</v>
      </c>
      <c r="APA30">
        <v>67.570175250000005</v>
      </c>
      <c r="APB30">
        <v>66.410929139999993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962.04205539999998</v>
      </c>
      <c r="APK30">
        <v>751.74390670000003</v>
      </c>
      <c r="APL30">
        <v>753.89879410000003</v>
      </c>
      <c r="APM30">
        <v>1048.6580019999999</v>
      </c>
      <c r="APN30">
        <v>882.64900769999997</v>
      </c>
      <c r="APO30">
        <v>889.90112599999998</v>
      </c>
      <c r="APP30">
        <v>920.68707919999997</v>
      </c>
      <c r="APQ30">
        <v>865.60910420000005</v>
      </c>
      <c r="APR30">
        <v>851.56998940000005</v>
      </c>
      <c r="APS30">
        <v>797.13810969999997</v>
      </c>
      <c r="APT30">
        <v>771.19383100000005</v>
      </c>
      <c r="APU30">
        <v>797.79860889999998</v>
      </c>
      <c r="APV30">
        <v>735.77225529999998</v>
      </c>
      <c r="APW30">
        <v>907.17344409999998</v>
      </c>
      <c r="APX30">
        <v>756.08325339999999</v>
      </c>
      <c r="APY30">
        <v>778.07327729999997</v>
      </c>
      <c r="APZ30">
        <v>932.59758390000002</v>
      </c>
      <c r="AQA30">
        <v>736.18358350000005</v>
      </c>
      <c r="AQB30">
        <v>807.26840100000004</v>
      </c>
      <c r="AQC30">
        <v>787.00566119999996</v>
      </c>
      <c r="AQD30">
        <v>758.9834548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126.1225848</v>
      </c>
      <c r="ARO30">
        <v>122.91056570000001</v>
      </c>
      <c r="ARP30">
        <v>118.8681804</v>
      </c>
      <c r="ARQ30">
        <v>115.0411912</v>
      </c>
      <c r="ARR30">
        <v>111.25455839999999</v>
      </c>
      <c r="ARS30">
        <v>108.2257453</v>
      </c>
      <c r="ART30">
        <v>104.8809321</v>
      </c>
      <c r="ARU30">
        <v>101.7139494</v>
      </c>
      <c r="ARV30">
        <v>98.533546549999997</v>
      </c>
      <c r="ARW30">
        <v>96.439193259999996</v>
      </c>
      <c r="ARX30">
        <v>93.858456489999995</v>
      </c>
      <c r="ARY30">
        <v>90.825654950000001</v>
      </c>
      <c r="ARZ30">
        <v>88.836222539999994</v>
      </c>
      <c r="ASA30">
        <v>86.394926389999995</v>
      </c>
      <c r="ASB30">
        <v>83.756932710000001</v>
      </c>
      <c r="ASC30">
        <v>81.32725155</v>
      </c>
      <c r="ASD30">
        <v>78.767406390000005</v>
      </c>
      <c r="ASE30">
        <v>75.925912729999993</v>
      </c>
      <c r="ASF30">
        <v>73.696466290000004</v>
      </c>
      <c r="ASG30">
        <v>71.208961680000002</v>
      </c>
      <c r="ASH30">
        <v>69.253761109999999</v>
      </c>
    </row>
    <row r="31" spans="1:1178" x14ac:dyDescent="0.25">
      <c r="C31">
        <v>0</v>
      </c>
      <c r="D31">
        <v>0</v>
      </c>
      <c r="E31">
        <v>0</v>
      </c>
      <c r="F31">
        <v>260</v>
      </c>
      <c r="G31">
        <v>274</v>
      </c>
      <c r="H31">
        <v>257</v>
      </c>
      <c r="I31">
        <v>218</v>
      </c>
      <c r="J31">
        <v>288</v>
      </c>
      <c r="K31">
        <v>255</v>
      </c>
      <c r="L31">
        <v>254</v>
      </c>
      <c r="M31">
        <v>261</v>
      </c>
      <c r="N31">
        <v>259</v>
      </c>
      <c r="O31">
        <v>269</v>
      </c>
      <c r="P31">
        <v>296</v>
      </c>
      <c r="Q31">
        <v>299</v>
      </c>
      <c r="R31">
        <v>281</v>
      </c>
      <c r="S31">
        <v>278</v>
      </c>
      <c r="T31">
        <v>277</v>
      </c>
      <c r="U31">
        <v>326</v>
      </c>
      <c r="V31">
        <v>288</v>
      </c>
      <c r="W31">
        <v>278</v>
      </c>
      <c r="X31">
        <v>301</v>
      </c>
      <c r="Y31">
        <v>267</v>
      </c>
      <c r="Z31">
        <v>302</v>
      </c>
      <c r="AA31">
        <v>290</v>
      </c>
      <c r="AB31">
        <v>259</v>
      </c>
      <c r="AC31">
        <v>260</v>
      </c>
      <c r="AD31">
        <v>259</v>
      </c>
      <c r="AE31">
        <v>0</v>
      </c>
      <c r="AF31">
        <v>0</v>
      </c>
      <c r="AG31">
        <v>0</v>
      </c>
      <c r="AH31">
        <v>61</v>
      </c>
      <c r="AI31">
        <v>71</v>
      </c>
      <c r="AJ31">
        <v>78</v>
      </c>
      <c r="AK31">
        <v>77</v>
      </c>
      <c r="AL31">
        <v>97</v>
      </c>
      <c r="AM31">
        <v>88</v>
      </c>
      <c r="AN31">
        <v>89</v>
      </c>
      <c r="AO31">
        <v>91</v>
      </c>
      <c r="AP31">
        <v>107</v>
      </c>
      <c r="AQ31">
        <v>85</v>
      </c>
      <c r="AR31">
        <v>98</v>
      </c>
      <c r="AS31">
        <v>110</v>
      </c>
      <c r="AT31">
        <v>99</v>
      </c>
      <c r="AU31">
        <v>107</v>
      </c>
      <c r="AV31">
        <v>133</v>
      </c>
      <c r="AW31">
        <v>119</v>
      </c>
      <c r="AX31">
        <v>124</v>
      </c>
      <c r="AY31">
        <v>138</v>
      </c>
      <c r="AZ31">
        <v>132</v>
      </c>
      <c r="BA31">
        <v>147</v>
      </c>
      <c r="BB31">
        <v>136</v>
      </c>
      <c r="BC31">
        <v>127</v>
      </c>
      <c r="BD31">
        <v>159</v>
      </c>
      <c r="BE31">
        <v>180</v>
      </c>
      <c r="BF31">
        <v>165</v>
      </c>
      <c r="BG31">
        <v>0</v>
      </c>
      <c r="BH31">
        <v>0</v>
      </c>
      <c r="BI31">
        <v>0</v>
      </c>
      <c r="BJ31">
        <v>99</v>
      </c>
      <c r="BK31">
        <v>95</v>
      </c>
      <c r="BL31">
        <v>87</v>
      </c>
      <c r="BM31">
        <v>92</v>
      </c>
      <c r="BN31">
        <v>107</v>
      </c>
      <c r="BO31">
        <v>96</v>
      </c>
      <c r="BP31">
        <v>103</v>
      </c>
      <c r="BQ31">
        <v>96</v>
      </c>
      <c r="BR31">
        <v>115</v>
      </c>
      <c r="BS31">
        <v>109</v>
      </c>
      <c r="BT31">
        <v>111</v>
      </c>
      <c r="BU31">
        <v>110</v>
      </c>
      <c r="BV31">
        <v>120</v>
      </c>
      <c r="BW31">
        <v>122</v>
      </c>
      <c r="BX31">
        <v>112</v>
      </c>
      <c r="BY31">
        <v>94</v>
      </c>
      <c r="BZ31">
        <v>112</v>
      </c>
      <c r="CA31">
        <v>113</v>
      </c>
      <c r="CB31">
        <v>105</v>
      </c>
      <c r="CC31">
        <v>117</v>
      </c>
      <c r="CD31">
        <v>132</v>
      </c>
      <c r="CE31">
        <v>132</v>
      </c>
      <c r="CF31">
        <v>120</v>
      </c>
      <c r="CG31">
        <v>125</v>
      </c>
      <c r="CH31">
        <v>111</v>
      </c>
      <c r="CI31">
        <v>0</v>
      </c>
      <c r="CJ31">
        <v>0</v>
      </c>
      <c r="CK31">
        <v>0</v>
      </c>
      <c r="CL31">
        <v>32</v>
      </c>
      <c r="CM31">
        <v>26</v>
      </c>
      <c r="CN31">
        <v>25</v>
      </c>
      <c r="CO31">
        <v>36</v>
      </c>
      <c r="CP31">
        <v>33</v>
      </c>
      <c r="CQ31">
        <v>32</v>
      </c>
      <c r="CR31">
        <v>28</v>
      </c>
      <c r="CS31">
        <v>21</v>
      </c>
      <c r="CT31">
        <v>24</v>
      </c>
      <c r="CU31">
        <v>35</v>
      </c>
      <c r="CV31">
        <v>23</v>
      </c>
      <c r="CW31">
        <v>29</v>
      </c>
      <c r="CX31">
        <v>40</v>
      </c>
      <c r="CY31">
        <v>28</v>
      </c>
      <c r="CZ31">
        <v>30</v>
      </c>
      <c r="DA31">
        <v>28</v>
      </c>
      <c r="DB31">
        <v>42</v>
      </c>
      <c r="DC31">
        <v>40</v>
      </c>
      <c r="DD31">
        <v>29</v>
      </c>
      <c r="DE31">
        <v>22</v>
      </c>
      <c r="DF31">
        <v>23</v>
      </c>
      <c r="DG31">
        <v>31</v>
      </c>
      <c r="DH31">
        <v>31</v>
      </c>
      <c r="DI31">
        <v>32</v>
      </c>
      <c r="DJ31">
        <v>33</v>
      </c>
      <c r="DK31">
        <v>0</v>
      </c>
      <c r="DL31">
        <v>0</v>
      </c>
      <c r="DM31">
        <v>0</v>
      </c>
      <c r="DN31">
        <v>1</v>
      </c>
      <c r="DO31">
        <v>3</v>
      </c>
      <c r="DP31">
        <v>2</v>
      </c>
      <c r="DQ31">
        <v>0</v>
      </c>
      <c r="DR31">
        <v>4</v>
      </c>
      <c r="DS31">
        <v>0</v>
      </c>
      <c r="DT31">
        <v>5</v>
      </c>
      <c r="DU31">
        <v>5</v>
      </c>
      <c r="DV31">
        <v>1</v>
      </c>
      <c r="DW31">
        <v>4</v>
      </c>
      <c r="DX31">
        <v>4</v>
      </c>
      <c r="DY31">
        <v>5</v>
      </c>
      <c r="DZ31">
        <v>5</v>
      </c>
      <c r="EA31">
        <v>4</v>
      </c>
      <c r="EB31">
        <v>4</v>
      </c>
      <c r="EC31">
        <v>6</v>
      </c>
      <c r="ED31">
        <v>4</v>
      </c>
      <c r="EE31">
        <v>7</v>
      </c>
      <c r="EF31">
        <v>11</v>
      </c>
      <c r="EG31">
        <v>10</v>
      </c>
      <c r="EH31">
        <v>3</v>
      </c>
      <c r="EI31">
        <v>8</v>
      </c>
      <c r="EJ31">
        <v>7</v>
      </c>
      <c r="EK31">
        <v>9</v>
      </c>
      <c r="EL31">
        <v>9</v>
      </c>
      <c r="EM31">
        <v>0</v>
      </c>
      <c r="EN31">
        <v>0</v>
      </c>
      <c r="EO31">
        <v>0</v>
      </c>
      <c r="EP31">
        <v>10</v>
      </c>
      <c r="EQ31">
        <v>20</v>
      </c>
      <c r="ER31">
        <v>15</v>
      </c>
      <c r="ES31">
        <v>10</v>
      </c>
      <c r="ET31">
        <v>0</v>
      </c>
      <c r="EU31">
        <v>10</v>
      </c>
      <c r="EV31">
        <v>15</v>
      </c>
      <c r="EW31">
        <v>5</v>
      </c>
      <c r="EX31">
        <v>25</v>
      </c>
      <c r="EY31">
        <v>5</v>
      </c>
      <c r="EZ31">
        <v>35</v>
      </c>
      <c r="FA31">
        <v>5</v>
      </c>
      <c r="FB31">
        <v>10</v>
      </c>
      <c r="FC31">
        <v>30</v>
      </c>
      <c r="FD31">
        <v>20</v>
      </c>
      <c r="FE31">
        <v>20</v>
      </c>
      <c r="FF31">
        <v>35</v>
      </c>
      <c r="FG31">
        <v>30</v>
      </c>
      <c r="FH31">
        <v>10</v>
      </c>
      <c r="FI31">
        <v>45</v>
      </c>
      <c r="FJ31">
        <v>40</v>
      </c>
      <c r="FK31">
        <v>35</v>
      </c>
      <c r="FL31">
        <v>40</v>
      </c>
      <c r="FM31">
        <v>35</v>
      </c>
      <c r="FN31">
        <v>50</v>
      </c>
      <c r="FO31">
        <v>0</v>
      </c>
      <c r="FP31">
        <v>0</v>
      </c>
      <c r="FQ31">
        <v>5931</v>
      </c>
      <c r="FR31">
        <v>6145</v>
      </c>
      <c r="FS31">
        <v>6301</v>
      </c>
      <c r="FT31">
        <v>6459</v>
      </c>
      <c r="FU31">
        <v>6591</v>
      </c>
      <c r="FV31">
        <v>6747</v>
      </c>
      <c r="FW31">
        <v>6860</v>
      </c>
      <c r="FX31">
        <v>6917</v>
      </c>
      <c r="FY31">
        <v>7025</v>
      </c>
      <c r="FZ31">
        <v>7049</v>
      </c>
      <c r="GA31">
        <v>7151</v>
      </c>
      <c r="GB31">
        <v>7233</v>
      </c>
      <c r="GC31">
        <v>7272</v>
      </c>
      <c r="GD31">
        <v>7365</v>
      </c>
      <c r="GE31">
        <v>7423</v>
      </c>
      <c r="GF31">
        <v>7461</v>
      </c>
      <c r="GG31">
        <v>7484</v>
      </c>
      <c r="GH31">
        <v>7525</v>
      </c>
      <c r="GI31">
        <v>7525</v>
      </c>
      <c r="GJ31">
        <v>7561</v>
      </c>
      <c r="GK31">
        <v>7584</v>
      </c>
      <c r="GL31">
        <v>7591</v>
      </c>
      <c r="GM31">
        <v>7598</v>
      </c>
      <c r="GN31">
        <v>7613</v>
      </c>
      <c r="GO31">
        <v>7628</v>
      </c>
      <c r="GP31">
        <v>7596</v>
      </c>
      <c r="GQ31">
        <v>0</v>
      </c>
      <c r="GR31">
        <v>0</v>
      </c>
      <c r="GS31">
        <v>716</v>
      </c>
      <c r="GT31">
        <v>830</v>
      </c>
      <c r="GU31">
        <v>962</v>
      </c>
      <c r="GV31">
        <v>1075</v>
      </c>
      <c r="GW31">
        <v>1194</v>
      </c>
      <c r="GX31">
        <v>1316</v>
      </c>
      <c r="GY31">
        <v>1433</v>
      </c>
      <c r="GZ31">
        <v>1555</v>
      </c>
      <c r="HA31">
        <v>1660</v>
      </c>
      <c r="HB31">
        <v>1781</v>
      </c>
      <c r="HC31">
        <v>1846</v>
      </c>
      <c r="HD31">
        <v>1950</v>
      </c>
      <c r="HE31">
        <v>2053</v>
      </c>
      <c r="HF31">
        <v>2131</v>
      </c>
      <c r="HG31">
        <v>2213</v>
      </c>
      <c r="HH31">
        <v>2287</v>
      </c>
      <c r="HI31">
        <v>2353</v>
      </c>
      <c r="HJ31">
        <v>2413</v>
      </c>
      <c r="HK31">
        <v>2459</v>
      </c>
      <c r="HL31">
        <v>2516</v>
      </c>
      <c r="HM31">
        <v>2605</v>
      </c>
      <c r="HN31">
        <v>2615</v>
      </c>
      <c r="HO31">
        <v>2677</v>
      </c>
      <c r="HP31">
        <v>2736</v>
      </c>
      <c r="HQ31">
        <v>2788</v>
      </c>
      <c r="HR31">
        <v>2836</v>
      </c>
      <c r="HS31">
        <v>0</v>
      </c>
      <c r="HT31">
        <v>0</v>
      </c>
      <c r="HU31">
        <v>79</v>
      </c>
      <c r="HV31">
        <v>81</v>
      </c>
      <c r="HW31">
        <v>80</v>
      </c>
      <c r="HX31">
        <v>90</v>
      </c>
      <c r="HY31">
        <v>98</v>
      </c>
      <c r="HZ31">
        <v>103</v>
      </c>
      <c r="IA31">
        <v>106</v>
      </c>
      <c r="IB31">
        <v>106</v>
      </c>
      <c r="IC31">
        <v>113</v>
      </c>
      <c r="ID31">
        <v>121</v>
      </c>
      <c r="IE31">
        <v>124</v>
      </c>
      <c r="IF31">
        <v>130</v>
      </c>
      <c r="IG31">
        <v>132</v>
      </c>
      <c r="IH31">
        <v>143</v>
      </c>
      <c r="II31">
        <v>140</v>
      </c>
      <c r="IJ31">
        <v>151</v>
      </c>
      <c r="IK31">
        <v>158</v>
      </c>
      <c r="IL31">
        <v>174</v>
      </c>
      <c r="IM31">
        <v>177</v>
      </c>
      <c r="IN31">
        <v>172</v>
      </c>
      <c r="IO31">
        <v>181</v>
      </c>
      <c r="IP31">
        <v>195</v>
      </c>
      <c r="IQ31">
        <v>195</v>
      </c>
      <c r="IR31">
        <v>189</v>
      </c>
      <c r="IS31">
        <v>198</v>
      </c>
      <c r="IT31">
        <v>205</v>
      </c>
      <c r="IU31">
        <v>0</v>
      </c>
      <c r="IV31">
        <v>0</v>
      </c>
      <c r="IW31">
        <v>3</v>
      </c>
      <c r="IX31">
        <v>4</v>
      </c>
      <c r="IY31">
        <v>4</v>
      </c>
      <c r="IZ31">
        <v>4</v>
      </c>
      <c r="JA31">
        <v>6</v>
      </c>
      <c r="JB31">
        <v>4</v>
      </c>
      <c r="JC31">
        <v>8</v>
      </c>
      <c r="JD31">
        <v>8</v>
      </c>
      <c r="JE31">
        <v>5</v>
      </c>
      <c r="JF31">
        <v>8</v>
      </c>
      <c r="JG31">
        <v>7</v>
      </c>
      <c r="JH31">
        <v>8</v>
      </c>
      <c r="JI31">
        <v>8</v>
      </c>
      <c r="JJ31">
        <v>9</v>
      </c>
      <c r="JK31">
        <v>9</v>
      </c>
      <c r="JL31">
        <v>7</v>
      </c>
      <c r="JM31">
        <v>6</v>
      </c>
      <c r="JN31">
        <v>3</v>
      </c>
      <c r="JO31">
        <v>9</v>
      </c>
      <c r="JP31">
        <v>14</v>
      </c>
      <c r="JQ31">
        <v>13</v>
      </c>
      <c r="JR31">
        <v>15</v>
      </c>
      <c r="JS31">
        <v>15</v>
      </c>
      <c r="JT31">
        <v>14</v>
      </c>
      <c r="JU31">
        <v>12</v>
      </c>
      <c r="JV31">
        <v>11</v>
      </c>
      <c r="JW31">
        <v>0</v>
      </c>
      <c r="JX31">
        <v>0</v>
      </c>
      <c r="JY31">
        <v>0</v>
      </c>
      <c r="JZ31">
        <v>11</v>
      </c>
      <c r="KA31">
        <v>16</v>
      </c>
      <c r="KB31">
        <v>24</v>
      </c>
      <c r="KC31">
        <v>29</v>
      </c>
      <c r="KD31">
        <v>41</v>
      </c>
      <c r="KE31">
        <v>52</v>
      </c>
      <c r="KF31">
        <v>66</v>
      </c>
      <c r="KG31">
        <v>76</v>
      </c>
      <c r="KH31">
        <v>89</v>
      </c>
      <c r="KI31">
        <v>112</v>
      </c>
      <c r="KJ31">
        <v>121</v>
      </c>
      <c r="KK31">
        <v>135</v>
      </c>
      <c r="KL31">
        <v>147</v>
      </c>
      <c r="KM31">
        <v>163</v>
      </c>
      <c r="KN31">
        <v>186</v>
      </c>
      <c r="KO31">
        <v>202</v>
      </c>
      <c r="KP31">
        <v>218</v>
      </c>
      <c r="KQ31">
        <v>233</v>
      </c>
      <c r="KR31">
        <v>257</v>
      </c>
      <c r="KS31">
        <v>273</v>
      </c>
      <c r="KT31">
        <v>298</v>
      </c>
      <c r="KU31">
        <v>316</v>
      </c>
      <c r="KV31">
        <v>341</v>
      </c>
      <c r="KW31">
        <v>365</v>
      </c>
      <c r="KX31">
        <v>387</v>
      </c>
      <c r="KY31">
        <v>0</v>
      </c>
      <c r="KZ31">
        <v>0</v>
      </c>
      <c r="LA31">
        <v>0</v>
      </c>
      <c r="LB31">
        <v>177</v>
      </c>
      <c r="LC31">
        <v>368</v>
      </c>
      <c r="LD31">
        <v>554</v>
      </c>
      <c r="LE31">
        <v>757</v>
      </c>
      <c r="LF31">
        <v>930</v>
      </c>
      <c r="LG31">
        <v>1103</v>
      </c>
      <c r="LH31">
        <v>1282</v>
      </c>
      <c r="LI31">
        <v>1469</v>
      </c>
      <c r="LJ31">
        <v>1657</v>
      </c>
      <c r="LK31">
        <v>1853</v>
      </c>
      <c r="LL31">
        <v>2034</v>
      </c>
      <c r="LM31">
        <v>2208</v>
      </c>
      <c r="LN31">
        <v>2395</v>
      </c>
      <c r="LO31">
        <v>2579</v>
      </c>
      <c r="LP31">
        <v>2767</v>
      </c>
      <c r="LQ31">
        <v>2937</v>
      </c>
      <c r="LR31">
        <v>3112</v>
      </c>
      <c r="LS31">
        <v>3291</v>
      </c>
      <c r="LT31">
        <v>3488</v>
      </c>
      <c r="LU31">
        <v>3657</v>
      </c>
      <c r="LV31">
        <v>3842</v>
      </c>
      <c r="LW31">
        <v>4037</v>
      </c>
      <c r="LX31">
        <v>4222</v>
      </c>
      <c r="LY31">
        <v>4411</v>
      </c>
      <c r="LZ31">
        <v>4634</v>
      </c>
      <c r="MA31">
        <v>0</v>
      </c>
      <c r="MB31">
        <v>0</v>
      </c>
      <c r="MC31">
        <v>1429</v>
      </c>
      <c r="MD31">
        <v>1423</v>
      </c>
      <c r="ME31">
        <v>1416</v>
      </c>
      <c r="MF31">
        <v>1429</v>
      </c>
      <c r="MG31">
        <v>1415</v>
      </c>
      <c r="MH31">
        <v>1416</v>
      </c>
      <c r="MI31">
        <v>1434</v>
      </c>
      <c r="MJ31">
        <v>1432</v>
      </c>
      <c r="MK31">
        <v>1399</v>
      </c>
      <c r="ML31">
        <v>1400</v>
      </c>
      <c r="MM31">
        <v>1370</v>
      </c>
      <c r="MN31">
        <v>1353</v>
      </c>
      <c r="MO31">
        <v>1315</v>
      </c>
      <c r="MP31">
        <v>1319</v>
      </c>
      <c r="MQ31">
        <v>1335</v>
      </c>
      <c r="MR31">
        <v>1322</v>
      </c>
      <c r="MS31">
        <v>1317</v>
      </c>
      <c r="MT31">
        <v>1339</v>
      </c>
      <c r="MU31">
        <v>1328</v>
      </c>
      <c r="MV31">
        <v>1318</v>
      </c>
      <c r="MW31">
        <v>1329</v>
      </c>
      <c r="MX31">
        <v>1332</v>
      </c>
      <c r="MY31">
        <v>1322</v>
      </c>
      <c r="MZ31">
        <v>1297</v>
      </c>
      <c r="NA31">
        <v>1299</v>
      </c>
      <c r="NB31">
        <v>1292</v>
      </c>
      <c r="NC31">
        <v>0</v>
      </c>
      <c r="ND31">
        <v>0</v>
      </c>
      <c r="NE31">
        <v>0</v>
      </c>
      <c r="NF31">
        <v>39</v>
      </c>
      <c r="NG31">
        <v>74</v>
      </c>
      <c r="NH31">
        <v>117</v>
      </c>
      <c r="NI31">
        <v>166</v>
      </c>
      <c r="NJ31">
        <v>190</v>
      </c>
      <c r="NK31">
        <v>226</v>
      </c>
      <c r="NL31">
        <v>271</v>
      </c>
      <c r="NM31">
        <v>318</v>
      </c>
      <c r="NN31">
        <v>366</v>
      </c>
      <c r="NO31">
        <v>412</v>
      </c>
      <c r="NP31">
        <v>440</v>
      </c>
      <c r="NQ31">
        <v>488</v>
      </c>
      <c r="NR31">
        <v>524</v>
      </c>
      <c r="NS31">
        <v>553</v>
      </c>
      <c r="NT31">
        <v>589</v>
      </c>
      <c r="NU31">
        <v>622</v>
      </c>
      <c r="NV31">
        <v>655</v>
      </c>
      <c r="NW31">
        <v>700</v>
      </c>
      <c r="NX31">
        <v>744</v>
      </c>
      <c r="NY31">
        <v>776</v>
      </c>
      <c r="NZ31">
        <v>815</v>
      </c>
      <c r="OA31">
        <v>858</v>
      </c>
      <c r="OB31">
        <v>900</v>
      </c>
      <c r="OC31">
        <v>949</v>
      </c>
      <c r="OD31">
        <v>994</v>
      </c>
      <c r="OE31">
        <v>0</v>
      </c>
      <c r="OF31">
        <v>0</v>
      </c>
      <c r="OG31">
        <v>2085</v>
      </c>
      <c r="OH31">
        <v>2243</v>
      </c>
      <c r="OI31">
        <v>2328</v>
      </c>
      <c r="OJ31">
        <v>2459</v>
      </c>
      <c r="OK31">
        <v>2593</v>
      </c>
      <c r="OL31">
        <v>2719</v>
      </c>
      <c r="OM31">
        <v>2843</v>
      </c>
      <c r="ON31">
        <v>2941</v>
      </c>
      <c r="OO31">
        <v>3069</v>
      </c>
      <c r="OP31">
        <v>3184</v>
      </c>
      <c r="OQ31">
        <v>3300</v>
      </c>
      <c r="OR31">
        <v>3403</v>
      </c>
      <c r="OS31">
        <v>3509</v>
      </c>
      <c r="OT31">
        <v>3613</v>
      </c>
      <c r="OU31">
        <v>3724</v>
      </c>
      <c r="OV31">
        <v>3814</v>
      </c>
      <c r="OW31">
        <v>3918</v>
      </c>
      <c r="OX31">
        <v>4017</v>
      </c>
      <c r="OY31">
        <v>4119</v>
      </c>
      <c r="OZ31">
        <v>4183</v>
      </c>
      <c r="PA31">
        <v>4279</v>
      </c>
      <c r="PB31">
        <v>4343</v>
      </c>
      <c r="PC31">
        <v>4397</v>
      </c>
      <c r="PD31">
        <v>4428</v>
      </c>
      <c r="PE31">
        <v>4465</v>
      </c>
      <c r="PF31">
        <v>4543</v>
      </c>
      <c r="PG31">
        <v>0</v>
      </c>
      <c r="PH31">
        <v>0</v>
      </c>
      <c r="PI31">
        <v>0</v>
      </c>
      <c r="PJ31">
        <v>55</v>
      </c>
      <c r="PK31">
        <v>126</v>
      </c>
      <c r="PL31">
        <v>168</v>
      </c>
      <c r="PM31">
        <v>226</v>
      </c>
      <c r="PN31">
        <v>298</v>
      </c>
      <c r="PO31">
        <v>392</v>
      </c>
      <c r="PP31">
        <v>478</v>
      </c>
      <c r="PQ31">
        <v>555</v>
      </c>
      <c r="PR31">
        <v>632</v>
      </c>
      <c r="PS31">
        <v>722</v>
      </c>
      <c r="PT31">
        <v>814</v>
      </c>
      <c r="PU31">
        <v>917</v>
      </c>
      <c r="PV31">
        <v>1026</v>
      </c>
      <c r="PW31">
        <v>1115</v>
      </c>
      <c r="PX31">
        <v>1216</v>
      </c>
      <c r="PY31">
        <v>1325</v>
      </c>
      <c r="PZ31">
        <v>1438</v>
      </c>
      <c r="QA31">
        <v>1556</v>
      </c>
      <c r="QB31">
        <v>1674</v>
      </c>
      <c r="QC31">
        <v>1793</v>
      </c>
      <c r="QD31">
        <v>1904</v>
      </c>
      <c r="QE31">
        <v>2039</v>
      </c>
      <c r="QF31">
        <v>2170</v>
      </c>
      <c r="QG31">
        <v>2295</v>
      </c>
      <c r="QH31">
        <v>2422</v>
      </c>
      <c r="QI31">
        <v>0</v>
      </c>
      <c r="QJ31">
        <v>0</v>
      </c>
      <c r="QK31">
        <v>7437</v>
      </c>
      <c r="QL31">
        <v>7797</v>
      </c>
      <c r="QM31">
        <v>8020</v>
      </c>
      <c r="QN31">
        <v>8247</v>
      </c>
      <c r="QO31">
        <v>8360</v>
      </c>
      <c r="QP31">
        <v>8453</v>
      </c>
      <c r="QQ31">
        <v>8526</v>
      </c>
      <c r="QR31">
        <v>8568</v>
      </c>
      <c r="QS31">
        <v>8555</v>
      </c>
      <c r="QT31">
        <v>8576</v>
      </c>
      <c r="QU31">
        <v>8611</v>
      </c>
      <c r="QV31">
        <v>8619</v>
      </c>
      <c r="QW31">
        <v>8660</v>
      </c>
      <c r="QX31">
        <v>8726</v>
      </c>
      <c r="QY31">
        <v>8784</v>
      </c>
      <c r="QZ31">
        <v>8800</v>
      </c>
      <c r="RA31">
        <v>8824</v>
      </c>
      <c r="RB31">
        <v>8872</v>
      </c>
      <c r="RC31">
        <v>8825</v>
      </c>
      <c r="RD31">
        <v>8857</v>
      </c>
      <c r="RE31">
        <v>8903</v>
      </c>
      <c r="RF31">
        <v>8976</v>
      </c>
      <c r="RG31">
        <v>9007</v>
      </c>
      <c r="RH31">
        <v>9052</v>
      </c>
      <c r="RI31">
        <v>9050</v>
      </c>
      <c r="RJ31">
        <v>9008</v>
      </c>
      <c r="RK31">
        <v>0</v>
      </c>
      <c r="RL31">
        <v>0</v>
      </c>
      <c r="RM31">
        <v>8378</v>
      </c>
      <c r="RN31">
        <v>8373</v>
      </c>
      <c r="RO31">
        <v>8429</v>
      </c>
      <c r="RP31">
        <v>8437</v>
      </c>
      <c r="RQ31">
        <v>8452</v>
      </c>
      <c r="RR31">
        <v>8478</v>
      </c>
      <c r="RS31">
        <v>8541</v>
      </c>
      <c r="RT31">
        <v>8555</v>
      </c>
      <c r="RU31">
        <v>8589</v>
      </c>
      <c r="RV31">
        <v>8628</v>
      </c>
      <c r="RW31">
        <v>8617</v>
      </c>
      <c r="RX31">
        <v>8609</v>
      </c>
      <c r="RY31">
        <v>8641</v>
      </c>
      <c r="RZ31">
        <v>8602</v>
      </c>
      <c r="SA31">
        <v>8631</v>
      </c>
      <c r="SB31">
        <v>8680</v>
      </c>
      <c r="SC31">
        <v>8700</v>
      </c>
      <c r="SD31">
        <v>8678</v>
      </c>
      <c r="SE31">
        <v>8682</v>
      </c>
      <c r="SF31">
        <v>8705</v>
      </c>
      <c r="SG31">
        <v>8705</v>
      </c>
      <c r="SH31">
        <v>8685</v>
      </c>
      <c r="SI31">
        <v>8649</v>
      </c>
      <c r="SJ31">
        <v>8615</v>
      </c>
      <c r="SK31">
        <v>8640</v>
      </c>
      <c r="SL31">
        <v>8643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749281.12269999995</v>
      </c>
      <c r="SU31">
        <v>739640.99129999999</v>
      </c>
      <c r="SV31">
        <v>724064.7537</v>
      </c>
      <c r="SW31">
        <v>713951.54119999998</v>
      </c>
      <c r="SX31">
        <v>695524.91639999999</v>
      </c>
      <c r="SY31">
        <v>685038.11430000002</v>
      </c>
      <c r="SZ31">
        <v>672712.03570000001</v>
      </c>
      <c r="TA31">
        <v>656640.06579999998</v>
      </c>
      <c r="TB31">
        <v>645667.66059999994</v>
      </c>
      <c r="TC31">
        <v>631798.39630000002</v>
      </c>
      <c r="TD31">
        <v>616536.61540000001</v>
      </c>
      <c r="TE31">
        <v>600424.47649999999</v>
      </c>
      <c r="TF31">
        <v>586129.91669999994</v>
      </c>
      <c r="TG31">
        <v>569058.17150000005</v>
      </c>
      <c r="TH31">
        <v>555126.77289999998</v>
      </c>
      <c r="TI31">
        <v>540597.50219999999</v>
      </c>
      <c r="TJ31">
        <v>525336.38</v>
      </c>
      <c r="TK31">
        <v>510505.64669999998</v>
      </c>
      <c r="TL31">
        <v>496615.03779999999</v>
      </c>
      <c r="TM31">
        <v>483100.51</v>
      </c>
      <c r="TN31">
        <v>467062.00890000002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266036.93329999998</v>
      </c>
      <c r="TW31">
        <v>281251.60499999998</v>
      </c>
      <c r="TX31">
        <v>296307.05200000003</v>
      </c>
      <c r="TY31">
        <v>307101.8677</v>
      </c>
      <c r="TZ31">
        <v>319890.29499999998</v>
      </c>
      <c r="UA31">
        <v>321907.88660000003</v>
      </c>
      <c r="UB31">
        <v>330139.36139999999</v>
      </c>
      <c r="UC31">
        <v>337453.87550000002</v>
      </c>
      <c r="UD31">
        <v>340072.64230000001</v>
      </c>
      <c r="UE31">
        <v>342872.3273</v>
      </c>
      <c r="UF31">
        <v>344017.04519999999</v>
      </c>
      <c r="UG31">
        <v>343635.87660000002</v>
      </c>
      <c r="UH31">
        <v>342134.34210000001</v>
      </c>
      <c r="UI31">
        <v>338501.54190000001</v>
      </c>
      <c r="UJ31">
        <v>336260.2524</v>
      </c>
      <c r="UK31">
        <v>338014.55440000002</v>
      </c>
      <c r="UL31">
        <v>329429.23800000001</v>
      </c>
      <c r="UM31">
        <v>327417.27899999998</v>
      </c>
      <c r="UN31">
        <v>324886.81910000002</v>
      </c>
      <c r="UO31">
        <v>321418.9987</v>
      </c>
      <c r="UP31">
        <v>317429.859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185182.8633</v>
      </c>
      <c r="UY31">
        <v>185025.766</v>
      </c>
      <c r="UZ31">
        <v>179636.666</v>
      </c>
      <c r="VA31">
        <v>185921.81039999999</v>
      </c>
      <c r="VB31">
        <v>193285.8412</v>
      </c>
      <c r="VC31">
        <v>192308.7885</v>
      </c>
      <c r="VD31">
        <v>195741.7985</v>
      </c>
      <c r="VE31">
        <v>192964.28229999999</v>
      </c>
      <c r="VF31">
        <v>202955.96030000001</v>
      </c>
      <c r="VG31">
        <v>192910.81839999999</v>
      </c>
      <c r="VH31">
        <v>202007.86120000001</v>
      </c>
      <c r="VI31">
        <v>205215.98449999999</v>
      </c>
      <c r="VJ31">
        <v>219414.90289999999</v>
      </c>
      <c r="VK31">
        <v>216697.00820000001</v>
      </c>
      <c r="VL31">
        <v>204442.35320000001</v>
      </c>
      <c r="VM31">
        <v>208873.70699999999</v>
      </c>
      <c r="VN31">
        <v>218475.42170000001</v>
      </c>
      <c r="VO31">
        <v>212112.05989999999</v>
      </c>
      <c r="VP31">
        <v>199597.60680000001</v>
      </c>
      <c r="VQ31">
        <v>203011.89780000001</v>
      </c>
      <c r="VR31">
        <v>204067.07389999999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259444.0765</v>
      </c>
      <c r="WA31">
        <v>503774.90590000001</v>
      </c>
      <c r="WB31">
        <v>489101.8504</v>
      </c>
      <c r="WC31">
        <v>296785.10340000002</v>
      </c>
      <c r="WD31">
        <v>461025.40330000001</v>
      </c>
      <c r="WE31">
        <v>391647.7941</v>
      </c>
      <c r="WF31">
        <v>434560.65919999999</v>
      </c>
      <c r="WG31">
        <v>421903.5526</v>
      </c>
      <c r="WH31">
        <v>460816.98710000003</v>
      </c>
      <c r="WI31">
        <v>447395.13309999998</v>
      </c>
      <c r="WJ31">
        <v>337838.82760000002</v>
      </c>
      <c r="WK31">
        <v>281141.88150000002</v>
      </c>
      <c r="WL31">
        <v>136476.6415</v>
      </c>
      <c r="WM31">
        <v>397504.78100000002</v>
      </c>
      <c r="WN31">
        <v>600330.84510000004</v>
      </c>
      <c r="WO31">
        <v>541213.66070000001</v>
      </c>
      <c r="WP31">
        <v>606288.64150000003</v>
      </c>
      <c r="WQ31">
        <v>588629.74899999995</v>
      </c>
      <c r="WR31">
        <v>533386.18039999995</v>
      </c>
      <c r="WS31">
        <v>443871.99479999999</v>
      </c>
      <c r="WT31">
        <v>395031.71049999999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19900000</v>
      </c>
      <c r="ZG31">
        <v>19500000</v>
      </c>
      <c r="ZH31">
        <v>18900000</v>
      </c>
      <c r="ZI31">
        <v>18000000</v>
      </c>
      <c r="ZJ31">
        <v>17500000</v>
      </c>
      <c r="ZK31">
        <v>16600000</v>
      </c>
      <c r="ZL31">
        <v>15900000</v>
      </c>
      <c r="ZM31">
        <v>15000000</v>
      </c>
      <c r="ZN31">
        <v>14600000</v>
      </c>
      <c r="ZO31">
        <v>14400000</v>
      </c>
      <c r="ZP31">
        <v>13800000</v>
      </c>
      <c r="ZQ31">
        <v>13400000</v>
      </c>
      <c r="ZR31">
        <v>13200000</v>
      </c>
      <c r="ZS31">
        <v>12700000</v>
      </c>
      <c r="ZT31">
        <v>12200000</v>
      </c>
      <c r="ZU31">
        <v>12000000</v>
      </c>
      <c r="ZV31">
        <v>11700000</v>
      </c>
      <c r="ZW31">
        <v>11200000</v>
      </c>
      <c r="ZX31">
        <v>10700000</v>
      </c>
      <c r="ZY31">
        <v>10400000</v>
      </c>
      <c r="ZZ31">
        <v>10000000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13700000</v>
      </c>
      <c r="ABK31">
        <v>13900000</v>
      </c>
      <c r="ABL31">
        <v>14000000</v>
      </c>
      <c r="ABM31">
        <v>14200000</v>
      </c>
      <c r="ABN31">
        <v>14300000</v>
      </c>
      <c r="ABO31">
        <v>14300000</v>
      </c>
      <c r="ABP31">
        <v>14400000</v>
      </c>
      <c r="ABQ31">
        <v>14400000</v>
      </c>
      <c r="ABR31">
        <v>14400000</v>
      </c>
      <c r="ABS31">
        <v>14400000</v>
      </c>
      <c r="ABT31">
        <v>14300000</v>
      </c>
      <c r="ABU31">
        <v>14300000</v>
      </c>
      <c r="ABV31">
        <v>14200000</v>
      </c>
      <c r="ABW31">
        <v>14100000</v>
      </c>
      <c r="ABX31">
        <v>13900000</v>
      </c>
      <c r="ABY31">
        <v>13800000</v>
      </c>
      <c r="ABZ31">
        <v>13600000</v>
      </c>
      <c r="ACA31">
        <v>13400000</v>
      </c>
      <c r="ACB31">
        <v>13100000</v>
      </c>
      <c r="ACC31">
        <v>12800000</v>
      </c>
      <c r="ACD31">
        <v>12700000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2090000</v>
      </c>
      <c r="ADO31">
        <v>2050000</v>
      </c>
      <c r="ADP31">
        <v>2000000</v>
      </c>
      <c r="ADQ31">
        <v>1940000</v>
      </c>
      <c r="ADR31">
        <v>1890000</v>
      </c>
      <c r="ADS31">
        <v>1840000</v>
      </c>
      <c r="ADT31">
        <v>1790000</v>
      </c>
      <c r="ADU31">
        <v>1740000</v>
      </c>
      <c r="ADV31">
        <v>1710000</v>
      </c>
      <c r="ADW31">
        <v>1670000</v>
      </c>
      <c r="ADX31">
        <v>1620000</v>
      </c>
      <c r="ADY31">
        <v>1580000</v>
      </c>
      <c r="ADZ31">
        <v>1540000</v>
      </c>
      <c r="AEA31">
        <v>1490000</v>
      </c>
      <c r="AEB31">
        <v>1450000</v>
      </c>
      <c r="AEC31">
        <v>1420000</v>
      </c>
      <c r="AED31">
        <v>1390000</v>
      </c>
      <c r="AEE31">
        <v>1350000</v>
      </c>
      <c r="AEF31">
        <v>1320000</v>
      </c>
      <c r="AEG31">
        <v>1280000</v>
      </c>
      <c r="AEH31">
        <v>1240000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5450000</v>
      </c>
      <c r="AEQ31">
        <v>5330000</v>
      </c>
      <c r="AER31">
        <v>5180000</v>
      </c>
      <c r="AES31">
        <v>5050000</v>
      </c>
      <c r="AET31">
        <v>4930000</v>
      </c>
      <c r="AEU31">
        <v>4780000</v>
      </c>
      <c r="AEV31">
        <v>4640000</v>
      </c>
      <c r="AEW31">
        <v>4520000</v>
      </c>
      <c r="AEX31">
        <v>4370000</v>
      </c>
      <c r="AEY31">
        <v>4250000</v>
      </c>
      <c r="AEZ31">
        <v>4150000</v>
      </c>
      <c r="AFA31">
        <v>4040000</v>
      </c>
      <c r="AFB31">
        <v>3910000</v>
      </c>
      <c r="AFC31">
        <v>3800000</v>
      </c>
      <c r="AFD31">
        <v>3700000</v>
      </c>
      <c r="AFE31">
        <v>3590000</v>
      </c>
      <c r="AFF31">
        <v>3480000</v>
      </c>
      <c r="AFG31">
        <v>3360000</v>
      </c>
      <c r="AFH31">
        <v>3250000</v>
      </c>
      <c r="AFI31">
        <v>3170000</v>
      </c>
      <c r="AFJ31">
        <v>3080000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210.05237740000001</v>
      </c>
      <c r="AGU31">
        <v>222.0652881</v>
      </c>
      <c r="AGV31">
        <v>233.95248140000001</v>
      </c>
      <c r="AGW31">
        <v>242.47564650000001</v>
      </c>
      <c r="AGX31">
        <v>252.57288940000001</v>
      </c>
      <c r="AGY31">
        <v>254.16590110000001</v>
      </c>
      <c r="AGZ31">
        <v>260.66515220000002</v>
      </c>
      <c r="AHA31">
        <v>266.44040699999999</v>
      </c>
      <c r="AHB31">
        <v>268.508083</v>
      </c>
      <c r="AHC31">
        <v>270.71860500000003</v>
      </c>
      <c r="AHD31">
        <v>271.62242959999998</v>
      </c>
      <c r="AHE31">
        <v>271.32147370000001</v>
      </c>
      <c r="AHF31">
        <v>270.13592069999999</v>
      </c>
      <c r="AHG31">
        <v>267.26760350000001</v>
      </c>
      <c r="AHH31">
        <v>265.49796880000002</v>
      </c>
      <c r="AHI31">
        <v>266.88309720000001</v>
      </c>
      <c r="AHJ31">
        <v>260.1044665</v>
      </c>
      <c r="AHK31">
        <v>258.51590220000003</v>
      </c>
      <c r="AHL31">
        <v>256.51794990000002</v>
      </c>
      <c r="AHM31">
        <v>253.7798942</v>
      </c>
      <c r="AHN31">
        <v>250.63022520000001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21.50281137</v>
      </c>
      <c r="AHW31">
        <v>21.484569749999999</v>
      </c>
      <c r="AHX31">
        <v>20.858805589999999</v>
      </c>
      <c r="AHY31">
        <v>21.58861542</v>
      </c>
      <c r="AHZ31">
        <v>22.443701910000001</v>
      </c>
      <c r="AIA31">
        <v>22.33024984</v>
      </c>
      <c r="AIB31">
        <v>22.728879410000001</v>
      </c>
      <c r="AIC31">
        <v>22.40636357</v>
      </c>
      <c r="AID31">
        <v>23.566563630000001</v>
      </c>
      <c r="AIE31">
        <v>22.400155529999999</v>
      </c>
      <c r="AIF31">
        <v>23.456473549999998</v>
      </c>
      <c r="AIG31">
        <v>23.828990040000001</v>
      </c>
      <c r="AIH31">
        <v>25.477720699999999</v>
      </c>
      <c r="AII31">
        <v>25.162127909999999</v>
      </c>
      <c r="AIJ31">
        <v>23.739158570000001</v>
      </c>
      <c r="AIK31">
        <v>24.25371247</v>
      </c>
      <c r="AIL31">
        <v>25.368631300000001</v>
      </c>
      <c r="AIM31">
        <v>24.62973912</v>
      </c>
      <c r="AIN31">
        <v>23.17660291</v>
      </c>
      <c r="AIO31">
        <v>23.573058899999999</v>
      </c>
      <c r="AIP31">
        <v>23.695582399999999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1.0928738929999999</v>
      </c>
      <c r="AIY31">
        <v>2.1220852290000001</v>
      </c>
      <c r="AIZ31">
        <v>2.0602769209999998</v>
      </c>
      <c r="AJA31">
        <v>1.250168035</v>
      </c>
      <c r="AJB31">
        <v>1.9420085970000001</v>
      </c>
      <c r="AJC31">
        <v>1.649764585</v>
      </c>
      <c r="AJD31">
        <v>1.830529359</v>
      </c>
      <c r="AJE31">
        <v>1.7772129699999999</v>
      </c>
      <c r="AJF31">
        <v>1.941130671</v>
      </c>
      <c r="AJG31">
        <v>1.884592885</v>
      </c>
      <c r="AJH31">
        <v>1.4231014230000001</v>
      </c>
      <c r="AJI31">
        <v>1.1842730290000001</v>
      </c>
      <c r="AJJ31">
        <v>0.57488982</v>
      </c>
      <c r="AJK31">
        <v>1.6744363689999999</v>
      </c>
      <c r="AJL31">
        <v>2.5288143650000001</v>
      </c>
      <c r="AJM31">
        <v>2.2797910360000002</v>
      </c>
      <c r="AJN31">
        <v>2.5539107950000002</v>
      </c>
      <c r="AJO31">
        <v>2.4795250439999998</v>
      </c>
      <c r="AJP31">
        <v>2.2468188100000002</v>
      </c>
      <c r="AJQ31">
        <v>1.86975213</v>
      </c>
      <c r="AJR31">
        <v>1.664018886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187.12928460000001</v>
      </c>
      <c r="AKA31">
        <v>192.9606996</v>
      </c>
      <c r="AKB31">
        <v>240.4391401</v>
      </c>
      <c r="AKC31">
        <v>149.6793715</v>
      </c>
      <c r="AKD31">
        <v>190.99316049999999</v>
      </c>
      <c r="AKE31">
        <v>372.3931791</v>
      </c>
      <c r="AKF31">
        <v>141.60907739999999</v>
      </c>
      <c r="AKG31">
        <v>172.4781045</v>
      </c>
      <c r="AKH31">
        <v>153.07809040000001</v>
      </c>
      <c r="AKI31">
        <v>188.92678119999999</v>
      </c>
      <c r="AKJ31">
        <v>302.55214640000003</v>
      </c>
      <c r="AKK31">
        <v>216.4275513</v>
      </c>
      <c r="AKL31">
        <v>170.93718799999999</v>
      </c>
      <c r="AKM31">
        <v>178.4088811</v>
      </c>
      <c r="AKN31">
        <v>250.67754819999999</v>
      </c>
      <c r="AKO31">
        <v>166.33787849999999</v>
      </c>
      <c r="AKP31">
        <v>227.31236569999999</v>
      </c>
      <c r="AKQ31">
        <v>149.29786290000001</v>
      </c>
      <c r="AKR31">
        <v>166.78017320000001</v>
      </c>
      <c r="AKS31">
        <v>189.5489494</v>
      </c>
      <c r="AKT31">
        <v>184.37037620000001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83.662146559999996</v>
      </c>
      <c r="AME31">
        <v>82.257911089999993</v>
      </c>
      <c r="AMF31">
        <v>79.750665990000002</v>
      </c>
      <c r="AMG31">
        <v>75.643530479999995</v>
      </c>
      <c r="AMH31">
        <v>73.492815730000004</v>
      </c>
      <c r="AMI31">
        <v>69.82327153</v>
      </c>
      <c r="AMJ31">
        <v>66.948399390000006</v>
      </c>
      <c r="AMK31">
        <v>63.17291685</v>
      </c>
      <c r="AML31">
        <v>61.51949303</v>
      </c>
      <c r="AMM31">
        <v>60.452183689999998</v>
      </c>
      <c r="AMN31">
        <v>58.119913339999997</v>
      </c>
      <c r="AMO31">
        <v>56.213684669999999</v>
      </c>
      <c r="AMP31">
        <v>55.488071429999998</v>
      </c>
      <c r="AMQ31">
        <v>53.429351609999998</v>
      </c>
      <c r="AMR31">
        <v>51.482545780000002</v>
      </c>
      <c r="AMS31">
        <v>50.400211659999997</v>
      </c>
      <c r="AMT31">
        <v>49.042700859999997</v>
      </c>
      <c r="AMU31">
        <v>47.256808169999999</v>
      </c>
      <c r="AMV31">
        <v>45.012763980000003</v>
      </c>
      <c r="AMW31">
        <v>43.76910152</v>
      </c>
      <c r="AMX31">
        <v>42.265281850000001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182.16858210000001</v>
      </c>
      <c r="ANG31">
        <v>211.48608719999999</v>
      </c>
      <c r="ANH31">
        <v>284.24165959999999</v>
      </c>
      <c r="ANI31">
        <v>288.01071230000002</v>
      </c>
      <c r="ANJ31">
        <v>322.41269599999998</v>
      </c>
      <c r="ANK31">
        <v>232.21212750000001</v>
      </c>
      <c r="ANL31">
        <v>189.29092299999999</v>
      </c>
      <c r="ANM31">
        <v>287.03944050000001</v>
      </c>
      <c r="ANN31">
        <v>151.56018890000001</v>
      </c>
      <c r="ANO31">
        <v>139.4930798</v>
      </c>
      <c r="ANP31">
        <v>168.6571284</v>
      </c>
      <c r="ANQ31">
        <v>148.26085739999999</v>
      </c>
      <c r="ANR31">
        <v>141.4260548</v>
      </c>
      <c r="ANS31">
        <v>163.87327139999999</v>
      </c>
      <c r="ANT31">
        <v>164.56774960000001</v>
      </c>
      <c r="ANU31">
        <v>105.3882382</v>
      </c>
      <c r="ANV31">
        <v>149.13976919999999</v>
      </c>
      <c r="ANW31">
        <v>144.4734363</v>
      </c>
      <c r="ANX31">
        <v>151.7114479</v>
      </c>
      <c r="ANY31">
        <v>129.8844685</v>
      </c>
      <c r="ANZ31">
        <v>111.7343383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82.811710590000004</v>
      </c>
      <c r="AOI31">
        <v>84.066348349999998</v>
      </c>
      <c r="AOJ31">
        <v>84.431231370000006</v>
      </c>
      <c r="AOK31">
        <v>85.539707800000002</v>
      </c>
      <c r="AOL31">
        <v>86.160201970000003</v>
      </c>
      <c r="AOM31">
        <v>86.698256610000001</v>
      </c>
      <c r="AON31">
        <v>86.800284570000002</v>
      </c>
      <c r="AOO31">
        <v>86.897112070000006</v>
      </c>
      <c r="AOP31">
        <v>86.866577730000003</v>
      </c>
      <c r="AOQ31">
        <v>86.927501680000006</v>
      </c>
      <c r="AOR31">
        <v>86.435269360000007</v>
      </c>
      <c r="AOS31">
        <v>86.206002760000004</v>
      </c>
      <c r="AOT31">
        <v>85.809956810000003</v>
      </c>
      <c r="AOU31">
        <v>85.426068360000002</v>
      </c>
      <c r="AOV31">
        <v>84.226599429999993</v>
      </c>
      <c r="AOW31">
        <v>83.650099909999994</v>
      </c>
      <c r="AOX31">
        <v>82.428383350000004</v>
      </c>
      <c r="AOY31">
        <v>81.022603399999994</v>
      </c>
      <c r="AOZ31">
        <v>79.217314509999994</v>
      </c>
      <c r="APA31">
        <v>77.552667769999999</v>
      </c>
      <c r="APB31">
        <v>76.60917594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668.99623559999998</v>
      </c>
      <c r="APK31">
        <v>882.15649710000002</v>
      </c>
      <c r="APL31">
        <v>831.11072999999999</v>
      </c>
      <c r="APM31">
        <v>686.63722280000002</v>
      </c>
      <c r="APN31">
        <v>707.35434620000001</v>
      </c>
      <c r="APO31">
        <v>675.64854079999998</v>
      </c>
      <c r="APP31">
        <v>806.57899359999999</v>
      </c>
      <c r="APQ31">
        <v>818.36148649999996</v>
      </c>
      <c r="APR31">
        <v>873.97818459999996</v>
      </c>
      <c r="APS31">
        <v>671.43050270000003</v>
      </c>
      <c r="APT31">
        <v>761.46003789999997</v>
      </c>
      <c r="APU31">
        <v>764.42134780000004</v>
      </c>
      <c r="APV31">
        <v>723.87525979999998</v>
      </c>
      <c r="APW31">
        <v>843.16049499999997</v>
      </c>
      <c r="APX31">
        <v>840.13842439999996</v>
      </c>
      <c r="APY31">
        <v>752.65585910000004</v>
      </c>
      <c r="APZ31">
        <v>677.66246630000001</v>
      </c>
      <c r="AQA31">
        <v>726.02380600000004</v>
      </c>
      <c r="AQB31">
        <v>776.79972969999994</v>
      </c>
      <c r="AQC31">
        <v>717.41976090000003</v>
      </c>
      <c r="AQD31">
        <v>682.69233139999994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83.358631020000004</v>
      </c>
      <c r="ARO31">
        <v>81.532105659999999</v>
      </c>
      <c r="ARP31">
        <v>79.287135149999997</v>
      </c>
      <c r="ARQ31">
        <v>77.283732760000007</v>
      </c>
      <c r="ARR31">
        <v>75.373450829999996</v>
      </c>
      <c r="ARS31">
        <v>73.084811450000004</v>
      </c>
      <c r="ART31">
        <v>70.890252140000001</v>
      </c>
      <c r="ARU31">
        <v>69.081314629999994</v>
      </c>
      <c r="ARV31">
        <v>66.766529449999993</v>
      </c>
      <c r="ARW31">
        <v>65.040407819999999</v>
      </c>
      <c r="ARX31">
        <v>63.50452027</v>
      </c>
      <c r="ARY31">
        <v>61.79693597</v>
      </c>
      <c r="ARZ31">
        <v>59.845308600000003</v>
      </c>
      <c r="ASA31">
        <v>58.129022749999997</v>
      </c>
      <c r="ASB31">
        <v>56.585452220000001</v>
      </c>
      <c r="ASC31">
        <v>54.937332249999997</v>
      </c>
      <c r="ASD31">
        <v>53.214671920000001</v>
      </c>
      <c r="ASE31">
        <v>51.450575700000002</v>
      </c>
      <c r="ASF31">
        <v>49.75564936</v>
      </c>
      <c r="ASG31">
        <v>48.446636929999997</v>
      </c>
      <c r="ASH31">
        <v>47.051901630000003</v>
      </c>
    </row>
    <row r="32" spans="1:1178" x14ac:dyDescent="0.25">
      <c r="C32">
        <v>0</v>
      </c>
      <c r="D32">
        <v>0</v>
      </c>
      <c r="E32">
        <v>0</v>
      </c>
      <c r="F32">
        <v>150</v>
      </c>
      <c r="G32">
        <v>174</v>
      </c>
      <c r="H32">
        <v>158</v>
      </c>
      <c r="I32">
        <v>178</v>
      </c>
      <c r="J32">
        <v>178</v>
      </c>
      <c r="K32">
        <v>203</v>
      </c>
      <c r="L32">
        <v>215</v>
      </c>
      <c r="M32">
        <v>215</v>
      </c>
      <c r="N32">
        <v>219</v>
      </c>
      <c r="O32">
        <v>195</v>
      </c>
      <c r="P32">
        <v>188</v>
      </c>
      <c r="Q32">
        <v>193</v>
      </c>
      <c r="R32">
        <v>222</v>
      </c>
      <c r="S32">
        <v>193</v>
      </c>
      <c r="T32">
        <v>205</v>
      </c>
      <c r="U32">
        <v>235</v>
      </c>
      <c r="V32">
        <v>213</v>
      </c>
      <c r="W32">
        <v>225</v>
      </c>
      <c r="X32">
        <v>193</v>
      </c>
      <c r="Y32">
        <v>211</v>
      </c>
      <c r="Z32">
        <v>233</v>
      </c>
      <c r="AA32">
        <v>232</v>
      </c>
      <c r="AB32">
        <v>214</v>
      </c>
      <c r="AC32">
        <v>214</v>
      </c>
      <c r="AD32">
        <v>248</v>
      </c>
      <c r="AE32">
        <v>0</v>
      </c>
      <c r="AF32">
        <v>0</v>
      </c>
      <c r="AG32">
        <v>0</v>
      </c>
      <c r="AH32">
        <v>63</v>
      </c>
      <c r="AI32">
        <v>85</v>
      </c>
      <c r="AJ32">
        <v>86</v>
      </c>
      <c r="AK32">
        <v>72</v>
      </c>
      <c r="AL32">
        <v>82</v>
      </c>
      <c r="AM32">
        <v>79</v>
      </c>
      <c r="AN32">
        <v>89</v>
      </c>
      <c r="AO32">
        <v>77</v>
      </c>
      <c r="AP32">
        <v>93</v>
      </c>
      <c r="AQ32">
        <v>88</v>
      </c>
      <c r="AR32">
        <v>98</v>
      </c>
      <c r="AS32">
        <v>103</v>
      </c>
      <c r="AT32">
        <v>88</v>
      </c>
      <c r="AU32">
        <v>114</v>
      </c>
      <c r="AV32">
        <v>90</v>
      </c>
      <c r="AW32">
        <v>95</v>
      </c>
      <c r="AX32">
        <v>122</v>
      </c>
      <c r="AY32">
        <v>136</v>
      </c>
      <c r="AZ32">
        <v>110</v>
      </c>
      <c r="BA32">
        <v>122</v>
      </c>
      <c r="BB32">
        <v>136</v>
      </c>
      <c r="BC32">
        <v>137</v>
      </c>
      <c r="BD32">
        <v>133</v>
      </c>
      <c r="BE32">
        <v>143</v>
      </c>
      <c r="BF32">
        <v>153</v>
      </c>
      <c r="BG32">
        <v>0</v>
      </c>
      <c r="BH32">
        <v>0</v>
      </c>
      <c r="BI32">
        <v>0</v>
      </c>
      <c r="BJ32">
        <v>140</v>
      </c>
      <c r="BK32">
        <v>142</v>
      </c>
      <c r="BL32">
        <v>143</v>
      </c>
      <c r="BM32">
        <v>112</v>
      </c>
      <c r="BN32">
        <v>153</v>
      </c>
      <c r="BO32">
        <v>127</v>
      </c>
      <c r="BP32">
        <v>131</v>
      </c>
      <c r="BQ32">
        <v>115</v>
      </c>
      <c r="BR32">
        <v>125</v>
      </c>
      <c r="BS32">
        <v>143</v>
      </c>
      <c r="BT32">
        <v>154</v>
      </c>
      <c r="BU32">
        <v>140</v>
      </c>
      <c r="BV32">
        <v>157</v>
      </c>
      <c r="BW32">
        <v>149</v>
      </c>
      <c r="BX32">
        <v>150</v>
      </c>
      <c r="BY32">
        <v>146</v>
      </c>
      <c r="BZ32">
        <v>151</v>
      </c>
      <c r="CA32">
        <v>134</v>
      </c>
      <c r="CB32">
        <v>126</v>
      </c>
      <c r="CC32">
        <v>142</v>
      </c>
      <c r="CD32">
        <v>138</v>
      </c>
      <c r="CE32">
        <v>121</v>
      </c>
      <c r="CF32">
        <v>138</v>
      </c>
      <c r="CG32">
        <v>144</v>
      </c>
      <c r="CH32">
        <v>151</v>
      </c>
      <c r="CI32">
        <v>0</v>
      </c>
      <c r="CJ32">
        <v>0</v>
      </c>
      <c r="CK32">
        <v>0</v>
      </c>
      <c r="CL32">
        <v>39</v>
      </c>
      <c r="CM32">
        <v>25</v>
      </c>
      <c r="CN32">
        <v>44</v>
      </c>
      <c r="CO32">
        <v>37</v>
      </c>
      <c r="CP32">
        <v>23</v>
      </c>
      <c r="CQ32">
        <v>39</v>
      </c>
      <c r="CR32">
        <v>46</v>
      </c>
      <c r="CS32">
        <v>42</v>
      </c>
      <c r="CT32">
        <v>38</v>
      </c>
      <c r="CU32">
        <v>56</v>
      </c>
      <c r="CV32">
        <v>41</v>
      </c>
      <c r="CW32">
        <v>38</v>
      </c>
      <c r="CX32">
        <v>49</v>
      </c>
      <c r="CY32">
        <v>48</v>
      </c>
      <c r="CZ32">
        <v>48</v>
      </c>
      <c r="DA32">
        <v>45</v>
      </c>
      <c r="DB32">
        <v>54</v>
      </c>
      <c r="DC32">
        <v>61</v>
      </c>
      <c r="DD32">
        <v>42</v>
      </c>
      <c r="DE32">
        <v>50</v>
      </c>
      <c r="DF32">
        <v>65</v>
      </c>
      <c r="DG32">
        <v>68</v>
      </c>
      <c r="DH32">
        <v>58</v>
      </c>
      <c r="DI32">
        <v>53</v>
      </c>
      <c r="DJ32">
        <v>58</v>
      </c>
      <c r="DK32">
        <v>0</v>
      </c>
      <c r="DL32">
        <v>0</v>
      </c>
      <c r="DM32">
        <v>0</v>
      </c>
      <c r="DN32">
        <v>4</v>
      </c>
      <c r="DO32">
        <v>6</v>
      </c>
      <c r="DP32">
        <v>3</v>
      </c>
      <c r="DQ32">
        <v>0</v>
      </c>
      <c r="DR32">
        <v>2</v>
      </c>
      <c r="DS32">
        <v>3</v>
      </c>
      <c r="DT32">
        <v>1</v>
      </c>
      <c r="DU32">
        <v>2</v>
      </c>
      <c r="DV32">
        <v>7</v>
      </c>
      <c r="DW32">
        <v>7</v>
      </c>
      <c r="DX32">
        <v>5</v>
      </c>
      <c r="DY32">
        <v>5</v>
      </c>
      <c r="DZ32">
        <v>4</v>
      </c>
      <c r="EA32">
        <v>3</v>
      </c>
      <c r="EB32">
        <v>9</v>
      </c>
      <c r="EC32">
        <v>9</v>
      </c>
      <c r="ED32">
        <v>5</v>
      </c>
      <c r="EE32">
        <v>6</v>
      </c>
      <c r="EF32">
        <v>4</v>
      </c>
      <c r="EG32">
        <v>6</v>
      </c>
      <c r="EH32">
        <v>4</v>
      </c>
      <c r="EI32">
        <v>9</v>
      </c>
      <c r="EJ32">
        <v>9</v>
      </c>
      <c r="EK32">
        <v>6</v>
      </c>
      <c r="EL32">
        <v>6</v>
      </c>
      <c r="EM32">
        <v>0</v>
      </c>
      <c r="EN32">
        <v>0</v>
      </c>
      <c r="EO32">
        <v>0</v>
      </c>
      <c r="EP32">
        <v>0</v>
      </c>
      <c r="EQ32">
        <v>15</v>
      </c>
      <c r="ER32">
        <v>20</v>
      </c>
      <c r="ES32">
        <v>10</v>
      </c>
      <c r="ET32">
        <v>15</v>
      </c>
      <c r="EU32">
        <v>15</v>
      </c>
      <c r="EV32">
        <v>15</v>
      </c>
      <c r="EW32">
        <v>10</v>
      </c>
      <c r="EX32">
        <v>10</v>
      </c>
      <c r="EY32">
        <v>15</v>
      </c>
      <c r="EZ32">
        <v>40</v>
      </c>
      <c r="FA32">
        <v>25</v>
      </c>
      <c r="FB32">
        <v>20</v>
      </c>
      <c r="FC32">
        <v>25</v>
      </c>
      <c r="FD32">
        <v>10</v>
      </c>
      <c r="FE32">
        <v>25</v>
      </c>
      <c r="FF32">
        <v>45</v>
      </c>
      <c r="FG32">
        <v>50</v>
      </c>
      <c r="FH32">
        <v>35</v>
      </c>
      <c r="FI32">
        <v>20</v>
      </c>
      <c r="FJ32">
        <v>20</v>
      </c>
      <c r="FK32">
        <v>15</v>
      </c>
      <c r="FL32">
        <v>25</v>
      </c>
      <c r="FM32">
        <v>20</v>
      </c>
      <c r="FN32">
        <v>35</v>
      </c>
      <c r="FO32">
        <v>0</v>
      </c>
      <c r="FP32">
        <v>0</v>
      </c>
      <c r="FQ32">
        <v>5850</v>
      </c>
      <c r="FR32">
        <v>6086</v>
      </c>
      <c r="FS32">
        <v>6280</v>
      </c>
      <c r="FT32">
        <v>6489</v>
      </c>
      <c r="FU32">
        <v>6618</v>
      </c>
      <c r="FV32">
        <v>6733</v>
      </c>
      <c r="FW32">
        <v>6821</v>
      </c>
      <c r="FX32">
        <v>6931</v>
      </c>
      <c r="FY32">
        <v>7054</v>
      </c>
      <c r="FZ32">
        <v>7105</v>
      </c>
      <c r="GA32">
        <v>7170</v>
      </c>
      <c r="GB32">
        <v>7223</v>
      </c>
      <c r="GC32">
        <v>7272</v>
      </c>
      <c r="GD32">
        <v>7337</v>
      </c>
      <c r="GE32">
        <v>7402</v>
      </c>
      <c r="GF32">
        <v>7462</v>
      </c>
      <c r="GG32">
        <v>7496</v>
      </c>
      <c r="GH32">
        <v>7522</v>
      </c>
      <c r="GI32">
        <v>7588</v>
      </c>
      <c r="GJ32">
        <v>7625</v>
      </c>
      <c r="GK32">
        <v>7691</v>
      </c>
      <c r="GL32">
        <v>7716</v>
      </c>
      <c r="GM32">
        <v>7748</v>
      </c>
      <c r="GN32">
        <v>7714</v>
      </c>
      <c r="GO32">
        <v>7756</v>
      </c>
      <c r="GP32">
        <v>7746</v>
      </c>
      <c r="GQ32">
        <v>0</v>
      </c>
      <c r="GR32">
        <v>0</v>
      </c>
      <c r="GS32">
        <v>612</v>
      </c>
      <c r="GT32">
        <v>773</v>
      </c>
      <c r="GU32">
        <v>952</v>
      </c>
      <c r="GV32">
        <v>1121</v>
      </c>
      <c r="GW32">
        <v>1304</v>
      </c>
      <c r="GX32">
        <v>1473</v>
      </c>
      <c r="GY32">
        <v>1674</v>
      </c>
      <c r="GZ32">
        <v>1815</v>
      </c>
      <c r="HA32">
        <v>1968</v>
      </c>
      <c r="HB32">
        <v>2132</v>
      </c>
      <c r="HC32">
        <v>2266</v>
      </c>
      <c r="HD32">
        <v>2384</v>
      </c>
      <c r="HE32">
        <v>2531</v>
      </c>
      <c r="HF32">
        <v>2686</v>
      </c>
      <c r="HG32">
        <v>2802</v>
      </c>
      <c r="HH32">
        <v>2890</v>
      </c>
      <c r="HI32">
        <v>2996</v>
      </c>
      <c r="HJ32">
        <v>3107</v>
      </c>
      <c r="HK32">
        <v>3153</v>
      </c>
      <c r="HL32">
        <v>3223</v>
      </c>
      <c r="HM32">
        <v>3302</v>
      </c>
      <c r="HN32">
        <v>3377</v>
      </c>
      <c r="HO32">
        <v>3449</v>
      </c>
      <c r="HP32">
        <v>3527</v>
      </c>
      <c r="HQ32">
        <v>3574</v>
      </c>
      <c r="HR32">
        <v>3637</v>
      </c>
      <c r="HS32">
        <v>0</v>
      </c>
      <c r="HT32">
        <v>0</v>
      </c>
      <c r="HU32">
        <v>67</v>
      </c>
      <c r="HV32">
        <v>79</v>
      </c>
      <c r="HW32">
        <v>85</v>
      </c>
      <c r="HX32">
        <v>91</v>
      </c>
      <c r="HY32">
        <v>110</v>
      </c>
      <c r="HZ32">
        <v>126</v>
      </c>
      <c r="IA32">
        <v>139</v>
      </c>
      <c r="IB32">
        <v>151</v>
      </c>
      <c r="IC32">
        <v>152</v>
      </c>
      <c r="ID32">
        <v>167</v>
      </c>
      <c r="IE32">
        <v>179</v>
      </c>
      <c r="IF32">
        <v>196</v>
      </c>
      <c r="IG32">
        <v>215</v>
      </c>
      <c r="IH32">
        <v>228</v>
      </c>
      <c r="II32">
        <v>242</v>
      </c>
      <c r="IJ32">
        <v>270</v>
      </c>
      <c r="IK32">
        <v>292</v>
      </c>
      <c r="IL32">
        <v>313</v>
      </c>
      <c r="IM32">
        <v>352</v>
      </c>
      <c r="IN32">
        <v>377</v>
      </c>
      <c r="IO32">
        <v>392</v>
      </c>
      <c r="IP32">
        <v>406</v>
      </c>
      <c r="IQ32">
        <v>416</v>
      </c>
      <c r="IR32">
        <v>438</v>
      </c>
      <c r="IS32">
        <v>451</v>
      </c>
      <c r="IT32">
        <v>462</v>
      </c>
      <c r="IU32">
        <v>0</v>
      </c>
      <c r="IV32">
        <v>0</v>
      </c>
      <c r="IW32">
        <v>7</v>
      </c>
      <c r="IX32">
        <v>2</v>
      </c>
      <c r="IY32">
        <v>2</v>
      </c>
      <c r="IZ32">
        <v>2</v>
      </c>
      <c r="JA32">
        <v>0</v>
      </c>
      <c r="JB32">
        <v>4</v>
      </c>
      <c r="JC32">
        <v>4</v>
      </c>
      <c r="JD32">
        <v>4</v>
      </c>
      <c r="JE32">
        <v>4</v>
      </c>
      <c r="JF32">
        <v>5</v>
      </c>
      <c r="JG32">
        <v>12</v>
      </c>
      <c r="JH32">
        <v>6</v>
      </c>
      <c r="JI32">
        <v>4</v>
      </c>
      <c r="JJ32">
        <v>6</v>
      </c>
      <c r="JK32">
        <v>7</v>
      </c>
      <c r="JL32">
        <v>6</v>
      </c>
      <c r="JM32">
        <v>12</v>
      </c>
      <c r="JN32">
        <v>12</v>
      </c>
      <c r="JO32">
        <v>13</v>
      </c>
      <c r="JP32">
        <v>12</v>
      </c>
      <c r="JQ32">
        <v>17</v>
      </c>
      <c r="JR32">
        <v>12</v>
      </c>
      <c r="JS32">
        <v>12</v>
      </c>
      <c r="JT32">
        <v>13</v>
      </c>
      <c r="JU32">
        <v>12</v>
      </c>
      <c r="JV32">
        <v>15</v>
      </c>
      <c r="JW32">
        <v>0</v>
      </c>
      <c r="JX32">
        <v>0</v>
      </c>
      <c r="JY32">
        <v>0</v>
      </c>
      <c r="JZ32">
        <v>9</v>
      </c>
      <c r="KA32">
        <v>16</v>
      </c>
      <c r="KB32">
        <v>23</v>
      </c>
      <c r="KC32">
        <v>30</v>
      </c>
      <c r="KD32">
        <v>35</v>
      </c>
      <c r="KE32">
        <v>42</v>
      </c>
      <c r="KF32">
        <v>58</v>
      </c>
      <c r="KG32">
        <v>73</v>
      </c>
      <c r="KH32">
        <v>89</v>
      </c>
      <c r="KI32">
        <v>105</v>
      </c>
      <c r="KJ32">
        <v>132</v>
      </c>
      <c r="KK32">
        <v>145</v>
      </c>
      <c r="KL32">
        <v>164</v>
      </c>
      <c r="KM32">
        <v>175</v>
      </c>
      <c r="KN32">
        <v>195</v>
      </c>
      <c r="KO32">
        <v>219</v>
      </c>
      <c r="KP32">
        <v>246</v>
      </c>
      <c r="KQ32">
        <v>272</v>
      </c>
      <c r="KR32">
        <v>299</v>
      </c>
      <c r="KS32">
        <v>324</v>
      </c>
      <c r="KT32">
        <v>359</v>
      </c>
      <c r="KU32">
        <v>384</v>
      </c>
      <c r="KV32">
        <v>411</v>
      </c>
      <c r="KW32">
        <v>438</v>
      </c>
      <c r="KX32">
        <v>465</v>
      </c>
      <c r="KY32">
        <v>0</v>
      </c>
      <c r="KZ32">
        <v>0</v>
      </c>
      <c r="LA32">
        <v>0</v>
      </c>
      <c r="LB32">
        <v>181</v>
      </c>
      <c r="LC32">
        <v>353</v>
      </c>
      <c r="LD32">
        <v>518</v>
      </c>
      <c r="LE32">
        <v>690</v>
      </c>
      <c r="LF32">
        <v>860</v>
      </c>
      <c r="LG32">
        <v>1037</v>
      </c>
      <c r="LH32">
        <v>1197</v>
      </c>
      <c r="LI32">
        <v>1345</v>
      </c>
      <c r="LJ32">
        <v>1543</v>
      </c>
      <c r="LK32">
        <v>1713</v>
      </c>
      <c r="LL32">
        <v>1860</v>
      </c>
      <c r="LM32">
        <v>2018</v>
      </c>
      <c r="LN32">
        <v>2172</v>
      </c>
      <c r="LO32">
        <v>2336</v>
      </c>
      <c r="LP32">
        <v>2498</v>
      </c>
      <c r="LQ32">
        <v>2661</v>
      </c>
      <c r="LR32">
        <v>2809</v>
      </c>
      <c r="LS32">
        <v>2972</v>
      </c>
      <c r="LT32">
        <v>3125</v>
      </c>
      <c r="LU32">
        <v>3277</v>
      </c>
      <c r="LV32">
        <v>3438</v>
      </c>
      <c r="LW32">
        <v>3597</v>
      </c>
      <c r="LX32">
        <v>3787</v>
      </c>
      <c r="LY32">
        <v>3949</v>
      </c>
      <c r="LZ32">
        <v>4102</v>
      </c>
      <c r="MA32">
        <v>0</v>
      </c>
      <c r="MB32">
        <v>0</v>
      </c>
      <c r="MC32">
        <v>1480</v>
      </c>
      <c r="MD32">
        <v>1500</v>
      </c>
      <c r="ME32">
        <v>1521</v>
      </c>
      <c r="MF32">
        <v>1579</v>
      </c>
      <c r="MG32">
        <v>1605</v>
      </c>
      <c r="MH32">
        <v>1601</v>
      </c>
      <c r="MI32">
        <v>1626</v>
      </c>
      <c r="MJ32">
        <v>1669</v>
      </c>
      <c r="MK32">
        <v>1693</v>
      </c>
      <c r="ML32">
        <v>1674</v>
      </c>
      <c r="MM32">
        <v>1660</v>
      </c>
      <c r="MN32">
        <v>1695</v>
      </c>
      <c r="MO32">
        <v>1722</v>
      </c>
      <c r="MP32">
        <v>1735</v>
      </c>
      <c r="MQ32">
        <v>1798</v>
      </c>
      <c r="MR32">
        <v>1814</v>
      </c>
      <c r="MS32">
        <v>1849</v>
      </c>
      <c r="MT32">
        <v>1868</v>
      </c>
      <c r="MU32">
        <v>1896</v>
      </c>
      <c r="MV32">
        <v>1928</v>
      </c>
      <c r="MW32">
        <v>1967</v>
      </c>
      <c r="MX32">
        <v>1965</v>
      </c>
      <c r="MY32">
        <v>1982</v>
      </c>
      <c r="MZ32">
        <v>1982</v>
      </c>
      <c r="NA32">
        <v>1985</v>
      </c>
      <c r="NB32">
        <v>1985</v>
      </c>
      <c r="NC32">
        <v>0</v>
      </c>
      <c r="ND32">
        <v>0</v>
      </c>
      <c r="NE32">
        <v>0</v>
      </c>
      <c r="NF32">
        <v>46</v>
      </c>
      <c r="NG32">
        <v>97</v>
      </c>
      <c r="NH32">
        <v>133</v>
      </c>
      <c r="NI32">
        <v>179</v>
      </c>
      <c r="NJ32">
        <v>223</v>
      </c>
      <c r="NK32">
        <v>264</v>
      </c>
      <c r="NL32">
        <v>300</v>
      </c>
      <c r="NM32">
        <v>353</v>
      </c>
      <c r="NN32">
        <v>401</v>
      </c>
      <c r="NO32">
        <v>457</v>
      </c>
      <c r="NP32">
        <v>499</v>
      </c>
      <c r="NQ32">
        <v>544</v>
      </c>
      <c r="NR32">
        <v>593</v>
      </c>
      <c r="NS32">
        <v>643</v>
      </c>
      <c r="NT32">
        <v>696</v>
      </c>
      <c r="NU32">
        <v>747</v>
      </c>
      <c r="NV32">
        <v>790</v>
      </c>
      <c r="NW32">
        <v>842</v>
      </c>
      <c r="NX32">
        <v>882</v>
      </c>
      <c r="NY32">
        <v>928</v>
      </c>
      <c r="NZ32">
        <v>989</v>
      </c>
      <c r="OA32">
        <v>1037</v>
      </c>
      <c r="OB32">
        <v>1093</v>
      </c>
      <c r="OC32">
        <v>1157</v>
      </c>
      <c r="OD32">
        <v>1229</v>
      </c>
      <c r="OE32">
        <v>0</v>
      </c>
      <c r="OF32">
        <v>0</v>
      </c>
      <c r="OG32">
        <v>2099</v>
      </c>
      <c r="OH32">
        <v>2259</v>
      </c>
      <c r="OI32">
        <v>2398</v>
      </c>
      <c r="OJ32">
        <v>2525</v>
      </c>
      <c r="OK32">
        <v>2683</v>
      </c>
      <c r="OL32">
        <v>2810</v>
      </c>
      <c r="OM32">
        <v>2948</v>
      </c>
      <c r="ON32">
        <v>3067</v>
      </c>
      <c r="OO32">
        <v>3173</v>
      </c>
      <c r="OP32">
        <v>3259</v>
      </c>
      <c r="OQ32">
        <v>3364</v>
      </c>
      <c r="OR32">
        <v>3460</v>
      </c>
      <c r="OS32">
        <v>3551</v>
      </c>
      <c r="OT32">
        <v>3624</v>
      </c>
      <c r="OU32">
        <v>3726</v>
      </c>
      <c r="OV32">
        <v>3802</v>
      </c>
      <c r="OW32">
        <v>3873</v>
      </c>
      <c r="OX32">
        <v>3979</v>
      </c>
      <c r="OY32">
        <v>4086</v>
      </c>
      <c r="OZ32">
        <v>4167</v>
      </c>
      <c r="PA32">
        <v>4246</v>
      </c>
      <c r="PB32">
        <v>4305</v>
      </c>
      <c r="PC32">
        <v>4370</v>
      </c>
      <c r="PD32">
        <v>4411</v>
      </c>
      <c r="PE32">
        <v>4457</v>
      </c>
      <c r="PF32">
        <v>4484</v>
      </c>
      <c r="PG32">
        <v>0</v>
      </c>
      <c r="PH32">
        <v>0</v>
      </c>
      <c r="PI32">
        <v>0</v>
      </c>
      <c r="PJ32">
        <v>62</v>
      </c>
      <c r="PK32">
        <v>109</v>
      </c>
      <c r="PL32">
        <v>170</v>
      </c>
      <c r="PM32">
        <v>220</v>
      </c>
      <c r="PN32">
        <v>280</v>
      </c>
      <c r="PO32">
        <v>351</v>
      </c>
      <c r="PP32">
        <v>417</v>
      </c>
      <c r="PQ32">
        <v>499</v>
      </c>
      <c r="PR32">
        <v>593</v>
      </c>
      <c r="PS32">
        <v>672</v>
      </c>
      <c r="PT32">
        <v>768</v>
      </c>
      <c r="PU32">
        <v>861</v>
      </c>
      <c r="PV32">
        <v>940</v>
      </c>
      <c r="PW32">
        <v>1023</v>
      </c>
      <c r="PX32">
        <v>1134</v>
      </c>
      <c r="PY32">
        <v>1230</v>
      </c>
      <c r="PZ32">
        <v>1345</v>
      </c>
      <c r="QA32">
        <v>1423</v>
      </c>
      <c r="QB32">
        <v>1538</v>
      </c>
      <c r="QC32">
        <v>1640</v>
      </c>
      <c r="QD32">
        <v>1754</v>
      </c>
      <c r="QE32">
        <v>1861</v>
      </c>
      <c r="QF32">
        <v>1996</v>
      </c>
      <c r="QG32">
        <v>2115</v>
      </c>
      <c r="QH32">
        <v>2245</v>
      </c>
      <c r="QI32">
        <v>0</v>
      </c>
      <c r="QJ32">
        <v>0</v>
      </c>
      <c r="QK32">
        <v>7612</v>
      </c>
      <c r="QL32">
        <v>7866</v>
      </c>
      <c r="QM32">
        <v>8123</v>
      </c>
      <c r="QN32">
        <v>8308</v>
      </c>
      <c r="QO32">
        <v>8489</v>
      </c>
      <c r="QP32">
        <v>8639</v>
      </c>
      <c r="QQ32">
        <v>8773</v>
      </c>
      <c r="QR32">
        <v>8940</v>
      </c>
      <c r="QS32">
        <v>9033</v>
      </c>
      <c r="QT32">
        <v>9087</v>
      </c>
      <c r="QU32">
        <v>9124</v>
      </c>
      <c r="QV32">
        <v>9213</v>
      </c>
      <c r="QW32">
        <v>9296</v>
      </c>
      <c r="QX32">
        <v>9318</v>
      </c>
      <c r="QY32">
        <v>9408</v>
      </c>
      <c r="QZ32">
        <v>9402</v>
      </c>
      <c r="RA32">
        <v>9461</v>
      </c>
      <c r="RB32">
        <v>9496</v>
      </c>
      <c r="RC32">
        <v>9552</v>
      </c>
      <c r="RD32">
        <v>9557</v>
      </c>
      <c r="RE32">
        <v>9542</v>
      </c>
      <c r="RF32">
        <v>9569</v>
      </c>
      <c r="RG32">
        <v>9601</v>
      </c>
      <c r="RH32">
        <v>9654</v>
      </c>
      <c r="RI32">
        <v>9718</v>
      </c>
      <c r="RJ32">
        <v>9708</v>
      </c>
      <c r="RK32">
        <v>0</v>
      </c>
      <c r="RL32">
        <v>0</v>
      </c>
      <c r="RM32">
        <v>8242</v>
      </c>
      <c r="RN32">
        <v>8186</v>
      </c>
      <c r="RO32">
        <v>8144</v>
      </c>
      <c r="RP32">
        <v>8129</v>
      </c>
      <c r="RQ32">
        <v>8163</v>
      </c>
      <c r="RR32">
        <v>8159</v>
      </c>
      <c r="RS32">
        <v>8170</v>
      </c>
      <c r="RT32">
        <v>8151</v>
      </c>
      <c r="RU32">
        <v>8156</v>
      </c>
      <c r="RV32">
        <v>8151</v>
      </c>
      <c r="RW32">
        <v>8156</v>
      </c>
      <c r="RX32">
        <v>8173</v>
      </c>
      <c r="RY32">
        <v>8190</v>
      </c>
      <c r="RZ32">
        <v>8232</v>
      </c>
      <c r="SA32">
        <v>8220</v>
      </c>
      <c r="SB32">
        <v>8299</v>
      </c>
      <c r="SC32">
        <v>8295</v>
      </c>
      <c r="SD32">
        <v>8332</v>
      </c>
      <c r="SE32">
        <v>8310</v>
      </c>
      <c r="SF32">
        <v>8320</v>
      </c>
      <c r="SG32">
        <v>8385</v>
      </c>
      <c r="SH32">
        <v>8388</v>
      </c>
      <c r="SI32">
        <v>8380</v>
      </c>
      <c r="SJ32">
        <v>8331</v>
      </c>
      <c r="SK32">
        <v>8342</v>
      </c>
      <c r="SL32">
        <v>8375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354011.92440000002</v>
      </c>
      <c r="SU32">
        <v>348193.05239999999</v>
      </c>
      <c r="SV32">
        <v>343503.15149999998</v>
      </c>
      <c r="SW32">
        <v>339416.58350000001</v>
      </c>
      <c r="SX32">
        <v>331913.1507</v>
      </c>
      <c r="SY32">
        <v>325193.83870000002</v>
      </c>
      <c r="SZ32">
        <v>318055.96360000002</v>
      </c>
      <c r="TA32">
        <v>310887.00839999999</v>
      </c>
      <c r="TB32">
        <v>304529.94069999998</v>
      </c>
      <c r="TC32">
        <v>298279.45079999999</v>
      </c>
      <c r="TD32">
        <v>291939.10619999998</v>
      </c>
      <c r="TE32">
        <v>284727.47879999998</v>
      </c>
      <c r="TF32">
        <v>277393.26289999997</v>
      </c>
      <c r="TG32">
        <v>271676.87780000002</v>
      </c>
      <c r="TH32">
        <v>265050.10379999998</v>
      </c>
      <c r="TI32">
        <v>259557.58050000001</v>
      </c>
      <c r="TJ32">
        <v>252816.78260000001</v>
      </c>
      <c r="TK32">
        <v>246471.13699999999</v>
      </c>
      <c r="TL32">
        <v>238242.29620000001</v>
      </c>
      <c r="TM32">
        <v>232562.5643</v>
      </c>
      <c r="TN32">
        <v>225497.78219999999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587581.10149999999</v>
      </c>
      <c r="TW32">
        <v>648310.86670000001</v>
      </c>
      <c r="TX32">
        <v>682444.36510000005</v>
      </c>
      <c r="TY32">
        <v>718420.12910000002</v>
      </c>
      <c r="TZ32">
        <v>755619.87690000003</v>
      </c>
      <c r="UA32">
        <v>779720.32330000005</v>
      </c>
      <c r="UB32">
        <v>796430.66810000001</v>
      </c>
      <c r="UC32">
        <v>820912.076</v>
      </c>
      <c r="UD32">
        <v>845810.91020000004</v>
      </c>
      <c r="UE32">
        <v>856639.66720000003</v>
      </c>
      <c r="UF32">
        <v>857809.13710000005</v>
      </c>
      <c r="UG32">
        <v>863370.90560000006</v>
      </c>
      <c r="UH32">
        <v>869279.88249999995</v>
      </c>
      <c r="UI32">
        <v>856456.12930000003</v>
      </c>
      <c r="UJ32">
        <v>849971.24159999995</v>
      </c>
      <c r="UK32">
        <v>845441.9057</v>
      </c>
      <c r="UL32">
        <v>839461.02549999999</v>
      </c>
      <c r="UM32">
        <v>832387.30220000003</v>
      </c>
      <c r="UN32">
        <v>826419.36869999999</v>
      </c>
      <c r="UO32">
        <v>813040.82070000004</v>
      </c>
      <c r="UP32">
        <v>803274.31259999995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205504.2114</v>
      </c>
      <c r="UY32">
        <v>220103.90960000001</v>
      </c>
      <c r="UZ32">
        <v>232141.44270000001</v>
      </c>
      <c r="VA32">
        <v>226872.62450000001</v>
      </c>
      <c r="VB32">
        <v>242001.33040000001</v>
      </c>
      <c r="VC32">
        <v>251835.5802</v>
      </c>
      <c r="VD32">
        <v>267721.28710000002</v>
      </c>
      <c r="VE32">
        <v>285120.25329999998</v>
      </c>
      <c r="VF32">
        <v>293553.47820000001</v>
      </c>
      <c r="VG32">
        <v>302503.58429999999</v>
      </c>
      <c r="VH32">
        <v>327673.78539999999</v>
      </c>
      <c r="VI32">
        <v>344051.5834</v>
      </c>
      <c r="VJ32">
        <v>358053.4167</v>
      </c>
      <c r="VK32">
        <v>390938.93320000003</v>
      </c>
      <c r="VL32">
        <v>406509.20620000002</v>
      </c>
      <c r="VM32">
        <v>410372.14809999999</v>
      </c>
      <c r="VN32">
        <v>412648.83130000002</v>
      </c>
      <c r="VO32">
        <v>410497.66570000001</v>
      </c>
      <c r="VP32">
        <v>419618.13290000003</v>
      </c>
      <c r="VQ32">
        <v>419487.91489999997</v>
      </c>
      <c r="VR32">
        <v>417203.23050000001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122303.13589999999</v>
      </c>
      <c r="WA32">
        <v>118740.9087</v>
      </c>
      <c r="WB32">
        <v>115282.4356</v>
      </c>
      <c r="WC32">
        <v>111924.69469999999</v>
      </c>
      <c r="WD32">
        <v>135830.94020000001</v>
      </c>
      <c r="WE32">
        <v>316499.2782</v>
      </c>
      <c r="WF32">
        <v>153640.42629999999</v>
      </c>
      <c r="WG32">
        <v>99443.641619999995</v>
      </c>
      <c r="WH32">
        <v>144820.83730000001</v>
      </c>
      <c r="WI32">
        <v>164036.5471</v>
      </c>
      <c r="WJ32">
        <v>136507.5288</v>
      </c>
      <c r="WK32">
        <v>265063.16269999999</v>
      </c>
      <c r="WL32">
        <v>257342.87640000001</v>
      </c>
      <c r="WM32">
        <v>270668.07390000002</v>
      </c>
      <c r="WN32">
        <v>242570.3426</v>
      </c>
      <c r="WO32">
        <v>333632.34820000001</v>
      </c>
      <c r="WP32">
        <v>228645.8126</v>
      </c>
      <c r="WQ32">
        <v>221986.22579999999</v>
      </c>
      <c r="WR32">
        <v>233480.65820000001</v>
      </c>
      <c r="WS32">
        <v>209243.3083</v>
      </c>
      <c r="WT32">
        <v>253936.05379999999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36500000</v>
      </c>
      <c r="ZG32">
        <v>36000000</v>
      </c>
      <c r="ZH32">
        <v>35900000</v>
      </c>
      <c r="ZI32">
        <v>35300000</v>
      </c>
      <c r="ZJ32">
        <v>33900000</v>
      </c>
      <c r="ZK32">
        <v>32600000</v>
      </c>
      <c r="ZL32">
        <v>32300000</v>
      </c>
      <c r="ZM32">
        <v>31900000</v>
      </c>
      <c r="ZN32">
        <v>31200000</v>
      </c>
      <c r="ZO32">
        <v>31400000</v>
      </c>
      <c r="ZP32">
        <v>30800000</v>
      </c>
      <c r="ZQ32">
        <v>30400000</v>
      </c>
      <c r="ZR32">
        <v>29900000</v>
      </c>
      <c r="ZS32">
        <v>29400000</v>
      </c>
      <c r="ZT32">
        <v>29000000</v>
      </c>
      <c r="ZU32">
        <v>28800000</v>
      </c>
      <c r="ZV32">
        <v>27900000</v>
      </c>
      <c r="ZW32">
        <v>27300000</v>
      </c>
      <c r="ZX32">
        <v>26500000</v>
      </c>
      <c r="ZY32">
        <v>25800000</v>
      </c>
      <c r="ZZ32">
        <v>25000000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12300000</v>
      </c>
      <c r="ABK32">
        <v>12500000</v>
      </c>
      <c r="ABL32">
        <v>12700000</v>
      </c>
      <c r="ABM32">
        <v>12700000</v>
      </c>
      <c r="ABN32">
        <v>12700000</v>
      </c>
      <c r="ABO32">
        <v>12700000</v>
      </c>
      <c r="ABP32">
        <v>12700000</v>
      </c>
      <c r="ABQ32">
        <v>12700000</v>
      </c>
      <c r="ABR32">
        <v>12500000</v>
      </c>
      <c r="ABS32">
        <v>12500000</v>
      </c>
      <c r="ABT32">
        <v>12400000</v>
      </c>
      <c r="ABU32">
        <v>12300000</v>
      </c>
      <c r="ABV32">
        <v>12200000</v>
      </c>
      <c r="ABW32">
        <v>12200000</v>
      </c>
      <c r="ABX32">
        <v>12100000</v>
      </c>
      <c r="ABY32">
        <v>11900000</v>
      </c>
      <c r="ABZ32">
        <v>11800000</v>
      </c>
      <c r="ACA32">
        <v>11600000</v>
      </c>
      <c r="ACB32">
        <v>11400000</v>
      </c>
      <c r="ACC32">
        <v>11100000</v>
      </c>
      <c r="ACD32">
        <v>10900000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1650000</v>
      </c>
      <c r="ADO32">
        <v>1630000</v>
      </c>
      <c r="ADP32">
        <v>1610000</v>
      </c>
      <c r="ADQ32">
        <v>1580000</v>
      </c>
      <c r="ADR32">
        <v>1540000</v>
      </c>
      <c r="ADS32">
        <v>1500000</v>
      </c>
      <c r="ADT32">
        <v>1480000</v>
      </c>
      <c r="ADU32">
        <v>1450000</v>
      </c>
      <c r="ADV32">
        <v>1410000</v>
      </c>
      <c r="ADW32">
        <v>1380000</v>
      </c>
      <c r="ADX32">
        <v>1340000</v>
      </c>
      <c r="ADY32">
        <v>1310000</v>
      </c>
      <c r="ADZ32">
        <v>1270000</v>
      </c>
      <c r="AEA32">
        <v>1240000</v>
      </c>
      <c r="AEB32">
        <v>1210000</v>
      </c>
      <c r="AEC32">
        <v>1170000</v>
      </c>
      <c r="AED32">
        <v>1140000</v>
      </c>
      <c r="AEE32">
        <v>1110000</v>
      </c>
      <c r="AEF32">
        <v>1080000</v>
      </c>
      <c r="AEG32">
        <v>1060000</v>
      </c>
      <c r="AEH32">
        <v>1030000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6490000</v>
      </c>
      <c r="AEQ32">
        <v>6310000</v>
      </c>
      <c r="AER32">
        <v>6110000</v>
      </c>
      <c r="AES32">
        <v>5940000</v>
      </c>
      <c r="AET32">
        <v>5760000</v>
      </c>
      <c r="AEU32">
        <v>5600000</v>
      </c>
      <c r="AEV32">
        <v>5440000</v>
      </c>
      <c r="AEW32">
        <v>5300000</v>
      </c>
      <c r="AEX32">
        <v>5170000</v>
      </c>
      <c r="AEY32">
        <v>5010000</v>
      </c>
      <c r="AEZ32">
        <v>4910000</v>
      </c>
      <c r="AFA32">
        <v>4770000</v>
      </c>
      <c r="AFB32">
        <v>4650000</v>
      </c>
      <c r="AFC32">
        <v>4500000</v>
      </c>
      <c r="AFD32">
        <v>4380000</v>
      </c>
      <c r="AFE32">
        <v>4280000</v>
      </c>
      <c r="AFF32">
        <v>4160000</v>
      </c>
      <c r="AFG32">
        <v>4030000</v>
      </c>
      <c r="AFH32">
        <v>3890000</v>
      </c>
      <c r="AFI32">
        <v>3780000</v>
      </c>
      <c r="AFJ32">
        <v>3690000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178.80124749999999</v>
      </c>
      <c r="AGU32">
        <v>197.28134789999999</v>
      </c>
      <c r="AGV32">
        <v>207.66819000000001</v>
      </c>
      <c r="AGW32">
        <v>218.6156345</v>
      </c>
      <c r="AGX32">
        <v>229.93553790000001</v>
      </c>
      <c r="AGY32">
        <v>237.26931680000001</v>
      </c>
      <c r="AGZ32">
        <v>242.3542837</v>
      </c>
      <c r="AHA32">
        <v>249.80398940000001</v>
      </c>
      <c r="AHB32">
        <v>257.38071819999999</v>
      </c>
      <c r="AHC32">
        <v>260.67591479999999</v>
      </c>
      <c r="AHD32">
        <v>261.03178509999998</v>
      </c>
      <c r="AHE32">
        <v>262.72423429999998</v>
      </c>
      <c r="AHF32">
        <v>264.52233910000001</v>
      </c>
      <c r="AHG32">
        <v>260.62006409999998</v>
      </c>
      <c r="AHH32">
        <v>258.6467093</v>
      </c>
      <c r="AHI32">
        <v>257.2684299</v>
      </c>
      <c r="AHJ32">
        <v>255.4484448</v>
      </c>
      <c r="AHK32">
        <v>253.295907</v>
      </c>
      <c r="AHL32">
        <v>251.47986159999999</v>
      </c>
      <c r="AHM32">
        <v>247.40876220000001</v>
      </c>
      <c r="AHN32">
        <v>244.43680850000001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32.374953099999999</v>
      </c>
      <c r="AHW32">
        <v>34.674976739999998</v>
      </c>
      <c r="AHX32">
        <v>36.571359139999998</v>
      </c>
      <c r="AHY32">
        <v>35.74131414</v>
      </c>
      <c r="AHZ32">
        <v>38.124677200000001</v>
      </c>
      <c r="AIA32">
        <v>39.673956269999998</v>
      </c>
      <c r="AIB32">
        <v>42.176576609999998</v>
      </c>
      <c r="AIC32">
        <v>44.917594469999997</v>
      </c>
      <c r="AID32">
        <v>46.246157320000002</v>
      </c>
      <c r="AIE32">
        <v>47.656149169999999</v>
      </c>
      <c r="AIF32">
        <v>51.621440569999997</v>
      </c>
      <c r="AIG32">
        <v>54.201584490000002</v>
      </c>
      <c r="AIH32">
        <v>56.407421020000001</v>
      </c>
      <c r="AII32">
        <v>61.588176429999997</v>
      </c>
      <c r="AIJ32">
        <v>64.041103579999998</v>
      </c>
      <c r="AIK32">
        <v>64.649668050000002</v>
      </c>
      <c r="AIL32">
        <v>65.008334730000001</v>
      </c>
      <c r="AIM32">
        <v>64.669441980000002</v>
      </c>
      <c r="AIN32">
        <v>66.106272369999999</v>
      </c>
      <c r="AIO32">
        <v>66.085757950000001</v>
      </c>
      <c r="AIP32">
        <v>65.725830779999995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1.119597304</v>
      </c>
      <c r="AIY32">
        <v>1.086987674</v>
      </c>
      <c r="AIZ32">
        <v>1.055327839</v>
      </c>
      <c r="AJA32">
        <v>1.024590135</v>
      </c>
      <c r="AJB32">
        <v>1.2434346300000001</v>
      </c>
      <c r="AJC32">
        <v>2.8973234090000002</v>
      </c>
      <c r="AJD32">
        <v>1.4064676739999999</v>
      </c>
      <c r="AJE32">
        <v>0.91033506399999997</v>
      </c>
      <c r="AJF32">
        <v>1.3257306760000001</v>
      </c>
      <c r="AJG32">
        <v>1.5016366880000001</v>
      </c>
      <c r="AJH32">
        <v>1.249628312</v>
      </c>
      <c r="AJI32">
        <v>2.426462742</v>
      </c>
      <c r="AJJ32">
        <v>2.3557890700000002</v>
      </c>
      <c r="AJK32">
        <v>2.4777716750000001</v>
      </c>
      <c r="AJL32">
        <v>2.2205571399999999</v>
      </c>
      <c r="AJM32">
        <v>3.0541643509999998</v>
      </c>
      <c r="AJN32">
        <v>2.0930880759999999</v>
      </c>
      <c r="AJO32">
        <v>2.0321243459999998</v>
      </c>
      <c r="AJP32">
        <v>2.1373476130000002</v>
      </c>
      <c r="AJQ32">
        <v>1.9154720949999999</v>
      </c>
      <c r="AJR32">
        <v>2.3246020569999999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82.787897869999995</v>
      </c>
      <c r="AKA32">
        <v>112.6250201</v>
      </c>
      <c r="AKB32">
        <v>215.8406593</v>
      </c>
      <c r="AKC32">
        <v>268.97754900000001</v>
      </c>
      <c r="AKD32">
        <v>221.94800570000001</v>
      </c>
      <c r="AKE32">
        <v>250.75485399999999</v>
      </c>
      <c r="AKF32">
        <v>355.9125128</v>
      </c>
      <c r="AKG32">
        <v>170.7925549</v>
      </c>
      <c r="AKH32">
        <v>212.30982940000001</v>
      </c>
      <c r="AKI32">
        <v>114.4075072</v>
      </c>
      <c r="AKJ32">
        <v>236.71590430000001</v>
      </c>
      <c r="AKK32">
        <v>268.46881780000001</v>
      </c>
      <c r="AKL32">
        <v>287.89515499999999</v>
      </c>
      <c r="AKM32">
        <v>281.11521169999997</v>
      </c>
      <c r="AKN32">
        <v>258.5219333</v>
      </c>
      <c r="AKO32">
        <v>246.59343129999999</v>
      </c>
      <c r="AKP32">
        <v>290.07872170000002</v>
      </c>
      <c r="AKQ32">
        <v>241.20663379999999</v>
      </c>
      <c r="AKR32">
        <v>243.6748618</v>
      </c>
      <c r="AKS32">
        <v>252.08696309999999</v>
      </c>
      <c r="AKT32">
        <v>213.1079891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119.5476221</v>
      </c>
      <c r="AME32">
        <v>117.87804559999999</v>
      </c>
      <c r="AMF32">
        <v>117.4712249</v>
      </c>
      <c r="AMG32">
        <v>115.6897531</v>
      </c>
      <c r="AMH32">
        <v>111.0596153</v>
      </c>
      <c r="AMI32">
        <v>106.92310809999999</v>
      </c>
      <c r="AMJ32">
        <v>105.9975835</v>
      </c>
      <c r="AMK32">
        <v>104.54955390000001</v>
      </c>
      <c r="AML32">
        <v>102.27071479999999</v>
      </c>
      <c r="AMM32">
        <v>102.8973701</v>
      </c>
      <c r="AMN32">
        <v>100.7893503</v>
      </c>
      <c r="AMO32">
        <v>99.741765090000001</v>
      </c>
      <c r="AMP32">
        <v>97.831741730000005</v>
      </c>
      <c r="AMQ32">
        <v>96.405990689999996</v>
      </c>
      <c r="AMR32">
        <v>95.177763119999995</v>
      </c>
      <c r="AMS32">
        <v>94.274795589999997</v>
      </c>
      <c r="AMT32">
        <v>91.435863260000005</v>
      </c>
      <c r="AMU32">
        <v>89.540690720000001</v>
      </c>
      <c r="AMV32">
        <v>86.932709439999996</v>
      </c>
      <c r="AMW32">
        <v>84.528439559999995</v>
      </c>
      <c r="AMX32">
        <v>82.06644618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352.43861320000002</v>
      </c>
      <c r="ANG32">
        <v>299.89457879999998</v>
      </c>
      <c r="ANH32">
        <v>203.62249489999999</v>
      </c>
      <c r="ANI32">
        <v>344.72615380000002</v>
      </c>
      <c r="ANJ32">
        <v>342.74366520000001</v>
      </c>
      <c r="ANK32">
        <v>258.99136429999999</v>
      </c>
      <c r="ANL32">
        <v>219.98542570000001</v>
      </c>
      <c r="ANM32">
        <v>244.69226169999999</v>
      </c>
      <c r="ANN32">
        <v>218.87789710000001</v>
      </c>
      <c r="ANO32">
        <v>274.4658235</v>
      </c>
      <c r="ANP32">
        <v>280.45679960000001</v>
      </c>
      <c r="ANQ32">
        <v>204.093433</v>
      </c>
      <c r="ANR32">
        <v>153.15323789999999</v>
      </c>
      <c r="ANS32">
        <v>212.0764217</v>
      </c>
      <c r="ANT32">
        <v>138.9994682</v>
      </c>
      <c r="ANU32">
        <v>165.49602060000001</v>
      </c>
      <c r="ANV32">
        <v>199.1758906</v>
      </c>
      <c r="ANW32">
        <v>150.74303359999999</v>
      </c>
      <c r="ANX32">
        <v>167.87458580000001</v>
      </c>
      <c r="ANY32">
        <v>196.76898069999999</v>
      </c>
      <c r="ANZ32">
        <v>217.6442888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64.568248929999996</v>
      </c>
      <c r="AOI32">
        <v>65.766229429999996</v>
      </c>
      <c r="AOJ32">
        <v>66.428128220000005</v>
      </c>
      <c r="AOK32">
        <v>66.722312009999996</v>
      </c>
      <c r="AOL32">
        <v>66.534691929999994</v>
      </c>
      <c r="AOM32">
        <v>66.677998090000003</v>
      </c>
      <c r="AON32">
        <v>66.583318919999996</v>
      </c>
      <c r="AOO32">
        <v>66.344173490000003</v>
      </c>
      <c r="AOP32">
        <v>65.735970649999999</v>
      </c>
      <c r="AOQ32">
        <v>65.617626459999997</v>
      </c>
      <c r="AOR32">
        <v>65.005866879999999</v>
      </c>
      <c r="AOS32">
        <v>64.291078900000002</v>
      </c>
      <c r="AOT32">
        <v>64.126853560000001</v>
      </c>
      <c r="AOU32">
        <v>63.933301200000002</v>
      </c>
      <c r="AOV32">
        <v>63.301651890000002</v>
      </c>
      <c r="AOW32">
        <v>62.623063299999998</v>
      </c>
      <c r="AOX32">
        <v>61.64392015</v>
      </c>
      <c r="AOY32">
        <v>60.752101539999998</v>
      </c>
      <c r="AOZ32">
        <v>59.536006729999997</v>
      </c>
      <c r="APA32">
        <v>58.404734419999997</v>
      </c>
      <c r="APB32">
        <v>57.047129769999998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522.28687739999998</v>
      </c>
      <c r="APK32">
        <v>731.46556669999995</v>
      </c>
      <c r="APL32">
        <v>625.50048949999996</v>
      </c>
      <c r="APM32">
        <v>841.5443199</v>
      </c>
      <c r="APN32">
        <v>779.99475429999995</v>
      </c>
      <c r="APO32">
        <v>733.21636890000002</v>
      </c>
      <c r="APP32">
        <v>804.1189445</v>
      </c>
      <c r="APQ32">
        <v>673.39967990000002</v>
      </c>
      <c r="APR32">
        <v>648.38421059999996</v>
      </c>
      <c r="APS32">
        <v>692.97833549999996</v>
      </c>
      <c r="APT32">
        <v>879.18281830000001</v>
      </c>
      <c r="APU32">
        <v>665.88152549999995</v>
      </c>
      <c r="APV32">
        <v>804.52039179999997</v>
      </c>
      <c r="APW32">
        <v>555.46990229999994</v>
      </c>
      <c r="APX32">
        <v>700.33019939999997</v>
      </c>
      <c r="APY32">
        <v>586.79462160000003</v>
      </c>
      <c r="APZ32">
        <v>610.53795739999998</v>
      </c>
      <c r="AQA32">
        <v>571.00438199999996</v>
      </c>
      <c r="AQB32">
        <v>688.69827840000005</v>
      </c>
      <c r="AQC32">
        <v>657.92237499999999</v>
      </c>
      <c r="AQD32">
        <v>595.600729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79.137776099999996</v>
      </c>
      <c r="ARO32">
        <v>76.936378640000001</v>
      </c>
      <c r="ARP32">
        <v>74.521802750000006</v>
      </c>
      <c r="ARQ32">
        <v>72.395646639999995</v>
      </c>
      <c r="ARR32">
        <v>70.243946410000007</v>
      </c>
      <c r="ARS32">
        <v>68.239840360000002</v>
      </c>
      <c r="ART32">
        <v>66.390365450000004</v>
      </c>
      <c r="ARU32">
        <v>64.590736609999993</v>
      </c>
      <c r="ARV32">
        <v>63.031039960000001</v>
      </c>
      <c r="ARW32">
        <v>61.105978620000002</v>
      </c>
      <c r="ARX32">
        <v>59.896359410000002</v>
      </c>
      <c r="ARY32">
        <v>58.123776909999997</v>
      </c>
      <c r="ARZ32">
        <v>56.682562220000001</v>
      </c>
      <c r="ASA32">
        <v>54.886307090000003</v>
      </c>
      <c r="ASB32">
        <v>53.351801549999998</v>
      </c>
      <c r="ASC32">
        <v>52.20253641</v>
      </c>
      <c r="ASD32">
        <v>50.700207300000002</v>
      </c>
      <c r="ASE32">
        <v>49.176555649999997</v>
      </c>
      <c r="ASF32">
        <v>47.465056079999997</v>
      </c>
      <c r="ASG32">
        <v>46.143424760000002</v>
      </c>
      <c r="ASH32">
        <v>44.976663000000002</v>
      </c>
    </row>
    <row r="33" spans="3:1178" x14ac:dyDescent="0.25">
      <c r="C33">
        <v>0</v>
      </c>
      <c r="D33">
        <v>0</v>
      </c>
      <c r="E33">
        <v>0</v>
      </c>
      <c r="F33">
        <v>150</v>
      </c>
      <c r="G33">
        <v>171</v>
      </c>
      <c r="H33">
        <v>156</v>
      </c>
      <c r="I33">
        <v>177</v>
      </c>
      <c r="J33">
        <v>175</v>
      </c>
      <c r="K33">
        <v>200</v>
      </c>
      <c r="L33">
        <v>209</v>
      </c>
      <c r="M33">
        <v>208</v>
      </c>
      <c r="N33">
        <v>213</v>
      </c>
      <c r="O33">
        <v>193</v>
      </c>
      <c r="P33">
        <v>182</v>
      </c>
      <c r="Q33">
        <v>189</v>
      </c>
      <c r="R33">
        <v>217</v>
      </c>
      <c r="S33">
        <v>184</v>
      </c>
      <c r="T33">
        <v>200</v>
      </c>
      <c r="U33">
        <v>225</v>
      </c>
      <c r="V33">
        <v>199</v>
      </c>
      <c r="W33">
        <v>216</v>
      </c>
      <c r="X33">
        <v>192</v>
      </c>
      <c r="Y33">
        <v>207</v>
      </c>
      <c r="Z33">
        <v>228</v>
      </c>
      <c r="AA33">
        <v>226</v>
      </c>
      <c r="AB33">
        <v>209</v>
      </c>
      <c r="AC33">
        <v>206</v>
      </c>
      <c r="AD33">
        <v>239</v>
      </c>
      <c r="AE33">
        <v>0</v>
      </c>
      <c r="AF33">
        <v>0</v>
      </c>
      <c r="AG33">
        <v>0</v>
      </c>
      <c r="AH33">
        <v>63</v>
      </c>
      <c r="AI33">
        <v>85</v>
      </c>
      <c r="AJ33">
        <v>87</v>
      </c>
      <c r="AK33">
        <v>72</v>
      </c>
      <c r="AL33">
        <v>82</v>
      </c>
      <c r="AM33">
        <v>79</v>
      </c>
      <c r="AN33">
        <v>89</v>
      </c>
      <c r="AO33">
        <v>75</v>
      </c>
      <c r="AP33">
        <v>92</v>
      </c>
      <c r="AQ33">
        <v>88</v>
      </c>
      <c r="AR33">
        <v>98</v>
      </c>
      <c r="AS33">
        <v>103</v>
      </c>
      <c r="AT33">
        <v>87</v>
      </c>
      <c r="AU33">
        <v>111</v>
      </c>
      <c r="AV33">
        <v>90</v>
      </c>
      <c r="AW33">
        <v>96</v>
      </c>
      <c r="AX33">
        <v>120</v>
      </c>
      <c r="AY33">
        <v>128</v>
      </c>
      <c r="AZ33">
        <v>109</v>
      </c>
      <c r="BA33">
        <v>120</v>
      </c>
      <c r="BB33">
        <v>133</v>
      </c>
      <c r="BC33">
        <v>132</v>
      </c>
      <c r="BD33">
        <v>131</v>
      </c>
      <c r="BE33">
        <v>138</v>
      </c>
      <c r="BF33">
        <v>149</v>
      </c>
      <c r="BG33">
        <v>0</v>
      </c>
      <c r="BH33">
        <v>0</v>
      </c>
      <c r="BI33">
        <v>0</v>
      </c>
      <c r="BJ33">
        <v>140</v>
      </c>
      <c r="BK33">
        <v>142</v>
      </c>
      <c r="BL33">
        <v>141</v>
      </c>
      <c r="BM33">
        <v>111</v>
      </c>
      <c r="BN33">
        <v>151</v>
      </c>
      <c r="BO33">
        <v>128</v>
      </c>
      <c r="BP33">
        <v>130</v>
      </c>
      <c r="BQ33">
        <v>111</v>
      </c>
      <c r="BR33">
        <v>124</v>
      </c>
      <c r="BS33">
        <v>139</v>
      </c>
      <c r="BT33">
        <v>149</v>
      </c>
      <c r="BU33">
        <v>138</v>
      </c>
      <c r="BV33">
        <v>151</v>
      </c>
      <c r="BW33">
        <v>143</v>
      </c>
      <c r="BX33">
        <v>141</v>
      </c>
      <c r="BY33">
        <v>142</v>
      </c>
      <c r="BZ33">
        <v>149</v>
      </c>
      <c r="CA33">
        <v>131</v>
      </c>
      <c r="CB33">
        <v>124</v>
      </c>
      <c r="CC33">
        <v>136</v>
      </c>
      <c r="CD33">
        <v>134</v>
      </c>
      <c r="CE33">
        <v>119</v>
      </c>
      <c r="CF33">
        <v>134</v>
      </c>
      <c r="CG33">
        <v>141</v>
      </c>
      <c r="CH33">
        <v>150</v>
      </c>
      <c r="CI33">
        <v>0</v>
      </c>
      <c r="CJ33">
        <v>0</v>
      </c>
      <c r="CK33">
        <v>0</v>
      </c>
      <c r="CL33">
        <v>39</v>
      </c>
      <c r="CM33">
        <v>25</v>
      </c>
      <c r="CN33">
        <v>44</v>
      </c>
      <c r="CO33">
        <v>37</v>
      </c>
      <c r="CP33">
        <v>23</v>
      </c>
      <c r="CQ33">
        <v>39</v>
      </c>
      <c r="CR33">
        <v>46</v>
      </c>
      <c r="CS33">
        <v>42</v>
      </c>
      <c r="CT33">
        <v>38</v>
      </c>
      <c r="CU33">
        <v>55</v>
      </c>
      <c r="CV33">
        <v>41</v>
      </c>
      <c r="CW33">
        <v>38</v>
      </c>
      <c r="CX33">
        <v>49</v>
      </c>
      <c r="CY33">
        <v>48</v>
      </c>
      <c r="CZ33">
        <v>48</v>
      </c>
      <c r="DA33">
        <v>43</v>
      </c>
      <c r="DB33">
        <v>53</v>
      </c>
      <c r="DC33">
        <v>60</v>
      </c>
      <c r="DD33">
        <v>41</v>
      </c>
      <c r="DE33">
        <v>51</v>
      </c>
      <c r="DF33">
        <v>64</v>
      </c>
      <c r="DG33">
        <v>68</v>
      </c>
      <c r="DH33">
        <v>56</v>
      </c>
      <c r="DI33">
        <v>51</v>
      </c>
      <c r="DJ33">
        <v>56</v>
      </c>
      <c r="DK33">
        <v>0</v>
      </c>
      <c r="DL33">
        <v>0</v>
      </c>
      <c r="DM33">
        <v>0</v>
      </c>
      <c r="DN33">
        <v>4</v>
      </c>
      <c r="DO33">
        <v>6</v>
      </c>
      <c r="DP33">
        <v>3</v>
      </c>
      <c r="DQ33">
        <v>0</v>
      </c>
      <c r="DR33">
        <v>2</v>
      </c>
      <c r="DS33">
        <v>3</v>
      </c>
      <c r="DT33">
        <v>1</v>
      </c>
      <c r="DU33">
        <v>1</v>
      </c>
      <c r="DV33">
        <v>7</v>
      </c>
      <c r="DW33">
        <v>5</v>
      </c>
      <c r="DX33">
        <v>5</v>
      </c>
      <c r="DY33">
        <v>5</v>
      </c>
      <c r="DZ33">
        <v>4</v>
      </c>
      <c r="EA33">
        <v>3</v>
      </c>
      <c r="EB33">
        <v>9</v>
      </c>
      <c r="EC33">
        <v>6</v>
      </c>
      <c r="ED33">
        <v>5</v>
      </c>
      <c r="EE33">
        <v>4</v>
      </c>
      <c r="EF33">
        <v>4</v>
      </c>
      <c r="EG33">
        <v>6</v>
      </c>
      <c r="EH33">
        <v>3</v>
      </c>
      <c r="EI33">
        <v>9</v>
      </c>
      <c r="EJ33">
        <v>8</v>
      </c>
      <c r="EK33">
        <v>6</v>
      </c>
      <c r="EL33">
        <v>5</v>
      </c>
      <c r="EM33">
        <v>0</v>
      </c>
      <c r="EN33">
        <v>0</v>
      </c>
      <c r="EO33">
        <v>0</v>
      </c>
      <c r="EP33">
        <v>0</v>
      </c>
      <c r="EQ33">
        <v>15</v>
      </c>
      <c r="ER33">
        <v>20</v>
      </c>
      <c r="ES33">
        <v>10</v>
      </c>
      <c r="ET33">
        <v>15</v>
      </c>
      <c r="EU33">
        <v>15</v>
      </c>
      <c r="EV33">
        <v>15</v>
      </c>
      <c r="EW33">
        <v>10</v>
      </c>
      <c r="EX33">
        <v>5</v>
      </c>
      <c r="EY33">
        <v>15</v>
      </c>
      <c r="EZ33">
        <v>30</v>
      </c>
      <c r="FA33">
        <v>25</v>
      </c>
      <c r="FB33">
        <v>20</v>
      </c>
      <c r="FC33">
        <v>25</v>
      </c>
      <c r="FD33">
        <v>10</v>
      </c>
      <c r="FE33">
        <v>25</v>
      </c>
      <c r="FF33">
        <v>45</v>
      </c>
      <c r="FG33">
        <v>40</v>
      </c>
      <c r="FH33">
        <v>25</v>
      </c>
      <c r="FI33">
        <v>15</v>
      </c>
      <c r="FJ33">
        <v>20</v>
      </c>
      <c r="FK33">
        <v>10</v>
      </c>
      <c r="FL33">
        <v>25</v>
      </c>
      <c r="FM33">
        <v>20</v>
      </c>
      <c r="FN33">
        <v>30</v>
      </c>
      <c r="FO33">
        <v>0</v>
      </c>
      <c r="FP33">
        <v>0</v>
      </c>
      <c r="FQ33">
        <v>6239</v>
      </c>
      <c r="FR33">
        <v>6551</v>
      </c>
      <c r="FS33">
        <v>6921</v>
      </c>
      <c r="FT33">
        <v>7178</v>
      </c>
      <c r="FU33">
        <v>7454</v>
      </c>
      <c r="FV33">
        <v>7687</v>
      </c>
      <c r="FW33">
        <v>7887</v>
      </c>
      <c r="FX33">
        <v>8060</v>
      </c>
      <c r="FY33">
        <v>8127</v>
      </c>
      <c r="FZ33">
        <v>8291</v>
      </c>
      <c r="GA33">
        <v>8491</v>
      </c>
      <c r="GB33">
        <v>8629</v>
      </c>
      <c r="GC33">
        <v>8825</v>
      </c>
      <c r="GD33">
        <v>9028</v>
      </c>
      <c r="GE33">
        <v>9119</v>
      </c>
      <c r="GF33">
        <v>9267</v>
      </c>
      <c r="GG33">
        <v>9326</v>
      </c>
      <c r="GH33">
        <v>9418</v>
      </c>
      <c r="GI33">
        <v>9542</v>
      </c>
      <c r="GJ33">
        <v>9664</v>
      </c>
      <c r="GK33">
        <v>9760</v>
      </c>
      <c r="GL33">
        <v>9818</v>
      </c>
      <c r="GM33">
        <v>9856</v>
      </c>
      <c r="GN33">
        <v>9860</v>
      </c>
      <c r="GO33">
        <v>9943</v>
      </c>
      <c r="GP33">
        <v>10006</v>
      </c>
      <c r="GQ33">
        <v>0</v>
      </c>
      <c r="GR33">
        <v>0</v>
      </c>
      <c r="GS33">
        <v>690</v>
      </c>
      <c r="GT33">
        <v>782</v>
      </c>
      <c r="GU33">
        <v>855</v>
      </c>
      <c r="GV33">
        <v>959</v>
      </c>
      <c r="GW33">
        <v>1054</v>
      </c>
      <c r="GX33">
        <v>1147</v>
      </c>
      <c r="GY33">
        <v>1231</v>
      </c>
      <c r="GZ33">
        <v>1340</v>
      </c>
      <c r="HA33">
        <v>1432</v>
      </c>
      <c r="HB33">
        <v>1530</v>
      </c>
      <c r="HC33">
        <v>1607</v>
      </c>
      <c r="HD33">
        <v>1680</v>
      </c>
      <c r="HE33">
        <v>1748</v>
      </c>
      <c r="HF33">
        <v>1792</v>
      </c>
      <c r="HG33">
        <v>1858</v>
      </c>
      <c r="HH33">
        <v>1925</v>
      </c>
      <c r="HI33">
        <v>2017</v>
      </c>
      <c r="HJ33">
        <v>2092</v>
      </c>
      <c r="HK33">
        <v>2188</v>
      </c>
      <c r="HL33">
        <v>2249</v>
      </c>
      <c r="HM33">
        <v>2325</v>
      </c>
      <c r="HN33">
        <v>2371</v>
      </c>
      <c r="HO33">
        <v>2460</v>
      </c>
      <c r="HP33">
        <v>2529</v>
      </c>
      <c r="HQ33">
        <v>2576</v>
      </c>
      <c r="HR33">
        <v>2632</v>
      </c>
      <c r="HS33">
        <v>0</v>
      </c>
      <c r="HT33">
        <v>0</v>
      </c>
      <c r="HU33">
        <v>74</v>
      </c>
      <c r="HV33">
        <v>73</v>
      </c>
      <c r="HW33">
        <v>80</v>
      </c>
      <c r="HX33">
        <v>85</v>
      </c>
      <c r="HY33">
        <v>94</v>
      </c>
      <c r="HZ33">
        <v>101</v>
      </c>
      <c r="IA33">
        <v>108</v>
      </c>
      <c r="IB33">
        <v>122</v>
      </c>
      <c r="IC33">
        <v>135</v>
      </c>
      <c r="ID33">
        <v>152</v>
      </c>
      <c r="IE33">
        <v>166</v>
      </c>
      <c r="IF33">
        <v>184</v>
      </c>
      <c r="IG33">
        <v>191</v>
      </c>
      <c r="IH33">
        <v>196</v>
      </c>
      <c r="II33">
        <v>199</v>
      </c>
      <c r="IJ33">
        <v>211</v>
      </c>
      <c r="IK33">
        <v>219</v>
      </c>
      <c r="IL33">
        <v>228</v>
      </c>
      <c r="IM33">
        <v>229</v>
      </c>
      <c r="IN33">
        <v>237</v>
      </c>
      <c r="IO33">
        <v>250</v>
      </c>
      <c r="IP33">
        <v>260</v>
      </c>
      <c r="IQ33">
        <v>270</v>
      </c>
      <c r="IR33">
        <v>290</v>
      </c>
      <c r="IS33">
        <v>292</v>
      </c>
      <c r="IT33">
        <v>291</v>
      </c>
      <c r="IU33">
        <v>0</v>
      </c>
      <c r="IV33">
        <v>0</v>
      </c>
      <c r="IW33">
        <v>4</v>
      </c>
      <c r="IX33">
        <v>5</v>
      </c>
      <c r="IY33">
        <v>3</v>
      </c>
      <c r="IZ33">
        <v>3</v>
      </c>
      <c r="JA33">
        <v>1</v>
      </c>
      <c r="JB33">
        <v>4</v>
      </c>
      <c r="JC33">
        <v>5</v>
      </c>
      <c r="JD33">
        <v>5</v>
      </c>
      <c r="JE33">
        <v>7</v>
      </c>
      <c r="JF33">
        <v>8</v>
      </c>
      <c r="JG33">
        <v>7</v>
      </c>
      <c r="JH33">
        <v>10</v>
      </c>
      <c r="JI33">
        <v>11</v>
      </c>
      <c r="JJ33">
        <v>11</v>
      </c>
      <c r="JK33">
        <v>13</v>
      </c>
      <c r="JL33">
        <v>14</v>
      </c>
      <c r="JM33">
        <v>13</v>
      </c>
      <c r="JN33">
        <v>16</v>
      </c>
      <c r="JO33">
        <v>18</v>
      </c>
      <c r="JP33">
        <v>9</v>
      </c>
      <c r="JQ33">
        <v>14</v>
      </c>
      <c r="JR33">
        <v>12</v>
      </c>
      <c r="JS33">
        <v>13</v>
      </c>
      <c r="JT33">
        <v>7</v>
      </c>
      <c r="JU33">
        <v>12</v>
      </c>
      <c r="JV33">
        <v>16</v>
      </c>
      <c r="JW33">
        <v>0</v>
      </c>
      <c r="JX33">
        <v>0</v>
      </c>
      <c r="JY33">
        <v>0</v>
      </c>
      <c r="JZ33">
        <v>7</v>
      </c>
      <c r="KA33">
        <v>13</v>
      </c>
      <c r="KB33">
        <v>18</v>
      </c>
      <c r="KC33">
        <v>26</v>
      </c>
      <c r="KD33">
        <v>32</v>
      </c>
      <c r="KE33">
        <v>35</v>
      </c>
      <c r="KF33">
        <v>41</v>
      </c>
      <c r="KG33">
        <v>50</v>
      </c>
      <c r="KH33">
        <v>57</v>
      </c>
      <c r="KI33">
        <v>68</v>
      </c>
      <c r="KJ33">
        <v>78</v>
      </c>
      <c r="KK33">
        <v>92</v>
      </c>
      <c r="KL33">
        <v>101</v>
      </c>
      <c r="KM33">
        <v>114</v>
      </c>
      <c r="KN33">
        <v>133</v>
      </c>
      <c r="KO33">
        <v>155</v>
      </c>
      <c r="KP33">
        <v>176</v>
      </c>
      <c r="KQ33">
        <v>196</v>
      </c>
      <c r="KR33">
        <v>217</v>
      </c>
      <c r="KS33">
        <v>232</v>
      </c>
      <c r="KT33">
        <v>248</v>
      </c>
      <c r="KU33">
        <v>263</v>
      </c>
      <c r="KV33">
        <v>283</v>
      </c>
      <c r="KW33">
        <v>292</v>
      </c>
      <c r="KX33">
        <v>312</v>
      </c>
      <c r="KY33">
        <v>0</v>
      </c>
      <c r="KZ33">
        <v>0</v>
      </c>
      <c r="LA33">
        <v>0</v>
      </c>
      <c r="LB33">
        <v>183</v>
      </c>
      <c r="LC33">
        <v>361</v>
      </c>
      <c r="LD33">
        <v>496</v>
      </c>
      <c r="LE33">
        <v>676</v>
      </c>
      <c r="LF33">
        <v>849</v>
      </c>
      <c r="LG33">
        <v>1022</v>
      </c>
      <c r="LH33">
        <v>1172</v>
      </c>
      <c r="LI33">
        <v>1354</v>
      </c>
      <c r="LJ33">
        <v>1519</v>
      </c>
      <c r="LK33">
        <v>1669</v>
      </c>
      <c r="LL33">
        <v>1806</v>
      </c>
      <c r="LM33">
        <v>1945</v>
      </c>
      <c r="LN33">
        <v>2094</v>
      </c>
      <c r="LO33">
        <v>2280</v>
      </c>
      <c r="LP33">
        <v>2437</v>
      </c>
      <c r="LQ33">
        <v>2585</v>
      </c>
      <c r="LR33">
        <v>2754</v>
      </c>
      <c r="LS33">
        <v>2898</v>
      </c>
      <c r="LT33">
        <v>3047</v>
      </c>
      <c r="LU33">
        <v>3183</v>
      </c>
      <c r="LV33">
        <v>3313</v>
      </c>
      <c r="LW33">
        <v>3478</v>
      </c>
      <c r="LX33">
        <v>3629</v>
      </c>
      <c r="LY33">
        <v>3781</v>
      </c>
      <c r="LZ33">
        <v>3929</v>
      </c>
      <c r="MA33">
        <v>0</v>
      </c>
      <c r="MB33">
        <v>0</v>
      </c>
      <c r="MC33">
        <v>1484</v>
      </c>
      <c r="MD33">
        <v>1530</v>
      </c>
      <c r="ME33">
        <v>1581</v>
      </c>
      <c r="MF33">
        <v>1632</v>
      </c>
      <c r="MG33">
        <v>1687</v>
      </c>
      <c r="MH33">
        <v>1712</v>
      </c>
      <c r="MI33">
        <v>1741</v>
      </c>
      <c r="MJ33">
        <v>1760</v>
      </c>
      <c r="MK33">
        <v>1794</v>
      </c>
      <c r="ML33">
        <v>1846</v>
      </c>
      <c r="MM33">
        <v>1885</v>
      </c>
      <c r="MN33">
        <v>1947</v>
      </c>
      <c r="MO33">
        <v>1998</v>
      </c>
      <c r="MP33">
        <v>2057</v>
      </c>
      <c r="MQ33">
        <v>2095</v>
      </c>
      <c r="MR33">
        <v>2145</v>
      </c>
      <c r="MS33">
        <v>2215</v>
      </c>
      <c r="MT33">
        <v>2305</v>
      </c>
      <c r="MU33">
        <v>2360</v>
      </c>
      <c r="MV33">
        <v>2432</v>
      </c>
      <c r="MW33">
        <v>2510</v>
      </c>
      <c r="MX33">
        <v>2565</v>
      </c>
      <c r="MY33">
        <v>2630</v>
      </c>
      <c r="MZ33">
        <v>2677</v>
      </c>
      <c r="NA33">
        <v>2721</v>
      </c>
      <c r="NB33">
        <v>2779</v>
      </c>
      <c r="NC33">
        <v>0</v>
      </c>
      <c r="ND33">
        <v>0</v>
      </c>
      <c r="NE33">
        <v>0</v>
      </c>
      <c r="NF33">
        <v>36</v>
      </c>
      <c r="NG33">
        <v>63</v>
      </c>
      <c r="NH33">
        <v>98</v>
      </c>
      <c r="NI33">
        <v>136</v>
      </c>
      <c r="NJ33">
        <v>165</v>
      </c>
      <c r="NK33">
        <v>205</v>
      </c>
      <c r="NL33">
        <v>238</v>
      </c>
      <c r="NM33">
        <v>274</v>
      </c>
      <c r="NN33">
        <v>313</v>
      </c>
      <c r="NO33">
        <v>345</v>
      </c>
      <c r="NP33">
        <v>376</v>
      </c>
      <c r="NQ33">
        <v>403</v>
      </c>
      <c r="NR33">
        <v>437</v>
      </c>
      <c r="NS33">
        <v>472</v>
      </c>
      <c r="NT33">
        <v>514</v>
      </c>
      <c r="NU33">
        <v>547</v>
      </c>
      <c r="NV33">
        <v>581</v>
      </c>
      <c r="NW33">
        <v>607</v>
      </c>
      <c r="NX33">
        <v>635</v>
      </c>
      <c r="NY33">
        <v>663</v>
      </c>
      <c r="NZ33">
        <v>692</v>
      </c>
      <c r="OA33">
        <v>722</v>
      </c>
      <c r="OB33">
        <v>758</v>
      </c>
      <c r="OC33">
        <v>807</v>
      </c>
      <c r="OD33">
        <v>843</v>
      </c>
      <c r="OE33">
        <v>0</v>
      </c>
      <c r="OF33">
        <v>0</v>
      </c>
      <c r="OG33">
        <v>2179</v>
      </c>
      <c r="OH33">
        <v>2249</v>
      </c>
      <c r="OI33">
        <v>2314</v>
      </c>
      <c r="OJ33">
        <v>2377</v>
      </c>
      <c r="OK33">
        <v>2463</v>
      </c>
      <c r="OL33">
        <v>2555</v>
      </c>
      <c r="OM33">
        <v>2626</v>
      </c>
      <c r="ON33">
        <v>2739</v>
      </c>
      <c r="OO33">
        <v>2784</v>
      </c>
      <c r="OP33">
        <v>2855</v>
      </c>
      <c r="OQ33">
        <v>2920</v>
      </c>
      <c r="OR33">
        <v>2982</v>
      </c>
      <c r="OS33">
        <v>3052</v>
      </c>
      <c r="OT33">
        <v>3124</v>
      </c>
      <c r="OU33">
        <v>3184</v>
      </c>
      <c r="OV33">
        <v>3228</v>
      </c>
      <c r="OW33">
        <v>3297</v>
      </c>
      <c r="OX33">
        <v>3377</v>
      </c>
      <c r="OY33">
        <v>3418</v>
      </c>
      <c r="OZ33">
        <v>3503</v>
      </c>
      <c r="PA33">
        <v>3553</v>
      </c>
      <c r="PB33">
        <v>3566</v>
      </c>
      <c r="PC33">
        <v>3613</v>
      </c>
      <c r="PD33">
        <v>3684</v>
      </c>
      <c r="PE33">
        <v>3747</v>
      </c>
      <c r="PF33">
        <v>3780</v>
      </c>
      <c r="PG33">
        <v>0</v>
      </c>
      <c r="PH33">
        <v>0</v>
      </c>
      <c r="PI33">
        <v>0</v>
      </c>
      <c r="PJ33">
        <v>81</v>
      </c>
      <c r="PK33">
        <v>149</v>
      </c>
      <c r="PL33">
        <v>235</v>
      </c>
      <c r="PM33">
        <v>304</v>
      </c>
      <c r="PN33">
        <v>363</v>
      </c>
      <c r="PO33">
        <v>447</v>
      </c>
      <c r="PP33">
        <v>519</v>
      </c>
      <c r="PQ33">
        <v>599</v>
      </c>
      <c r="PR33">
        <v>673</v>
      </c>
      <c r="PS33">
        <v>760</v>
      </c>
      <c r="PT33">
        <v>843</v>
      </c>
      <c r="PU33">
        <v>938</v>
      </c>
      <c r="PV33">
        <v>1036</v>
      </c>
      <c r="PW33">
        <v>1128</v>
      </c>
      <c r="PX33">
        <v>1216</v>
      </c>
      <c r="PY33">
        <v>1330</v>
      </c>
      <c r="PZ33">
        <v>1429</v>
      </c>
      <c r="QA33">
        <v>1540</v>
      </c>
      <c r="QB33">
        <v>1649</v>
      </c>
      <c r="QC33">
        <v>1772</v>
      </c>
      <c r="QD33">
        <v>1914</v>
      </c>
      <c r="QE33">
        <v>2042</v>
      </c>
      <c r="QF33">
        <v>2174</v>
      </c>
      <c r="QG33">
        <v>2289</v>
      </c>
      <c r="QH33">
        <v>2419</v>
      </c>
      <c r="QI33">
        <v>0</v>
      </c>
      <c r="QJ33">
        <v>0</v>
      </c>
      <c r="QK33">
        <v>7448</v>
      </c>
      <c r="QL33">
        <v>7716</v>
      </c>
      <c r="QM33">
        <v>7905</v>
      </c>
      <c r="QN33">
        <v>8070</v>
      </c>
      <c r="QO33">
        <v>8266</v>
      </c>
      <c r="QP33">
        <v>8400</v>
      </c>
      <c r="QQ33">
        <v>8417</v>
      </c>
      <c r="QR33">
        <v>8510</v>
      </c>
      <c r="QS33">
        <v>8602</v>
      </c>
      <c r="QT33">
        <v>8706</v>
      </c>
      <c r="QU33">
        <v>8853</v>
      </c>
      <c r="QV33">
        <v>8894</v>
      </c>
      <c r="QW33">
        <v>8926</v>
      </c>
      <c r="QX33">
        <v>8982</v>
      </c>
      <c r="QY33">
        <v>9049</v>
      </c>
      <c r="QZ33">
        <v>9149</v>
      </c>
      <c r="RA33">
        <v>9223</v>
      </c>
      <c r="RB33">
        <v>9230</v>
      </c>
      <c r="RC33">
        <v>9265</v>
      </c>
      <c r="RD33">
        <v>9323</v>
      </c>
      <c r="RE33">
        <v>9446</v>
      </c>
      <c r="RF33">
        <v>9480</v>
      </c>
      <c r="RG33">
        <v>9534</v>
      </c>
      <c r="RH33">
        <v>9559</v>
      </c>
      <c r="RI33">
        <v>9607</v>
      </c>
      <c r="RJ33">
        <v>9638</v>
      </c>
      <c r="RK33">
        <v>0</v>
      </c>
      <c r="RL33">
        <v>0</v>
      </c>
      <c r="RM33">
        <v>8390</v>
      </c>
      <c r="RN33">
        <v>8328</v>
      </c>
      <c r="RO33">
        <v>8298</v>
      </c>
      <c r="RP33">
        <v>8295</v>
      </c>
      <c r="RQ33">
        <v>8276</v>
      </c>
      <c r="RR33">
        <v>8296</v>
      </c>
      <c r="RS33">
        <v>8294</v>
      </c>
      <c r="RT33">
        <v>8332</v>
      </c>
      <c r="RU33">
        <v>8330</v>
      </c>
      <c r="RV33">
        <v>8344</v>
      </c>
      <c r="RW33">
        <v>8328</v>
      </c>
      <c r="RX33">
        <v>8377</v>
      </c>
      <c r="RY33">
        <v>8451</v>
      </c>
      <c r="RZ33">
        <v>8491</v>
      </c>
      <c r="SA33">
        <v>8489</v>
      </c>
      <c r="SB33">
        <v>8499</v>
      </c>
      <c r="SC33">
        <v>8487</v>
      </c>
      <c r="SD33">
        <v>8515</v>
      </c>
      <c r="SE33">
        <v>8568</v>
      </c>
      <c r="SF33">
        <v>8570</v>
      </c>
      <c r="SG33">
        <v>8612</v>
      </c>
      <c r="SH33">
        <v>8629</v>
      </c>
      <c r="SI33">
        <v>8668</v>
      </c>
      <c r="SJ33">
        <v>8676</v>
      </c>
      <c r="SK33">
        <v>8689</v>
      </c>
      <c r="SL33">
        <v>8745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840691.576</v>
      </c>
      <c r="SU33">
        <v>837441.40720000002</v>
      </c>
      <c r="SV33">
        <v>830884.02099999995</v>
      </c>
      <c r="SW33">
        <v>813389.1973</v>
      </c>
      <c r="SX33">
        <v>805634.08259999997</v>
      </c>
      <c r="SY33">
        <v>801036.91749999998</v>
      </c>
      <c r="SZ33">
        <v>790345.40980000002</v>
      </c>
      <c r="TA33">
        <v>784754.75470000005</v>
      </c>
      <c r="TB33">
        <v>779423.62829999998</v>
      </c>
      <c r="TC33">
        <v>764349.53890000004</v>
      </c>
      <c r="TD33">
        <v>754130.89040000003</v>
      </c>
      <c r="TE33">
        <v>736827.37719999999</v>
      </c>
      <c r="TF33">
        <v>722423.39910000004</v>
      </c>
      <c r="TG33">
        <v>710616.53009999997</v>
      </c>
      <c r="TH33">
        <v>698739.97499999998</v>
      </c>
      <c r="TI33">
        <v>685127.28209999995</v>
      </c>
      <c r="TJ33">
        <v>669124.98560000001</v>
      </c>
      <c r="TK33">
        <v>652150.28650000005</v>
      </c>
      <c r="TL33">
        <v>633412.58050000004</v>
      </c>
      <c r="TM33">
        <v>620140.34219999996</v>
      </c>
      <c r="TN33">
        <v>605892.8382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274416.77850000001</v>
      </c>
      <c r="TW33">
        <v>285935.49599999998</v>
      </c>
      <c r="TX33">
        <v>302188.26329999999</v>
      </c>
      <c r="TY33">
        <v>313529.62829999998</v>
      </c>
      <c r="TZ33">
        <v>325229.38339999999</v>
      </c>
      <c r="UA33">
        <v>331647.70549999998</v>
      </c>
      <c r="UB33">
        <v>336614.77710000001</v>
      </c>
      <c r="UC33">
        <v>340038.50579999998</v>
      </c>
      <c r="UD33">
        <v>338444.4927</v>
      </c>
      <c r="UE33">
        <v>340688.85849999997</v>
      </c>
      <c r="UF33">
        <v>342693.39230000001</v>
      </c>
      <c r="UG33">
        <v>348613.07390000002</v>
      </c>
      <c r="UH33">
        <v>351044.54399999999</v>
      </c>
      <c r="UI33">
        <v>356459.86660000001</v>
      </c>
      <c r="UJ33">
        <v>355725.95449999999</v>
      </c>
      <c r="UK33">
        <v>357035.85379999998</v>
      </c>
      <c r="UL33">
        <v>353494.94069999998</v>
      </c>
      <c r="UM33">
        <v>356081.59850000002</v>
      </c>
      <c r="UN33">
        <v>355407.04180000001</v>
      </c>
      <c r="UO33">
        <v>351468.03480000002</v>
      </c>
      <c r="UP33">
        <v>348649.1692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271143.33240000001</v>
      </c>
      <c r="UY33">
        <v>281490.72289999999</v>
      </c>
      <c r="UZ33">
        <v>308718.7</v>
      </c>
      <c r="VA33">
        <v>331665.0048</v>
      </c>
      <c r="VB33">
        <v>362553.61910000001</v>
      </c>
      <c r="VC33">
        <v>384414.28690000001</v>
      </c>
      <c r="VD33">
        <v>413687.14939999999</v>
      </c>
      <c r="VE33">
        <v>416917.71600000001</v>
      </c>
      <c r="VF33">
        <v>415370.67210000003</v>
      </c>
      <c r="VG33">
        <v>409445.03539999999</v>
      </c>
      <c r="VH33">
        <v>421490.47409999999</v>
      </c>
      <c r="VI33">
        <v>424729.27730000002</v>
      </c>
      <c r="VJ33">
        <v>429304.7622</v>
      </c>
      <c r="VK33">
        <v>418628.81349999999</v>
      </c>
      <c r="VL33">
        <v>420634.36969999998</v>
      </c>
      <c r="VM33">
        <v>430783.63209999999</v>
      </c>
      <c r="VN33">
        <v>434965.9975</v>
      </c>
      <c r="VO33">
        <v>438539.28049999999</v>
      </c>
      <c r="VP33">
        <v>457304.5356</v>
      </c>
      <c r="VQ33">
        <v>447046.95140000002</v>
      </c>
      <c r="VR33">
        <v>432539.77539999998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146808.10930000001</v>
      </c>
      <c r="WA33">
        <v>178165.18119999999</v>
      </c>
      <c r="WB33">
        <v>172975.90410000001</v>
      </c>
      <c r="WC33">
        <v>235112.8793</v>
      </c>
      <c r="WD33">
        <v>260874.20730000001</v>
      </c>
      <c r="WE33">
        <v>221616.4382</v>
      </c>
      <c r="WF33">
        <v>307373.70069999999</v>
      </c>
      <c r="WG33">
        <v>328263.17550000001</v>
      </c>
      <c r="WH33">
        <v>318702.11219999997</v>
      </c>
      <c r="WI33">
        <v>365677.62209999998</v>
      </c>
      <c r="WJ33">
        <v>382336.57270000002</v>
      </c>
      <c r="WK33">
        <v>344686.23060000001</v>
      </c>
      <c r="WL33">
        <v>411873.01640000002</v>
      </c>
      <c r="WM33">
        <v>449861.30440000002</v>
      </c>
      <c r="WN33">
        <v>218379.274</v>
      </c>
      <c r="WO33">
        <v>329806.88620000001</v>
      </c>
      <c r="WP33">
        <v>274457.88040000002</v>
      </c>
      <c r="WQ33">
        <v>288669.2917</v>
      </c>
      <c r="WR33">
        <v>150910.01060000001</v>
      </c>
      <c r="WS33">
        <v>251167.8401</v>
      </c>
      <c r="WT33">
        <v>325136.36249999999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14100000</v>
      </c>
      <c r="ZG33">
        <v>13900000</v>
      </c>
      <c r="ZH33">
        <v>13600000</v>
      </c>
      <c r="ZI33">
        <v>13500000</v>
      </c>
      <c r="ZJ33">
        <v>13500000</v>
      </c>
      <c r="ZK33">
        <v>13400000</v>
      </c>
      <c r="ZL33">
        <v>13400000</v>
      </c>
      <c r="ZM33">
        <v>13400000</v>
      </c>
      <c r="ZN33">
        <v>13400000</v>
      </c>
      <c r="ZO33">
        <v>13200000</v>
      </c>
      <c r="ZP33">
        <v>13100000</v>
      </c>
      <c r="ZQ33">
        <v>13200000</v>
      </c>
      <c r="ZR33">
        <v>13300000</v>
      </c>
      <c r="ZS33">
        <v>13200000</v>
      </c>
      <c r="ZT33">
        <v>13200000</v>
      </c>
      <c r="ZU33">
        <v>13300000</v>
      </c>
      <c r="ZV33">
        <v>13200000</v>
      </c>
      <c r="ZW33">
        <v>13100000</v>
      </c>
      <c r="ZX33">
        <v>12900000</v>
      </c>
      <c r="ZY33">
        <v>12800000</v>
      </c>
      <c r="ZZ33">
        <v>12700000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30600000</v>
      </c>
      <c r="ABK33">
        <v>30600000</v>
      </c>
      <c r="ABL33">
        <v>31000000</v>
      </c>
      <c r="ABM33">
        <v>30500000</v>
      </c>
      <c r="ABN33">
        <v>30400000</v>
      </c>
      <c r="ABO33">
        <v>30200000</v>
      </c>
      <c r="ABP33">
        <v>29900000</v>
      </c>
      <c r="ABQ33">
        <v>29800000</v>
      </c>
      <c r="ABR33">
        <v>29600000</v>
      </c>
      <c r="ABS33">
        <v>29300000</v>
      </c>
      <c r="ABT33">
        <v>28800000</v>
      </c>
      <c r="ABU33">
        <v>28600000</v>
      </c>
      <c r="ABV33">
        <v>28400000</v>
      </c>
      <c r="ABW33">
        <v>27900000</v>
      </c>
      <c r="ABX33">
        <v>27800000</v>
      </c>
      <c r="ABY33">
        <v>27300000</v>
      </c>
      <c r="ABZ33">
        <v>26600000</v>
      </c>
      <c r="ACA33">
        <v>26200000</v>
      </c>
      <c r="ACB33">
        <v>25900000</v>
      </c>
      <c r="ACC33">
        <v>25600000</v>
      </c>
      <c r="ACD33">
        <v>25100000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4030000</v>
      </c>
      <c r="ADO33">
        <v>3930000</v>
      </c>
      <c r="ADP33">
        <v>3850000</v>
      </c>
      <c r="ADQ33">
        <v>3780000</v>
      </c>
      <c r="ADR33">
        <v>3720000</v>
      </c>
      <c r="ADS33">
        <v>3670000</v>
      </c>
      <c r="ADT33">
        <v>3580000</v>
      </c>
      <c r="ADU33">
        <v>3490000</v>
      </c>
      <c r="ADV33">
        <v>3410000</v>
      </c>
      <c r="ADW33">
        <v>3330000</v>
      </c>
      <c r="ADX33">
        <v>3270000</v>
      </c>
      <c r="ADY33">
        <v>3200000</v>
      </c>
      <c r="ADZ33">
        <v>3110000</v>
      </c>
      <c r="AEA33">
        <v>3030000</v>
      </c>
      <c r="AEB33">
        <v>2960000</v>
      </c>
      <c r="AEC33">
        <v>2910000</v>
      </c>
      <c r="AED33">
        <v>2840000</v>
      </c>
      <c r="AEE33">
        <v>2770000</v>
      </c>
      <c r="AEF33">
        <v>2700000</v>
      </c>
      <c r="AEG33">
        <v>2630000</v>
      </c>
      <c r="AEH33">
        <v>2560000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5860000</v>
      </c>
      <c r="AEQ33">
        <v>5690000</v>
      </c>
      <c r="AER33">
        <v>5550000</v>
      </c>
      <c r="AES33">
        <v>5390000</v>
      </c>
      <c r="AET33">
        <v>5240000</v>
      </c>
      <c r="AEU33">
        <v>5080000</v>
      </c>
      <c r="AEV33">
        <v>4960000</v>
      </c>
      <c r="AEW33">
        <v>4860000</v>
      </c>
      <c r="AEX33">
        <v>4740000</v>
      </c>
      <c r="AEY33">
        <v>4600000</v>
      </c>
      <c r="AEZ33">
        <v>4470000</v>
      </c>
      <c r="AFA33">
        <v>4330000</v>
      </c>
      <c r="AFB33">
        <v>4220000</v>
      </c>
      <c r="AFC33">
        <v>4120000</v>
      </c>
      <c r="AFD33">
        <v>4000000</v>
      </c>
      <c r="AFE33">
        <v>3910000</v>
      </c>
      <c r="AFF33">
        <v>3800000</v>
      </c>
      <c r="AFG33">
        <v>3710000</v>
      </c>
      <c r="AFH33">
        <v>3600000</v>
      </c>
      <c r="AFI33">
        <v>3500000</v>
      </c>
      <c r="AFJ33">
        <v>3420000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177.00219509999999</v>
      </c>
      <c r="AGU33">
        <v>184.4319094</v>
      </c>
      <c r="AGV33">
        <v>194.91514409999999</v>
      </c>
      <c r="AGW33">
        <v>202.23046389999999</v>
      </c>
      <c r="AGX33">
        <v>209.77694980000001</v>
      </c>
      <c r="AGY33">
        <v>213.9168464</v>
      </c>
      <c r="AGZ33">
        <v>217.12066870000001</v>
      </c>
      <c r="AHA33">
        <v>219.32901570000001</v>
      </c>
      <c r="AHB33">
        <v>218.30085769999999</v>
      </c>
      <c r="AHC33">
        <v>219.74850119999999</v>
      </c>
      <c r="AHD33">
        <v>221.04145020000001</v>
      </c>
      <c r="AHE33">
        <v>224.85971749999999</v>
      </c>
      <c r="AHF33">
        <v>226.42804559999999</v>
      </c>
      <c r="AHG33">
        <v>229.92099529999999</v>
      </c>
      <c r="AHH33">
        <v>229.44761299999999</v>
      </c>
      <c r="AHI33">
        <v>230.29251410000001</v>
      </c>
      <c r="AHJ33">
        <v>228.00858170000001</v>
      </c>
      <c r="AHK33">
        <v>229.67700769999999</v>
      </c>
      <c r="AHL33">
        <v>229.24191039999999</v>
      </c>
      <c r="AHM33">
        <v>226.7012024</v>
      </c>
      <c r="AHN33">
        <v>224.88299939999999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18.478930810000001</v>
      </c>
      <c r="AHW33">
        <v>19.184125030000001</v>
      </c>
      <c r="AHX33">
        <v>21.03976316</v>
      </c>
      <c r="AHY33">
        <v>22.603597220000001</v>
      </c>
      <c r="AHZ33">
        <v>24.708714690000001</v>
      </c>
      <c r="AIA33">
        <v>26.198560539999999</v>
      </c>
      <c r="AIB33">
        <v>28.193561469999999</v>
      </c>
      <c r="AIC33">
        <v>28.413730690000001</v>
      </c>
      <c r="AID33">
        <v>28.308296729999999</v>
      </c>
      <c r="AIE33">
        <v>27.90445338</v>
      </c>
      <c r="AIF33">
        <v>28.725372799999999</v>
      </c>
      <c r="AIG33">
        <v>28.946103359999999</v>
      </c>
      <c r="AIH33">
        <v>29.257931320000001</v>
      </c>
      <c r="AII33">
        <v>28.530345220000001</v>
      </c>
      <c r="AIJ33">
        <v>28.66702767</v>
      </c>
      <c r="AIK33">
        <v>29.358719090000001</v>
      </c>
      <c r="AIL33">
        <v>29.643755200000001</v>
      </c>
      <c r="AIM33">
        <v>29.8872812</v>
      </c>
      <c r="AIN33">
        <v>31.166168809999999</v>
      </c>
      <c r="AIO33">
        <v>30.467095059999998</v>
      </c>
      <c r="AIP33">
        <v>29.478403579999998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0.879419795</v>
      </c>
      <c r="AIY33">
        <v>1.067257033</v>
      </c>
      <c r="AIZ33">
        <v>1.0361718769999999</v>
      </c>
      <c r="AJA33">
        <v>1.4083889590000001</v>
      </c>
      <c r="AJB33">
        <v>1.5627061959999999</v>
      </c>
      <c r="AJC33">
        <v>1.3275416710000001</v>
      </c>
      <c r="AJD33">
        <v>1.841250584</v>
      </c>
      <c r="AJE33">
        <v>1.966384119</v>
      </c>
      <c r="AJF33">
        <v>1.9091107949999999</v>
      </c>
      <c r="AJG33">
        <v>2.190506649</v>
      </c>
      <c r="AJH33">
        <v>2.2902982139999999</v>
      </c>
      <c r="AJI33">
        <v>2.0647626059999999</v>
      </c>
      <c r="AJJ33">
        <v>2.4672294030000002</v>
      </c>
      <c r="AJK33">
        <v>2.694789396</v>
      </c>
      <c r="AJL33">
        <v>1.308150192</v>
      </c>
      <c r="AJM33">
        <v>1.975631358</v>
      </c>
      <c r="AJN33">
        <v>1.644076026</v>
      </c>
      <c r="AJO33">
        <v>1.729206177</v>
      </c>
      <c r="AJP33">
        <v>0.90399127999999995</v>
      </c>
      <c r="AJQ33">
        <v>1.5045624630000001</v>
      </c>
      <c r="AJR33">
        <v>1.9476536739999999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105.38679500000001</v>
      </c>
      <c r="AKA33">
        <v>51.919147219999999</v>
      </c>
      <c r="AKB33">
        <v>115.1556951</v>
      </c>
      <c r="AKC33">
        <v>130.79012660000001</v>
      </c>
      <c r="AKD33">
        <v>126.7140658</v>
      </c>
      <c r="AKE33">
        <v>128.91712050000001</v>
      </c>
      <c r="AKF33">
        <v>139.54723569999999</v>
      </c>
      <c r="AKG33">
        <v>182.79057209999999</v>
      </c>
      <c r="AKH33">
        <v>99.690980949999997</v>
      </c>
      <c r="AKI33">
        <v>158.46085439999999</v>
      </c>
      <c r="AKJ33">
        <v>210.20262020000001</v>
      </c>
      <c r="AKK33">
        <v>220.47896919999999</v>
      </c>
      <c r="AKL33">
        <v>215.97180520000001</v>
      </c>
      <c r="AKM33">
        <v>206.88679389999999</v>
      </c>
      <c r="AKN33">
        <v>215.0748591</v>
      </c>
      <c r="AKO33">
        <v>137.01709829999999</v>
      </c>
      <c r="AKP33">
        <v>143.0687313</v>
      </c>
      <c r="AKQ33">
        <v>133.72801709999999</v>
      </c>
      <c r="AKR33">
        <v>183.8446026</v>
      </c>
      <c r="AKS33">
        <v>63.376714620000001</v>
      </c>
      <c r="AKT33">
        <v>184.05494049999999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109.7300024</v>
      </c>
      <c r="AME33">
        <v>108.338589</v>
      </c>
      <c r="AMF33">
        <v>106.3309874</v>
      </c>
      <c r="AMG33">
        <v>105.228261</v>
      </c>
      <c r="AMH33">
        <v>105.124617</v>
      </c>
      <c r="AMI33">
        <v>104.2189899</v>
      </c>
      <c r="AMJ33">
        <v>104.5115363</v>
      </c>
      <c r="AMK33">
        <v>104.1253657</v>
      </c>
      <c r="AML33">
        <v>104.07780459999999</v>
      </c>
      <c r="AMM33">
        <v>102.9130936</v>
      </c>
      <c r="AMN33">
        <v>102.300246</v>
      </c>
      <c r="AMO33">
        <v>102.56185979999999</v>
      </c>
      <c r="AMP33">
        <v>103.6205425</v>
      </c>
      <c r="AMQ33">
        <v>103.0029612</v>
      </c>
      <c r="AMR33">
        <v>103.05381010000001</v>
      </c>
      <c r="AMS33">
        <v>103.2611552</v>
      </c>
      <c r="AMT33">
        <v>102.4503397</v>
      </c>
      <c r="AMU33">
        <v>101.98693900000001</v>
      </c>
      <c r="AMV33">
        <v>100.78594099999999</v>
      </c>
      <c r="AMW33">
        <v>99.458728070000006</v>
      </c>
      <c r="AMX33">
        <v>98.620155100000005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213.61491649999999</v>
      </c>
      <c r="ANG33">
        <v>264.39974569999998</v>
      </c>
      <c r="ANH33">
        <v>185.28102200000001</v>
      </c>
      <c r="ANI33">
        <v>224.4961777</v>
      </c>
      <c r="ANJ33">
        <v>219.43571840000001</v>
      </c>
      <c r="ANK33">
        <v>193.27984710000001</v>
      </c>
      <c r="ANL33">
        <v>140.03248400000001</v>
      </c>
      <c r="ANM33">
        <v>143.051782</v>
      </c>
      <c r="ANN33">
        <v>139.08541700000001</v>
      </c>
      <c r="ANO33">
        <v>172.79493479999999</v>
      </c>
      <c r="ANP33">
        <v>202.9750339</v>
      </c>
      <c r="ANQ33">
        <v>130.5149002</v>
      </c>
      <c r="ANR33">
        <v>130.83431569999999</v>
      </c>
      <c r="ANS33">
        <v>103.9139253</v>
      </c>
      <c r="ANT33">
        <v>114.2419306</v>
      </c>
      <c r="ANU33">
        <v>85.190084139999996</v>
      </c>
      <c r="ANV33">
        <v>92.207732859999993</v>
      </c>
      <c r="ANW33">
        <v>84.597538819999997</v>
      </c>
      <c r="ANX33">
        <v>112.47667029999999</v>
      </c>
      <c r="ANY33">
        <v>126.5147705</v>
      </c>
      <c r="ANZ33">
        <v>91.12288212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79.523557389999993</v>
      </c>
      <c r="AOI33">
        <v>79.352824920000003</v>
      </c>
      <c r="AOJ33">
        <v>80.35677115</v>
      </c>
      <c r="AOK33">
        <v>79.298039779999996</v>
      </c>
      <c r="AOL33">
        <v>78.951813259999994</v>
      </c>
      <c r="AOM33">
        <v>78.397393339999994</v>
      </c>
      <c r="AON33">
        <v>77.730092740000003</v>
      </c>
      <c r="AOO33">
        <v>77.237614379999997</v>
      </c>
      <c r="AOP33">
        <v>76.757023029999999</v>
      </c>
      <c r="AOQ33">
        <v>75.952650109999993</v>
      </c>
      <c r="AOR33">
        <v>74.759463139999994</v>
      </c>
      <c r="AOS33">
        <v>74.133477099999993</v>
      </c>
      <c r="AOT33">
        <v>73.720667550000002</v>
      </c>
      <c r="AOU33">
        <v>72.442433739999998</v>
      </c>
      <c r="AOV33">
        <v>72.081511750000004</v>
      </c>
      <c r="AOW33">
        <v>70.98093763</v>
      </c>
      <c r="AOX33">
        <v>69.165678009999993</v>
      </c>
      <c r="AOY33">
        <v>68.036198029999994</v>
      </c>
      <c r="AOZ33">
        <v>67.352616510000004</v>
      </c>
      <c r="APA33">
        <v>66.509137929999994</v>
      </c>
      <c r="APB33">
        <v>65.140666940000003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522.07605739999997</v>
      </c>
      <c r="APK33">
        <v>737.0271242</v>
      </c>
      <c r="APL33">
        <v>670.08598889999996</v>
      </c>
      <c r="APM33">
        <v>679.44427040000005</v>
      </c>
      <c r="APN33">
        <v>627.68445819999999</v>
      </c>
      <c r="APO33">
        <v>746.08513489999996</v>
      </c>
      <c r="APP33">
        <v>684.67059470000004</v>
      </c>
      <c r="APQ33">
        <v>786.31763230000001</v>
      </c>
      <c r="APR33">
        <v>726.40301209999996</v>
      </c>
      <c r="APS33">
        <v>671.74293690000002</v>
      </c>
      <c r="APT33">
        <v>671.59216019999997</v>
      </c>
      <c r="APU33">
        <v>767.50555069999996</v>
      </c>
      <c r="APV33">
        <v>721.16911030000006</v>
      </c>
      <c r="APW33">
        <v>775.42607650000002</v>
      </c>
      <c r="APX33">
        <v>626.41792239999995</v>
      </c>
      <c r="APY33">
        <v>818.79096159999995</v>
      </c>
      <c r="APZ33">
        <v>795.6954647</v>
      </c>
      <c r="AQA33">
        <v>685.69399969999995</v>
      </c>
      <c r="AQB33">
        <v>715.07153670000002</v>
      </c>
      <c r="AQC33">
        <v>595.13958760000003</v>
      </c>
      <c r="AQD33">
        <v>607.78069479999999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122.5937553</v>
      </c>
      <c r="ARO33">
        <v>118.9943693</v>
      </c>
      <c r="ARP33">
        <v>116.0578223</v>
      </c>
      <c r="ARQ33">
        <v>112.6504504</v>
      </c>
      <c r="ARR33">
        <v>109.55318339999999</v>
      </c>
      <c r="ARS33">
        <v>106.15835939999999</v>
      </c>
      <c r="ART33">
        <v>103.6727867</v>
      </c>
      <c r="ARU33">
        <v>101.5423322</v>
      </c>
      <c r="ARV33">
        <v>99.051406900000003</v>
      </c>
      <c r="ARW33">
        <v>96.143763089999993</v>
      </c>
      <c r="ARX33">
        <v>93.453417439999996</v>
      </c>
      <c r="ARY33">
        <v>90.603366679999993</v>
      </c>
      <c r="ARZ33">
        <v>88.254642709999999</v>
      </c>
      <c r="ASA33">
        <v>86.217443660000001</v>
      </c>
      <c r="ASB33">
        <v>83.725795259999998</v>
      </c>
      <c r="ASC33">
        <v>81.685553440000007</v>
      </c>
      <c r="ASD33">
        <v>79.462912509999995</v>
      </c>
      <c r="ASE33">
        <v>77.497142249999996</v>
      </c>
      <c r="ASF33">
        <v>75.309385500000005</v>
      </c>
      <c r="ASG33">
        <v>73.225464130000006</v>
      </c>
      <c r="ASH33">
        <v>71.550871020000002</v>
      </c>
    </row>
    <row r="34" spans="3:1178" x14ac:dyDescent="0.25">
      <c r="C34">
        <v>0</v>
      </c>
      <c r="D34">
        <v>0</v>
      </c>
      <c r="E34">
        <v>0</v>
      </c>
      <c r="F34">
        <v>150</v>
      </c>
      <c r="G34">
        <v>169</v>
      </c>
      <c r="H34">
        <v>156</v>
      </c>
      <c r="I34">
        <v>167</v>
      </c>
      <c r="J34">
        <v>172</v>
      </c>
      <c r="K34">
        <v>192</v>
      </c>
      <c r="L34">
        <v>200</v>
      </c>
      <c r="M34">
        <v>200</v>
      </c>
      <c r="N34">
        <v>200</v>
      </c>
      <c r="O34">
        <v>176</v>
      </c>
      <c r="P34">
        <v>168</v>
      </c>
      <c r="Q34">
        <v>183</v>
      </c>
      <c r="R34">
        <v>200</v>
      </c>
      <c r="S34">
        <v>172</v>
      </c>
      <c r="T34">
        <v>189</v>
      </c>
      <c r="U34">
        <v>202</v>
      </c>
      <c r="V34">
        <v>185</v>
      </c>
      <c r="W34">
        <v>201</v>
      </c>
      <c r="X34">
        <v>176</v>
      </c>
      <c r="Y34">
        <v>200</v>
      </c>
      <c r="Z34">
        <v>210</v>
      </c>
      <c r="AA34">
        <v>207</v>
      </c>
      <c r="AB34">
        <v>192</v>
      </c>
      <c r="AC34">
        <v>192</v>
      </c>
      <c r="AD34">
        <v>229</v>
      </c>
      <c r="AE34">
        <v>0</v>
      </c>
      <c r="AF34">
        <v>0</v>
      </c>
      <c r="AG34">
        <v>0</v>
      </c>
      <c r="AH34">
        <v>63</v>
      </c>
      <c r="AI34">
        <v>85</v>
      </c>
      <c r="AJ34">
        <v>87</v>
      </c>
      <c r="AK34">
        <v>72</v>
      </c>
      <c r="AL34">
        <v>81</v>
      </c>
      <c r="AM34">
        <v>79</v>
      </c>
      <c r="AN34">
        <v>89</v>
      </c>
      <c r="AO34">
        <v>75</v>
      </c>
      <c r="AP34">
        <v>92</v>
      </c>
      <c r="AQ34">
        <v>88</v>
      </c>
      <c r="AR34">
        <v>97</v>
      </c>
      <c r="AS34">
        <v>99</v>
      </c>
      <c r="AT34">
        <v>86</v>
      </c>
      <c r="AU34">
        <v>109</v>
      </c>
      <c r="AV34">
        <v>87</v>
      </c>
      <c r="AW34">
        <v>92</v>
      </c>
      <c r="AX34">
        <v>115</v>
      </c>
      <c r="AY34">
        <v>126</v>
      </c>
      <c r="AZ34">
        <v>105</v>
      </c>
      <c r="BA34">
        <v>110</v>
      </c>
      <c r="BB34">
        <v>132</v>
      </c>
      <c r="BC34">
        <v>128</v>
      </c>
      <c r="BD34">
        <v>126</v>
      </c>
      <c r="BE34">
        <v>132</v>
      </c>
      <c r="BF34">
        <v>137</v>
      </c>
      <c r="BG34">
        <v>0</v>
      </c>
      <c r="BH34">
        <v>0</v>
      </c>
      <c r="BI34">
        <v>0</v>
      </c>
      <c r="BJ34">
        <v>140</v>
      </c>
      <c r="BK34">
        <v>141</v>
      </c>
      <c r="BL34">
        <v>141</v>
      </c>
      <c r="BM34">
        <v>109</v>
      </c>
      <c r="BN34">
        <v>150</v>
      </c>
      <c r="BO34">
        <v>122</v>
      </c>
      <c r="BP34">
        <v>124</v>
      </c>
      <c r="BQ34">
        <v>107</v>
      </c>
      <c r="BR34">
        <v>115</v>
      </c>
      <c r="BS34">
        <v>128</v>
      </c>
      <c r="BT34">
        <v>143</v>
      </c>
      <c r="BU34">
        <v>132</v>
      </c>
      <c r="BV34">
        <v>136</v>
      </c>
      <c r="BW34">
        <v>135</v>
      </c>
      <c r="BX34">
        <v>135</v>
      </c>
      <c r="BY34">
        <v>129</v>
      </c>
      <c r="BZ34">
        <v>140</v>
      </c>
      <c r="CA34">
        <v>122</v>
      </c>
      <c r="CB34">
        <v>121</v>
      </c>
      <c r="CC34">
        <v>122</v>
      </c>
      <c r="CD34">
        <v>127</v>
      </c>
      <c r="CE34">
        <v>114</v>
      </c>
      <c r="CF34">
        <v>124</v>
      </c>
      <c r="CG34">
        <v>129</v>
      </c>
      <c r="CH34">
        <v>144</v>
      </c>
      <c r="CI34">
        <v>0</v>
      </c>
      <c r="CJ34">
        <v>0</v>
      </c>
      <c r="CK34">
        <v>0</v>
      </c>
      <c r="CL34">
        <v>39</v>
      </c>
      <c r="CM34">
        <v>25</v>
      </c>
      <c r="CN34">
        <v>44</v>
      </c>
      <c r="CO34">
        <v>37</v>
      </c>
      <c r="CP34">
        <v>23</v>
      </c>
      <c r="CQ34">
        <v>39</v>
      </c>
      <c r="CR34">
        <v>46</v>
      </c>
      <c r="CS34">
        <v>41</v>
      </c>
      <c r="CT34">
        <v>38</v>
      </c>
      <c r="CU34">
        <v>54</v>
      </c>
      <c r="CV34">
        <v>41</v>
      </c>
      <c r="CW34">
        <v>38</v>
      </c>
      <c r="CX34">
        <v>49</v>
      </c>
      <c r="CY34">
        <v>46</v>
      </c>
      <c r="CZ34">
        <v>46</v>
      </c>
      <c r="DA34">
        <v>42</v>
      </c>
      <c r="DB34">
        <v>51</v>
      </c>
      <c r="DC34">
        <v>57</v>
      </c>
      <c r="DD34">
        <v>41</v>
      </c>
      <c r="DE34">
        <v>51</v>
      </c>
      <c r="DF34">
        <v>61</v>
      </c>
      <c r="DG34">
        <v>59</v>
      </c>
      <c r="DH34">
        <v>55</v>
      </c>
      <c r="DI34">
        <v>50</v>
      </c>
      <c r="DJ34">
        <v>56</v>
      </c>
      <c r="DK34">
        <v>0</v>
      </c>
      <c r="DL34">
        <v>0</v>
      </c>
      <c r="DM34">
        <v>0</v>
      </c>
      <c r="DN34">
        <v>4</v>
      </c>
      <c r="DO34">
        <v>6</v>
      </c>
      <c r="DP34">
        <v>3</v>
      </c>
      <c r="DQ34">
        <v>0</v>
      </c>
      <c r="DR34">
        <v>2</v>
      </c>
      <c r="DS34">
        <v>3</v>
      </c>
      <c r="DT34">
        <v>0</v>
      </c>
      <c r="DU34">
        <v>1</v>
      </c>
      <c r="DV34">
        <v>6</v>
      </c>
      <c r="DW34">
        <v>4</v>
      </c>
      <c r="DX34">
        <v>4</v>
      </c>
      <c r="DY34">
        <v>4</v>
      </c>
      <c r="DZ34">
        <v>4</v>
      </c>
      <c r="EA34">
        <v>3</v>
      </c>
      <c r="EB34">
        <v>8</v>
      </c>
      <c r="EC34">
        <v>3</v>
      </c>
      <c r="ED34">
        <v>4</v>
      </c>
      <c r="EE34">
        <v>2</v>
      </c>
      <c r="EF34">
        <v>3</v>
      </c>
      <c r="EG34">
        <v>4</v>
      </c>
      <c r="EH34">
        <v>2</v>
      </c>
      <c r="EI34">
        <v>5</v>
      </c>
      <c r="EJ34">
        <v>6</v>
      </c>
      <c r="EK34">
        <v>5</v>
      </c>
      <c r="EL34">
        <v>4</v>
      </c>
      <c r="EM34">
        <v>0</v>
      </c>
      <c r="EN34">
        <v>0</v>
      </c>
      <c r="EO34">
        <v>0</v>
      </c>
      <c r="EP34">
        <v>0</v>
      </c>
      <c r="EQ34">
        <v>15</v>
      </c>
      <c r="ER34">
        <v>20</v>
      </c>
      <c r="ES34">
        <v>10</v>
      </c>
      <c r="ET34">
        <v>15</v>
      </c>
      <c r="EU34">
        <v>15</v>
      </c>
      <c r="EV34">
        <v>15</v>
      </c>
      <c r="EW34">
        <v>5</v>
      </c>
      <c r="EX34">
        <v>5</v>
      </c>
      <c r="EY34">
        <v>15</v>
      </c>
      <c r="EZ34">
        <v>20</v>
      </c>
      <c r="FA34">
        <v>25</v>
      </c>
      <c r="FB34">
        <v>15</v>
      </c>
      <c r="FC34">
        <v>20</v>
      </c>
      <c r="FD34">
        <v>15</v>
      </c>
      <c r="FE34">
        <v>20</v>
      </c>
      <c r="FF34">
        <v>30</v>
      </c>
      <c r="FG34">
        <v>30</v>
      </c>
      <c r="FH34">
        <v>20</v>
      </c>
      <c r="FI34">
        <v>10</v>
      </c>
      <c r="FJ34">
        <v>10</v>
      </c>
      <c r="FK34">
        <v>15</v>
      </c>
      <c r="FL34">
        <v>15</v>
      </c>
      <c r="FM34">
        <v>20</v>
      </c>
      <c r="FN34">
        <v>15</v>
      </c>
      <c r="FO34">
        <v>0</v>
      </c>
      <c r="FP34">
        <v>0</v>
      </c>
      <c r="FQ34">
        <v>6349</v>
      </c>
      <c r="FR34">
        <v>6558</v>
      </c>
      <c r="FS34">
        <v>6674</v>
      </c>
      <c r="FT34">
        <v>6810</v>
      </c>
      <c r="FU34">
        <v>6984</v>
      </c>
      <c r="FV34">
        <v>7145</v>
      </c>
      <c r="FW34">
        <v>7281</v>
      </c>
      <c r="FX34">
        <v>7407</v>
      </c>
      <c r="FY34">
        <v>7537</v>
      </c>
      <c r="FZ34">
        <v>7644</v>
      </c>
      <c r="GA34">
        <v>7681</v>
      </c>
      <c r="GB34">
        <v>7772</v>
      </c>
      <c r="GC34">
        <v>7884</v>
      </c>
      <c r="GD34">
        <v>7950</v>
      </c>
      <c r="GE34">
        <v>8010</v>
      </c>
      <c r="GF34">
        <v>8043</v>
      </c>
      <c r="GG34">
        <v>8113</v>
      </c>
      <c r="GH34">
        <v>8153</v>
      </c>
      <c r="GI34">
        <v>8195</v>
      </c>
      <c r="GJ34">
        <v>8195</v>
      </c>
      <c r="GK34">
        <v>8226</v>
      </c>
      <c r="GL34">
        <v>8294</v>
      </c>
      <c r="GM34">
        <v>8279</v>
      </c>
      <c r="GN34">
        <v>8253</v>
      </c>
      <c r="GO34">
        <v>8278</v>
      </c>
      <c r="GP34">
        <v>8346</v>
      </c>
      <c r="GQ34">
        <v>0</v>
      </c>
      <c r="GR34">
        <v>0</v>
      </c>
      <c r="GS34">
        <v>754</v>
      </c>
      <c r="GT34">
        <v>845</v>
      </c>
      <c r="GU34">
        <v>940</v>
      </c>
      <c r="GV34">
        <v>1043</v>
      </c>
      <c r="GW34">
        <v>1117</v>
      </c>
      <c r="GX34">
        <v>1203</v>
      </c>
      <c r="GY34">
        <v>1302</v>
      </c>
      <c r="GZ34">
        <v>1388</v>
      </c>
      <c r="HA34">
        <v>1466</v>
      </c>
      <c r="HB34">
        <v>1535</v>
      </c>
      <c r="HC34">
        <v>1625</v>
      </c>
      <c r="HD34">
        <v>1692</v>
      </c>
      <c r="HE34">
        <v>1759</v>
      </c>
      <c r="HF34">
        <v>1841</v>
      </c>
      <c r="HG34">
        <v>1904</v>
      </c>
      <c r="HH34">
        <v>1977</v>
      </c>
      <c r="HI34">
        <v>2043</v>
      </c>
      <c r="HJ34">
        <v>2109</v>
      </c>
      <c r="HK34">
        <v>2137</v>
      </c>
      <c r="HL34">
        <v>2206</v>
      </c>
      <c r="HM34">
        <v>2260</v>
      </c>
      <c r="HN34">
        <v>2316</v>
      </c>
      <c r="HO34">
        <v>2386</v>
      </c>
      <c r="HP34">
        <v>2427</v>
      </c>
      <c r="HQ34">
        <v>2460</v>
      </c>
      <c r="HR34">
        <v>2487</v>
      </c>
      <c r="HS34">
        <v>0</v>
      </c>
      <c r="HT34">
        <v>0</v>
      </c>
      <c r="HU34">
        <v>66</v>
      </c>
      <c r="HV34">
        <v>61</v>
      </c>
      <c r="HW34">
        <v>65</v>
      </c>
      <c r="HX34">
        <v>65</v>
      </c>
      <c r="HY34">
        <v>62</v>
      </c>
      <c r="HZ34">
        <v>70</v>
      </c>
      <c r="IA34">
        <v>75</v>
      </c>
      <c r="IB34">
        <v>76</v>
      </c>
      <c r="IC34">
        <v>88</v>
      </c>
      <c r="ID34">
        <v>92</v>
      </c>
      <c r="IE34">
        <v>92</v>
      </c>
      <c r="IF34">
        <v>91</v>
      </c>
      <c r="IG34">
        <v>93</v>
      </c>
      <c r="IH34">
        <v>93</v>
      </c>
      <c r="II34">
        <v>96</v>
      </c>
      <c r="IJ34">
        <v>99</v>
      </c>
      <c r="IK34">
        <v>103</v>
      </c>
      <c r="IL34">
        <v>116</v>
      </c>
      <c r="IM34">
        <v>119</v>
      </c>
      <c r="IN34">
        <v>127</v>
      </c>
      <c r="IO34">
        <v>125</v>
      </c>
      <c r="IP34">
        <v>133</v>
      </c>
      <c r="IQ34">
        <v>131</v>
      </c>
      <c r="IR34">
        <v>133</v>
      </c>
      <c r="IS34">
        <v>127</v>
      </c>
      <c r="IT34">
        <v>135</v>
      </c>
      <c r="IU34">
        <v>0</v>
      </c>
      <c r="IV34">
        <v>0</v>
      </c>
      <c r="IW34">
        <v>4</v>
      </c>
      <c r="IX34">
        <v>5</v>
      </c>
      <c r="IY34">
        <v>6</v>
      </c>
      <c r="IZ34">
        <v>3</v>
      </c>
      <c r="JA34">
        <v>3</v>
      </c>
      <c r="JB34">
        <v>3</v>
      </c>
      <c r="JC34">
        <v>5</v>
      </c>
      <c r="JD34">
        <v>6</v>
      </c>
      <c r="JE34">
        <v>6</v>
      </c>
      <c r="JF34">
        <v>3</v>
      </c>
      <c r="JG34">
        <v>3</v>
      </c>
      <c r="JH34">
        <v>4</v>
      </c>
      <c r="JI34">
        <v>4</v>
      </c>
      <c r="JJ34">
        <v>4</v>
      </c>
      <c r="JK34">
        <v>6</v>
      </c>
      <c r="JL34">
        <v>4</v>
      </c>
      <c r="JM34">
        <v>4</v>
      </c>
      <c r="JN34">
        <v>6</v>
      </c>
      <c r="JO34">
        <v>9</v>
      </c>
      <c r="JP34">
        <v>4</v>
      </c>
      <c r="JQ34">
        <v>5</v>
      </c>
      <c r="JR34">
        <v>4</v>
      </c>
      <c r="JS34">
        <v>12</v>
      </c>
      <c r="JT34">
        <v>9</v>
      </c>
      <c r="JU34">
        <v>13</v>
      </c>
      <c r="JV34">
        <v>4</v>
      </c>
      <c r="JW34">
        <v>0</v>
      </c>
      <c r="JX34">
        <v>0</v>
      </c>
      <c r="JY34">
        <v>0</v>
      </c>
      <c r="JZ34">
        <v>9</v>
      </c>
      <c r="KA34">
        <v>15</v>
      </c>
      <c r="KB34">
        <v>20</v>
      </c>
      <c r="KC34">
        <v>30</v>
      </c>
      <c r="KD34">
        <v>41</v>
      </c>
      <c r="KE34">
        <v>46</v>
      </c>
      <c r="KF34">
        <v>55</v>
      </c>
      <c r="KG34">
        <v>64</v>
      </c>
      <c r="KH34">
        <v>76</v>
      </c>
      <c r="KI34">
        <v>90</v>
      </c>
      <c r="KJ34">
        <v>99</v>
      </c>
      <c r="KK34">
        <v>110</v>
      </c>
      <c r="KL34">
        <v>125</v>
      </c>
      <c r="KM34">
        <v>137</v>
      </c>
      <c r="KN34">
        <v>150</v>
      </c>
      <c r="KO34">
        <v>162</v>
      </c>
      <c r="KP34">
        <v>172</v>
      </c>
      <c r="KQ34">
        <v>185</v>
      </c>
      <c r="KR34">
        <v>203</v>
      </c>
      <c r="KS34">
        <v>222</v>
      </c>
      <c r="KT34">
        <v>235</v>
      </c>
      <c r="KU34">
        <v>246</v>
      </c>
      <c r="KV34">
        <v>264</v>
      </c>
      <c r="KW34">
        <v>289</v>
      </c>
      <c r="KX34">
        <v>309</v>
      </c>
      <c r="KY34">
        <v>0</v>
      </c>
      <c r="KZ34">
        <v>0</v>
      </c>
      <c r="LA34">
        <v>0</v>
      </c>
      <c r="LB34">
        <v>177</v>
      </c>
      <c r="LC34">
        <v>364</v>
      </c>
      <c r="LD34">
        <v>574</v>
      </c>
      <c r="LE34">
        <v>765</v>
      </c>
      <c r="LF34">
        <v>955</v>
      </c>
      <c r="LG34">
        <v>1124</v>
      </c>
      <c r="LH34">
        <v>1314</v>
      </c>
      <c r="LI34">
        <v>1500</v>
      </c>
      <c r="LJ34">
        <v>1682</v>
      </c>
      <c r="LK34">
        <v>1923</v>
      </c>
      <c r="LL34">
        <v>2145</v>
      </c>
      <c r="LM34">
        <v>2349</v>
      </c>
      <c r="LN34">
        <v>2589</v>
      </c>
      <c r="LO34">
        <v>2793</v>
      </c>
      <c r="LP34">
        <v>2991</v>
      </c>
      <c r="LQ34">
        <v>3249</v>
      </c>
      <c r="LR34">
        <v>3494</v>
      </c>
      <c r="LS34">
        <v>3737</v>
      </c>
      <c r="LT34">
        <v>4007</v>
      </c>
      <c r="LU34">
        <v>4277</v>
      </c>
      <c r="LV34">
        <v>4539</v>
      </c>
      <c r="LW34">
        <v>4794</v>
      </c>
      <c r="LX34">
        <v>5085</v>
      </c>
      <c r="LY34">
        <v>5355</v>
      </c>
      <c r="LZ34">
        <v>5652</v>
      </c>
      <c r="MA34">
        <v>0</v>
      </c>
      <c r="MB34">
        <v>0</v>
      </c>
      <c r="MC34">
        <v>1392</v>
      </c>
      <c r="MD34">
        <v>1411</v>
      </c>
      <c r="ME34">
        <v>1444</v>
      </c>
      <c r="MF34">
        <v>1448</v>
      </c>
      <c r="MG34">
        <v>1451</v>
      </c>
      <c r="MH34">
        <v>1482</v>
      </c>
      <c r="MI34">
        <v>1475</v>
      </c>
      <c r="MJ34">
        <v>1503</v>
      </c>
      <c r="MK34">
        <v>1534</v>
      </c>
      <c r="ML34">
        <v>1553</v>
      </c>
      <c r="MM34">
        <v>1535</v>
      </c>
      <c r="MN34">
        <v>1527</v>
      </c>
      <c r="MO34">
        <v>1566</v>
      </c>
      <c r="MP34">
        <v>1576</v>
      </c>
      <c r="MQ34">
        <v>1576</v>
      </c>
      <c r="MR34">
        <v>1577</v>
      </c>
      <c r="MS34">
        <v>1574</v>
      </c>
      <c r="MT34">
        <v>1574</v>
      </c>
      <c r="MU34">
        <v>1550</v>
      </c>
      <c r="MV34">
        <v>1543</v>
      </c>
      <c r="MW34">
        <v>1525</v>
      </c>
      <c r="MX34">
        <v>1515</v>
      </c>
      <c r="MY34">
        <v>1462</v>
      </c>
      <c r="MZ34">
        <v>1425</v>
      </c>
      <c r="NA34">
        <v>1411</v>
      </c>
      <c r="NB34">
        <v>1377</v>
      </c>
      <c r="NC34">
        <v>0</v>
      </c>
      <c r="ND34">
        <v>0</v>
      </c>
      <c r="NE34">
        <v>0</v>
      </c>
      <c r="NF34">
        <v>36</v>
      </c>
      <c r="NG34">
        <v>62</v>
      </c>
      <c r="NH34">
        <v>98</v>
      </c>
      <c r="NI34">
        <v>127</v>
      </c>
      <c r="NJ34">
        <v>154</v>
      </c>
      <c r="NK34">
        <v>190</v>
      </c>
      <c r="NL34">
        <v>216</v>
      </c>
      <c r="NM34">
        <v>238</v>
      </c>
      <c r="NN34">
        <v>267</v>
      </c>
      <c r="NO34">
        <v>303</v>
      </c>
      <c r="NP34">
        <v>341</v>
      </c>
      <c r="NQ34">
        <v>364</v>
      </c>
      <c r="NR34">
        <v>394</v>
      </c>
      <c r="NS34">
        <v>428</v>
      </c>
      <c r="NT34">
        <v>457</v>
      </c>
      <c r="NU34">
        <v>488</v>
      </c>
      <c r="NV34">
        <v>509</v>
      </c>
      <c r="NW34">
        <v>539</v>
      </c>
      <c r="NX34">
        <v>562</v>
      </c>
      <c r="NY34">
        <v>595</v>
      </c>
      <c r="NZ34">
        <v>621</v>
      </c>
      <c r="OA34">
        <v>651</v>
      </c>
      <c r="OB34">
        <v>678</v>
      </c>
      <c r="OC34">
        <v>701</v>
      </c>
      <c r="OD34">
        <v>728</v>
      </c>
      <c r="OE34">
        <v>0</v>
      </c>
      <c r="OF34">
        <v>0</v>
      </c>
      <c r="OG34">
        <v>2215</v>
      </c>
      <c r="OH34">
        <v>2284</v>
      </c>
      <c r="OI34">
        <v>2347</v>
      </c>
      <c r="OJ34">
        <v>2408</v>
      </c>
      <c r="OK34">
        <v>2472</v>
      </c>
      <c r="OL34">
        <v>2549</v>
      </c>
      <c r="OM34">
        <v>2598</v>
      </c>
      <c r="ON34">
        <v>2651</v>
      </c>
      <c r="OO34">
        <v>2740</v>
      </c>
      <c r="OP34">
        <v>2783</v>
      </c>
      <c r="OQ34">
        <v>2835</v>
      </c>
      <c r="OR34">
        <v>2909</v>
      </c>
      <c r="OS34">
        <v>2969</v>
      </c>
      <c r="OT34">
        <v>3047</v>
      </c>
      <c r="OU34">
        <v>3101</v>
      </c>
      <c r="OV34">
        <v>3107</v>
      </c>
      <c r="OW34">
        <v>3179</v>
      </c>
      <c r="OX34">
        <v>3234</v>
      </c>
      <c r="OY34">
        <v>3278</v>
      </c>
      <c r="OZ34">
        <v>3312</v>
      </c>
      <c r="PA34">
        <v>3322</v>
      </c>
      <c r="PB34">
        <v>3361</v>
      </c>
      <c r="PC34">
        <v>3365</v>
      </c>
      <c r="PD34">
        <v>3394</v>
      </c>
      <c r="PE34">
        <v>3418</v>
      </c>
      <c r="PF34">
        <v>3416</v>
      </c>
      <c r="PG34">
        <v>0</v>
      </c>
      <c r="PH34">
        <v>0</v>
      </c>
      <c r="PI34">
        <v>0</v>
      </c>
      <c r="PJ34">
        <v>62</v>
      </c>
      <c r="PK34">
        <v>126</v>
      </c>
      <c r="PL34">
        <v>190</v>
      </c>
      <c r="PM34">
        <v>260</v>
      </c>
      <c r="PN34">
        <v>318</v>
      </c>
      <c r="PO34">
        <v>384</v>
      </c>
      <c r="PP34">
        <v>454</v>
      </c>
      <c r="PQ34">
        <v>512</v>
      </c>
      <c r="PR34">
        <v>593</v>
      </c>
      <c r="PS34">
        <v>686</v>
      </c>
      <c r="PT34">
        <v>751</v>
      </c>
      <c r="PU34">
        <v>821</v>
      </c>
      <c r="PV34">
        <v>899</v>
      </c>
      <c r="PW34">
        <v>986</v>
      </c>
      <c r="PX34">
        <v>1093</v>
      </c>
      <c r="PY34">
        <v>1157</v>
      </c>
      <c r="PZ34">
        <v>1236</v>
      </c>
      <c r="QA34">
        <v>1336</v>
      </c>
      <c r="QB34">
        <v>1426</v>
      </c>
      <c r="QC34">
        <v>1513</v>
      </c>
      <c r="QD34">
        <v>1603</v>
      </c>
      <c r="QE34">
        <v>1707</v>
      </c>
      <c r="QF34">
        <v>1813</v>
      </c>
      <c r="QG34">
        <v>1920</v>
      </c>
      <c r="QH34">
        <v>2029</v>
      </c>
      <c r="QI34">
        <v>0</v>
      </c>
      <c r="QJ34">
        <v>0</v>
      </c>
      <c r="QK34">
        <v>7606</v>
      </c>
      <c r="QL34">
        <v>7920</v>
      </c>
      <c r="QM34">
        <v>8185</v>
      </c>
      <c r="QN34">
        <v>8339</v>
      </c>
      <c r="QO34">
        <v>8474</v>
      </c>
      <c r="QP34">
        <v>8617</v>
      </c>
      <c r="QQ34">
        <v>8679</v>
      </c>
      <c r="QR34">
        <v>8754</v>
      </c>
      <c r="QS34">
        <v>8842</v>
      </c>
      <c r="QT34">
        <v>9001</v>
      </c>
      <c r="QU34">
        <v>9018</v>
      </c>
      <c r="QV34">
        <v>9028</v>
      </c>
      <c r="QW34">
        <v>9116</v>
      </c>
      <c r="QX34">
        <v>9153</v>
      </c>
      <c r="QY34">
        <v>9166</v>
      </c>
      <c r="QZ34">
        <v>9247</v>
      </c>
      <c r="RA34">
        <v>9334</v>
      </c>
      <c r="RB34">
        <v>9325</v>
      </c>
      <c r="RC34">
        <v>9266</v>
      </c>
      <c r="RD34">
        <v>9250</v>
      </c>
      <c r="RE34">
        <v>9181</v>
      </c>
      <c r="RF34">
        <v>9153</v>
      </c>
      <c r="RG34">
        <v>9181</v>
      </c>
      <c r="RH34">
        <v>9166</v>
      </c>
      <c r="RI34">
        <v>9119</v>
      </c>
      <c r="RJ34">
        <v>9163</v>
      </c>
      <c r="RK34">
        <v>0</v>
      </c>
      <c r="RL34">
        <v>0</v>
      </c>
      <c r="RM34">
        <v>8262</v>
      </c>
      <c r="RN34">
        <v>8320</v>
      </c>
      <c r="RO34">
        <v>8356</v>
      </c>
      <c r="RP34">
        <v>8432</v>
      </c>
      <c r="RQ34">
        <v>8481</v>
      </c>
      <c r="RR34">
        <v>8582</v>
      </c>
      <c r="RS34">
        <v>8634</v>
      </c>
      <c r="RT34">
        <v>8691</v>
      </c>
      <c r="RU34">
        <v>8780</v>
      </c>
      <c r="RV34">
        <v>8847</v>
      </c>
      <c r="RW34">
        <v>8868</v>
      </c>
      <c r="RX34">
        <v>8916</v>
      </c>
      <c r="RY34">
        <v>8982</v>
      </c>
      <c r="RZ34">
        <v>8991</v>
      </c>
      <c r="SA34">
        <v>9024</v>
      </c>
      <c r="SB34">
        <v>9044</v>
      </c>
      <c r="SC34">
        <v>9041</v>
      </c>
      <c r="SD34">
        <v>9101</v>
      </c>
      <c r="SE34">
        <v>9161</v>
      </c>
      <c r="SF34">
        <v>9204</v>
      </c>
      <c r="SG34">
        <v>9203</v>
      </c>
      <c r="SH34">
        <v>9263</v>
      </c>
      <c r="SI34">
        <v>9317</v>
      </c>
      <c r="SJ34">
        <v>9338</v>
      </c>
      <c r="SK34">
        <v>9385</v>
      </c>
      <c r="SL34">
        <v>9356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1040000</v>
      </c>
      <c r="SU34">
        <v>1030000</v>
      </c>
      <c r="SV34">
        <v>1020000</v>
      </c>
      <c r="SW34">
        <v>1000000</v>
      </c>
      <c r="SX34">
        <v>988707.85770000005</v>
      </c>
      <c r="SY34">
        <v>964556.89029999997</v>
      </c>
      <c r="SZ34">
        <v>947557.66669999994</v>
      </c>
      <c r="TA34">
        <v>933216.15610000002</v>
      </c>
      <c r="TB34">
        <v>913619.87179999996</v>
      </c>
      <c r="TC34">
        <v>893703.99620000005</v>
      </c>
      <c r="TD34">
        <v>871248.46869999997</v>
      </c>
      <c r="TE34">
        <v>853234.11259999999</v>
      </c>
      <c r="TF34">
        <v>832466.85710000002</v>
      </c>
      <c r="TG34">
        <v>812383.77839999995</v>
      </c>
      <c r="TH34">
        <v>788722.11499999999</v>
      </c>
      <c r="TI34">
        <v>768646.29960000003</v>
      </c>
      <c r="TJ34">
        <v>752427.46880000003</v>
      </c>
      <c r="TK34">
        <v>729190.94799999997</v>
      </c>
      <c r="TL34">
        <v>705729.06929999997</v>
      </c>
      <c r="TM34">
        <v>687249.38329999999</v>
      </c>
      <c r="TN34">
        <v>672713.42139999999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245172.9975</v>
      </c>
      <c r="TW34">
        <v>257620.7077</v>
      </c>
      <c r="TX34">
        <v>266637.98959999997</v>
      </c>
      <c r="TY34">
        <v>273419.3872</v>
      </c>
      <c r="TZ34">
        <v>277949.87969999999</v>
      </c>
      <c r="UA34">
        <v>285676.32559999998</v>
      </c>
      <c r="UB34">
        <v>288791.24290000001</v>
      </c>
      <c r="UC34">
        <v>291482.35920000001</v>
      </c>
      <c r="UD34">
        <v>296184.95909999998</v>
      </c>
      <c r="UE34">
        <v>297398.6078</v>
      </c>
      <c r="UF34">
        <v>299806.76740000001</v>
      </c>
      <c r="UG34">
        <v>300791.73879999999</v>
      </c>
      <c r="UH34">
        <v>301464.9964</v>
      </c>
      <c r="UI34">
        <v>296570.26850000001</v>
      </c>
      <c r="UJ34">
        <v>297229.13089999999</v>
      </c>
      <c r="UK34">
        <v>295635.83689999999</v>
      </c>
      <c r="UL34">
        <v>294137.21039999998</v>
      </c>
      <c r="UM34">
        <v>294201.32799999998</v>
      </c>
      <c r="UN34">
        <v>290540.54109999997</v>
      </c>
      <c r="UO34">
        <v>285913.62190000003</v>
      </c>
      <c r="UP34">
        <v>280632.71679999999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178538.79550000001</v>
      </c>
      <c r="UY34">
        <v>185719.9676</v>
      </c>
      <c r="UZ34">
        <v>182714.79010000001</v>
      </c>
      <c r="VA34">
        <v>205402.42120000001</v>
      </c>
      <c r="VB34">
        <v>208484.364</v>
      </c>
      <c r="VC34">
        <v>202412.00390000001</v>
      </c>
      <c r="VD34">
        <v>194380.4596</v>
      </c>
      <c r="VE34">
        <v>192866.56080000001</v>
      </c>
      <c r="VF34">
        <v>187249.08809999999</v>
      </c>
      <c r="VG34">
        <v>187659.59349999999</v>
      </c>
      <c r="VH34">
        <v>187887.3357</v>
      </c>
      <c r="VI34">
        <v>189785.1876</v>
      </c>
      <c r="VJ34">
        <v>207513.26010000001</v>
      </c>
      <c r="VK34">
        <v>206679.59450000001</v>
      </c>
      <c r="VL34">
        <v>214149.535</v>
      </c>
      <c r="VM34">
        <v>204637.96249999999</v>
      </c>
      <c r="VN34">
        <v>211393.00200000001</v>
      </c>
      <c r="VO34">
        <v>202149.6698</v>
      </c>
      <c r="VP34">
        <v>199258.1789</v>
      </c>
      <c r="VQ34">
        <v>184727.27</v>
      </c>
      <c r="VR34">
        <v>190644.30439999999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118342.8321</v>
      </c>
      <c r="WA34">
        <v>191493.25580000001</v>
      </c>
      <c r="WB34">
        <v>223098.9387</v>
      </c>
      <c r="WC34">
        <v>216600.91140000001</v>
      </c>
      <c r="WD34">
        <v>105146.0735</v>
      </c>
      <c r="WE34">
        <v>102083.5665</v>
      </c>
      <c r="WF34">
        <v>132147.0117</v>
      </c>
      <c r="WG34">
        <v>128298.0696</v>
      </c>
      <c r="WH34">
        <v>124561.2326</v>
      </c>
      <c r="WI34">
        <v>181399.85329999999</v>
      </c>
      <c r="WJ34">
        <v>117410.9083</v>
      </c>
      <c r="WK34">
        <v>113991.1731</v>
      </c>
      <c r="WL34">
        <v>166006.56270000001</v>
      </c>
      <c r="WM34">
        <v>241757.13020000001</v>
      </c>
      <c r="WN34">
        <v>104318.0713</v>
      </c>
      <c r="WO34">
        <v>126599.6011</v>
      </c>
      <c r="WP34">
        <v>98329.787240000005</v>
      </c>
      <c r="WQ34">
        <v>286397.43859999999</v>
      </c>
      <c r="WR34">
        <v>208541.8242</v>
      </c>
      <c r="WS34">
        <v>292453.47519999999</v>
      </c>
      <c r="WT34">
        <v>87364.742389999999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27200000</v>
      </c>
      <c r="ZG34">
        <v>26300000</v>
      </c>
      <c r="ZH34">
        <v>26000000</v>
      </c>
      <c r="ZI34">
        <v>25800000</v>
      </c>
      <c r="ZJ34">
        <v>25300000</v>
      </c>
      <c r="ZK34">
        <v>24300000</v>
      </c>
      <c r="ZL34">
        <v>23500000</v>
      </c>
      <c r="ZM34">
        <v>23400000</v>
      </c>
      <c r="ZN34">
        <v>22900000</v>
      </c>
      <c r="ZO34">
        <v>22200000</v>
      </c>
      <c r="ZP34">
        <v>21600000</v>
      </c>
      <c r="ZQ34">
        <v>20900000</v>
      </c>
      <c r="ZR34">
        <v>20300000</v>
      </c>
      <c r="ZS34">
        <v>19400000</v>
      </c>
      <c r="ZT34">
        <v>18700000</v>
      </c>
      <c r="ZU34">
        <v>18000000</v>
      </c>
      <c r="ZV34">
        <v>17300000</v>
      </c>
      <c r="ZW34">
        <v>16200000</v>
      </c>
      <c r="ZX34">
        <v>15400000</v>
      </c>
      <c r="ZY34">
        <v>14800000</v>
      </c>
      <c r="ZZ34">
        <v>14000000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14100000</v>
      </c>
      <c r="ABK34">
        <v>13900000</v>
      </c>
      <c r="ABL34">
        <v>13800000</v>
      </c>
      <c r="ABM34">
        <v>13900000</v>
      </c>
      <c r="ABN34">
        <v>13700000</v>
      </c>
      <c r="ABO34">
        <v>13500000</v>
      </c>
      <c r="ABP34">
        <v>13500000</v>
      </c>
      <c r="ABQ34">
        <v>13300000</v>
      </c>
      <c r="ABR34">
        <v>13300000</v>
      </c>
      <c r="ABS34">
        <v>13100000</v>
      </c>
      <c r="ABT34">
        <v>12800000</v>
      </c>
      <c r="ABU34">
        <v>12700000</v>
      </c>
      <c r="ABV34">
        <v>12500000</v>
      </c>
      <c r="ABW34">
        <v>12300000</v>
      </c>
      <c r="ABX34">
        <v>12100000</v>
      </c>
      <c r="ABY34">
        <v>11800000</v>
      </c>
      <c r="ABZ34">
        <v>11600000</v>
      </c>
      <c r="ACA34">
        <v>11200000</v>
      </c>
      <c r="ACB34">
        <v>11000000</v>
      </c>
      <c r="ACC34">
        <v>10800000</v>
      </c>
      <c r="ACD34">
        <v>10400000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2880000</v>
      </c>
      <c r="ADO34">
        <v>2820000</v>
      </c>
      <c r="ADP34">
        <v>2760000</v>
      </c>
      <c r="ADQ34">
        <v>2710000</v>
      </c>
      <c r="ADR34">
        <v>2680000</v>
      </c>
      <c r="ADS34">
        <v>2600000</v>
      </c>
      <c r="ADT34">
        <v>2530000</v>
      </c>
      <c r="ADU34">
        <v>2480000</v>
      </c>
      <c r="ADV34">
        <v>2420000</v>
      </c>
      <c r="ADW34">
        <v>2350000</v>
      </c>
      <c r="ADX34">
        <v>2300000</v>
      </c>
      <c r="ADY34">
        <v>2260000</v>
      </c>
      <c r="ADZ34">
        <v>2190000</v>
      </c>
      <c r="AEA34">
        <v>2110000</v>
      </c>
      <c r="AEB34">
        <v>2050000</v>
      </c>
      <c r="AEC34">
        <v>1970000</v>
      </c>
      <c r="AED34">
        <v>1910000</v>
      </c>
      <c r="AEE34">
        <v>1860000</v>
      </c>
      <c r="AEF34">
        <v>1800000</v>
      </c>
      <c r="AEG34">
        <v>1740000</v>
      </c>
      <c r="AEH34">
        <v>1700000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13700000</v>
      </c>
      <c r="AEQ34">
        <v>13400000</v>
      </c>
      <c r="AER34">
        <v>13100000</v>
      </c>
      <c r="AES34">
        <v>12800000</v>
      </c>
      <c r="AET34">
        <v>12600000</v>
      </c>
      <c r="AEU34">
        <v>12200000</v>
      </c>
      <c r="AEV34">
        <v>11900000</v>
      </c>
      <c r="AEW34">
        <v>11700000</v>
      </c>
      <c r="AEX34">
        <v>11300000</v>
      </c>
      <c r="AEY34">
        <v>11100000</v>
      </c>
      <c r="AEZ34">
        <v>10800000</v>
      </c>
      <c r="AFA34">
        <v>10400000</v>
      </c>
      <c r="AFB34">
        <v>10200000</v>
      </c>
      <c r="AFC34">
        <v>9970000</v>
      </c>
      <c r="AFD34">
        <v>9720000</v>
      </c>
      <c r="AFE34">
        <v>9440000</v>
      </c>
      <c r="AFF34">
        <v>9220000</v>
      </c>
      <c r="AFG34">
        <v>9010000</v>
      </c>
      <c r="AFH34">
        <v>8760000</v>
      </c>
      <c r="AFI34">
        <v>8550000</v>
      </c>
      <c r="AFJ34">
        <v>8280000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190.7861303</v>
      </c>
      <c r="AGU34">
        <v>200.4725578</v>
      </c>
      <c r="AGV34">
        <v>207.48953090000001</v>
      </c>
      <c r="AGW34">
        <v>212.76660720000001</v>
      </c>
      <c r="AGX34">
        <v>216.29209789999999</v>
      </c>
      <c r="AGY34">
        <v>222.30458179999999</v>
      </c>
      <c r="AGZ34">
        <v>224.7285153</v>
      </c>
      <c r="AHA34">
        <v>226.8226597</v>
      </c>
      <c r="AHB34">
        <v>230.48207909999999</v>
      </c>
      <c r="AHC34">
        <v>231.4265035</v>
      </c>
      <c r="AHD34">
        <v>233.30045960000001</v>
      </c>
      <c r="AHE34">
        <v>234.06693430000001</v>
      </c>
      <c r="AHF34">
        <v>234.5908427</v>
      </c>
      <c r="AHG34">
        <v>230.78191519999999</v>
      </c>
      <c r="AHH34">
        <v>231.29462179999999</v>
      </c>
      <c r="AHI34">
        <v>230.05476909999999</v>
      </c>
      <c r="AHJ34">
        <v>228.8885837</v>
      </c>
      <c r="AHK34">
        <v>228.9384781</v>
      </c>
      <c r="AHL34">
        <v>226.08976569999999</v>
      </c>
      <c r="AHM34">
        <v>222.48923859999999</v>
      </c>
      <c r="AHN34">
        <v>218.37979970000001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15.44479391</v>
      </c>
      <c r="AHW34">
        <v>16.066013080000001</v>
      </c>
      <c r="AHX34">
        <v>15.806045230000001</v>
      </c>
      <c r="AHY34">
        <v>17.768676289999998</v>
      </c>
      <c r="AHZ34">
        <v>18.03528485</v>
      </c>
      <c r="AIA34">
        <v>17.509985289999999</v>
      </c>
      <c r="AIB34">
        <v>16.815203270000001</v>
      </c>
      <c r="AIC34">
        <v>16.68424095</v>
      </c>
      <c r="AID34">
        <v>16.198292179999999</v>
      </c>
      <c r="AIE34">
        <v>16.233803630000001</v>
      </c>
      <c r="AIF34">
        <v>16.253504849999999</v>
      </c>
      <c r="AIG34">
        <v>16.41768166</v>
      </c>
      <c r="AIH34">
        <v>17.951277900000001</v>
      </c>
      <c r="AII34">
        <v>17.879160280000001</v>
      </c>
      <c r="AIJ34">
        <v>18.52535984</v>
      </c>
      <c r="AIK34">
        <v>17.702545529999998</v>
      </c>
      <c r="AIL34">
        <v>18.286901400000001</v>
      </c>
      <c r="AIM34">
        <v>17.48729165</v>
      </c>
      <c r="AIN34">
        <v>17.237158449999999</v>
      </c>
      <c r="AIO34">
        <v>15.98013813</v>
      </c>
      <c r="AIP34">
        <v>16.49200098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0.78044380400000002</v>
      </c>
      <c r="AIY34">
        <v>1.2628540509999999</v>
      </c>
      <c r="AIZ34">
        <v>1.471286273</v>
      </c>
      <c r="AJA34">
        <v>1.4284332749999999</v>
      </c>
      <c r="AJB34">
        <v>0.693414211</v>
      </c>
      <c r="AJC34">
        <v>0.67321768100000001</v>
      </c>
      <c r="AJD34">
        <v>0.87147919799999995</v>
      </c>
      <c r="AJE34">
        <v>0.84609630899999999</v>
      </c>
      <c r="AJF34">
        <v>0.82145272700000005</v>
      </c>
      <c r="AJG34">
        <v>1.19629038</v>
      </c>
      <c r="AJH34">
        <v>0.77429798000000005</v>
      </c>
      <c r="AJI34">
        <v>0.75174561200000001</v>
      </c>
      <c r="AJJ34">
        <v>1.094775163</v>
      </c>
      <c r="AJK34">
        <v>1.5943327620000001</v>
      </c>
      <c r="AJL34">
        <v>0.68795372700000001</v>
      </c>
      <c r="AJM34">
        <v>0.83489529900000004</v>
      </c>
      <c r="AJN34">
        <v>0.64846236800000001</v>
      </c>
      <c r="AJO34">
        <v>1.8887253450000001</v>
      </c>
      <c r="AJP34">
        <v>1.3752854450000001</v>
      </c>
      <c r="AJQ34">
        <v>1.9286635160000001</v>
      </c>
      <c r="AJR34">
        <v>0.57615041499999997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177.80936879999999</v>
      </c>
      <c r="AKA34">
        <v>58.70325777</v>
      </c>
      <c r="AKB34">
        <v>135.61054469999999</v>
      </c>
      <c r="AKC34">
        <v>110.69934739999999</v>
      </c>
      <c r="AKD34">
        <v>173.6108174</v>
      </c>
      <c r="AKE34">
        <v>170.96981980000001</v>
      </c>
      <c r="AKF34">
        <v>111.6395046</v>
      </c>
      <c r="AKG34">
        <v>158.7196994</v>
      </c>
      <c r="AKH34">
        <v>183.41602950000001</v>
      </c>
      <c r="AKI34">
        <v>150.50566789999999</v>
      </c>
      <c r="AKJ34">
        <v>170.04631570000001</v>
      </c>
      <c r="AKK34">
        <v>161.44427640000001</v>
      </c>
      <c r="AKL34">
        <v>113.510366</v>
      </c>
      <c r="AKM34">
        <v>135.37997229999999</v>
      </c>
      <c r="AKN34">
        <v>178.3599054</v>
      </c>
      <c r="AKO34">
        <v>196.25597200000001</v>
      </c>
      <c r="AKP34">
        <v>136.08718300000001</v>
      </c>
      <c r="AKQ34">
        <v>117.67782200000001</v>
      </c>
      <c r="AKR34">
        <v>150.2366414</v>
      </c>
      <c r="AKS34">
        <v>225.16134969999999</v>
      </c>
      <c r="AKT34">
        <v>145.70381190000001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80.366676839999997</v>
      </c>
      <c r="AME34">
        <v>77.657356460000003</v>
      </c>
      <c r="AMF34">
        <v>76.826728160000002</v>
      </c>
      <c r="AMG34">
        <v>76.127486770000004</v>
      </c>
      <c r="AMH34">
        <v>74.82562686</v>
      </c>
      <c r="AMI34">
        <v>71.804235610000006</v>
      </c>
      <c r="AMJ34">
        <v>69.349525799999995</v>
      </c>
      <c r="AMK34">
        <v>69.049254140000002</v>
      </c>
      <c r="AML34">
        <v>67.466195819999996</v>
      </c>
      <c r="AMM34">
        <v>65.501160990000002</v>
      </c>
      <c r="AMN34">
        <v>63.633711300000002</v>
      </c>
      <c r="AMO34">
        <v>61.662774710000001</v>
      </c>
      <c r="AMP34">
        <v>59.866771559999997</v>
      </c>
      <c r="AMQ34">
        <v>57.236831469999998</v>
      </c>
      <c r="AMR34">
        <v>55.31877918</v>
      </c>
      <c r="AMS34">
        <v>53.081022500000003</v>
      </c>
      <c r="AMT34">
        <v>51.197039050000001</v>
      </c>
      <c r="AMU34">
        <v>47.966978169999997</v>
      </c>
      <c r="AMV34">
        <v>45.391300579999999</v>
      </c>
      <c r="AMW34">
        <v>43.636263069999998</v>
      </c>
      <c r="AMX34">
        <v>41.344453260000002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171.22595290000001</v>
      </c>
      <c r="ANG34">
        <v>238.66098239999999</v>
      </c>
      <c r="ANH34">
        <v>163.40465599999999</v>
      </c>
      <c r="ANI34">
        <v>111.28597550000001</v>
      </c>
      <c r="ANJ34">
        <v>136.76513750000001</v>
      </c>
      <c r="ANK34">
        <v>210.78594939999999</v>
      </c>
      <c r="ANL34">
        <v>202.1891904</v>
      </c>
      <c r="ANM34">
        <v>137.8084417</v>
      </c>
      <c r="ANN34">
        <v>146.32900319999999</v>
      </c>
      <c r="ANO34">
        <v>160.9029846</v>
      </c>
      <c r="ANP34">
        <v>116.019013</v>
      </c>
      <c r="ANQ34">
        <v>162.7440862</v>
      </c>
      <c r="ANR34">
        <v>87.049224699999996</v>
      </c>
      <c r="ANS34">
        <v>121.96645820000001</v>
      </c>
      <c r="ANT34">
        <v>82.534322950000004</v>
      </c>
      <c r="ANU34">
        <v>131.98829240000001</v>
      </c>
      <c r="ANV34">
        <v>82.003125069999996</v>
      </c>
      <c r="ANW34">
        <v>112.27449230000001</v>
      </c>
      <c r="ANX34">
        <v>82.297627800000001</v>
      </c>
      <c r="ANY34">
        <v>93.438168180000005</v>
      </c>
      <c r="ANZ34">
        <v>74.879083320000007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85.034822199999994</v>
      </c>
      <c r="AOI34">
        <v>84.145112339999997</v>
      </c>
      <c r="AOJ34">
        <v>83.360872369999996</v>
      </c>
      <c r="AOK34">
        <v>83.649983809999995</v>
      </c>
      <c r="AOL34">
        <v>82.488096139999996</v>
      </c>
      <c r="AOM34">
        <v>81.581918150000007</v>
      </c>
      <c r="AON34">
        <v>81.273197350000004</v>
      </c>
      <c r="AOO34">
        <v>80.533504300000004</v>
      </c>
      <c r="AOP34">
        <v>80.241978630000006</v>
      </c>
      <c r="AOQ34">
        <v>79.285490339999996</v>
      </c>
      <c r="AOR34">
        <v>77.125142370000006</v>
      </c>
      <c r="AOS34">
        <v>76.613980830000003</v>
      </c>
      <c r="AOT34">
        <v>75.66940022</v>
      </c>
      <c r="AOU34">
        <v>74.464966869999998</v>
      </c>
      <c r="AOV34">
        <v>73.045952200000002</v>
      </c>
      <c r="AOW34">
        <v>71.132525799999996</v>
      </c>
      <c r="AOX34">
        <v>69.871471510000006</v>
      </c>
      <c r="AOY34">
        <v>67.91711368</v>
      </c>
      <c r="AOZ34">
        <v>66.50721557</v>
      </c>
      <c r="APA34">
        <v>65.026706989999994</v>
      </c>
      <c r="APB34">
        <v>63.095783910000002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565.82284140000002</v>
      </c>
      <c r="APK34">
        <v>669.37769660000004</v>
      </c>
      <c r="APL34">
        <v>616.31321049999997</v>
      </c>
      <c r="APM34">
        <v>564.33187510000005</v>
      </c>
      <c r="APN34">
        <v>690.56274470000005</v>
      </c>
      <c r="APO34">
        <v>789.61228019999999</v>
      </c>
      <c r="APP34">
        <v>560.36027709999996</v>
      </c>
      <c r="APQ34">
        <v>620.34223310000004</v>
      </c>
      <c r="APR34">
        <v>624.84588399999996</v>
      </c>
      <c r="APS34">
        <v>701.9515725</v>
      </c>
      <c r="APT34">
        <v>764.9492103</v>
      </c>
      <c r="APU34">
        <v>402.39078439999997</v>
      </c>
      <c r="APV34">
        <v>534.41746520000004</v>
      </c>
      <c r="APW34">
        <v>664.05088920000003</v>
      </c>
      <c r="APX34">
        <v>592.42340530000001</v>
      </c>
      <c r="APY34">
        <v>553.06352300000003</v>
      </c>
      <c r="APZ34">
        <v>545.52556979999997</v>
      </c>
      <c r="AQA34">
        <v>590.9990067</v>
      </c>
      <c r="AQB34">
        <v>610.23200510000004</v>
      </c>
      <c r="AQC34">
        <v>571.01564250000001</v>
      </c>
      <c r="AQD34">
        <v>548.33816220000006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96.536342219999995</v>
      </c>
      <c r="ARO34">
        <v>94.292499620000001</v>
      </c>
      <c r="ARP34">
        <v>92.15048591</v>
      </c>
      <c r="ARQ34">
        <v>90.382670869999998</v>
      </c>
      <c r="ARR34">
        <v>88.419785610000005</v>
      </c>
      <c r="ARS34">
        <v>86.04821982</v>
      </c>
      <c r="ART34">
        <v>83.994150219999995</v>
      </c>
      <c r="ARU34">
        <v>82.151369340000002</v>
      </c>
      <c r="ARV34">
        <v>79.838529460000004</v>
      </c>
      <c r="ARW34">
        <v>77.797634720000005</v>
      </c>
      <c r="ARX34">
        <v>75.699085980000007</v>
      </c>
      <c r="ARY34">
        <v>73.469879329999998</v>
      </c>
      <c r="ARZ34">
        <v>71.803356640000004</v>
      </c>
      <c r="ASA34">
        <v>70.171585769999993</v>
      </c>
      <c r="ASB34">
        <v>68.447531960000006</v>
      </c>
      <c r="ASC34">
        <v>66.446694410000006</v>
      </c>
      <c r="ASD34">
        <v>64.93194287</v>
      </c>
      <c r="ASE34">
        <v>63.408226239999998</v>
      </c>
      <c r="ASF34">
        <v>61.700140640000001</v>
      </c>
      <c r="ASG34">
        <v>60.204553050000001</v>
      </c>
      <c r="ASH34">
        <v>58.270406540000003</v>
      </c>
    </row>
    <row r="35" spans="3:1178" x14ac:dyDescent="0.25">
      <c r="C35">
        <v>0</v>
      </c>
      <c r="D35">
        <v>0</v>
      </c>
      <c r="E35">
        <v>0</v>
      </c>
      <c r="F35">
        <v>229</v>
      </c>
      <c r="G35">
        <v>288</v>
      </c>
      <c r="H35">
        <v>255</v>
      </c>
      <c r="I35">
        <v>291</v>
      </c>
      <c r="J35">
        <v>272</v>
      </c>
      <c r="K35">
        <v>291</v>
      </c>
      <c r="L35">
        <v>258</v>
      </c>
      <c r="M35">
        <v>269</v>
      </c>
      <c r="N35">
        <v>278</v>
      </c>
      <c r="O35">
        <v>297</v>
      </c>
      <c r="P35">
        <v>297</v>
      </c>
      <c r="Q35">
        <v>259</v>
      </c>
      <c r="R35">
        <v>266</v>
      </c>
      <c r="S35">
        <v>301</v>
      </c>
      <c r="T35">
        <v>272</v>
      </c>
      <c r="U35">
        <v>259</v>
      </c>
      <c r="V35">
        <v>295</v>
      </c>
      <c r="W35">
        <v>279</v>
      </c>
      <c r="X35">
        <v>261</v>
      </c>
      <c r="Y35">
        <v>290</v>
      </c>
      <c r="Z35">
        <v>290</v>
      </c>
      <c r="AA35">
        <v>297</v>
      </c>
      <c r="AB35">
        <v>283</v>
      </c>
      <c r="AC35">
        <v>234</v>
      </c>
      <c r="AD35">
        <v>288</v>
      </c>
      <c r="AE35">
        <v>0</v>
      </c>
      <c r="AF35">
        <v>0</v>
      </c>
      <c r="AG35">
        <v>0</v>
      </c>
      <c r="AH35">
        <v>66</v>
      </c>
      <c r="AI35">
        <v>74</v>
      </c>
      <c r="AJ35">
        <v>82</v>
      </c>
      <c r="AK35">
        <v>84</v>
      </c>
      <c r="AL35">
        <v>86</v>
      </c>
      <c r="AM35">
        <v>93</v>
      </c>
      <c r="AN35">
        <v>98</v>
      </c>
      <c r="AO35">
        <v>85</v>
      </c>
      <c r="AP35">
        <v>105</v>
      </c>
      <c r="AQ35">
        <v>98</v>
      </c>
      <c r="AR35">
        <v>100</v>
      </c>
      <c r="AS35">
        <v>107</v>
      </c>
      <c r="AT35">
        <v>108</v>
      </c>
      <c r="AU35">
        <v>101</v>
      </c>
      <c r="AV35">
        <v>126</v>
      </c>
      <c r="AW35">
        <v>117</v>
      </c>
      <c r="AX35">
        <v>155</v>
      </c>
      <c r="AY35">
        <v>148</v>
      </c>
      <c r="AZ35">
        <v>165</v>
      </c>
      <c r="BA35">
        <v>155</v>
      </c>
      <c r="BB35">
        <v>150</v>
      </c>
      <c r="BC35">
        <v>154</v>
      </c>
      <c r="BD35">
        <v>166</v>
      </c>
      <c r="BE35">
        <v>162</v>
      </c>
      <c r="BF35">
        <v>173</v>
      </c>
      <c r="BG35">
        <v>0</v>
      </c>
      <c r="BH35">
        <v>0</v>
      </c>
      <c r="BI35">
        <v>0</v>
      </c>
      <c r="BJ35">
        <v>130</v>
      </c>
      <c r="BK35">
        <v>119</v>
      </c>
      <c r="BL35">
        <v>111</v>
      </c>
      <c r="BM35">
        <v>106</v>
      </c>
      <c r="BN35">
        <v>116</v>
      </c>
      <c r="BO35">
        <v>107</v>
      </c>
      <c r="BP35">
        <v>127</v>
      </c>
      <c r="BQ35">
        <v>120</v>
      </c>
      <c r="BR35">
        <v>148</v>
      </c>
      <c r="BS35">
        <v>127</v>
      </c>
      <c r="BT35">
        <v>104</v>
      </c>
      <c r="BU35">
        <v>140</v>
      </c>
      <c r="BV35">
        <v>124</v>
      </c>
      <c r="BW35">
        <v>126</v>
      </c>
      <c r="BX35">
        <v>120</v>
      </c>
      <c r="BY35">
        <v>130</v>
      </c>
      <c r="BZ35">
        <v>125</v>
      </c>
      <c r="CA35">
        <v>135</v>
      </c>
      <c r="CB35">
        <v>126</v>
      </c>
      <c r="CC35">
        <v>132</v>
      </c>
      <c r="CD35">
        <v>121</v>
      </c>
      <c r="CE35">
        <v>142</v>
      </c>
      <c r="CF35">
        <v>125</v>
      </c>
      <c r="CG35">
        <v>116</v>
      </c>
      <c r="CH35">
        <v>115</v>
      </c>
      <c r="CI35">
        <v>0</v>
      </c>
      <c r="CJ35">
        <v>0</v>
      </c>
      <c r="CK35">
        <v>0</v>
      </c>
      <c r="CL35">
        <v>29</v>
      </c>
      <c r="CM35">
        <v>31</v>
      </c>
      <c r="CN35">
        <v>31</v>
      </c>
      <c r="CO35">
        <v>42</v>
      </c>
      <c r="CP35">
        <v>33</v>
      </c>
      <c r="CQ35">
        <v>46</v>
      </c>
      <c r="CR35">
        <v>30</v>
      </c>
      <c r="CS35">
        <v>37</v>
      </c>
      <c r="CT35">
        <v>33</v>
      </c>
      <c r="CU35">
        <v>37</v>
      </c>
      <c r="CV35">
        <v>45</v>
      </c>
      <c r="CW35">
        <v>24</v>
      </c>
      <c r="CX35">
        <v>38</v>
      </c>
      <c r="CY35">
        <v>32</v>
      </c>
      <c r="CZ35">
        <v>31</v>
      </c>
      <c r="DA35">
        <v>35</v>
      </c>
      <c r="DB35">
        <v>49</v>
      </c>
      <c r="DC35">
        <v>35</v>
      </c>
      <c r="DD35">
        <v>33</v>
      </c>
      <c r="DE35">
        <v>34</v>
      </c>
      <c r="DF35">
        <v>44</v>
      </c>
      <c r="DG35">
        <v>33</v>
      </c>
      <c r="DH35">
        <v>31</v>
      </c>
      <c r="DI35">
        <v>38</v>
      </c>
      <c r="DJ35">
        <v>38</v>
      </c>
      <c r="DK35">
        <v>0</v>
      </c>
      <c r="DL35">
        <v>0</v>
      </c>
      <c r="DM35">
        <v>0</v>
      </c>
      <c r="DN35">
        <v>1</v>
      </c>
      <c r="DO35">
        <v>2</v>
      </c>
      <c r="DP35">
        <v>1</v>
      </c>
      <c r="DQ35">
        <v>3</v>
      </c>
      <c r="DR35">
        <v>2</v>
      </c>
      <c r="DS35">
        <v>2</v>
      </c>
      <c r="DT35">
        <v>1</v>
      </c>
      <c r="DU35">
        <v>1</v>
      </c>
      <c r="DV35">
        <v>5</v>
      </c>
      <c r="DW35">
        <v>3</v>
      </c>
      <c r="DX35">
        <v>5</v>
      </c>
      <c r="DY35">
        <v>4</v>
      </c>
      <c r="DZ35">
        <v>2</v>
      </c>
      <c r="EA35">
        <v>2</v>
      </c>
      <c r="EB35">
        <v>2</v>
      </c>
      <c r="EC35">
        <v>4</v>
      </c>
      <c r="ED35">
        <v>7</v>
      </c>
      <c r="EE35">
        <v>9</v>
      </c>
      <c r="EF35">
        <v>3</v>
      </c>
      <c r="EG35">
        <v>5</v>
      </c>
      <c r="EH35">
        <v>5</v>
      </c>
      <c r="EI35">
        <v>2</v>
      </c>
      <c r="EJ35">
        <v>4</v>
      </c>
      <c r="EK35">
        <v>10</v>
      </c>
      <c r="EL35">
        <v>5</v>
      </c>
      <c r="EM35">
        <v>0</v>
      </c>
      <c r="EN35">
        <v>0</v>
      </c>
      <c r="EO35">
        <v>0</v>
      </c>
      <c r="EP35">
        <v>15</v>
      </c>
      <c r="EQ35">
        <v>5</v>
      </c>
      <c r="ER35">
        <v>10</v>
      </c>
      <c r="ES35">
        <v>20</v>
      </c>
      <c r="ET35">
        <v>5</v>
      </c>
      <c r="EU35">
        <v>10</v>
      </c>
      <c r="EV35">
        <v>10</v>
      </c>
      <c r="EW35">
        <v>15</v>
      </c>
      <c r="EX35">
        <v>10</v>
      </c>
      <c r="EY35">
        <v>5</v>
      </c>
      <c r="EZ35">
        <v>20</v>
      </c>
      <c r="FA35">
        <v>10</v>
      </c>
      <c r="FB35">
        <v>25</v>
      </c>
      <c r="FC35">
        <v>20</v>
      </c>
      <c r="FD35">
        <v>10</v>
      </c>
      <c r="FE35">
        <v>20</v>
      </c>
      <c r="FF35">
        <v>15</v>
      </c>
      <c r="FG35">
        <v>15</v>
      </c>
      <c r="FH35">
        <v>30</v>
      </c>
      <c r="FI35">
        <v>30</v>
      </c>
      <c r="FJ35">
        <v>35</v>
      </c>
      <c r="FK35">
        <v>30</v>
      </c>
      <c r="FL35">
        <v>5</v>
      </c>
      <c r="FM35">
        <v>30</v>
      </c>
      <c r="FN35">
        <v>25</v>
      </c>
      <c r="FO35">
        <v>0</v>
      </c>
      <c r="FP35">
        <v>0</v>
      </c>
      <c r="FQ35">
        <v>7399</v>
      </c>
      <c r="FR35">
        <v>7419</v>
      </c>
      <c r="FS35">
        <v>7476</v>
      </c>
      <c r="FT35">
        <v>7518</v>
      </c>
      <c r="FU35">
        <v>7466</v>
      </c>
      <c r="FV35">
        <v>7460</v>
      </c>
      <c r="FW35">
        <v>7400</v>
      </c>
      <c r="FX35">
        <v>7393</v>
      </c>
      <c r="FY35">
        <v>7437</v>
      </c>
      <c r="FZ35">
        <v>7436</v>
      </c>
      <c r="GA35">
        <v>7435</v>
      </c>
      <c r="GB35">
        <v>7448</v>
      </c>
      <c r="GC35">
        <v>7441</v>
      </c>
      <c r="GD35">
        <v>7449</v>
      </c>
      <c r="GE35">
        <v>7422</v>
      </c>
      <c r="GF35">
        <v>7379</v>
      </c>
      <c r="GG35">
        <v>7415</v>
      </c>
      <c r="GH35">
        <v>7379</v>
      </c>
      <c r="GI35">
        <v>7365</v>
      </c>
      <c r="GJ35">
        <v>7313</v>
      </c>
      <c r="GK35">
        <v>7328</v>
      </c>
      <c r="GL35">
        <v>7262</v>
      </c>
      <c r="GM35">
        <v>7178</v>
      </c>
      <c r="GN35">
        <v>7147</v>
      </c>
      <c r="GO35">
        <v>7117</v>
      </c>
      <c r="GP35">
        <v>7123</v>
      </c>
      <c r="GQ35">
        <v>0</v>
      </c>
      <c r="GR35">
        <v>0</v>
      </c>
      <c r="GS35">
        <v>594</v>
      </c>
      <c r="GT35">
        <v>765</v>
      </c>
      <c r="GU35">
        <v>939</v>
      </c>
      <c r="GV35">
        <v>1094</v>
      </c>
      <c r="GW35">
        <v>1271</v>
      </c>
      <c r="GX35">
        <v>1440</v>
      </c>
      <c r="GY35">
        <v>1586</v>
      </c>
      <c r="GZ35">
        <v>1731</v>
      </c>
      <c r="HA35">
        <v>1858</v>
      </c>
      <c r="HB35">
        <v>1971</v>
      </c>
      <c r="HC35">
        <v>2113</v>
      </c>
      <c r="HD35">
        <v>2208</v>
      </c>
      <c r="HE35">
        <v>2304</v>
      </c>
      <c r="HF35">
        <v>2379</v>
      </c>
      <c r="HG35">
        <v>2466</v>
      </c>
      <c r="HH35">
        <v>2539</v>
      </c>
      <c r="HI35">
        <v>2623</v>
      </c>
      <c r="HJ35">
        <v>2664</v>
      </c>
      <c r="HK35">
        <v>2740</v>
      </c>
      <c r="HL35">
        <v>2807</v>
      </c>
      <c r="HM35">
        <v>2866</v>
      </c>
      <c r="HN35">
        <v>2935</v>
      </c>
      <c r="HO35">
        <v>3004</v>
      </c>
      <c r="HP35">
        <v>3075</v>
      </c>
      <c r="HQ35">
        <v>3098</v>
      </c>
      <c r="HR35">
        <v>3133</v>
      </c>
      <c r="HS35">
        <v>0</v>
      </c>
      <c r="HT35">
        <v>0</v>
      </c>
      <c r="HU35">
        <v>108</v>
      </c>
      <c r="HV35">
        <v>110</v>
      </c>
      <c r="HW35">
        <v>113</v>
      </c>
      <c r="HX35">
        <v>114</v>
      </c>
      <c r="HY35">
        <v>116</v>
      </c>
      <c r="HZ35">
        <v>118</v>
      </c>
      <c r="IA35">
        <v>124</v>
      </c>
      <c r="IB35">
        <v>131</v>
      </c>
      <c r="IC35">
        <v>141</v>
      </c>
      <c r="ID35">
        <v>148</v>
      </c>
      <c r="IE35">
        <v>159</v>
      </c>
      <c r="IF35">
        <v>178</v>
      </c>
      <c r="IG35">
        <v>194</v>
      </c>
      <c r="IH35">
        <v>209</v>
      </c>
      <c r="II35">
        <v>225</v>
      </c>
      <c r="IJ35">
        <v>244</v>
      </c>
      <c r="IK35">
        <v>246</v>
      </c>
      <c r="IL35">
        <v>255</v>
      </c>
      <c r="IM35">
        <v>266</v>
      </c>
      <c r="IN35">
        <v>267</v>
      </c>
      <c r="IO35">
        <v>283</v>
      </c>
      <c r="IP35">
        <v>291</v>
      </c>
      <c r="IQ35">
        <v>301</v>
      </c>
      <c r="IR35">
        <v>301</v>
      </c>
      <c r="IS35">
        <v>307</v>
      </c>
      <c r="IT35">
        <v>308</v>
      </c>
      <c r="IU35">
        <v>0</v>
      </c>
      <c r="IV35">
        <v>0</v>
      </c>
      <c r="IW35">
        <v>7</v>
      </c>
      <c r="IX35">
        <v>7</v>
      </c>
      <c r="IY35">
        <v>9</v>
      </c>
      <c r="IZ35">
        <v>11</v>
      </c>
      <c r="JA35">
        <v>3</v>
      </c>
      <c r="JB35">
        <v>4</v>
      </c>
      <c r="JC35">
        <v>10</v>
      </c>
      <c r="JD35">
        <v>10</v>
      </c>
      <c r="JE35">
        <v>9</v>
      </c>
      <c r="JF35">
        <v>6</v>
      </c>
      <c r="JG35">
        <v>4</v>
      </c>
      <c r="JH35">
        <v>3</v>
      </c>
      <c r="JI35">
        <v>5</v>
      </c>
      <c r="JJ35">
        <v>4</v>
      </c>
      <c r="JK35">
        <v>10</v>
      </c>
      <c r="JL35">
        <v>10</v>
      </c>
      <c r="JM35">
        <v>11</v>
      </c>
      <c r="JN35">
        <v>8</v>
      </c>
      <c r="JO35">
        <v>12</v>
      </c>
      <c r="JP35">
        <v>8</v>
      </c>
      <c r="JQ35">
        <v>9</v>
      </c>
      <c r="JR35">
        <v>10</v>
      </c>
      <c r="JS35">
        <v>7</v>
      </c>
      <c r="JT35">
        <v>7</v>
      </c>
      <c r="JU35">
        <v>9</v>
      </c>
      <c r="JV35">
        <v>10</v>
      </c>
      <c r="JW35">
        <v>0</v>
      </c>
      <c r="JX35">
        <v>0</v>
      </c>
      <c r="JY35">
        <v>0</v>
      </c>
      <c r="JZ35">
        <v>4</v>
      </c>
      <c r="KA35">
        <v>12</v>
      </c>
      <c r="KB35">
        <v>24</v>
      </c>
      <c r="KC35">
        <v>44</v>
      </c>
      <c r="KD35">
        <v>54</v>
      </c>
      <c r="KE35">
        <v>65</v>
      </c>
      <c r="KF35">
        <v>74</v>
      </c>
      <c r="KG35">
        <v>89</v>
      </c>
      <c r="KH35">
        <v>100</v>
      </c>
      <c r="KI35">
        <v>112</v>
      </c>
      <c r="KJ35">
        <v>133</v>
      </c>
      <c r="KK35">
        <v>141</v>
      </c>
      <c r="KL35">
        <v>154</v>
      </c>
      <c r="KM35">
        <v>166</v>
      </c>
      <c r="KN35">
        <v>190</v>
      </c>
      <c r="KO35">
        <v>208</v>
      </c>
      <c r="KP35">
        <v>238</v>
      </c>
      <c r="KQ35">
        <v>254</v>
      </c>
      <c r="KR35">
        <v>285</v>
      </c>
      <c r="KS35">
        <v>304</v>
      </c>
      <c r="KT35">
        <v>324</v>
      </c>
      <c r="KU35">
        <v>345</v>
      </c>
      <c r="KV35">
        <v>361</v>
      </c>
      <c r="KW35">
        <v>386</v>
      </c>
      <c r="KX35">
        <v>411</v>
      </c>
      <c r="KY35">
        <v>0</v>
      </c>
      <c r="KZ35">
        <v>0</v>
      </c>
      <c r="LA35">
        <v>0</v>
      </c>
      <c r="LB35">
        <v>209</v>
      </c>
      <c r="LC35">
        <v>418</v>
      </c>
      <c r="LD35">
        <v>602</v>
      </c>
      <c r="LE35">
        <v>831</v>
      </c>
      <c r="LF35">
        <v>1022</v>
      </c>
      <c r="LG35">
        <v>1248</v>
      </c>
      <c r="LH35">
        <v>1457</v>
      </c>
      <c r="LI35">
        <v>1663</v>
      </c>
      <c r="LJ35">
        <v>1875</v>
      </c>
      <c r="LK35">
        <v>2068</v>
      </c>
      <c r="LL35">
        <v>2250</v>
      </c>
      <c r="LM35">
        <v>2461</v>
      </c>
      <c r="LN35">
        <v>2663</v>
      </c>
      <c r="LO35">
        <v>2880</v>
      </c>
      <c r="LP35">
        <v>3088</v>
      </c>
      <c r="LQ35">
        <v>3286</v>
      </c>
      <c r="LR35">
        <v>3534</v>
      </c>
      <c r="LS35">
        <v>3756</v>
      </c>
      <c r="LT35">
        <v>3975</v>
      </c>
      <c r="LU35">
        <v>4196</v>
      </c>
      <c r="LV35">
        <v>4428</v>
      </c>
      <c r="LW35">
        <v>4645</v>
      </c>
      <c r="LX35">
        <v>4863</v>
      </c>
      <c r="LY35">
        <v>5099</v>
      </c>
      <c r="LZ35">
        <v>5335</v>
      </c>
      <c r="MA35">
        <v>0</v>
      </c>
      <c r="MB35">
        <v>0</v>
      </c>
      <c r="MC35">
        <v>1445</v>
      </c>
      <c r="MD35">
        <v>1495</v>
      </c>
      <c r="ME35">
        <v>1529</v>
      </c>
      <c r="MF35">
        <v>1564</v>
      </c>
      <c r="MG35">
        <v>1605</v>
      </c>
      <c r="MH35">
        <v>1641</v>
      </c>
      <c r="MI35">
        <v>1652</v>
      </c>
      <c r="MJ35">
        <v>1639</v>
      </c>
      <c r="MK35">
        <v>1651</v>
      </c>
      <c r="ML35">
        <v>1649</v>
      </c>
      <c r="MM35">
        <v>1664</v>
      </c>
      <c r="MN35">
        <v>1660</v>
      </c>
      <c r="MO35">
        <v>1695</v>
      </c>
      <c r="MP35">
        <v>1698</v>
      </c>
      <c r="MQ35">
        <v>1701</v>
      </c>
      <c r="MR35">
        <v>1696</v>
      </c>
      <c r="MS35">
        <v>1682</v>
      </c>
      <c r="MT35">
        <v>1677</v>
      </c>
      <c r="MU35">
        <v>1655</v>
      </c>
      <c r="MV35">
        <v>1636</v>
      </c>
      <c r="MW35">
        <v>1643</v>
      </c>
      <c r="MX35">
        <v>1620</v>
      </c>
      <c r="MY35">
        <v>1604</v>
      </c>
      <c r="MZ35">
        <v>1622</v>
      </c>
      <c r="NA35">
        <v>1595</v>
      </c>
      <c r="NB35">
        <v>1598</v>
      </c>
      <c r="NC35">
        <v>0</v>
      </c>
      <c r="ND35">
        <v>0</v>
      </c>
      <c r="NE35">
        <v>0</v>
      </c>
      <c r="NF35">
        <v>28</v>
      </c>
      <c r="NG35">
        <v>64</v>
      </c>
      <c r="NH35">
        <v>104</v>
      </c>
      <c r="NI35">
        <v>145</v>
      </c>
      <c r="NJ35">
        <v>180</v>
      </c>
      <c r="NK35">
        <v>223</v>
      </c>
      <c r="NL35">
        <v>266</v>
      </c>
      <c r="NM35">
        <v>299</v>
      </c>
      <c r="NN35">
        <v>347</v>
      </c>
      <c r="NO35">
        <v>377</v>
      </c>
      <c r="NP35">
        <v>422</v>
      </c>
      <c r="NQ35">
        <v>454</v>
      </c>
      <c r="NR35">
        <v>488</v>
      </c>
      <c r="NS35">
        <v>529</v>
      </c>
      <c r="NT35">
        <v>563</v>
      </c>
      <c r="NU35">
        <v>592</v>
      </c>
      <c r="NV35">
        <v>623</v>
      </c>
      <c r="NW35">
        <v>655</v>
      </c>
      <c r="NX35">
        <v>683</v>
      </c>
      <c r="NY35">
        <v>722</v>
      </c>
      <c r="NZ35">
        <v>755</v>
      </c>
      <c r="OA35">
        <v>790</v>
      </c>
      <c r="OB35">
        <v>821</v>
      </c>
      <c r="OC35">
        <v>852</v>
      </c>
      <c r="OD35">
        <v>893</v>
      </c>
      <c r="OE35">
        <v>0</v>
      </c>
      <c r="OF35">
        <v>0</v>
      </c>
      <c r="OG35">
        <v>2117</v>
      </c>
      <c r="OH35">
        <v>2297</v>
      </c>
      <c r="OI35">
        <v>2461</v>
      </c>
      <c r="OJ35">
        <v>2617</v>
      </c>
      <c r="OK35">
        <v>2757</v>
      </c>
      <c r="OL35">
        <v>2930</v>
      </c>
      <c r="OM35">
        <v>3027</v>
      </c>
      <c r="ON35">
        <v>3168</v>
      </c>
      <c r="OO35">
        <v>3278</v>
      </c>
      <c r="OP35">
        <v>3398</v>
      </c>
      <c r="OQ35">
        <v>3520</v>
      </c>
      <c r="OR35">
        <v>3612</v>
      </c>
      <c r="OS35">
        <v>3682</v>
      </c>
      <c r="OT35">
        <v>3787</v>
      </c>
      <c r="OU35">
        <v>3875</v>
      </c>
      <c r="OV35">
        <v>3963</v>
      </c>
      <c r="OW35">
        <v>4038</v>
      </c>
      <c r="OX35">
        <v>4107</v>
      </c>
      <c r="OY35">
        <v>4211</v>
      </c>
      <c r="OZ35">
        <v>4272</v>
      </c>
      <c r="PA35">
        <v>4354</v>
      </c>
      <c r="PB35">
        <v>4362</v>
      </c>
      <c r="PC35">
        <v>4447</v>
      </c>
      <c r="PD35">
        <v>4456</v>
      </c>
      <c r="PE35">
        <v>4441</v>
      </c>
      <c r="PF35">
        <v>4430</v>
      </c>
      <c r="PG35">
        <v>0</v>
      </c>
      <c r="PH35">
        <v>0</v>
      </c>
      <c r="PI35">
        <v>0</v>
      </c>
      <c r="PJ35">
        <v>60</v>
      </c>
      <c r="PK35">
        <v>123</v>
      </c>
      <c r="PL35">
        <v>199</v>
      </c>
      <c r="PM35">
        <v>282</v>
      </c>
      <c r="PN35">
        <v>355</v>
      </c>
      <c r="PO35">
        <v>454</v>
      </c>
      <c r="PP35">
        <v>542</v>
      </c>
      <c r="PQ35">
        <v>631</v>
      </c>
      <c r="PR35">
        <v>730</v>
      </c>
      <c r="PS35">
        <v>829</v>
      </c>
      <c r="PT35">
        <v>927</v>
      </c>
      <c r="PU35">
        <v>1042</v>
      </c>
      <c r="PV35">
        <v>1142</v>
      </c>
      <c r="PW35">
        <v>1277</v>
      </c>
      <c r="PX35">
        <v>1383</v>
      </c>
      <c r="PY35">
        <v>1517</v>
      </c>
      <c r="PZ35">
        <v>1634</v>
      </c>
      <c r="QA35">
        <v>1761</v>
      </c>
      <c r="QB35">
        <v>1882</v>
      </c>
      <c r="QC35">
        <v>1993</v>
      </c>
      <c r="QD35">
        <v>2139</v>
      </c>
      <c r="QE35">
        <v>2273</v>
      </c>
      <c r="QF35">
        <v>2433</v>
      </c>
      <c r="QG35">
        <v>2585</v>
      </c>
      <c r="QH35">
        <v>2722</v>
      </c>
      <c r="QI35">
        <v>0</v>
      </c>
      <c r="QJ35">
        <v>0</v>
      </c>
      <c r="QK35">
        <v>7379</v>
      </c>
      <c r="QL35">
        <v>7694</v>
      </c>
      <c r="QM35">
        <v>8015</v>
      </c>
      <c r="QN35">
        <v>8234</v>
      </c>
      <c r="QO35">
        <v>8377</v>
      </c>
      <c r="QP35">
        <v>8521</v>
      </c>
      <c r="QQ35">
        <v>8583</v>
      </c>
      <c r="QR35">
        <v>8688</v>
      </c>
      <c r="QS35">
        <v>8729</v>
      </c>
      <c r="QT35">
        <v>8759</v>
      </c>
      <c r="QU35">
        <v>8878</v>
      </c>
      <c r="QV35">
        <v>8915</v>
      </c>
      <c r="QW35">
        <v>8909</v>
      </c>
      <c r="QX35">
        <v>8929</v>
      </c>
      <c r="QY35">
        <v>9000</v>
      </c>
      <c r="QZ35">
        <v>8998</v>
      </c>
      <c r="RA35">
        <v>8993</v>
      </c>
      <c r="RB35">
        <v>8941</v>
      </c>
      <c r="RC35">
        <v>8943</v>
      </c>
      <c r="RD35">
        <v>8933</v>
      </c>
      <c r="RE35">
        <v>8911</v>
      </c>
      <c r="RF35">
        <v>8936</v>
      </c>
      <c r="RG35">
        <v>8941</v>
      </c>
      <c r="RH35">
        <v>8943</v>
      </c>
      <c r="RI35">
        <v>8940</v>
      </c>
      <c r="RJ35">
        <v>8953</v>
      </c>
      <c r="RK35">
        <v>0</v>
      </c>
      <c r="RL35">
        <v>0</v>
      </c>
      <c r="RM35">
        <v>8530</v>
      </c>
      <c r="RN35">
        <v>8471</v>
      </c>
      <c r="RO35">
        <v>8406</v>
      </c>
      <c r="RP35">
        <v>8345</v>
      </c>
      <c r="RQ35">
        <v>8334</v>
      </c>
      <c r="RR35">
        <v>8365</v>
      </c>
      <c r="RS35">
        <v>8355</v>
      </c>
      <c r="RT35">
        <v>8301</v>
      </c>
      <c r="RU35">
        <v>8338</v>
      </c>
      <c r="RV35">
        <v>8320</v>
      </c>
      <c r="RW35">
        <v>8271</v>
      </c>
      <c r="RX35">
        <v>8311</v>
      </c>
      <c r="RY35">
        <v>8353</v>
      </c>
      <c r="RZ35">
        <v>8331</v>
      </c>
      <c r="SA35">
        <v>8270</v>
      </c>
      <c r="SB35">
        <v>8276</v>
      </c>
      <c r="SC35">
        <v>8303</v>
      </c>
      <c r="SD35">
        <v>8318</v>
      </c>
      <c r="SE35">
        <v>8323</v>
      </c>
      <c r="SF35">
        <v>8312</v>
      </c>
      <c r="SG35">
        <v>8357</v>
      </c>
      <c r="SH35">
        <v>8354</v>
      </c>
      <c r="SI35">
        <v>8339</v>
      </c>
      <c r="SJ35">
        <v>8296</v>
      </c>
      <c r="SK35">
        <v>8265</v>
      </c>
      <c r="SL35">
        <v>8227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1570000</v>
      </c>
      <c r="SU35">
        <v>1510000</v>
      </c>
      <c r="SV35">
        <v>1460000</v>
      </c>
      <c r="SW35">
        <v>1430000</v>
      </c>
      <c r="SX35">
        <v>1390000</v>
      </c>
      <c r="SY35">
        <v>1350000</v>
      </c>
      <c r="SZ35">
        <v>1310000</v>
      </c>
      <c r="TA35">
        <v>1270000</v>
      </c>
      <c r="TB35">
        <v>1240000</v>
      </c>
      <c r="TC35">
        <v>1200000</v>
      </c>
      <c r="TD35">
        <v>1150000</v>
      </c>
      <c r="TE35">
        <v>1130000</v>
      </c>
      <c r="TF35">
        <v>1090000</v>
      </c>
      <c r="TG35">
        <v>1050000</v>
      </c>
      <c r="TH35">
        <v>1020000</v>
      </c>
      <c r="TI35">
        <v>988448.78449999995</v>
      </c>
      <c r="TJ35">
        <v>951015.79700000002</v>
      </c>
      <c r="TK35">
        <v>912636.2513</v>
      </c>
      <c r="TL35">
        <v>882227.96299999999</v>
      </c>
      <c r="TM35">
        <v>852936.65379999997</v>
      </c>
      <c r="TN35">
        <v>828791.96470000001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374038.26579999999</v>
      </c>
      <c r="TW35">
        <v>399962.70870000002</v>
      </c>
      <c r="TX35">
        <v>423814.84149999998</v>
      </c>
      <c r="TY35">
        <v>441659.50180000003</v>
      </c>
      <c r="TZ35">
        <v>454874.16159999999</v>
      </c>
      <c r="UA35">
        <v>473442.1458</v>
      </c>
      <c r="UB35">
        <v>480318.44380000001</v>
      </c>
      <c r="UC35">
        <v>486603.74219999998</v>
      </c>
      <c r="UD35">
        <v>487809.42499999999</v>
      </c>
      <c r="UE35">
        <v>490920.98009999999</v>
      </c>
      <c r="UF35">
        <v>490731.56809999997</v>
      </c>
      <c r="UG35">
        <v>492200.85239999997</v>
      </c>
      <c r="UH35">
        <v>485334.391</v>
      </c>
      <c r="UI35">
        <v>484641.03600000002</v>
      </c>
      <c r="UJ35">
        <v>482030.82270000002</v>
      </c>
      <c r="UK35">
        <v>477827.73920000001</v>
      </c>
      <c r="UL35">
        <v>475079.23989999999</v>
      </c>
      <c r="UM35">
        <v>472085.48869999999</v>
      </c>
      <c r="UN35">
        <v>469168.25390000001</v>
      </c>
      <c r="UO35">
        <v>458910.17469999997</v>
      </c>
      <c r="UP35">
        <v>450577.44030000002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227154.42910000001</v>
      </c>
      <c r="UY35">
        <v>231752.09160000001</v>
      </c>
      <c r="UZ35">
        <v>237703.75820000001</v>
      </c>
      <c r="VA35">
        <v>248397.16819999999</v>
      </c>
      <c r="VB35">
        <v>253134.89569999999</v>
      </c>
      <c r="VC35">
        <v>264028.13179999997</v>
      </c>
      <c r="VD35">
        <v>286969.576</v>
      </c>
      <c r="VE35">
        <v>303654.94569999998</v>
      </c>
      <c r="VF35">
        <v>317605.26299999998</v>
      </c>
      <c r="VG35">
        <v>331960.71990000003</v>
      </c>
      <c r="VH35">
        <v>349507.72659999999</v>
      </c>
      <c r="VI35">
        <v>342109.26610000001</v>
      </c>
      <c r="VJ35">
        <v>344296.56189999997</v>
      </c>
      <c r="VK35">
        <v>348687.9325</v>
      </c>
      <c r="VL35">
        <v>339804.64990000002</v>
      </c>
      <c r="VM35">
        <v>349677.1605</v>
      </c>
      <c r="VN35">
        <v>349089.3468</v>
      </c>
      <c r="VO35">
        <v>350568.48959999997</v>
      </c>
      <c r="VP35">
        <v>340357.75689999998</v>
      </c>
      <c r="VQ35">
        <v>337031.35619999998</v>
      </c>
      <c r="VR35">
        <v>328280.75559999997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153257.82930000001</v>
      </c>
      <c r="WA35">
        <v>371985.02250000002</v>
      </c>
      <c r="WB35">
        <v>361150.5073</v>
      </c>
      <c r="WC35">
        <v>315568.4044</v>
      </c>
      <c r="WD35">
        <v>204251.39439999999</v>
      </c>
      <c r="WE35">
        <v>132201.54980000001</v>
      </c>
      <c r="WF35">
        <v>96263.264420000007</v>
      </c>
      <c r="WG35">
        <v>155765.79999999999</v>
      </c>
      <c r="WH35">
        <v>120983.14569999999</v>
      </c>
      <c r="WI35">
        <v>293648.4118</v>
      </c>
      <c r="WJ35">
        <v>285095.5454</v>
      </c>
      <c r="WK35">
        <v>304470.97080000001</v>
      </c>
      <c r="WL35">
        <v>214983.91589999999</v>
      </c>
      <c r="WM35">
        <v>313083.3726</v>
      </c>
      <c r="WN35">
        <v>202642.9596</v>
      </c>
      <c r="WO35">
        <v>221333.3297</v>
      </c>
      <c r="WP35">
        <v>238763.03090000001</v>
      </c>
      <c r="WQ35">
        <v>162266.13750000001</v>
      </c>
      <c r="WR35">
        <v>157539.9394</v>
      </c>
      <c r="WS35">
        <v>196651.79670000001</v>
      </c>
      <c r="WT35">
        <v>212137.86050000001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17800000</v>
      </c>
      <c r="ZG35">
        <v>17400000</v>
      </c>
      <c r="ZH35">
        <v>16700000</v>
      </c>
      <c r="ZI35">
        <v>16400000</v>
      </c>
      <c r="ZJ35">
        <v>15900000</v>
      </c>
      <c r="ZK35">
        <v>15600000</v>
      </c>
      <c r="ZL35">
        <v>15100000</v>
      </c>
      <c r="ZM35">
        <v>14900000</v>
      </c>
      <c r="ZN35">
        <v>14500000</v>
      </c>
      <c r="ZO35">
        <v>14100000</v>
      </c>
      <c r="ZP35">
        <v>13700000</v>
      </c>
      <c r="ZQ35">
        <v>13200000</v>
      </c>
      <c r="ZR35">
        <v>12700000</v>
      </c>
      <c r="ZS35">
        <v>12200000</v>
      </c>
      <c r="ZT35">
        <v>11700000</v>
      </c>
      <c r="ZU35">
        <v>11400000</v>
      </c>
      <c r="ZV35">
        <v>10900000</v>
      </c>
      <c r="ZW35">
        <v>10500000</v>
      </c>
      <c r="ZX35">
        <v>10300000</v>
      </c>
      <c r="ZY35">
        <v>9860000</v>
      </c>
      <c r="ZZ35">
        <v>9590000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24100000</v>
      </c>
      <c r="ABK35">
        <v>24200000</v>
      </c>
      <c r="ABL35">
        <v>24500000</v>
      </c>
      <c r="ABM35">
        <v>24700000</v>
      </c>
      <c r="ABN35">
        <v>24800000</v>
      </c>
      <c r="ABO35">
        <v>25000000</v>
      </c>
      <c r="ABP35">
        <v>24900000</v>
      </c>
      <c r="ABQ35">
        <v>24600000</v>
      </c>
      <c r="ABR35">
        <v>24600000</v>
      </c>
      <c r="ABS35">
        <v>24400000</v>
      </c>
      <c r="ABT35">
        <v>24200000</v>
      </c>
      <c r="ABU35">
        <v>24000000</v>
      </c>
      <c r="ABV35">
        <v>23700000</v>
      </c>
      <c r="ABW35">
        <v>23600000</v>
      </c>
      <c r="ABX35">
        <v>23200000</v>
      </c>
      <c r="ABY35">
        <v>23000000</v>
      </c>
      <c r="ABZ35">
        <v>22300000</v>
      </c>
      <c r="ACA35">
        <v>22100000</v>
      </c>
      <c r="ACB35">
        <v>21500000</v>
      </c>
      <c r="ACC35">
        <v>20800000</v>
      </c>
      <c r="ACD35">
        <v>20200000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1330000</v>
      </c>
      <c r="ADO35">
        <v>1300000</v>
      </c>
      <c r="ADP35">
        <v>1280000</v>
      </c>
      <c r="ADQ35">
        <v>1250000</v>
      </c>
      <c r="ADR35">
        <v>1210000</v>
      </c>
      <c r="ADS35">
        <v>1190000</v>
      </c>
      <c r="ADT35">
        <v>1160000</v>
      </c>
      <c r="ADU35">
        <v>1130000</v>
      </c>
      <c r="ADV35">
        <v>1100000</v>
      </c>
      <c r="ADW35">
        <v>1080000</v>
      </c>
      <c r="ADX35">
        <v>1040000</v>
      </c>
      <c r="ADY35">
        <v>1010000</v>
      </c>
      <c r="ADZ35">
        <v>977936.59939999995</v>
      </c>
      <c r="AEA35">
        <v>949665.39099999995</v>
      </c>
      <c r="AEB35">
        <v>920974.25419999997</v>
      </c>
      <c r="AEC35">
        <v>891947.66850000003</v>
      </c>
      <c r="AED35">
        <v>868398.10360000003</v>
      </c>
      <c r="AEE35">
        <v>843576.70120000001</v>
      </c>
      <c r="AEF35">
        <v>819189.70849999995</v>
      </c>
      <c r="AEG35">
        <v>795063.01439999999</v>
      </c>
      <c r="AEH35">
        <v>773028.29740000004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11100000</v>
      </c>
      <c r="AEQ35">
        <v>10800000</v>
      </c>
      <c r="AER35">
        <v>10400000</v>
      </c>
      <c r="AES35">
        <v>10100000</v>
      </c>
      <c r="AET35">
        <v>9800000</v>
      </c>
      <c r="AEU35">
        <v>9460000</v>
      </c>
      <c r="AEV35">
        <v>9230000</v>
      </c>
      <c r="AEW35">
        <v>9010000</v>
      </c>
      <c r="AEX35">
        <v>8720000</v>
      </c>
      <c r="AEY35">
        <v>8400000</v>
      </c>
      <c r="AEZ35">
        <v>8170000</v>
      </c>
      <c r="AFA35">
        <v>7950000</v>
      </c>
      <c r="AFB35">
        <v>7740000</v>
      </c>
      <c r="AFC35">
        <v>7520000</v>
      </c>
      <c r="AFD35">
        <v>7290000</v>
      </c>
      <c r="AFE35">
        <v>7110000</v>
      </c>
      <c r="AFF35">
        <v>6900000</v>
      </c>
      <c r="AFG35">
        <v>6690000</v>
      </c>
      <c r="AFH35">
        <v>6460000</v>
      </c>
      <c r="AFI35">
        <v>6250000</v>
      </c>
      <c r="AFJ35">
        <v>6040000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184.9994609</v>
      </c>
      <c r="AGU35">
        <v>197.82169970000001</v>
      </c>
      <c r="AGV35">
        <v>209.6189732</v>
      </c>
      <c r="AGW35">
        <v>218.4449486</v>
      </c>
      <c r="AGX35">
        <v>224.98092410000001</v>
      </c>
      <c r="AGY35">
        <v>234.1646557</v>
      </c>
      <c r="AGZ35">
        <v>237.56567519999999</v>
      </c>
      <c r="AHA35">
        <v>240.674386</v>
      </c>
      <c r="AHB35">
        <v>241.27071720000001</v>
      </c>
      <c r="AHC35">
        <v>242.80969339999999</v>
      </c>
      <c r="AHD35">
        <v>242.7160102</v>
      </c>
      <c r="AHE35">
        <v>243.44271879999999</v>
      </c>
      <c r="AHF35">
        <v>240.04656449999999</v>
      </c>
      <c r="AHG35">
        <v>239.70363080000001</v>
      </c>
      <c r="AHH35">
        <v>238.41261840000001</v>
      </c>
      <c r="AHI35">
        <v>236.33377179999999</v>
      </c>
      <c r="AHJ35">
        <v>234.97436310000001</v>
      </c>
      <c r="AHK35">
        <v>233.49365259999999</v>
      </c>
      <c r="AHL35">
        <v>232.0507873</v>
      </c>
      <c r="AHM35">
        <v>226.97713759999999</v>
      </c>
      <c r="AHN35">
        <v>222.85576409999999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21.16145822</v>
      </c>
      <c r="AHW35">
        <v>21.589771429999999</v>
      </c>
      <c r="AHX35">
        <v>22.14422218</v>
      </c>
      <c r="AHY35">
        <v>23.140408560000001</v>
      </c>
      <c r="AHZ35">
        <v>23.581770070000001</v>
      </c>
      <c r="AIA35">
        <v>24.596572030000001</v>
      </c>
      <c r="AIB35">
        <v>26.73377189</v>
      </c>
      <c r="AIC35">
        <v>28.288162679999999</v>
      </c>
      <c r="AID35">
        <v>29.587758990000001</v>
      </c>
      <c r="AIE35">
        <v>30.925097650000001</v>
      </c>
      <c r="AIF35">
        <v>32.559757619999999</v>
      </c>
      <c r="AIG35">
        <v>31.87052512</v>
      </c>
      <c r="AIH35">
        <v>32.074291209999998</v>
      </c>
      <c r="AII35">
        <v>32.483386490000001</v>
      </c>
      <c r="AIJ35">
        <v>31.655829600000001</v>
      </c>
      <c r="AIK35">
        <v>32.575541889999997</v>
      </c>
      <c r="AIL35">
        <v>32.520781810000003</v>
      </c>
      <c r="AIM35">
        <v>32.658577139999998</v>
      </c>
      <c r="AIN35">
        <v>31.707356440000002</v>
      </c>
      <c r="AIO35">
        <v>31.39747259</v>
      </c>
      <c r="AIP35">
        <v>30.58227621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1.225629302</v>
      </c>
      <c r="AIY35">
        <v>2.9748284040000001</v>
      </c>
      <c r="AIZ35">
        <v>2.8881829159999999</v>
      </c>
      <c r="AJA35">
        <v>2.523654976</v>
      </c>
      <c r="AJB35">
        <v>1.6334336410000001</v>
      </c>
      <c r="AJC35">
        <v>1.0572386030000001</v>
      </c>
      <c r="AJD35">
        <v>0.769833934</v>
      </c>
      <c r="AJE35">
        <v>1.2456859769999999</v>
      </c>
      <c r="AJF35">
        <v>0.96752308899999995</v>
      </c>
      <c r="AJG35">
        <v>2.3483570130000002</v>
      </c>
      <c r="AJH35">
        <v>2.2799582649999999</v>
      </c>
      <c r="AJI35">
        <v>2.4349068850000002</v>
      </c>
      <c r="AJJ35">
        <v>1.719263467</v>
      </c>
      <c r="AJK35">
        <v>2.5037817470000001</v>
      </c>
      <c r="AJL35">
        <v>1.62057071</v>
      </c>
      <c r="AJM35">
        <v>1.7700408240000001</v>
      </c>
      <c r="AJN35">
        <v>1.909429153</v>
      </c>
      <c r="AJO35">
        <v>1.2976702980000001</v>
      </c>
      <c r="AJP35">
        <v>1.259874076</v>
      </c>
      <c r="AJQ35">
        <v>1.572658347</v>
      </c>
      <c r="AJR35">
        <v>1.696503071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177.90484950000001</v>
      </c>
      <c r="AKA35">
        <v>175.51063880000001</v>
      </c>
      <c r="AKB35">
        <v>158.83564939999999</v>
      </c>
      <c r="AKC35">
        <v>243.38911680000001</v>
      </c>
      <c r="AKD35">
        <v>197.40039400000001</v>
      </c>
      <c r="AKE35">
        <v>181.87320299999999</v>
      </c>
      <c r="AKF35">
        <v>299.7543417</v>
      </c>
      <c r="AKG35">
        <v>116.659882</v>
      </c>
      <c r="AKH35">
        <v>146.93518399999999</v>
      </c>
      <c r="AKI35">
        <v>178.79259049999999</v>
      </c>
      <c r="AKJ35">
        <v>298.61735320000003</v>
      </c>
      <c r="AKK35">
        <v>228.74118390000001</v>
      </c>
      <c r="AKL35">
        <v>279.95582839999997</v>
      </c>
      <c r="AKM35">
        <v>171.601508</v>
      </c>
      <c r="AKN35">
        <v>330.00485730000003</v>
      </c>
      <c r="AKO35">
        <v>217.92848280000001</v>
      </c>
      <c r="AKP35">
        <v>202.94224980000001</v>
      </c>
      <c r="AKQ35">
        <v>186.46416170000001</v>
      </c>
      <c r="AKR35">
        <v>163.0972879</v>
      </c>
      <c r="AKS35">
        <v>250.69014870000001</v>
      </c>
      <c r="AKT35">
        <v>204.24752549999999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105.3937449</v>
      </c>
      <c r="AME35">
        <v>103.0099256</v>
      </c>
      <c r="AMF35">
        <v>99.222635729999993</v>
      </c>
      <c r="AMG35">
        <v>97.037959209999997</v>
      </c>
      <c r="AMH35">
        <v>94.097484159999993</v>
      </c>
      <c r="AMI35">
        <v>92.187800569999993</v>
      </c>
      <c r="AMJ35">
        <v>89.287568230000005</v>
      </c>
      <c r="AMK35">
        <v>88.514696549999996</v>
      </c>
      <c r="AML35">
        <v>86.08869876</v>
      </c>
      <c r="AMM35">
        <v>83.728931009999997</v>
      </c>
      <c r="AMN35">
        <v>81.051275939999996</v>
      </c>
      <c r="AMO35">
        <v>78.040990870000002</v>
      </c>
      <c r="AMP35">
        <v>75.542720579999994</v>
      </c>
      <c r="AMQ35">
        <v>72.380292220000001</v>
      </c>
      <c r="AMR35">
        <v>69.465378860000001</v>
      </c>
      <c r="AMS35">
        <v>67.730681910000001</v>
      </c>
      <c r="AMT35">
        <v>64.837412430000001</v>
      </c>
      <c r="AMU35">
        <v>62.32722614</v>
      </c>
      <c r="AMV35">
        <v>61.19093093</v>
      </c>
      <c r="AMW35">
        <v>58.419747180000002</v>
      </c>
      <c r="AMX35">
        <v>56.824881150000003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212.41170109999999</v>
      </c>
      <c r="ANG35">
        <v>280.7910961</v>
      </c>
      <c r="ANH35">
        <v>327.60771399999999</v>
      </c>
      <c r="ANI35">
        <v>163.02144920000001</v>
      </c>
      <c r="ANJ35">
        <v>292.0918198</v>
      </c>
      <c r="ANK35">
        <v>226.53708069999999</v>
      </c>
      <c r="ANL35">
        <v>249.62870119999999</v>
      </c>
      <c r="ANM35">
        <v>182.32446899999999</v>
      </c>
      <c r="ANN35">
        <v>179.00487870000001</v>
      </c>
      <c r="ANO35">
        <v>209.86433790000001</v>
      </c>
      <c r="ANP35">
        <v>127.9563801</v>
      </c>
      <c r="ANQ35">
        <v>133.9135307</v>
      </c>
      <c r="ANR35">
        <v>120.15013709999999</v>
      </c>
      <c r="ANS35">
        <v>172.2928565</v>
      </c>
      <c r="ANT35">
        <v>119.7099662</v>
      </c>
      <c r="ANU35">
        <v>130.0634072</v>
      </c>
      <c r="ANV35">
        <v>106.2006512</v>
      </c>
      <c r="ANW35">
        <v>108.4456603</v>
      </c>
      <c r="ANX35">
        <v>108.24131490000001</v>
      </c>
      <c r="ANY35">
        <v>130.30255109999999</v>
      </c>
      <c r="ANZ35">
        <v>122.32783240000001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116.6088099</v>
      </c>
      <c r="AOI35">
        <v>116.9604253</v>
      </c>
      <c r="AOJ35">
        <v>118.8432352</v>
      </c>
      <c r="AOK35">
        <v>119.3880937</v>
      </c>
      <c r="AOL35">
        <v>120.1539958</v>
      </c>
      <c r="AOM35">
        <v>120.84266169999999</v>
      </c>
      <c r="AON35">
        <v>120.3893684</v>
      </c>
      <c r="AOO35">
        <v>119.148054</v>
      </c>
      <c r="AOP35">
        <v>118.9765167</v>
      </c>
      <c r="AOQ35">
        <v>118.19535980000001</v>
      </c>
      <c r="AOR35">
        <v>117.35877499999999</v>
      </c>
      <c r="AOS35">
        <v>116.0968898</v>
      </c>
      <c r="AOT35">
        <v>114.6414707</v>
      </c>
      <c r="AOU35">
        <v>114.1208671</v>
      </c>
      <c r="AOV35">
        <v>112.40194870000001</v>
      </c>
      <c r="AOW35">
        <v>111.222793</v>
      </c>
      <c r="AOX35">
        <v>108.1817017</v>
      </c>
      <c r="AOY35">
        <v>107.0774578</v>
      </c>
      <c r="AOZ35">
        <v>104.1690923</v>
      </c>
      <c r="APA35">
        <v>100.7945955</v>
      </c>
      <c r="APB35">
        <v>97.616442109999994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772.74152200000003</v>
      </c>
      <c r="APK35">
        <v>1011.502449</v>
      </c>
      <c r="APL35">
        <v>901.83441340000002</v>
      </c>
      <c r="APM35">
        <v>769.62186380000003</v>
      </c>
      <c r="APN35">
        <v>889.39552409999999</v>
      </c>
      <c r="APO35">
        <v>980.52994090000004</v>
      </c>
      <c r="APP35">
        <v>784.10142810000002</v>
      </c>
      <c r="APQ35">
        <v>1015.0379820000001</v>
      </c>
      <c r="APR35">
        <v>833.80084420000003</v>
      </c>
      <c r="APS35">
        <v>1035.683595</v>
      </c>
      <c r="APT35">
        <v>791.60660340000004</v>
      </c>
      <c r="APU35">
        <v>1024.9467279999999</v>
      </c>
      <c r="APV35">
        <v>803.46748600000001</v>
      </c>
      <c r="APW35">
        <v>908.97160880000001</v>
      </c>
      <c r="APX35">
        <v>763.11115480000001</v>
      </c>
      <c r="APY35">
        <v>752.33639500000004</v>
      </c>
      <c r="APZ35">
        <v>865.68086679999999</v>
      </c>
      <c r="AQA35">
        <v>743.70869530000004</v>
      </c>
      <c r="AQB35">
        <v>878.60043680000001</v>
      </c>
      <c r="AQC35">
        <v>828.95244000000002</v>
      </c>
      <c r="AQD35">
        <v>759.13995829999999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86.413170769999994</v>
      </c>
      <c r="ARO35">
        <v>83.795987879999998</v>
      </c>
      <c r="ARP35">
        <v>80.829512629999996</v>
      </c>
      <c r="ARQ35">
        <v>78.825042289999999</v>
      </c>
      <c r="ARR35">
        <v>76.363956790000003</v>
      </c>
      <c r="ARS35">
        <v>73.703123430000005</v>
      </c>
      <c r="ART35">
        <v>71.90248991</v>
      </c>
      <c r="ARU35">
        <v>70.16102162</v>
      </c>
      <c r="ARV35">
        <v>67.938089930000004</v>
      </c>
      <c r="ARW35">
        <v>65.476353230000001</v>
      </c>
      <c r="ARX35">
        <v>63.615395370000002</v>
      </c>
      <c r="ARY35">
        <v>61.964016639999997</v>
      </c>
      <c r="ARZ35">
        <v>60.267921690000001</v>
      </c>
      <c r="ASA35">
        <v>58.547717579999997</v>
      </c>
      <c r="ASB35">
        <v>56.767319069999999</v>
      </c>
      <c r="ASC35">
        <v>55.412280930000001</v>
      </c>
      <c r="ASD35">
        <v>53.779018450000002</v>
      </c>
      <c r="ASE35">
        <v>52.118889019999997</v>
      </c>
      <c r="ASF35">
        <v>50.3399401</v>
      </c>
      <c r="ASG35">
        <v>48.691099809999997</v>
      </c>
      <c r="ASH35">
        <v>47.055565710000003</v>
      </c>
    </row>
    <row r="36" spans="3:1178" x14ac:dyDescent="0.25">
      <c r="C36">
        <v>0</v>
      </c>
      <c r="D36">
        <v>0</v>
      </c>
      <c r="E36">
        <v>0</v>
      </c>
      <c r="F36">
        <v>229</v>
      </c>
      <c r="G36">
        <v>287</v>
      </c>
      <c r="H36">
        <v>254</v>
      </c>
      <c r="I36">
        <v>289</v>
      </c>
      <c r="J36">
        <v>268</v>
      </c>
      <c r="K36">
        <v>286</v>
      </c>
      <c r="L36">
        <v>256</v>
      </c>
      <c r="M36">
        <v>266</v>
      </c>
      <c r="N36">
        <v>273</v>
      </c>
      <c r="O36">
        <v>291</v>
      </c>
      <c r="P36">
        <v>291</v>
      </c>
      <c r="Q36">
        <v>254</v>
      </c>
      <c r="R36">
        <v>259</v>
      </c>
      <c r="S36">
        <v>293</v>
      </c>
      <c r="T36">
        <v>268</v>
      </c>
      <c r="U36">
        <v>259</v>
      </c>
      <c r="V36">
        <v>285</v>
      </c>
      <c r="W36">
        <v>271</v>
      </c>
      <c r="X36">
        <v>252</v>
      </c>
      <c r="Y36">
        <v>275</v>
      </c>
      <c r="Z36">
        <v>281</v>
      </c>
      <c r="AA36">
        <v>294</v>
      </c>
      <c r="AB36">
        <v>276</v>
      </c>
      <c r="AC36">
        <v>228</v>
      </c>
      <c r="AD36">
        <v>282</v>
      </c>
      <c r="AE36">
        <v>0</v>
      </c>
      <c r="AF36">
        <v>0</v>
      </c>
      <c r="AG36">
        <v>0</v>
      </c>
      <c r="AH36">
        <v>66</v>
      </c>
      <c r="AI36">
        <v>74</v>
      </c>
      <c r="AJ36">
        <v>82</v>
      </c>
      <c r="AK36">
        <v>84</v>
      </c>
      <c r="AL36">
        <v>85</v>
      </c>
      <c r="AM36">
        <v>93</v>
      </c>
      <c r="AN36">
        <v>98</v>
      </c>
      <c r="AO36">
        <v>85</v>
      </c>
      <c r="AP36">
        <v>104</v>
      </c>
      <c r="AQ36">
        <v>98</v>
      </c>
      <c r="AR36">
        <v>100</v>
      </c>
      <c r="AS36">
        <v>107</v>
      </c>
      <c r="AT36">
        <v>106</v>
      </c>
      <c r="AU36">
        <v>101</v>
      </c>
      <c r="AV36">
        <v>125</v>
      </c>
      <c r="AW36">
        <v>113</v>
      </c>
      <c r="AX36">
        <v>154</v>
      </c>
      <c r="AY36">
        <v>145</v>
      </c>
      <c r="AZ36">
        <v>164</v>
      </c>
      <c r="BA36">
        <v>153</v>
      </c>
      <c r="BB36">
        <v>148</v>
      </c>
      <c r="BC36">
        <v>148</v>
      </c>
      <c r="BD36">
        <v>162</v>
      </c>
      <c r="BE36">
        <v>161</v>
      </c>
      <c r="BF36">
        <v>173</v>
      </c>
      <c r="BG36">
        <v>0</v>
      </c>
      <c r="BH36">
        <v>0</v>
      </c>
      <c r="BI36">
        <v>0</v>
      </c>
      <c r="BJ36">
        <v>130</v>
      </c>
      <c r="BK36">
        <v>119</v>
      </c>
      <c r="BL36">
        <v>111</v>
      </c>
      <c r="BM36">
        <v>106</v>
      </c>
      <c r="BN36">
        <v>117</v>
      </c>
      <c r="BO36">
        <v>105</v>
      </c>
      <c r="BP36">
        <v>125</v>
      </c>
      <c r="BQ36">
        <v>119</v>
      </c>
      <c r="BR36">
        <v>148</v>
      </c>
      <c r="BS36">
        <v>125</v>
      </c>
      <c r="BT36">
        <v>103</v>
      </c>
      <c r="BU36">
        <v>139</v>
      </c>
      <c r="BV36">
        <v>119</v>
      </c>
      <c r="BW36">
        <v>125</v>
      </c>
      <c r="BX36">
        <v>117</v>
      </c>
      <c r="BY36">
        <v>130</v>
      </c>
      <c r="BZ36">
        <v>123</v>
      </c>
      <c r="CA36">
        <v>135</v>
      </c>
      <c r="CB36">
        <v>125</v>
      </c>
      <c r="CC36">
        <v>129</v>
      </c>
      <c r="CD36">
        <v>118</v>
      </c>
      <c r="CE36">
        <v>138</v>
      </c>
      <c r="CF36">
        <v>125</v>
      </c>
      <c r="CG36">
        <v>116</v>
      </c>
      <c r="CH36">
        <v>112</v>
      </c>
      <c r="CI36">
        <v>0</v>
      </c>
      <c r="CJ36">
        <v>0</v>
      </c>
      <c r="CK36">
        <v>0</v>
      </c>
      <c r="CL36">
        <v>29</v>
      </c>
      <c r="CM36">
        <v>31</v>
      </c>
      <c r="CN36">
        <v>31</v>
      </c>
      <c r="CO36">
        <v>42</v>
      </c>
      <c r="CP36">
        <v>33</v>
      </c>
      <c r="CQ36">
        <v>46</v>
      </c>
      <c r="CR36">
        <v>30</v>
      </c>
      <c r="CS36">
        <v>37</v>
      </c>
      <c r="CT36">
        <v>33</v>
      </c>
      <c r="CU36">
        <v>37</v>
      </c>
      <c r="CV36">
        <v>44</v>
      </c>
      <c r="CW36">
        <v>25</v>
      </c>
      <c r="CX36">
        <v>38</v>
      </c>
      <c r="CY36">
        <v>31</v>
      </c>
      <c r="CZ36">
        <v>30</v>
      </c>
      <c r="DA36">
        <v>35</v>
      </c>
      <c r="DB36">
        <v>49</v>
      </c>
      <c r="DC36">
        <v>35</v>
      </c>
      <c r="DD36">
        <v>33</v>
      </c>
      <c r="DE36">
        <v>34</v>
      </c>
      <c r="DF36">
        <v>44</v>
      </c>
      <c r="DG36">
        <v>32</v>
      </c>
      <c r="DH36">
        <v>32</v>
      </c>
      <c r="DI36">
        <v>38</v>
      </c>
      <c r="DJ36">
        <v>38</v>
      </c>
      <c r="DK36">
        <v>0</v>
      </c>
      <c r="DL36">
        <v>0</v>
      </c>
      <c r="DM36">
        <v>0</v>
      </c>
      <c r="DN36">
        <v>1</v>
      </c>
      <c r="DO36">
        <v>2</v>
      </c>
      <c r="DP36">
        <v>1</v>
      </c>
      <c r="DQ36">
        <v>3</v>
      </c>
      <c r="DR36">
        <v>2</v>
      </c>
      <c r="DS36">
        <v>2</v>
      </c>
      <c r="DT36">
        <v>2</v>
      </c>
      <c r="DU36">
        <v>1</v>
      </c>
      <c r="DV36">
        <v>5</v>
      </c>
      <c r="DW36">
        <v>3</v>
      </c>
      <c r="DX36">
        <v>5</v>
      </c>
      <c r="DY36">
        <v>3</v>
      </c>
      <c r="DZ36">
        <v>2</v>
      </c>
      <c r="EA36">
        <v>2</v>
      </c>
      <c r="EB36">
        <v>2</v>
      </c>
      <c r="EC36">
        <v>4</v>
      </c>
      <c r="ED36">
        <v>7</v>
      </c>
      <c r="EE36">
        <v>7</v>
      </c>
      <c r="EF36">
        <v>3</v>
      </c>
      <c r="EG36">
        <v>5</v>
      </c>
      <c r="EH36">
        <v>5</v>
      </c>
      <c r="EI36">
        <v>2</v>
      </c>
      <c r="EJ36">
        <v>4</v>
      </c>
      <c r="EK36">
        <v>10</v>
      </c>
      <c r="EL36">
        <v>4</v>
      </c>
      <c r="EM36">
        <v>0</v>
      </c>
      <c r="EN36">
        <v>0</v>
      </c>
      <c r="EO36">
        <v>0</v>
      </c>
      <c r="EP36">
        <v>15</v>
      </c>
      <c r="EQ36">
        <v>5</v>
      </c>
      <c r="ER36">
        <v>10</v>
      </c>
      <c r="ES36">
        <v>20</v>
      </c>
      <c r="ET36">
        <v>5</v>
      </c>
      <c r="EU36">
        <v>10</v>
      </c>
      <c r="EV36">
        <v>10</v>
      </c>
      <c r="EW36">
        <v>20</v>
      </c>
      <c r="EX36">
        <v>10</v>
      </c>
      <c r="EY36">
        <v>5</v>
      </c>
      <c r="EZ36">
        <v>20</v>
      </c>
      <c r="FA36">
        <v>10</v>
      </c>
      <c r="FB36">
        <v>20</v>
      </c>
      <c r="FC36">
        <v>20</v>
      </c>
      <c r="FD36">
        <v>10</v>
      </c>
      <c r="FE36">
        <v>20</v>
      </c>
      <c r="FF36">
        <v>15</v>
      </c>
      <c r="FG36">
        <v>15</v>
      </c>
      <c r="FH36">
        <v>25</v>
      </c>
      <c r="FI36">
        <v>30</v>
      </c>
      <c r="FJ36">
        <v>35</v>
      </c>
      <c r="FK36">
        <v>25</v>
      </c>
      <c r="FL36">
        <v>5</v>
      </c>
      <c r="FM36">
        <v>30</v>
      </c>
      <c r="FN36">
        <v>25</v>
      </c>
      <c r="FO36">
        <v>0</v>
      </c>
      <c r="FP36">
        <v>0</v>
      </c>
      <c r="FQ36">
        <v>6320</v>
      </c>
      <c r="FR36">
        <v>6630</v>
      </c>
      <c r="FS36">
        <v>6892</v>
      </c>
      <c r="FT36">
        <v>7146</v>
      </c>
      <c r="FU36">
        <v>7373</v>
      </c>
      <c r="FV36">
        <v>7571</v>
      </c>
      <c r="FW36">
        <v>7777</v>
      </c>
      <c r="FX36">
        <v>7936</v>
      </c>
      <c r="FY36">
        <v>8042</v>
      </c>
      <c r="FZ36">
        <v>8156</v>
      </c>
      <c r="GA36">
        <v>8247</v>
      </c>
      <c r="GB36">
        <v>8266</v>
      </c>
      <c r="GC36">
        <v>8407</v>
      </c>
      <c r="GD36">
        <v>8508</v>
      </c>
      <c r="GE36">
        <v>8494</v>
      </c>
      <c r="GF36">
        <v>8516</v>
      </c>
      <c r="GG36">
        <v>8578</v>
      </c>
      <c r="GH36">
        <v>8590</v>
      </c>
      <c r="GI36">
        <v>8621</v>
      </c>
      <c r="GJ36">
        <v>8662</v>
      </c>
      <c r="GK36">
        <v>8693</v>
      </c>
      <c r="GL36">
        <v>8763</v>
      </c>
      <c r="GM36">
        <v>8782</v>
      </c>
      <c r="GN36">
        <v>8778</v>
      </c>
      <c r="GO36">
        <v>8831</v>
      </c>
      <c r="GP36">
        <v>8829</v>
      </c>
      <c r="GQ36">
        <v>0</v>
      </c>
      <c r="GR36">
        <v>0</v>
      </c>
      <c r="GS36">
        <v>772</v>
      </c>
      <c r="GT36">
        <v>928</v>
      </c>
      <c r="GU36">
        <v>1102</v>
      </c>
      <c r="GV36">
        <v>1270</v>
      </c>
      <c r="GW36">
        <v>1415</v>
      </c>
      <c r="GX36">
        <v>1550</v>
      </c>
      <c r="GY36">
        <v>1687</v>
      </c>
      <c r="GZ36">
        <v>1808</v>
      </c>
      <c r="HA36">
        <v>1934</v>
      </c>
      <c r="HB36">
        <v>2088</v>
      </c>
      <c r="HC36">
        <v>2231</v>
      </c>
      <c r="HD36">
        <v>2371</v>
      </c>
      <c r="HE36">
        <v>2491</v>
      </c>
      <c r="HF36">
        <v>2603</v>
      </c>
      <c r="HG36">
        <v>2720</v>
      </c>
      <c r="HH36">
        <v>2837</v>
      </c>
      <c r="HI36">
        <v>2881</v>
      </c>
      <c r="HJ36">
        <v>2963</v>
      </c>
      <c r="HK36">
        <v>3000</v>
      </c>
      <c r="HL36">
        <v>3064</v>
      </c>
      <c r="HM36">
        <v>3127</v>
      </c>
      <c r="HN36">
        <v>3176</v>
      </c>
      <c r="HO36">
        <v>3195</v>
      </c>
      <c r="HP36">
        <v>3252</v>
      </c>
      <c r="HQ36">
        <v>3272</v>
      </c>
      <c r="HR36">
        <v>3322</v>
      </c>
      <c r="HS36">
        <v>0</v>
      </c>
      <c r="HT36">
        <v>0</v>
      </c>
      <c r="HU36">
        <v>66</v>
      </c>
      <c r="HV36">
        <v>74</v>
      </c>
      <c r="HW36">
        <v>77</v>
      </c>
      <c r="HX36">
        <v>85</v>
      </c>
      <c r="HY36">
        <v>91</v>
      </c>
      <c r="HZ36">
        <v>117</v>
      </c>
      <c r="IA36">
        <v>122</v>
      </c>
      <c r="IB36">
        <v>139</v>
      </c>
      <c r="IC36">
        <v>157</v>
      </c>
      <c r="ID36">
        <v>169</v>
      </c>
      <c r="IE36">
        <v>175</v>
      </c>
      <c r="IF36">
        <v>197</v>
      </c>
      <c r="IG36">
        <v>215</v>
      </c>
      <c r="IH36">
        <v>238</v>
      </c>
      <c r="II36">
        <v>246</v>
      </c>
      <c r="IJ36">
        <v>259</v>
      </c>
      <c r="IK36">
        <v>286</v>
      </c>
      <c r="IL36">
        <v>309</v>
      </c>
      <c r="IM36">
        <v>336</v>
      </c>
      <c r="IN36">
        <v>353</v>
      </c>
      <c r="IO36">
        <v>359</v>
      </c>
      <c r="IP36">
        <v>370</v>
      </c>
      <c r="IQ36">
        <v>376</v>
      </c>
      <c r="IR36">
        <v>381</v>
      </c>
      <c r="IS36">
        <v>406</v>
      </c>
      <c r="IT36">
        <v>417</v>
      </c>
      <c r="IU36">
        <v>0</v>
      </c>
      <c r="IV36">
        <v>0</v>
      </c>
      <c r="IW36">
        <v>5</v>
      </c>
      <c r="IX36">
        <v>5</v>
      </c>
      <c r="IY36">
        <v>5</v>
      </c>
      <c r="IZ36">
        <v>5</v>
      </c>
      <c r="JA36">
        <v>6</v>
      </c>
      <c r="JB36">
        <v>6</v>
      </c>
      <c r="JC36">
        <v>5</v>
      </c>
      <c r="JD36">
        <v>5</v>
      </c>
      <c r="JE36">
        <v>7</v>
      </c>
      <c r="JF36">
        <v>10</v>
      </c>
      <c r="JG36">
        <v>6</v>
      </c>
      <c r="JH36">
        <v>6</v>
      </c>
      <c r="JI36">
        <v>9</v>
      </c>
      <c r="JJ36">
        <v>10</v>
      </c>
      <c r="JK36">
        <v>9</v>
      </c>
      <c r="JL36">
        <v>11</v>
      </c>
      <c r="JM36">
        <v>10</v>
      </c>
      <c r="JN36">
        <v>11</v>
      </c>
      <c r="JO36">
        <v>7</v>
      </c>
      <c r="JP36">
        <v>14</v>
      </c>
      <c r="JQ36">
        <v>20</v>
      </c>
      <c r="JR36">
        <v>19</v>
      </c>
      <c r="JS36">
        <v>16</v>
      </c>
      <c r="JT36">
        <v>21</v>
      </c>
      <c r="JU36">
        <v>17</v>
      </c>
      <c r="JV36">
        <v>22</v>
      </c>
      <c r="JW36">
        <v>0</v>
      </c>
      <c r="JX36">
        <v>0</v>
      </c>
      <c r="JY36">
        <v>0</v>
      </c>
      <c r="JZ36">
        <v>5</v>
      </c>
      <c r="KA36">
        <v>10</v>
      </c>
      <c r="KB36">
        <v>20</v>
      </c>
      <c r="KC36">
        <v>27</v>
      </c>
      <c r="KD36">
        <v>36</v>
      </c>
      <c r="KE36">
        <v>50</v>
      </c>
      <c r="KF36">
        <v>63</v>
      </c>
      <c r="KG36">
        <v>76</v>
      </c>
      <c r="KH36">
        <v>88</v>
      </c>
      <c r="KI36">
        <v>106</v>
      </c>
      <c r="KJ36">
        <v>121</v>
      </c>
      <c r="KK36">
        <v>135</v>
      </c>
      <c r="KL36">
        <v>158</v>
      </c>
      <c r="KM36">
        <v>184</v>
      </c>
      <c r="KN36">
        <v>209</v>
      </c>
      <c r="KO36">
        <v>234</v>
      </c>
      <c r="KP36">
        <v>251</v>
      </c>
      <c r="KQ36">
        <v>287</v>
      </c>
      <c r="KR36">
        <v>309</v>
      </c>
      <c r="KS36">
        <v>334</v>
      </c>
      <c r="KT36">
        <v>367</v>
      </c>
      <c r="KU36">
        <v>406</v>
      </c>
      <c r="KV36">
        <v>433</v>
      </c>
      <c r="KW36">
        <v>458</v>
      </c>
      <c r="KX36">
        <v>490</v>
      </c>
      <c r="KY36">
        <v>0</v>
      </c>
      <c r="KZ36">
        <v>0</v>
      </c>
      <c r="LA36">
        <v>0</v>
      </c>
      <c r="LB36">
        <v>242</v>
      </c>
      <c r="LC36">
        <v>447</v>
      </c>
      <c r="LD36">
        <v>620</v>
      </c>
      <c r="LE36">
        <v>809</v>
      </c>
      <c r="LF36">
        <v>994</v>
      </c>
      <c r="LG36">
        <v>1181</v>
      </c>
      <c r="LH36">
        <v>1360</v>
      </c>
      <c r="LI36">
        <v>1532</v>
      </c>
      <c r="LJ36">
        <v>1686</v>
      </c>
      <c r="LK36">
        <v>1853</v>
      </c>
      <c r="LL36">
        <v>2019</v>
      </c>
      <c r="LM36">
        <v>2165</v>
      </c>
      <c r="LN36">
        <v>2330</v>
      </c>
      <c r="LO36">
        <v>2492</v>
      </c>
      <c r="LP36">
        <v>2649</v>
      </c>
      <c r="LQ36">
        <v>2801</v>
      </c>
      <c r="LR36">
        <v>2955</v>
      </c>
      <c r="LS36">
        <v>3115</v>
      </c>
      <c r="LT36">
        <v>3265</v>
      </c>
      <c r="LU36">
        <v>3423</v>
      </c>
      <c r="LV36">
        <v>3576</v>
      </c>
      <c r="LW36">
        <v>3740</v>
      </c>
      <c r="LX36">
        <v>3894</v>
      </c>
      <c r="LY36">
        <v>4038</v>
      </c>
      <c r="LZ36">
        <v>4174</v>
      </c>
      <c r="MA36">
        <v>0</v>
      </c>
      <c r="MB36">
        <v>0</v>
      </c>
      <c r="MC36">
        <v>1488</v>
      </c>
      <c r="MD36">
        <v>1505</v>
      </c>
      <c r="ME36">
        <v>1549</v>
      </c>
      <c r="MF36">
        <v>1567</v>
      </c>
      <c r="MG36">
        <v>1574</v>
      </c>
      <c r="MH36">
        <v>1616</v>
      </c>
      <c r="MI36">
        <v>1657</v>
      </c>
      <c r="MJ36">
        <v>1683</v>
      </c>
      <c r="MK36">
        <v>1695</v>
      </c>
      <c r="ML36">
        <v>1729</v>
      </c>
      <c r="MM36">
        <v>1759</v>
      </c>
      <c r="MN36">
        <v>1777</v>
      </c>
      <c r="MO36">
        <v>1786</v>
      </c>
      <c r="MP36">
        <v>1777</v>
      </c>
      <c r="MQ36">
        <v>1786</v>
      </c>
      <c r="MR36">
        <v>1782</v>
      </c>
      <c r="MS36">
        <v>1776</v>
      </c>
      <c r="MT36">
        <v>1778</v>
      </c>
      <c r="MU36">
        <v>1752</v>
      </c>
      <c r="MV36">
        <v>1742</v>
      </c>
      <c r="MW36">
        <v>1733</v>
      </c>
      <c r="MX36">
        <v>1715</v>
      </c>
      <c r="MY36">
        <v>1690</v>
      </c>
      <c r="MZ36">
        <v>1673</v>
      </c>
      <c r="NA36">
        <v>1647</v>
      </c>
      <c r="NB36">
        <v>1629</v>
      </c>
      <c r="NC36">
        <v>0</v>
      </c>
      <c r="ND36">
        <v>0</v>
      </c>
      <c r="NE36">
        <v>0</v>
      </c>
      <c r="NF36">
        <v>55</v>
      </c>
      <c r="NG36">
        <v>93</v>
      </c>
      <c r="NH36">
        <v>143</v>
      </c>
      <c r="NI36">
        <v>196</v>
      </c>
      <c r="NJ36">
        <v>234</v>
      </c>
      <c r="NK36">
        <v>285</v>
      </c>
      <c r="NL36">
        <v>339</v>
      </c>
      <c r="NM36">
        <v>385</v>
      </c>
      <c r="NN36">
        <v>444</v>
      </c>
      <c r="NO36">
        <v>489</v>
      </c>
      <c r="NP36">
        <v>539</v>
      </c>
      <c r="NQ36">
        <v>584</v>
      </c>
      <c r="NR36">
        <v>650</v>
      </c>
      <c r="NS36">
        <v>713</v>
      </c>
      <c r="NT36">
        <v>779</v>
      </c>
      <c r="NU36">
        <v>830</v>
      </c>
      <c r="NV36">
        <v>886</v>
      </c>
      <c r="NW36">
        <v>958</v>
      </c>
      <c r="NX36">
        <v>1015</v>
      </c>
      <c r="NY36">
        <v>1079</v>
      </c>
      <c r="NZ36">
        <v>1148</v>
      </c>
      <c r="OA36">
        <v>1213</v>
      </c>
      <c r="OB36">
        <v>1276</v>
      </c>
      <c r="OC36">
        <v>1346</v>
      </c>
      <c r="OD36">
        <v>1412</v>
      </c>
      <c r="OE36">
        <v>0</v>
      </c>
      <c r="OF36">
        <v>0</v>
      </c>
      <c r="OG36">
        <v>2066</v>
      </c>
      <c r="OH36">
        <v>2279</v>
      </c>
      <c r="OI36">
        <v>2509</v>
      </c>
      <c r="OJ36">
        <v>2731</v>
      </c>
      <c r="OK36">
        <v>2903</v>
      </c>
      <c r="OL36">
        <v>3110</v>
      </c>
      <c r="OM36">
        <v>3284</v>
      </c>
      <c r="ON36">
        <v>3459</v>
      </c>
      <c r="OO36">
        <v>3651</v>
      </c>
      <c r="OP36">
        <v>3807</v>
      </c>
      <c r="OQ36">
        <v>3959</v>
      </c>
      <c r="OR36">
        <v>4111</v>
      </c>
      <c r="OS36">
        <v>4253</v>
      </c>
      <c r="OT36">
        <v>4396</v>
      </c>
      <c r="OU36">
        <v>4507</v>
      </c>
      <c r="OV36">
        <v>4647</v>
      </c>
      <c r="OW36">
        <v>4789</v>
      </c>
      <c r="OX36">
        <v>4923</v>
      </c>
      <c r="OY36">
        <v>5017</v>
      </c>
      <c r="OZ36">
        <v>5104</v>
      </c>
      <c r="PA36">
        <v>5166</v>
      </c>
      <c r="PB36">
        <v>5213</v>
      </c>
      <c r="PC36">
        <v>5264</v>
      </c>
      <c r="PD36">
        <v>5329</v>
      </c>
      <c r="PE36">
        <v>5323</v>
      </c>
      <c r="PF36">
        <v>5416</v>
      </c>
      <c r="PG36">
        <v>0</v>
      </c>
      <c r="PH36">
        <v>0</v>
      </c>
      <c r="PI36">
        <v>0</v>
      </c>
      <c r="PJ36">
        <v>55</v>
      </c>
      <c r="PK36">
        <v>119</v>
      </c>
      <c r="PL36">
        <v>187</v>
      </c>
      <c r="PM36">
        <v>255</v>
      </c>
      <c r="PN36">
        <v>341</v>
      </c>
      <c r="PO36">
        <v>425</v>
      </c>
      <c r="PP36">
        <v>513</v>
      </c>
      <c r="PQ36">
        <v>609</v>
      </c>
      <c r="PR36">
        <v>699</v>
      </c>
      <c r="PS36">
        <v>785</v>
      </c>
      <c r="PT36">
        <v>883</v>
      </c>
      <c r="PU36">
        <v>992</v>
      </c>
      <c r="PV36">
        <v>1095</v>
      </c>
      <c r="PW36">
        <v>1223</v>
      </c>
      <c r="PX36">
        <v>1343</v>
      </c>
      <c r="PY36">
        <v>1474</v>
      </c>
      <c r="PZ36">
        <v>1595</v>
      </c>
      <c r="QA36">
        <v>1739</v>
      </c>
      <c r="QB36">
        <v>1901</v>
      </c>
      <c r="QC36">
        <v>2058</v>
      </c>
      <c r="QD36">
        <v>2210</v>
      </c>
      <c r="QE36">
        <v>2371</v>
      </c>
      <c r="QF36">
        <v>2525</v>
      </c>
      <c r="QG36">
        <v>2688</v>
      </c>
      <c r="QH36">
        <v>2812</v>
      </c>
      <c r="QI36">
        <v>0</v>
      </c>
      <c r="QJ36">
        <v>0</v>
      </c>
      <c r="QK36">
        <v>7524</v>
      </c>
      <c r="QL36">
        <v>7786</v>
      </c>
      <c r="QM36">
        <v>7962</v>
      </c>
      <c r="QN36">
        <v>8045</v>
      </c>
      <c r="QO36">
        <v>8123</v>
      </c>
      <c r="QP36">
        <v>8157</v>
      </c>
      <c r="QQ36">
        <v>8247</v>
      </c>
      <c r="QR36">
        <v>8263</v>
      </c>
      <c r="QS36">
        <v>8287</v>
      </c>
      <c r="QT36">
        <v>8297</v>
      </c>
      <c r="QU36">
        <v>8294</v>
      </c>
      <c r="QV36">
        <v>8313</v>
      </c>
      <c r="QW36">
        <v>8329</v>
      </c>
      <c r="QX36">
        <v>8350</v>
      </c>
      <c r="QY36">
        <v>8410</v>
      </c>
      <c r="QZ36">
        <v>8341</v>
      </c>
      <c r="RA36">
        <v>8413</v>
      </c>
      <c r="RB36">
        <v>8436</v>
      </c>
      <c r="RC36">
        <v>8472</v>
      </c>
      <c r="RD36">
        <v>8478</v>
      </c>
      <c r="RE36">
        <v>8390</v>
      </c>
      <c r="RF36">
        <v>8386</v>
      </c>
      <c r="RG36">
        <v>8393</v>
      </c>
      <c r="RH36">
        <v>8371</v>
      </c>
      <c r="RI36">
        <v>8391</v>
      </c>
      <c r="RJ36">
        <v>8402</v>
      </c>
      <c r="RK36">
        <v>0</v>
      </c>
      <c r="RL36">
        <v>0</v>
      </c>
      <c r="RM36">
        <v>8435</v>
      </c>
      <c r="RN36">
        <v>8445</v>
      </c>
      <c r="RO36">
        <v>8476</v>
      </c>
      <c r="RP36">
        <v>8512</v>
      </c>
      <c r="RQ36">
        <v>8516</v>
      </c>
      <c r="RR36">
        <v>8546</v>
      </c>
      <c r="RS36">
        <v>8548</v>
      </c>
      <c r="RT36">
        <v>8587</v>
      </c>
      <c r="RU36">
        <v>8577</v>
      </c>
      <c r="RV36">
        <v>8579</v>
      </c>
      <c r="RW36">
        <v>8642</v>
      </c>
      <c r="RX36">
        <v>8685</v>
      </c>
      <c r="RY36">
        <v>8735</v>
      </c>
      <c r="RZ36">
        <v>8755</v>
      </c>
      <c r="SA36">
        <v>8764</v>
      </c>
      <c r="SB36">
        <v>8791</v>
      </c>
      <c r="SC36">
        <v>8799</v>
      </c>
      <c r="SD36">
        <v>8828</v>
      </c>
      <c r="SE36">
        <v>8795</v>
      </c>
      <c r="SF36">
        <v>8774</v>
      </c>
      <c r="SG36">
        <v>8826</v>
      </c>
      <c r="SH36">
        <v>8811</v>
      </c>
      <c r="SI36">
        <v>8734</v>
      </c>
      <c r="SJ36">
        <v>8767</v>
      </c>
      <c r="SK36">
        <v>8746</v>
      </c>
      <c r="SL36">
        <v>8778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1240000</v>
      </c>
      <c r="SU36">
        <v>1240000</v>
      </c>
      <c r="SV36">
        <v>1230000</v>
      </c>
      <c r="SW36">
        <v>1210000</v>
      </c>
      <c r="SX36">
        <v>1190000</v>
      </c>
      <c r="SY36">
        <v>1170000</v>
      </c>
      <c r="SZ36">
        <v>1140000</v>
      </c>
      <c r="TA36">
        <v>1120000</v>
      </c>
      <c r="TB36">
        <v>1100000</v>
      </c>
      <c r="TC36">
        <v>1070000</v>
      </c>
      <c r="TD36">
        <v>1040000</v>
      </c>
      <c r="TE36">
        <v>1020000</v>
      </c>
      <c r="TF36">
        <v>990049.55460000003</v>
      </c>
      <c r="TG36">
        <v>964682.03150000004</v>
      </c>
      <c r="TH36">
        <v>941038.73210000002</v>
      </c>
      <c r="TI36">
        <v>916899.58129999996</v>
      </c>
      <c r="TJ36">
        <v>897362.01439999999</v>
      </c>
      <c r="TK36">
        <v>873114.25360000005</v>
      </c>
      <c r="TL36">
        <v>847297.64080000005</v>
      </c>
      <c r="TM36">
        <v>827585.89610000001</v>
      </c>
      <c r="TN36">
        <v>803299.4841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436998.91440000001</v>
      </c>
      <c r="TW36">
        <v>461770.8541</v>
      </c>
      <c r="TX36">
        <v>480477.03690000001</v>
      </c>
      <c r="TY36">
        <v>498991.85359999997</v>
      </c>
      <c r="TZ36">
        <v>523034.40240000002</v>
      </c>
      <c r="UA36">
        <v>542577.90789999999</v>
      </c>
      <c r="UB36">
        <v>559830.89980000001</v>
      </c>
      <c r="UC36">
        <v>571033.79890000005</v>
      </c>
      <c r="UD36">
        <v>579328.68180000002</v>
      </c>
      <c r="UE36">
        <v>587736.33649999998</v>
      </c>
      <c r="UF36">
        <v>595162.75939999998</v>
      </c>
      <c r="UG36">
        <v>586789.65190000006</v>
      </c>
      <c r="UH36">
        <v>585913.64870000002</v>
      </c>
      <c r="UI36">
        <v>575951.60580000002</v>
      </c>
      <c r="UJ36">
        <v>571105.41099999996</v>
      </c>
      <c r="UK36">
        <v>565871.95499999996</v>
      </c>
      <c r="UL36">
        <v>557999.17700000003</v>
      </c>
      <c r="UM36">
        <v>544987.70220000006</v>
      </c>
      <c r="UN36">
        <v>538553.8713</v>
      </c>
      <c r="UO36">
        <v>526083.50560000003</v>
      </c>
      <c r="UP36">
        <v>518565.70770000003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291696.0563</v>
      </c>
      <c r="UY36">
        <v>295302.62109999999</v>
      </c>
      <c r="UZ36">
        <v>326651.79320000001</v>
      </c>
      <c r="VA36">
        <v>358205.84989999997</v>
      </c>
      <c r="VB36">
        <v>374354.02039999998</v>
      </c>
      <c r="VC36">
        <v>376354.0735</v>
      </c>
      <c r="VD36">
        <v>411327.33689999999</v>
      </c>
      <c r="VE36">
        <v>435835.48090000002</v>
      </c>
      <c r="VF36">
        <v>468407.51620000001</v>
      </c>
      <c r="VG36">
        <v>470050.7831</v>
      </c>
      <c r="VH36">
        <v>480476.56809999997</v>
      </c>
      <c r="VI36">
        <v>515111.51360000001</v>
      </c>
      <c r="VJ36">
        <v>540326.76249999995</v>
      </c>
      <c r="VK36">
        <v>570426.97149999999</v>
      </c>
      <c r="VL36">
        <v>581832.8737</v>
      </c>
      <c r="VM36">
        <v>574487.75179999997</v>
      </c>
      <c r="VN36">
        <v>574845.08790000004</v>
      </c>
      <c r="VO36">
        <v>567152.33019999997</v>
      </c>
      <c r="VP36">
        <v>557955.58200000005</v>
      </c>
      <c r="VQ36">
        <v>577249.35990000004</v>
      </c>
      <c r="VR36">
        <v>575620.50569999998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391326.16570000001</v>
      </c>
      <c r="WA36">
        <v>316606.9301</v>
      </c>
      <c r="WB36">
        <v>307385.36910000001</v>
      </c>
      <c r="WC36">
        <v>417805.35600000003</v>
      </c>
      <c r="WD36">
        <v>579480.38280000002</v>
      </c>
      <c r="WE36">
        <v>337561.38809999998</v>
      </c>
      <c r="WF36">
        <v>327729.50300000003</v>
      </c>
      <c r="WG36">
        <v>477275.97519999999</v>
      </c>
      <c r="WH36">
        <v>514860.81469999999</v>
      </c>
      <c r="WI36">
        <v>449878.38179999997</v>
      </c>
      <c r="WJ36">
        <v>533836.26749999996</v>
      </c>
      <c r="WK36">
        <v>471170.58029999997</v>
      </c>
      <c r="WL36">
        <v>503191.88179999997</v>
      </c>
      <c r="WM36">
        <v>310886.42300000001</v>
      </c>
      <c r="WN36">
        <v>603662.95730000001</v>
      </c>
      <c r="WO36">
        <v>837257.91590000002</v>
      </c>
      <c r="WP36">
        <v>772228.17480000004</v>
      </c>
      <c r="WQ36">
        <v>631356.70909999998</v>
      </c>
      <c r="WR36">
        <v>804520.0784</v>
      </c>
      <c r="WS36">
        <v>632308.89190000005</v>
      </c>
      <c r="WT36">
        <v>794448.63630000001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25800000</v>
      </c>
      <c r="ZG36">
        <v>25600000</v>
      </c>
      <c r="ZH36">
        <v>25300000</v>
      </c>
      <c r="ZI36">
        <v>24700000</v>
      </c>
      <c r="ZJ36">
        <v>24500000</v>
      </c>
      <c r="ZK36">
        <v>24200000</v>
      </c>
      <c r="ZL36">
        <v>23700000</v>
      </c>
      <c r="ZM36">
        <v>23100000</v>
      </c>
      <c r="ZN36">
        <v>22400000</v>
      </c>
      <c r="ZO36">
        <v>21800000</v>
      </c>
      <c r="ZP36">
        <v>21100000</v>
      </c>
      <c r="ZQ36">
        <v>20500000</v>
      </c>
      <c r="ZR36">
        <v>19900000</v>
      </c>
      <c r="ZS36">
        <v>19000000</v>
      </c>
      <c r="ZT36">
        <v>18400000</v>
      </c>
      <c r="ZU36">
        <v>17700000</v>
      </c>
      <c r="ZV36">
        <v>17000000</v>
      </c>
      <c r="ZW36">
        <v>16300000</v>
      </c>
      <c r="ZX36">
        <v>15700000</v>
      </c>
      <c r="ZY36">
        <v>15000000</v>
      </c>
      <c r="ZZ36">
        <v>14400000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40400000</v>
      </c>
      <c r="ABK36">
        <v>41400000</v>
      </c>
      <c r="ABL36">
        <v>42400000</v>
      </c>
      <c r="ABM36">
        <v>43400000</v>
      </c>
      <c r="ABN36">
        <v>44000000</v>
      </c>
      <c r="ABO36">
        <v>44400000</v>
      </c>
      <c r="ABP36">
        <v>44700000</v>
      </c>
      <c r="ABQ36">
        <v>44900000</v>
      </c>
      <c r="ABR36">
        <v>45100000</v>
      </c>
      <c r="ABS36">
        <v>44900000</v>
      </c>
      <c r="ABT36">
        <v>44900000</v>
      </c>
      <c r="ABU36">
        <v>45000000</v>
      </c>
      <c r="ABV36">
        <v>44900000</v>
      </c>
      <c r="ABW36">
        <v>44400000</v>
      </c>
      <c r="ABX36">
        <v>43900000</v>
      </c>
      <c r="ABY36">
        <v>43100000</v>
      </c>
      <c r="ABZ36">
        <v>42200000</v>
      </c>
      <c r="ACA36">
        <v>41400000</v>
      </c>
      <c r="ACB36">
        <v>40700000</v>
      </c>
      <c r="ACC36">
        <v>39500000</v>
      </c>
      <c r="ACD36">
        <v>39000000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3510000</v>
      </c>
      <c r="ADO36">
        <v>3450000</v>
      </c>
      <c r="ADP36">
        <v>3350000</v>
      </c>
      <c r="ADQ36">
        <v>3270000</v>
      </c>
      <c r="ADR36">
        <v>3180000</v>
      </c>
      <c r="ADS36">
        <v>3080000</v>
      </c>
      <c r="ADT36">
        <v>3000000</v>
      </c>
      <c r="ADU36">
        <v>2920000</v>
      </c>
      <c r="ADV36">
        <v>2840000</v>
      </c>
      <c r="ADW36">
        <v>2780000</v>
      </c>
      <c r="ADX36">
        <v>2670000</v>
      </c>
      <c r="ADY36">
        <v>2620000</v>
      </c>
      <c r="ADZ36">
        <v>2550000</v>
      </c>
      <c r="AEA36">
        <v>2480000</v>
      </c>
      <c r="AEB36">
        <v>2410000</v>
      </c>
      <c r="AEC36">
        <v>2320000</v>
      </c>
      <c r="AED36">
        <v>2250000</v>
      </c>
      <c r="AEE36">
        <v>2190000</v>
      </c>
      <c r="AEF36">
        <v>2120000</v>
      </c>
      <c r="AEG36">
        <v>2060000</v>
      </c>
      <c r="AEH36">
        <v>2000000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9150000</v>
      </c>
      <c r="AEQ36">
        <v>8880000</v>
      </c>
      <c r="AER36">
        <v>8660000</v>
      </c>
      <c r="AES36">
        <v>8400000</v>
      </c>
      <c r="AET36">
        <v>8160000</v>
      </c>
      <c r="AEU36">
        <v>7980000</v>
      </c>
      <c r="AEV36">
        <v>7780000</v>
      </c>
      <c r="AEW36">
        <v>7600000</v>
      </c>
      <c r="AEX36">
        <v>7400000</v>
      </c>
      <c r="AEY36">
        <v>7190000</v>
      </c>
      <c r="AEZ36">
        <v>7000000</v>
      </c>
      <c r="AFA36">
        <v>6800000</v>
      </c>
      <c r="AFB36">
        <v>6630000</v>
      </c>
      <c r="AFC36">
        <v>6410000</v>
      </c>
      <c r="AFD36">
        <v>6210000</v>
      </c>
      <c r="AFE36">
        <v>6060000</v>
      </c>
      <c r="AFF36">
        <v>5880000</v>
      </c>
      <c r="AFG36">
        <v>5660000</v>
      </c>
      <c r="AFH36">
        <v>5510000</v>
      </c>
      <c r="AFI36">
        <v>5340000</v>
      </c>
      <c r="AFJ36">
        <v>5200000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287.62363360000001</v>
      </c>
      <c r="AGU36">
        <v>303.92801120000001</v>
      </c>
      <c r="AGV36">
        <v>316.24003329999999</v>
      </c>
      <c r="AGW36">
        <v>328.4261022</v>
      </c>
      <c r="AGX36">
        <v>344.2504098</v>
      </c>
      <c r="AGY36">
        <v>357.11354030000001</v>
      </c>
      <c r="AGZ36">
        <v>368.46910220000001</v>
      </c>
      <c r="AHA36">
        <v>375.84261830000003</v>
      </c>
      <c r="AHB36">
        <v>381.30213839999999</v>
      </c>
      <c r="AHC36">
        <v>386.83588259999999</v>
      </c>
      <c r="AHD36">
        <v>391.72380029999999</v>
      </c>
      <c r="AHE36">
        <v>386.21279440000001</v>
      </c>
      <c r="AHF36">
        <v>385.63622720000001</v>
      </c>
      <c r="AHG36">
        <v>379.07941690000001</v>
      </c>
      <c r="AHH36">
        <v>375.88975190000002</v>
      </c>
      <c r="AHI36">
        <v>372.44519960000002</v>
      </c>
      <c r="AHJ36">
        <v>367.26350009999999</v>
      </c>
      <c r="AHK36">
        <v>358.69961690000002</v>
      </c>
      <c r="AHL36">
        <v>354.46500270000001</v>
      </c>
      <c r="AHM36">
        <v>346.25726630000003</v>
      </c>
      <c r="AHN36">
        <v>341.30920750000001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22.83531163</v>
      </c>
      <c r="AHW36">
        <v>23.117650149999999</v>
      </c>
      <c r="AHX36">
        <v>25.57180782</v>
      </c>
      <c r="AHY36">
        <v>28.042004800000001</v>
      </c>
      <c r="AHZ36">
        <v>29.306158010000001</v>
      </c>
      <c r="AIA36">
        <v>29.462731380000001</v>
      </c>
      <c r="AIB36">
        <v>32.200599619999998</v>
      </c>
      <c r="AIC36">
        <v>34.119210090000003</v>
      </c>
      <c r="AID36">
        <v>36.669099119999998</v>
      </c>
      <c r="AIE36">
        <v>36.797741629999997</v>
      </c>
      <c r="AIF36">
        <v>37.613920129999997</v>
      </c>
      <c r="AIG36">
        <v>40.325303290000001</v>
      </c>
      <c r="AIH36">
        <v>42.299269180000003</v>
      </c>
      <c r="AII36">
        <v>44.655652259999997</v>
      </c>
      <c r="AIJ36">
        <v>45.548558849999999</v>
      </c>
      <c r="AIK36">
        <v>44.973548860000001</v>
      </c>
      <c r="AIL36">
        <v>45.001522780000002</v>
      </c>
      <c r="AIM36">
        <v>44.399298250000001</v>
      </c>
      <c r="AIN36">
        <v>43.679334420000004</v>
      </c>
      <c r="AIO36">
        <v>45.189740270000001</v>
      </c>
      <c r="AIP36">
        <v>45.06222606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2.0331233179999999</v>
      </c>
      <c r="AIY36">
        <v>1.6449217780000001</v>
      </c>
      <c r="AIZ36">
        <v>1.597011435</v>
      </c>
      <c r="AJA36">
        <v>2.1706951550000002</v>
      </c>
      <c r="AJB36">
        <v>3.010672891</v>
      </c>
      <c r="AJC36">
        <v>1.7537900340000001</v>
      </c>
      <c r="AJD36">
        <v>1.702708771</v>
      </c>
      <c r="AJE36">
        <v>2.479672967</v>
      </c>
      <c r="AJF36">
        <v>2.6749438689999998</v>
      </c>
      <c r="AJG36">
        <v>2.3373295949999999</v>
      </c>
      <c r="AJH36">
        <v>2.7735302630000001</v>
      </c>
      <c r="AJI36">
        <v>2.4479525710000001</v>
      </c>
      <c r="AJJ36">
        <v>2.61431828</v>
      </c>
      <c r="AJK36">
        <v>1.6152010560000001</v>
      </c>
      <c r="AJL36">
        <v>3.1363127290000001</v>
      </c>
      <c r="AJM36">
        <v>4.349948307</v>
      </c>
      <c r="AJN36">
        <v>4.0120882440000001</v>
      </c>
      <c r="AJO36">
        <v>3.2801947829999998</v>
      </c>
      <c r="AJP36">
        <v>4.1798598570000003</v>
      </c>
      <c r="AJQ36">
        <v>3.2851418200000002</v>
      </c>
      <c r="AJR36">
        <v>4.1275339830000002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117.7577352</v>
      </c>
      <c r="AKA36">
        <v>238.0647228</v>
      </c>
      <c r="AKB36">
        <v>195.34831320000001</v>
      </c>
      <c r="AKC36">
        <v>174.5990396</v>
      </c>
      <c r="AKD36">
        <v>183.74517800000001</v>
      </c>
      <c r="AKE36">
        <v>305.96398809999999</v>
      </c>
      <c r="AKF36">
        <v>198.4172566</v>
      </c>
      <c r="AKG36">
        <v>193.2717178</v>
      </c>
      <c r="AKH36">
        <v>303.0738662</v>
      </c>
      <c r="AKI36">
        <v>330.94210770000001</v>
      </c>
      <c r="AKJ36">
        <v>316.4890656</v>
      </c>
      <c r="AKK36">
        <v>278.69892349999998</v>
      </c>
      <c r="AKL36">
        <v>206.50697249999999</v>
      </c>
      <c r="AKM36">
        <v>378.57084359999999</v>
      </c>
      <c r="AKN36">
        <v>237.76872850000001</v>
      </c>
      <c r="AKO36">
        <v>234.35373860000001</v>
      </c>
      <c r="AKP36">
        <v>305.847804</v>
      </c>
      <c r="AKQ36">
        <v>310.50566149999997</v>
      </c>
      <c r="AKR36">
        <v>260.27871829999998</v>
      </c>
      <c r="AKS36">
        <v>178.24441419999999</v>
      </c>
      <c r="AKT36">
        <v>260.001327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107.5233597</v>
      </c>
      <c r="AME36">
        <v>107.0401609</v>
      </c>
      <c r="AMF36">
        <v>105.5531348</v>
      </c>
      <c r="AMG36">
        <v>103.20945810000001</v>
      </c>
      <c r="AMH36">
        <v>102.2133362</v>
      </c>
      <c r="AMI36">
        <v>100.9581039</v>
      </c>
      <c r="AMJ36">
        <v>99.020598960000001</v>
      </c>
      <c r="AMK36">
        <v>96.623407920000005</v>
      </c>
      <c r="AML36">
        <v>93.336411499999997</v>
      </c>
      <c r="AMM36">
        <v>91.076829029999999</v>
      </c>
      <c r="AMN36">
        <v>88.226067540000003</v>
      </c>
      <c r="AMO36">
        <v>85.36797095</v>
      </c>
      <c r="AMP36">
        <v>82.974860239999998</v>
      </c>
      <c r="AMQ36">
        <v>79.380101530000005</v>
      </c>
      <c r="AMR36">
        <v>76.628173559999993</v>
      </c>
      <c r="AMS36">
        <v>74.011918440000002</v>
      </c>
      <c r="AMT36">
        <v>71.109888639999994</v>
      </c>
      <c r="AMU36">
        <v>68.032331400000004</v>
      </c>
      <c r="AMV36">
        <v>65.386390779999999</v>
      </c>
      <c r="AMW36">
        <v>62.495363609999998</v>
      </c>
      <c r="AMX36">
        <v>60.011994340000001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227.79405299999999</v>
      </c>
      <c r="ANG36">
        <v>346.08354969999999</v>
      </c>
      <c r="ANH36">
        <v>379.12566980000003</v>
      </c>
      <c r="ANI36">
        <v>289.2431972</v>
      </c>
      <c r="ANJ36">
        <v>340.52213510000001</v>
      </c>
      <c r="ANK36">
        <v>234.98959690000001</v>
      </c>
      <c r="ANL36">
        <v>255.7844498</v>
      </c>
      <c r="ANM36">
        <v>255.85706759999999</v>
      </c>
      <c r="ANN36">
        <v>319.0997342</v>
      </c>
      <c r="ANO36">
        <v>331.65482689999999</v>
      </c>
      <c r="ANP36">
        <v>312.26739800000001</v>
      </c>
      <c r="ANQ36">
        <v>224.96345719999999</v>
      </c>
      <c r="ANR36">
        <v>244.0596625</v>
      </c>
      <c r="ANS36">
        <v>305.74609149999998</v>
      </c>
      <c r="ANT36">
        <v>232.23889539999999</v>
      </c>
      <c r="ANU36">
        <v>257.15605799999997</v>
      </c>
      <c r="ANV36">
        <v>259.8349225</v>
      </c>
      <c r="ANW36">
        <v>195.1493438</v>
      </c>
      <c r="ANX36">
        <v>215.6190872</v>
      </c>
      <c r="ANY36">
        <v>228.06255809999999</v>
      </c>
      <c r="ANZ36">
        <v>205.65919880000001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105.4872939</v>
      </c>
      <c r="AOI36">
        <v>108.1448111</v>
      </c>
      <c r="AOJ36">
        <v>110.5900043</v>
      </c>
      <c r="AOK36">
        <v>113.32870370000001</v>
      </c>
      <c r="AOL36">
        <v>114.72914059999999</v>
      </c>
      <c r="AOM36">
        <v>115.8348233</v>
      </c>
      <c r="AON36">
        <v>116.7787685</v>
      </c>
      <c r="AOO36">
        <v>117.2936692</v>
      </c>
      <c r="AOP36">
        <v>117.70628379999999</v>
      </c>
      <c r="AOQ36">
        <v>117.16348960000001</v>
      </c>
      <c r="AOR36">
        <v>117.2843831</v>
      </c>
      <c r="AOS36">
        <v>117.3478475</v>
      </c>
      <c r="AOT36">
        <v>117.1177989</v>
      </c>
      <c r="AOU36">
        <v>115.8777202</v>
      </c>
      <c r="AOV36">
        <v>114.45355379999999</v>
      </c>
      <c r="AOW36">
        <v>112.4697666</v>
      </c>
      <c r="AOX36">
        <v>110.187389</v>
      </c>
      <c r="AOY36">
        <v>108.0246389</v>
      </c>
      <c r="AOZ36">
        <v>106.1733298</v>
      </c>
      <c r="APA36">
        <v>102.96484239999999</v>
      </c>
      <c r="APB36">
        <v>101.71240520000001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767.17038979999995</v>
      </c>
      <c r="APK36">
        <v>919.26722849999999</v>
      </c>
      <c r="APL36">
        <v>884.90125</v>
      </c>
      <c r="APM36">
        <v>885.71588770000005</v>
      </c>
      <c r="APN36">
        <v>885.30083649999995</v>
      </c>
      <c r="APO36">
        <v>817.91414259999999</v>
      </c>
      <c r="APP36">
        <v>900.0627796</v>
      </c>
      <c r="APQ36">
        <v>986.23443610000004</v>
      </c>
      <c r="APR36">
        <v>903.03716940000004</v>
      </c>
      <c r="APS36">
        <v>965.04182949999995</v>
      </c>
      <c r="APT36">
        <v>961.23774979999996</v>
      </c>
      <c r="APU36">
        <v>979.82268450000004</v>
      </c>
      <c r="APV36">
        <v>910.38046380000003</v>
      </c>
      <c r="APW36">
        <v>963.9194804</v>
      </c>
      <c r="APX36">
        <v>1108.3724930000001</v>
      </c>
      <c r="APY36">
        <v>1030.9956259999999</v>
      </c>
      <c r="APZ36">
        <v>949.89469540000005</v>
      </c>
      <c r="AQA36">
        <v>940.14826619999997</v>
      </c>
      <c r="AQB36">
        <v>826.96039519999999</v>
      </c>
      <c r="AQC36">
        <v>864.45339669999998</v>
      </c>
      <c r="AQD36">
        <v>657.09319700000003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95.768053690000002</v>
      </c>
      <c r="ARO36">
        <v>93.000452480000007</v>
      </c>
      <c r="ARP36">
        <v>90.703654689999993</v>
      </c>
      <c r="ARQ36">
        <v>87.959248200000005</v>
      </c>
      <c r="ARR36">
        <v>85.417241450000006</v>
      </c>
      <c r="ARS36">
        <v>83.538353490000006</v>
      </c>
      <c r="ART36">
        <v>81.508752700000002</v>
      </c>
      <c r="ARU36">
        <v>79.590294040000003</v>
      </c>
      <c r="ARV36">
        <v>77.449055450000003</v>
      </c>
      <c r="ARW36">
        <v>75.270555180000002</v>
      </c>
      <c r="ARX36">
        <v>73.303347169999995</v>
      </c>
      <c r="ARY36">
        <v>71.233062910000001</v>
      </c>
      <c r="ARZ36">
        <v>69.386247479999994</v>
      </c>
      <c r="ASA36">
        <v>67.113470230000004</v>
      </c>
      <c r="ASB36">
        <v>65.003128189999998</v>
      </c>
      <c r="ASC36">
        <v>63.483860010000001</v>
      </c>
      <c r="ASD36">
        <v>61.530065690000001</v>
      </c>
      <c r="ASE36">
        <v>59.215873549999998</v>
      </c>
      <c r="ASF36">
        <v>57.708360300000002</v>
      </c>
      <c r="ASG36">
        <v>55.893328930000003</v>
      </c>
      <c r="ASH36">
        <v>54.463914860000003</v>
      </c>
    </row>
    <row r="37" spans="3:1178" x14ac:dyDescent="0.25">
      <c r="C37">
        <v>0</v>
      </c>
      <c r="D37">
        <v>0</v>
      </c>
      <c r="E37">
        <v>0</v>
      </c>
      <c r="F37">
        <v>229</v>
      </c>
      <c r="G37">
        <v>286</v>
      </c>
      <c r="H37">
        <v>252</v>
      </c>
      <c r="I37">
        <v>285</v>
      </c>
      <c r="J37">
        <v>264</v>
      </c>
      <c r="K37">
        <v>279</v>
      </c>
      <c r="L37">
        <v>251</v>
      </c>
      <c r="M37">
        <v>258</v>
      </c>
      <c r="N37">
        <v>266</v>
      </c>
      <c r="O37">
        <v>282</v>
      </c>
      <c r="P37">
        <v>273</v>
      </c>
      <c r="Q37">
        <v>247</v>
      </c>
      <c r="R37">
        <v>245</v>
      </c>
      <c r="S37">
        <v>281</v>
      </c>
      <c r="T37">
        <v>257</v>
      </c>
      <c r="U37">
        <v>251</v>
      </c>
      <c r="V37">
        <v>271</v>
      </c>
      <c r="W37">
        <v>255</v>
      </c>
      <c r="X37">
        <v>244</v>
      </c>
      <c r="Y37">
        <v>258</v>
      </c>
      <c r="Z37">
        <v>266</v>
      </c>
      <c r="AA37">
        <v>283</v>
      </c>
      <c r="AB37">
        <v>267</v>
      </c>
      <c r="AC37">
        <v>218</v>
      </c>
      <c r="AD37">
        <v>272</v>
      </c>
      <c r="AE37">
        <v>0</v>
      </c>
      <c r="AF37">
        <v>0</v>
      </c>
      <c r="AG37">
        <v>0</v>
      </c>
      <c r="AH37">
        <v>66</v>
      </c>
      <c r="AI37">
        <v>74</v>
      </c>
      <c r="AJ37">
        <v>82</v>
      </c>
      <c r="AK37">
        <v>84</v>
      </c>
      <c r="AL37">
        <v>85</v>
      </c>
      <c r="AM37">
        <v>92</v>
      </c>
      <c r="AN37">
        <v>98</v>
      </c>
      <c r="AO37">
        <v>85</v>
      </c>
      <c r="AP37">
        <v>104</v>
      </c>
      <c r="AQ37">
        <v>96</v>
      </c>
      <c r="AR37">
        <v>100</v>
      </c>
      <c r="AS37">
        <v>105</v>
      </c>
      <c r="AT37">
        <v>102</v>
      </c>
      <c r="AU37">
        <v>101</v>
      </c>
      <c r="AV37">
        <v>124</v>
      </c>
      <c r="AW37">
        <v>108</v>
      </c>
      <c r="AX37">
        <v>147</v>
      </c>
      <c r="AY37">
        <v>142</v>
      </c>
      <c r="AZ37">
        <v>158</v>
      </c>
      <c r="BA37">
        <v>151</v>
      </c>
      <c r="BB37">
        <v>143</v>
      </c>
      <c r="BC37">
        <v>145</v>
      </c>
      <c r="BD37">
        <v>156</v>
      </c>
      <c r="BE37">
        <v>161</v>
      </c>
      <c r="BF37">
        <v>169</v>
      </c>
      <c r="BG37">
        <v>0</v>
      </c>
      <c r="BH37">
        <v>0</v>
      </c>
      <c r="BI37">
        <v>0</v>
      </c>
      <c r="BJ37">
        <v>130</v>
      </c>
      <c r="BK37">
        <v>119</v>
      </c>
      <c r="BL37">
        <v>109</v>
      </c>
      <c r="BM37">
        <v>103</v>
      </c>
      <c r="BN37">
        <v>117</v>
      </c>
      <c r="BO37">
        <v>103</v>
      </c>
      <c r="BP37">
        <v>122</v>
      </c>
      <c r="BQ37">
        <v>116</v>
      </c>
      <c r="BR37">
        <v>145</v>
      </c>
      <c r="BS37">
        <v>121</v>
      </c>
      <c r="BT37">
        <v>101</v>
      </c>
      <c r="BU37">
        <v>133</v>
      </c>
      <c r="BV37">
        <v>110</v>
      </c>
      <c r="BW37">
        <v>120</v>
      </c>
      <c r="BX37">
        <v>113</v>
      </c>
      <c r="BY37">
        <v>126</v>
      </c>
      <c r="BZ37">
        <v>122</v>
      </c>
      <c r="CA37">
        <v>129</v>
      </c>
      <c r="CB37">
        <v>118</v>
      </c>
      <c r="CC37">
        <v>125</v>
      </c>
      <c r="CD37">
        <v>119</v>
      </c>
      <c r="CE37">
        <v>131</v>
      </c>
      <c r="CF37">
        <v>122</v>
      </c>
      <c r="CG37">
        <v>113</v>
      </c>
      <c r="CH37">
        <v>106</v>
      </c>
      <c r="CI37">
        <v>0</v>
      </c>
      <c r="CJ37">
        <v>0</v>
      </c>
      <c r="CK37">
        <v>0</v>
      </c>
      <c r="CL37">
        <v>29</v>
      </c>
      <c r="CM37">
        <v>31</v>
      </c>
      <c r="CN37">
        <v>31</v>
      </c>
      <c r="CO37">
        <v>42</v>
      </c>
      <c r="CP37">
        <v>33</v>
      </c>
      <c r="CQ37">
        <v>46</v>
      </c>
      <c r="CR37">
        <v>30</v>
      </c>
      <c r="CS37">
        <v>37</v>
      </c>
      <c r="CT37">
        <v>32</v>
      </c>
      <c r="CU37">
        <v>38</v>
      </c>
      <c r="CV37">
        <v>43</v>
      </c>
      <c r="CW37">
        <v>25</v>
      </c>
      <c r="CX37">
        <v>38</v>
      </c>
      <c r="CY37">
        <v>31</v>
      </c>
      <c r="CZ37">
        <v>29</v>
      </c>
      <c r="DA37">
        <v>35</v>
      </c>
      <c r="DB37">
        <v>49</v>
      </c>
      <c r="DC37">
        <v>35</v>
      </c>
      <c r="DD37">
        <v>34</v>
      </c>
      <c r="DE37">
        <v>34</v>
      </c>
      <c r="DF37">
        <v>41</v>
      </c>
      <c r="DG37">
        <v>31</v>
      </c>
      <c r="DH37">
        <v>32</v>
      </c>
      <c r="DI37">
        <v>37</v>
      </c>
      <c r="DJ37">
        <v>38</v>
      </c>
      <c r="DK37">
        <v>0</v>
      </c>
      <c r="DL37">
        <v>0</v>
      </c>
      <c r="DM37">
        <v>0</v>
      </c>
      <c r="DN37">
        <v>1</v>
      </c>
      <c r="DO37">
        <v>2</v>
      </c>
      <c r="DP37">
        <v>1</v>
      </c>
      <c r="DQ37">
        <v>2</v>
      </c>
      <c r="DR37">
        <v>2</v>
      </c>
      <c r="DS37">
        <v>2</v>
      </c>
      <c r="DT37">
        <v>2</v>
      </c>
      <c r="DU37">
        <v>1</v>
      </c>
      <c r="DV37">
        <v>5</v>
      </c>
      <c r="DW37">
        <v>3</v>
      </c>
      <c r="DX37">
        <v>5</v>
      </c>
      <c r="DY37">
        <v>2</v>
      </c>
      <c r="DZ37">
        <v>2</v>
      </c>
      <c r="EA37">
        <v>2</v>
      </c>
      <c r="EB37">
        <v>2</v>
      </c>
      <c r="EC37">
        <v>4</v>
      </c>
      <c r="ED37">
        <v>6</v>
      </c>
      <c r="EE37">
        <v>5</v>
      </c>
      <c r="EF37">
        <v>3</v>
      </c>
      <c r="EG37">
        <v>5</v>
      </c>
      <c r="EH37">
        <v>4</v>
      </c>
      <c r="EI37">
        <v>2</v>
      </c>
      <c r="EJ37">
        <v>4</v>
      </c>
      <c r="EK37">
        <v>8</v>
      </c>
      <c r="EL37">
        <v>3</v>
      </c>
      <c r="EM37">
        <v>0</v>
      </c>
      <c r="EN37">
        <v>0</v>
      </c>
      <c r="EO37">
        <v>0</v>
      </c>
      <c r="EP37">
        <v>15</v>
      </c>
      <c r="EQ37">
        <v>5</v>
      </c>
      <c r="ER37">
        <v>10</v>
      </c>
      <c r="ES37">
        <v>20</v>
      </c>
      <c r="ET37">
        <v>0</v>
      </c>
      <c r="EU37">
        <v>10</v>
      </c>
      <c r="EV37">
        <v>10</v>
      </c>
      <c r="EW37">
        <v>20</v>
      </c>
      <c r="EX37">
        <v>10</v>
      </c>
      <c r="EY37">
        <v>5</v>
      </c>
      <c r="EZ37">
        <v>20</v>
      </c>
      <c r="FA37">
        <v>10</v>
      </c>
      <c r="FB37">
        <v>20</v>
      </c>
      <c r="FC37">
        <v>15</v>
      </c>
      <c r="FD37">
        <v>10</v>
      </c>
      <c r="FE37">
        <v>20</v>
      </c>
      <c r="FF37">
        <v>15</v>
      </c>
      <c r="FG37">
        <v>10</v>
      </c>
      <c r="FH37">
        <v>20</v>
      </c>
      <c r="FI37">
        <v>25</v>
      </c>
      <c r="FJ37">
        <v>35</v>
      </c>
      <c r="FK37">
        <v>20</v>
      </c>
      <c r="FL37">
        <v>5</v>
      </c>
      <c r="FM37">
        <v>30</v>
      </c>
      <c r="FN37">
        <v>15</v>
      </c>
      <c r="FO37">
        <v>0</v>
      </c>
      <c r="FP37">
        <v>0</v>
      </c>
      <c r="FQ37">
        <v>6308</v>
      </c>
      <c r="FR37">
        <v>6646</v>
      </c>
      <c r="FS37">
        <v>6948</v>
      </c>
      <c r="FT37">
        <v>7154</v>
      </c>
      <c r="FU37">
        <v>7368</v>
      </c>
      <c r="FV37">
        <v>7596</v>
      </c>
      <c r="FW37">
        <v>7743</v>
      </c>
      <c r="FX37">
        <v>7916</v>
      </c>
      <c r="FY37">
        <v>8060</v>
      </c>
      <c r="FZ37">
        <v>8182</v>
      </c>
      <c r="GA37">
        <v>8253</v>
      </c>
      <c r="GB37">
        <v>8365</v>
      </c>
      <c r="GC37">
        <v>8452</v>
      </c>
      <c r="GD37">
        <v>8518</v>
      </c>
      <c r="GE37">
        <v>8541</v>
      </c>
      <c r="GF37">
        <v>8572</v>
      </c>
      <c r="GG37">
        <v>8658</v>
      </c>
      <c r="GH37">
        <v>8748</v>
      </c>
      <c r="GI37">
        <v>8757</v>
      </c>
      <c r="GJ37">
        <v>8737</v>
      </c>
      <c r="GK37">
        <v>8791</v>
      </c>
      <c r="GL37">
        <v>8841</v>
      </c>
      <c r="GM37">
        <v>8857</v>
      </c>
      <c r="GN37">
        <v>8866</v>
      </c>
      <c r="GO37">
        <v>8855</v>
      </c>
      <c r="GP37">
        <v>8861</v>
      </c>
      <c r="GQ37">
        <v>0</v>
      </c>
      <c r="GR37">
        <v>0</v>
      </c>
      <c r="GS37">
        <v>763</v>
      </c>
      <c r="GT37">
        <v>876</v>
      </c>
      <c r="GU37">
        <v>1002</v>
      </c>
      <c r="GV37">
        <v>1122</v>
      </c>
      <c r="GW37">
        <v>1272</v>
      </c>
      <c r="GX37">
        <v>1368</v>
      </c>
      <c r="GY37">
        <v>1508</v>
      </c>
      <c r="GZ37">
        <v>1612</v>
      </c>
      <c r="HA37">
        <v>1707</v>
      </c>
      <c r="HB37">
        <v>1815</v>
      </c>
      <c r="HC37">
        <v>1916</v>
      </c>
      <c r="HD37">
        <v>2003</v>
      </c>
      <c r="HE37">
        <v>2081</v>
      </c>
      <c r="HF37">
        <v>2159</v>
      </c>
      <c r="HG37">
        <v>2249</v>
      </c>
      <c r="HH37">
        <v>2323</v>
      </c>
      <c r="HI37">
        <v>2385</v>
      </c>
      <c r="HJ37">
        <v>2437</v>
      </c>
      <c r="HK37">
        <v>2541</v>
      </c>
      <c r="HL37">
        <v>2629</v>
      </c>
      <c r="HM37">
        <v>2680</v>
      </c>
      <c r="HN37">
        <v>2737</v>
      </c>
      <c r="HO37">
        <v>2786</v>
      </c>
      <c r="HP37">
        <v>2808</v>
      </c>
      <c r="HQ37">
        <v>2879</v>
      </c>
      <c r="HR37">
        <v>2928</v>
      </c>
      <c r="HS37">
        <v>0</v>
      </c>
      <c r="HT37">
        <v>0</v>
      </c>
      <c r="HU37">
        <v>74</v>
      </c>
      <c r="HV37">
        <v>81</v>
      </c>
      <c r="HW37">
        <v>87</v>
      </c>
      <c r="HX37">
        <v>100</v>
      </c>
      <c r="HY37">
        <v>111</v>
      </c>
      <c r="HZ37">
        <v>127</v>
      </c>
      <c r="IA37">
        <v>135</v>
      </c>
      <c r="IB37">
        <v>141</v>
      </c>
      <c r="IC37">
        <v>151</v>
      </c>
      <c r="ID37">
        <v>175</v>
      </c>
      <c r="IE37">
        <v>188</v>
      </c>
      <c r="IF37">
        <v>202</v>
      </c>
      <c r="IG37">
        <v>213</v>
      </c>
      <c r="IH37">
        <v>236</v>
      </c>
      <c r="II37">
        <v>262</v>
      </c>
      <c r="IJ37">
        <v>281</v>
      </c>
      <c r="IK37">
        <v>292</v>
      </c>
      <c r="IL37">
        <v>302</v>
      </c>
      <c r="IM37">
        <v>308</v>
      </c>
      <c r="IN37">
        <v>323</v>
      </c>
      <c r="IO37">
        <v>342</v>
      </c>
      <c r="IP37">
        <v>352</v>
      </c>
      <c r="IQ37">
        <v>358</v>
      </c>
      <c r="IR37">
        <v>374</v>
      </c>
      <c r="IS37">
        <v>392</v>
      </c>
      <c r="IT37">
        <v>395</v>
      </c>
      <c r="IU37">
        <v>0</v>
      </c>
      <c r="IV37">
        <v>0</v>
      </c>
      <c r="IW37">
        <v>5</v>
      </c>
      <c r="IX37">
        <v>6</v>
      </c>
      <c r="IY37">
        <v>4</v>
      </c>
      <c r="IZ37">
        <v>3</v>
      </c>
      <c r="JA37">
        <v>10</v>
      </c>
      <c r="JB37">
        <v>9</v>
      </c>
      <c r="JC37">
        <v>7</v>
      </c>
      <c r="JD37">
        <v>5</v>
      </c>
      <c r="JE37">
        <v>8</v>
      </c>
      <c r="JF37">
        <v>6</v>
      </c>
      <c r="JG37">
        <v>7</v>
      </c>
      <c r="JH37">
        <v>7</v>
      </c>
      <c r="JI37">
        <v>8</v>
      </c>
      <c r="JJ37">
        <v>11</v>
      </c>
      <c r="JK37">
        <v>10</v>
      </c>
      <c r="JL37">
        <v>9</v>
      </c>
      <c r="JM37">
        <v>10</v>
      </c>
      <c r="JN37">
        <v>10</v>
      </c>
      <c r="JO37">
        <v>10</v>
      </c>
      <c r="JP37">
        <v>10</v>
      </c>
      <c r="JQ37">
        <v>16</v>
      </c>
      <c r="JR37">
        <v>19</v>
      </c>
      <c r="JS37">
        <v>17</v>
      </c>
      <c r="JT37">
        <v>14</v>
      </c>
      <c r="JU37">
        <v>17</v>
      </c>
      <c r="JV37">
        <v>18</v>
      </c>
      <c r="JW37">
        <v>0</v>
      </c>
      <c r="JX37">
        <v>0</v>
      </c>
      <c r="JY37">
        <v>0</v>
      </c>
      <c r="JZ37">
        <v>8</v>
      </c>
      <c r="KA37">
        <v>17</v>
      </c>
      <c r="KB37">
        <v>31</v>
      </c>
      <c r="KC37">
        <v>38</v>
      </c>
      <c r="KD37">
        <v>50</v>
      </c>
      <c r="KE37">
        <v>62</v>
      </c>
      <c r="KF37">
        <v>72</v>
      </c>
      <c r="KG37">
        <v>86</v>
      </c>
      <c r="KH37">
        <v>102</v>
      </c>
      <c r="KI37">
        <v>123</v>
      </c>
      <c r="KJ37">
        <v>142</v>
      </c>
      <c r="KK37">
        <v>158</v>
      </c>
      <c r="KL37">
        <v>170</v>
      </c>
      <c r="KM37">
        <v>194</v>
      </c>
      <c r="KN37">
        <v>223</v>
      </c>
      <c r="KO37">
        <v>247</v>
      </c>
      <c r="KP37">
        <v>276</v>
      </c>
      <c r="KQ37">
        <v>296</v>
      </c>
      <c r="KR37">
        <v>325</v>
      </c>
      <c r="KS37">
        <v>343</v>
      </c>
      <c r="KT37">
        <v>369</v>
      </c>
      <c r="KU37">
        <v>407</v>
      </c>
      <c r="KV37">
        <v>448</v>
      </c>
      <c r="KW37">
        <v>468</v>
      </c>
      <c r="KX37">
        <v>502</v>
      </c>
      <c r="KY37">
        <v>0</v>
      </c>
      <c r="KZ37">
        <v>0</v>
      </c>
      <c r="LA37">
        <v>0</v>
      </c>
      <c r="LB37">
        <v>148</v>
      </c>
      <c r="LC37">
        <v>298</v>
      </c>
      <c r="LD37">
        <v>452</v>
      </c>
      <c r="LE37">
        <v>633</v>
      </c>
      <c r="LF37">
        <v>786</v>
      </c>
      <c r="LG37">
        <v>955</v>
      </c>
      <c r="LH37">
        <v>1123</v>
      </c>
      <c r="LI37">
        <v>1300</v>
      </c>
      <c r="LJ37">
        <v>1450</v>
      </c>
      <c r="LK37">
        <v>1612</v>
      </c>
      <c r="LL37">
        <v>1792</v>
      </c>
      <c r="LM37">
        <v>1982</v>
      </c>
      <c r="LN37">
        <v>2159</v>
      </c>
      <c r="LO37">
        <v>2317</v>
      </c>
      <c r="LP37">
        <v>2495</v>
      </c>
      <c r="LQ37">
        <v>2667</v>
      </c>
      <c r="LR37">
        <v>2841</v>
      </c>
      <c r="LS37">
        <v>3006</v>
      </c>
      <c r="LT37">
        <v>3198</v>
      </c>
      <c r="LU37">
        <v>3385</v>
      </c>
      <c r="LV37">
        <v>3569</v>
      </c>
      <c r="LW37">
        <v>3761</v>
      </c>
      <c r="LX37">
        <v>3950</v>
      </c>
      <c r="LY37">
        <v>4144</v>
      </c>
      <c r="LZ37">
        <v>4305</v>
      </c>
      <c r="MA37">
        <v>0</v>
      </c>
      <c r="MB37">
        <v>0</v>
      </c>
      <c r="MC37">
        <v>1476</v>
      </c>
      <c r="MD37">
        <v>1498</v>
      </c>
      <c r="ME37">
        <v>1520</v>
      </c>
      <c r="MF37">
        <v>1534</v>
      </c>
      <c r="MG37">
        <v>1535</v>
      </c>
      <c r="MH37">
        <v>1562</v>
      </c>
      <c r="MI37">
        <v>1593</v>
      </c>
      <c r="MJ37">
        <v>1621</v>
      </c>
      <c r="MK37">
        <v>1639</v>
      </c>
      <c r="ML37">
        <v>1661</v>
      </c>
      <c r="MM37">
        <v>1645</v>
      </c>
      <c r="MN37">
        <v>1673</v>
      </c>
      <c r="MO37">
        <v>1689</v>
      </c>
      <c r="MP37">
        <v>1722</v>
      </c>
      <c r="MQ37">
        <v>1752</v>
      </c>
      <c r="MR37">
        <v>1777</v>
      </c>
      <c r="MS37">
        <v>1797</v>
      </c>
      <c r="MT37">
        <v>1806</v>
      </c>
      <c r="MU37">
        <v>1806</v>
      </c>
      <c r="MV37">
        <v>1811</v>
      </c>
      <c r="MW37">
        <v>1812</v>
      </c>
      <c r="MX37">
        <v>1845</v>
      </c>
      <c r="MY37">
        <v>1814</v>
      </c>
      <c r="MZ37">
        <v>1810</v>
      </c>
      <c r="NA37">
        <v>1802</v>
      </c>
      <c r="NB37">
        <v>1815</v>
      </c>
      <c r="NC37">
        <v>0</v>
      </c>
      <c r="ND37">
        <v>0</v>
      </c>
      <c r="NE37">
        <v>0</v>
      </c>
      <c r="NF37">
        <v>28</v>
      </c>
      <c r="NG37">
        <v>75</v>
      </c>
      <c r="NH37">
        <v>124</v>
      </c>
      <c r="NI37">
        <v>164</v>
      </c>
      <c r="NJ37">
        <v>202</v>
      </c>
      <c r="NK37">
        <v>248</v>
      </c>
      <c r="NL37">
        <v>300</v>
      </c>
      <c r="NM37">
        <v>351</v>
      </c>
      <c r="NN37">
        <v>401</v>
      </c>
      <c r="NO37">
        <v>465</v>
      </c>
      <c r="NP37">
        <v>506</v>
      </c>
      <c r="NQ37">
        <v>561</v>
      </c>
      <c r="NR37">
        <v>607</v>
      </c>
      <c r="NS37">
        <v>647</v>
      </c>
      <c r="NT37">
        <v>696</v>
      </c>
      <c r="NU37">
        <v>741</v>
      </c>
      <c r="NV37">
        <v>786</v>
      </c>
      <c r="NW37">
        <v>829</v>
      </c>
      <c r="NX37">
        <v>871</v>
      </c>
      <c r="NY37">
        <v>910</v>
      </c>
      <c r="NZ37">
        <v>961</v>
      </c>
      <c r="OA37">
        <v>1011</v>
      </c>
      <c r="OB37">
        <v>1058</v>
      </c>
      <c r="OC37">
        <v>1101</v>
      </c>
      <c r="OD37">
        <v>1152</v>
      </c>
      <c r="OE37">
        <v>0</v>
      </c>
      <c r="OF37">
        <v>0</v>
      </c>
      <c r="OG37">
        <v>2063</v>
      </c>
      <c r="OH37">
        <v>2262</v>
      </c>
      <c r="OI37">
        <v>2492</v>
      </c>
      <c r="OJ37">
        <v>2692</v>
      </c>
      <c r="OK37">
        <v>2875</v>
      </c>
      <c r="OL37">
        <v>3069</v>
      </c>
      <c r="OM37">
        <v>3265</v>
      </c>
      <c r="ON37">
        <v>3388</v>
      </c>
      <c r="OO37">
        <v>3564</v>
      </c>
      <c r="OP37">
        <v>3747</v>
      </c>
      <c r="OQ37">
        <v>3919</v>
      </c>
      <c r="OR37">
        <v>4072</v>
      </c>
      <c r="OS37">
        <v>4241</v>
      </c>
      <c r="OT37">
        <v>4340</v>
      </c>
      <c r="OU37">
        <v>4466</v>
      </c>
      <c r="OV37">
        <v>4577</v>
      </c>
      <c r="OW37">
        <v>4725</v>
      </c>
      <c r="OX37">
        <v>4875</v>
      </c>
      <c r="OY37">
        <v>4989</v>
      </c>
      <c r="OZ37">
        <v>5107</v>
      </c>
      <c r="PA37">
        <v>5183</v>
      </c>
      <c r="PB37">
        <v>5270</v>
      </c>
      <c r="PC37">
        <v>5349</v>
      </c>
      <c r="PD37">
        <v>5417</v>
      </c>
      <c r="PE37">
        <v>5505</v>
      </c>
      <c r="PF37">
        <v>5567</v>
      </c>
      <c r="PG37">
        <v>0</v>
      </c>
      <c r="PH37">
        <v>0</v>
      </c>
      <c r="PI37">
        <v>0</v>
      </c>
      <c r="PJ37">
        <v>60</v>
      </c>
      <c r="PK37">
        <v>108</v>
      </c>
      <c r="PL37">
        <v>156</v>
      </c>
      <c r="PM37">
        <v>208</v>
      </c>
      <c r="PN37">
        <v>272</v>
      </c>
      <c r="PO37">
        <v>341</v>
      </c>
      <c r="PP37">
        <v>415</v>
      </c>
      <c r="PQ37">
        <v>485</v>
      </c>
      <c r="PR37">
        <v>568</v>
      </c>
      <c r="PS37">
        <v>662</v>
      </c>
      <c r="PT37">
        <v>729</v>
      </c>
      <c r="PU37">
        <v>812</v>
      </c>
      <c r="PV37">
        <v>923</v>
      </c>
      <c r="PW37">
        <v>1017</v>
      </c>
      <c r="PX37">
        <v>1126</v>
      </c>
      <c r="PY37">
        <v>1235</v>
      </c>
      <c r="PZ37">
        <v>1321</v>
      </c>
      <c r="QA37">
        <v>1438</v>
      </c>
      <c r="QB37">
        <v>1535</v>
      </c>
      <c r="QC37">
        <v>1671</v>
      </c>
      <c r="QD37">
        <v>1789</v>
      </c>
      <c r="QE37">
        <v>1914</v>
      </c>
      <c r="QF37">
        <v>2057</v>
      </c>
      <c r="QG37">
        <v>2182</v>
      </c>
      <c r="QH37">
        <v>2331</v>
      </c>
      <c r="QI37">
        <v>0</v>
      </c>
      <c r="QJ37">
        <v>0</v>
      </c>
      <c r="QK37">
        <v>7345</v>
      </c>
      <c r="QL37">
        <v>7631</v>
      </c>
      <c r="QM37">
        <v>7836</v>
      </c>
      <c r="QN37">
        <v>8030</v>
      </c>
      <c r="QO37">
        <v>8240</v>
      </c>
      <c r="QP37">
        <v>8395</v>
      </c>
      <c r="QQ37">
        <v>8516</v>
      </c>
      <c r="QR37">
        <v>8573</v>
      </c>
      <c r="QS37">
        <v>8686</v>
      </c>
      <c r="QT37">
        <v>8815</v>
      </c>
      <c r="QU37">
        <v>8842</v>
      </c>
      <c r="QV37">
        <v>8936</v>
      </c>
      <c r="QW37">
        <v>8971</v>
      </c>
      <c r="QX37">
        <v>8973</v>
      </c>
      <c r="QY37">
        <v>9020</v>
      </c>
      <c r="QZ37">
        <v>9144</v>
      </c>
      <c r="RA37">
        <v>9156</v>
      </c>
      <c r="RB37">
        <v>9101</v>
      </c>
      <c r="RC37">
        <v>9138</v>
      </c>
      <c r="RD37">
        <v>9212</v>
      </c>
      <c r="RE37">
        <v>9252</v>
      </c>
      <c r="RF37">
        <v>9223</v>
      </c>
      <c r="RG37">
        <v>9190</v>
      </c>
      <c r="RH37">
        <v>9240</v>
      </c>
      <c r="RI37">
        <v>9225</v>
      </c>
      <c r="RJ37">
        <v>9256</v>
      </c>
      <c r="RK37">
        <v>0</v>
      </c>
      <c r="RL37">
        <v>0</v>
      </c>
      <c r="RM37">
        <v>8480</v>
      </c>
      <c r="RN37">
        <v>8417</v>
      </c>
      <c r="RO37">
        <v>8415</v>
      </c>
      <c r="RP37">
        <v>8399</v>
      </c>
      <c r="RQ37">
        <v>8372</v>
      </c>
      <c r="RR37">
        <v>8357</v>
      </c>
      <c r="RS37">
        <v>8371</v>
      </c>
      <c r="RT37">
        <v>8411</v>
      </c>
      <c r="RU37">
        <v>8395</v>
      </c>
      <c r="RV37">
        <v>8387</v>
      </c>
      <c r="RW37">
        <v>8476</v>
      </c>
      <c r="RX37">
        <v>8511</v>
      </c>
      <c r="RY37">
        <v>8536</v>
      </c>
      <c r="RZ37">
        <v>8557</v>
      </c>
      <c r="SA37">
        <v>8573</v>
      </c>
      <c r="SB37">
        <v>8517</v>
      </c>
      <c r="SC37">
        <v>8547</v>
      </c>
      <c r="SD37">
        <v>8643</v>
      </c>
      <c r="SE37">
        <v>8669</v>
      </c>
      <c r="SF37">
        <v>8655</v>
      </c>
      <c r="SG37">
        <v>8673</v>
      </c>
      <c r="SH37">
        <v>8710</v>
      </c>
      <c r="SI37">
        <v>8689</v>
      </c>
      <c r="SJ37">
        <v>8668</v>
      </c>
      <c r="SK37">
        <v>8704</v>
      </c>
      <c r="SL37">
        <v>8704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1490000</v>
      </c>
      <c r="SU37">
        <v>1470000</v>
      </c>
      <c r="SV37">
        <v>1460000</v>
      </c>
      <c r="SW37">
        <v>1450000</v>
      </c>
      <c r="SX37">
        <v>1430000</v>
      </c>
      <c r="SY37">
        <v>1400000</v>
      </c>
      <c r="SZ37">
        <v>1370000</v>
      </c>
      <c r="TA37">
        <v>1350000</v>
      </c>
      <c r="TB37">
        <v>1320000</v>
      </c>
      <c r="TC37">
        <v>1280000</v>
      </c>
      <c r="TD37">
        <v>1250000</v>
      </c>
      <c r="TE37">
        <v>1230000</v>
      </c>
      <c r="TF37">
        <v>1200000</v>
      </c>
      <c r="TG37">
        <v>1170000</v>
      </c>
      <c r="TH37">
        <v>1130000</v>
      </c>
      <c r="TI37">
        <v>1110000</v>
      </c>
      <c r="TJ37">
        <v>1080000</v>
      </c>
      <c r="TK37">
        <v>1050000</v>
      </c>
      <c r="TL37">
        <v>1020000</v>
      </c>
      <c r="TM37">
        <v>990503.84080000001</v>
      </c>
      <c r="TN37">
        <v>962305.81519999995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316996.02639999997</v>
      </c>
      <c r="TW37">
        <v>339259.35940000002</v>
      </c>
      <c r="TX37">
        <v>352093.74430000002</v>
      </c>
      <c r="TY37">
        <v>361984.16100000002</v>
      </c>
      <c r="TZ37">
        <v>373676.21169999999</v>
      </c>
      <c r="UA37">
        <v>382980.88829999999</v>
      </c>
      <c r="UB37">
        <v>388709.6496</v>
      </c>
      <c r="UC37">
        <v>392084.09759999998</v>
      </c>
      <c r="UD37">
        <v>394932.21919999999</v>
      </c>
      <c r="UE37">
        <v>399412.96130000002</v>
      </c>
      <c r="UF37">
        <v>400538.88419999997</v>
      </c>
      <c r="UG37">
        <v>399251.5699</v>
      </c>
      <c r="UH37">
        <v>396074.2</v>
      </c>
      <c r="UI37">
        <v>400948.38160000002</v>
      </c>
      <c r="UJ37">
        <v>402751.495</v>
      </c>
      <c r="UK37">
        <v>398606.28710000002</v>
      </c>
      <c r="UL37">
        <v>395227.28869999998</v>
      </c>
      <c r="UM37">
        <v>390585.4068</v>
      </c>
      <c r="UN37">
        <v>382203.60560000001</v>
      </c>
      <c r="UO37">
        <v>380453.96659999999</v>
      </c>
      <c r="UP37">
        <v>375659.43349999998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204561.7984</v>
      </c>
      <c r="UY37">
        <v>211114.1563</v>
      </c>
      <c r="UZ37">
        <v>214074.7648</v>
      </c>
      <c r="VA37">
        <v>222579.973</v>
      </c>
      <c r="VB37">
        <v>250443.6139</v>
      </c>
      <c r="VC37">
        <v>261211.64730000001</v>
      </c>
      <c r="VD37">
        <v>272488.91110000003</v>
      </c>
      <c r="VE37">
        <v>278958.65649999998</v>
      </c>
      <c r="VF37">
        <v>300078.59490000003</v>
      </c>
      <c r="VG37">
        <v>323435.04960000003</v>
      </c>
      <c r="VH37">
        <v>336786.66320000001</v>
      </c>
      <c r="VI37">
        <v>339777.16769999999</v>
      </c>
      <c r="VJ37">
        <v>341178.03120000003</v>
      </c>
      <c r="VK37">
        <v>337821.75020000001</v>
      </c>
      <c r="VL37">
        <v>343955.4448</v>
      </c>
      <c r="VM37">
        <v>353580.69709999999</v>
      </c>
      <c r="VN37">
        <v>353319.72230000002</v>
      </c>
      <c r="VO37">
        <v>348875.93939999997</v>
      </c>
      <c r="VP37">
        <v>353852.58260000002</v>
      </c>
      <c r="VQ37">
        <v>360080.50569999998</v>
      </c>
      <c r="VR37">
        <v>352268.17849999998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209168.34849999999</v>
      </c>
      <c r="WA37">
        <v>157948.05179999999</v>
      </c>
      <c r="WB37">
        <v>109534.0165</v>
      </c>
      <c r="WC37">
        <v>170149.92850000001</v>
      </c>
      <c r="WD37">
        <v>123895.579</v>
      </c>
      <c r="WE37">
        <v>140334.79819999999</v>
      </c>
      <c r="WF37">
        <v>136247.3769</v>
      </c>
      <c r="WG37">
        <v>151176.00769999999</v>
      </c>
      <c r="WH37">
        <v>201812.63159999999</v>
      </c>
      <c r="WI37">
        <v>178122.35800000001</v>
      </c>
      <c r="WJ37">
        <v>155640.8953</v>
      </c>
      <c r="WK37">
        <v>167897.40599999999</v>
      </c>
      <c r="WL37">
        <v>163007.19029999999</v>
      </c>
      <c r="WM37">
        <v>158259.408</v>
      </c>
      <c r="WN37">
        <v>153649.91070000001</v>
      </c>
      <c r="WO37">
        <v>238679.47289999999</v>
      </c>
      <c r="WP37">
        <v>275176.57679999998</v>
      </c>
      <c r="WQ37">
        <v>239039.4382</v>
      </c>
      <c r="WR37">
        <v>191122.33780000001</v>
      </c>
      <c r="WS37">
        <v>225317.59659999999</v>
      </c>
      <c r="WT37">
        <v>231622.88630000001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27100000</v>
      </c>
      <c r="ZG37">
        <v>26800000</v>
      </c>
      <c r="ZH37">
        <v>26500000</v>
      </c>
      <c r="ZI37">
        <v>26000000</v>
      </c>
      <c r="ZJ37">
        <v>25600000</v>
      </c>
      <c r="ZK37">
        <v>24600000</v>
      </c>
      <c r="ZL37">
        <v>24300000</v>
      </c>
      <c r="ZM37">
        <v>23800000</v>
      </c>
      <c r="ZN37">
        <v>23500000</v>
      </c>
      <c r="ZO37">
        <v>23300000</v>
      </c>
      <c r="ZP37">
        <v>22900000</v>
      </c>
      <c r="ZQ37">
        <v>22500000</v>
      </c>
      <c r="ZR37">
        <v>21900000</v>
      </c>
      <c r="ZS37">
        <v>21300000</v>
      </c>
      <c r="ZT37">
        <v>20700000</v>
      </c>
      <c r="ZU37">
        <v>20100000</v>
      </c>
      <c r="ZV37">
        <v>19900000</v>
      </c>
      <c r="ZW37">
        <v>19000000</v>
      </c>
      <c r="ZX37">
        <v>18400000</v>
      </c>
      <c r="ZY37">
        <v>17800000</v>
      </c>
      <c r="ZZ37">
        <v>17400000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23100000</v>
      </c>
      <c r="ABK37">
        <v>23800000</v>
      </c>
      <c r="ABL37">
        <v>24000000</v>
      </c>
      <c r="ABM37">
        <v>24500000</v>
      </c>
      <c r="ABN37">
        <v>25000000</v>
      </c>
      <c r="ABO37">
        <v>25400000</v>
      </c>
      <c r="ABP37">
        <v>25600000</v>
      </c>
      <c r="ABQ37">
        <v>25900000</v>
      </c>
      <c r="ABR37">
        <v>25800000</v>
      </c>
      <c r="ABS37">
        <v>25700000</v>
      </c>
      <c r="ABT37">
        <v>25600000</v>
      </c>
      <c r="ABU37">
        <v>25700000</v>
      </c>
      <c r="ABV37">
        <v>25700000</v>
      </c>
      <c r="ABW37">
        <v>25500000</v>
      </c>
      <c r="ABX37">
        <v>25400000</v>
      </c>
      <c r="ABY37">
        <v>25000000</v>
      </c>
      <c r="ABZ37">
        <v>24700000</v>
      </c>
      <c r="ACA37">
        <v>24300000</v>
      </c>
      <c r="ACB37">
        <v>23900000</v>
      </c>
      <c r="ACC37">
        <v>23600000</v>
      </c>
      <c r="ACD37">
        <v>23200000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4550000</v>
      </c>
      <c r="ADO37">
        <v>4490000</v>
      </c>
      <c r="ADP37">
        <v>4380000</v>
      </c>
      <c r="ADQ37">
        <v>4310000</v>
      </c>
      <c r="ADR37">
        <v>4250000</v>
      </c>
      <c r="ADS37">
        <v>4140000</v>
      </c>
      <c r="ADT37">
        <v>4060000</v>
      </c>
      <c r="ADU37">
        <v>3960000</v>
      </c>
      <c r="ADV37">
        <v>3840000</v>
      </c>
      <c r="ADW37">
        <v>3750000</v>
      </c>
      <c r="ADX37">
        <v>3690000</v>
      </c>
      <c r="ADY37">
        <v>3590000</v>
      </c>
      <c r="ADZ37">
        <v>3460000</v>
      </c>
      <c r="AEA37">
        <v>3380000</v>
      </c>
      <c r="AEB37">
        <v>3300000</v>
      </c>
      <c r="AEC37">
        <v>3220000</v>
      </c>
      <c r="AED37">
        <v>3120000</v>
      </c>
      <c r="AEE37">
        <v>3020000</v>
      </c>
      <c r="AEF37">
        <v>2940000</v>
      </c>
      <c r="AEG37">
        <v>2850000</v>
      </c>
      <c r="AEH37">
        <v>2780000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3080000</v>
      </c>
      <c r="AEQ37">
        <v>3000000</v>
      </c>
      <c r="AER37">
        <v>2930000</v>
      </c>
      <c r="AES37">
        <v>2830000</v>
      </c>
      <c r="AET37">
        <v>2750000</v>
      </c>
      <c r="AEU37">
        <v>2700000</v>
      </c>
      <c r="AEV37">
        <v>2630000</v>
      </c>
      <c r="AEW37">
        <v>2560000</v>
      </c>
      <c r="AEX37">
        <v>2490000</v>
      </c>
      <c r="AEY37">
        <v>2420000</v>
      </c>
      <c r="AEZ37">
        <v>2340000</v>
      </c>
      <c r="AFA37">
        <v>2280000</v>
      </c>
      <c r="AFB37">
        <v>2240000</v>
      </c>
      <c r="AFC37">
        <v>2180000</v>
      </c>
      <c r="AFD37">
        <v>2110000</v>
      </c>
      <c r="AFE37">
        <v>2050000</v>
      </c>
      <c r="AFF37">
        <v>2000000</v>
      </c>
      <c r="AFG37">
        <v>1940000</v>
      </c>
      <c r="AFH37">
        <v>1880000</v>
      </c>
      <c r="AFI37">
        <v>1830000</v>
      </c>
      <c r="AFJ37">
        <v>1780000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180.2851852</v>
      </c>
      <c r="AGU37">
        <v>192.94701309999999</v>
      </c>
      <c r="AGV37">
        <v>200.2463142</v>
      </c>
      <c r="AGW37">
        <v>205.87129200000001</v>
      </c>
      <c r="AGX37">
        <v>212.52091329999999</v>
      </c>
      <c r="AGY37">
        <v>217.81276299999999</v>
      </c>
      <c r="AGZ37">
        <v>221.07088210000001</v>
      </c>
      <c r="AHA37">
        <v>222.9900322</v>
      </c>
      <c r="AHB37">
        <v>224.60984479999999</v>
      </c>
      <c r="AHC37">
        <v>227.15817770000001</v>
      </c>
      <c r="AHD37">
        <v>227.79852399999999</v>
      </c>
      <c r="AHE37">
        <v>227.06638960000001</v>
      </c>
      <c r="AHF37">
        <v>225.25932359999999</v>
      </c>
      <c r="AHG37">
        <v>228.0314175</v>
      </c>
      <c r="AHH37">
        <v>229.05690229999999</v>
      </c>
      <c r="AHI37">
        <v>226.69939780000001</v>
      </c>
      <c r="AHJ37">
        <v>224.77765969999999</v>
      </c>
      <c r="AHK37">
        <v>222.1376817</v>
      </c>
      <c r="AHL37">
        <v>217.37069890000001</v>
      </c>
      <c r="AHM37">
        <v>216.3756266</v>
      </c>
      <c r="AHN37">
        <v>213.64883119999999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20.539704560000001</v>
      </c>
      <c r="AHW37">
        <v>21.197615750000001</v>
      </c>
      <c r="AHX37">
        <v>21.494885440000001</v>
      </c>
      <c r="AHY37">
        <v>22.348879029999999</v>
      </c>
      <c r="AHZ37">
        <v>25.14662014</v>
      </c>
      <c r="AIA37">
        <v>26.227820179999998</v>
      </c>
      <c r="AIB37">
        <v>27.360151179999999</v>
      </c>
      <c r="AIC37">
        <v>28.00976739</v>
      </c>
      <c r="AID37">
        <v>30.130384719999999</v>
      </c>
      <c r="AIE37">
        <v>32.475566870000002</v>
      </c>
      <c r="AIF37">
        <v>33.816179839999997</v>
      </c>
      <c r="AIG37">
        <v>34.116451349999998</v>
      </c>
      <c r="AIH37">
        <v>34.257109679999999</v>
      </c>
      <c r="AII37">
        <v>33.920111169999998</v>
      </c>
      <c r="AIJ37">
        <v>34.535985080000003</v>
      </c>
      <c r="AIK37">
        <v>35.502440409999998</v>
      </c>
      <c r="AIL37">
        <v>35.476236370000002</v>
      </c>
      <c r="AIM37">
        <v>35.030043630000002</v>
      </c>
      <c r="AIN37">
        <v>35.529739980000002</v>
      </c>
      <c r="AIO37">
        <v>36.15507521</v>
      </c>
      <c r="AIP37">
        <v>35.370652630000002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2.8634507870000001</v>
      </c>
      <c r="AIY37">
        <v>2.1622605730000002</v>
      </c>
      <c r="AIZ37">
        <v>1.4994872210000001</v>
      </c>
      <c r="AJA37">
        <v>2.329300538</v>
      </c>
      <c r="AJB37">
        <v>1.6960926249999999</v>
      </c>
      <c r="AJC37">
        <v>1.9211405130000001</v>
      </c>
      <c r="AJD37">
        <v>1.865184964</v>
      </c>
      <c r="AJE37">
        <v>2.0695533579999998</v>
      </c>
      <c r="AJF37">
        <v>2.7627532700000001</v>
      </c>
      <c r="AJG37">
        <v>2.4384406620000001</v>
      </c>
      <c r="AJH37">
        <v>2.1306763059999998</v>
      </c>
      <c r="AJI37">
        <v>2.298464192</v>
      </c>
      <c r="AJJ37">
        <v>2.2315186329999999</v>
      </c>
      <c r="AJK37">
        <v>2.1665229450000001</v>
      </c>
      <c r="AJL37">
        <v>2.103420335</v>
      </c>
      <c r="AJM37">
        <v>3.267449064</v>
      </c>
      <c r="AJN37">
        <v>3.7670832660000002</v>
      </c>
      <c r="AJO37">
        <v>3.2723768789999998</v>
      </c>
      <c r="AJP37">
        <v>2.6164064140000001</v>
      </c>
      <c r="AJQ37">
        <v>3.0845290589999999</v>
      </c>
      <c r="AJR37">
        <v>3.1708465480000001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213.5747964</v>
      </c>
      <c r="AKA37">
        <v>164.4760096</v>
      </c>
      <c r="AKB37">
        <v>141.5312461</v>
      </c>
      <c r="AKC37">
        <v>186.9812507</v>
      </c>
      <c r="AKD37">
        <v>223.66250059999999</v>
      </c>
      <c r="AKE37">
        <v>280.15172639999997</v>
      </c>
      <c r="AKF37">
        <v>228.1080814</v>
      </c>
      <c r="AKG37">
        <v>204.027218</v>
      </c>
      <c r="AKH37">
        <v>143.77909600000001</v>
      </c>
      <c r="AKI37">
        <v>327.18116149999997</v>
      </c>
      <c r="AKJ37">
        <v>303.0060052</v>
      </c>
      <c r="AKK37">
        <v>288.16146350000002</v>
      </c>
      <c r="AKL37">
        <v>335.59613330000002</v>
      </c>
      <c r="AKM37">
        <v>204.11047120000001</v>
      </c>
      <c r="AKN37">
        <v>300.0900001</v>
      </c>
      <c r="AKO37">
        <v>146.348499</v>
      </c>
      <c r="AKP37">
        <v>236.06618109999999</v>
      </c>
      <c r="AKQ37">
        <v>360.53573299999999</v>
      </c>
      <c r="AKR37">
        <v>340.4923177</v>
      </c>
      <c r="AKS37">
        <v>131.06334430000001</v>
      </c>
      <c r="AKT37">
        <v>310.61819530000002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113.21809880000001</v>
      </c>
      <c r="AME37">
        <v>112.1020048</v>
      </c>
      <c r="AMF37">
        <v>110.74991300000001</v>
      </c>
      <c r="AMG37">
        <v>108.7181636</v>
      </c>
      <c r="AMH37">
        <v>106.9684153</v>
      </c>
      <c r="AMI37">
        <v>102.8524419</v>
      </c>
      <c r="AMJ37">
        <v>101.5564289</v>
      </c>
      <c r="AMK37">
        <v>99.541436759999996</v>
      </c>
      <c r="AML37">
        <v>98.530384549999994</v>
      </c>
      <c r="AMM37">
        <v>97.327127939999997</v>
      </c>
      <c r="AMN37">
        <v>95.840707069999993</v>
      </c>
      <c r="AMO37">
        <v>94.096492179999998</v>
      </c>
      <c r="AMP37">
        <v>91.813359309999996</v>
      </c>
      <c r="AMQ37">
        <v>89.139183790000004</v>
      </c>
      <c r="AMR37">
        <v>86.782495159999996</v>
      </c>
      <c r="AMS37">
        <v>84.301373609999999</v>
      </c>
      <c r="AMT37">
        <v>83.336566529999999</v>
      </c>
      <c r="AMU37">
        <v>79.549836440000007</v>
      </c>
      <c r="AMV37">
        <v>77.062546940000004</v>
      </c>
      <c r="AMW37">
        <v>74.487319420000006</v>
      </c>
      <c r="AMX37">
        <v>72.839501279999993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262.10060110000001</v>
      </c>
      <c r="ANG37">
        <v>317.26856329999998</v>
      </c>
      <c r="ANH37">
        <v>333.3044787</v>
      </c>
      <c r="ANI37">
        <v>313.98357759999999</v>
      </c>
      <c r="ANJ37">
        <v>294.73251870000001</v>
      </c>
      <c r="ANK37">
        <v>394.90810099999999</v>
      </c>
      <c r="ANL37">
        <v>228.01812480000001</v>
      </c>
      <c r="ANM37">
        <v>265.92469490000002</v>
      </c>
      <c r="ANN37">
        <v>252.98532729999999</v>
      </c>
      <c r="ANO37">
        <v>205.0472494</v>
      </c>
      <c r="ANP37">
        <v>230.89441590000001</v>
      </c>
      <c r="ANQ37">
        <v>202.98697290000001</v>
      </c>
      <c r="ANR37">
        <v>196.97413839999999</v>
      </c>
      <c r="ANS37">
        <v>148.5846919</v>
      </c>
      <c r="ANT37">
        <v>157.466677</v>
      </c>
      <c r="ANU37">
        <v>141.39851970000001</v>
      </c>
      <c r="ANV37">
        <v>165.96340749999999</v>
      </c>
      <c r="ANW37">
        <v>168.3613503</v>
      </c>
      <c r="ANX37">
        <v>162.7150608</v>
      </c>
      <c r="ANY37">
        <v>127.9573242</v>
      </c>
      <c r="ANZ37">
        <v>152.54137399999999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144.7506334</v>
      </c>
      <c r="AOI37">
        <v>149.50976030000001</v>
      </c>
      <c r="AOJ37">
        <v>150.6234312</v>
      </c>
      <c r="AOK37">
        <v>153.833034</v>
      </c>
      <c r="AOL37">
        <v>157.02123130000001</v>
      </c>
      <c r="AOM37">
        <v>159.44566800000001</v>
      </c>
      <c r="AON37">
        <v>160.84516310000001</v>
      </c>
      <c r="AOO37">
        <v>162.64146740000001</v>
      </c>
      <c r="AOP37">
        <v>161.59038519999999</v>
      </c>
      <c r="AOQ37">
        <v>161.43856210000001</v>
      </c>
      <c r="AOR37">
        <v>160.63206769999999</v>
      </c>
      <c r="AOS37">
        <v>160.99631120000001</v>
      </c>
      <c r="AOT37">
        <v>161.2692284</v>
      </c>
      <c r="AOU37">
        <v>160.2334439</v>
      </c>
      <c r="AOV37">
        <v>159.2459135</v>
      </c>
      <c r="AOW37">
        <v>156.90848270000001</v>
      </c>
      <c r="AOX37">
        <v>154.89542990000001</v>
      </c>
      <c r="AOY37">
        <v>152.63824439999999</v>
      </c>
      <c r="AOZ37">
        <v>150.07639030000001</v>
      </c>
      <c r="APA37">
        <v>148.07223730000001</v>
      </c>
      <c r="APB37">
        <v>145.37854290000001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583.10386919999996</v>
      </c>
      <c r="APK37">
        <v>647.04949380000005</v>
      </c>
      <c r="APL37">
        <v>660.1424955</v>
      </c>
      <c r="APM37">
        <v>648.60754240000006</v>
      </c>
      <c r="APN37">
        <v>713.28512569999998</v>
      </c>
      <c r="APO37">
        <v>818.8394965</v>
      </c>
      <c r="APP37">
        <v>595.45677869999997</v>
      </c>
      <c r="APQ37">
        <v>635.96217200000001</v>
      </c>
      <c r="APR37">
        <v>886.47844569999995</v>
      </c>
      <c r="APS37">
        <v>751.40710109999998</v>
      </c>
      <c r="APT37">
        <v>742.97309889999997</v>
      </c>
      <c r="APU37">
        <v>729.29251969999996</v>
      </c>
      <c r="APV37">
        <v>604.1595241</v>
      </c>
      <c r="APW37">
        <v>691.18737820000001</v>
      </c>
      <c r="APX37">
        <v>601.35346179999999</v>
      </c>
      <c r="APY37">
        <v>792.58215259999997</v>
      </c>
      <c r="APZ37">
        <v>634.62587789999998</v>
      </c>
      <c r="AQA37">
        <v>699.22655859999998</v>
      </c>
      <c r="AQB37">
        <v>775.69095689999995</v>
      </c>
      <c r="AQC37">
        <v>632.84853750000002</v>
      </c>
      <c r="AQD37">
        <v>761.09294820000002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92.246990740000001</v>
      </c>
      <c r="ARO37">
        <v>89.710220190000001</v>
      </c>
      <c r="ARP37">
        <v>87.513487040000001</v>
      </c>
      <c r="ARQ37">
        <v>84.802924939999997</v>
      </c>
      <c r="ARR37">
        <v>82.254477809999997</v>
      </c>
      <c r="ARS37">
        <v>80.706149940000003</v>
      </c>
      <c r="ART37">
        <v>78.679039180000004</v>
      </c>
      <c r="ARU37">
        <v>76.611795180000001</v>
      </c>
      <c r="ARV37">
        <v>74.563371959999998</v>
      </c>
      <c r="ARW37">
        <v>72.526982149999995</v>
      </c>
      <c r="ARX37">
        <v>69.954588400000006</v>
      </c>
      <c r="ARY37">
        <v>68.156304980000002</v>
      </c>
      <c r="ARZ37">
        <v>66.914405209999998</v>
      </c>
      <c r="ASA37">
        <v>65.160871950000001</v>
      </c>
      <c r="ASB37">
        <v>63.160815939999999</v>
      </c>
      <c r="ASC37">
        <v>61.44871157</v>
      </c>
      <c r="ASD37">
        <v>59.913455079999999</v>
      </c>
      <c r="ASE37">
        <v>58.028157700000001</v>
      </c>
      <c r="ASF37">
        <v>56.201856710000001</v>
      </c>
      <c r="ASG37">
        <v>54.791528800000002</v>
      </c>
      <c r="ASH37">
        <v>53.195659030000002</v>
      </c>
    </row>
    <row r="38" spans="3:1178" x14ac:dyDescent="0.25">
      <c r="C38">
        <v>0</v>
      </c>
      <c r="D38">
        <v>0</v>
      </c>
      <c r="E38">
        <v>0</v>
      </c>
      <c r="F38">
        <v>225</v>
      </c>
      <c r="G38">
        <v>219</v>
      </c>
      <c r="H38">
        <v>275</v>
      </c>
      <c r="I38">
        <v>252</v>
      </c>
      <c r="J38">
        <v>285</v>
      </c>
      <c r="K38">
        <v>248</v>
      </c>
      <c r="L38">
        <v>246</v>
      </c>
      <c r="M38">
        <v>280</v>
      </c>
      <c r="N38">
        <v>238</v>
      </c>
      <c r="O38">
        <v>286</v>
      </c>
      <c r="P38">
        <v>295</v>
      </c>
      <c r="Q38">
        <v>275</v>
      </c>
      <c r="R38">
        <v>263</v>
      </c>
      <c r="S38">
        <v>296</v>
      </c>
      <c r="T38">
        <v>285</v>
      </c>
      <c r="U38">
        <v>301</v>
      </c>
      <c r="V38">
        <v>267</v>
      </c>
      <c r="W38">
        <v>273</v>
      </c>
      <c r="X38">
        <v>268</v>
      </c>
      <c r="Y38">
        <v>263</v>
      </c>
      <c r="Z38">
        <v>300</v>
      </c>
      <c r="AA38">
        <v>322</v>
      </c>
      <c r="AB38">
        <v>296</v>
      </c>
      <c r="AC38">
        <v>288</v>
      </c>
      <c r="AD38">
        <v>294</v>
      </c>
      <c r="AE38">
        <v>0</v>
      </c>
      <c r="AF38">
        <v>0</v>
      </c>
      <c r="AG38">
        <v>0</v>
      </c>
      <c r="AH38">
        <v>69</v>
      </c>
      <c r="AI38">
        <v>74</v>
      </c>
      <c r="AJ38">
        <v>62</v>
      </c>
      <c r="AK38">
        <v>96</v>
      </c>
      <c r="AL38">
        <v>74</v>
      </c>
      <c r="AM38">
        <v>90</v>
      </c>
      <c r="AN38">
        <v>84</v>
      </c>
      <c r="AO38">
        <v>75</v>
      </c>
      <c r="AP38">
        <v>111</v>
      </c>
      <c r="AQ38">
        <v>82</v>
      </c>
      <c r="AR38">
        <v>102</v>
      </c>
      <c r="AS38">
        <v>96</v>
      </c>
      <c r="AT38">
        <v>101</v>
      </c>
      <c r="AU38">
        <v>136</v>
      </c>
      <c r="AV38">
        <v>109</v>
      </c>
      <c r="AW38">
        <v>124</v>
      </c>
      <c r="AX38">
        <v>139</v>
      </c>
      <c r="AY38">
        <v>146</v>
      </c>
      <c r="AZ38">
        <v>141</v>
      </c>
      <c r="BA38">
        <v>144</v>
      </c>
      <c r="BB38">
        <v>134</v>
      </c>
      <c r="BC38">
        <v>164</v>
      </c>
      <c r="BD38">
        <v>140</v>
      </c>
      <c r="BE38">
        <v>159</v>
      </c>
      <c r="BF38">
        <v>152</v>
      </c>
      <c r="BG38">
        <v>0</v>
      </c>
      <c r="BH38">
        <v>0</v>
      </c>
      <c r="BI38">
        <v>0</v>
      </c>
      <c r="BJ38">
        <v>108</v>
      </c>
      <c r="BK38">
        <v>122</v>
      </c>
      <c r="BL38">
        <v>129</v>
      </c>
      <c r="BM38">
        <v>114</v>
      </c>
      <c r="BN38">
        <v>108</v>
      </c>
      <c r="BO38">
        <v>111</v>
      </c>
      <c r="BP38">
        <v>119</v>
      </c>
      <c r="BQ38">
        <v>123</v>
      </c>
      <c r="BR38">
        <v>130</v>
      </c>
      <c r="BS38">
        <v>138</v>
      </c>
      <c r="BT38">
        <v>165</v>
      </c>
      <c r="BU38">
        <v>142</v>
      </c>
      <c r="BV38">
        <v>135</v>
      </c>
      <c r="BW38">
        <v>140</v>
      </c>
      <c r="BX38">
        <v>145</v>
      </c>
      <c r="BY38">
        <v>173</v>
      </c>
      <c r="BZ38">
        <v>142</v>
      </c>
      <c r="CA38">
        <v>163</v>
      </c>
      <c r="CB38">
        <v>150</v>
      </c>
      <c r="CC38">
        <v>158</v>
      </c>
      <c r="CD38">
        <v>174</v>
      </c>
      <c r="CE38">
        <v>150</v>
      </c>
      <c r="CF38">
        <v>187</v>
      </c>
      <c r="CG38">
        <v>143</v>
      </c>
      <c r="CH38">
        <v>175</v>
      </c>
      <c r="CI38">
        <v>0</v>
      </c>
      <c r="CJ38">
        <v>0</v>
      </c>
      <c r="CK38">
        <v>0</v>
      </c>
      <c r="CL38">
        <v>44</v>
      </c>
      <c r="CM38">
        <v>35</v>
      </c>
      <c r="CN38">
        <v>30</v>
      </c>
      <c r="CO38">
        <v>45</v>
      </c>
      <c r="CP38">
        <v>34</v>
      </c>
      <c r="CQ38">
        <v>31</v>
      </c>
      <c r="CR38">
        <v>34</v>
      </c>
      <c r="CS38">
        <v>40</v>
      </c>
      <c r="CT38">
        <v>35</v>
      </c>
      <c r="CU38">
        <v>34</v>
      </c>
      <c r="CV38">
        <v>35</v>
      </c>
      <c r="CW38">
        <v>37</v>
      </c>
      <c r="CX38">
        <v>48</v>
      </c>
      <c r="CY38">
        <v>50</v>
      </c>
      <c r="CZ38">
        <v>38</v>
      </c>
      <c r="DA38">
        <v>56</v>
      </c>
      <c r="DB38">
        <v>46</v>
      </c>
      <c r="DC38">
        <v>59</v>
      </c>
      <c r="DD38">
        <v>53</v>
      </c>
      <c r="DE38">
        <v>61</v>
      </c>
      <c r="DF38">
        <v>45</v>
      </c>
      <c r="DG38">
        <v>56</v>
      </c>
      <c r="DH38">
        <v>33</v>
      </c>
      <c r="DI38">
        <v>50</v>
      </c>
      <c r="DJ38">
        <v>69</v>
      </c>
      <c r="DK38">
        <v>0</v>
      </c>
      <c r="DL38">
        <v>0</v>
      </c>
      <c r="DM38">
        <v>0</v>
      </c>
      <c r="DN38">
        <v>2</v>
      </c>
      <c r="DO38">
        <v>3</v>
      </c>
      <c r="DP38">
        <v>2</v>
      </c>
      <c r="DQ38">
        <v>5</v>
      </c>
      <c r="DR38">
        <v>1</v>
      </c>
      <c r="DS38">
        <v>2</v>
      </c>
      <c r="DT38">
        <v>4</v>
      </c>
      <c r="DU38">
        <v>3</v>
      </c>
      <c r="DV38">
        <v>5</v>
      </c>
      <c r="DW38">
        <v>8</v>
      </c>
      <c r="DX38">
        <v>5</v>
      </c>
      <c r="DY38">
        <v>4</v>
      </c>
      <c r="DZ38">
        <v>9</v>
      </c>
      <c r="EA38">
        <v>5</v>
      </c>
      <c r="EB38">
        <v>4</v>
      </c>
      <c r="EC38">
        <v>1</v>
      </c>
      <c r="ED38">
        <v>6</v>
      </c>
      <c r="EE38">
        <v>6</v>
      </c>
      <c r="EF38">
        <v>8</v>
      </c>
      <c r="EG38">
        <v>7</v>
      </c>
      <c r="EH38">
        <v>7</v>
      </c>
      <c r="EI38">
        <v>5</v>
      </c>
      <c r="EJ38">
        <v>9</v>
      </c>
      <c r="EK38">
        <v>10</v>
      </c>
      <c r="EL38">
        <v>9</v>
      </c>
      <c r="EM38">
        <v>0</v>
      </c>
      <c r="EN38">
        <v>0</v>
      </c>
      <c r="EO38">
        <v>0</v>
      </c>
      <c r="EP38">
        <v>5</v>
      </c>
      <c r="EQ38">
        <v>10</v>
      </c>
      <c r="ER38">
        <v>0</v>
      </c>
      <c r="ES38">
        <v>20</v>
      </c>
      <c r="ET38">
        <v>10</v>
      </c>
      <c r="EU38">
        <v>20</v>
      </c>
      <c r="EV38">
        <v>10</v>
      </c>
      <c r="EW38">
        <v>5</v>
      </c>
      <c r="EX38">
        <v>20</v>
      </c>
      <c r="EY38">
        <v>30</v>
      </c>
      <c r="EZ38">
        <v>15</v>
      </c>
      <c r="FA38">
        <v>40</v>
      </c>
      <c r="FB38">
        <v>30</v>
      </c>
      <c r="FC38">
        <v>20</v>
      </c>
      <c r="FD38">
        <v>10</v>
      </c>
      <c r="FE38">
        <v>40</v>
      </c>
      <c r="FF38">
        <v>25</v>
      </c>
      <c r="FG38">
        <v>20</v>
      </c>
      <c r="FH38">
        <v>20</v>
      </c>
      <c r="FI38">
        <v>25</v>
      </c>
      <c r="FJ38">
        <v>50</v>
      </c>
      <c r="FK38">
        <v>30</v>
      </c>
      <c r="FL38">
        <v>35</v>
      </c>
      <c r="FM38">
        <v>40</v>
      </c>
      <c r="FN38">
        <v>20</v>
      </c>
      <c r="FO38">
        <v>0</v>
      </c>
      <c r="FP38">
        <v>0</v>
      </c>
      <c r="FQ38">
        <v>5949</v>
      </c>
      <c r="FR38">
        <v>6075</v>
      </c>
      <c r="FS38">
        <v>6167</v>
      </c>
      <c r="FT38">
        <v>6272</v>
      </c>
      <c r="FU38">
        <v>6350</v>
      </c>
      <c r="FV38">
        <v>6428</v>
      </c>
      <c r="FW38">
        <v>6542</v>
      </c>
      <c r="FX38">
        <v>6625</v>
      </c>
      <c r="FY38">
        <v>6693</v>
      </c>
      <c r="FZ38">
        <v>6753</v>
      </c>
      <c r="GA38">
        <v>6794</v>
      </c>
      <c r="GB38">
        <v>6837</v>
      </c>
      <c r="GC38">
        <v>6886</v>
      </c>
      <c r="GD38">
        <v>6923</v>
      </c>
      <c r="GE38">
        <v>6917</v>
      </c>
      <c r="GF38">
        <v>6952</v>
      </c>
      <c r="GG38">
        <v>6962</v>
      </c>
      <c r="GH38">
        <v>6985</v>
      </c>
      <c r="GI38">
        <v>7021</v>
      </c>
      <c r="GJ38">
        <v>7035</v>
      </c>
      <c r="GK38">
        <v>7068</v>
      </c>
      <c r="GL38">
        <v>7097</v>
      </c>
      <c r="GM38">
        <v>7138</v>
      </c>
      <c r="GN38">
        <v>7107</v>
      </c>
      <c r="GO38">
        <v>7118</v>
      </c>
      <c r="GP38">
        <v>7175</v>
      </c>
      <c r="GQ38">
        <v>0</v>
      </c>
      <c r="GR38">
        <v>0</v>
      </c>
      <c r="GS38">
        <v>672</v>
      </c>
      <c r="GT38">
        <v>767</v>
      </c>
      <c r="GU38">
        <v>870</v>
      </c>
      <c r="GV38">
        <v>986</v>
      </c>
      <c r="GW38">
        <v>1090</v>
      </c>
      <c r="GX38">
        <v>1211</v>
      </c>
      <c r="GY38">
        <v>1272</v>
      </c>
      <c r="GZ38">
        <v>1369</v>
      </c>
      <c r="HA38">
        <v>1456</v>
      </c>
      <c r="HB38">
        <v>1534</v>
      </c>
      <c r="HC38">
        <v>1642</v>
      </c>
      <c r="HD38">
        <v>1700</v>
      </c>
      <c r="HE38">
        <v>1751</v>
      </c>
      <c r="HF38">
        <v>1832</v>
      </c>
      <c r="HG38">
        <v>1923</v>
      </c>
      <c r="HH38">
        <v>1989</v>
      </c>
      <c r="HI38">
        <v>2089</v>
      </c>
      <c r="HJ38">
        <v>2151</v>
      </c>
      <c r="HK38">
        <v>2205</v>
      </c>
      <c r="HL38">
        <v>2243</v>
      </c>
      <c r="HM38">
        <v>2295</v>
      </c>
      <c r="HN38">
        <v>2347</v>
      </c>
      <c r="HO38">
        <v>2384</v>
      </c>
      <c r="HP38">
        <v>2462</v>
      </c>
      <c r="HQ38">
        <v>2525</v>
      </c>
      <c r="HR38">
        <v>2569</v>
      </c>
      <c r="HS38">
        <v>0</v>
      </c>
      <c r="HT38">
        <v>0</v>
      </c>
      <c r="HU38">
        <v>41</v>
      </c>
      <c r="HV38">
        <v>48</v>
      </c>
      <c r="HW38">
        <v>48</v>
      </c>
      <c r="HX38">
        <v>52</v>
      </c>
      <c r="HY38">
        <v>62</v>
      </c>
      <c r="HZ38">
        <v>62</v>
      </c>
      <c r="IA38">
        <v>69</v>
      </c>
      <c r="IB38">
        <v>78</v>
      </c>
      <c r="IC38">
        <v>89</v>
      </c>
      <c r="ID38">
        <v>101</v>
      </c>
      <c r="IE38">
        <v>110</v>
      </c>
      <c r="IF38">
        <v>115</v>
      </c>
      <c r="IG38">
        <v>124</v>
      </c>
      <c r="IH38">
        <v>124</v>
      </c>
      <c r="II38">
        <v>123</v>
      </c>
      <c r="IJ38">
        <v>140</v>
      </c>
      <c r="IK38">
        <v>149</v>
      </c>
      <c r="IL38">
        <v>156</v>
      </c>
      <c r="IM38">
        <v>159</v>
      </c>
      <c r="IN38">
        <v>172</v>
      </c>
      <c r="IO38">
        <v>182</v>
      </c>
      <c r="IP38">
        <v>189</v>
      </c>
      <c r="IQ38">
        <v>201</v>
      </c>
      <c r="IR38">
        <v>205</v>
      </c>
      <c r="IS38">
        <v>216</v>
      </c>
      <c r="IT38">
        <v>218</v>
      </c>
      <c r="IU38">
        <v>0</v>
      </c>
      <c r="IV38">
        <v>0</v>
      </c>
      <c r="IW38">
        <v>2</v>
      </c>
      <c r="IX38">
        <v>0</v>
      </c>
      <c r="IY38">
        <v>1</v>
      </c>
      <c r="IZ38">
        <v>1</v>
      </c>
      <c r="JA38">
        <v>1</v>
      </c>
      <c r="JB38">
        <v>4</v>
      </c>
      <c r="JC38">
        <v>3</v>
      </c>
      <c r="JD38">
        <v>3</v>
      </c>
      <c r="JE38">
        <v>3</v>
      </c>
      <c r="JF38">
        <v>3</v>
      </c>
      <c r="JG38">
        <v>1</v>
      </c>
      <c r="JH38">
        <v>3</v>
      </c>
      <c r="JI38">
        <v>5</v>
      </c>
      <c r="JJ38">
        <v>6</v>
      </c>
      <c r="JK38">
        <v>7</v>
      </c>
      <c r="JL38">
        <v>6</v>
      </c>
      <c r="JM38">
        <v>4</v>
      </c>
      <c r="JN38">
        <v>2</v>
      </c>
      <c r="JO38">
        <v>6</v>
      </c>
      <c r="JP38">
        <v>6</v>
      </c>
      <c r="JQ38">
        <v>4</v>
      </c>
      <c r="JR38">
        <v>4</v>
      </c>
      <c r="JS38">
        <v>5</v>
      </c>
      <c r="JT38">
        <v>4</v>
      </c>
      <c r="JU38">
        <v>12</v>
      </c>
      <c r="JV38">
        <v>6</v>
      </c>
      <c r="JW38">
        <v>0</v>
      </c>
      <c r="JX38">
        <v>0</v>
      </c>
      <c r="JY38">
        <v>0</v>
      </c>
      <c r="JZ38">
        <v>5</v>
      </c>
      <c r="KA38">
        <v>10</v>
      </c>
      <c r="KB38">
        <v>19</v>
      </c>
      <c r="KC38">
        <v>24</v>
      </c>
      <c r="KD38">
        <v>29</v>
      </c>
      <c r="KE38">
        <v>37</v>
      </c>
      <c r="KF38">
        <v>48</v>
      </c>
      <c r="KG38">
        <v>56</v>
      </c>
      <c r="KH38">
        <v>67</v>
      </c>
      <c r="KI38">
        <v>77</v>
      </c>
      <c r="KJ38">
        <v>85</v>
      </c>
      <c r="KK38">
        <v>91</v>
      </c>
      <c r="KL38">
        <v>105</v>
      </c>
      <c r="KM38">
        <v>118</v>
      </c>
      <c r="KN38">
        <v>138</v>
      </c>
      <c r="KO38">
        <v>150</v>
      </c>
      <c r="KP38">
        <v>162</v>
      </c>
      <c r="KQ38">
        <v>173</v>
      </c>
      <c r="KR38">
        <v>187</v>
      </c>
      <c r="KS38">
        <v>198</v>
      </c>
      <c r="KT38">
        <v>214</v>
      </c>
      <c r="KU38">
        <v>226</v>
      </c>
      <c r="KV38">
        <v>243</v>
      </c>
      <c r="KW38">
        <v>257</v>
      </c>
      <c r="KX38">
        <v>278</v>
      </c>
      <c r="KY38">
        <v>0</v>
      </c>
      <c r="KZ38">
        <v>0</v>
      </c>
      <c r="LA38">
        <v>0</v>
      </c>
      <c r="LB38">
        <v>200</v>
      </c>
      <c r="LC38">
        <v>400</v>
      </c>
      <c r="LD38">
        <v>615</v>
      </c>
      <c r="LE38">
        <v>854</v>
      </c>
      <c r="LF38">
        <v>1058</v>
      </c>
      <c r="LG38">
        <v>1251</v>
      </c>
      <c r="LH38">
        <v>1485</v>
      </c>
      <c r="LI38">
        <v>1668</v>
      </c>
      <c r="LJ38">
        <v>1849</v>
      </c>
      <c r="LK38">
        <v>2016</v>
      </c>
      <c r="LL38">
        <v>2191</v>
      </c>
      <c r="LM38">
        <v>2395</v>
      </c>
      <c r="LN38">
        <v>2576</v>
      </c>
      <c r="LO38">
        <v>2777</v>
      </c>
      <c r="LP38">
        <v>2958</v>
      </c>
      <c r="LQ38">
        <v>3154</v>
      </c>
      <c r="LR38">
        <v>3365</v>
      </c>
      <c r="LS38">
        <v>3556</v>
      </c>
      <c r="LT38">
        <v>3758</v>
      </c>
      <c r="LU38">
        <v>3945</v>
      </c>
      <c r="LV38">
        <v>4127</v>
      </c>
      <c r="LW38">
        <v>4297</v>
      </c>
      <c r="LX38">
        <v>4493</v>
      </c>
      <c r="LY38">
        <v>4690</v>
      </c>
      <c r="LZ38">
        <v>4891</v>
      </c>
      <c r="MA38">
        <v>0</v>
      </c>
      <c r="MB38">
        <v>0</v>
      </c>
      <c r="MC38">
        <v>1478</v>
      </c>
      <c r="MD38">
        <v>1494</v>
      </c>
      <c r="ME38">
        <v>1530</v>
      </c>
      <c r="MF38">
        <v>1525</v>
      </c>
      <c r="MG38">
        <v>1503</v>
      </c>
      <c r="MH38">
        <v>1502</v>
      </c>
      <c r="MI38">
        <v>1491</v>
      </c>
      <c r="MJ38">
        <v>1495</v>
      </c>
      <c r="MK38">
        <v>1508</v>
      </c>
      <c r="ML38">
        <v>1510</v>
      </c>
      <c r="MM38">
        <v>1501</v>
      </c>
      <c r="MN38">
        <v>1508</v>
      </c>
      <c r="MO38">
        <v>1522</v>
      </c>
      <c r="MP38">
        <v>1521</v>
      </c>
      <c r="MQ38">
        <v>1496</v>
      </c>
      <c r="MR38">
        <v>1495</v>
      </c>
      <c r="MS38">
        <v>1500</v>
      </c>
      <c r="MT38">
        <v>1476</v>
      </c>
      <c r="MU38">
        <v>1501</v>
      </c>
      <c r="MV38">
        <v>1491</v>
      </c>
      <c r="MW38">
        <v>1494</v>
      </c>
      <c r="MX38">
        <v>1487</v>
      </c>
      <c r="MY38">
        <v>1498</v>
      </c>
      <c r="MZ38">
        <v>1515</v>
      </c>
      <c r="NA38">
        <v>1520</v>
      </c>
      <c r="NB38">
        <v>1515</v>
      </c>
      <c r="NC38">
        <v>0</v>
      </c>
      <c r="ND38">
        <v>0</v>
      </c>
      <c r="NE38">
        <v>0</v>
      </c>
      <c r="NF38">
        <v>27</v>
      </c>
      <c r="NG38">
        <v>54</v>
      </c>
      <c r="NH38">
        <v>88</v>
      </c>
      <c r="NI38">
        <v>115</v>
      </c>
      <c r="NJ38">
        <v>143</v>
      </c>
      <c r="NK38">
        <v>173</v>
      </c>
      <c r="NL38">
        <v>200</v>
      </c>
      <c r="NM38">
        <v>235</v>
      </c>
      <c r="NN38">
        <v>262</v>
      </c>
      <c r="NO38">
        <v>303</v>
      </c>
      <c r="NP38">
        <v>331</v>
      </c>
      <c r="NQ38">
        <v>359</v>
      </c>
      <c r="NR38">
        <v>392</v>
      </c>
      <c r="NS38">
        <v>429</v>
      </c>
      <c r="NT38">
        <v>467</v>
      </c>
      <c r="NU38">
        <v>497</v>
      </c>
      <c r="NV38">
        <v>536</v>
      </c>
      <c r="NW38">
        <v>563</v>
      </c>
      <c r="NX38">
        <v>585</v>
      </c>
      <c r="NY38">
        <v>617</v>
      </c>
      <c r="NZ38">
        <v>658</v>
      </c>
      <c r="OA38">
        <v>686</v>
      </c>
      <c r="OB38">
        <v>721</v>
      </c>
      <c r="OC38">
        <v>755</v>
      </c>
      <c r="OD38">
        <v>782</v>
      </c>
      <c r="OE38">
        <v>0</v>
      </c>
      <c r="OF38">
        <v>0</v>
      </c>
      <c r="OG38">
        <v>2068</v>
      </c>
      <c r="OH38">
        <v>2122</v>
      </c>
      <c r="OI38">
        <v>2190</v>
      </c>
      <c r="OJ38">
        <v>2298</v>
      </c>
      <c r="OK38">
        <v>2345</v>
      </c>
      <c r="OL38">
        <v>2418</v>
      </c>
      <c r="OM38">
        <v>2460</v>
      </c>
      <c r="ON38">
        <v>2507</v>
      </c>
      <c r="OO38">
        <v>2585</v>
      </c>
      <c r="OP38">
        <v>2657</v>
      </c>
      <c r="OQ38">
        <v>2712</v>
      </c>
      <c r="OR38">
        <v>2778</v>
      </c>
      <c r="OS38">
        <v>2838</v>
      </c>
      <c r="OT38">
        <v>2929</v>
      </c>
      <c r="OU38">
        <v>2963</v>
      </c>
      <c r="OV38">
        <v>3009</v>
      </c>
      <c r="OW38">
        <v>3051</v>
      </c>
      <c r="OX38">
        <v>3111</v>
      </c>
      <c r="OY38">
        <v>3206</v>
      </c>
      <c r="OZ38">
        <v>3238</v>
      </c>
      <c r="PA38">
        <v>3273</v>
      </c>
      <c r="PB38">
        <v>3342</v>
      </c>
      <c r="PC38">
        <v>3383</v>
      </c>
      <c r="PD38">
        <v>3404</v>
      </c>
      <c r="PE38">
        <v>3411</v>
      </c>
      <c r="PF38">
        <v>3439</v>
      </c>
      <c r="PG38">
        <v>0</v>
      </c>
      <c r="PH38">
        <v>0</v>
      </c>
      <c r="PI38">
        <v>0</v>
      </c>
      <c r="PJ38">
        <v>87</v>
      </c>
      <c r="PK38">
        <v>173</v>
      </c>
      <c r="PL38">
        <v>238</v>
      </c>
      <c r="PM38">
        <v>333</v>
      </c>
      <c r="PN38">
        <v>415</v>
      </c>
      <c r="PO38">
        <v>503</v>
      </c>
      <c r="PP38">
        <v>601</v>
      </c>
      <c r="PQ38">
        <v>690</v>
      </c>
      <c r="PR38">
        <v>762</v>
      </c>
      <c r="PS38">
        <v>854</v>
      </c>
      <c r="PT38">
        <v>951</v>
      </c>
      <c r="PU38">
        <v>1046</v>
      </c>
      <c r="PV38">
        <v>1138</v>
      </c>
      <c r="PW38">
        <v>1246</v>
      </c>
      <c r="PX38">
        <v>1343</v>
      </c>
      <c r="PY38">
        <v>1462</v>
      </c>
      <c r="PZ38">
        <v>1569</v>
      </c>
      <c r="QA38">
        <v>1654</v>
      </c>
      <c r="QB38">
        <v>1769</v>
      </c>
      <c r="QC38">
        <v>1889</v>
      </c>
      <c r="QD38">
        <v>1995</v>
      </c>
      <c r="QE38">
        <v>2124</v>
      </c>
      <c r="QF38">
        <v>2259</v>
      </c>
      <c r="QG38">
        <v>2397</v>
      </c>
      <c r="QH38">
        <v>2527</v>
      </c>
      <c r="QI38">
        <v>0</v>
      </c>
      <c r="QJ38">
        <v>0</v>
      </c>
      <c r="QK38">
        <v>7553</v>
      </c>
      <c r="QL38">
        <v>7576</v>
      </c>
      <c r="QM38">
        <v>7541</v>
      </c>
      <c r="QN38">
        <v>7469</v>
      </c>
      <c r="QO38">
        <v>7504</v>
      </c>
      <c r="QP38">
        <v>7583</v>
      </c>
      <c r="QQ38">
        <v>7589</v>
      </c>
      <c r="QR38">
        <v>7633</v>
      </c>
      <c r="QS38">
        <v>7687</v>
      </c>
      <c r="QT38">
        <v>7665</v>
      </c>
      <c r="QU38">
        <v>7646</v>
      </c>
      <c r="QV38">
        <v>7687</v>
      </c>
      <c r="QW38">
        <v>7699</v>
      </c>
      <c r="QX38">
        <v>7729</v>
      </c>
      <c r="QY38">
        <v>7744</v>
      </c>
      <c r="QZ38">
        <v>7764</v>
      </c>
      <c r="RA38">
        <v>7799</v>
      </c>
      <c r="RB38">
        <v>7798</v>
      </c>
      <c r="RC38">
        <v>7782</v>
      </c>
      <c r="RD38">
        <v>7820</v>
      </c>
      <c r="RE38">
        <v>7890</v>
      </c>
      <c r="RF38">
        <v>7885</v>
      </c>
      <c r="RG38">
        <v>7839</v>
      </c>
      <c r="RH38">
        <v>7835</v>
      </c>
      <c r="RI38">
        <v>7823</v>
      </c>
      <c r="RJ38">
        <v>7891</v>
      </c>
      <c r="RK38">
        <v>0</v>
      </c>
      <c r="RL38">
        <v>0</v>
      </c>
      <c r="RM38">
        <v>8431</v>
      </c>
      <c r="RN38">
        <v>8417</v>
      </c>
      <c r="RO38">
        <v>8435</v>
      </c>
      <c r="RP38">
        <v>8443</v>
      </c>
      <c r="RQ38">
        <v>8376</v>
      </c>
      <c r="RR38">
        <v>8340</v>
      </c>
      <c r="RS38">
        <v>8338</v>
      </c>
      <c r="RT38">
        <v>8295</v>
      </c>
      <c r="RU38">
        <v>8324</v>
      </c>
      <c r="RV38">
        <v>8394</v>
      </c>
      <c r="RW38">
        <v>8432</v>
      </c>
      <c r="RX38">
        <v>8499</v>
      </c>
      <c r="RY38">
        <v>8534</v>
      </c>
      <c r="RZ38">
        <v>8557</v>
      </c>
      <c r="SA38">
        <v>8536</v>
      </c>
      <c r="SB38">
        <v>8541</v>
      </c>
      <c r="SC38">
        <v>8525</v>
      </c>
      <c r="SD38">
        <v>8557</v>
      </c>
      <c r="SE38">
        <v>8657</v>
      </c>
      <c r="SF38">
        <v>8655</v>
      </c>
      <c r="SG38">
        <v>8625</v>
      </c>
      <c r="SH38">
        <v>8626</v>
      </c>
      <c r="SI38">
        <v>8727</v>
      </c>
      <c r="SJ38">
        <v>8746</v>
      </c>
      <c r="SK38">
        <v>8784</v>
      </c>
      <c r="SL38">
        <v>8779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670828.39049999998</v>
      </c>
      <c r="SU38">
        <v>662840.26359999995</v>
      </c>
      <c r="SV38">
        <v>651698.91729999997</v>
      </c>
      <c r="SW38">
        <v>639211.70220000006</v>
      </c>
      <c r="SX38">
        <v>626157.25529999996</v>
      </c>
      <c r="SY38">
        <v>611610.57409999997</v>
      </c>
      <c r="SZ38">
        <v>597554.88060000003</v>
      </c>
      <c r="TA38">
        <v>584308.24109999998</v>
      </c>
      <c r="TB38">
        <v>570337.7267</v>
      </c>
      <c r="TC38">
        <v>553246.04709999997</v>
      </c>
      <c r="TD38">
        <v>539849.97129999998</v>
      </c>
      <c r="TE38">
        <v>524880.10719999997</v>
      </c>
      <c r="TF38">
        <v>511275.85100000002</v>
      </c>
      <c r="TG38">
        <v>498942.63709999999</v>
      </c>
      <c r="TH38">
        <v>485376.25020000001</v>
      </c>
      <c r="TI38">
        <v>473449.58100000001</v>
      </c>
      <c r="TJ38">
        <v>461545.77120000002</v>
      </c>
      <c r="TK38">
        <v>450691.41960000002</v>
      </c>
      <c r="TL38">
        <v>435664.1629</v>
      </c>
      <c r="TM38">
        <v>423629.5833</v>
      </c>
      <c r="TN38">
        <v>414584.42019999999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232158.7346</v>
      </c>
      <c r="TW38">
        <v>236750.42720000001</v>
      </c>
      <c r="TX38">
        <v>247383.01800000001</v>
      </c>
      <c r="TY38">
        <v>255440.98819999999</v>
      </c>
      <c r="TZ38">
        <v>261286.72510000001</v>
      </c>
      <c r="UA38">
        <v>271536.3113</v>
      </c>
      <c r="UB38">
        <v>272939.5417</v>
      </c>
      <c r="UC38">
        <v>272939.5417</v>
      </c>
      <c r="UD38">
        <v>277248.08590000001</v>
      </c>
      <c r="UE38">
        <v>282543.38679999998</v>
      </c>
      <c r="UF38">
        <v>283728.79979999998</v>
      </c>
      <c r="UG38">
        <v>289314.26860000001</v>
      </c>
      <c r="UH38">
        <v>289224.1802</v>
      </c>
      <c r="UI38">
        <v>287849.55170000001</v>
      </c>
      <c r="UJ38">
        <v>284281.77110000001</v>
      </c>
      <c r="UK38">
        <v>282400.33270000003</v>
      </c>
      <c r="UL38">
        <v>280387.32620000001</v>
      </c>
      <c r="UM38">
        <v>276512.21169999999</v>
      </c>
      <c r="UN38">
        <v>277241.9142</v>
      </c>
      <c r="UO38">
        <v>276054.60600000003</v>
      </c>
      <c r="UP38">
        <v>272684.52669999999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140420.62030000001</v>
      </c>
      <c r="UY38">
        <v>151722.8751</v>
      </c>
      <c r="UZ38">
        <v>166517.29639999999</v>
      </c>
      <c r="VA38">
        <v>184466.50959999999</v>
      </c>
      <c r="VB38">
        <v>203241.1636</v>
      </c>
      <c r="VC38">
        <v>214904.6237</v>
      </c>
      <c r="VD38">
        <v>218129.14139999999</v>
      </c>
      <c r="VE38">
        <v>228349.62880000001</v>
      </c>
      <c r="VF38">
        <v>221698.66880000001</v>
      </c>
      <c r="VG38">
        <v>213505.60800000001</v>
      </c>
      <c r="VH38">
        <v>235936.42060000001</v>
      </c>
      <c r="VI38">
        <v>243790.0601</v>
      </c>
      <c r="VJ38">
        <v>247809.014</v>
      </c>
      <c r="VK38">
        <v>245218.03099999999</v>
      </c>
      <c r="VL38">
        <v>257541.07190000001</v>
      </c>
      <c r="VM38">
        <v>264577.07770000002</v>
      </c>
      <c r="VN38">
        <v>266750.60110000003</v>
      </c>
      <c r="VO38">
        <v>275424.41470000002</v>
      </c>
      <c r="VP38">
        <v>272723.78409999999</v>
      </c>
      <c r="VQ38">
        <v>278988.10019999999</v>
      </c>
      <c r="VR38">
        <v>273370.2169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180677.1575</v>
      </c>
      <c r="WA38">
        <v>131561.03700000001</v>
      </c>
      <c r="WB38">
        <v>127729.16220000001</v>
      </c>
      <c r="WC38">
        <v>124008.8953</v>
      </c>
      <c r="WD38">
        <v>120396.9857</v>
      </c>
      <c r="WE38">
        <v>38963.425799999997</v>
      </c>
      <c r="WF38">
        <v>113485.7062</v>
      </c>
      <c r="WG38">
        <v>183633.82879999999</v>
      </c>
      <c r="WH38">
        <v>213942.32490000001</v>
      </c>
      <c r="WI38">
        <v>242329.49419999999</v>
      </c>
      <c r="WJ38">
        <v>201661.16020000001</v>
      </c>
      <c r="WK38">
        <v>130525.02280000001</v>
      </c>
      <c r="WL38">
        <v>63361.661549999997</v>
      </c>
      <c r="WM38">
        <v>184548.5288</v>
      </c>
      <c r="WN38">
        <v>179173.32889999999</v>
      </c>
      <c r="WO38">
        <v>115969.7922</v>
      </c>
      <c r="WP38">
        <v>112592.0312</v>
      </c>
      <c r="WQ38">
        <v>136640.81460000001</v>
      </c>
      <c r="WR38">
        <v>106128.788</v>
      </c>
      <c r="WS38">
        <v>309112.97489999997</v>
      </c>
      <c r="WT38">
        <v>150054.84220000001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8440000</v>
      </c>
      <c r="ZG38">
        <v>8140000</v>
      </c>
      <c r="ZH38">
        <v>7920000</v>
      </c>
      <c r="ZI38">
        <v>7760000</v>
      </c>
      <c r="ZJ38">
        <v>7540000</v>
      </c>
      <c r="ZK38">
        <v>7280000</v>
      </c>
      <c r="ZL38">
        <v>7100000</v>
      </c>
      <c r="ZM38">
        <v>6950000</v>
      </c>
      <c r="ZN38">
        <v>6750000</v>
      </c>
      <c r="ZO38">
        <v>6440000</v>
      </c>
      <c r="ZP38">
        <v>6250000</v>
      </c>
      <c r="ZQ38">
        <v>6090000</v>
      </c>
      <c r="ZR38">
        <v>5820000</v>
      </c>
      <c r="ZS38">
        <v>5740000</v>
      </c>
      <c r="ZT38">
        <v>5540000</v>
      </c>
      <c r="ZU38">
        <v>5390000</v>
      </c>
      <c r="ZV38">
        <v>5210000</v>
      </c>
      <c r="ZW38">
        <v>5090000</v>
      </c>
      <c r="ZX38">
        <v>5000000</v>
      </c>
      <c r="ZY38">
        <v>4870000</v>
      </c>
      <c r="ZZ38">
        <v>4710000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25500000</v>
      </c>
      <c r="ABK38">
        <v>25200000</v>
      </c>
      <c r="ABL38">
        <v>24900000</v>
      </c>
      <c r="ABM38">
        <v>24900000</v>
      </c>
      <c r="ABN38">
        <v>24900000</v>
      </c>
      <c r="ABO38">
        <v>24700000</v>
      </c>
      <c r="ABP38">
        <v>24500000</v>
      </c>
      <c r="ABQ38">
        <v>24300000</v>
      </c>
      <c r="ABR38">
        <v>24400000</v>
      </c>
      <c r="ABS38">
        <v>23900000</v>
      </c>
      <c r="ABT38">
        <v>23600000</v>
      </c>
      <c r="ABU38">
        <v>23200000</v>
      </c>
      <c r="ABV38">
        <v>23000000</v>
      </c>
      <c r="ABW38">
        <v>23000000</v>
      </c>
      <c r="ABX38">
        <v>22600000</v>
      </c>
      <c r="ABY38">
        <v>22200000</v>
      </c>
      <c r="ABZ38">
        <v>22000000</v>
      </c>
      <c r="ACA38">
        <v>21600000</v>
      </c>
      <c r="ACB38">
        <v>21100000</v>
      </c>
      <c r="ACC38">
        <v>20500000</v>
      </c>
      <c r="ACD38">
        <v>20100000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1200000</v>
      </c>
      <c r="ADO38">
        <v>1160000</v>
      </c>
      <c r="ADP38">
        <v>1140000</v>
      </c>
      <c r="ADQ38">
        <v>1110000</v>
      </c>
      <c r="ADR38">
        <v>1080000</v>
      </c>
      <c r="ADS38">
        <v>1040000</v>
      </c>
      <c r="ADT38">
        <v>1020000</v>
      </c>
      <c r="ADU38">
        <v>988556.60789999994</v>
      </c>
      <c r="ADV38">
        <v>963503.52179999999</v>
      </c>
      <c r="ADW38">
        <v>937255.76130000001</v>
      </c>
      <c r="ADX38">
        <v>912307.14549999998</v>
      </c>
      <c r="ADY38">
        <v>889727.97369999997</v>
      </c>
      <c r="ADZ38">
        <v>863702.80720000004</v>
      </c>
      <c r="AEA38">
        <v>836825.87840000005</v>
      </c>
      <c r="AEB38">
        <v>816419.56530000002</v>
      </c>
      <c r="AEC38">
        <v>799735.60080000001</v>
      </c>
      <c r="AED38">
        <v>775950.28890000004</v>
      </c>
      <c r="AEE38">
        <v>748954.85640000005</v>
      </c>
      <c r="AEF38">
        <v>726769.59990000003</v>
      </c>
      <c r="AEG38">
        <v>704520.86170000001</v>
      </c>
      <c r="AEH38">
        <v>689946.38899999997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8270000</v>
      </c>
      <c r="AEQ38">
        <v>8020000</v>
      </c>
      <c r="AER38">
        <v>7750000</v>
      </c>
      <c r="AES38">
        <v>7550000</v>
      </c>
      <c r="AET38">
        <v>7390000</v>
      </c>
      <c r="AEU38">
        <v>7210000</v>
      </c>
      <c r="AEV38">
        <v>7050000</v>
      </c>
      <c r="AEW38">
        <v>6880000</v>
      </c>
      <c r="AEX38">
        <v>6700000</v>
      </c>
      <c r="AEY38">
        <v>6480000</v>
      </c>
      <c r="AEZ38">
        <v>6300000</v>
      </c>
      <c r="AFA38">
        <v>6100000</v>
      </c>
      <c r="AFB38">
        <v>5950000</v>
      </c>
      <c r="AFC38">
        <v>5840000</v>
      </c>
      <c r="AFD38">
        <v>5670000</v>
      </c>
      <c r="AFE38">
        <v>5490000</v>
      </c>
      <c r="AFF38">
        <v>5330000</v>
      </c>
      <c r="AFG38">
        <v>5230000</v>
      </c>
      <c r="AFH38">
        <v>5090000</v>
      </c>
      <c r="AFI38">
        <v>4970000</v>
      </c>
      <c r="AFJ38">
        <v>4820000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190.28353680000001</v>
      </c>
      <c r="AGU38">
        <v>194.0470115</v>
      </c>
      <c r="AGV38">
        <v>202.76176860000001</v>
      </c>
      <c r="AGW38">
        <v>209.36629740000001</v>
      </c>
      <c r="AGX38">
        <v>214.15762050000001</v>
      </c>
      <c r="AGY38">
        <v>222.55845669999999</v>
      </c>
      <c r="AGZ38">
        <v>223.70858200000001</v>
      </c>
      <c r="AHA38">
        <v>223.70858200000001</v>
      </c>
      <c r="AHB38">
        <v>227.2399806</v>
      </c>
      <c r="AHC38">
        <v>231.58015159999999</v>
      </c>
      <c r="AHD38">
        <v>232.55174779999999</v>
      </c>
      <c r="AHE38">
        <v>237.12974819999999</v>
      </c>
      <c r="AHF38">
        <v>237.0559093</v>
      </c>
      <c r="AHG38">
        <v>235.9292269</v>
      </c>
      <c r="AHH38">
        <v>233.00497799999999</v>
      </c>
      <c r="AHI38">
        <v>231.46290060000001</v>
      </c>
      <c r="AHJ38">
        <v>229.81298630000001</v>
      </c>
      <c r="AHK38">
        <v>226.63683829999999</v>
      </c>
      <c r="AHL38">
        <v>227.23492210000001</v>
      </c>
      <c r="AHM38">
        <v>226.26177250000001</v>
      </c>
      <c r="AHN38">
        <v>223.4995649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7.7960091650000001</v>
      </c>
      <c r="AHW38">
        <v>8.4234987849999996</v>
      </c>
      <c r="AHX38">
        <v>9.2448699199999993</v>
      </c>
      <c r="AHY38">
        <v>10.241391869999999</v>
      </c>
      <c r="AHZ38">
        <v>11.283741450000001</v>
      </c>
      <c r="AIA38">
        <v>11.93128482</v>
      </c>
      <c r="AIB38">
        <v>12.11030674</v>
      </c>
      <c r="AIC38">
        <v>12.67773775</v>
      </c>
      <c r="AID38">
        <v>12.30848325</v>
      </c>
      <c r="AIE38">
        <v>11.8536129</v>
      </c>
      <c r="AIF38">
        <v>13.09894866</v>
      </c>
      <c r="AIG38">
        <v>13.534974699999999</v>
      </c>
      <c r="AIH38">
        <v>13.758102900000001</v>
      </c>
      <c r="AII38">
        <v>13.61425418</v>
      </c>
      <c r="AIJ38">
        <v>14.2984168</v>
      </c>
      <c r="AIK38">
        <v>14.689048639999999</v>
      </c>
      <c r="AIL38">
        <v>14.80972044</v>
      </c>
      <c r="AIM38">
        <v>15.291281700000001</v>
      </c>
      <c r="AIN38">
        <v>15.141345449999999</v>
      </c>
      <c r="AIO38">
        <v>15.48913387</v>
      </c>
      <c r="AIP38">
        <v>15.17723473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1.159483466</v>
      </c>
      <c r="AIY38">
        <v>0.84428407699999997</v>
      </c>
      <c r="AIZ38">
        <v>0.819693279</v>
      </c>
      <c r="AJA38">
        <v>0.79581871699999995</v>
      </c>
      <c r="AJB38">
        <v>0.77263953100000005</v>
      </c>
      <c r="AJC38">
        <v>0.25004515599999999</v>
      </c>
      <c r="AJD38">
        <v>0.72828686099999995</v>
      </c>
      <c r="AJE38">
        <v>1.1784577039999999</v>
      </c>
      <c r="AJF38">
        <v>1.372960432</v>
      </c>
      <c r="AJG38">
        <v>1.555133176</v>
      </c>
      <c r="AJH38">
        <v>1.2941468869999999</v>
      </c>
      <c r="AJI38">
        <v>0.83763552500000005</v>
      </c>
      <c r="AJJ38">
        <v>0.40661918699999999</v>
      </c>
      <c r="AJK38">
        <v>1.1843277290000001</v>
      </c>
      <c r="AJL38">
        <v>1.149832747</v>
      </c>
      <c r="AJM38">
        <v>0.74422831499999997</v>
      </c>
      <c r="AJN38">
        <v>0.72255176200000004</v>
      </c>
      <c r="AJO38">
        <v>0.876883207</v>
      </c>
      <c r="AJP38">
        <v>0.68107433500000003</v>
      </c>
      <c r="AJQ38">
        <v>1.9837116560000001</v>
      </c>
      <c r="AJR38">
        <v>0.96296682300000003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105.9396005</v>
      </c>
      <c r="AKA38">
        <v>118.78639010000001</v>
      </c>
      <c r="AKB38">
        <v>202.948081</v>
      </c>
      <c r="AKC38">
        <v>129.6140255</v>
      </c>
      <c r="AKD38">
        <v>104.6642782</v>
      </c>
      <c r="AKE38">
        <v>134.31658469999999</v>
      </c>
      <c r="AKF38">
        <v>104.60866729999999</v>
      </c>
      <c r="AKG38">
        <v>94.065509489999997</v>
      </c>
      <c r="AKH38">
        <v>192.32585850000001</v>
      </c>
      <c r="AKI38">
        <v>149.4286496</v>
      </c>
      <c r="AKJ38">
        <v>224.3781151</v>
      </c>
      <c r="AKK38">
        <v>156.4126297</v>
      </c>
      <c r="AKL38">
        <v>135.05556999999999</v>
      </c>
      <c r="AKM38">
        <v>124.1964694</v>
      </c>
      <c r="AKN38">
        <v>141.33449450000001</v>
      </c>
      <c r="AKO38">
        <v>109.8845421</v>
      </c>
      <c r="AKP38">
        <v>145.88250640000001</v>
      </c>
      <c r="AKQ38">
        <v>111.0432114</v>
      </c>
      <c r="AKR38">
        <v>146.92863850000001</v>
      </c>
      <c r="AKS38">
        <v>119.1931343</v>
      </c>
      <c r="AKT38">
        <v>169.1521286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89.255913190000001</v>
      </c>
      <c r="AME38">
        <v>86.021593589999995</v>
      </c>
      <c r="AMF38">
        <v>83.740164230000005</v>
      </c>
      <c r="AMG38">
        <v>82.00809667</v>
      </c>
      <c r="AMH38">
        <v>79.725107499999993</v>
      </c>
      <c r="AMI38">
        <v>76.941674500000005</v>
      </c>
      <c r="AMJ38">
        <v>75.049025670000006</v>
      </c>
      <c r="AMK38">
        <v>73.539579889999999</v>
      </c>
      <c r="AML38">
        <v>71.350739959999999</v>
      </c>
      <c r="AMM38">
        <v>68.133960779999995</v>
      </c>
      <c r="AMN38">
        <v>66.105258930000005</v>
      </c>
      <c r="AMO38">
        <v>64.394511410000007</v>
      </c>
      <c r="AMP38">
        <v>61.518640019999999</v>
      </c>
      <c r="AMQ38">
        <v>60.738468359999999</v>
      </c>
      <c r="AMR38">
        <v>58.576519419999997</v>
      </c>
      <c r="AMS38">
        <v>56.984834579999998</v>
      </c>
      <c r="AMT38">
        <v>55.065861519999999</v>
      </c>
      <c r="AMU38">
        <v>53.857483670000001</v>
      </c>
      <c r="AMV38">
        <v>52.882216909999997</v>
      </c>
      <c r="AMW38">
        <v>51.511403569999999</v>
      </c>
      <c r="AMX38">
        <v>49.846561319999999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197.4689012</v>
      </c>
      <c r="ANG38">
        <v>201.0121437</v>
      </c>
      <c r="ANH38">
        <v>225.71933659999999</v>
      </c>
      <c r="ANI38">
        <v>208.86729020000001</v>
      </c>
      <c r="ANJ38">
        <v>105.3732012</v>
      </c>
      <c r="ANK38">
        <v>211.6405666</v>
      </c>
      <c r="ANL38">
        <v>156.35445680000001</v>
      </c>
      <c r="ANM38">
        <v>124.01316300000001</v>
      </c>
      <c r="ANN38">
        <v>197.8433574</v>
      </c>
      <c r="ANO38">
        <v>178.51115379999999</v>
      </c>
      <c r="ANP38">
        <v>161.52449250000001</v>
      </c>
      <c r="ANQ38">
        <v>145.8130544</v>
      </c>
      <c r="ANR38">
        <v>143.6307328</v>
      </c>
      <c r="ANS38">
        <v>104.1934677</v>
      </c>
      <c r="ANT38">
        <v>83.445475470000005</v>
      </c>
      <c r="ANU38">
        <v>112.6984489</v>
      </c>
      <c r="ANV38">
        <v>130.61122180000001</v>
      </c>
      <c r="ANW38">
        <v>92.508118089999996</v>
      </c>
      <c r="ANX38">
        <v>112.7649328</v>
      </c>
      <c r="ANY38">
        <v>102.37691049999999</v>
      </c>
      <c r="ANZ38">
        <v>73.291654190000003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72.413184310000005</v>
      </c>
      <c r="AOI38">
        <v>71.525224809999997</v>
      </c>
      <c r="AOJ38">
        <v>70.768702579999996</v>
      </c>
      <c r="AOK38">
        <v>70.845166030000001</v>
      </c>
      <c r="AOL38">
        <v>70.697491560000003</v>
      </c>
      <c r="AOM38">
        <v>70.059157560000003</v>
      </c>
      <c r="AON38">
        <v>69.673919479999995</v>
      </c>
      <c r="AOO38">
        <v>69.105588109999999</v>
      </c>
      <c r="AOP38">
        <v>69.244123639999998</v>
      </c>
      <c r="AOQ38">
        <v>68.00768291</v>
      </c>
      <c r="AOR38">
        <v>67.051931060000001</v>
      </c>
      <c r="AOS38">
        <v>66.00762168</v>
      </c>
      <c r="AOT38">
        <v>65.345346280000001</v>
      </c>
      <c r="AOU38">
        <v>65.379402299999995</v>
      </c>
      <c r="AOV38">
        <v>64.108711420000006</v>
      </c>
      <c r="AOW38">
        <v>62.91424422</v>
      </c>
      <c r="AOX38">
        <v>62.369490939999999</v>
      </c>
      <c r="AOY38">
        <v>61.295773089999997</v>
      </c>
      <c r="AOZ38">
        <v>59.879870969999999</v>
      </c>
      <c r="APA38">
        <v>58.255347749999999</v>
      </c>
      <c r="APB38">
        <v>57.022864609999999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875.76288869999996</v>
      </c>
      <c r="APK38">
        <v>938.78053790000001</v>
      </c>
      <c r="APL38">
        <v>970.29134710000005</v>
      </c>
      <c r="APM38">
        <v>772.18653280000001</v>
      </c>
      <c r="APN38">
        <v>702.33234670000002</v>
      </c>
      <c r="APO38">
        <v>812.72580300000004</v>
      </c>
      <c r="APP38">
        <v>861.00254399999994</v>
      </c>
      <c r="APQ38">
        <v>856.06212530000005</v>
      </c>
      <c r="APR38">
        <v>726.36393610000005</v>
      </c>
      <c r="APS38">
        <v>834.08075429999997</v>
      </c>
      <c r="APT38">
        <v>731.24965669999995</v>
      </c>
      <c r="APU38">
        <v>879.82222890000003</v>
      </c>
      <c r="APV38">
        <v>730.62283590000004</v>
      </c>
      <c r="APW38">
        <v>604.53764379999996</v>
      </c>
      <c r="APX38">
        <v>747.46825409999997</v>
      </c>
      <c r="APY38">
        <v>820.33740950000004</v>
      </c>
      <c r="APZ38">
        <v>652.17312949999996</v>
      </c>
      <c r="AQA38">
        <v>724.28226010000003</v>
      </c>
      <c r="AQB38">
        <v>794.62105959999997</v>
      </c>
      <c r="AQC38">
        <v>765.1418625</v>
      </c>
      <c r="AQD38">
        <v>709.9389698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92.630761329999999</v>
      </c>
      <c r="ARO38">
        <v>89.911211370000004</v>
      </c>
      <c r="ARP38">
        <v>86.842261339999993</v>
      </c>
      <c r="ARQ38">
        <v>84.607639809999995</v>
      </c>
      <c r="ARR38">
        <v>82.83411735</v>
      </c>
      <c r="ARS38">
        <v>80.785544630000004</v>
      </c>
      <c r="ART38">
        <v>79.055786530000006</v>
      </c>
      <c r="ARU38">
        <v>77.069270549999999</v>
      </c>
      <c r="ARV38">
        <v>75.026194259999997</v>
      </c>
      <c r="ARW38">
        <v>72.662204020000004</v>
      </c>
      <c r="ARX38">
        <v>70.587151680000005</v>
      </c>
      <c r="ARY38">
        <v>68.402834540000001</v>
      </c>
      <c r="ARZ38">
        <v>66.659801849999994</v>
      </c>
      <c r="ASA38">
        <v>65.474573660000004</v>
      </c>
      <c r="ASB38">
        <v>63.55286143</v>
      </c>
      <c r="ASC38">
        <v>61.487936130000001</v>
      </c>
      <c r="ASD38">
        <v>59.703946770000002</v>
      </c>
      <c r="ASE38">
        <v>58.643696689999999</v>
      </c>
      <c r="ASF38">
        <v>57.059585329999997</v>
      </c>
      <c r="ASG38">
        <v>55.6383498</v>
      </c>
      <c r="ASH38">
        <v>53.987067490000001</v>
      </c>
    </row>
    <row r="39" spans="3:1178" x14ac:dyDescent="0.25">
      <c r="C39">
        <v>0</v>
      </c>
      <c r="D39">
        <v>0</v>
      </c>
      <c r="E39">
        <v>0</v>
      </c>
      <c r="F39">
        <v>225</v>
      </c>
      <c r="G39">
        <v>218</v>
      </c>
      <c r="H39">
        <v>273</v>
      </c>
      <c r="I39">
        <v>247</v>
      </c>
      <c r="J39">
        <v>285</v>
      </c>
      <c r="K39">
        <v>242</v>
      </c>
      <c r="L39">
        <v>243</v>
      </c>
      <c r="M39">
        <v>275</v>
      </c>
      <c r="N39">
        <v>232</v>
      </c>
      <c r="O39">
        <v>281</v>
      </c>
      <c r="P39">
        <v>290</v>
      </c>
      <c r="Q39">
        <v>269</v>
      </c>
      <c r="R39">
        <v>254</v>
      </c>
      <c r="S39">
        <v>282</v>
      </c>
      <c r="T39">
        <v>277</v>
      </c>
      <c r="U39">
        <v>292</v>
      </c>
      <c r="V39">
        <v>260</v>
      </c>
      <c r="W39">
        <v>268</v>
      </c>
      <c r="X39">
        <v>259</v>
      </c>
      <c r="Y39">
        <v>255</v>
      </c>
      <c r="Z39">
        <v>298</v>
      </c>
      <c r="AA39">
        <v>307</v>
      </c>
      <c r="AB39">
        <v>292</v>
      </c>
      <c r="AC39">
        <v>277</v>
      </c>
      <c r="AD39">
        <v>286</v>
      </c>
      <c r="AE39">
        <v>0</v>
      </c>
      <c r="AF39">
        <v>0</v>
      </c>
      <c r="AG39">
        <v>0</v>
      </c>
      <c r="AH39">
        <v>69</v>
      </c>
      <c r="AI39">
        <v>74</v>
      </c>
      <c r="AJ39">
        <v>62</v>
      </c>
      <c r="AK39">
        <v>96</v>
      </c>
      <c r="AL39">
        <v>74</v>
      </c>
      <c r="AM39">
        <v>90</v>
      </c>
      <c r="AN39">
        <v>82</v>
      </c>
      <c r="AO39">
        <v>75</v>
      </c>
      <c r="AP39">
        <v>113</v>
      </c>
      <c r="AQ39">
        <v>80</v>
      </c>
      <c r="AR39">
        <v>101</v>
      </c>
      <c r="AS39">
        <v>95</v>
      </c>
      <c r="AT39">
        <v>101</v>
      </c>
      <c r="AU39">
        <v>134</v>
      </c>
      <c r="AV39">
        <v>109</v>
      </c>
      <c r="AW39">
        <v>123</v>
      </c>
      <c r="AX39">
        <v>136</v>
      </c>
      <c r="AY39">
        <v>145</v>
      </c>
      <c r="AZ39">
        <v>139</v>
      </c>
      <c r="BA39">
        <v>143</v>
      </c>
      <c r="BB39">
        <v>132</v>
      </c>
      <c r="BC39">
        <v>164</v>
      </c>
      <c r="BD39">
        <v>139</v>
      </c>
      <c r="BE39">
        <v>154</v>
      </c>
      <c r="BF39">
        <v>149</v>
      </c>
      <c r="BG39">
        <v>0</v>
      </c>
      <c r="BH39">
        <v>0</v>
      </c>
      <c r="BI39">
        <v>0</v>
      </c>
      <c r="BJ39">
        <v>108</v>
      </c>
      <c r="BK39">
        <v>122</v>
      </c>
      <c r="BL39">
        <v>127</v>
      </c>
      <c r="BM39">
        <v>114</v>
      </c>
      <c r="BN39">
        <v>108</v>
      </c>
      <c r="BO39">
        <v>107</v>
      </c>
      <c r="BP39">
        <v>117</v>
      </c>
      <c r="BQ39">
        <v>121</v>
      </c>
      <c r="BR39">
        <v>130</v>
      </c>
      <c r="BS39">
        <v>134</v>
      </c>
      <c r="BT39">
        <v>162</v>
      </c>
      <c r="BU39">
        <v>138</v>
      </c>
      <c r="BV39">
        <v>125</v>
      </c>
      <c r="BW39">
        <v>140</v>
      </c>
      <c r="BX39">
        <v>141</v>
      </c>
      <c r="BY39">
        <v>172</v>
      </c>
      <c r="BZ39">
        <v>140</v>
      </c>
      <c r="CA39">
        <v>160</v>
      </c>
      <c r="CB39">
        <v>141</v>
      </c>
      <c r="CC39">
        <v>158</v>
      </c>
      <c r="CD39">
        <v>171</v>
      </c>
      <c r="CE39">
        <v>144</v>
      </c>
      <c r="CF39">
        <v>183</v>
      </c>
      <c r="CG39">
        <v>139</v>
      </c>
      <c r="CH39">
        <v>172</v>
      </c>
      <c r="CI39">
        <v>0</v>
      </c>
      <c r="CJ39">
        <v>0</v>
      </c>
      <c r="CK39">
        <v>0</v>
      </c>
      <c r="CL39">
        <v>44</v>
      </c>
      <c r="CM39">
        <v>35</v>
      </c>
      <c r="CN39">
        <v>30</v>
      </c>
      <c r="CO39">
        <v>45</v>
      </c>
      <c r="CP39">
        <v>34</v>
      </c>
      <c r="CQ39">
        <v>31</v>
      </c>
      <c r="CR39">
        <v>34</v>
      </c>
      <c r="CS39">
        <v>39</v>
      </c>
      <c r="CT39">
        <v>33</v>
      </c>
      <c r="CU39">
        <v>34</v>
      </c>
      <c r="CV39">
        <v>35</v>
      </c>
      <c r="CW39">
        <v>37</v>
      </c>
      <c r="CX39">
        <v>47</v>
      </c>
      <c r="CY39">
        <v>50</v>
      </c>
      <c r="CZ39">
        <v>38</v>
      </c>
      <c r="DA39">
        <v>56</v>
      </c>
      <c r="DB39">
        <v>45</v>
      </c>
      <c r="DC39">
        <v>58</v>
      </c>
      <c r="DD39">
        <v>53</v>
      </c>
      <c r="DE39">
        <v>61</v>
      </c>
      <c r="DF39">
        <v>45</v>
      </c>
      <c r="DG39">
        <v>56</v>
      </c>
      <c r="DH39">
        <v>32</v>
      </c>
      <c r="DI39">
        <v>50</v>
      </c>
      <c r="DJ39">
        <v>68</v>
      </c>
      <c r="DK39">
        <v>0</v>
      </c>
      <c r="DL39">
        <v>0</v>
      </c>
      <c r="DM39">
        <v>0</v>
      </c>
      <c r="DN39">
        <v>2</v>
      </c>
      <c r="DO39">
        <v>3</v>
      </c>
      <c r="DP39">
        <v>2</v>
      </c>
      <c r="DQ39">
        <v>5</v>
      </c>
      <c r="DR39">
        <v>1</v>
      </c>
      <c r="DS39">
        <v>2</v>
      </c>
      <c r="DT39">
        <v>3</v>
      </c>
      <c r="DU39">
        <v>3</v>
      </c>
      <c r="DV39">
        <v>5</v>
      </c>
      <c r="DW39">
        <v>8</v>
      </c>
      <c r="DX39">
        <v>4</v>
      </c>
      <c r="DY39">
        <v>4</v>
      </c>
      <c r="DZ39">
        <v>8</v>
      </c>
      <c r="EA39">
        <v>4</v>
      </c>
      <c r="EB39">
        <v>4</v>
      </c>
      <c r="EC39">
        <v>1</v>
      </c>
      <c r="ED39">
        <v>6</v>
      </c>
      <c r="EE39">
        <v>6</v>
      </c>
      <c r="EF39">
        <v>7</v>
      </c>
      <c r="EG39">
        <v>5</v>
      </c>
      <c r="EH39">
        <v>6</v>
      </c>
      <c r="EI39">
        <v>5</v>
      </c>
      <c r="EJ39">
        <v>8</v>
      </c>
      <c r="EK39">
        <v>8</v>
      </c>
      <c r="EL39">
        <v>8</v>
      </c>
      <c r="EM39">
        <v>0</v>
      </c>
      <c r="EN39">
        <v>0</v>
      </c>
      <c r="EO39">
        <v>0</v>
      </c>
      <c r="EP39">
        <v>5</v>
      </c>
      <c r="EQ39">
        <v>10</v>
      </c>
      <c r="ER39">
        <v>0</v>
      </c>
      <c r="ES39">
        <v>20</v>
      </c>
      <c r="ET39">
        <v>10</v>
      </c>
      <c r="EU39">
        <v>20</v>
      </c>
      <c r="EV39">
        <v>10</v>
      </c>
      <c r="EW39">
        <v>5</v>
      </c>
      <c r="EX39">
        <v>20</v>
      </c>
      <c r="EY39">
        <v>25</v>
      </c>
      <c r="EZ39">
        <v>15</v>
      </c>
      <c r="FA39">
        <v>35</v>
      </c>
      <c r="FB39">
        <v>30</v>
      </c>
      <c r="FC39">
        <v>20</v>
      </c>
      <c r="FD39">
        <v>10</v>
      </c>
      <c r="FE39">
        <v>35</v>
      </c>
      <c r="FF39">
        <v>20</v>
      </c>
      <c r="FG39">
        <v>15</v>
      </c>
      <c r="FH39">
        <v>25</v>
      </c>
      <c r="FI39">
        <v>20</v>
      </c>
      <c r="FJ39">
        <v>40</v>
      </c>
      <c r="FK39">
        <v>30</v>
      </c>
      <c r="FL39">
        <v>35</v>
      </c>
      <c r="FM39">
        <v>35</v>
      </c>
      <c r="FN39">
        <v>15</v>
      </c>
      <c r="FO39">
        <v>0</v>
      </c>
      <c r="FP39">
        <v>0</v>
      </c>
      <c r="FQ39">
        <v>5882</v>
      </c>
      <c r="FR39">
        <v>6205</v>
      </c>
      <c r="FS39">
        <v>6446</v>
      </c>
      <c r="FT39">
        <v>6657</v>
      </c>
      <c r="FU39">
        <v>6816</v>
      </c>
      <c r="FV39">
        <v>6959</v>
      </c>
      <c r="FW39">
        <v>7086</v>
      </c>
      <c r="FX39">
        <v>7224</v>
      </c>
      <c r="FY39">
        <v>7377</v>
      </c>
      <c r="FZ39">
        <v>7409</v>
      </c>
      <c r="GA39">
        <v>7435</v>
      </c>
      <c r="GB39">
        <v>7538</v>
      </c>
      <c r="GC39">
        <v>7578</v>
      </c>
      <c r="GD39">
        <v>7566</v>
      </c>
      <c r="GE39">
        <v>7609</v>
      </c>
      <c r="GF39">
        <v>7674</v>
      </c>
      <c r="GG39">
        <v>7684</v>
      </c>
      <c r="GH39">
        <v>7701</v>
      </c>
      <c r="GI39">
        <v>7694</v>
      </c>
      <c r="GJ39">
        <v>7728</v>
      </c>
      <c r="GK39">
        <v>7748</v>
      </c>
      <c r="GL39">
        <v>7758</v>
      </c>
      <c r="GM39">
        <v>7765</v>
      </c>
      <c r="GN39">
        <v>7809</v>
      </c>
      <c r="GO39">
        <v>7836</v>
      </c>
      <c r="GP39">
        <v>7821</v>
      </c>
      <c r="GQ39">
        <v>0</v>
      </c>
      <c r="GR39">
        <v>0</v>
      </c>
      <c r="GS39">
        <v>703</v>
      </c>
      <c r="GT39">
        <v>817</v>
      </c>
      <c r="GU39">
        <v>952</v>
      </c>
      <c r="GV39">
        <v>1109</v>
      </c>
      <c r="GW39">
        <v>1236</v>
      </c>
      <c r="GX39">
        <v>1362</v>
      </c>
      <c r="GY39">
        <v>1503</v>
      </c>
      <c r="GZ39">
        <v>1602</v>
      </c>
      <c r="HA39">
        <v>1726</v>
      </c>
      <c r="HB39">
        <v>1864</v>
      </c>
      <c r="HC39">
        <v>1960</v>
      </c>
      <c r="HD39">
        <v>2084</v>
      </c>
      <c r="HE39">
        <v>2170</v>
      </c>
      <c r="HF39">
        <v>2288</v>
      </c>
      <c r="HG39">
        <v>2393</v>
      </c>
      <c r="HH39">
        <v>2469</v>
      </c>
      <c r="HI39">
        <v>2556</v>
      </c>
      <c r="HJ39">
        <v>2612</v>
      </c>
      <c r="HK39">
        <v>2720</v>
      </c>
      <c r="HL39">
        <v>2772</v>
      </c>
      <c r="HM39">
        <v>2826</v>
      </c>
      <c r="HN39">
        <v>2914</v>
      </c>
      <c r="HO39">
        <v>2963</v>
      </c>
      <c r="HP39">
        <v>3003</v>
      </c>
      <c r="HQ39">
        <v>3047</v>
      </c>
      <c r="HR39">
        <v>3100</v>
      </c>
      <c r="HS39">
        <v>0</v>
      </c>
      <c r="HT39">
        <v>0</v>
      </c>
      <c r="HU39">
        <v>70</v>
      </c>
      <c r="HV39">
        <v>72</v>
      </c>
      <c r="HW39">
        <v>78</v>
      </c>
      <c r="HX39">
        <v>77</v>
      </c>
      <c r="HY39">
        <v>83</v>
      </c>
      <c r="HZ39">
        <v>93</v>
      </c>
      <c r="IA39">
        <v>99</v>
      </c>
      <c r="IB39">
        <v>111</v>
      </c>
      <c r="IC39">
        <v>133</v>
      </c>
      <c r="ID39">
        <v>145</v>
      </c>
      <c r="IE39">
        <v>168</v>
      </c>
      <c r="IF39">
        <v>189</v>
      </c>
      <c r="IG39">
        <v>203</v>
      </c>
      <c r="IH39">
        <v>218</v>
      </c>
      <c r="II39">
        <v>236</v>
      </c>
      <c r="IJ39">
        <v>259</v>
      </c>
      <c r="IK39">
        <v>285</v>
      </c>
      <c r="IL39">
        <v>309</v>
      </c>
      <c r="IM39">
        <v>316</v>
      </c>
      <c r="IN39">
        <v>308</v>
      </c>
      <c r="IO39">
        <v>336</v>
      </c>
      <c r="IP39">
        <v>338</v>
      </c>
      <c r="IQ39">
        <v>348</v>
      </c>
      <c r="IR39">
        <v>348</v>
      </c>
      <c r="IS39">
        <v>367</v>
      </c>
      <c r="IT39">
        <v>380</v>
      </c>
      <c r="IU39">
        <v>0</v>
      </c>
      <c r="IV39">
        <v>0</v>
      </c>
      <c r="IW39">
        <v>5</v>
      </c>
      <c r="IX39">
        <v>3</v>
      </c>
      <c r="IY39">
        <v>2</v>
      </c>
      <c r="IZ39">
        <v>5</v>
      </c>
      <c r="JA39">
        <v>7</v>
      </c>
      <c r="JB39">
        <v>3</v>
      </c>
      <c r="JC39">
        <v>7</v>
      </c>
      <c r="JD39">
        <v>8</v>
      </c>
      <c r="JE39">
        <v>7</v>
      </c>
      <c r="JF39">
        <v>6</v>
      </c>
      <c r="JG39">
        <v>7</v>
      </c>
      <c r="JH39">
        <v>6</v>
      </c>
      <c r="JI39">
        <v>12</v>
      </c>
      <c r="JJ39">
        <v>9</v>
      </c>
      <c r="JK39">
        <v>9</v>
      </c>
      <c r="JL39">
        <v>8</v>
      </c>
      <c r="JM39">
        <v>6</v>
      </c>
      <c r="JN39">
        <v>12</v>
      </c>
      <c r="JO39">
        <v>14</v>
      </c>
      <c r="JP39">
        <v>19</v>
      </c>
      <c r="JQ39">
        <v>14</v>
      </c>
      <c r="JR39">
        <v>28</v>
      </c>
      <c r="JS39">
        <v>17</v>
      </c>
      <c r="JT39">
        <v>25</v>
      </c>
      <c r="JU39">
        <v>15</v>
      </c>
      <c r="JV39">
        <v>16</v>
      </c>
      <c r="JW39">
        <v>0</v>
      </c>
      <c r="JX39">
        <v>0</v>
      </c>
      <c r="JY39">
        <v>0</v>
      </c>
      <c r="JZ39">
        <v>10</v>
      </c>
      <c r="KA39">
        <v>18</v>
      </c>
      <c r="KB39">
        <v>23</v>
      </c>
      <c r="KC39">
        <v>30</v>
      </c>
      <c r="KD39">
        <v>46</v>
      </c>
      <c r="KE39">
        <v>55</v>
      </c>
      <c r="KF39">
        <v>71</v>
      </c>
      <c r="KG39">
        <v>81</v>
      </c>
      <c r="KH39">
        <v>95</v>
      </c>
      <c r="KI39">
        <v>113</v>
      </c>
      <c r="KJ39">
        <v>127</v>
      </c>
      <c r="KK39">
        <v>149</v>
      </c>
      <c r="KL39">
        <v>176</v>
      </c>
      <c r="KM39">
        <v>195</v>
      </c>
      <c r="KN39">
        <v>220</v>
      </c>
      <c r="KO39">
        <v>247</v>
      </c>
      <c r="KP39">
        <v>267</v>
      </c>
      <c r="KQ39">
        <v>297</v>
      </c>
      <c r="KR39">
        <v>337</v>
      </c>
      <c r="KS39">
        <v>369</v>
      </c>
      <c r="KT39">
        <v>398</v>
      </c>
      <c r="KU39">
        <v>440</v>
      </c>
      <c r="KV39">
        <v>468</v>
      </c>
      <c r="KW39">
        <v>503</v>
      </c>
      <c r="KX39">
        <v>530</v>
      </c>
      <c r="KY39">
        <v>0</v>
      </c>
      <c r="KZ39">
        <v>0</v>
      </c>
      <c r="LA39">
        <v>0</v>
      </c>
      <c r="LB39">
        <v>195</v>
      </c>
      <c r="LC39">
        <v>349</v>
      </c>
      <c r="LD39">
        <v>508</v>
      </c>
      <c r="LE39">
        <v>663</v>
      </c>
      <c r="LF39">
        <v>831</v>
      </c>
      <c r="LG39">
        <v>978</v>
      </c>
      <c r="LH39">
        <v>1127</v>
      </c>
      <c r="LI39">
        <v>1281</v>
      </c>
      <c r="LJ39">
        <v>1415</v>
      </c>
      <c r="LK39">
        <v>1557</v>
      </c>
      <c r="LL39">
        <v>1672</v>
      </c>
      <c r="LM39">
        <v>1818</v>
      </c>
      <c r="LN39">
        <v>1950</v>
      </c>
      <c r="LO39">
        <v>2106</v>
      </c>
      <c r="LP39">
        <v>2239</v>
      </c>
      <c r="LQ39">
        <v>2370</v>
      </c>
      <c r="LR39">
        <v>2498</v>
      </c>
      <c r="LS39">
        <v>2636</v>
      </c>
      <c r="LT39">
        <v>2779</v>
      </c>
      <c r="LU39">
        <v>2910</v>
      </c>
      <c r="LV39">
        <v>3056</v>
      </c>
      <c r="LW39">
        <v>3184</v>
      </c>
      <c r="LX39">
        <v>3313</v>
      </c>
      <c r="LY39">
        <v>3437</v>
      </c>
      <c r="LZ39">
        <v>3560</v>
      </c>
      <c r="MA39">
        <v>0</v>
      </c>
      <c r="MB39">
        <v>0</v>
      </c>
      <c r="MC39">
        <v>1470</v>
      </c>
      <c r="MD39">
        <v>1467</v>
      </c>
      <c r="ME39">
        <v>1509</v>
      </c>
      <c r="MF39">
        <v>1527</v>
      </c>
      <c r="MG39">
        <v>1548</v>
      </c>
      <c r="MH39">
        <v>1573</v>
      </c>
      <c r="MI39">
        <v>1590</v>
      </c>
      <c r="MJ39">
        <v>1633</v>
      </c>
      <c r="MK39">
        <v>1682</v>
      </c>
      <c r="ML39">
        <v>1702</v>
      </c>
      <c r="MM39">
        <v>1706</v>
      </c>
      <c r="MN39">
        <v>1757</v>
      </c>
      <c r="MO39">
        <v>1809</v>
      </c>
      <c r="MP39">
        <v>1831</v>
      </c>
      <c r="MQ39">
        <v>1859</v>
      </c>
      <c r="MR39">
        <v>1882</v>
      </c>
      <c r="MS39">
        <v>1888</v>
      </c>
      <c r="MT39">
        <v>1909</v>
      </c>
      <c r="MU39">
        <v>1932</v>
      </c>
      <c r="MV39">
        <v>1931</v>
      </c>
      <c r="MW39">
        <v>1906</v>
      </c>
      <c r="MX39">
        <v>1900</v>
      </c>
      <c r="MY39">
        <v>1912</v>
      </c>
      <c r="MZ39">
        <v>1926</v>
      </c>
      <c r="NA39">
        <v>1921</v>
      </c>
      <c r="NB39">
        <v>1937</v>
      </c>
      <c r="NC39">
        <v>0</v>
      </c>
      <c r="ND39">
        <v>0</v>
      </c>
      <c r="NE39">
        <v>0</v>
      </c>
      <c r="NF39">
        <v>46</v>
      </c>
      <c r="NG39">
        <v>87</v>
      </c>
      <c r="NH39">
        <v>131</v>
      </c>
      <c r="NI39">
        <v>179</v>
      </c>
      <c r="NJ39">
        <v>228</v>
      </c>
      <c r="NK39">
        <v>273</v>
      </c>
      <c r="NL39">
        <v>306</v>
      </c>
      <c r="NM39">
        <v>345</v>
      </c>
      <c r="NN39">
        <v>390</v>
      </c>
      <c r="NO39">
        <v>443</v>
      </c>
      <c r="NP39">
        <v>478</v>
      </c>
      <c r="NQ39">
        <v>496</v>
      </c>
      <c r="NR39">
        <v>528</v>
      </c>
      <c r="NS39">
        <v>561</v>
      </c>
      <c r="NT39">
        <v>598</v>
      </c>
      <c r="NU39">
        <v>644</v>
      </c>
      <c r="NV39">
        <v>673</v>
      </c>
      <c r="NW39">
        <v>710</v>
      </c>
      <c r="NX39">
        <v>740</v>
      </c>
      <c r="NY39">
        <v>781</v>
      </c>
      <c r="NZ39">
        <v>822</v>
      </c>
      <c r="OA39">
        <v>856</v>
      </c>
      <c r="OB39">
        <v>886</v>
      </c>
      <c r="OC39">
        <v>921</v>
      </c>
      <c r="OD39">
        <v>955</v>
      </c>
      <c r="OE39">
        <v>0</v>
      </c>
      <c r="OF39">
        <v>0</v>
      </c>
      <c r="OG39">
        <v>2126</v>
      </c>
      <c r="OH39">
        <v>2220</v>
      </c>
      <c r="OI39">
        <v>2329</v>
      </c>
      <c r="OJ39">
        <v>2468</v>
      </c>
      <c r="OK39">
        <v>2589</v>
      </c>
      <c r="OL39">
        <v>2665</v>
      </c>
      <c r="OM39">
        <v>2799</v>
      </c>
      <c r="ON39">
        <v>2917</v>
      </c>
      <c r="OO39">
        <v>3042</v>
      </c>
      <c r="OP39">
        <v>3141</v>
      </c>
      <c r="OQ39">
        <v>3225</v>
      </c>
      <c r="OR39">
        <v>3346</v>
      </c>
      <c r="OS39">
        <v>3416</v>
      </c>
      <c r="OT39">
        <v>3494</v>
      </c>
      <c r="OU39">
        <v>3581</v>
      </c>
      <c r="OV39">
        <v>3701</v>
      </c>
      <c r="OW39">
        <v>3771</v>
      </c>
      <c r="OX39">
        <v>3828</v>
      </c>
      <c r="OY39">
        <v>3841</v>
      </c>
      <c r="OZ39">
        <v>3881</v>
      </c>
      <c r="PA39">
        <v>3931</v>
      </c>
      <c r="PB39">
        <v>3966</v>
      </c>
      <c r="PC39">
        <v>3980</v>
      </c>
      <c r="PD39">
        <v>4030</v>
      </c>
      <c r="PE39">
        <v>4066</v>
      </c>
      <c r="PF39">
        <v>4113</v>
      </c>
      <c r="PG39">
        <v>0</v>
      </c>
      <c r="PH39">
        <v>0</v>
      </c>
      <c r="PI39">
        <v>0</v>
      </c>
      <c r="PJ39">
        <v>99</v>
      </c>
      <c r="PK39">
        <v>186</v>
      </c>
      <c r="PL39">
        <v>263</v>
      </c>
      <c r="PM39">
        <v>353</v>
      </c>
      <c r="PN39">
        <v>453</v>
      </c>
      <c r="PO39">
        <v>560</v>
      </c>
      <c r="PP39">
        <v>649</v>
      </c>
      <c r="PQ39">
        <v>742</v>
      </c>
      <c r="PR39">
        <v>859</v>
      </c>
      <c r="PS39">
        <v>992</v>
      </c>
      <c r="PT39">
        <v>1090</v>
      </c>
      <c r="PU39">
        <v>1223</v>
      </c>
      <c r="PV39">
        <v>1365</v>
      </c>
      <c r="PW39">
        <v>1493</v>
      </c>
      <c r="PX39">
        <v>1634</v>
      </c>
      <c r="PY39">
        <v>1775</v>
      </c>
      <c r="PZ39">
        <v>1929</v>
      </c>
      <c r="QA39">
        <v>2088</v>
      </c>
      <c r="QB39">
        <v>2256</v>
      </c>
      <c r="QC39">
        <v>2409</v>
      </c>
      <c r="QD39">
        <v>2578</v>
      </c>
      <c r="QE39">
        <v>2747</v>
      </c>
      <c r="QF39">
        <v>2912</v>
      </c>
      <c r="QG39">
        <v>3086</v>
      </c>
      <c r="QH39">
        <v>3246</v>
      </c>
      <c r="QI39">
        <v>0</v>
      </c>
      <c r="QJ39">
        <v>0</v>
      </c>
      <c r="QK39">
        <v>7502</v>
      </c>
      <c r="QL39">
        <v>7732</v>
      </c>
      <c r="QM39">
        <v>7898</v>
      </c>
      <c r="QN39">
        <v>8033</v>
      </c>
      <c r="QO39">
        <v>8209</v>
      </c>
      <c r="QP39">
        <v>8265</v>
      </c>
      <c r="QQ39">
        <v>8323</v>
      </c>
      <c r="QR39">
        <v>8418</v>
      </c>
      <c r="QS39">
        <v>8432</v>
      </c>
      <c r="QT39">
        <v>8437</v>
      </c>
      <c r="QU39">
        <v>8466</v>
      </c>
      <c r="QV39">
        <v>8548</v>
      </c>
      <c r="QW39">
        <v>8619</v>
      </c>
      <c r="QX39">
        <v>8636</v>
      </c>
      <c r="QY39">
        <v>8617</v>
      </c>
      <c r="QZ39">
        <v>8712</v>
      </c>
      <c r="RA39">
        <v>8667</v>
      </c>
      <c r="RB39">
        <v>8810</v>
      </c>
      <c r="RC39">
        <v>8867</v>
      </c>
      <c r="RD39">
        <v>8935</v>
      </c>
      <c r="RE39">
        <v>8947</v>
      </c>
      <c r="RF39">
        <v>8913</v>
      </c>
      <c r="RG39">
        <v>8940</v>
      </c>
      <c r="RH39">
        <v>8935</v>
      </c>
      <c r="RI39">
        <v>8989</v>
      </c>
      <c r="RJ39">
        <v>8998</v>
      </c>
      <c r="RK39">
        <v>0</v>
      </c>
      <c r="RL39">
        <v>0</v>
      </c>
      <c r="RM39">
        <v>8470</v>
      </c>
      <c r="RN39">
        <v>8455</v>
      </c>
      <c r="RO39">
        <v>8484</v>
      </c>
      <c r="RP39">
        <v>8484</v>
      </c>
      <c r="RQ39">
        <v>8453</v>
      </c>
      <c r="RR39">
        <v>8463</v>
      </c>
      <c r="RS39">
        <v>8499</v>
      </c>
      <c r="RT39">
        <v>8534</v>
      </c>
      <c r="RU39">
        <v>8562</v>
      </c>
      <c r="RV39">
        <v>8587</v>
      </c>
      <c r="RW39">
        <v>8577</v>
      </c>
      <c r="RX39">
        <v>8628</v>
      </c>
      <c r="RY39">
        <v>8639</v>
      </c>
      <c r="RZ39">
        <v>8642</v>
      </c>
      <c r="SA39">
        <v>8695</v>
      </c>
      <c r="SB39">
        <v>8671</v>
      </c>
      <c r="SC39">
        <v>8689</v>
      </c>
      <c r="SD39">
        <v>8646</v>
      </c>
      <c r="SE39">
        <v>8645</v>
      </c>
      <c r="SF39">
        <v>8628</v>
      </c>
      <c r="SG39">
        <v>8637</v>
      </c>
      <c r="SH39">
        <v>8637</v>
      </c>
      <c r="SI39">
        <v>8646</v>
      </c>
      <c r="SJ39">
        <v>8648</v>
      </c>
      <c r="SK39">
        <v>8619</v>
      </c>
      <c r="SL39">
        <v>8644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1610000</v>
      </c>
      <c r="SU39">
        <v>1590000</v>
      </c>
      <c r="SV39">
        <v>1580000</v>
      </c>
      <c r="SW39">
        <v>1560000</v>
      </c>
      <c r="SX39">
        <v>1520000</v>
      </c>
      <c r="SY39">
        <v>1480000</v>
      </c>
      <c r="SZ39">
        <v>1460000</v>
      </c>
      <c r="TA39">
        <v>1430000</v>
      </c>
      <c r="TB39">
        <v>1380000</v>
      </c>
      <c r="TC39">
        <v>1350000</v>
      </c>
      <c r="TD39">
        <v>1320000</v>
      </c>
      <c r="TE39">
        <v>1280000</v>
      </c>
      <c r="TF39">
        <v>1250000</v>
      </c>
      <c r="TG39">
        <v>1210000</v>
      </c>
      <c r="TH39">
        <v>1180000</v>
      </c>
      <c r="TI39">
        <v>1150000</v>
      </c>
      <c r="TJ39">
        <v>1120000</v>
      </c>
      <c r="TK39">
        <v>1090000</v>
      </c>
      <c r="TL39">
        <v>1060000</v>
      </c>
      <c r="TM39">
        <v>1030000</v>
      </c>
      <c r="TN39">
        <v>1000000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494331.63959999999</v>
      </c>
      <c r="TW39">
        <v>529618.3898</v>
      </c>
      <c r="TX39">
        <v>548061.58589999995</v>
      </c>
      <c r="TY39">
        <v>573284.78799999994</v>
      </c>
      <c r="TZ39">
        <v>601088.34880000004</v>
      </c>
      <c r="UA39">
        <v>613636.59100000001</v>
      </c>
      <c r="UB39">
        <v>633454.85219999996</v>
      </c>
      <c r="UC39">
        <v>640383.98400000005</v>
      </c>
      <c r="UD39">
        <v>655540.49269999994</v>
      </c>
      <c r="UE39">
        <v>665654.6605</v>
      </c>
      <c r="UF39">
        <v>666791.6361</v>
      </c>
      <c r="UG39">
        <v>670181.87540000002</v>
      </c>
      <c r="UH39">
        <v>664917.52080000006</v>
      </c>
      <c r="UI39">
        <v>672242.99219999998</v>
      </c>
      <c r="UJ39">
        <v>665140.48199999996</v>
      </c>
      <c r="UK39">
        <v>658347.34380000003</v>
      </c>
      <c r="UL39">
        <v>659075.62910000002</v>
      </c>
      <c r="UM39">
        <v>650639.06059999997</v>
      </c>
      <c r="UN39">
        <v>640216.09519999998</v>
      </c>
      <c r="UO39">
        <v>630676.26289999997</v>
      </c>
      <c r="UP39">
        <v>622957.61710000003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268974.90700000001</v>
      </c>
      <c r="UY39">
        <v>277988.47259999998</v>
      </c>
      <c r="UZ39">
        <v>302605.86900000001</v>
      </c>
      <c r="VA39">
        <v>352021.17180000001</v>
      </c>
      <c r="VB39">
        <v>372604.35009999998</v>
      </c>
      <c r="VC39">
        <v>419133.11560000002</v>
      </c>
      <c r="VD39">
        <v>457791.02429999999</v>
      </c>
      <c r="VE39">
        <v>477380.06849999999</v>
      </c>
      <c r="VF39">
        <v>497722.7745</v>
      </c>
      <c r="VG39">
        <v>523125.38870000001</v>
      </c>
      <c r="VH39">
        <v>557386.35710000002</v>
      </c>
      <c r="VI39">
        <v>595475.92220000003</v>
      </c>
      <c r="VJ39">
        <v>626816.76020000002</v>
      </c>
      <c r="VK39">
        <v>622346.10939999996</v>
      </c>
      <c r="VL39">
        <v>588922.82689999999</v>
      </c>
      <c r="VM39">
        <v>623748.80160000001</v>
      </c>
      <c r="VN39">
        <v>609186.01179999998</v>
      </c>
      <c r="VO39">
        <v>608941.0355</v>
      </c>
      <c r="VP39">
        <v>591204.88879999996</v>
      </c>
      <c r="VQ39">
        <v>605323.60840000003</v>
      </c>
      <c r="VR39">
        <v>608510.2807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123635.13529999999</v>
      </c>
      <c r="WA39">
        <v>280079.59450000001</v>
      </c>
      <c r="WB39">
        <v>310767.92729999998</v>
      </c>
      <c r="WC39">
        <v>264001.88</v>
      </c>
      <c r="WD39">
        <v>219696.4327</v>
      </c>
      <c r="WE39">
        <v>248847.09210000001</v>
      </c>
      <c r="WF39">
        <v>207084.95869999999</v>
      </c>
      <c r="WG39">
        <v>402106.71600000001</v>
      </c>
      <c r="WH39">
        <v>292796.15240000002</v>
      </c>
      <c r="WI39">
        <v>284268.1091</v>
      </c>
      <c r="WJ39">
        <v>245323.07149999999</v>
      </c>
      <c r="WK39">
        <v>178633.3045</v>
      </c>
      <c r="WL39">
        <v>346860.7855</v>
      </c>
      <c r="WM39">
        <v>392884.3848</v>
      </c>
      <c r="WN39">
        <v>517670.13260000001</v>
      </c>
      <c r="WO39">
        <v>370331.21389999997</v>
      </c>
      <c r="WP39">
        <v>719089.73569999996</v>
      </c>
      <c r="WQ39">
        <v>423873.97739999997</v>
      </c>
      <c r="WR39">
        <v>605188.4314</v>
      </c>
      <c r="WS39">
        <v>352536.95030000003</v>
      </c>
      <c r="WT39">
        <v>365086.80940000003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31900000</v>
      </c>
      <c r="ZG39">
        <v>31300000</v>
      </c>
      <c r="ZH39">
        <v>31200000</v>
      </c>
      <c r="ZI39">
        <v>31200000</v>
      </c>
      <c r="ZJ39">
        <v>30600000</v>
      </c>
      <c r="ZK39">
        <v>29800000</v>
      </c>
      <c r="ZL39">
        <v>29800000</v>
      </c>
      <c r="ZM39">
        <v>29800000</v>
      </c>
      <c r="ZN39">
        <v>29300000</v>
      </c>
      <c r="ZO39">
        <v>28900000</v>
      </c>
      <c r="ZP39">
        <v>28400000</v>
      </c>
      <c r="ZQ39">
        <v>27600000</v>
      </c>
      <c r="ZR39">
        <v>27100000</v>
      </c>
      <c r="ZS39">
        <v>26700000</v>
      </c>
      <c r="ZT39">
        <v>25900000</v>
      </c>
      <c r="ZU39">
        <v>24800000</v>
      </c>
      <c r="ZV39">
        <v>24000000</v>
      </c>
      <c r="ZW39">
        <v>23400000</v>
      </c>
      <c r="ZX39">
        <v>22900000</v>
      </c>
      <c r="ZY39">
        <v>22200000</v>
      </c>
      <c r="ZZ39">
        <v>21700000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16800000</v>
      </c>
      <c r="ABK39">
        <v>17100000</v>
      </c>
      <c r="ABL39">
        <v>17300000</v>
      </c>
      <c r="ABM39">
        <v>17600000</v>
      </c>
      <c r="ABN39">
        <v>17600000</v>
      </c>
      <c r="ABO39">
        <v>17500000</v>
      </c>
      <c r="ABP39">
        <v>17700000</v>
      </c>
      <c r="ABQ39">
        <v>17500000</v>
      </c>
      <c r="ABR39">
        <v>17400000</v>
      </c>
      <c r="ABS39">
        <v>17300000</v>
      </c>
      <c r="ABT39">
        <v>17400000</v>
      </c>
      <c r="ABU39">
        <v>17200000</v>
      </c>
      <c r="ABV39">
        <v>16900000</v>
      </c>
      <c r="ABW39">
        <v>16500000</v>
      </c>
      <c r="ABX39">
        <v>16200000</v>
      </c>
      <c r="ABY39">
        <v>15900000</v>
      </c>
      <c r="ABZ39">
        <v>15600000</v>
      </c>
      <c r="ACA39">
        <v>15200000</v>
      </c>
      <c r="ACB39">
        <v>14900000</v>
      </c>
      <c r="ACC39">
        <v>14600000</v>
      </c>
      <c r="ACD39">
        <v>14400000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3100000</v>
      </c>
      <c r="ADO39">
        <v>3030000</v>
      </c>
      <c r="ADP39">
        <v>2980000</v>
      </c>
      <c r="ADQ39">
        <v>2900000</v>
      </c>
      <c r="ADR39">
        <v>2810000</v>
      </c>
      <c r="ADS39">
        <v>2740000</v>
      </c>
      <c r="ADT39">
        <v>2690000</v>
      </c>
      <c r="ADU39">
        <v>2630000</v>
      </c>
      <c r="ADV39">
        <v>2560000</v>
      </c>
      <c r="ADW39">
        <v>2480000</v>
      </c>
      <c r="ADX39">
        <v>2430000</v>
      </c>
      <c r="ADY39">
        <v>2350000</v>
      </c>
      <c r="ADZ39">
        <v>2320000</v>
      </c>
      <c r="AEA39">
        <v>2270000</v>
      </c>
      <c r="AEB39">
        <v>2220000</v>
      </c>
      <c r="AEC39">
        <v>2160000</v>
      </c>
      <c r="AED39">
        <v>2080000</v>
      </c>
      <c r="AEE39">
        <v>2030000</v>
      </c>
      <c r="AEF39">
        <v>1970000</v>
      </c>
      <c r="AEG39">
        <v>1920000</v>
      </c>
      <c r="AEH39">
        <v>1870000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5280000</v>
      </c>
      <c r="AEQ39">
        <v>5140000</v>
      </c>
      <c r="AER39">
        <v>5010000</v>
      </c>
      <c r="AES39">
        <v>4880000</v>
      </c>
      <c r="AET39">
        <v>4760000</v>
      </c>
      <c r="AEU39">
        <v>4610000</v>
      </c>
      <c r="AEV39">
        <v>4500000</v>
      </c>
      <c r="AEW39">
        <v>4380000</v>
      </c>
      <c r="AEX39">
        <v>4250000</v>
      </c>
      <c r="AEY39">
        <v>4150000</v>
      </c>
      <c r="AEZ39">
        <v>4020000</v>
      </c>
      <c r="AFA39">
        <v>3910000</v>
      </c>
      <c r="AFB39">
        <v>3780000</v>
      </c>
      <c r="AFC39">
        <v>3670000</v>
      </c>
      <c r="AFD39">
        <v>3560000</v>
      </c>
      <c r="AFE39">
        <v>3460000</v>
      </c>
      <c r="AFF39">
        <v>3360000</v>
      </c>
      <c r="AFG39">
        <v>3260000</v>
      </c>
      <c r="AFH39">
        <v>3170000</v>
      </c>
      <c r="AFI39">
        <v>3060000</v>
      </c>
      <c r="AFJ39">
        <v>2980000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180.68492069999999</v>
      </c>
      <c r="AGU39">
        <v>193.58270659999999</v>
      </c>
      <c r="AGV39">
        <v>200.32394500000001</v>
      </c>
      <c r="AGW39">
        <v>209.54336760000001</v>
      </c>
      <c r="AGX39">
        <v>219.70594629999999</v>
      </c>
      <c r="AGY39">
        <v>224.29249899999999</v>
      </c>
      <c r="AGZ39">
        <v>231.5363424</v>
      </c>
      <c r="AHA39">
        <v>234.06903399999999</v>
      </c>
      <c r="AHB39">
        <v>239.6089436</v>
      </c>
      <c r="AHC39">
        <v>243.3058091</v>
      </c>
      <c r="AHD39">
        <v>243.72138910000001</v>
      </c>
      <c r="AHE39">
        <v>244.96056759999999</v>
      </c>
      <c r="AHF39">
        <v>243.03637459999999</v>
      </c>
      <c r="AHG39">
        <v>245.71393370000001</v>
      </c>
      <c r="AHH39">
        <v>243.11786989999999</v>
      </c>
      <c r="AHI39">
        <v>240.63488570000001</v>
      </c>
      <c r="AHJ39">
        <v>240.9010839</v>
      </c>
      <c r="AHK39">
        <v>237.81740360000001</v>
      </c>
      <c r="AHL39">
        <v>234.0076684</v>
      </c>
      <c r="AHM39">
        <v>230.5207303</v>
      </c>
      <c r="AHN39">
        <v>227.69946049999999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24.481115079999999</v>
      </c>
      <c r="AHW39">
        <v>25.301496950000001</v>
      </c>
      <c r="AHX39">
        <v>27.54208259</v>
      </c>
      <c r="AHY39">
        <v>32.039683240000002</v>
      </c>
      <c r="AHZ39">
        <v>33.913089050000004</v>
      </c>
      <c r="AIA39">
        <v>38.147967600000001</v>
      </c>
      <c r="AIB39">
        <v>41.666469460000002</v>
      </c>
      <c r="AIC39">
        <v>43.449392830000001</v>
      </c>
      <c r="AID39">
        <v>45.300911739999997</v>
      </c>
      <c r="AIE39">
        <v>47.612965039999999</v>
      </c>
      <c r="AIF39">
        <v>50.731273430000002</v>
      </c>
      <c r="AIG39">
        <v>54.198046740000002</v>
      </c>
      <c r="AIH39">
        <v>57.050575520000002</v>
      </c>
      <c r="AII39">
        <v>56.64367318</v>
      </c>
      <c r="AIJ39">
        <v>53.601607899999998</v>
      </c>
      <c r="AIK39">
        <v>56.771341110000002</v>
      </c>
      <c r="AIL39">
        <v>55.445889090000001</v>
      </c>
      <c r="AIM39">
        <v>55.423592239999998</v>
      </c>
      <c r="AIN39">
        <v>53.809312859999999</v>
      </c>
      <c r="AIO39">
        <v>55.094347220000003</v>
      </c>
      <c r="AIP39">
        <v>55.384386509999999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0.82780757599999999</v>
      </c>
      <c r="AIY39">
        <v>1.8752922439999999</v>
      </c>
      <c r="AIZ39">
        <v>2.0807680930000001</v>
      </c>
      <c r="AJA39">
        <v>1.7676427969999999</v>
      </c>
      <c r="AJB39">
        <v>1.470992619</v>
      </c>
      <c r="AJC39">
        <v>1.66617287</v>
      </c>
      <c r="AJD39">
        <v>1.3865516250000001</v>
      </c>
      <c r="AJE39">
        <v>2.6923332530000001</v>
      </c>
      <c r="AJF39">
        <v>1.960436834</v>
      </c>
      <c r="AJG39">
        <v>1.9033367320000001</v>
      </c>
      <c r="AJH39">
        <v>1.6425775469999999</v>
      </c>
      <c r="AJI39">
        <v>1.196051612</v>
      </c>
      <c r="AJJ39">
        <v>2.322430314</v>
      </c>
      <c r="AJK39">
        <v>2.6305844980000002</v>
      </c>
      <c r="AJL39">
        <v>3.4660960799999998</v>
      </c>
      <c r="AJM39">
        <v>2.479578187</v>
      </c>
      <c r="AJN39">
        <v>4.8147149259999997</v>
      </c>
      <c r="AJO39">
        <v>2.8380774529999999</v>
      </c>
      <c r="AJP39">
        <v>4.0520808859999997</v>
      </c>
      <c r="AJQ39">
        <v>2.3604354679999999</v>
      </c>
      <c r="AJR39">
        <v>2.444463915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310.30938179999998</v>
      </c>
      <c r="AKA39">
        <v>128.88131630000001</v>
      </c>
      <c r="AKB39">
        <v>257.5097414</v>
      </c>
      <c r="AKC39">
        <v>190.23485450000001</v>
      </c>
      <c r="AKD39">
        <v>175.41407079999999</v>
      </c>
      <c r="AKE39">
        <v>283.22095330000002</v>
      </c>
      <c r="AKF39">
        <v>191.86133290000001</v>
      </c>
      <c r="AKG39">
        <v>289.88304419999997</v>
      </c>
      <c r="AKH39">
        <v>363.43784349999999</v>
      </c>
      <c r="AKI39">
        <v>225.91819190000001</v>
      </c>
      <c r="AKJ39">
        <v>298.4624905</v>
      </c>
      <c r="AKK39">
        <v>263.55180569999999</v>
      </c>
      <c r="AKL39">
        <v>235.27146690000001</v>
      </c>
      <c r="AKM39">
        <v>333.79755180000001</v>
      </c>
      <c r="AKN39">
        <v>391.78389270000002</v>
      </c>
      <c r="AKO39">
        <v>284.0327805</v>
      </c>
      <c r="AKP39">
        <v>225.53184150000001</v>
      </c>
      <c r="AKQ39">
        <v>397.48127690000001</v>
      </c>
      <c r="AKR39">
        <v>258.77827100000002</v>
      </c>
      <c r="AKS39">
        <v>279.13324660000001</v>
      </c>
      <c r="AKT39">
        <v>199.1530123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106.3691211</v>
      </c>
      <c r="AME39">
        <v>104.3870797</v>
      </c>
      <c r="AMF39">
        <v>104.08750139999999</v>
      </c>
      <c r="AMG39">
        <v>104.0881203</v>
      </c>
      <c r="AMH39">
        <v>102.25804960000001</v>
      </c>
      <c r="AMI39">
        <v>99.512984540000005</v>
      </c>
      <c r="AMJ39">
        <v>99.502790750000003</v>
      </c>
      <c r="AMK39">
        <v>99.463753010000005</v>
      </c>
      <c r="AML39">
        <v>97.741138840000005</v>
      </c>
      <c r="AMM39">
        <v>96.345451370000006</v>
      </c>
      <c r="AMN39">
        <v>94.696563800000007</v>
      </c>
      <c r="AMO39">
        <v>92.231520110000005</v>
      </c>
      <c r="AMP39">
        <v>90.541165399999997</v>
      </c>
      <c r="AMQ39">
        <v>88.963128940000004</v>
      </c>
      <c r="AMR39">
        <v>86.327263860000002</v>
      </c>
      <c r="AMS39">
        <v>82.727780730000006</v>
      </c>
      <c r="AMT39">
        <v>80.065395620000004</v>
      </c>
      <c r="AMU39">
        <v>78.224341559999999</v>
      </c>
      <c r="AMV39">
        <v>76.502052359999993</v>
      </c>
      <c r="AMW39">
        <v>74.081018349999994</v>
      </c>
      <c r="AMX39">
        <v>72.522367779999996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310.96839060000002</v>
      </c>
      <c r="ANG39">
        <v>324.7280495</v>
      </c>
      <c r="ANH39">
        <v>236.21023389999999</v>
      </c>
      <c r="ANI39">
        <v>237.43286689999999</v>
      </c>
      <c r="ANJ39">
        <v>278.05148430000003</v>
      </c>
      <c r="ANK39">
        <v>301.66576959999998</v>
      </c>
      <c r="ANL39">
        <v>167.3854991</v>
      </c>
      <c r="ANM39">
        <v>47.225894439999998</v>
      </c>
      <c r="ANN39">
        <v>152.67901079999999</v>
      </c>
      <c r="ANO39">
        <v>128.42945750000001</v>
      </c>
      <c r="ANP39">
        <v>139.65332219999999</v>
      </c>
      <c r="ANQ39">
        <v>225.725674</v>
      </c>
      <c r="ANR39">
        <v>124.5093729</v>
      </c>
      <c r="ANS39">
        <v>122.5947666</v>
      </c>
      <c r="ANT39">
        <v>115.62673479999999</v>
      </c>
      <c r="ANU39">
        <v>116.2782242</v>
      </c>
      <c r="ANV39">
        <v>130.8874648</v>
      </c>
      <c r="ANW39">
        <v>122.5681148</v>
      </c>
      <c r="ANX39">
        <v>96.565337920000005</v>
      </c>
      <c r="ANY39">
        <v>116.1703243</v>
      </c>
      <c r="ANZ39">
        <v>104.72697049999999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84.705208510000006</v>
      </c>
      <c r="AOI39">
        <v>86.373113759999995</v>
      </c>
      <c r="AOJ39">
        <v>87.392644689999997</v>
      </c>
      <c r="AOK39">
        <v>88.483122080000001</v>
      </c>
      <c r="AOL39">
        <v>88.701699340000005</v>
      </c>
      <c r="AOM39">
        <v>88.421219010000002</v>
      </c>
      <c r="AON39">
        <v>89.066726509999995</v>
      </c>
      <c r="AOO39">
        <v>88.281599180000001</v>
      </c>
      <c r="AOP39">
        <v>87.667375550000003</v>
      </c>
      <c r="AOQ39">
        <v>87.233279749999994</v>
      </c>
      <c r="AOR39">
        <v>87.530566759999999</v>
      </c>
      <c r="AOS39">
        <v>86.588449530000005</v>
      </c>
      <c r="AOT39">
        <v>85.337150100000002</v>
      </c>
      <c r="AOU39">
        <v>83.132968500000004</v>
      </c>
      <c r="AOV39">
        <v>81.552147059999996</v>
      </c>
      <c r="AOW39">
        <v>80.196899029999997</v>
      </c>
      <c r="AOX39">
        <v>78.554309790000005</v>
      </c>
      <c r="AOY39">
        <v>76.535540679999997</v>
      </c>
      <c r="AOZ39">
        <v>75.239847040000001</v>
      </c>
      <c r="APA39">
        <v>73.700936679999998</v>
      </c>
      <c r="APB39">
        <v>72.381423159999997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1117.8475780000001</v>
      </c>
      <c r="APK39">
        <v>1073.46353</v>
      </c>
      <c r="APL39">
        <v>942.5980323</v>
      </c>
      <c r="APM39">
        <v>939.88262699999996</v>
      </c>
      <c r="APN39">
        <v>1110.515864</v>
      </c>
      <c r="APO39">
        <v>1248.382106</v>
      </c>
      <c r="APP39">
        <v>795.28989130000002</v>
      </c>
      <c r="APQ39">
        <v>1138.3043849999999</v>
      </c>
      <c r="APR39">
        <v>1075.4737439999999</v>
      </c>
      <c r="APS39">
        <v>1000.059844</v>
      </c>
      <c r="APT39">
        <v>1100.100449</v>
      </c>
      <c r="APU39">
        <v>1062.2897089999999</v>
      </c>
      <c r="APV39">
        <v>1137.252847</v>
      </c>
      <c r="APW39">
        <v>1083.0533109999999</v>
      </c>
      <c r="APX39">
        <v>1137.1482229999999</v>
      </c>
      <c r="APY39">
        <v>908.44515120000005</v>
      </c>
      <c r="APZ39">
        <v>1007.691144</v>
      </c>
      <c r="AQA39">
        <v>1036.782369</v>
      </c>
      <c r="AQB39">
        <v>904.20403160000001</v>
      </c>
      <c r="AQC39">
        <v>923.36165759999994</v>
      </c>
      <c r="AQD39">
        <v>871.69968070000004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87.357425550000002</v>
      </c>
      <c r="ARO39">
        <v>85.173813109999998</v>
      </c>
      <c r="ARP39">
        <v>83.033563180000002</v>
      </c>
      <c r="ARQ39">
        <v>80.879607550000003</v>
      </c>
      <c r="ARR39">
        <v>78.753171050000006</v>
      </c>
      <c r="ARS39">
        <v>76.370348500000006</v>
      </c>
      <c r="ART39">
        <v>74.586851359999997</v>
      </c>
      <c r="ARU39">
        <v>72.506741309999995</v>
      </c>
      <c r="ARV39">
        <v>70.419339980000004</v>
      </c>
      <c r="ARW39">
        <v>68.787582999999998</v>
      </c>
      <c r="ARX39">
        <v>66.599723339999997</v>
      </c>
      <c r="ARY39">
        <v>64.794152150000002</v>
      </c>
      <c r="ARZ39">
        <v>62.595630839999998</v>
      </c>
      <c r="ASA39">
        <v>60.765428159999999</v>
      </c>
      <c r="ASB39">
        <v>58.879549230000002</v>
      </c>
      <c r="ASC39">
        <v>57.224240190000003</v>
      </c>
      <c r="ASD39">
        <v>55.557514740000002</v>
      </c>
      <c r="ASE39">
        <v>53.995541029999998</v>
      </c>
      <c r="ASF39">
        <v>52.434981860000001</v>
      </c>
      <c r="ASG39">
        <v>50.737036529999997</v>
      </c>
      <c r="ASH39">
        <v>49.402138620000002</v>
      </c>
    </row>
    <row r="40" spans="3:1178" x14ac:dyDescent="0.25">
      <c r="C40">
        <v>0</v>
      </c>
      <c r="D40">
        <v>0</v>
      </c>
      <c r="E40">
        <v>0</v>
      </c>
      <c r="F40">
        <v>225</v>
      </c>
      <c r="G40">
        <v>216</v>
      </c>
      <c r="H40">
        <v>264</v>
      </c>
      <c r="I40">
        <v>241</v>
      </c>
      <c r="J40">
        <v>274</v>
      </c>
      <c r="K40">
        <v>237</v>
      </c>
      <c r="L40">
        <v>238</v>
      </c>
      <c r="M40">
        <v>259</v>
      </c>
      <c r="N40">
        <v>224</v>
      </c>
      <c r="O40">
        <v>264</v>
      </c>
      <c r="P40">
        <v>279</v>
      </c>
      <c r="Q40">
        <v>254</v>
      </c>
      <c r="R40">
        <v>237</v>
      </c>
      <c r="S40">
        <v>271</v>
      </c>
      <c r="T40">
        <v>265</v>
      </c>
      <c r="U40">
        <v>274</v>
      </c>
      <c r="V40">
        <v>249</v>
      </c>
      <c r="W40">
        <v>251</v>
      </c>
      <c r="X40">
        <v>245</v>
      </c>
      <c r="Y40">
        <v>234</v>
      </c>
      <c r="Z40">
        <v>280</v>
      </c>
      <c r="AA40">
        <v>289</v>
      </c>
      <c r="AB40">
        <v>272</v>
      </c>
      <c r="AC40">
        <v>263</v>
      </c>
      <c r="AD40">
        <v>274</v>
      </c>
      <c r="AE40">
        <v>0</v>
      </c>
      <c r="AF40">
        <v>0</v>
      </c>
      <c r="AG40">
        <v>0</v>
      </c>
      <c r="AH40">
        <v>69</v>
      </c>
      <c r="AI40">
        <v>74</v>
      </c>
      <c r="AJ40">
        <v>62</v>
      </c>
      <c r="AK40">
        <v>96</v>
      </c>
      <c r="AL40">
        <v>74</v>
      </c>
      <c r="AM40">
        <v>90</v>
      </c>
      <c r="AN40">
        <v>81</v>
      </c>
      <c r="AO40">
        <v>74</v>
      </c>
      <c r="AP40">
        <v>111</v>
      </c>
      <c r="AQ40">
        <v>79</v>
      </c>
      <c r="AR40">
        <v>97</v>
      </c>
      <c r="AS40">
        <v>94</v>
      </c>
      <c r="AT40">
        <v>100</v>
      </c>
      <c r="AU40">
        <v>134</v>
      </c>
      <c r="AV40">
        <v>108</v>
      </c>
      <c r="AW40">
        <v>121</v>
      </c>
      <c r="AX40">
        <v>130</v>
      </c>
      <c r="AY40">
        <v>138</v>
      </c>
      <c r="AZ40">
        <v>136</v>
      </c>
      <c r="BA40">
        <v>134</v>
      </c>
      <c r="BB40">
        <v>129</v>
      </c>
      <c r="BC40">
        <v>161</v>
      </c>
      <c r="BD40">
        <v>135</v>
      </c>
      <c r="BE40">
        <v>145</v>
      </c>
      <c r="BF40">
        <v>146</v>
      </c>
      <c r="BG40">
        <v>0</v>
      </c>
      <c r="BH40">
        <v>0</v>
      </c>
      <c r="BI40">
        <v>0</v>
      </c>
      <c r="BJ40">
        <v>108</v>
      </c>
      <c r="BK40">
        <v>122</v>
      </c>
      <c r="BL40">
        <v>126</v>
      </c>
      <c r="BM40">
        <v>111</v>
      </c>
      <c r="BN40">
        <v>105</v>
      </c>
      <c r="BO40">
        <v>103</v>
      </c>
      <c r="BP40">
        <v>113</v>
      </c>
      <c r="BQ40">
        <v>119</v>
      </c>
      <c r="BR40">
        <v>124</v>
      </c>
      <c r="BS40">
        <v>129</v>
      </c>
      <c r="BT40">
        <v>153</v>
      </c>
      <c r="BU40">
        <v>134</v>
      </c>
      <c r="BV40">
        <v>123</v>
      </c>
      <c r="BW40">
        <v>131</v>
      </c>
      <c r="BX40">
        <v>139</v>
      </c>
      <c r="BY40">
        <v>165</v>
      </c>
      <c r="BZ40">
        <v>133</v>
      </c>
      <c r="CA40">
        <v>149</v>
      </c>
      <c r="CB40">
        <v>135</v>
      </c>
      <c r="CC40">
        <v>152</v>
      </c>
      <c r="CD40">
        <v>159</v>
      </c>
      <c r="CE40">
        <v>142</v>
      </c>
      <c r="CF40">
        <v>175</v>
      </c>
      <c r="CG40">
        <v>128</v>
      </c>
      <c r="CH40">
        <v>168</v>
      </c>
      <c r="CI40">
        <v>0</v>
      </c>
      <c r="CJ40">
        <v>0</v>
      </c>
      <c r="CK40">
        <v>0</v>
      </c>
      <c r="CL40">
        <v>44</v>
      </c>
      <c r="CM40">
        <v>35</v>
      </c>
      <c r="CN40">
        <v>30</v>
      </c>
      <c r="CO40">
        <v>45</v>
      </c>
      <c r="CP40">
        <v>34</v>
      </c>
      <c r="CQ40">
        <v>31</v>
      </c>
      <c r="CR40">
        <v>34</v>
      </c>
      <c r="CS40">
        <v>39</v>
      </c>
      <c r="CT40">
        <v>33</v>
      </c>
      <c r="CU40">
        <v>34</v>
      </c>
      <c r="CV40">
        <v>35</v>
      </c>
      <c r="CW40">
        <v>36</v>
      </c>
      <c r="CX40">
        <v>45</v>
      </c>
      <c r="CY40">
        <v>48</v>
      </c>
      <c r="CZ40">
        <v>37</v>
      </c>
      <c r="DA40">
        <v>56</v>
      </c>
      <c r="DB40">
        <v>44</v>
      </c>
      <c r="DC40">
        <v>56</v>
      </c>
      <c r="DD40">
        <v>51</v>
      </c>
      <c r="DE40">
        <v>59</v>
      </c>
      <c r="DF40">
        <v>44</v>
      </c>
      <c r="DG40">
        <v>50</v>
      </c>
      <c r="DH40">
        <v>30</v>
      </c>
      <c r="DI40">
        <v>48</v>
      </c>
      <c r="DJ40">
        <v>65</v>
      </c>
      <c r="DK40">
        <v>0</v>
      </c>
      <c r="DL40">
        <v>0</v>
      </c>
      <c r="DM40">
        <v>0</v>
      </c>
      <c r="DN40">
        <v>2</v>
      </c>
      <c r="DO40">
        <v>3</v>
      </c>
      <c r="DP40">
        <v>2</v>
      </c>
      <c r="DQ40">
        <v>5</v>
      </c>
      <c r="DR40">
        <v>1</v>
      </c>
      <c r="DS40">
        <v>2</v>
      </c>
      <c r="DT40">
        <v>3</v>
      </c>
      <c r="DU40">
        <v>3</v>
      </c>
      <c r="DV40">
        <v>5</v>
      </c>
      <c r="DW40">
        <v>7</v>
      </c>
      <c r="DX40">
        <v>4</v>
      </c>
      <c r="DY40">
        <v>3</v>
      </c>
      <c r="DZ40">
        <v>6</v>
      </c>
      <c r="EA40">
        <v>3</v>
      </c>
      <c r="EB40">
        <v>3</v>
      </c>
      <c r="EC40">
        <v>1</v>
      </c>
      <c r="ED40">
        <v>5</v>
      </c>
      <c r="EE40">
        <v>6</v>
      </c>
      <c r="EF40">
        <v>5</v>
      </c>
      <c r="EG40">
        <v>3</v>
      </c>
      <c r="EH40">
        <v>4</v>
      </c>
      <c r="EI40">
        <v>5</v>
      </c>
      <c r="EJ40">
        <v>8</v>
      </c>
      <c r="EK40">
        <v>3</v>
      </c>
      <c r="EL40">
        <v>6</v>
      </c>
      <c r="EM40">
        <v>0</v>
      </c>
      <c r="EN40">
        <v>0</v>
      </c>
      <c r="EO40">
        <v>0</v>
      </c>
      <c r="EP40">
        <v>5</v>
      </c>
      <c r="EQ40">
        <v>10</v>
      </c>
      <c r="ER40">
        <v>0</v>
      </c>
      <c r="ES40">
        <v>20</v>
      </c>
      <c r="ET40">
        <v>10</v>
      </c>
      <c r="EU40">
        <v>20</v>
      </c>
      <c r="EV40">
        <v>10</v>
      </c>
      <c r="EW40">
        <v>5</v>
      </c>
      <c r="EX40">
        <v>20</v>
      </c>
      <c r="EY40">
        <v>25</v>
      </c>
      <c r="EZ40">
        <v>15</v>
      </c>
      <c r="FA40">
        <v>35</v>
      </c>
      <c r="FB40">
        <v>20</v>
      </c>
      <c r="FC40">
        <v>10</v>
      </c>
      <c r="FD40">
        <v>10</v>
      </c>
      <c r="FE40">
        <v>35</v>
      </c>
      <c r="FF40">
        <v>15</v>
      </c>
      <c r="FG40">
        <v>15</v>
      </c>
      <c r="FH40">
        <v>20</v>
      </c>
      <c r="FI40">
        <v>10</v>
      </c>
      <c r="FJ40">
        <v>30</v>
      </c>
      <c r="FK40">
        <v>20</v>
      </c>
      <c r="FL40">
        <v>30</v>
      </c>
      <c r="FM40">
        <v>35</v>
      </c>
      <c r="FN40">
        <v>15</v>
      </c>
      <c r="FO40">
        <v>0</v>
      </c>
      <c r="FP40">
        <v>0</v>
      </c>
      <c r="FQ40">
        <v>6756</v>
      </c>
      <c r="FR40">
        <v>7075</v>
      </c>
      <c r="FS40">
        <v>7331</v>
      </c>
      <c r="FT40">
        <v>7439</v>
      </c>
      <c r="FU40">
        <v>7546</v>
      </c>
      <c r="FV40">
        <v>7618</v>
      </c>
      <c r="FW40">
        <v>7695</v>
      </c>
      <c r="FX40">
        <v>7667</v>
      </c>
      <c r="FY40">
        <v>7610</v>
      </c>
      <c r="FZ40">
        <v>7591</v>
      </c>
      <c r="GA40">
        <v>7506</v>
      </c>
      <c r="GB40">
        <v>7515</v>
      </c>
      <c r="GC40">
        <v>7506</v>
      </c>
      <c r="GD40">
        <v>7484</v>
      </c>
      <c r="GE40">
        <v>7454</v>
      </c>
      <c r="GF40">
        <v>7454</v>
      </c>
      <c r="GG40">
        <v>7432</v>
      </c>
      <c r="GH40">
        <v>7437</v>
      </c>
      <c r="GI40">
        <v>7425</v>
      </c>
      <c r="GJ40">
        <v>7381</v>
      </c>
      <c r="GK40">
        <v>7366</v>
      </c>
      <c r="GL40">
        <v>7363</v>
      </c>
      <c r="GM40">
        <v>7321</v>
      </c>
      <c r="GN40">
        <v>7311</v>
      </c>
      <c r="GO40">
        <v>7276</v>
      </c>
      <c r="GP40">
        <v>7318</v>
      </c>
      <c r="GQ40">
        <v>0</v>
      </c>
      <c r="GR40">
        <v>0</v>
      </c>
      <c r="GS40">
        <v>617</v>
      </c>
      <c r="GT40">
        <v>899</v>
      </c>
      <c r="GU40">
        <v>1152</v>
      </c>
      <c r="GV40">
        <v>1458</v>
      </c>
      <c r="GW40">
        <v>1727</v>
      </c>
      <c r="GX40">
        <v>2022</v>
      </c>
      <c r="GY40">
        <v>2301</v>
      </c>
      <c r="GZ40">
        <v>2579</v>
      </c>
      <c r="HA40">
        <v>2819</v>
      </c>
      <c r="HB40">
        <v>3039</v>
      </c>
      <c r="HC40">
        <v>3268</v>
      </c>
      <c r="HD40">
        <v>3456</v>
      </c>
      <c r="HE40">
        <v>3635</v>
      </c>
      <c r="HF40">
        <v>3817</v>
      </c>
      <c r="HG40">
        <v>3954</v>
      </c>
      <c r="HH40">
        <v>4115</v>
      </c>
      <c r="HI40">
        <v>4231</v>
      </c>
      <c r="HJ40">
        <v>4328</v>
      </c>
      <c r="HK40">
        <v>4474</v>
      </c>
      <c r="HL40">
        <v>4586</v>
      </c>
      <c r="HM40">
        <v>4662</v>
      </c>
      <c r="HN40">
        <v>4716</v>
      </c>
      <c r="HO40">
        <v>4814</v>
      </c>
      <c r="HP40">
        <v>4877</v>
      </c>
      <c r="HQ40">
        <v>4964</v>
      </c>
      <c r="HR40">
        <v>5016</v>
      </c>
      <c r="HS40">
        <v>0</v>
      </c>
      <c r="HT40">
        <v>0</v>
      </c>
      <c r="HU40">
        <v>82</v>
      </c>
      <c r="HV40">
        <v>86</v>
      </c>
      <c r="HW40">
        <v>104</v>
      </c>
      <c r="HX40">
        <v>125</v>
      </c>
      <c r="HY40">
        <v>152</v>
      </c>
      <c r="HZ40">
        <v>184</v>
      </c>
      <c r="IA40">
        <v>214</v>
      </c>
      <c r="IB40">
        <v>255</v>
      </c>
      <c r="IC40">
        <v>280</v>
      </c>
      <c r="ID40">
        <v>321</v>
      </c>
      <c r="IE40">
        <v>363</v>
      </c>
      <c r="IF40">
        <v>404</v>
      </c>
      <c r="IG40">
        <v>458</v>
      </c>
      <c r="IH40">
        <v>503</v>
      </c>
      <c r="II40">
        <v>539</v>
      </c>
      <c r="IJ40">
        <v>576</v>
      </c>
      <c r="IK40">
        <v>618</v>
      </c>
      <c r="IL40">
        <v>679</v>
      </c>
      <c r="IM40">
        <v>722</v>
      </c>
      <c r="IN40">
        <v>764</v>
      </c>
      <c r="IO40">
        <v>788</v>
      </c>
      <c r="IP40">
        <v>813</v>
      </c>
      <c r="IQ40">
        <v>842</v>
      </c>
      <c r="IR40">
        <v>890</v>
      </c>
      <c r="IS40">
        <v>905</v>
      </c>
      <c r="IT40">
        <v>938</v>
      </c>
      <c r="IU40">
        <v>0</v>
      </c>
      <c r="IV40">
        <v>0</v>
      </c>
      <c r="IW40">
        <v>7</v>
      </c>
      <c r="IX40">
        <v>4</v>
      </c>
      <c r="IY40">
        <v>4</v>
      </c>
      <c r="IZ40">
        <v>5</v>
      </c>
      <c r="JA40">
        <v>6</v>
      </c>
      <c r="JB40">
        <v>7</v>
      </c>
      <c r="JC40">
        <v>8</v>
      </c>
      <c r="JD40">
        <v>11</v>
      </c>
      <c r="JE40">
        <v>17</v>
      </c>
      <c r="JF40">
        <v>15</v>
      </c>
      <c r="JG40">
        <v>12</v>
      </c>
      <c r="JH40">
        <v>12</v>
      </c>
      <c r="JI40">
        <v>14</v>
      </c>
      <c r="JJ40">
        <v>27</v>
      </c>
      <c r="JK40">
        <v>23</v>
      </c>
      <c r="JL40">
        <v>21</v>
      </c>
      <c r="JM40">
        <v>25</v>
      </c>
      <c r="JN40">
        <v>29</v>
      </c>
      <c r="JO40">
        <v>28</v>
      </c>
      <c r="JP40">
        <v>29</v>
      </c>
      <c r="JQ40">
        <v>36</v>
      </c>
      <c r="JR40">
        <v>39</v>
      </c>
      <c r="JS40">
        <v>37</v>
      </c>
      <c r="JT40">
        <v>45</v>
      </c>
      <c r="JU40">
        <v>49</v>
      </c>
      <c r="JV40">
        <v>50</v>
      </c>
      <c r="JW40">
        <v>0</v>
      </c>
      <c r="JX40">
        <v>0</v>
      </c>
      <c r="JY40">
        <v>0</v>
      </c>
      <c r="JZ40">
        <v>8</v>
      </c>
      <c r="KA40">
        <v>15</v>
      </c>
      <c r="KB40">
        <v>25</v>
      </c>
      <c r="KC40">
        <v>42</v>
      </c>
      <c r="KD40">
        <v>54</v>
      </c>
      <c r="KE40">
        <v>82</v>
      </c>
      <c r="KF40">
        <v>102</v>
      </c>
      <c r="KG40">
        <v>131</v>
      </c>
      <c r="KH40">
        <v>161</v>
      </c>
      <c r="KI40">
        <v>197</v>
      </c>
      <c r="KJ40">
        <v>230</v>
      </c>
      <c r="KK40">
        <v>267</v>
      </c>
      <c r="KL40">
        <v>304</v>
      </c>
      <c r="KM40">
        <v>346</v>
      </c>
      <c r="KN40">
        <v>393</v>
      </c>
      <c r="KO40">
        <v>439</v>
      </c>
      <c r="KP40">
        <v>492</v>
      </c>
      <c r="KQ40">
        <v>539</v>
      </c>
      <c r="KR40">
        <v>603</v>
      </c>
      <c r="KS40">
        <v>662</v>
      </c>
      <c r="KT40">
        <v>752</v>
      </c>
      <c r="KU40">
        <v>821</v>
      </c>
      <c r="KV40">
        <v>888</v>
      </c>
      <c r="KW40">
        <v>970</v>
      </c>
      <c r="KX40">
        <v>1050</v>
      </c>
      <c r="KY40">
        <v>0</v>
      </c>
      <c r="KZ40">
        <v>0</v>
      </c>
      <c r="LA40">
        <v>0</v>
      </c>
      <c r="LB40">
        <v>223</v>
      </c>
      <c r="LC40">
        <v>443</v>
      </c>
      <c r="LD40">
        <v>633</v>
      </c>
      <c r="LE40">
        <v>834</v>
      </c>
      <c r="LF40">
        <v>1059</v>
      </c>
      <c r="LG40">
        <v>1252</v>
      </c>
      <c r="LH40">
        <v>1445</v>
      </c>
      <c r="LI40">
        <v>1630</v>
      </c>
      <c r="LJ40">
        <v>1815</v>
      </c>
      <c r="LK40">
        <v>1976</v>
      </c>
      <c r="LL40">
        <v>2154</v>
      </c>
      <c r="LM40">
        <v>2326</v>
      </c>
      <c r="LN40">
        <v>2485</v>
      </c>
      <c r="LO40">
        <v>2643</v>
      </c>
      <c r="LP40">
        <v>2794</v>
      </c>
      <c r="LQ40">
        <v>2953</v>
      </c>
      <c r="LR40">
        <v>3100</v>
      </c>
      <c r="LS40">
        <v>3245</v>
      </c>
      <c r="LT40">
        <v>3373</v>
      </c>
      <c r="LU40">
        <v>3532</v>
      </c>
      <c r="LV40">
        <v>3649</v>
      </c>
      <c r="LW40">
        <v>3779</v>
      </c>
      <c r="LX40">
        <v>3900</v>
      </c>
      <c r="LY40">
        <v>4027</v>
      </c>
      <c r="LZ40">
        <v>4151</v>
      </c>
      <c r="MA40">
        <v>0</v>
      </c>
      <c r="MB40">
        <v>0</v>
      </c>
      <c r="MC40">
        <v>1499</v>
      </c>
      <c r="MD40">
        <v>1540</v>
      </c>
      <c r="ME40">
        <v>1564</v>
      </c>
      <c r="MF40">
        <v>1620</v>
      </c>
      <c r="MG40">
        <v>1683</v>
      </c>
      <c r="MH40">
        <v>1692</v>
      </c>
      <c r="MI40">
        <v>1754</v>
      </c>
      <c r="MJ40">
        <v>1771</v>
      </c>
      <c r="MK40">
        <v>1786</v>
      </c>
      <c r="ML40">
        <v>1804</v>
      </c>
      <c r="MM40">
        <v>1822</v>
      </c>
      <c r="MN40">
        <v>1860</v>
      </c>
      <c r="MO40">
        <v>1865</v>
      </c>
      <c r="MP40">
        <v>1888</v>
      </c>
      <c r="MQ40">
        <v>1911</v>
      </c>
      <c r="MR40">
        <v>1937</v>
      </c>
      <c r="MS40">
        <v>1959</v>
      </c>
      <c r="MT40">
        <v>1993</v>
      </c>
      <c r="MU40">
        <v>2027</v>
      </c>
      <c r="MV40">
        <v>2052</v>
      </c>
      <c r="MW40">
        <v>2067</v>
      </c>
      <c r="MX40">
        <v>2106</v>
      </c>
      <c r="MY40">
        <v>2111</v>
      </c>
      <c r="MZ40">
        <v>2143</v>
      </c>
      <c r="NA40">
        <v>2139</v>
      </c>
      <c r="NB40">
        <v>2188</v>
      </c>
      <c r="NC40">
        <v>0</v>
      </c>
      <c r="ND40">
        <v>0</v>
      </c>
      <c r="NE40">
        <v>0</v>
      </c>
      <c r="NF40">
        <v>49</v>
      </c>
      <c r="NG40">
        <v>91</v>
      </c>
      <c r="NH40">
        <v>134</v>
      </c>
      <c r="NI40">
        <v>177</v>
      </c>
      <c r="NJ40">
        <v>222</v>
      </c>
      <c r="NK40">
        <v>262</v>
      </c>
      <c r="NL40">
        <v>317</v>
      </c>
      <c r="NM40">
        <v>367</v>
      </c>
      <c r="NN40">
        <v>419</v>
      </c>
      <c r="NO40">
        <v>472</v>
      </c>
      <c r="NP40">
        <v>521</v>
      </c>
      <c r="NQ40">
        <v>573</v>
      </c>
      <c r="NR40">
        <v>614</v>
      </c>
      <c r="NS40">
        <v>661</v>
      </c>
      <c r="NT40">
        <v>707</v>
      </c>
      <c r="NU40">
        <v>748</v>
      </c>
      <c r="NV40">
        <v>794</v>
      </c>
      <c r="NW40">
        <v>837</v>
      </c>
      <c r="NX40">
        <v>875</v>
      </c>
      <c r="NY40">
        <v>920</v>
      </c>
      <c r="NZ40">
        <v>976</v>
      </c>
      <c r="OA40">
        <v>1039</v>
      </c>
      <c r="OB40">
        <v>1092</v>
      </c>
      <c r="OC40">
        <v>1154</v>
      </c>
      <c r="OD40">
        <v>1197</v>
      </c>
      <c r="OE40">
        <v>0</v>
      </c>
      <c r="OF40">
        <v>0</v>
      </c>
      <c r="OG40">
        <v>2079</v>
      </c>
      <c r="OH40">
        <v>2161</v>
      </c>
      <c r="OI40">
        <v>2253</v>
      </c>
      <c r="OJ40">
        <v>2366</v>
      </c>
      <c r="OK40">
        <v>2451</v>
      </c>
      <c r="OL40">
        <v>2525</v>
      </c>
      <c r="OM40">
        <v>2637</v>
      </c>
      <c r="ON40">
        <v>2699</v>
      </c>
      <c r="OO40">
        <v>2793</v>
      </c>
      <c r="OP40">
        <v>2859</v>
      </c>
      <c r="OQ40">
        <v>2930</v>
      </c>
      <c r="OR40">
        <v>2988</v>
      </c>
      <c r="OS40">
        <v>3080</v>
      </c>
      <c r="OT40">
        <v>3163</v>
      </c>
      <c r="OU40">
        <v>3215</v>
      </c>
      <c r="OV40">
        <v>3301</v>
      </c>
      <c r="OW40">
        <v>3374</v>
      </c>
      <c r="OX40">
        <v>3445</v>
      </c>
      <c r="OY40">
        <v>3481</v>
      </c>
      <c r="OZ40">
        <v>3532</v>
      </c>
      <c r="PA40">
        <v>3555</v>
      </c>
      <c r="PB40">
        <v>3584</v>
      </c>
      <c r="PC40">
        <v>3610</v>
      </c>
      <c r="PD40">
        <v>3636</v>
      </c>
      <c r="PE40">
        <v>3668</v>
      </c>
      <c r="PF40">
        <v>3699</v>
      </c>
      <c r="PG40">
        <v>0</v>
      </c>
      <c r="PH40">
        <v>0</v>
      </c>
      <c r="PI40">
        <v>0</v>
      </c>
      <c r="PJ40">
        <v>50</v>
      </c>
      <c r="PK40">
        <v>108</v>
      </c>
      <c r="PL40">
        <v>168</v>
      </c>
      <c r="PM40">
        <v>229</v>
      </c>
      <c r="PN40">
        <v>284</v>
      </c>
      <c r="PO40">
        <v>346</v>
      </c>
      <c r="PP40">
        <v>421</v>
      </c>
      <c r="PQ40">
        <v>506</v>
      </c>
      <c r="PR40">
        <v>572</v>
      </c>
      <c r="PS40">
        <v>654</v>
      </c>
      <c r="PT40">
        <v>727</v>
      </c>
      <c r="PU40">
        <v>807</v>
      </c>
      <c r="PV40">
        <v>885</v>
      </c>
      <c r="PW40">
        <v>975</v>
      </c>
      <c r="PX40">
        <v>1076</v>
      </c>
      <c r="PY40">
        <v>1171</v>
      </c>
      <c r="PZ40">
        <v>1260</v>
      </c>
      <c r="QA40">
        <v>1372</v>
      </c>
      <c r="QB40">
        <v>1465</v>
      </c>
      <c r="QC40">
        <v>1580</v>
      </c>
      <c r="QD40">
        <v>1678</v>
      </c>
      <c r="QE40">
        <v>1778</v>
      </c>
      <c r="QF40">
        <v>1899</v>
      </c>
      <c r="QG40">
        <v>2018</v>
      </c>
      <c r="QH40">
        <v>2123</v>
      </c>
      <c r="QI40">
        <v>0</v>
      </c>
      <c r="QJ40">
        <v>0</v>
      </c>
      <c r="QK40">
        <v>7579</v>
      </c>
      <c r="QL40">
        <v>7922</v>
      </c>
      <c r="QM40">
        <v>8242</v>
      </c>
      <c r="QN40">
        <v>8431</v>
      </c>
      <c r="QO40">
        <v>8680</v>
      </c>
      <c r="QP40">
        <v>8751</v>
      </c>
      <c r="QQ40">
        <v>8918</v>
      </c>
      <c r="QR40">
        <v>9007</v>
      </c>
      <c r="QS40">
        <v>9076</v>
      </c>
      <c r="QT40">
        <v>9095</v>
      </c>
      <c r="QU40">
        <v>9061</v>
      </c>
      <c r="QV40">
        <v>9128</v>
      </c>
      <c r="QW40">
        <v>9232</v>
      </c>
      <c r="QX40">
        <v>9213</v>
      </c>
      <c r="QY40">
        <v>9214</v>
      </c>
      <c r="QZ40">
        <v>9128</v>
      </c>
      <c r="RA40">
        <v>9188</v>
      </c>
      <c r="RB40">
        <v>9257</v>
      </c>
      <c r="RC40">
        <v>9315</v>
      </c>
      <c r="RD40">
        <v>9280</v>
      </c>
      <c r="RE40">
        <v>9383</v>
      </c>
      <c r="RF40">
        <v>9468</v>
      </c>
      <c r="RG40">
        <v>9455</v>
      </c>
      <c r="RH40">
        <v>9565</v>
      </c>
      <c r="RI40">
        <v>9521</v>
      </c>
      <c r="RJ40">
        <v>9536</v>
      </c>
      <c r="RK40">
        <v>0</v>
      </c>
      <c r="RL40">
        <v>0</v>
      </c>
      <c r="RM40">
        <v>8317</v>
      </c>
      <c r="RN40">
        <v>8293</v>
      </c>
      <c r="RO40">
        <v>8258</v>
      </c>
      <c r="RP40">
        <v>8333</v>
      </c>
      <c r="RQ40">
        <v>8305</v>
      </c>
      <c r="RR40">
        <v>8359</v>
      </c>
      <c r="RS40">
        <v>8401</v>
      </c>
      <c r="RT40">
        <v>8435</v>
      </c>
      <c r="RU40">
        <v>8474</v>
      </c>
      <c r="RV40">
        <v>8543</v>
      </c>
      <c r="RW40">
        <v>8627</v>
      </c>
      <c r="RX40">
        <v>8686</v>
      </c>
      <c r="RY40">
        <v>8702</v>
      </c>
      <c r="RZ40">
        <v>8814</v>
      </c>
      <c r="SA40">
        <v>8865</v>
      </c>
      <c r="SB40">
        <v>8943</v>
      </c>
      <c r="SC40">
        <v>8976</v>
      </c>
      <c r="SD40">
        <v>8972</v>
      </c>
      <c r="SE40">
        <v>8979</v>
      </c>
      <c r="SF40">
        <v>9077</v>
      </c>
      <c r="SG40">
        <v>9049</v>
      </c>
      <c r="SH40">
        <v>9075</v>
      </c>
      <c r="SI40">
        <v>9107</v>
      </c>
      <c r="SJ40">
        <v>9105</v>
      </c>
      <c r="SK40">
        <v>9146</v>
      </c>
      <c r="SL40">
        <v>9160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759340.36690000002</v>
      </c>
      <c r="SU40">
        <v>744675.24840000004</v>
      </c>
      <c r="SV40">
        <v>720354.93090000004</v>
      </c>
      <c r="SW40">
        <v>694174.25390000001</v>
      </c>
      <c r="SX40">
        <v>672272.91139999998</v>
      </c>
      <c r="SY40">
        <v>645383.64580000006</v>
      </c>
      <c r="SZ40">
        <v>627337.36609999998</v>
      </c>
      <c r="TA40">
        <v>608335.98430000001</v>
      </c>
      <c r="TB40">
        <v>588886.36750000005</v>
      </c>
      <c r="TC40">
        <v>569442.51080000005</v>
      </c>
      <c r="TD40">
        <v>552856.80660000001</v>
      </c>
      <c r="TE40">
        <v>535169.98580000002</v>
      </c>
      <c r="TF40">
        <v>519932.06819999998</v>
      </c>
      <c r="TG40">
        <v>503973.91239999997</v>
      </c>
      <c r="TH40">
        <v>486395.5343</v>
      </c>
      <c r="TI40">
        <v>471268.98969999998</v>
      </c>
      <c r="TJ40">
        <v>457356.36200000002</v>
      </c>
      <c r="TK40">
        <v>441502.43819999998</v>
      </c>
      <c r="TL40">
        <v>428057.6458</v>
      </c>
      <c r="TM40">
        <v>413600.39079999999</v>
      </c>
      <c r="TN40">
        <v>403871.70750000002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703729.29460000002</v>
      </c>
      <c r="TW40">
        <v>777506.22140000004</v>
      </c>
      <c r="TX40">
        <v>846060.40639999998</v>
      </c>
      <c r="TY40">
        <v>897858.46310000005</v>
      </c>
      <c r="TZ40">
        <v>939736.89950000006</v>
      </c>
      <c r="UA40">
        <v>981116.10149999999</v>
      </c>
      <c r="UB40">
        <v>1010000</v>
      </c>
      <c r="UC40">
        <v>1030000</v>
      </c>
      <c r="UD40">
        <v>1050000</v>
      </c>
      <c r="UE40">
        <v>1050000</v>
      </c>
      <c r="UF40">
        <v>1070000</v>
      </c>
      <c r="UG40">
        <v>1060000</v>
      </c>
      <c r="UH40">
        <v>1060000</v>
      </c>
      <c r="UI40">
        <v>1060000</v>
      </c>
      <c r="UJ40">
        <v>1060000</v>
      </c>
      <c r="UK40">
        <v>1040000</v>
      </c>
      <c r="UL40">
        <v>1020000</v>
      </c>
      <c r="UM40">
        <v>1010000</v>
      </c>
      <c r="UN40">
        <v>997027.62069999997</v>
      </c>
      <c r="UO40">
        <v>985255.75939999998</v>
      </c>
      <c r="UP40">
        <v>966579.34979999997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567985.33759999997</v>
      </c>
      <c r="UY40">
        <v>641351.10930000001</v>
      </c>
      <c r="UZ40">
        <v>741967.75650000002</v>
      </c>
      <c r="VA40">
        <v>790980.28480000002</v>
      </c>
      <c r="VB40">
        <v>880390.67760000005</v>
      </c>
      <c r="VC40">
        <v>966584.44779999997</v>
      </c>
      <c r="VD40">
        <v>1040000</v>
      </c>
      <c r="VE40">
        <v>1150000</v>
      </c>
      <c r="VF40">
        <v>1230000</v>
      </c>
      <c r="VG40">
        <v>1280000</v>
      </c>
      <c r="VH40">
        <v>1320000</v>
      </c>
      <c r="VI40">
        <v>1380000</v>
      </c>
      <c r="VJ40">
        <v>1470000</v>
      </c>
      <c r="VK40">
        <v>1520000</v>
      </c>
      <c r="VL40">
        <v>1560000</v>
      </c>
      <c r="VM40">
        <v>1560000</v>
      </c>
      <c r="VN40">
        <v>1560000</v>
      </c>
      <c r="VO40">
        <v>1570000</v>
      </c>
      <c r="VP40">
        <v>1610000</v>
      </c>
      <c r="VQ40">
        <v>1590000</v>
      </c>
      <c r="VR40">
        <v>1600000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310855.98479999998</v>
      </c>
      <c r="WA40">
        <v>344916.48790000001</v>
      </c>
      <c r="WB40">
        <v>460446.76789999998</v>
      </c>
      <c r="WC40">
        <v>690873.34990000003</v>
      </c>
      <c r="WD40">
        <v>591838.96329999994</v>
      </c>
      <c r="WE40">
        <v>459680.74819999997</v>
      </c>
      <c r="WF40">
        <v>446291.98859999998</v>
      </c>
      <c r="WG40">
        <v>505508.72489999997</v>
      </c>
      <c r="WH40">
        <v>946514.2561</v>
      </c>
      <c r="WI40">
        <v>782805.74939999997</v>
      </c>
      <c r="WJ40">
        <v>693918.14</v>
      </c>
      <c r="WK40">
        <v>802032.06200000003</v>
      </c>
      <c r="WL40">
        <v>903259.40960000001</v>
      </c>
      <c r="WM40">
        <v>846711.19750000001</v>
      </c>
      <c r="WN40">
        <v>851408.62439999997</v>
      </c>
      <c r="WO40">
        <v>1030000</v>
      </c>
      <c r="WP40">
        <v>1080000</v>
      </c>
      <c r="WQ40">
        <v>994100.05339999998</v>
      </c>
      <c r="WR40">
        <v>1170000</v>
      </c>
      <c r="WS40">
        <v>1240000</v>
      </c>
      <c r="WT40">
        <v>1230000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15200000</v>
      </c>
      <c r="ZG40">
        <v>15300000</v>
      </c>
      <c r="ZH40">
        <v>15000000</v>
      </c>
      <c r="ZI40">
        <v>14700000</v>
      </c>
      <c r="ZJ40">
        <v>14400000</v>
      </c>
      <c r="ZK40">
        <v>14100000</v>
      </c>
      <c r="ZL40">
        <v>14000000</v>
      </c>
      <c r="ZM40">
        <v>13600000</v>
      </c>
      <c r="ZN40">
        <v>13400000</v>
      </c>
      <c r="ZO40">
        <v>13200000</v>
      </c>
      <c r="ZP40">
        <v>13000000</v>
      </c>
      <c r="ZQ40">
        <v>12700000</v>
      </c>
      <c r="ZR40">
        <v>12600000</v>
      </c>
      <c r="ZS40">
        <v>12400000</v>
      </c>
      <c r="ZT40">
        <v>12200000</v>
      </c>
      <c r="ZU40">
        <v>11900000</v>
      </c>
      <c r="ZV40">
        <v>11800000</v>
      </c>
      <c r="ZW40">
        <v>11500000</v>
      </c>
      <c r="ZX40">
        <v>11300000</v>
      </c>
      <c r="ZY40">
        <v>11000000</v>
      </c>
      <c r="ZZ40">
        <v>10900000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18900000</v>
      </c>
      <c r="ABK40">
        <v>19200000</v>
      </c>
      <c r="ABL40">
        <v>19100000</v>
      </c>
      <c r="ABM40">
        <v>19100000</v>
      </c>
      <c r="ABN40">
        <v>19000000</v>
      </c>
      <c r="ABO40">
        <v>18900000</v>
      </c>
      <c r="ABP40">
        <v>18700000</v>
      </c>
      <c r="ABQ40">
        <v>18800000</v>
      </c>
      <c r="ABR40">
        <v>18700000</v>
      </c>
      <c r="ABS40">
        <v>18500000</v>
      </c>
      <c r="ABT40">
        <v>18400000</v>
      </c>
      <c r="ABU40">
        <v>18300000</v>
      </c>
      <c r="ABV40">
        <v>18100000</v>
      </c>
      <c r="ABW40">
        <v>17800000</v>
      </c>
      <c r="ABX40">
        <v>17500000</v>
      </c>
      <c r="ABY40">
        <v>17100000</v>
      </c>
      <c r="ABZ40">
        <v>16700000</v>
      </c>
      <c r="ACA40">
        <v>16400000</v>
      </c>
      <c r="ACB40">
        <v>16000000</v>
      </c>
      <c r="ACC40">
        <v>15700000</v>
      </c>
      <c r="ACD40">
        <v>15300000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1530000</v>
      </c>
      <c r="ADO40">
        <v>1510000</v>
      </c>
      <c r="ADP40">
        <v>1490000</v>
      </c>
      <c r="ADQ40">
        <v>1450000</v>
      </c>
      <c r="ADR40">
        <v>1410000</v>
      </c>
      <c r="ADS40">
        <v>1370000</v>
      </c>
      <c r="ADT40">
        <v>1340000</v>
      </c>
      <c r="ADU40">
        <v>1310000</v>
      </c>
      <c r="ADV40">
        <v>1270000</v>
      </c>
      <c r="ADW40">
        <v>1240000</v>
      </c>
      <c r="ADX40">
        <v>1190000</v>
      </c>
      <c r="ADY40">
        <v>1160000</v>
      </c>
      <c r="ADZ40">
        <v>1140000</v>
      </c>
      <c r="AEA40">
        <v>1110000</v>
      </c>
      <c r="AEB40">
        <v>1070000</v>
      </c>
      <c r="AEC40">
        <v>1050000</v>
      </c>
      <c r="AED40">
        <v>1030000</v>
      </c>
      <c r="AEE40">
        <v>1000000</v>
      </c>
      <c r="AEF40">
        <v>982983.6888</v>
      </c>
      <c r="AEG40">
        <v>949962.9719</v>
      </c>
      <c r="AEH40">
        <v>923747.18940000003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6550000</v>
      </c>
      <c r="AEQ40">
        <v>6390000</v>
      </c>
      <c r="AER40">
        <v>6230000</v>
      </c>
      <c r="AES40">
        <v>6070000</v>
      </c>
      <c r="AET40">
        <v>5940000</v>
      </c>
      <c r="AEU40">
        <v>5830000</v>
      </c>
      <c r="AEV40">
        <v>5700000</v>
      </c>
      <c r="AEW40">
        <v>5540000</v>
      </c>
      <c r="AEX40">
        <v>5450000</v>
      </c>
      <c r="AEY40">
        <v>5320000</v>
      </c>
      <c r="AEZ40">
        <v>5210000</v>
      </c>
      <c r="AFA40">
        <v>5080000</v>
      </c>
      <c r="AFB40">
        <v>4930000</v>
      </c>
      <c r="AFC40">
        <v>4790000</v>
      </c>
      <c r="AFD40">
        <v>4700000</v>
      </c>
      <c r="AFE40">
        <v>4550000</v>
      </c>
      <c r="AFF40">
        <v>4430000</v>
      </c>
      <c r="AFG40">
        <v>4320000</v>
      </c>
      <c r="AFH40">
        <v>4190000</v>
      </c>
      <c r="AFI40">
        <v>4080000</v>
      </c>
      <c r="AFJ40">
        <v>3970000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347.36126710000002</v>
      </c>
      <c r="AGU40">
        <v>383.77760919999997</v>
      </c>
      <c r="AGV40">
        <v>417.61600240000001</v>
      </c>
      <c r="AGW40">
        <v>443.18355910000002</v>
      </c>
      <c r="AGX40">
        <v>463.85478430000001</v>
      </c>
      <c r="AGY40">
        <v>484.27958710000001</v>
      </c>
      <c r="AGZ40">
        <v>497.22233039999998</v>
      </c>
      <c r="AHA40">
        <v>507.74315969999998</v>
      </c>
      <c r="AHB40">
        <v>517.63615359999994</v>
      </c>
      <c r="AHC40">
        <v>520.59726450000005</v>
      </c>
      <c r="AHD40">
        <v>526.01463999999999</v>
      </c>
      <c r="AHE40">
        <v>525.09005460000003</v>
      </c>
      <c r="AHF40">
        <v>521.48376780000001</v>
      </c>
      <c r="AHG40">
        <v>523.37418509999998</v>
      </c>
      <c r="AHH40">
        <v>520.85056980000002</v>
      </c>
      <c r="AHI40">
        <v>514.06038560000002</v>
      </c>
      <c r="AHJ40">
        <v>504.86869230000002</v>
      </c>
      <c r="AHK40">
        <v>500.34954019999998</v>
      </c>
      <c r="AHL40">
        <v>492.1335239</v>
      </c>
      <c r="AHM40">
        <v>486.32292510000002</v>
      </c>
      <c r="AHN40">
        <v>477.10423639999999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29.857579049999998</v>
      </c>
      <c r="AHW40">
        <v>33.714235530000003</v>
      </c>
      <c r="AHX40">
        <v>39.003402870000002</v>
      </c>
      <c r="AHY40">
        <v>41.579869799999997</v>
      </c>
      <c r="AHZ40">
        <v>46.279952170000001</v>
      </c>
      <c r="AIA40">
        <v>50.810944669999998</v>
      </c>
      <c r="AIB40">
        <v>54.902836790000002</v>
      </c>
      <c r="AIC40">
        <v>60.428480370000003</v>
      </c>
      <c r="AID40">
        <v>64.432792689999999</v>
      </c>
      <c r="AIE40">
        <v>67.033286230000002</v>
      </c>
      <c r="AIF40">
        <v>69.548377740000006</v>
      </c>
      <c r="AIG40">
        <v>72.446226809999999</v>
      </c>
      <c r="AIH40">
        <v>77.278706760000006</v>
      </c>
      <c r="AII40">
        <v>79.77926746</v>
      </c>
      <c r="AIJ40">
        <v>81.961326869999994</v>
      </c>
      <c r="AIK40">
        <v>82.073813819999998</v>
      </c>
      <c r="AIL40">
        <v>82.211338319999996</v>
      </c>
      <c r="AIM40">
        <v>82.663928240000004</v>
      </c>
      <c r="AIN40">
        <v>84.831418639999995</v>
      </c>
      <c r="AIO40">
        <v>83.748700639999996</v>
      </c>
      <c r="AIP40">
        <v>84.274291899999994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1.854719352</v>
      </c>
      <c r="AIY40">
        <v>2.0579410280000001</v>
      </c>
      <c r="AIZ40">
        <v>2.7472513730000001</v>
      </c>
      <c r="AJA40">
        <v>4.1220894379999997</v>
      </c>
      <c r="AJB40">
        <v>3.531201689</v>
      </c>
      <c r="AJC40">
        <v>2.742680923</v>
      </c>
      <c r="AJD40">
        <v>2.662797013</v>
      </c>
      <c r="AJE40">
        <v>3.0161131210000001</v>
      </c>
      <c r="AJF40">
        <v>5.647368535</v>
      </c>
      <c r="AJG40">
        <v>4.6706032469999998</v>
      </c>
      <c r="AJH40">
        <v>4.1402561499999999</v>
      </c>
      <c r="AJI40">
        <v>4.7853168630000003</v>
      </c>
      <c r="AJJ40">
        <v>5.389288895</v>
      </c>
      <c r="AJK40">
        <v>5.0518945110000004</v>
      </c>
      <c r="AJL40">
        <v>5.0799216649999996</v>
      </c>
      <c r="AJM40">
        <v>6.1224365570000003</v>
      </c>
      <c r="AJN40">
        <v>6.4394559249999999</v>
      </c>
      <c r="AJO40">
        <v>5.9312887539999997</v>
      </c>
      <c r="AJP40">
        <v>7.003620937</v>
      </c>
      <c r="AJQ40">
        <v>7.4040437089999998</v>
      </c>
      <c r="AJR40">
        <v>7.3350938269999997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219.47447869999999</v>
      </c>
      <c r="AKA40">
        <v>506.87436309999998</v>
      </c>
      <c r="AKB40">
        <v>323.85977320000001</v>
      </c>
      <c r="AKC40">
        <v>498.96898199999998</v>
      </c>
      <c r="AKD40">
        <v>419.0774801</v>
      </c>
      <c r="AKE40">
        <v>532.89310669999998</v>
      </c>
      <c r="AKF40">
        <v>386.82992899999999</v>
      </c>
      <c r="AKG40">
        <v>476.43454450000002</v>
      </c>
      <c r="AKH40">
        <v>455.39311989999999</v>
      </c>
      <c r="AKI40">
        <v>441.9176981</v>
      </c>
      <c r="AKJ40">
        <v>533.57731530000001</v>
      </c>
      <c r="AKK40">
        <v>444.63656500000002</v>
      </c>
      <c r="AKL40">
        <v>548.99069159999999</v>
      </c>
      <c r="AKM40">
        <v>491.59492719999997</v>
      </c>
      <c r="AKN40">
        <v>633.16347819999999</v>
      </c>
      <c r="AKO40">
        <v>567.07620199999997</v>
      </c>
      <c r="AKP40">
        <v>828.71298539999998</v>
      </c>
      <c r="AKQ40">
        <v>548.68724959999997</v>
      </c>
      <c r="AKR40">
        <v>570.37965020000001</v>
      </c>
      <c r="AKS40">
        <v>633.18011999999999</v>
      </c>
      <c r="AKT40">
        <v>641.24100759999999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115.9919689</v>
      </c>
      <c r="AME40">
        <v>116.74006369999999</v>
      </c>
      <c r="AMF40">
        <v>114.4383727</v>
      </c>
      <c r="AMG40">
        <v>112.04625420000001</v>
      </c>
      <c r="AMH40">
        <v>109.879126</v>
      </c>
      <c r="AMI40">
        <v>107.74318529999999</v>
      </c>
      <c r="AMJ40">
        <v>106.786698</v>
      </c>
      <c r="AMK40">
        <v>103.95510590000001</v>
      </c>
      <c r="AML40">
        <v>102.1719669</v>
      </c>
      <c r="AMM40">
        <v>100.4045113</v>
      </c>
      <c r="AMN40">
        <v>98.806367989999998</v>
      </c>
      <c r="AMO40">
        <v>97.018046569999996</v>
      </c>
      <c r="AMP40">
        <v>95.827059980000001</v>
      </c>
      <c r="AMQ40">
        <v>94.623147320000001</v>
      </c>
      <c r="AMR40">
        <v>93.000176400000001</v>
      </c>
      <c r="AMS40">
        <v>90.951458500000001</v>
      </c>
      <c r="AMT40">
        <v>89.968469659999997</v>
      </c>
      <c r="AMU40">
        <v>87.555407790000004</v>
      </c>
      <c r="AMV40">
        <v>86.293818729999998</v>
      </c>
      <c r="AMW40">
        <v>83.624026869999994</v>
      </c>
      <c r="AMX40">
        <v>83.048230860000004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303.88073129999998</v>
      </c>
      <c r="ANG40">
        <v>275.17717520000002</v>
      </c>
      <c r="ANH40">
        <v>376.3096286</v>
      </c>
      <c r="ANI40">
        <v>283.22672010000002</v>
      </c>
      <c r="ANJ40">
        <v>290.73441759999997</v>
      </c>
      <c r="ANK40">
        <v>304.48640339999997</v>
      </c>
      <c r="ANL40">
        <v>242.44931170000001</v>
      </c>
      <c r="ANM40">
        <v>231.90515439999999</v>
      </c>
      <c r="ANN40">
        <v>155.4441946</v>
      </c>
      <c r="ANO40">
        <v>210.65951770000001</v>
      </c>
      <c r="ANP40">
        <v>249.02318410000001</v>
      </c>
      <c r="ANQ40">
        <v>174.44467589999999</v>
      </c>
      <c r="ANR40">
        <v>170.62303470000001</v>
      </c>
      <c r="ANS40">
        <v>150.08645329999999</v>
      </c>
      <c r="ANT40">
        <v>130.72320680000001</v>
      </c>
      <c r="ANU40">
        <v>162.43972260000001</v>
      </c>
      <c r="ANV40">
        <v>192.14540640000001</v>
      </c>
      <c r="ANW40">
        <v>213.05525739999999</v>
      </c>
      <c r="ANX40">
        <v>157.74870039999999</v>
      </c>
      <c r="ANY40">
        <v>171.01703309999999</v>
      </c>
      <c r="ANZ40">
        <v>109.7812888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76.298763030000003</v>
      </c>
      <c r="AOI40">
        <v>77.362237089999994</v>
      </c>
      <c r="AOJ40">
        <v>76.874897520000005</v>
      </c>
      <c r="AOK40">
        <v>77.235217930000005</v>
      </c>
      <c r="AOL40">
        <v>76.757597200000006</v>
      </c>
      <c r="AOM40">
        <v>76.372606279999999</v>
      </c>
      <c r="AON40">
        <v>75.615940739999999</v>
      </c>
      <c r="AOO40">
        <v>75.673924659999997</v>
      </c>
      <c r="AOP40">
        <v>75.449698549999994</v>
      </c>
      <c r="AOQ40">
        <v>74.456406090000002</v>
      </c>
      <c r="AOR40">
        <v>74.221442730000007</v>
      </c>
      <c r="AOS40">
        <v>73.65321711</v>
      </c>
      <c r="AOT40">
        <v>73.012739609999997</v>
      </c>
      <c r="AOU40">
        <v>71.626910129999999</v>
      </c>
      <c r="AOV40">
        <v>70.559527470000006</v>
      </c>
      <c r="AOW40">
        <v>68.950488780000001</v>
      </c>
      <c r="AOX40">
        <v>67.488304940000006</v>
      </c>
      <c r="AOY40">
        <v>65.997957709999994</v>
      </c>
      <c r="AOZ40">
        <v>64.537174039999996</v>
      </c>
      <c r="APA40">
        <v>63.208891229999999</v>
      </c>
      <c r="APB40">
        <v>61.886504289999998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572.64549520000003</v>
      </c>
      <c r="APK40">
        <v>556.78875530000005</v>
      </c>
      <c r="APL40">
        <v>649.77186140000003</v>
      </c>
      <c r="APM40">
        <v>738.33283159999996</v>
      </c>
      <c r="APN40">
        <v>582.9767554</v>
      </c>
      <c r="APO40">
        <v>736.50675609999996</v>
      </c>
      <c r="APP40">
        <v>680.59841229999995</v>
      </c>
      <c r="APQ40">
        <v>595.47242200000005</v>
      </c>
      <c r="APR40">
        <v>565.77644169999996</v>
      </c>
      <c r="APS40">
        <v>640.24453960000005</v>
      </c>
      <c r="APT40">
        <v>794.60534229999996</v>
      </c>
      <c r="APU40">
        <v>638.32546960000002</v>
      </c>
      <c r="APV40">
        <v>568.26410120000003</v>
      </c>
      <c r="APW40">
        <v>790.83986010000001</v>
      </c>
      <c r="APX40">
        <v>624.02338239999995</v>
      </c>
      <c r="APY40">
        <v>728.98869930000001</v>
      </c>
      <c r="APZ40">
        <v>612.23295140000005</v>
      </c>
      <c r="AQA40">
        <v>586.79032140000004</v>
      </c>
      <c r="AQB40">
        <v>636.6738484</v>
      </c>
      <c r="AQC40">
        <v>608.86769300000003</v>
      </c>
      <c r="AQD40">
        <v>576.83562380000001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98.742250139999996</v>
      </c>
      <c r="ARO40">
        <v>96.347944659999996</v>
      </c>
      <c r="ARP40">
        <v>93.920269910000002</v>
      </c>
      <c r="ARQ40">
        <v>91.606329070000001</v>
      </c>
      <c r="ARR40">
        <v>89.662367500000002</v>
      </c>
      <c r="ARS40">
        <v>87.90677934</v>
      </c>
      <c r="ART40">
        <v>85.930071130000002</v>
      </c>
      <c r="ARU40">
        <v>83.580930249999994</v>
      </c>
      <c r="ARV40">
        <v>82.190939169999993</v>
      </c>
      <c r="ARW40">
        <v>80.258753810000002</v>
      </c>
      <c r="ARX40">
        <v>78.606720580000001</v>
      </c>
      <c r="ARY40">
        <v>76.598817749999995</v>
      </c>
      <c r="ARZ40">
        <v>74.334643499999999</v>
      </c>
      <c r="ASA40">
        <v>72.225863849999996</v>
      </c>
      <c r="ASB40">
        <v>70.887536530000006</v>
      </c>
      <c r="ASC40">
        <v>68.610551799999996</v>
      </c>
      <c r="ASD40">
        <v>66.803579389999996</v>
      </c>
      <c r="ASE40">
        <v>65.086543899999995</v>
      </c>
      <c r="ASF40">
        <v>63.176941900000003</v>
      </c>
      <c r="ASG40">
        <v>61.613037820000002</v>
      </c>
      <c r="ASH40">
        <v>59.9100489</v>
      </c>
    </row>
    <row r="41" spans="3:1178" x14ac:dyDescent="0.25">
      <c r="C41">
        <v>0</v>
      </c>
      <c r="D41">
        <v>0</v>
      </c>
      <c r="E41">
        <v>0</v>
      </c>
      <c r="F41">
        <v>215</v>
      </c>
      <c r="G41">
        <v>227</v>
      </c>
      <c r="H41">
        <v>257</v>
      </c>
      <c r="I41">
        <v>206</v>
      </c>
      <c r="J41">
        <v>242</v>
      </c>
      <c r="K41">
        <v>261</v>
      </c>
      <c r="L41">
        <v>267</v>
      </c>
      <c r="M41">
        <v>240</v>
      </c>
      <c r="N41">
        <v>265</v>
      </c>
      <c r="O41">
        <v>241</v>
      </c>
      <c r="P41">
        <v>244</v>
      </c>
      <c r="Q41">
        <v>249</v>
      </c>
      <c r="R41">
        <v>255</v>
      </c>
      <c r="S41">
        <v>270</v>
      </c>
      <c r="T41">
        <v>257</v>
      </c>
      <c r="U41">
        <v>249</v>
      </c>
      <c r="V41">
        <v>227</v>
      </c>
      <c r="W41">
        <v>267</v>
      </c>
      <c r="X41">
        <v>274</v>
      </c>
      <c r="Y41">
        <v>274</v>
      </c>
      <c r="Z41">
        <v>219</v>
      </c>
      <c r="AA41">
        <v>240</v>
      </c>
      <c r="AB41">
        <v>236</v>
      </c>
      <c r="AC41">
        <v>241</v>
      </c>
      <c r="AD41">
        <v>241</v>
      </c>
      <c r="AE41">
        <v>0</v>
      </c>
      <c r="AF41">
        <v>0</v>
      </c>
      <c r="AG41">
        <v>0</v>
      </c>
      <c r="AH41">
        <v>67</v>
      </c>
      <c r="AI41">
        <v>61</v>
      </c>
      <c r="AJ41">
        <v>54</v>
      </c>
      <c r="AK41">
        <v>66</v>
      </c>
      <c r="AL41">
        <v>70</v>
      </c>
      <c r="AM41">
        <v>79</v>
      </c>
      <c r="AN41">
        <v>86</v>
      </c>
      <c r="AO41">
        <v>81</v>
      </c>
      <c r="AP41">
        <v>88</v>
      </c>
      <c r="AQ41">
        <v>82</v>
      </c>
      <c r="AR41">
        <v>113</v>
      </c>
      <c r="AS41">
        <v>110</v>
      </c>
      <c r="AT41">
        <v>110</v>
      </c>
      <c r="AU41">
        <v>126</v>
      </c>
      <c r="AV41">
        <v>106</v>
      </c>
      <c r="AW41">
        <v>98</v>
      </c>
      <c r="AX41">
        <v>117</v>
      </c>
      <c r="AY41">
        <v>128</v>
      </c>
      <c r="AZ41">
        <v>118</v>
      </c>
      <c r="BA41">
        <v>133</v>
      </c>
      <c r="BB41">
        <v>125</v>
      </c>
      <c r="BC41">
        <v>130</v>
      </c>
      <c r="BD41">
        <v>113</v>
      </c>
      <c r="BE41">
        <v>136</v>
      </c>
      <c r="BF41">
        <v>137</v>
      </c>
      <c r="BG41">
        <v>0</v>
      </c>
      <c r="BH41">
        <v>0</v>
      </c>
      <c r="BI41">
        <v>0</v>
      </c>
      <c r="BJ41">
        <v>137</v>
      </c>
      <c r="BK41">
        <v>160</v>
      </c>
      <c r="BL41">
        <v>156</v>
      </c>
      <c r="BM41">
        <v>135</v>
      </c>
      <c r="BN41">
        <v>154</v>
      </c>
      <c r="BO41">
        <v>145</v>
      </c>
      <c r="BP41">
        <v>161</v>
      </c>
      <c r="BQ41">
        <v>149</v>
      </c>
      <c r="BR41">
        <v>170</v>
      </c>
      <c r="BS41">
        <v>183</v>
      </c>
      <c r="BT41">
        <v>173</v>
      </c>
      <c r="BU41">
        <v>187</v>
      </c>
      <c r="BV41">
        <v>184</v>
      </c>
      <c r="BW41">
        <v>185</v>
      </c>
      <c r="BX41">
        <v>179</v>
      </c>
      <c r="BY41">
        <v>201</v>
      </c>
      <c r="BZ41">
        <v>200</v>
      </c>
      <c r="CA41">
        <v>172</v>
      </c>
      <c r="CB41">
        <v>184</v>
      </c>
      <c r="CC41">
        <v>184</v>
      </c>
      <c r="CD41">
        <v>167</v>
      </c>
      <c r="CE41">
        <v>215</v>
      </c>
      <c r="CF41">
        <v>162</v>
      </c>
      <c r="CG41">
        <v>182</v>
      </c>
      <c r="CH41">
        <v>184</v>
      </c>
      <c r="CI41">
        <v>0</v>
      </c>
      <c r="CJ41">
        <v>0</v>
      </c>
      <c r="CK41">
        <v>0</v>
      </c>
      <c r="CL41">
        <v>38</v>
      </c>
      <c r="CM41">
        <v>33</v>
      </c>
      <c r="CN41">
        <v>38</v>
      </c>
      <c r="CO41">
        <v>44</v>
      </c>
      <c r="CP41">
        <v>50</v>
      </c>
      <c r="CQ41">
        <v>46</v>
      </c>
      <c r="CR41">
        <v>42</v>
      </c>
      <c r="CS41">
        <v>43</v>
      </c>
      <c r="CT41">
        <v>64</v>
      </c>
      <c r="CU41">
        <v>55</v>
      </c>
      <c r="CV41">
        <v>51</v>
      </c>
      <c r="CW41">
        <v>61</v>
      </c>
      <c r="CX41">
        <v>57</v>
      </c>
      <c r="CY41">
        <v>44</v>
      </c>
      <c r="CZ41">
        <v>48</v>
      </c>
      <c r="DA41">
        <v>61</v>
      </c>
      <c r="DB41">
        <v>66</v>
      </c>
      <c r="DC41">
        <v>62</v>
      </c>
      <c r="DD41">
        <v>58</v>
      </c>
      <c r="DE41">
        <v>67</v>
      </c>
      <c r="DF41">
        <v>61</v>
      </c>
      <c r="DG41">
        <v>63</v>
      </c>
      <c r="DH41">
        <v>71</v>
      </c>
      <c r="DI41">
        <v>82</v>
      </c>
      <c r="DJ41">
        <v>68</v>
      </c>
      <c r="DK41">
        <v>0</v>
      </c>
      <c r="DL41">
        <v>0</v>
      </c>
      <c r="DM41">
        <v>0</v>
      </c>
      <c r="DN41">
        <v>3</v>
      </c>
      <c r="DO41">
        <v>5</v>
      </c>
      <c r="DP41">
        <v>2</v>
      </c>
      <c r="DQ41">
        <v>3</v>
      </c>
      <c r="DR41">
        <v>6</v>
      </c>
      <c r="DS41">
        <v>6</v>
      </c>
      <c r="DT41">
        <v>11</v>
      </c>
      <c r="DU41">
        <v>5</v>
      </c>
      <c r="DV41">
        <v>14</v>
      </c>
      <c r="DW41">
        <v>9</v>
      </c>
      <c r="DX41">
        <v>15</v>
      </c>
      <c r="DY41">
        <v>17</v>
      </c>
      <c r="DZ41">
        <v>22</v>
      </c>
      <c r="EA41">
        <v>15</v>
      </c>
      <c r="EB41">
        <v>17</v>
      </c>
      <c r="EC41">
        <v>21</v>
      </c>
      <c r="ED41">
        <v>21</v>
      </c>
      <c r="EE41">
        <v>27</v>
      </c>
      <c r="EF41">
        <v>28</v>
      </c>
      <c r="EG41">
        <v>19</v>
      </c>
      <c r="EH41">
        <v>26</v>
      </c>
      <c r="EI41">
        <v>29</v>
      </c>
      <c r="EJ41">
        <v>35</v>
      </c>
      <c r="EK41">
        <v>21</v>
      </c>
      <c r="EL41">
        <v>25</v>
      </c>
      <c r="EM41">
        <v>0</v>
      </c>
      <c r="EN41">
        <v>0</v>
      </c>
      <c r="EO41">
        <v>0</v>
      </c>
      <c r="EP41">
        <v>15</v>
      </c>
      <c r="EQ41">
        <v>25</v>
      </c>
      <c r="ER41">
        <v>10</v>
      </c>
      <c r="ES41">
        <v>25</v>
      </c>
      <c r="ET41">
        <v>5</v>
      </c>
      <c r="EU41">
        <v>10</v>
      </c>
      <c r="EV41">
        <v>30</v>
      </c>
      <c r="EW41">
        <v>40</v>
      </c>
      <c r="EX41">
        <v>35</v>
      </c>
      <c r="EY41">
        <v>55</v>
      </c>
      <c r="EZ41">
        <v>40</v>
      </c>
      <c r="FA41">
        <v>70</v>
      </c>
      <c r="FB41">
        <v>100</v>
      </c>
      <c r="FC41">
        <v>80</v>
      </c>
      <c r="FD41">
        <v>70</v>
      </c>
      <c r="FE41">
        <v>75</v>
      </c>
      <c r="FF41">
        <v>85</v>
      </c>
      <c r="FG41">
        <v>95</v>
      </c>
      <c r="FH41">
        <v>110</v>
      </c>
      <c r="FI41">
        <v>105</v>
      </c>
      <c r="FJ41">
        <v>100</v>
      </c>
      <c r="FK41">
        <v>125</v>
      </c>
      <c r="FL41">
        <v>125</v>
      </c>
      <c r="FM41">
        <v>155</v>
      </c>
      <c r="FN41">
        <v>110</v>
      </c>
      <c r="FO41">
        <v>0</v>
      </c>
      <c r="FP41">
        <v>0</v>
      </c>
      <c r="FQ41">
        <v>5543</v>
      </c>
      <c r="FR41">
        <v>5848</v>
      </c>
      <c r="FS41">
        <v>6105</v>
      </c>
      <c r="FT41">
        <v>6324</v>
      </c>
      <c r="FU41">
        <v>6543</v>
      </c>
      <c r="FV41">
        <v>6693</v>
      </c>
      <c r="FW41">
        <v>6895</v>
      </c>
      <c r="FX41">
        <v>7053</v>
      </c>
      <c r="FY41">
        <v>7195</v>
      </c>
      <c r="FZ41">
        <v>7311</v>
      </c>
      <c r="GA41">
        <v>7456</v>
      </c>
      <c r="GB41">
        <v>7598</v>
      </c>
      <c r="GC41">
        <v>7703</v>
      </c>
      <c r="GD41">
        <v>7787</v>
      </c>
      <c r="GE41">
        <v>7866</v>
      </c>
      <c r="GF41">
        <v>7935</v>
      </c>
      <c r="GG41">
        <v>8005</v>
      </c>
      <c r="GH41">
        <v>8043</v>
      </c>
      <c r="GI41">
        <v>8061</v>
      </c>
      <c r="GJ41">
        <v>8080</v>
      </c>
      <c r="GK41">
        <v>8181</v>
      </c>
      <c r="GL41">
        <v>8238</v>
      </c>
      <c r="GM41">
        <v>8303</v>
      </c>
      <c r="GN41">
        <v>8314</v>
      </c>
      <c r="GO41">
        <v>8369</v>
      </c>
      <c r="GP41">
        <v>8411</v>
      </c>
      <c r="GQ41">
        <v>0</v>
      </c>
      <c r="GR41">
        <v>0</v>
      </c>
      <c r="GS41">
        <v>705</v>
      </c>
      <c r="GT41">
        <v>762</v>
      </c>
      <c r="GU41">
        <v>834</v>
      </c>
      <c r="GV41">
        <v>889</v>
      </c>
      <c r="GW41">
        <v>947</v>
      </c>
      <c r="GX41">
        <v>1032</v>
      </c>
      <c r="GY41">
        <v>1101</v>
      </c>
      <c r="GZ41">
        <v>1145</v>
      </c>
      <c r="HA41">
        <v>1203</v>
      </c>
      <c r="HB41">
        <v>1275</v>
      </c>
      <c r="HC41">
        <v>1329</v>
      </c>
      <c r="HD41">
        <v>1386</v>
      </c>
      <c r="HE41">
        <v>1441</v>
      </c>
      <c r="HF41">
        <v>1489</v>
      </c>
      <c r="HG41">
        <v>1546</v>
      </c>
      <c r="HH41">
        <v>1598</v>
      </c>
      <c r="HI41">
        <v>1636</v>
      </c>
      <c r="HJ41">
        <v>1687</v>
      </c>
      <c r="HK41">
        <v>1723</v>
      </c>
      <c r="HL41">
        <v>1758</v>
      </c>
      <c r="HM41">
        <v>1787</v>
      </c>
      <c r="HN41">
        <v>1805</v>
      </c>
      <c r="HO41">
        <v>1833</v>
      </c>
      <c r="HP41">
        <v>1858</v>
      </c>
      <c r="HQ41">
        <v>1896</v>
      </c>
      <c r="HR41">
        <v>1905</v>
      </c>
      <c r="HS41">
        <v>0</v>
      </c>
      <c r="HT41">
        <v>0</v>
      </c>
      <c r="HU41">
        <v>60</v>
      </c>
      <c r="HV41">
        <v>70</v>
      </c>
      <c r="HW41">
        <v>67</v>
      </c>
      <c r="HX41">
        <v>73</v>
      </c>
      <c r="HY41">
        <v>71</v>
      </c>
      <c r="HZ41">
        <v>85</v>
      </c>
      <c r="IA41">
        <v>86</v>
      </c>
      <c r="IB41">
        <v>92</v>
      </c>
      <c r="IC41">
        <v>94</v>
      </c>
      <c r="ID41">
        <v>102</v>
      </c>
      <c r="IE41">
        <v>108</v>
      </c>
      <c r="IF41">
        <v>126</v>
      </c>
      <c r="IG41">
        <v>134</v>
      </c>
      <c r="IH41">
        <v>148</v>
      </c>
      <c r="II41">
        <v>149</v>
      </c>
      <c r="IJ41">
        <v>158</v>
      </c>
      <c r="IK41">
        <v>160</v>
      </c>
      <c r="IL41">
        <v>168</v>
      </c>
      <c r="IM41">
        <v>168</v>
      </c>
      <c r="IN41">
        <v>179</v>
      </c>
      <c r="IO41">
        <v>191</v>
      </c>
      <c r="IP41">
        <v>198</v>
      </c>
      <c r="IQ41">
        <v>203</v>
      </c>
      <c r="IR41">
        <v>206</v>
      </c>
      <c r="IS41">
        <v>209</v>
      </c>
      <c r="IT41">
        <v>199</v>
      </c>
      <c r="IU41">
        <v>0</v>
      </c>
      <c r="IV41">
        <v>0</v>
      </c>
      <c r="IW41">
        <v>3</v>
      </c>
      <c r="IX41">
        <v>4</v>
      </c>
      <c r="IY41">
        <v>3</v>
      </c>
      <c r="IZ41">
        <v>0</v>
      </c>
      <c r="JA41">
        <v>2</v>
      </c>
      <c r="JB41">
        <v>1</v>
      </c>
      <c r="JC41">
        <v>1</v>
      </c>
      <c r="JD41">
        <v>1</v>
      </c>
      <c r="JE41">
        <v>3</v>
      </c>
      <c r="JF41">
        <v>9</v>
      </c>
      <c r="JG41">
        <v>8</v>
      </c>
      <c r="JH41">
        <v>11</v>
      </c>
      <c r="JI41">
        <v>12</v>
      </c>
      <c r="JJ41">
        <v>9</v>
      </c>
      <c r="JK41">
        <v>11</v>
      </c>
      <c r="JL41">
        <v>7</v>
      </c>
      <c r="JM41">
        <v>10</v>
      </c>
      <c r="JN41">
        <v>12</v>
      </c>
      <c r="JO41">
        <v>13</v>
      </c>
      <c r="JP41">
        <v>17</v>
      </c>
      <c r="JQ41">
        <v>14</v>
      </c>
      <c r="JR41">
        <v>14</v>
      </c>
      <c r="JS41">
        <v>9</v>
      </c>
      <c r="JT41">
        <v>13</v>
      </c>
      <c r="JU41">
        <v>14</v>
      </c>
      <c r="JV41">
        <v>7</v>
      </c>
      <c r="JW41">
        <v>0</v>
      </c>
      <c r="JX41">
        <v>0</v>
      </c>
      <c r="JY41">
        <v>0</v>
      </c>
      <c r="JZ41">
        <v>6</v>
      </c>
      <c r="KA41">
        <v>16</v>
      </c>
      <c r="KB41">
        <v>25</v>
      </c>
      <c r="KC41">
        <v>31</v>
      </c>
      <c r="KD41">
        <v>39</v>
      </c>
      <c r="KE41">
        <v>47</v>
      </c>
      <c r="KF41">
        <v>56</v>
      </c>
      <c r="KG41">
        <v>68</v>
      </c>
      <c r="KH41">
        <v>77</v>
      </c>
      <c r="KI41">
        <v>88</v>
      </c>
      <c r="KJ41">
        <v>99</v>
      </c>
      <c r="KK41">
        <v>111</v>
      </c>
      <c r="KL41">
        <v>120</v>
      </c>
      <c r="KM41">
        <v>134</v>
      </c>
      <c r="KN41">
        <v>155</v>
      </c>
      <c r="KO41">
        <v>173</v>
      </c>
      <c r="KP41">
        <v>184</v>
      </c>
      <c r="KQ41">
        <v>202</v>
      </c>
      <c r="KR41">
        <v>218</v>
      </c>
      <c r="KS41">
        <v>240</v>
      </c>
      <c r="KT41">
        <v>258</v>
      </c>
      <c r="KU41">
        <v>279</v>
      </c>
      <c r="KV41">
        <v>295</v>
      </c>
      <c r="KW41">
        <v>316</v>
      </c>
      <c r="KX41">
        <v>346</v>
      </c>
      <c r="KY41">
        <v>0</v>
      </c>
      <c r="KZ41">
        <v>0</v>
      </c>
      <c r="LA41">
        <v>0</v>
      </c>
      <c r="LB41">
        <v>255</v>
      </c>
      <c r="LC41">
        <v>494</v>
      </c>
      <c r="LD41">
        <v>718</v>
      </c>
      <c r="LE41">
        <v>928</v>
      </c>
      <c r="LF41">
        <v>1143</v>
      </c>
      <c r="LG41">
        <v>1374</v>
      </c>
      <c r="LH41">
        <v>1571</v>
      </c>
      <c r="LI41">
        <v>1765</v>
      </c>
      <c r="LJ41">
        <v>1937</v>
      </c>
      <c r="LK41">
        <v>2127</v>
      </c>
      <c r="LL41">
        <v>2313</v>
      </c>
      <c r="LM41">
        <v>2500</v>
      </c>
      <c r="LN41">
        <v>2677</v>
      </c>
      <c r="LO41">
        <v>2870</v>
      </c>
      <c r="LP41">
        <v>3050</v>
      </c>
      <c r="LQ41">
        <v>3227</v>
      </c>
      <c r="LR41">
        <v>3394</v>
      </c>
      <c r="LS41">
        <v>3585</v>
      </c>
      <c r="LT41">
        <v>3768</v>
      </c>
      <c r="LU41">
        <v>3939</v>
      </c>
      <c r="LV41">
        <v>4109</v>
      </c>
      <c r="LW41">
        <v>4289</v>
      </c>
      <c r="LX41">
        <v>4453</v>
      </c>
      <c r="LY41">
        <v>4624</v>
      </c>
      <c r="LZ41">
        <v>4812</v>
      </c>
      <c r="MA41">
        <v>0</v>
      </c>
      <c r="MB41">
        <v>0</v>
      </c>
      <c r="MC41">
        <v>1395</v>
      </c>
      <c r="MD41">
        <v>1442</v>
      </c>
      <c r="ME41">
        <v>1457</v>
      </c>
      <c r="MF41">
        <v>1500</v>
      </c>
      <c r="MG41">
        <v>1527</v>
      </c>
      <c r="MH41">
        <v>1555</v>
      </c>
      <c r="MI41">
        <v>1587</v>
      </c>
      <c r="MJ41">
        <v>1633</v>
      </c>
      <c r="MK41">
        <v>1658</v>
      </c>
      <c r="ML41">
        <v>1680</v>
      </c>
      <c r="MM41">
        <v>1699</v>
      </c>
      <c r="MN41">
        <v>1736</v>
      </c>
      <c r="MO41">
        <v>1717</v>
      </c>
      <c r="MP41">
        <v>1748</v>
      </c>
      <c r="MQ41">
        <v>1736</v>
      </c>
      <c r="MR41">
        <v>1758</v>
      </c>
      <c r="MS41">
        <v>1766</v>
      </c>
      <c r="MT41">
        <v>1790</v>
      </c>
      <c r="MU41">
        <v>1783</v>
      </c>
      <c r="MV41">
        <v>1766</v>
      </c>
      <c r="MW41">
        <v>1767</v>
      </c>
      <c r="MX41">
        <v>1774</v>
      </c>
      <c r="MY41">
        <v>1771</v>
      </c>
      <c r="MZ41">
        <v>1796</v>
      </c>
      <c r="NA41">
        <v>1824</v>
      </c>
      <c r="NB41">
        <v>1817</v>
      </c>
      <c r="NC41">
        <v>0</v>
      </c>
      <c r="ND41">
        <v>0</v>
      </c>
      <c r="NE41">
        <v>0</v>
      </c>
      <c r="NF41">
        <v>39</v>
      </c>
      <c r="NG41">
        <v>75</v>
      </c>
      <c r="NH41">
        <v>110</v>
      </c>
      <c r="NI41">
        <v>149</v>
      </c>
      <c r="NJ41">
        <v>187</v>
      </c>
      <c r="NK41">
        <v>223</v>
      </c>
      <c r="NL41">
        <v>246</v>
      </c>
      <c r="NM41">
        <v>275</v>
      </c>
      <c r="NN41">
        <v>319</v>
      </c>
      <c r="NO41">
        <v>354</v>
      </c>
      <c r="NP41">
        <v>388</v>
      </c>
      <c r="NQ41">
        <v>436</v>
      </c>
      <c r="NR41">
        <v>476</v>
      </c>
      <c r="NS41">
        <v>524</v>
      </c>
      <c r="NT41">
        <v>558</v>
      </c>
      <c r="NU41">
        <v>605</v>
      </c>
      <c r="NV41">
        <v>653</v>
      </c>
      <c r="NW41">
        <v>702</v>
      </c>
      <c r="NX41">
        <v>751</v>
      </c>
      <c r="NY41">
        <v>782</v>
      </c>
      <c r="NZ41">
        <v>827</v>
      </c>
      <c r="OA41">
        <v>865</v>
      </c>
      <c r="OB41">
        <v>903</v>
      </c>
      <c r="OC41">
        <v>938</v>
      </c>
      <c r="OD41">
        <v>983</v>
      </c>
      <c r="OE41">
        <v>0</v>
      </c>
      <c r="OF41">
        <v>0</v>
      </c>
      <c r="OG41">
        <v>2100</v>
      </c>
      <c r="OH41">
        <v>2286</v>
      </c>
      <c r="OI41">
        <v>2412</v>
      </c>
      <c r="OJ41">
        <v>2549</v>
      </c>
      <c r="OK41">
        <v>2659</v>
      </c>
      <c r="OL41">
        <v>2808</v>
      </c>
      <c r="OM41">
        <v>2934</v>
      </c>
      <c r="ON41">
        <v>3044</v>
      </c>
      <c r="OO41">
        <v>3213</v>
      </c>
      <c r="OP41">
        <v>3338</v>
      </c>
      <c r="OQ41">
        <v>3446</v>
      </c>
      <c r="OR41">
        <v>3568</v>
      </c>
      <c r="OS41">
        <v>3644</v>
      </c>
      <c r="OT41">
        <v>3775</v>
      </c>
      <c r="OU41">
        <v>3849</v>
      </c>
      <c r="OV41">
        <v>3897</v>
      </c>
      <c r="OW41">
        <v>3959</v>
      </c>
      <c r="OX41">
        <v>4025</v>
      </c>
      <c r="OY41">
        <v>4045</v>
      </c>
      <c r="OZ41">
        <v>4101</v>
      </c>
      <c r="PA41">
        <v>4127</v>
      </c>
      <c r="PB41">
        <v>4178</v>
      </c>
      <c r="PC41">
        <v>4217</v>
      </c>
      <c r="PD41">
        <v>4276</v>
      </c>
      <c r="PE41">
        <v>4340</v>
      </c>
      <c r="PF41">
        <v>4367</v>
      </c>
      <c r="PG41">
        <v>0</v>
      </c>
      <c r="PH41">
        <v>0</v>
      </c>
      <c r="PI41">
        <v>0</v>
      </c>
      <c r="PJ41">
        <v>62</v>
      </c>
      <c r="PK41">
        <v>136</v>
      </c>
      <c r="PL41">
        <v>210</v>
      </c>
      <c r="PM41">
        <v>298</v>
      </c>
      <c r="PN41">
        <v>401</v>
      </c>
      <c r="PO41">
        <v>490</v>
      </c>
      <c r="PP41">
        <v>587</v>
      </c>
      <c r="PQ41">
        <v>681</v>
      </c>
      <c r="PR41">
        <v>795</v>
      </c>
      <c r="PS41">
        <v>901</v>
      </c>
      <c r="PT41">
        <v>1000</v>
      </c>
      <c r="PU41">
        <v>1115</v>
      </c>
      <c r="PV41">
        <v>1234</v>
      </c>
      <c r="PW41">
        <v>1357</v>
      </c>
      <c r="PX41">
        <v>1491</v>
      </c>
      <c r="PY41">
        <v>1613</v>
      </c>
      <c r="PZ41">
        <v>1752</v>
      </c>
      <c r="QA41">
        <v>1917</v>
      </c>
      <c r="QB41">
        <v>2065</v>
      </c>
      <c r="QC41">
        <v>2213</v>
      </c>
      <c r="QD41">
        <v>2362</v>
      </c>
      <c r="QE41">
        <v>2508</v>
      </c>
      <c r="QF41">
        <v>2667</v>
      </c>
      <c r="QG41">
        <v>2805</v>
      </c>
      <c r="QH41">
        <v>2950</v>
      </c>
      <c r="QI41">
        <v>0</v>
      </c>
      <c r="QJ41">
        <v>0</v>
      </c>
      <c r="QK41">
        <v>7506</v>
      </c>
      <c r="QL41">
        <v>7562</v>
      </c>
      <c r="QM41">
        <v>7573</v>
      </c>
      <c r="QN41">
        <v>7591</v>
      </c>
      <c r="QO41">
        <v>7595</v>
      </c>
      <c r="QP41">
        <v>7603</v>
      </c>
      <c r="QQ41">
        <v>7614</v>
      </c>
      <c r="QR41">
        <v>7622</v>
      </c>
      <c r="QS41">
        <v>7647</v>
      </c>
      <c r="QT41">
        <v>7721</v>
      </c>
      <c r="QU41">
        <v>7722</v>
      </c>
      <c r="QV41">
        <v>7772</v>
      </c>
      <c r="QW41">
        <v>7723</v>
      </c>
      <c r="QX41">
        <v>7735</v>
      </c>
      <c r="QY41">
        <v>7695</v>
      </c>
      <c r="QZ41">
        <v>7740</v>
      </c>
      <c r="RA41">
        <v>7759</v>
      </c>
      <c r="RB41">
        <v>7780</v>
      </c>
      <c r="RC41">
        <v>7758</v>
      </c>
      <c r="RD41">
        <v>7749</v>
      </c>
      <c r="RE41">
        <v>7822</v>
      </c>
      <c r="RF41">
        <v>7830</v>
      </c>
      <c r="RG41">
        <v>7775</v>
      </c>
      <c r="RH41">
        <v>7736</v>
      </c>
      <c r="RI41">
        <v>7741</v>
      </c>
      <c r="RJ41">
        <v>7757</v>
      </c>
      <c r="RK41">
        <v>0</v>
      </c>
      <c r="RL41">
        <v>0</v>
      </c>
      <c r="RM41">
        <v>8402</v>
      </c>
      <c r="RN41">
        <v>8479</v>
      </c>
      <c r="RO41">
        <v>8547</v>
      </c>
      <c r="RP41">
        <v>8532</v>
      </c>
      <c r="RQ41">
        <v>8561</v>
      </c>
      <c r="RR41">
        <v>8553</v>
      </c>
      <c r="RS41">
        <v>8547</v>
      </c>
      <c r="RT41">
        <v>8556</v>
      </c>
      <c r="RU41">
        <v>8545</v>
      </c>
      <c r="RV41">
        <v>8494</v>
      </c>
      <c r="RW41">
        <v>8572</v>
      </c>
      <c r="RX41">
        <v>8583</v>
      </c>
      <c r="RY41">
        <v>8592</v>
      </c>
      <c r="RZ41">
        <v>8597</v>
      </c>
      <c r="SA41">
        <v>8592</v>
      </c>
      <c r="SB41">
        <v>8557</v>
      </c>
      <c r="SC41">
        <v>8535</v>
      </c>
      <c r="SD41">
        <v>8526</v>
      </c>
      <c r="SE41">
        <v>8494</v>
      </c>
      <c r="SF41">
        <v>8493</v>
      </c>
      <c r="SG41">
        <v>8478</v>
      </c>
      <c r="SH41">
        <v>8435</v>
      </c>
      <c r="SI41">
        <v>8457</v>
      </c>
      <c r="SJ41">
        <v>8450</v>
      </c>
      <c r="SK41">
        <v>8453</v>
      </c>
      <c r="SL41">
        <v>8418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846817.35419999994</v>
      </c>
      <c r="SU41">
        <v>846965.9878</v>
      </c>
      <c r="SV41">
        <v>841140.14119999995</v>
      </c>
      <c r="SW41">
        <v>833082.57120000001</v>
      </c>
      <c r="SX41">
        <v>821858.04299999995</v>
      </c>
      <c r="SY41">
        <v>813745.68830000004</v>
      </c>
      <c r="SZ41">
        <v>805090.80319999997</v>
      </c>
      <c r="TA41">
        <v>792443.39430000004</v>
      </c>
      <c r="TB41">
        <v>777752.29559999995</v>
      </c>
      <c r="TC41">
        <v>762759.88450000004</v>
      </c>
      <c r="TD41">
        <v>747039.57350000006</v>
      </c>
      <c r="TE41">
        <v>731679.33459999994</v>
      </c>
      <c r="TF41">
        <v>713740.42779999995</v>
      </c>
      <c r="TG41">
        <v>694502.67779999995</v>
      </c>
      <c r="TH41">
        <v>675863.728</v>
      </c>
      <c r="TI41">
        <v>664380.60640000005</v>
      </c>
      <c r="TJ41">
        <v>649523.87139999995</v>
      </c>
      <c r="TK41">
        <v>635581.34620000003</v>
      </c>
      <c r="TL41">
        <v>617886.77529999998</v>
      </c>
      <c r="TM41">
        <v>603858.55449999997</v>
      </c>
      <c r="TN41">
        <v>589212.65159999998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119751.5226</v>
      </c>
      <c r="TW41">
        <v>124037.05349999999</v>
      </c>
      <c r="TX41">
        <v>125236.9216</v>
      </c>
      <c r="TY41">
        <v>127748.3501</v>
      </c>
      <c r="TZ41">
        <v>131450.61809999999</v>
      </c>
      <c r="UA41">
        <v>133027.12469999999</v>
      </c>
      <c r="UB41">
        <v>134691.8223</v>
      </c>
      <c r="UC41">
        <v>135957.99600000001</v>
      </c>
      <c r="UD41">
        <v>136394.93609999999</v>
      </c>
      <c r="UE41">
        <v>137491.48860000001</v>
      </c>
      <c r="UF41">
        <v>137976.7384</v>
      </c>
      <c r="UG41">
        <v>137143.4828</v>
      </c>
      <c r="UH41">
        <v>137299.7457</v>
      </c>
      <c r="UI41">
        <v>136145.3156</v>
      </c>
      <c r="UJ41">
        <v>134864.9425</v>
      </c>
      <c r="UK41">
        <v>133096.7738</v>
      </c>
      <c r="UL41">
        <v>130521.7709</v>
      </c>
      <c r="UM41">
        <v>128685.9081</v>
      </c>
      <c r="UN41">
        <v>126641.7816</v>
      </c>
      <c r="UO41">
        <v>125467.8368</v>
      </c>
      <c r="UP41">
        <v>122391.6621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255086.57759999999</v>
      </c>
      <c r="UY41">
        <v>250570.4817</v>
      </c>
      <c r="UZ41">
        <v>260244.79920000001</v>
      </c>
      <c r="VA41">
        <v>258157.56779999999</v>
      </c>
      <c r="VB41">
        <v>271969.3443</v>
      </c>
      <c r="VC41">
        <v>279580.13689999998</v>
      </c>
      <c r="VD41">
        <v>316676.53049999999</v>
      </c>
      <c r="VE41">
        <v>326973.76400000002</v>
      </c>
      <c r="VF41">
        <v>350616.701</v>
      </c>
      <c r="VG41">
        <v>342704.59490000003</v>
      </c>
      <c r="VH41">
        <v>352820.26449999999</v>
      </c>
      <c r="VI41">
        <v>346879.94540000003</v>
      </c>
      <c r="VJ41">
        <v>353615.47830000002</v>
      </c>
      <c r="VK41">
        <v>343315.99839999998</v>
      </c>
      <c r="VL41">
        <v>355140.79810000001</v>
      </c>
      <c r="VM41">
        <v>367911.76679999998</v>
      </c>
      <c r="VN41">
        <v>370286.83899999998</v>
      </c>
      <c r="VO41">
        <v>368580.11330000003</v>
      </c>
      <c r="VP41">
        <v>363133.11660000001</v>
      </c>
      <c r="VQ41">
        <v>357690.74070000002</v>
      </c>
      <c r="VR41">
        <v>330656.65159999998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62434.549319999998</v>
      </c>
      <c r="WA41">
        <v>60616.067300000002</v>
      </c>
      <c r="WB41">
        <v>58850.550779999998</v>
      </c>
      <c r="WC41">
        <v>171409.37119999999</v>
      </c>
      <c r="WD41">
        <v>499250.59570000001</v>
      </c>
      <c r="WE41">
        <v>430852.7255</v>
      </c>
      <c r="WF41">
        <v>575167.47340000002</v>
      </c>
      <c r="WG41">
        <v>609180.02480000001</v>
      </c>
      <c r="WH41">
        <v>443577.68800000002</v>
      </c>
      <c r="WI41">
        <v>526359.71600000001</v>
      </c>
      <c r="WJ41">
        <v>325200.1776</v>
      </c>
      <c r="WK41">
        <v>451040.4682</v>
      </c>
      <c r="WL41">
        <v>525484.04070000001</v>
      </c>
      <c r="WM41">
        <v>552693.57030000002</v>
      </c>
      <c r="WN41">
        <v>701702.06830000004</v>
      </c>
      <c r="WO41">
        <v>561041.05969999998</v>
      </c>
      <c r="WP41">
        <v>544700.05799999996</v>
      </c>
      <c r="WQ41">
        <v>339965.36210000003</v>
      </c>
      <c r="WR41">
        <v>476758.32880000002</v>
      </c>
      <c r="WS41">
        <v>498477.71490000002</v>
      </c>
      <c r="WT41">
        <v>241979.47330000001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18200000</v>
      </c>
      <c r="ZG41">
        <v>18000000</v>
      </c>
      <c r="ZH41">
        <v>18000000</v>
      </c>
      <c r="ZI41">
        <v>17700000</v>
      </c>
      <c r="ZJ41">
        <v>17400000</v>
      </c>
      <c r="ZK41">
        <v>17100000</v>
      </c>
      <c r="ZL41">
        <v>17000000</v>
      </c>
      <c r="ZM41">
        <v>16300000</v>
      </c>
      <c r="ZN41">
        <v>16100000</v>
      </c>
      <c r="ZO41">
        <v>15600000</v>
      </c>
      <c r="ZP41">
        <v>15300000</v>
      </c>
      <c r="ZQ41">
        <v>14900000</v>
      </c>
      <c r="ZR41">
        <v>14700000</v>
      </c>
      <c r="ZS41">
        <v>14200000</v>
      </c>
      <c r="ZT41">
        <v>13600000</v>
      </c>
      <c r="ZU41">
        <v>13300000</v>
      </c>
      <c r="ZV41">
        <v>12900000</v>
      </c>
      <c r="ZW41">
        <v>12500000</v>
      </c>
      <c r="ZX41">
        <v>12300000</v>
      </c>
      <c r="ZY41">
        <v>12200000</v>
      </c>
      <c r="ZZ41">
        <v>11800000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16200000</v>
      </c>
      <c r="ABK41">
        <v>16400000</v>
      </c>
      <c r="ABL41">
        <v>16500000</v>
      </c>
      <c r="ABM41">
        <v>16900000</v>
      </c>
      <c r="ABN41">
        <v>17100000</v>
      </c>
      <c r="ABO41">
        <v>17100000</v>
      </c>
      <c r="ABP41">
        <v>17200000</v>
      </c>
      <c r="ABQ41">
        <v>17100000</v>
      </c>
      <c r="ABR41">
        <v>17200000</v>
      </c>
      <c r="ABS41">
        <v>17000000</v>
      </c>
      <c r="ABT41">
        <v>16700000</v>
      </c>
      <c r="ABU41">
        <v>16500000</v>
      </c>
      <c r="ABV41">
        <v>16300000</v>
      </c>
      <c r="ABW41">
        <v>15900000</v>
      </c>
      <c r="ABX41">
        <v>15600000</v>
      </c>
      <c r="ABY41">
        <v>15300000</v>
      </c>
      <c r="ABZ41">
        <v>15000000</v>
      </c>
      <c r="ACA41">
        <v>14700000</v>
      </c>
      <c r="ACB41">
        <v>14500000</v>
      </c>
      <c r="ACC41">
        <v>14300000</v>
      </c>
      <c r="ACD41">
        <v>13900000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2880000</v>
      </c>
      <c r="ADO41">
        <v>2800000</v>
      </c>
      <c r="ADP41">
        <v>2720000</v>
      </c>
      <c r="ADQ41">
        <v>2650000</v>
      </c>
      <c r="ADR41">
        <v>2600000</v>
      </c>
      <c r="ADS41">
        <v>2520000</v>
      </c>
      <c r="ADT41">
        <v>2460000</v>
      </c>
      <c r="ADU41">
        <v>2380000</v>
      </c>
      <c r="ADV41">
        <v>2310000</v>
      </c>
      <c r="ADW41">
        <v>2230000</v>
      </c>
      <c r="ADX41">
        <v>2180000</v>
      </c>
      <c r="ADY41">
        <v>2120000</v>
      </c>
      <c r="ADZ41">
        <v>2060000</v>
      </c>
      <c r="AEA41">
        <v>2000000</v>
      </c>
      <c r="AEB41">
        <v>1940000</v>
      </c>
      <c r="AEC41">
        <v>1900000</v>
      </c>
      <c r="AED41">
        <v>1850000</v>
      </c>
      <c r="AEE41">
        <v>1780000</v>
      </c>
      <c r="AEF41">
        <v>1720000</v>
      </c>
      <c r="AEG41">
        <v>1670000</v>
      </c>
      <c r="AEH41">
        <v>1620000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3200000</v>
      </c>
      <c r="AEQ41">
        <v>3100000</v>
      </c>
      <c r="AER41">
        <v>3020000</v>
      </c>
      <c r="AES41">
        <v>2920000</v>
      </c>
      <c r="AET41">
        <v>2820000</v>
      </c>
      <c r="AEU41">
        <v>2770000</v>
      </c>
      <c r="AEV41">
        <v>2690000</v>
      </c>
      <c r="AEW41">
        <v>2610000</v>
      </c>
      <c r="AEX41">
        <v>2540000</v>
      </c>
      <c r="AEY41">
        <v>2460000</v>
      </c>
      <c r="AEZ41">
        <v>2380000</v>
      </c>
      <c r="AFA41">
        <v>2310000</v>
      </c>
      <c r="AFB41">
        <v>2240000</v>
      </c>
      <c r="AFC41">
        <v>2160000</v>
      </c>
      <c r="AFD41">
        <v>2100000</v>
      </c>
      <c r="AFE41">
        <v>2040000</v>
      </c>
      <c r="AFF41">
        <v>1970000</v>
      </c>
      <c r="AFG41">
        <v>1910000</v>
      </c>
      <c r="AFH41">
        <v>1860000</v>
      </c>
      <c r="AFI41">
        <v>1800000</v>
      </c>
      <c r="AFJ41">
        <v>1740000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151.63015369999999</v>
      </c>
      <c r="AGU41">
        <v>157.0565206</v>
      </c>
      <c r="AGV41">
        <v>158.57580150000001</v>
      </c>
      <c r="AGW41">
        <v>161.75578849999999</v>
      </c>
      <c r="AGX41">
        <v>166.44362419999999</v>
      </c>
      <c r="AGY41">
        <v>168.439807</v>
      </c>
      <c r="AGZ41">
        <v>170.54765789999999</v>
      </c>
      <c r="AHA41">
        <v>172.1508953</v>
      </c>
      <c r="AHB41">
        <v>172.70415170000001</v>
      </c>
      <c r="AHC41">
        <v>174.0926135</v>
      </c>
      <c r="AHD41">
        <v>174.70704000000001</v>
      </c>
      <c r="AHE41">
        <v>173.6519663</v>
      </c>
      <c r="AHF41">
        <v>173.84982740000001</v>
      </c>
      <c r="AHG41">
        <v>172.3880806</v>
      </c>
      <c r="AHH41">
        <v>170.7668639</v>
      </c>
      <c r="AHI41">
        <v>168.52799719999999</v>
      </c>
      <c r="AHJ41">
        <v>165.26751189999999</v>
      </c>
      <c r="AHK41">
        <v>162.94293049999999</v>
      </c>
      <c r="AHL41">
        <v>160.35464429999999</v>
      </c>
      <c r="AHM41">
        <v>158.86818769999999</v>
      </c>
      <c r="AHN41">
        <v>154.97311540000001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16.054306690000001</v>
      </c>
      <c r="AHW41">
        <v>15.770078529999999</v>
      </c>
      <c r="AHX41">
        <v>16.37894812</v>
      </c>
      <c r="AHY41">
        <v>16.247584669999998</v>
      </c>
      <c r="AHZ41">
        <v>17.116852260000002</v>
      </c>
      <c r="AIA41">
        <v>17.595850410000001</v>
      </c>
      <c r="AIB41">
        <v>19.9305749</v>
      </c>
      <c r="AIC41">
        <v>20.578648770000001</v>
      </c>
      <c r="AID41">
        <v>22.066657129999999</v>
      </c>
      <c r="AIE41">
        <v>21.568695309999999</v>
      </c>
      <c r="AIF41">
        <v>22.205342139999999</v>
      </c>
      <c r="AIG41">
        <v>21.83147808</v>
      </c>
      <c r="AIH41">
        <v>22.25539028</v>
      </c>
      <c r="AII41">
        <v>21.607175030000001</v>
      </c>
      <c r="AIJ41">
        <v>22.351388870000001</v>
      </c>
      <c r="AIK41">
        <v>23.155151450000002</v>
      </c>
      <c r="AIL41">
        <v>23.30463065</v>
      </c>
      <c r="AIM41">
        <v>23.197214979999998</v>
      </c>
      <c r="AIN41">
        <v>22.85439899</v>
      </c>
      <c r="AIO41">
        <v>22.511873829999999</v>
      </c>
      <c r="AIP41">
        <v>20.81043755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0.24192174899999999</v>
      </c>
      <c r="AIY41">
        <v>0.23487548499999999</v>
      </c>
      <c r="AIZ41">
        <v>0.228034451</v>
      </c>
      <c r="AJA41">
        <v>0.66417801300000001</v>
      </c>
      <c r="AJB41">
        <v>1.934499068</v>
      </c>
      <c r="AJC41">
        <v>1.669470609</v>
      </c>
      <c r="AJD41">
        <v>2.228662221</v>
      </c>
      <c r="AJE41">
        <v>2.3604542500000001</v>
      </c>
      <c r="AJF41">
        <v>1.7187773660000001</v>
      </c>
      <c r="AJG41">
        <v>2.0395416430000002</v>
      </c>
      <c r="AJH41">
        <v>1.260087511</v>
      </c>
      <c r="AJI41">
        <v>1.74769419</v>
      </c>
      <c r="AJJ41">
        <v>2.036148571</v>
      </c>
      <c r="AJK41">
        <v>2.141580212</v>
      </c>
      <c r="AJL41">
        <v>2.718959194</v>
      </c>
      <c r="AJM41">
        <v>2.173925112</v>
      </c>
      <c r="AJN41">
        <v>2.110606905</v>
      </c>
      <c r="AJO41">
        <v>1.317299733</v>
      </c>
      <c r="AJP41">
        <v>1.847345904</v>
      </c>
      <c r="AJQ41">
        <v>1.931504305</v>
      </c>
      <c r="AJR41">
        <v>0.93762344900000005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136.4154035</v>
      </c>
      <c r="AKA41">
        <v>161.6228844</v>
      </c>
      <c r="AKB41">
        <v>153.1429004</v>
      </c>
      <c r="AKC41">
        <v>184.1112617</v>
      </c>
      <c r="AKD41">
        <v>145.62280269999999</v>
      </c>
      <c r="AKE41">
        <v>148.67979320000001</v>
      </c>
      <c r="AKF41">
        <v>151.88525519999999</v>
      </c>
      <c r="AKG41">
        <v>162.3233874</v>
      </c>
      <c r="AKH41">
        <v>111.0471117</v>
      </c>
      <c r="AKI41">
        <v>200.94331629999999</v>
      </c>
      <c r="AKJ41">
        <v>236.60568520000001</v>
      </c>
      <c r="AKK41">
        <v>214.39558880000001</v>
      </c>
      <c r="AKL41">
        <v>143.45002600000001</v>
      </c>
      <c r="AKM41">
        <v>190.14565909999999</v>
      </c>
      <c r="AKN41">
        <v>170.047822</v>
      </c>
      <c r="AKO41">
        <v>211.9329808</v>
      </c>
      <c r="AKP41">
        <v>211.92720879999999</v>
      </c>
      <c r="AKQ41">
        <v>168.8854029</v>
      </c>
      <c r="AKR41">
        <v>139.4083919</v>
      </c>
      <c r="AKS41">
        <v>157.47344509999999</v>
      </c>
      <c r="AKT41">
        <v>273.09325109999997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73.583140990000004</v>
      </c>
      <c r="AME41">
        <v>72.910089439999993</v>
      </c>
      <c r="AMF41">
        <v>72.838277050000002</v>
      </c>
      <c r="AMG41">
        <v>71.799394379999995</v>
      </c>
      <c r="AMH41">
        <v>70.633107240000001</v>
      </c>
      <c r="AMI41">
        <v>69.351392279999999</v>
      </c>
      <c r="AMJ41">
        <v>68.797760530000005</v>
      </c>
      <c r="AMK41">
        <v>66.062902579999999</v>
      </c>
      <c r="AML41">
        <v>65.296749070000004</v>
      </c>
      <c r="AMM41">
        <v>62.959696729999997</v>
      </c>
      <c r="AMN41">
        <v>61.900556379999998</v>
      </c>
      <c r="AMO41">
        <v>60.371109369999999</v>
      </c>
      <c r="AMP41">
        <v>59.409276499999997</v>
      </c>
      <c r="AMQ41">
        <v>57.453349240000001</v>
      </c>
      <c r="AMR41">
        <v>55.248117200000003</v>
      </c>
      <c r="AMS41">
        <v>53.669321869999997</v>
      </c>
      <c r="AMT41">
        <v>52.312557069999997</v>
      </c>
      <c r="AMU41">
        <v>50.7030016</v>
      </c>
      <c r="AMV41">
        <v>49.921108070000002</v>
      </c>
      <c r="AMW41">
        <v>49.222706950000003</v>
      </c>
      <c r="AMX41">
        <v>47.605634960000003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277.55662059999997</v>
      </c>
      <c r="ANG41">
        <v>231.67934769999999</v>
      </c>
      <c r="ANH41">
        <v>167.97522699999999</v>
      </c>
      <c r="ANI41">
        <v>176.99601329999999</v>
      </c>
      <c r="ANJ41">
        <v>238.05655669999999</v>
      </c>
      <c r="ANK41">
        <v>261.60491159999998</v>
      </c>
      <c r="ANL41">
        <v>206.8023398</v>
      </c>
      <c r="ANM41">
        <v>250.34000399999999</v>
      </c>
      <c r="ANN41">
        <v>236.27210049999999</v>
      </c>
      <c r="ANO41">
        <v>246.16748200000001</v>
      </c>
      <c r="ANP41">
        <v>150.64549410000001</v>
      </c>
      <c r="ANQ41">
        <v>192.22197070000001</v>
      </c>
      <c r="ANR41">
        <v>193.0175332</v>
      </c>
      <c r="ANS41">
        <v>186.0425156</v>
      </c>
      <c r="ANT41">
        <v>176.13058520000001</v>
      </c>
      <c r="ANU41">
        <v>125.73573399999999</v>
      </c>
      <c r="ANV41">
        <v>152.9741851</v>
      </c>
      <c r="ANW41">
        <v>118.7943824</v>
      </c>
      <c r="ANX41">
        <v>112.3749219</v>
      </c>
      <c r="ANY41">
        <v>142.1999941</v>
      </c>
      <c r="ANZ41">
        <v>145.78320489999999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90.84017403</v>
      </c>
      <c r="AOI41">
        <v>92.151782220000001</v>
      </c>
      <c r="AOJ41">
        <v>92.822028000000003</v>
      </c>
      <c r="AOK41">
        <v>95.121766190000002</v>
      </c>
      <c r="AOL41">
        <v>95.944103159999997</v>
      </c>
      <c r="AOM41">
        <v>96.163442869999997</v>
      </c>
      <c r="AON41">
        <v>96.667915010000002</v>
      </c>
      <c r="AOO41">
        <v>95.851441699999995</v>
      </c>
      <c r="AOP41">
        <v>96.405100660000002</v>
      </c>
      <c r="AOQ41">
        <v>95.431937869999999</v>
      </c>
      <c r="AOR41">
        <v>93.807813370000005</v>
      </c>
      <c r="AOS41">
        <v>92.524529240000007</v>
      </c>
      <c r="AOT41">
        <v>91.327178869999997</v>
      </c>
      <c r="AOU41">
        <v>89.107746129999995</v>
      </c>
      <c r="AOV41">
        <v>87.710074019999993</v>
      </c>
      <c r="AOW41">
        <v>85.695289919999993</v>
      </c>
      <c r="AOX41">
        <v>84.227458130000002</v>
      </c>
      <c r="AOY41">
        <v>82.537561740000001</v>
      </c>
      <c r="AOZ41">
        <v>81.254702760000001</v>
      </c>
      <c r="APA41">
        <v>80.068798979999997</v>
      </c>
      <c r="APB41">
        <v>78.220313439999998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1070.129355</v>
      </c>
      <c r="APK41">
        <v>976.21593789999997</v>
      </c>
      <c r="APL41">
        <v>930.38664089999997</v>
      </c>
      <c r="APM41">
        <v>871.30108259999997</v>
      </c>
      <c r="APN41">
        <v>1062.4982399999999</v>
      </c>
      <c r="APO41">
        <v>964.23200850000001</v>
      </c>
      <c r="APP41">
        <v>913.48108679999996</v>
      </c>
      <c r="APQ41">
        <v>1037.5653540000001</v>
      </c>
      <c r="APR41">
        <v>963.84588840000004</v>
      </c>
      <c r="APS41">
        <v>970.93152069999996</v>
      </c>
      <c r="APT41">
        <v>1055.3694889999999</v>
      </c>
      <c r="APU41">
        <v>856.5051856</v>
      </c>
      <c r="APV41">
        <v>1003.8748399999999</v>
      </c>
      <c r="APW41">
        <v>1111.8625199999999</v>
      </c>
      <c r="APX41">
        <v>1000.002667</v>
      </c>
      <c r="APY41">
        <v>924.26174360000005</v>
      </c>
      <c r="APZ41">
        <v>940.80192109999996</v>
      </c>
      <c r="AQA41">
        <v>826.12016979999999</v>
      </c>
      <c r="AQB41">
        <v>927.94763929999999</v>
      </c>
      <c r="AQC41">
        <v>759.18814239999995</v>
      </c>
      <c r="AQD41">
        <v>768.34112049999999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103.94734870000001</v>
      </c>
      <c r="ARO41">
        <v>100.84896000000001</v>
      </c>
      <c r="ARP41">
        <v>98.014712700000004</v>
      </c>
      <c r="ARQ41">
        <v>95.037573140000006</v>
      </c>
      <c r="ARR41">
        <v>91.718787030000001</v>
      </c>
      <c r="ARS41">
        <v>89.865083799999994</v>
      </c>
      <c r="ART41">
        <v>87.359614530000002</v>
      </c>
      <c r="ARU41">
        <v>84.904095589999997</v>
      </c>
      <c r="ARV41">
        <v>82.479130490000003</v>
      </c>
      <c r="ARW41">
        <v>80.030253180000003</v>
      </c>
      <c r="ARX41">
        <v>77.38276252</v>
      </c>
      <c r="ARY41">
        <v>74.935739670000004</v>
      </c>
      <c r="ARZ41">
        <v>72.676428459999997</v>
      </c>
      <c r="ASA41">
        <v>70.294813050000002</v>
      </c>
      <c r="ASB41">
        <v>68.239356540000003</v>
      </c>
      <c r="ASC41">
        <v>66.134791149999998</v>
      </c>
      <c r="ASD41">
        <v>63.882872560000003</v>
      </c>
      <c r="ASE41">
        <v>62.183971460000002</v>
      </c>
      <c r="ASF41">
        <v>60.322816260000003</v>
      </c>
      <c r="ASG41">
        <v>58.586633640000002</v>
      </c>
      <c r="ASH41">
        <v>56.644711880000003</v>
      </c>
    </row>
    <row r="42" spans="3:1178" x14ac:dyDescent="0.25">
      <c r="C42">
        <v>0</v>
      </c>
      <c r="D42">
        <v>0</v>
      </c>
      <c r="E42">
        <v>0</v>
      </c>
      <c r="F42">
        <v>215</v>
      </c>
      <c r="G42">
        <v>227</v>
      </c>
      <c r="H42">
        <v>257</v>
      </c>
      <c r="I42">
        <v>206</v>
      </c>
      <c r="J42">
        <v>242</v>
      </c>
      <c r="K42">
        <v>253</v>
      </c>
      <c r="L42">
        <v>263</v>
      </c>
      <c r="M42">
        <v>238</v>
      </c>
      <c r="N42">
        <v>264</v>
      </c>
      <c r="O42">
        <v>237</v>
      </c>
      <c r="P42">
        <v>244</v>
      </c>
      <c r="Q42">
        <v>247</v>
      </c>
      <c r="R42">
        <v>253</v>
      </c>
      <c r="S42">
        <v>268</v>
      </c>
      <c r="T42">
        <v>252</v>
      </c>
      <c r="U42">
        <v>241</v>
      </c>
      <c r="V42">
        <v>225</v>
      </c>
      <c r="W42">
        <v>262</v>
      </c>
      <c r="X42">
        <v>272</v>
      </c>
      <c r="Y42">
        <v>272</v>
      </c>
      <c r="Z42">
        <v>217</v>
      </c>
      <c r="AA42">
        <v>235</v>
      </c>
      <c r="AB42">
        <v>235</v>
      </c>
      <c r="AC42">
        <v>239</v>
      </c>
      <c r="AD42">
        <v>241</v>
      </c>
      <c r="AE42">
        <v>0</v>
      </c>
      <c r="AF42">
        <v>0</v>
      </c>
      <c r="AG42">
        <v>0</v>
      </c>
      <c r="AH42">
        <v>67</v>
      </c>
      <c r="AI42">
        <v>61</v>
      </c>
      <c r="AJ42">
        <v>54</v>
      </c>
      <c r="AK42">
        <v>66</v>
      </c>
      <c r="AL42">
        <v>70</v>
      </c>
      <c r="AM42">
        <v>79</v>
      </c>
      <c r="AN42">
        <v>86</v>
      </c>
      <c r="AO42">
        <v>81</v>
      </c>
      <c r="AP42">
        <v>88</v>
      </c>
      <c r="AQ42">
        <v>82</v>
      </c>
      <c r="AR42">
        <v>114</v>
      </c>
      <c r="AS42">
        <v>110</v>
      </c>
      <c r="AT42">
        <v>110</v>
      </c>
      <c r="AU42">
        <v>126</v>
      </c>
      <c r="AV42">
        <v>106</v>
      </c>
      <c r="AW42">
        <v>99</v>
      </c>
      <c r="AX42">
        <v>117</v>
      </c>
      <c r="AY42">
        <v>128</v>
      </c>
      <c r="AZ42">
        <v>118</v>
      </c>
      <c r="BA42">
        <v>133</v>
      </c>
      <c r="BB42">
        <v>125</v>
      </c>
      <c r="BC42">
        <v>131</v>
      </c>
      <c r="BD42">
        <v>113</v>
      </c>
      <c r="BE42">
        <v>136</v>
      </c>
      <c r="BF42">
        <v>137</v>
      </c>
      <c r="BG42">
        <v>0</v>
      </c>
      <c r="BH42">
        <v>0</v>
      </c>
      <c r="BI42">
        <v>0</v>
      </c>
      <c r="BJ42">
        <v>137</v>
      </c>
      <c r="BK42">
        <v>159</v>
      </c>
      <c r="BL42">
        <v>154</v>
      </c>
      <c r="BM42">
        <v>135</v>
      </c>
      <c r="BN42">
        <v>153</v>
      </c>
      <c r="BO42">
        <v>144</v>
      </c>
      <c r="BP42">
        <v>158</v>
      </c>
      <c r="BQ42">
        <v>147</v>
      </c>
      <c r="BR42">
        <v>169</v>
      </c>
      <c r="BS42">
        <v>176</v>
      </c>
      <c r="BT42">
        <v>169</v>
      </c>
      <c r="BU42">
        <v>180</v>
      </c>
      <c r="BV42">
        <v>178</v>
      </c>
      <c r="BW42">
        <v>182</v>
      </c>
      <c r="BX42">
        <v>175</v>
      </c>
      <c r="BY42">
        <v>201</v>
      </c>
      <c r="BZ42">
        <v>200</v>
      </c>
      <c r="CA42">
        <v>174</v>
      </c>
      <c r="CB42">
        <v>183</v>
      </c>
      <c r="CC42">
        <v>188</v>
      </c>
      <c r="CD42">
        <v>165</v>
      </c>
      <c r="CE42">
        <v>212</v>
      </c>
      <c r="CF42">
        <v>161</v>
      </c>
      <c r="CG42">
        <v>182</v>
      </c>
      <c r="CH42">
        <v>183</v>
      </c>
      <c r="CI42">
        <v>0</v>
      </c>
      <c r="CJ42">
        <v>0</v>
      </c>
      <c r="CK42">
        <v>0</v>
      </c>
      <c r="CL42">
        <v>38</v>
      </c>
      <c r="CM42">
        <v>33</v>
      </c>
      <c r="CN42">
        <v>38</v>
      </c>
      <c r="CO42">
        <v>44</v>
      </c>
      <c r="CP42">
        <v>50</v>
      </c>
      <c r="CQ42">
        <v>45</v>
      </c>
      <c r="CR42">
        <v>42</v>
      </c>
      <c r="CS42">
        <v>43</v>
      </c>
      <c r="CT42">
        <v>64</v>
      </c>
      <c r="CU42">
        <v>55</v>
      </c>
      <c r="CV42">
        <v>51</v>
      </c>
      <c r="CW42">
        <v>61</v>
      </c>
      <c r="CX42">
        <v>57</v>
      </c>
      <c r="CY42">
        <v>44</v>
      </c>
      <c r="CZ42">
        <v>48</v>
      </c>
      <c r="DA42">
        <v>58</v>
      </c>
      <c r="DB42">
        <v>63</v>
      </c>
      <c r="DC42">
        <v>62</v>
      </c>
      <c r="DD42">
        <v>57</v>
      </c>
      <c r="DE42">
        <v>65</v>
      </c>
      <c r="DF42">
        <v>60</v>
      </c>
      <c r="DG42">
        <v>62</v>
      </c>
      <c r="DH42">
        <v>71</v>
      </c>
      <c r="DI42">
        <v>83</v>
      </c>
      <c r="DJ42">
        <v>65</v>
      </c>
      <c r="DK42">
        <v>0</v>
      </c>
      <c r="DL42">
        <v>0</v>
      </c>
      <c r="DM42">
        <v>0</v>
      </c>
      <c r="DN42">
        <v>3</v>
      </c>
      <c r="DO42">
        <v>5</v>
      </c>
      <c r="DP42">
        <v>2</v>
      </c>
      <c r="DQ42">
        <v>3</v>
      </c>
      <c r="DR42">
        <v>5</v>
      </c>
      <c r="DS42">
        <v>5</v>
      </c>
      <c r="DT42">
        <v>9</v>
      </c>
      <c r="DU42">
        <v>5</v>
      </c>
      <c r="DV42">
        <v>11</v>
      </c>
      <c r="DW42">
        <v>9</v>
      </c>
      <c r="DX42">
        <v>12</v>
      </c>
      <c r="DY42">
        <v>14</v>
      </c>
      <c r="DZ42">
        <v>21</v>
      </c>
      <c r="EA42">
        <v>13</v>
      </c>
      <c r="EB42">
        <v>15</v>
      </c>
      <c r="EC42">
        <v>20</v>
      </c>
      <c r="ED42">
        <v>19</v>
      </c>
      <c r="EE42">
        <v>22</v>
      </c>
      <c r="EF42">
        <v>24</v>
      </c>
      <c r="EG42">
        <v>17</v>
      </c>
      <c r="EH42">
        <v>24</v>
      </c>
      <c r="EI42">
        <v>26</v>
      </c>
      <c r="EJ42">
        <v>30</v>
      </c>
      <c r="EK42">
        <v>18</v>
      </c>
      <c r="EL42">
        <v>22</v>
      </c>
      <c r="EM42">
        <v>0</v>
      </c>
      <c r="EN42">
        <v>0</v>
      </c>
      <c r="EO42">
        <v>0</v>
      </c>
      <c r="EP42">
        <v>15</v>
      </c>
      <c r="EQ42">
        <v>25</v>
      </c>
      <c r="ER42">
        <v>10</v>
      </c>
      <c r="ES42">
        <v>25</v>
      </c>
      <c r="ET42">
        <v>5</v>
      </c>
      <c r="EU42">
        <v>10</v>
      </c>
      <c r="EV42">
        <v>30</v>
      </c>
      <c r="EW42">
        <v>30</v>
      </c>
      <c r="EX42">
        <v>35</v>
      </c>
      <c r="EY42">
        <v>40</v>
      </c>
      <c r="EZ42">
        <v>35</v>
      </c>
      <c r="FA42">
        <v>60</v>
      </c>
      <c r="FB42">
        <v>85</v>
      </c>
      <c r="FC42">
        <v>75</v>
      </c>
      <c r="FD42">
        <v>65</v>
      </c>
      <c r="FE42">
        <v>75</v>
      </c>
      <c r="FF42">
        <v>70</v>
      </c>
      <c r="FG42">
        <v>95</v>
      </c>
      <c r="FH42">
        <v>105</v>
      </c>
      <c r="FI42">
        <v>95</v>
      </c>
      <c r="FJ42">
        <v>80</v>
      </c>
      <c r="FK42">
        <v>100</v>
      </c>
      <c r="FL42">
        <v>110</v>
      </c>
      <c r="FM42">
        <v>135</v>
      </c>
      <c r="FN42">
        <v>100</v>
      </c>
      <c r="FO42">
        <v>0</v>
      </c>
      <c r="FP42">
        <v>0</v>
      </c>
      <c r="FQ42">
        <v>5499</v>
      </c>
      <c r="FR42">
        <v>5786</v>
      </c>
      <c r="FS42">
        <v>6078</v>
      </c>
      <c r="FT42">
        <v>6295</v>
      </c>
      <c r="FU42">
        <v>6431</v>
      </c>
      <c r="FV42">
        <v>6599</v>
      </c>
      <c r="FW42">
        <v>6775</v>
      </c>
      <c r="FX42">
        <v>6908</v>
      </c>
      <c r="FY42">
        <v>6990</v>
      </c>
      <c r="FZ42">
        <v>7113</v>
      </c>
      <c r="GA42">
        <v>7186</v>
      </c>
      <c r="GB42">
        <v>7272</v>
      </c>
      <c r="GC42">
        <v>7359</v>
      </c>
      <c r="GD42">
        <v>7434</v>
      </c>
      <c r="GE42">
        <v>7548</v>
      </c>
      <c r="GF42">
        <v>7590</v>
      </c>
      <c r="GG42">
        <v>7655</v>
      </c>
      <c r="GH42">
        <v>7676</v>
      </c>
      <c r="GI42">
        <v>7724</v>
      </c>
      <c r="GJ42">
        <v>7778</v>
      </c>
      <c r="GK42">
        <v>7809</v>
      </c>
      <c r="GL42">
        <v>7803</v>
      </c>
      <c r="GM42">
        <v>7827</v>
      </c>
      <c r="GN42">
        <v>7821</v>
      </c>
      <c r="GO42">
        <v>7863</v>
      </c>
      <c r="GP42">
        <v>7799</v>
      </c>
      <c r="GQ42">
        <v>0</v>
      </c>
      <c r="GR42">
        <v>0</v>
      </c>
      <c r="GS42">
        <v>731</v>
      </c>
      <c r="GT42">
        <v>799</v>
      </c>
      <c r="GU42">
        <v>856</v>
      </c>
      <c r="GV42">
        <v>934</v>
      </c>
      <c r="GW42">
        <v>1045</v>
      </c>
      <c r="GX42">
        <v>1145</v>
      </c>
      <c r="GY42">
        <v>1220</v>
      </c>
      <c r="GZ42">
        <v>1272</v>
      </c>
      <c r="HA42">
        <v>1387</v>
      </c>
      <c r="HB42">
        <v>1479</v>
      </c>
      <c r="HC42">
        <v>1569</v>
      </c>
      <c r="HD42">
        <v>1653</v>
      </c>
      <c r="HE42">
        <v>1723</v>
      </c>
      <c r="HF42">
        <v>1784</v>
      </c>
      <c r="HG42">
        <v>1847</v>
      </c>
      <c r="HH42">
        <v>1896</v>
      </c>
      <c r="HI42">
        <v>1949</v>
      </c>
      <c r="HJ42">
        <v>2005</v>
      </c>
      <c r="HK42">
        <v>2042</v>
      </c>
      <c r="HL42">
        <v>2070</v>
      </c>
      <c r="HM42">
        <v>2103</v>
      </c>
      <c r="HN42">
        <v>2175</v>
      </c>
      <c r="HO42">
        <v>2218</v>
      </c>
      <c r="HP42">
        <v>2268</v>
      </c>
      <c r="HQ42">
        <v>2273</v>
      </c>
      <c r="HR42">
        <v>2303</v>
      </c>
      <c r="HS42">
        <v>0</v>
      </c>
      <c r="HT42">
        <v>0</v>
      </c>
      <c r="HU42">
        <v>59</v>
      </c>
      <c r="HV42">
        <v>69</v>
      </c>
      <c r="HW42">
        <v>73</v>
      </c>
      <c r="HX42">
        <v>78</v>
      </c>
      <c r="HY42">
        <v>80</v>
      </c>
      <c r="HZ42">
        <v>86</v>
      </c>
      <c r="IA42">
        <v>95</v>
      </c>
      <c r="IB42">
        <v>99</v>
      </c>
      <c r="IC42">
        <v>105</v>
      </c>
      <c r="ID42">
        <v>111</v>
      </c>
      <c r="IE42">
        <v>112</v>
      </c>
      <c r="IF42">
        <v>120</v>
      </c>
      <c r="IG42">
        <v>133</v>
      </c>
      <c r="IH42">
        <v>131</v>
      </c>
      <c r="II42">
        <v>133</v>
      </c>
      <c r="IJ42">
        <v>138</v>
      </c>
      <c r="IK42">
        <v>146</v>
      </c>
      <c r="IL42">
        <v>162</v>
      </c>
      <c r="IM42">
        <v>167</v>
      </c>
      <c r="IN42">
        <v>178</v>
      </c>
      <c r="IO42">
        <v>186</v>
      </c>
      <c r="IP42">
        <v>197</v>
      </c>
      <c r="IQ42">
        <v>206</v>
      </c>
      <c r="IR42">
        <v>214</v>
      </c>
      <c r="IS42">
        <v>231</v>
      </c>
      <c r="IT42">
        <v>234</v>
      </c>
      <c r="IU42">
        <v>0</v>
      </c>
      <c r="IV42">
        <v>0</v>
      </c>
      <c r="IW42">
        <v>6</v>
      </c>
      <c r="IX42">
        <v>3</v>
      </c>
      <c r="IY42">
        <v>3</v>
      </c>
      <c r="IZ42">
        <v>2</v>
      </c>
      <c r="JA42">
        <v>4</v>
      </c>
      <c r="JB42">
        <v>3</v>
      </c>
      <c r="JC42">
        <v>7</v>
      </c>
      <c r="JD42">
        <v>6</v>
      </c>
      <c r="JE42">
        <v>5</v>
      </c>
      <c r="JF42">
        <v>2</v>
      </c>
      <c r="JG42">
        <v>5</v>
      </c>
      <c r="JH42">
        <v>8</v>
      </c>
      <c r="JI42">
        <v>6</v>
      </c>
      <c r="JJ42">
        <v>6</v>
      </c>
      <c r="JK42">
        <v>4</v>
      </c>
      <c r="JL42">
        <v>7</v>
      </c>
      <c r="JM42">
        <v>7</v>
      </c>
      <c r="JN42">
        <v>5</v>
      </c>
      <c r="JO42">
        <v>8</v>
      </c>
      <c r="JP42">
        <v>5</v>
      </c>
      <c r="JQ42">
        <v>4</v>
      </c>
      <c r="JR42">
        <v>8</v>
      </c>
      <c r="JS42">
        <v>10</v>
      </c>
      <c r="JT42">
        <v>8</v>
      </c>
      <c r="JU42">
        <v>5</v>
      </c>
      <c r="JV42">
        <v>10</v>
      </c>
      <c r="JW42">
        <v>0</v>
      </c>
      <c r="JX42">
        <v>0</v>
      </c>
      <c r="JY42">
        <v>0</v>
      </c>
      <c r="JZ42">
        <v>6</v>
      </c>
      <c r="KA42">
        <v>14</v>
      </c>
      <c r="KB42">
        <v>22</v>
      </c>
      <c r="KC42">
        <v>29</v>
      </c>
      <c r="KD42">
        <v>40</v>
      </c>
      <c r="KE42">
        <v>47</v>
      </c>
      <c r="KF42">
        <v>59</v>
      </c>
      <c r="KG42">
        <v>70</v>
      </c>
      <c r="KH42">
        <v>83</v>
      </c>
      <c r="KI42">
        <v>90</v>
      </c>
      <c r="KJ42">
        <v>98</v>
      </c>
      <c r="KK42">
        <v>117</v>
      </c>
      <c r="KL42">
        <v>133</v>
      </c>
      <c r="KM42">
        <v>148</v>
      </c>
      <c r="KN42">
        <v>156</v>
      </c>
      <c r="KO42">
        <v>171</v>
      </c>
      <c r="KP42">
        <v>186</v>
      </c>
      <c r="KQ42">
        <v>204</v>
      </c>
      <c r="KR42">
        <v>222</v>
      </c>
      <c r="KS42">
        <v>239</v>
      </c>
      <c r="KT42">
        <v>251</v>
      </c>
      <c r="KU42">
        <v>262</v>
      </c>
      <c r="KV42">
        <v>277</v>
      </c>
      <c r="KW42">
        <v>300</v>
      </c>
      <c r="KX42">
        <v>317</v>
      </c>
      <c r="KY42">
        <v>0</v>
      </c>
      <c r="KZ42">
        <v>0</v>
      </c>
      <c r="LA42">
        <v>0</v>
      </c>
      <c r="LB42">
        <v>240</v>
      </c>
      <c r="LC42">
        <v>488</v>
      </c>
      <c r="LD42">
        <v>756</v>
      </c>
      <c r="LE42">
        <v>1023</v>
      </c>
      <c r="LF42">
        <v>1264</v>
      </c>
      <c r="LG42">
        <v>1486</v>
      </c>
      <c r="LH42">
        <v>1722</v>
      </c>
      <c r="LI42">
        <v>1941</v>
      </c>
      <c r="LJ42">
        <v>2153</v>
      </c>
      <c r="LK42">
        <v>2391</v>
      </c>
      <c r="LL42">
        <v>2614</v>
      </c>
      <c r="LM42">
        <v>2815</v>
      </c>
      <c r="LN42">
        <v>3038</v>
      </c>
      <c r="LO42">
        <v>3264</v>
      </c>
      <c r="LP42">
        <v>3490</v>
      </c>
      <c r="LQ42">
        <v>3699</v>
      </c>
      <c r="LR42">
        <v>3894</v>
      </c>
      <c r="LS42">
        <v>4094</v>
      </c>
      <c r="LT42">
        <v>4262</v>
      </c>
      <c r="LU42">
        <v>4470</v>
      </c>
      <c r="LV42">
        <v>4660</v>
      </c>
      <c r="LW42">
        <v>4862</v>
      </c>
      <c r="LX42">
        <v>5068</v>
      </c>
      <c r="LY42">
        <v>5274</v>
      </c>
      <c r="LZ42">
        <v>5491</v>
      </c>
      <c r="MA42">
        <v>0</v>
      </c>
      <c r="MB42">
        <v>0</v>
      </c>
      <c r="MC42">
        <v>1435</v>
      </c>
      <c r="MD42">
        <v>1480</v>
      </c>
      <c r="ME42">
        <v>1484</v>
      </c>
      <c r="MF42">
        <v>1511</v>
      </c>
      <c r="MG42">
        <v>1500</v>
      </c>
      <c r="MH42">
        <v>1500</v>
      </c>
      <c r="MI42">
        <v>1507</v>
      </c>
      <c r="MJ42">
        <v>1523</v>
      </c>
      <c r="MK42">
        <v>1545</v>
      </c>
      <c r="ML42">
        <v>1581</v>
      </c>
      <c r="MM42">
        <v>1587</v>
      </c>
      <c r="MN42">
        <v>1572</v>
      </c>
      <c r="MO42">
        <v>1596</v>
      </c>
      <c r="MP42">
        <v>1615</v>
      </c>
      <c r="MQ42">
        <v>1613</v>
      </c>
      <c r="MR42">
        <v>1624</v>
      </c>
      <c r="MS42">
        <v>1642</v>
      </c>
      <c r="MT42">
        <v>1647</v>
      </c>
      <c r="MU42">
        <v>1642</v>
      </c>
      <c r="MV42">
        <v>1664</v>
      </c>
      <c r="MW42">
        <v>1642</v>
      </c>
      <c r="MX42">
        <v>1647</v>
      </c>
      <c r="MY42">
        <v>1666</v>
      </c>
      <c r="MZ42">
        <v>1671</v>
      </c>
      <c r="NA42">
        <v>1678</v>
      </c>
      <c r="NB42">
        <v>1643</v>
      </c>
      <c r="NC42">
        <v>0</v>
      </c>
      <c r="ND42">
        <v>0</v>
      </c>
      <c r="NE42">
        <v>0</v>
      </c>
      <c r="NF42">
        <v>30</v>
      </c>
      <c r="NG42">
        <v>63</v>
      </c>
      <c r="NH42">
        <v>95</v>
      </c>
      <c r="NI42">
        <v>126</v>
      </c>
      <c r="NJ42">
        <v>156</v>
      </c>
      <c r="NK42">
        <v>182</v>
      </c>
      <c r="NL42">
        <v>216</v>
      </c>
      <c r="NM42">
        <v>245</v>
      </c>
      <c r="NN42">
        <v>261</v>
      </c>
      <c r="NO42">
        <v>298</v>
      </c>
      <c r="NP42">
        <v>335</v>
      </c>
      <c r="NQ42">
        <v>360</v>
      </c>
      <c r="NR42">
        <v>388</v>
      </c>
      <c r="NS42">
        <v>422</v>
      </c>
      <c r="NT42">
        <v>451</v>
      </c>
      <c r="NU42">
        <v>473</v>
      </c>
      <c r="NV42">
        <v>512</v>
      </c>
      <c r="NW42">
        <v>549</v>
      </c>
      <c r="NX42">
        <v>580</v>
      </c>
      <c r="NY42">
        <v>614</v>
      </c>
      <c r="NZ42">
        <v>653</v>
      </c>
      <c r="OA42">
        <v>673</v>
      </c>
      <c r="OB42">
        <v>697</v>
      </c>
      <c r="OC42">
        <v>724</v>
      </c>
      <c r="OD42">
        <v>748</v>
      </c>
      <c r="OE42">
        <v>0</v>
      </c>
      <c r="OF42">
        <v>0</v>
      </c>
      <c r="OG42">
        <v>2158</v>
      </c>
      <c r="OH42">
        <v>2308</v>
      </c>
      <c r="OI42">
        <v>2439</v>
      </c>
      <c r="OJ42">
        <v>2555</v>
      </c>
      <c r="OK42">
        <v>2686</v>
      </c>
      <c r="OL42">
        <v>2838</v>
      </c>
      <c r="OM42">
        <v>2989</v>
      </c>
      <c r="ON42">
        <v>3125</v>
      </c>
      <c r="OO42">
        <v>3230</v>
      </c>
      <c r="OP42">
        <v>3350</v>
      </c>
      <c r="OQ42">
        <v>3473</v>
      </c>
      <c r="OR42">
        <v>3584</v>
      </c>
      <c r="OS42">
        <v>3702</v>
      </c>
      <c r="OT42">
        <v>3795</v>
      </c>
      <c r="OU42">
        <v>3926</v>
      </c>
      <c r="OV42">
        <v>3992</v>
      </c>
      <c r="OW42">
        <v>4091</v>
      </c>
      <c r="OX42">
        <v>4210</v>
      </c>
      <c r="OY42">
        <v>4313</v>
      </c>
      <c r="OZ42">
        <v>4410</v>
      </c>
      <c r="PA42">
        <v>4454</v>
      </c>
      <c r="PB42">
        <v>4524</v>
      </c>
      <c r="PC42">
        <v>4559</v>
      </c>
      <c r="PD42">
        <v>4624</v>
      </c>
      <c r="PE42">
        <v>4664</v>
      </c>
      <c r="PF42">
        <v>4707</v>
      </c>
      <c r="PG42">
        <v>0</v>
      </c>
      <c r="PH42">
        <v>0</v>
      </c>
      <c r="PI42">
        <v>0</v>
      </c>
      <c r="PJ42">
        <v>84</v>
      </c>
      <c r="PK42">
        <v>165</v>
      </c>
      <c r="PL42">
        <v>258</v>
      </c>
      <c r="PM42">
        <v>363</v>
      </c>
      <c r="PN42">
        <v>461</v>
      </c>
      <c r="PO42">
        <v>568</v>
      </c>
      <c r="PP42">
        <v>686</v>
      </c>
      <c r="PQ42">
        <v>808</v>
      </c>
      <c r="PR42">
        <v>922</v>
      </c>
      <c r="PS42">
        <v>1036</v>
      </c>
      <c r="PT42">
        <v>1172</v>
      </c>
      <c r="PU42">
        <v>1305</v>
      </c>
      <c r="PV42">
        <v>1434</v>
      </c>
      <c r="PW42">
        <v>1558</v>
      </c>
      <c r="PX42">
        <v>1705</v>
      </c>
      <c r="PY42">
        <v>1846</v>
      </c>
      <c r="PZ42">
        <v>1977</v>
      </c>
      <c r="QA42">
        <v>2126</v>
      </c>
      <c r="QB42">
        <v>2290</v>
      </c>
      <c r="QC42">
        <v>2463</v>
      </c>
      <c r="QD42">
        <v>2632</v>
      </c>
      <c r="QE42">
        <v>2820</v>
      </c>
      <c r="QF42">
        <v>2983</v>
      </c>
      <c r="QG42">
        <v>3167</v>
      </c>
      <c r="QH42">
        <v>3357</v>
      </c>
      <c r="QI42">
        <v>0</v>
      </c>
      <c r="QJ42">
        <v>0</v>
      </c>
      <c r="QK42">
        <v>7591</v>
      </c>
      <c r="QL42">
        <v>7903</v>
      </c>
      <c r="QM42">
        <v>8007</v>
      </c>
      <c r="QN42">
        <v>8004</v>
      </c>
      <c r="QO42">
        <v>7983</v>
      </c>
      <c r="QP42">
        <v>7888</v>
      </c>
      <c r="QQ42">
        <v>7804</v>
      </c>
      <c r="QR42">
        <v>7782</v>
      </c>
      <c r="QS42">
        <v>7791</v>
      </c>
      <c r="QT42">
        <v>7770</v>
      </c>
      <c r="QU42">
        <v>7648</v>
      </c>
      <c r="QV42">
        <v>7588</v>
      </c>
      <c r="QW42">
        <v>7636</v>
      </c>
      <c r="QX42">
        <v>7619</v>
      </c>
      <c r="QY42">
        <v>7600</v>
      </c>
      <c r="QZ42">
        <v>7557</v>
      </c>
      <c r="RA42">
        <v>7610</v>
      </c>
      <c r="RB42">
        <v>7614</v>
      </c>
      <c r="RC42">
        <v>7663</v>
      </c>
      <c r="RD42">
        <v>7657</v>
      </c>
      <c r="RE42">
        <v>7593</v>
      </c>
      <c r="RF42">
        <v>7595</v>
      </c>
      <c r="RG42">
        <v>7513</v>
      </c>
      <c r="RH42">
        <v>7577</v>
      </c>
      <c r="RI42">
        <v>7511</v>
      </c>
      <c r="RJ42">
        <v>7554</v>
      </c>
      <c r="RK42">
        <v>0</v>
      </c>
      <c r="RL42">
        <v>0</v>
      </c>
      <c r="RM42">
        <v>8349</v>
      </c>
      <c r="RN42">
        <v>8556</v>
      </c>
      <c r="RO42">
        <v>8783</v>
      </c>
      <c r="RP42">
        <v>8990</v>
      </c>
      <c r="RQ42">
        <v>9134</v>
      </c>
      <c r="RR42">
        <v>9319</v>
      </c>
      <c r="RS42">
        <v>9475</v>
      </c>
      <c r="RT42">
        <v>9508</v>
      </c>
      <c r="RU42">
        <v>9558</v>
      </c>
      <c r="RV42">
        <v>9635</v>
      </c>
      <c r="RW42">
        <v>9741</v>
      </c>
      <c r="RX42">
        <v>9774</v>
      </c>
      <c r="RY42">
        <v>9784</v>
      </c>
      <c r="RZ42">
        <v>9811</v>
      </c>
      <c r="SA42">
        <v>9806</v>
      </c>
      <c r="SB42">
        <v>9846</v>
      </c>
      <c r="SC42">
        <v>9811</v>
      </c>
      <c r="SD42">
        <v>9825</v>
      </c>
      <c r="SE42">
        <v>9796</v>
      </c>
      <c r="SF42">
        <v>9847</v>
      </c>
      <c r="SG42">
        <v>9878</v>
      </c>
      <c r="SH42">
        <v>9935</v>
      </c>
      <c r="SI42">
        <v>9996</v>
      </c>
      <c r="SJ42">
        <v>9942</v>
      </c>
      <c r="SK42">
        <v>9977</v>
      </c>
      <c r="SL42">
        <v>9931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444404.08100000001</v>
      </c>
      <c r="SU42">
        <v>442967.62359999999</v>
      </c>
      <c r="SV42">
        <v>438508.27120000002</v>
      </c>
      <c r="SW42">
        <v>430789.79989999998</v>
      </c>
      <c r="SX42">
        <v>425602.15659999999</v>
      </c>
      <c r="SY42">
        <v>417446.66840000002</v>
      </c>
      <c r="SZ42">
        <v>410138.39919999999</v>
      </c>
      <c r="TA42">
        <v>402956.47619999998</v>
      </c>
      <c r="TB42">
        <v>395207.03720000002</v>
      </c>
      <c r="TC42">
        <v>389580.11300000001</v>
      </c>
      <c r="TD42">
        <v>380337.75520000001</v>
      </c>
      <c r="TE42">
        <v>372422.26179999998</v>
      </c>
      <c r="TF42">
        <v>362566.92200000002</v>
      </c>
      <c r="TG42">
        <v>354207.90879999998</v>
      </c>
      <c r="TH42">
        <v>346295.38429999998</v>
      </c>
      <c r="TI42">
        <v>337549.10619999998</v>
      </c>
      <c r="TJ42">
        <v>327465.77889999998</v>
      </c>
      <c r="TK42">
        <v>318905.80440000002</v>
      </c>
      <c r="TL42">
        <v>309379.94020000001</v>
      </c>
      <c r="TM42">
        <v>301981.90210000001</v>
      </c>
      <c r="TN42">
        <v>290799.9559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148169.94829999999</v>
      </c>
      <c r="TW42">
        <v>153277.0907</v>
      </c>
      <c r="TX42">
        <v>155155.54620000001</v>
      </c>
      <c r="TY42">
        <v>164255.3143</v>
      </c>
      <c r="TZ42">
        <v>170048.9356</v>
      </c>
      <c r="UA42">
        <v>175142.467</v>
      </c>
      <c r="UB42">
        <v>179144.7758</v>
      </c>
      <c r="UC42">
        <v>181292.29509999999</v>
      </c>
      <c r="UD42">
        <v>182243.35209999999</v>
      </c>
      <c r="UE42">
        <v>183183.56880000001</v>
      </c>
      <c r="UF42">
        <v>182566.34820000001</v>
      </c>
      <c r="UG42">
        <v>182203.6237</v>
      </c>
      <c r="UH42">
        <v>181979.43950000001</v>
      </c>
      <c r="UI42">
        <v>179939.4792</v>
      </c>
      <c r="UJ42">
        <v>177093.99789999999</v>
      </c>
      <c r="UK42">
        <v>174676.9277</v>
      </c>
      <c r="UL42">
        <v>175395.4442</v>
      </c>
      <c r="UM42">
        <v>173653.42939999999</v>
      </c>
      <c r="UN42">
        <v>172396.1839</v>
      </c>
      <c r="UO42">
        <v>167743.92819999999</v>
      </c>
      <c r="UP42">
        <v>165007.65280000001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170102.3315</v>
      </c>
      <c r="UY42">
        <v>182430.81390000001</v>
      </c>
      <c r="UZ42">
        <v>184574.8653</v>
      </c>
      <c r="VA42">
        <v>190059.43770000001</v>
      </c>
      <c r="VB42">
        <v>195067.9388</v>
      </c>
      <c r="VC42">
        <v>191092.53169999999</v>
      </c>
      <c r="VD42">
        <v>198778.639</v>
      </c>
      <c r="VE42">
        <v>213896.1084</v>
      </c>
      <c r="VF42">
        <v>204543.32569999999</v>
      </c>
      <c r="VG42">
        <v>201617.59669999999</v>
      </c>
      <c r="VH42">
        <v>203104.08309999999</v>
      </c>
      <c r="VI42">
        <v>208619.64360000001</v>
      </c>
      <c r="VJ42">
        <v>224739.87400000001</v>
      </c>
      <c r="VK42">
        <v>224928.4368</v>
      </c>
      <c r="VL42">
        <v>232761.245</v>
      </c>
      <c r="VM42">
        <v>236138.27619999999</v>
      </c>
      <c r="VN42">
        <v>242818.8768</v>
      </c>
      <c r="VO42">
        <v>246516.6262</v>
      </c>
      <c r="VP42">
        <v>248631.15280000001</v>
      </c>
      <c r="VQ42">
        <v>260565.2677</v>
      </c>
      <c r="VR42">
        <v>256261.39050000001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81055.019220000002</v>
      </c>
      <c r="WA42">
        <v>183619.78460000001</v>
      </c>
      <c r="WB42">
        <v>152804.2591</v>
      </c>
      <c r="WC42">
        <v>123628.0413</v>
      </c>
      <c r="WD42">
        <v>48010.88983</v>
      </c>
      <c r="WE42">
        <v>116531.28599999999</v>
      </c>
      <c r="WF42">
        <v>181019.47339999999</v>
      </c>
      <c r="WG42">
        <v>131810.29620000001</v>
      </c>
      <c r="WH42">
        <v>127971.16130000001</v>
      </c>
      <c r="WI42">
        <v>82829.230620000002</v>
      </c>
      <c r="WJ42">
        <v>140729.27530000001</v>
      </c>
      <c r="WK42">
        <v>136630.36439999999</v>
      </c>
      <c r="WL42">
        <v>94750.599440000005</v>
      </c>
      <c r="WM42">
        <v>147185.39720000001</v>
      </c>
      <c r="WN42">
        <v>89311.527419999999</v>
      </c>
      <c r="WO42">
        <v>69368.176640000005</v>
      </c>
      <c r="WP42">
        <v>134695.48860000001</v>
      </c>
      <c r="WQ42">
        <v>163465.3988</v>
      </c>
      <c r="WR42">
        <v>126963.4166</v>
      </c>
      <c r="WS42">
        <v>77040.908100000001</v>
      </c>
      <c r="WT42">
        <v>149593.9963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29000000</v>
      </c>
      <c r="ZG42">
        <v>28300000</v>
      </c>
      <c r="ZH42">
        <v>27800000</v>
      </c>
      <c r="ZI42">
        <v>27400000</v>
      </c>
      <c r="ZJ42">
        <v>27200000</v>
      </c>
      <c r="ZK42">
        <v>26500000</v>
      </c>
      <c r="ZL42">
        <v>25500000</v>
      </c>
      <c r="ZM42">
        <v>25100000</v>
      </c>
      <c r="ZN42">
        <v>24700000</v>
      </c>
      <c r="ZO42">
        <v>23900000</v>
      </c>
      <c r="ZP42">
        <v>23400000</v>
      </c>
      <c r="ZQ42">
        <v>22900000</v>
      </c>
      <c r="ZR42">
        <v>22300000</v>
      </c>
      <c r="ZS42">
        <v>21600000</v>
      </c>
      <c r="ZT42">
        <v>21300000</v>
      </c>
      <c r="ZU42">
        <v>20400000</v>
      </c>
      <c r="ZV42">
        <v>19900000</v>
      </c>
      <c r="ZW42">
        <v>19500000</v>
      </c>
      <c r="ZX42">
        <v>19000000</v>
      </c>
      <c r="ZY42">
        <v>18500000</v>
      </c>
      <c r="ZZ42">
        <v>17600000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22200000</v>
      </c>
      <c r="ABK42">
        <v>22700000</v>
      </c>
      <c r="ABL42">
        <v>23000000</v>
      </c>
      <c r="ABM42">
        <v>23100000</v>
      </c>
      <c r="ABN42">
        <v>23200000</v>
      </c>
      <c r="ABO42">
        <v>23400000</v>
      </c>
      <c r="ABP42">
        <v>23400000</v>
      </c>
      <c r="ABQ42">
        <v>23500000</v>
      </c>
      <c r="ABR42">
        <v>23400000</v>
      </c>
      <c r="ABS42">
        <v>23500000</v>
      </c>
      <c r="ABT42">
        <v>23200000</v>
      </c>
      <c r="ABU42">
        <v>23100000</v>
      </c>
      <c r="ABV42">
        <v>23100000</v>
      </c>
      <c r="ABW42">
        <v>22900000</v>
      </c>
      <c r="ABX42">
        <v>22800000</v>
      </c>
      <c r="ABY42">
        <v>22300000</v>
      </c>
      <c r="ABZ42">
        <v>22000000</v>
      </c>
      <c r="ACA42">
        <v>21500000</v>
      </c>
      <c r="ACB42">
        <v>21200000</v>
      </c>
      <c r="ACC42">
        <v>20800000</v>
      </c>
      <c r="ACD42">
        <v>20400000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3250000</v>
      </c>
      <c r="ADO42">
        <v>3120000</v>
      </c>
      <c r="ADP42">
        <v>3020000</v>
      </c>
      <c r="ADQ42">
        <v>2930000</v>
      </c>
      <c r="ADR42">
        <v>2840000</v>
      </c>
      <c r="ADS42">
        <v>2710000</v>
      </c>
      <c r="ADT42">
        <v>2610000</v>
      </c>
      <c r="ADU42">
        <v>2550000</v>
      </c>
      <c r="ADV42">
        <v>2470000</v>
      </c>
      <c r="ADW42">
        <v>2400000</v>
      </c>
      <c r="ADX42">
        <v>2310000</v>
      </c>
      <c r="ADY42">
        <v>2260000</v>
      </c>
      <c r="ADZ42">
        <v>2200000</v>
      </c>
      <c r="AEA42">
        <v>2150000</v>
      </c>
      <c r="AEB42">
        <v>2080000</v>
      </c>
      <c r="AEC42">
        <v>2010000</v>
      </c>
      <c r="AED42">
        <v>1950000</v>
      </c>
      <c r="AEE42">
        <v>1870000</v>
      </c>
      <c r="AEF42">
        <v>1830000</v>
      </c>
      <c r="AEG42">
        <v>1760000</v>
      </c>
      <c r="AEH42">
        <v>1720000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8670000</v>
      </c>
      <c r="AEQ42">
        <v>8560000</v>
      </c>
      <c r="AER42">
        <v>8340000</v>
      </c>
      <c r="AES42">
        <v>8140000</v>
      </c>
      <c r="AET42">
        <v>7960000</v>
      </c>
      <c r="AEU42">
        <v>7820000</v>
      </c>
      <c r="AEV42">
        <v>7610000</v>
      </c>
      <c r="AEW42">
        <v>7400000</v>
      </c>
      <c r="AEX42">
        <v>7200000</v>
      </c>
      <c r="AEY42">
        <v>6990000</v>
      </c>
      <c r="AEZ42">
        <v>6810000</v>
      </c>
      <c r="AFA42">
        <v>6590000</v>
      </c>
      <c r="AFB42">
        <v>6410000</v>
      </c>
      <c r="AFC42">
        <v>6200000</v>
      </c>
      <c r="AFD42">
        <v>6060000</v>
      </c>
      <c r="AFE42">
        <v>5900000</v>
      </c>
      <c r="AFF42">
        <v>5760000</v>
      </c>
      <c r="AFG42">
        <v>5630000</v>
      </c>
      <c r="AFH42">
        <v>5430000</v>
      </c>
      <c r="AFI42">
        <v>5290000</v>
      </c>
      <c r="AFJ42">
        <v>5110000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145.51307080000001</v>
      </c>
      <c r="AGU42">
        <v>150.5286356</v>
      </c>
      <c r="AGV42">
        <v>152.37340800000001</v>
      </c>
      <c r="AGW42">
        <v>161.31000549999999</v>
      </c>
      <c r="AGX42">
        <v>166.99973969999999</v>
      </c>
      <c r="AGY42">
        <v>172.00193759999999</v>
      </c>
      <c r="AGZ42">
        <v>175.9324799</v>
      </c>
      <c r="AHA42">
        <v>178.04149140000001</v>
      </c>
      <c r="AHB42">
        <v>178.97549470000001</v>
      </c>
      <c r="AHC42">
        <v>179.8988521</v>
      </c>
      <c r="AHD42">
        <v>179.29269909999999</v>
      </c>
      <c r="AHE42">
        <v>178.93647870000001</v>
      </c>
      <c r="AHF42">
        <v>178.71631439999999</v>
      </c>
      <c r="AHG42">
        <v>176.71293320000001</v>
      </c>
      <c r="AHH42">
        <v>173.918475</v>
      </c>
      <c r="AHI42">
        <v>171.544746</v>
      </c>
      <c r="AHJ42">
        <v>172.2503786</v>
      </c>
      <c r="AHK42">
        <v>170.53960040000001</v>
      </c>
      <c r="AHL42">
        <v>169.30489890000001</v>
      </c>
      <c r="AHM42">
        <v>164.73606409999999</v>
      </c>
      <c r="AHN42">
        <v>162.0488536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20.08860572</v>
      </c>
      <c r="AHW42">
        <v>21.54456472</v>
      </c>
      <c r="AHX42">
        <v>21.79777116</v>
      </c>
      <c r="AHY42">
        <v>22.445483679999999</v>
      </c>
      <c r="AHZ42">
        <v>23.036973549999999</v>
      </c>
      <c r="AIA42">
        <v>22.567489170000002</v>
      </c>
      <c r="AIB42">
        <v>23.475196780000001</v>
      </c>
      <c r="AIC42">
        <v>25.260527280000002</v>
      </c>
      <c r="AID42">
        <v>24.155990030000002</v>
      </c>
      <c r="AIE42">
        <v>23.810469680000001</v>
      </c>
      <c r="AIF42">
        <v>23.98601953</v>
      </c>
      <c r="AIG42">
        <v>24.63739167</v>
      </c>
      <c r="AIH42">
        <v>26.54114543</v>
      </c>
      <c r="AII42">
        <v>26.563414160000001</v>
      </c>
      <c r="AIJ42">
        <v>27.488446719999999</v>
      </c>
      <c r="AIK42">
        <v>27.887264590000001</v>
      </c>
      <c r="AIL42">
        <v>28.676224680000001</v>
      </c>
      <c r="AIM42">
        <v>29.112918459999999</v>
      </c>
      <c r="AIN42">
        <v>29.362638090000001</v>
      </c>
      <c r="AIO42">
        <v>30.772023409999999</v>
      </c>
      <c r="AIP42">
        <v>30.263747649999999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0.97233392100000005</v>
      </c>
      <c r="AIY42">
        <v>2.2026982030000002</v>
      </c>
      <c r="AIZ42">
        <v>1.833035953</v>
      </c>
      <c r="AJA42">
        <v>1.4830387970000001</v>
      </c>
      <c r="AJB42">
        <v>0.57593739700000002</v>
      </c>
      <c r="AJC42">
        <v>1.3979063030000001</v>
      </c>
      <c r="AJD42">
        <v>2.1715049369999999</v>
      </c>
      <c r="AJE42">
        <v>1.5811929149999999</v>
      </c>
      <c r="AJF42">
        <v>1.5351387519999999</v>
      </c>
      <c r="AJG42">
        <v>0.99361731600000003</v>
      </c>
      <c r="AJH42">
        <v>1.6881847590000001</v>
      </c>
      <c r="AJI42">
        <v>1.6390143290000001</v>
      </c>
      <c r="AJJ42">
        <v>1.136625749</v>
      </c>
      <c r="AJK42">
        <v>1.7656322310000001</v>
      </c>
      <c r="AJL42">
        <v>1.0713787809999999</v>
      </c>
      <c r="AJM42">
        <v>0.83213885899999995</v>
      </c>
      <c r="AJN42">
        <v>1.6158036099999999</v>
      </c>
      <c r="AJO42">
        <v>1.9609267109999999</v>
      </c>
      <c r="AJP42">
        <v>1.5230498720000001</v>
      </c>
      <c r="AJQ42">
        <v>0.92418074800000005</v>
      </c>
      <c r="AJR42">
        <v>1.7945257240000001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193.2769303</v>
      </c>
      <c r="AKA42">
        <v>95.023852160000004</v>
      </c>
      <c r="AKB42">
        <v>210.83743279999999</v>
      </c>
      <c r="AKC42">
        <v>170.2041883</v>
      </c>
      <c r="AKD42">
        <v>180.83259169999999</v>
      </c>
      <c r="AKE42">
        <v>73.569392500000006</v>
      </c>
      <c r="AKF42">
        <v>110.3542843</v>
      </c>
      <c r="AKG42">
        <v>253.93556670000001</v>
      </c>
      <c r="AKH42">
        <v>254.85829960000001</v>
      </c>
      <c r="AKI42">
        <v>176.14141140000001</v>
      </c>
      <c r="AKJ42">
        <v>113.2881146</v>
      </c>
      <c r="AKK42">
        <v>193.65303750000001</v>
      </c>
      <c r="AKL42">
        <v>169.0527142</v>
      </c>
      <c r="AKM42">
        <v>195.49398439999999</v>
      </c>
      <c r="AKN42">
        <v>205.30001369999999</v>
      </c>
      <c r="AKO42">
        <v>145.45362399999999</v>
      </c>
      <c r="AKP42">
        <v>131.20209639999999</v>
      </c>
      <c r="AKQ42">
        <v>122.6853132</v>
      </c>
      <c r="AKR42">
        <v>150.91685949999999</v>
      </c>
      <c r="AKS42">
        <v>193.9016661</v>
      </c>
      <c r="AKT42">
        <v>127.18208799999999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73.825396510000004</v>
      </c>
      <c r="AME42">
        <v>72.009626240000003</v>
      </c>
      <c r="AMF42">
        <v>70.654525329999998</v>
      </c>
      <c r="AMG42">
        <v>69.587516739999998</v>
      </c>
      <c r="AMH42">
        <v>69.134925670000001</v>
      </c>
      <c r="AMI42">
        <v>67.376016800000002</v>
      </c>
      <c r="AMJ42">
        <v>64.795332470000005</v>
      </c>
      <c r="AMK42">
        <v>63.868518629999997</v>
      </c>
      <c r="AML42">
        <v>62.746464209999999</v>
      </c>
      <c r="AMM42">
        <v>60.843455929999998</v>
      </c>
      <c r="AMN42">
        <v>59.47415865</v>
      </c>
      <c r="AMO42">
        <v>58.381898040000003</v>
      </c>
      <c r="AMP42">
        <v>56.854053239999999</v>
      </c>
      <c r="AMQ42">
        <v>55.03053826</v>
      </c>
      <c r="AMR42">
        <v>54.143547220000002</v>
      </c>
      <c r="AMS42">
        <v>51.871560240000001</v>
      </c>
      <c r="AMT42">
        <v>50.514089920000004</v>
      </c>
      <c r="AMU42">
        <v>49.608569750000001</v>
      </c>
      <c r="AMV42">
        <v>48.308208749999999</v>
      </c>
      <c r="AMW42">
        <v>47.097647639999998</v>
      </c>
      <c r="AMX42">
        <v>44.772113750000003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212.68455520000001</v>
      </c>
      <c r="ANG42">
        <v>152.2031949</v>
      </c>
      <c r="ANH42">
        <v>197.93985290000001</v>
      </c>
      <c r="ANI42">
        <v>166.81667250000001</v>
      </c>
      <c r="ANJ42">
        <v>140.5196028</v>
      </c>
      <c r="ANK42">
        <v>238.98950880000001</v>
      </c>
      <c r="ANL42">
        <v>202.30915999999999</v>
      </c>
      <c r="ANM42">
        <v>169.0105365</v>
      </c>
      <c r="ANN42">
        <v>150.15231929999999</v>
      </c>
      <c r="ANO42">
        <v>173.30170680000001</v>
      </c>
      <c r="ANP42">
        <v>151.52215749999999</v>
      </c>
      <c r="ANQ42">
        <v>118.3460188</v>
      </c>
      <c r="ANR42">
        <v>129.19970850000001</v>
      </c>
      <c r="ANS42">
        <v>151.9323765</v>
      </c>
      <c r="ANT42">
        <v>122.3606855</v>
      </c>
      <c r="ANU42">
        <v>123.63765189999999</v>
      </c>
      <c r="ANV42">
        <v>149.31110200000001</v>
      </c>
      <c r="ANW42">
        <v>70.127741490000005</v>
      </c>
      <c r="ANX42">
        <v>89.867445959999998</v>
      </c>
      <c r="ANY42">
        <v>65.456354079999997</v>
      </c>
      <c r="ANZ42">
        <v>78.044216320000004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70.938608329999994</v>
      </c>
      <c r="AOI42">
        <v>72.536895360000003</v>
      </c>
      <c r="AOJ42">
        <v>73.628481780000001</v>
      </c>
      <c r="AOK42">
        <v>73.885824040000003</v>
      </c>
      <c r="AOL42">
        <v>74.398842930000001</v>
      </c>
      <c r="AOM42">
        <v>74.883982459999999</v>
      </c>
      <c r="AON42">
        <v>75.026541269999996</v>
      </c>
      <c r="AOO42">
        <v>75.239537040000002</v>
      </c>
      <c r="AOP42">
        <v>74.883175989999998</v>
      </c>
      <c r="AOQ42">
        <v>75.211724410000002</v>
      </c>
      <c r="AOR42">
        <v>74.248649490000005</v>
      </c>
      <c r="AOS42">
        <v>73.873773049999997</v>
      </c>
      <c r="AOT42">
        <v>73.808379880000004</v>
      </c>
      <c r="AOU42">
        <v>73.411789409999997</v>
      </c>
      <c r="AOV42">
        <v>72.876535219999994</v>
      </c>
      <c r="AOW42">
        <v>71.459852470000001</v>
      </c>
      <c r="AOX42">
        <v>70.468864589999995</v>
      </c>
      <c r="AOY42">
        <v>68.945677779999997</v>
      </c>
      <c r="AOZ42">
        <v>67.891914220000004</v>
      </c>
      <c r="APA42">
        <v>66.484674290000001</v>
      </c>
      <c r="APB42">
        <v>65.143333339999998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1052.9594729999999</v>
      </c>
      <c r="APK42">
        <v>959.59026110000002</v>
      </c>
      <c r="APL42">
        <v>1092.4828849999999</v>
      </c>
      <c r="APM42">
        <v>1264.511526</v>
      </c>
      <c r="APN42">
        <v>1151.7872600000001</v>
      </c>
      <c r="APO42">
        <v>1077.641347</v>
      </c>
      <c r="APP42">
        <v>1319.366319</v>
      </c>
      <c r="APQ42">
        <v>1187.9971149999999</v>
      </c>
      <c r="APR42">
        <v>1167.011958</v>
      </c>
      <c r="APS42">
        <v>997.23520310000004</v>
      </c>
      <c r="APT42">
        <v>1181.7697800000001</v>
      </c>
      <c r="APU42">
        <v>1137.9471000000001</v>
      </c>
      <c r="APV42">
        <v>946.5734956</v>
      </c>
      <c r="APW42">
        <v>1131.8859130000001</v>
      </c>
      <c r="APX42">
        <v>1157.1575210000001</v>
      </c>
      <c r="APY42">
        <v>1191.7660430000001</v>
      </c>
      <c r="APZ42">
        <v>1030.886796</v>
      </c>
      <c r="AQA42">
        <v>1137.5815480000001</v>
      </c>
      <c r="AQB42">
        <v>917.69068030000005</v>
      </c>
      <c r="AQC42">
        <v>1061.3462930000001</v>
      </c>
      <c r="AQD42">
        <v>1048.4917800000001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98.294525519999993</v>
      </c>
      <c r="ARO42">
        <v>97.029102170000002</v>
      </c>
      <c r="ARP42">
        <v>94.531106739999998</v>
      </c>
      <c r="ARQ42">
        <v>92.26040802</v>
      </c>
      <c r="ARR42">
        <v>90.294820509999994</v>
      </c>
      <c r="ARS42">
        <v>88.62932438</v>
      </c>
      <c r="ART42">
        <v>86.339395830000001</v>
      </c>
      <c r="ARU42">
        <v>83.910419050000002</v>
      </c>
      <c r="ARV42">
        <v>81.69124162</v>
      </c>
      <c r="ARW42">
        <v>79.271465190000001</v>
      </c>
      <c r="ARX42">
        <v>77.276528369999994</v>
      </c>
      <c r="ARY42">
        <v>74.759058409999994</v>
      </c>
      <c r="ARZ42">
        <v>72.685181869999994</v>
      </c>
      <c r="ASA42">
        <v>70.359845019999995</v>
      </c>
      <c r="ASB42">
        <v>68.666167869999995</v>
      </c>
      <c r="ASC42">
        <v>66.876058670000006</v>
      </c>
      <c r="ASD42">
        <v>65.302873980000001</v>
      </c>
      <c r="ASE42">
        <v>63.790123999999999</v>
      </c>
      <c r="ASF42">
        <v>61.597591729999998</v>
      </c>
      <c r="ASG42">
        <v>60.014020420000001</v>
      </c>
      <c r="ASH42">
        <v>57.997397579999998</v>
      </c>
    </row>
    <row r="43" spans="3:1178" x14ac:dyDescent="0.25">
      <c r="C43">
        <v>0</v>
      </c>
      <c r="D43">
        <v>0</v>
      </c>
      <c r="E43">
        <v>0</v>
      </c>
      <c r="F43">
        <v>215</v>
      </c>
      <c r="G43">
        <v>224</v>
      </c>
      <c r="H43">
        <v>254</v>
      </c>
      <c r="I43">
        <v>201</v>
      </c>
      <c r="J43">
        <v>233</v>
      </c>
      <c r="K43">
        <v>246</v>
      </c>
      <c r="L43">
        <v>258</v>
      </c>
      <c r="M43">
        <v>229</v>
      </c>
      <c r="N43">
        <v>255</v>
      </c>
      <c r="O43">
        <v>233</v>
      </c>
      <c r="P43">
        <v>240</v>
      </c>
      <c r="Q43">
        <v>242</v>
      </c>
      <c r="R43">
        <v>246</v>
      </c>
      <c r="S43">
        <v>258</v>
      </c>
      <c r="T43">
        <v>248</v>
      </c>
      <c r="U43">
        <v>239</v>
      </c>
      <c r="V43">
        <v>215</v>
      </c>
      <c r="W43">
        <v>252</v>
      </c>
      <c r="X43">
        <v>259</v>
      </c>
      <c r="Y43">
        <v>263</v>
      </c>
      <c r="Z43">
        <v>207</v>
      </c>
      <c r="AA43">
        <v>231</v>
      </c>
      <c r="AB43">
        <v>230</v>
      </c>
      <c r="AC43">
        <v>233</v>
      </c>
      <c r="AD43">
        <v>231</v>
      </c>
      <c r="AE43">
        <v>0</v>
      </c>
      <c r="AF43">
        <v>0</v>
      </c>
      <c r="AG43">
        <v>0</v>
      </c>
      <c r="AH43">
        <v>67</v>
      </c>
      <c r="AI43">
        <v>61</v>
      </c>
      <c r="AJ43">
        <v>54</v>
      </c>
      <c r="AK43">
        <v>66</v>
      </c>
      <c r="AL43">
        <v>69</v>
      </c>
      <c r="AM43">
        <v>78</v>
      </c>
      <c r="AN43">
        <v>86</v>
      </c>
      <c r="AO43">
        <v>81</v>
      </c>
      <c r="AP43">
        <v>87</v>
      </c>
      <c r="AQ43">
        <v>83</v>
      </c>
      <c r="AR43">
        <v>114</v>
      </c>
      <c r="AS43">
        <v>107</v>
      </c>
      <c r="AT43">
        <v>111</v>
      </c>
      <c r="AU43">
        <v>124</v>
      </c>
      <c r="AV43">
        <v>104</v>
      </c>
      <c r="AW43">
        <v>101</v>
      </c>
      <c r="AX43">
        <v>117</v>
      </c>
      <c r="AY43">
        <v>126</v>
      </c>
      <c r="AZ43">
        <v>116</v>
      </c>
      <c r="BA43">
        <v>137</v>
      </c>
      <c r="BB43">
        <v>125</v>
      </c>
      <c r="BC43">
        <v>125</v>
      </c>
      <c r="BD43">
        <v>108</v>
      </c>
      <c r="BE43">
        <v>135</v>
      </c>
      <c r="BF43">
        <v>141</v>
      </c>
      <c r="BG43">
        <v>0</v>
      </c>
      <c r="BH43">
        <v>0</v>
      </c>
      <c r="BI43">
        <v>0</v>
      </c>
      <c r="BJ43">
        <v>137</v>
      </c>
      <c r="BK43">
        <v>158</v>
      </c>
      <c r="BL43">
        <v>149</v>
      </c>
      <c r="BM43">
        <v>132</v>
      </c>
      <c r="BN43">
        <v>150</v>
      </c>
      <c r="BO43">
        <v>142</v>
      </c>
      <c r="BP43">
        <v>151</v>
      </c>
      <c r="BQ43">
        <v>142</v>
      </c>
      <c r="BR43">
        <v>163</v>
      </c>
      <c r="BS43">
        <v>173</v>
      </c>
      <c r="BT43">
        <v>169</v>
      </c>
      <c r="BU43">
        <v>177</v>
      </c>
      <c r="BV43">
        <v>175</v>
      </c>
      <c r="BW43">
        <v>176</v>
      </c>
      <c r="BX43">
        <v>165</v>
      </c>
      <c r="BY43">
        <v>199</v>
      </c>
      <c r="BZ43">
        <v>195</v>
      </c>
      <c r="CA43">
        <v>169</v>
      </c>
      <c r="CB43">
        <v>182</v>
      </c>
      <c r="CC43">
        <v>183</v>
      </c>
      <c r="CD43">
        <v>160</v>
      </c>
      <c r="CE43">
        <v>207</v>
      </c>
      <c r="CF43">
        <v>157</v>
      </c>
      <c r="CG43">
        <v>184</v>
      </c>
      <c r="CH43">
        <v>176</v>
      </c>
      <c r="CI43">
        <v>0</v>
      </c>
      <c r="CJ43">
        <v>0</v>
      </c>
      <c r="CK43">
        <v>0</v>
      </c>
      <c r="CL43">
        <v>38</v>
      </c>
      <c r="CM43">
        <v>33</v>
      </c>
      <c r="CN43">
        <v>38</v>
      </c>
      <c r="CO43">
        <v>44</v>
      </c>
      <c r="CP43">
        <v>50</v>
      </c>
      <c r="CQ43">
        <v>45</v>
      </c>
      <c r="CR43">
        <v>42</v>
      </c>
      <c r="CS43">
        <v>41</v>
      </c>
      <c r="CT43">
        <v>62</v>
      </c>
      <c r="CU43">
        <v>54</v>
      </c>
      <c r="CV43">
        <v>50</v>
      </c>
      <c r="CW43">
        <v>60</v>
      </c>
      <c r="CX43">
        <v>57</v>
      </c>
      <c r="CY43">
        <v>43</v>
      </c>
      <c r="CZ43">
        <v>47</v>
      </c>
      <c r="DA43">
        <v>56</v>
      </c>
      <c r="DB43">
        <v>59</v>
      </c>
      <c r="DC43">
        <v>60</v>
      </c>
      <c r="DD43">
        <v>58</v>
      </c>
      <c r="DE43">
        <v>65</v>
      </c>
      <c r="DF43">
        <v>60</v>
      </c>
      <c r="DG43">
        <v>64</v>
      </c>
      <c r="DH43">
        <v>73</v>
      </c>
      <c r="DI43">
        <v>80</v>
      </c>
      <c r="DJ43">
        <v>70</v>
      </c>
      <c r="DK43">
        <v>0</v>
      </c>
      <c r="DL43">
        <v>0</v>
      </c>
      <c r="DM43">
        <v>0</v>
      </c>
      <c r="DN43">
        <v>3</v>
      </c>
      <c r="DO43">
        <v>5</v>
      </c>
      <c r="DP43">
        <v>2</v>
      </c>
      <c r="DQ43">
        <v>3</v>
      </c>
      <c r="DR43">
        <v>4</v>
      </c>
      <c r="DS43">
        <v>4</v>
      </c>
      <c r="DT43">
        <v>9</v>
      </c>
      <c r="DU43">
        <v>5</v>
      </c>
      <c r="DV43">
        <v>7</v>
      </c>
      <c r="DW43">
        <v>6</v>
      </c>
      <c r="DX43">
        <v>9</v>
      </c>
      <c r="DY43">
        <v>9</v>
      </c>
      <c r="DZ43">
        <v>15</v>
      </c>
      <c r="EA43">
        <v>9</v>
      </c>
      <c r="EB43">
        <v>9</v>
      </c>
      <c r="EC43">
        <v>17</v>
      </c>
      <c r="ED43">
        <v>15</v>
      </c>
      <c r="EE43">
        <v>15</v>
      </c>
      <c r="EF43">
        <v>15</v>
      </c>
      <c r="EG43">
        <v>13</v>
      </c>
      <c r="EH43">
        <v>18</v>
      </c>
      <c r="EI43">
        <v>21</v>
      </c>
      <c r="EJ43">
        <v>21</v>
      </c>
      <c r="EK43">
        <v>13</v>
      </c>
      <c r="EL43">
        <v>19</v>
      </c>
      <c r="EM43">
        <v>0</v>
      </c>
      <c r="EN43">
        <v>0</v>
      </c>
      <c r="EO43">
        <v>0</v>
      </c>
      <c r="EP43">
        <v>15</v>
      </c>
      <c r="EQ43">
        <v>25</v>
      </c>
      <c r="ER43">
        <v>10</v>
      </c>
      <c r="ES43">
        <v>25</v>
      </c>
      <c r="ET43">
        <v>5</v>
      </c>
      <c r="EU43">
        <v>10</v>
      </c>
      <c r="EV43">
        <v>20</v>
      </c>
      <c r="EW43">
        <v>30</v>
      </c>
      <c r="EX43">
        <v>35</v>
      </c>
      <c r="EY43">
        <v>30</v>
      </c>
      <c r="EZ43">
        <v>25</v>
      </c>
      <c r="FA43">
        <v>45</v>
      </c>
      <c r="FB43">
        <v>55</v>
      </c>
      <c r="FC43">
        <v>50</v>
      </c>
      <c r="FD43">
        <v>50</v>
      </c>
      <c r="FE43">
        <v>50</v>
      </c>
      <c r="FF43">
        <v>55</v>
      </c>
      <c r="FG43">
        <v>70</v>
      </c>
      <c r="FH43">
        <v>75</v>
      </c>
      <c r="FI43">
        <v>55</v>
      </c>
      <c r="FJ43">
        <v>50</v>
      </c>
      <c r="FK43">
        <v>80</v>
      </c>
      <c r="FL43">
        <v>85</v>
      </c>
      <c r="FM43">
        <v>100</v>
      </c>
      <c r="FN43">
        <v>80</v>
      </c>
      <c r="FO43">
        <v>0</v>
      </c>
      <c r="FP43">
        <v>0</v>
      </c>
      <c r="FQ43">
        <v>7713</v>
      </c>
      <c r="FR43">
        <v>7923</v>
      </c>
      <c r="FS43">
        <v>8071</v>
      </c>
      <c r="FT43">
        <v>8204</v>
      </c>
      <c r="FU43">
        <v>8384</v>
      </c>
      <c r="FV43">
        <v>8456</v>
      </c>
      <c r="FW43">
        <v>8564</v>
      </c>
      <c r="FX43">
        <v>8635</v>
      </c>
      <c r="FY43">
        <v>8712</v>
      </c>
      <c r="FZ43">
        <v>8729</v>
      </c>
      <c r="GA43">
        <v>8736</v>
      </c>
      <c r="GB43">
        <v>8843</v>
      </c>
      <c r="GC43">
        <v>8901</v>
      </c>
      <c r="GD43">
        <v>8947</v>
      </c>
      <c r="GE43">
        <v>8992</v>
      </c>
      <c r="GF43">
        <v>8998</v>
      </c>
      <c r="GG43">
        <v>9028</v>
      </c>
      <c r="GH43">
        <v>9090</v>
      </c>
      <c r="GI43">
        <v>9082</v>
      </c>
      <c r="GJ43">
        <v>9082</v>
      </c>
      <c r="GK43">
        <v>9133</v>
      </c>
      <c r="GL43">
        <v>9147</v>
      </c>
      <c r="GM43">
        <v>9112</v>
      </c>
      <c r="GN43">
        <v>9169</v>
      </c>
      <c r="GO43">
        <v>9198</v>
      </c>
      <c r="GP43">
        <v>9185</v>
      </c>
      <c r="GQ43">
        <v>0</v>
      </c>
      <c r="GR43">
        <v>0</v>
      </c>
      <c r="GS43">
        <v>560</v>
      </c>
      <c r="GT43">
        <v>748</v>
      </c>
      <c r="GU43">
        <v>951</v>
      </c>
      <c r="GV43">
        <v>1120</v>
      </c>
      <c r="GW43">
        <v>1280</v>
      </c>
      <c r="GX43">
        <v>1436</v>
      </c>
      <c r="GY43">
        <v>1597</v>
      </c>
      <c r="GZ43">
        <v>1762</v>
      </c>
      <c r="HA43">
        <v>1894</v>
      </c>
      <c r="HB43">
        <v>2042</v>
      </c>
      <c r="HC43">
        <v>2182</v>
      </c>
      <c r="HD43">
        <v>2307</v>
      </c>
      <c r="HE43">
        <v>2446</v>
      </c>
      <c r="HF43">
        <v>2551</v>
      </c>
      <c r="HG43">
        <v>2631</v>
      </c>
      <c r="HH43">
        <v>2757</v>
      </c>
      <c r="HI43">
        <v>2853</v>
      </c>
      <c r="HJ43">
        <v>2960</v>
      </c>
      <c r="HK43">
        <v>3029</v>
      </c>
      <c r="HL43">
        <v>3133</v>
      </c>
      <c r="HM43">
        <v>3212</v>
      </c>
      <c r="HN43">
        <v>3263</v>
      </c>
      <c r="HO43">
        <v>3361</v>
      </c>
      <c r="HP43">
        <v>3390</v>
      </c>
      <c r="HQ43">
        <v>3454</v>
      </c>
      <c r="HR43">
        <v>3535</v>
      </c>
      <c r="HS43">
        <v>0</v>
      </c>
      <c r="HT43">
        <v>0</v>
      </c>
      <c r="HU43">
        <v>67</v>
      </c>
      <c r="HV43">
        <v>75</v>
      </c>
      <c r="HW43">
        <v>90</v>
      </c>
      <c r="HX43">
        <v>112</v>
      </c>
      <c r="HY43">
        <v>132</v>
      </c>
      <c r="HZ43">
        <v>146</v>
      </c>
      <c r="IA43">
        <v>164</v>
      </c>
      <c r="IB43">
        <v>182</v>
      </c>
      <c r="IC43">
        <v>198</v>
      </c>
      <c r="ID43">
        <v>205</v>
      </c>
      <c r="IE43">
        <v>222</v>
      </c>
      <c r="IF43">
        <v>242</v>
      </c>
      <c r="IG43">
        <v>268</v>
      </c>
      <c r="IH43">
        <v>279</v>
      </c>
      <c r="II43">
        <v>284</v>
      </c>
      <c r="IJ43">
        <v>289</v>
      </c>
      <c r="IK43">
        <v>328</v>
      </c>
      <c r="IL43">
        <v>341</v>
      </c>
      <c r="IM43">
        <v>356</v>
      </c>
      <c r="IN43">
        <v>365</v>
      </c>
      <c r="IO43">
        <v>364</v>
      </c>
      <c r="IP43">
        <v>388</v>
      </c>
      <c r="IQ43">
        <v>404</v>
      </c>
      <c r="IR43">
        <v>418</v>
      </c>
      <c r="IS43">
        <v>425</v>
      </c>
      <c r="IT43">
        <v>432</v>
      </c>
      <c r="IU43">
        <v>0</v>
      </c>
      <c r="IV43">
        <v>0</v>
      </c>
      <c r="IW43">
        <v>6</v>
      </c>
      <c r="IX43">
        <v>5</v>
      </c>
      <c r="IY43">
        <v>3</v>
      </c>
      <c r="IZ43">
        <v>3</v>
      </c>
      <c r="JA43">
        <v>5</v>
      </c>
      <c r="JB43">
        <v>8</v>
      </c>
      <c r="JC43">
        <v>5</v>
      </c>
      <c r="JD43">
        <v>6</v>
      </c>
      <c r="JE43">
        <v>7</v>
      </c>
      <c r="JF43">
        <v>6</v>
      </c>
      <c r="JG43">
        <v>9</v>
      </c>
      <c r="JH43">
        <v>6</v>
      </c>
      <c r="JI43">
        <v>7</v>
      </c>
      <c r="JJ43">
        <v>9</v>
      </c>
      <c r="JK43">
        <v>10</v>
      </c>
      <c r="JL43">
        <v>10</v>
      </c>
      <c r="JM43">
        <v>14</v>
      </c>
      <c r="JN43">
        <v>18</v>
      </c>
      <c r="JO43">
        <v>9</v>
      </c>
      <c r="JP43">
        <v>8</v>
      </c>
      <c r="JQ43">
        <v>13</v>
      </c>
      <c r="JR43">
        <v>13</v>
      </c>
      <c r="JS43">
        <v>14</v>
      </c>
      <c r="JT43">
        <v>19</v>
      </c>
      <c r="JU43">
        <v>17</v>
      </c>
      <c r="JV43">
        <v>18</v>
      </c>
      <c r="JW43">
        <v>0</v>
      </c>
      <c r="JX43">
        <v>0</v>
      </c>
      <c r="JY43">
        <v>0</v>
      </c>
      <c r="JZ43">
        <v>8</v>
      </c>
      <c r="KA43">
        <v>18</v>
      </c>
      <c r="KB43">
        <v>23</v>
      </c>
      <c r="KC43">
        <v>30</v>
      </c>
      <c r="KD43">
        <v>41</v>
      </c>
      <c r="KE43">
        <v>50</v>
      </c>
      <c r="KF43">
        <v>59</v>
      </c>
      <c r="KG43">
        <v>70</v>
      </c>
      <c r="KH43">
        <v>91</v>
      </c>
      <c r="KI43">
        <v>106</v>
      </c>
      <c r="KJ43">
        <v>129</v>
      </c>
      <c r="KK43">
        <v>142</v>
      </c>
      <c r="KL43">
        <v>166</v>
      </c>
      <c r="KM43">
        <v>193</v>
      </c>
      <c r="KN43">
        <v>219</v>
      </c>
      <c r="KO43">
        <v>240</v>
      </c>
      <c r="KP43">
        <v>261</v>
      </c>
      <c r="KQ43">
        <v>297</v>
      </c>
      <c r="KR43">
        <v>330</v>
      </c>
      <c r="KS43">
        <v>360</v>
      </c>
      <c r="KT43">
        <v>390</v>
      </c>
      <c r="KU43">
        <v>412</v>
      </c>
      <c r="KV43">
        <v>446</v>
      </c>
      <c r="KW43">
        <v>480</v>
      </c>
      <c r="KX43">
        <v>518</v>
      </c>
      <c r="KY43">
        <v>0</v>
      </c>
      <c r="KZ43">
        <v>0</v>
      </c>
      <c r="LA43">
        <v>0</v>
      </c>
      <c r="LB43">
        <v>215</v>
      </c>
      <c r="LC43">
        <v>421</v>
      </c>
      <c r="LD43">
        <v>645</v>
      </c>
      <c r="LE43">
        <v>842</v>
      </c>
      <c r="LF43">
        <v>1017</v>
      </c>
      <c r="LG43">
        <v>1226</v>
      </c>
      <c r="LH43">
        <v>1396</v>
      </c>
      <c r="LI43">
        <v>1574</v>
      </c>
      <c r="LJ43">
        <v>1766</v>
      </c>
      <c r="LK43">
        <v>1964</v>
      </c>
      <c r="LL43">
        <v>2138</v>
      </c>
      <c r="LM43">
        <v>2334</v>
      </c>
      <c r="LN43">
        <v>2516</v>
      </c>
      <c r="LO43">
        <v>2692</v>
      </c>
      <c r="LP43">
        <v>2867</v>
      </c>
      <c r="LQ43">
        <v>3050</v>
      </c>
      <c r="LR43">
        <v>3198</v>
      </c>
      <c r="LS43">
        <v>3391</v>
      </c>
      <c r="LT43">
        <v>3570</v>
      </c>
      <c r="LU43">
        <v>3747</v>
      </c>
      <c r="LV43">
        <v>3902</v>
      </c>
      <c r="LW43">
        <v>4057</v>
      </c>
      <c r="LX43">
        <v>4226</v>
      </c>
      <c r="LY43">
        <v>4400</v>
      </c>
      <c r="LZ43">
        <v>4558</v>
      </c>
      <c r="MA43">
        <v>0</v>
      </c>
      <c r="MB43">
        <v>0</v>
      </c>
      <c r="MC43">
        <v>1474</v>
      </c>
      <c r="MD43">
        <v>1485</v>
      </c>
      <c r="ME43">
        <v>1489</v>
      </c>
      <c r="MF43">
        <v>1467</v>
      </c>
      <c r="MG43">
        <v>1456</v>
      </c>
      <c r="MH43">
        <v>1459</v>
      </c>
      <c r="MI43">
        <v>1484</v>
      </c>
      <c r="MJ43">
        <v>1508</v>
      </c>
      <c r="MK43">
        <v>1532</v>
      </c>
      <c r="ML43">
        <v>1510</v>
      </c>
      <c r="MM43">
        <v>1502</v>
      </c>
      <c r="MN43">
        <v>1509</v>
      </c>
      <c r="MO43">
        <v>1532</v>
      </c>
      <c r="MP43">
        <v>1563</v>
      </c>
      <c r="MQ43">
        <v>1565</v>
      </c>
      <c r="MR43">
        <v>1547</v>
      </c>
      <c r="MS43">
        <v>1577</v>
      </c>
      <c r="MT43">
        <v>1585</v>
      </c>
      <c r="MU43">
        <v>1587</v>
      </c>
      <c r="MV43">
        <v>1598</v>
      </c>
      <c r="MW43">
        <v>1594</v>
      </c>
      <c r="MX43">
        <v>1617</v>
      </c>
      <c r="MY43">
        <v>1635</v>
      </c>
      <c r="MZ43">
        <v>1639</v>
      </c>
      <c r="NA43">
        <v>1635</v>
      </c>
      <c r="NB43">
        <v>1635</v>
      </c>
      <c r="NC43">
        <v>0</v>
      </c>
      <c r="ND43">
        <v>0</v>
      </c>
      <c r="NE43">
        <v>0</v>
      </c>
      <c r="NF43">
        <v>37</v>
      </c>
      <c r="NG43">
        <v>74</v>
      </c>
      <c r="NH43">
        <v>121</v>
      </c>
      <c r="NI43">
        <v>166</v>
      </c>
      <c r="NJ43">
        <v>206</v>
      </c>
      <c r="NK43">
        <v>238</v>
      </c>
      <c r="NL43">
        <v>273</v>
      </c>
      <c r="NM43">
        <v>314</v>
      </c>
      <c r="NN43">
        <v>357</v>
      </c>
      <c r="NO43">
        <v>417</v>
      </c>
      <c r="NP43">
        <v>468</v>
      </c>
      <c r="NQ43">
        <v>507</v>
      </c>
      <c r="NR43">
        <v>547</v>
      </c>
      <c r="NS43">
        <v>589</v>
      </c>
      <c r="NT43">
        <v>649</v>
      </c>
      <c r="NU43">
        <v>697</v>
      </c>
      <c r="NV43">
        <v>751</v>
      </c>
      <c r="NW43">
        <v>794</v>
      </c>
      <c r="NX43">
        <v>851</v>
      </c>
      <c r="NY43">
        <v>911</v>
      </c>
      <c r="NZ43">
        <v>959</v>
      </c>
      <c r="OA43">
        <v>1003</v>
      </c>
      <c r="OB43">
        <v>1075</v>
      </c>
      <c r="OC43">
        <v>1135</v>
      </c>
      <c r="OD43">
        <v>1207</v>
      </c>
      <c r="OE43">
        <v>0</v>
      </c>
      <c r="OF43">
        <v>0</v>
      </c>
      <c r="OG43">
        <v>2142</v>
      </c>
      <c r="OH43">
        <v>2225</v>
      </c>
      <c r="OI43">
        <v>2284</v>
      </c>
      <c r="OJ43">
        <v>2346</v>
      </c>
      <c r="OK43">
        <v>2443</v>
      </c>
      <c r="OL43">
        <v>2551</v>
      </c>
      <c r="OM43">
        <v>2647</v>
      </c>
      <c r="ON43">
        <v>2758</v>
      </c>
      <c r="OO43">
        <v>2842</v>
      </c>
      <c r="OP43">
        <v>2925</v>
      </c>
      <c r="OQ43">
        <v>2990</v>
      </c>
      <c r="OR43">
        <v>3076</v>
      </c>
      <c r="OS43">
        <v>3168</v>
      </c>
      <c r="OT43">
        <v>3223</v>
      </c>
      <c r="OU43">
        <v>3318</v>
      </c>
      <c r="OV43">
        <v>3378</v>
      </c>
      <c r="OW43">
        <v>3466</v>
      </c>
      <c r="OX43">
        <v>3539</v>
      </c>
      <c r="OY43">
        <v>3587</v>
      </c>
      <c r="OZ43">
        <v>3647</v>
      </c>
      <c r="PA43">
        <v>3716</v>
      </c>
      <c r="PB43">
        <v>3769</v>
      </c>
      <c r="PC43">
        <v>3798</v>
      </c>
      <c r="PD43">
        <v>3819</v>
      </c>
      <c r="PE43">
        <v>3872</v>
      </c>
      <c r="PF43">
        <v>3895</v>
      </c>
      <c r="PG43">
        <v>0</v>
      </c>
      <c r="PH43">
        <v>0</v>
      </c>
      <c r="PI43">
        <v>0</v>
      </c>
      <c r="PJ43">
        <v>50</v>
      </c>
      <c r="PK43">
        <v>111</v>
      </c>
      <c r="PL43">
        <v>171</v>
      </c>
      <c r="PM43">
        <v>239</v>
      </c>
      <c r="PN43">
        <v>304</v>
      </c>
      <c r="PO43">
        <v>359</v>
      </c>
      <c r="PP43">
        <v>421</v>
      </c>
      <c r="PQ43">
        <v>495</v>
      </c>
      <c r="PR43">
        <v>556</v>
      </c>
      <c r="PS43">
        <v>625</v>
      </c>
      <c r="PT43">
        <v>698</v>
      </c>
      <c r="PU43">
        <v>768</v>
      </c>
      <c r="PV43">
        <v>850</v>
      </c>
      <c r="PW43">
        <v>931</v>
      </c>
      <c r="PX43">
        <v>1008</v>
      </c>
      <c r="PY43">
        <v>1097</v>
      </c>
      <c r="PZ43">
        <v>1175</v>
      </c>
      <c r="QA43">
        <v>1279</v>
      </c>
      <c r="QB43">
        <v>1370</v>
      </c>
      <c r="QC43">
        <v>1462</v>
      </c>
      <c r="QD43">
        <v>1562</v>
      </c>
      <c r="QE43">
        <v>1685</v>
      </c>
      <c r="QF43">
        <v>1795</v>
      </c>
      <c r="QG43">
        <v>1901</v>
      </c>
      <c r="QH43">
        <v>2007</v>
      </c>
      <c r="QI43">
        <v>0</v>
      </c>
      <c r="QJ43">
        <v>0</v>
      </c>
      <c r="QK43">
        <v>7560</v>
      </c>
      <c r="QL43">
        <v>7819</v>
      </c>
      <c r="QM43">
        <v>8081</v>
      </c>
      <c r="QN43">
        <v>8275</v>
      </c>
      <c r="QO43">
        <v>8408</v>
      </c>
      <c r="QP43">
        <v>8505</v>
      </c>
      <c r="QQ43">
        <v>8653</v>
      </c>
      <c r="QR43">
        <v>8715</v>
      </c>
      <c r="QS43">
        <v>8815</v>
      </c>
      <c r="QT43">
        <v>8873</v>
      </c>
      <c r="QU43">
        <v>8945</v>
      </c>
      <c r="QV43">
        <v>8981</v>
      </c>
      <c r="QW43">
        <v>8996</v>
      </c>
      <c r="QX43">
        <v>9045</v>
      </c>
      <c r="QY43">
        <v>9134</v>
      </c>
      <c r="QZ43">
        <v>9177</v>
      </c>
      <c r="RA43">
        <v>9220</v>
      </c>
      <c r="RB43">
        <v>9249</v>
      </c>
      <c r="RC43">
        <v>9223</v>
      </c>
      <c r="RD43">
        <v>9327</v>
      </c>
      <c r="RE43">
        <v>9342</v>
      </c>
      <c r="RF43">
        <v>9355</v>
      </c>
      <c r="RG43">
        <v>9375</v>
      </c>
      <c r="RH43">
        <v>9410</v>
      </c>
      <c r="RI43">
        <v>9463</v>
      </c>
      <c r="RJ43">
        <v>9541</v>
      </c>
      <c r="RK43">
        <v>0</v>
      </c>
      <c r="RL43">
        <v>0</v>
      </c>
      <c r="RM43">
        <v>8390</v>
      </c>
      <c r="RN43">
        <v>8339</v>
      </c>
      <c r="RO43">
        <v>8289</v>
      </c>
      <c r="RP43">
        <v>8315</v>
      </c>
      <c r="RQ43">
        <v>8330</v>
      </c>
      <c r="RR43">
        <v>8348</v>
      </c>
      <c r="RS43">
        <v>8356</v>
      </c>
      <c r="RT43">
        <v>8420</v>
      </c>
      <c r="RU43">
        <v>8436</v>
      </c>
      <c r="RV43">
        <v>8435</v>
      </c>
      <c r="RW43">
        <v>8404</v>
      </c>
      <c r="RX43">
        <v>8431</v>
      </c>
      <c r="RY43">
        <v>8472</v>
      </c>
      <c r="RZ43">
        <v>8502</v>
      </c>
      <c r="SA43">
        <v>8539</v>
      </c>
      <c r="SB43">
        <v>8553</v>
      </c>
      <c r="SC43">
        <v>8559</v>
      </c>
      <c r="SD43">
        <v>8592</v>
      </c>
      <c r="SE43">
        <v>8629</v>
      </c>
      <c r="SF43">
        <v>8650</v>
      </c>
      <c r="SG43">
        <v>8640</v>
      </c>
      <c r="SH43">
        <v>8639</v>
      </c>
      <c r="SI43">
        <v>8632</v>
      </c>
      <c r="SJ43">
        <v>8667</v>
      </c>
      <c r="SK43">
        <v>8666</v>
      </c>
      <c r="SL43">
        <v>8688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577306.0111</v>
      </c>
      <c r="SU43">
        <v>567649.86540000001</v>
      </c>
      <c r="SV43">
        <v>555685.41460000002</v>
      </c>
      <c r="SW43">
        <v>544311.2341</v>
      </c>
      <c r="SX43">
        <v>529488.7047</v>
      </c>
      <c r="SY43">
        <v>514478.94630000001</v>
      </c>
      <c r="SZ43">
        <v>505612.01079999999</v>
      </c>
      <c r="TA43">
        <v>494105.09639999998</v>
      </c>
      <c r="TB43">
        <v>482192.82630000002</v>
      </c>
      <c r="TC43">
        <v>470502.9829</v>
      </c>
      <c r="TD43">
        <v>457103.8162</v>
      </c>
      <c r="TE43">
        <v>445269.74200000003</v>
      </c>
      <c r="TF43">
        <v>435269.55560000002</v>
      </c>
      <c r="TG43">
        <v>422219.8836</v>
      </c>
      <c r="TH43">
        <v>409922.21710000001</v>
      </c>
      <c r="TI43">
        <v>400217.60830000002</v>
      </c>
      <c r="TJ43">
        <v>389156.41070000001</v>
      </c>
      <c r="TK43">
        <v>376376.06410000002</v>
      </c>
      <c r="TL43">
        <v>367699.49489999999</v>
      </c>
      <c r="TM43">
        <v>358118.89939999999</v>
      </c>
      <c r="TN43">
        <v>347196.84639999998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404864.99489999999</v>
      </c>
      <c r="TW43">
        <v>437142.95159999997</v>
      </c>
      <c r="TX43">
        <v>468260.19699999999</v>
      </c>
      <c r="TY43">
        <v>488679.46460000001</v>
      </c>
      <c r="TZ43">
        <v>511520.01040000003</v>
      </c>
      <c r="UA43">
        <v>530669.84719999996</v>
      </c>
      <c r="UB43">
        <v>544728.42119999998</v>
      </c>
      <c r="UC43">
        <v>560727.25820000004</v>
      </c>
      <c r="UD43">
        <v>567764.78170000005</v>
      </c>
      <c r="UE43">
        <v>568514.59</v>
      </c>
      <c r="UF43">
        <v>578389.37699999998</v>
      </c>
      <c r="UG43">
        <v>581096.27139999997</v>
      </c>
      <c r="UH43">
        <v>585330.02670000005</v>
      </c>
      <c r="UI43">
        <v>581528.68370000005</v>
      </c>
      <c r="UJ43">
        <v>583976.05220000003</v>
      </c>
      <c r="UK43">
        <v>581263.36919999996</v>
      </c>
      <c r="UL43">
        <v>573293.82949999999</v>
      </c>
      <c r="UM43">
        <v>573312.59310000006</v>
      </c>
      <c r="UN43">
        <v>561416.84900000005</v>
      </c>
      <c r="UO43">
        <v>555355.21279999998</v>
      </c>
      <c r="UP43">
        <v>551824.16260000004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490075.0661</v>
      </c>
      <c r="UY43">
        <v>534461.43669999996</v>
      </c>
      <c r="UZ43">
        <v>575846.4449</v>
      </c>
      <c r="VA43">
        <v>608223.60019999999</v>
      </c>
      <c r="VB43">
        <v>611384.90749999997</v>
      </c>
      <c r="VC43">
        <v>642801.08680000005</v>
      </c>
      <c r="VD43">
        <v>680302.03359999997</v>
      </c>
      <c r="VE43">
        <v>731448.86860000005</v>
      </c>
      <c r="VF43">
        <v>739292.25600000005</v>
      </c>
      <c r="VG43">
        <v>730622.54480000003</v>
      </c>
      <c r="VH43">
        <v>721830.69689999998</v>
      </c>
      <c r="VI43">
        <v>795379.00549999997</v>
      </c>
      <c r="VJ43">
        <v>802818.61499999999</v>
      </c>
      <c r="VK43">
        <v>813721.56969999999</v>
      </c>
      <c r="VL43">
        <v>809993.38100000005</v>
      </c>
      <c r="VM43">
        <v>784246.81660000002</v>
      </c>
      <c r="VN43">
        <v>811607.18240000005</v>
      </c>
      <c r="VO43">
        <v>820461.66980000003</v>
      </c>
      <c r="VP43">
        <v>824168.45609999995</v>
      </c>
      <c r="VQ43">
        <v>813563.41769999999</v>
      </c>
      <c r="VR43">
        <v>802876.97640000004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236570.84719999999</v>
      </c>
      <c r="WA43">
        <v>143550.2714</v>
      </c>
      <c r="WB43">
        <v>167243.03460000001</v>
      </c>
      <c r="WC43">
        <v>189433.8579</v>
      </c>
      <c r="WD43">
        <v>157642.60019999999</v>
      </c>
      <c r="WE43">
        <v>229576.6023</v>
      </c>
      <c r="WF43">
        <v>148593.27009999999</v>
      </c>
      <c r="WG43">
        <v>168309.52919999999</v>
      </c>
      <c r="WH43">
        <v>210095.1128</v>
      </c>
      <c r="WI43">
        <v>226639.81959999999</v>
      </c>
      <c r="WJ43">
        <v>220038.65979999999</v>
      </c>
      <c r="WK43">
        <v>299081.67349999998</v>
      </c>
      <c r="WL43">
        <v>373333.57299999997</v>
      </c>
      <c r="WM43">
        <v>181229.8898</v>
      </c>
      <c r="WN43">
        <v>156401.19940000001</v>
      </c>
      <c r="WO43">
        <v>246749.4651</v>
      </c>
      <c r="WP43">
        <v>239562.58749999999</v>
      </c>
      <c r="WQ43">
        <v>250476.193</v>
      </c>
      <c r="WR43">
        <v>330031.04489999998</v>
      </c>
      <c r="WS43">
        <v>286690.22810000001</v>
      </c>
      <c r="WT43">
        <v>294712.96999999997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26700000</v>
      </c>
      <c r="ZG43">
        <v>26400000</v>
      </c>
      <c r="ZH43">
        <v>26000000</v>
      </c>
      <c r="ZI43">
        <v>25700000</v>
      </c>
      <c r="ZJ43">
        <v>24600000</v>
      </c>
      <c r="ZK43">
        <v>23700000</v>
      </c>
      <c r="ZL43">
        <v>23100000</v>
      </c>
      <c r="ZM43">
        <v>22800000</v>
      </c>
      <c r="ZN43">
        <v>22600000</v>
      </c>
      <c r="ZO43">
        <v>21900000</v>
      </c>
      <c r="ZP43">
        <v>21100000</v>
      </c>
      <c r="ZQ43">
        <v>20800000</v>
      </c>
      <c r="ZR43">
        <v>20300000</v>
      </c>
      <c r="ZS43">
        <v>19800000</v>
      </c>
      <c r="ZT43">
        <v>19300000</v>
      </c>
      <c r="ZU43">
        <v>18700000</v>
      </c>
      <c r="ZV43">
        <v>18400000</v>
      </c>
      <c r="ZW43">
        <v>18100000</v>
      </c>
      <c r="ZX43">
        <v>17600000</v>
      </c>
      <c r="ZY43">
        <v>17100000</v>
      </c>
      <c r="ZZ43">
        <v>16600000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26400000</v>
      </c>
      <c r="ABK43">
        <v>26600000</v>
      </c>
      <c r="ABL43">
        <v>26900000</v>
      </c>
      <c r="ABM43">
        <v>26900000</v>
      </c>
      <c r="ABN43">
        <v>26900000</v>
      </c>
      <c r="ABO43">
        <v>26700000</v>
      </c>
      <c r="ABP43">
        <v>26700000</v>
      </c>
      <c r="ABQ43">
        <v>26700000</v>
      </c>
      <c r="ABR43">
        <v>26300000</v>
      </c>
      <c r="ABS43">
        <v>26300000</v>
      </c>
      <c r="ABT43">
        <v>26000000</v>
      </c>
      <c r="ABU43">
        <v>25900000</v>
      </c>
      <c r="ABV43">
        <v>25700000</v>
      </c>
      <c r="ABW43">
        <v>25300000</v>
      </c>
      <c r="ABX43">
        <v>24900000</v>
      </c>
      <c r="ABY43">
        <v>24700000</v>
      </c>
      <c r="ABZ43">
        <v>24300000</v>
      </c>
      <c r="ACA43">
        <v>23800000</v>
      </c>
      <c r="ACB43">
        <v>23200000</v>
      </c>
      <c r="ACC43">
        <v>22800000</v>
      </c>
      <c r="ACD43">
        <v>22300000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3000000</v>
      </c>
      <c r="ADO43">
        <v>2960000</v>
      </c>
      <c r="ADP43">
        <v>2890000</v>
      </c>
      <c r="ADQ43">
        <v>2840000</v>
      </c>
      <c r="ADR43">
        <v>2780000</v>
      </c>
      <c r="ADS43">
        <v>2720000</v>
      </c>
      <c r="ADT43">
        <v>2650000</v>
      </c>
      <c r="ADU43">
        <v>2580000</v>
      </c>
      <c r="ADV43">
        <v>2520000</v>
      </c>
      <c r="ADW43">
        <v>2470000</v>
      </c>
      <c r="ADX43">
        <v>2410000</v>
      </c>
      <c r="ADY43">
        <v>2350000</v>
      </c>
      <c r="ADZ43">
        <v>2290000</v>
      </c>
      <c r="AEA43">
        <v>2210000</v>
      </c>
      <c r="AEB43">
        <v>2170000</v>
      </c>
      <c r="AEC43">
        <v>2110000</v>
      </c>
      <c r="AED43">
        <v>2050000</v>
      </c>
      <c r="AEE43">
        <v>2000000</v>
      </c>
      <c r="AEF43">
        <v>1950000</v>
      </c>
      <c r="AEG43">
        <v>1900000</v>
      </c>
      <c r="AEH43">
        <v>1860000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5400000</v>
      </c>
      <c r="AEQ43">
        <v>5250000</v>
      </c>
      <c r="AER43">
        <v>5140000</v>
      </c>
      <c r="AES43">
        <v>5000000</v>
      </c>
      <c r="AET43">
        <v>4850000</v>
      </c>
      <c r="AEU43">
        <v>4690000</v>
      </c>
      <c r="AEV43">
        <v>4570000</v>
      </c>
      <c r="AEW43">
        <v>4460000</v>
      </c>
      <c r="AEX43">
        <v>4340000</v>
      </c>
      <c r="AEY43">
        <v>4240000</v>
      </c>
      <c r="AEZ43">
        <v>4120000</v>
      </c>
      <c r="AFA43">
        <v>4000000</v>
      </c>
      <c r="AFB43">
        <v>3900000</v>
      </c>
      <c r="AFC43">
        <v>3800000</v>
      </c>
      <c r="AFD43">
        <v>3700000</v>
      </c>
      <c r="AFE43">
        <v>3590000</v>
      </c>
      <c r="AFF43">
        <v>3490000</v>
      </c>
      <c r="AFG43">
        <v>3380000</v>
      </c>
      <c r="AFH43">
        <v>3300000</v>
      </c>
      <c r="AFI43">
        <v>3200000</v>
      </c>
      <c r="AFJ43">
        <v>3110000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204.58394749999999</v>
      </c>
      <c r="AGU43">
        <v>220.89445069999999</v>
      </c>
      <c r="AGV43">
        <v>236.6184303</v>
      </c>
      <c r="AGW43">
        <v>246.93657200000001</v>
      </c>
      <c r="AGX43">
        <v>258.4782194</v>
      </c>
      <c r="AGY43">
        <v>268.15489989999998</v>
      </c>
      <c r="AGZ43">
        <v>275.25889410000002</v>
      </c>
      <c r="AHA43">
        <v>283.34333029999999</v>
      </c>
      <c r="AHB43">
        <v>286.89948939999999</v>
      </c>
      <c r="AHC43">
        <v>287.27837799999998</v>
      </c>
      <c r="AHD43">
        <v>292.2682461</v>
      </c>
      <c r="AHE43">
        <v>293.63607769999999</v>
      </c>
      <c r="AHF43">
        <v>295.77545350000003</v>
      </c>
      <c r="AHG43">
        <v>293.85458169999998</v>
      </c>
      <c r="AHH43">
        <v>295.09127130000002</v>
      </c>
      <c r="AHI43">
        <v>293.7205146</v>
      </c>
      <c r="AHJ43">
        <v>289.69339459999998</v>
      </c>
      <c r="AHK43">
        <v>289.70287610000003</v>
      </c>
      <c r="AHL43">
        <v>283.69179020000001</v>
      </c>
      <c r="AHM43">
        <v>280.62876060000002</v>
      </c>
      <c r="AHN43">
        <v>278.8444715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33.489983619999997</v>
      </c>
      <c r="AHW43">
        <v>36.52319001</v>
      </c>
      <c r="AHX43">
        <v>39.351294000000003</v>
      </c>
      <c r="AHY43">
        <v>41.563833420000002</v>
      </c>
      <c r="AHZ43">
        <v>41.779865890000004</v>
      </c>
      <c r="AIA43">
        <v>43.926735630000003</v>
      </c>
      <c r="AIB43">
        <v>46.4894167</v>
      </c>
      <c r="AIC43">
        <v>49.984609140000003</v>
      </c>
      <c r="AID43">
        <v>50.520598290000002</v>
      </c>
      <c r="AIE43">
        <v>49.928141119999999</v>
      </c>
      <c r="AIF43">
        <v>49.327337559999997</v>
      </c>
      <c r="AIG43">
        <v>54.353366880000003</v>
      </c>
      <c r="AIH43">
        <v>54.861763279999998</v>
      </c>
      <c r="AII43">
        <v>55.606832359999999</v>
      </c>
      <c r="AIJ43">
        <v>55.352061229999997</v>
      </c>
      <c r="AIK43">
        <v>53.592632760000001</v>
      </c>
      <c r="AIL43">
        <v>55.462342659999997</v>
      </c>
      <c r="AIM43">
        <v>56.067426769999997</v>
      </c>
      <c r="AIN43">
        <v>56.320735339999999</v>
      </c>
      <c r="AIO43">
        <v>55.596024810000003</v>
      </c>
      <c r="AIP43">
        <v>54.865751500000002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2.4376979200000002</v>
      </c>
      <c r="AIY43">
        <v>1.479185631</v>
      </c>
      <c r="AIZ43">
        <v>1.7233230660000001</v>
      </c>
      <c r="AJA43">
        <v>1.9519840550000001</v>
      </c>
      <c r="AJB43">
        <v>1.6243972719999999</v>
      </c>
      <c r="AJC43">
        <v>2.3656270949999998</v>
      </c>
      <c r="AJD43">
        <v>1.531150223</v>
      </c>
      <c r="AJE43">
        <v>1.7343125500000001</v>
      </c>
      <c r="AJF43">
        <v>2.1648839049999999</v>
      </c>
      <c r="AJG43">
        <v>2.3353655930000001</v>
      </c>
      <c r="AJH43">
        <v>2.2673452360000002</v>
      </c>
      <c r="AJI43">
        <v>3.0818284760000001</v>
      </c>
      <c r="AJJ43">
        <v>3.846942619</v>
      </c>
      <c r="AJK43">
        <v>1.867447874</v>
      </c>
      <c r="AJL43">
        <v>1.6116055</v>
      </c>
      <c r="AJM43">
        <v>2.5425814930000001</v>
      </c>
      <c r="AJN43">
        <v>2.4685257219999999</v>
      </c>
      <c r="AJO43">
        <v>2.580982831</v>
      </c>
      <c r="AJP43">
        <v>3.4007402070000001</v>
      </c>
      <c r="AJQ43">
        <v>2.9541432560000001</v>
      </c>
      <c r="AJR43">
        <v>3.0368120279999999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175.4973124</v>
      </c>
      <c r="AKA43">
        <v>139.60807729999999</v>
      </c>
      <c r="AKB43">
        <v>160.6395291</v>
      </c>
      <c r="AKC43">
        <v>144.9931995</v>
      </c>
      <c r="AKD43">
        <v>301.31777240000002</v>
      </c>
      <c r="AKE43">
        <v>215.52188380000001</v>
      </c>
      <c r="AKF43">
        <v>302.82243990000001</v>
      </c>
      <c r="AKG43">
        <v>198.79428329999999</v>
      </c>
      <c r="AKH43">
        <v>327.0659397</v>
      </c>
      <c r="AKI43">
        <v>322.85684559999999</v>
      </c>
      <c r="AKJ43">
        <v>306.65078469999997</v>
      </c>
      <c r="AKK43">
        <v>253.2720008</v>
      </c>
      <c r="AKL43">
        <v>220.03768030000001</v>
      </c>
      <c r="AKM43">
        <v>389.82466340000002</v>
      </c>
      <c r="AKN43">
        <v>340.74740400000002</v>
      </c>
      <c r="AKO43">
        <v>283.2197453</v>
      </c>
      <c r="AKP43">
        <v>283.17807329999999</v>
      </c>
      <c r="AKQ43">
        <v>198.230861</v>
      </c>
      <c r="AKR43">
        <v>262.54432530000003</v>
      </c>
      <c r="AKS43">
        <v>302.22004459999999</v>
      </c>
      <c r="AKT43">
        <v>292.96317950000002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95.739661369999993</v>
      </c>
      <c r="AME43">
        <v>94.543847339999999</v>
      </c>
      <c r="AMF43">
        <v>93.274619759999993</v>
      </c>
      <c r="AMG43">
        <v>91.999122779999993</v>
      </c>
      <c r="AMH43">
        <v>88.036880150000002</v>
      </c>
      <c r="AMI43">
        <v>85.01986368</v>
      </c>
      <c r="AMJ43">
        <v>82.928247319999997</v>
      </c>
      <c r="AMK43">
        <v>81.740029010000001</v>
      </c>
      <c r="AML43">
        <v>80.96508489</v>
      </c>
      <c r="AMM43">
        <v>78.707463149999995</v>
      </c>
      <c r="AMN43">
        <v>75.536118049999999</v>
      </c>
      <c r="AMO43">
        <v>74.758196670000004</v>
      </c>
      <c r="AMP43">
        <v>72.948970160000002</v>
      </c>
      <c r="AMQ43">
        <v>70.913611009999997</v>
      </c>
      <c r="AMR43">
        <v>69.325374490000002</v>
      </c>
      <c r="AMS43">
        <v>67.137712759999999</v>
      </c>
      <c r="AMT43">
        <v>66.12276713</v>
      </c>
      <c r="AMU43">
        <v>64.91148312</v>
      </c>
      <c r="AMV43">
        <v>63.17503687</v>
      </c>
      <c r="AMW43">
        <v>61.185298449999998</v>
      </c>
      <c r="AMX43">
        <v>59.403202380000003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311.14424059999999</v>
      </c>
      <c r="ANG43">
        <v>224.59371010000001</v>
      </c>
      <c r="ANH43">
        <v>220.45529020000001</v>
      </c>
      <c r="ANI43">
        <v>201.48052509999999</v>
      </c>
      <c r="ANJ43">
        <v>261.66176419999999</v>
      </c>
      <c r="ANK43">
        <v>341.96164019999998</v>
      </c>
      <c r="ANL43">
        <v>319.33811480000003</v>
      </c>
      <c r="ANM43">
        <v>210.0877706</v>
      </c>
      <c r="ANN43">
        <v>203.06771509999999</v>
      </c>
      <c r="ANO43">
        <v>247.08345969999999</v>
      </c>
      <c r="ANP43">
        <v>232.3711222</v>
      </c>
      <c r="ANQ43">
        <v>213.89690490000001</v>
      </c>
      <c r="ANR43">
        <v>205.67938789999999</v>
      </c>
      <c r="ANS43">
        <v>192.56097800000001</v>
      </c>
      <c r="ANT43">
        <v>237.81979580000001</v>
      </c>
      <c r="ANU43">
        <v>193.82223060000001</v>
      </c>
      <c r="ANV43">
        <v>199.6349323</v>
      </c>
      <c r="ANW43">
        <v>137.45071050000001</v>
      </c>
      <c r="ANX43">
        <v>241.67135819999999</v>
      </c>
      <c r="ANY43">
        <v>171.09170520000001</v>
      </c>
      <c r="ANZ43">
        <v>197.16152890000001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64.330156329999994</v>
      </c>
      <c r="AOI43">
        <v>64.806842860000003</v>
      </c>
      <c r="AOJ43">
        <v>65.557738049999998</v>
      </c>
      <c r="AOK43">
        <v>65.586815950000002</v>
      </c>
      <c r="AOL43">
        <v>65.536179450000006</v>
      </c>
      <c r="AOM43">
        <v>65.041299989999999</v>
      </c>
      <c r="AON43">
        <v>64.96315835</v>
      </c>
      <c r="AOO43">
        <v>64.957417169999999</v>
      </c>
      <c r="AOP43">
        <v>64.160339910000005</v>
      </c>
      <c r="AOQ43">
        <v>64.127676919999999</v>
      </c>
      <c r="AOR43">
        <v>63.385737300000002</v>
      </c>
      <c r="AOS43">
        <v>63.142712549999999</v>
      </c>
      <c r="AOT43">
        <v>62.594765160000001</v>
      </c>
      <c r="AOU43">
        <v>61.595871420000002</v>
      </c>
      <c r="AOV43">
        <v>60.802126090000002</v>
      </c>
      <c r="AOW43">
        <v>60.148040430000002</v>
      </c>
      <c r="AOX43">
        <v>59.229039569999998</v>
      </c>
      <c r="AOY43">
        <v>57.946377130000002</v>
      </c>
      <c r="AOZ43">
        <v>56.569685190000001</v>
      </c>
      <c r="APA43">
        <v>55.684231130000001</v>
      </c>
      <c r="APB43">
        <v>54.38349521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781.96403039999996</v>
      </c>
      <c r="APK43">
        <v>540.89891899999998</v>
      </c>
      <c r="APL43">
        <v>554.3325466</v>
      </c>
      <c r="APM43">
        <v>640.27930230000004</v>
      </c>
      <c r="APN43">
        <v>539.37852210000005</v>
      </c>
      <c r="APO43">
        <v>611.20340209999995</v>
      </c>
      <c r="APP43">
        <v>678.38219240000001</v>
      </c>
      <c r="APQ43">
        <v>571.42521139999997</v>
      </c>
      <c r="APR43">
        <v>638.30229139999994</v>
      </c>
      <c r="APS43">
        <v>606.92923240000005</v>
      </c>
      <c r="APT43">
        <v>546.6504549</v>
      </c>
      <c r="APU43">
        <v>641.16887680000002</v>
      </c>
      <c r="APV43">
        <v>516.66411010000002</v>
      </c>
      <c r="APW43">
        <v>687.47468460000005</v>
      </c>
      <c r="APX43">
        <v>551.77944679999996</v>
      </c>
      <c r="APY43">
        <v>569.41559519999998</v>
      </c>
      <c r="APZ43">
        <v>608.18659190000005</v>
      </c>
      <c r="AQA43">
        <v>703.71788749999996</v>
      </c>
      <c r="AQB43">
        <v>592.36223649999999</v>
      </c>
      <c r="AQC43">
        <v>519.73124069999994</v>
      </c>
      <c r="AQD43">
        <v>516.48519050000004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108.9947816</v>
      </c>
      <c r="ARO43">
        <v>105.9215852</v>
      </c>
      <c r="ARP43">
        <v>103.62413239999999</v>
      </c>
      <c r="ARQ43">
        <v>100.797129</v>
      </c>
      <c r="ARR43">
        <v>97.849689819999995</v>
      </c>
      <c r="ARS43">
        <v>94.650559479999998</v>
      </c>
      <c r="ART43">
        <v>92.188979239999995</v>
      </c>
      <c r="ARU43">
        <v>89.939121130000004</v>
      </c>
      <c r="ARV43">
        <v>87.628740230000005</v>
      </c>
      <c r="ARW43">
        <v>85.446692470000002</v>
      </c>
      <c r="ARX43">
        <v>83.093966429999995</v>
      </c>
      <c r="ARY43">
        <v>80.730347120000005</v>
      </c>
      <c r="ARZ43">
        <v>78.681175039999999</v>
      </c>
      <c r="ASA43">
        <v>76.718448789999997</v>
      </c>
      <c r="ASB43">
        <v>74.66519898</v>
      </c>
      <c r="ASC43">
        <v>72.406680420000001</v>
      </c>
      <c r="ASD43">
        <v>70.289611660000006</v>
      </c>
      <c r="ASE43">
        <v>68.187046089999996</v>
      </c>
      <c r="ASF43">
        <v>66.469439570000006</v>
      </c>
      <c r="ASG43">
        <v>64.5259906</v>
      </c>
      <c r="ASH43">
        <v>62.805631009999999</v>
      </c>
    </row>
    <row r="44" spans="3:1178" x14ac:dyDescent="0.25">
      <c r="C44">
        <v>0</v>
      </c>
      <c r="D44">
        <v>0</v>
      </c>
      <c r="E44">
        <v>0</v>
      </c>
      <c r="F44">
        <v>186</v>
      </c>
      <c r="G44">
        <v>212</v>
      </c>
      <c r="H44">
        <v>215</v>
      </c>
      <c r="I44">
        <v>223</v>
      </c>
      <c r="J44">
        <v>195</v>
      </c>
      <c r="K44">
        <v>220</v>
      </c>
      <c r="L44">
        <v>243</v>
      </c>
      <c r="M44">
        <v>259</v>
      </c>
      <c r="N44">
        <v>213</v>
      </c>
      <c r="O44">
        <v>217</v>
      </c>
      <c r="P44">
        <v>232</v>
      </c>
      <c r="Q44">
        <v>218</v>
      </c>
      <c r="R44">
        <v>237</v>
      </c>
      <c r="S44">
        <v>233</v>
      </c>
      <c r="T44">
        <v>239</v>
      </c>
      <c r="U44">
        <v>235</v>
      </c>
      <c r="V44">
        <v>246</v>
      </c>
      <c r="W44">
        <v>277</v>
      </c>
      <c r="X44">
        <v>271</v>
      </c>
      <c r="Y44">
        <v>268</v>
      </c>
      <c r="Z44">
        <v>266</v>
      </c>
      <c r="AA44">
        <v>277</v>
      </c>
      <c r="AB44">
        <v>254</v>
      </c>
      <c r="AC44">
        <v>229</v>
      </c>
      <c r="AD44">
        <v>272</v>
      </c>
      <c r="AE44">
        <v>0</v>
      </c>
      <c r="AF44">
        <v>0</v>
      </c>
      <c r="AG44">
        <v>0</v>
      </c>
      <c r="AH44">
        <v>81</v>
      </c>
      <c r="AI44">
        <v>63</v>
      </c>
      <c r="AJ44">
        <v>68</v>
      </c>
      <c r="AK44">
        <v>74</v>
      </c>
      <c r="AL44">
        <v>61</v>
      </c>
      <c r="AM44">
        <v>79</v>
      </c>
      <c r="AN44">
        <v>92</v>
      </c>
      <c r="AO44">
        <v>88</v>
      </c>
      <c r="AP44">
        <v>89</v>
      </c>
      <c r="AQ44">
        <v>79</v>
      </c>
      <c r="AR44">
        <v>105</v>
      </c>
      <c r="AS44">
        <v>91</v>
      </c>
      <c r="AT44">
        <v>104</v>
      </c>
      <c r="AU44">
        <v>95</v>
      </c>
      <c r="AV44">
        <v>131</v>
      </c>
      <c r="AW44">
        <v>97</v>
      </c>
      <c r="AX44">
        <v>112</v>
      </c>
      <c r="AY44">
        <v>117</v>
      </c>
      <c r="AZ44">
        <v>133</v>
      </c>
      <c r="BA44">
        <v>139</v>
      </c>
      <c r="BB44">
        <v>152</v>
      </c>
      <c r="BC44">
        <v>152</v>
      </c>
      <c r="BD44">
        <v>150</v>
      </c>
      <c r="BE44">
        <v>173</v>
      </c>
      <c r="BF44">
        <v>154</v>
      </c>
      <c r="BG44">
        <v>0</v>
      </c>
      <c r="BH44">
        <v>0</v>
      </c>
      <c r="BI44">
        <v>0</v>
      </c>
      <c r="BJ44">
        <v>166</v>
      </c>
      <c r="BK44">
        <v>142</v>
      </c>
      <c r="BL44">
        <v>141</v>
      </c>
      <c r="BM44">
        <v>161</v>
      </c>
      <c r="BN44">
        <v>185</v>
      </c>
      <c r="BO44">
        <v>153</v>
      </c>
      <c r="BP44">
        <v>162</v>
      </c>
      <c r="BQ44">
        <v>169</v>
      </c>
      <c r="BR44">
        <v>188</v>
      </c>
      <c r="BS44">
        <v>180</v>
      </c>
      <c r="BT44">
        <v>212</v>
      </c>
      <c r="BU44">
        <v>191</v>
      </c>
      <c r="BV44">
        <v>197</v>
      </c>
      <c r="BW44">
        <v>210</v>
      </c>
      <c r="BX44">
        <v>219</v>
      </c>
      <c r="BY44">
        <v>224</v>
      </c>
      <c r="BZ44">
        <v>210</v>
      </c>
      <c r="CA44">
        <v>219</v>
      </c>
      <c r="CB44">
        <v>242</v>
      </c>
      <c r="CC44">
        <v>244</v>
      </c>
      <c r="CD44">
        <v>231</v>
      </c>
      <c r="CE44">
        <v>239</v>
      </c>
      <c r="CF44">
        <v>202</v>
      </c>
      <c r="CG44">
        <v>254</v>
      </c>
      <c r="CH44">
        <v>295</v>
      </c>
      <c r="CI44">
        <v>0</v>
      </c>
      <c r="CJ44">
        <v>0</v>
      </c>
      <c r="CK44">
        <v>0</v>
      </c>
      <c r="CL44">
        <v>31</v>
      </c>
      <c r="CM44">
        <v>34</v>
      </c>
      <c r="CN44">
        <v>38</v>
      </c>
      <c r="CO44">
        <v>40</v>
      </c>
      <c r="CP44">
        <v>42</v>
      </c>
      <c r="CQ44">
        <v>50</v>
      </c>
      <c r="CR44">
        <v>38</v>
      </c>
      <c r="CS44">
        <v>45</v>
      </c>
      <c r="CT44">
        <v>54</v>
      </c>
      <c r="CU44">
        <v>52</v>
      </c>
      <c r="CV44">
        <v>52</v>
      </c>
      <c r="CW44">
        <v>53</v>
      </c>
      <c r="CX44">
        <v>40</v>
      </c>
      <c r="CY44">
        <v>47</v>
      </c>
      <c r="CZ44">
        <v>46</v>
      </c>
      <c r="DA44">
        <v>63</v>
      </c>
      <c r="DB44">
        <v>60</v>
      </c>
      <c r="DC44">
        <v>66</v>
      </c>
      <c r="DD44">
        <v>60</v>
      </c>
      <c r="DE44">
        <v>49</v>
      </c>
      <c r="DF44">
        <v>65</v>
      </c>
      <c r="DG44">
        <v>59</v>
      </c>
      <c r="DH44">
        <v>62</v>
      </c>
      <c r="DI44">
        <v>68</v>
      </c>
      <c r="DJ44">
        <v>75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1</v>
      </c>
      <c r="DQ44">
        <v>3</v>
      </c>
      <c r="DR44">
        <v>3</v>
      </c>
      <c r="DS44">
        <v>4</v>
      </c>
      <c r="DT44">
        <v>3</v>
      </c>
      <c r="DU44">
        <v>8</v>
      </c>
      <c r="DV44">
        <v>6</v>
      </c>
      <c r="DW44">
        <v>10</v>
      </c>
      <c r="DX44">
        <v>6</v>
      </c>
      <c r="DY44">
        <v>2</v>
      </c>
      <c r="DZ44">
        <v>7</v>
      </c>
      <c r="EA44">
        <v>5</v>
      </c>
      <c r="EB44">
        <v>4</v>
      </c>
      <c r="EC44">
        <v>11</v>
      </c>
      <c r="ED44">
        <v>5</v>
      </c>
      <c r="EE44">
        <v>8</v>
      </c>
      <c r="EF44">
        <v>9</v>
      </c>
      <c r="EG44">
        <v>14</v>
      </c>
      <c r="EH44">
        <v>8</v>
      </c>
      <c r="EI44">
        <v>6</v>
      </c>
      <c r="EJ44">
        <v>15</v>
      </c>
      <c r="EK44">
        <v>8</v>
      </c>
      <c r="EL44">
        <v>16</v>
      </c>
      <c r="EM44">
        <v>0</v>
      </c>
      <c r="EN44">
        <v>0</v>
      </c>
      <c r="EO44">
        <v>0</v>
      </c>
      <c r="EP44">
        <v>15</v>
      </c>
      <c r="EQ44">
        <v>0</v>
      </c>
      <c r="ER44">
        <v>5</v>
      </c>
      <c r="ES44">
        <v>5</v>
      </c>
      <c r="ET44">
        <v>10</v>
      </c>
      <c r="EU44">
        <v>15</v>
      </c>
      <c r="EV44">
        <v>10</v>
      </c>
      <c r="EW44">
        <v>20</v>
      </c>
      <c r="EX44">
        <v>20</v>
      </c>
      <c r="EY44">
        <v>35</v>
      </c>
      <c r="EZ44">
        <v>40</v>
      </c>
      <c r="FA44">
        <v>40</v>
      </c>
      <c r="FB44">
        <v>25</v>
      </c>
      <c r="FC44">
        <v>25</v>
      </c>
      <c r="FD44">
        <v>40</v>
      </c>
      <c r="FE44">
        <v>20</v>
      </c>
      <c r="FF44">
        <v>30</v>
      </c>
      <c r="FG44">
        <v>45</v>
      </c>
      <c r="FH44">
        <v>30</v>
      </c>
      <c r="FI44">
        <v>40</v>
      </c>
      <c r="FJ44">
        <v>55</v>
      </c>
      <c r="FK44">
        <v>20</v>
      </c>
      <c r="FL44">
        <v>65</v>
      </c>
      <c r="FM44">
        <v>55</v>
      </c>
      <c r="FN44">
        <v>45</v>
      </c>
      <c r="FO44">
        <v>0</v>
      </c>
      <c r="FP44">
        <v>0</v>
      </c>
      <c r="FQ44">
        <v>5367</v>
      </c>
      <c r="FR44">
        <v>5676</v>
      </c>
      <c r="FS44">
        <v>5915</v>
      </c>
      <c r="FT44">
        <v>6179</v>
      </c>
      <c r="FU44">
        <v>6426</v>
      </c>
      <c r="FV44">
        <v>6653</v>
      </c>
      <c r="FW44">
        <v>6887</v>
      </c>
      <c r="FX44">
        <v>7103</v>
      </c>
      <c r="FY44">
        <v>7259</v>
      </c>
      <c r="FZ44">
        <v>7472</v>
      </c>
      <c r="GA44">
        <v>7600</v>
      </c>
      <c r="GB44">
        <v>7730</v>
      </c>
      <c r="GC44">
        <v>7779</v>
      </c>
      <c r="GD44">
        <v>7923</v>
      </c>
      <c r="GE44">
        <v>8047</v>
      </c>
      <c r="GF44">
        <v>8144</v>
      </c>
      <c r="GG44">
        <v>8252</v>
      </c>
      <c r="GH44">
        <v>8324</v>
      </c>
      <c r="GI44">
        <v>8344</v>
      </c>
      <c r="GJ44">
        <v>8362</v>
      </c>
      <c r="GK44">
        <v>8474</v>
      </c>
      <c r="GL44">
        <v>8541</v>
      </c>
      <c r="GM44">
        <v>8619</v>
      </c>
      <c r="GN44">
        <v>8640</v>
      </c>
      <c r="GO44">
        <v>8664</v>
      </c>
      <c r="GP44">
        <v>8678</v>
      </c>
      <c r="GQ44">
        <v>0</v>
      </c>
      <c r="GR44">
        <v>0</v>
      </c>
      <c r="GS44">
        <v>687</v>
      </c>
      <c r="GT44">
        <v>764</v>
      </c>
      <c r="GU44">
        <v>876</v>
      </c>
      <c r="GV44">
        <v>970</v>
      </c>
      <c r="GW44">
        <v>1069</v>
      </c>
      <c r="GX44">
        <v>1164</v>
      </c>
      <c r="GY44">
        <v>1256</v>
      </c>
      <c r="GZ44">
        <v>1352</v>
      </c>
      <c r="HA44">
        <v>1445</v>
      </c>
      <c r="HB44">
        <v>1536</v>
      </c>
      <c r="HC44">
        <v>1639</v>
      </c>
      <c r="HD44">
        <v>1731</v>
      </c>
      <c r="HE44">
        <v>1836</v>
      </c>
      <c r="HF44">
        <v>1921</v>
      </c>
      <c r="HG44">
        <v>2006</v>
      </c>
      <c r="HH44">
        <v>2079</v>
      </c>
      <c r="HI44">
        <v>2151</v>
      </c>
      <c r="HJ44">
        <v>2221</v>
      </c>
      <c r="HK44">
        <v>2311</v>
      </c>
      <c r="HL44">
        <v>2352</v>
      </c>
      <c r="HM44">
        <v>2384</v>
      </c>
      <c r="HN44">
        <v>2434</v>
      </c>
      <c r="HO44">
        <v>2478</v>
      </c>
      <c r="HP44">
        <v>2529</v>
      </c>
      <c r="HQ44">
        <v>2574</v>
      </c>
      <c r="HR44">
        <v>2643</v>
      </c>
      <c r="HS44">
        <v>0</v>
      </c>
      <c r="HT44">
        <v>0</v>
      </c>
      <c r="HU44">
        <v>65</v>
      </c>
      <c r="HV44">
        <v>72</v>
      </c>
      <c r="HW44">
        <v>75</v>
      </c>
      <c r="HX44">
        <v>75</v>
      </c>
      <c r="HY44">
        <v>80</v>
      </c>
      <c r="HZ44">
        <v>90</v>
      </c>
      <c r="IA44">
        <v>99</v>
      </c>
      <c r="IB44">
        <v>110</v>
      </c>
      <c r="IC44">
        <v>124</v>
      </c>
      <c r="ID44">
        <v>133</v>
      </c>
      <c r="IE44">
        <v>142</v>
      </c>
      <c r="IF44">
        <v>143</v>
      </c>
      <c r="IG44">
        <v>157</v>
      </c>
      <c r="IH44">
        <v>164</v>
      </c>
      <c r="II44">
        <v>170</v>
      </c>
      <c r="IJ44">
        <v>189</v>
      </c>
      <c r="IK44">
        <v>194</v>
      </c>
      <c r="IL44">
        <v>210</v>
      </c>
      <c r="IM44">
        <v>230</v>
      </c>
      <c r="IN44">
        <v>239</v>
      </c>
      <c r="IO44">
        <v>247</v>
      </c>
      <c r="IP44">
        <v>251</v>
      </c>
      <c r="IQ44">
        <v>268</v>
      </c>
      <c r="IR44">
        <v>283</v>
      </c>
      <c r="IS44">
        <v>293</v>
      </c>
      <c r="IT44">
        <v>305</v>
      </c>
      <c r="IU44">
        <v>0</v>
      </c>
      <c r="IV44">
        <v>0</v>
      </c>
      <c r="IW44">
        <v>5</v>
      </c>
      <c r="IX44">
        <v>5</v>
      </c>
      <c r="IY44">
        <v>2</v>
      </c>
      <c r="IZ44">
        <v>4</v>
      </c>
      <c r="JA44">
        <v>2</v>
      </c>
      <c r="JB44">
        <v>4</v>
      </c>
      <c r="JC44">
        <v>2</v>
      </c>
      <c r="JD44">
        <v>2</v>
      </c>
      <c r="JE44">
        <v>3</v>
      </c>
      <c r="JF44">
        <v>8</v>
      </c>
      <c r="JG44">
        <v>9</v>
      </c>
      <c r="JH44">
        <v>7</v>
      </c>
      <c r="JI44">
        <v>3</v>
      </c>
      <c r="JJ44">
        <v>3</v>
      </c>
      <c r="JK44">
        <v>4</v>
      </c>
      <c r="JL44">
        <v>5</v>
      </c>
      <c r="JM44">
        <v>12</v>
      </c>
      <c r="JN44">
        <v>9</v>
      </c>
      <c r="JO44">
        <v>9</v>
      </c>
      <c r="JP44">
        <v>14</v>
      </c>
      <c r="JQ44">
        <v>14</v>
      </c>
      <c r="JR44">
        <v>17</v>
      </c>
      <c r="JS44">
        <v>14</v>
      </c>
      <c r="JT44">
        <v>15</v>
      </c>
      <c r="JU44">
        <v>11</v>
      </c>
      <c r="JV44">
        <v>19</v>
      </c>
      <c r="JW44">
        <v>0</v>
      </c>
      <c r="JX44">
        <v>0</v>
      </c>
      <c r="JY44">
        <v>0</v>
      </c>
      <c r="JZ44">
        <v>9</v>
      </c>
      <c r="KA44">
        <v>18</v>
      </c>
      <c r="KB44">
        <v>29</v>
      </c>
      <c r="KC44">
        <v>46</v>
      </c>
      <c r="KD44">
        <v>60</v>
      </c>
      <c r="KE44">
        <v>68</v>
      </c>
      <c r="KF44">
        <v>79</v>
      </c>
      <c r="KG44">
        <v>89</v>
      </c>
      <c r="KH44">
        <v>99</v>
      </c>
      <c r="KI44">
        <v>108</v>
      </c>
      <c r="KJ44">
        <v>122</v>
      </c>
      <c r="KK44">
        <v>138</v>
      </c>
      <c r="KL44">
        <v>151</v>
      </c>
      <c r="KM44">
        <v>164</v>
      </c>
      <c r="KN44">
        <v>178</v>
      </c>
      <c r="KO44">
        <v>187</v>
      </c>
      <c r="KP44">
        <v>201</v>
      </c>
      <c r="KQ44">
        <v>220</v>
      </c>
      <c r="KR44">
        <v>238</v>
      </c>
      <c r="KS44">
        <v>262</v>
      </c>
      <c r="KT44">
        <v>280</v>
      </c>
      <c r="KU44">
        <v>309</v>
      </c>
      <c r="KV44">
        <v>329</v>
      </c>
      <c r="KW44">
        <v>357</v>
      </c>
      <c r="KX44">
        <v>381</v>
      </c>
      <c r="KY44">
        <v>0</v>
      </c>
      <c r="KZ44">
        <v>0</v>
      </c>
      <c r="LA44">
        <v>0</v>
      </c>
      <c r="LB44">
        <v>214</v>
      </c>
      <c r="LC44">
        <v>451</v>
      </c>
      <c r="LD44">
        <v>629</v>
      </c>
      <c r="LE44">
        <v>832</v>
      </c>
      <c r="LF44">
        <v>1001</v>
      </c>
      <c r="LG44">
        <v>1178</v>
      </c>
      <c r="LH44">
        <v>1332</v>
      </c>
      <c r="LI44">
        <v>1500</v>
      </c>
      <c r="LJ44">
        <v>1627</v>
      </c>
      <c r="LK44">
        <v>1798</v>
      </c>
      <c r="LL44">
        <v>1957</v>
      </c>
      <c r="LM44">
        <v>2107</v>
      </c>
      <c r="LN44">
        <v>2239</v>
      </c>
      <c r="LO44">
        <v>2356</v>
      </c>
      <c r="LP44">
        <v>2496</v>
      </c>
      <c r="LQ44">
        <v>2633</v>
      </c>
      <c r="LR44">
        <v>2787</v>
      </c>
      <c r="LS44">
        <v>2922</v>
      </c>
      <c r="LT44">
        <v>3029</v>
      </c>
      <c r="LU44">
        <v>3138</v>
      </c>
      <c r="LV44">
        <v>3280</v>
      </c>
      <c r="LW44">
        <v>3400</v>
      </c>
      <c r="LX44">
        <v>3522</v>
      </c>
      <c r="LY44">
        <v>3641</v>
      </c>
      <c r="LZ44">
        <v>3746</v>
      </c>
      <c r="MA44">
        <v>0</v>
      </c>
      <c r="MB44">
        <v>0</v>
      </c>
      <c r="MC44">
        <v>1518</v>
      </c>
      <c r="MD44">
        <v>1566</v>
      </c>
      <c r="ME44">
        <v>1605</v>
      </c>
      <c r="MF44">
        <v>1628</v>
      </c>
      <c r="MG44">
        <v>1642</v>
      </c>
      <c r="MH44">
        <v>1698</v>
      </c>
      <c r="MI44">
        <v>1705</v>
      </c>
      <c r="MJ44">
        <v>1734</v>
      </c>
      <c r="MK44">
        <v>1809</v>
      </c>
      <c r="ML44">
        <v>1870</v>
      </c>
      <c r="MM44">
        <v>1877</v>
      </c>
      <c r="MN44">
        <v>1914</v>
      </c>
      <c r="MO44">
        <v>1913</v>
      </c>
      <c r="MP44">
        <v>1966</v>
      </c>
      <c r="MQ44">
        <v>2005</v>
      </c>
      <c r="MR44">
        <v>2058</v>
      </c>
      <c r="MS44">
        <v>2126</v>
      </c>
      <c r="MT44">
        <v>2142</v>
      </c>
      <c r="MU44">
        <v>2180</v>
      </c>
      <c r="MV44">
        <v>2211</v>
      </c>
      <c r="MW44">
        <v>2259</v>
      </c>
      <c r="MX44">
        <v>2277</v>
      </c>
      <c r="MY44">
        <v>2303</v>
      </c>
      <c r="MZ44">
        <v>2303</v>
      </c>
      <c r="NA44">
        <v>2290</v>
      </c>
      <c r="NB44">
        <v>2293</v>
      </c>
      <c r="NC44">
        <v>0</v>
      </c>
      <c r="ND44">
        <v>0</v>
      </c>
      <c r="NE44">
        <v>0</v>
      </c>
      <c r="NF44">
        <v>45</v>
      </c>
      <c r="NG44">
        <v>79</v>
      </c>
      <c r="NH44">
        <v>126</v>
      </c>
      <c r="NI44">
        <v>178</v>
      </c>
      <c r="NJ44">
        <v>218</v>
      </c>
      <c r="NK44">
        <v>265</v>
      </c>
      <c r="NL44">
        <v>305</v>
      </c>
      <c r="NM44">
        <v>344</v>
      </c>
      <c r="NN44">
        <v>377</v>
      </c>
      <c r="NO44">
        <v>423</v>
      </c>
      <c r="NP44">
        <v>469</v>
      </c>
      <c r="NQ44">
        <v>515</v>
      </c>
      <c r="NR44">
        <v>547</v>
      </c>
      <c r="NS44">
        <v>593</v>
      </c>
      <c r="NT44">
        <v>634</v>
      </c>
      <c r="NU44">
        <v>683</v>
      </c>
      <c r="NV44">
        <v>745</v>
      </c>
      <c r="NW44">
        <v>813</v>
      </c>
      <c r="NX44">
        <v>877</v>
      </c>
      <c r="NY44">
        <v>926</v>
      </c>
      <c r="NZ44">
        <v>982</v>
      </c>
      <c r="OA44">
        <v>1043</v>
      </c>
      <c r="OB44">
        <v>1102</v>
      </c>
      <c r="OC44">
        <v>1167</v>
      </c>
      <c r="OD44">
        <v>1225</v>
      </c>
      <c r="OE44">
        <v>0</v>
      </c>
      <c r="OF44">
        <v>0</v>
      </c>
      <c r="OG44">
        <v>2068</v>
      </c>
      <c r="OH44">
        <v>2171</v>
      </c>
      <c r="OI44">
        <v>2262</v>
      </c>
      <c r="OJ44">
        <v>2330</v>
      </c>
      <c r="OK44">
        <v>2442</v>
      </c>
      <c r="OL44">
        <v>2578</v>
      </c>
      <c r="OM44">
        <v>2680</v>
      </c>
      <c r="ON44">
        <v>2802</v>
      </c>
      <c r="OO44">
        <v>2942</v>
      </c>
      <c r="OP44">
        <v>3058</v>
      </c>
      <c r="OQ44">
        <v>3143</v>
      </c>
      <c r="OR44">
        <v>3237</v>
      </c>
      <c r="OS44">
        <v>3330</v>
      </c>
      <c r="OT44">
        <v>3433</v>
      </c>
      <c r="OU44">
        <v>3544</v>
      </c>
      <c r="OV44">
        <v>3639</v>
      </c>
      <c r="OW44">
        <v>3727</v>
      </c>
      <c r="OX44">
        <v>3798</v>
      </c>
      <c r="OY44">
        <v>3884</v>
      </c>
      <c r="OZ44">
        <v>3974</v>
      </c>
      <c r="PA44">
        <v>4059</v>
      </c>
      <c r="PB44">
        <v>4117</v>
      </c>
      <c r="PC44">
        <v>4159</v>
      </c>
      <c r="PD44">
        <v>4232</v>
      </c>
      <c r="PE44">
        <v>4307</v>
      </c>
      <c r="PF44">
        <v>4357</v>
      </c>
      <c r="PG44">
        <v>0</v>
      </c>
      <c r="PH44">
        <v>0</v>
      </c>
      <c r="PI44">
        <v>0</v>
      </c>
      <c r="PJ44">
        <v>75</v>
      </c>
      <c r="PK44">
        <v>138</v>
      </c>
      <c r="PL44">
        <v>218</v>
      </c>
      <c r="PM44">
        <v>285</v>
      </c>
      <c r="PN44">
        <v>343</v>
      </c>
      <c r="PO44">
        <v>429</v>
      </c>
      <c r="PP44">
        <v>509</v>
      </c>
      <c r="PQ44">
        <v>585</v>
      </c>
      <c r="PR44">
        <v>671</v>
      </c>
      <c r="PS44">
        <v>783</v>
      </c>
      <c r="PT44">
        <v>887</v>
      </c>
      <c r="PU44">
        <v>1004</v>
      </c>
      <c r="PV44">
        <v>1122</v>
      </c>
      <c r="PW44">
        <v>1214</v>
      </c>
      <c r="PX44">
        <v>1319</v>
      </c>
      <c r="PY44">
        <v>1434</v>
      </c>
      <c r="PZ44">
        <v>1554</v>
      </c>
      <c r="QA44">
        <v>1690</v>
      </c>
      <c r="QB44">
        <v>1824</v>
      </c>
      <c r="QC44">
        <v>1955</v>
      </c>
      <c r="QD44">
        <v>2095</v>
      </c>
      <c r="QE44">
        <v>2256</v>
      </c>
      <c r="QF44">
        <v>2407</v>
      </c>
      <c r="QG44">
        <v>2552</v>
      </c>
      <c r="QH44">
        <v>2703</v>
      </c>
      <c r="QI44">
        <v>0</v>
      </c>
      <c r="QJ44">
        <v>0</v>
      </c>
      <c r="QK44">
        <v>7492</v>
      </c>
      <c r="QL44">
        <v>7702</v>
      </c>
      <c r="QM44">
        <v>7782</v>
      </c>
      <c r="QN44">
        <v>7846</v>
      </c>
      <c r="QO44">
        <v>7949</v>
      </c>
      <c r="QP44">
        <v>7940</v>
      </c>
      <c r="QQ44">
        <v>7945</v>
      </c>
      <c r="QR44">
        <v>7997</v>
      </c>
      <c r="QS44">
        <v>8002</v>
      </c>
      <c r="QT44">
        <v>7991</v>
      </c>
      <c r="QU44">
        <v>7993</v>
      </c>
      <c r="QV44">
        <v>8002</v>
      </c>
      <c r="QW44">
        <v>8019</v>
      </c>
      <c r="QX44">
        <v>7978</v>
      </c>
      <c r="QY44">
        <v>8087</v>
      </c>
      <c r="QZ44">
        <v>8087</v>
      </c>
      <c r="RA44">
        <v>8139</v>
      </c>
      <c r="RB44">
        <v>8000</v>
      </c>
      <c r="RC44">
        <v>7969</v>
      </c>
      <c r="RD44">
        <v>8033</v>
      </c>
      <c r="RE44">
        <v>8022</v>
      </c>
      <c r="RF44">
        <v>7991</v>
      </c>
      <c r="RG44">
        <v>7962</v>
      </c>
      <c r="RH44">
        <v>8007</v>
      </c>
      <c r="RI44">
        <v>7954</v>
      </c>
      <c r="RJ44">
        <v>8036</v>
      </c>
      <c r="RK44">
        <v>0</v>
      </c>
      <c r="RL44">
        <v>0</v>
      </c>
      <c r="RM44">
        <v>8510</v>
      </c>
      <c r="RN44">
        <v>8689</v>
      </c>
      <c r="RO44">
        <v>8837</v>
      </c>
      <c r="RP44">
        <v>8933</v>
      </c>
      <c r="RQ44">
        <v>9003</v>
      </c>
      <c r="RR44">
        <v>9152</v>
      </c>
      <c r="RS44">
        <v>9224</v>
      </c>
      <c r="RT44">
        <v>9290</v>
      </c>
      <c r="RU44">
        <v>9408</v>
      </c>
      <c r="RV44">
        <v>9587</v>
      </c>
      <c r="RW44">
        <v>9667</v>
      </c>
      <c r="RX44">
        <v>9693</v>
      </c>
      <c r="RY44">
        <v>9761</v>
      </c>
      <c r="RZ44">
        <v>9837</v>
      </c>
      <c r="SA44">
        <v>9904</v>
      </c>
      <c r="SB44">
        <v>9984</v>
      </c>
      <c r="SC44">
        <v>10048</v>
      </c>
      <c r="SD44">
        <v>10136</v>
      </c>
      <c r="SE44">
        <v>10187</v>
      </c>
      <c r="SF44">
        <v>10229</v>
      </c>
      <c r="SG44">
        <v>10343</v>
      </c>
      <c r="SH44">
        <v>10404</v>
      </c>
      <c r="SI44">
        <v>10500</v>
      </c>
      <c r="SJ44">
        <v>10530</v>
      </c>
      <c r="SK44">
        <v>10584</v>
      </c>
      <c r="SL44">
        <v>10585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1190000</v>
      </c>
      <c r="SU44">
        <v>1190000</v>
      </c>
      <c r="SV44">
        <v>1190000</v>
      </c>
      <c r="SW44">
        <v>1180000</v>
      </c>
      <c r="SX44">
        <v>1180000</v>
      </c>
      <c r="SY44">
        <v>1170000</v>
      </c>
      <c r="SZ44">
        <v>1150000</v>
      </c>
      <c r="TA44">
        <v>1130000</v>
      </c>
      <c r="TB44">
        <v>1110000</v>
      </c>
      <c r="TC44">
        <v>1100000</v>
      </c>
      <c r="TD44">
        <v>1080000</v>
      </c>
      <c r="TE44">
        <v>1060000</v>
      </c>
      <c r="TF44">
        <v>1040000</v>
      </c>
      <c r="TG44">
        <v>1010000</v>
      </c>
      <c r="TH44">
        <v>984945.35959999997</v>
      </c>
      <c r="TI44">
        <v>969065.67359999998</v>
      </c>
      <c r="TJ44">
        <v>948279.25029999996</v>
      </c>
      <c r="TK44">
        <v>929067.31530000002</v>
      </c>
      <c r="TL44">
        <v>904204.8223</v>
      </c>
      <c r="TM44">
        <v>880307.28379999998</v>
      </c>
      <c r="TN44">
        <v>856048.30720000004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166579.6385</v>
      </c>
      <c r="TW44">
        <v>174510.41440000001</v>
      </c>
      <c r="TX44">
        <v>182377.46599999999</v>
      </c>
      <c r="TY44">
        <v>189245.30249999999</v>
      </c>
      <c r="TZ44">
        <v>195304.05119999999</v>
      </c>
      <c r="UA44">
        <v>202330.6912</v>
      </c>
      <c r="UB44">
        <v>207463.9559</v>
      </c>
      <c r="UC44">
        <v>213639.24720000001</v>
      </c>
      <c r="UD44">
        <v>217019.3719</v>
      </c>
      <c r="UE44">
        <v>220021.35829999999</v>
      </c>
      <c r="UF44">
        <v>221386.52189999999</v>
      </c>
      <c r="UG44">
        <v>222382.12390000001</v>
      </c>
      <c r="UH44">
        <v>222931.171</v>
      </c>
      <c r="UI44">
        <v>225208.59409999999</v>
      </c>
      <c r="UJ44">
        <v>222528.22649999999</v>
      </c>
      <c r="UK44">
        <v>218986.23430000001</v>
      </c>
      <c r="UL44">
        <v>217067.05480000001</v>
      </c>
      <c r="UM44">
        <v>214554.39600000001</v>
      </c>
      <c r="UN44">
        <v>212592.39259999999</v>
      </c>
      <c r="UO44">
        <v>210072.98579999999</v>
      </c>
      <c r="UP44">
        <v>209421.66310000001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304095.4559</v>
      </c>
      <c r="UY44">
        <v>324762.13740000001</v>
      </c>
      <c r="UZ44">
        <v>350336.71779999998</v>
      </c>
      <c r="VA44">
        <v>383422.3566</v>
      </c>
      <c r="VB44">
        <v>399273.20250000001</v>
      </c>
      <c r="VC44">
        <v>413875.42709999997</v>
      </c>
      <c r="VD44">
        <v>404650.527</v>
      </c>
      <c r="VE44">
        <v>431326.85680000001</v>
      </c>
      <c r="VF44">
        <v>437434.9423</v>
      </c>
      <c r="VG44">
        <v>440231.7084</v>
      </c>
      <c r="VH44">
        <v>475178.7144</v>
      </c>
      <c r="VI44">
        <v>473543.28139999998</v>
      </c>
      <c r="VJ44">
        <v>497668.34700000001</v>
      </c>
      <c r="VK44">
        <v>529189.64309999999</v>
      </c>
      <c r="VL44">
        <v>533880.6446</v>
      </c>
      <c r="VM44">
        <v>535680.70530000003</v>
      </c>
      <c r="VN44">
        <v>528500.67619999999</v>
      </c>
      <c r="VO44">
        <v>547859.75020000001</v>
      </c>
      <c r="VP44">
        <v>561673.3419</v>
      </c>
      <c r="VQ44">
        <v>564582.96739999996</v>
      </c>
      <c r="VR44">
        <v>570588.17409999995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168329.9234</v>
      </c>
      <c r="WA44">
        <v>81713.555040000007</v>
      </c>
      <c r="WB44">
        <v>79333.548580000002</v>
      </c>
      <c r="WC44">
        <v>115534.29399999999</v>
      </c>
      <c r="WD44">
        <v>299117.91340000002</v>
      </c>
      <c r="WE44">
        <v>326706.45880000002</v>
      </c>
      <c r="WF44">
        <v>246703.9063</v>
      </c>
      <c r="WG44">
        <v>102650.7239</v>
      </c>
      <c r="WH44">
        <v>99660.896940000006</v>
      </c>
      <c r="WI44">
        <v>129010.8698</v>
      </c>
      <c r="WJ44">
        <v>156566.58960000001</v>
      </c>
      <c r="WK44">
        <v>364815.35440000001</v>
      </c>
      <c r="WL44">
        <v>265642.24839999998</v>
      </c>
      <c r="WM44">
        <v>257905.0955</v>
      </c>
      <c r="WN44">
        <v>389500.68359999999</v>
      </c>
      <c r="WO44">
        <v>378156.00349999999</v>
      </c>
      <c r="WP44">
        <v>445814.98330000002</v>
      </c>
      <c r="WQ44">
        <v>356448.30190000002</v>
      </c>
      <c r="WR44">
        <v>370785.33480000001</v>
      </c>
      <c r="WS44">
        <v>263989.5588</v>
      </c>
      <c r="WT44">
        <v>442700.93709999998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34400000</v>
      </c>
      <c r="ZG44">
        <v>33500000</v>
      </c>
      <c r="ZH44">
        <v>33100000</v>
      </c>
      <c r="ZI44">
        <v>33500000</v>
      </c>
      <c r="ZJ44">
        <v>33600000</v>
      </c>
      <c r="ZK44">
        <v>32800000</v>
      </c>
      <c r="ZL44">
        <v>32400000</v>
      </c>
      <c r="ZM44">
        <v>31500000</v>
      </c>
      <c r="ZN44">
        <v>31400000</v>
      </c>
      <c r="ZO44">
        <v>31100000</v>
      </c>
      <c r="ZP44">
        <v>31000000</v>
      </c>
      <c r="ZQ44">
        <v>31100000</v>
      </c>
      <c r="ZR44">
        <v>30400000</v>
      </c>
      <c r="ZS44">
        <v>30000000</v>
      </c>
      <c r="ZT44">
        <v>29600000</v>
      </c>
      <c r="ZU44">
        <v>29300000</v>
      </c>
      <c r="ZV44">
        <v>28700000</v>
      </c>
      <c r="ZW44">
        <v>28200000</v>
      </c>
      <c r="ZX44">
        <v>27400000</v>
      </c>
      <c r="ZY44">
        <v>26400000</v>
      </c>
      <c r="ZZ44">
        <v>25700000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25600000</v>
      </c>
      <c r="ABK44">
        <v>25900000</v>
      </c>
      <c r="ABL44">
        <v>26300000</v>
      </c>
      <c r="ABM44">
        <v>26800000</v>
      </c>
      <c r="ABN44">
        <v>27000000</v>
      </c>
      <c r="ABO44">
        <v>27000000</v>
      </c>
      <c r="ABP44">
        <v>27000000</v>
      </c>
      <c r="ABQ44">
        <v>26900000</v>
      </c>
      <c r="ABR44">
        <v>27000000</v>
      </c>
      <c r="ABS44">
        <v>27000000</v>
      </c>
      <c r="ABT44">
        <v>26900000</v>
      </c>
      <c r="ABU44">
        <v>26800000</v>
      </c>
      <c r="ABV44">
        <v>26500000</v>
      </c>
      <c r="ABW44">
        <v>26300000</v>
      </c>
      <c r="ABX44">
        <v>26100000</v>
      </c>
      <c r="ABY44">
        <v>25900000</v>
      </c>
      <c r="ABZ44">
        <v>25500000</v>
      </c>
      <c r="ACA44">
        <v>25000000</v>
      </c>
      <c r="ACB44">
        <v>24700000</v>
      </c>
      <c r="ACC44">
        <v>24400000</v>
      </c>
      <c r="ACD44">
        <v>24000000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1080000</v>
      </c>
      <c r="ADO44">
        <v>1050000</v>
      </c>
      <c r="ADP44">
        <v>1020000</v>
      </c>
      <c r="ADQ44">
        <v>992478.62109999999</v>
      </c>
      <c r="ADR44">
        <v>962246.89720000001</v>
      </c>
      <c r="ADS44">
        <v>934454.1067</v>
      </c>
      <c r="ADT44">
        <v>908258.53220000002</v>
      </c>
      <c r="ADU44">
        <v>883677.76619999995</v>
      </c>
      <c r="ADV44">
        <v>853553.05649999995</v>
      </c>
      <c r="ADW44">
        <v>840014.35600000003</v>
      </c>
      <c r="ADX44">
        <v>815547.91839999997</v>
      </c>
      <c r="ADY44">
        <v>796885.38939999999</v>
      </c>
      <c r="ADZ44">
        <v>760462.10620000004</v>
      </c>
      <c r="AEA44">
        <v>735451.76269999996</v>
      </c>
      <c r="AEB44">
        <v>719765.30530000001</v>
      </c>
      <c r="AEC44">
        <v>697844.3628</v>
      </c>
      <c r="AED44">
        <v>674900.61349999998</v>
      </c>
      <c r="AEE44">
        <v>652865.38190000004</v>
      </c>
      <c r="AEF44">
        <v>637432.30740000005</v>
      </c>
      <c r="AEG44">
        <v>614769.9129</v>
      </c>
      <c r="AEH44">
        <v>603017.23010000004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7360000</v>
      </c>
      <c r="AEQ44">
        <v>7210000</v>
      </c>
      <c r="AER44">
        <v>7050000</v>
      </c>
      <c r="AES44">
        <v>6930000</v>
      </c>
      <c r="AET44">
        <v>6850000</v>
      </c>
      <c r="AEU44">
        <v>6710000</v>
      </c>
      <c r="AEV44">
        <v>6530000</v>
      </c>
      <c r="AEW44">
        <v>6390000</v>
      </c>
      <c r="AEX44">
        <v>6250000</v>
      </c>
      <c r="AEY44">
        <v>6110000</v>
      </c>
      <c r="AEZ44">
        <v>5980000</v>
      </c>
      <c r="AFA44">
        <v>5840000</v>
      </c>
      <c r="AFB44">
        <v>5720000</v>
      </c>
      <c r="AFC44">
        <v>5580000</v>
      </c>
      <c r="AFD44">
        <v>5440000</v>
      </c>
      <c r="AFE44">
        <v>5340000</v>
      </c>
      <c r="AFF44">
        <v>5220000</v>
      </c>
      <c r="AFG44">
        <v>5110000</v>
      </c>
      <c r="AFH44">
        <v>4980000</v>
      </c>
      <c r="AFI44">
        <v>4860000</v>
      </c>
      <c r="AFJ44">
        <v>4720000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171.0797542</v>
      </c>
      <c r="AGU44">
        <v>179.22477839999999</v>
      </c>
      <c r="AGV44">
        <v>187.30435689999999</v>
      </c>
      <c r="AGW44">
        <v>194.35772650000001</v>
      </c>
      <c r="AGX44">
        <v>200.58015119999999</v>
      </c>
      <c r="AGY44">
        <v>207.79661440000001</v>
      </c>
      <c r="AGZ44">
        <v>213.06855329999999</v>
      </c>
      <c r="AHA44">
        <v>219.4106688</v>
      </c>
      <c r="AHB44">
        <v>222.88210699999999</v>
      </c>
      <c r="AHC44">
        <v>225.96519140000001</v>
      </c>
      <c r="AHD44">
        <v>227.36723459999999</v>
      </c>
      <c r="AHE44">
        <v>228.3897326</v>
      </c>
      <c r="AHF44">
        <v>228.95361199999999</v>
      </c>
      <c r="AHG44">
        <v>231.29255929999999</v>
      </c>
      <c r="AHH44">
        <v>228.5397821</v>
      </c>
      <c r="AHI44">
        <v>224.9021037</v>
      </c>
      <c r="AHJ44">
        <v>222.93107789999999</v>
      </c>
      <c r="AHK44">
        <v>220.35054009999999</v>
      </c>
      <c r="AHL44">
        <v>218.33553370000001</v>
      </c>
      <c r="AHM44">
        <v>215.74806559999999</v>
      </c>
      <c r="AHN44">
        <v>215.0791475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23.561144580000001</v>
      </c>
      <c r="AHW44">
        <v>25.162387420000002</v>
      </c>
      <c r="AHX44">
        <v>27.143891499999999</v>
      </c>
      <c r="AHY44">
        <v>29.707348150000001</v>
      </c>
      <c r="AHZ44">
        <v>30.935462770000001</v>
      </c>
      <c r="AIA44">
        <v>32.066834900000003</v>
      </c>
      <c r="AIB44">
        <v>31.352094839999999</v>
      </c>
      <c r="AIC44">
        <v>33.418961840000001</v>
      </c>
      <c r="AID44">
        <v>33.892212860000001</v>
      </c>
      <c r="AIE44">
        <v>34.108904719999998</v>
      </c>
      <c r="AIF44">
        <v>36.816579060000002</v>
      </c>
      <c r="AIG44">
        <v>36.689866629999997</v>
      </c>
      <c r="AIH44">
        <v>38.559063119999998</v>
      </c>
      <c r="AII44">
        <v>41.001315380000001</v>
      </c>
      <c r="AIJ44">
        <v>41.36477154</v>
      </c>
      <c r="AIK44">
        <v>41.504239220000002</v>
      </c>
      <c r="AIL44">
        <v>40.947934609999997</v>
      </c>
      <c r="AIM44">
        <v>42.447864760000002</v>
      </c>
      <c r="AIN44">
        <v>43.518134060000001</v>
      </c>
      <c r="AIO44">
        <v>43.743570210000001</v>
      </c>
      <c r="AIP44">
        <v>44.208850239999997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1.21582328</v>
      </c>
      <c r="AIY44">
        <v>0.59020547599999995</v>
      </c>
      <c r="AIZ44">
        <v>0.57301502500000001</v>
      </c>
      <c r="AJA44">
        <v>0.83448790100000003</v>
      </c>
      <c r="AJB44">
        <v>2.1604864739999998</v>
      </c>
      <c r="AJC44">
        <v>2.3597546440000001</v>
      </c>
      <c r="AJD44">
        <v>1.781907498</v>
      </c>
      <c r="AJE44">
        <v>0.74143169099999995</v>
      </c>
      <c r="AJF44">
        <v>0.719836594</v>
      </c>
      <c r="AJG44">
        <v>0.93182730599999997</v>
      </c>
      <c r="AJH44">
        <v>1.1308583809999999</v>
      </c>
      <c r="AJI44">
        <v>2.635009819</v>
      </c>
      <c r="AJJ44">
        <v>1.91869647</v>
      </c>
      <c r="AJK44">
        <v>1.8628121070000001</v>
      </c>
      <c r="AJL44">
        <v>2.8133084679999998</v>
      </c>
      <c r="AJM44">
        <v>2.731367444</v>
      </c>
      <c r="AJN44">
        <v>3.2200587070000002</v>
      </c>
      <c r="AJO44">
        <v>2.5745757789999999</v>
      </c>
      <c r="AJP44">
        <v>2.6781301449999999</v>
      </c>
      <c r="AJQ44">
        <v>1.906759326</v>
      </c>
      <c r="AJR44">
        <v>3.19756639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217.71546979999999</v>
      </c>
      <c r="AKA44">
        <v>115.2470565</v>
      </c>
      <c r="AKB44">
        <v>185.1101678</v>
      </c>
      <c r="AKC44">
        <v>142.68498460000001</v>
      </c>
      <c r="AKD44">
        <v>149.10744779999999</v>
      </c>
      <c r="AKE44">
        <v>131.01274050000001</v>
      </c>
      <c r="AKF44">
        <v>153.84594939999999</v>
      </c>
      <c r="AKG44">
        <v>206.75746749999999</v>
      </c>
      <c r="AKH44">
        <v>159.09799140000001</v>
      </c>
      <c r="AKI44">
        <v>144.2618416</v>
      </c>
      <c r="AKJ44">
        <v>162.0047649</v>
      </c>
      <c r="AKK44">
        <v>117.7970437</v>
      </c>
      <c r="AKL44">
        <v>153.0531843</v>
      </c>
      <c r="AKM44">
        <v>194.43690330000001</v>
      </c>
      <c r="AKN44">
        <v>158.3455328</v>
      </c>
      <c r="AKO44">
        <v>245.21958040000001</v>
      </c>
      <c r="AKP44">
        <v>149.47796819999999</v>
      </c>
      <c r="AKQ44">
        <v>236.5839048</v>
      </c>
      <c r="AKR44">
        <v>182.38668290000001</v>
      </c>
      <c r="AKS44">
        <v>244.64826350000001</v>
      </c>
      <c r="AKT44">
        <v>189.8961415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81.359504450000003</v>
      </c>
      <c r="AME44">
        <v>79.315445409999995</v>
      </c>
      <c r="AMF44">
        <v>78.315054149999995</v>
      </c>
      <c r="AMG44">
        <v>79.322702399999997</v>
      </c>
      <c r="AMH44">
        <v>79.609210419999997</v>
      </c>
      <c r="AMI44">
        <v>77.579818259999996</v>
      </c>
      <c r="AMJ44">
        <v>76.804947040000002</v>
      </c>
      <c r="AMK44">
        <v>74.528950539999997</v>
      </c>
      <c r="AML44">
        <v>74.362901140000005</v>
      </c>
      <c r="AMM44">
        <v>73.629179930000006</v>
      </c>
      <c r="AMN44">
        <v>73.374259640000005</v>
      </c>
      <c r="AMO44">
        <v>73.590947940000007</v>
      </c>
      <c r="AMP44">
        <v>71.985227050000006</v>
      </c>
      <c r="AMQ44">
        <v>71.1284232</v>
      </c>
      <c r="AMR44">
        <v>70.038720810000001</v>
      </c>
      <c r="AMS44">
        <v>69.474986189999996</v>
      </c>
      <c r="AMT44">
        <v>67.988904599999998</v>
      </c>
      <c r="AMU44">
        <v>66.762367150000003</v>
      </c>
      <c r="AMV44">
        <v>64.817832179999996</v>
      </c>
      <c r="AMW44">
        <v>62.574706569999996</v>
      </c>
      <c r="AMX44">
        <v>60.83173026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301.27086739999999</v>
      </c>
      <c r="ANG44">
        <v>300.60399410000002</v>
      </c>
      <c r="ANH44">
        <v>248.6246816</v>
      </c>
      <c r="ANI44">
        <v>218.8897346</v>
      </c>
      <c r="ANJ44">
        <v>242.87112060000001</v>
      </c>
      <c r="ANK44">
        <v>267.60078820000001</v>
      </c>
      <c r="ANL44">
        <v>259.81768410000001</v>
      </c>
      <c r="ANM44">
        <v>204.4901935</v>
      </c>
      <c r="ANN44">
        <v>158.52311030000001</v>
      </c>
      <c r="ANO44">
        <v>198.52364750000001</v>
      </c>
      <c r="ANP44">
        <v>152.5926618</v>
      </c>
      <c r="ANQ44">
        <v>213.9950867</v>
      </c>
      <c r="ANR44">
        <v>280.24939499999999</v>
      </c>
      <c r="ANS44">
        <v>268.822452</v>
      </c>
      <c r="ANT44">
        <v>237.8260568</v>
      </c>
      <c r="ANU44">
        <v>174.50679890000001</v>
      </c>
      <c r="ANV44">
        <v>221.77576569999999</v>
      </c>
      <c r="ANW44">
        <v>177.85413149999999</v>
      </c>
      <c r="ANX44">
        <v>164.63391440000001</v>
      </c>
      <c r="ANY44">
        <v>187.26442950000001</v>
      </c>
      <c r="ANZ44">
        <v>163.07683449999999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98.601420970000007</v>
      </c>
      <c r="AOI44">
        <v>99.517127070000001</v>
      </c>
      <c r="AOJ44">
        <v>101.01687800000001</v>
      </c>
      <c r="AOK44">
        <v>102.9748706</v>
      </c>
      <c r="AOL44">
        <v>103.91753660000001</v>
      </c>
      <c r="AOM44">
        <v>103.6951677</v>
      </c>
      <c r="AON44">
        <v>103.6858785</v>
      </c>
      <c r="AOO44">
        <v>103.5580636</v>
      </c>
      <c r="AOP44">
        <v>103.6516611</v>
      </c>
      <c r="AOQ44">
        <v>103.8864609</v>
      </c>
      <c r="AOR44">
        <v>103.5642988</v>
      </c>
      <c r="AOS44">
        <v>102.9793584</v>
      </c>
      <c r="AOT44">
        <v>101.8845953</v>
      </c>
      <c r="AOU44">
        <v>101.1569114</v>
      </c>
      <c r="AOV44">
        <v>100.4863283</v>
      </c>
      <c r="AOW44">
        <v>99.64624585</v>
      </c>
      <c r="AOX44">
        <v>98.126324620000005</v>
      </c>
      <c r="AOY44">
        <v>96.240165469999994</v>
      </c>
      <c r="AOZ44">
        <v>95.077088709999998</v>
      </c>
      <c r="APA44">
        <v>93.943743699999999</v>
      </c>
      <c r="APB44">
        <v>92.266347019999998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607.79081589999998</v>
      </c>
      <c r="APK44">
        <v>851.89467709999997</v>
      </c>
      <c r="APL44">
        <v>802.82229729999995</v>
      </c>
      <c r="APM44">
        <v>698.0030491</v>
      </c>
      <c r="APN44">
        <v>804.98172399999999</v>
      </c>
      <c r="APO44">
        <v>996.04294619999996</v>
      </c>
      <c r="APP44">
        <v>888.09667349999995</v>
      </c>
      <c r="APQ44">
        <v>983.2752309</v>
      </c>
      <c r="APR44">
        <v>914.44560560000002</v>
      </c>
      <c r="APS44">
        <v>697.49329130000001</v>
      </c>
      <c r="APT44">
        <v>755.63041490000001</v>
      </c>
      <c r="APU44">
        <v>805.39217459999998</v>
      </c>
      <c r="APV44">
        <v>827.82959489999996</v>
      </c>
      <c r="APW44">
        <v>949.8841784</v>
      </c>
      <c r="APX44">
        <v>971.3839653</v>
      </c>
      <c r="APY44">
        <v>782.81382480000002</v>
      </c>
      <c r="APZ44">
        <v>811.14819799999998</v>
      </c>
      <c r="AQA44">
        <v>930.12620800000002</v>
      </c>
      <c r="AQB44">
        <v>735.80327350000005</v>
      </c>
      <c r="AQC44">
        <v>765.66251050000005</v>
      </c>
      <c r="AQD44">
        <v>719.04802240000004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117.8757236</v>
      </c>
      <c r="ARO44">
        <v>115.34278399999999</v>
      </c>
      <c r="ARP44">
        <v>112.7845536</v>
      </c>
      <c r="ARQ44">
        <v>110.8904114</v>
      </c>
      <c r="ARR44">
        <v>109.7089829</v>
      </c>
      <c r="ARS44">
        <v>107.4023924</v>
      </c>
      <c r="ART44">
        <v>104.5546192</v>
      </c>
      <c r="ARU44">
        <v>102.22146480000001</v>
      </c>
      <c r="ARV44">
        <v>100.0168642</v>
      </c>
      <c r="ARW44">
        <v>97.76512717</v>
      </c>
      <c r="ARX44">
        <v>95.684300320000006</v>
      </c>
      <c r="ARY44">
        <v>93.492874970000003</v>
      </c>
      <c r="ARZ44">
        <v>91.564739799999998</v>
      </c>
      <c r="ASA44">
        <v>89.345101220000004</v>
      </c>
      <c r="ASB44">
        <v>87.100448830000005</v>
      </c>
      <c r="ASC44">
        <v>85.505985010000003</v>
      </c>
      <c r="ASD44">
        <v>83.505120770000005</v>
      </c>
      <c r="ASE44">
        <v>81.82101059</v>
      </c>
      <c r="ASF44">
        <v>79.664839720000003</v>
      </c>
      <c r="ASG44">
        <v>77.741143070000007</v>
      </c>
      <c r="ASH44">
        <v>75.483969149999993</v>
      </c>
    </row>
    <row r="45" spans="3:1178" x14ac:dyDescent="0.25">
      <c r="C45">
        <v>0</v>
      </c>
      <c r="D45">
        <v>0</v>
      </c>
      <c r="E45">
        <v>0</v>
      </c>
      <c r="F45">
        <v>186</v>
      </c>
      <c r="G45">
        <v>212</v>
      </c>
      <c r="H45">
        <v>214</v>
      </c>
      <c r="I45">
        <v>221</v>
      </c>
      <c r="J45">
        <v>191</v>
      </c>
      <c r="K45">
        <v>214</v>
      </c>
      <c r="L45">
        <v>235</v>
      </c>
      <c r="M45">
        <v>254</v>
      </c>
      <c r="N45">
        <v>204</v>
      </c>
      <c r="O45">
        <v>206</v>
      </c>
      <c r="P45">
        <v>225</v>
      </c>
      <c r="Q45">
        <v>219</v>
      </c>
      <c r="R45">
        <v>234</v>
      </c>
      <c r="S45">
        <v>231</v>
      </c>
      <c r="T45">
        <v>233</v>
      </c>
      <c r="U45">
        <v>230</v>
      </c>
      <c r="V45">
        <v>241</v>
      </c>
      <c r="W45">
        <v>260</v>
      </c>
      <c r="X45">
        <v>265</v>
      </c>
      <c r="Y45">
        <v>263</v>
      </c>
      <c r="Z45">
        <v>256</v>
      </c>
      <c r="AA45">
        <v>266</v>
      </c>
      <c r="AB45">
        <v>241</v>
      </c>
      <c r="AC45">
        <v>224</v>
      </c>
      <c r="AD45">
        <v>259</v>
      </c>
      <c r="AE45">
        <v>0</v>
      </c>
      <c r="AF45">
        <v>0</v>
      </c>
      <c r="AG45">
        <v>0</v>
      </c>
      <c r="AH45">
        <v>81</v>
      </c>
      <c r="AI45">
        <v>63</v>
      </c>
      <c r="AJ45">
        <v>68</v>
      </c>
      <c r="AK45">
        <v>74</v>
      </c>
      <c r="AL45">
        <v>61</v>
      </c>
      <c r="AM45">
        <v>79</v>
      </c>
      <c r="AN45">
        <v>91</v>
      </c>
      <c r="AO45">
        <v>88</v>
      </c>
      <c r="AP45">
        <v>89</v>
      </c>
      <c r="AQ45">
        <v>79</v>
      </c>
      <c r="AR45">
        <v>104</v>
      </c>
      <c r="AS45">
        <v>89</v>
      </c>
      <c r="AT45">
        <v>104</v>
      </c>
      <c r="AU45">
        <v>93</v>
      </c>
      <c r="AV45">
        <v>127</v>
      </c>
      <c r="AW45">
        <v>96</v>
      </c>
      <c r="AX45">
        <v>109</v>
      </c>
      <c r="AY45">
        <v>119</v>
      </c>
      <c r="AZ45">
        <v>130</v>
      </c>
      <c r="BA45">
        <v>138</v>
      </c>
      <c r="BB45">
        <v>149</v>
      </c>
      <c r="BC45">
        <v>151</v>
      </c>
      <c r="BD45">
        <v>149</v>
      </c>
      <c r="BE45">
        <v>168</v>
      </c>
      <c r="BF45">
        <v>150</v>
      </c>
      <c r="BG45">
        <v>0</v>
      </c>
      <c r="BH45">
        <v>0</v>
      </c>
      <c r="BI45">
        <v>0</v>
      </c>
      <c r="BJ45">
        <v>166</v>
      </c>
      <c r="BK45">
        <v>141</v>
      </c>
      <c r="BL45">
        <v>140</v>
      </c>
      <c r="BM45">
        <v>157</v>
      </c>
      <c r="BN45">
        <v>182</v>
      </c>
      <c r="BO45">
        <v>149</v>
      </c>
      <c r="BP45">
        <v>161</v>
      </c>
      <c r="BQ45">
        <v>164</v>
      </c>
      <c r="BR45">
        <v>184</v>
      </c>
      <c r="BS45">
        <v>176</v>
      </c>
      <c r="BT45">
        <v>208</v>
      </c>
      <c r="BU45">
        <v>184</v>
      </c>
      <c r="BV45">
        <v>189</v>
      </c>
      <c r="BW45">
        <v>205</v>
      </c>
      <c r="BX45">
        <v>213</v>
      </c>
      <c r="BY45">
        <v>222</v>
      </c>
      <c r="BZ45">
        <v>204</v>
      </c>
      <c r="CA45">
        <v>212</v>
      </c>
      <c r="CB45">
        <v>230</v>
      </c>
      <c r="CC45">
        <v>235</v>
      </c>
      <c r="CD45">
        <v>223</v>
      </c>
      <c r="CE45">
        <v>225</v>
      </c>
      <c r="CF45">
        <v>193</v>
      </c>
      <c r="CG45">
        <v>245</v>
      </c>
      <c r="CH45">
        <v>281</v>
      </c>
      <c r="CI45">
        <v>0</v>
      </c>
      <c r="CJ45">
        <v>0</v>
      </c>
      <c r="CK45">
        <v>0</v>
      </c>
      <c r="CL45">
        <v>31</v>
      </c>
      <c r="CM45">
        <v>34</v>
      </c>
      <c r="CN45">
        <v>38</v>
      </c>
      <c r="CO45">
        <v>40</v>
      </c>
      <c r="CP45">
        <v>42</v>
      </c>
      <c r="CQ45">
        <v>50</v>
      </c>
      <c r="CR45">
        <v>38</v>
      </c>
      <c r="CS45">
        <v>45</v>
      </c>
      <c r="CT45">
        <v>54</v>
      </c>
      <c r="CU45">
        <v>52</v>
      </c>
      <c r="CV45">
        <v>52</v>
      </c>
      <c r="CW45">
        <v>52</v>
      </c>
      <c r="CX45">
        <v>38</v>
      </c>
      <c r="CY45">
        <v>47</v>
      </c>
      <c r="CZ45">
        <v>46</v>
      </c>
      <c r="DA45">
        <v>63</v>
      </c>
      <c r="DB45">
        <v>60</v>
      </c>
      <c r="DC45">
        <v>67</v>
      </c>
      <c r="DD45">
        <v>60</v>
      </c>
      <c r="DE45">
        <v>48</v>
      </c>
      <c r="DF45">
        <v>62</v>
      </c>
      <c r="DG45">
        <v>57</v>
      </c>
      <c r="DH45">
        <v>62</v>
      </c>
      <c r="DI45">
        <v>66</v>
      </c>
      <c r="DJ45">
        <v>73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1</v>
      </c>
      <c r="DQ45">
        <v>3</v>
      </c>
      <c r="DR45">
        <v>3</v>
      </c>
      <c r="DS45">
        <v>3</v>
      </c>
      <c r="DT45">
        <v>3</v>
      </c>
      <c r="DU45">
        <v>8</v>
      </c>
      <c r="DV45">
        <v>6</v>
      </c>
      <c r="DW45">
        <v>8</v>
      </c>
      <c r="DX45">
        <v>6</v>
      </c>
      <c r="DY45">
        <v>2</v>
      </c>
      <c r="DZ45">
        <v>8</v>
      </c>
      <c r="EA45">
        <v>5</v>
      </c>
      <c r="EB45">
        <v>3</v>
      </c>
      <c r="EC45">
        <v>9</v>
      </c>
      <c r="ED45">
        <v>4</v>
      </c>
      <c r="EE45">
        <v>8</v>
      </c>
      <c r="EF45">
        <v>5</v>
      </c>
      <c r="EG45">
        <v>12</v>
      </c>
      <c r="EH45">
        <v>8</v>
      </c>
      <c r="EI45">
        <v>5</v>
      </c>
      <c r="EJ45">
        <v>14</v>
      </c>
      <c r="EK45">
        <v>7</v>
      </c>
      <c r="EL45">
        <v>15</v>
      </c>
      <c r="EM45">
        <v>0</v>
      </c>
      <c r="EN45">
        <v>0</v>
      </c>
      <c r="EO45">
        <v>0</v>
      </c>
      <c r="EP45">
        <v>15</v>
      </c>
      <c r="EQ45">
        <v>0</v>
      </c>
      <c r="ER45">
        <v>5</v>
      </c>
      <c r="ES45">
        <v>5</v>
      </c>
      <c r="ET45">
        <v>10</v>
      </c>
      <c r="EU45">
        <v>15</v>
      </c>
      <c r="EV45">
        <v>10</v>
      </c>
      <c r="EW45">
        <v>20</v>
      </c>
      <c r="EX45">
        <v>15</v>
      </c>
      <c r="EY45">
        <v>35</v>
      </c>
      <c r="EZ45">
        <v>35</v>
      </c>
      <c r="FA45">
        <v>40</v>
      </c>
      <c r="FB45">
        <v>20</v>
      </c>
      <c r="FC45">
        <v>30</v>
      </c>
      <c r="FD45">
        <v>40</v>
      </c>
      <c r="FE45">
        <v>15</v>
      </c>
      <c r="FF45">
        <v>25</v>
      </c>
      <c r="FG45">
        <v>35</v>
      </c>
      <c r="FH45">
        <v>30</v>
      </c>
      <c r="FI45">
        <v>25</v>
      </c>
      <c r="FJ45">
        <v>50</v>
      </c>
      <c r="FK45">
        <v>15</v>
      </c>
      <c r="FL45">
        <v>60</v>
      </c>
      <c r="FM45">
        <v>50</v>
      </c>
      <c r="FN45">
        <v>40</v>
      </c>
      <c r="FO45">
        <v>0</v>
      </c>
      <c r="FP45">
        <v>0</v>
      </c>
      <c r="FQ45">
        <v>5908</v>
      </c>
      <c r="FR45">
        <v>6347</v>
      </c>
      <c r="FS45">
        <v>6740</v>
      </c>
      <c r="FT45">
        <v>7088</v>
      </c>
      <c r="FU45">
        <v>7312</v>
      </c>
      <c r="FV45">
        <v>7578</v>
      </c>
      <c r="FW45">
        <v>7858</v>
      </c>
      <c r="FX45">
        <v>8017</v>
      </c>
      <c r="FY45">
        <v>8196</v>
      </c>
      <c r="FZ45">
        <v>8305</v>
      </c>
      <c r="GA45">
        <v>8413</v>
      </c>
      <c r="GB45">
        <v>8562</v>
      </c>
      <c r="GC45">
        <v>8676</v>
      </c>
      <c r="GD45">
        <v>8741</v>
      </c>
      <c r="GE45">
        <v>8820</v>
      </c>
      <c r="GF45">
        <v>8895</v>
      </c>
      <c r="GG45">
        <v>8937</v>
      </c>
      <c r="GH45">
        <v>8990</v>
      </c>
      <c r="GI45">
        <v>9097</v>
      </c>
      <c r="GJ45">
        <v>9126</v>
      </c>
      <c r="GK45">
        <v>9082</v>
      </c>
      <c r="GL45">
        <v>9214</v>
      </c>
      <c r="GM45">
        <v>9239</v>
      </c>
      <c r="GN45">
        <v>9246</v>
      </c>
      <c r="GO45">
        <v>9292</v>
      </c>
      <c r="GP45">
        <v>9295</v>
      </c>
      <c r="GQ45">
        <v>0</v>
      </c>
      <c r="GR45">
        <v>0</v>
      </c>
      <c r="GS45">
        <v>653</v>
      </c>
      <c r="GT45">
        <v>815</v>
      </c>
      <c r="GU45">
        <v>951</v>
      </c>
      <c r="GV45">
        <v>1106</v>
      </c>
      <c r="GW45">
        <v>1269</v>
      </c>
      <c r="GX45">
        <v>1410</v>
      </c>
      <c r="GY45">
        <v>1542</v>
      </c>
      <c r="GZ45">
        <v>1718</v>
      </c>
      <c r="HA45">
        <v>1881</v>
      </c>
      <c r="HB45">
        <v>2048</v>
      </c>
      <c r="HC45">
        <v>2171</v>
      </c>
      <c r="HD45">
        <v>2238</v>
      </c>
      <c r="HE45">
        <v>2382</v>
      </c>
      <c r="HF45">
        <v>2497</v>
      </c>
      <c r="HG45">
        <v>2629</v>
      </c>
      <c r="HH45">
        <v>2739</v>
      </c>
      <c r="HI45">
        <v>2861</v>
      </c>
      <c r="HJ45">
        <v>2925</v>
      </c>
      <c r="HK45">
        <v>2996</v>
      </c>
      <c r="HL45">
        <v>3066</v>
      </c>
      <c r="HM45">
        <v>3154</v>
      </c>
      <c r="HN45">
        <v>3193</v>
      </c>
      <c r="HO45">
        <v>3281</v>
      </c>
      <c r="HP45">
        <v>3378</v>
      </c>
      <c r="HQ45">
        <v>3442</v>
      </c>
      <c r="HR45">
        <v>3531</v>
      </c>
      <c r="HS45">
        <v>0</v>
      </c>
      <c r="HT45">
        <v>0</v>
      </c>
      <c r="HU45">
        <v>72</v>
      </c>
      <c r="HV45">
        <v>76</v>
      </c>
      <c r="HW45">
        <v>89</v>
      </c>
      <c r="HX45">
        <v>94</v>
      </c>
      <c r="HY45">
        <v>105</v>
      </c>
      <c r="HZ45">
        <v>122</v>
      </c>
      <c r="IA45">
        <v>129</v>
      </c>
      <c r="IB45">
        <v>150</v>
      </c>
      <c r="IC45">
        <v>167</v>
      </c>
      <c r="ID45">
        <v>195</v>
      </c>
      <c r="IE45">
        <v>219</v>
      </c>
      <c r="IF45">
        <v>234</v>
      </c>
      <c r="IG45">
        <v>247</v>
      </c>
      <c r="IH45">
        <v>254</v>
      </c>
      <c r="II45">
        <v>272</v>
      </c>
      <c r="IJ45">
        <v>286</v>
      </c>
      <c r="IK45">
        <v>308</v>
      </c>
      <c r="IL45">
        <v>320</v>
      </c>
      <c r="IM45">
        <v>339</v>
      </c>
      <c r="IN45">
        <v>356</v>
      </c>
      <c r="IO45">
        <v>373</v>
      </c>
      <c r="IP45">
        <v>380</v>
      </c>
      <c r="IQ45">
        <v>391</v>
      </c>
      <c r="IR45">
        <v>397</v>
      </c>
      <c r="IS45">
        <v>410</v>
      </c>
      <c r="IT45">
        <v>425</v>
      </c>
      <c r="IU45">
        <v>0</v>
      </c>
      <c r="IV45">
        <v>0</v>
      </c>
      <c r="IW45">
        <v>9</v>
      </c>
      <c r="IX45">
        <v>5</v>
      </c>
      <c r="IY45">
        <v>5</v>
      </c>
      <c r="IZ45">
        <v>6</v>
      </c>
      <c r="JA45">
        <v>3</v>
      </c>
      <c r="JB45">
        <v>6</v>
      </c>
      <c r="JC45">
        <v>6</v>
      </c>
      <c r="JD45">
        <v>6</v>
      </c>
      <c r="JE45">
        <v>7</v>
      </c>
      <c r="JF45">
        <v>4</v>
      </c>
      <c r="JG45">
        <v>7</v>
      </c>
      <c r="JH45">
        <v>10</v>
      </c>
      <c r="JI45">
        <v>15</v>
      </c>
      <c r="JJ45">
        <v>16</v>
      </c>
      <c r="JK45">
        <v>13</v>
      </c>
      <c r="JL45">
        <v>10</v>
      </c>
      <c r="JM45">
        <v>10</v>
      </c>
      <c r="JN45">
        <v>9</v>
      </c>
      <c r="JO45">
        <v>17</v>
      </c>
      <c r="JP45">
        <v>8</v>
      </c>
      <c r="JQ45">
        <v>14</v>
      </c>
      <c r="JR45">
        <v>21</v>
      </c>
      <c r="JS45">
        <v>16</v>
      </c>
      <c r="JT45">
        <v>18</v>
      </c>
      <c r="JU45">
        <v>17</v>
      </c>
      <c r="JV45">
        <v>12</v>
      </c>
      <c r="JW45">
        <v>0</v>
      </c>
      <c r="JX45">
        <v>0</v>
      </c>
      <c r="JY45">
        <v>0</v>
      </c>
      <c r="JZ45">
        <v>12</v>
      </c>
      <c r="KA45">
        <v>19</v>
      </c>
      <c r="KB45">
        <v>33</v>
      </c>
      <c r="KC45">
        <v>41</v>
      </c>
      <c r="KD45">
        <v>46</v>
      </c>
      <c r="KE45">
        <v>52</v>
      </c>
      <c r="KF45">
        <v>63</v>
      </c>
      <c r="KG45">
        <v>77</v>
      </c>
      <c r="KH45">
        <v>93</v>
      </c>
      <c r="KI45">
        <v>108</v>
      </c>
      <c r="KJ45">
        <v>122</v>
      </c>
      <c r="KK45">
        <v>141</v>
      </c>
      <c r="KL45">
        <v>164</v>
      </c>
      <c r="KM45">
        <v>192</v>
      </c>
      <c r="KN45">
        <v>209</v>
      </c>
      <c r="KO45">
        <v>221</v>
      </c>
      <c r="KP45">
        <v>254</v>
      </c>
      <c r="KQ45">
        <v>268</v>
      </c>
      <c r="KR45">
        <v>300</v>
      </c>
      <c r="KS45">
        <v>324</v>
      </c>
      <c r="KT45">
        <v>348</v>
      </c>
      <c r="KU45">
        <v>379</v>
      </c>
      <c r="KV45">
        <v>412</v>
      </c>
      <c r="KW45">
        <v>446</v>
      </c>
      <c r="KX45">
        <v>487</v>
      </c>
      <c r="KY45">
        <v>0</v>
      </c>
      <c r="KZ45">
        <v>0</v>
      </c>
      <c r="LA45">
        <v>0</v>
      </c>
      <c r="LB45">
        <v>216</v>
      </c>
      <c r="LC45">
        <v>423</v>
      </c>
      <c r="LD45">
        <v>650</v>
      </c>
      <c r="LE45">
        <v>896</v>
      </c>
      <c r="LF45">
        <v>1116</v>
      </c>
      <c r="LG45">
        <v>1317</v>
      </c>
      <c r="LH45">
        <v>1521</v>
      </c>
      <c r="LI45">
        <v>1734</v>
      </c>
      <c r="LJ45">
        <v>1959</v>
      </c>
      <c r="LK45">
        <v>2169</v>
      </c>
      <c r="LL45">
        <v>2392</v>
      </c>
      <c r="LM45">
        <v>2587</v>
      </c>
      <c r="LN45">
        <v>2793</v>
      </c>
      <c r="LO45">
        <v>3004</v>
      </c>
      <c r="LP45">
        <v>3228</v>
      </c>
      <c r="LQ45">
        <v>3452</v>
      </c>
      <c r="LR45">
        <v>3664</v>
      </c>
      <c r="LS45">
        <v>3895</v>
      </c>
      <c r="LT45">
        <v>4121</v>
      </c>
      <c r="LU45">
        <v>4338</v>
      </c>
      <c r="LV45">
        <v>4539</v>
      </c>
      <c r="LW45">
        <v>4739</v>
      </c>
      <c r="LX45">
        <v>4945</v>
      </c>
      <c r="LY45">
        <v>5131</v>
      </c>
      <c r="LZ45">
        <v>5317</v>
      </c>
      <c r="MA45">
        <v>0</v>
      </c>
      <c r="MB45">
        <v>0</v>
      </c>
      <c r="MC45">
        <v>1479</v>
      </c>
      <c r="MD45">
        <v>1539</v>
      </c>
      <c r="ME45">
        <v>1572</v>
      </c>
      <c r="MF45">
        <v>1637</v>
      </c>
      <c r="MG45">
        <v>1672</v>
      </c>
      <c r="MH45">
        <v>1715</v>
      </c>
      <c r="MI45">
        <v>1777</v>
      </c>
      <c r="MJ45">
        <v>1800</v>
      </c>
      <c r="MK45">
        <v>1851</v>
      </c>
      <c r="ML45">
        <v>1889</v>
      </c>
      <c r="MM45">
        <v>1928</v>
      </c>
      <c r="MN45">
        <v>1983</v>
      </c>
      <c r="MO45">
        <v>2028</v>
      </c>
      <c r="MP45">
        <v>2036</v>
      </c>
      <c r="MQ45">
        <v>2071</v>
      </c>
      <c r="MR45">
        <v>2091</v>
      </c>
      <c r="MS45">
        <v>2116</v>
      </c>
      <c r="MT45">
        <v>2144</v>
      </c>
      <c r="MU45">
        <v>2150</v>
      </c>
      <c r="MV45">
        <v>2183</v>
      </c>
      <c r="MW45">
        <v>2197</v>
      </c>
      <c r="MX45">
        <v>2206</v>
      </c>
      <c r="MY45">
        <v>2207</v>
      </c>
      <c r="MZ45">
        <v>2193</v>
      </c>
      <c r="NA45">
        <v>2225</v>
      </c>
      <c r="NB45">
        <v>2255</v>
      </c>
      <c r="NC45">
        <v>0</v>
      </c>
      <c r="ND45">
        <v>0</v>
      </c>
      <c r="NE45">
        <v>0</v>
      </c>
      <c r="NF45">
        <v>35</v>
      </c>
      <c r="NG45">
        <v>68</v>
      </c>
      <c r="NH45">
        <v>104</v>
      </c>
      <c r="NI45">
        <v>143</v>
      </c>
      <c r="NJ45">
        <v>185</v>
      </c>
      <c r="NK45">
        <v>230</v>
      </c>
      <c r="NL45">
        <v>273</v>
      </c>
      <c r="NM45">
        <v>316</v>
      </c>
      <c r="NN45">
        <v>347</v>
      </c>
      <c r="NO45">
        <v>390</v>
      </c>
      <c r="NP45">
        <v>438</v>
      </c>
      <c r="NQ45">
        <v>477</v>
      </c>
      <c r="NR45">
        <v>524</v>
      </c>
      <c r="NS45">
        <v>569</v>
      </c>
      <c r="NT45">
        <v>619</v>
      </c>
      <c r="NU45">
        <v>672</v>
      </c>
      <c r="NV45">
        <v>716</v>
      </c>
      <c r="NW45">
        <v>766</v>
      </c>
      <c r="NX45">
        <v>819</v>
      </c>
      <c r="NY45">
        <v>885</v>
      </c>
      <c r="NZ45">
        <v>931</v>
      </c>
      <c r="OA45">
        <v>984</v>
      </c>
      <c r="OB45">
        <v>1044</v>
      </c>
      <c r="OC45">
        <v>1087</v>
      </c>
      <c r="OD45">
        <v>1134</v>
      </c>
      <c r="OE45">
        <v>0</v>
      </c>
      <c r="OF45">
        <v>0</v>
      </c>
      <c r="OG45">
        <v>2044</v>
      </c>
      <c r="OH45">
        <v>2120</v>
      </c>
      <c r="OI45">
        <v>2223</v>
      </c>
      <c r="OJ45">
        <v>2346</v>
      </c>
      <c r="OK45">
        <v>2418</v>
      </c>
      <c r="OL45">
        <v>2552</v>
      </c>
      <c r="OM45">
        <v>2657</v>
      </c>
      <c r="ON45">
        <v>2755</v>
      </c>
      <c r="OO45">
        <v>2846</v>
      </c>
      <c r="OP45">
        <v>2964</v>
      </c>
      <c r="OQ45">
        <v>3056</v>
      </c>
      <c r="OR45">
        <v>3175</v>
      </c>
      <c r="OS45">
        <v>3283</v>
      </c>
      <c r="OT45">
        <v>3372</v>
      </c>
      <c r="OU45">
        <v>3472</v>
      </c>
      <c r="OV45">
        <v>3511</v>
      </c>
      <c r="OW45">
        <v>3601</v>
      </c>
      <c r="OX45">
        <v>3640</v>
      </c>
      <c r="OY45">
        <v>3687</v>
      </c>
      <c r="OZ45">
        <v>3751</v>
      </c>
      <c r="PA45">
        <v>3808</v>
      </c>
      <c r="PB45">
        <v>3887</v>
      </c>
      <c r="PC45">
        <v>3932</v>
      </c>
      <c r="PD45">
        <v>3969</v>
      </c>
      <c r="PE45">
        <v>4003</v>
      </c>
      <c r="PF45">
        <v>4067</v>
      </c>
      <c r="PG45">
        <v>0</v>
      </c>
      <c r="PH45">
        <v>0</v>
      </c>
      <c r="PI45">
        <v>0</v>
      </c>
      <c r="PJ45">
        <v>73</v>
      </c>
      <c r="PK45">
        <v>122</v>
      </c>
      <c r="PL45">
        <v>171</v>
      </c>
      <c r="PM45">
        <v>245</v>
      </c>
      <c r="PN45">
        <v>319</v>
      </c>
      <c r="PO45">
        <v>390</v>
      </c>
      <c r="PP45">
        <v>469</v>
      </c>
      <c r="PQ45">
        <v>535</v>
      </c>
      <c r="PR45">
        <v>603</v>
      </c>
      <c r="PS45">
        <v>683</v>
      </c>
      <c r="PT45">
        <v>768</v>
      </c>
      <c r="PU45">
        <v>855</v>
      </c>
      <c r="PV45">
        <v>966</v>
      </c>
      <c r="PW45">
        <v>1056</v>
      </c>
      <c r="PX45">
        <v>1150</v>
      </c>
      <c r="PY45">
        <v>1235</v>
      </c>
      <c r="PZ45">
        <v>1356</v>
      </c>
      <c r="QA45">
        <v>1454</v>
      </c>
      <c r="QB45">
        <v>1548</v>
      </c>
      <c r="QC45">
        <v>1648</v>
      </c>
      <c r="QD45">
        <v>1750</v>
      </c>
      <c r="QE45">
        <v>1865</v>
      </c>
      <c r="QF45">
        <v>1991</v>
      </c>
      <c r="QG45">
        <v>2107</v>
      </c>
      <c r="QH45">
        <v>2238</v>
      </c>
      <c r="QI45">
        <v>0</v>
      </c>
      <c r="QJ45">
        <v>0</v>
      </c>
      <c r="QK45">
        <v>7316</v>
      </c>
      <c r="QL45">
        <v>7632</v>
      </c>
      <c r="QM45">
        <v>7868</v>
      </c>
      <c r="QN45">
        <v>8076</v>
      </c>
      <c r="QO45">
        <v>8248</v>
      </c>
      <c r="QP45">
        <v>8403</v>
      </c>
      <c r="QQ45">
        <v>8469</v>
      </c>
      <c r="QR45">
        <v>8559</v>
      </c>
      <c r="QS45">
        <v>8637</v>
      </c>
      <c r="QT45">
        <v>8685</v>
      </c>
      <c r="QU45">
        <v>8690</v>
      </c>
      <c r="QV45">
        <v>8786</v>
      </c>
      <c r="QW45">
        <v>8915</v>
      </c>
      <c r="QX45">
        <v>8921</v>
      </c>
      <c r="QY45">
        <v>8918</v>
      </c>
      <c r="QZ45">
        <v>8932</v>
      </c>
      <c r="RA45">
        <v>9003</v>
      </c>
      <c r="RB45">
        <v>9050</v>
      </c>
      <c r="RC45">
        <v>9044</v>
      </c>
      <c r="RD45">
        <v>9081</v>
      </c>
      <c r="RE45">
        <v>9065</v>
      </c>
      <c r="RF45">
        <v>9052</v>
      </c>
      <c r="RG45">
        <v>9054</v>
      </c>
      <c r="RH45">
        <v>9083</v>
      </c>
      <c r="RI45">
        <v>9195</v>
      </c>
      <c r="RJ45">
        <v>9251</v>
      </c>
      <c r="RK45">
        <v>0</v>
      </c>
      <c r="RL45">
        <v>0</v>
      </c>
      <c r="RM45">
        <v>8463</v>
      </c>
      <c r="RN45">
        <v>8404</v>
      </c>
      <c r="RO45">
        <v>8358</v>
      </c>
      <c r="RP45">
        <v>8348</v>
      </c>
      <c r="RQ45">
        <v>8280</v>
      </c>
      <c r="RR45">
        <v>8239</v>
      </c>
      <c r="RS45">
        <v>8293</v>
      </c>
      <c r="RT45">
        <v>8261</v>
      </c>
      <c r="RU45">
        <v>8277</v>
      </c>
      <c r="RV45">
        <v>8270</v>
      </c>
      <c r="RW45">
        <v>8264</v>
      </c>
      <c r="RX45">
        <v>8247</v>
      </c>
      <c r="RY45">
        <v>8228</v>
      </c>
      <c r="RZ45">
        <v>8217</v>
      </c>
      <c r="SA45">
        <v>8234</v>
      </c>
      <c r="SB45">
        <v>8211</v>
      </c>
      <c r="SC45">
        <v>8168</v>
      </c>
      <c r="SD45">
        <v>8160</v>
      </c>
      <c r="SE45">
        <v>8171</v>
      </c>
      <c r="SF45">
        <v>8180</v>
      </c>
      <c r="SG45">
        <v>8193</v>
      </c>
      <c r="SH45">
        <v>8209</v>
      </c>
      <c r="SI45">
        <v>8188</v>
      </c>
      <c r="SJ45">
        <v>8203</v>
      </c>
      <c r="SK45">
        <v>8157</v>
      </c>
      <c r="SL45">
        <v>8138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491418.79670000001</v>
      </c>
      <c r="SU45">
        <v>494734.23379999999</v>
      </c>
      <c r="SV45">
        <v>490043.45980000001</v>
      </c>
      <c r="SW45">
        <v>486393.13750000001</v>
      </c>
      <c r="SX45">
        <v>478506.56569999998</v>
      </c>
      <c r="SY45">
        <v>470610.84230000002</v>
      </c>
      <c r="SZ45">
        <v>464995.8089</v>
      </c>
      <c r="TA45">
        <v>457463.16840000002</v>
      </c>
      <c r="TB45">
        <v>447466.45760000002</v>
      </c>
      <c r="TC45">
        <v>438359.80589999998</v>
      </c>
      <c r="TD45">
        <v>429211.0246</v>
      </c>
      <c r="TE45">
        <v>418677.3334</v>
      </c>
      <c r="TF45">
        <v>408893.45449999999</v>
      </c>
      <c r="TG45">
        <v>401708.88419999997</v>
      </c>
      <c r="TH45">
        <v>391251.92</v>
      </c>
      <c r="TI45">
        <v>378024.79820000002</v>
      </c>
      <c r="TJ45">
        <v>372348.6434</v>
      </c>
      <c r="TK45">
        <v>362484.39120000001</v>
      </c>
      <c r="TL45">
        <v>352193.23330000002</v>
      </c>
      <c r="TM45">
        <v>343636.348</v>
      </c>
      <c r="TN45">
        <v>333735.23680000001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226391.99969999999</v>
      </c>
      <c r="TW45">
        <v>240374.89739999999</v>
      </c>
      <c r="TX45">
        <v>260010.37220000001</v>
      </c>
      <c r="TY45">
        <v>276387.93699999998</v>
      </c>
      <c r="TZ45">
        <v>292161.52069999999</v>
      </c>
      <c r="UA45">
        <v>300687.6998</v>
      </c>
      <c r="UB45">
        <v>300939.15470000001</v>
      </c>
      <c r="UC45">
        <v>310973.33199999999</v>
      </c>
      <c r="UD45">
        <v>316491.97869999998</v>
      </c>
      <c r="UE45">
        <v>323517.31280000001</v>
      </c>
      <c r="UF45">
        <v>327236.50689999998</v>
      </c>
      <c r="UG45">
        <v>331856.51559999998</v>
      </c>
      <c r="UH45">
        <v>329398.13569999998</v>
      </c>
      <c r="UI45">
        <v>327566.77929999999</v>
      </c>
      <c r="UJ45">
        <v>325456.5134</v>
      </c>
      <c r="UK45">
        <v>325046.3407</v>
      </c>
      <c r="UL45">
        <v>319481.18459999998</v>
      </c>
      <c r="UM45">
        <v>318724.4448</v>
      </c>
      <c r="UN45">
        <v>318589.57709999999</v>
      </c>
      <c r="UO45">
        <v>315170.49910000002</v>
      </c>
      <c r="UP45">
        <v>313902.79759999999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267367.5503</v>
      </c>
      <c r="UY45">
        <v>274474.08870000002</v>
      </c>
      <c r="UZ45">
        <v>309860.11369999999</v>
      </c>
      <c r="VA45">
        <v>334929.70209999999</v>
      </c>
      <c r="VB45">
        <v>379694.73820000002</v>
      </c>
      <c r="VC45">
        <v>414006.21189999999</v>
      </c>
      <c r="VD45">
        <v>429478.44829999999</v>
      </c>
      <c r="VE45">
        <v>440134.3322</v>
      </c>
      <c r="VF45">
        <v>439425.02409999998</v>
      </c>
      <c r="VG45">
        <v>456859.59230000002</v>
      </c>
      <c r="VH45">
        <v>466382.9362</v>
      </c>
      <c r="VI45">
        <v>487629.65700000001</v>
      </c>
      <c r="VJ45">
        <v>491872.05339999998</v>
      </c>
      <c r="VK45">
        <v>505899.95789999998</v>
      </c>
      <c r="VL45">
        <v>515795.70120000001</v>
      </c>
      <c r="VM45">
        <v>524685.82019999996</v>
      </c>
      <c r="VN45">
        <v>518963.56410000002</v>
      </c>
      <c r="VO45">
        <v>518433.19760000001</v>
      </c>
      <c r="VP45">
        <v>511056.98469999997</v>
      </c>
      <c r="VQ45">
        <v>512419.27010000002</v>
      </c>
      <c r="VR45">
        <v>515695.45299999998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156060.45170000001</v>
      </c>
      <c r="WA45">
        <v>151515.00169999999</v>
      </c>
      <c r="WB45">
        <v>147101.94339999999</v>
      </c>
      <c r="WC45">
        <v>166620.3242</v>
      </c>
      <c r="WD45">
        <v>92438.460049999994</v>
      </c>
      <c r="WE45">
        <v>157055.636</v>
      </c>
      <c r="WF45">
        <v>217830.28570000001</v>
      </c>
      <c r="WG45">
        <v>317228.57140000002</v>
      </c>
      <c r="WH45">
        <v>328521.49790000002</v>
      </c>
      <c r="WI45">
        <v>259149.23989999999</v>
      </c>
      <c r="WJ45">
        <v>193539.38750000001</v>
      </c>
      <c r="WK45">
        <v>187902.318</v>
      </c>
      <c r="WL45">
        <v>164186.4914</v>
      </c>
      <c r="WM45">
        <v>301097.12560000003</v>
      </c>
      <c r="WN45">
        <v>137565.79120000001</v>
      </c>
      <c r="WO45">
        <v>233728.2861</v>
      </c>
      <c r="WP45">
        <v>340380.99920000002</v>
      </c>
      <c r="WQ45">
        <v>251784.37289999999</v>
      </c>
      <c r="WR45">
        <v>275007.2035</v>
      </c>
      <c r="WS45">
        <v>252164.1024</v>
      </c>
      <c r="WT45">
        <v>172813.77660000001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21200000</v>
      </c>
      <c r="ZG45">
        <v>21300000</v>
      </c>
      <c r="ZH45">
        <v>20900000</v>
      </c>
      <c r="ZI45">
        <v>20900000</v>
      </c>
      <c r="ZJ45">
        <v>20700000</v>
      </c>
      <c r="ZK45">
        <v>20500000</v>
      </c>
      <c r="ZL45">
        <v>20500000</v>
      </c>
      <c r="ZM45">
        <v>20400000</v>
      </c>
      <c r="ZN45">
        <v>19800000</v>
      </c>
      <c r="ZO45">
        <v>19600000</v>
      </c>
      <c r="ZP45">
        <v>19200000</v>
      </c>
      <c r="ZQ45">
        <v>18900000</v>
      </c>
      <c r="ZR45">
        <v>18600000</v>
      </c>
      <c r="ZS45">
        <v>18100000</v>
      </c>
      <c r="ZT45">
        <v>17800000</v>
      </c>
      <c r="ZU45">
        <v>17400000</v>
      </c>
      <c r="ZV45">
        <v>17000000</v>
      </c>
      <c r="ZW45">
        <v>16500000</v>
      </c>
      <c r="ZX45">
        <v>15900000</v>
      </c>
      <c r="ZY45">
        <v>15700000</v>
      </c>
      <c r="ZZ45">
        <v>15400000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17000000</v>
      </c>
      <c r="ABK45">
        <v>17200000</v>
      </c>
      <c r="ABL45">
        <v>17300000</v>
      </c>
      <c r="ABM45">
        <v>17400000</v>
      </c>
      <c r="ABN45">
        <v>17600000</v>
      </c>
      <c r="ABO45">
        <v>17600000</v>
      </c>
      <c r="ABP45">
        <v>17800000</v>
      </c>
      <c r="ABQ45">
        <v>17800000</v>
      </c>
      <c r="ABR45">
        <v>17800000</v>
      </c>
      <c r="ABS45">
        <v>17800000</v>
      </c>
      <c r="ABT45">
        <v>17500000</v>
      </c>
      <c r="ABU45">
        <v>17400000</v>
      </c>
      <c r="ABV45">
        <v>17100000</v>
      </c>
      <c r="ABW45">
        <v>16800000</v>
      </c>
      <c r="ABX45">
        <v>16600000</v>
      </c>
      <c r="ABY45">
        <v>16300000</v>
      </c>
      <c r="ABZ45">
        <v>16200000</v>
      </c>
      <c r="ACA45">
        <v>15900000</v>
      </c>
      <c r="ACB45">
        <v>15600000</v>
      </c>
      <c r="ACC45">
        <v>15300000</v>
      </c>
      <c r="ACD45">
        <v>15000000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4310000</v>
      </c>
      <c r="ADO45">
        <v>4220000</v>
      </c>
      <c r="ADP45">
        <v>4140000</v>
      </c>
      <c r="ADQ45">
        <v>4050000</v>
      </c>
      <c r="ADR45">
        <v>3960000</v>
      </c>
      <c r="ADS45">
        <v>3840000</v>
      </c>
      <c r="ADT45">
        <v>3770000</v>
      </c>
      <c r="ADU45">
        <v>3720000</v>
      </c>
      <c r="ADV45">
        <v>3610000</v>
      </c>
      <c r="ADW45">
        <v>3500000</v>
      </c>
      <c r="ADX45">
        <v>3410000</v>
      </c>
      <c r="ADY45">
        <v>3340000</v>
      </c>
      <c r="ADZ45">
        <v>3250000</v>
      </c>
      <c r="AEA45">
        <v>3160000</v>
      </c>
      <c r="AEB45">
        <v>3080000</v>
      </c>
      <c r="AEC45">
        <v>2980000</v>
      </c>
      <c r="AED45">
        <v>2890000</v>
      </c>
      <c r="AEE45">
        <v>2810000</v>
      </c>
      <c r="AEF45">
        <v>2740000</v>
      </c>
      <c r="AEG45">
        <v>2690000</v>
      </c>
      <c r="AEH45">
        <v>2630000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3870000</v>
      </c>
      <c r="AEQ45">
        <v>3780000</v>
      </c>
      <c r="AER45">
        <v>3650000</v>
      </c>
      <c r="AES45">
        <v>3550000</v>
      </c>
      <c r="AET45">
        <v>3450000</v>
      </c>
      <c r="AEU45">
        <v>3340000</v>
      </c>
      <c r="AEV45">
        <v>3240000</v>
      </c>
      <c r="AEW45">
        <v>3140000</v>
      </c>
      <c r="AEX45">
        <v>3040000</v>
      </c>
      <c r="AEY45">
        <v>2960000</v>
      </c>
      <c r="AEZ45">
        <v>2870000</v>
      </c>
      <c r="AFA45">
        <v>2770000</v>
      </c>
      <c r="AFB45">
        <v>2690000</v>
      </c>
      <c r="AFC45">
        <v>2610000</v>
      </c>
      <c r="AFD45">
        <v>2540000</v>
      </c>
      <c r="AFE45">
        <v>2470000</v>
      </c>
      <c r="AFF45">
        <v>2400000</v>
      </c>
      <c r="AFG45">
        <v>2320000</v>
      </c>
      <c r="AFH45">
        <v>2260000</v>
      </c>
      <c r="AFI45">
        <v>2180000</v>
      </c>
      <c r="AFJ45">
        <v>2110000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184.22039430000001</v>
      </c>
      <c r="AGU45">
        <v>195.59860080000001</v>
      </c>
      <c r="AGV45">
        <v>211.5764398</v>
      </c>
      <c r="AGW45">
        <v>224.90324219999999</v>
      </c>
      <c r="AGX45">
        <v>237.7385712</v>
      </c>
      <c r="AGY45">
        <v>244.67651989999999</v>
      </c>
      <c r="AGZ45">
        <v>244.8811346</v>
      </c>
      <c r="AHA45">
        <v>253.04617619999999</v>
      </c>
      <c r="AHB45">
        <v>257.53682629999997</v>
      </c>
      <c r="AHC45">
        <v>263.25350279999998</v>
      </c>
      <c r="AHD45">
        <v>266.27989680000002</v>
      </c>
      <c r="AHE45">
        <v>270.03930450000001</v>
      </c>
      <c r="AHF45">
        <v>268.03886410000001</v>
      </c>
      <c r="AHG45">
        <v>266.5486472</v>
      </c>
      <c r="AHH45">
        <v>264.83147500000001</v>
      </c>
      <c r="AHI45">
        <v>264.49770810000001</v>
      </c>
      <c r="AHJ45">
        <v>259.96921220000002</v>
      </c>
      <c r="AHK45">
        <v>259.35343549999999</v>
      </c>
      <c r="AHL45">
        <v>259.24369050000001</v>
      </c>
      <c r="AHM45">
        <v>256.46150790000002</v>
      </c>
      <c r="AHN45">
        <v>255.4299499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24.491490580000001</v>
      </c>
      <c r="AHW45">
        <v>25.14246606</v>
      </c>
      <c r="AHX45">
        <v>28.383908399999999</v>
      </c>
      <c r="AHY45">
        <v>30.680341120000001</v>
      </c>
      <c r="AHZ45">
        <v>34.78092272</v>
      </c>
      <c r="AIA45">
        <v>37.923933669999997</v>
      </c>
      <c r="AIB45">
        <v>39.341226570000003</v>
      </c>
      <c r="AIC45">
        <v>40.31733036</v>
      </c>
      <c r="AID45">
        <v>40.252356079999998</v>
      </c>
      <c r="AIE45">
        <v>41.849403160000001</v>
      </c>
      <c r="AIF45">
        <v>42.72176365</v>
      </c>
      <c r="AIG45">
        <v>44.668012779999998</v>
      </c>
      <c r="AIH45">
        <v>45.056626180000002</v>
      </c>
      <c r="AII45">
        <v>46.341614909999997</v>
      </c>
      <c r="AIJ45">
        <v>47.248088060000001</v>
      </c>
      <c r="AIK45">
        <v>48.06244367</v>
      </c>
      <c r="AIL45">
        <v>47.538271680000001</v>
      </c>
      <c r="AIM45">
        <v>47.489688880000003</v>
      </c>
      <c r="AIN45">
        <v>46.814010590000002</v>
      </c>
      <c r="AIO45">
        <v>46.938799099999997</v>
      </c>
      <c r="AIP45">
        <v>47.238905090000003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1.7770280119999999</v>
      </c>
      <c r="AIY45">
        <v>1.7252699149999999</v>
      </c>
      <c r="AIZ45">
        <v>1.675019335</v>
      </c>
      <c r="AJA45">
        <v>1.8972710909999999</v>
      </c>
      <c r="AJB45">
        <v>1.0525775820000001</v>
      </c>
      <c r="AJC45">
        <v>1.788359969</v>
      </c>
      <c r="AJD45">
        <v>2.4803883070000001</v>
      </c>
      <c r="AJE45">
        <v>3.6122159809999999</v>
      </c>
      <c r="AJF45">
        <v>3.7408061940000001</v>
      </c>
      <c r="AJG45">
        <v>2.950878672</v>
      </c>
      <c r="AJH45">
        <v>2.2037928839999998</v>
      </c>
      <c r="AJI45">
        <v>2.1396047419999999</v>
      </c>
      <c r="AJJ45">
        <v>1.8695575419999999</v>
      </c>
      <c r="AJK45">
        <v>3.4285305510000001</v>
      </c>
      <c r="AJL45">
        <v>1.5664331469999999</v>
      </c>
      <c r="AJM45">
        <v>2.6614155410000002</v>
      </c>
      <c r="AJN45">
        <v>3.8758478759999999</v>
      </c>
      <c r="AJO45">
        <v>2.8670164589999998</v>
      </c>
      <c r="AJP45">
        <v>3.1314500160000001</v>
      </c>
      <c r="AJQ45">
        <v>2.87134036</v>
      </c>
      <c r="AJR45">
        <v>1.9677946500000001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104.3670979</v>
      </c>
      <c r="AKA45">
        <v>121.4074181</v>
      </c>
      <c r="AKB45">
        <v>164.36015359999999</v>
      </c>
      <c r="AKC45">
        <v>201.18337299999999</v>
      </c>
      <c r="AKD45">
        <v>208.8823204</v>
      </c>
      <c r="AKE45">
        <v>232.11048819999999</v>
      </c>
      <c r="AKF45">
        <v>199.5961106</v>
      </c>
      <c r="AKG45">
        <v>233.37427529999999</v>
      </c>
      <c r="AKH45">
        <v>286.85710740000002</v>
      </c>
      <c r="AKI45">
        <v>318.12060159999999</v>
      </c>
      <c r="AKJ45">
        <v>208.60692760000001</v>
      </c>
      <c r="AKK45">
        <v>130.5246262</v>
      </c>
      <c r="AKL45">
        <v>348.10374560000002</v>
      </c>
      <c r="AKM45">
        <v>168.68190709999999</v>
      </c>
      <c r="AKN45">
        <v>292.91472859999999</v>
      </c>
      <c r="AKO45">
        <v>253.4320256</v>
      </c>
      <c r="AKP45">
        <v>191.64959769999999</v>
      </c>
      <c r="AKQ45">
        <v>277.33189659999999</v>
      </c>
      <c r="AKR45">
        <v>302.40926949999999</v>
      </c>
      <c r="AKS45">
        <v>265.11739180000001</v>
      </c>
      <c r="AKT45">
        <v>291.94996570000001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98.833730970000005</v>
      </c>
      <c r="AME45">
        <v>99.424008560000004</v>
      </c>
      <c r="AMF45">
        <v>97.777543379999997</v>
      </c>
      <c r="AMG45">
        <v>97.619327290000001</v>
      </c>
      <c r="AMH45">
        <v>96.721745389999995</v>
      </c>
      <c r="AMI45">
        <v>95.843347080000001</v>
      </c>
      <c r="AMJ45">
        <v>95.706279089999995</v>
      </c>
      <c r="AMK45">
        <v>95.027311760000003</v>
      </c>
      <c r="AML45">
        <v>92.623468880000004</v>
      </c>
      <c r="AMM45">
        <v>91.471571920000002</v>
      </c>
      <c r="AMN45">
        <v>89.664979110000004</v>
      </c>
      <c r="AMO45">
        <v>88.094188130000006</v>
      </c>
      <c r="AMP45">
        <v>86.660092939999998</v>
      </c>
      <c r="AMQ45">
        <v>84.371467820000007</v>
      </c>
      <c r="AMR45">
        <v>83.171331789999996</v>
      </c>
      <c r="AMS45">
        <v>81.266723859999999</v>
      </c>
      <c r="AMT45">
        <v>79.222944279999993</v>
      </c>
      <c r="AMU45">
        <v>76.950346379999999</v>
      </c>
      <c r="AMV45">
        <v>74.235160680000007</v>
      </c>
      <c r="AMW45">
        <v>73.124651920000005</v>
      </c>
      <c r="AMX45">
        <v>71.952041050000005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264.8533936</v>
      </c>
      <c r="ANG45">
        <v>332.77219009999999</v>
      </c>
      <c r="ANH45">
        <v>291.16753060000002</v>
      </c>
      <c r="ANI45">
        <v>304.75263740000003</v>
      </c>
      <c r="ANJ45">
        <v>186.4615187</v>
      </c>
      <c r="ANK45">
        <v>288.16009880000001</v>
      </c>
      <c r="ANL45">
        <v>246.37050769999999</v>
      </c>
      <c r="ANM45">
        <v>230.17530289999999</v>
      </c>
      <c r="ANN45">
        <v>240.13688110000001</v>
      </c>
      <c r="ANO45">
        <v>188.2748943</v>
      </c>
      <c r="ANP45">
        <v>231.34426239999999</v>
      </c>
      <c r="ANQ45">
        <v>250.8577933</v>
      </c>
      <c r="ANR45">
        <v>160.77324899999999</v>
      </c>
      <c r="ANS45">
        <v>194.56328160000001</v>
      </c>
      <c r="ANT45">
        <v>205.83239829999999</v>
      </c>
      <c r="ANU45">
        <v>259.08924919999998</v>
      </c>
      <c r="ANV45">
        <v>172.4398515</v>
      </c>
      <c r="ANW45">
        <v>213.4985365</v>
      </c>
      <c r="ANX45">
        <v>199.1388043</v>
      </c>
      <c r="ANY45">
        <v>160.3354841</v>
      </c>
      <c r="ANZ45">
        <v>142.90748640000001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62.28110332</v>
      </c>
      <c r="AOI45">
        <v>62.954960700000001</v>
      </c>
      <c r="AOJ45">
        <v>63.375701749999998</v>
      </c>
      <c r="AOK45">
        <v>63.562189549999999</v>
      </c>
      <c r="AOL45">
        <v>64.269501000000005</v>
      </c>
      <c r="AOM45">
        <v>64.334340580000003</v>
      </c>
      <c r="AON45">
        <v>64.89272459</v>
      </c>
      <c r="AOO45">
        <v>65.145727339999993</v>
      </c>
      <c r="AOP45">
        <v>64.962898780000003</v>
      </c>
      <c r="AOQ45">
        <v>64.941201840000005</v>
      </c>
      <c r="AOR45">
        <v>63.757930190000003</v>
      </c>
      <c r="AOS45">
        <v>63.487653680000001</v>
      </c>
      <c r="AOT45">
        <v>62.306063690000002</v>
      </c>
      <c r="AOU45">
        <v>61.272393260000001</v>
      </c>
      <c r="AOV45">
        <v>60.520366000000003</v>
      </c>
      <c r="AOW45">
        <v>59.650514870000002</v>
      </c>
      <c r="AOX45">
        <v>59.114575170000002</v>
      </c>
      <c r="AOY45">
        <v>58.057230740000001</v>
      </c>
      <c r="AOZ45">
        <v>56.896648069999998</v>
      </c>
      <c r="APA45">
        <v>55.712666910000003</v>
      </c>
      <c r="APB45">
        <v>54.954758769999998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868.46261549999997</v>
      </c>
      <c r="APK45">
        <v>751.18173090000005</v>
      </c>
      <c r="APL45">
        <v>719.76683549999996</v>
      </c>
      <c r="APM45">
        <v>639.70122309999999</v>
      </c>
      <c r="APN45">
        <v>625.82203990000005</v>
      </c>
      <c r="APO45">
        <v>626.70915969999999</v>
      </c>
      <c r="APP45">
        <v>733.03057009999998</v>
      </c>
      <c r="APQ45">
        <v>762.21773380000002</v>
      </c>
      <c r="APR45">
        <v>835.03780989999996</v>
      </c>
      <c r="APS45">
        <v>783.53626180000003</v>
      </c>
      <c r="APT45">
        <v>672.46441489999995</v>
      </c>
      <c r="APU45">
        <v>645.07525980000003</v>
      </c>
      <c r="APV45">
        <v>881.08906049999996</v>
      </c>
      <c r="APW45">
        <v>710.40903739999999</v>
      </c>
      <c r="APX45">
        <v>558.39592000000005</v>
      </c>
      <c r="APY45">
        <v>649.08125110000003</v>
      </c>
      <c r="APZ45">
        <v>598.03451689999997</v>
      </c>
      <c r="AQA45">
        <v>669.54653480000002</v>
      </c>
      <c r="AQB45">
        <v>692.64834159999998</v>
      </c>
      <c r="AQC45">
        <v>635.42248559999996</v>
      </c>
      <c r="AQD45">
        <v>695.98469179999995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91.382505190000003</v>
      </c>
      <c r="ARO45">
        <v>89.302372629999994</v>
      </c>
      <c r="ARP45">
        <v>86.366780300000002</v>
      </c>
      <c r="ARQ45">
        <v>84.013647059999997</v>
      </c>
      <c r="ARR45">
        <v>81.497665330000004</v>
      </c>
      <c r="ARS45">
        <v>79.066541400000006</v>
      </c>
      <c r="ART45">
        <v>76.605720790000007</v>
      </c>
      <c r="ARU45">
        <v>74.2031372</v>
      </c>
      <c r="ARV45">
        <v>71.945568100000003</v>
      </c>
      <c r="ARW45">
        <v>69.994577629999995</v>
      </c>
      <c r="ARX45">
        <v>67.766079660000003</v>
      </c>
      <c r="ARY45">
        <v>65.447764090000007</v>
      </c>
      <c r="ARZ45">
        <v>63.479283950000003</v>
      </c>
      <c r="ASA45">
        <v>61.713452920000002</v>
      </c>
      <c r="ASB45">
        <v>59.981968539999997</v>
      </c>
      <c r="ASC45">
        <v>58.327470300000002</v>
      </c>
      <c r="ASD45">
        <v>56.739201199999997</v>
      </c>
      <c r="ASE45">
        <v>54.945682329999997</v>
      </c>
      <c r="ASF45">
        <v>53.443048570000002</v>
      </c>
      <c r="ASG45">
        <v>51.595491019999997</v>
      </c>
      <c r="ASH45">
        <v>49.976029390000001</v>
      </c>
    </row>
    <row r="46" spans="3:1178" x14ac:dyDescent="0.25">
      <c r="C46">
        <v>0</v>
      </c>
      <c r="D46">
        <v>0</v>
      </c>
      <c r="E46">
        <v>0</v>
      </c>
      <c r="F46">
        <v>186</v>
      </c>
      <c r="G46">
        <v>210</v>
      </c>
      <c r="H46">
        <v>211</v>
      </c>
      <c r="I46">
        <v>213</v>
      </c>
      <c r="J46">
        <v>184</v>
      </c>
      <c r="K46">
        <v>204</v>
      </c>
      <c r="L46">
        <v>225</v>
      </c>
      <c r="M46">
        <v>243</v>
      </c>
      <c r="N46">
        <v>195</v>
      </c>
      <c r="O46">
        <v>191</v>
      </c>
      <c r="P46">
        <v>212</v>
      </c>
      <c r="Q46">
        <v>210</v>
      </c>
      <c r="R46">
        <v>215</v>
      </c>
      <c r="S46">
        <v>221</v>
      </c>
      <c r="T46">
        <v>212</v>
      </c>
      <c r="U46">
        <v>218</v>
      </c>
      <c r="V46">
        <v>226</v>
      </c>
      <c r="W46">
        <v>240</v>
      </c>
      <c r="X46">
        <v>251</v>
      </c>
      <c r="Y46">
        <v>239</v>
      </c>
      <c r="Z46">
        <v>241</v>
      </c>
      <c r="AA46">
        <v>252</v>
      </c>
      <c r="AB46">
        <v>221</v>
      </c>
      <c r="AC46">
        <v>218</v>
      </c>
      <c r="AD46">
        <v>237</v>
      </c>
      <c r="AE46">
        <v>0</v>
      </c>
      <c r="AF46">
        <v>0</v>
      </c>
      <c r="AG46">
        <v>0</v>
      </c>
      <c r="AH46">
        <v>81</v>
      </c>
      <c r="AI46">
        <v>63</v>
      </c>
      <c r="AJ46">
        <v>68</v>
      </c>
      <c r="AK46">
        <v>74</v>
      </c>
      <c r="AL46">
        <v>61</v>
      </c>
      <c r="AM46">
        <v>78</v>
      </c>
      <c r="AN46">
        <v>89</v>
      </c>
      <c r="AO46">
        <v>87</v>
      </c>
      <c r="AP46">
        <v>87</v>
      </c>
      <c r="AQ46">
        <v>77</v>
      </c>
      <c r="AR46">
        <v>101</v>
      </c>
      <c r="AS46">
        <v>88</v>
      </c>
      <c r="AT46">
        <v>102</v>
      </c>
      <c r="AU46">
        <v>91</v>
      </c>
      <c r="AV46">
        <v>122</v>
      </c>
      <c r="AW46">
        <v>96</v>
      </c>
      <c r="AX46">
        <v>107</v>
      </c>
      <c r="AY46">
        <v>117</v>
      </c>
      <c r="AZ46">
        <v>125</v>
      </c>
      <c r="BA46">
        <v>133</v>
      </c>
      <c r="BB46">
        <v>141</v>
      </c>
      <c r="BC46">
        <v>147</v>
      </c>
      <c r="BD46">
        <v>145</v>
      </c>
      <c r="BE46">
        <v>164</v>
      </c>
      <c r="BF46">
        <v>143</v>
      </c>
      <c r="BG46">
        <v>0</v>
      </c>
      <c r="BH46">
        <v>0</v>
      </c>
      <c r="BI46">
        <v>0</v>
      </c>
      <c r="BJ46">
        <v>166</v>
      </c>
      <c r="BK46">
        <v>138</v>
      </c>
      <c r="BL46">
        <v>136</v>
      </c>
      <c r="BM46">
        <v>154</v>
      </c>
      <c r="BN46">
        <v>175</v>
      </c>
      <c r="BO46">
        <v>140</v>
      </c>
      <c r="BP46">
        <v>155</v>
      </c>
      <c r="BQ46">
        <v>152</v>
      </c>
      <c r="BR46">
        <v>182</v>
      </c>
      <c r="BS46">
        <v>167</v>
      </c>
      <c r="BT46">
        <v>190</v>
      </c>
      <c r="BU46">
        <v>175</v>
      </c>
      <c r="BV46">
        <v>171</v>
      </c>
      <c r="BW46">
        <v>194</v>
      </c>
      <c r="BX46">
        <v>197</v>
      </c>
      <c r="BY46">
        <v>211</v>
      </c>
      <c r="BZ46">
        <v>185</v>
      </c>
      <c r="CA46">
        <v>188</v>
      </c>
      <c r="CB46">
        <v>215</v>
      </c>
      <c r="CC46">
        <v>219</v>
      </c>
      <c r="CD46">
        <v>215</v>
      </c>
      <c r="CE46">
        <v>210</v>
      </c>
      <c r="CF46">
        <v>175</v>
      </c>
      <c r="CG46">
        <v>227</v>
      </c>
      <c r="CH46">
        <v>257</v>
      </c>
      <c r="CI46">
        <v>0</v>
      </c>
      <c r="CJ46">
        <v>0</v>
      </c>
      <c r="CK46">
        <v>0</v>
      </c>
      <c r="CL46">
        <v>31</v>
      </c>
      <c r="CM46">
        <v>34</v>
      </c>
      <c r="CN46">
        <v>38</v>
      </c>
      <c r="CO46">
        <v>39</v>
      </c>
      <c r="CP46">
        <v>42</v>
      </c>
      <c r="CQ46">
        <v>50</v>
      </c>
      <c r="CR46">
        <v>36</v>
      </c>
      <c r="CS46">
        <v>45</v>
      </c>
      <c r="CT46">
        <v>50</v>
      </c>
      <c r="CU46">
        <v>52</v>
      </c>
      <c r="CV46">
        <v>51</v>
      </c>
      <c r="CW46">
        <v>51</v>
      </c>
      <c r="CX46">
        <v>38</v>
      </c>
      <c r="CY46">
        <v>45</v>
      </c>
      <c r="CZ46">
        <v>46</v>
      </c>
      <c r="DA46">
        <v>63</v>
      </c>
      <c r="DB46">
        <v>60</v>
      </c>
      <c r="DC46">
        <v>65</v>
      </c>
      <c r="DD46">
        <v>58</v>
      </c>
      <c r="DE46">
        <v>44</v>
      </c>
      <c r="DF46">
        <v>57</v>
      </c>
      <c r="DG46">
        <v>57</v>
      </c>
      <c r="DH46">
        <v>58</v>
      </c>
      <c r="DI46">
        <v>61</v>
      </c>
      <c r="DJ46">
        <v>69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1</v>
      </c>
      <c r="DQ46">
        <v>3</v>
      </c>
      <c r="DR46">
        <v>3</v>
      </c>
      <c r="DS46">
        <v>3</v>
      </c>
      <c r="DT46">
        <v>4</v>
      </c>
      <c r="DU46">
        <v>6</v>
      </c>
      <c r="DV46">
        <v>5</v>
      </c>
      <c r="DW46">
        <v>5</v>
      </c>
      <c r="DX46">
        <v>4</v>
      </c>
      <c r="DY46">
        <v>1</v>
      </c>
      <c r="DZ46">
        <v>6</v>
      </c>
      <c r="EA46">
        <v>5</v>
      </c>
      <c r="EB46">
        <v>2</v>
      </c>
      <c r="EC46">
        <v>7</v>
      </c>
      <c r="ED46">
        <v>4</v>
      </c>
      <c r="EE46">
        <v>6</v>
      </c>
      <c r="EF46">
        <v>3</v>
      </c>
      <c r="EG46">
        <v>8</v>
      </c>
      <c r="EH46">
        <v>4</v>
      </c>
      <c r="EI46">
        <v>4</v>
      </c>
      <c r="EJ46">
        <v>9</v>
      </c>
      <c r="EK46">
        <v>5</v>
      </c>
      <c r="EL46">
        <v>11</v>
      </c>
      <c r="EM46">
        <v>0</v>
      </c>
      <c r="EN46">
        <v>0</v>
      </c>
      <c r="EO46">
        <v>0</v>
      </c>
      <c r="EP46">
        <v>15</v>
      </c>
      <c r="EQ46">
        <v>0</v>
      </c>
      <c r="ER46">
        <v>5</v>
      </c>
      <c r="ES46">
        <v>5</v>
      </c>
      <c r="ET46">
        <v>10</v>
      </c>
      <c r="EU46">
        <v>15</v>
      </c>
      <c r="EV46">
        <v>10</v>
      </c>
      <c r="EW46">
        <v>20</v>
      </c>
      <c r="EX46">
        <v>20</v>
      </c>
      <c r="EY46">
        <v>20</v>
      </c>
      <c r="EZ46">
        <v>25</v>
      </c>
      <c r="FA46">
        <v>25</v>
      </c>
      <c r="FB46">
        <v>20</v>
      </c>
      <c r="FC46">
        <v>25</v>
      </c>
      <c r="FD46">
        <v>35</v>
      </c>
      <c r="FE46">
        <v>10</v>
      </c>
      <c r="FF46">
        <v>15</v>
      </c>
      <c r="FG46">
        <v>30</v>
      </c>
      <c r="FH46">
        <v>25</v>
      </c>
      <c r="FI46">
        <v>15</v>
      </c>
      <c r="FJ46">
        <v>30</v>
      </c>
      <c r="FK46">
        <v>5</v>
      </c>
      <c r="FL46">
        <v>35</v>
      </c>
      <c r="FM46">
        <v>35</v>
      </c>
      <c r="FN46">
        <v>30</v>
      </c>
      <c r="FO46">
        <v>0</v>
      </c>
      <c r="FP46">
        <v>0</v>
      </c>
      <c r="FQ46">
        <v>5211</v>
      </c>
      <c r="FR46">
        <v>5620</v>
      </c>
      <c r="FS46">
        <v>5898</v>
      </c>
      <c r="FT46">
        <v>6169</v>
      </c>
      <c r="FU46">
        <v>6437</v>
      </c>
      <c r="FV46">
        <v>6713</v>
      </c>
      <c r="FW46">
        <v>6910</v>
      </c>
      <c r="FX46">
        <v>7137</v>
      </c>
      <c r="FY46">
        <v>7290</v>
      </c>
      <c r="FZ46">
        <v>7418</v>
      </c>
      <c r="GA46">
        <v>7584</v>
      </c>
      <c r="GB46">
        <v>7688</v>
      </c>
      <c r="GC46">
        <v>7822</v>
      </c>
      <c r="GD46">
        <v>7934</v>
      </c>
      <c r="GE46">
        <v>8005</v>
      </c>
      <c r="GF46">
        <v>8070</v>
      </c>
      <c r="GG46">
        <v>8145</v>
      </c>
      <c r="GH46">
        <v>8207</v>
      </c>
      <c r="GI46">
        <v>8223</v>
      </c>
      <c r="GJ46">
        <v>8307</v>
      </c>
      <c r="GK46">
        <v>8388</v>
      </c>
      <c r="GL46">
        <v>8495</v>
      </c>
      <c r="GM46">
        <v>8570</v>
      </c>
      <c r="GN46">
        <v>8590</v>
      </c>
      <c r="GO46">
        <v>8660</v>
      </c>
      <c r="GP46">
        <v>8739</v>
      </c>
      <c r="GQ46">
        <v>0</v>
      </c>
      <c r="GR46">
        <v>0</v>
      </c>
      <c r="GS46">
        <v>680</v>
      </c>
      <c r="GT46">
        <v>763</v>
      </c>
      <c r="GU46">
        <v>855</v>
      </c>
      <c r="GV46">
        <v>950</v>
      </c>
      <c r="GW46">
        <v>1029</v>
      </c>
      <c r="GX46">
        <v>1112</v>
      </c>
      <c r="GY46">
        <v>1224</v>
      </c>
      <c r="GZ46">
        <v>1322</v>
      </c>
      <c r="HA46">
        <v>1406</v>
      </c>
      <c r="HB46">
        <v>1505</v>
      </c>
      <c r="HC46">
        <v>1609</v>
      </c>
      <c r="HD46">
        <v>1691</v>
      </c>
      <c r="HE46">
        <v>1765</v>
      </c>
      <c r="HF46">
        <v>1858</v>
      </c>
      <c r="HG46">
        <v>1950</v>
      </c>
      <c r="HH46">
        <v>2029</v>
      </c>
      <c r="HI46">
        <v>2081</v>
      </c>
      <c r="HJ46">
        <v>2167</v>
      </c>
      <c r="HK46">
        <v>2239</v>
      </c>
      <c r="HL46">
        <v>2284</v>
      </c>
      <c r="HM46">
        <v>2345</v>
      </c>
      <c r="HN46">
        <v>2394</v>
      </c>
      <c r="HO46">
        <v>2472</v>
      </c>
      <c r="HP46">
        <v>2538</v>
      </c>
      <c r="HQ46">
        <v>2593</v>
      </c>
      <c r="HR46">
        <v>2633</v>
      </c>
      <c r="HS46">
        <v>0</v>
      </c>
      <c r="HT46">
        <v>0</v>
      </c>
      <c r="HU46">
        <v>80</v>
      </c>
      <c r="HV46">
        <v>79</v>
      </c>
      <c r="HW46">
        <v>85</v>
      </c>
      <c r="HX46">
        <v>91</v>
      </c>
      <c r="HY46">
        <v>91</v>
      </c>
      <c r="HZ46">
        <v>94</v>
      </c>
      <c r="IA46">
        <v>89</v>
      </c>
      <c r="IB46">
        <v>103</v>
      </c>
      <c r="IC46">
        <v>114</v>
      </c>
      <c r="ID46">
        <v>119</v>
      </c>
      <c r="IE46">
        <v>124</v>
      </c>
      <c r="IF46">
        <v>137</v>
      </c>
      <c r="IG46">
        <v>139</v>
      </c>
      <c r="IH46">
        <v>142</v>
      </c>
      <c r="II46">
        <v>148</v>
      </c>
      <c r="IJ46">
        <v>160</v>
      </c>
      <c r="IK46">
        <v>164</v>
      </c>
      <c r="IL46">
        <v>173</v>
      </c>
      <c r="IM46">
        <v>174</v>
      </c>
      <c r="IN46">
        <v>183</v>
      </c>
      <c r="IO46">
        <v>188</v>
      </c>
      <c r="IP46">
        <v>202</v>
      </c>
      <c r="IQ46">
        <v>209</v>
      </c>
      <c r="IR46">
        <v>225</v>
      </c>
      <c r="IS46">
        <v>241</v>
      </c>
      <c r="IT46">
        <v>245</v>
      </c>
      <c r="IU46">
        <v>0</v>
      </c>
      <c r="IV46">
        <v>0</v>
      </c>
      <c r="IW46">
        <v>7</v>
      </c>
      <c r="IX46">
        <v>4</v>
      </c>
      <c r="IY46">
        <v>3</v>
      </c>
      <c r="IZ46">
        <v>3</v>
      </c>
      <c r="JA46">
        <v>1</v>
      </c>
      <c r="JB46">
        <v>3</v>
      </c>
      <c r="JC46">
        <v>5</v>
      </c>
      <c r="JD46">
        <v>5</v>
      </c>
      <c r="JE46">
        <v>3</v>
      </c>
      <c r="JF46">
        <v>9</v>
      </c>
      <c r="JG46">
        <v>4</v>
      </c>
      <c r="JH46">
        <v>5</v>
      </c>
      <c r="JI46">
        <v>3</v>
      </c>
      <c r="JJ46">
        <v>2</v>
      </c>
      <c r="JK46">
        <v>5</v>
      </c>
      <c r="JL46">
        <v>5</v>
      </c>
      <c r="JM46">
        <v>11</v>
      </c>
      <c r="JN46">
        <v>8</v>
      </c>
      <c r="JO46">
        <v>6</v>
      </c>
      <c r="JP46">
        <v>6</v>
      </c>
      <c r="JQ46">
        <v>10</v>
      </c>
      <c r="JR46">
        <v>9</v>
      </c>
      <c r="JS46">
        <v>9</v>
      </c>
      <c r="JT46">
        <v>12</v>
      </c>
      <c r="JU46">
        <v>9</v>
      </c>
      <c r="JV46">
        <v>9</v>
      </c>
      <c r="JW46">
        <v>0</v>
      </c>
      <c r="JX46">
        <v>0</v>
      </c>
      <c r="JY46">
        <v>0</v>
      </c>
      <c r="JZ46">
        <v>8</v>
      </c>
      <c r="KA46">
        <v>14</v>
      </c>
      <c r="KB46">
        <v>19</v>
      </c>
      <c r="KC46">
        <v>30</v>
      </c>
      <c r="KD46">
        <v>44</v>
      </c>
      <c r="KE46">
        <v>57</v>
      </c>
      <c r="KF46">
        <v>63</v>
      </c>
      <c r="KG46">
        <v>74</v>
      </c>
      <c r="KH46">
        <v>79</v>
      </c>
      <c r="KI46">
        <v>96</v>
      </c>
      <c r="KJ46">
        <v>107</v>
      </c>
      <c r="KK46">
        <v>122</v>
      </c>
      <c r="KL46">
        <v>140</v>
      </c>
      <c r="KM46">
        <v>152</v>
      </c>
      <c r="KN46">
        <v>165</v>
      </c>
      <c r="KO46">
        <v>173</v>
      </c>
      <c r="KP46">
        <v>190</v>
      </c>
      <c r="KQ46">
        <v>207</v>
      </c>
      <c r="KR46">
        <v>224</v>
      </c>
      <c r="KS46">
        <v>244</v>
      </c>
      <c r="KT46">
        <v>257</v>
      </c>
      <c r="KU46">
        <v>274</v>
      </c>
      <c r="KV46">
        <v>288</v>
      </c>
      <c r="KW46">
        <v>311</v>
      </c>
      <c r="KX46">
        <v>332</v>
      </c>
      <c r="KY46">
        <v>0</v>
      </c>
      <c r="KZ46">
        <v>0</v>
      </c>
      <c r="LA46">
        <v>0</v>
      </c>
      <c r="LB46">
        <v>204</v>
      </c>
      <c r="LC46">
        <v>392</v>
      </c>
      <c r="LD46">
        <v>568</v>
      </c>
      <c r="LE46">
        <v>732</v>
      </c>
      <c r="LF46">
        <v>893</v>
      </c>
      <c r="LG46">
        <v>1066</v>
      </c>
      <c r="LH46">
        <v>1252</v>
      </c>
      <c r="LI46">
        <v>1436</v>
      </c>
      <c r="LJ46">
        <v>1621</v>
      </c>
      <c r="LK46">
        <v>1752</v>
      </c>
      <c r="LL46">
        <v>1933</v>
      </c>
      <c r="LM46">
        <v>2087</v>
      </c>
      <c r="LN46">
        <v>2219</v>
      </c>
      <c r="LO46">
        <v>2374</v>
      </c>
      <c r="LP46">
        <v>2535</v>
      </c>
      <c r="LQ46">
        <v>2686</v>
      </c>
      <c r="LR46">
        <v>2853</v>
      </c>
      <c r="LS46">
        <v>2990</v>
      </c>
      <c r="LT46">
        <v>3140</v>
      </c>
      <c r="LU46">
        <v>3281</v>
      </c>
      <c r="LV46">
        <v>3420</v>
      </c>
      <c r="LW46">
        <v>3550</v>
      </c>
      <c r="LX46">
        <v>3678</v>
      </c>
      <c r="LY46">
        <v>3797</v>
      </c>
      <c r="LZ46">
        <v>3900</v>
      </c>
      <c r="MA46">
        <v>0</v>
      </c>
      <c r="MB46">
        <v>0</v>
      </c>
      <c r="MC46">
        <v>1520</v>
      </c>
      <c r="MD46">
        <v>1530</v>
      </c>
      <c r="ME46">
        <v>1585</v>
      </c>
      <c r="MF46">
        <v>1614</v>
      </c>
      <c r="MG46">
        <v>1644</v>
      </c>
      <c r="MH46">
        <v>1691</v>
      </c>
      <c r="MI46">
        <v>1718</v>
      </c>
      <c r="MJ46">
        <v>1748</v>
      </c>
      <c r="MK46">
        <v>1807</v>
      </c>
      <c r="ML46">
        <v>1826</v>
      </c>
      <c r="MM46">
        <v>1871</v>
      </c>
      <c r="MN46">
        <v>1887</v>
      </c>
      <c r="MO46">
        <v>1950</v>
      </c>
      <c r="MP46">
        <v>1977</v>
      </c>
      <c r="MQ46">
        <v>2015</v>
      </c>
      <c r="MR46">
        <v>2009</v>
      </c>
      <c r="MS46">
        <v>2017</v>
      </c>
      <c r="MT46">
        <v>2049</v>
      </c>
      <c r="MU46">
        <v>2087</v>
      </c>
      <c r="MV46">
        <v>2111</v>
      </c>
      <c r="MW46">
        <v>2139</v>
      </c>
      <c r="MX46">
        <v>2159</v>
      </c>
      <c r="MY46">
        <v>2213</v>
      </c>
      <c r="MZ46">
        <v>2225</v>
      </c>
      <c r="NA46">
        <v>2257</v>
      </c>
      <c r="NB46">
        <v>2284</v>
      </c>
      <c r="NC46">
        <v>0</v>
      </c>
      <c r="ND46">
        <v>0</v>
      </c>
      <c r="NE46">
        <v>0</v>
      </c>
      <c r="NF46">
        <v>44</v>
      </c>
      <c r="NG46">
        <v>77</v>
      </c>
      <c r="NH46">
        <v>114</v>
      </c>
      <c r="NI46">
        <v>157</v>
      </c>
      <c r="NJ46">
        <v>196</v>
      </c>
      <c r="NK46">
        <v>240</v>
      </c>
      <c r="NL46">
        <v>289</v>
      </c>
      <c r="NM46">
        <v>326</v>
      </c>
      <c r="NN46">
        <v>373</v>
      </c>
      <c r="NO46">
        <v>423</v>
      </c>
      <c r="NP46">
        <v>469</v>
      </c>
      <c r="NQ46">
        <v>506</v>
      </c>
      <c r="NR46">
        <v>549</v>
      </c>
      <c r="NS46">
        <v>603</v>
      </c>
      <c r="NT46">
        <v>663</v>
      </c>
      <c r="NU46">
        <v>720</v>
      </c>
      <c r="NV46">
        <v>770</v>
      </c>
      <c r="NW46">
        <v>821</v>
      </c>
      <c r="NX46">
        <v>859</v>
      </c>
      <c r="NY46">
        <v>912</v>
      </c>
      <c r="NZ46">
        <v>976</v>
      </c>
      <c r="OA46">
        <v>1028</v>
      </c>
      <c r="OB46">
        <v>1086</v>
      </c>
      <c r="OC46">
        <v>1147</v>
      </c>
      <c r="OD46">
        <v>1218</v>
      </c>
      <c r="OE46">
        <v>0</v>
      </c>
      <c r="OF46">
        <v>0</v>
      </c>
      <c r="OG46">
        <v>2125</v>
      </c>
      <c r="OH46">
        <v>2136</v>
      </c>
      <c r="OI46">
        <v>2169</v>
      </c>
      <c r="OJ46">
        <v>2173</v>
      </c>
      <c r="OK46">
        <v>2196</v>
      </c>
      <c r="OL46">
        <v>2215</v>
      </c>
      <c r="OM46">
        <v>2245</v>
      </c>
      <c r="ON46">
        <v>2244</v>
      </c>
      <c r="OO46">
        <v>2271</v>
      </c>
      <c r="OP46">
        <v>2291</v>
      </c>
      <c r="OQ46">
        <v>2334</v>
      </c>
      <c r="OR46">
        <v>2344</v>
      </c>
      <c r="OS46">
        <v>2342</v>
      </c>
      <c r="OT46">
        <v>2367</v>
      </c>
      <c r="OU46">
        <v>2405</v>
      </c>
      <c r="OV46">
        <v>2429</v>
      </c>
      <c r="OW46">
        <v>2461</v>
      </c>
      <c r="OX46">
        <v>2505</v>
      </c>
      <c r="OY46">
        <v>2529</v>
      </c>
      <c r="OZ46">
        <v>2528</v>
      </c>
      <c r="PA46">
        <v>2551</v>
      </c>
      <c r="PB46">
        <v>2573</v>
      </c>
      <c r="PC46">
        <v>2605</v>
      </c>
      <c r="PD46">
        <v>2612</v>
      </c>
      <c r="PE46">
        <v>2604</v>
      </c>
      <c r="PF46">
        <v>2613</v>
      </c>
      <c r="PG46">
        <v>0</v>
      </c>
      <c r="PH46">
        <v>0</v>
      </c>
      <c r="PI46">
        <v>0</v>
      </c>
      <c r="PJ46">
        <v>72</v>
      </c>
      <c r="PK46">
        <v>151</v>
      </c>
      <c r="PL46">
        <v>232</v>
      </c>
      <c r="PM46">
        <v>305</v>
      </c>
      <c r="PN46">
        <v>390</v>
      </c>
      <c r="PO46">
        <v>466</v>
      </c>
      <c r="PP46">
        <v>556</v>
      </c>
      <c r="PQ46">
        <v>644</v>
      </c>
      <c r="PR46">
        <v>709</v>
      </c>
      <c r="PS46">
        <v>778</v>
      </c>
      <c r="PT46">
        <v>868</v>
      </c>
      <c r="PU46">
        <v>959</v>
      </c>
      <c r="PV46">
        <v>1059</v>
      </c>
      <c r="PW46">
        <v>1144</v>
      </c>
      <c r="PX46">
        <v>1234</v>
      </c>
      <c r="PY46">
        <v>1324</v>
      </c>
      <c r="PZ46">
        <v>1405</v>
      </c>
      <c r="QA46">
        <v>1489</v>
      </c>
      <c r="QB46">
        <v>1610</v>
      </c>
      <c r="QC46">
        <v>1699</v>
      </c>
      <c r="QD46">
        <v>1803</v>
      </c>
      <c r="QE46">
        <v>1894</v>
      </c>
      <c r="QF46">
        <v>1991</v>
      </c>
      <c r="QG46">
        <v>2103</v>
      </c>
      <c r="QH46">
        <v>2220</v>
      </c>
      <c r="QI46">
        <v>0</v>
      </c>
      <c r="QJ46">
        <v>0</v>
      </c>
      <c r="QK46">
        <v>7488</v>
      </c>
      <c r="QL46">
        <v>7612</v>
      </c>
      <c r="QM46">
        <v>7707</v>
      </c>
      <c r="QN46">
        <v>7821</v>
      </c>
      <c r="QO46">
        <v>7863</v>
      </c>
      <c r="QP46">
        <v>7872</v>
      </c>
      <c r="QQ46">
        <v>7970</v>
      </c>
      <c r="QR46">
        <v>8050</v>
      </c>
      <c r="QS46">
        <v>8205</v>
      </c>
      <c r="QT46">
        <v>8316</v>
      </c>
      <c r="QU46">
        <v>8424</v>
      </c>
      <c r="QV46">
        <v>8454</v>
      </c>
      <c r="QW46">
        <v>8508</v>
      </c>
      <c r="QX46">
        <v>8590</v>
      </c>
      <c r="QY46">
        <v>8729</v>
      </c>
      <c r="QZ46">
        <v>8733</v>
      </c>
      <c r="RA46">
        <v>8736</v>
      </c>
      <c r="RB46">
        <v>8876</v>
      </c>
      <c r="RC46">
        <v>8896</v>
      </c>
      <c r="RD46">
        <v>8965</v>
      </c>
      <c r="RE46">
        <v>8946</v>
      </c>
      <c r="RF46">
        <v>9010</v>
      </c>
      <c r="RG46">
        <v>9041</v>
      </c>
      <c r="RH46">
        <v>9072</v>
      </c>
      <c r="RI46">
        <v>9142</v>
      </c>
      <c r="RJ46">
        <v>9162</v>
      </c>
      <c r="RK46">
        <v>0</v>
      </c>
      <c r="RL46">
        <v>0</v>
      </c>
      <c r="RM46">
        <v>8455</v>
      </c>
      <c r="RN46">
        <v>8280</v>
      </c>
      <c r="RO46">
        <v>8152</v>
      </c>
      <c r="RP46">
        <v>8052</v>
      </c>
      <c r="RQ46">
        <v>7984</v>
      </c>
      <c r="RR46">
        <v>7931</v>
      </c>
      <c r="RS46">
        <v>7872</v>
      </c>
      <c r="RT46">
        <v>7797</v>
      </c>
      <c r="RU46">
        <v>7652</v>
      </c>
      <c r="RV46">
        <v>7585</v>
      </c>
      <c r="RW46">
        <v>7559</v>
      </c>
      <c r="RX46">
        <v>7501</v>
      </c>
      <c r="RY46">
        <v>7528</v>
      </c>
      <c r="RZ46">
        <v>7431</v>
      </c>
      <c r="SA46">
        <v>7337</v>
      </c>
      <c r="SB46">
        <v>7304</v>
      </c>
      <c r="SC46">
        <v>7288</v>
      </c>
      <c r="SD46">
        <v>7266</v>
      </c>
      <c r="SE46">
        <v>7265</v>
      </c>
      <c r="SF46">
        <v>7280</v>
      </c>
      <c r="SG46">
        <v>7332</v>
      </c>
      <c r="SH46">
        <v>7308</v>
      </c>
      <c r="SI46">
        <v>7343</v>
      </c>
      <c r="SJ46">
        <v>7339</v>
      </c>
      <c r="SK46">
        <v>7358</v>
      </c>
      <c r="SL46">
        <v>7367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555396.84990000003</v>
      </c>
      <c r="SU46">
        <v>555044.22409999999</v>
      </c>
      <c r="SV46">
        <v>556580.53300000005</v>
      </c>
      <c r="SW46">
        <v>551953.66220000002</v>
      </c>
      <c r="SX46">
        <v>545286.43660000002</v>
      </c>
      <c r="SY46">
        <v>541251.31660000002</v>
      </c>
      <c r="SZ46">
        <v>532692.75659999996</v>
      </c>
      <c r="TA46">
        <v>526191.71250000002</v>
      </c>
      <c r="TB46">
        <v>518180.61670000001</v>
      </c>
      <c r="TC46">
        <v>507590.02500000002</v>
      </c>
      <c r="TD46">
        <v>496807.39610000001</v>
      </c>
      <c r="TE46">
        <v>486819.96620000002</v>
      </c>
      <c r="TF46">
        <v>476238.50040000002</v>
      </c>
      <c r="TG46">
        <v>463268.88699999999</v>
      </c>
      <c r="TH46">
        <v>454370.1888</v>
      </c>
      <c r="TI46">
        <v>445437.54109999997</v>
      </c>
      <c r="TJ46">
        <v>437980.27600000001</v>
      </c>
      <c r="TK46">
        <v>428977.7499</v>
      </c>
      <c r="TL46">
        <v>417455.20860000001</v>
      </c>
      <c r="TM46">
        <v>408599.08299999998</v>
      </c>
      <c r="TN46">
        <v>400316.97869999998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247971.65979999999</v>
      </c>
      <c r="TW46">
        <v>264997.30349999998</v>
      </c>
      <c r="TX46">
        <v>277878.06589999999</v>
      </c>
      <c r="TY46">
        <v>286926.66350000002</v>
      </c>
      <c r="TZ46">
        <v>298184.3615</v>
      </c>
      <c r="UA46">
        <v>309504.65289999999</v>
      </c>
      <c r="UB46">
        <v>315803.92330000002</v>
      </c>
      <c r="UC46">
        <v>320023.15210000001</v>
      </c>
      <c r="UD46">
        <v>327073.36099999998</v>
      </c>
      <c r="UE46">
        <v>333270.4829</v>
      </c>
      <c r="UF46">
        <v>336672.04869999998</v>
      </c>
      <c r="UG46">
        <v>335243.11719999998</v>
      </c>
      <c r="UH46">
        <v>338929.58240000001</v>
      </c>
      <c r="UI46">
        <v>339991.01040000003</v>
      </c>
      <c r="UJ46">
        <v>336722.56069999997</v>
      </c>
      <c r="UK46">
        <v>335646.20270000002</v>
      </c>
      <c r="UL46">
        <v>332679.32569999999</v>
      </c>
      <c r="UM46">
        <v>333513.10840000003</v>
      </c>
      <c r="UN46">
        <v>332444.25689999998</v>
      </c>
      <c r="UO46">
        <v>329755.85019999999</v>
      </c>
      <c r="UP46">
        <v>325090.01209999999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358644.98310000001</v>
      </c>
      <c r="UY46">
        <v>329677.78869999998</v>
      </c>
      <c r="UZ46">
        <v>370424.4816</v>
      </c>
      <c r="VA46">
        <v>398043.08519999997</v>
      </c>
      <c r="VB46">
        <v>403399.141</v>
      </c>
      <c r="VC46">
        <v>408105.51919999998</v>
      </c>
      <c r="VD46">
        <v>437758.03419999999</v>
      </c>
      <c r="VE46">
        <v>431212.29359999998</v>
      </c>
      <c r="VF46">
        <v>427688.3823</v>
      </c>
      <c r="VG46">
        <v>432776.42950000003</v>
      </c>
      <c r="VH46">
        <v>454239.23330000002</v>
      </c>
      <c r="VI46">
        <v>452034.18849999999</v>
      </c>
      <c r="VJ46">
        <v>462952.37160000001</v>
      </c>
      <c r="VK46">
        <v>452066.40470000001</v>
      </c>
      <c r="VL46">
        <v>461601.11629999999</v>
      </c>
      <c r="VM46">
        <v>460401.13459999999</v>
      </c>
      <c r="VN46">
        <v>480277.98590000003</v>
      </c>
      <c r="VO46">
        <v>482447.84700000001</v>
      </c>
      <c r="VP46">
        <v>504254.03249999997</v>
      </c>
      <c r="VQ46">
        <v>524380.67669999995</v>
      </c>
      <c r="VR46">
        <v>517557.36940000003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178724.12330000001</v>
      </c>
      <c r="WA46">
        <v>289197.61050000001</v>
      </c>
      <c r="WB46">
        <v>280774.37910000002</v>
      </c>
      <c r="WC46">
        <v>163557.89069999999</v>
      </c>
      <c r="WD46">
        <v>476382.20600000001</v>
      </c>
      <c r="WE46">
        <v>205558.66500000001</v>
      </c>
      <c r="WF46">
        <v>249464.39920000001</v>
      </c>
      <c r="WG46">
        <v>145319.0675</v>
      </c>
      <c r="WH46">
        <v>94057.648870000005</v>
      </c>
      <c r="WI46">
        <v>228295.26420000001</v>
      </c>
      <c r="WJ46">
        <v>221645.88759999999</v>
      </c>
      <c r="WK46">
        <v>473418.4007</v>
      </c>
      <c r="WL46">
        <v>334276.0111</v>
      </c>
      <c r="WM46">
        <v>243404.86249999999</v>
      </c>
      <c r="WN46">
        <v>236315.40040000001</v>
      </c>
      <c r="WO46">
        <v>382387.37939999998</v>
      </c>
      <c r="WP46">
        <v>334124.8946</v>
      </c>
      <c r="WQ46">
        <v>324393.10149999999</v>
      </c>
      <c r="WR46">
        <v>419926.34499999997</v>
      </c>
      <c r="WS46">
        <v>305771.61050000001</v>
      </c>
      <c r="WT46">
        <v>296865.64120000001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34700000</v>
      </c>
      <c r="ZG46">
        <v>34200000</v>
      </c>
      <c r="ZH46">
        <v>33800000</v>
      </c>
      <c r="ZI46">
        <v>33900000</v>
      </c>
      <c r="ZJ46">
        <v>33300000</v>
      </c>
      <c r="ZK46">
        <v>33100000</v>
      </c>
      <c r="ZL46">
        <v>32400000</v>
      </c>
      <c r="ZM46">
        <v>32500000</v>
      </c>
      <c r="ZN46">
        <v>32000000</v>
      </c>
      <c r="ZO46">
        <v>31700000</v>
      </c>
      <c r="ZP46">
        <v>30700000</v>
      </c>
      <c r="ZQ46">
        <v>29900000</v>
      </c>
      <c r="ZR46">
        <v>29500000</v>
      </c>
      <c r="ZS46">
        <v>29200000</v>
      </c>
      <c r="ZT46">
        <v>28600000</v>
      </c>
      <c r="ZU46">
        <v>28200000</v>
      </c>
      <c r="ZV46">
        <v>27600000</v>
      </c>
      <c r="ZW46">
        <v>27500000</v>
      </c>
      <c r="ZX46">
        <v>26800000</v>
      </c>
      <c r="ZY46">
        <v>26400000</v>
      </c>
      <c r="ZZ46">
        <v>25900000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17800000</v>
      </c>
      <c r="ABK46">
        <v>17500000</v>
      </c>
      <c r="ABL46">
        <v>17000000</v>
      </c>
      <c r="ABM46">
        <v>16700000</v>
      </c>
      <c r="ABN46">
        <v>16400000</v>
      </c>
      <c r="ABO46">
        <v>16200000</v>
      </c>
      <c r="ABP46">
        <v>15800000</v>
      </c>
      <c r="ABQ46">
        <v>15300000</v>
      </c>
      <c r="ABR46">
        <v>15000000</v>
      </c>
      <c r="ABS46">
        <v>14800000</v>
      </c>
      <c r="ABT46">
        <v>14500000</v>
      </c>
      <c r="ABU46">
        <v>14300000</v>
      </c>
      <c r="ABV46">
        <v>14100000</v>
      </c>
      <c r="ABW46">
        <v>13900000</v>
      </c>
      <c r="ABX46">
        <v>13400000</v>
      </c>
      <c r="ABY46">
        <v>13200000</v>
      </c>
      <c r="ABZ46">
        <v>12900000</v>
      </c>
      <c r="ACA46">
        <v>12700000</v>
      </c>
      <c r="ACB46">
        <v>12300000</v>
      </c>
      <c r="ACC46">
        <v>11900000</v>
      </c>
      <c r="ACD46">
        <v>11600000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2380000</v>
      </c>
      <c r="ADO46">
        <v>2340000</v>
      </c>
      <c r="ADP46">
        <v>2290000</v>
      </c>
      <c r="ADQ46">
        <v>2270000</v>
      </c>
      <c r="ADR46">
        <v>2230000</v>
      </c>
      <c r="ADS46">
        <v>2190000</v>
      </c>
      <c r="ADT46">
        <v>2140000</v>
      </c>
      <c r="ADU46">
        <v>2090000</v>
      </c>
      <c r="ADV46">
        <v>2050000</v>
      </c>
      <c r="ADW46">
        <v>2020000</v>
      </c>
      <c r="ADX46">
        <v>1960000</v>
      </c>
      <c r="ADY46">
        <v>1910000</v>
      </c>
      <c r="ADZ46">
        <v>1880000</v>
      </c>
      <c r="AEA46">
        <v>1830000</v>
      </c>
      <c r="AEB46">
        <v>1790000</v>
      </c>
      <c r="AEC46">
        <v>1730000</v>
      </c>
      <c r="AED46">
        <v>1700000</v>
      </c>
      <c r="AEE46">
        <v>1650000</v>
      </c>
      <c r="AEF46">
        <v>1610000</v>
      </c>
      <c r="AEG46">
        <v>1570000</v>
      </c>
      <c r="AEH46">
        <v>1530000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7650000</v>
      </c>
      <c r="AEQ46">
        <v>7370000</v>
      </c>
      <c r="AER46">
        <v>7080000</v>
      </c>
      <c r="AES46">
        <v>6750000</v>
      </c>
      <c r="AET46">
        <v>6500000</v>
      </c>
      <c r="AEU46">
        <v>6290000</v>
      </c>
      <c r="AEV46">
        <v>6060000</v>
      </c>
      <c r="AEW46">
        <v>5900000</v>
      </c>
      <c r="AEX46">
        <v>5650000</v>
      </c>
      <c r="AEY46">
        <v>5420000</v>
      </c>
      <c r="AEZ46">
        <v>5240000</v>
      </c>
      <c r="AFA46">
        <v>5080000</v>
      </c>
      <c r="AFB46">
        <v>4910000</v>
      </c>
      <c r="AFC46">
        <v>4770000</v>
      </c>
      <c r="AFD46">
        <v>4640000</v>
      </c>
      <c r="AFE46">
        <v>4540000</v>
      </c>
      <c r="AFF46">
        <v>4390000</v>
      </c>
      <c r="AFG46">
        <v>4280000</v>
      </c>
      <c r="AFH46">
        <v>4160000</v>
      </c>
      <c r="AFI46">
        <v>4050000</v>
      </c>
      <c r="AFJ46">
        <v>3930000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207.4173395</v>
      </c>
      <c r="AGU46">
        <v>221.6585384</v>
      </c>
      <c r="AGV46">
        <v>232.43272719999999</v>
      </c>
      <c r="AGW46">
        <v>240.00147939999999</v>
      </c>
      <c r="AGX46">
        <v>249.41804640000001</v>
      </c>
      <c r="AGY46">
        <v>258.88697009999998</v>
      </c>
      <c r="AGZ46">
        <v>264.15603160000001</v>
      </c>
      <c r="AHA46">
        <v>267.68522999999999</v>
      </c>
      <c r="AHB46">
        <v>273.58241829999997</v>
      </c>
      <c r="AHC46">
        <v>278.76603710000001</v>
      </c>
      <c r="AHD46">
        <v>281.6112966</v>
      </c>
      <c r="AHE46">
        <v>280.41605850000002</v>
      </c>
      <c r="AHF46">
        <v>283.49962390000002</v>
      </c>
      <c r="AHG46">
        <v>284.38746149999997</v>
      </c>
      <c r="AHH46">
        <v>281.65354760000002</v>
      </c>
      <c r="AHI46">
        <v>280.75322169999998</v>
      </c>
      <c r="AHJ46">
        <v>278.27156020000001</v>
      </c>
      <c r="AHK46">
        <v>278.9689826</v>
      </c>
      <c r="AHL46">
        <v>278.07493549999998</v>
      </c>
      <c r="AHM46">
        <v>275.82620209999999</v>
      </c>
      <c r="AHN46">
        <v>271.92343469999997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17.789556569999998</v>
      </c>
      <c r="AHW46">
        <v>16.35272191</v>
      </c>
      <c r="AHX46">
        <v>18.37384484</v>
      </c>
      <c r="AHY46">
        <v>19.74378652</v>
      </c>
      <c r="AHZ46">
        <v>20.00945832</v>
      </c>
      <c r="AIA46">
        <v>20.242904719999999</v>
      </c>
      <c r="AIB46">
        <v>21.713732749999998</v>
      </c>
      <c r="AIC46">
        <v>21.389050050000002</v>
      </c>
      <c r="AID46">
        <v>21.214256519999999</v>
      </c>
      <c r="AIE46">
        <v>21.466634519999999</v>
      </c>
      <c r="AIF46">
        <v>22.5312354</v>
      </c>
      <c r="AIG46">
        <v>22.421860469999999</v>
      </c>
      <c r="AIH46">
        <v>22.963425650000001</v>
      </c>
      <c r="AII46">
        <v>22.423458459999999</v>
      </c>
      <c r="AIJ46">
        <v>22.896400499999999</v>
      </c>
      <c r="AIK46">
        <v>22.836878850000002</v>
      </c>
      <c r="AIL46">
        <v>23.822813100000001</v>
      </c>
      <c r="AIM46">
        <v>23.930442840000001</v>
      </c>
      <c r="AIN46">
        <v>25.012076180000001</v>
      </c>
      <c r="AIO46">
        <v>26.010400690000001</v>
      </c>
      <c r="AIP46">
        <v>25.671950079999998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0.78332829900000001</v>
      </c>
      <c r="AIY46">
        <v>1.267521519</v>
      </c>
      <c r="AIZ46">
        <v>1.2306034159999999</v>
      </c>
      <c r="AJA46">
        <v>0.716856359</v>
      </c>
      <c r="AJB46">
        <v>2.087931143</v>
      </c>
      <c r="AJC46">
        <v>0.90094116199999996</v>
      </c>
      <c r="AJD46">
        <v>1.0933751970000001</v>
      </c>
      <c r="AJE46">
        <v>0.63691759000000003</v>
      </c>
      <c r="AJF46">
        <v>0.41224439499999999</v>
      </c>
      <c r="AJG46">
        <v>1.000593192</v>
      </c>
      <c r="AJH46">
        <v>0.97144970100000005</v>
      </c>
      <c r="AJI46">
        <v>2.074941108</v>
      </c>
      <c r="AJJ46">
        <v>1.465095222</v>
      </c>
      <c r="AJK46">
        <v>1.0668169089999999</v>
      </c>
      <c r="AJL46">
        <v>1.035744572</v>
      </c>
      <c r="AJM46">
        <v>1.6759620909999999</v>
      </c>
      <c r="AJN46">
        <v>1.4644328950000001</v>
      </c>
      <c r="AJO46">
        <v>1.4217795099999999</v>
      </c>
      <c r="AJP46">
        <v>1.840491275</v>
      </c>
      <c r="AJQ46">
        <v>1.3401635489999999</v>
      </c>
      <c r="AJR46">
        <v>1.30112966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242.36002529999999</v>
      </c>
      <c r="AKA46">
        <v>188.9594452</v>
      </c>
      <c r="AKB46">
        <v>48.284601799999997</v>
      </c>
      <c r="AKC46">
        <v>174.06460430000001</v>
      </c>
      <c r="AKD46">
        <v>65.449450110000001</v>
      </c>
      <c r="AKE46">
        <v>249.5448451</v>
      </c>
      <c r="AKF46">
        <v>179.7378387</v>
      </c>
      <c r="AKG46">
        <v>204.67480610000001</v>
      </c>
      <c r="AKH46">
        <v>217.33376820000001</v>
      </c>
      <c r="AKI46">
        <v>161.98132870000001</v>
      </c>
      <c r="AKJ46">
        <v>169.4977887</v>
      </c>
      <c r="AKK46">
        <v>70.652354380000006</v>
      </c>
      <c r="AKL46">
        <v>190.6826839</v>
      </c>
      <c r="AKM46">
        <v>150.33716519999999</v>
      </c>
      <c r="AKN46">
        <v>174.95632130000001</v>
      </c>
      <c r="AKO46">
        <v>198.8557825</v>
      </c>
      <c r="AKP46">
        <v>126.37005859999999</v>
      </c>
      <c r="AKQ46">
        <v>157.93809759999999</v>
      </c>
      <c r="AKR46">
        <v>148.95749950000001</v>
      </c>
      <c r="AKS46">
        <v>198.47665950000001</v>
      </c>
      <c r="AKT46">
        <v>187.77677199999999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115.4727041</v>
      </c>
      <c r="AME46">
        <v>113.89945950000001</v>
      </c>
      <c r="AMF46">
        <v>112.51300070000001</v>
      </c>
      <c r="AMG46">
        <v>112.9229479</v>
      </c>
      <c r="AMH46">
        <v>110.786694</v>
      </c>
      <c r="AMI46">
        <v>110.2106065</v>
      </c>
      <c r="AMJ46">
        <v>107.9156126</v>
      </c>
      <c r="AMK46">
        <v>108.2704064</v>
      </c>
      <c r="AML46">
        <v>106.5723642</v>
      </c>
      <c r="AMM46">
        <v>105.4570835</v>
      </c>
      <c r="AMN46">
        <v>102.080648</v>
      </c>
      <c r="AMO46">
        <v>99.502078979999993</v>
      </c>
      <c r="AMP46">
        <v>98.136596130000001</v>
      </c>
      <c r="AMQ46">
        <v>97.045244010000005</v>
      </c>
      <c r="AMR46">
        <v>95.302175790000007</v>
      </c>
      <c r="AMS46">
        <v>93.753640899999994</v>
      </c>
      <c r="AMT46">
        <v>91.874031830000007</v>
      </c>
      <c r="AMU46">
        <v>91.429074240000006</v>
      </c>
      <c r="AMV46">
        <v>89.247425930000006</v>
      </c>
      <c r="AMW46">
        <v>87.894159630000004</v>
      </c>
      <c r="AMX46">
        <v>86.354969260000004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262.32274139999998</v>
      </c>
      <c r="ANG46">
        <v>298.40472749999998</v>
      </c>
      <c r="ANH46">
        <v>261.08543020000002</v>
      </c>
      <c r="ANI46">
        <v>204.0355807</v>
      </c>
      <c r="ANJ46">
        <v>236.19703849999999</v>
      </c>
      <c r="ANK46">
        <v>295.98487510000001</v>
      </c>
      <c r="ANL46">
        <v>234.16310480000001</v>
      </c>
      <c r="ANM46">
        <v>155.00062410000001</v>
      </c>
      <c r="ANN46">
        <v>195.60003940000001</v>
      </c>
      <c r="ANO46">
        <v>253.7972292</v>
      </c>
      <c r="ANP46">
        <v>317.31070310000001</v>
      </c>
      <c r="ANQ46">
        <v>243.78855300000001</v>
      </c>
      <c r="ANR46">
        <v>175.73068979999999</v>
      </c>
      <c r="ANS46">
        <v>267.92281539999999</v>
      </c>
      <c r="ANT46">
        <v>150.97061299999999</v>
      </c>
      <c r="ANU46">
        <v>193.28830980000001</v>
      </c>
      <c r="ANV46">
        <v>203.68918400000001</v>
      </c>
      <c r="ANW46">
        <v>171.61944690000001</v>
      </c>
      <c r="ANX46">
        <v>154.69118649999999</v>
      </c>
      <c r="ANY46">
        <v>165.5538421</v>
      </c>
      <c r="ANZ46">
        <v>157.03198230000001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53.200934629999999</v>
      </c>
      <c r="AOI46">
        <v>52.350960239999999</v>
      </c>
      <c r="AOJ46">
        <v>50.803535269999998</v>
      </c>
      <c r="AOK46">
        <v>49.917289080000003</v>
      </c>
      <c r="AOL46">
        <v>48.890189640000003</v>
      </c>
      <c r="AOM46">
        <v>48.357101280000002</v>
      </c>
      <c r="AON46">
        <v>47.149793019999997</v>
      </c>
      <c r="AOO46">
        <v>45.737439629999997</v>
      </c>
      <c r="AOP46">
        <v>44.879291449999997</v>
      </c>
      <c r="AOQ46">
        <v>44.271637910000003</v>
      </c>
      <c r="AOR46">
        <v>43.411100859999998</v>
      </c>
      <c r="AOS46">
        <v>42.701946630000002</v>
      </c>
      <c r="AOT46">
        <v>42.199428089999998</v>
      </c>
      <c r="AOU46">
        <v>41.362848530000001</v>
      </c>
      <c r="AOV46">
        <v>40.142226319999999</v>
      </c>
      <c r="AOW46">
        <v>39.327615889999997</v>
      </c>
      <c r="AOX46">
        <v>38.511436850000003</v>
      </c>
      <c r="AOY46">
        <v>37.854754939999999</v>
      </c>
      <c r="AOZ46">
        <v>36.850947550000001</v>
      </c>
      <c r="APA46">
        <v>35.668039749999998</v>
      </c>
      <c r="APB46">
        <v>34.748850859999997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897.37894919999997</v>
      </c>
      <c r="APK46">
        <v>745.14879670000005</v>
      </c>
      <c r="APL46">
        <v>847.98196329999996</v>
      </c>
      <c r="APM46">
        <v>779.08954459999995</v>
      </c>
      <c r="APN46">
        <v>615.63195180000002</v>
      </c>
      <c r="APO46">
        <v>572.79014810000001</v>
      </c>
      <c r="APP46">
        <v>814.2460122</v>
      </c>
      <c r="APQ46">
        <v>720.44299190000004</v>
      </c>
      <c r="APR46">
        <v>783.45244319999995</v>
      </c>
      <c r="APS46">
        <v>578.50827240000001</v>
      </c>
      <c r="APT46">
        <v>622.17976450000003</v>
      </c>
      <c r="APU46">
        <v>630.5583987</v>
      </c>
      <c r="APV46">
        <v>520.97467180000001</v>
      </c>
      <c r="APW46">
        <v>590.07116340000005</v>
      </c>
      <c r="APX46">
        <v>743.4180298</v>
      </c>
      <c r="APY46">
        <v>530.73975259999997</v>
      </c>
      <c r="APZ46">
        <v>578.41418629999998</v>
      </c>
      <c r="AQA46">
        <v>533.72749839999994</v>
      </c>
      <c r="AQB46">
        <v>523.56999940000003</v>
      </c>
      <c r="AQC46">
        <v>604.51128089999997</v>
      </c>
      <c r="AQD46">
        <v>591.15457249999997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84.891585879999994</v>
      </c>
      <c r="ARO46">
        <v>81.805886939999994</v>
      </c>
      <c r="ARP46">
        <v>78.666491600000001</v>
      </c>
      <c r="ARQ46">
        <v>74.95489225</v>
      </c>
      <c r="ARR46">
        <v>72.134559359999997</v>
      </c>
      <c r="ARS46">
        <v>69.793490500000004</v>
      </c>
      <c r="ART46">
        <v>67.240744620000001</v>
      </c>
      <c r="ARU46">
        <v>65.517261199999993</v>
      </c>
      <c r="ARV46">
        <v>62.789375059999998</v>
      </c>
      <c r="ARW46">
        <v>60.189424889999998</v>
      </c>
      <c r="ARX46">
        <v>58.173502749999997</v>
      </c>
      <c r="ARY46">
        <v>56.355406809999998</v>
      </c>
      <c r="ARZ46">
        <v>54.54882422</v>
      </c>
      <c r="ASA46">
        <v>52.952734769999999</v>
      </c>
      <c r="ASB46">
        <v>51.516568890000002</v>
      </c>
      <c r="ASC46">
        <v>50.373344060000001</v>
      </c>
      <c r="ASD46">
        <v>48.74607365</v>
      </c>
      <c r="ASE46">
        <v>47.552943550000002</v>
      </c>
      <c r="ASF46">
        <v>46.142757019999998</v>
      </c>
      <c r="ASG46">
        <v>44.914773199999999</v>
      </c>
      <c r="ASH46">
        <v>43.659913670000002</v>
      </c>
    </row>
    <row r="47" spans="3:1178" x14ac:dyDescent="0.25">
      <c r="C47">
        <v>0</v>
      </c>
      <c r="D47">
        <v>0</v>
      </c>
      <c r="E47">
        <v>0</v>
      </c>
      <c r="F47">
        <v>230</v>
      </c>
      <c r="G47">
        <v>233</v>
      </c>
      <c r="H47">
        <v>243</v>
      </c>
      <c r="I47">
        <v>237</v>
      </c>
      <c r="J47">
        <v>255</v>
      </c>
      <c r="K47">
        <v>231</v>
      </c>
      <c r="L47">
        <v>244</v>
      </c>
      <c r="M47">
        <v>246</v>
      </c>
      <c r="N47">
        <v>281</v>
      </c>
      <c r="O47">
        <v>253</v>
      </c>
      <c r="P47">
        <v>258</v>
      </c>
      <c r="Q47">
        <v>274</v>
      </c>
      <c r="R47">
        <v>262</v>
      </c>
      <c r="S47">
        <v>277</v>
      </c>
      <c r="T47">
        <v>260</v>
      </c>
      <c r="U47">
        <v>296</v>
      </c>
      <c r="V47">
        <v>263</v>
      </c>
      <c r="W47">
        <v>268</v>
      </c>
      <c r="X47">
        <v>288</v>
      </c>
      <c r="Y47">
        <v>304</v>
      </c>
      <c r="Z47">
        <v>281</v>
      </c>
      <c r="AA47">
        <v>271</v>
      </c>
      <c r="AB47">
        <v>269</v>
      </c>
      <c r="AC47">
        <v>262</v>
      </c>
      <c r="AD47">
        <v>247</v>
      </c>
      <c r="AE47">
        <v>0</v>
      </c>
      <c r="AF47">
        <v>0</v>
      </c>
      <c r="AG47">
        <v>0</v>
      </c>
      <c r="AH47">
        <v>69</v>
      </c>
      <c r="AI47">
        <v>83</v>
      </c>
      <c r="AJ47">
        <v>68</v>
      </c>
      <c r="AK47">
        <v>79</v>
      </c>
      <c r="AL47">
        <v>68</v>
      </c>
      <c r="AM47">
        <v>92</v>
      </c>
      <c r="AN47">
        <v>78</v>
      </c>
      <c r="AO47">
        <v>87</v>
      </c>
      <c r="AP47">
        <v>81</v>
      </c>
      <c r="AQ47">
        <v>91</v>
      </c>
      <c r="AR47">
        <v>80</v>
      </c>
      <c r="AS47">
        <v>97</v>
      </c>
      <c r="AT47">
        <v>118</v>
      </c>
      <c r="AU47">
        <v>106</v>
      </c>
      <c r="AV47">
        <v>111</v>
      </c>
      <c r="AW47">
        <v>115</v>
      </c>
      <c r="AX47">
        <v>110</v>
      </c>
      <c r="AY47">
        <v>138</v>
      </c>
      <c r="AZ47">
        <v>134</v>
      </c>
      <c r="BA47">
        <v>139</v>
      </c>
      <c r="BB47">
        <v>137</v>
      </c>
      <c r="BC47">
        <v>138</v>
      </c>
      <c r="BD47">
        <v>141</v>
      </c>
      <c r="BE47">
        <v>142</v>
      </c>
      <c r="BF47">
        <v>152</v>
      </c>
      <c r="BG47">
        <v>0</v>
      </c>
      <c r="BH47">
        <v>0</v>
      </c>
      <c r="BI47">
        <v>0</v>
      </c>
      <c r="BJ47">
        <v>151</v>
      </c>
      <c r="BK47">
        <v>166</v>
      </c>
      <c r="BL47">
        <v>168</v>
      </c>
      <c r="BM47">
        <v>155</v>
      </c>
      <c r="BN47">
        <v>147</v>
      </c>
      <c r="BO47">
        <v>145</v>
      </c>
      <c r="BP47">
        <v>165</v>
      </c>
      <c r="BQ47">
        <v>155</v>
      </c>
      <c r="BR47">
        <v>156</v>
      </c>
      <c r="BS47">
        <v>150</v>
      </c>
      <c r="BT47">
        <v>163</v>
      </c>
      <c r="BU47">
        <v>146</v>
      </c>
      <c r="BV47">
        <v>147</v>
      </c>
      <c r="BW47">
        <v>147</v>
      </c>
      <c r="BX47">
        <v>142</v>
      </c>
      <c r="BY47">
        <v>129</v>
      </c>
      <c r="BZ47">
        <v>146</v>
      </c>
      <c r="CA47">
        <v>164</v>
      </c>
      <c r="CB47">
        <v>138</v>
      </c>
      <c r="CC47">
        <v>137</v>
      </c>
      <c r="CD47">
        <v>147</v>
      </c>
      <c r="CE47">
        <v>154</v>
      </c>
      <c r="CF47">
        <v>140</v>
      </c>
      <c r="CG47">
        <v>140</v>
      </c>
      <c r="CH47">
        <v>146</v>
      </c>
      <c r="CI47">
        <v>0</v>
      </c>
      <c r="CJ47">
        <v>0</v>
      </c>
      <c r="CK47">
        <v>0</v>
      </c>
      <c r="CL47">
        <v>34</v>
      </c>
      <c r="CM47">
        <v>42</v>
      </c>
      <c r="CN47">
        <v>41</v>
      </c>
      <c r="CO47">
        <v>42</v>
      </c>
      <c r="CP47">
        <v>45</v>
      </c>
      <c r="CQ47">
        <v>48</v>
      </c>
      <c r="CR47">
        <v>37</v>
      </c>
      <c r="CS47">
        <v>59</v>
      </c>
      <c r="CT47">
        <v>38</v>
      </c>
      <c r="CU47">
        <v>42</v>
      </c>
      <c r="CV47">
        <v>57</v>
      </c>
      <c r="CW47">
        <v>40</v>
      </c>
      <c r="CX47">
        <v>42</v>
      </c>
      <c r="CY47">
        <v>49</v>
      </c>
      <c r="CZ47">
        <v>43</v>
      </c>
      <c r="DA47">
        <v>44</v>
      </c>
      <c r="DB47">
        <v>53</v>
      </c>
      <c r="DC47">
        <v>45</v>
      </c>
      <c r="DD47">
        <v>50</v>
      </c>
      <c r="DE47">
        <v>38</v>
      </c>
      <c r="DF47">
        <v>47</v>
      </c>
      <c r="DG47">
        <v>59</v>
      </c>
      <c r="DH47">
        <v>50</v>
      </c>
      <c r="DI47">
        <v>39</v>
      </c>
      <c r="DJ47">
        <v>38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0</v>
      </c>
      <c r="DQ47">
        <v>2</v>
      </c>
      <c r="DR47">
        <v>4</v>
      </c>
      <c r="DS47">
        <v>1</v>
      </c>
      <c r="DT47">
        <v>3</v>
      </c>
      <c r="DU47">
        <v>4</v>
      </c>
      <c r="DV47">
        <v>3</v>
      </c>
      <c r="DW47">
        <v>4</v>
      </c>
      <c r="DX47">
        <v>3</v>
      </c>
      <c r="DY47">
        <v>6</v>
      </c>
      <c r="DZ47">
        <v>3</v>
      </c>
      <c r="EA47">
        <v>3</v>
      </c>
      <c r="EB47">
        <v>5</v>
      </c>
      <c r="EC47">
        <v>3</v>
      </c>
      <c r="ED47">
        <v>5</v>
      </c>
      <c r="EE47">
        <v>6</v>
      </c>
      <c r="EF47">
        <v>5</v>
      </c>
      <c r="EG47">
        <v>7</v>
      </c>
      <c r="EH47">
        <v>9</v>
      </c>
      <c r="EI47">
        <v>6</v>
      </c>
      <c r="EJ47">
        <v>12</v>
      </c>
      <c r="EK47">
        <v>12</v>
      </c>
      <c r="EL47">
        <v>8</v>
      </c>
      <c r="EM47">
        <v>0</v>
      </c>
      <c r="EN47">
        <v>0</v>
      </c>
      <c r="EO47">
        <v>0</v>
      </c>
      <c r="EP47">
        <v>5</v>
      </c>
      <c r="EQ47">
        <v>0</v>
      </c>
      <c r="ER47">
        <v>10</v>
      </c>
      <c r="ES47">
        <v>5</v>
      </c>
      <c r="ET47">
        <v>15</v>
      </c>
      <c r="EU47">
        <v>5</v>
      </c>
      <c r="EV47">
        <v>15</v>
      </c>
      <c r="EW47">
        <v>10</v>
      </c>
      <c r="EX47">
        <v>20</v>
      </c>
      <c r="EY47">
        <v>20</v>
      </c>
      <c r="EZ47">
        <v>15</v>
      </c>
      <c r="FA47">
        <v>5</v>
      </c>
      <c r="FB47">
        <v>0</v>
      </c>
      <c r="FC47">
        <v>40</v>
      </c>
      <c r="FD47">
        <v>20</v>
      </c>
      <c r="FE47">
        <v>25</v>
      </c>
      <c r="FF47">
        <v>30</v>
      </c>
      <c r="FG47">
        <v>15</v>
      </c>
      <c r="FH47">
        <v>10</v>
      </c>
      <c r="FI47">
        <v>20</v>
      </c>
      <c r="FJ47">
        <v>25</v>
      </c>
      <c r="FK47">
        <v>30</v>
      </c>
      <c r="FL47">
        <v>30</v>
      </c>
      <c r="FM47">
        <v>40</v>
      </c>
      <c r="FN47">
        <v>50</v>
      </c>
      <c r="FO47">
        <v>0</v>
      </c>
      <c r="FP47">
        <v>0</v>
      </c>
      <c r="FQ47">
        <v>6658</v>
      </c>
      <c r="FR47">
        <v>6947</v>
      </c>
      <c r="FS47">
        <v>7230</v>
      </c>
      <c r="FT47">
        <v>7458</v>
      </c>
      <c r="FU47">
        <v>7618</v>
      </c>
      <c r="FV47">
        <v>7784</v>
      </c>
      <c r="FW47">
        <v>7938</v>
      </c>
      <c r="FX47">
        <v>8059</v>
      </c>
      <c r="FY47">
        <v>8198</v>
      </c>
      <c r="FZ47">
        <v>8275</v>
      </c>
      <c r="GA47">
        <v>8416</v>
      </c>
      <c r="GB47">
        <v>8509</v>
      </c>
      <c r="GC47">
        <v>8556</v>
      </c>
      <c r="GD47">
        <v>8651</v>
      </c>
      <c r="GE47">
        <v>8712</v>
      </c>
      <c r="GF47">
        <v>8733</v>
      </c>
      <c r="GG47">
        <v>8747</v>
      </c>
      <c r="GH47">
        <v>8852</v>
      </c>
      <c r="GI47">
        <v>8893</v>
      </c>
      <c r="GJ47">
        <v>8886</v>
      </c>
      <c r="GK47">
        <v>8835</v>
      </c>
      <c r="GL47">
        <v>8875</v>
      </c>
      <c r="GM47">
        <v>8910</v>
      </c>
      <c r="GN47">
        <v>8921</v>
      </c>
      <c r="GO47">
        <v>8914</v>
      </c>
      <c r="GP47">
        <v>8949</v>
      </c>
      <c r="GQ47">
        <v>0</v>
      </c>
      <c r="GR47">
        <v>0</v>
      </c>
      <c r="GS47">
        <v>650</v>
      </c>
      <c r="GT47">
        <v>784</v>
      </c>
      <c r="GU47">
        <v>887</v>
      </c>
      <c r="GV47">
        <v>986</v>
      </c>
      <c r="GW47">
        <v>1110</v>
      </c>
      <c r="GX47">
        <v>1243</v>
      </c>
      <c r="GY47">
        <v>1332</v>
      </c>
      <c r="GZ47">
        <v>1432</v>
      </c>
      <c r="HA47">
        <v>1532</v>
      </c>
      <c r="HB47">
        <v>1610</v>
      </c>
      <c r="HC47">
        <v>1667</v>
      </c>
      <c r="HD47">
        <v>1764</v>
      </c>
      <c r="HE47">
        <v>1871</v>
      </c>
      <c r="HF47">
        <v>1959</v>
      </c>
      <c r="HG47">
        <v>2060</v>
      </c>
      <c r="HH47">
        <v>2153</v>
      </c>
      <c r="HI47">
        <v>2243</v>
      </c>
      <c r="HJ47">
        <v>2281</v>
      </c>
      <c r="HK47">
        <v>2342</v>
      </c>
      <c r="HL47">
        <v>2357</v>
      </c>
      <c r="HM47">
        <v>2429</v>
      </c>
      <c r="HN47">
        <v>2495</v>
      </c>
      <c r="HO47">
        <v>2544</v>
      </c>
      <c r="HP47">
        <v>2583</v>
      </c>
      <c r="HQ47">
        <v>2657</v>
      </c>
      <c r="HR47">
        <v>2703</v>
      </c>
      <c r="HS47">
        <v>0</v>
      </c>
      <c r="HT47">
        <v>0</v>
      </c>
      <c r="HU47">
        <v>62</v>
      </c>
      <c r="HV47">
        <v>70</v>
      </c>
      <c r="HW47">
        <v>72</v>
      </c>
      <c r="HX47">
        <v>68</v>
      </c>
      <c r="HY47">
        <v>78</v>
      </c>
      <c r="HZ47">
        <v>84</v>
      </c>
      <c r="IA47">
        <v>94</v>
      </c>
      <c r="IB47">
        <v>105</v>
      </c>
      <c r="IC47">
        <v>118</v>
      </c>
      <c r="ID47">
        <v>126</v>
      </c>
      <c r="IE47">
        <v>133</v>
      </c>
      <c r="IF47">
        <v>140</v>
      </c>
      <c r="IG47">
        <v>151</v>
      </c>
      <c r="IH47">
        <v>161</v>
      </c>
      <c r="II47">
        <v>162</v>
      </c>
      <c r="IJ47">
        <v>169</v>
      </c>
      <c r="IK47">
        <v>177</v>
      </c>
      <c r="IL47">
        <v>184</v>
      </c>
      <c r="IM47">
        <v>191</v>
      </c>
      <c r="IN47">
        <v>201</v>
      </c>
      <c r="IO47">
        <v>211</v>
      </c>
      <c r="IP47">
        <v>207</v>
      </c>
      <c r="IQ47">
        <v>216</v>
      </c>
      <c r="IR47">
        <v>224</v>
      </c>
      <c r="IS47">
        <v>232</v>
      </c>
      <c r="IT47">
        <v>234</v>
      </c>
      <c r="IU47">
        <v>0</v>
      </c>
      <c r="IV47">
        <v>0</v>
      </c>
      <c r="IW47">
        <v>7</v>
      </c>
      <c r="IX47">
        <v>3</v>
      </c>
      <c r="IY47">
        <v>6</v>
      </c>
      <c r="IZ47">
        <v>12</v>
      </c>
      <c r="JA47">
        <v>4</v>
      </c>
      <c r="JB47">
        <v>2</v>
      </c>
      <c r="JC47">
        <v>2</v>
      </c>
      <c r="JD47">
        <v>2</v>
      </c>
      <c r="JE47">
        <v>2</v>
      </c>
      <c r="JF47">
        <v>6</v>
      </c>
      <c r="JG47">
        <v>7</v>
      </c>
      <c r="JH47">
        <v>5</v>
      </c>
      <c r="JI47">
        <v>5</v>
      </c>
      <c r="JJ47">
        <v>7</v>
      </c>
      <c r="JK47">
        <v>7</v>
      </c>
      <c r="JL47">
        <v>5</v>
      </c>
      <c r="JM47">
        <v>5</v>
      </c>
      <c r="JN47">
        <v>5</v>
      </c>
      <c r="JO47">
        <v>8</v>
      </c>
      <c r="JP47">
        <v>6</v>
      </c>
      <c r="JQ47">
        <v>5</v>
      </c>
      <c r="JR47">
        <v>7</v>
      </c>
      <c r="JS47">
        <v>8</v>
      </c>
      <c r="JT47">
        <v>8</v>
      </c>
      <c r="JU47">
        <v>10</v>
      </c>
      <c r="JV47">
        <v>8</v>
      </c>
      <c r="JW47">
        <v>0</v>
      </c>
      <c r="JX47">
        <v>0</v>
      </c>
      <c r="JY47">
        <v>0</v>
      </c>
      <c r="JZ47">
        <v>9</v>
      </c>
      <c r="KA47">
        <v>14</v>
      </c>
      <c r="KB47">
        <v>22</v>
      </c>
      <c r="KC47">
        <v>37</v>
      </c>
      <c r="KD47">
        <v>46</v>
      </c>
      <c r="KE47">
        <v>55</v>
      </c>
      <c r="KF47">
        <v>60</v>
      </c>
      <c r="KG47">
        <v>66</v>
      </c>
      <c r="KH47">
        <v>75</v>
      </c>
      <c r="KI47">
        <v>88</v>
      </c>
      <c r="KJ47">
        <v>96</v>
      </c>
      <c r="KK47">
        <v>108</v>
      </c>
      <c r="KL47">
        <v>120</v>
      </c>
      <c r="KM47">
        <v>136</v>
      </c>
      <c r="KN47">
        <v>146</v>
      </c>
      <c r="KO47">
        <v>157</v>
      </c>
      <c r="KP47">
        <v>172</v>
      </c>
      <c r="KQ47">
        <v>185</v>
      </c>
      <c r="KR47">
        <v>198</v>
      </c>
      <c r="KS47">
        <v>218</v>
      </c>
      <c r="KT47">
        <v>238</v>
      </c>
      <c r="KU47">
        <v>256</v>
      </c>
      <c r="KV47">
        <v>270</v>
      </c>
      <c r="KW47">
        <v>291</v>
      </c>
      <c r="KX47">
        <v>317</v>
      </c>
      <c r="KY47">
        <v>0</v>
      </c>
      <c r="KZ47">
        <v>0</v>
      </c>
      <c r="LA47">
        <v>0</v>
      </c>
      <c r="LB47">
        <v>215</v>
      </c>
      <c r="LC47">
        <v>433</v>
      </c>
      <c r="LD47">
        <v>654</v>
      </c>
      <c r="LE47">
        <v>856</v>
      </c>
      <c r="LF47">
        <v>1053</v>
      </c>
      <c r="LG47">
        <v>1251</v>
      </c>
      <c r="LH47">
        <v>1427</v>
      </c>
      <c r="LI47">
        <v>1608</v>
      </c>
      <c r="LJ47">
        <v>1818</v>
      </c>
      <c r="LK47">
        <v>2007</v>
      </c>
      <c r="LL47">
        <v>2187</v>
      </c>
      <c r="LM47">
        <v>2374</v>
      </c>
      <c r="LN47">
        <v>2539</v>
      </c>
      <c r="LO47">
        <v>2718</v>
      </c>
      <c r="LP47">
        <v>2896</v>
      </c>
      <c r="LQ47">
        <v>3088</v>
      </c>
      <c r="LR47">
        <v>3251</v>
      </c>
      <c r="LS47">
        <v>3432</v>
      </c>
      <c r="LT47">
        <v>3637</v>
      </c>
      <c r="LU47">
        <v>3818</v>
      </c>
      <c r="LV47">
        <v>4004</v>
      </c>
      <c r="LW47">
        <v>4170</v>
      </c>
      <c r="LX47">
        <v>4358</v>
      </c>
      <c r="LY47">
        <v>4565</v>
      </c>
      <c r="LZ47">
        <v>4726</v>
      </c>
      <c r="MA47">
        <v>0</v>
      </c>
      <c r="MB47">
        <v>0</v>
      </c>
      <c r="MC47">
        <v>1438</v>
      </c>
      <c r="MD47">
        <v>1498</v>
      </c>
      <c r="ME47">
        <v>1568</v>
      </c>
      <c r="MF47">
        <v>1578</v>
      </c>
      <c r="MG47">
        <v>1627</v>
      </c>
      <c r="MH47">
        <v>1655</v>
      </c>
      <c r="MI47">
        <v>1679</v>
      </c>
      <c r="MJ47">
        <v>1757</v>
      </c>
      <c r="MK47">
        <v>1783</v>
      </c>
      <c r="ML47">
        <v>1831</v>
      </c>
      <c r="MM47">
        <v>1870</v>
      </c>
      <c r="MN47">
        <v>1900</v>
      </c>
      <c r="MO47">
        <v>1937</v>
      </c>
      <c r="MP47">
        <v>1977</v>
      </c>
      <c r="MQ47">
        <v>2043</v>
      </c>
      <c r="MR47">
        <v>2075</v>
      </c>
      <c r="MS47">
        <v>2111</v>
      </c>
      <c r="MT47">
        <v>2137</v>
      </c>
      <c r="MU47">
        <v>2185</v>
      </c>
      <c r="MV47">
        <v>2190</v>
      </c>
      <c r="MW47">
        <v>2210</v>
      </c>
      <c r="MX47">
        <v>2240</v>
      </c>
      <c r="MY47">
        <v>2279</v>
      </c>
      <c r="MZ47">
        <v>2280</v>
      </c>
      <c r="NA47">
        <v>2312</v>
      </c>
      <c r="NB47">
        <v>2340</v>
      </c>
      <c r="NC47">
        <v>0</v>
      </c>
      <c r="ND47">
        <v>0</v>
      </c>
      <c r="NE47">
        <v>0</v>
      </c>
      <c r="NF47">
        <v>36</v>
      </c>
      <c r="NG47">
        <v>80</v>
      </c>
      <c r="NH47">
        <v>120</v>
      </c>
      <c r="NI47">
        <v>150</v>
      </c>
      <c r="NJ47">
        <v>188</v>
      </c>
      <c r="NK47">
        <v>237</v>
      </c>
      <c r="NL47">
        <v>271</v>
      </c>
      <c r="NM47">
        <v>321</v>
      </c>
      <c r="NN47">
        <v>356</v>
      </c>
      <c r="NO47">
        <v>391</v>
      </c>
      <c r="NP47">
        <v>441</v>
      </c>
      <c r="NQ47">
        <v>489</v>
      </c>
      <c r="NR47">
        <v>526</v>
      </c>
      <c r="NS47">
        <v>561</v>
      </c>
      <c r="NT47">
        <v>608</v>
      </c>
      <c r="NU47">
        <v>659</v>
      </c>
      <c r="NV47">
        <v>702</v>
      </c>
      <c r="NW47">
        <v>749</v>
      </c>
      <c r="NX47">
        <v>797</v>
      </c>
      <c r="NY47">
        <v>843</v>
      </c>
      <c r="NZ47">
        <v>883</v>
      </c>
      <c r="OA47">
        <v>932</v>
      </c>
      <c r="OB47">
        <v>982</v>
      </c>
      <c r="OC47">
        <v>1016</v>
      </c>
      <c r="OD47">
        <v>1059</v>
      </c>
      <c r="OE47">
        <v>0</v>
      </c>
      <c r="OF47">
        <v>0</v>
      </c>
      <c r="OG47">
        <v>2176</v>
      </c>
      <c r="OH47">
        <v>2239</v>
      </c>
      <c r="OI47">
        <v>2326</v>
      </c>
      <c r="OJ47">
        <v>2375</v>
      </c>
      <c r="OK47">
        <v>2471</v>
      </c>
      <c r="OL47">
        <v>2564</v>
      </c>
      <c r="OM47">
        <v>2637</v>
      </c>
      <c r="ON47">
        <v>2712</v>
      </c>
      <c r="OO47">
        <v>2790</v>
      </c>
      <c r="OP47">
        <v>2856</v>
      </c>
      <c r="OQ47">
        <v>2918</v>
      </c>
      <c r="OR47">
        <v>2999</v>
      </c>
      <c r="OS47">
        <v>3058</v>
      </c>
      <c r="OT47">
        <v>3148</v>
      </c>
      <c r="OU47">
        <v>3207</v>
      </c>
      <c r="OV47">
        <v>3246</v>
      </c>
      <c r="OW47">
        <v>3307</v>
      </c>
      <c r="OX47">
        <v>3370</v>
      </c>
      <c r="OY47">
        <v>3419</v>
      </c>
      <c r="OZ47">
        <v>3423</v>
      </c>
      <c r="PA47">
        <v>3455</v>
      </c>
      <c r="PB47">
        <v>3496</v>
      </c>
      <c r="PC47">
        <v>3546</v>
      </c>
      <c r="PD47">
        <v>3540</v>
      </c>
      <c r="PE47">
        <v>3583</v>
      </c>
      <c r="PF47">
        <v>3632</v>
      </c>
      <c r="PG47">
        <v>0</v>
      </c>
      <c r="PH47">
        <v>0</v>
      </c>
      <c r="PI47">
        <v>0</v>
      </c>
      <c r="PJ47">
        <v>85</v>
      </c>
      <c r="PK47">
        <v>165</v>
      </c>
      <c r="PL47">
        <v>242</v>
      </c>
      <c r="PM47">
        <v>323</v>
      </c>
      <c r="PN47">
        <v>409</v>
      </c>
      <c r="PO47">
        <v>504</v>
      </c>
      <c r="PP47">
        <v>593</v>
      </c>
      <c r="PQ47">
        <v>687</v>
      </c>
      <c r="PR47">
        <v>794</v>
      </c>
      <c r="PS47">
        <v>889</v>
      </c>
      <c r="PT47">
        <v>995</v>
      </c>
      <c r="PU47">
        <v>1098</v>
      </c>
      <c r="PV47">
        <v>1198</v>
      </c>
      <c r="PW47">
        <v>1306</v>
      </c>
      <c r="PX47">
        <v>1424</v>
      </c>
      <c r="PY47">
        <v>1517</v>
      </c>
      <c r="PZ47">
        <v>1627</v>
      </c>
      <c r="QA47">
        <v>1742</v>
      </c>
      <c r="QB47">
        <v>1887</v>
      </c>
      <c r="QC47">
        <v>2029</v>
      </c>
      <c r="QD47">
        <v>2144</v>
      </c>
      <c r="QE47">
        <v>2281</v>
      </c>
      <c r="QF47">
        <v>2421</v>
      </c>
      <c r="QG47">
        <v>2544</v>
      </c>
      <c r="QH47">
        <v>2666</v>
      </c>
      <c r="QI47">
        <v>0</v>
      </c>
      <c r="QJ47">
        <v>0</v>
      </c>
      <c r="QK47">
        <v>7470</v>
      </c>
      <c r="QL47">
        <v>7695</v>
      </c>
      <c r="QM47">
        <v>7865</v>
      </c>
      <c r="QN47">
        <v>8046</v>
      </c>
      <c r="QO47">
        <v>8178</v>
      </c>
      <c r="QP47">
        <v>8318</v>
      </c>
      <c r="QQ47">
        <v>8480</v>
      </c>
      <c r="QR47">
        <v>8640</v>
      </c>
      <c r="QS47">
        <v>8779</v>
      </c>
      <c r="QT47">
        <v>8834</v>
      </c>
      <c r="QU47">
        <v>8972</v>
      </c>
      <c r="QV47">
        <v>8994</v>
      </c>
      <c r="QW47">
        <v>9119</v>
      </c>
      <c r="QX47">
        <v>9237</v>
      </c>
      <c r="QY47">
        <v>9358</v>
      </c>
      <c r="QZ47">
        <v>9350</v>
      </c>
      <c r="RA47">
        <v>9409</v>
      </c>
      <c r="RB47">
        <v>9434</v>
      </c>
      <c r="RC47">
        <v>9492</v>
      </c>
      <c r="RD47">
        <v>9475</v>
      </c>
      <c r="RE47">
        <v>9486</v>
      </c>
      <c r="RF47">
        <v>9526</v>
      </c>
      <c r="RG47">
        <v>9518</v>
      </c>
      <c r="RH47">
        <v>9562</v>
      </c>
      <c r="RI47">
        <v>9563</v>
      </c>
      <c r="RJ47">
        <v>9574</v>
      </c>
      <c r="RK47">
        <v>0</v>
      </c>
      <c r="RL47">
        <v>0</v>
      </c>
      <c r="RM47">
        <v>8346</v>
      </c>
      <c r="RN47">
        <v>8246</v>
      </c>
      <c r="RO47">
        <v>8174</v>
      </c>
      <c r="RP47">
        <v>8140</v>
      </c>
      <c r="RQ47">
        <v>8114</v>
      </c>
      <c r="RR47">
        <v>8009</v>
      </c>
      <c r="RS47">
        <v>7966</v>
      </c>
      <c r="RT47">
        <v>7927</v>
      </c>
      <c r="RU47">
        <v>7927</v>
      </c>
      <c r="RV47">
        <v>7897</v>
      </c>
      <c r="RW47">
        <v>7837</v>
      </c>
      <c r="RX47">
        <v>7864</v>
      </c>
      <c r="RY47">
        <v>7825</v>
      </c>
      <c r="RZ47">
        <v>7834</v>
      </c>
      <c r="SA47">
        <v>7848</v>
      </c>
      <c r="SB47">
        <v>7858</v>
      </c>
      <c r="SC47">
        <v>7800</v>
      </c>
      <c r="SD47">
        <v>7809</v>
      </c>
      <c r="SE47">
        <v>7833</v>
      </c>
      <c r="SF47">
        <v>7824</v>
      </c>
      <c r="SG47">
        <v>7763</v>
      </c>
      <c r="SH47">
        <v>7743</v>
      </c>
      <c r="SI47">
        <v>7740</v>
      </c>
      <c r="SJ47">
        <v>7784</v>
      </c>
      <c r="SK47">
        <v>7826</v>
      </c>
      <c r="SL47">
        <v>7814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947431.60369999998</v>
      </c>
      <c r="SU47">
        <v>938034.71279999998</v>
      </c>
      <c r="SV47">
        <v>924595.43870000006</v>
      </c>
      <c r="SW47">
        <v>913148.22679999995</v>
      </c>
      <c r="SX47">
        <v>894878.64390000002</v>
      </c>
      <c r="SY47">
        <v>883618.18169999996</v>
      </c>
      <c r="SZ47">
        <v>867361.64910000004</v>
      </c>
      <c r="TA47">
        <v>846750.07389999996</v>
      </c>
      <c r="TB47">
        <v>831215.34979999997</v>
      </c>
      <c r="TC47">
        <v>812695.55539999995</v>
      </c>
      <c r="TD47">
        <v>790926.7304</v>
      </c>
      <c r="TE47">
        <v>769121.0453</v>
      </c>
      <c r="TF47">
        <v>755683.16819999996</v>
      </c>
      <c r="TG47">
        <v>737071.14789999998</v>
      </c>
      <c r="TH47">
        <v>715039.77930000005</v>
      </c>
      <c r="TI47">
        <v>690229.03379999998</v>
      </c>
      <c r="TJ47">
        <v>673159.23259999999</v>
      </c>
      <c r="TK47">
        <v>656130.04379999998</v>
      </c>
      <c r="TL47">
        <v>637805.90379999997</v>
      </c>
      <c r="TM47">
        <v>618743.14520000003</v>
      </c>
      <c r="TN47">
        <v>603080.17779999995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356881.84570000001</v>
      </c>
      <c r="TW47">
        <v>371296.04889999999</v>
      </c>
      <c r="TX47">
        <v>387544.78409999999</v>
      </c>
      <c r="TY47">
        <v>402532.00709999999</v>
      </c>
      <c r="TZ47">
        <v>410705.2977</v>
      </c>
      <c r="UA47">
        <v>412859.99589999998</v>
      </c>
      <c r="UB47">
        <v>424158.87660000002</v>
      </c>
      <c r="UC47">
        <v>436783.82</v>
      </c>
      <c r="UD47">
        <v>444007.15230000002</v>
      </c>
      <c r="UE47">
        <v>453299.79810000001</v>
      </c>
      <c r="UF47">
        <v>459965.34330000001</v>
      </c>
      <c r="UG47">
        <v>465235.80330000003</v>
      </c>
      <c r="UH47">
        <v>459337.51490000001</v>
      </c>
      <c r="UI47">
        <v>457884.87410000002</v>
      </c>
      <c r="UJ47">
        <v>447395.65730000002</v>
      </c>
      <c r="UK47">
        <v>447633.38770000002</v>
      </c>
      <c r="UL47">
        <v>446404.21059999999</v>
      </c>
      <c r="UM47">
        <v>441913.8517</v>
      </c>
      <c r="UN47">
        <v>435619.87800000003</v>
      </c>
      <c r="UO47">
        <v>435048.43689999997</v>
      </c>
      <c r="UP47">
        <v>429689.63650000002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213220.4259</v>
      </c>
      <c r="UY47">
        <v>231654.1844</v>
      </c>
      <c r="UZ47">
        <v>251225.87650000001</v>
      </c>
      <c r="VA47">
        <v>274106.82780000003</v>
      </c>
      <c r="VB47">
        <v>284165.38010000001</v>
      </c>
      <c r="VC47">
        <v>291215.86959999998</v>
      </c>
      <c r="VD47">
        <v>297614.58309999999</v>
      </c>
      <c r="VE47">
        <v>311649.1127</v>
      </c>
      <c r="VF47">
        <v>322609.83179999999</v>
      </c>
      <c r="VG47">
        <v>315158.85399999999</v>
      </c>
      <c r="VH47">
        <v>319200.80499999999</v>
      </c>
      <c r="VI47">
        <v>324573.69150000002</v>
      </c>
      <c r="VJ47">
        <v>327582.46529999998</v>
      </c>
      <c r="VK47">
        <v>330140.62300000002</v>
      </c>
      <c r="VL47">
        <v>337306.28379999998</v>
      </c>
      <c r="VM47">
        <v>343774.45730000001</v>
      </c>
      <c r="VN47">
        <v>327434.37469999999</v>
      </c>
      <c r="VO47">
        <v>331719.07949999999</v>
      </c>
      <c r="VP47">
        <v>333985.40899999999</v>
      </c>
      <c r="VQ47">
        <v>335838.31</v>
      </c>
      <c r="VR47">
        <v>328867.44459999999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68987.884529999996</v>
      </c>
      <c r="WA47">
        <v>66978.52867</v>
      </c>
      <c r="WB47">
        <v>65027.697740000003</v>
      </c>
      <c r="WC47">
        <v>63133.687129999998</v>
      </c>
      <c r="WD47">
        <v>183884.52559999999</v>
      </c>
      <c r="WE47">
        <v>208283.44320000001</v>
      </c>
      <c r="WF47">
        <v>144440.66800000001</v>
      </c>
      <c r="WG47">
        <v>140233.65820000001</v>
      </c>
      <c r="WH47">
        <v>190608.8559</v>
      </c>
      <c r="WI47">
        <v>185057.1416</v>
      </c>
      <c r="WJ47">
        <v>128333.6627</v>
      </c>
      <c r="WK47">
        <v>124595.789</v>
      </c>
      <c r="WL47">
        <v>120966.7855</v>
      </c>
      <c r="WM47">
        <v>187909.56969999999</v>
      </c>
      <c r="WN47">
        <v>136827.3566</v>
      </c>
      <c r="WO47">
        <v>110701.7448</v>
      </c>
      <c r="WP47">
        <v>150468.391</v>
      </c>
      <c r="WQ47">
        <v>166955.2188</v>
      </c>
      <c r="WR47">
        <v>162092.4455</v>
      </c>
      <c r="WS47">
        <v>196714.13279999999</v>
      </c>
      <c r="WT47">
        <v>152787.67600000001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12400000</v>
      </c>
      <c r="ZG47">
        <v>12200000</v>
      </c>
      <c r="ZH47">
        <v>12400000</v>
      </c>
      <c r="ZI47">
        <v>12200000</v>
      </c>
      <c r="ZJ47">
        <v>12200000</v>
      </c>
      <c r="ZK47">
        <v>12100000</v>
      </c>
      <c r="ZL47">
        <v>11900000</v>
      </c>
      <c r="ZM47">
        <v>11800000</v>
      </c>
      <c r="ZN47">
        <v>11700000</v>
      </c>
      <c r="ZO47">
        <v>11700000</v>
      </c>
      <c r="ZP47">
        <v>11600000</v>
      </c>
      <c r="ZQ47">
        <v>11400000</v>
      </c>
      <c r="ZR47">
        <v>11200000</v>
      </c>
      <c r="ZS47">
        <v>11100000</v>
      </c>
      <c r="ZT47">
        <v>10800000</v>
      </c>
      <c r="ZU47">
        <v>10600000</v>
      </c>
      <c r="ZV47">
        <v>10400000</v>
      </c>
      <c r="ZW47">
        <v>10300000</v>
      </c>
      <c r="ZX47">
        <v>10000000</v>
      </c>
      <c r="ZY47">
        <v>9870000</v>
      </c>
      <c r="ZZ47">
        <v>9700000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19300000</v>
      </c>
      <c r="ABK47">
        <v>19300000</v>
      </c>
      <c r="ABL47">
        <v>19300000</v>
      </c>
      <c r="ABM47">
        <v>19300000</v>
      </c>
      <c r="ABN47">
        <v>19100000</v>
      </c>
      <c r="ABO47">
        <v>19000000</v>
      </c>
      <c r="ABP47">
        <v>18900000</v>
      </c>
      <c r="ABQ47">
        <v>18800000</v>
      </c>
      <c r="ABR47">
        <v>18700000</v>
      </c>
      <c r="ABS47">
        <v>18500000</v>
      </c>
      <c r="ABT47">
        <v>18200000</v>
      </c>
      <c r="ABU47">
        <v>18000000</v>
      </c>
      <c r="ABV47">
        <v>17800000</v>
      </c>
      <c r="ABW47">
        <v>17600000</v>
      </c>
      <c r="ABX47">
        <v>17100000</v>
      </c>
      <c r="ABY47">
        <v>16700000</v>
      </c>
      <c r="ABZ47">
        <v>16400000</v>
      </c>
      <c r="ACA47">
        <v>16200000</v>
      </c>
      <c r="ACB47">
        <v>15700000</v>
      </c>
      <c r="ACC47">
        <v>15400000</v>
      </c>
      <c r="ACD47">
        <v>15200000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4470000</v>
      </c>
      <c r="ADO47">
        <v>4420000</v>
      </c>
      <c r="ADP47">
        <v>4370000</v>
      </c>
      <c r="ADQ47">
        <v>4310000</v>
      </c>
      <c r="ADR47">
        <v>4210000</v>
      </c>
      <c r="ADS47">
        <v>4160000</v>
      </c>
      <c r="ADT47">
        <v>4040000</v>
      </c>
      <c r="ADU47">
        <v>3980000</v>
      </c>
      <c r="ADV47">
        <v>3920000</v>
      </c>
      <c r="ADW47">
        <v>3850000</v>
      </c>
      <c r="ADX47">
        <v>3740000</v>
      </c>
      <c r="ADY47">
        <v>3650000</v>
      </c>
      <c r="ADZ47">
        <v>3550000</v>
      </c>
      <c r="AEA47">
        <v>3470000</v>
      </c>
      <c r="AEB47">
        <v>3360000</v>
      </c>
      <c r="AEC47">
        <v>3270000</v>
      </c>
      <c r="AED47">
        <v>3190000</v>
      </c>
      <c r="AEE47">
        <v>3090000</v>
      </c>
      <c r="AEF47">
        <v>3020000</v>
      </c>
      <c r="AEG47">
        <v>2930000</v>
      </c>
      <c r="AEH47">
        <v>2850000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5240000</v>
      </c>
      <c r="AEQ47">
        <v>5060000</v>
      </c>
      <c r="AER47">
        <v>4890000</v>
      </c>
      <c r="AES47">
        <v>4750000</v>
      </c>
      <c r="AET47">
        <v>4590000</v>
      </c>
      <c r="AEU47">
        <v>4430000</v>
      </c>
      <c r="AEV47">
        <v>4310000</v>
      </c>
      <c r="AEW47">
        <v>4160000</v>
      </c>
      <c r="AEX47">
        <v>4050000</v>
      </c>
      <c r="AEY47">
        <v>3940000</v>
      </c>
      <c r="AEZ47">
        <v>3830000</v>
      </c>
      <c r="AFA47">
        <v>3690000</v>
      </c>
      <c r="AFB47">
        <v>3590000</v>
      </c>
      <c r="AFC47">
        <v>3490000</v>
      </c>
      <c r="AFD47">
        <v>3390000</v>
      </c>
      <c r="AFE47">
        <v>3260000</v>
      </c>
      <c r="AFF47">
        <v>3160000</v>
      </c>
      <c r="AFG47">
        <v>3070000</v>
      </c>
      <c r="AFH47">
        <v>2990000</v>
      </c>
      <c r="AFI47">
        <v>2920000</v>
      </c>
      <c r="AFJ47">
        <v>2830000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178.22978169999999</v>
      </c>
      <c r="AGU47">
        <v>185.42835550000001</v>
      </c>
      <c r="AGV47">
        <v>193.54310989999999</v>
      </c>
      <c r="AGW47">
        <v>201.02785460000001</v>
      </c>
      <c r="AGX47">
        <v>205.10966429999999</v>
      </c>
      <c r="AGY47">
        <v>206.18573860000001</v>
      </c>
      <c r="AGZ47">
        <v>211.82849419999999</v>
      </c>
      <c r="AHA47">
        <v>218.1334966</v>
      </c>
      <c r="AHB47">
        <v>221.74088929999999</v>
      </c>
      <c r="AHC47">
        <v>226.38171439999999</v>
      </c>
      <c r="AHD47">
        <v>229.7105435</v>
      </c>
      <c r="AHE47">
        <v>232.34265529999999</v>
      </c>
      <c r="AHF47">
        <v>229.39700070000001</v>
      </c>
      <c r="AHG47">
        <v>228.67153980000001</v>
      </c>
      <c r="AHH47">
        <v>223.43313710000001</v>
      </c>
      <c r="AHI47">
        <v>223.5518616</v>
      </c>
      <c r="AHJ47">
        <v>222.9380003</v>
      </c>
      <c r="AHK47">
        <v>220.69547739999999</v>
      </c>
      <c r="AHL47">
        <v>217.5522143</v>
      </c>
      <c r="AHM47">
        <v>217.26683180000001</v>
      </c>
      <c r="AHN47">
        <v>214.59060199999999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13.26885968</v>
      </c>
      <c r="AHW47">
        <v>14.41600566</v>
      </c>
      <c r="AHX47">
        <v>15.63396607</v>
      </c>
      <c r="AHY47">
        <v>17.057864039999998</v>
      </c>
      <c r="AHZ47">
        <v>17.683814949999999</v>
      </c>
      <c r="AIA47">
        <v>18.122571959999998</v>
      </c>
      <c r="AIB47">
        <v>18.520768480000001</v>
      </c>
      <c r="AIC47">
        <v>19.3941473</v>
      </c>
      <c r="AID47">
        <v>20.076240689999999</v>
      </c>
      <c r="AIE47">
        <v>19.61256101</v>
      </c>
      <c r="AIF47">
        <v>19.864094510000001</v>
      </c>
      <c r="AIG47">
        <v>20.198453090000001</v>
      </c>
      <c r="AIH47">
        <v>20.385691229999999</v>
      </c>
      <c r="AII47">
        <v>20.54488722</v>
      </c>
      <c r="AIJ47">
        <v>20.99081142</v>
      </c>
      <c r="AIK47">
        <v>21.393330479999999</v>
      </c>
      <c r="AIL47">
        <v>20.376475450000001</v>
      </c>
      <c r="AIM47">
        <v>20.643115689999998</v>
      </c>
      <c r="AIN47">
        <v>20.784151000000001</v>
      </c>
      <c r="AIO47">
        <v>20.899458360000001</v>
      </c>
      <c r="AIP47">
        <v>20.465656410000001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0.67267350999999997</v>
      </c>
      <c r="AIY47">
        <v>0.65308107699999995</v>
      </c>
      <c r="AIZ47">
        <v>0.63405929800000005</v>
      </c>
      <c r="AJA47">
        <v>0.61559155200000004</v>
      </c>
      <c r="AJB47">
        <v>1.7929851020000001</v>
      </c>
      <c r="AJC47">
        <v>2.0308892740000002</v>
      </c>
      <c r="AJD47">
        <v>1.408383685</v>
      </c>
      <c r="AJE47">
        <v>1.3673628010000001</v>
      </c>
      <c r="AJF47">
        <v>1.85855138</v>
      </c>
      <c r="AJG47">
        <v>1.8044188160000001</v>
      </c>
      <c r="AJH47">
        <v>1.2513306630000001</v>
      </c>
      <c r="AJI47">
        <v>1.214884139</v>
      </c>
      <c r="AJJ47">
        <v>1.1794991640000001</v>
      </c>
      <c r="AJK47">
        <v>1.8322317109999999</v>
      </c>
      <c r="AJL47">
        <v>1.3341493040000001</v>
      </c>
      <c r="AJM47">
        <v>1.079408822</v>
      </c>
      <c r="AJN47">
        <v>1.467157622</v>
      </c>
      <c r="AJO47">
        <v>1.627914144</v>
      </c>
      <c r="AJP47">
        <v>1.5804991690000001</v>
      </c>
      <c r="AJQ47">
        <v>1.9180815149999999</v>
      </c>
      <c r="AJR47">
        <v>1.4897720510000001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169.22668630000001</v>
      </c>
      <c r="AKA47">
        <v>145.65225720000001</v>
      </c>
      <c r="AKB47">
        <v>73.875158389999996</v>
      </c>
      <c r="AKC47">
        <v>99.815243539999997</v>
      </c>
      <c r="AKD47">
        <v>113.8987008</v>
      </c>
      <c r="AKE47">
        <v>188.27259670000001</v>
      </c>
      <c r="AKF47">
        <v>102.03180140000001</v>
      </c>
      <c r="AKG47">
        <v>164.16139680000001</v>
      </c>
      <c r="AKH47">
        <v>146.764769</v>
      </c>
      <c r="AKI47">
        <v>202.1006893</v>
      </c>
      <c r="AKJ47">
        <v>121.6495867</v>
      </c>
      <c r="AKK47">
        <v>126.979873</v>
      </c>
      <c r="AKL47">
        <v>149.9766994</v>
      </c>
      <c r="AKM47">
        <v>147.9168664</v>
      </c>
      <c r="AKN47">
        <v>138.95064500000001</v>
      </c>
      <c r="AKO47">
        <v>220.86536100000001</v>
      </c>
      <c r="AKP47">
        <v>165.3766062</v>
      </c>
      <c r="AKQ47">
        <v>155.83633370000001</v>
      </c>
      <c r="AKR47">
        <v>114.4400225</v>
      </c>
      <c r="AKS47">
        <v>204.3209229</v>
      </c>
      <c r="AKT47">
        <v>210.41528439999999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116.78851539999999</v>
      </c>
      <c r="AME47">
        <v>115.0311896</v>
      </c>
      <c r="AMF47">
        <v>116.8690333</v>
      </c>
      <c r="AMG47">
        <v>115.1441315</v>
      </c>
      <c r="AMH47">
        <v>114.79991990000001</v>
      </c>
      <c r="AMI47">
        <v>113.8302324</v>
      </c>
      <c r="AMJ47">
        <v>112.28775330000001</v>
      </c>
      <c r="AMK47">
        <v>111.1402034</v>
      </c>
      <c r="AML47">
        <v>110.1313622</v>
      </c>
      <c r="AMM47">
        <v>110.4931828</v>
      </c>
      <c r="AMN47">
        <v>108.9552078</v>
      </c>
      <c r="AMO47">
        <v>107.6170049</v>
      </c>
      <c r="AMP47">
        <v>105.7693816</v>
      </c>
      <c r="AMQ47">
        <v>104.9952519</v>
      </c>
      <c r="AMR47">
        <v>102.17040350000001</v>
      </c>
      <c r="AMS47">
        <v>100.10045289999999</v>
      </c>
      <c r="AMT47">
        <v>98.504157879999994</v>
      </c>
      <c r="AMU47">
        <v>97.300180220000001</v>
      </c>
      <c r="AMV47">
        <v>94.507645109999999</v>
      </c>
      <c r="AMW47">
        <v>93.042784659999995</v>
      </c>
      <c r="AMX47">
        <v>91.426796499999995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295.17688980000003</v>
      </c>
      <c r="ANG47">
        <v>317.43377229999999</v>
      </c>
      <c r="ANH47">
        <v>214.92043659999999</v>
      </c>
      <c r="ANI47">
        <v>353.59622159999998</v>
      </c>
      <c r="ANJ47">
        <v>187.7909927</v>
      </c>
      <c r="ANK47">
        <v>204.007893</v>
      </c>
      <c r="ANL47">
        <v>238.2113469</v>
      </c>
      <c r="ANM47">
        <v>277.71413009999998</v>
      </c>
      <c r="ANN47">
        <v>186.00178639999999</v>
      </c>
      <c r="ANO47">
        <v>157.38170120000001</v>
      </c>
      <c r="ANP47">
        <v>211.6028815</v>
      </c>
      <c r="ANQ47">
        <v>227.5933718</v>
      </c>
      <c r="ANR47">
        <v>178.02017760000001</v>
      </c>
      <c r="ANS47">
        <v>223.3692508</v>
      </c>
      <c r="ANT47">
        <v>216.9223216</v>
      </c>
      <c r="ANU47">
        <v>188.08158349999999</v>
      </c>
      <c r="ANV47">
        <v>151.24774389999999</v>
      </c>
      <c r="ANW47">
        <v>189.45832559999999</v>
      </c>
      <c r="ANX47">
        <v>175.2644559</v>
      </c>
      <c r="ANY47">
        <v>111.64721110000001</v>
      </c>
      <c r="ANZ47">
        <v>111.62353109999999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81.967363300000002</v>
      </c>
      <c r="AOI47">
        <v>81.845696579999995</v>
      </c>
      <c r="AOJ47">
        <v>81.721848210000005</v>
      </c>
      <c r="AOK47">
        <v>81.623548880000001</v>
      </c>
      <c r="AOL47">
        <v>81.120804399999997</v>
      </c>
      <c r="AOM47">
        <v>80.467796370000002</v>
      </c>
      <c r="AON47">
        <v>80.292699920000004</v>
      </c>
      <c r="AOO47">
        <v>79.487685659999997</v>
      </c>
      <c r="AOP47">
        <v>79.443774550000001</v>
      </c>
      <c r="AOQ47">
        <v>78.575450889999999</v>
      </c>
      <c r="AOR47">
        <v>77.214562069999999</v>
      </c>
      <c r="AOS47">
        <v>76.374374669999995</v>
      </c>
      <c r="AOT47">
        <v>75.562470489999995</v>
      </c>
      <c r="AOU47">
        <v>74.428304179999998</v>
      </c>
      <c r="AOV47">
        <v>72.345029400000001</v>
      </c>
      <c r="AOW47">
        <v>70.8945133</v>
      </c>
      <c r="AOX47">
        <v>69.646416049999999</v>
      </c>
      <c r="AOY47">
        <v>68.584954600000003</v>
      </c>
      <c r="AOZ47">
        <v>66.474665639999998</v>
      </c>
      <c r="APA47">
        <v>65.322452690000006</v>
      </c>
      <c r="APB47">
        <v>64.287167330000003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831.57518660000005</v>
      </c>
      <c r="APK47">
        <v>926.78801339999995</v>
      </c>
      <c r="APL47">
        <v>783.55720269999995</v>
      </c>
      <c r="APM47">
        <v>945.35961229999998</v>
      </c>
      <c r="APN47">
        <v>1056.230656</v>
      </c>
      <c r="APO47">
        <v>828.92547339999999</v>
      </c>
      <c r="APP47">
        <v>880.65470430000005</v>
      </c>
      <c r="APQ47">
        <v>957.72642659999997</v>
      </c>
      <c r="APR47">
        <v>790.17554640000003</v>
      </c>
      <c r="APS47">
        <v>764.1028536</v>
      </c>
      <c r="APT47">
        <v>958.93427640000004</v>
      </c>
      <c r="APU47">
        <v>611.72179510000001</v>
      </c>
      <c r="APV47">
        <v>744.76175690000002</v>
      </c>
      <c r="APW47">
        <v>782.58355979999999</v>
      </c>
      <c r="APX47">
        <v>951.67261910000002</v>
      </c>
      <c r="APY47">
        <v>879.84605980000003</v>
      </c>
      <c r="APZ47">
        <v>671.92637679999996</v>
      </c>
      <c r="AQA47">
        <v>786.87295719999997</v>
      </c>
      <c r="AQB47">
        <v>787.40752680000003</v>
      </c>
      <c r="AQC47">
        <v>653.30652450000002</v>
      </c>
      <c r="AQD47">
        <v>623.03297080000004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91.342375309999994</v>
      </c>
      <c r="ARO47">
        <v>88.205788119999994</v>
      </c>
      <c r="ARP47">
        <v>85.217426779999997</v>
      </c>
      <c r="ARQ47">
        <v>82.735365810000005</v>
      </c>
      <c r="ARR47">
        <v>80.02160293</v>
      </c>
      <c r="ARS47">
        <v>77.100595179999999</v>
      </c>
      <c r="ART47">
        <v>75.112836729999998</v>
      </c>
      <c r="ARU47">
        <v>72.563426230000005</v>
      </c>
      <c r="ARV47">
        <v>70.530957049999998</v>
      </c>
      <c r="ARW47">
        <v>68.599030729999996</v>
      </c>
      <c r="ARX47">
        <v>66.685864370000004</v>
      </c>
      <c r="ARY47">
        <v>64.2656846</v>
      </c>
      <c r="ARZ47">
        <v>62.46586147</v>
      </c>
      <c r="ASA47">
        <v>60.832856900000003</v>
      </c>
      <c r="ASB47">
        <v>58.993165879999999</v>
      </c>
      <c r="ASC47">
        <v>56.828373079999999</v>
      </c>
      <c r="ASD47">
        <v>55.031033790000002</v>
      </c>
      <c r="ASE47">
        <v>53.407487570000001</v>
      </c>
      <c r="ASF47">
        <v>52.146695170000001</v>
      </c>
      <c r="ASG47">
        <v>50.901031289999999</v>
      </c>
      <c r="ASH47">
        <v>49.342701140000003</v>
      </c>
    </row>
    <row r="48" spans="3:1178" x14ac:dyDescent="0.25">
      <c r="C48">
        <v>0</v>
      </c>
      <c r="D48">
        <v>0</v>
      </c>
      <c r="E48">
        <v>0</v>
      </c>
      <c r="F48">
        <v>230</v>
      </c>
      <c r="G48">
        <v>232</v>
      </c>
      <c r="H48">
        <v>241</v>
      </c>
      <c r="I48">
        <v>234</v>
      </c>
      <c r="J48">
        <v>256</v>
      </c>
      <c r="K48">
        <v>229</v>
      </c>
      <c r="L48">
        <v>243</v>
      </c>
      <c r="M48">
        <v>243</v>
      </c>
      <c r="N48">
        <v>281</v>
      </c>
      <c r="O48">
        <v>251</v>
      </c>
      <c r="P48">
        <v>254</v>
      </c>
      <c r="Q48">
        <v>272</v>
      </c>
      <c r="R48">
        <v>258</v>
      </c>
      <c r="S48">
        <v>277</v>
      </c>
      <c r="T48">
        <v>256</v>
      </c>
      <c r="U48">
        <v>292</v>
      </c>
      <c r="V48">
        <v>256</v>
      </c>
      <c r="W48">
        <v>267</v>
      </c>
      <c r="X48">
        <v>284</v>
      </c>
      <c r="Y48">
        <v>301</v>
      </c>
      <c r="Z48">
        <v>280</v>
      </c>
      <c r="AA48">
        <v>271</v>
      </c>
      <c r="AB48">
        <v>267</v>
      </c>
      <c r="AC48">
        <v>258</v>
      </c>
      <c r="AD48">
        <v>248</v>
      </c>
      <c r="AE48">
        <v>0</v>
      </c>
      <c r="AF48">
        <v>0</v>
      </c>
      <c r="AG48">
        <v>0</v>
      </c>
      <c r="AH48">
        <v>69</v>
      </c>
      <c r="AI48">
        <v>83</v>
      </c>
      <c r="AJ48">
        <v>68</v>
      </c>
      <c r="AK48">
        <v>79</v>
      </c>
      <c r="AL48">
        <v>67</v>
      </c>
      <c r="AM48">
        <v>92</v>
      </c>
      <c r="AN48">
        <v>78</v>
      </c>
      <c r="AO48">
        <v>87</v>
      </c>
      <c r="AP48">
        <v>81</v>
      </c>
      <c r="AQ48">
        <v>91</v>
      </c>
      <c r="AR48">
        <v>80</v>
      </c>
      <c r="AS48">
        <v>97</v>
      </c>
      <c r="AT48">
        <v>117</v>
      </c>
      <c r="AU48">
        <v>105</v>
      </c>
      <c r="AV48">
        <v>110</v>
      </c>
      <c r="AW48">
        <v>115</v>
      </c>
      <c r="AX48">
        <v>108</v>
      </c>
      <c r="AY48">
        <v>136</v>
      </c>
      <c r="AZ48">
        <v>135</v>
      </c>
      <c r="BA48">
        <v>138</v>
      </c>
      <c r="BB48">
        <v>137</v>
      </c>
      <c r="BC48">
        <v>137</v>
      </c>
      <c r="BD48">
        <v>139</v>
      </c>
      <c r="BE48">
        <v>141</v>
      </c>
      <c r="BF48">
        <v>150</v>
      </c>
      <c r="BG48">
        <v>0</v>
      </c>
      <c r="BH48">
        <v>0</v>
      </c>
      <c r="BI48">
        <v>0</v>
      </c>
      <c r="BJ48">
        <v>151</v>
      </c>
      <c r="BK48">
        <v>165</v>
      </c>
      <c r="BL48">
        <v>166</v>
      </c>
      <c r="BM48">
        <v>153</v>
      </c>
      <c r="BN48">
        <v>144</v>
      </c>
      <c r="BO48">
        <v>144</v>
      </c>
      <c r="BP48">
        <v>162</v>
      </c>
      <c r="BQ48">
        <v>152</v>
      </c>
      <c r="BR48">
        <v>155</v>
      </c>
      <c r="BS48">
        <v>147</v>
      </c>
      <c r="BT48">
        <v>163</v>
      </c>
      <c r="BU48">
        <v>146</v>
      </c>
      <c r="BV48">
        <v>145</v>
      </c>
      <c r="BW48">
        <v>144</v>
      </c>
      <c r="BX48">
        <v>140</v>
      </c>
      <c r="BY48">
        <v>126</v>
      </c>
      <c r="BZ48">
        <v>146</v>
      </c>
      <c r="CA48">
        <v>162</v>
      </c>
      <c r="CB48">
        <v>138</v>
      </c>
      <c r="CC48">
        <v>135</v>
      </c>
      <c r="CD48">
        <v>146</v>
      </c>
      <c r="CE48">
        <v>156</v>
      </c>
      <c r="CF48">
        <v>137</v>
      </c>
      <c r="CG48">
        <v>139</v>
      </c>
      <c r="CH48">
        <v>142</v>
      </c>
      <c r="CI48">
        <v>0</v>
      </c>
      <c r="CJ48">
        <v>0</v>
      </c>
      <c r="CK48">
        <v>0</v>
      </c>
      <c r="CL48">
        <v>34</v>
      </c>
      <c r="CM48">
        <v>42</v>
      </c>
      <c r="CN48">
        <v>41</v>
      </c>
      <c r="CO48">
        <v>42</v>
      </c>
      <c r="CP48">
        <v>45</v>
      </c>
      <c r="CQ48">
        <v>48</v>
      </c>
      <c r="CR48">
        <v>37</v>
      </c>
      <c r="CS48">
        <v>59</v>
      </c>
      <c r="CT48">
        <v>38</v>
      </c>
      <c r="CU48">
        <v>42</v>
      </c>
      <c r="CV48">
        <v>56</v>
      </c>
      <c r="CW48">
        <v>40</v>
      </c>
      <c r="CX48">
        <v>42</v>
      </c>
      <c r="CY48">
        <v>49</v>
      </c>
      <c r="CZ48">
        <v>42</v>
      </c>
      <c r="DA48">
        <v>44</v>
      </c>
      <c r="DB48">
        <v>53</v>
      </c>
      <c r="DC48">
        <v>45</v>
      </c>
      <c r="DD48">
        <v>49</v>
      </c>
      <c r="DE48">
        <v>38</v>
      </c>
      <c r="DF48">
        <v>47</v>
      </c>
      <c r="DG48">
        <v>59</v>
      </c>
      <c r="DH48">
        <v>50</v>
      </c>
      <c r="DI48">
        <v>39</v>
      </c>
      <c r="DJ48">
        <v>38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0</v>
      </c>
      <c r="DQ48">
        <v>2</v>
      </c>
      <c r="DR48">
        <v>4</v>
      </c>
      <c r="DS48">
        <v>1</v>
      </c>
      <c r="DT48">
        <v>3</v>
      </c>
      <c r="DU48">
        <v>4</v>
      </c>
      <c r="DV48">
        <v>3</v>
      </c>
      <c r="DW48">
        <v>3</v>
      </c>
      <c r="DX48">
        <v>2</v>
      </c>
      <c r="DY48">
        <v>6</v>
      </c>
      <c r="DZ48">
        <v>3</v>
      </c>
      <c r="EA48">
        <v>2</v>
      </c>
      <c r="EB48">
        <v>5</v>
      </c>
      <c r="EC48">
        <v>3</v>
      </c>
      <c r="ED48">
        <v>4</v>
      </c>
      <c r="EE48">
        <v>5</v>
      </c>
      <c r="EF48">
        <v>5</v>
      </c>
      <c r="EG48">
        <v>7</v>
      </c>
      <c r="EH48">
        <v>8</v>
      </c>
      <c r="EI48">
        <v>5</v>
      </c>
      <c r="EJ48">
        <v>12</v>
      </c>
      <c r="EK48">
        <v>12</v>
      </c>
      <c r="EL48">
        <v>8</v>
      </c>
      <c r="EM48">
        <v>0</v>
      </c>
      <c r="EN48">
        <v>0</v>
      </c>
      <c r="EO48">
        <v>0</v>
      </c>
      <c r="EP48">
        <v>5</v>
      </c>
      <c r="EQ48">
        <v>0</v>
      </c>
      <c r="ER48">
        <v>10</v>
      </c>
      <c r="ES48">
        <v>5</v>
      </c>
      <c r="ET48">
        <v>15</v>
      </c>
      <c r="EU48">
        <v>5</v>
      </c>
      <c r="EV48">
        <v>15</v>
      </c>
      <c r="EW48">
        <v>10</v>
      </c>
      <c r="EX48">
        <v>20</v>
      </c>
      <c r="EY48">
        <v>20</v>
      </c>
      <c r="EZ48">
        <v>10</v>
      </c>
      <c r="FA48">
        <v>5</v>
      </c>
      <c r="FB48">
        <v>0</v>
      </c>
      <c r="FC48">
        <v>40</v>
      </c>
      <c r="FD48">
        <v>15</v>
      </c>
      <c r="FE48">
        <v>20</v>
      </c>
      <c r="FF48">
        <v>30</v>
      </c>
      <c r="FG48">
        <v>10</v>
      </c>
      <c r="FH48">
        <v>10</v>
      </c>
      <c r="FI48">
        <v>20</v>
      </c>
      <c r="FJ48">
        <v>25</v>
      </c>
      <c r="FK48">
        <v>20</v>
      </c>
      <c r="FL48">
        <v>30</v>
      </c>
      <c r="FM48">
        <v>35</v>
      </c>
      <c r="FN48">
        <v>50</v>
      </c>
      <c r="FO48">
        <v>0</v>
      </c>
      <c r="FP48">
        <v>0</v>
      </c>
      <c r="FQ48">
        <v>6026</v>
      </c>
      <c r="FR48">
        <v>6185</v>
      </c>
      <c r="FS48">
        <v>6356</v>
      </c>
      <c r="FT48">
        <v>6478</v>
      </c>
      <c r="FU48">
        <v>6640</v>
      </c>
      <c r="FV48">
        <v>6798</v>
      </c>
      <c r="FW48">
        <v>6931</v>
      </c>
      <c r="FX48">
        <v>7031</v>
      </c>
      <c r="FY48">
        <v>7108</v>
      </c>
      <c r="FZ48">
        <v>7183</v>
      </c>
      <c r="GA48">
        <v>7244</v>
      </c>
      <c r="GB48">
        <v>7297</v>
      </c>
      <c r="GC48">
        <v>7393</v>
      </c>
      <c r="GD48">
        <v>7480</v>
      </c>
      <c r="GE48">
        <v>7536</v>
      </c>
      <c r="GF48">
        <v>7581</v>
      </c>
      <c r="GG48">
        <v>7630</v>
      </c>
      <c r="GH48">
        <v>7714</v>
      </c>
      <c r="GI48">
        <v>7700</v>
      </c>
      <c r="GJ48">
        <v>7728</v>
      </c>
      <c r="GK48">
        <v>7810</v>
      </c>
      <c r="GL48">
        <v>7843</v>
      </c>
      <c r="GM48">
        <v>7932</v>
      </c>
      <c r="GN48">
        <v>7951</v>
      </c>
      <c r="GO48">
        <v>7934</v>
      </c>
      <c r="GP48">
        <v>7905</v>
      </c>
      <c r="GQ48">
        <v>0</v>
      </c>
      <c r="GR48">
        <v>0</v>
      </c>
      <c r="GS48">
        <v>764</v>
      </c>
      <c r="GT48">
        <v>883</v>
      </c>
      <c r="GU48">
        <v>966</v>
      </c>
      <c r="GV48">
        <v>1076</v>
      </c>
      <c r="GW48">
        <v>1187</v>
      </c>
      <c r="GX48">
        <v>1275</v>
      </c>
      <c r="GY48">
        <v>1381</v>
      </c>
      <c r="GZ48">
        <v>1479</v>
      </c>
      <c r="HA48">
        <v>1577</v>
      </c>
      <c r="HB48">
        <v>1672</v>
      </c>
      <c r="HC48">
        <v>1770</v>
      </c>
      <c r="HD48">
        <v>1849</v>
      </c>
      <c r="HE48">
        <v>1944</v>
      </c>
      <c r="HF48">
        <v>2028</v>
      </c>
      <c r="HG48">
        <v>2102</v>
      </c>
      <c r="HH48">
        <v>2175</v>
      </c>
      <c r="HI48">
        <v>2216</v>
      </c>
      <c r="HJ48">
        <v>2270</v>
      </c>
      <c r="HK48">
        <v>2364</v>
      </c>
      <c r="HL48">
        <v>2417</v>
      </c>
      <c r="HM48">
        <v>2462</v>
      </c>
      <c r="HN48">
        <v>2516</v>
      </c>
      <c r="HO48">
        <v>2548</v>
      </c>
      <c r="HP48">
        <v>2571</v>
      </c>
      <c r="HQ48">
        <v>2602</v>
      </c>
      <c r="HR48">
        <v>2653</v>
      </c>
      <c r="HS48">
        <v>0</v>
      </c>
      <c r="HT48">
        <v>0</v>
      </c>
      <c r="HU48">
        <v>60</v>
      </c>
      <c r="HV48">
        <v>61</v>
      </c>
      <c r="HW48">
        <v>70</v>
      </c>
      <c r="HX48">
        <v>76</v>
      </c>
      <c r="HY48">
        <v>75</v>
      </c>
      <c r="HZ48">
        <v>87</v>
      </c>
      <c r="IA48">
        <v>85</v>
      </c>
      <c r="IB48">
        <v>91</v>
      </c>
      <c r="IC48">
        <v>98</v>
      </c>
      <c r="ID48">
        <v>102</v>
      </c>
      <c r="IE48">
        <v>102</v>
      </c>
      <c r="IF48">
        <v>110</v>
      </c>
      <c r="IG48">
        <v>120</v>
      </c>
      <c r="IH48">
        <v>127</v>
      </c>
      <c r="II48">
        <v>137</v>
      </c>
      <c r="IJ48">
        <v>151</v>
      </c>
      <c r="IK48">
        <v>164</v>
      </c>
      <c r="IL48">
        <v>163</v>
      </c>
      <c r="IM48">
        <v>174</v>
      </c>
      <c r="IN48">
        <v>183</v>
      </c>
      <c r="IO48">
        <v>200</v>
      </c>
      <c r="IP48">
        <v>210</v>
      </c>
      <c r="IQ48">
        <v>218</v>
      </c>
      <c r="IR48">
        <v>221</v>
      </c>
      <c r="IS48">
        <v>233</v>
      </c>
      <c r="IT48">
        <v>223</v>
      </c>
      <c r="IU48">
        <v>0</v>
      </c>
      <c r="IV48">
        <v>0</v>
      </c>
      <c r="IW48">
        <v>5</v>
      </c>
      <c r="IX48">
        <v>8</v>
      </c>
      <c r="IY48">
        <v>8</v>
      </c>
      <c r="IZ48">
        <v>6</v>
      </c>
      <c r="JA48">
        <v>5</v>
      </c>
      <c r="JB48">
        <v>5</v>
      </c>
      <c r="JC48">
        <v>6</v>
      </c>
      <c r="JD48">
        <v>8</v>
      </c>
      <c r="JE48">
        <v>5</v>
      </c>
      <c r="JF48">
        <v>5</v>
      </c>
      <c r="JG48">
        <v>8</v>
      </c>
      <c r="JH48">
        <v>2</v>
      </c>
      <c r="JI48">
        <v>3</v>
      </c>
      <c r="JJ48">
        <v>3</v>
      </c>
      <c r="JK48">
        <v>4</v>
      </c>
      <c r="JL48">
        <v>4</v>
      </c>
      <c r="JM48">
        <v>6</v>
      </c>
      <c r="JN48">
        <v>8</v>
      </c>
      <c r="JO48">
        <v>9</v>
      </c>
      <c r="JP48">
        <v>8</v>
      </c>
      <c r="JQ48">
        <v>8</v>
      </c>
      <c r="JR48">
        <v>10</v>
      </c>
      <c r="JS48">
        <v>9</v>
      </c>
      <c r="JT48">
        <v>10</v>
      </c>
      <c r="JU48">
        <v>16</v>
      </c>
      <c r="JV48">
        <v>18</v>
      </c>
      <c r="JW48">
        <v>0</v>
      </c>
      <c r="JX48">
        <v>0</v>
      </c>
      <c r="JY48">
        <v>0</v>
      </c>
      <c r="JZ48">
        <v>5</v>
      </c>
      <c r="KA48">
        <v>13</v>
      </c>
      <c r="KB48">
        <v>26</v>
      </c>
      <c r="KC48">
        <v>36</v>
      </c>
      <c r="KD48">
        <v>49</v>
      </c>
      <c r="KE48">
        <v>59</v>
      </c>
      <c r="KF48">
        <v>70</v>
      </c>
      <c r="KG48">
        <v>88</v>
      </c>
      <c r="KH48">
        <v>108</v>
      </c>
      <c r="KI48">
        <v>130</v>
      </c>
      <c r="KJ48">
        <v>146</v>
      </c>
      <c r="KK48">
        <v>152</v>
      </c>
      <c r="KL48">
        <v>165</v>
      </c>
      <c r="KM48">
        <v>176</v>
      </c>
      <c r="KN48">
        <v>187</v>
      </c>
      <c r="KO48">
        <v>205</v>
      </c>
      <c r="KP48">
        <v>232</v>
      </c>
      <c r="KQ48">
        <v>256</v>
      </c>
      <c r="KR48">
        <v>274</v>
      </c>
      <c r="KS48">
        <v>289</v>
      </c>
      <c r="KT48">
        <v>306</v>
      </c>
      <c r="KU48">
        <v>327</v>
      </c>
      <c r="KV48">
        <v>350</v>
      </c>
      <c r="KW48">
        <v>376</v>
      </c>
      <c r="KX48">
        <v>410</v>
      </c>
      <c r="KY48">
        <v>0</v>
      </c>
      <c r="KZ48">
        <v>0</v>
      </c>
      <c r="LA48">
        <v>0</v>
      </c>
      <c r="LB48">
        <v>169</v>
      </c>
      <c r="LC48">
        <v>345</v>
      </c>
      <c r="LD48">
        <v>525</v>
      </c>
      <c r="LE48">
        <v>693</v>
      </c>
      <c r="LF48">
        <v>862</v>
      </c>
      <c r="LG48">
        <v>1025</v>
      </c>
      <c r="LH48">
        <v>1192</v>
      </c>
      <c r="LI48">
        <v>1366</v>
      </c>
      <c r="LJ48">
        <v>1545</v>
      </c>
      <c r="LK48">
        <v>1691</v>
      </c>
      <c r="LL48">
        <v>1870</v>
      </c>
      <c r="LM48">
        <v>2036</v>
      </c>
      <c r="LN48">
        <v>2218</v>
      </c>
      <c r="LO48">
        <v>2422</v>
      </c>
      <c r="LP48">
        <v>2614</v>
      </c>
      <c r="LQ48">
        <v>2818</v>
      </c>
      <c r="LR48">
        <v>3001</v>
      </c>
      <c r="LS48">
        <v>3212</v>
      </c>
      <c r="LT48">
        <v>3439</v>
      </c>
      <c r="LU48">
        <v>3628</v>
      </c>
      <c r="LV48">
        <v>3854</v>
      </c>
      <c r="LW48">
        <v>4030</v>
      </c>
      <c r="LX48">
        <v>4255</v>
      </c>
      <c r="LY48">
        <v>4476</v>
      </c>
      <c r="LZ48">
        <v>4675</v>
      </c>
      <c r="MA48">
        <v>0</v>
      </c>
      <c r="MB48">
        <v>0</v>
      </c>
      <c r="MC48">
        <v>1404</v>
      </c>
      <c r="MD48">
        <v>1461</v>
      </c>
      <c r="ME48">
        <v>1507</v>
      </c>
      <c r="MF48">
        <v>1552</v>
      </c>
      <c r="MG48">
        <v>1589</v>
      </c>
      <c r="MH48">
        <v>1630</v>
      </c>
      <c r="MI48">
        <v>1674</v>
      </c>
      <c r="MJ48">
        <v>1722</v>
      </c>
      <c r="MK48">
        <v>1754</v>
      </c>
      <c r="ML48">
        <v>1778</v>
      </c>
      <c r="MM48">
        <v>1818</v>
      </c>
      <c r="MN48">
        <v>1860</v>
      </c>
      <c r="MO48">
        <v>1902</v>
      </c>
      <c r="MP48">
        <v>1927</v>
      </c>
      <c r="MQ48">
        <v>1973</v>
      </c>
      <c r="MR48">
        <v>1989</v>
      </c>
      <c r="MS48">
        <v>2027</v>
      </c>
      <c r="MT48">
        <v>2043</v>
      </c>
      <c r="MU48">
        <v>2032</v>
      </c>
      <c r="MV48">
        <v>2048</v>
      </c>
      <c r="MW48">
        <v>2048</v>
      </c>
      <c r="MX48">
        <v>2058</v>
      </c>
      <c r="MY48">
        <v>2069</v>
      </c>
      <c r="MZ48">
        <v>2048</v>
      </c>
      <c r="NA48">
        <v>2044</v>
      </c>
      <c r="NB48">
        <v>2027</v>
      </c>
      <c r="NC48">
        <v>0</v>
      </c>
      <c r="ND48">
        <v>0</v>
      </c>
      <c r="NE48">
        <v>0</v>
      </c>
      <c r="NF48">
        <v>23</v>
      </c>
      <c r="NG48">
        <v>50</v>
      </c>
      <c r="NH48">
        <v>88</v>
      </c>
      <c r="NI48">
        <v>115</v>
      </c>
      <c r="NJ48">
        <v>151</v>
      </c>
      <c r="NK48">
        <v>177</v>
      </c>
      <c r="NL48">
        <v>209</v>
      </c>
      <c r="NM48">
        <v>248</v>
      </c>
      <c r="NN48">
        <v>280</v>
      </c>
      <c r="NO48">
        <v>306</v>
      </c>
      <c r="NP48">
        <v>340</v>
      </c>
      <c r="NQ48">
        <v>362</v>
      </c>
      <c r="NR48">
        <v>395</v>
      </c>
      <c r="NS48">
        <v>427</v>
      </c>
      <c r="NT48">
        <v>460</v>
      </c>
      <c r="NU48">
        <v>494</v>
      </c>
      <c r="NV48">
        <v>522</v>
      </c>
      <c r="NW48">
        <v>544</v>
      </c>
      <c r="NX48">
        <v>571</v>
      </c>
      <c r="NY48">
        <v>602</v>
      </c>
      <c r="NZ48">
        <v>628</v>
      </c>
      <c r="OA48">
        <v>655</v>
      </c>
      <c r="OB48">
        <v>680</v>
      </c>
      <c r="OC48">
        <v>703</v>
      </c>
      <c r="OD48">
        <v>724</v>
      </c>
      <c r="OE48">
        <v>0</v>
      </c>
      <c r="OF48">
        <v>0</v>
      </c>
      <c r="OG48">
        <v>2125</v>
      </c>
      <c r="OH48">
        <v>2234</v>
      </c>
      <c r="OI48">
        <v>2363</v>
      </c>
      <c r="OJ48">
        <v>2485</v>
      </c>
      <c r="OK48">
        <v>2645</v>
      </c>
      <c r="OL48">
        <v>2777</v>
      </c>
      <c r="OM48">
        <v>2891</v>
      </c>
      <c r="ON48">
        <v>3029</v>
      </c>
      <c r="OO48">
        <v>3186</v>
      </c>
      <c r="OP48">
        <v>3299</v>
      </c>
      <c r="OQ48">
        <v>3406</v>
      </c>
      <c r="OR48">
        <v>3488</v>
      </c>
      <c r="OS48">
        <v>3563</v>
      </c>
      <c r="OT48">
        <v>3678</v>
      </c>
      <c r="OU48">
        <v>3772</v>
      </c>
      <c r="OV48">
        <v>3874</v>
      </c>
      <c r="OW48">
        <v>3958</v>
      </c>
      <c r="OX48">
        <v>4077</v>
      </c>
      <c r="OY48">
        <v>4115</v>
      </c>
      <c r="OZ48">
        <v>4189</v>
      </c>
      <c r="PA48">
        <v>4263</v>
      </c>
      <c r="PB48">
        <v>4292</v>
      </c>
      <c r="PC48">
        <v>4346</v>
      </c>
      <c r="PD48">
        <v>4406</v>
      </c>
      <c r="PE48">
        <v>4488</v>
      </c>
      <c r="PF48">
        <v>4541</v>
      </c>
      <c r="PG48">
        <v>0</v>
      </c>
      <c r="PH48">
        <v>0</v>
      </c>
      <c r="PI48">
        <v>0</v>
      </c>
      <c r="PJ48">
        <v>66</v>
      </c>
      <c r="PK48">
        <v>128</v>
      </c>
      <c r="PL48">
        <v>197</v>
      </c>
      <c r="PM48">
        <v>263</v>
      </c>
      <c r="PN48">
        <v>345</v>
      </c>
      <c r="PO48">
        <v>421</v>
      </c>
      <c r="PP48">
        <v>507</v>
      </c>
      <c r="PQ48">
        <v>571</v>
      </c>
      <c r="PR48">
        <v>664</v>
      </c>
      <c r="PS48">
        <v>759</v>
      </c>
      <c r="PT48">
        <v>856</v>
      </c>
      <c r="PU48">
        <v>968</v>
      </c>
      <c r="PV48">
        <v>1076</v>
      </c>
      <c r="PW48">
        <v>1188</v>
      </c>
      <c r="PX48">
        <v>1298</v>
      </c>
      <c r="PY48">
        <v>1402</v>
      </c>
      <c r="PZ48">
        <v>1508</v>
      </c>
      <c r="QA48">
        <v>1626</v>
      </c>
      <c r="QB48">
        <v>1757</v>
      </c>
      <c r="QC48">
        <v>1867</v>
      </c>
      <c r="QD48">
        <v>1987</v>
      </c>
      <c r="QE48">
        <v>2114</v>
      </c>
      <c r="QF48">
        <v>2246</v>
      </c>
      <c r="QG48">
        <v>2368</v>
      </c>
      <c r="QH48">
        <v>2541</v>
      </c>
      <c r="QI48">
        <v>0</v>
      </c>
      <c r="QJ48">
        <v>0</v>
      </c>
      <c r="QK48">
        <v>7469</v>
      </c>
      <c r="QL48">
        <v>7909</v>
      </c>
      <c r="QM48">
        <v>8109</v>
      </c>
      <c r="QN48">
        <v>8193</v>
      </c>
      <c r="QO48">
        <v>8252</v>
      </c>
      <c r="QP48">
        <v>8331</v>
      </c>
      <c r="QQ48">
        <v>8276</v>
      </c>
      <c r="QR48">
        <v>8344</v>
      </c>
      <c r="QS48">
        <v>8373</v>
      </c>
      <c r="QT48">
        <v>8359</v>
      </c>
      <c r="QU48">
        <v>8414</v>
      </c>
      <c r="QV48">
        <v>8416</v>
      </c>
      <c r="QW48">
        <v>8375</v>
      </c>
      <c r="QX48">
        <v>8342</v>
      </c>
      <c r="QY48">
        <v>8374</v>
      </c>
      <c r="QZ48">
        <v>8422</v>
      </c>
      <c r="RA48">
        <v>8442</v>
      </c>
      <c r="RB48">
        <v>8452</v>
      </c>
      <c r="RC48">
        <v>8443</v>
      </c>
      <c r="RD48">
        <v>8441</v>
      </c>
      <c r="RE48">
        <v>8450</v>
      </c>
      <c r="RF48">
        <v>8399</v>
      </c>
      <c r="RG48">
        <v>8363</v>
      </c>
      <c r="RH48">
        <v>8430</v>
      </c>
      <c r="RI48">
        <v>8517</v>
      </c>
      <c r="RJ48">
        <v>8542</v>
      </c>
      <c r="RK48">
        <v>0</v>
      </c>
      <c r="RL48">
        <v>0</v>
      </c>
      <c r="RM48">
        <v>8340</v>
      </c>
      <c r="RN48">
        <v>8486</v>
      </c>
      <c r="RO48">
        <v>8685</v>
      </c>
      <c r="RP48">
        <v>8865</v>
      </c>
      <c r="RQ48">
        <v>9023</v>
      </c>
      <c r="RR48">
        <v>9162</v>
      </c>
      <c r="RS48">
        <v>9342</v>
      </c>
      <c r="RT48">
        <v>9505</v>
      </c>
      <c r="RU48">
        <v>9610</v>
      </c>
      <c r="RV48">
        <v>9748</v>
      </c>
      <c r="RW48">
        <v>9824</v>
      </c>
      <c r="RX48">
        <v>9927</v>
      </c>
      <c r="RY48">
        <v>10068</v>
      </c>
      <c r="RZ48">
        <v>10107</v>
      </c>
      <c r="SA48">
        <v>10141</v>
      </c>
      <c r="SB48">
        <v>10208</v>
      </c>
      <c r="SC48">
        <v>10276</v>
      </c>
      <c r="SD48">
        <v>10338</v>
      </c>
      <c r="SE48">
        <v>10364</v>
      </c>
      <c r="SF48">
        <v>10389</v>
      </c>
      <c r="SG48">
        <v>10453</v>
      </c>
      <c r="SH48">
        <v>10515</v>
      </c>
      <c r="SI48">
        <v>10588</v>
      </c>
      <c r="SJ48">
        <v>10533</v>
      </c>
      <c r="SK48">
        <v>10521</v>
      </c>
      <c r="SL48">
        <v>10523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1340000</v>
      </c>
      <c r="SU48">
        <v>1320000</v>
      </c>
      <c r="SV48">
        <v>1300000</v>
      </c>
      <c r="SW48">
        <v>1280000</v>
      </c>
      <c r="SX48">
        <v>1250000</v>
      </c>
      <c r="SY48">
        <v>1230000</v>
      </c>
      <c r="SZ48">
        <v>1200000</v>
      </c>
      <c r="TA48">
        <v>1180000</v>
      </c>
      <c r="TB48">
        <v>1160000</v>
      </c>
      <c r="TC48">
        <v>1130000</v>
      </c>
      <c r="TD48">
        <v>1110000</v>
      </c>
      <c r="TE48">
        <v>1080000</v>
      </c>
      <c r="TF48">
        <v>1060000</v>
      </c>
      <c r="TG48">
        <v>1030000</v>
      </c>
      <c r="TH48">
        <v>1000000</v>
      </c>
      <c r="TI48">
        <v>984543.51939999999</v>
      </c>
      <c r="TJ48">
        <v>959906.3713</v>
      </c>
      <c r="TK48">
        <v>942523.39749999996</v>
      </c>
      <c r="TL48">
        <v>917263.18539999996</v>
      </c>
      <c r="TM48">
        <v>888642.70750000002</v>
      </c>
      <c r="TN48">
        <v>859606.38899999997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316837.49699999997</v>
      </c>
      <c r="TW48">
        <v>333183.00660000002</v>
      </c>
      <c r="TX48">
        <v>346433.6851</v>
      </c>
      <c r="TY48">
        <v>358629.82819999999</v>
      </c>
      <c r="TZ48">
        <v>369159.25699999998</v>
      </c>
      <c r="UA48">
        <v>379414.15720000002</v>
      </c>
      <c r="UB48">
        <v>384804.33140000002</v>
      </c>
      <c r="UC48">
        <v>392791.49599999998</v>
      </c>
      <c r="UD48">
        <v>397829.09509999998</v>
      </c>
      <c r="UE48">
        <v>400335.47710000002</v>
      </c>
      <c r="UF48">
        <v>402173.45600000001</v>
      </c>
      <c r="UG48">
        <v>397820.0552</v>
      </c>
      <c r="UH48">
        <v>395644.8798</v>
      </c>
      <c r="UI48">
        <v>400027.58470000001</v>
      </c>
      <c r="UJ48">
        <v>397083.5478</v>
      </c>
      <c r="UK48">
        <v>392695.6287</v>
      </c>
      <c r="UL48">
        <v>389620.1691</v>
      </c>
      <c r="UM48">
        <v>383083.09950000001</v>
      </c>
      <c r="UN48">
        <v>375282.5932</v>
      </c>
      <c r="UO48">
        <v>368745.23060000001</v>
      </c>
      <c r="UP48">
        <v>365022.08789999998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244814.7212</v>
      </c>
      <c r="UY48">
        <v>232220.19080000001</v>
      </c>
      <c r="UZ48">
        <v>241371.07209999999</v>
      </c>
      <c r="VA48">
        <v>252367.06570000001</v>
      </c>
      <c r="VB48">
        <v>255017.24489999999</v>
      </c>
      <c r="VC48">
        <v>247589.5582</v>
      </c>
      <c r="VD48">
        <v>259231.40489999999</v>
      </c>
      <c r="VE48">
        <v>274561.06430000003</v>
      </c>
      <c r="VF48">
        <v>282113.71490000002</v>
      </c>
      <c r="VG48">
        <v>295463.48859999998</v>
      </c>
      <c r="VH48">
        <v>316171.68719999999</v>
      </c>
      <c r="VI48">
        <v>333390.06430000003</v>
      </c>
      <c r="VJ48">
        <v>321706.01750000002</v>
      </c>
      <c r="VK48">
        <v>333413.8248</v>
      </c>
      <c r="VL48">
        <v>340445.98790000001</v>
      </c>
      <c r="VM48">
        <v>361235.06589999999</v>
      </c>
      <c r="VN48">
        <v>368249.33899999998</v>
      </c>
      <c r="VO48">
        <v>371143.57799999998</v>
      </c>
      <c r="VP48">
        <v>365292.28970000002</v>
      </c>
      <c r="VQ48">
        <v>373909.86910000001</v>
      </c>
      <c r="VR48">
        <v>347439.06329999998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241933.81950000001</v>
      </c>
      <c r="WA48">
        <v>281864.64409999998</v>
      </c>
      <c r="WB48">
        <v>364873.32569999999</v>
      </c>
      <c r="WC48">
        <v>221403.71710000001</v>
      </c>
      <c r="WD48">
        <v>214955.06510000001</v>
      </c>
      <c r="WE48">
        <v>333910.7807</v>
      </c>
      <c r="WF48">
        <v>81046.30601</v>
      </c>
      <c r="WG48">
        <v>118028.601</v>
      </c>
      <c r="WH48">
        <v>114590.8747</v>
      </c>
      <c r="WI48">
        <v>148337.70189999999</v>
      </c>
      <c r="WJ48">
        <v>144017.1863</v>
      </c>
      <c r="WK48">
        <v>209733.7665</v>
      </c>
      <c r="WL48">
        <v>271500.02140000003</v>
      </c>
      <c r="WM48">
        <v>296541.2855</v>
      </c>
      <c r="WN48">
        <v>255914.8095</v>
      </c>
      <c r="WO48">
        <v>248460.98009999999</v>
      </c>
      <c r="WP48">
        <v>301530.31559999997</v>
      </c>
      <c r="WQ48">
        <v>263473.09129999997</v>
      </c>
      <c r="WR48">
        <v>284221.24200000003</v>
      </c>
      <c r="WS48">
        <v>441508.7254</v>
      </c>
      <c r="WT48">
        <v>482230.40399999998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13900000</v>
      </c>
      <c r="ZG48">
        <v>13900000</v>
      </c>
      <c r="ZH48">
        <v>13900000</v>
      </c>
      <c r="ZI48">
        <v>13700000</v>
      </c>
      <c r="ZJ48">
        <v>13500000</v>
      </c>
      <c r="ZK48">
        <v>13400000</v>
      </c>
      <c r="ZL48">
        <v>13300000</v>
      </c>
      <c r="ZM48">
        <v>13200000</v>
      </c>
      <c r="ZN48">
        <v>13000000</v>
      </c>
      <c r="ZO48">
        <v>12900000</v>
      </c>
      <c r="ZP48">
        <v>12700000</v>
      </c>
      <c r="ZQ48">
        <v>12500000</v>
      </c>
      <c r="ZR48">
        <v>12300000</v>
      </c>
      <c r="ZS48">
        <v>11800000</v>
      </c>
      <c r="ZT48">
        <v>11600000</v>
      </c>
      <c r="ZU48">
        <v>11200000</v>
      </c>
      <c r="ZV48">
        <v>11000000</v>
      </c>
      <c r="ZW48">
        <v>10700000</v>
      </c>
      <c r="ZX48">
        <v>10300000</v>
      </c>
      <c r="ZY48">
        <v>9980000</v>
      </c>
      <c r="ZZ48">
        <v>9600000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16200000</v>
      </c>
      <c r="ABK48">
        <v>16400000</v>
      </c>
      <c r="ABL48">
        <v>16700000</v>
      </c>
      <c r="ABM48">
        <v>17000000</v>
      </c>
      <c r="ABN48">
        <v>17100000</v>
      </c>
      <c r="ABO48">
        <v>17200000</v>
      </c>
      <c r="ABP48">
        <v>17100000</v>
      </c>
      <c r="ABQ48">
        <v>16900000</v>
      </c>
      <c r="ABR48">
        <v>17000000</v>
      </c>
      <c r="ABS48">
        <v>16900000</v>
      </c>
      <c r="ABT48">
        <v>16800000</v>
      </c>
      <c r="ABU48">
        <v>16700000</v>
      </c>
      <c r="ABV48">
        <v>16700000</v>
      </c>
      <c r="ABW48">
        <v>16400000</v>
      </c>
      <c r="ABX48">
        <v>16200000</v>
      </c>
      <c r="ABY48">
        <v>16000000</v>
      </c>
      <c r="ABZ48">
        <v>15600000</v>
      </c>
      <c r="ACA48">
        <v>15400000</v>
      </c>
      <c r="ACB48">
        <v>15100000</v>
      </c>
      <c r="ACC48">
        <v>15000000</v>
      </c>
      <c r="ACD48">
        <v>14700000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2200000</v>
      </c>
      <c r="ADO48">
        <v>2120000</v>
      </c>
      <c r="ADP48">
        <v>2070000</v>
      </c>
      <c r="ADQ48">
        <v>2020000</v>
      </c>
      <c r="ADR48">
        <v>1960000</v>
      </c>
      <c r="ADS48">
        <v>1910000</v>
      </c>
      <c r="ADT48">
        <v>1860000</v>
      </c>
      <c r="ADU48">
        <v>1790000</v>
      </c>
      <c r="ADV48">
        <v>1740000</v>
      </c>
      <c r="ADW48">
        <v>1690000</v>
      </c>
      <c r="ADX48">
        <v>1650000</v>
      </c>
      <c r="ADY48">
        <v>1610000</v>
      </c>
      <c r="ADZ48">
        <v>1560000</v>
      </c>
      <c r="AEA48">
        <v>1520000</v>
      </c>
      <c r="AEB48">
        <v>1470000</v>
      </c>
      <c r="AEC48">
        <v>1430000</v>
      </c>
      <c r="AED48">
        <v>1380000</v>
      </c>
      <c r="AEE48">
        <v>1330000</v>
      </c>
      <c r="AEF48">
        <v>1310000</v>
      </c>
      <c r="AEG48">
        <v>1280000</v>
      </c>
      <c r="AEH48">
        <v>1250000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8500000</v>
      </c>
      <c r="AEQ48">
        <v>8410000</v>
      </c>
      <c r="AER48">
        <v>8310000</v>
      </c>
      <c r="AES48">
        <v>8160000</v>
      </c>
      <c r="AET48">
        <v>8030000</v>
      </c>
      <c r="AEU48">
        <v>7860000</v>
      </c>
      <c r="AEV48">
        <v>7710000</v>
      </c>
      <c r="AEW48">
        <v>7590000</v>
      </c>
      <c r="AEX48">
        <v>7400000</v>
      </c>
      <c r="AEY48">
        <v>7210000</v>
      </c>
      <c r="AEZ48">
        <v>7050000</v>
      </c>
      <c r="AFA48">
        <v>6890000</v>
      </c>
      <c r="AFB48">
        <v>6730000</v>
      </c>
      <c r="AFC48">
        <v>6550000</v>
      </c>
      <c r="AFD48">
        <v>6370000</v>
      </c>
      <c r="AFE48">
        <v>6220000</v>
      </c>
      <c r="AFF48">
        <v>6080000</v>
      </c>
      <c r="AFG48">
        <v>5940000</v>
      </c>
      <c r="AFH48">
        <v>5740000</v>
      </c>
      <c r="AFI48">
        <v>5570000</v>
      </c>
      <c r="AFJ48">
        <v>5400000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192.55975989999999</v>
      </c>
      <c r="AGU48">
        <v>202.49383470000001</v>
      </c>
      <c r="AGV48">
        <v>210.54700869999999</v>
      </c>
      <c r="AGW48">
        <v>217.95928280000001</v>
      </c>
      <c r="AGX48">
        <v>224.35860199999999</v>
      </c>
      <c r="AGY48">
        <v>230.5910749</v>
      </c>
      <c r="AGZ48">
        <v>233.86698340000001</v>
      </c>
      <c r="AHA48">
        <v>238.72122730000001</v>
      </c>
      <c r="AHB48">
        <v>241.78285639999999</v>
      </c>
      <c r="AHC48">
        <v>243.30612410000001</v>
      </c>
      <c r="AHD48">
        <v>244.42316600000001</v>
      </c>
      <c r="AHE48">
        <v>241.77736229999999</v>
      </c>
      <c r="AHF48">
        <v>240.45538730000001</v>
      </c>
      <c r="AHG48">
        <v>243.11900069999999</v>
      </c>
      <c r="AHH48">
        <v>241.32974580000001</v>
      </c>
      <c r="AHI48">
        <v>238.66296349999999</v>
      </c>
      <c r="AHJ48">
        <v>236.79383569999999</v>
      </c>
      <c r="AHK48">
        <v>232.8208951</v>
      </c>
      <c r="AHL48">
        <v>228.08009379999999</v>
      </c>
      <c r="AHM48">
        <v>224.1069751</v>
      </c>
      <c r="AHN48">
        <v>221.8442143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14.745875440000001</v>
      </c>
      <c r="AHW48">
        <v>13.98727165</v>
      </c>
      <c r="AHX48">
        <v>14.538454829999999</v>
      </c>
      <c r="AHY48">
        <v>15.200774279999999</v>
      </c>
      <c r="AHZ48">
        <v>15.36040199</v>
      </c>
      <c r="AIA48">
        <v>14.913011640000001</v>
      </c>
      <c r="AIB48">
        <v>15.61423263</v>
      </c>
      <c r="AIC48">
        <v>16.537580899999998</v>
      </c>
      <c r="AID48">
        <v>16.992498170000001</v>
      </c>
      <c r="AIE48">
        <v>17.79659238</v>
      </c>
      <c r="AIF48">
        <v>19.043905110000001</v>
      </c>
      <c r="AIG48">
        <v>20.081016120000001</v>
      </c>
      <c r="AIH48">
        <v>19.3772533</v>
      </c>
      <c r="AII48">
        <v>20.08244728</v>
      </c>
      <c r="AIJ48">
        <v>20.506014130000001</v>
      </c>
      <c r="AIK48">
        <v>21.758198449999998</v>
      </c>
      <c r="AIL48">
        <v>22.18068774</v>
      </c>
      <c r="AIM48">
        <v>22.355015850000001</v>
      </c>
      <c r="AIN48">
        <v>22.002576390000002</v>
      </c>
      <c r="AIO48">
        <v>22.521637299999998</v>
      </c>
      <c r="AIP48">
        <v>20.92722663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1.3587337559999999</v>
      </c>
      <c r="AIY48">
        <v>1.5829907839999999</v>
      </c>
      <c r="AIZ48">
        <v>2.0491790089999999</v>
      </c>
      <c r="AJA48">
        <v>1.243433864</v>
      </c>
      <c r="AJB48">
        <v>1.207217344</v>
      </c>
      <c r="AJC48">
        <v>1.875289078</v>
      </c>
      <c r="AJD48">
        <v>0.45516725200000002</v>
      </c>
      <c r="AJE48">
        <v>0.66286493000000002</v>
      </c>
      <c r="AJF48">
        <v>0.64355818499999995</v>
      </c>
      <c r="AJG48">
        <v>0.83308502900000003</v>
      </c>
      <c r="AJH48">
        <v>0.80882041599999999</v>
      </c>
      <c r="AJI48">
        <v>1.17789381</v>
      </c>
      <c r="AJJ48">
        <v>1.524781631</v>
      </c>
      <c r="AJK48">
        <v>1.6654168300000001</v>
      </c>
      <c r="AJL48">
        <v>1.4372529279999999</v>
      </c>
      <c r="AJM48">
        <v>1.3953911919999999</v>
      </c>
      <c r="AJN48">
        <v>1.693435912</v>
      </c>
      <c r="AJO48">
        <v>1.479701283</v>
      </c>
      <c r="AJP48">
        <v>1.5962257630000001</v>
      </c>
      <c r="AJQ48">
        <v>2.479574001</v>
      </c>
      <c r="AJR48">
        <v>2.708272574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228.75204439999999</v>
      </c>
      <c r="AKA48">
        <v>131.46638780000001</v>
      </c>
      <c r="AKB48">
        <v>175.00116679999999</v>
      </c>
      <c r="AKC48">
        <v>251.3130889</v>
      </c>
      <c r="AKD48">
        <v>301.20121560000001</v>
      </c>
      <c r="AKE48">
        <v>302.05748970000002</v>
      </c>
      <c r="AKF48">
        <v>232.9552425</v>
      </c>
      <c r="AKG48">
        <v>87.253813719999997</v>
      </c>
      <c r="AKH48">
        <v>176.1251613</v>
      </c>
      <c r="AKI48">
        <v>132.88681650000001</v>
      </c>
      <c r="AKJ48">
        <v>131.21991270000001</v>
      </c>
      <c r="AKK48">
        <v>209.91193200000001</v>
      </c>
      <c r="AKL48">
        <v>307.65740890000001</v>
      </c>
      <c r="AKM48">
        <v>247.01213920000001</v>
      </c>
      <c r="AKN48">
        <v>173.24103840000001</v>
      </c>
      <c r="AKO48">
        <v>170.88878600000001</v>
      </c>
      <c r="AKP48">
        <v>135.0359297</v>
      </c>
      <c r="AKQ48">
        <v>177.0139112</v>
      </c>
      <c r="AKR48">
        <v>201.63505129999999</v>
      </c>
      <c r="AKS48">
        <v>225.89009419999999</v>
      </c>
      <c r="AKT48">
        <v>277.1190522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104.8055732</v>
      </c>
      <c r="AME48">
        <v>104.49969</v>
      </c>
      <c r="AMF48">
        <v>104.3651426</v>
      </c>
      <c r="AMG48">
        <v>103.20831509999999</v>
      </c>
      <c r="AMH48">
        <v>101.57331600000001</v>
      </c>
      <c r="AMI48">
        <v>100.8334272</v>
      </c>
      <c r="AMJ48">
        <v>100.1581673</v>
      </c>
      <c r="AMK48">
        <v>99.436702240000002</v>
      </c>
      <c r="AML48">
        <v>97.809421459999996</v>
      </c>
      <c r="AMM48">
        <v>97.227436650000001</v>
      </c>
      <c r="AMN48">
        <v>95.161068360000002</v>
      </c>
      <c r="AMO48">
        <v>94.154493189999997</v>
      </c>
      <c r="AMP48">
        <v>92.13368534</v>
      </c>
      <c r="AMQ48">
        <v>88.968558799999997</v>
      </c>
      <c r="AMR48">
        <v>87.057377320000001</v>
      </c>
      <c r="AMS48">
        <v>84.521725549999999</v>
      </c>
      <c r="AMT48">
        <v>82.460610959999997</v>
      </c>
      <c r="AMU48">
        <v>80.486759730000003</v>
      </c>
      <c r="AMV48">
        <v>77.349352170000003</v>
      </c>
      <c r="AMW48">
        <v>74.949785649999995</v>
      </c>
      <c r="AMX48">
        <v>72.161579000000003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249.56810379999999</v>
      </c>
      <c r="ANG48">
        <v>213.77385799999999</v>
      </c>
      <c r="ANH48">
        <v>209.32894139999999</v>
      </c>
      <c r="ANI48">
        <v>222.6522172</v>
      </c>
      <c r="ANJ48">
        <v>224.93413100000001</v>
      </c>
      <c r="ANK48">
        <v>154.64696739999999</v>
      </c>
      <c r="ANL48">
        <v>185.5921831</v>
      </c>
      <c r="ANM48">
        <v>74.559645470000007</v>
      </c>
      <c r="ANN48">
        <v>151.56923649999999</v>
      </c>
      <c r="ANO48">
        <v>156.5574202</v>
      </c>
      <c r="ANP48">
        <v>143.27145239999999</v>
      </c>
      <c r="ANQ48">
        <v>145.49663079999999</v>
      </c>
      <c r="ANR48">
        <v>98.763237029999999</v>
      </c>
      <c r="ANS48">
        <v>99.173221620000007</v>
      </c>
      <c r="ANT48">
        <v>96.577450429999999</v>
      </c>
      <c r="ANU48">
        <v>118.0134328</v>
      </c>
      <c r="ANV48">
        <v>84.300522810000004</v>
      </c>
      <c r="ANW48">
        <v>92.604778850000002</v>
      </c>
      <c r="ANX48">
        <v>86.534885220000007</v>
      </c>
      <c r="ANY48">
        <v>54.02705452</v>
      </c>
      <c r="ANZ48">
        <v>43.321463379999997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106.38009099999999</v>
      </c>
      <c r="AOI48">
        <v>107.5215075</v>
      </c>
      <c r="AOJ48">
        <v>109.37279270000001</v>
      </c>
      <c r="AOK48">
        <v>111.6911017</v>
      </c>
      <c r="AOL48">
        <v>112.2840049</v>
      </c>
      <c r="AOM48">
        <v>112.5493517</v>
      </c>
      <c r="AON48">
        <v>111.90193739999999</v>
      </c>
      <c r="AOO48">
        <v>110.978724</v>
      </c>
      <c r="AOP48">
        <v>111.22397309999999</v>
      </c>
      <c r="AOQ48">
        <v>110.744238</v>
      </c>
      <c r="AOR48">
        <v>110.42612870000001</v>
      </c>
      <c r="AOS48">
        <v>109.5344661</v>
      </c>
      <c r="AOT48">
        <v>109.5414518</v>
      </c>
      <c r="AOU48">
        <v>107.34217630000001</v>
      </c>
      <c r="AOV48">
        <v>106.089815</v>
      </c>
      <c r="AOW48">
        <v>104.8193445</v>
      </c>
      <c r="AOX48">
        <v>102.45864210000001</v>
      </c>
      <c r="AOY48">
        <v>100.7259517</v>
      </c>
      <c r="AOZ48">
        <v>99.142285360000002</v>
      </c>
      <c r="APA48">
        <v>98.046039750000006</v>
      </c>
      <c r="APB48">
        <v>96.314458079999994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789.21313110000006</v>
      </c>
      <c r="APK48">
        <v>760.97378760000004</v>
      </c>
      <c r="APL48">
        <v>775.85982360000003</v>
      </c>
      <c r="APM48">
        <v>621.84494840000002</v>
      </c>
      <c r="APN48">
        <v>793.56632179999997</v>
      </c>
      <c r="APO48">
        <v>880.53886709999995</v>
      </c>
      <c r="APP48">
        <v>827.34119180000005</v>
      </c>
      <c r="APQ48">
        <v>869.8625303</v>
      </c>
      <c r="APR48">
        <v>875.69772149999994</v>
      </c>
      <c r="APS48">
        <v>879.21223559999999</v>
      </c>
      <c r="APT48">
        <v>803.10573099999999</v>
      </c>
      <c r="APU48">
        <v>758.59519650000004</v>
      </c>
      <c r="APV48">
        <v>774.10917600000005</v>
      </c>
      <c r="APW48">
        <v>742.55347640000002</v>
      </c>
      <c r="APX48">
        <v>843.27224379999996</v>
      </c>
      <c r="APY48">
        <v>648.23266439999998</v>
      </c>
      <c r="APZ48">
        <v>779.52909469999997</v>
      </c>
      <c r="AQA48">
        <v>716.30551300000002</v>
      </c>
      <c r="AQB48">
        <v>661.08805500000005</v>
      </c>
      <c r="AQC48">
        <v>606.70813869999995</v>
      </c>
      <c r="AQD48">
        <v>890.70256140000004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110.90924010000001</v>
      </c>
      <c r="ARO48">
        <v>109.79437230000001</v>
      </c>
      <c r="ARP48">
        <v>108.4563823</v>
      </c>
      <c r="ARQ48">
        <v>106.46066039999999</v>
      </c>
      <c r="ARR48">
        <v>104.8441164</v>
      </c>
      <c r="ARS48">
        <v>102.58401019999999</v>
      </c>
      <c r="ART48">
        <v>100.6403447</v>
      </c>
      <c r="ARU48">
        <v>99.096901639999999</v>
      </c>
      <c r="ARV48">
        <v>96.583271120000006</v>
      </c>
      <c r="ARW48">
        <v>94.085609460000001</v>
      </c>
      <c r="ARX48">
        <v>91.948755689999999</v>
      </c>
      <c r="ARY48">
        <v>89.865307759999993</v>
      </c>
      <c r="ARZ48">
        <v>87.774279550000003</v>
      </c>
      <c r="ASA48">
        <v>85.432069200000001</v>
      </c>
      <c r="ASB48">
        <v>83.143833099999995</v>
      </c>
      <c r="ASC48">
        <v>81.219445829999998</v>
      </c>
      <c r="ASD48">
        <v>79.321537550000002</v>
      </c>
      <c r="ASE48">
        <v>77.545848930000005</v>
      </c>
      <c r="ASF48">
        <v>74.896147940000006</v>
      </c>
      <c r="ASG48">
        <v>72.631864570000005</v>
      </c>
      <c r="ASH48">
        <v>70.529778250000007</v>
      </c>
    </row>
    <row r="49" spans="3:1178" x14ac:dyDescent="0.25">
      <c r="C49">
        <v>0</v>
      </c>
      <c r="D49">
        <v>0</v>
      </c>
      <c r="E49">
        <v>0</v>
      </c>
      <c r="F49">
        <v>230</v>
      </c>
      <c r="G49">
        <v>230</v>
      </c>
      <c r="H49">
        <v>239</v>
      </c>
      <c r="I49">
        <v>230</v>
      </c>
      <c r="J49">
        <v>252</v>
      </c>
      <c r="K49">
        <v>223</v>
      </c>
      <c r="L49">
        <v>242</v>
      </c>
      <c r="M49">
        <v>238</v>
      </c>
      <c r="N49">
        <v>274</v>
      </c>
      <c r="O49">
        <v>245</v>
      </c>
      <c r="P49">
        <v>247</v>
      </c>
      <c r="Q49">
        <v>264</v>
      </c>
      <c r="R49">
        <v>256</v>
      </c>
      <c r="S49">
        <v>267</v>
      </c>
      <c r="T49">
        <v>255</v>
      </c>
      <c r="U49">
        <v>285</v>
      </c>
      <c r="V49">
        <v>251</v>
      </c>
      <c r="W49">
        <v>256</v>
      </c>
      <c r="X49">
        <v>279</v>
      </c>
      <c r="Y49">
        <v>291</v>
      </c>
      <c r="Z49">
        <v>276</v>
      </c>
      <c r="AA49">
        <v>268</v>
      </c>
      <c r="AB49">
        <v>262</v>
      </c>
      <c r="AC49">
        <v>254</v>
      </c>
      <c r="AD49">
        <v>245</v>
      </c>
      <c r="AE49">
        <v>0</v>
      </c>
      <c r="AF49">
        <v>0</v>
      </c>
      <c r="AG49">
        <v>0</v>
      </c>
      <c r="AH49">
        <v>69</v>
      </c>
      <c r="AI49">
        <v>83</v>
      </c>
      <c r="AJ49">
        <v>68</v>
      </c>
      <c r="AK49">
        <v>79</v>
      </c>
      <c r="AL49">
        <v>67</v>
      </c>
      <c r="AM49">
        <v>92</v>
      </c>
      <c r="AN49">
        <v>76</v>
      </c>
      <c r="AO49">
        <v>87</v>
      </c>
      <c r="AP49">
        <v>80</v>
      </c>
      <c r="AQ49">
        <v>91</v>
      </c>
      <c r="AR49">
        <v>79</v>
      </c>
      <c r="AS49">
        <v>95</v>
      </c>
      <c r="AT49">
        <v>117</v>
      </c>
      <c r="AU49">
        <v>105</v>
      </c>
      <c r="AV49">
        <v>109</v>
      </c>
      <c r="AW49">
        <v>114</v>
      </c>
      <c r="AX49">
        <v>107</v>
      </c>
      <c r="AY49">
        <v>135</v>
      </c>
      <c r="AZ49">
        <v>132</v>
      </c>
      <c r="BA49">
        <v>137</v>
      </c>
      <c r="BB49">
        <v>132</v>
      </c>
      <c r="BC49">
        <v>137</v>
      </c>
      <c r="BD49">
        <v>138</v>
      </c>
      <c r="BE49">
        <v>137</v>
      </c>
      <c r="BF49">
        <v>149</v>
      </c>
      <c r="BG49">
        <v>0</v>
      </c>
      <c r="BH49">
        <v>0</v>
      </c>
      <c r="BI49">
        <v>0</v>
      </c>
      <c r="BJ49">
        <v>151</v>
      </c>
      <c r="BK49">
        <v>165</v>
      </c>
      <c r="BL49">
        <v>165</v>
      </c>
      <c r="BM49">
        <v>151</v>
      </c>
      <c r="BN49">
        <v>141</v>
      </c>
      <c r="BO49">
        <v>143</v>
      </c>
      <c r="BP49">
        <v>159</v>
      </c>
      <c r="BQ49">
        <v>148</v>
      </c>
      <c r="BR49">
        <v>150</v>
      </c>
      <c r="BS49">
        <v>144</v>
      </c>
      <c r="BT49">
        <v>159</v>
      </c>
      <c r="BU49">
        <v>141</v>
      </c>
      <c r="BV49">
        <v>142</v>
      </c>
      <c r="BW49">
        <v>140</v>
      </c>
      <c r="BX49">
        <v>138</v>
      </c>
      <c r="BY49">
        <v>125</v>
      </c>
      <c r="BZ49">
        <v>142</v>
      </c>
      <c r="CA49">
        <v>159</v>
      </c>
      <c r="CB49">
        <v>138</v>
      </c>
      <c r="CC49">
        <v>131</v>
      </c>
      <c r="CD49">
        <v>148</v>
      </c>
      <c r="CE49">
        <v>150</v>
      </c>
      <c r="CF49">
        <v>136</v>
      </c>
      <c r="CG49">
        <v>138</v>
      </c>
      <c r="CH49">
        <v>141</v>
      </c>
      <c r="CI49">
        <v>0</v>
      </c>
      <c r="CJ49">
        <v>0</v>
      </c>
      <c r="CK49">
        <v>0</v>
      </c>
      <c r="CL49">
        <v>34</v>
      </c>
      <c r="CM49">
        <v>42</v>
      </c>
      <c r="CN49">
        <v>41</v>
      </c>
      <c r="CO49">
        <v>42</v>
      </c>
      <c r="CP49">
        <v>45</v>
      </c>
      <c r="CQ49">
        <v>47</v>
      </c>
      <c r="CR49">
        <v>37</v>
      </c>
      <c r="CS49">
        <v>58</v>
      </c>
      <c r="CT49">
        <v>38</v>
      </c>
      <c r="CU49">
        <v>42</v>
      </c>
      <c r="CV49">
        <v>56</v>
      </c>
      <c r="CW49">
        <v>40</v>
      </c>
      <c r="CX49">
        <v>41</v>
      </c>
      <c r="CY49">
        <v>49</v>
      </c>
      <c r="CZ49">
        <v>41</v>
      </c>
      <c r="DA49">
        <v>43</v>
      </c>
      <c r="DB49">
        <v>54</v>
      </c>
      <c r="DC49">
        <v>43</v>
      </c>
      <c r="DD49">
        <v>49</v>
      </c>
      <c r="DE49">
        <v>37</v>
      </c>
      <c r="DF49">
        <v>46</v>
      </c>
      <c r="DG49">
        <v>60</v>
      </c>
      <c r="DH49">
        <v>49</v>
      </c>
      <c r="DI49">
        <v>39</v>
      </c>
      <c r="DJ49">
        <v>37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0</v>
      </c>
      <c r="DQ49">
        <v>2</v>
      </c>
      <c r="DR49">
        <v>4</v>
      </c>
      <c r="DS49">
        <v>1</v>
      </c>
      <c r="DT49">
        <v>2</v>
      </c>
      <c r="DU49">
        <v>4</v>
      </c>
      <c r="DV49">
        <v>3</v>
      </c>
      <c r="DW49">
        <v>3</v>
      </c>
      <c r="DX49">
        <v>2</v>
      </c>
      <c r="DY49">
        <v>5</v>
      </c>
      <c r="DZ49">
        <v>1</v>
      </c>
      <c r="EA49">
        <v>2</v>
      </c>
      <c r="EB49">
        <v>4</v>
      </c>
      <c r="EC49">
        <v>3</v>
      </c>
      <c r="ED49">
        <v>3</v>
      </c>
      <c r="EE49">
        <v>5</v>
      </c>
      <c r="EF49">
        <v>3</v>
      </c>
      <c r="EG49">
        <v>6</v>
      </c>
      <c r="EH49">
        <v>6</v>
      </c>
      <c r="EI49">
        <v>4</v>
      </c>
      <c r="EJ49">
        <v>8</v>
      </c>
      <c r="EK49">
        <v>7</v>
      </c>
      <c r="EL49">
        <v>7</v>
      </c>
      <c r="EM49">
        <v>0</v>
      </c>
      <c r="EN49">
        <v>0</v>
      </c>
      <c r="EO49">
        <v>0</v>
      </c>
      <c r="EP49">
        <v>5</v>
      </c>
      <c r="EQ49">
        <v>0</v>
      </c>
      <c r="ER49">
        <v>10</v>
      </c>
      <c r="ES49">
        <v>5</v>
      </c>
      <c r="ET49">
        <v>15</v>
      </c>
      <c r="EU49">
        <v>5</v>
      </c>
      <c r="EV49">
        <v>15</v>
      </c>
      <c r="EW49">
        <v>10</v>
      </c>
      <c r="EX49">
        <v>15</v>
      </c>
      <c r="EY49">
        <v>20</v>
      </c>
      <c r="EZ49">
        <v>10</v>
      </c>
      <c r="FA49">
        <v>5</v>
      </c>
      <c r="FB49">
        <v>0</v>
      </c>
      <c r="FC49">
        <v>25</v>
      </c>
      <c r="FD49">
        <v>15</v>
      </c>
      <c r="FE49">
        <v>20</v>
      </c>
      <c r="FF49">
        <v>25</v>
      </c>
      <c r="FG49">
        <v>5</v>
      </c>
      <c r="FH49">
        <v>10</v>
      </c>
      <c r="FI49">
        <v>10</v>
      </c>
      <c r="FJ49">
        <v>20</v>
      </c>
      <c r="FK49">
        <v>15</v>
      </c>
      <c r="FL49">
        <v>30</v>
      </c>
      <c r="FM49">
        <v>20</v>
      </c>
      <c r="FN49">
        <v>40</v>
      </c>
      <c r="FO49">
        <v>0</v>
      </c>
      <c r="FP49">
        <v>0</v>
      </c>
      <c r="FQ49">
        <v>6024</v>
      </c>
      <c r="FR49">
        <v>6311</v>
      </c>
      <c r="FS49">
        <v>6619</v>
      </c>
      <c r="FT49">
        <v>6895</v>
      </c>
      <c r="FU49">
        <v>7118</v>
      </c>
      <c r="FV49">
        <v>7261</v>
      </c>
      <c r="FW49">
        <v>7448</v>
      </c>
      <c r="FX49">
        <v>7616</v>
      </c>
      <c r="FY49">
        <v>7711</v>
      </c>
      <c r="FZ49">
        <v>7820</v>
      </c>
      <c r="GA49">
        <v>7911</v>
      </c>
      <c r="GB49">
        <v>7964</v>
      </c>
      <c r="GC49">
        <v>8066</v>
      </c>
      <c r="GD49">
        <v>8084</v>
      </c>
      <c r="GE49">
        <v>8156</v>
      </c>
      <c r="GF49">
        <v>8194</v>
      </c>
      <c r="GG49">
        <v>8242</v>
      </c>
      <c r="GH49">
        <v>8232</v>
      </c>
      <c r="GI49">
        <v>8278</v>
      </c>
      <c r="GJ49">
        <v>8330</v>
      </c>
      <c r="GK49">
        <v>8360</v>
      </c>
      <c r="GL49">
        <v>8427</v>
      </c>
      <c r="GM49">
        <v>8384</v>
      </c>
      <c r="GN49">
        <v>8411</v>
      </c>
      <c r="GO49">
        <v>8399</v>
      </c>
      <c r="GP49">
        <v>8449</v>
      </c>
      <c r="GQ49">
        <v>0</v>
      </c>
      <c r="GR49">
        <v>0</v>
      </c>
      <c r="GS49">
        <v>727</v>
      </c>
      <c r="GT49">
        <v>848</v>
      </c>
      <c r="GU49">
        <v>924</v>
      </c>
      <c r="GV49">
        <v>1033</v>
      </c>
      <c r="GW49">
        <v>1135</v>
      </c>
      <c r="GX49">
        <v>1257</v>
      </c>
      <c r="GY49">
        <v>1362</v>
      </c>
      <c r="GZ49">
        <v>1466</v>
      </c>
      <c r="HA49">
        <v>1577</v>
      </c>
      <c r="HB49">
        <v>1686</v>
      </c>
      <c r="HC49">
        <v>1772</v>
      </c>
      <c r="HD49">
        <v>1876</v>
      </c>
      <c r="HE49">
        <v>1976</v>
      </c>
      <c r="HF49">
        <v>2079</v>
      </c>
      <c r="HG49">
        <v>2148</v>
      </c>
      <c r="HH49">
        <v>2247</v>
      </c>
      <c r="HI49">
        <v>2304</v>
      </c>
      <c r="HJ49">
        <v>2391</v>
      </c>
      <c r="HK49">
        <v>2454</v>
      </c>
      <c r="HL49">
        <v>2491</v>
      </c>
      <c r="HM49">
        <v>2518</v>
      </c>
      <c r="HN49">
        <v>2568</v>
      </c>
      <c r="HO49">
        <v>2610</v>
      </c>
      <c r="HP49">
        <v>2644</v>
      </c>
      <c r="HQ49">
        <v>2718</v>
      </c>
      <c r="HR49">
        <v>2704</v>
      </c>
      <c r="HS49">
        <v>0</v>
      </c>
      <c r="HT49">
        <v>0</v>
      </c>
      <c r="HU49">
        <v>77</v>
      </c>
      <c r="HV49">
        <v>84</v>
      </c>
      <c r="HW49">
        <v>91</v>
      </c>
      <c r="HX49">
        <v>104</v>
      </c>
      <c r="HY49">
        <v>108</v>
      </c>
      <c r="HZ49">
        <v>124</v>
      </c>
      <c r="IA49">
        <v>124</v>
      </c>
      <c r="IB49">
        <v>126</v>
      </c>
      <c r="IC49">
        <v>138</v>
      </c>
      <c r="ID49">
        <v>137</v>
      </c>
      <c r="IE49">
        <v>158</v>
      </c>
      <c r="IF49">
        <v>175</v>
      </c>
      <c r="IG49">
        <v>179</v>
      </c>
      <c r="IH49">
        <v>184</v>
      </c>
      <c r="II49">
        <v>204</v>
      </c>
      <c r="IJ49">
        <v>206</v>
      </c>
      <c r="IK49">
        <v>207</v>
      </c>
      <c r="IL49">
        <v>220</v>
      </c>
      <c r="IM49">
        <v>232</v>
      </c>
      <c r="IN49">
        <v>240</v>
      </c>
      <c r="IO49">
        <v>252</v>
      </c>
      <c r="IP49">
        <v>263</v>
      </c>
      <c r="IQ49">
        <v>270</v>
      </c>
      <c r="IR49">
        <v>290</v>
      </c>
      <c r="IS49">
        <v>289</v>
      </c>
      <c r="IT49">
        <v>306</v>
      </c>
      <c r="IU49">
        <v>0</v>
      </c>
      <c r="IV49">
        <v>0</v>
      </c>
      <c r="IW49">
        <v>5</v>
      </c>
      <c r="IX49">
        <v>4</v>
      </c>
      <c r="IY49">
        <v>2</v>
      </c>
      <c r="IZ49">
        <v>4</v>
      </c>
      <c r="JA49">
        <v>3</v>
      </c>
      <c r="JB49">
        <v>4</v>
      </c>
      <c r="JC49">
        <v>5</v>
      </c>
      <c r="JD49">
        <v>7</v>
      </c>
      <c r="JE49">
        <v>6</v>
      </c>
      <c r="JF49">
        <v>5</v>
      </c>
      <c r="JG49">
        <v>5</v>
      </c>
      <c r="JH49">
        <v>7</v>
      </c>
      <c r="JI49">
        <v>8</v>
      </c>
      <c r="JJ49">
        <v>10</v>
      </c>
      <c r="JK49">
        <v>4</v>
      </c>
      <c r="JL49">
        <v>6</v>
      </c>
      <c r="JM49">
        <v>10</v>
      </c>
      <c r="JN49">
        <v>10</v>
      </c>
      <c r="JO49">
        <v>12</v>
      </c>
      <c r="JP49">
        <v>15</v>
      </c>
      <c r="JQ49">
        <v>12</v>
      </c>
      <c r="JR49">
        <v>10</v>
      </c>
      <c r="JS49">
        <v>12</v>
      </c>
      <c r="JT49">
        <v>10</v>
      </c>
      <c r="JU49">
        <v>9</v>
      </c>
      <c r="JV49">
        <v>12</v>
      </c>
      <c r="JW49">
        <v>0</v>
      </c>
      <c r="JX49">
        <v>0</v>
      </c>
      <c r="JY49">
        <v>0</v>
      </c>
      <c r="JZ49">
        <v>4</v>
      </c>
      <c r="KA49">
        <v>11</v>
      </c>
      <c r="KB49">
        <v>16</v>
      </c>
      <c r="KC49">
        <v>24</v>
      </c>
      <c r="KD49">
        <v>33</v>
      </c>
      <c r="KE49">
        <v>44</v>
      </c>
      <c r="KF49">
        <v>57</v>
      </c>
      <c r="KG49">
        <v>67</v>
      </c>
      <c r="KH49">
        <v>83</v>
      </c>
      <c r="KI49">
        <v>92</v>
      </c>
      <c r="KJ49">
        <v>104</v>
      </c>
      <c r="KK49">
        <v>116</v>
      </c>
      <c r="KL49">
        <v>131</v>
      </c>
      <c r="KM49">
        <v>149</v>
      </c>
      <c r="KN49">
        <v>171</v>
      </c>
      <c r="KO49">
        <v>187</v>
      </c>
      <c r="KP49">
        <v>204</v>
      </c>
      <c r="KQ49">
        <v>215</v>
      </c>
      <c r="KR49">
        <v>232</v>
      </c>
      <c r="KS49">
        <v>258</v>
      </c>
      <c r="KT49">
        <v>280</v>
      </c>
      <c r="KU49">
        <v>298</v>
      </c>
      <c r="KV49">
        <v>319</v>
      </c>
      <c r="KW49">
        <v>344</v>
      </c>
      <c r="KX49">
        <v>363</v>
      </c>
      <c r="KY49">
        <v>0</v>
      </c>
      <c r="KZ49">
        <v>0</v>
      </c>
      <c r="LA49">
        <v>0</v>
      </c>
      <c r="LB49">
        <v>275</v>
      </c>
      <c r="LC49">
        <v>503</v>
      </c>
      <c r="LD49">
        <v>719</v>
      </c>
      <c r="LE49">
        <v>944</v>
      </c>
      <c r="LF49">
        <v>1145</v>
      </c>
      <c r="LG49">
        <v>1336</v>
      </c>
      <c r="LH49">
        <v>1516</v>
      </c>
      <c r="LI49">
        <v>1718</v>
      </c>
      <c r="LJ49">
        <v>1914</v>
      </c>
      <c r="LK49">
        <v>2092</v>
      </c>
      <c r="LL49">
        <v>2263</v>
      </c>
      <c r="LM49">
        <v>2413</v>
      </c>
      <c r="LN49">
        <v>2576</v>
      </c>
      <c r="LO49">
        <v>2728</v>
      </c>
      <c r="LP49">
        <v>2861</v>
      </c>
      <c r="LQ49">
        <v>3027</v>
      </c>
      <c r="LR49">
        <v>3178</v>
      </c>
      <c r="LS49">
        <v>3315</v>
      </c>
      <c r="LT49">
        <v>3446</v>
      </c>
      <c r="LU49">
        <v>3581</v>
      </c>
      <c r="LV49">
        <v>3741</v>
      </c>
      <c r="LW49">
        <v>3875</v>
      </c>
      <c r="LX49">
        <v>4005</v>
      </c>
      <c r="LY49">
        <v>4115</v>
      </c>
      <c r="LZ49">
        <v>4223</v>
      </c>
      <c r="MA49">
        <v>0</v>
      </c>
      <c r="MB49">
        <v>0</v>
      </c>
      <c r="MC49">
        <v>1511</v>
      </c>
      <c r="MD49">
        <v>1546</v>
      </c>
      <c r="ME49">
        <v>1625</v>
      </c>
      <c r="MF49">
        <v>1685</v>
      </c>
      <c r="MG49">
        <v>1755</v>
      </c>
      <c r="MH49">
        <v>1835</v>
      </c>
      <c r="MI49">
        <v>1892</v>
      </c>
      <c r="MJ49">
        <v>1959</v>
      </c>
      <c r="MK49">
        <v>2004</v>
      </c>
      <c r="ML49">
        <v>2063</v>
      </c>
      <c r="MM49">
        <v>2109</v>
      </c>
      <c r="MN49">
        <v>2188</v>
      </c>
      <c r="MO49">
        <v>2287</v>
      </c>
      <c r="MP49">
        <v>2342</v>
      </c>
      <c r="MQ49">
        <v>2457</v>
      </c>
      <c r="MR49">
        <v>2533</v>
      </c>
      <c r="MS49">
        <v>2585</v>
      </c>
      <c r="MT49">
        <v>2651</v>
      </c>
      <c r="MU49">
        <v>2704</v>
      </c>
      <c r="MV49">
        <v>2773</v>
      </c>
      <c r="MW49">
        <v>2811</v>
      </c>
      <c r="MX49">
        <v>2852</v>
      </c>
      <c r="MY49">
        <v>2907</v>
      </c>
      <c r="MZ49">
        <v>2966</v>
      </c>
      <c r="NA49">
        <v>3014</v>
      </c>
      <c r="NB49">
        <v>3075</v>
      </c>
      <c r="NC49">
        <v>0</v>
      </c>
      <c r="ND49">
        <v>0</v>
      </c>
      <c r="NE49">
        <v>0</v>
      </c>
      <c r="NF49">
        <v>46</v>
      </c>
      <c r="NG49">
        <v>77</v>
      </c>
      <c r="NH49">
        <v>114</v>
      </c>
      <c r="NI49">
        <v>154</v>
      </c>
      <c r="NJ49">
        <v>189</v>
      </c>
      <c r="NK49">
        <v>229</v>
      </c>
      <c r="NL49">
        <v>276</v>
      </c>
      <c r="NM49">
        <v>323</v>
      </c>
      <c r="NN49">
        <v>369</v>
      </c>
      <c r="NO49">
        <v>415</v>
      </c>
      <c r="NP49">
        <v>451</v>
      </c>
      <c r="NQ49">
        <v>483</v>
      </c>
      <c r="NR49">
        <v>534</v>
      </c>
      <c r="NS49">
        <v>563</v>
      </c>
      <c r="NT49">
        <v>617</v>
      </c>
      <c r="NU49">
        <v>664</v>
      </c>
      <c r="NV49">
        <v>711</v>
      </c>
      <c r="NW49">
        <v>761</v>
      </c>
      <c r="NX49">
        <v>821</v>
      </c>
      <c r="NY49">
        <v>878</v>
      </c>
      <c r="NZ49">
        <v>930</v>
      </c>
      <c r="OA49">
        <v>978</v>
      </c>
      <c r="OB49">
        <v>1053</v>
      </c>
      <c r="OC49">
        <v>1110</v>
      </c>
      <c r="OD49">
        <v>1179</v>
      </c>
      <c r="OE49">
        <v>0</v>
      </c>
      <c r="OF49">
        <v>0</v>
      </c>
      <c r="OG49">
        <v>2099</v>
      </c>
      <c r="OH49">
        <v>2293</v>
      </c>
      <c r="OI49">
        <v>2532</v>
      </c>
      <c r="OJ49">
        <v>2780</v>
      </c>
      <c r="OK49">
        <v>3007</v>
      </c>
      <c r="OL49">
        <v>3213</v>
      </c>
      <c r="OM49">
        <v>3422</v>
      </c>
      <c r="ON49">
        <v>3595</v>
      </c>
      <c r="OO49">
        <v>3775</v>
      </c>
      <c r="OP49">
        <v>3980</v>
      </c>
      <c r="OQ49">
        <v>4169</v>
      </c>
      <c r="OR49">
        <v>4344</v>
      </c>
      <c r="OS49">
        <v>4516</v>
      </c>
      <c r="OT49">
        <v>4669</v>
      </c>
      <c r="OU49">
        <v>4823</v>
      </c>
      <c r="OV49">
        <v>4957</v>
      </c>
      <c r="OW49">
        <v>5076</v>
      </c>
      <c r="OX49">
        <v>5178</v>
      </c>
      <c r="OY49">
        <v>5267</v>
      </c>
      <c r="OZ49">
        <v>5337</v>
      </c>
      <c r="PA49">
        <v>5422</v>
      </c>
      <c r="PB49">
        <v>5542</v>
      </c>
      <c r="PC49">
        <v>5640</v>
      </c>
      <c r="PD49">
        <v>5703</v>
      </c>
      <c r="PE49">
        <v>5753</v>
      </c>
      <c r="PF49">
        <v>5815</v>
      </c>
      <c r="PG49">
        <v>0</v>
      </c>
      <c r="PH49">
        <v>0</v>
      </c>
      <c r="PI49">
        <v>0</v>
      </c>
      <c r="PJ49">
        <v>62</v>
      </c>
      <c r="PK49">
        <v>133</v>
      </c>
      <c r="PL49">
        <v>210</v>
      </c>
      <c r="PM49">
        <v>293</v>
      </c>
      <c r="PN49">
        <v>375</v>
      </c>
      <c r="PO49">
        <v>464</v>
      </c>
      <c r="PP49">
        <v>570</v>
      </c>
      <c r="PQ49">
        <v>674</v>
      </c>
      <c r="PR49">
        <v>780</v>
      </c>
      <c r="PS49">
        <v>894</v>
      </c>
      <c r="PT49">
        <v>1013</v>
      </c>
      <c r="PU49">
        <v>1117</v>
      </c>
      <c r="PV49">
        <v>1257</v>
      </c>
      <c r="PW49">
        <v>1379</v>
      </c>
      <c r="PX49">
        <v>1496</v>
      </c>
      <c r="PY49">
        <v>1656</v>
      </c>
      <c r="PZ49">
        <v>1808</v>
      </c>
      <c r="QA49">
        <v>1980</v>
      </c>
      <c r="QB49">
        <v>2134</v>
      </c>
      <c r="QC49">
        <v>2315</v>
      </c>
      <c r="QD49">
        <v>2476</v>
      </c>
      <c r="QE49">
        <v>2652</v>
      </c>
      <c r="QF49">
        <v>2830</v>
      </c>
      <c r="QG49">
        <v>3020</v>
      </c>
      <c r="QH49">
        <v>3210</v>
      </c>
      <c r="QI49">
        <v>0</v>
      </c>
      <c r="QJ49">
        <v>0</v>
      </c>
      <c r="QK49">
        <v>7482</v>
      </c>
      <c r="QL49">
        <v>7818</v>
      </c>
      <c r="QM49">
        <v>8118</v>
      </c>
      <c r="QN49">
        <v>8408</v>
      </c>
      <c r="QO49">
        <v>8673</v>
      </c>
      <c r="QP49">
        <v>8895</v>
      </c>
      <c r="QQ49">
        <v>9103</v>
      </c>
      <c r="QR49">
        <v>9160</v>
      </c>
      <c r="QS49">
        <v>9265</v>
      </c>
      <c r="QT49">
        <v>9380</v>
      </c>
      <c r="QU49">
        <v>9439</v>
      </c>
      <c r="QV49">
        <v>9653</v>
      </c>
      <c r="QW49">
        <v>9850</v>
      </c>
      <c r="QX49">
        <v>9906</v>
      </c>
      <c r="QY49">
        <v>9933</v>
      </c>
      <c r="QZ49">
        <v>10045</v>
      </c>
      <c r="RA49">
        <v>10107</v>
      </c>
      <c r="RB49">
        <v>10189</v>
      </c>
      <c r="RC49">
        <v>10198</v>
      </c>
      <c r="RD49">
        <v>10247</v>
      </c>
      <c r="RE49">
        <v>10314</v>
      </c>
      <c r="RF49">
        <v>10311</v>
      </c>
      <c r="RG49">
        <v>10303</v>
      </c>
      <c r="RH49">
        <v>10309</v>
      </c>
      <c r="RI49">
        <v>10419</v>
      </c>
      <c r="RJ49">
        <v>10390</v>
      </c>
      <c r="RK49">
        <v>0</v>
      </c>
      <c r="RL49">
        <v>0</v>
      </c>
      <c r="RM49">
        <v>8316</v>
      </c>
      <c r="RN49">
        <v>8204</v>
      </c>
      <c r="RO49">
        <v>8085</v>
      </c>
      <c r="RP49">
        <v>7981</v>
      </c>
      <c r="RQ49">
        <v>7892</v>
      </c>
      <c r="RR49">
        <v>7821</v>
      </c>
      <c r="RS49">
        <v>7726</v>
      </c>
      <c r="RT49">
        <v>7733</v>
      </c>
      <c r="RU49">
        <v>7692</v>
      </c>
      <c r="RV49">
        <v>7633</v>
      </c>
      <c r="RW49">
        <v>7605</v>
      </c>
      <c r="RX49">
        <v>7521</v>
      </c>
      <c r="RY49">
        <v>7463</v>
      </c>
      <c r="RZ49">
        <v>7431</v>
      </c>
      <c r="SA49">
        <v>7445</v>
      </c>
      <c r="SB49">
        <v>7384</v>
      </c>
      <c r="SC49">
        <v>7340</v>
      </c>
      <c r="SD49">
        <v>7249</v>
      </c>
      <c r="SE49">
        <v>7213</v>
      </c>
      <c r="SF49">
        <v>7199</v>
      </c>
      <c r="SG49">
        <v>7179</v>
      </c>
      <c r="SH49">
        <v>7180</v>
      </c>
      <c r="SI49">
        <v>7206</v>
      </c>
      <c r="SJ49">
        <v>7232</v>
      </c>
      <c r="SK49">
        <v>7158</v>
      </c>
      <c r="SL49">
        <v>7151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915839.30850000004</v>
      </c>
      <c r="SU49">
        <v>912063.94169999997</v>
      </c>
      <c r="SV49">
        <v>905472.63359999994</v>
      </c>
      <c r="SW49">
        <v>890065.30420000001</v>
      </c>
      <c r="SX49">
        <v>876356.26809999999</v>
      </c>
      <c r="SY49">
        <v>860732.30669999996</v>
      </c>
      <c r="SZ49">
        <v>841260.98109999998</v>
      </c>
      <c r="TA49">
        <v>827218.97490000003</v>
      </c>
      <c r="TB49">
        <v>804917.46409999998</v>
      </c>
      <c r="TC49">
        <v>788433.4436</v>
      </c>
      <c r="TD49">
        <v>769035.79669999995</v>
      </c>
      <c r="TE49">
        <v>751010.45239999995</v>
      </c>
      <c r="TF49">
        <v>728251.70209999999</v>
      </c>
      <c r="TG49">
        <v>710991.39399999997</v>
      </c>
      <c r="TH49">
        <v>694619.06420000002</v>
      </c>
      <c r="TI49">
        <v>676816.20730000001</v>
      </c>
      <c r="TJ49">
        <v>662369.37089999998</v>
      </c>
      <c r="TK49">
        <v>639795.66429999995</v>
      </c>
      <c r="TL49">
        <v>623161.23789999995</v>
      </c>
      <c r="TM49">
        <v>604147.73959999997</v>
      </c>
      <c r="TN49">
        <v>590042.99540000001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330685.96380000003</v>
      </c>
      <c r="TW49">
        <v>347872.71490000002</v>
      </c>
      <c r="TX49">
        <v>363529.78909999999</v>
      </c>
      <c r="TY49">
        <v>379664.94750000001</v>
      </c>
      <c r="TZ49">
        <v>394084.3198</v>
      </c>
      <c r="UA49">
        <v>402122.22570000001</v>
      </c>
      <c r="UB49">
        <v>413323.3774</v>
      </c>
      <c r="UC49">
        <v>422675.2819</v>
      </c>
      <c r="UD49">
        <v>431754.80080000003</v>
      </c>
      <c r="UE49">
        <v>433091.57789999997</v>
      </c>
      <c r="UF49">
        <v>439856.79859999998</v>
      </c>
      <c r="UG49">
        <v>437878.36379999999</v>
      </c>
      <c r="UH49">
        <v>441177.50809999998</v>
      </c>
      <c r="UI49">
        <v>439613.60149999999</v>
      </c>
      <c r="UJ49">
        <v>433244.50719999999</v>
      </c>
      <c r="UK49">
        <v>425184.90610000002</v>
      </c>
      <c r="UL49">
        <v>420997.87890000001</v>
      </c>
      <c r="UM49">
        <v>415420.73619999998</v>
      </c>
      <c r="UN49">
        <v>408575.09450000001</v>
      </c>
      <c r="UO49">
        <v>407776.94380000001</v>
      </c>
      <c r="UP49">
        <v>393860.72580000001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196454.62289999999</v>
      </c>
      <c r="UY49">
        <v>190732.64360000001</v>
      </c>
      <c r="UZ49">
        <v>188164.05499999999</v>
      </c>
      <c r="VA49">
        <v>200081.9817</v>
      </c>
      <c r="VB49">
        <v>192846.71090000001</v>
      </c>
      <c r="VC49">
        <v>215929.27729999999</v>
      </c>
      <c r="VD49">
        <v>232196.28570000001</v>
      </c>
      <c r="VE49">
        <v>230586.04790000001</v>
      </c>
      <c r="VF49">
        <v>230123.3</v>
      </c>
      <c r="VG49">
        <v>247705.5361</v>
      </c>
      <c r="VH49">
        <v>242848.56479999999</v>
      </c>
      <c r="VI49">
        <v>236919.84589999999</v>
      </c>
      <c r="VJ49">
        <v>244464.92240000001</v>
      </c>
      <c r="VK49">
        <v>250290.6531</v>
      </c>
      <c r="VL49">
        <v>251379.9663</v>
      </c>
      <c r="VM49">
        <v>256261.13070000001</v>
      </c>
      <c r="VN49">
        <v>259657.41010000001</v>
      </c>
      <c r="VO49">
        <v>258804.3144</v>
      </c>
      <c r="VP49">
        <v>269878.64510000002</v>
      </c>
      <c r="VQ49">
        <v>261114.5913</v>
      </c>
      <c r="VR49">
        <v>268421.62439999997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228615.24729999999</v>
      </c>
      <c r="WA49">
        <v>277445.68849999999</v>
      </c>
      <c r="WB49">
        <v>377110.6446</v>
      </c>
      <c r="WC49">
        <v>313823.00520000001</v>
      </c>
      <c r="WD49">
        <v>253902.1078</v>
      </c>
      <c r="WE49">
        <v>246506.9008</v>
      </c>
      <c r="WF49">
        <v>335057.92340000003</v>
      </c>
      <c r="WG49">
        <v>371770.234</v>
      </c>
      <c r="WH49">
        <v>451177.46840000001</v>
      </c>
      <c r="WI49">
        <v>175214.5508</v>
      </c>
      <c r="WJ49">
        <v>255166.8216</v>
      </c>
      <c r="WK49">
        <v>412891.29710000003</v>
      </c>
      <c r="WL49">
        <v>400865.337</v>
      </c>
      <c r="WM49">
        <v>467027.57709999999</v>
      </c>
      <c r="WN49">
        <v>566781.04009999998</v>
      </c>
      <c r="WO49">
        <v>440218.28360000002</v>
      </c>
      <c r="WP49">
        <v>356163.65990000003</v>
      </c>
      <c r="WQ49">
        <v>414947.95319999999</v>
      </c>
      <c r="WR49">
        <v>335718.40879999998</v>
      </c>
      <c r="WS49">
        <v>293346.18239999999</v>
      </c>
      <c r="WT49">
        <v>379736.15850000002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27100000</v>
      </c>
      <c r="ZG49">
        <v>27200000</v>
      </c>
      <c r="ZH49">
        <v>27300000</v>
      </c>
      <c r="ZI49">
        <v>27100000</v>
      </c>
      <c r="ZJ49">
        <v>27100000</v>
      </c>
      <c r="ZK49">
        <v>26900000</v>
      </c>
      <c r="ZL49">
        <v>27100000</v>
      </c>
      <c r="ZM49">
        <v>27500000</v>
      </c>
      <c r="ZN49">
        <v>27300000</v>
      </c>
      <c r="ZO49">
        <v>27900000</v>
      </c>
      <c r="ZP49">
        <v>27900000</v>
      </c>
      <c r="ZQ49">
        <v>27600000</v>
      </c>
      <c r="ZR49">
        <v>27500000</v>
      </c>
      <c r="ZS49">
        <v>27200000</v>
      </c>
      <c r="ZT49">
        <v>27100000</v>
      </c>
      <c r="ZU49">
        <v>26700000</v>
      </c>
      <c r="ZV49">
        <v>26300000</v>
      </c>
      <c r="ZW49">
        <v>26000000</v>
      </c>
      <c r="ZX49">
        <v>25800000</v>
      </c>
      <c r="ZY49">
        <v>25400000</v>
      </c>
      <c r="ZZ49">
        <v>25200000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30300000</v>
      </c>
      <c r="ABK49">
        <v>31300000</v>
      </c>
      <c r="ABL49">
        <v>31900000</v>
      </c>
      <c r="ABM49">
        <v>32600000</v>
      </c>
      <c r="ABN49">
        <v>33300000</v>
      </c>
      <c r="ABO49">
        <v>33900000</v>
      </c>
      <c r="ABP49">
        <v>34300000</v>
      </c>
      <c r="ABQ49">
        <v>34600000</v>
      </c>
      <c r="ABR49">
        <v>34700000</v>
      </c>
      <c r="ABS49">
        <v>34800000</v>
      </c>
      <c r="ABT49">
        <v>34800000</v>
      </c>
      <c r="ABU49">
        <v>34600000</v>
      </c>
      <c r="ABV49">
        <v>34200000</v>
      </c>
      <c r="ABW49">
        <v>33800000</v>
      </c>
      <c r="ABX49">
        <v>33300000</v>
      </c>
      <c r="ABY49">
        <v>32800000</v>
      </c>
      <c r="ABZ49">
        <v>32500000</v>
      </c>
      <c r="ACA49">
        <v>32200000</v>
      </c>
      <c r="ACB49">
        <v>31600000</v>
      </c>
      <c r="ACC49">
        <v>30900000</v>
      </c>
      <c r="ACD49">
        <v>30300000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2840000</v>
      </c>
      <c r="ADO49">
        <v>2820000</v>
      </c>
      <c r="ADP49">
        <v>2760000</v>
      </c>
      <c r="ADQ49">
        <v>2710000</v>
      </c>
      <c r="ADR49">
        <v>2660000</v>
      </c>
      <c r="ADS49">
        <v>2600000</v>
      </c>
      <c r="ADT49">
        <v>2580000</v>
      </c>
      <c r="ADU49">
        <v>2560000</v>
      </c>
      <c r="ADV49">
        <v>2500000</v>
      </c>
      <c r="ADW49">
        <v>2430000</v>
      </c>
      <c r="ADX49">
        <v>2390000</v>
      </c>
      <c r="ADY49">
        <v>2330000</v>
      </c>
      <c r="ADZ49">
        <v>2280000</v>
      </c>
      <c r="AEA49">
        <v>2220000</v>
      </c>
      <c r="AEB49">
        <v>2170000</v>
      </c>
      <c r="AEC49">
        <v>2120000</v>
      </c>
      <c r="AED49">
        <v>2050000</v>
      </c>
      <c r="AEE49">
        <v>1990000</v>
      </c>
      <c r="AEF49">
        <v>1940000</v>
      </c>
      <c r="AEG49">
        <v>1900000</v>
      </c>
      <c r="AEH49">
        <v>1840000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9930000</v>
      </c>
      <c r="AEQ49">
        <v>9530000</v>
      </c>
      <c r="AER49">
        <v>9260000</v>
      </c>
      <c r="AES49">
        <v>8940000</v>
      </c>
      <c r="AET49">
        <v>8610000</v>
      </c>
      <c r="AEU49">
        <v>8330000</v>
      </c>
      <c r="AEV49">
        <v>8000000</v>
      </c>
      <c r="AEW49">
        <v>7710000</v>
      </c>
      <c r="AEX49">
        <v>7450000</v>
      </c>
      <c r="AEY49">
        <v>7250000</v>
      </c>
      <c r="AEZ49">
        <v>6980000</v>
      </c>
      <c r="AFA49">
        <v>6730000</v>
      </c>
      <c r="AFB49">
        <v>6460000</v>
      </c>
      <c r="AFC49">
        <v>6240000</v>
      </c>
      <c r="AFD49">
        <v>6040000</v>
      </c>
      <c r="AFE49">
        <v>5850000</v>
      </c>
      <c r="AFF49">
        <v>5680000</v>
      </c>
      <c r="AFG49">
        <v>5540000</v>
      </c>
      <c r="AFH49">
        <v>5400000</v>
      </c>
      <c r="AFI49">
        <v>5180000</v>
      </c>
      <c r="AFJ49">
        <v>5030000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211.4398296</v>
      </c>
      <c r="AGU49">
        <v>222.42899800000001</v>
      </c>
      <c r="AGV49">
        <v>232.44009449999999</v>
      </c>
      <c r="AGW49">
        <v>242.756877</v>
      </c>
      <c r="AGX49">
        <v>251.9765898</v>
      </c>
      <c r="AGY49">
        <v>257.11600800000002</v>
      </c>
      <c r="AGZ49">
        <v>264.27799809999999</v>
      </c>
      <c r="AHA49">
        <v>270.25758389999999</v>
      </c>
      <c r="AHB49">
        <v>276.06300700000003</v>
      </c>
      <c r="AHC49">
        <v>276.91773910000001</v>
      </c>
      <c r="AHD49">
        <v>281.24340539999997</v>
      </c>
      <c r="AHE49">
        <v>279.97839879999998</v>
      </c>
      <c r="AHF49">
        <v>282.0878639</v>
      </c>
      <c r="AHG49">
        <v>281.08790570000002</v>
      </c>
      <c r="AHH49">
        <v>277.01552179999999</v>
      </c>
      <c r="AHI49">
        <v>271.8622317</v>
      </c>
      <c r="AHJ49">
        <v>269.18505640000001</v>
      </c>
      <c r="AHK49">
        <v>265.61904440000001</v>
      </c>
      <c r="AHL49">
        <v>261.24195709999998</v>
      </c>
      <c r="AHM49">
        <v>260.73162150000002</v>
      </c>
      <c r="AHN49">
        <v>251.8336243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31.234416459999998</v>
      </c>
      <c r="AHW49">
        <v>30.324676180000001</v>
      </c>
      <c r="AHX49">
        <v>29.916295009999999</v>
      </c>
      <c r="AHY49">
        <v>31.811132000000001</v>
      </c>
      <c r="AHZ49">
        <v>30.66079277</v>
      </c>
      <c r="AIA49">
        <v>34.33070128</v>
      </c>
      <c r="AIB49">
        <v>36.917000880000003</v>
      </c>
      <c r="AIC49">
        <v>36.66098839</v>
      </c>
      <c r="AID49">
        <v>36.587415870000001</v>
      </c>
      <c r="AIE49">
        <v>39.38282418</v>
      </c>
      <c r="AIF49">
        <v>38.610611939999998</v>
      </c>
      <c r="AIG49">
        <v>37.668002029999997</v>
      </c>
      <c r="AIH49">
        <v>38.867597429999996</v>
      </c>
      <c r="AII49">
        <v>39.793833200000002</v>
      </c>
      <c r="AIJ49">
        <v>39.96702363</v>
      </c>
      <c r="AIK49">
        <v>40.743082350000002</v>
      </c>
      <c r="AIL49">
        <v>41.28305847</v>
      </c>
      <c r="AIM49">
        <v>41.147424370000003</v>
      </c>
      <c r="AIN49">
        <v>42.908137600000003</v>
      </c>
      <c r="AIO49">
        <v>41.514736409999998</v>
      </c>
      <c r="AIP49">
        <v>42.67648518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1.176772323</v>
      </c>
      <c r="AIY49">
        <v>1.4281217509999999</v>
      </c>
      <c r="AIZ49">
        <v>1.9411363610000001</v>
      </c>
      <c r="AJA49">
        <v>1.615370065</v>
      </c>
      <c r="AJB49">
        <v>1.3069337089999999</v>
      </c>
      <c r="AJC49">
        <v>1.268867679</v>
      </c>
      <c r="AJD49">
        <v>1.724674515</v>
      </c>
      <c r="AJE49">
        <v>1.913647173</v>
      </c>
      <c r="AJF49">
        <v>2.3223873460000002</v>
      </c>
      <c r="AJG49">
        <v>0.90189799900000001</v>
      </c>
      <c r="AJH49">
        <v>1.3134436869999999</v>
      </c>
      <c r="AJI49">
        <v>2.12531341</v>
      </c>
      <c r="AJJ49">
        <v>2.063411077</v>
      </c>
      <c r="AJK49">
        <v>2.4039740709999999</v>
      </c>
      <c r="AJL49">
        <v>2.917444261</v>
      </c>
      <c r="AJM49">
        <v>2.2659761249999999</v>
      </c>
      <c r="AJN49">
        <v>1.833314017</v>
      </c>
      <c r="AJO49">
        <v>2.1358998250000001</v>
      </c>
      <c r="AJP49">
        <v>1.7280742920000001</v>
      </c>
      <c r="AJQ49">
        <v>1.509967828</v>
      </c>
      <c r="AJR49">
        <v>1.95465091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147.70153869999999</v>
      </c>
      <c r="AKA49">
        <v>167.87144430000001</v>
      </c>
      <c r="AKB49">
        <v>225.38578849999999</v>
      </c>
      <c r="AKC49">
        <v>137.4820824</v>
      </c>
      <c r="AKD49">
        <v>193.3638335</v>
      </c>
      <c r="AKE49">
        <v>128.73135579999999</v>
      </c>
      <c r="AKF49">
        <v>187.0501581</v>
      </c>
      <c r="AKG49">
        <v>149.8328683</v>
      </c>
      <c r="AKH49">
        <v>153.84087210000001</v>
      </c>
      <c r="AKI49">
        <v>228.63758960000001</v>
      </c>
      <c r="AKJ49">
        <v>269.80876039999998</v>
      </c>
      <c r="AKK49">
        <v>194.4125215</v>
      </c>
      <c r="AKL49">
        <v>204.5511693</v>
      </c>
      <c r="AKM49">
        <v>118.4234994</v>
      </c>
      <c r="AKN49">
        <v>146.06315090000001</v>
      </c>
      <c r="AKO49">
        <v>262.19637319999998</v>
      </c>
      <c r="AKP49">
        <v>208.1503878</v>
      </c>
      <c r="AKQ49">
        <v>173.55799150000001</v>
      </c>
      <c r="AKR49">
        <v>185.31580070000001</v>
      </c>
      <c r="AKS49">
        <v>204.04645529999999</v>
      </c>
      <c r="AKT49">
        <v>155.92006230000001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123.9091677</v>
      </c>
      <c r="AME49">
        <v>124.03700720000001</v>
      </c>
      <c r="AMF49">
        <v>124.6887749</v>
      </c>
      <c r="AMG49">
        <v>123.8378532</v>
      </c>
      <c r="AMH49">
        <v>123.7706582</v>
      </c>
      <c r="AMI49">
        <v>122.845097</v>
      </c>
      <c r="AMJ49">
        <v>123.7346519</v>
      </c>
      <c r="AMK49">
        <v>125.5662612</v>
      </c>
      <c r="AML49">
        <v>124.84077739999999</v>
      </c>
      <c r="AMM49">
        <v>127.1561897</v>
      </c>
      <c r="AMN49">
        <v>127.2712513</v>
      </c>
      <c r="AMO49">
        <v>126.10097570000001</v>
      </c>
      <c r="AMP49">
        <v>125.5539564</v>
      </c>
      <c r="AMQ49">
        <v>124.3340664</v>
      </c>
      <c r="AMR49">
        <v>123.7930021</v>
      </c>
      <c r="AMS49">
        <v>121.8343769</v>
      </c>
      <c r="AMT49">
        <v>120.01106710000001</v>
      </c>
      <c r="AMU49">
        <v>118.76256890000001</v>
      </c>
      <c r="AMV49">
        <v>117.6436454</v>
      </c>
      <c r="AMW49">
        <v>116.0655543</v>
      </c>
      <c r="AMX49">
        <v>114.9656231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287.5992516</v>
      </c>
      <c r="ANG49">
        <v>315.93727719999998</v>
      </c>
      <c r="ANH49">
        <v>326.6237314</v>
      </c>
      <c r="ANI49">
        <v>330.38641000000001</v>
      </c>
      <c r="ANJ49">
        <v>343.465619</v>
      </c>
      <c r="ANK49">
        <v>259.41061860000002</v>
      </c>
      <c r="ANL49">
        <v>216.7606782</v>
      </c>
      <c r="ANM49">
        <v>165.22109069999999</v>
      </c>
      <c r="ANN49">
        <v>277.94306549999999</v>
      </c>
      <c r="ANO49">
        <v>165.2654804</v>
      </c>
      <c r="ANP49">
        <v>281.70701680000002</v>
      </c>
      <c r="ANQ49">
        <v>196.89150369999999</v>
      </c>
      <c r="ANR49">
        <v>207.4815591</v>
      </c>
      <c r="ANS49">
        <v>209.9802215</v>
      </c>
      <c r="ANT49">
        <v>287.56177530000002</v>
      </c>
      <c r="ANU49">
        <v>261.83260489999998</v>
      </c>
      <c r="ANV49">
        <v>234.28150199999999</v>
      </c>
      <c r="ANW49">
        <v>173.8616576</v>
      </c>
      <c r="ANX49">
        <v>241.8382096</v>
      </c>
      <c r="ANY49">
        <v>154.5995322</v>
      </c>
      <c r="ANZ49">
        <v>237.4083109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103.3760829</v>
      </c>
      <c r="AOI49">
        <v>106.89370409999999</v>
      </c>
      <c r="AOJ49">
        <v>109.0269321</v>
      </c>
      <c r="AOK49">
        <v>111.1513209</v>
      </c>
      <c r="AOL49">
        <v>113.774129</v>
      </c>
      <c r="AOM49">
        <v>115.7057969</v>
      </c>
      <c r="AON49">
        <v>117.051185</v>
      </c>
      <c r="AOO49">
        <v>118.14156149999999</v>
      </c>
      <c r="AOP49">
        <v>118.5865467</v>
      </c>
      <c r="AOQ49">
        <v>118.93004569999999</v>
      </c>
      <c r="AOR49">
        <v>118.6741195</v>
      </c>
      <c r="AOS49">
        <v>117.98355770000001</v>
      </c>
      <c r="AOT49">
        <v>116.8489182</v>
      </c>
      <c r="AOU49">
        <v>115.3954655</v>
      </c>
      <c r="AOV49">
        <v>113.5234035</v>
      </c>
      <c r="AOW49">
        <v>111.9722716</v>
      </c>
      <c r="AOX49">
        <v>111.1169398</v>
      </c>
      <c r="AOY49">
        <v>109.78819129999999</v>
      </c>
      <c r="AOZ49">
        <v>107.7811153</v>
      </c>
      <c r="APA49">
        <v>105.5592877</v>
      </c>
      <c r="APB49">
        <v>103.58922200000001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862.52022739999995</v>
      </c>
      <c r="APK49">
        <v>900.36204620000001</v>
      </c>
      <c r="APL49">
        <v>1134.289569</v>
      </c>
      <c r="APM49">
        <v>970.37086090000003</v>
      </c>
      <c r="APN49">
        <v>942.49703090000003</v>
      </c>
      <c r="APO49">
        <v>1123.366117</v>
      </c>
      <c r="APP49">
        <v>1067.315229</v>
      </c>
      <c r="APQ49">
        <v>894.39190240000005</v>
      </c>
      <c r="APR49">
        <v>1184.150175</v>
      </c>
      <c r="APS49">
        <v>936.50261599999999</v>
      </c>
      <c r="APT49">
        <v>925.48629630000005</v>
      </c>
      <c r="APU49">
        <v>1191.682178</v>
      </c>
      <c r="APV49">
        <v>955.19118590000005</v>
      </c>
      <c r="APW49">
        <v>1222.71101</v>
      </c>
      <c r="APX49">
        <v>974.16991270000005</v>
      </c>
      <c r="APY49">
        <v>1215.9798579999999</v>
      </c>
      <c r="APZ49">
        <v>1034.5690990000001</v>
      </c>
      <c r="AQA49">
        <v>1042.3917280000001</v>
      </c>
      <c r="AQB49">
        <v>1020.336943</v>
      </c>
      <c r="AQC49">
        <v>1063.185209</v>
      </c>
      <c r="AQD49">
        <v>1044.22435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74.619594660000004</v>
      </c>
      <c r="ARO49">
        <v>71.566219939999996</v>
      </c>
      <c r="ARP49">
        <v>69.544719610000001</v>
      </c>
      <c r="ARQ49">
        <v>67.16116194</v>
      </c>
      <c r="ARR49">
        <v>64.704869149999993</v>
      </c>
      <c r="ARS49">
        <v>62.58981885</v>
      </c>
      <c r="ART49">
        <v>60.095622769999999</v>
      </c>
      <c r="ARU49">
        <v>57.895321289999998</v>
      </c>
      <c r="ARV49">
        <v>55.96803551</v>
      </c>
      <c r="ARW49">
        <v>54.440271129999999</v>
      </c>
      <c r="ARX49">
        <v>52.421572050000002</v>
      </c>
      <c r="ARY49">
        <v>50.5914571</v>
      </c>
      <c r="ARZ49">
        <v>48.508964380000002</v>
      </c>
      <c r="ASA49">
        <v>46.862193259999998</v>
      </c>
      <c r="ASB49">
        <v>45.408967529999998</v>
      </c>
      <c r="ASC49">
        <v>43.963897080000002</v>
      </c>
      <c r="ASD49">
        <v>42.689340809999997</v>
      </c>
      <c r="ASE49">
        <v>41.596044820000003</v>
      </c>
      <c r="ASF49">
        <v>40.530221060000002</v>
      </c>
      <c r="ASG49">
        <v>38.947090920000001</v>
      </c>
      <c r="ASH49">
        <v>37.775731569999998</v>
      </c>
    </row>
    <row r="50" spans="3:1178" x14ac:dyDescent="0.25">
      <c r="C50">
        <v>0</v>
      </c>
      <c r="D50">
        <v>0</v>
      </c>
      <c r="E50">
        <v>0</v>
      </c>
      <c r="F50">
        <v>221</v>
      </c>
      <c r="G50">
        <v>213</v>
      </c>
      <c r="H50">
        <v>225</v>
      </c>
      <c r="I50">
        <v>245</v>
      </c>
      <c r="J50">
        <v>233</v>
      </c>
      <c r="K50">
        <v>237</v>
      </c>
      <c r="L50">
        <v>225</v>
      </c>
      <c r="M50">
        <v>225</v>
      </c>
      <c r="N50">
        <v>208</v>
      </c>
      <c r="O50">
        <v>221</v>
      </c>
      <c r="P50">
        <v>243</v>
      </c>
      <c r="Q50">
        <v>262</v>
      </c>
      <c r="R50">
        <v>237</v>
      </c>
      <c r="S50">
        <v>254</v>
      </c>
      <c r="T50">
        <v>243</v>
      </c>
      <c r="U50">
        <v>239</v>
      </c>
      <c r="V50">
        <v>250</v>
      </c>
      <c r="W50">
        <v>234</v>
      </c>
      <c r="X50">
        <v>238</v>
      </c>
      <c r="Y50">
        <v>252</v>
      </c>
      <c r="Z50">
        <v>280</v>
      </c>
      <c r="AA50">
        <v>249</v>
      </c>
      <c r="AB50">
        <v>260</v>
      </c>
      <c r="AC50">
        <v>242</v>
      </c>
      <c r="AD50">
        <v>255</v>
      </c>
      <c r="AE50">
        <v>0</v>
      </c>
      <c r="AF50">
        <v>0</v>
      </c>
      <c r="AG50">
        <v>0</v>
      </c>
      <c r="AH50">
        <v>75</v>
      </c>
      <c r="AI50">
        <v>80</v>
      </c>
      <c r="AJ50">
        <v>91</v>
      </c>
      <c r="AK50">
        <v>65</v>
      </c>
      <c r="AL50">
        <v>74</v>
      </c>
      <c r="AM50">
        <v>76</v>
      </c>
      <c r="AN50">
        <v>93</v>
      </c>
      <c r="AO50">
        <v>86</v>
      </c>
      <c r="AP50">
        <v>101</v>
      </c>
      <c r="AQ50">
        <v>88</v>
      </c>
      <c r="AR50">
        <v>81</v>
      </c>
      <c r="AS50">
        <v>113</v>
      </c>
      <c r="AT50">
        <v>89</v>
      </c>
      <c r="AU50">
        <v>98</v>
      </c>
      <c r="AV50">
        <v>130</v>
      </c>
      <c r="AW50">
        <v>108</v>
      </c>
      <c r="AX50">
        <v>119</v>
      </c>
      <c r="AY50">
        <v>114</v>
      </c>
      <c r="AZ50">
        <v>129</v>
      </c>
      <c r="BA50">
        <v>135</v>
      </c>
      <c r="BB50">
        <v>134</v>
      </c>
      <c r="BC50">
        <v>145</v>
      </c>
      <c r="BD50">
        <v>132</v>
      </c>
      <c r="BE50">
        <v>138</v>
      </c>
      <c r="BF50">
        <v>143</v>
      </c>
      <c r="BG50">
        <v>0</v>
      </c>
      <c r="BH50">
        <v>0</v>
      </c>
      <c r="BI50">
        <v>0</v>
      </c>
      <c r="BJ50">
        <v>165</v>
      </c>
      <c r="BK50">
        <v>213</v>
      </c>
      <c r="BL50">
        <v>182</v>
      </c>
      <c r="BM50">
        <v>196</v>
      </c>
      <c r="BN50">
        <v>189</v>
      </c>
      <c r="BO50">
        <v>176</v>
      </c>
      <c r="BP50">
        <v>200</v>
      </c>
      <c r="BQ50">
        <v>208</v>
      </c>
      <c r="BR50">
        <v>213</v>
      </c>
      <c r="BS50">
        <v>231</v>
      </c>
      <c r="BT50">
        <v>192</v>
      </c>
      <c r="BU50">
        <v>212</v>
      </c>
      <c r="BV50">
        <v>229</v>
      </c>
      <c r="BW50">
        <v>194</v>
      </c>
      <c r="BX50">
        <v>202</v>
      </c>
      <c r="BY50">
        <v>204</v>
      </c>
      <c r="BZ50">
        <v>214</v>
      </c>
      <c r="CA50">
        <v>237</v>
      </c>
      <c r="CB50">
        <v>214</v>
      </c>
      <c r="CC50">
        <v>207</v>
      </c>
      <c r="CD50">
        <v>256</v>
      </c>
      <c r="CE50">
        <v>239</v>
      </c>
      <c r="CF50">
        <v>229</v>
      </c>
      <c r="CG50">
        <v>256</v>
      </c>
      <c r="CH50">
        <v>267</v>
      </c>
      <c r="CI50">
        <v>0</v>
      </c>
      <c r="CJ50">
        <v>0</v>
      </c>
      <c r="CK50">
        <v>0</v>
      </c>
      <c r="CL50">
        <v>26</v>
      </c>
      <c r="CM50">
        <v>37</v>
      </c>
      <c r="CN50">
        <v>34</v>
      </c>
      <c r="CO50">
        <v>40</v>
      </c>
      <c r="CP50">
        <v>48</v>
      </c>
      <c r="CQ50">
        <v>33</v>
      </c>
      <c r="CR50">
        <v>32</v>
      </c>
      <c r="CS50">
        <v>37</v>
      </c>
      <c r="CT50">
        <v>46</v>
      </c>
      <c r="CU50">
        <v>46</v>
      </c>
      <c r="CV50">
        <v>44</v>
      </c>
      <c r="CW50">
        <v>44</v>
      </c>
      <c r="CX50">
        <v>45</v>
      </c>
      <c r="CY50">
        <v>53</v>
      </c>
      <c r="CZ50">
        <v>43</v>
      </c>
      <c r="DA50">
        <v>35</v>
      </c>
      <c r="DB50">
        <v>46</v>
      </c>
      <c r="DC50">
        <v>48</v>
      </c>
      <c r="DD50">
        <v>53</v>
      </c>
      <c r="DE50">
        <v>43</v>
      </c>
      <c r="DF50">
        <v>46</v>
      </c>
      <c r="DG50">
        <v>55</v>
      </c>
      <c r="DH50">
        <v>46</v>
      </c>
      <c r="DI50">
        <v>52</v>
      </c>
      <c r="DJ50">
        <v>44</v>
      </c>
      <c r="DK50">
        <v>0</v>
      </c>
      <c r="DL50">
        <v>0</v>
      </c>
      <c r="DM50">
        <v>0</v>
      </c>
      <c r="DN50">
        <v>1</v>
      </c>
      <c r="DO50">
        <v>3</v>
      </c>
      <c r="DP50">
        <v>1</v>
      </c>
      <c r="DQ50">
        <v>3</v>
      </c>
      <c r="DR50">
        <v>2</v>
      </c>
      <c r="DS50">
        <v>2</v>
      </c>
      <c r="DT50">
        <v>2</v>
      </c>
      <c r="DU50">
        <v>3</v>
      </c>
      <c r="DV50">
        <v>4</v>
      </c>
      <c r="DW50">
        <v>1</v>
      </c>
      <c r="DX50">
        <v>2</v>
      </c>
      <c r="DY50">
        <v>4</v>
      </c>
      <c r="DZ50">
        <v>2</v>
      </c>
      <c r="EA50">
        <v>5</v>
      </c>
      <c r="EB50">
        <v>4</v>
      </c>
      <c r="EC50">
        <v>2</v>
      </c>
      <c r="ED50">
        <v>5</v>
      </c>
      <c r="EE50">
        <v>6</v>
      </c>
      <c r="EF50">
        <v>8</v>
      </c>
      <c r="EG50">
        <v>7</v>
      </c>
      <c r="EH50">
        <v>7</v>
      </c>
      <c r="EI50">
        <v>5</v>
      </c>
      <c r="EJ50">
        <v>12</v>
      </c>
      <c r="EK50">
        <v>6</v>
      </c>
      <c r="EL50">
        <v>8</v>
      </c>
      <c r="EM50">
        <v>0</v>
      </c>
      <c r="EN50">
        <v>0</v>
      </c>
      <c r="EO50">
        <v>0</v>
      </c>
      <c r="EP50">
        <v>20</v>
      </c>
      <c r="EQ50">
        <v>5</v>
      </c>
      <c r="ER50">
        <v>5</v>
      </c>
      <c r="ES50">
        <v>10</v>
      </c>
      <c r="ET50">
        <v>15</v>
      </c>
      <c r="EU50">
        <v>10</v>
      </c>
      <c r="EV50">
        <v>10</v>
      </c>
      <c r="EW50">
        <v>5</v>
      </c>
      <c r="EX50">
        <v>25</v>
      </c>
      <c r="EY50">
        <v>5</v>
      </c>
      <c r="EZ50">
        <v>25</v>
      </c>
      <c r="FA50">
        <v>5</v>
      </c>
      <c r="FB50">
        <v>15</v>
      </c>
      <c r="FC50">
        <v>15</v>
      </c>
      <c r="FD50">
        <v>20</v>
      </c>
      <c r="FE50">
        <v>15</v>
      </c>
      <c r="FF50">
        <v>15</v>
      </c>
      <c r="FG50">
        <v>10</v>
      </c>
      <c r="FH50">
        <v>20</v>
      </c>
      <c r="FI50">
        <v>45</v>
      </c>
      <c r="FJ50">
        <v>15</v>
      </c>
      <c r="FK50">
        <v>30</v>
      </c>
      <c r="FL50">
        <v>40</v>
      </c>
      <c r="FM50">
        <v>35</v>
      </c>
      <c r="FN50">
        <v>30</v>
      </c>
      <c r="FO50">
        <v>0</v>
      </c>
      <c r="FP50">
        <v>0</v>
      </c>
      <c r="FQ50">
        <v>6343</v>
      </c>
      <c r="FR50">
        <v>6797</v>
      </c>
      <c r="FS50">
        <v>7147</v>
      </c>
      <c r="FT50">
        <v>7512</v>
      </c>
      <c r="FU50">
        <v>7826</v>
      </c>
      <c r="FV50">
        <v>8032</v>
      </c>
      <c r="FW50">
        <v>8262</v>
      </c>
      <c r="FX50">
        <v>8450</v>
      </c>
      <c r="FY50">
        <v>8561</v>
      </c>
      <c r="FZ50">
        <v>8655</v>
      </c>
      <c r="GA50">
        <v>8739</v>
      </c>
      <c r="GB50">
        <v>8873</v>
      </c>
      <c r="GC50">
        <v>9007</v>
      </c>
      <c r="GD50">
        <v>9082</v>
      </c>
      <c r="GE50">
        <v>9139</v>
      </c>
      <c r="GF50">
        <v>9223</v>
      </c>
      <c r="GG50">
        <v>9360</v>
      </c>
      <c r="GH50">
        <v>9340</v>
      </c>
      <c r="GI50">
        <v>9306</v>
      </c>
      <c r="GJ50">
        <v>9388</v>
      </c>
      <c r="GK50">
        <v>9467</v>
      </c>
      <c r="GL50">
        <v>9454</v>
      </c>
      <c r="GM50">
        <v>9441</v>
      </c>
      <c r="GN50">
        <v>9412</v>
      </c>
      <c r="GO50">
        <v>9478</v>
      </c>
      <c r="GP50">
        <v>9540</v>
      </c>
      <c r="GQ50">
        <v>0</v>
      </c>
      <c r="GR50">
        <v>0</v>
      </c>
      <c r="GS50">
        <v>702</v>
      </c>
      <c r="GT50">
        <v>817</v>
      </c>
      <c r="GU50">
        <v>938</v>
      </c>
      <c r="GV50">
        <v>1063</v>
      </c>
      <c r="GW50">
        <v>1197</v>
      </c>
      <c r="GX50">
        <v>1353</v>
      </c>
      <c r="GY50">
        <v>1477</v>
      </c>
      <c r="GZ50">
        <v>1585</v>
      </c>
      <c r="HA50">
        <v>1690</v>
      </c>
      <c r="HB50">
        <v>1825</v>
      </c>
      <c r="HC50">
        <v>1952</v>
      </c>
      <c r="HD50">
        <v>2051</v>
      </c>
      <c r="HE50">
        <v>2159</v>
      </c>
      <c r="HF50">
        <v>2267</v>
      </c>
      <c r="HG50">
        <v>2376</v>
      </c>
      <c r="HH50">
        <v>2481</v>
      </c>
      <c r="HI50">
        <v>2550</v>
      </c>
      <c r="HJ50">
        <v>2660</v>
      </c>
      <c r="HK50">
        <v>2752</v>
      </c>
      <c r="HL50">
        <v>2825</v>
      </c>
      <c r="HM50">
        <v>2946</v>
      </c>
      <c r="HN50">
        <v>3044</v>
      </c>
      <c r="HO50">
        <v>3122</v>
      </c>
      <c r="HP50">
        <v>3181</v>
      </c>
      <c r="HQ50">
        <v>3213</v>
      </c>
      <c r="HR50">
        <v>3240</v>
      </c>
      <c r="HS50">
        <v>0</v>
      </c>
      <c r="HT50">
        <v>0</v>
      </c>
      <c r="HU50">
        <v>61</v>
      </c>
      <c r="HV50">
        <v>68</v>
      </c>
      <c r="HW50">
        <v>72</v>
      </c>
      <c r="HX50">
        <v>77</v>
      </c>
      <c r="HY50">
        <v>83</v>
      </c>
      <c r="HZ50">
        <v>103</v>
      </c>
      <c r="IA50">
        <v>104</v>
      </c>
      <c r="IB50">
        <v>114</v>
      </c>
      <c r="IC50">
        <v>128</v>
      </c>
      <c r="ID50">
        <v>143</v>
      </c>
      <c r="IE50">
        <v>156</v>
      </c>
      <c r="IF50">
        <v>154</v>
      </c>
      <c r="IG50">
        <v>157</v>
      </c>
      <c r="IH50">
        <v>170</v>
      </c>
      <c r="II50">
        <v>181</v>
      </c>
      <c r="IJ50">
        <v>183</v>
      </c>
      <c r="IK50">
        <v>200</v>
      </c>
      <c r="IL50">
        <v>204</v>
      </c>
      <c r="IM50">
        <v>217</v>
      </c>
      <c r="IN50">
        <v>225</v>
      </c>
      <c r="IO50">
        <v>233</v>
      </c>
      <c r="IP50">
        <v>250</v>
      </c>
      <c r="IQ50">
        <v>255</v>
      </c>
      <c r="IR50">
        <v>271</v>
      </c>
      <c r="IS50">
        <v>283</v>
      </c>
      <c r="IT50">
        <v>295</v>
      </c>
      <c r="IU50">
        <v>0</v>
      </c>
      <c r="IV50">
        <v>0</v>
      </c>
      <c r="IW50">
        <v>3</v>
      </c>
      <c r="IX50">
        <v>2</v>
      </c>
      <c r="IY50">
        <v>2</v>
      </c>
      <c r="IZ50">
        <v>7</v>
      </c>
      <c r="JA50">
        <v>9</v>
      </c>
      <c r="JB50">
        <v>4</v>
      </c>
      <c r="JC50">
        <v>5</v>
      </c>
      <c r="JD50">
        <v>5</v>
      </c>
      <c r="JE50">
        <v>6</v>
      </c>
      <c r="JF50">
        <v>6</v>
      </c>
      <c r="JG50">
        <v>9</v>
      </c>
      <c r="JH50">
        <v>11</v>
      </c>
      <c r="JI50">
        <v>11</v>
      </c>
      <c r="JJ50">
        <v>10</v>
      </c>
      <c r="JK50">
        <v>10</v>
      </c>
      <c r="JL50">
        <v>11</v>
      </c>
      <c r="JM50">
        <v>8</v>
      </c>
      <c r="JN50">
        <v>5</v>
      </c>
      <c r="JO50">
        <v>10</v>
      </c>
      <c r="JP50">
        <v>10</v>
      </c>
      <c r="JQ50">
        <v>10</v>
      </c>
      <c r="JR50">
        <v>11</v>
      </c>
      <c r="JS50">
        <v>15</v>
      </c>
      <c r="JT50">
        <v>16</v>
      </c>
      <c r="JU50">
        <v>15</v>
      </c>
      <c r="JV50">
        <v>17</v>
      </c>
      <c r="JW50">
        <v>0</v>
      </c>
      <c r="JX50">
        <v>0</v>
      </c>
      <c r="JY50">
        <v>0</v>
      </c>
      <c r="JZ50">
        <v>4</v>
      </c>
      <c r="KA50">
        <v>11</v>
      </c>
      <c r="KB50">
        <v>15</v>
      </c>
      <c r="KC50">
        <v>25</v>
      </c>
      <c r="KD50">
        <v>34</v>
      </c>
      <c r="KE50">
        <v>52</v>
      </c>
      <c r="KF50">
        <v>73</v>
      </c>
      <c r="KG50">
        <v>83</v>
      </c>
      <c r="KH50">
        <v>94</v>
      </c>
      <c r="KI50">
        <v>106</v>
      </c>
      <c r="KJ50">
        <v>125</v>
      </c>
      <c r="KK50">
        <v>142</v>
      </c>
      <c r="KL50">
        <v>158</v>
      </c>
      <c r="KM50">
        <v>179</v>
      </c>
      <c r="KN50">
        <v>200</v>
      </c>
      <c r="KO50">
        <v>216</v>
      </c>
      <c r="KP50">
        <v>237</v>
      </c>
      <c r="KQ50">
        <v>257</v>
      </c>
      <c r="KR50">
        <v>279</v>
      </c>
      <c r="KS50">
        <v>299</v>
      </c>
      <c r="KT50">
        <v>323</v>
      </c>
      <c r="KU50">
        <v>340</v>
      </c>
      <c r="KV50">
        <v>377</v>
      </c>
      <c r="KW50">
        <v>409</v>
      </c>
      <c r="KX50">
        <v>441</v>
      </c>
      <c r="KY50">
        <v>0</v>
      </c>
      <c r="KZ50">
        <v>0</v>
      </c>
      <c r="LA50">
        <v>0</v>
      </c>
      <c r="LB50">
        <v>212</v>
      </c>
      <c r="LC50">
        <v>415</v>
      </c>
      <c r="LD50">
        <v>621</v>
      </c>
      <c r="LE50">
        <v>806</v>
      </c>
      <c r="LF50">
        <v>1003</v>
      </c>
      <c r="LG50">
        <v>1204</v>
      </c>
      <c r="LH50">
        <v>1356</v>
      </c>
      <c r="LI50">
        <v>1552</v>
      </c>
      <c r="LJ50">
        <v>1733</v>
      </c>
      <c r="LK50">
        <v>1924</v>
      </c>
      <c r="LL50">
        <v>2113</v>
      </c>
      <c r="LM50">
        <v>2269</v>
      </c>
      <c r="LN50">
        <v>2448</v>
      </c>
      <c r="LO50">
        <v>2628</v>
      </c>
      <c r="LP50">
        <v>2813</v>
      </c>
      <c r="LQ50">
        <v>3001</v>
      </c>
      <c r="LR50">
        <v>3224</v>
      </c>
      <c r="LS50">
        <v>3435</v>
      </c>
      <c r="LT50">
        <v>3611</v>
      </c>
      <c r="LU50">
        <v>3809</v>
      </c>
      <c r="LV50">
        <v>3988</v>
      </c>
      <c r="LW50">
        <v>4164</v>
      </c>
      <c r="LX50">
        <v>4349</v>
      </c>
      <c r="LY50">
        <v>4530</v>
      </c>
      <c r="LZ50">
        <v>4709</v>
      </c>
      <c r="MA50">
        <v>0</v>
      </c>
      <c r="MB50">
        <v>0</v>
      </c>
      <c r="MC50">
        <v>1484</v>
      </c>
      <c r="MD50">
        <v>1487</v>
      </c>
      <c r="ME50">
        <v>1501</v>
      </c>
      <c r="MF50">
        <v>1517</v>
      </c>
      <c r="MG50">
        <v>1545</v>
      </c>
      <c r="MH50">
        <v>1529</v>
      </c>
      <c r="MI50">
        <v>1560</v>
      </c>
      <c r="MJ50">
        <v>1591</v>
      </c>
      <c r="MK50">
        <v>1594</v>
      </c>
      <c r="ML50">
        <v>1632</v>
      </c>
      <c r="MM50">
        <v>1631</v>
      </c>
      <c r="MN50">
        <v>1645</v>
      </c>
      <c r="MO50">
        <v>1700</v>
      </c>
      <c r="MP50">
        <v>1709</v>
      </c>
      <c r="MQ50">
        <v>1725</v>
      </c>
      <c r="MR50">
        <v>1729</v>
      </c>
      <c r="MS50">
        <v>1725</v>
      </c>
      <c r="MT50">
        <v>1717</v>
      </c>
      <c r="MU50">
        <v>1700</v>
      </c>
      <c r="MV50">
        <v>1702</v>
      </c>
      <c r="MW50">
        <v>1684</v>
      </c>
      <c r="MX50">
        <v>1644</v>
      </c>
      <c r="MY50">
        <v>1669</v>
      </c>
      <c r="MZ50">
        <v>1683</v>
      </c>
      <c r="NA50">
        <v>1708</v>
      </c>
      <c r="NB50">
        <v>1699</v>
      </c>
      <c r="NC50">
        <v>0</v>
      </c>
      <c r="ND50">
        <v>0</v>
      </c>
      <c r="NE50">
        <v>0</v>
      </c>
      <c r="NF50">
        <v>47</v>
      </c>
      <c r="NG50">
        <v>89</v>
      </c>
      <c r="NH50">
        <v>130</v>
      </c>
      <c r="NI50">
        <v>164</v>
      </c>
      <c r="NJ50">
        <v>212</v>
      </c>
      <c r="NK50">
        <v>250</v>
      </c>
      <c r="NL50">
        <v>280</v>
      </c>
      <c r="NM50">
        <v>319</v>
      </c>
      <c r="NN50">
        <v>349</v>
      </c>
      <c r="NO50">
        <v>387</v>
      </c>
      <c r="NP50">
        <v>420</v>
      </c>
      <c r="NQ50">
        <v>457</v>
      </c>
      <c r="NR50">
        <v>488</v>
      </c>
      <c r="NS50">
        <v>521</v>
      </c>
      <c r="NT50">
        <v>558</v>
      </c>
      <c r="NU50">
        <v>592</v>
      </c>
      <c r="NV50">
        <v>624</v>
      </c>
      <c r="NW50">
        <v>651</v>
      </c>
      <c r="NX50">
        <v>692</v>
      </c>
      <c r="NY50">
        <v>720</v>
      </c>
      <c r="NZ50">
        <v>751</v>
      </c>
      <c r="OA50">
        <v>792</v>
      </c>
      <c r="OB50">
        <v>817</v>
      </c>
      <c r="OC50">
        <v>847</v>
      </c>
      <c r="OD50">
        <v>878</v>
      </c>
      <c r="OE50">
        <v>0</v>
      </c>
      <c r="OF50">
        <v>0</v>
      </c>
      <c r="OG50">
        <v>2116</v>
      </c>
      <c r="OH50">
        <v>2162</v>
      </c>
      <c r="OI50">
        <v>2223</v>
      </c>
      <c r="OJ50">
        <v>2311</v>
      </c>
      <c r="OK50">
        <v>2412</v>
      </c>
      <c r="OL50">
        <v>2506</v>
      </c>
      <c r="OM50">
        <v>2576</v>
      </c>
      <c r="ON50">
        <v>2676</v>
      </c>
      <c r="OO50">
        <v>2758</v>
      </c>
      <c r="OP50">
        <v>2828</v>
      </c>
      <c r="OQ50">
        <v>2911</v>
      </c>
      <c r="OR50">
        <v>2997</v>
      </c>
      <c r="OS50">
        <v>3061</v>
      </c>
      <c r="OT50">
        <v>3141</v>
      </c>
      <c r="OU50">
        <v>3208</v>
      </c>
      <c r="OV50">
        <v>3274</v>
      </c>
      <c r="OW50">
        <v>3328</v>
      </c>
      <c r="OX50">
        <v>3339</v>
      </c>
      <c r="OY50">
        <v>3386</v>
      </c>
      <c r="OZ50">
        <v>3458</v>
      </c>
      <c r="PA50">
        <v>3494</v>
      </c>
      <c r="PB50">
        <v>3536</v>
      </c>
      <c r="PC50">
        <v>3565</v>
      </c>
      <c r="PD50">
        <v>3579</v>
      </c>
      <c r="PE50">
        <v>3628</v>
      </c>
      <c r="PF50">
        <v>3650</v>
      </c>
      <c r="PG50">
        <v>0</v>
      </c>
      <c r="PH50">
        <v>0</v>
      </c>
      <c r="PI50">
        <v>0</v>
      </c>
      <c r="PJ50">
        <v>72</v>
      </c>
      <c r="PK50">
        <v>139</v>
      </c>
      <c r="PL50">
        <v>196</v>
      </c>
      <c r="PM50">
        <v>263</v>
      </c>
      <c r="PN50">
        <v>333</v>
      </c>
      <c r="PO50">
        <v>412</v>
      </c>
      <c r="PP50">
        <v>481</v>
      </c>
      <c r="PQ50">
        <v>567</v>
      </c>
      <c r="PR50">
        <v>655</v>
      </c>
      <c r="PS50">
        <v>732</v>
      </c>
      <c r="PT50">
        <v>832</v>
      </c>
      <c r="PU50">
        <v>926</v>
      </c>
      <c r="PV50">
        <v>1023</v>
      </c>
      <c r="PW50">
        <v>1105</v>
      </c>
      <c r="PX50">
        <v>1182</v>
      </c>
      <c r="PY50">
        <v>1290</v>
      </c>
      <c r="PZ50">
        <v>1406</v>
      </c>
      <c r="QA50">
        <v>1521</v>
      </c>
      <c r="QB50">
        <v>1613</v>
      </c>
      <c r="QC50">
        <v>1737</v>
      </c>
      <c r="QD50">
        <v>1864</v>
      </c>
      <c r="QE50">
        <v>1997</v>
      </c>
      <c r="QF50">
        <v>2124</v>
      </c>
      <c r="QG50">
        <v>2238</v>
      </c>
      <c r="QH50">
        <v>2366</v>
      </c>
      <c r="QI50">
        <v>0</v>
      </c>
      <c r="QJ50">
        <v>0</v>
      </c>
      <c r="QK50">
        <v>7498</v>
      </c>
      <c r="QL50">
        <v>7729</v>
      </c>
      <c r="QM50">
        <v>7866</v>
      </c>
      <c r="QN50">
        <v>7970</v>
      </c>
      <c r="QO50">
        <v>8093</v>
      </c>
      <c r="QP50">
        <v>8183</v>
      </c>
      <c r="QQ50">
        <v>8261</v>
      </c>
      <c r="QR50">
        <v>8354</v>
      </c>
      <c r="QS50">
        <v>8368</v>
      </c>
      <c r="QT50">
        <v>8471</v>
      </c>
      <c r="QU50">
        <v>8525</v>
      </c>
      <c r="QV50">
        <v>8542</v>
      </c>
      <c r="QW50">
        <v>8514</v>
      </c>
      <c r="QX50">
        <v>8553</v>
      </c>
      <c r="QY50">
        <v>8517</v>
      </c>
      <c r="QZ50">
        <v>8609</v>
      </c>
      <c r="RA50">
        <v>8653</v>
      </c>
      <c r="RB50">
        <v>8657</v>
      </c>
      <c r="RC50">
        <v>8715</v>
      </c>
      <c r="RD50">
        <v>8822</v>
      </c>
      <c r="RE50">
        <v>8798</v>
      </c>
      <c r="RF50">
        <v>8804</v>
      </c>
      <c r="RG50">
        <v>8838</v>
      </c>
      <c r="RH50">
        <v>8949</v>
      </c>
      <c r="RI50">
        <v>8972</v>
      </c>
      <c r="RJ50">
        <v>8971</v>
      </c>
      <c r="RK50">
        <v>0</v>
      </c>
      <c r="RL50">
        <v>0</v>
      </c>
      <c r="RM50">
        <v>8455</v>
      </c>
      <c r="RN50">
        <v>8357</v>
      </c>
      <c r="RO50">
        <v>8296</v>
      </c>
      <c r="RP50">
        <v>8295</v>
      </c>
      <c r="RQ50">
        <v>8254</v>
      </c>
      <c r="RR50">
        <v>8210</v>
      </c>
      <c r="RS50">
        <v>8141</v>
      </c>
      <c r="RT50">
        <v>8137</v>
      </c>
      <c r="RU50">
        <v>8137</v>
      </c>
      <c r="RV50">
        <v>8125</v>
      </c>
      <c r="RW50">
        <v>8105</v>
      </c>
      <c r="RX50">
        <v>8077</v>
      </c>
      <c r="RY50">
        <v>8136</v>
      </c>
      <c r="RZ50">
        <v>8192</v>
      </c>
      <c r="SA50">
        <v>8222</v>
      </c>
      <c r="SB50">
        <v>8219</v>
      </c>
      <c r="SC50">
        <v>8205</v>
      </c>
      <c r="SD50">
        <v>8177</v>
      </c>
      <c r="SE50">
        <v>8166</v>
      </c>
      <c r="SF50">
        <v>8133</v>
      </c>
      <c r="SG50">
        <v>8145</v>
      </c>
      <c r="SH50">
        <v>8089</v>
      </c>
      <c r="SI50">
        <v>8120</v>
      </c>
      <c r="SJ50">
        <v>8100</v>
      </c>
      <c r="SK50">
        <v>8096</v>
      </c>
      <c r="SL50">
        <v>8074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2380000</v>
      </c>
      <c r="SU50">
        <v>2370000</v>
      </c>
      <c r="SV50">
        <v>2360000</v>
      </c>
      <c r="SW50">
        <v>2320000</v>
      </c>
      <c r="SX50">
        <v>2280000</v>
      </c>
      <c r="SY50">
        <v>2230000</v>
      </c>
      <c r="SZ50">
        <v>2200000</v>
      </c>
      <c r="TA50">
        <v>2170000</v>
      </c>
      <c r="TB50">
        <v>2120000</v>
      </c>
      <c r="TC50">
        <v>2070000</v>
      </c>
      <c r="TD50">
        <v>2030000</v>
      </c>
      <c r="TE50">
        <v>2000000</v>
      </c>
      <c r="TF50">
        <v>1940000</v>
      </c>
      <c r="TG50">
        <v>1880000</v>
      </c>
      <c r="TH50">
        <v>1840000</v>
      </c>
      <c r="TI50">
        <v>1800000</v>
      </c>
      <c r="TJ50">
        <v>1740000</v>
      </c>
      <c r="TK50">
        <v>1690000</v>
      </c>
      <c r="TL50">
        <v>1640000</v>
      </c>
      <c r="TM50">
        <v>1600000</v>
      </c>
      <c r="TN50">
        <v>1560000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271003.51860000001</v>
      </c>
      <c r="TW50">
        <v>287223.7867</v>
      </c>
      <c r="TX50">
        <v>299248.4779</v>
      </c>
      <c r="TY50">
        <v>309779.13549999997</v>
      </c>
      <c r="TZ50">
        <v>324781.3652</v>
      </c>
      <c r="UA50">
        <v>337264.64939999999</v>
      </c>
      <c r="UB50">
        <v>344048.32290000003</v>
      </c>
      <c r="UC50">
        <v>351616.46419999999</v>
      </c>
      <c r="UD50">
        <v>358451.87420000002</v>
      </c>
      <c r="UE50">
        <v>364744.32789999997</v>
      </c>
      <c r="UF50">
        <v>369769.9804</v>
      </c>
      <c r="UG50">
        <v>368984.26089999999</v>
      </c>
      <c r="UH50">
        <v>373690.51360000001</v>
      </c>
      <c r="UI50">
        <v>375354.51260000002</v>
      </c>
      <c r="UJ50">
        <v>374088.57040000003</v>
      </c>
      <c r="UK50">
        <v>378749.00880000001</v>
      </c>
      <c r="UL50">
        <v>379949.76990000001</v>
      </c>
      <c r="UM50">
        <v>378335.60259999998</v>
      </c>
      <c r="UN50">
        <v>374257.71130000002</v>
      </c>
      <c r="UO50">
        <v>367012.27439999999</v>
      </c>
      <c r="UP50">
        <v>359316.90409999999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178520.61900000001</v>
      </c>
      <c r="UY50">
        <v>175003.71729999999</v>
      </c>
      <c r="UZ50">
        <v>186243.68719999999</v>
      </c>
      <c r="VA50">
        <v>203024.9699</v>
      </c>
      <c r="VB50">
        <v>220210.63939999999</v>
      </c>
      <c r="VC50">
        <v>233232.80429999999</v>
      </c>
      <c r="VD50">
        <v>223536.54380000001</v>
      </c>
      <c r="VE50">
        <v>221253.5454</v>
      </c>
      <c r="VF50">
        <v>232596.022</v>
      </c>
      <c r="VG50">
        <v>240433.3523</v>
      </c>
      <c r="VH50">
        <v>236009.78099999999</v>
      </c>
      <c r="VI50">
        <v>250421.54070000001</v>
      </c>
      <c r="VJ50">
        <v>247990.26360000001</v>
      </c>
      <c r="VK50">
        <v>256110.25700000001</v>
      </c>
      <c r="VL50">
        <v>257817.58230000001</v>
      </c>
      <c r="VM50">
        <v>259208.18410000001</v>
      </c>
      <c r="VN50">
        <v>270019.77600000001</v>
      </c>
      <c r="VO50">
        <v>267398.22480000003</v>
      </c>
      <c r="VP50">
        <v>275899.17729999998</v>
      </c>
      <c r="VQ50">
        <v>279724.3835</v>
      </c>
      <c r="VR50">
        <v>283092.70689999999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188508.9982</v>
      </c>
      <c r="WA50">
        <v>228773.05600000001</v>
      </c>
      <c r="WB50">
        <v>222109.76310000001</v>
      </c>
      <c r="WC50">
        <v>258768.65609999999</v>
      </c>
      <c r="WD50">
        <v>251231.70490000001</v>
      </c>
      <c r="WE50">
        <v>365871.41499999998</v>
      </c>
      <c r="WF50">
        <v>434151.6251</v>
      </c>
      <c r="WG50">
        <v>421506.43209999998</v>
      </c>
      <c r="WH50">
        <v>372026.85979999998</v>
      </c>
      <c r="WI50">
        <v>361191.12599999999</v>
      </c>
      <c r="WJ50">
        <v>385738.09570000001</v>
      </c>
      <c r="WK50">
        <v>272365.8222</v>
      </c>
      <c r="WL50">
        <v>165270.5232</v>
      </c>
      <c r="WM50">
        <v>320913.6373</v>
      </c>
      <c r="WN50">
        <v>311566.63809999998</v>
      </c>
      <c r="WO50">
        <v>302491.88170000003</v>
      </c>
      <c r="WP50">
        <v>323049.58240000001</v>
      </c>
      <c r="WQ50">
        <v>427691.41529999999</v>
      </c>
      <c r="WR50">
        <v>442916.67609999998</v>
      </c>
      <c r="WS50">
        <v>403140.17849999998</v>
      </c>
      <c r="WT50">
        <v>443584.66239999997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22000000</v>
      </c>
      <c r="ZG50">
        <v>21800000</v>
      </c>
      <c r="ZH50">
        <v>21600000</v>
      </c>
      <c r="ZI50">
        <v>21000000</v>
      </c>
      <c r="ZJ50">
        <v>20900000</v>
      </c>
      <c r="ZK50">
        <v>20200000</v>
      </c>
      <c r="ZL50">
        <v>19800000</v>
      </c>
      <c r="ZM50">
        <v>19900000</v>
      </c>
      <c r="ZN50">
        <v>19400000</v>
      </c>
      <c r="ZO50">
        <v>19000000</v>
      </c>
      <c r="ZP50">
        <v>18500000</v>
      </c>
      <c r="ZQ50">
        <v>17900000</v>
      </c>
      <c r="ZR50">
        <v>17300000</v>
      </c>
      <c r="ZS50">
        <v>16700000</v>
      </c>
      <c r="ZT50">
        <v>16200000</v>
      </c>
      <c r="ZU50">
        <v>15600000</v>
      </c>
      <c r="ZV50">
        <v>14700000</v>
      </c>
      <c r="ZW50">
        <v>14500000</v>
      </c>
      <c r="ZX50">
        <v>14200000</v>
      </c>
      <c r="ZY50">
        <v>14000000</v>
      </c>
      <c r="ZZ50">
        <v>13500000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35300000</v>
      </c>
      <c r="ABK50">
        <v>35300000</v>
      </c>
      <c r="ABL50">
        <v>35600000</v>
      </c>
      <c r="ABM50">
        <v>35600000</v>
      </c>
      <c r="ABN50">
        <v>35400000</v>
      </c>
      <c r="ABO50">
        <v>35400000</v>
      </c>
      <c r="ABP50">
        <v>35400000</v>
      </c>
      <c r="ABQ50">
        <v>35100000</v>
      </c>
      <c r="ABR50">
        <v>35000000</v>
      </c>
      <c r="ABS50">
        <v>34700000</v>
      </c>
      <c r="ABT50">
        <v>34300000</v>
      </c>
      <c r="ABU50">
        <v>33900000</v>
      </c>
      <c r="ABV50">
        <v>33000000</v>
      </c>
      <c r="ABW50">
        <v>32500000</v>
      </c>
      <c r="ABX50">
        <v>32200000</v>
      </c>
      <c r="ABY50">
        <v>31600000</v>
      </c>
      <c r="ABZ50">
        <v>31100000</v>
      </c>
      <c r="ACA50">
        <v>30400000</v>
      </c>
      <c r="ACB50">
        <v>29600000</v>
      </c>
      <c r="ACC50">
        <v>29200000</v>
      </c>
      <c r="ACD50">
        <v>28500000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2490000</v>
      </c>
      <c r="ADO50">
        <v>2440000</v>
      </c>
      <c r="ADP50">
        <v>2390000</v>
      </c>
      <c r="ADQ50">
        <v>2330000</v>
      </c>
      <c r="ADR50">
        <v>2290000</v>
      </c>
      <c r="ADS50">
        <v>2240000</v>
      </c>
      <c r="ADT50">
        <v>2170000</v>
      </c>
      <c r="ADU50">
        <v>2100000</v>
      </c>
      <c r="ADV50">
        <v>2050000</v>
      </c>
      <c r="ADW50">
        <v>1980000</v>
      </c>
      <c r="ADX50">
        <v>1950000</v>
      </c>
      <c r="ADY50">
        <v>1900000</v>
      </c>
      <c r="ADZ50">
        <v>1850000</v>
      </c>
      <c r="AEA50">
        <v>1800000</v>
      </c>
      <c r="AEB50">
        <v>1770000</v>
      </c>
      <c r="AEC50">
        <v>1720000</v>
      </c>
      <c r="AED50">
        <v>1670000</v>
      </c>
      <c r="AEE50">
        <v>1630000</v>
      </c>
      <c r="AEF50">
        <v>1600000</v>
      </c>
      <c r="AEG50">
        <v>1560000</v>
      </c>
      <c r="AEH50">
        <v>1510000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7070000</v>
      </c>
      <c r="AEQ50">
        <v>6800000</v>
      </c>
      <c r="AER50">
        <v>6600000</v>
      </c>
      <c r="AES50">
        <v>6410000</v>
      </c>
      <c r="AET50">
        <v>6220000</v>
      </c>
      <c r="AEU50">
        <v>6020000</v>
      </c>
      <c r="AEV50">
        <v>5820000</v>
      </c>
      <c r="AEW50">
        <v>5700000</v>
      </c>
      <c r="AEX50">
        <v>5570000</v>
      </c>
      <c r="AEY50">
        <v>5430000</v>
      </c>
      <c r="AEZ50">
        <v>5270000</v>
      </c>
      <c r="AFA50">
        <v>5100000</v>
      </c>
      <c r="AFB50">
        <v>4940000</v>
      </c>
      <c r="AFC50">
        <v>4790000</v>
      </c>
      <c r="AFD50">
        <v>4630000</v>
      </c>
      <c r="AFE50">
        <v>4500000</v>
      </c>
      <c r="AFF50">
        <v>4340000</v>
      </c>
      <c r="AFG50">
        <v>4230000</v>
      </c>
      <c r="AFH50">
        <v>4100000</v>
      </c>
      <c r="AFI50">
        <v>3980000</v>
      </c>
      <c r="AFJ50">
        <v>3850000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198.2538088</v>
      </c>
      <c r="AGU50">
        <v>210.1198168</v>
      </c>
      <c r="AGV50">
        <v>218.9165323</v>
      </c>
      <c r="AGW50">
        <v>226.62028090000001</v>
      </c>
      <c r="AGX50">
        <v>237.59522749999999</v>
      </c>
      <c r="AGY50">
        <v>246.72742869999999</v>
      </c>
      <c r="AGZ50">
        <v>251.69005469999999</v>
      </c>
      <c r="AHA50">
        <v>257.2265615</v>
      </c>
      <c r="AHB50">
        <v>262.22703560000002</v>
      </c>
      <c r="AHC50">
        <v>266.83030760000003</v>
      </c>
      <c r="AHD50">
        <v>270.50684569999999</v>
      </c>
      <c r="AHE50">
        <v>269.93204919999999</v>
      </c>
      <c r="AHF50">
        <v>273.37492889999999</v>
      </c>
      <c r="AHG50">
        <v>274.59223459999998</v>
      </c>
      <c r="AHH50">
        <v>273.66612900000001</v>
      </c>
      <c r="AHI50">
        <v>277.07549310000002</v>
      </c>
      <c r="AHJ50">
        <v>277.95391519999998</v>
      </c>
      <c r="AHK50">
        <v>276.7730641</v>
      </c>
      <c r="AHL50">
        <v>273.78986479999998</v>
      </c>
      <c r="AHM50">
        <v>268.48943379999997</v>
      </c>
      <c r="AHN50">
        <v>262.85985199999999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19.137186490000001</v>
      </c>
      <c r="AHW50">
        <v>18.760179050000001</v>
      </c>
      <c r="AHX50">
        <v>19.965089720000002</v>
      </c>
      <c r="AHY50">
        <v>21.764022180000001</v>
      </c>
      <c r="AHZ50">
        <v>23.606304399999999</v>
      </c>
      <c r="AIA50">
        <v>25.002264149999998</v>
      </c>
      <c r="AIB50">
        <v>23.962837180000001</v>
      </c>
      <c r="AIC50">
        <v>23.71810262</v>
      </c>
      <c r="AID50">
        <v>24.934001890000001</v>
      </c>
      <c r="AIE50">
        <v>25.774153869999999</v>
      </c>
      <c r="AIF50">
        <v>25.299952569999999</v>
      </c>
      <c r="AIG50">
        <v>26.844875139999999</v>
      </c>
      <c r="AIH50">
        <v>26.584245280000001</v>
      </c>
      <c r="AII50">
        <v>27.454698390000001</v>
      </c>
      <c r="AIJ50">
        <v>27.637721519999999</v>
      </c>
      <c r="AIK50">
        <v>27.786792299999998</v>
      </c>
      <c r="AIL50">
        <v>28.94578138</v>
      </c>
      <c r="AIM50">
        <v>28.664754380000002</v>
      </c>
      <c r="AIN50">
        <v>29.576045830000002</v>
      </c>
      <c r="AIO50">
        <v>29.986103140000001</v>
      </c>
      <c r="AIP50">
        <v>30.347183189999999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1.1689821540000001</v>
      </c>
      <c r="AIY50">
        <v>1.4186676629999999</v>
      </c>
      <c r="AIZ50">
        <v>1.377347246</v>
      </c>
      <c r="AJA50">
        <v>1.604676403</v>
      </c>
      <c r="AJB50">
        <v>1.557938255</v>
      </c>
      <c r="AJC50">
        <v>2.2688421189999999</v>
      </c>
      <c r="AJD50">
        <v>2.6922614149999999</v>
      </c>
      <c r="AJE50">
        <v>2.6138460339999998</v>
      </c>
      <c r="AJF50">
        <v>2.307013269</v>
      </c>
      <c r="AJG50">
        <v>2.239818708</v>
      </c>
      <c r="AJH50">
        <v>2.3920393959999999</v>
      </c>
      <c r="AJI50">
        <v>1.688995161</v>
      </c>
      <c r="AJJ50">
        <v>1.0248757040000001</v>
      </c>
      <c r="AJK50">
        <v>1.9900499110000001</v>
      </c>
      <c r="AJL50">
        <v>1.9320872929999999</v>
      </c>
      <c r="AJM50">
        <v>1.8758129050000001</v>
      </c>
      <c r="AJN50">
        <v>2.0032953359999999</v>
      </c>
      <c r="AJO50">
        <v>2.6522003559999998</v>
      </c>
      <c r="AJP50">
        <v>2.7466152560000001</v>
      </c>
      <c r="AJQ50">
        <v>2.4999532059999998</v>
      </c>
      <c r="AJR50">
        <v>2.750757573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160.9751521</v>
      </c>
      <c r="AKA50">
        <v>316.3737643</v>
      </c>
      <c r="AKB50">
        <v>342.2422062</v>
      </c>
      <c r="AKC50">
        <v>154.95698619999999</v>
      </c>
      <c r="AKD50">
        <v>186.91628660000001</v>
      </c>
      <c r="AKE50">
        <v>155.95052150000001</v>
      </c>
      <c r="AKF50">
        <v>234.46241670000001</v>
      </c>
      <c r="AKG50">
        <v>267.6249186</v>
      </c>
      <c r="AKH50">
        <v>201.03211469999999</v>
      </c>
      <c r="AKI50">
        <v>254.12836239999999</v>
      </c>
      <c r="AKJ50">
        <v>257.56189169999999</v>
      </c>
      <c r="AKK50">
        <v>203.0784572</v>
      </c>
      <c r="AKL50">
        <v>223.6838042</v>
      </c>
      <c r="AKM50">
        <v>219.04039220000001</v>
      </c>
      <c r="AKN50">
        <v>227.97757630000001</v>
      </c>
      <c r="AKO50">
        <v>239.00807549999999</v>
      </c>
      <c r="AKP50">
        <v>213.8627607</v>
      </c>
      <c r="AKQ50">
        <v>169.714472</v>
      </c>
      <c r="AKR50">
        <v>354.367952</v>
      </c>
      <c r="AKS50">
        <v>306.94212429999999</v>
      </c>
      <c r="AKT50">
        <v>254.406847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84.320631129999995</v>
      </c>
      <c r="AME50">
        <v>83.524471590000005</v>
      </c>
      <c r="AMF50">
        <v>82.703158009999996</v>
      </c>
      <c r="AMG50">
        <v>80.445731679999994</v>
      </c>
      <c r="AMH50">
        <v>79.9645723</v>
      </c>
      <c r="AMI50">
        <v>77.587936310000003</v>
      </c>
      <c r="AMJ50">
        <v>75.974686590000005</v>
      </c>
      <c r="AMK50">
        <v>76.228032690000006</v>
      </c>
      <c r="AML50">
        <v>74.399604729999993</v>
      </c>
      <c r="AMM50">
        <v>72.908882250000005</v>
      </c>
      <c r="AMN50">
        <v>70.949462449999999</v>
      </c>
      <c r="AMO50">
        <v>68.723614150000003</v>
      </c>
      <c r="AMP50">
        <v>66.412520319999999</v>
      </c>
      <c r="AMQ50">
        <v>63.839777300000002</v>
      </c>
      <c r="AMR50">
        <v>62.053284390000002</v>
      </c>
      <c r="AMS50">
        <v>59.60875892</v>
      </c>
      <c r="AMT50">
        <v>56.497935830000003</v>
      </c>
      <c r="AMU50">
        <v>55.686494519999997</v>
      </c>
      <c r="AMV50">
        <v>54.518065159999999</v>
      </c>
      <c r="AMW50">
        <v>53.716407539999999</v>
      </c>
      <c r="AMX50">
        <v>51.877047140000002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284.4106678</v>
      </c>
      <c r="ANG50">
        <v>235.5836444</v>
      </c>
      <c r="ANH50">
        <v>227.9552334</v>
      </c>
      <c r="ANI50">
        <v>255.68151950000001</v>
      </c>
      <c r="ANJ50">
        <v>181.09382450000001</v>
      </c>
      <c r="ANK50">
        <v>192.1702986</v>
      </c>
      <c r="ANL50">
        <v>153.43315050000001</v>
      </c>
      <c r="ANM50">
        <v>206.42790220000001</v>
      </c>
      <c r="ANN50">
        <v>175.36138589999999</v>
      </c>
      <c r="ANO50">
        <v>145.47462469999999</v>
      </c>
      <c r="ANP50">
        <v>167.89756030000001</v>
      </c>
      <c r="ANQ50">
        <v>160.5992904</v>
      </c>
      <c r="ANR50">
        <v>125.7859555</v>
      </c>
      <c r="ANS50">
        <v>108.1026674</v>
      </c>
      <c r="ANT50">
        <v>166.90512430000001</v>
      </c>
      <c r="ANU50">
        <v>123.3256075</v>
      </c>
      <c r="ANV50">
        <v>134.65162040000001</v>
      </c>
      <c r="ANW50">
        <v>159.13477700000001</v>
      </c>
      <c r="ANX50">
        <v>86.166407169999999</v>
      </c>
      <c r="ANY50">
        <v>86.712989530000002</v>
      </c>
      <c r="ANZ50">
        <v>124.6258788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112.7240753</v>
      </c>
      <c r="AOI50">
        <v>112.4978567</v>
      </c>
      <c r="AOJ50">
        <v>113.4611743</v>
      </c>
      <c r="AOK50">
        <v>113.5319774</v>
      </c>
      <c r="AOL50">
        <v>113.0228153</v>
      </c>
      <c r="AOM50">
        <v>112.9514203</v>
      </c>
      <c r="AON50">
        <v>112.9013173</v>
      </c>
      <c r="AOO50">
        <v>111.9536793</v>
      </c>
      <c r="AOP50">
        <v>111.5336085</v>
      </c>
      <c r="AOQ50">
        <v>110.59486219999999</v>
      </c>
      <c r="AOR50">
        <v>109.5827116</v>
      </c>
      <c r="AOS50">
        <v>108.1457509</v>
      </c>
      <c r="AOT50">
        <v>105.3429163</v>
      </c>
      <c r="AOU50">
        <v>103.7143016</v>
      </c>
      <c r="AOV50">
        <v>102.8346461</v>
      </c>
      <c r="AOW50">
        <v>100.8788551</v>
      </c>
      <c r="AOX50">
        <v>99.117941869999996</v>
      </c>
      <c r="AOY50">
        <v>97.020236449999999</v>
      </c>
      <c r="AOZ50">
        <v>94.564312220000005</v>
      </c>
      <c r="APA50">
        <v>93.066980459999996</v>
      </c>
      <c r="APB50">
        <v>90.904207479999997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573.31746150000004</v>
      </c>
      <c r="APK50">
        <v>749.93866270000001</v>
      </c>
      <c r="APL50">
        <v>671.20965179999996</v>
      </c>
      <c r="APM50">
        <v>837.00832800000001</v>
      </c>
      <c r="APN50">
        <v>784.30781769999999</v>
      </c>
      <c r="APO50">
        <v>685.1138052</v>
      </c>
      <c r="APP50">
        <v>872.81531959999995</v>
      </c>
      <c r="APQ50">
        <v>785.97564850000003</v>
      </c>
      <c r="APR50">
        <v>763.68950099999995</v>
      </c>
      <c r="APS50">
        <v>611.45199190000005</v>
      </c>
      <c r="APT50">
        <v>599.51212239999995</v>
      </c>
      <c r="APU50">
        <v>693.50438450000001</v>
      </c>
      <c r="APV50">
        <v>763.12122590000001</v>
      </c>
      <c r="APW50">
        <v>738.15702320000003</v>
      </c>
      <c r="APX50">
        <v>615.63658599999997</v>
      </c>
      <c r="APY50">
        <v>772.02185850000001</v>
      </c>
      <c r="APZ50">
        <v>728.50402240000005</v>
      </c>
      <c r="AQA50">
        <v>819.07266930000003</v>
      </c>
      <c r="AQB50">
        <v>683.67349379999996</v>
      </c>
      <c r="AQC50">
        <v>660.84781380000004</v>
      </c>
      <c r="AQD50">
        <v>632.21160329999998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81.277862900000002</v>
      </c>
      <c r="ARO50">
        <v>78.247351899999998</v>
      </c>
      <c r="ARP50">
        <v>75.930976540000003</v>
      </c>
      <c r="ARQ50">
        <v>73.719394699999995</v>
      </c>
      <c r="ARR50">
        <v>71.466677079999997</v>
      </c>
      <c r="ARS50">
        <v>69.214329230000004</v>
      </c>
      <c r="ART50">
        <v>66.966230499999995</v>
      </c>
      <c r="ARU50">
        <v>65.490677880000007</v>
      </c>
      <c r="ARV50">
        <v>64.020824759999996</v>
      </c>
      <c r="ARW50">
        <v>62.383763129999998</v>
      </c>
      <c r="ARX50">
        <v>60.544661040000001</v>
      </c>
      <c r="ARY50">
        <v>58.681098120000001</v>
      </c>
      <c r="ARZ50">
        <v>56.77752014</v>
      </c>
      <c r="ASA50">
        <v>55.049651400000002</v>
      </c>
      <c r="ASB50">
        <v>53.230279330000002</v>
      </c>
      <c r="ASC50">
        <v>51.756134979999999</v>
      </c>
      <c r="ASD50">
        <v>49.903195820000001</v>
      </c>
      <c r="ASE50">
        <v>48.635381629999998</v>
      </c>
      <c r="ASF50">
        <v>47.10251461</v>
      </c>
      <c r="ASG50">
        <v>45.708013700000002</v>
      </c>
      <c r="ASH50">
        <v>44.256123430000002</v>
      </c>
    </row>
    <row r="51" spans="3:1178" x14ac:dyDescent="0.25">
      <c r="C51">
        <v>0</v>
      </c>
      <c r="D51">
        <v>0</v>
      </c>
      <c r="E51">
        <v>0</v>
      </c>
      <c r="F51">
        <v>221</v>
      </c>
      <c r="G51">
        <v>213</v>
      </c>
      <c r="H51">
        <v>225</v>
      </c>
      <c r="I51">
        <v>243</v>
      </c>
      <c r="J51">
        <v>231</v>
      </c>
      <c r="K51">
        <v>234</v>
      </c>
      <c r="L51">
        <v>220</v>
      </c>
      <c r="M51">
        <v>221</v>
      </c>
      <c r="N51">
        <v>206</v>
      </c>
      <c r="O51">
        <v>220</v>
      </c>
      <c r="P51">
        <v>243</v>
      </c>
      <c r="Q51">
        <v>261</v>
      </c>
      <c r="R51">
        <v>233</v>
      </c>
      <c r="S51">
        <v>248</v>
      </c>
      <c r="T51">
        <v>238</v>
      </c>
      <c r="U51">
        <v>235</v>
      </c>
      <c r="V51">
        <v>246</v>
      </c>
      <c r="W51">
        <v>234</v>
      </c>
      <c r="X51">
        <v>235</v>
      </c>
      <c r="Y51">
        <v>252</v>
      </c>
      <c r="Z51">
        <v>274</v>
      </c>
      <c r="AA51">
        <v>246</v>
      </c>
      <c r="AB51">
        <v>254</v>
      </c>
      <c r="AC51">
        <v>236</v>
      </c>
      <c r="AD51">
        <v>248</v>
      </c>
      <c r="AE51">
        <v>0</v>
      </c>
      <c r="AF51">
        <v>0</v>
      </c>
      <c r="AG51">
        <v>0</v>
      </c>
      <c r="AH51">
        <v>75</v>
      </c>
      <c r="AI51">
        <v>80</v>
      </c>
      <c r="AJ51">
        <v>91</v>
      </c>
      <c r="AK51">
        <v>65</v>
      </c>
      <c r="AL51">
        <v>74</v>
      </c>
      <c r="AM51">
        <v>76</v>
      </c>
      <c r="AN51">
        <v>93</v>
      </c>
      <c r="AO51">
        <v>85</v>
      </c>
      <c r="AP51">
        <v>101</v>
      </c>
      <c r="AQ51">
        <v>88</v>
      </c>
      <c r="AR51">
        <v>78</v>
      </c>
      <c r="AS51">
        <v>113</v>
      </c>
      <c r="AT51">
        <v>88</v>
      </c>
      <c r="AU51">
        <v>97</v>
      </c>
      <c r="AV51">
        <v>129</v>
      </c>
      <c r="AW51">
        <v>108</v>
      </c>
      <c r="AX51">
        <v>120</v>
      </c>
      <c r="AY51">
        <v>113</v>
      </c>
      <c r="AZ51">
        <v>127</v>
      </c>
      <c r="BA51">
        <v>134</v>
      </c>
      <c r="BB51">
        <v>135</v>
      </c>
      <c r="BC51">
        <v>145</v>
      </c>
      <c r="BD51">
        <v>129</v>
      </c>
      <c r="BE51">
        <v>137</v>
      </c>
      <c r="BF51">
        <v>141</v>
      </c>
      <c r="BG51">
        <v>0</v>
      </c>
      <c r="BH51">
        <v>0</v>
      </c>
      <c r="BI51">
        <v>0</v>
      </c>
      <c r="BJ51">
        <v>165</v>
      </c>
      <c r="BK51">
        <v>213</v>
      </c>
      <c r="BL51">
        <v>182</v>
      </c>
      <c r="BM51">
        <v>196</v>
      </c>
      <c r="BN51">
        <v>186</v>
      </c>
      <c r="BO51">
        <v>171</v>
      </c>
      <c r="BP51">
        <v>196</v>
      </c>
      <c r="BQ51">
        <v>207</v>
      </c>
      <c r="BR51">
        <v>211</v>
      </c>
      <c r="BS51">
        <v>225</v>
      </c>
      <c r="BT51">
        <v>190</v>
      </c>
      <c r="BU51">
        <v>210</v>
      </c>
      <c r="BV51">
        <v>224</v>
      </c>
      <c r="BW51">
        <v>193</v>
      </c>
      <c r="BX51">
        <v>201</v>
      </c>
      <c r="BY51">
        <v>204</v>
      </c>
      <c r="BZ51">
        <v>210</v>
      </c>
      <c r="CA51">
        <v>232</v>
      </c>
      <c r="CB51">
        <v>212</v>
      </c>
      <c r="CC51">
        <v>202</v>
      </c>
      <c r="CD51">
        <v>251</v>
      </c>
      <c r="CE51">
        <v>234</v>
      </c>
      <c r="CF51">
        <v>227</v>
      </c>
      <c r="CG51">
        <v>243</v>
      </c>
      <c r="CH51">
        <v>262</v>
      </c>
      <c r="CI51">
        <v>0</v>
      </c>
      <c r="CJ51">
        <v>0</v>
      </c>
      <c r="CK51">
        <v>0</v>
      </c>
      <c r="CL51">
        <v>26</v>
      </c>
      <c r="CM51">
        <v>37</v>
      </c>
      <c r="CN51">
        <v>34</v>
      </c>
      <c r="CO51">
        <v>40</v>
      </c>
      <c r="CP51">
        <v>48</v>
      </c>
      <c r="CQ51">
        <v>33</v>
      </c>
      <c r="CR51">
        <v>32</v>
      </c>
      <c r="CS51">
        <v>37</v>
      </c>
      <c r="CT51">
        <v>45</v>
      </c>
      <c r="CU51">
        <v>46</v>
      </c>
      <c r="CV51">
        <v>44</v>
      </c>
      <c r="CW51">
        <v>42</v>
      </c>
      <c r="CX51">
        <v>43</v>
      </c>
      <c r="CY51">
        <v>53</v>
      </c>
      <c r="CZ51">
        <v>43</v>
      </c>
      <c r="DA51">
        <v>35</v>
      </c>
      <c r="DB51">
        <v>46</v>
      </c>
      <c r="DC51">
        <v>48</v>
      </c>
      <c r="DD51">
        <v>52</v>
      </c>
      <c r="DE51">
        <v>43</v>
      </c>
      <c r="DF51">
        <v>45</v>
      </c>
      <c r="DG51">
        <v>52</v>
      </c>
      <c r="DH51">
        <v>44</v>
      </c>
      <c r="DI51">
        <v>52</v>
      </c>
      <c r="DJ51">
        <v>44</v>
      </c>
      <c r="DK51">
        <v>0</v>
      </c>
      <c r="DL51">
        <v>0</v>
      </c>
      <c r="DM51">
        <v>0</v>
      </c>
      <c r="DN51">
        <v>1</v>
      </c>
      <c r="DO51">
        <v>3</v>
      </c>
      <c r="DP51">
        <v>1</v>
      </c>
      <c r="DQ51">
        <v>3</v>
      </c>
      <c r="DR51">
        <v>2</v>
      </c>
      <c r="DS51">
        <v>2</v>
      </c>
      <c r="DT51">
        <v>2</v>
      </c>
      <c r="DU51">
        <v>2</v>
      </c>
      <c r="DV51">
        <v>4</v>
      </c>
      <c r="DW51">
        <v>1</v>
      </c>
      <c r="DX51">
        <v>2</v>
      </c>
      <c r="DY51">
        <v>4</v>
      </c>
      <c r="DZ51">
        <v>2</v>
      </c>
      <c r="EA51">
        <v>5</v>
      </c>
      <c r="EB51">
        <v>1</v>
      </c>
      <c r="EC51">
        <v>2</v>
      </c>
      <c r="ED51">
        <v>5</v>
      </c>
      <c r="EE51">
        <v>6</v>
      </c>
      <c r="EF51">
        <v>6</v>
      </c>
      <c r="EG51">
        <v>7</v>
      </c>
      <c r="EH51">
        <v>6</v>
      </c>
      <c r="EI51">
        <v>5</v>
      </c>
      <c r="EJ51">
        <v>9</v>
      </c>
      <c r="EK51">
        <v>6</v>
      </c>
      <c r="EL51">
        <v>8</v>
      </c>
      <c r="EM51">
        <v>0</v>
      </c>
      <c r="EN51">
        <v>0</v>
      </c>
      <c r="EO51">
        <v>0</v>
      </c>
      <c r="EP51">
        <v>20</v>
      </c>
      <c r="EQ51">
        <v>5</v>
      </c>
      <c r="ER51">
        <v>5</v>
      </c>
      <c r="ES51">
        <v>10</v>
      </c>
      <c r="ET51">
        <v>15</v>
      </c>
      <c r="EU51">
        <v>10</v>
      </c>
      <c r="EV51">
        <v>10</v>
      </c>
      <c r="EW51">
        <v>5</v>
      </c>
      <c r="EX51">
        <v>20</v>
      </c>
      <c r="EY51">
        <v>5</v>
      </c>
      <c r="EZ51">
        <v>25</v>
      </c>
      <c r="FA51">
        <v>5</v>
      </c>
      <c r="FB51">
        <v>15</v>
      </c>
      <c r="FC51">
        <v>15</v>
      </c>
      <c r="FD51">
        <v>20</v>
      </c>
      <c r="FE51">
        <v>5</v>
      </c>
      <c r="FF51">
        <v>15</v>
      </c>
      <c r="FG51">
        <v>10</v>
      </c>
      <c r="FH51">
        <v>15</v>
      </c>
      <c r="FI51">
        <v>40</v>
      </c>
      <c r="FJ51">
        <v>15</v>
      </c>
      <c r="FK51">
        <v>25</v>
      </c>
      <c r="FL51">
        <v>35</v>
      </c>
      <c r="FM51">
        <v>35</v>
      </c>
      <c r="FN51">
        <v>20</v>
      </c>
      <c r="FO51">
        <v>0</v>
      </c>
      <c r="FP51">
        <v>0</v>
      </c>
      <c r="FQ51">
        <v>5872</v>
      </c>
      <c r="FR51">
        <v>6123</v>
      </c>
      <c r="FS51">
        <v>6367</v>
      </c>
      <c r="FT51">
        <v>6577</v>
      </c>
      <c r="FU51">
        <v>6729</v>
      </c>
      <c r="FV51">
        <v>6831</v>
      </c>
      <c r="FW51">
        <v>6977</v>
      </c>
      <c r="FX51">
        <v>7077</v>
      </c>
      <c r="FY51">
        <v>7195</v>
      </c>
      <c r="FZ51">
        <v>7306</v>
      </c>
      <c r="GA51">
        <v>7383</v>
      </c>
      <c r="GB51">
        <v>7468</v>
      </c>
      <c r="GC51">
        <v>7515</v>
      </c>
      <c r="GD51">
        <v>7559</v>
      </c>
      <c r="GE51">
        <v>7549</v>
      </c>
      <c r="GF51">
        <v>7635</v>
      </c>
      <c r="GG51">
        <v>7691</v>
      </c>
      <c r="GH51">
        <v>7730</v>
      </c>
      <c r="GI51">
        <v>7789</v>
      </c>
      <c r="GJ51">
        <v>7820</v>
      </c>
      <c r="GK51">
        <v>7865</v>
      </c>
      <c r="GL51">
        <v>7856</v>
      </c>
      <c r="GM51">
        <v>7868</v>
      </c>
      <c r="GN51">
        <v>7901</v>
      </c>
      <c r="GO51">
        <v>7904</v>
      </c>
      <c r="GP51">
        <v>7890</v>
      </c>
      <c r="GQ51">
        <v>0</v>
      </c>
      <c r="GR51">
        <v>0</v>
      </c>
      <c r="GS51">
        <v>768</v>
      </c>
      <c r="GT51">
        <v>889</v>
      </c>
      <c r="GU51">
        <v>1015</v>
      </c>
      <c r="GV51">
        <v>1123</v>
      </c>
      <c r="GW51">
        <v>1257</v>
      </c>
      <c r="GX51">
        <v>1362</v>
      </c>
      <c r="GY51">
        <v>1470</v>
      </c>
      <c r="GZ51">
        <v>1594</v>
      </c>
      <c r="HA51">
        <v>1709</v>
      </c>
      <c r="HB51">
        <v>1835</v>
      </c>
      <c r="HC51">
        <v>1946</v>
      </c>
      <c r="HD51">
        <v>2060</v>
      </c>
      <c r="HE51">
        <v>2162</v>
      </c>
      <c r="HF51">
        <v>2257</v>
      </c>
      <c r="HG51">
        <v>2335</v>
      </c>
      <c r="HH51">
        <v>2405</v>
      </c>
      <c r="HI51">
        <v>2463</v>
      </c>
      <c r="HJ51">
        <v>2491</v>
      </c>
      <c r="HK51">
        <v>2531</v>
      </c>
      <c r="HL51">
        <v>2594</v>
      </c>
      <c r="HM51">
        <v>2664</v>
      </c>
      <c r="HN51">
        <v>2723</v>
      </c>
      <c r="HO51">
        <v>2766</v>
      </c>
      <c r="HP51">
        <v>2790</v>
      </c>
      <c r="HQ51">
        <v>2822</v>
      </c>
      <c r="HR51">
        <v>2854</v>
      </c>
      <c r="HS51">
        <v>0</v>
      </c>
      <c r="HT51">
        <v>0</v>
      </c>
      <c r="HU51">
        <v>70</v>
      </c>
      <c r="HV51">
        <v>70</v>
      </c>
      <c r="HW51">
        <v>73</v>
      </c>
      <c r="HX51">
        <v>87</v>
      </c>
      <c r="HY51">
        <v>96</v>
      </c>
      <c r="HZ51">
        <v>110</v>
      </c>
      <c r="IA51">
        <v>122</v>
      </c>
      <c r="IB51">
        <v>141</v>
      </c>
      <c r="IC51">
        <v>160</v>
      </c>
      <c r="ID51">
        <v>172</v>
      </c>
      <c r="IE51">
        <v>187</v>
      </c>
      <c r="IF51">
        <v>199</v>
      </c>
      <c r="IG51">
        <v>205</v>
      </c>
      <c r="IH51">
        <v>222</v>
      </c>
      <c r="II51">
        <v>235</v>
      </c>
      <c r="IJ51">
        <v>259</v>
      </c>
      <c r="IK51">
        <v>280</v>
      </c>
      <c r="IL51">
        <v>301</v>
      </c>
      <c r="IM51">
        <v>306</v>
      </c>
      <c r="IN51">
        <v>317</v>
      </c>
      <c r="IO51">
        <v>337</v>
      </c>
      <c r="IP51">
        <v>341</v>
      </c>
      <c r="IQ51">
        <v>340</v>
      </c>
      <c r="IR51">
        <v>355</v>
      </c>
      <c r="IS51">
        <v>361</v>
      </c>
      <c r="IT51">
        <v>375</v>
      </c>
      <c r="IU51">
        <v>0</v>
      </c>
      <c r="IV51">
        <v>0</v>
      </c>
      <c r="IW51">
        <v>6</v>
      </c>
      <c r="IX51">
        <v>8</v>
      </c>
      <c r="IY51">
        <v>5</v>
      </c>
      <c r="IZ51">
        <v>5</v>
      </c>
      <c r="JA51">
        <v>2</v>
      </c>
      <c r="JB51">
        <v>1</v>
      </c>
      <c r="JC51">
        <v>4</v>
      </c>
      <c r="JD51">
        <v>2</v>
      </c>
      <c r="JE51">
        <v>5</v>
      </c>
      <c r="JF51">
        <v>5</v>
      </c>
      <c r="JG51">
        <v>9</v>
      </c>
      <c r="JH51">
        <v>6</v>
      </c>
      <c r="JI51">
        <v>13</v>
      </c>
      <c r="JJ51">
        <v>10</v>
      </c>
      <c r="JK51">
        <v>9</v>
      </c>
      <c r="JL51">
        <v>7</v>
      </c>
      <c r="JM51">
        <v>11</v>
      </c>
      <c r="JN51">
        <v>7</v>
      </c>
      <c r="JO51">
        <v>10</v>
      </c>
      <c r="JP51">
        <v>8</v>
      </c>
      <c r="JQ51">
        <v>8</v>
      </c>
      <c r="JR51">
        <v>21</v>
      </c>
      <c r="JS51">
        <v>22</v>
      </c>
      <c r="JT51">
        <v>19</v>
      </c>
      <c r="JU51">
        <v>14</v>
      </c>
      <c r="JV51">
        <v>16</v>
      </c>
      <c r="JW51">
        <v>0</v>
      </c>
      <c r="JX51">
        <v>0</v>
      </c>
      <c r="JY51">
        <v>0</v>
      </c>
      <c r="JZ51">
        <v>9</v>
      </c>
      <c r="KA51">
        <v>23</v>
      </c>
      <c r="KB51">
        <v>35</v>
      </c>
      <c r="KC51">
        <v>41</v>
      </c>
      <c r="KD51">
        <v>54</v>
      </c>
      <c r="KE51">
        <v>63</v>
      </c>
      <c r="KF51">
        <v>79</v>
      </c>
      <c r="KG51">
        <v>84</v>
      </c>
      <c r="KH51">
        <v>91</v>
      </c>
      <c r="KI51">
        <v>103</v>
      </c>
      <c r="KJ51">
        <v>123</v>
      </c>
      <c r="KK51">
        <v>145</v>
      </c>
      <c r="KL51">
        <v>173</v>
      </c>
      <c r="KM51">
        <v>192</v>
      </c>
      <c r="KN51">
        <v>210</v>
      </c>
      <c r="KO51">
        <v>231</v>
      </c>
      <c r="KP51">
        <v>262</v>
      </c>
      <c r="KQ51">
        <v>283</v>
      </c>
      <c r="KR51">
        <v>305</v>
      </c>
      <c r="KS51">
        <v>324</v>
      </c>
      <c r="KT51">
        <v>349</v>
      </c>
      <c r="KU51">
        <v>381</v>
      </c>
      <c r="KV51">
        <v>413</v>
      </c>
      <c r="KW51">
        <v>448</v>
      </c>
      <c r="KX51">
        <v>478</v>
      </c>
      <c r="KY51">
        <v>0</v>
      </c>
      <c r="KZ51">
        <v>0</v>
      </c>
      <c r="LA51">
        <v>0</v>
      </c>
      <c r="LB51">
        <v>247</v>
      </c>
      <c r="LC51">
        <v>445</v>
      </c>
      <c r="LD51">
        <v>662</v>
      </c>
      <c r="LE51">
        <v>875</v>
      </c>
      <c r="LF51">
        <v>1069</v>
      </c>
      <c r="LG51">
        <v>1257</v>
      </c>
      <c r="LH51">
        <v>1446</v>
      </c>
      <c r="LI51">
        <v>1625</v>
      </c>
      <c r="LJ51">
        <v>1799</v>
      </c>
      <c r="LK51">
        <v>1975</v>
      </c>
      <c r="LL51">
        <v>2133</v>
      </c>
      <c r="LM51">
        <v>2292</v>
      </c>
      <c r="LN51">
        <v>2445</v>
      </c>
      <c r="LO51">
        <v>2624</v>
      </c>
      <c r="LP51">
        <v>2775</v>
      </c>
      <c r="LQ51">
        <v>2926</v>
      </c>
      <c r="LR51">
        <v>3078</v>
      </c>
      <c r="LS51">
        <v>3248</v>
      </c>
      <c r="LT51">
        <v>3385</v>
      </c>
      <c r="LU51">
        <v>3529</v>
      </c>
      <c r="LV51">
        <v>3669</v>
      </c>
      <c r="LW51">
        <v>3823</v>
      </c>
      <c r="LX51">
        <v>3981</v>
      </c>
      <c r="LY51">
        <v>4113</v>
      </c>
      <c r="LZ51">
        <v>4248</v>
      </c>
      <c r="MA51">
        <v>0</v>
      </c>
      <c r="MB51">
        <v>0</v>
      </c>
      <c r="MC51">
        <v>1469</v>
      </c>
      <c r="MD51">
        <v>1513</v>
      </c>
      <c r="ME51">
        <v>1576</v>
      </c>
      <c r="MF51">
        <v>1646</v>
      </c>
      <c r="MG51">
        <v>1721</v>
      </c>
      <c r="MH51">
        <v>1785</v>
      </c>
      <c r="MI51">
        <v>1844</v>
      </c>
      <c r="MJ51">
        <v>1881</v>
      </c>
      <c r="MK51">
        <v>1918</v>
      </c>
      <c r="ML51">
        <v>1953</v>
      </c>
      <c r="MM51">
        <v>2002</v>
      </c>
      <c r="MN51">
        <v>2072</v>
      </c>
      <c r="MO51">
        <v>2126</v>
      </c>
      <c r="MP51">
        <v>2193</v>
      </c>
      <c r="MQ51">
        <v>2223</v>
      </c>
      <c r="MR51">
        <v>2280</v>
      </c>
      <c r="MS51">
        <v>2328</v>
      </c>
      <c r="MT51">
        <v>2366</v>
      </c>
      <c r="MU51">
        <v>2405</v>
      </c>
      <c r="MV51">
        <v>2483</v>
      </c>
      <c r="MW51">
        <v>2539</v>
      </c>
      <c r="MX51">
        <v>2594</v>
      </c>
      <c r="MY51">
        <v>2635</v>
      </c>
      <c r="MZ51">
        <v>2659</v>
      </c>
      <c r="NA51">
        <v>2710</v>
      </c>
      <c r="NB51">
        <v>2714</v>
      </c>
      <c r="NC51">
        <v>0</v>
      </c>
      <c r="ND51">
        <v>0</v>
      </c>
      <c r="NE51">
        <v>0</v>
      </c>
      <c r="NF51">
        <v>60</v>
      </c>
      <c r="NG51">
        <v>121</v>
      </c>
      <c r="NH51">
        <v>161</v>
      </c>
      <c r="NI51">
        <v>208</v>
      </c>
      <c r="NJ51">
        <v>267</v>
      </c>
      <c r="NK51">
        <v>320</v>
      </c>
      <c r="NL51">
        <v>385</v>
      </c>
      <c r="NM51">
        <v>440</v>
      </c>
      <c r="NN51">
        <v>494</v>
      </c>
      <c r="NO51">
        <v>545</v>
      </c>
      <c r="NP51">
        <v>589</v>
      </c>
      <c r="NQ51">
        <v>649</v>
      </c>
      <c r="NR51">
        <v>701</v>
      </c>
      <c r="NS51">
        <v>756</v>
      </c>
      <c r="NT51">
        <v>800</v>
      </c>
      <c r="NU51">
        <v>853</v>
      </c>
      <c r="NV51">
        <v>916</v>
      </c>
      <c r="NW51">
        <v>972</v>
      </c>
      <c r="NX51">
        <v>1025</v>
      </c>
      <c r="NY51">
        <v>1087</v>
      </c>
      <c r="NZ51">
        <v>1145</v>
      </c>
      <c r="OA51">
        <v>1204</v>
      </c>
      <c r="OB51">
        <v>1260</v>
      </c>
      <c r="OC51">
        <v>1328</v>
      </c>
      <c r="OD51">
        <v>1399</v>
      </c>
      <c r="OE51">
        <v>0</v>
      </c>
      <c r="OF51">
        <v>0</v>
      </c>
      <c r="OG51">
        <v>2193</v>
      </c>
      <c r="OH51">
        <v>2329</v>
      </c>
      <c r="OI51">
        <v>2457</v>
      </c>
      <c r="OJ51">
        <v>2577</v>
      </c>
      <c r="OK51">
        <v>2732</v>
      </c>
      <c r="OL51">
        <v>2826</v>
      </c>
      <c r="OM51">
        <v>2941</v>
      </c>
      <c r="ON51">
        <v>3083</v>
      </c>
      <c r="OO51">
        <v>3174</v>
      </c>
      <c r="OP51">
        <v>3311</v>
      </c>
      <c r="OQ51">
        <v>3399</v>
      </c>
      <c r="OR51">
        <v>3532</v>
      </c>
      <c r="OS51">
        <v>3632</v>
      </c>
      <c r="OT51">
        <v>3759</v>
      </c>
      <c r="OU51">
        <v>3836</v>
      </c>
      <c r="OV51">
        <v>3935</v>
      </c>
      <c r="OW51">
        <v>4042</v>
      </c>
      <c r="OX51">
        <v>4103</v>
      </c>
      <c r="OY51">
        <v>4138</v>
      </c>
      <c r="OZ51">
        <v>4200</v>
      </c>
      <c r="PA51">
        <v>4290</v>
      </c>
      <c r="PB51">
        <v>4340</v>
      </c>
      <c r="PC51">
        <v>4364</v>
      </c>
      <c r="PD51">
        <v>4412</v>
      </c>
      <c r="PE51">
        <v>4489</v>
      </c>
      <c r="PF51">
        <v>4501</v>
      </c>
      <c r="PG51">
        <v>0</v>
      </c>
      <c r="PH51">
        <v>0</v>
      </c>
      <c r="PI51">
        <v>0</v>
      </c>
      <c r="PJ51">
        <v>69</v>
      </c>
      <c r="PK51">
        <v>153</v>
      </c>
      <c r="PL51">
        <v>226</v>
      </c>
      <c r="PM51">
        <v>296</v>
      </c>
      <c r="PN51">
        <v>388</v>
      </c>
      <c r="PO51">
        <v>480</v>
      </c>
      <c r="PP51">
        <v>560</v>
      </c>
      <c r="PQ51">
        <v>670</v>
      </c>
      <c r="PR51">
        <v>746</v>
      </c>
      <c r="PS51">
        <v>843</v>
      </c>
      <c r="PT51">
        <v>945</v>
      </c>
      <c r="PU51">
        <v>1075</v>
      </c>
      <c r="PV51">
        <v>1182</v>
      </c>
      <c r="PW51">
        <v>1310</v>
      </c>
      <c r="PX51">
        <v>1430</v>
      </c>
      <c r="PY51">
        <v>1552</v>
      </c>
      <c r="PZ51">
        <v>1693</v>
      </c>
      <c r="QA51">
        <v>1823</v>
      </c>
      <c r="QB51">
        <v>1950</v>
      </c>
      <c r="QC51">
        <v>2064</v>
      </c>
      <c r="QD51">
        <v>2223</v>
      </c>
      <c r="QE51">
        <v>2374</v>
      </c>
      <c r="QF51">
        <v>2497</v>
      </c>
      <c r="QG51">
        <v>2633</v>
      </c>
      <c r="QH51">
        <v>2825</v>
      </c>
      <c r="QI51">
        <v>0</v>
      </c>
      <c r="QJ51">
        <v>0</v>
      </c>
      <c r="QK51">
        <v>7572</v>
      </c>
      <c r="QL51">
        <v>7591</v>
      </c>
      <c r="QM51">
        <v>7619</v>
      </c>
      <c r="QN51">
        <v>7626</v>
      </c>
      <c r="QO51">
        <v>7635</v>
      </c>
      <c r="QP51">
        <v>7621</v>
      </c>
      <c r="QQ51">
        <v>7649</v>
      </c>
      <c r="QR51">
        <v>7615</v>
      </c>
      <c r="QS51">
        <v>7688</v>
      </c>
      <c r="QT51">
        <v>7794</v>
      </c>
      <c r="QU51">
        <v>7873</v>
      </c>
      <c r="QV51">
        <v>7899</v>
      </c>
      <c r="QW51">
        <v>7867</v>
      </c>
      <c r="QX51">
        <v>7849</v>
      </c>
      <c r="QY51">
        <v>7843</v>
      </c>
      <c r="QZ51">
        <v>7880</v>
      </c>
      <c r="RA51">
        <v>7928</v>
      </c>
      <c r="RB51">
        <v>7950</v>
      </c>
      <c r="RC51">
        <v>7956</v>
      </c>
      <c r="RD51">
        <v>8065</v>
      </c>
      <c r="RE51">
        <v>8050</v>
      </c>
      <c r="RF51">
        <v>8033</v>
      </c>
      <c r="RG51">
        <v>8044</v>
      </c>
      <c r="RH51">
        <v>8072</v>
      </c>
      <c r="RI51">
        <v>8084</v>
      </c>
      <c r="RJ51">
        <v>8044</v>
      </c>
      <c r="RK51">
        <v>0</v>
      </c>
      <c r="RL51">
        <v>0</v>
      </c>
      <c r="RM51">
        <v>8458</v>
      </c>
      <c r="RN51">
        <v>8371</v>
      </c>
      <c r="RO51">
        <v>8278</v>
      </c>
      <c r="RP51">
        <v>8235</v>
      </c>
      <c r="RQ51">
        <v>8179</v>
      </c>
      <c r="RR51">
        <v>8122</v>
      </c>
      <c r="RS51">
        <v>8078</v>
      </c>
      <c r="RT51">
        <v>8096</v>
      </c>
      <c r="RU51">
        <v>8034</v>
      </c>
      <c r="RV51">
        <v>8005</v>
      </c>
      <c r="RW51">
        <v>8003</v>
      </c>
      <c r="RX51">
        <v>7975</v>
      </c>
      <c r="RY51">
        <v>7965</v>
      </c>
      <c r="RZ51">
        <v>7974</v>
      </c>
      <c r="SA51">
        <v>7932</v>
      </c>
      <c r="SB51">
        <v>7950</v>
      </c>
      <c r="SC51">
        <v>7950</v>
      </c>
      <c r="SD51">
        <v>7910</v>
      </c>
      <c r="SE51">
        <v>7882</v>
      </c>
      <c r="SF51">
        <v>7832</v>
      </c>
      <c r="SG51">
        <v>7836</v>
      </c>
      <c r="SH51">
        <v>7846</v>
      </c>
      <c r="SI51">
        <v>7826</v>
      </c>
      <c r="SJ51">
        <v>7792</v>
      </c>
      <c r="SK51">
        <v>7747</v>
      </c>
      <c r="SL51">
        <v>7741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723874.51020000002</v>
      </c>
      <c r="SU51">
        <v>717811.64080000005</v>
      </c>
      <c r="SV51">
        <v>706893.10400000005</v>
      </c>
      <c r="SW51">
        <v>697747.23300000001</v>
      </c>
      <c r="SX51">
        <v>687875.38329999999</v>
      </c>
      <c r="SY51">
        <v>674878.73439999996</v>
      </c>
      <c r="SZ51">
        <v>662765.60149999999</v>
      </c>
      <c r="TA51">
        <v>647511.38780000003</v>
      </c>
      <c r="TB51">
        <v>632332.56209999998</v>
      </c>
      <c r="TC51">
        <v>613102.94440000004</v>
      </c>
      <c r="TD51">
        <v>602026.75600000005</v>
      </c>
      <c r="TE51">
        <v>588779.03630000004</v>
      </c>
      <c r="TF51">
        <v>574528.78980000003</v>
      </c>
      <c r="TG51">
        <v>562052.36739999999</v>
      </c>
      <c r="TH51">
        <v>547853.70869999996</v>
      </c>
      <c r="TI51">
        <v>534957.59180000005</v>
      </c>
      <c r="TJ51">
        <v>518781.97509999998</v>
      </c>
      <c r="TK51">
        <v>504441.17660000001</v>
      </c>
      <c r="TL51">
        <v>491802.82140000002</v>
      </c>
      <c r="TM51">
        <v>477659.76530000003</v>
      </c>
      <c r="TN51">
        <v>462925.9302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320297.24300000002</v>
      </c>
      <c r="TW51">
        <v>335626.46830000001</v>
      </c>
      <c r="TX51">
        <v>353337.68599999999</v>
      </c>
      <c r="TY51">
        <v>367795.55949999997</v>
      </c>
      <c r="TZ51">
        <v>383409.84710000001</v>
      </c>
      <c r="UA51">
        <v>394759.69549999997</v>
      </c>
      <c r="UB51">
        <v>405713.97279999999</v>
      </c>
      <c r="UC51">
        <v>413400.70179999998</v>
      </c>
      <c r="UD51">
        <v>418995.97820000001</v>
      </c>
      <c r="UE51">
        <v>420850.60460000002</v>
      </c>
      <c r="UF51">
        <v>420841.8553</v>
      </c>
      <c r="UG51">
        <v>418437.91840000002</v>
      </c>
      <c r="UH51">
        <v>410868.76250000001</v>
      </c>
      <c r="UI51">
        <v>405307.19829999999</v>
      </c>
      <c r="UJ51">
        <v>403296.9325</v>
      </c>
      <c r="UK51">
        <v>402116.5454</v>
      </c>
      <c r="UL51">
        <v>399050.75699999998</v>
      </c>
      <c r="UM51">
        <v>393545.95120000001</v>
      </c>
      <c r="UN51">
        <v>385398.70539999998</v>
      </c>
      <c r="UO51">
        <v>378465.09610000002</v>
      </c>
      <c r="UP51">
        <v>371608.4387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206944.73689999999</v>
      </c>
      <c r="UY51">
        <v>222835.46249999999</v>
      </c>
      <c r="UZ51">
        <v>250038.2</v>
      </c>
      <c r="VA51">
        <v>275467.27260000003</v>
      </c>
      <c r="VB51">
        <v>287502.25050000002</v>
      </c>
      <c r="VC51">
        <v>303470.9915</v>
      </c>
      <c r="VD51">
        <v>313538.89880000002</v>
      </c>
      <c r="VE51">
        <v>313584.7893</v>
      </c>
      <c r="VF51">
        <v>329698.42869999999</v>
      </c>
      <c r="VG51">
        <v>338839.89649999997</v>
      </c>
      <c r="VH51">
        <v>362567.78850000002</v>
      </c>
      <c r="VI51">
        <v>380548.71529999998</v>
      </c>
      <c r="VJ51">
        <v>397174.63</v>
      </c>
      <c r="VK51">
        <v>392011.85950000002</v>
      </c>
      <c r="VL51">
        <v>394275.52340000001</v>
      </c>
      <c r="VM51">
        <v>406942.67060000001</v>
      </c>
      <c r="VN51">
        <v>399779.46659999999</v>
      </c>
      <c r="VO51">
        <v>386997.17749999999</v>
      </c>
      <c r="VP51">
        <v>392301.53629999998</v>
      </c>
      <c r="VQ51">
        <v>387312.6066</v>
      </c>
      <c r="VR51">
        <v>390614.60210000002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27761.189170000001</v>
      </c>
      <c r="WA51">
        <v>107810.4434</v>
      </c>
      <c r="WB51">
        <v>52335.166689999998</v>
      </c>
      <c r="WC51">
        <v>127027.1036</v>
      </c>
      <c r="WD51">
        <v>123327.28509999999</v>
      </c>
      <c r="WE51">
        <v>215523.41080000001</v>
      </c>
      <c r="WF51">
        <v>139497.35329999999</v>
      </c>
      <c r="WG51">
        <v>293441.0343</v>
      </c>
      <c r="WH51">
        <v>219149.3909</v>
      </c>
      <c r="WI51">
        <v>191489.75899999999</v>
      </c>
      <c r="WJ51">
        <v>144598.52350000001</v>
      </c>
      <c r="WK51">
        <v>220608.01089999999</v>
      </c>
      <c r="WL51">
        <v>136297.9767</v>
      </c>
      <c r="WM51">
        <v>189040.18960000001</v>
      </c>
      <c r="WN51">
        <v>146827.33180000001</v>
      </c>
      <c r="WO51">
        <v>142550.8075</v>
      </c>
      <c r="WP51">
        <v>363296.96090000001</v>
      </c>
      <c r="WQ51">
        <v>369511.47210000001</v>
      </c>
      <c r="WR51">
        <v>309828.68359999999</v>
      </c>
      <c r="WS51">
        <v>221645.4558</v>
      </c>
      <c r="WT51">
        <v>245931.15760000001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29900000</v>
      </c>
      <c r="ZG51">
        <v>30000000</v>
      </c>
      <c r="ZH51">
        <v>29700000</v>
      </c>
      <c r="ZI51">
        <v>29400000</v>
      </c>
      <c r="ZJ51">
        <v>29100000</v>
      </c>
      <c r="ZK51">
        <v>28900000</v>
      </c>
      <c r="ZL51">
        <v>29100000</v>
      </c>
      <c r="ZM51">
        <v>28900000</v>
      </c>
      <c r="ZN51">
        <v>29000000</v>
      </c>
      <c r="ZO51">
        <v>28500000</v>
      </c>
      <c r="ZP51">
        <v>28400000</v>
      </c>
      <c r="ZQ51">
        <v>28200000</v>
      </c>
      <c r="ZR51">
        <v>27800000</v>
      </c>
      <c r="ZS51">
        <v>27400000</v>
      </c>
      <c r="ZT51">
        <v>27500000</v>
      </c>
      <c r="ZU51">
        <v>27300000</v>
      </c>
      <c r="ZV51">
        <v>27100000</v>
      </c>
      <c r="ZW51">
        <v>26700000</v>
      </c>
      <c r="ZX51">
        <v>26200000</v>
      </c>
      <c r="ZY51">
        <v>25900000</v>
      </c>
      <c r="ZZ51">
        <v>25200000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27900000</v>
      </c>
      <c r="ABK51">
        <v>28100000</v>
      </c>
      <c r="ABL51">
        <v>28600000</v>
      </c>
      <c r="ABM51">
        <v>28600000</v>
      </c>
      <c r="ABN51">
        <v>29000000</v>
      </c>
      <c r="ABO51">
        <v>28900000</v>
      </c>
      <c r="ABP51">
        <v>29200000</v>
      </c>
      <c r="ABQ51">
        <v>29100000</v>
      </c>
      <c r="ABR51">
        <v>29300000</v>
      </c>
      <c r="ABS51">
        <v>29000000</v>
      </c>
      <c r="ABT51">
        <v>28900000</v>
      </c>
      <c r="ABU51">
        <v>28800000</v>
      </c>
      <c r="ABV51">
        <v>28400000</v>
      </c>
      <c r="ABW51">
        <v>27800000</v>
      </c>
      <c r="ABX51">
        <v>27400000</v>
      </c>
      <c r="ABY51">
        <v>27100000</v>
      </c>
      <c r="ABZ51">
        <v>26700000</v>
      </c>
      <c r="ACA51">
        <v>26000000</v>
      </c>
      <c r="ACB51">
        <v>25500000</v>
      </c>
      <c r="ACC51">
        <v>25200000</v>
      </c>
      <c r="ACD51">
        <v>24600000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2350000</v>
      </c>
      <c r="ADO51">
        <v>2290000</v>
      </c>
      <c r="ADP51">
        <v>2210000</v>
      </c>
      <c r="ADQ51">
        <v>2170000</v>
      </c>
      <c r="ADR51">
        <v>2130000</v>
      </c>
      <c r="ADS51">
        <v>2090000</v>
      </c>
      <c r="ADT51">
        <v>2040000</v>
      </c>
      <c r="ADU51">
        <v>1970000</v>
      </c>
      <c r="ADV51">
        <v>1910000</v>
      </c>
      <c r="ADW51">
        <v>1850000</v>
      </c>
      <c r="ADX51">
        <v>1810000</v>
      </c>
      <c r="ADY51">
        <v>1760000</v>
      </c>
      <c r="ADZ51">
        <v>1720000</v>
      </c>
      <c r="AEA51">
        <v>1670000</v>
      </c>
      <c r="AEB51">
        <v>1640000</v>
      </c>
      <c r="AEC51">
        <v>1590000</v>
      </c>
      <c r="AED51">
        <v>1540000</v>
      </c>
      <c r="AEE51">
        <v>1500000</v>
      </c>
      <c r="AEF51">
        <v>1460000</v>
      </c>
      <c r="AEG51">
        <v>1420000</v>
      </c>
      <c r="AEH51">
        <v>1370000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9930000</v>
      </c>
      <c r="AEQ51">
        <v>9590000</v>
      </c>
      <c r="AER51">
        <v>9330000</v>
      </c>
      <c r="AES51">
        <v>8990000</v>
      </c>
      <c r="AET51">
        <v>8690000</v>
      </c>
      <c r="AEU51">
        <v>8440000</v>
      </c>
      <c r="AEV51">
        <v>8160000</v>
      </c>
      <c r="AEW51">
        <v>7920000</v>
      </c>
      <c r="AEX51">
        <v>7690000</v>
      </c>
      <c r="AEY51">
        <v>7430000</v>
      </c>
      <c r="AEZ51">
        <v>7230000</v>
      </c>
      <c r="AFA51">
        <v>7020000</v>
      </c>
      <c r="AFB51">
        <v>6780000</v>
      </c>
      <c r="AFC51">
        <v>6560000</v>
      </c>
      <c r="AFD51">
        <v>6330000</v>
      </c>
      <c r="AFE51">
        <v>6150000</v>
      </c>
      <c r="AFF51">
        <v>5980000</v>
      </c>
      <c r="AFG51">
        <v>5790000</v>
      </c>
      <c r="AFH51">
        <v>5590000</v>
      </c>
      <c r="AFI51">
        <v>5400000</v>
      </c>
      <c r="AFJ51">
        <v>5240000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175.84658469999999</v>
      </c>
      <c r="AGU51">
        <v>184.26249200000001</v>
      </c>
      <c r="AGV51">
        <v>193.98613850000001</v>
      </c>
      <c r="AGW51">
        <v>201.92366440000001</v>
      </c>
      <c r="AGX51">
        <v>210.49607399999999</v>
      </c>
      <c r="AGY51">
        <v>216.72726109999999</v>
      </c>
      <c r="AGZ51">
        <v>222.74127559999999</v>
      </c>
      <c r="AHA51">
        <v>226.96137139999999</v>
      </c>
      <c r="AHB51">
        <v>230.03323750000001</v>
      </c>
      <c r="AHC51">
        <v>231.05144709999999</v>
      </c>
      <c r="AHD51">
        <v>231.04664360000001</v>
      </c>
      <c r="AHE51">
        <v>229.72685680000001</v>
      </c>
      <c r="AHF51">
        <v>225.57130979999999</v>
      </c>
      <c r="AHG51">
        <v>222.5179521</v>
      </c>
      <c r="AHH51">
        <v>221.41429479999999</v>
      </c>
      <c r="AHI51">
        <v>220.7662498</v>
      </c>
      <c r="AHJ51">
        <v>219.08309940000001</v>
      </c>
      <c r="AHK51">
        <v>216.06090259999999</v>
      </c>
      <c r="AHL51">
        <v>211.5879783</v>
      </c>
      <c r="AHM51">
        <v>207.78135320000001</v>
      </c>
      <c r="AHN51">
        <v>204.0169755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26.81234336</v>
      </c>
      <c r="AHW51">
        <v>28.871190550000001</v>
      </c>
      <c r="AHX51">
        <v>32.395653889999998</v>
      </c>
      <c r="AHY51">
        <v>35.690316199999998</v>
      </c>
      <c r="AHZ51">
        <v>37.249601859999999</v>
      </c>
      <c r="AIA51">
        <v>39.318556940000001</v>
      </c>
      <c r="AIB51">
        <v>40.622983400000003</v>
      </c>
      <c r="AIC51">
        <v>40.62892909</v>
      </c>
      <c r="AID51">
        <v>42.71665763</v>
      </c>
      <c r="AIE51">
        <v>43.901051969999997</v>
      </c>
      <c r="AIF51">
        <v>46.975304520000002</v>
      </c>
      <c r="AIG51">
        <v>49.304964079999998</v>
      </c>
      <c r="AIH51">
        <v>51.45906445</v>
      </c>
      <c r="AII51">
        <v>50.790161339999997</v>
      </c>
      <c r="AIJ51">
        <v>51.083448019999999</v>
      </c>
      <c r="AIK51">
        <v>52.724639310000001</v>
      </c>
      <c r="AIL51">
        <v>51.79655442</v>
      </c>
      <c r="AIM51">
        <v>50.140445020000001</v>
      </c>
      <c r="AIN51">
        <v>50.827692689999999</v>
      </c>
      <c r="AIO51">
        <v>50.181312900000002</v>
      </c>
      <c r="AIP51">
        <v>50.609128730000002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0.29422019700000002</v>
      </c>
      <c r="AIY51">
        <v>1.1426027059999999</v>
      </c>
      <c r="AIZ51">
        <v>0.55466150800000003</v>
      </c>
      <c r="AJA51">
        <v>1.3462657950000001</v>
      </c>
      <c r="AJB51">
        <v>1.30705417</v>
      </c>
      <c r="AJC51">
        <v>2.2841723360000001</v>
      </c>
      <c r="AJD51">
        <v>1.4784286959999999</v>
      </c>
      <c r="AJE51">
        <v>3.1099632769999999</v>
      </c>
      <c r="AJF51">
        <v>2.3226014020000001</v>
      </c>
      <c r="AJG51">
        <v>2.0294575359999998</v>
      </c>
      <c r="AJH51">
        <v>1.5324922059999999</v>
      </c>
      <c r="AJI51">
        <v>2.338060231</v>
      </c>
      <c r="AJJ51">
        <v>1.4445208839999999</v>
      </c>
      <c r="AJK51">
        <v>2.0034963719999999</v>
      </c>
      <c r="AJL51">
        <v>1.5561136870000001</v>
      </c>
      <c r="AJM51">
        <v>1.5107899869999999</v>
      </c>
      <c r="AJN51">
        <v>3.8503142879999999</v>
      </c>
      <c r="AJO51">
        <v>3.9161772689999998</v>
      </c>
      <c r="AJP51">
        <v>3.283643783</v>
      </c>
      <c r="AJQ51">
        <v>2.3490553379999999</v>
      </c>
      <c r="AJR51">
        <v>2.6064414290000002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215.96449380000001</v>
      </c>
      <c r="AKA51">
        <v>156.7151877</v>
      </c>
      <c r="AKB51">
        <v>268.04752680000001</v>
      </c>
      <c r="AKC51">
        <v>97.70798988</v>
      </c>
      <c r="AKD51">
        <v>89.633896320000005</v>
      </c>
      <c r="AKE51">
        <v>165.7693088</v>
      </c>
      <c r="AKF51">
        <v>291.03432459999999</v>
      </c>
      <c r="AKG51">
        <v>326.56760489999999</v>
      </c>
      <c r="AKH51">
        <v>377.24700430000001</v>
      </c>
      <c r="AKI51">
        <v>220.59171599999999</v>
      </c>
      <c r="AKJ51">
        <v>178.07132039999999</v>
      </c>
      <c r="AKK51">
        <v>229.2648643</v>
      </c>
      <c r="AKL51">
        <v>311.46603709999999</v>
      </c>
      <c r="AKM51">
        <v>196.661337</v>
      </c>
      <c r="AKN51">
        <v>209.24482699999999</v>
      </c>
      <c r="AKO51">
        <v>167.69229300000001</v>
      </c>
      <c r="AKP51">
        <v>250.58126329999999</v>
      </c>
      <c r="AKQ51">
        <v>269.87353300000001</v>
      </c>
      <c r="AKR51">
        <v>254.64208489999999</v>
      </c>
      <c r="AKS51">
        <v>298.42430250000001</v>
      </c>
      <c r="AKT51">
        <v>260.69272690000003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111.7387052</v>
      </c>
      <c r="AME51">
        <v>112.0699314</v>
      </c>
      <c r="AMF51">
        <v>110.9889544</v>
      </c>
      <c r="AMG51">
        <v>109.875874</v>
      </c>
      <c r="AMH51">
        <v>108.622241</v>
      </c>
      <c r="AMI51">
        <v>108.10439820000001</v>
      </c>
      <c r="AMJ51">
        <v>108.62550709999999</v>
      </c>
      <c r="AMK51">
        <v>108.21017550000001</v>
      </c>
      <c r="AML51">
        <v>108.36929499999999</v>
      </c>
      <c r="AMM51">
        <v>106.6522088</v>
      </c>
      <c r="AMN51">
        <v>106.20085520000001</v>
      </c>
      <c r="AMO51">
        <v>105.27831329999999</v>
      </c>
      <c r="AMP51">
        <v>103.8803628</v>
      </c>
      <c r="AMQ51">
        <v>102.5171617</v>
      </c>
      <c r="AMR51">
        <v>102.75926459999999</v>
      </c>
      <c r="AMS51">
        <v>102.0163414</v>
      </c>
      <c r="AMT51">
        <v>101.1905113</v>
      </c>
      <c r="AMU51">
        <v>99.79601821</v>
      </c>
      <c r="AMV51">
        <v>97.771821599999996</v>
      </c>
      <c r="AMW51">
        <v>96.744756420000002</v>
      </c>
      <c r="AMX51">
        <v>94.065585540000001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515.33822510000005</v>
      </c>
      <c r="ANG51">
        <v>300.32333670000003</v>
      </c>
      <c r="ANH51">
        <v>487.68497050000002</v>
      </c>
      <c r="ANI51">
        <v>294.95668499999999</v>
      </c>
      <c r="ANJ51">
        <v>339.46335970000001</v>
      </c>
      <c r="ANK51">
        <v>362.91981929999997</v>
      </c>
      <c r="ANL51">
        <v>241.05973370000001</v>
      </c>
      <c r="ANM51">
        <v>343.14697960000001</v>
      </c>
      <c r="ANN51">
        <v>234.02658450000001</v>
      </c>
      <c r="ANO51">
        <v>303.27449569999999</v>
      </c>
      <c r="ANP51">
        <v>172.33689469999999</v>
      </c>
      <c r="ANQ51">
        <v>250.98615559999999</v>
      </c>
      <c r="ANR51">
        <v>310.65728380000002</v>
      </c>
      <c r="ANS51">
        <v>214.68811439999999</v>
      </c>
      <c r="ANT51">
        <v>244.56566599999999</v>
      </c>
      <c r="ANU51">
        <v>280.46932889999999</v>
      </c>
      <c r="ANV51">
        <v>191.53048699999999</v>
      </c>
      <c r="ANW51">
        <v>225.43343369999999</v>
      </c>
      <c r="ANX51">
        <v>152.07940110000001</v>
      </c>
      <c r="ANY51">
        <v>215.48005979999999</v>
      </c>
      <c r="ANZ51">
        <v>265.01018260000001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87.607270400000004</v>
      </c>
      <c r="AOI51">
        <v>88.516817570000001</v>
      </c>
      <c r="AOJ51">
        <v>90.088025200000004</v>
      </c>
      <c r="AOK51">
        <v>90.045754200000005</v>
      </c>
      <c r="AOL51">
        <v>91.196521540000006</v>
      </c>
      <c r="AOM51">
        <v>90.893543059999999</v>
      </c>
      <c r="AON51">
        <v>91.699155970000007</v>
      </c>
      <c r="AOO51">
        <v>91.54892701</v>
      </c>
      <c r="AOP51">
        <v>91.990402630000006</v>
      </c>
      <c r="AOQ51">
        <v>91.140533779999998</v>
      </c>
      <c r="AOR51">
        <v>90.769612469999998</v>
      </c>
      <c r="AOS51">
        <v>90.522143470000003</v>
      </c>
      <c r="AOT51">
        <v>89.211904770000004</v>
      </c>
      <c r="AOU51">
        <v>87.352342699999994</v>
      </c>
      <c r="AOV51">
        <v>86.078786559999998</v>
      </c>
      <c r="AOW51">
        <v>85.362458239999995</v>
      </c>
      <c r="AOX51">
        <v>83.842095810000004</v>
      </c>
      <c r="AOY51">
        <v>81.850231780000001</v>
      </c>
      <c r="AOZ51">
        <v>80.340300299999996</v>
      </c>
      <c r="APA51">
        <v>79.361584039999997</v>
      </c>
      <c r="APB51">
        <v>77.256051959999994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969.2143135</v>
      </c>
      <c r="APK51">
        <v>945.31487949999996</v>
      </c>
      <c r="APL51">
        <v>773.7466561</v>
      </c>
      <c r="APM51">
        <v>1071.957766</v>
      </c>
      <c r="APN51">
        <v>697.42868529999998</v>
      </c>
      <c r="APO51">
        <v>883.83203509999998</v>
      </c>
      <c r="APP51">
        <v>920.38377830000002</v>
      </c>
      <c r="APQ51">
        <v>1143.435395</v>
      </c>
      <c r="APR51">
        <v>906.87127829999997</v>
      </c>
      <c r="APS51">
        <v>989.14126099999999</v>
      </c>
      <c r="APT51">
        <v>968.35194320000005</v>
      </c>
      <c r="APU51">
        <v>841.10728930000005</v>
      </c>
      <c r="APV51">
        <v>966.72881329999996</v>
      </c>
      <c r="APW51">
        <v>940.13147289999995</v>
      </c>
      <c r="APX51">
        <v>860.79151779999995</v>
      </c>
      <c r="APY51">
        <v>728.36504249999996</v>
      </c>
      <c r="APZ51">
        <v>1001.736534</v>
      </c>
      <c r="AQA51">
        <v>882.47326650000002</v>
      </c>
      <c r="AQB51">
        <v>676.9087078</v>
      </c>
      <c r="AQC51">
        <v>756.89622340000005</v>
      </c>
      <c r="AQD51">
        <v>989.05317360000004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83.259502310000002</v>
      </c>
      <c r="ARO51">
        <v>80.396556840000002</v>
      </c>
      <c r="ARP51">
        <v>78.228837299999995</v>
      </c>
      <c r="ARQ51">
        <v>75.368692069999994</v>
      </c>
      <c r="ARR51">
        <v>72.909356110000004</v>
      </c>
      <c r="ARS51">
        <v>70.768097240000003</v>
      </c>
      <c r="ART51">
        <v>68.466506550000005</v>
      </c>
      <c r="ARU51">
        <v>66.388985559999995</v>
      </c>
      <c r="ARV51">
        <v>64.528156670000001</v>
      </c>
      <c r="ARW51">
        <v>62.318717710000001</v>
      </c>
      <c r="ARX51">
        <v>60.640909600000001</v>
      </c>
      <c r="ARY51">
        <v>58.874669519999998</v>
      </c>
      <c r="ARZ51">
        <v>56.872276470000003</v>
      </c>
      <c r="ASA51">
        <v>55.020348230000003</v>
      </c>
      <c r="ASB51">
        <v>53.078954299999999</v>
      </c>
      <c r="ASC51">
        <v>51.559284529999999</v>
      </c>
      <c r="ASD51">
        <v>50.12143931</v>
      </c>
      <c r="ASE51">
        <v>48.537549779999999</v>
      </c>
      <c r="ASF51">
        <v>46.91910558</v>
      </c>
      <c r="ASG51">
        <v>45.289456819999998</v>
      </c>
      <c r="ASH51">
        <v>43.936291679999997</v>
      </c>
    </row>
    <row r="52" spans="3:1178" x14ac:dyDescent="0.25">
      <c r="C52">
        <v>0</v>
      </c>
      <c r="D52">
        <v>0</v>
      </c>
      <c r="E52">
        <v>0</v>
      </c>
      <c r="F52">
        <v>221</v>
      </c>
      <c r="G52">
        <v>212</v>
      </c>
      <c r="H52">
        <v>224</v>
      </c>
      <c r="I52">
        <v>238</v>
      </c>
      <c r="J52">
        <v>226</v>
      </c>
      <c r="K52">
        <v>231</v>
      </c>
      <c r="L52">
        <v>217</v>
      </c>
      <c r="M52">
        <v>216</v>
      </c>
      <c r="N52">
        <v>200</v>
      </c>
      <c r="O52">
        <v>212</v>
      </c>
      <c r="P52">
        <v>233</v>
      </c>
      <c r="Q52">
        <v>257</v>
      </c>
      <c r="R52">
        <v>226</v>
      </c>
      <c r="S52">
        <v>244</v>
      </c>
      <c r="T52">
        <v>233</v>
      </c>
      <c r="U52">
        <v>230</v>
      </c>
      <c r="V52">
        <v>240</v>
      </c>
      <c r="W52">
        <v>228</v>
      </c>
      <c r="X52">
        <v>226</v>
      </c>
      <c r="Y52">
        <v>246</v>
      </c>
      <c r="Z52">
        <v>259</v>
      </c>
      <c r="AA52">
        <v>243</v>
      </c>
      <c r="AB52">
        <v>240</v>
      </c>
      <c r="AC52">
        <v>230</v>
      </c>
      <c r="AD52">
        <v>234</v>
      </c>
      <c r="AE52">
        <v>0</v>
      </c>
      <c r="AF52">
        <v>0</v>
      </c>
      <c r="AG52">
        <v>0</v>
      </c>
      <c r="AH52">
        <v>75</v>
      </c>
      <c r="AI52">
        <v>80</v>
      </c>
      <c r="AJ52">
        <v>91</v>
      </c>
      <c r="AK52">
        <v>65</v>
      </c>
      <c r="AL52">
        <v>74</v>
      </c>
      <c r="AM52">
        <v>76</v>
      </c>
      <c r="AN52">
        <v>92</v>
      </c>
      <c r="AO52">
        <v>85</v>
      </c>
      <c r="AP52">
        <v>100</v>
      </c>
      <c r="AQ52">
        <v>88</v>
      </c>
      <c r="AR52">
        <v>76</v>
      </c>
      <c r="AS52">
        <v>112</v>
      </c>
      <c r="AT52">
        <v>88</v>
      </c>
      <c r="AU52">
        <v>96</v>
      </c>
      <c r="AV52">
        <v>128</v>
      </c>
      <c r="AW52">
        <v>107</v>
      </c>
      <c r="AX52">
        <v>119</v>
      </c>
      <c r="AY52">
        <v>109</v>
      </c>
      <c r="AZ52">
        <v>125</v>
      </c>
      <c r="BA52">
        <v>132</v>
      </c>
      <c r="BB52">
        <v>133</v>
      </c>
      <c r="BC52">
        <v>144</v>
      </c>
      <c r="BD52">
        <v>127</v>
      </c>
      <c r="BE52">
        <v>135</v>
      </c>
      <c r="BF52">
        <v>140</v>
      </c>
      <c r="BG52">
        <v>0</v>
      </c>
      <c r="BH52">
        <v>0</v>
      </c>
      <c r="BI52">
        <v>0</v>
      </c>
      <c r="BJ52">
        <v>165</v>
      </c>
      <c r="BK52">
        <v>212</v>
      </c>
      <c r="BL52">
        <v>180</v>
      </c>
      <c r="BM52">
        <v>193</v>
      </c>
      <c r="BN52">
        <v>184</v>
      </c>
      <c r="BO52">
        <v>167</v>
      </c>
      <c r="BP52">
        <v>191</v>
      </c>
      <c r="BQ52">
        <v>200</v>
      </c>
      <c r="BR52">
        <v>202</v>
      </c>
      <c r="BS52">
        <v>216</v>
      </c>
      <c r="BT52">
        <v>179</v>
      </c>
      <c r="BU52">
        <v>200</v>
      </c>
      <c r="BV52">
        <v>219</v>
      </c>
      <c r="BW52">
        <v>187</v>
      </c>
      <c r="BX52">
        <v>185</v>
      </c>
      <c r="BY52">
        <v>199</v>
      </c>
      <c r="BZ52">
        <v>202</v>
      </c>
      <c r="CA52">
        <v>225</v>
      </c>
      <c r="CB52">
        <v>210</v>
      </c>
      <c r="CC52">
        <v>193</v>
      </c>
      <c r="CD52">
        <v>241</v>
      </c>
      <c r="CE52">
        <v>224</v>
      </c>
      <c r="CF52">
        <v>221</v>
      </c>
      <c r="CG52">
        <v>225</v>
      </c>
      <c r="CH52">
        <v>253</v>
      </c>
      <c r="CI52">
        <v>0</v>
      </c>
      <c r="CJ52">
        <v>0</v>
      </c>
      <c r="CK52">
        <v>0</v>
      </c>
      <c r="CL52">
        <v>26</v>
      </c>
      <c r="CM52">
        <v>37</v>
      </c>
      <c r="CN52">
        <v>34</v>
      </c>
      <c r="CO52">
        <v>40</v>
      </c>
      <c r="CP52">
        <v>47</v>
      </c>
      <c r="CQ52">
        <v>33</v>
      </c>
      <c r="CR52">
        <v>32</v>
      </c>
      <c r="CS52">
        <v>37</v>
      </c>
      <c r="CT52">
        <v>45</v>
      </c>
      <c r="CU52">
        <v>46</v>
      </c>
      <c r="CV52">
        <v>44</v>
      </c>
      <c r="CW52">
        <v>41</v>
      </c>
      <c r="CX52">
        <v>43</v>
      </c>
      <c r="CY52">
        <v>53</v>
      </c>
      <c r="CZ52">
        <v>41</v>
      </c>
      <c r="DA52">
        <v>32</v>
      </c>
      <c r="DB52">
        <v>45</v>
      </c>
      <c r="DC52">
        <v>49</v>
      </c>
      <c r="DD52">
        <v>49</v>
      </c>
      <c r="DE52">
        <v>42</v>
      </c>
      <c r="DF52">
        <v>44</v>
      </c>
      <c r="DG52">
        <v>51</v>
      </c>
      <c r="DH52">
        <v>44</v>
      </c>
      <c r="DI52">
        <v>50</v>
      </c>
      <c r="DJ52">
        <v>44</v>
      </c>
      <c r="DK52">
        <v>0</v>
      </c>
      <c r="DL52">
        <v>0</v>
      </c>
      <c r="DM52">
        <v>0</v>
      </c>
      <c r="DN52">
        <v>1</v>
      </c>
      <c r="DO52">
        <v>3</v>
      </c>
      <c r="DP52">
        <v>1</v>
      </c>
      <c r="DQ52">
        <v>3</v>
      </c>
      <c r="DR52">
        <v>2</v>
      </c>
      <c r="DS52">
        <v>2</v>
      </c>
      <c r="DT52">
        <v>2</v>
      </c>
      <c r="DU52">
        <v>2</v>
      </c>
      <c r="DV52">
        <v>4</v>
      </c>
      <c r="DW52">
        <v>1</v>
      </c>
      <c r="DX52">
        <v>1</v>
      </c>
      <c r="DY52">
        <v>1</v>
      </c>
      <c r="DZ52">
        <v>1</v>
      </c>
      <c r="EA52">
        <v>3</v>
      </c>
      <c r="EB52">
        <v>1</v>
      </c>
      <c r="EC52">
        <v>2</v>
      </c>
      <c r="ED52">
        <v>5</v>
      </c>
      <c r="EE52">
        <v>3</v>
      </c>
      <c r="EF52">
        <v>3</v>
      </c>
      <c r="EG52">
        <v>5</v>
      </c>
      <c r="EH52">
        <v>5</v>
      </c>
      <c r="EI52">
        <v>3</v>
      </c>
      <c r="EJ52">
        <v>7</v>
      </c>
      <c r="EK52">
        <v>6</v>
      </c>
      <c r="EL52">
        <v>6</v>
      </c>
      <c r="EM52">
        <v>0</v>
      </c>
      <c r="EN52">
        <v>0</v>
      </c>
      <c r="EO52">
        <v>0</v>
      </c>
      <c r="EP52">
        <v>20</v>
      </c>
      <c r="EQ52">
        <v>5</v>
      </c>
      <c r="ER52">
        <v>5</v>
      </c>
      <c r="ES52">
        <v>10</v>
      </c>
      <c r="ET52">
        <v>15</v>
      </c>
      <c r="EU52">
        <v>10</v>
      </c>
      <c r="EV52">
        <v>10</v>
      </c>
      <c r="EW52">
        <v>5</v>
      </c>
      <c r="EX52">
        <v>20</v>
      </c>
      <c r="EY52">
        <v>5</v>
      </c>
      <c r="EZ52">
        <v>25</v>
      </c>
      <c r="FA52">
        <v>0</v>
      </c>
      <c r="FB52">
        <v>5</v>
      </c>
      <c r="FC52">
        <v>10</v>
      </c>
      <c r="FD52">
        <v>5</v>
      </c>
      <c r="FE52">
        <v>5</v>
      </c>
      <c r="FF52">
        <v>15</v>
      </c>
      <c r="FG52">
        <v>10</v>
      </c>
      <c r="FH52">
        <v>10</v>
      </c>
      <c r="FI52">
        <v>25</v>
      </c>
      <c r="FJ52">
        <v>10</v>
      </c>
      <c r="FK52">
        <v>20</v>
      </c>
      <c r="FL52">
        <v>25</v>
      </c>
      <c r="FM52">
        <v>20</v>
      </c>
      <c r="FN52">
        <v>15</v>
      </c>
      <c r="FO52">
        <v>0</v>
      </c>
      <c r="FP52">
        <v>0</v>
      </c>
      <c r="FQ52">
        <v>4652</v>
      </c>
      <c r="FR52">
        <v>5015</v>
      </c>
      <c r="FS52">
        <v>5368</v>
      </c>
      <c r="FT52">
        <v>5633</v>
      </c>
      <c r="FU52">
        <v>5913</v>
      </c>
      <c r="FV52">
        <v>6137</v>
      </c>
      <c r="FW52">
        <v>6294</v>
      </c>
      <c r="FX52">
        <v>6484</v>
      </c>
      <c r="FY52">
        <v>6685</v>
      </c>
      <c r="FZ52">
        <v>6890</v>
      </c>
      <c r="GA52">
        <v>7025</v>
      </c>
      <c r="GB52">
        <v>7112</v>
      </c>
      <c r="GC52">
        <v>7200</v>
      </c>
      <c r="GD52">
        <v>7312</v>
      </c>
      <c r="GE52">
        <v>7410</v>
      </c>
      <c r="GF52">
        <v>7530</v>
      </c>
      <c r="GG52">
        <v>7653</v>
      </c>
      <c r="GH52">
        <v>7726</v>
      </c>
      <c r="GI52">
        <v>7802</v>
      </c>
      <c r="GJ52">
        <v>7847</v>
      </c>
      <c r="GK52">
        <v>7868</v>
      </c>
      <c r="GL52">
        <v>7870</v>
      </c>
      <c r="GM52">
        <v>7982</v>
      </c>
      <c r="GN52">
        <v>8023</v>
      </c>
      <c r="GO52">
        <v>8047</v>
      </c>
      <c r="GP52">
        <v>8127</v>
      </c>
      <c r="GQ52">
        <v>0</v>
      </c>
      <c r="GR52">
        <v>0</v>
      </c>
      <c r="GS52">
        <v>694</v>
      </c>
      <c r="GT52">
        <v>781</v>
      </c>
      <c r="GU52">
        <v>843</v>
      </c>
      <c r="GV52">
        <v>941</v>
      </c>
      <c r="GW52">
        <v>1046</v>
      </c>
      <c r="GX52">
        <v>1150</v>
      </c>
      <c r="GY52">
        <v>1269</v>
      </c>
      <c r="GZ52">
        <v>1372</v>
      </c>
      <c r="HA52">
        <v>1467</v>
      </c>
      <c r="HB52">
        <v>1580</v>
      </c>
      <c r="HC52">
        <v>1692</v>
      </c>
      <c r="HD52">
        <v>1794</v>
      </c>
      <c r="HE52">
        <v>1928</v>
      </c>
      <c r="HF52">
        <v>2020</v>
      </c>
      <c r="HG52">
        <v>2151</v>
      </c>
      <c r="HH52">
        <v>2257</v>
      </c>
      <c r="HI52">
        <v>2318</v>
      </c>
      <c r="HJ52">
        <v>2411</v>
      </c>
      <c r="HK52">
        <v>2447</v>
      </c>
      <c r="HL52">
        <v>2506</v>
      </c>
      <c r="HM52">
        <v>2574</v>
      </c>
      <c r="HN52">
        <v>2657</v>
      </c>
      <c r="HO52">
        <v>2715</v>
      </c>
      <c r="HP52">
        <v>2760</v>
      </c>
      <c r="HQ52">
        <v>2811</v>
      </c>
      <c r="HR52">
        <v>2858</v>
      </c>
      <c r="HS52">
        <v>0</v>
      </c>
      <c r="HT52">
        <v>0</v>
      </c>
      <c r="HU52">
        <v>70</v>
      </c>
      <c r="HV52">
        <v>75</v>
      </c>
      <c r="HW52">
        <v>85</v>
      </c>
      <c r="HX52">
        <v>101</v>
      </c>
      <c r="HY52">
        <v>108</v>
      </c>
      <c r="HZ52">
        <v>118</v>
      </c>
      <c r="IA52">
        <v>123</v>
      </c>
      <c r="IB52">
        <v>135</v>
      </c>
      <c r="IC52">
        <v>148</v>
      </c>
      <c r="ID52">
        <v>156</v>
      </c>
      <c r="IE52">
        <v>165</v>
      </c>
      <c r="IF52">
        <v>173</v>
      </c>
      <c r="IG52">
        <v>167</v>
      </c>
      <c r="IH52">
        <v>185</v>
      </c>
      <c r="II52">
        <v>191</v>
      </c>
      <c r="IJ52">
        <v>194</v>
      </c>
      <c r="IK52">
        <v>199</v>
      </c>
      <c r="IL52">
        <v>204</v>
      </c>
      <c r="IM52">
        <v>228</v>
      </c>
      <c r="IN52">
        <v>234</v>
      </c>
      <c r="IO52">
        <v>240</v>
      </c>
      <c r="IP52">
        <v>251</v>
      </c>
      <c r="IQ52">
        <v>263</v>
      </c>
      <c r="IR52">
        <v>267</v>
      </c>
      <c r="IS52">
        <v>275</v>
      </c>
      <c r="IT52">
        <v>289</v>
      </c>
      <c r="IU52">
        <v>0</v>
      </c>
      <c r="IV52">
        <v>0</v>
      </c>
      <c r="IW52">
        <v>2</v>
      </c>
      <c r="IX52">
        <v>4</v>
      </c>
      <c r="IY52">
        <v>3</v>
      </c>
      <c r="IZ52">
        <v>1</v>
      </c>
      <c r="JA52">
        <v>1</v>
      </c>
      <c r="JB52">
        <v>3</v>
      </c>
      <c r="JC52">
        <v>2</v>
      </c>
      <c r="JD52">
        <v>2</v>
      </c>
      <c r="JE52">
        <v>3</v>
      </c>
      <c r="JF52">
        <v>6</v>
      </c>
      <c r="JG52">
        <v>12</v>
      </c>
      <c r="JH52">
        <v>8</v>
      </c>
      <c r="JI52">
        <v>6</v>
      </c>
      <c r="JJ52">
        <v>6</v>
      </c>
      <c r="JK52">
        <v>5</v>
      </c>
      <c r="JL52">
        <v>9</v>
      </c>
      <c r="JM52">
        <v>11</v>
      </c>
      <c r="JN52">
        <v>8</v>
      </c>
      <c r="JO52">
        <v>6</v>
      </c>
      <c r="JP52">
        <v>9</v>
      </c>
      <c r="JQ52">
        <v>9</v>
      </c>
      <c r="JR52">
        <v>9</v>
      </c>
      <c r="JS52">
        <v>12</v>
      </c>
      <c r="JT52">
        <v>13</v>
      </c>
      <c r="JU52">
        <v>15</v>
      </c>
      <c r="JV52">
        <v>19</v>
      </c>
      <c r="JW52">
        <v>0</v>
      </c>
      <c r="JX52">
        <v>0</v>
      </c>
      <c r="JY52">
        <v>0</v>
      </c>
      <c r="JZ52">
        <v>5</v>
      </c>
      <c r="KA52">
        <v>14</v>
      </c>
      <c r="KB52">
        <v>21</v>
      </c>
      <c r="KC52">
        <v>26</v>
      </c>
      <c r="KD52">
        <v>36</v>
      </c>
      <c r="KE52">
        <v>46</v>
      </c>
      <c r="KF52">
        <v>58</v>
      </c>
      <c r="KG52">
        <v>70</v>
      </c>
      <c r="KH52">
        <v>80</v>
      </c>
      <c r="KI52">
        <v>95</v>
      </c>
      <c r="KJ52">
        <v>115</v>
      </c>
      <c r="KK52">
        <v>139</v>
      </c>
      <c r="KL52">
        <v>153</v>
      </c>
      <c r="KM52">
        <v>170</v>
      </c>
      <c r="KN52">
        <v>186</v>
      </c>
      <c r="KO52">
        <v>204</v>
      </c>
      <c r="KP52">
        <v>235</v>
      </c>
      <c r="KQ52">
        <v>260</v>
      </c>
      <c r="KR52">
        <v>276</v>
      </c>
      <c r="KS52">
        <v>309</v>
      </c>
      <c r="KT52">
        <v>338</v>
      </c>
      <c r="KU52">
        <v>358</v>
      </c>
      <c r="KV52">
        <v>391</v>
      </c>
      <c r="KW52">
        <v>414</v>
      </c>
      <c r="KX52">
        <v>439</v>
      </c>
      <c r="KY52">
        <v>0</v>
      </c>
      <c r="KZ52">
        <v>0</v>
      </c>
      <c r="LA52">
        <v>0</v>
      </c>
      <c r="LB52">
        <v>257</v>
      </c>
      <c r="LC52">
        <v>503</v>
      </c>
      <c r="LD52">
        <v>724</v>
      </c>
      <c r="LE52">
        <v>967</v>
      </c>
      <c r="LF52">
        <v>1190</v>
      </c>
      <c r="LG52">
        <v>1381</v>
      </c>
      <c r="LH52">
        <v>1627</v>
      </c>
      <c r="LI52">
        <v>1820</v>
      </c>
      <c r="LJ52">
        <v>2043</v>
      </c>
      <c r="LK52">
        <v>2263</v>
      </c>
      <c r="LL52">
        <v>2455</v>
      </c>
      <c r="LM52">
        <v>2661</v>
      </c>
      <c r="LN52">
        <v>2874</v>
      </c>
      <c r="LO52">
        <v>3092</v>
      </c>
      <c r="LP52">
        <v>3323</v>
      </c>
      <c r="LQ52">
        <v>3530</v>
      </c>
      <c r="LR52">
        <v>3751</v>
      </c>
      <c r="LS52">
        <v>3978</v>
      </c>
      <c r="LT52">
        <v>4202</v>
      </c>
      <c r="LU52">
        <v>4413</v>
      </c>
      <c r="LV52">
        <v>4657</v>
      </c>
      <c r="LW52">
        <v>4860</v>
      </c>
      <c r="LX52">
        <v>5083</v>
      </c>
      <c r="LY52">
        <v>5302</v>
      </c>
      <c r="LZ52">
        <v>5550</v>
      </c>
      <c r="MA52">
        <v>0</v>
      </c>
      <c r="MB52">
        <v>0</v>
      </c>
      <c r="MC52">
        <v>1456</v>
      </c>
      <c r="MD52">
        <v>1477</v>
      </c>
      <c r="ME52">
        <v>1486</v>
      </c>
      <c r="MF52">
        <v>1525</v>
      </c>
      <c r="MG52">
        <v>1551</v>
      </c>
      <c r="MH52">
        <v>1551</v>
      </c>
      <c r="MI52">
        <v>1599</v>
      </c>
      <c r="MJ52">
        <v>1612</v>
      </c>
      <c r="MK52">
        <v>1622</v>
      </c>
      <c r="ML52">
        <v>1642</v>
      </c>
      <c r="MM52">
        <v>1670</v>
      </c>
      <c r="MN52">
        <v>1673</v>
      </c>
      <c r="MO52">
        <v>1677</v>
      </c>
      <c r="MP52">
        <v>1713</v>
      </c>
      <c r="MQ52">
        <v>1737</v>
      </c>
      <c r="MR52">
        <v>1739</v>
      </c>
      <c r="MS52">
        <v>1771</v>
      </c>
      <c r="MT52">
        <v>1775</v>
      </c>
      <c r="MU52">
        <v>1780</v>
      </c>
      <c r="MV52">
        <v>1792</v>
      </c>
      <c r="MW52">
        <v>1796</v>
      </c>
      <c r="MX52">
        <v>1806</v>
      </c>
      <c r="MY52">
        <v>1803</v>
      </c>
      <c r="MZ52">
        <v>1809</v>
      </c>
      <c r="NA52">
        <v>1837</v>
      </c>
      <c r="NB52">
        <v>1799</v>
      </c>
      <c r="NC52">
        <v>0</v>
      </c>
      <c r="ND52">
        <v>0</v>
      </c>
      <c r="NE52">
        <v>0</v>
      </c>
      <c r="NF52">
        <v>36</v>
      </c>
      <c r="NG52">
        <v>78</v>
      </c>
      <c r="NH52">
        <v>111</v>
      </c>
      <c r="NI52">
        <v>152</v>
      </c>
      <c r="NJ52">
        <v>192</v>
      </c>
      <c r="NK52">
        <v>225</v>
      </c>
      <c r="NL52">
        <v>261</v>
      </c>
      <c r="NM52">
        <v>304</v>
      </c>
      <c r="NN52">
        <v>345</v>
      </c>
      <c r="NO52">
        <v>371</v>
      </c>
      <c r="NP52">
        <v>410</v>
      </c>
      <c r="NQ52">
        <v>439</v>
      </c>
      <c r="NR52">
        <v>475</v>
      </c>
      <c r="NS52">
        <v>515</v>
      </c>
      <c r="NT52">
        <v>556</v>
      </c>
      <c r="NU52">
        <v>590</v>
      </c>
      <c r="NV52">
        <v>626</v>
      </c>
      <c r="NW52">
        <v>667</v>
      </c>
      <c r="NX52">
        <v>707</v>
      </c>
      <c r="NY52">
        <v>744</v>
      </c>
      <c r="NZ52">
        <v>786</v>
      </c>
      <c r="OA52">
        <v>831</v>
      </c>
      <c r="OB52">
        <v>880</v>
      </c>
      <c r="OC52">
        <v>923</v>
      </c>
      <c r="OD52">
        <v>981</v>
      </c>
      <c r="OE52">
        <v>0</v>
      </c>
      <c r="OF52">
        <v>0</v>
      </c>
      <c r="OG52">
        <v>2141</v>
      </c>
      <c r="OH52">
        <v>2217</v>
      </c>
      <c r="OI52">
        <v>2270</v>
      </c>
      <c r="OJ52">
        <v>2348</v>
      </c>
      <c r="OK52">
        <v>2427</v>
      </c>
      <c r="OL52">
        <v>2509</v>
      </c>
      <c r="OM52">
        <v>2601</v>
      </c>
      <c r="ON52">
        <v>2679</v>
      </c>
      <c r="OO52">
        <v>2747</v>
      </c>
      <c r="OP52">
        <v>2819</v>
      </c>
      <c r="OQ52">
        <v>2905</v>
      </c>
      <c r="OR52">
        <v>2977</v>
      </c>
      <c r="OS52">
        <v>3051</v>
      </c>
      <c r="OT52">
        <v>3137</v>
      </c>
      <c r="OU52">
        <v>3199</v>
      </c>
      <c r="OV52">
        <v>3263</v>
      </c>
      <c r="OW52">
        <v>3348</v>
      </c>
      <c r="OX52">
        <v>3414</v>
      </c>
      <c r="OY52">
        <v>3450</v>
      </c>
      <c r="OZ52">
        <v>3500</v>
      </c>
      <c r="PA52">
        <v>3533</v>
      </c>
      <c r="PB52">
        <v>3593</v>
      </c>
      <c r="PC52">
        <v>3677</v>
      </c>
      <c r="PD52">
        <v>3741</v>
      </c>
      <c r="PE52">
        <v>3806</v>
      </c>
      <c r="PF52">
        <v>3836</v>
      </c>
      <c r="PG52">
        <v>0</v>
      </c>
      <c r="PH52">
        <v>0</v>
      </c>
      <c r="PI52">
        <v>0</v>
      </c>
      <c r="PJ52">
        <v>45</v>
      </c>
      <c r="PK52">
        <v>86</v>
      </c>
      <c r="PL52">
        <v>122</v>
      </c>
      <c r="PM52">
        <v>166</v>
      </c>
      <c r="PN52">
        <v>206</v>
      </c>
      <c r="PO52">
        <v>257</v>
      </c>
      <c r="PP52">
        <v>308</v>
      </c>
      <c r="PQ52">
        <v>357</v>
      </c>
      <c r="PR52">
        <v>408</v>
      </c>
      <c r="PS52">
        <v>462</v>
      </c>
      <c r="PT52">
        <v>517</v>
      </c>
      <c r="PU52">
        <v>579</v>
      </c>
      <c r="PV52">
        <v>646</v>
      </c>
      <c r="PW52">
        <v>704</v>
      </c>
      <c r="PX52">
        <v>756</v>
      </c>
      <c r="PY52">
        <v>818</v>
      </c>
      <c r="PZ52">
        <v>885</v>
      </c>
      <c r="QA52">
        <v>957</v>
      </c>
      <c r="QB52">
        <v>1021</v>
      </c>
      <c r="QC52">
        <v>1098</v>
      </c>
      <c r="QD52">
        <v>1156</v>
      </c>
      <c r="QE52">
        <v>1222</v>
      </c>
      <c r="QF52">
        <v>1294</v>
      </c>
      <c r="QG52">
        <v>1365</v>
      </c>
      <c r="QH52">
        <v>1438</v>
      </c>
      <c r="QI52">
        <v>0</v>
      </c>
      <c r="QJ52">
        <v>0</v>
      </c>
      <c r="QK52">
        <v>7453</v>
      </c>
      <c r="QL52">
        <v>7890</v>
      </c>
      <c r="QM52">
        <v>8182</v>
      </c>
      <c r="QN52">
        <v>8437</v>
      </c>
      <c r="QO52">
        <v>8650</v>
      </c>
      <c r="QP52">
        <v>8786</v>
      </c>
      <c r="QQ52">
        <v>8887</v>
      </c>
      <c r="QR52">
        <v>9002</v>
      </c>
      <c r="QS52">
        <v>9072</v>
      </c>
      <c r="QT52">
        <v>9131</v>
      </c>
      <c r="QU52">
        <v>9253</v>
      </c>
      <c r="QV52">
        <v>9334</v>
      </c>
      <c r="QW52">
        <v>9376</v>
      </c>
      <c r="QX52">
        <v>9471</v>
      </c>
      <c r="QY52">
        <v>9490</v>
      </c>
      <c r="QZ52">
        <v>9584</v>
      </c>
      <c r="RA52">
        <v>9629</v>
      </c>
      <c r="RB52">
        <v>9597</v>
      </c>
      <c r="RC52">
        <v>9608</v>
      </c>
      <c r="RD52">
        <v>9619</v>
      </c>
      <c r="RE52">
        <v>9630</v>
      </c>
      <c r="RF52">
        <v>9621</v>
      </c>
      <c r="RG52">
        <v>9615</v>
      </c>
      <c r="RH52">
        <v>9645</v>
      </c>
      <c r="RI52">
        <v>9664</v>
      </c>
      <c r="RJ52">
        <v>9631</v>
      </c>
      <c r="RK52">
        <v>0</v>
      </c>
      <c r="RL52">
        <v>0</v>
      </c>
      <c r="RM52">
        <v>8414</v>
      </c>
      <c r="RN52">
        <v>8402</v>
      </c>
      <c r="RO52">
        <v>8402</v>
      </c>
      <c r="RP52">
        <v>8449</v>
      </c>
      <c r="RQ52">
        <v>8458</v>
      </c>
      <c r="RR52">
        <v>8497</v>
      </c>
      <c r="RS52">
        <v>8542</v>
      </c>
      <c r="RT52">
        <v>8509</v>
      </c>
      <c r="RU52">
        <v>8598</v>
      </c>
      <c r="RV52">
        <v>8616</v>
      </c>
      <c r="RW52">
        <v>8630</v>
      </c>
      <c r="RX52">
        <v>8673</v>
      </c>
      <c r="RY52">
        <v>8711</v>
      </c>
      <c r="RZ52">
        <v>8738</v>
      </c>
      <c r="SA52">
        <v>8806</v>
      </c>
      <c r="SB52">
        <v>8844</v>
      </c>
      <c r="SC52">
        <v>8847</v>
      </c>
      <c r="SD52">
        <v>8947</v>
      </c>
      <c r="SE52">
        <v>9006</v>
      </c>
      <c r="SF52">
        <v>9024</v>
      </c>
      <c r="SG52">
        <v>9091</v>
      </c>
      <c r="SH52">
        <v>9135</v>
      </c>
      <c r="SI52">
        <v>9220</v>
      </c>
      <c r="SJ52">
        <v>9193</v>
      </c>
      <c r="SK52">
        <v>9243</v>
      </c>
      <c r="SL52">
        <v>9303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1150000</v>
      </c>
      <c r="SU52">
        <v>1150000</v>
      </c>
      <c r="SV52">
        <v>1150000</v>
      </c>
      <c r="SW52">
        <v>1150000</v>
      </c>
      <c r="SX52">
        <v>1150000</v>
      </c>
      <c r="SY52">
        <v>1140000</v>
      </c>
      <c r="SZ52">
        <v>1120000</v>
      </c>
      <c r="TA52">
        <v>1100000</v>
      </c>
      <c r="TB52">
        <v>1090000</v>
      </c>
      <c r="TC52">
        <v>1070000</v>
      </c>
      <c r="TD52">
        <v>1050000</v>
      </c>
      <c r="TE52">
        <v>1040000</v>
      </c>
      <c r="TF52">
        <v>1020000</v>
      </c>
      <c r="TG52">
        <v>998921.62109999999</v>
      </c>
      <c r="TH52">
        <v>975420.53700000001</v>
      </c>
      <c r="TI52">
        <v>949544.60179999995</v>
      </c>
      <c r="TJ52">
        <v>922122.30149999994</v>
      </c>
      <c r="TK52">
        <v>908005.10860000004</v>
      </c>
      <c r="TL52">
        <v>886086.53280000004</v>
      </c>
      <c r="TM52">
        <v>862851.62309999997</v>
      </c>
      <c r="TN52">
        <v>846048.29410000006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288045.92790000001</v>
      </c>
      <c r="TW52">
        <v>308594.5821</v>
      </c>
      <c r="TX52">
        <v>323924.32429999998</v>
      </c>
      <c r="TY52">
        <v>336265.52110000001</v>
      </c>
      <c r="TZ52">
        <v>351618.8002</v>
      </c>
      <c r="UA52">
        <v>365576.38559999998</v>
      </c>
      <c r="UB52">
        <v>376324.93050000002</v>
      </c>
      <c r="UC52">
        <v>392654.29849999998</v>
      </c>
      <c r="UD52">
        <v>399408.65480000002</v>
      </c>
      <c r="UE52">
        <v>412923.20309999998</v>
      </c>
      <c r="UF52">
        <v>420652.24550000002</v>
      </c>
      <c r="UG52">
        <v>419438.08260000002</v>
      </c>
      <c r="UH52">
        <v>423559.48690000002</v>
      </c>
      <c r="UI52">
        <v>417363.00219999999</v>
      </c>
      <c r="UJ52">
        <v>414976.8028</v>
      </c>
      <c r="UK52">
        <v>413822.47279999999</v>
      </c>
      <c r="UL52">
        <v>414724.65899999999</v>
      </c>
      <c r="UM52">
        <v>411434.69679999998</v>
      </c>
      <c r="UN52">
        <v>406071.89939999999</v>
      </c>
      <c r="UO52">
        <v>401529.51640000002</v>
      </c>
      <c r="UP52">
        <v>396352.52559999999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311122.98790000001</v>
      </c>
      <c r="UY52">
        <v>314860.35470000003</v>
      </c>
      <c r="UZ52">
        <v>335513.04670000001</v>
      </c>
      <c r="VA52">
        <v>357108.45669999998</v>
      </c>
      <c r="VB52">
        <v>365448.17139999999</v>
      </c>
      <c r="VC52">
        <v>375273.51429999998</v>
      </c>
      <c r="VD52">
        <v>382008.34350000002</v>
      </c>
      <c r="VE52">
        <v>358018.9313</v>
      </c>
      <c r="VF52">
        <v>385056.11469999998</v>
      </c>
      <c r="VG52">
        <v>385965.45740000001</v>
      </c>
      <c r="VH52">
        <v>380609.4583</v>
      </c>
      <c r="VI52">
        <v>379047.55379999999</v>
      </c>
      <c r="VJ52">
        <v>377253.74920000002</v>
      </c>
      <c r="VK52">
        <v>409355.86719999998</v>
      </c>
      <c r="VL52">
        <v>407891.64079999999</v>
      </c>
      <c r="VM52">
        <v>406165.43770000001</v>
      </c>
      <c r="VN52">
        <v>412409.08120000002</v>
      </c>
      <c r="VO52">
        <v>419539.66019999998</v>
      </c>
      <c r="VP52">
        <v>413515.04029999999</v>
      </c>
      <c r="VQ52">
        <v>413500.00400000002</v>
      </c>
      <c r="VR52">
        <v>421894.09049999999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89374.697450000007</v>
      </c>
      <c r="WA52">
        <v>57847.700620000003</v>
      </c>
      <c r="WB52">
        <v>56162.816129999999</v>
      </c>
      <c r="WC52">
        <v>81790.508929999996</v>
      </c>
      <c r="WD52">
        <v>158816.52220000001</v>
      </c>
      <c r="WE52">
        <v>308381.59649999999</v>
      </c>
      <c r="WF52">
        <v>199599.73879999999</v>
      </c>
      <c r="WG52">
        <v>145339.61569999999</v>
      </c>
      <c r="WH52">
        <v>141106.42300000001</v>
      </c>
      <c r="WI52">
        <v>114163.7726</v>
      </c>
      <c r="WJ52">
        <v>199509.5056</v>
      </c>
      <c r="WK52">
        <v>236742.67110000001</v>
      </c>
      <c r="WL52">
        <v>167161.63889999999</v>
      </c>
      <c r="WM52">
        <v>121719.64</v>
      </c>
      <c r="WN52">
        <v>177261.6116</v>
      </c>
      <c r="WO52">
        <v>172098.65210000001</v>
      </c>
      <c r="WP52">
        <v>167086.07</v>
      </c>
      <c r="WQ52">
        <v>216292.64720000001</v>
      </c>
      <c r="WR52">
        <v>227492.2665</v>
      </c>
      <c r="WS52">
        <v>254845.70550000001</v>
      </c>
      <c r="WT52">
        <v>313402.48580000002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19900000</v>
      </c>
      <c r="ZG52">
        <v>19900000</v>
      </c>
      <c r="ZH52">
        <v>19500000</v>
      </c>
      <c r="ZI52">
        <v>19100000</v>
      </c>
      <c r="ZJ52">
        <v>18700000</v>
      </c>
      <c r="ZK52">
        <v>18500000</v>
      </c>
      <c r="ZL52">
        <v>18000000</v>
      </c>
      <c r="ZM52">
        <v>17500000</v>
      </c>
      <c r="ZN52">
        <v>17400000</v>
      </c>
      <c r="ZO52">
        <v>17100000</v>
      </c>
      <c r="ZP52">
        <v>16600000</v>
      </c>
      <c r="ZQ52">
        <v>16400000</v>
      </c>
      <c r="ZR52">
        <v>16000000</v>
      </c>
      <c r="ZS52">
        <v>15600000</v>
      </c>
      <c r="ZT52">
        <v>15200000</v>
      </c>
      <c r="ZU52">
        <v>14800000</v>
      </c>
      <c r="ZV52">
        <v>14400000</v>
      </c>
      <c r="ZW52">
        <v>14000000</v>
      </c>
      <c r="ZX52">
        <v>13600000</v>
      </c>
      <c r="ZY52">
        <v>13400000</v>
      </c>
      <c r="ZZ52">
        <v>12800000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12100000</v>
      </c>
      <c r="ABK52">
        <v>12100000</v>
      </c>
      <c r="ABL52">
        <v>12100000</v>
      </c>
      <c r="ABM52">
        <v>12100000</v>
      </c>
      <c r="ABN52">
        <v>12000000</v>
      </c>
      <c r="ABO52">
        <v>12000000</v>
      </c>
      <c r="ABP52">
        <v>12000000</v>
      </c>
      <c r="ABQ52">
        <v>11900000</v>
      </c>
      <c r="ABR52">
        <v>11900000</v>
      </c>
      <c r="ABS52">
        <v>11800000</v>
      </c>
      <c r="ABT52">
        <v>11700000</v>
      </c>
      <c r="ABU52">
        <v>11600000</v>
      </c>
      <c r="ABV52">
        <v>11500000</v>
      </c>
      <c r="ABW52">
        <v>11300000</v>
      </c>
      <c r="ABX52">
        <v>11100000</v>
      </c>
      <c r="ABY52">
        <v>10900000</v>
      </c>
      <c r="ABZ52">
        <v>10800000</v>
      </c>
      <c r="ACA52">
        <v>10700000</v>
      </c>
      <c r="ACB52">
        <v>10600000</v>
      </c>
      <c r="ACC52">
        <v>10400000</v>
      </c>
      <c r="ACD52">
        <v>10200000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4350000</v>
      </c>
      <c r="ADO52">
        <v>4270000</v>
      </c>
      <c r="ADP52">
        <v>4200000</v>
      </c>
      <c r="ADQ52">
        <v>4110000</v>
      </c>
      <c r="ADR52">
        <v>4020000</v>
      </c>
      <c r="ADS52">
        <v>3950000</v>
      </c>
      <c r="ADT52">
        <v>3870000</v>
      </c>
      <c r="ADU52">
        <v>3780000</v>
      </c>
      <c r="ADV52">
        <v>3700000</v>
      </c>
      <c r="ADW52">
        <v>3600000</v>
      </c>
      <c r="ADX52">
        <v>3530000</v>
      </c>
      <c r="ADY52">
        <v>3450000</v>
      </c>
      <c r="ADZ52">
        <v>3330000</v>
      </c>
      <c r="AEA52">
        <v>3240000</v>
      </c>
      <c r="AEB52">
        <v>3150000</v>
      </c>
      <c r="AEC52">
        <v>3060000</v>
      </c>
      <c r="AED52">
        <v>2970000</v>
      </c>
      <c r="AEE52">
        <v>2880000</v>
      </c>
      <c r="AEF52">
        <v>2810000</v>
      </c>
      <c r="AEG52">
        <v>2730000</v>
      </c>
      <c r="AEH52">
        <v>2640000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8990000</v>
      </c>
      <c r="AEQ52">
        <v>8770000</v>
      </c>
      <c r="AER52">
        <v>8480000</v>
      </c>
      <c r="AES52">
        <v>8320000</v>
      </c>
      <c r="AET52">
        <v>8100000</v>
      </c>
      <c r="AEU52">
        <v>7870000</v>
      </c>
      <c r="AEV52">
        <v>7680000</v>
      </c>
      <c r="AEW52">
        <v>7490000</v>
      </c>
      <c r="AEX52">
        <v>7300000</v>
      </c>
      <c r="AEY52">
        <v>7140000</v>
      </c>
      <c r="AEZ52">
        <v>6960000</v>
      </c>
      <c r="AFA52">
        <v>6760000</v>
      </c>
      <c r="AFB52">
        <v>6640000</v>
      </c>
      <c r="AFC52">
        <v>6490000</v>
      </c>
      <c r="AFD52">
        <v>6310000</v>
      </c>
      <c r="AFE52">
        <v>6170000</v>
      </c>
      <c r="AFF52">
        <v>6020000</v>
      </c>
      <c r="AFG52">
        <v>5900000</v>
      </c>
      <c r="AFH52">
        <v>5710000</v>
      </c>
      <c r="AFI52">
        <v>5580000</v>
      </c>
      <c r="AFJ52">
        <v>5450000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184.83492380000001</v>
      </c>
      <c r="AGU52">
        <v>198.02069929999999</v>
      </c>
      <c r="AGV52">
        <v>207.85757419999999</v>
      </c>
      <c r="AGW52">
        <v>215.77674239999999</v>
      </c>
      <c r="AGX52">
        <v>225.62872049999999</v>
      </c>
      <c r="AGY52">
        <v>234.5851021</v>
      </c>
      <c r="AGZ52">
        <v>241.48228850000001</v>
      </c>
      <c r="AHA52">
        <v>251.96060890000001</v>
      </c>
      <c r="AHB52">
        <v>256.294782</v>
      </c>
      <c r="AHC52">
        <v>264.96687309999999</v>
      </c>
      <c r="AHD52">
        <v>269.92648830000002</v>
      </c>
      <c r="AHE52">
        <v>269.14737739999998</v>
      </c>
      <c r="AHF52">
        <v>271.79202320000002</v>
      </c>
      <c r="AHG52">
        <v>267.8158282</v>
      </c>
      <c r="AHH52">
        <v>266.28463840000001</v>
      </c>
      <c r="AHI52">
        <v>265.54392150000001</v>
      </c>
      <c r="AHJ52">
        <v>266.1228413</v>
      </c>
      <c r="AHK52">
        <v>264.01172000000003</v>
      </c>
      <c r="AHL52">
        <v>260.57049019999999</v>
      </c>
      <c r="AHM52">
        <v>257.65570839999998</v>
      </c>
      <c r="AHN52">
        <v>254.33370790000001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21.06120619</v>
      </c>
      <c r="AHW52">
        <v>21.314204060000002</v>
      </c>
      <c r="AHX52">
        <v>22.712270490000002</v>
      </c>
      <c r="AHY52">
        <v>24.174153409999999</v>
      </c>
      <c r="AHZ52">
        <v>24.738703309999998</v>
      </c>
      <c r="AIA52">
        <v>25.403821539999999</v>
      </c>
      <c r="AIB52">
        <v>25.859730079999999</v>
      </c>
      <c r="AIC52">
        <v>24.235787210000002</v>
      </c>
      <c r="AID52">
        <v>26.066046360000001</v>
      </c>
      <c r="AIE52">
        <v>26.127603539999999</v>
      </c>
      <c r="AIF52">
        <v>25.76503374</v>
      </c>
      <c r="AIG52">
        <v>25.659301939999999</v>
      </c>
      <c r="AIH52">
        <v>25.537871859999999</v>
      </c>
      <c r="AII52">
        <v>27.710997450000001</v>
      </c>
      <c r="AIJ52">
        <v>27.611877889999999</v>
      </c>
      <c r="AIK52">
        <v>27.495024040000001</v>
      </c>
      <c r="AIL52">
        <v>27.917682169999999</v>
      </c>
      <c r="AIM52">
        <v>28.40038066</v>
      </c>
      <c r="AIN52">
        <v>27.992549140000001</v>
      </c>
      <c r="AIO52">
        <v>27.991531259999999</v>
      </c>
      <c r="AIP52">
        <v>28.559761819999999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0.77145573099999998</v>
      </c>
      <c r="AIY52">
        <v>0.49932409799999999</v>
      </c>
      <c r="AIZ52">
        <v>0.48478067699999999</v>
      </c>
      <c r="AJA52">
        <v>0.70599127800000006</v>
      </c>
      <c r="AJB52">
        <v>1.37085685</v>
      </c>
      <c r="AJC52">
        <v>2.6618579599999999</v>
      </c>
      <c r="AJD52">
        <v>1.722885411</v>
      </c>
      <c r="AJE52">
        <v>1.2545282120000001</v>
      </c>
      <c r="AJF52">
        <v>1.217988555</v>
      </c>
      <c r="AJG52">
        <v>0.985427634</v>
      </c>
      <c r="AJH52">
        <v>1.7221065440000001</v>
      </c>
      <c r="AJI52">
        <v>2.0434921240000001</v>
      </c>
      <c r="AJJ52">
        <v>1.4428894080000001</v>
      </c>
      <c r="AJK52">
        <v>1.050647627</v>
      </c>
      <c r="AJL52">
        <v>1.5300693599999999</v>
      </c>
      <c r="AJM52">
        <v>1.4855042329999999</v>
      </c>
      <c r="AJN52">
        <v>1.4422371190000001</v>
      </c>
      <c r="AJO52">
        <v>1.866973617</v>
      </c>
      <c r="AJP52">
        <v>1.9636453899999999</v>
      </c>
      <c r="AJQ52">
        <v>2.1997521180000001</v>
      </c>
      <c r="AJR52">
        <v>2.705196779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137.37735749999999</v>
      </c>
      <c r="AKA52">
        <v>164.8016729</v>
      </c>
      <c r="AKB52">
        <v>209.39637819999999</v>
      </c>
      <c r="AKC52">
        <v>183.22442599999999</v>
      </c>
      <c r="AKD52">
        <v>172.06085189999999</v>
      </c>
      <c r="AKE52">
        <v>206.77541869999999</v>
      </c>
      <c r="AKF52">
        <v>231.41728749999999</v>
      </c>
      <c r="AKG52">
        <v>341.76537080000003</v>
      </c>
      <c r="AKH52">
        <v>161.41879280000001</v>
      </c>
      <c r="AKI52">
        <v>201.22911550000001</v>
      </c>
      <c r="AKJ52">
        <v>211.13226979999999</v>
      </c>
      <c r="AKK52">
        <v>194.49425959999999</v>
      </c>
      <c r="AKL52">
        <v>350.2738779</v>
      </c>
      <c r="AKM52">
        <v>240.373606</v>
      </c>
      <c r="AKN52">
        <v>172.69914600000001</v>
      </c>
      <c r="AKO52">
        <v>345.23430719999999</v>
      </c>
      <c r="AKP52">
        <v>269.96166049999999</v>
      </c>
      <c r="AKQ52">
        <v>210.5828344</v>
      </c>
      <c r="AKR52">
        <v>281.65301690000001</v>
      </c>
      <c r="AKS52">
        <v>167.2443336</v>
      </c>
      <c r="AKT52">
        <v>201.68433959999999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100.8548583</v>
      </c>
      <c r="AME52">
        <v>100.94766199999999</v>
      </c>
      <c r="AMF52">
        <v>98.804247279999998</v>
      </c>
      <c r="AMG52">
        <v>96.521530920000004</v>
      </c>
      <c r="AMH52">
        <v>94.865714010000005</v>
      </c>
      <c r="AMI52">
        <v>93.673203650000005</v>
      </c>
      <c r="AMJ52">
        <v>91.108231910000001</v>
      </c>
      <c r="AMK52">
        <v>88.666081460000001</v>
      </c>
      <c r="AML52">
        <v>87.93152216</v>
      </c>
      <c r="AMM52">
        <v>86.566492659999994</v>
      </c>
      <c r="AMN52">
        <v>84.141908959999995</v>
      </c>
      <c r="AMO52">
        <v>83.194404090000006</v>
      </c>
      <c r="AMP52">
        <v>80.953696969999996</v>
      </c>
      <c r="AMQ52">
        <v>78.817218980000007</v>
      </c>
      <c r="AMR52">
        <v>77.037447589999999</v>
      </c>
      <c r="AMS52">
        <v>74.960588529999995</v>
      </c>
      <c r="AMT52">
        <v>73.182489070000003</v>
      </c>
      <c r="AMU52">
        <v>70.932935409999999</v>
      </c>
      <c r="AMV52">
        <v>69.096102049999999</v>
      </c>
      <c r="AMW52">
        <v>68.121925149999996</v>
      </c>
      <c r="AMX52">
        <v>64.769671599999995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258.33529170000003</v>
      </c>
      <c r="ANG52">
        <v>186.64016229999999</v>
      </c>
      <c r="ANH52">
        <v>227.4480542</v>
      </c>
      <c r="ANI52">
        <v>238.09190000000001</v>
      </c>
      <c r="ANJ52">
        <v>176.7076611</v>
      </c>
      <c r="ANK52">
        <v>156.5216499</v>
      </c>
      <c r="ANL52">
        <v>197.45526839999999</v>
      </c>
      <c r="ANM52">
        <v>171.419973</v>
      </c>
      <c r="ANN52">
        <v>153.19712190000001</v>
      </c>
      <c r="ANO52">
        <v>230.43496999999999</v>
      </c>
      <c r="ANP52">
        <v>229.1735023</v>
      </c>
      <c r="ANQ52">
        <v>132.13831540000001</v>
      </c>
      <c r="ANR52">
        <v>176.2953358</v>
      </c>
      <c r="ANS52">
        <v>166.5627734</v>
      </c>
      <c r="ANT52">
        <v>169.778886</v>
      </c>
      <c r="ANU52">
        <v>133.66487459999999</v>
      </c>
      <c r="ANV52">
        <v>152.24582319999999</v>
      </c>
      <c r="ANW52">
        <v>145.85565070000001</v>
      </c>
      <c r="ANX52">
        <v>138.57219090000001</v>
      </c>
      <c r="ANY52">
        <v>142.13379570000001</v>
      </c>
      <c r="ANZ52">
        <v>167.82330949999999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100.7372651</v>
      </c>
      <c r="AOI52">
        <v>101.3894162</v>
      </c>
      <c r="AOJ52">
        <v>101.3882808</v>
      </c>
      <c r="AOK52">
        <v>100.9337665</v>
      </c>
      <c r="AOL52">
        <v>100.5624098</v>
      </c>
      <c r="AOM52">
        <v>100.6119365</v>
      </c>
      <c r="AON52">
        <v>100.1025132</v>
      </c>
      <c r="AOO52">
        <v>99.602704169999996</v>
      </c>
      <c r="AOP52">
        <v>99.427430439999995</v>
      </c>
      <c r="AOQ52">
        <v>98.439344370000001</v>
      </c>
      <c r="AOR52">
        <v>97.484220089999994</v>
      </c>
      <c r="AOS52">
        <v>97.110339490000001</v>
      </c>
      <c r="AOT52">
        <v>96.140486420000002</v>
      </c>
      <c r="AOU52">
        <v>94.32453409</v>
      </c>
      <c r="AOV52">
        <v>92.904423609999995</v>
      </c>
      <c r="AOW52">
        <v>91.048912240000007</v>
      </c>
      <c r="AOX52">
        <v>89.898224970000001</v>
      </c>
      <c r="AOY52">
        <v>89.320327070000005</v>
      </c>
      <c r="AOZ52">
        <v>88.228147039999996</v>
      </c>
      <c r="APA52">
        <v>87.146712660000006</v>
      </c>
      <c r="APB52">
        <v>85.275367399999993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369.73815280000002</v>
      </c>
      <c r="APK52">
        <v>428.11174510000001</v>
      </c>
      <c r="APL52">
        <v>512.95994770000004</v>
      </c>
      <c r="APM52">
        <v>357.75499589999998</v>
      </c>
      <c r="APN52">
        <v>461.34139640000001</v>
      </c>
      <c r="APO52">
        <v>404.99913140000001</v>
      </c>
      <c r="APP52">
        <v>453.31737329999999</v>
      </c>
      <c r="APQ52">
        <v>517.36462500000005</v>
      </c>
      <c r="APR52">
        <v>515.85207279999997</v>
      </c>
      <c r="APS52">
        <v>443.9998397</v>
      </c>
      <c r="APT52">
        <v>369.07283530000001</v>
      </c>
      <c r="APU52">
        <v>479.28089060000002</v>
      </c>
      <c r="APV52">
        <v>427.82163889999998</v>
      </c>
      <c r="APW52">
        <v>453.71106739999999</v>
      </c>
      <c r="APX52">
        <v>400.98934559999998</v>
      </c>
      <c r="APY52">
        <v>463.03349880000002</v>
      </c>
      <c r="APZ52">
        <v>337.69196870000002</v>
      </c>
      <c r="AQA52">
        <v>384.70936799999998</v>
      </c>
      <c r="AQB52">
        <v>405.79417999999998</v>
      </c>
      <c r="AQC52">
        <v>357.92941830000001</v>
      </c>
      <c r="AQD52">
        <v>335.36238980000002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97.132097450000003</v>
      </c>
      <c r="ARO52">
        <v>94.80243471</v>
      </c>
      <c r="ARP52">
        <v>91.685619310000007</v>
      </c>
      <c r="ARQ52">
        <v>89.946219690000007</v>
      </c>
      <c r="ARR52">
        <v>87.509245640000003</v>
      </c>
      <c r="ARS52">
        <v>85.0984835</v>
      </c>
      <c r="ART52">
        <v>83.031550300000006</v>
      </c>
      <c r="ARU52">
        <v>80.966355199999995</v>
      </c>
      <c r="ARV52">
        <v>78.851759999999999</v>
      </c>
      <c r="ARW52">
        <v>77.150866379999997</v>
      </c>
      <c r="ARX52">
        <v>75.226981409999993</v>
      </c>
      <c r="ARY52">
        <v>73.060679010000001</v>
      </c>
      <c r="ARZ52">
        <v>71.734469270000005</v>
      </c>
      <c r="ASA52">
        <v>70.104382790000003</v>
      </c>
      <c r="ASB52">
        <v>68.198541890000001</v>
      </c>
      <c r="ASC52">
        <v>66.703778529999994</v>
      </c>
      <c r="ASD52">
        <v>65.074389890000006</v>
      </c>
      <c r="ASE52">
        <v>63.766891960000002</v>
      </c>
      <c r="ASF52">
        <v>61.728306740000001</v>
      </c>
      <c r="ASG52">
        <v>60.25635157</v>
      </c>
      <c r="ASH52">
        <v>58.881067559999998</v>
      </c>
    </row>
    <row r="53" spans="3:1178" x14ac:dyDescent="0.25">
      <c r="C53">
        <v>0</v>
      </c>
      <c r="D53">
        <v>0</v>
      </c>
      <c r="E53">
        <v>0</v>
      </c>
      <c r="F53">
        <v>233</v>
      </c>
      <c r="G53">
        <v>245</v>
      </c>
      <c r="H53">
        <v>297</v>
      </c>
      <c r="I53">
        <v>281</v>
      </c>
      <c r="J53">
        <v>263</v>
      </c>
      <c r="K53">
        <v>280</v>
      </c>
      <c r="L53">
        <v>268</v>
      </c>
      <c r="M53">
        <v>296</v>
      </c>
      <c r="N53">
        <v>271</v>
      </c>
      <c r="O53">
        <v>315</v>
      </c>
      <c r="P53">
        <v>284</v>
      </c>
      <c r="Q53">
        <v>320</v>
      </c>
      <c r="R53">
        <v>258</v>
      </c>
      <c r="S53">
        <v>275</v>
      </c>
      <c r="T53">
        <v>294</v>
      </c>
      <c r="U53">
        <v>279</v>
      </c>
      <c r="V53">
        <v>283</v>
      </c>
      <c r="W53">
        <v>316</v>
      </c>
      <c r="X53">
        <v>281</v>
      </c>
      <c r="Y53">
        <v>299</v>
      </c>
      <c r="Z53">
        <v>303</v>
      </c>
      <c r="AA53">
        <v>260</v>
      </c>
      <c r="AB53">
        <v>266</v>
      </c>
      <c r="AC53">
        <v>270</v>
      </c>
      <c r="AD53">
        <v>279</v>
      </c>
      <c r="AE53">
        <v>0</v>
      </c>
      <c r="AF53">
        <v>0</v>
      </c>
      <c r="AG53">
        <v>0</v>
      </c>
      <c r="AH53">
        <v>49</v>
      </c>
      <c r="AI53">
        <v>63</v>
      </c>
      <c r="AJ53">
        <v>52</v>
      </c>
      <c r="AK53">
        <v>65</v>
      </c>
      <c r="AL53">
        <v>66</v>
      </c>
      <c r="AM53">
        <v>62</v>
      </c>
      <c r="AN53">
        <v>62</v>
      </c>
      <c r="AO53">
        <v>68</v>
      </c>
      <c r="AP53">
        <v>80</v>
      </c>
      <c r="AQ53">
        <v>107</v>
      </c>
      <c r="AR53">
        <v>93</v>
      </c>
      <c r="AS53">
        <v>99</v>
      </c>
      <c r="AT53">
        <v>82</v>
      </c>
      <c r="AU53">
        <v>97</v>
      </c>
      <c r="AV53">
        <v>106</v>
      </c>
      <c r="AW53">
        <v>121</v>
      </c>
      <c r="AX53">
        <v>111</v>
      </c>
      <c r="AY53">
        <v>128</v>
      </c>
      <c r="AZ53">
        <v>123</v>
      </c>
      <c r="BA53">
        <v>122</v>
      </c>
      <c r="BB53">
        <v>135</v>
      </c>
      <c r="BC53">
        <v>151</v>
      </c>
      <c r="BD53">
        <v>128</v>
      </c>
      <c r="BE53">
        <v>154</v>
      </c>
      <c r="BF53">
        <v>139</v>
      </c>
      <c r="BG53">
        <v>0</v>
      </c>
      <c r="BH53">
        <v>0</v>
      </c>
      <c r="BI53">
        <v>0</v>
      </c>
      <c r="BJ53">
        <v>147</v>
      </c>
      <c r="BK53">
        <v>158</v>
      </c>
      <c r="BL53">
        <v>183</v>
      </c>
      <c r="BM53">
        <v>158</v>
      </c>
      <c r="BN53">
        <v>167</v>
      </c>
      <c r="BO53">
        <v>148</v>
      </c>
      <c r="BP53">
        <v>172</v>
      </c>
      <c r="BQ53">
        <v>167</v>
      </c>
      <c r="BR53">
        <v>179</v>
      </c>
      <c r="BS53">
        <v>165</v>
      </c>
      <c r="BT53">
        <v>185</v>
      </c>
      <c r="BU53">
        <v>176</v>
      </c>
      <c r="BV53">
        <v>205</v>
      </c>
      <c r="BW53">
        <v>155</v>
      </c>
      <c r="BX53">
        <v>193</v>
      </c>
      <c r="BY53">
        <v>215</v>
      </c>
      <c r="BZ53">
        <v>195</v>
      </c>
      <c r="CA53">
        <v>197</v>
      </c>
      <c r="CB53">
        <v>181</v>
      </c>
      <c r="CC53">
        <v>214</v>
      </c>
      <c r="CD53">
        <v>217</v>
      </c>
      <c r="CE53">
        <v>210</v>
      </c>
      <c r="CF53">
        <v>182</v>
      </c>
      <c r="CG53">
        <v>201</v>
      </c>
      <c r="CH53">
        <v>195</v>
      </c>
      <c r="CI53">
        <v>0</v>
      </c>
      <c r="CJ53">
        <v>0</v>
      </c>
      <c r="CK53">
        <v>0</v>
      </c>
      <c r="CL53">
        <v>35</v>
      </c>
      <c r="CM53">
        <v>36</v>
      </c>
      <c r="CN53">
        <v>38</v>
      </c>
      <c r="CO53">
        <v>43</v>
      </c>
      <c r="CP53">
        <v>45</v>
      </c>
      <c r="CQ53">
        <v>37</v>
      </c>
      <c r="CR53">
        <v>52</v>
      </c>
      <c r="CS53">
        <v>41</v>
      </c>
      <c r="CT53">
        <v>41</v>
      </c>
      <c r="CU53">
        <v>35</v>
      </c>
      <c r="CV53">
        <v>48</v>
      </c>
      <c r="CW53">
        <v>49</v>
      </c>
      <c r="CX53">
        <v>44</v>
      </c>
      <c r="CY53">
        <v>50</v>
      </c>
      <c r="CZ53">
        <v>47</v>
      </c>
      <c r="DA53">
        <v>55</v>
      </c>
      <c r="DB53">
        <v>57</v>
      </c>
      <c r="DC53">
        <v>53</v>
      </c>
      <c r="DD53">
        <v>57</v>
      </c>
      <c r="DE53">
        <v>62</v>
      </c>
      <c r="DF53">
        <v>58</v>
      </c>
      <c r="DG53">
        <v>63</v>
      </c>
      <c r="DH53">
        <v>59</v>
      </c>
      <c r="DI53">
        <v>64</v>
      </c>
      <c r="DJ53">
        <v>59</v>
      </c>
      <c r="DK53">
        <v>0</v>
      </c>
      <c r="DL53">
        <v>0</v>
      </c>
      <c r="DM53">
        <v>0</v>
      </c>
      <c r="DN53">
        <v>3</v>
      </c>
      <c r="DO53">
        <v>4</v>
      </c>
      <c r="DP53">
        <v>1</v>
      </c>
      <c r="DQ53">
        <v>5</v>
      </c>
      <c r="DR53">
        <v>6</v>
      </c>
      <c r="DS53">
        <v>3</v>
      </c>
      <c r="DT53">
        <v>6</v>
      </c>
      <c r="DU53">
        <v>6</v>
      </c>
      <c r="DV53">
        <v>4</v>
      </c>
      <c r="DW53">
        <v>7</v>
      </c>
      <c r="DX53">
        <v>6</v>
      </c>
      <c r="DY53">
        <v>6</v>
      </c>
      <c r="DZ53">
        <v>14</v>
      </c>
      <c r="EA53">
        <v>9</v>
      </c>
      <c r="EB53">
        <v>15</v>
      </c>
      <c r="EC53">
        <v>16</v>
      </c>
      <c r="ED53">
        <v>15</v>
      </c>
      <c r="EE53">
        <v>14</v>
      </c>
      <c r="EF53">
        <v>16</v>
      </c>
      <c r="EG53">
        <v>20</v>
      </c>
      <c r="EH53">
        <v>19</v>
      </c>
      <c r="EI53">
        <v>16</v>
      </c>
      <c r="EJ53">
        <v>23</v>
      </c>
      <c r="EK53">
        <v>24</v>
      </c>
      <c r="EL53">
        <v>31</v>
      </c>
      <c r="EM53">
        <v>0</v>
      </c>
      <c r="EN53">
        <v>0</v>
      </c>
      <c r="EO53">
        <v>0</v>
      </c>
      <c r="EP53">
        <v>15</v>
      </c>
      <c r="EQ53">
        <v>10</v>
      </c>
      <c r="ER53">
        <v>15</v>
      </c>
      <c r="ES53">
        <v>10</v>
      </c>
      <c r="ET53">
        <v>20</v>
      </c>
      <c r="EU53">
        <v>15</v>
      </c>
      <c r="EV53">
        <v>10</v>
      </c>
      <c r="EW53">
        <v>25</v>
      </c>
      <c r="EX53">
        <v>45</v>
      </c>
      <c r="EY53">
        <v>40</v>
      </c>
      <c r="EZ53">
        <v>20</v>
      </c>
      <c r="FA53">
        <v>20</v>
      </c>
      <c r="FB53">
        <v>25</v>
      </c>
      <c r="FC53">
        <v>60</v>
      </c>
      <c r="FD53">
        <v>30</v>
      </c>
      <c r="FE53">
        <v>40</v>
      </c>
      <c r="FF53">
        <v>55</v>
      </c>
      <c r="FG53">
        <v>85</v>
      </c>
      <c r="FH53">
        <v>95</v>
      </c>
      <c r="FI53">
        <v>55</v>
      </c>
      <c r="FJ53">
        <v>70</v>
      </c>
      <c r="FK53">
        <v>105</v>
      </c>
      <c r="FL53">
        <v>80</v>
      </c>
      <c r="FM53">
        <v>100</v>
      </c>
      <c r="FN53">
        <v>85</v>
      </c>
      <c r="FO53">
        <v>0</v>
      </c>
      <c r="FP53">
        <v>0</v>
      </c>
      <c r="FQ53">
        <v>5489</v>
      </c>
      <c r="FR53">
        <v>5653</v>
      </c>
      <c r="FS53">
        <v>5764</v>
      </c>
      <c r="FT53">
        <v>5921</v>
      </c>
      <c r="FU53">
        <v>6046</v>
      </c>
      <c r="FV53">
        <v>6142</v>
      </c>
      <c r="FW53">
        <v>6220</v>
      </c>
      <c r="FX53">
        <v>6327</v>
      </c>
      <c r="FY53">
        <v>6434</v>
      </c>
      <c r="FZ53">
        <v>6553</v>
      </c>
      <c r="GA53">
        <v>6665</v>
      </c>
      <c r="GB53">
        <v>6745</v>
      </c>
      <c r="GC53">
        <v>6835</v>
      </c>
      <c r="GD53">
        <v>6904</v>
      </c>
      <c r="GE53">
        <v>6914</v>
      </c>
      <c r="GF53">
        <v>6935</v>
      </c>
      <c r="GG53">
        <v>6977</v>
      </c>
      <c r="GH53">
        <v>7064</v>
      </c>
      <c r="GI53">
        <v>7097</v>
      </c>
      <c r="GJ53">
        <v>7129</v>
      </c>
      <c r="GK53">
        <v>7150</v>
      </c>
      <c r="GL53">
        <v>7168</v>
      </c>
      <c r="GM53">
        <v>7210</v>
      </c>
      <c r="GN53">
        <v>7249</v>
      </c>
      <c r="GO53">
        <v>7297</v>
      </c>
      <c r="GP53">
        <v>7314</v>
      </c>
      <c r="GQ53">
        <v>0</v>
      </c>
      <c r="GR53">
        <v>0</v>
      </c>
      <c r="GS53">
        <v>684</v>
      </c>
      <c r="GT53">
        <v>754</v>
      </c>
      <c r="GU53">
        <v>834</v>
      </c>
      <c r="GV53">
        <v>906</v>
      </c>
      <c r="GW53">
        <v>988</v>
      </c>
      <c r="GX53">
        <v>1062</v>
      </c>
      <c r="GY53">
        <v>1149</v>
      </c>
      <c r="GZ53">
        <v>1216</v>
      </c>
      <c r="HA53">
        <v>1308</v>
      </c>
      <c r="HB53">
        <v>1368</v>
      </c>
      <c r="HC53">
        <v>1423</v>
      </c>
      <c r="HD53">
        <v>1512</v>
      </c>
      <c r="HE53">
        <v>1556</v>
      </c>
      <c r="HF53">
        <v>1640</v>
      </c>
      <c r="HG53">
        <v>1711</v>
      </c>
      <c r="HH53">
        <v>1764</v>
      </c>
      <c r="HI53">
        <v>1813</v>
      </c>
      <c r="HJ53">
        <v>1818</v>
      </c>
      <c r="HK53">
        <v>1884</v>
      </c>
      <c r="HL53">
        <v>1930</v>
      </c>
      <c r="HM53">
        <v>1962</v>
      </c>
      <c r="HN53">
        <v>2000</v>
      </c>
      <c r="HO53">
        <v>2013</v>
      </c>
      <c r="HP53">
        <v>2089</v>
      </c>
      <c r="HQ53">
        <v>2151</v>
      </c>
      <c r="HR53">
        <v>2201</v>
      </c>
      <c r="HS53">
        <v>0</v>
      </c>
      <c r="HT53">
        <v>0</v>
      </c>
      <c r="HU53">
        <v>65</v>
      </c>
      <c r="HV53">
        <v>70</v>
      </c>
      <c r="HW53">
        <v>64</v>
      </c>
      <c r="HX53">
        <v>67</v>
      </c>
      <c r="HY53">
        <v>64</v>
      </c>
      <c r="HZ53">
        <v>70</v>
      </c>
      <c r="IA53">
        <v>73</v>
      </c>
      <c r="IB53">
        <v>81</v>
      </c>
      <c r="IC53">
        <v>84</v>
      </c>
      <c r="ID53">
        <v>86</v>
      </c>
      <c r="IE53">
        <v>91</v>
      </c>
      <c r="IF53">
        <v>95</v>
      </c>
      <c r="IG53">
        <v>96</v>
      </c>
      <c r="IH53">
        <v>95</v>
      </c>
      <c r="II53">
        <v>105</v>
      </c>
      <c r="IJ53">
        <v>110</v>
      </c>
      <c r="IK53">
        <v>117</v>
      </c>
      <c r="IL53">
        <v>121</v>
      </c>
      <c r="IM53">
        <v>126</v>
      </c>
      <c r="IN53">
        <v>129</v>
      </c>
      <c r="IO53">
        <v>134</v>
      </c>
      <c r="IP53">
        <v>144</v>
      </c>
      <c r="IQ53">
        <v>156</v>
      </c>
      <c r="IR53">
        <v>162</v>
      </c>
      <c r="IS53">
        <v>163</v>
      </c>
      <c r="IT53">
        <v>163</v>
      </c>
      <c r="IU53">
        <v>0</v>
      </c>
      <c r="IV53">
        <v>0</v>
      </c>
      <c r="IW53">
        <v>5</v>
      </c>
      <c r="IX53">
        <v>6</v>
      </c>
      <c r="IY53">
        <v>2</v>
      </c>
      <c r="IZ53">
        <v>2</v>
      </c>
      <c r="JA53">
        <v>7</v>
      </c>
      <c r="JB53">
        <v>5</v>
      </c>
      <c r="JC53">
        <v>4</v>
      </c>
      <c r="JD53">
        <v>6</v>
      </c>
      <c r="JE53">
        <v>6</v>
      </c>
      <c r="JF53">
        <v>3</v>
      </c>
      <c r="JG53">
        <v>2</v>
      </c>
      <c r="JH53">
        <v>2</v>
      </c>
      <c r="JI53">
        <v>6</v>
      </c>
      <c r="JJ53">
        <v>5</v>
      </c>
      <c r="JK53">
        <v>5</v>
      </c>
      <c r="JL53">
        <v>5</v>
      </c>
      <c r="JM53">
        <v>5</v>
      </c>
      <c r="JN53">
        <v>4</v>
      </c>
      <c r="JO53">
        <v>5</v>
      </c>
      <c r="JP53">
        <v>6</v>
      </c>
      <c r="JQ53">
        <v>6</v>
      </c>
      <c r="JR53">
        <v>2</v>
      </c>
      <c r="JS53">
        <v>5</v>
      </c>
      <c r="JT53">
        <v>6</v>
      </c>
      <c r="JU53">
        <v>13</v>
      </c>
      <c r="JV53">
        <v>13</v>
      </c>
      <c r="JW53">
        <v>0</v>
      </c>
      <c r="JX53">
        <v>0</v>
      </c>
      <c r="JY53">
        <v>0</v>
      </c>
      <c r="JZ53">
        <v>7</v>
      </c>
      <c r="KA53">
        <v>22</v>
      </c>
      <c r="KB53">
        <v>27</v>
      </c>
      <c r="KC53">
        <v>38</v>
      </c>
      <c r="KD53">
        <v>45</v>
      </c>
      <c r="KE53">
        <v>56</v>
      </c>
      <c r="KF53">
        <v>67</v>
      </c>
      <c r="KG53">
        <v>76</v>
      </c>
      <c r="KH53">
        <v>85</v>
      </c>
      <c r="KI53">
        <v>96</v>
      </c>
      <c r="KJ53">
        <v>107</v>
      </c>
      <c r="KK53">
        <v>116</v>
      </c>
      <c r="KL53">
        <v>129</v>
      </c>
      <c r="KM53">
        <v>137</v>
      </c>
      <c r="KN53">
        <v>148</v>
      </c>
      <c r="KO53">
        <v>165</v>
      </c>
      <c r="KP53">
        <v>177</v>
      </c>
      <c r="KQ53">
        <v>187</v>
      </c>
      <c r="KR53">
        <v>200</v>
      </c>
      <c r="KS53">
        <v>213</v>
      </c>
      <c r="KT53">
        <v>228</v>
      </c>
      <c r="KU53">
        <v>234</v>
      </c>
      <c r="KV53">
        <v>247</v>
      </c>
      <c r="KW53">
        <v>265</v>
      </c>
      <c r="KX53">
        <v>280</v>
      </c>
      <c r="KY53">
        <v>0</v>
      </c>
      <c r="KZ53">
        <v>0</v>
      </c>
      <c r="LA53">
        <v>0</v>
      </c>
      <c r="LB53">
        <v>177</v>
      </c>
      <c r="LC53">
        <v>355</v>
      </c>
      <c r="LD53">
        <v>527</v>
      </c>
      <c r="LE53">
        <v>669</v>
      </c>
      <c r="LF53">
        <v>836</v>
      </c>
      <c r="LG53">
        <v>998</v>
      </c>
      <c r="LH53">
        <v>1164</v>
      </c>
      <c r="LI53">
        <v>1354</v>
      </c>
      <c r="LJ53">
        <v>1529</v>
      </c>
      <c r="LK53">
        <v>1661</v>
      </c>
      <c r="LL53">
        <v>1831</v>
      </c>
      <c r="LM53">
        <v>2008</v>
      </c>
      <c r="LN53">
        <v>2160</v>
      </c>
      <c r="LO53">
        <v>2338</v>
      </c>
      <c r="LP53">
        <v>2523</v>
      </c>
      <c r="LQ53">
        <v>2686</v>
      </c>
      <c r="LR53">
        <v>2862</v>
      </c>
      <c r="LS53">
        <v>3055</v>
      </c>
      <c r="LT53">
        <v>3210</v>
      </c>
      <c r="LU53">
        <v>3388</v>
      </c>
      <c r="LV53">
        <v>3553</v>
      </c>
      <c r="LW53">
        <v>3722</v>
      </c>
      <c r="LX53">
        <v>3896</v>
      </c>
      <c r="LY53">
        <v>4083</v>
      </c>
      <c r="LZ53">
        <v>4241</v>
      </c>
      <c r="MA53">
        <v>0</v>
      </c>
      <c r="MB53">
        <v>0</v>
      </c>
      <c r="MC53">
        <v>1438</v>
      </c>
      <c r="MD53">
        <v>1440</v>
      </c>
      <c r="ME53">
        <v>1454</v>
      </c>
      <c r="MF53">
        <v>1448</v>
      </c>
      <c r="MG53">
        <v>1467</v>
      </c>
      <c r="MH53">
        <v>1471</v>
      </c>
      <c r="MI53">
        <v>1464</v>
      </c>
      <c r="MJ53">
        <v>1490</v>
      </c>
      <c r="MK53">
        <v>1479</v>
      </c>
      <c r="ML53">
        <v>1526</v>
      </c>
      <c r="MM53">
        <v>1519</v>
      </c>
      <c r="MN53">
        <v>1549</v>
      </c>
      <c r="MO53">
        <v>1547</v>
      </c>
      <c r="MP53">
        <v>1537</v>
      </c>
      <c r="MQ53">
        <v>1535</v>
      </c>
      <c r="MR53">
        <v>1527</v>
      </c>
      <c r="MS53">
        <v>1535</v>
      </c>
      <c r="MT53">
        <v>1548</v>
      </c>
      <c r="MU53">
        <v>1541</v>
      </c>
      <c r="MV53">
        <v>1588</v>
      </c>
      <c r="MW53">
        <v>1595</v>
      </c>
      <c r="MX53">
        <v>1603</v>
      </c>
      <c r="MY53">
        <v>1626</v>
      </c>
      <c r="MZ53">
        <v>1647</v>
      </c>
      <c r="NA53">
        <v>1643</v>
      </c>
      <c r="NB53">
        <v>1644</v>
      </c>
      <c r="NC53">
        <v>0</v>
      </c>
      <c r="ND53">
        <v>0</v>
      </c>
      <c r="NE53">
        <v>0</v>
      </c>
      <c r="NF53">
        <v>45</v>
      </c>
      <c r="NG53">
        <v>97</v>
      </c>
      <c r="NH53">
        <v>145</v>
      </c>
      <c r="NI53">
        <v>191</v>
      </c>
      <c r="NJ53">
        <v>241</v>
      </c>
      <c r="NK53">
        <v>308</v>
      </c>
      <c r="NL53">
        <v>348</v>
      </c>
      <c r="NM53">
        <v>399</v>
      </c>
      <c r="NN53">
        <v>436</v>
      </c>
      <c r="NO53">
        <v>478</v>
      </c>
      <c r="NP53">
        <v>515</v>
      </c>
      <c r="NQ53">
        <v>567</v>
      </c>
      <c r="NR53">
        <v>628</v>
      </c>
      <c r="NS53">
        <v>682</v>
      </c>
      <c r="NT53">
        <v>729</v>
      </c>
      <c r="NU53">
        <v>784</v>
      </c>
      <c r="NV53">
        <v>831</v>
      </c>
      <c r="NW53">
        <v>886</v>
      </c>
      <c r="NX53">
        <v>926</v>
      </c>
      <c r="NY53">
        <v>978</v>
      </c>
      <c r="NZ53">
        <v>1026</v>
      </c>
      <c r="OA53">
        <v>1070</v>
      </c>
      <c r="OB53">
        <v>1126</v>
      </c>
      <c r="OC53">
        <v>1178</v>
      </c>
      <c r="OD53">
        <v>1242</v>
      </c>
      <c r="OE53">
        <v>0</v>
      </c>
      <c r="OF53">
        <v>0</v>
      </c>
      <c r="OG53">
        <v>2001</v>
      </c>
      <c r="OH53">
        <v>2052</v>
      </c>
      <c r="OI53">
        <v>2082</v>
      </c>
      <c r="OJ53">
        <v>2171</v>
      </c>
      <c r="OK53">
        <v>2244</v>
      </c>
      <c r="OL53">
        <v>2316</v>
      </c>
      <c r="OM53">
        <v>2365</v>
      </c>
      <c r="ON53">
        <v>2431</v>
      </c>
      <c r="OO53">
        <v>2518</v>
      </c>
      <c r="OP53">
        <v>2589</v>
      </c>
      <c r="OQ53">
        <v>2654</v>
      </c>
      <c r="OR53">
        <v>2711</v>
      </c>
      <c r="OS53">
        <v>2751</v>
      </c>
      <c r="OT53">
        <v>2811</v>
      </c>
      <c r="OU53">
        <v>2864</v>
      </c>
      <c r="OV53">
        <v>2881</v>
      </c>
      <c r="OW53">
        <v>2901</v>
      </c>
      <c r="OX53">
        <v>2944</v>
      </c>
      <c r="OY53">
        <v>2959</v>
      </c>
      <c r="OZ53">
        <v>2986</v>
      </c>
      <c r="PA53">
        <v>3039</v>
      </c>
      <c r="PB53">
        <v>3056</v>
      </c>
      <c r="PC53">
        <v>3119</v>
      </c>
      <c r="PD53">
        <v>3164</v>
      </c>
      <c r="PE53">
        <v>3193</v>
      </c>
      <c r="PF53">
        <v>3197</v>
      </c>
      <c r="PG53">
        <v>0</v>
      </c>
      <c r="PH53">
        <v>0</v>
      </c>
      <c r="PI53">
        <v>0</v>
      </c>
      <c r="PJ53">
        <v>89</v>
      </c>
      <c r="PK53">
        <v>171</v>
      </c>
      <c r="PL53">
        <v>230</v>
      </c>
      <c r="PM53">
        <v>309</v>
      </c>
      <c r="PN53">
        <v>384</v>
      </c>
      <c r="PO53">
        <v>477</v>
      </c>
      <c r="PP53">
        <v>545</v>
      </c>
      <c r="PQ53">
        <v>615</v>
      </c>
      <c r="PR53">
        <v>690</v>
      </c>
      <c r="PS53">
        <v>787</v>
      </c>
      <c r="PT53">
        <v>869</v>
      </c>
      <c r="PU53">
        <v>975</v>
      </c>
      <c r="PV53">
        <v>1071</v>
      </c>
      <c r="PW53">
        <v>1187</v>
      </c>
      <c r="PX53">
        <v>1289</v>
      </c>
      <c r="PY53">
        <v>1408</v>
      </c>
      <c r="PZ53">
        <v>1507</v>
      </c>
      <c r="QA53">
        <v>1622</v>
      </c>
      <c r="QB53">
        <v>1731</v>
      </c>
      <c r="QC53">
        <v>1845</v>
      </c>
      <c r="QD53">
        <v>1959</v>
      </c>
      <c r="QE53">
        <v>2071</v>
      </c>
      <c r="QF53">
        <v>2170</v>
      </c>
      <c r="QG53">
        <v>2294</v>
      </c>
      <c r="QH53">
        <v>2417</v>
      </c>
      <c r="QI53">
        <v>0</v>
      </c>
      <c r="QJ53">
        <v>0</v>
      </c>
      <c r="QK53">
        <v>7549</v>
      </c>
      <c r="QL53">
        <v>7645</v>
      </c>
      <c r="QM53">
        <v>7759</v>
      </c>
      <c r="QN53">
        <v>7847</v>
      </c>
      <c r="QO53">
        <v>7891</v>
      </c>
      <c r="QP53">
        <v>7971</v>
      </c>
      <c r="QQ53">
        <v>8012</v>
      </c>
      <c r="QR53">
        <v>8074</v>
      </c>
      <c r="QS53">
        <v>8045</v>
      </c>
      <c r="QT53">
        <v>8101</v>
      </c>
      <c r="QU53">
        <v>8100</v>
      </c>
      <c r="QV53">
        <v>8070</v>
      </c>
      <c r="QW53">
        <v>8092</v>
      </c>
      <c r="QX53">
        <v>8151</v>
      </c>
      <c r="QY53">
        <v>8172</v>
      </c>
      <c r="QZ53">
        <v>8143</v>
      </c>
      <c r="RA53">
        <v>8188</v>
      </c>
      <c r="RB53">
        <v>8173</v>
      </c>
      <c r="RC53">
        <v>8161</v>
      </c>
      <c r="RD53">
        <v>8195</v>
      </c>
      <c r="RE53">
        <v>8195</v>
      </c>
      <c r="RF53">
        <v>8259</v>
      </c>
      <c r="RG53">
        <v>8360</v>
      </c>
      <c r="RH53">
        <v>8365</v>
      </c>
      <c r="RI53">
        <v>8432</v>
      </c>
      <c r="RJ53">
        <v>8409</v>
      </c>
      <c r="RK53">
        <v>0</v>
      </c>
      <c r="RL53">
        <v>0</v>
      </c>
      <c r="RM53">
        <v>8428</v>
      </c>
      <c r="RN53">
        <v>8405</v>
      </c>
      <c r="RO53">
        <v>8410</v>
      </c>
      <c r="RP53">
        <v>8466</v>
      </c>
      <c r="RQ53">
        <v>8539</v>
      </c>
      <c r="RR53">
        <v>8574</v>
      </c>
      <c r="RS53">
        <v>8568</v>
      </c>
      <c r="RT53">
        <v>8621</v>
      </c>
      <c r="RU53">
        <v>8707</v>
      </c>
      <c r="RV53">
        <v>8761</v>
      </c>
      <c r="RW53">
        <v>8818</v>
      </c>
      <c r="RX53">
        <v>8894</v>
      </c>
      <c r="RY53">
        <v>8939</v>
      </c>
      <c r="RZ53">
        <v>8912</v>
      </c>
      <c r="SA53">
        <v>8901</v>
      </c>
      <c r="SB53">
        <v>8919</v>
      </c>
      <c r="SC53">
        <v>8941</v>
      </c>
      <c r="SD53">
        <v>8982</v>
      </c>
      <c r="SE53">
        <v>9002</v>
      </c>
      <c r="SF53">
        <v>9041</v>
      </c>
      <c r="SG53">
        <v>9089</v>
      </c>
      <c r="SH53">
        <v>9089</v>
      </c>
      <c r="SI53">
        <v>9081</v>
      </c>
      <c r="SJ53">
        <v>9106</v>
      </c>
      <c r="SK53">
        <v>9065</v>
      </c>
      <c r="SL53">
        <v>9054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571313.04630000005</v>
      </c>
      <c r="SU53">
        <v>561716.89870000002</v>
      </c>
      <c r="SV53">
        <v>554737.74199999997</v>
      </c>
      <c r="SW53">
        <v>547688.61329999997</v>
      </c>
      <c r="SX53">
        <v>541571.24670000002</v>
      </c>
      <c r="SY53">
        <v>534783.94380000001</v>
      </c>
      <c r="SZ53">
        <v>525439.76300000004</v>
      </c>
      <c r="TA53">
        <v>516942.54359999998</v>
      </c>
      <c r="TB53">
        <v>506952.55300000001</v>
      </c>
      <c r="TC53">
        <v>492899.84580000001</v>
      </c>
      <c r="TD53">
        <v>479997.02740000002</v>
      </c>
      <c r="TE53">
        <v>468838.83769999997</v>
      </c>
      <c r="TF53">
        <v>460859.26569999999</v>
      </c>
      <c r="TG53">
        <v>449526.41159999999</v>
      </c>
      <c r="TH53">
        <v>438401.26459999999</v>
      </c>
      <c r="TI53">
        <v>426886.0871</v>
      </c>
      <c r="TJ53">
        <v>415495.88870000001</v>
      </c>
      <c r="TK53">
        <v>405757.70380000002</v>
      </c>
      <c r="TL53">
        <v>396070.39769999997</v>
      </c>
      <c r="TM53">
        <v>387080.60060000001</v>
      </c>
      <c r="TN53">
        <v>376681.9338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325022.02220000001</v>
      </c>
      <c r="TW53">
        <v>341405.94179999997</v>
      </c>
      <c r="TX53">
        <v>350790.15549999999</v>
      </c>
      <c r="TY53">
        <v>366340.0001</v>
      </c>
      <c r="TZ53">
        <v>371985.03619999997</v>
      </c>
      <c r="UA53">
        <v>375670.46110000001</v>
      </c>
      <c r="UB53">
        <v>387540.16</v>
      </c>
      <c r="UC53">
        <v>387201.73180000001</v>
      </c>
      <c r="UD53">
        <v>396218.10979999998</v>
      </c>
      <c r="UE53">
        <v>401331.50949999999</v>
      </c>
      <c r="UF53">
        <v>401711.8149</v>
      </c>
      <c r="UG53">
        <v>400845.12270000001</v>
      </c>
      <c r="UH53">
        <v>390243.29849999998</v>
      </c>
      <c r="UI53">
        <v>392631.59889999998</v>
      </c>
      <c r="UJ53">
        <v>390503.05379999999</v>
      </c>
      <c r="UK53">
        <v>385415.25809999998</v>
      </c>
      <c r="UL53">
        <v>381436.87150000001</v>
      </c>
      <c r="UM53">
        <v>372734.18560000003</v>
      </c>
      <c r="UN53">
        <v>375540.40179999999</v>
      </c>
      <c r="UO53">
        <v>375423.46380000003</v>
      </c>
      <c r="UP53">
        <v>372961.34279999998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134313.81849999999</v>
      </c>
      <c r="UY53">
        <v>135990.41260000001</v>
      </c>
      <c r="UZ53">
        <v>146498.51610000001</v>
      </c>
      <c r="VA53">
        <v>147499.40489999999</v>
      </c>
      <c r="VB53">
        <v>146612.90820000001</v>
      </c>
      <c r="VC53">
        <v>150618.36360000001</v>
      </c>
      <c r="VD53">
        <v>152659.1758</v>
      </c>
      <c r="VE53">
        <v>149772.92670000001</v>
      </c>
      <c r="VF53">
        <v>143895.91459999999</v>
      </c>
      <c r="VG53">
        <v>154410.5368</v>
      </c>
      <c r="VH53">
        <v>157051.86360000001</v>
      </c>
      <c r="VI53">
        <v>162180.65349999999</v>
      </c>
      <c r="VJ53">
        <v>162840.08859999999</v>
      </c>
      <c r="VK53">
        <v>164630.1145</v>
      </c>
      <c r="VL53">
        <v>163640.6593</v>
      </c>
      <c r="VM53">
        <v>165032.35</v>
      </c>
      <c r="VN53">
        <v>172182.7156</v>
      </c>
      <c r="VO53">
        <v>181098.3254</v>
      </c>
      <c r="VP53">
        <v>182586.0637</v>
      </c>
      <c r="VQ53">
        <v>178362.27009999999</v>
      </c>
      <c r="VR53">
        <v>173167.2525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319631.2709</v>
      </c>
      <c r="WA53">
        <v>248257.2978</v>
      </c>
      <c r="WB53">
        <v>361539.75400000002</v>
      </c>
      <c r="WC53">
        <v>351009.46990000003</v>
      </c>
      <c r="WD53">
        <v>170392.9466</v>
      </c>
      <c r="WE53">
        <v>110286.69680000001</v>
      </c>
      <c r="WF53">
        <v>107074.4629</v>
      </c>
      <c r="WG53">
        <v>311867.3677</v>
      </c>
      <c r="WH53">
        <v>252319.8768</v>
      </c>
      <c r="WI53">
        <v>244970.7542</v>
      </c>
      <c r="WJ53">
        <v>237835.68369999999</v>
      </c>
      <c r="WK53">
        <v>230908.4307</v>
      </c>
      <c r="WL53">
        <v>179346.35399999999</v>
      </c>
      <c r="WM53">
        <v>217653.34220000001</v>
      </c>
      <c r="WN53">
        <v>253576.70939999999</v>
      </c>
      <c r="WO53">
        <v>246190.98</v>
      </c>
      <c r="WP53">
        <v>79673.456300000005</v>
      </c>
      <c r="WQ53">
        <v>193382.17550000001</v>
      </c>
      <c r="WR53">
        <v>225299.6219</v>
      </c>
      <c r="WS53">
        <v>473931.24349999998</v>
      </c>
      <c r="WT53">
        <v>460127.42090000003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23800000</v>
      </c>
      <c r="ZG53">
        <v>23000000</v>
      </c>
      <c r="ZH53">
        <v>22700000</v>
      </c>
      <c r="ZI53">
        <v>21900000</v>
      </c>
      <c r="ZJ53">
        <v>21900000</v>
      </c>
      <c r="ZK53">
        <v>21200000</v>
      </c>
      <c r="ZL53">
        <v>21000000</v>
      </c>
      <c r="ZM53">
        <v>20300000</v>
      </c>
      <c r="ZN53">
        <v>19600000</v>
      </c>
      <c r="ZO53">
        <v>19000000</v>
      </c>
      <c r="ZP53">
        <v>18400000</v>
      </c>
      <c r="ZQ53">
        <v>17900000</v>
      </c>
      <c r="ZR53">
        <v>17500000</v>
      </c>
      <c r="ZS53">
        <v>17000000</v>
      </c>
      <c r="ZT53">
        <v>17000000</v>
      </c>
      <c r="ZU53">
        <v>16500000</v>
      </c>
      <c r="ZV53">
        <v>16100000</v>
      </c>
      <c r="ZW53">
        <v>15900000</v>
      </c>
      <c r="ZX53">
        <v>15600000</v>
      </c>
      <c r="ZY53">
        <v>15100000</v>
      </c>
      <c r="ZZ53">
        <v>14700000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16300000</v>
      </c>
      <c r="ABK53">
        <v>16200000</v>
      </c>
      <c r="ABL53">
        <v>16200000</v>
      </c>
      <c r="ABM53">
        <v>16200000</v>
      </c>
      <c r="ABN53">
        <v>16200000</v>
      </c>
      <c r="ABO53">
        <v>16100000</v>
      </c>
      <c r="ABP53">
        <v>16000000</v>
      </c>
      <c r="ABQ53">
        <v>15800000</v>
      </c>
      <c r="ABR53">
        <v>15600000</v>
      </c>
      <c r="ABS53">
        <v>15500000</v>
      </c>
      <c r="ABT53">
        <v>15100000</v>
      </c>
      <c r="ABU53">
        <v>14800000</v>
      </c>
      <c r="ABV53">
        <v>14600000</v>
      </c>
      <c r="ABW53">
        <v>14200000</v>
      </c>
      <c r="ABX53">
        <v>13900000</v>
      </c>
      <c r="ABY53">
        <v>13800000</v>
      </c>
      <c r="ABZ53">
        <v>13400000</v>
      </c>
      <c r="ACA53">
        <v>13300000</v>
      </c>
      <c r="ACB53">
        <v>13100000</v>
      </c>
      <c r="ACC53">
        <v>12800000</v>
      </c>
      <c r="ACD53">
        <v>12500000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1350000</v>
      </c>
      <c r="ADO53">
        <v>1320000</v>
      </c>
      <c r="ADP53">
        <v>1290000</v>
      </c>
      <c r="ADQ53">
        <v>1250000</v>
      </c>
      <c r="ADR53">
        <v>1220000</v>
      </c>
      <c r="ADS53">
        <v>1180000</v>
      </c>
      <c r="ADT53">
        <v>1140000</v>
      </c>
      <c r="ADU53">
        <v>1110000</v>
      </c>
      <c r="ADV53">
        <v>1090000</v>
      </c>
      <c r="ADW53">
        <v>1060000</v>
      </c>
      <c r="ADX53">
        <v>1030000</v>
      </c>
      <c r="ADY53">
        <v>1000000</v>
      </c>
      <c r="ADZ53">
        <v>970648.6139</v>
      </c>
      <c r="AEA53">
        <v>940993.65040000004</v>
      </c>
      <c r="AEB53">
        <v>917392.21059999999</v>
      </c>
      <c r="AEC53">
        <v>890672.04909999995</v>
      </c>
      <c r="AED53">
        <v>871483.37589999998</v>
      </c>
      <c r="AEE53">
        <v>856447.39690000005</v>
      </c>
      <c r="AEF53">
        <v>831999.63710000005</v>
      </c>
      <c r="AEG53">
        <v>814236.4963</v>
      </c>
      <c r="AEH53">
        <v>788364.56319999998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6110000</v>
      </c>
      <c r="AEQ53">
        <v>5930000</v>
      </c>
      <c r="AER53">
        <v>5790000</v>
      </c>
      <c r="AES53">
        <v>5680000</v>
      </c>
      <c r="AET53">
        <v>5550000</v>
      </c>
      <c r="AEU53">
        <v>5420000</v>
      </c>
      <c r="AEV53">
        <v>5310000</v>
      </c>
      <c r="AEW53">
        <v>5180000</v>
      </c>
      <c r="AEX53">
        <v>5010000</v>
      </c>
      <c r="AEY53">
        <v>4860000</v>
      </c>
      <c r="AEZ53">
        <v>4730000</v>
      </c>
      <c r="AFA53">
        <v>4600000</v>
      </c>
      <c r="AFB53">
        <v>4490000</v>
      </c>
      <c r="AFC53">
        <v>4370000</v>
      </c>
      <c r="AFD53">
        <v>4260000</v>
      </c>
      <c r="AFE53">
        <v>4160000</v>
      </c>
      <c r="AFF53">
        <v>4040000</v>
      </c>
      <c r="AFG53">
        <v>3910000</v>
      </c>
      <c r="AFH53">
        <v>3810000</v>
      </c>
      <c r="AFI53">
        <v>3680000</v>
      </c>
      <c r="AFJ53">
        <v>3570000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186.95534330000001</v>
      </c>
      <c r="AGU53">
        <v>196.3795088</v>
      </c>
      <c r="AGV53">
        <v>201.7773857</v>
      </c>
      <c r="AGW53">
        <v>210.72178439999999</v>
      </c>
      <c r="AGX53">
        <v>213.96885560000001</v>
      </c>
      <c r="AGY53">
        <v>216.0887424</v>
      </c>
      <c r="AGZ53">
        <v>222.91629090000001</v>
      </c>
      <c r="AHA53">
        <v>222.72162420000001</v>
      </c>
      <c r="AHB53">
        <v>227.90791909999999</v>
      </c>
      <c r="AHC53">
        <v>230.84918870000001</v>
      </c>
      <c r="AHD53">
        <v>231.06794350000001</v>
      </c>
      <c r="AHE53">
        <v>230.56941499999999</v>
      </c>
      <c r="AHF53">
        <v>224.47115840000001</v>
      </c>
      <c r="AHG53">
        <v>225.84492850000001</v>
      </c>
      <c r="AHH53">
        <v>224.62057179999999</v>
      </c>
      <c r="AHI53">
        <v>221.69402980000001</v>
      </c>
      <c r="AHJ53">
        <v>219.4056291</v>
      </c>
      <c r="AHK53">
        <v>214.39977250000001</v>
      </c>
      <c r="AHL53">
        <v>216.0139312</v>
      </c>
      <c r="AHM53">
        <v>215.94666749999999</v>
      </c>
      <c r="AHN53">
        <v>214.5304352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15.39473617</v>
      </c>
      <c r="AHW53">
        <v>15.586903469999999</v>
      </c>
      <c r="AHX53">
        <v>16.79131774</v>
      </c>
      <c r="AHY53">
        <v>16.90603728</v>
      </c>
      <c r="AHZ53">
        <v>16.8044291</v>
      </c>
      <c r="AIA53">
        <v>17.263525049999998</v>
      </c>
      <c r="AIB53">
        <v>17.497438169999999</v>
      </c>
      <c r="AIC53">
        <v>17.16662303</v>
      </c>
      <c r="AID53">
        <v>16.493013640000001</v>
      </c>
      <c r="AIE53">
        <v>17.698175079999999</v>
      </c>
      <c r="AIF53">
        <v>18.000917789999999</v>
      </c>
      <c r="AIG53">
        <v>18.588767709999999</v>
      </c>
      <c r="AIH53">
        <v>18.66435062</v>
      </c>
      <c r="AII53">
        <v>18.869519199999999</v>
      </c>
      <c r="AIJ53">
        <v>18.756110159999999</v>
      </c>
      <c r="AIK53">
        <v>18.915622500000001</v>
      </c>
      <c r="AIL53">
        <v>19.735180700000001</v>
      </c>
      <c r="AIM53">
        <v>20.757067079999999</v>
      </c>
      <c r="AIN53">
        <v>20.92758817</v>
      </c>
      <c r="AIO53">
        <v>20.443466799999999</v>
      </c>
      <c r="AIP53">
        <v>19.848026019999999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1.2845425859999999</v>
      </c>
      <c r="AIY53">
        <v>0.99770298000000002</v>
      </c>
      <c r="AIZ53">
        <v>1.452965504</v>
      </c>
      <c r="AJA53">
        <v>1.4106461210000001</v>
      </c>
      <c r="AJB53">
        <v>0.68477966999999995</v>
      </c>
      <c r="AJC53">
        <v>0.44322308700000002</v>
      </c>
      <c r="AJD53">
        <v>0.43031367700000001</v>
      </c>
      <c r="AJE53">
        <v>1.2533408070000001</v>
      </c>
      <c r="AJF53">
        <v>1.0140297789999999</v>
      </c>
      <c r="AJG53">
        <v>0.98449493099999996</v>
      </c>
      <c r="AJH53">
        <v>0.955820322</v>
      </c>
      <c r="AJI53">
        <v>0.92798089500000003</v>
      </c>
      <c r="AJJ53">
        <v>0.72076185999999998</v>
      </c>
      <c r="AJK53">
        <v>0.87471099500000005</v>
      </c>
      <c r="AJL53">
        <v>1.0190807710000001</v>
      </c>
      <c r="AJM53">
        <v>0.98939880700000005</v>
      </c>
      <c r="AJN53">
        <v>0.32019378900000001</v>
      </c>
      <c r="AJO53">
        <v>0.77716938999999996</v>
      </c>
      <c r="AJP53">
        <v>0.90544006600000004</v>
      </c>
      <c r="AJQ53">
        <v>1.9046473880000001</v>
      </c>
      <c r="AJR53">
        <v>1.8491722209999999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86.42242281</v>
      </c>
      <c r="AKA53">
        <v>190.09663850000001</v>
      </c>
      <c r="AKB53">
        <v>154.20012610000001</v>
      </c>
      <c r="AKC53">
        <v>143.279191</v>
      </c>
      <c r="AKD53">
        <v>148.6191512</v>
      </c>
      <c r="AKE53">
        <v>142.23584360000001</v>
      </c>
      <c r="AKF53">
        <v>147.97028320000001</v>
      </c>
      <c r="AKG53">
        <v>144.85281280000001</v>
      </c>
      <c r="AKH53">
        <v>160.1059984</v>
      </c>
      <c r="AKI53">
        <v>68.167391730000006</v>
      </c>
      <c r="AKJ53">
        <v>136.430734</v>
      </c>
      <c r="AKK53">
        <v>195.88239970000001</v>
      </c>
      <c r="AKL53">
        <v>137.3350849</v>
      </c>
      <c r="AKM53">
        <v>107.35560030000001</v>
      </c>
      <c r="AKN53">
        <v>132.80375900000001</v>
      </c>
      <c r="AKO53">
        <v>146.0559236</v>
      </c>
      <c r="AKP53">
        <v>144.87607840000001</v>
      </c>
      <c r="AKQ53">
        <v>57.843298670000003</v>
      </c>
      <c r="AKR53">
        <v>110.5547256</v>
      </c>
      <c r="AKS53">
        <v>155.07854069999999</v>
      </c>
      <c r="AKT53">
        <v>128.42994289999999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99.90946744</v>
      </c>
      <c r="AME53">
        <v>96.537894649999998</v>
      </c>
      <c r="AMF53">
        <v>95.390646079999996</v>
      </c>
      <c r="AMG53">
        <v>91.928562940000006</v>
      </c>
      <c r="AMH53">
        <v>92.087271680000001</v>
      </c>
      <c r="AMI53">
        <v>88.995002909999997</v>
      </c>
      <c r="AMJ53">
        <v>88.109358810000003</v>
      </c>
      <c r="AMK53">
        <v>85.432617399999998</v>
      </c>
      <c r="AML53">
        <v>82.408126559999999</v>
      </c>
      <c r="AMM53">
        <v>79.903780699999999</v>
      </c>
      <c r="AMN53">
        <v>77.172178700000003</v>
      </c>
      <c r="AMO53">
        <v>75.31697681</v>
      </c>
      <c r="AMP53">
        <v>73.74256355</v>
      </c>
      <c r="AMQ53">
        <v>71.270973150000003</v>
      </c>
      <c r="AMR53">
        <v>71.305548259999995</v>
      </c>
      <c r="AMS53">
        <v>69.533851870000007</v>
      </c>
      <c r="AMT53">
        <v>67.847195150000005</v>
      </c>
      <c r="AMU53">
        <v>66.816187679999999</v>
      </c>
      <c r="AMV53">
        <v>65.707890649999996</v>
      </c>
      <c r="AMW53">
        <v>63.639134609999999</v>
      </c>
      <c r="AMX53">
        <v>61.823172919999998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390.42390999999998</v>
      </c>
      <c r="ANG53">
        <v>440.4485909</v>
      </c>
      <c r="ANH53">
        <v>249.09736150000001</v>
      </c>
      <c r="ANI53">
        <v>290.34666659999999</v>
      </c>
      <c r="ANJ53">
        <v>229.70329820000001</v>
      </c>
      <c r="ANK53">
        <v>199.5118962</v>
      </c>
      <c r="ANL53">
        <v>208.64108640000001</v>
      </c>
      <c r="ANM53">
        <v>265.85375199999999</v>
      </c>
      <c r="ANN53">
        <v>287.3393413</v>
      </c>
      <c r="ANO53">
        <v>247.16187489999999</v>
      </c>
      <c r="ANP53">
        <v>217.379865</v>
      </c>
      <c r="ANQ53">
        <v>221.78567000000001</v>
      </c>
      <c r="ANR53">
        <v>213.62256429999999</v>
      </c>
      <c r="ANS53">
        <v>214.46891220000001</v>
      </c>
      <c r="ANT53">
        <v>148.74969189999999</v>
      </c>
      <c r="ANU53">
        <v>199.44582389999999</v>
      </c>
      <c r="ANV53">
        <v>187.51575500000001</v>
      </c>
      <c r="ANW53">
        <v>174.2750427</v>
      </c>
      <c r="ANX53">
        <v>211.47731540000001</v>
      </c>
      <c r="ANY53">
        <v>155.94990429999999</v>
      </c>
      <c r="ANZ53">
        <v>185.7859267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63.388424620000002</v>
      </c>
      <c r="AOI53">
        <v>62.844217610000001</v>
      </c>
      <c r="AOJ53">
        <v>62.7165143</v>
      </c>
      <c r="AOK53">
        <v>63.068928849999999</v>
      </c>
      <c r="AOL53">
        <v>62.958526489999997</v>
      </c>
      <c r="AOM53">
        <v>62.659395160000003</v>
      </c>
      <c r="AON53">
        <v>62.140904839999997</v>
      </c>
      <c r="AOO53">
        <v>61.221141199999998</v>
      </c>
      <c r="AOP53">
        <v>60.734358880000002</v>
      </c>
      <c r="AOQ53">
        <v>60.077160059999997</v>
      </c>
      <c r="AOR53">
        <v>58.673556609999999</v>
      </c>
      <c r="AOS53">
        <v>57.360068390000002</v>
      </c>
      <c r="AOT53">
        <v>56.514841330000003</v>
      </c>
      <c r="AOU53">
        <v>55.14834038</v>
      </c>
      <c r="AOV53">
        <v>54.03063367</v>
      </c>
      <c r="AOW53">
        <v>53.388009969999999</v>
      </c>
      <c r="AOX53">
        <v>52.122970469999998</v>
      </c>
      <c r="AOY53">
        <v>51.648053449999999</v>
      </c>
      <c r="AOZ53">
        <v>50.867200130000001</v>
      </c>
      <c r="APA53">
        <v>49.838280789999999</v>
      </c>
      <c r="APB53">
        <v>48.44729632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808.05793140000003</v>
      </c>
      <c r="APK53">
        <v>957.74390640000001</v>
      </c>
      <c r="APL53">
        <v>641.59444629999996</v>
      </c>
      <c r="APM53">
        <v>627.42550410000001</v>
      </c>
      <c r="APN53">
        <v>649.29429400000004</v>
      </c>
      <c r="APO53">
        <v>791.50632059999998</v>
      </c>
      <c r="APP53">
        <v>729.71812490000002</v>
      </c>
      <c r="APQ53">
        <v>986.38521009999999</v>
      </c>
      <c r="APR53">
        <v>752.46273989999997</v>
      </c>
      <c r="APS53">
        <v>870.68473730000005</v>
      </c>
      <c r="APT53">
        <v>771.67422050000005</v>
      </c>
      <c r="APU53">
        <v>868.87336619999996</v>
      </c>
      <c r="APV53">
        <v>693.20532960000003</v>
      </c>
      <c r="APW53">
        <v>818.14287779999995</v>
      </c>
      <c r="APX53">
        <v>716.50989370000002</v>
      </c>
      <c r="APY53">
        <v>747.06552820000002</v>
      </c>
      <c r="APZ53">
        <v>705.10807469999997</v>
      </c>
      <c r="AQA53">
        <v>652.61751990000005</v>
      </c>
      <c r="AQB53">
        <v>579.4434119</v>
      </c>
      <c r="AQC53">
        <v>705.60696859999996</v>
      </c>
      <c r="AQD53">
        <v>673.35620659999995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88.837850649999993</v>
      </c>
      <c r="ARO53">
        <v>86.189983310000002</v>
      </c>
      <c r="ARP53">
        <v>84.197221330000005</v>
      </c>
      <c r="ARQ53">
        <v>82.560332590000002</v>
      </c>
      <c r="ARR53">
        <v>80.652780640000003</v>
      </c>
      <c r="ARS53">
        <v>78.813122550000003</v>
      </c>
      <c r="ART53">
        <v>77.177079539999994</v>
      </c>
      <c r="ARU53">
        <v>75.308314539999998</v>
      </c>
      <c r="ARV53">
        <v>72.894027059999999</v>
      </c>
      <c r="ARW53">
        <v>70.683548189999996</v>
      </c>
      <c r="ARX53">
        <v>68.763580210000001</v>
      </c>
      <c r="ARY53">
        <v>66.925432520000001</v>
      </c>
      <c r="ARZ53">
        <v>65.274103800000006</v>
      </c>
      <c r="ASA53">
        <v>63.514027239999997</v>
      </c>
      <c r="ASB53">
        <v>61.93125586</v>
      </c>
      <c r="ASC53">
        <v>60.44665827</v>
      </c>
      <c r="ASD53">
        <v>58.686075989999999</v>
      </c>
      <c r="ASE53">
        <v>56.926622709999997</v>
      </c>
      <c r="ASF53">
        <v>55.420720150000001</v>
      </c>
      <c r="ASG53">
        <v>53.564259149999998</v>
      </c>
      <c r="ASH53">
        <v>51.941030240000003</v>
      </c>
    </row>
    <row r="54" spans="3:1178" x14ac:dyDescent="0.25">
      <c r="C54">
        <v>0</v>
      </c>
      <c r="D54">
        <v>0</v>
      </c>
      <c r="E54">
        <v>0</v>
      </c>
      <c r="F54">
        <v>233</v>
      </c>
      <c r="G54">
        <v>245</v>
      </c>
      <c r="H54">
        <v>293</v>
      </c>
      <c r="I54">
        <v>272</v>
      </c>
      <c r="J54">
        <v>260</v>
      </c>
      <c r="K54">
        <v>278</v>
      </c>
      <c r="L54">
        <v>264</v>
      </c>
      <c r="M54">
        <v>290</v>
      </c>
      <c r="N54">
        <v>263</v>
      </c>
      <c r="O54">
        <v>308</v>
      </c>
      <c r="P54">
        <v>280</v>
      </c>
      <c r="Q54">
        <v>310</v>
      </c>
      <c r="R54">
        <v>249</v>
      </c>
      <c r="S54">
        <v>260</v>
      </c>
      <c r="T54">
        <v>291</v>
      </c>
      <c r="U54">
        <v>271</v>
      </c>
      <c r="V54">
        <v>273</v>
      </c>
      <c r="W54">
        <v>307</v>
      </c>
      <c r="X54">
        <v>273</v>
      </c>
      <c r="Y54">
        <v>295</v>
      </c>
      <c r="Z54">
        <v>297</v>
      </c>
      <c r="AA54">
        <v>247</v>
      </c>
      <c r="AB54">
        <v>264</v>
      </c>
      <c r="AC54">
        <v>264</v>
      </c>
      <c r="AD54">
        <v>272</v>
      </c>
      <c r="AE54">
        <v>0</v>
      </c>
      <c r="AF54">
        <v>0</v>
      </c>
      <c r="AG54">
        <v>0</v>
      </c>
      <c r="AH54">
        <v>49</v>
      </c>
      <c r="AI54">
        <v>63</v>
      </c>
      <c r="AJ54">
        <v>52</v>
      </c>
      <c r="AK54">
        <v>65</v>
      </c>
      <c r="AL54">
        <v>65</v>
      </c>
      <c r="AM54">
        <v>62</v>
      </c>
      <c r="AN54">
        <v>61</v>
      </c>
      <c r="AO54">
        <v>68</v>
      </c>
      <c r="AP54">
        <v>80</v>
      </c>
      <c r="AQ54">
        <v>107</v>
      </c>
      <c r="AR54">
        <v>91</v>
      </c>
      <c r="AS54">
        <v>99</v>
      </c>
      <c r="AT54">
        <v>81</v>
      </c>
      <c r="AU54">
        <v>96</v>
      </c>
      <c r="AV54">
        <v>104</v>
      </c>
      <c r="AW54">
        <v>119</v>
      </c>
      <c r="AX54">
        <v>110</v>
      </c>
      <c r="AY54">
        <v>127</v>
      </c>
      <c r="AZ54">
        <v>121</v>
      </c>
      <c r="BA54">
        <v>119</v>
      </c>
      <c r="BB54">
        <v>133</v>
      </c>
      <c r="BC54">
        <v>151</v>
      </c>
      <c r="BD54">
        <v>126</v>
      </c>
      <c r="BE54">
        <v>152</v>
      </c>
      <c r="BF54">
        <v>135</v>
      </c>
      <c r="BG54">
        <v>0</v>
      </c>
      <c r="BH54">
        <v>0</v>
      </c>
      <c r="BI54">
        <v>0</v>
      </c>
      <c r="BJ54">
        <v>147</v>
      </c>
      <c r="BK54">
        <v>157</v>
      </c>
      <c r="BL54">
        <v>182</v>
      </c>
      <c r="BM54">
        <v>158</v>
      </c>
      <c r="BN54">
        <v>160</v>
      </c>
      <c r="BO54">
        <v>146</v>
      </c>
      <c r="BP54">
        <v>169</v>
      </c>
      <c r="BQ54">
        <v>161</v>
      </c>
      <c r="BR54">
        <v>175</v>
      </c>
      <c r="BS54">
        <v>163</v>
      </c>
      <c r="BT54">
        <v>179</v>
      </c>
      <c r="BU54">
        <v>170</v>
      </c>
      <c r="BV54">
        <v>201</v>
      </c>
      <c r="BW54">
        <v>153</v>
      </c>
      <c r="BX54">
        <v>189</v>
      </c>
      <c r="BY54">
        <v>212</v>
      </c>
      <c r="BZ54">
        <v>189</v>
      </c>
      <c r="CA54">
        <v>193</v>
      </c>
      <c r="CB54">
        <v>177</v>
      </c>
      <c r="CC54">
        <v>208</v>
      </c>
      <c r="CD54">
        <v>216</v>
      </c>
      <c r="CE54">
        <v>201</v>
      </c>
      <c r="CF54">
        <v>185</v>
      </c>
      <c r="CG54">
        <v>194</v>
      </c>
      <c r="CH54">
        <v>191</v>
      </c>
      <c r="CI54">
        <v>0</v>
      </c>
      <c r="CJ54">
        <v>0</v>
      </c>
      <c r="CK54">
        <v>0</v>
      </c>
      <c r="CL54">
        <v>35</v>
      </c>
      <c r="CM54">
        <v>36</v>
      </c>
      <c r="CN54">
        <v>38</v>
      </c>
      <c r="CO54">
        <v>43</v>
      </c>
      <c r="CP54">
        <v>45</v>
      </c>
      <c r="CQ54">
        <v>37</v>
      </c>
      <c r="CR54">
        <v>51</v>
      </c>
      <c r="CS54">
        <v>41</v>
      </c>
      <c r="CT54">
        <v>40</v>
      </c>
      <c r="CU54">
        <v>34</v>
      </c>
      <c r="CV54">
        <v>47</v>
      </c>
      <c r="CW54">
        <v>49</v>
      </c>
      <c r="CX54">
        <v>44</v>
      </c>
      <c r="CY54">
        <v>50</v>
      </c>
      <c r="CZ54">
        <v>45</v>
      </c>
      <c r="DA54">
        <v>55</v>
      </c>
      <c r="DB54">
        <v>55</v>
      </c>
      <c r="DC54">
        <v>51</v>
      </c>
      <c r="DD54">
        <v>56</v>
      </c>
      <c r="DE54">
        <v>62</v>
      </c>
      <c r="DF54">
        <v>56</v>
      </c>
      <c r="DG54">
        <v>64</v>
      </c>
      <c r="DH54">
        <v>58</v>
      </c>
      <c r="DI54">
        <v>64</v>
      </c>
      <c r="DJ54">
        <v>60</v>
      </c>
      <c r="DK54">
        <v>0</v>
      </c>
      <c r="DL54">
        <v>0</v>
      </c>
      <c r="DM54">
        <v>0</v>
      </c>
      <c r="DN54">
        <v>3</v>
      </c>
      <c r="DO54">
        <v>4</v>
      </c>
      <c r="DP54">
        <v>0</v>
      </c>
      <c r="DQ54">
        <v>5</v>
      </c>
      <c r="DR54">
        <v>6</v>
      </c>
      <c r="DS54">
        <v>3</v>
      </c>
      <c r="DT54">
        <v>6</v>
      </c>
      <c r="DU54">
        <v>6</v>
      </c>
      <c r="DV54">
        <v>2</v>
      </c>
      <c r="DW54">
        <v>7</v>
      </c>
      <c r="DX54">
        <v>6</v>
      </c>
      <c r="DY54">
        <v>6</v>
      </c>
      <c r="DZ54">
        <v>13</v>
      </c>
      <c r="EA54">
        <v>7</v>
      </c>
      <c r="EB54">
        <v>13</v>
      </c>
      <c r="EC54">
        <v>16</v>
      </c>
      <c r="ED54">
        <v>13</v>
      </c>
      <c r="EE54">
        <v>12</v>
      </c>
      <c r="EF54">
        <v>13</v>
      </c>
      <c r="EG54">
        <v>15</v>
      </c>
      <c r="EH54">
        <v>18</v>
      </c>
      <c r="EI54">
        <v>13</v>
      </c>
      <c r="EJ54">
        <v>22</v>
      </c>
      <c r="EK54">
        <v>22</v>
      </c>
      <c r="EL54">
        <v>29</v>
      </c>
      <c r="EM54">
        <v>0</v>
      </c>
      <c r="EN54">
        <v>0</v>
      </c>
      <c r="EO54">
        <v>0</v>
      </c>
      <c r="EP54">
        <v>15</v>
      </c>
      <c r="EQ54">
        <v>10</v>
      </c>
      <c r="ER54">
        <v>15</v>
      </c>
      <c r="ES54">
        <v>5</v>
      </c>
      <c r="ET54">
        <v>20</v>
      </c>
      <c r="EU54">
        <v>15</v>
      </c>
      <c r="EV54">
        <v>10</v>
      </c>
      <c r="EW54">
        <v>25</v>
      </c>
      <c r="EX54">
        <v>45</v>
      </c>
      <c r="EY54">
        <v>30</v>
      </c>
      <c r="EZ54">
        <v>20</v>
      </c>
      <c r="FA54">
        <v>20</v>
      </c>
      <c r="FB54">
        <v>25</v>
      </c>
      <c r="FC54">
        <v>60</v>
      </c>
      <c r="FD54">
        <v>20</v>
      </c>
      <c r="FE54">
        <v>40</v>
      </c>
      <c r="FF54">
        <v>50</v>
      </c>
      <c r="FG54">
        <v>85</v>
      </c>
      <c r="FH54">
        <v>65</v>
      </c>
      <c r="FI54">
        <v>55</v>
      </c>
      <c r="FJ54">
        <v>65</v>
      </c>
      <c r="FK54">
        <v>85</v>
      </c>
      <c r="FL54">
        <v>60</v>
      </c>
      <c r="FM54">
        <v>95</v>
      </c>
      <c r="FN54">
        <v>80</v>
      </c>
      <c r="FO54">
        <v>0</v>
      </c>
      <c r="FP54">
        <v>0</v>
      </c>
      <c r="FQ54">
        <v>5711</v>
      </c>
      <c r="FR54">
        <v>5983</v>
      </c>
      <c r="FS54">
        <v>6234</v>
      </c>
      <c r="FT54">
        <v>6475</v>
      </c>
      <c r="FU54">
        <v>6667</v>
      </c>
      <c r="FV54">
        <v>6835</v>
      </c>
      <c r="FW54">
        <v>6995</v>
      </c>
      <c r="FX54">
        <v>7099</v>
      </c>
      <c r="FY54">
        <v>7226</v>
      </c>
      <c r="FZ54">
        <v>7380</v>
      </c>
      <c r="GA54">
        <v>7484</v>
      </c>
      <c r="GB54">
        <v>7553</v>
      </c>
      <c r="GC54">
        <v>7595</v>
      </c>
      <c r="GD54">
        <v>7690</v>
      </c>
      <c r="GE54">
        <v>7811</v>
      </c>
      <c r="GF54">
        <v>7904</v>
      </c>
      <c r="GG54">
        <v>7997</v>
      </c>
      <c r="GH54">
        <v>8053</v>
      </c>
      <c r="GI54">
        <v>8137</v>
      </c>
      <c r="GJ54">
        <v>8219</v>
      </c>
      <c r="GK54">
        <v>8268</v>
      </c>
      <c r="GL54">
        <v>8370</v>
      </c>
      <c r="GM54">
        <v>8413</v>
      </c>
      <c r="GN54">
        <v>8453</v>
      </c>
      <c r="GO54">
        <v>8440</v>
      </c>
      <c r="GP54">
        <v>8495</v>
      </c>
      <c r="GQ54">
        <v>0</v>
      </c>
      <c r="GR54">
        <v>0</v>
      </c>
      <c r="GS54">
        <v>730</v>
      </c>
      <c r="GT54">
        <v>846</v>
      </c>
      <c r="GU54">
        <v>933</v>
      </c>
      <c r="GV54">
        <v>1039</v>
      </c>
      <c r="GW54">
        <v>1148</v>
      </c>
      <c r="GX54">
        <v>1236</v>
      </c>
      <c r="GY54">
        <v>1339</v>
      </c>
      <c r="GZ54">
        <v>1435</v>
      </c>
      <c r="HA54">
        <v>1506</v>
      </c>
      <c r="HB54">
        <v>1583</v>
      </c>
      <c r="HC54">
        <v>1668</v>
      </c>
      <c r="HD54">
        <v>1786</v>
      </c>
      <c r="HE54">
        <v>1869</v>
      </c>
      <c r="HF54">
        <v>1952</v>
      </c>
      <c r="HG54">
        <v>2047</v>
      </c>
      <c r="HH54">
        <v>2133</v>
      </c>
      <c r="HI54">
        <v>2205</v>
      </c>
      <c r="HJ54">
        <v>2288</v>
      </c>
      <c r="HK54">
        <v>2347</v>
      </c>
      <c r="HL54">
        <v>2427</v>
      </c>
      <c r="HM54">
        <v>2509</v>
      </c>
      <c r="HN54">
        <v>2555</v>
      </c>
      <c r="HO54">
        <v>2608</v>
      </c>
      <c r="HP54">
        <v>2638</v>
      </c>
      <c r="HQ54">
        <v>2683</v>
      </c>
      <c r="HR54">
        <v>2713</v>
      </c>
      <c r="HS54">
        <v>0</v>
      </c>
      <c r="HT54">
        <v>0</v>
      </c>
      <c r="HU54">
        <v>75</v>
      </c>
      <c r="HV54">
        <v>75</v>
      </c>
      <c r="HW54">
        <v>82</v>
      </c>
      <c r="HX54">
        <v>88</v>
      </c>
      <c r="HY54">
        <v>94</v>
      </c>
      <c r="HZ54">
        <v>110</v>
      </c>
      <c r="IA54">
        <v>125</v>
      </c>
      <c r="IB54">
        <v>139</v>
      </c>
      <c r="IC54">
        <v>153</v>
      </c>
      <c r="ID54">
        <v>152</v>
      </c>
      <c r="IE54">
        <v>152</v>
      </c>
      <c r="IF54">
        <v>161</v>
      </c>
      <c r="IG54">
        <v>172</v>
      </c>
      <c r="IH54">
        <v>191</v>
      </c>
      <c r="II54">
        <v>190</v>
      </c>
      <c r="IJ54">
        <v>186</v>
      </c>
      <c r="IK54">
        <v>204</v>
      </c>
      <c r="IL54">
        <v>213</v>
      </c>
      <c r="IM54">
        <v>227</v>
      </c>
      <c r="IN54">
        <v>232</v>
      </c>
      <c r="IO54">
        <v>240</v>
      </c>
      <c r="IP54">
        <v>252</v>
      </c>
      <c r="IQ54">
        <v>266</v>
      </c>
      <c r="IR54">
        <v>287</v>
      </c>
      <c r="IS54">
        <v>304</v>
      </c>
      <c r="IT54">
        <v>316</v>
      </c>
      <c r="IU54">
        <v>0</v>
      </c>
      <c r="IV54">
        <v>0</v>
      </c>
      <c r="IW54">
        <v>3</v>
      </c>
      <c r="IX54">
        <v>4</v>
      </c>
      <c r="IY54">
        <v>1</v>
      </c>
      <c r="IZ54">
        <v>2</v>
      </c>
      <c r="JA54">
        <v>4</v>
      </c>
      <c r="JB54">
        <v>4</v>
      </c>
      <c r="JC54">
        <v>3</v>
      </c>
      <c r="JD54">
        <v>3</v>
      </c>
      <c r="JE54">
        <v>6</v>
      </c>
      <c r="JF54">
        <v>5</v>
      </c>
      <c r="JG54">
        <v>11</v>
      </c>
      <c r="JH54">
        <v>11</v>
      </c>
      <c r="JI54">
        <v>10</v>
      </c>
      <c r="JJ54">
        <v>12</v>
      </c>
      <c r="JK54">
        <v>7</v>
      </c>
      <c r="JL54">
        <v>10</v>
      </c>
      <c r="JM54">
        <v>5</v>
      </c>
      <c r="JN54">
        <v>14</v>
      </c>
      <c r="JO54">
        <v>9</v>
      </c>
      <c r="JP54">
        <v>9</v>
      </c>
      <c r="JQ54">
        <v>8</v>
      </c>
      <c r="JR54">
        <v>13</v>
      </c>
      <c r="JS54">
        <v>14</v>
      </c>
      <c r="JT54">
        <v>14</v>
      </c>
      <c r="JU54">
        <v>21</v>
      </c>
      <c r="JV54">
        <v>17</v>
      </c>
      <c r="JW54">
        <v>0</v>
      </c>
      <c r="JX54">
        <v>0</v>
      </c>
      <c r="JY54">
        <v>0</v>
      </c>
      <c r="JZ54">
        <v>8</v>
      </c>
      <c r="KA54">
        <v>19</v>
      </c>
      <c r="KB54">
        <v>28</v>
      </c>
      <c r="KC54">
        <v>37</v>
      </c>
      <c r="KD54">
        <v>45</v>
      </c>
      <c r="KE54">
        <v>55</v>
      </c>
      <c r="KF54">
        <v>68</v>
      </c>
      <c r="KG54">
        <v>78</v>
      </c>
      <c r="KH54">
        <v>94</v>
      </c>
      <c r="KI54">
        <v>102</v>
      </c>
      <c r="KJ54">
        <v>118</v>
      </c>
      <c r="KK54">
        <v>136</v>
      </c>
      <c r="KL54">
        <v>149</v>
      </c>
      <c r="KM54">
        <v>182</v>
      </c>
      <c r="KN54">
        <v>201</v>
      </c>
      <c r="KO54">
        <v>226</v>
      </c>
      <c r="KP54">
        <v>235</v>
      </c>
      <c r="KQ54">
        <v>261</v>
      </c>
      <c r="KR54">
        <v>284</v>
      </c>
      <c r="KS54">
        <v>308</v>
      </c>
      <c r="KT54">
        <v>335</v>
      </c>
      <c r="KU54">
        <v>359</v>
      </c>
      <c r="KV54">
        <v>378</v>
      </c>
      <c r="KW54">
        <v>405</v>
      </c>
      <c r="KX54">
        <v>447</v>
      </c>
      <c r="KY54">
        <v>0</v>
      </c>
      <c r="KZ54">
        <v>0</v>
      </c>
      <c r="LA54">
        <v>0</v>
      </c>
      <c r="LB54">
        <v>225</v>
      </c>
      <c r="LC54">
        <v>460</v>
      </c>
      <c r="LD54">
        <v>690</v>
      </c>
      <c r="LE54">
        <v>887</v>
      </c>
      <c r="LF54">
        <v>1077</v>
      </c>
      <c r="LG54">
        <v>1280</v>
      </c>
      <c r="LH54">
        <v>1459</v>
      </c>
      <c r="LI54">
        <v>1616</v>
      </c>
      <c r="LJ54">
        <v>1766</v>
      </c>
      <c r="LK54">
        <v>1922</v>
      </c>
      <c r="LL54">
        <v>2071</v>
      </c>
      <c r="LM54">
        <v>2214</v>
      </c>
      <c r="LN54">
        <v>2358</v>
      </c>
      <c r="LO54">
        <v>2496</v>
      </c>
      <c r="LP54">
        <v>2638</v>
      </c>
      <c r="LQ54">
        <v>2759</v>
      </c>
      <c r="LR54">
        <v>2906</v>
      </c>
      <c r="LS54">
        <v>3042</v>
      </c>
      <c r="LT54">
        <v>3165</v>
      </c>
      <c r="LU54">
        <v>3277</v>
      </c>
      <c r="LV54">
        <v>3384</v>
      </c>
      <c r="LW54">
        <v>3511</v>
      </c>
      <c r="LX54">
        <v>3646</v>
      </c>
      <c r="LY54">
        <v>3772</v>
      </c>
      <c r="LZ54">
        <v>3905</v>
      </c>
      <c r="MA54">
        <v>0</v>
      </c>
      <c r="MB54">
        <v>0</v>
      </c>
      <c r="MC54">
        <v>1507</v>
      </c>
      <c r="MD54">
        <v>1553</v>
      </c>
      <c r="ME54">
        <v>1574</v>
      </c>
      <c r="MF54">
        <v>1582</v>
      </c>
      <c r="MG54">
        <v>1605</v>
      </c>
      <c r="MH54">
        <v>1633</v>
      </c>
      <c r="MI54">
        <v>1644</v>
      </c>
      <c r="MJ54">
        <v>1673</v>
      </c>
      <c r="MK54">
        <v>1682</v>
      </c>
      <c r="ML54">
        <v>1698</v>
      </c>
      <c r="MM54">
        <v>1702</v>
      </c>
      <c r="MN54">
        <v>1704</v>
      </c>
      <c r="MO54">
        <v>1737</v>
      </c>
      <c r="MP54">
        <v>1755</v>
      </c>
      <c r="MQ54">
        <v>1784</v>
      </c>
      <c r="MR54">
        <v>1789</v>
      </c>
      <c r="MS54">
        <v>1790</v>
      </c>
      <c r="MT54">
        <v>1793</v>
      </c>
      <c r="MU54">
        <v>1827</v>
      </c>
      <c r="MV54">
        <v>1869</v>
      </c>
      <c r="MW54">
        <v>1897</v>
      </c>
      <c r="MX54">
        <v>1930</v>
      </c>
      <c r="MY54">
        <v>1933</v>
      </c>
      <c r="MZ54">
        <v>1970</v>
      </c>
      <c r="NA54">
        <v>1984</v>
      </c>
      <c r="NB54">
        <v>1996</v>
      </c>
      <c r="NC54">
        <v>0</v>
      </c>
      <c r="ND54">
        <v>0</v>
      </c>
      <c r="NE54">
        <v>0</v>
      </c>
      <c r="NF54">
        <v>41</v>
      </c>
      <c r="NG54">
        <v>78</v>
      </c>
      <c r="NH54">
        <v>118</v>
      </c>
      <c r="NI54">
        <v>158</v>
      </c>
      <c r="NJ54">
        <v>187</v>
      </c>
      <c r="NK54">
        <v>223</v>
      </c>
      <c r="NL54">
        <v>258</v>
      </c>
      <c r="NM54">
        <v>299</v>
      </c>
      <c r="NN54">
        <v>348</v>
      </c>
      <c r="NO54">
        <v>391</v>
      </c>
      <c r="NP54">
        <v>441</v>
      </c>
      <c r="NQ54">
        <v>488</v>
      </c>
      <c r="NR54">
        <v>542</v>
      </c>
      <c r="NS54">
        <v>574</v>
      </c>
      <c r="NT54">
        <v>616</v>
      </c>
      <c r="NU54">
        <v>663</v>
      </c>
      <c r="NV54">
        <v>717</v>
      </c>
      <c r="NW54">
        <v>750</v>
      </c>
      <c r="NX54">
        <v>790</v>
      </c>
      <c r="NY54">
        <v>831</v>
      </c>
      <c r="NZ54">
        <v>878</v>
      </c>
      <c r="OA54">
        <v>936</v>
      </c>
      <c r="OB54">
        <v>984</v>
      </c>
      <c r="OC54">
        <v>1042</v>
      </c>
      <c r="OD54">
        <v>1100</v>
      </c>
      <c r="OE54">
        <v>0</v>
      </c>
      <c r="OF54">
        <v>0</v>
      </c>
      <c r="OG54">
        <v>2134</v>
      </c>
      <c r="OH54">
        <v>2194</v>
      </c>
      <c r="OI54">
        <v>2259</v>
      </c>
      <c r="OJ54">
        <v>2340</v>
      </c>
      <c r="OK54">
        <v>2458</v>
      </c>
      <c r="OL54">
        <v>2559</v>
      </c>
      <c r="OM54">
        <v>2615</v>
      </c>
      <c r="ON54">
        <v>2719</v>
      </c>
      <c r="OO54">
        <v>2819</v>
      </c>
      <c r="OP54">
        <v>2907</v>
      </c>
      <c r="OQ54">
        <v>2955</v>
      </c>
      <c r="OR54">
        <v>3041</v>
      </c>
      <c r="OS54">
        <v>3112</v>
      </c>
      <c r="OT54">
        <v>3163</v>
      </c>
      <c r="OU54">
        <v>3203</v>
      </c>
      <c r="OV54">
        <v>3295</v>
      </c>
      <c r="OW54">
        <v>3385</v>
      </c>
      <c r="OX54">
        <v>3499</v>
      </c>
      <c r="OY54">
        <v>3545</v>
      </c>
      <c r="OZ54">
        <v>3626</v>
      </c>
      <c r="PA54">
        <v>3675</v>
      </c>
      <c r="PB54">
        <v>3739</v>
      </c>
      <c r="PC54">
        <v>3790</v>
      </c>
      <c r="PD54">
        <v>3819</v>
      </c>
      <c r="PE54">
        <v>3865</v>
      </c>
      <c r="PF54">
        <v>3911</v>
      </c>
      <c r="PG54">
        <v>0</v>
      </c>
      <c r="PH54">
        <v>0</v>
      </c>
      <c r="PI54">
        <v>0</v>
      </c>
      <c r="PJ54">
        <v>64</v>
      </c>
      <c r="PK54">
        <v>145</v>
      </c>
      <c r="PL54">
        <v>216</v>
      </c>
      <c r="PM54">
        <v>276</v>
      </c>
      <c r="PN54">
        <v>350</v>
      </c>
      <c r="PO54">
        <v>417</v>
      </c>
      <c r="PP54">
        <v>483</v>
      </c>
      <c r="PQ54">
        <v>552</v>
      </c>
      <c r="PR54">
        <v>627</v>
      </c>
      <c r="PS54">
        <v>723</v>
      </c>
      <c r="PT54">
        <v>809</v>
      </c>
      <c r="PU54">
        <v>886</v>
      </c>
      <c r="PV54">
        <v>978</v>
      </c>
      <c r="PW54">
        <v>1085</v>
      </c>
      <c r="PX54">
        <v>1183</v>
      </c>
      <c r="PY54">
        <v>1276</v>
      </c>
      <c r="PZ54">
        <v>1384</v>
      </c>
      <c r="QA54">
        <v>1494</v>
      </c>
      <c r="QB54">
        <v>1600</v>
      </c>
      <c r="QC54">
        <v>1716</v>
      </c>
      <c r="QD54">
        <v>1841</v>
      </c>
      <c r="QE54">
        <v>1962</v>
      </c>
      <c r="QF54">
        <v>2101</v>
      </c>
      <c r="QG54">
        <v>2248</v>
      </c>
      <c r="QH54">
        <v>2387</v>
      </c>
      <c r="QI54">
        <v>0</v>
      </c>
      <c r="QJ54">
        <v>0</v>
      </c>
      <c r="QK54">
        <v>7343</v>
      </c>
      <c r="QL54">
        <v>7413</v>
      </c>
      <c r="QM54">
        <v>7568</v>
      </c>
      <c r="QN54">
        <v>7696</v>
      </c>
      <c r="QO54">
        <v>7800</v>
      </c>
      <c r="QP54">
        <v>7906</v>
      </c>
      <c r="QQ54">
        <v>7949</v>
      </c>
      <c r="QR54">
        <v>8046</v>
      </c>
      <c r="QS54">
        <v>8125</v>
      </c>
      <c r="QT54">
        <v>8174</v>
      </c>
      <c r="QU54">
        <v>8254</v>
      </c>
      <c r="QV54">
        <v>8342</v>
      </c>
      <c r="QW54">
        <v>8462</v>
      </c>
      <c r="QX54">
        <v>8571</v>
      </c>
      <c r="QY54">
        <v>8645</v>
      </c>
      <c r="QZ54">
        <v>8717</v>
      </c>
      <c r="RA54">
        <v>8779</v>
      </c>
      <c r="RB54">
        <v>8738</v>
      </c>
      <c r="RC54">
        <v>8727</v>
      </c>
      <c r="RD54">
        <v>8735</v>
      </c>
      <c r="RE54">
        <v>8711</v>
      </c>
      <c r="RF54">
        <v>8696</v>
      </c>
      <c r="RG54">
        <v>8799</v>
      </c>
      <c r="RH54">
        <v>8763</v>
      </c>
      <c r="RI54">
        <v>8789</v>
      </c>
      <c r="RJ54">
        <v>8807</v>
      </c>
      <c r="RK54">
        <v>0</v>
      </c>
      <c r="RL54">
        <v>0</v>
      </c>
      <c r="RM54">
        <v>8507</v>
      </c>
      <c r="RN54">
        <v>8455</v>
      </c>
      <c r="RO54">
        <v>8364</v>
      </c>
      <c r="RP54">
        <v>8266</v>
      </c>
      <c r="RQ54">
        <v>8253</v>
      </c>
      <c r="RR54">
        <v>8213</v>
      </c>
      <c r="RS54">
        <v>8219</v>
      </c>
      <c r="RT54">
        <v>8200</v>
      </c>
      <c r="RU54">
        <v>8235</v>
      </c>
      <c r="RV54">
        <v>8227</v>
      </c>
      <c r="RW54">
        <v>8230</v>
      </c>
      <c r="RX54">
        <v>8209</v>
      </c>
      <c r="RY54">
        <v>8218</v>
      </c>
      <c r="RZ54">
        <v>8183</v>
      </c>
      <c r="SA54">
        <v>8195</v>
      </c>
      <c r="SB54">
        <v>8260</v>
      </c>
      <c r="SC54">
        <v>8263</v>
      </c>
      <c r="SD54">
        <v>8275</v>
      </c>
      <c r="SE54">
        <v>8311</v>
      </c>
      <c r="SF54">
        <v>8377</v>
      </c>
      <c r="SG54">
        <v>8469</v>
      </c>
      <c r="SH54">
        <v>8551</v>
      </c>
      <c r="SI54">
        <v>8546</v>
      </c>
      <c r="SJ54">
        <v>8593</v>
      </c>
      <c r="SK54">
        <v>8609</v>
      </c>
      <c r="SL54">
        <v>8641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1090000</v>
      </c>
      <c r="SU54">
        <v>1080000</v>
      </c>
      <c r="SV54">
        <v>1070000</v>
      </c>
      <c r="SW54">
        <v>1060000</v>
      </c>
      <c r="SX54">
        <v>1050000</v>
      </c>
      <c r="SY54">
        <v>1030000</v>
      </c>
      <c r="SZ54">
        <v>1010000</v>
      </c>
      <c r="TA54">
        <v>985294.65980000002</v>
      </c>
      <c r="TB54">
        <v>968562.08849999995</v>
      </c>
      <c r="TC54">
        <v>955147.71089999995</v>
      </c>
      <c r="TD54">
        <v>938368.90549999999</v>
      </c>
      <c r="TE54">
        <v>921757.21979999996</v>
      </c>
      <c r="TF54">
        <v>901176.64159999997</v>
      </c>
      <c r="TG54">
        <v>884055.06880000001</v>
      </c>
      <c r="TH54">
        <v>866955.40449999995</v>
      </c>
      <c r="TI54">
        <v>846722.34530000004</v>
      </c>
      <c r="TJ54">
        <v>832202.05989999999</v>
      </c>
      <c r="TK54">
        <v>812113.99120000005</v>
      </c>
      <c r="TL54">
        <v>792208.95629999996</v>
      </c>
      <c r="TM54">
        <v>767952.04449999996</v>
      </c>
      <c r="TN54">
        <v>750443.17610000004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232103.0863</v>
      </c>
      <c r="TW54">
        <v>244121.36910000001</v>
      </c>
      <c r="TX54">
        <v>254003.61420000001</v>
      </c>
      <c r="TY54">
        <v>258806.83540000001</v>
      </c>
      <c r="TZ54">
        <v>264115.84749999997</v>
      </c>
      <c r="UA54">
        <v>270191.92619999999</v>
      </c>
      <c r="UB54">
        <v>280879.82819999999</v>
      </c>
      <c r="UC54">
        <v>285371.87780000002</v>
      </c>
      <c r="UD54">
        <v>289363.97399999999</v>
      </c>
      <c r="UE54">
        <v>294608.49459999998</v>
      </c>
      <c r="UF54">
        <v>298044.4595</v>
      </c>
      <c r="UG54">
        <v>299131.09899999999</v>
      </c>
      <c r="UH54">
        <v>301350.39720000001</v>
      </c>
      <c r="UI54">
        <v>300117.70240000001</v>
      </c>
      <c r="UJ54">
        <v>301308.28600000002</v>
      </c>
      <c r="UK54">
        <v>302415.97950000002</v>
      </c>
      <c r="UL54">
        <v>298990.75079999998</v>
      </c>
      <c r="UM54">
        <v>296303.79350000003</v>
      </c>
      <c r="UN54">
        <v>290982.71460000001</v>
      </c>
      <c r="UO54">
        <v>287326.60930000001</v>
      </c>
      <c r="UP54">
        <v>282077.04430000001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176413.67920000001</v>
      </c>
      <c r="UY54">
        <v>194631.15539999999</v>
      </c>
      <c r="UZ54">
        <v>210126.06289999999</v>
      </c>
      <c r="VA54">
        <v>224553.24170000001</v>
      </c>
      <c r="VB54">
        <v>216587.93539999999</v>
      </c>
      <c r="VC54">
        <v>210279.549</v>
      </c>
      <c r="VD54">
        <v>216243.02110000001</v>
      </c>
      <c r="VE54">
        <v>224288.72719999999</v>
      </c>
      <c r="VF54">
        <v>241810.4927</v>
      </c>
      <c r="VG54">
        <v>233538.31959999999</v>
      </c>
      <c r="VH54">
        <v>221962.8383</v>
      </c>
      <c r="VI54">
        <v>236352.5368</v>
      </c>
      <c r="VJ54">
        <v>239592.0919</v>
      </c>
      <c r="VK54">
        <v>247902.84359999999</v>
      </c>
      <c r="VL54">
        <v>245983.7463</v>
      </c>
      <c r="VM54">
        <v>247054.315</v>
      </c>
      <c r="VN54">
        <v>251851.48610000001</v>
      </c>
      <c r="VO54">
        <v>258100.2285</v>
      </c>
      <c r="VP54">
        <v>270365.59450000001</v>
      </c>
      <c r="VQ54">
        <v>278039.10800000001</v>
      </c>
      <c r="VR54">
        <v>280596.44270000001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71955.517240000001</v>
      </c>
      <c r="WA54">
        <v>52394.794110000003</v>
      </c>
      <c r="WB54">
        <v>50868.732150000003</v>
      </c>
      <c r="WC54">
        <v>98774.237179999996</v>
      </c>
      <c r="WD54">
        <v>79914.431370000006</v>
      </c>
      <c r="WE54">
        <v>170691.01850000001</v>
      </c>
      <c r="WF54">
        <v>165719.43539999999</v>
      </c>
      <c r="WG54">
        <v>146266.05069999999</v>
      </c>
      <c r="WH54">
        <v>170407.04930000001</v>
      </c>
      <c r="WI54">
        <v>96508.846699999995</v>
      </c>
      <c r="WJ54">
        <v>133854.1563</v>
      </c>
      <c r="WK54">
        <v>64977.745779999997</v>
      </c>
      <c r="WL54">
        <v>176638.53219999999</v>
      </c>
      <c r="WM54">
        <v>110245.9632</v>
      </c>
      <c r="WN54">
        <v>107034.9158</v>
      </c>
      <c r="WO54">
        <v>92371.01685</v>
      </c>
      <c r="WP54">
        <v>145730.97320000001</v>
      </c>
      <c r="WQ54">
        <v>152369.94959999999</v>
      </c>
      <c r="WR54">
        <v>147931.98989999999</v>
      </c>
      <c r="WS54">
        <v>215434.93669999999</v>
      </c>
      <c r="WT54">
        <v>169320.10740000001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27000000</v>
      </c>
      <c r="ZG54">
        <v>26400000</v>
      </c>
      <c r="ZH54">
        <v>26100000</v>
      </c>
      <c r="ZI54">
        <v>25500000</v>
      </c>
      <c r="ZJ54">
        <v>25000000</v>
      </c>
      <c r="ZK54">
        <v>24300000</v>
      </c>
      <c r="ZL54">
        <v>23600000</v>
      </c>
      <c r="ZM54">
        <v>23400000</v>
      </c>
      <c r="ZN54">
        <v>22900000</v>
      </c>
      <c r="ZO54">
        <v>22600000</v>
      </c>
      <c r="ZP54">
        <v>22000000</v>
      </c>
      <c r="ZQ54">
        <v>21400000</v>
      </c>
      <c r="ZR54">
        <v>20800000</v>
      </c>
      <c r="ZS54">
        <v>20600000</v>
      </c>
      <c r="ZT54">
        <v>20500000</v>
      </c>
      <c r="ZU54">
        <v>20200000</v>
      </c>
      <c r="ZV54">
        <v>19900000</v>
      </c>
      <c r="ZW54">
        <v>19400000</v>
      </c>
      <c r="ZX54">
        <v>19200000</v>
      </c>
      <c r="ZY54">
        <v>18700000</v>
      </c>
      <c r="ZZ54">
        <v>18300000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14200000</v>
      </c>
      <c r="ABK54">
        <v>14100000</v>
      </c>
      <c r="ABL54">
        <v>14300000</v>
      </c>
      <c r="ABM54">
        <v>14400000</v>
      </c>
      <c r="ABN54">
        <v>14400000</v>
      </c>
      <c r="ABO54">
        <v>14200000</v>
      </c>
      <c r="ABP54">
        <v>14200000</v>
      </c>
      <c r="ABQ54">
        <v>14100000</v>
      </c>
      <c r="ABR54">
        <v>13900000</v>
      </c>
      <c r="ABS54">
        <v>13700000</v>
      </c>
      <c r="ABT54">
        <v>13600000</v>
      </c>
      <c r="ABU54">
        <v>13600000</v>
      </c>
      <c r="ABV54">
        <v>13700000</v>
      </c>
      <c r="ABW54">
        <v>13400000</v>
      </c>
      <c r="ABX54">
        <v>13300000</v>
      </c>
      <c r="ABY54">
        <v>13100000</v>
      </c>
      <c r="ABZ54">
        <v>13000000</v>
      </c>
      <c r="ACA54">
        <v>12800000</v>
      </c>
      <c r="ACB54">
        <v>12500000</v>
      </c>
      <c r="ACC54">
        <v>12300000</v>
      </c>
      <c r="ACD54">
        <v>12000000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2680000</v>
      </c>
      <c r="ADO54">
        <v>2620000</v>
      </c>
      <c r="ADP54">
        <v>2570000</v>
      </c>
      <c r="ADQ54">
        <v>2520000</v>
      </c>
      <c r="ADR54">
        <v>2460000</v>
      </c>
      <c r="ADS54">
        <v>2410000</v>
      </c>
      <c r="ADT54">
        <v>2370000</v>
      </c>
      <c r="ADU54">
        <v>2330000</v>
      </c>
      <c r="ADV54">
        <v>2290000</v>
      </c>
      <c r="ADW54">
        <v>2250000</v>
      </c>
      <c r="ADX54">
        <v>2200000</v>
      </c>
      <c r="ADY54">
        <v>2150000</v>
      </c>
      <c r="ADZ54">
        <v>2080000</v>
      </c>
      <c r="AEA54">
        <v>2010000</v>
      </c>
      <c r="AEB54">
        <v>1960000</v>
      </c>
      <c r="AEC54">
        <v>1900000</v>
      </c>
      <c r="AED54">
        <v>1840000</v>
      </c>
      <c r="AEE54">
        <v>1800000</v>
      </c>
      <c r="AEF54">
        <v>1750000</v>
      </c>
      <c r="AEG54">
        <v>1700000</v>
      </c>
      <c r="AEH54">
        <v>1650000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8930000</v>
      </c>
      <c r="AEQ54">
        <v>8670000</v>
      </c>
      <c r="AER54">
        <v>8400000</v>
      </c>
      <c r="AES54">
        <v>8190000</v>
      </c>
      <c r="AET54">
        <v>7950000</v>
      </c>
      <c r="AEU54">
        <v>7720000</v>
      </c>
      <c r="AEV54">
        <v>7470000</v>
      </c>
      <c r="AEW54">
        <v>7260000</v>
      </c>
      <c r="AEX54">
        <v>7020000</v>
      </c>
      <c r="AEY54">
        <v>6830000</v>
      </c>
      <c r="AEZ54">
        <v>6680000</v>
      </c>
      <c r="AFA54">
        <v>6490000</v>
      </c>
      <c r="AFB54">
        <v>6310000</v>
      </c>
      <c r="AFC54">
        <v>6150000</v>
      </c>
      <c r="AFD54">
        <v>6020000</v>
      </c>
      <c r="AFE54">
        <v>5910000</v>
      </c>
      <c r="AFF54">
        <v>5790000</v>
      </c>
      <c r="AFG54">
        <v>5620000</v>
      </c>
      <c r="AFH54">
        <v>5490000</v>
      </c>
      <c r="AFI54">
        <v>5340000</v>
      </c>
      <c r="AFJ54">
        <v>5200000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184.40598940000001</v>
      </c>
      <c r="AGU54">
        <v>193.9545196</v>
      </c>
      <c r="AGV54">
        <v>201.8059671</v>
      </c>
      <c r="AGW54">
        <v>205.6221281</v>
      </c>
      <c r="AGX54">
        <v>209.8401403</v>
      </c>
      <c r="AGY54">
        <v>214.667587</v>
      </c>
      <c r="AGZ54">
        <v>223.15912929999999</v>
      </c>
      <c r="AHA54">
        <v>226.7280643</v>
      </c>
      <c r="AHB54">
        <v>229.89978629999999</v>
      </c>
      <c r="AHC54">
        <v>234.06655979999999</v>
      </c>
      <c r="AHD54">
        <v>236.79643530000001</v>
      </c>
      <c r="AHE54">
        <v>237.65977079999999</v>
      </c>
      <c r="AHF54">
        <v>239.42300399999999</v>
      </c>
      <c r="AHG54">
        <v>238.44362749999999</v>
      </c>
      <c r="AHH54">
        <v>239.38954670000001</v>
      </c>
      <c r="AHI54">
        <v>240.2696095</v>
      </c>
      <c r="AHJ54">
        <v>237.54826410000001</v>
      </c>
      <c r="AHK54">
        <v>235.41347540000001</v>
      </c>
      <c r="AHL54">
        <v>231.18587629999999</v>
      </c>
      <c r="AHM54">
        <v>228.2810992</v>
      </c>
      <c r="AHN54">
        <v>224.11031779999999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24.380503940000001</v>
      </c>
      <c r="AHW54">
        <v>26.898172930000001</v>
      </c>
      <c r="AHX54">
        <v>29.039580870000002</v>
      </c>
      <c r="AHY54">
        <v>31.0334279</v>
      </c>
      <c r="AHZ54">
        <v>29.932616549999999</v>
      </c>
      <c r="AIA54">
        <v>29.060792759999998</v>
      </c>
      <c r="AIB54">
        <v>29.884949120000002</v>
      </c>
      <c r="AIC54">
        <v>30.99687179</v>
      </c>
      <c r="AID54">
        <v>33.418393049999999</v>
      </c>
      <c r="AIE54">
        <v>32.27517246</v>
      </c>
      <c r="AIF54">
        <v>30.675432180000001</v>
      </c>
      <c r="AIG54">
        <v>32.664099409999999</v>
      </c>
      <c r="AIH54">
        <v>33.111808369999999</v>
      </c>
      <c r="AII54">
        <v>34.260360550000001</v>
      </c>
      <c r="AIJ54">
        <v>33.99513984</v>
      </c>
      <c r="AIK54">
        <v>34.14309325</v>
      </c>
      <c r="AIL54">
        <v>34.806065930000003</v>
      </c>
      <c r="AIM54">
        <v>35.66964686</v>
      </c>
      <c r="AIN54">
        <v>37.36472972</v>
      </c>
      <c r="AIO54">
        <v>38.425215090000002</v>
      </c>
      <c r="AIP54">
        <v>38.778640680000002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1.0815601889999999</v>
      </c>
      <c r="AIY54">
        <v>0.78754382700000003</v>
      </c>
      <c r="AIZ54">
        <v>0.76460565700000005</v>
      </c>
      <c r="AJA54">
        <v>1.484671179</v>
      </c>
      <c r="AJB54">
        <v>1.201190274</v>
      </c>
      <c r="AJC54">
        <v>2.5656491290000001</v>
      </c>
      <c r="AJD54">
        <v>2.4909214839999998</v>
      </c>
      <c r="AJE54">
        <v>2.198518521</v>
      </c>
      <c r="AJF54">
        <v>2.5613808009999999</v>
      </c>
      <c r="AJG54">
        <v>1.4506201949999999</v>
      </c>
      <c r="AJH54">
        <v>2.0119558870000001</v>
      </c>
      <c r="AJI54">
        <v>0.97667761500000005</v>
      </c>
      <c r="AJJ54">
        <v>2.6550459439999998</v>
      </c>
      <c r="AJK54">
        <v>1.657102184</v>
      </c>
      <c r="AJL54">
        <v>1.608837072</v>
      </c>
      <c r="AJM54">
        <v>1.3884246579999999</v>
      </c>
      <c r="AJN54">
        <v>2.1904757949999998</v>
      </c>
      <c r="AJO54">
        <v>2.2902659540000001</v>
      </c>
      <c r="AJP54">
        <v>2.223559179</v>
      </c>
      <c r="AJQ54">
        <v>3.2381929789999999</v>
      </c>
      <c r="AJR54">
        <v>2.5450430260000001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111.2469926</v>
      </c>
      <c r="AKA54">
        <v>155.42508939999999</v>
      </c>
      <c r="AKB54">
        <v>176.42504020000001</v>
      </c>
      <c r="AKC54">
        <v>140.75403270000001</v>
      </c>
      <c r="AKD54">
        <v>272.3203871</v>
      </c>
      <c r="AKE54">
        <v>100.6377232</v>
      </c>
      <c r="AKF54">
        <v>184.21577640000001</v>
      </c>
      <c r="AKG54">
        <v>233.9581542</v>
      </c>
      <c r="AKH54">
        <v>145.9401038</v>
      </c>
      <c r="AKI54">
        <v>403.3790836</v>
      </c>
      <c r="AKJ54">
        <v>176.8544454</v>
      </c>
      <c r="AKK54">
        <v>243.87413889999999</v>
      </c>
      <c r="AKL54">
        <v>94.291592170000001</v>
      </c>
      <c r="AKM54">
        <v>271.36774270000001</v>
      </c>
      <c r="AKN54">
        <v>222.2968071</v>
      </c>
      <c r="AKO54">
        <v>231.1301594</v>
      </c>
      <c r="AKP54">
        <v>213.8158138</v>
      </c>
      <c r="AKQ54">
        <v>209.03501199999999</v>
      </c>
      <c r="AKR54">
        <v>152.036034</v>
      </c>
      <c r="AKS54">
        <v>217.2405564</v>
      </c>
      <c r="AKT54">
        <v>319.84366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107.6093937</v>
      </c>
      <c r="AME54">
        <v>105.1788913</v>
      </c>
      <c r="AMF54">
        <v>103.9167346</v>
      </c>
      <c r="AMG54">
        <v>101.43277740000001</v>
      </c>
      <c r="AMH54">
        <v>99.415199180000002</v>
      </c>
      <c r="AMI54">
        <v>96.746983319999998</v>
      </c>
      <c r="AMJ54">
        <v>94.039484999999999</v>
      </c>
      <c r="AMK54">
        <v>93.068613799999994</v>
      </c>
      <c r="AML54">
        <v>91.294228529999998</v>
      </c>
      <c r="AMM54">
        <v>90.099800130000006</v>
      </c>
      <c r="AMN54">
        <v>87.720700960000002</v>
      </c>
      <c r="AMO54">
        <v>85.2133343</v>
      </c>
      <c r="AMP54">
        <v>82.870048490000002</v>
      </c>
      <c r="AMQ54">
        <v>81.982022099999995</v>
      </c>
      <c r="AMR54">
        <v>81.423947850000005</v>
      </c>
      <c r="AMS54">
        <v>80.236681820000001</v>
      </c>
      <c r="AMT54">
        <v>79.254825409999995</v>
      </c>
      <c r="AMU54">
        <v>77.066038289999995</v>
      </c>
      <c r="AMV54">
        <v>76.253570049999993</v>
      </c>
      <c r="AMW54">
        <v>74.558712229999998</v>
      </c>
      <c r="AMX54">
        <v>72.824924449999997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191.0752894</v>
      </c>
      <c r="ANG54">
        <v>261.58019339999998</v>
      </c>
      <c r="ANH54">
        <v>219.7340456</v>
      </c>
      <c r="ANI54">
        <v>271.6065686</v>
      </c>
      <c r="ANJ54">
        <v>251.85561870000001</v>
      </c>
      <c r="ANK54">
        <v>252.4088922</v>
      </c>
      <c r="ANL54">
        <v>276.89387090000002</v>
      </c>
      <c r="ANM54">
        <v>242.76146790000001</v>
      </c>
      <c r="ANN54">
        <v>236.5436732</v>
      </c>
      <c r="ANO54">
        <v>179.88620700000001</v>
      </c>
      <c r="ANP54">
        <v>193.0561878</v>
      </c>
      <c r="ANQ54">
        <v>239.95599569999999</v>
      </c>
      <c r="ANR54">
        <v>248.7637383</v>
      </c>
      <c r="ANS54">
        <v>132.2648695</v>
      </c>
      <c r="ANT54">
        <v>142.6740264</v>
      </c>
      <c r="ANU54">
        <v>150.058843</v>
      </c>
      <c r="ANV54">
        <v>155.68507510000001</v>
      </c>
      <c r="ANW54">
        <v>201.8091593</v>
      </c>
      <c r="ANX54">
        <v>152.87443279999999</v>
      </c>
      <c r="ANY54">
        <v>149.46502359999999</v>
      </c>
      <c r="ANZ54">
        <v>149.423214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101.303969</v>
      </c>
      <c r="AOI54">
        <v>100.50568869999999</v>
      </c>
      <c r="AOJ54">
        <v>101.4590831</v>
      </c>
      <c r="AOK54">
        <v>102.1267654</v>
      </c>
      <c r="AOL54">
        <v>102.2474082</v>
      </c>
      <c r="AOM54">
        <v>100.90845040000001</v>
      </c>
      <c r="AON54">
        <v>100.82059289999999</v>
      </c>
      <c r="AOO54">
        <v>100.1694272</v>
      </c>
      <c r="AOP54">
        <v>98.845651770000003</v>
      </c>
      <c r="AOQ54">
        <v>97.180267790000002</v>
      </c>
      <c r="AOR54">
        <v>97.059789929999994</v>
      </c>
      <c r="AOS54">
        <v>96.806691200000003</v>
      </c>
      <c r="AOT54">
        <v>97.152374839999993</v>
      </c>
      <c r="AOU54">
        <v>95.562718009999998</v>
      </c>
      <c r="AOV54">
        <v>94.899260679999998</v>
      </c>
      <c r="AOW54">
        <v>93.380274880000002</v>
      </c>
      <c r="AOX54">
        <v>92.239309890000001</v>
      </c>
      <c r="AOY54">
        <v>90.774228219999998</v>
      </c>
      <c r="AOZ54">
        <v>88.804666740000002</v>
      </c>
      <c r="APA54">
        <v>87.256623619999999</v>
      </c>
      <c r="APB54">
        <v>85.723421540000004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724.12051269999995</v>
      </c>
      <c r="APK54">
        <v>737.0251647</v>
      </c>
      <c r="APL54">
        <v>623.61422389999996</v>
      </c>
      <c r="APM54">
        <v>665.69913440000005</v>
      </c>
      <c r="APN54">
        <v>697.51884819999998</v>
      </c>
      <c r="APO54">
        <v>827.0324329</v>
      </c>
      <c r="APP54">
        <v>686.53274869999996</v>
      </c>
      <c r="APQ54">
        <v>598.21462840000004</v>
      </c>
      <c r="APR54">
        <v>703.00736429999995</v>
      </c>
      <c r="APS54">
        <v>817.22145279999995</v>
      </c>
      <c r="APT54">
        <v>706.62934099999995</v>
      </c>
      <c r="APU54">
        <v>705.21978739999997</v>
      </c>
      <c r="APV54">
        <v>697.13790089999998</v>
      </c>
      <c r="APW54">
        <v>751.25278309999999</v>
      </c>
      <c r="APX54">
        <v>632.22262999999998</v>
      </c>
      <c r="APY54">
        <v>683.79175399999997</v>
      </c>
      <c r="APZ54">
        <v>695.57412169999998</v>
      </c>
      <c r="AQA54">
        <v>709.02894170000002</v>
      </c>
      <c r="AQB54">
        <v>729.50486790000002</v>
      </c>
      <c r="AQC54">
        <v>722.18541889999995</v>
      </c>
      <c r="AQD54">
        <v>718.64442889999998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99.500163869999994</v>
      </c>
      <c r="ARO54">
        <v>96.672673430000003</v>
      </c>
      <c r="ARP54">
        <v>93.639993770000004</v>
      </c>
      <c r="ARQ54">
        <v>91.300656970000006</v>
      </c>
      <c r="ARR54">
        <v>88.555302650000002</v>
      </c>
      <c r="ARS54">
        <v>86.007373400000006</v>
      </c>
      <c r="ART54">
        <v>83.289236430000003</v>
      </c>
      <c r="ARU54">
        <v>80.951991469999996</v>
      </c>
      <c r="ARV54">
        <v>78.259438340000003</v>
      </c>
      <c r="ARW54">
        <v>76.091458520000003</v>
      </c>
      <c r="ARX54">
        <v>74.461155849999997</v>
      </c>
      <c r="ARY54">
        <v>72.318640639999998</v>
      </c>
      <c r="ARZ54">
        <v>70.31423873</v>
      </c>
      <c r="ASA54">
        <v>68.563240320000006</v>
      </c>
      <c r="ASB54">
        <v>67.094874169999997</v>
      </c>
      <c r="ASC54">
        <v>65.856058640000001</v>
      </c>
      <c r="ASD54">
        <v>64.556991679999996</v>
      </c>
      <c r="ASE54">
        <v>62.640042209999997</v>
      </c>
      <c r="ASF54">
        <v>61.150039270000001</v>
      </c>
      <c r="ASG54">
        <v>59.479514039999998</v>
      </c>
      <c r="ASH54">
        <v>57.961749310000002</v>
      </c>
    </row>
    <row r="55" spans="3:1178" x14ac:dyDescent="0.25">
      <c r="C55">
        <v>0</v>
      </c>
      <c r="D55">
        <v>0</v>
      </c>
      <c r="E55">
        <v>0</v>
      </c>
      <c r="F55">
        <v>233</v>
      </c>
      <c r="G55">
        <v>244</v>
      </c>
      <c r="H55">
        <v>290</v>
      </c>
      <c r="I55">
        <v>267</v>
      </c>
      <c r="J55">
        <v>247</v>
      </c>
      <c r="K55">
        <v>267</v>
      </c>
      <c r="L55">
        <v>251</v>
      </c>
      <c r="M55">
        <v>277</v>
      </c>
      <c r="N55">
        <v>250</v>
      </c>
      <c r="O55">
        <v>296</v>
      </c>
      <c r="P55">
        <v>270</v>
      </c>
      <c r="Q55">
        <v>300</v>
      </c>
      <c r="R55">
        <v>238</v>
      </c>
      <c r="S55">
        <v>245</v>
      </c>
      <c r="T55">
        <v>277</v>
      </c>
      <c r="U55">
        <v>259</v>
      </c>
      <c r="V55">
        <v>252</v>
      </c>
      <c r="W55">
        <v>293</v>
      </c>
      <c r="X55">
        <v>257</v>
      </c>
      <c r="Y55">
        <v>281</v>
      </c>
      <c r="Z55">
        <v>277</v>
      </c>
      <c r="AA55">
        <v>229</v>
      </c>
      <c r="AB55">
        <v>249</v>
      </c>
      <c r="AC55">
        <v>249</v>
      </c>
      <c r="AD55">
        <v>265</v>
      </c>
      <c r="AE55">
        <v>0</v>
      </c>
      <c r="AF55">
        <v>0</v>
      </c>
      <c r="AG55">
        <v>0</v>
      </c>
      <c r="AH55">
        <v>49</v>
      </c>
      <c r="AI55">
        <v>63</v>
      </c>
      <c r="AJ55">
        <v>52</v>
      </c>
      <c r="AK55">
        <v>65</v>
      </c>
      <c r="AL55">
        <v>66</v>
      </c>
      <c r="AM55">
        <v>61</v>
      </c>
      <c r="AN55">
        <v>60</v>
      </c>
      <c r="AO55">
        <v>67</v>
      </c>
      <c r="AP55">
        <v>79</v>
      </c>
      <c r="AQ55">
        <v>106</v>
      </c>
      <c r="AR55">
        <v>90</v>
      </c>
      <c r="AS55">
        <v>99</v>
      </c>
      <c r="AT55">
        <v>80</v>
      </c>
      <c r="AU55">
        <v>92</v>
      </c>
      <c r="AV55">
        <v>99</v>
      </c>
      <c r="AW55">
        <v>116</v>
      </c>
      <c r="AX55">
        <v>108</v>
      </c>
      <c r="AY55">
        <v>125</v>
      </c>
      <c r="AZ55">
        <v>116</v>
      </c>
      <c r="BA55">
        <v>115</v>
      </c>
      <c r="BB55">
        <v>129</v>
      </c>
      <c r="BC55">
        <v>148</v>
      </c>
      <c r="BD55">
        <v>122</v>
      </c>
      <c r="BE55">
        <v>154</v>
      </c>
      <c r="BF55">
        <v>132</v>
      </c>
      <c r="BG55">
        <v>0</v>
      </c>
      <c r="BH55">
        <v>0</v>
      </c>
      <c r="BI55">
        <v>0</v>
      </c>
      <c r="BJ55">
        <v>147</v>
      </c>
      <c r="BK55">
        <v>156</v>
      </c>
      <c r="BL55">
        <v>179</v>
      </c>
      <c r="BM55">
        <v>154</v>
      </c>
      <c r="BN55">
        <v>156</v>
      </c>
      <c r="BO55">
        <v>144</v>
      </c>
      <c r="BP55">
        <v>167</v>
      </c>
      <c r="BQ55">
        <v>161</v>
      </c>
      <c r="BR55">
        <v>166</v>
      </c>
      <c r="BS55">
        <v>157</v>
      </c>
      <c r="BT55">
        <v>175</v>
      </c>
      <c r="BU55">
        <v>164</v>
      </c>
      <c r="BV55">
        <v>194</v>
      </c>
      <c r="BW55">
        <v>146</v>
      </c>
      <c r="BX55">
        <v>180</v>
      </c>
      <c r="BY55">
        <v>201</v>
      </c>
      <c r="BZ55">
        <v>180</v>
      </c>
      <c r="CA55">
        <v>189</v>
      </c>
      <c r="CB55">
        <v>166</v>
      </c>
      <c r="CC55">
        <v>198</v>
      </c>
      <c r="CD55">
        <v>213</v>
      </c>
      <c r="CE55">
        <v>197</v>
      </c>
      <c r="CF55">
        <v>177</v>
      </c>
      <c r="CG55">
        <v>183</v>
      </c>
      <c r="CH55">
        <v>187</v>
      </c>
      <c r="CI55">
        <v>0</v>
      </c>
      <c r="CJ55">
        <v>0</v>
      </c>
      <c r="CK55">
        <v>0</v>
      </c>
      <c r="CL55">
        <v>35</v>
      </c>
      <c r="CM55">
        <v>36</v>
      </c>
      <c r="CN55">
        <v>38</v>
      </c>
      <c r="CO55">
        <v>43</v>
      </c>
      <c r="CP55">
        <v>44</v>
      </c>
      <c r="CQ55">
        <v>36</v>
      </c>
      <c r="CR55">
        <v>51</v>
      </c>
      <c r="CS55">
        <v>40</v>
      </c>
      <c r="CT55">
        <v>42</v>
      </c>
      <c r="CU55">
        <v>33</v>
      </c>
      <c r="CV55">
        <v>45</v>
      </c>
      <c r="CW55">
        <v>49</v>
      </c>
      <c r="CX55">
        <v>42</v>
      </c>
      <c r="CY55">
        <v>50</v>
      </c>
      <c r="CZ55">
        <v>45</v>
      </c>
      <c r="DA55">
        <v>51</v>
      </c>
      <c r="DB55">
        <v>55</v>
      </c>
      <c r="DC55">
        <v>52</v>
      </c>
      <c r="DD55">
        <v>56</v>
      </c>
      <c r="DE55">
        <v>62</v>
      </c>
      <c r="DF55">
        <v>56</v>
      </c>
      <c r="DG55">
        <v>61</v>
      </c>
      <c r="DH55">
        <v>56</v>
      </c>
      <c r="DI55">
        <v>63</v>
      </c>
      <c r="DJ55">
        <v>55</v>
      </c>
      <c r="DK55">
        <v>0</v>
      </c>
      <c r="DL55">
        <v>0</v>
      </c>
      <c r="DM55">
        <v>0</v>
      </c>
      <c r="DN55">
        <v>3</v>
      </c>
      <c r="DO55">
        <v>4</v>
      </c>
      <c r="DP55">
        <v>0</v>
      </c>
      <c r="DQ55">
        <v>5</v>
      </c>
      <c r="DR55">
        <v>6</v>
      </c>
      <c r="DS55">
        <v>3</v>
      </c>
      <c r="DT55">
        <v>4</v>
      </c>
      <c r="DU55">
        <v>6</v>
      </c>
      <c r="DV55">
        <v>0</v>
      </c>
      <c r="DW55">
        <v>6</v>
      </c>
      <c r="DX55">
        <v>7</v>
      </c>
      <c r="DY55">
        <v>4</v>
      </c>
      <c r="DZ55">
        <v>10</v>
      </c>
      <c r="EA55">
        <v>5</v>
      </c>
      <c r="EB55">
        <v>9</v>
      </c>
      <c r="EC55">
        <v>10</v>
      </c>
      <c r="ED55">
        <v>10</v>
      </c>
      <c r="EE55">
        <v>9</v>
      </c>
      <c r="EF55">
        <v>12</v>
      </c>
      <c r="EG55">
        <v>7</v>
      </c>
      <c r="EH55">
        <v>15</v>
      </c>
      <c r="EI55">
        <v>10</v>
      </c>
      <c r="EJ55">
        <v>17</v>
      </c>
      <c r="EK55">
        <v>15</v>
      </c>
      <c r="EL55">
        <v>22</v>
      </c>
      <c r="EM55">
        <v>0</v>
      </c>
      <c r="EN55">
        <v>0</v>
      </c>
      <c r="EO55">
        <v>0</v>
      </c>
      <c r="EP55">
        <v>15</v>
      </c>
      <c r="EQ55">
        <v>10</v>
      </c>
      <c r="ER55">
        <v>15</v>
      </c>
      <c r="ES55">
        <v>5</v>
      </c>
      <c r="ET55">
        <v>20</v>
      </c>
      <c r="EU55">
        <v>15</v>
      </c>
      <c r="EV55">
        <v>10</v>
      </c>
      <c r="EW55">
        <v>20</v>
      </c>
      <c r="EX55">
        <v>45</v>
      </c>
      <c r="EY55">
        <v>20</v>
      </c>
      <c r="EZ55">
        <v>10</v>
      </c>
      <c r="FA55">
        <v>20</v>
      </c>
      <c r="FB55">
        <v>30</v>
      </c>
      <c r="FC55">
        <v>45</v>
      </c>
      <c r="FD55">
        <v>10</v>
      </c>
      <c r="FE55">
        <v>40</v>
      </c>
      <c r="FF55">
        <v>25</v>
      </c>
      <c r="FG55">
        <v>60</v>
      </c>
      <c r="FH55">
        <v>45</v>
      </c>
      <c r="FI55">
        <v>45</v>
      </c>
      <c r="FJ55">
        <v>50</v>
      </c>
      <c r="FK55">
        <v>75</v>
      </c>
      <c r="FL55">
        <v>35</v>
      </c>
      <c r="FM55">
        <v>70</v>
      </c>
      <c r="FN55">
        <v>60</v>
      </c>
      <c r="FO55">
        <v>0</v>
      </c>
      <c r="FP55">
        <v>0</v>
      </c>
      <c r="FQ55">
        <v>6340</v>
      </c>
      <c r="FR55">
        <v>6509</v>
      </c>
      <c r="FS55">
        <v>6692</v>
      </c>
      <c r="FT55">
        <v>6870</v>
      </c>
      <c r="FU55">
        <v>7030</v>
      </c>
      <c r="FV55">
        <v>7219</v>
      </c>
      <c r="FW55">
        <v>7316</v>
      </c>
      <c r="FX55">
        <v>7435</v>
      </c>
      <c r="FY55">
        <v>7569</v>
      </c>
      <c r="FZ55">
        <v>7626</v>
      </c>
      <c r="GA55">
        <v>7710</v>
      </c>
      <c r="GB55">
        <v>7812</v>
      </c>
      <c r="GC55">
        <v>7878</v>
      </c>
      <c r="GD55">
        <v>7949</v>
      </c>
      <c r="GE55">
        <v>8029</v>
      </c>
      <c r="GF55">
        <v>8112</v>
      </c>
      <c r="GG55">
        <v>8197</v>
      </c>
      <c r="GH55">
        <v>8278</v>
      </c>
      <c r="GI55">
        <v>8330</v>
      </c>
      <c r="GJ55">
        <v>8405</v>
      </c>
      <c r="GK55">
        <v>8411</v>
      </c>
      <c r="GL55">
        <v>8437</v>
      </c>
      <c r="GM55">
        <v>8504</v>
      </c>
      <c r="GN55">
        <v>8529</v>
      </c>
      <c r="GO55">
        <v>8556</v>
      </c>
      <c r="GP55">
        <v>8537</v>
      </c>
      <c r="GQ55">
        <v>0</v>
      </c>
      <c r="GR55">
        <v>0</v>
      </c>
      <c r="GS55">
        <v>702</v>
      </c>
      <c r="GT55">
        <v>794</v>
      </c>
      <c r="GU55">
        <v>898</v>
      </c>
      <c r="GV55">
        <v>977</v>
      </c>
      <c r="GW55">
        <v>1059</v>
      </c>
      <c r="GX55">
        <v>1137</v>
      </c>
      <c r="GY55">
        <v>1237</v>
      </c>
      <c r="GZ55">
        <v>1349</v>
      </c>
      <c r="HA55">
        <v>1410</v>
      </c>
      <c r="HB55">
        <v>1500</v>
      </c>
      <c r="HC55">
        <v>1582</v>
      </c>
      <c r="HD55">
        <v>1650</v>
      </c>
      <c r="HE55">
        <v>1738</v>
      </c>
      <c r="HF55">
        <v>1788</v>
      </c>
      <c r="HG55">
        <v>1835</v>
      </c>
      <c r="HH55">
        <v>1898</v>
      </c>
      <c r="HI55">
        <v>1932</v>
      </c>
      <c r="HJ55">
        <v>1989</v>
      </c>
      <c r="HK55">
        <v>2036</v>
      </c>
      <c r="HL55">
        <v>2068</v>
      </c>
      <c r="HM55">
        <v>2126</v>
      </c>
      <c r="HN55">
        <v>2197</v>
      </c>
      <c r="HO55">
        <v>2219</v>
      </c>
      <c r="HP55">
        <v>2234</v>
      </c>
      <c r="HQ55">
        <v>2276</v>
      </c>
      <c r="HR55">
        <v>2317</v>
      </c>
      <c r="HS55">
        <v>0</v>
      </c>
      <c r="HT55">
        <v>0</v>
      </c>
      <c r="HU55">
        <v>60</v>
      </c>
      <c r="HV55">
        <v>68</v>
      </c>
      <c r="HW55">
        <v>73</v>
      </c>
      <c r="HX55">
        <v>83</v>
      </c>
      <c r="HY55">
        <v>93</v>
      </c>
      <c r="HZ55">
        <v>97</v>
      </c>
      <c r="IA55">
        <v>105</v>
      </c>
      <c r="IB55">
        <v>111</v>
      </c>
      <c r="IC55">
        <v>117</v>
      </c>
      <c r="ID55">
        <v>129</v>
      </c>
      <c r="IE55">
        <v>137</v>
      </c>
      <c r="IF55">
        <v>141</v>
      </c>
      <c r="IG55">
        <v>152</v>
      </c>
      <c r="IH55">
        <v>158</v>
      </c>
      <c r="II55">
        <v>166</v>
      </c>
      <c r="IJ55">
        <v>182</v>
      </c>
      <c r="IK55">
        <v>190</v>
      </c>
      <c r="IL55">
        <v>202</v>
      </c>
      <c r="IM55">
        <v>213</v>
      </c>
      <c r="IN55">
        <v>224</v>
      </c>
      <c r="IO55">
        <v>225</v>
      </c>
      <c r="IP55">
        <v>229</v>
      </c>
      <c r="IQ55">
        <v>242</v>
      </c>
      <c r="IR55">
        <v>259</v>
      </c>
      <c r="IS55">
        <v>275</v>
      </c>
      <c r="IT55">
        <v>293</v>
      </c>
      <c r="IU55">
        <v>0</v>
      </c>
      <c r="IV55">
        <v>0</v>
      </c>
      <c r="IW55">
        <v>13</v>
      </c>
      <c r="IX55">
        <v>8</v>
      </c>
      <c r="IY55">
        <v>4</v>
      </c>
      <c r="IZ55">
        <v>4</v>
      </c>
      <c r="JA55">
        <v>4</v>
      </c>
      <c r="JB55">
        <v>5</v>
      </c>
      <c r="JC55">
        <v>5</v>
      </c>
      <c r="JD55">
        <v>4</v>
      </c>
      <c r="JE55">
        <v>6</v>
      </c>
      <c r="JF55">
        <v>4</v>
      </c>
      <c r="JG55">
        <v>4</v>
      </c>
      <c r="JH55">
        <v>8</v>
      </c>
      <c r="JI55">
        <v>10</v>
      </c>
      <c r="JJ55">
        <v>13</v>
      </c>
      <c r="JK55">
        <v>12</v>
      </c>
      <c r="JL55">
        <v>10</v>
      </c>
      <c r="JM55">
        <v>7</v>
      </c>
      <c r="JN55">
        <v>9</v>
      </c>
      <c r="JO55">
        <v>10</v>
      </c>
      <c r="JP55">
        <v>11</v>
      </c>
      <c r="JQ55">
        <v>13</v>
      </c>
      <c r="JR55">
        <v>10</v>
      </c>
      <c r="JS55">
        <v>6</v>
      </c>
      <c r="JT55">
        <v>10</v>
      </c>
      <c r="JU55">
        <v>14</v>
      </c>
      <c r="JV55">
        <v>12</v>
      </c>
      <c r="JW55">
        <v>0</v>
      </c>
      <c r="JX55">
        <v>0</v>
      </c>
      <c r="JY55">
        <v>0</v>
      </c>
      <c r="JZ55">
        <v>8</v>
      </c>
      <c r="KA55">
        <v>16</v>
      </c>
      <c r="KB55">
        <v>23</v>
      </c>
      <c r="KC55">
        <v>33</v>
      </c>
      <c r="KD55">
        <v>41</v>
      </c>
      <c r="KE55">
        <v>49</v>
      </c>
      <c r="KF55">
        <v>58</v>
      </c>
      <c r="KG55">
        <v>67</v>
      </c>
      <c r="KH55">
        <v>78</v>
      </c>
      <c r="KI55">
        <v>93</v>
      </c>
      <c r="KJ55">
        <v>99</v>
      </c>
      <c r="KK55">
        <v>113</v>
      </c>
      <c r="KL55">
        <v>129</v>
      </c>
      <c r="KM55">
        <v>139</v>
      </c>
      <c r="KN55">
        <v>159</v>
      </c>
      <c r="KO55">
        <v>177</v>
      </c>
      <c r="KP55">
        <v>196</v>
      </c>
      <c r="KQ55">
        <v>213</v>
      </c>
      <c r="KR55">
        <v>234</v>
      </c>
      <c r="KS55">
        <v>254</v>
      </c>
      <c r="KT55">
        <v>267</v>
      </c>
      <c r="KU55">
        <v>291</v>
      </c>
      <c r="KV55">
        <v>313</v>
      </c>
      <c r="KW55">
        <v>330</v>
      </c>
      <c r="KX55">
        <v>350</v>
      </c>
      <c r="KY55">
        <v>0</v>
      </c>
      <c r="KZ55">
        <v>0</v>
      </c>
      <c r="LA55">
        <v>0</v>
      </c>
      <c r="LB55">
        <v>262</v>
      </c>
      <c r="LC55">
        <v>498</v>
      </c>
      <c r="LD55">
        <v>721</v>
      </c>
      <c r="LE55">
        <v>939</v>
      </c>
      <c r="LF55">
        <v>1136</v>
      </c>
      <c r="LG55">
        <v>1358</v>
      </c>
      <c r="LH55">
        <v>1554</v>
      </c>
      <c r="LI55">
        <v>1751</v>
      </c>
      <c r="LJ55">
        <v>1955</v>
      </c>
      <c r="LK55">
        <v>2128</v>
      </c>
      <c r="LL55">
        <v>2302</v>
      </c>
      <c r="LM55">
        <v>2502</v>
      </c>
      <c r="LN55">
        <v>2706</v>
      </c>
      <c r="LO55">
        <v>2858</v>
      </c>
      <c r="LP55">
        <v>3013</v>
      </c>
      <c r="LQ55">
        <v>3215</v>
      </c>
      <c r="LR55">
        <v>3410</v>
      </c>
      <c r="LS55">
        <v>3597</v>
      </c>
      <c r="LT55">
        <v>3783</v>
      </c>
      <c r="LU55">
        <v>3977</v>
      </c>
      <c r="LV55">
        <v>4154</v>
      </c>
      <c r="LW55">
        <v>4334</v>
      </c>
      <c r="LX55">
        <v>4490</v>
      </c>
      <c r="LY55">
        <v>4670</v>
      </c>
      <c r="LZ55">
        <v>4858</v>
      </c>
      <c r="MA55">
        <v>0</v>
      </c>
      <c r="MB55">
        <v>0</v>
      </c>
      <c r="MC55">
        <v>1473</v>
      </c>
      <c r="MD55">
        <v>1518</v>
      </c>
      <c r="ME55">
        <v>1551</v>
      </c>
      <c r="MF55">
        <v>1584</v>
      </c>
      <c r="MG55">
        <v>1628</v>
      </c>
      <c r="MH55">
        <v>1670</v>
      </c>
      <c r="MI55">
        <v>1674</v>
      </c>
      <c r="MJ55">
        <v>1731</v>
      </c>
      <c r="MK55">
        <v>1739</v>
      </c>
      <c r="ML55">
        <v>1791</v>
      </c>
      <c r="MM55">
        <v>1815</v>
      </c>
      <c r="MN55">
        <v>1876</v>
      </c>
      <c r="MO55">
        <v>1892</v>
      </c>
      <c r="MP55">
        <v>1933</v>
      </c>
      <c r="MQ55">
        <v>1984</v>
      </c>
      <c r="MR55">
        <v>2040</v>
      </c>
      <c r="MS55">
        <v>2050</v>
      </c>
      <c r="MT55">
        <v>2083</v>
      </c>
      <c r="MU55">
        <v>2119</v>
      </c>
      <c r="MV55">
        <v>2179</v>
      </c>
      <c r="MW55">
        <v>2191</v>
      </c>
      <c r="MX55">
        <v>2215</v>
      </c>
      <c r="MY55">
        <v>2235</v>
      </c>
      <c r="MZ55">
        <v>2289</v>
      </c>
      <c r="NA55">
        <v>2306</v>
      </c>
      <c r="NB55">
        <v>2328</v>
      </c>
      <c r="NC55">
        <v>0</v>
      </c>
      <c r="ND55">
        <v>0</v>
      </c>
      <c r="NE55">
        <v>0</v>
      </c>
      <c r="NF55">
        <v>31</v>
      </c>
      <c r="NG55">
        <v>75</v>
      </c>
      <c r="NH55">
        <v>118</v>
      </c>
      <c r="NI55">
        <v>153</v>
      </c>
      <c r="NJ55">
        <v>181</v>
      </c>
      <c r="NK55">
        <v>225</v>
      </c>
      <c r="NL55">
        <v>267</v>
      </c>
      <c r="NM55">
        <v>313</v>
      </c>
      <c r="NN55">
        <v>348</v>
      </c>
      <c r="NO55">
        <v>400</v>
      </c>
      <c r="NP55">
        <v>436</v>
      </c>
      <c r="NQ55">
        <v>482</v>
      </c>
      <c r="NR55">
        <v>510</v>
      </c>
      <c r="NS55">
        <v>554</v>
      </c>
      <c r="NT55">
        <v>587</v>
      </c>
      <c r="NU55">
        <v>637</v>
      </c>
      <c r="NV55">
        <v>688</v>
      </c>
      <c r="NW55">
        <v>737</v>
      </c>
      <c r="NX55">
        <v>767</v>
      </c>
      <c r="NY55">
        <v>824</v>
      </c>
      <c r="NZ55">
        <v>862</v>
      </c>
      <c r="OA55">
        <v>917</v>
      </c>
      <c r="OB55">
        <v>970</v>
      </c>
      <c r="OC55">
        <v>1023</v>
      </c>
      <c r="OD55">
        <v>1073</v>
      </c>
      <c r="OE55">
        <v>0</v>
      </c>
      <c r="OF55">
        <v>0</v>
      </c>
      <c r="OG55">
        <v>2104</v>
      </c>
      <c r="OH55">
        <v>2160</v>
      </c>
      <c r="OI55">
        <v>2205</v>
      </c>
      <c r="OJ55">
        <v>2299</v>
      </c>
      <c r="OK55">
        <v>2388</v>
      </c>
      <c r="OL55">
        <v>2479</v>
      </c>
      <c r="OM55">
        <v>2566</v>
      </c>
      <c r="ON55">
        <v>2673</v>
      </c>
      <c r="OO55">
        <v>2736</v>
      </c>
      <c r="OP55">
        <v>2775</v>
      </c>
      <c r="OQ55">
        <v>2816</v>
      </c>
      <c r="OR55">
        <v>2897</v>
      </c>
      <c r="OS55">
        <v>2950</v>
      </c>
      <c r="OT55">
        <v>3019</v>
      </c>
      <c r="OU55">
        <v>3092</v>
      </c>
      <c r="OV55">
        <v>3144</v>
      </c>
      <c r="OW55">
        <v>3226</v>
      </c>
      <c r="OX55">
        <v>3251</v>
      </c>
      <c r="OY55">
        <v>3334</v>
      </c>
      <c r="OZ55">
        <v>3433</v>
      </c>
      <c r="PA55">
        <v>3506</v>
      </c>
      <c r="PB55">
        <v>3567</v>
      </c>
      <c r="PC55">
        <v>3632</v>
      </c>
      <c r="PD55">
        <v>3654</v>
      </c>
      <c r="PE55">
        <v>3715</v>
      </c>
      <c r="PF55">
        <v>3762</v>
      </c>
      <c r="PG55">
        <v>0</v>
      </c>
      <c r="PH55">
        <v>0</v>
      </c>
      <c r="PI55">
        <v>0</v>
      </c>
      <c r="PJ55">
        <v>77</v>
      </c>
      <c r="PK55">
        <v>160</v>
      </c>
      <c r="PL55">
        <v>247</v>
      </c>
      <c r="PM55">
        <v>330</v>
      </c>
      <c r="PN55">
        <v>400</v>
      </c>
      <c r="PO55">
        <v>490</v>
      </c>
      <c r="PP55">
        <v>583</v>
      </c>
      <c r="PQ55">
        <v>677</v>
      </c>
      <c r="PR55">
        <v>787</v>
      </c>
      <c r="PS55">
        <v>898</v>
      </c>
      <c r="PT55">
        <v>1011</v>
      </c>
      <c r="PU55">
        <v>1115</v>
      </c>
      <c r="PV55">
        <v>1207</v>
      </c>
      <c r="PW55">
        <v>1321</v>
      </c>
      <c r="PX55">
        <v>1433</v>
      </c>
      <c r="PY55">
        <v>1529</v>
      </c>
      <c r="PZ55">
        <v>1653</v>
      </c>
      <c r="QA55">
        <v>1776</v>
      </c>
      <c r="QB55">
        <v>1877</v>
      </c>
      <c r="QC55">
        <v>1995</v>
      </c>
      <c r="QD55">
        <v>2110</v>
      </c>
      <c r="QE55">
        <v>2244</v>
      </c>
      <c r="QF55">
        <v>2363</v>
      </c>
      <c r="QG55">
        <v>2502</v>
      </c>
      <c r="QH55">
        <v>2631</v>
      </c>
      <c r="QI55">
        <v>0</v>
      </c>
      <c r="QJ55">
        <v>0</v>
      </c>
      <c r="QK55">
        <v>7483</v>
      </c>
      <c r="QL55">
        <v>7781</v>
      </c>
      <c r="QM55">
        <v>8015</v>
      </c>
      <c r="QN55">
        <v>8199</v>
      </c>
      <c r="QO55">
        <v>8326</v>
      </c>
      <c r="QP55">
        <v>8513</v>
      </c>
      <c r="QQ55">
        <v>8629</v>
      </c>
      <c r="QR55">
        <v>8777</v>
      </c>
      <c r="QS55">
        <v>8837</v>
      </c>
      <c r="QT55">
        <v>8858</v>
      </c>
      <c r="QU55">
        <v>8895</v>
      </c>
      <c r="QV55">
        <v>9027</v>
      </c>
      <c r="QW55">
        <v>9022</v>
      </c>
      <c r="QX55">
        <v>9039</v>
      </c>
      <c r="QY55">
        <v>9115</v>
      </c>
      <c r="QZ55">
        <v>9194</v>
      </c>
      <c r="RA55">
        <v>9312</v>
      </c>
      <c r="RB55">
        <v>9367</v>
      </c>
      <c r="RC55">
        <v>9333</v>
      </c>
      <c r="RD55">
        <v>9393</v>
      </c>
      <c r="RE55">
        <v>9400</v>
      </c>
      <c r="RF55">
        <v>9427</v>
      </c>
      <c r="RG55">
        <v>9292</v>
      </c>
      <c r="RH55">
        <v>9320</v>
      </c>
      <c r="RI55">
        <v>9320</v>
      </c>
      <c r="RJ55">
        <v>9278</v>
      </c>
      <c r="RK55">
        <v>0</v>
      </c>
      <c r="RL55">
        <v>0</v>
      </c>
      <c r="RM55">
        <v>8484</v>
      </c>
      <c r="RN55">
        <v>8354</v>
      </c>
      <c r="RO55">
        <v>8279</v>
      </c>
      <c r="RP55">
        <v>8223</v>
      </c>
      <c r="RQ55">
        <v>8207</v>
      </c>
      <c r="RR55">
        <v>8158</v>
      </c>
      <c r="RS55">
        <v>8091</v>
      </c>
      <c r="RT55">
        <v>8067</v>
      </c>
      <c r="RU55">
        <v>8080</v>
      </c>
      <c r="RV55">
        <v>8105</v>
      </c>
      <c r="RW55">
        <v>8106</v>
      </c>
      <c r="RX55">
        <v>8083</v>
      </c>
      <c r="RY55">
        <v>8132</v>
      </c>
      <c r="RZ55">
        <v>8125</v>
      </c>
      <c r="SA55">
        <v>8154</v>
      </c>
      <c r="SB55">
        <v>8176</v>
      </c>
      <c r="SC55">
        <v>8154</v>
      </c>
      <c r="SD55">
        <v>8125</v>
      </c>
      <c r="SE55">
        <v>8157</v>
      </c>
      <c r="SF55">
        <v>8194</v>
      </c>
      <c r="SG55">
        <v>8131</v>
      </c>
      <c r="SH55">
        <v>8144</v>
      </c>
      <c r="SI55">
        <v>8189</v>
      </c>
      <c r="SJ55">
        <v>8227</v>
      </c>
      <c r="SK55">
        <v>8248</v>
      </c>
      <c r="SL55">
        <v>8247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732635.21739999996</v>
      </c>
      <c r="SU55">
        <v>720853.84849999996</v>
      </c>
      <c r="SV55">
        <v>711241.80059999996</v>
      </c>
      <c r="SW55">
        <v>702971.27709999995</v>
      </c>
      <c r="SX55">
        <v>687636.07299999997</v>
      </c>
      <c r="SY55">
        <v>674961.50399999996</v>
      </c>
      <c r="SZ55">
        <v>663971.80180000002</v>
      </c>
      <c r="TA55">
        <v>650079.02390000003</v>
      </c>
      <c r="TB55">
        <v>636832.83680000005</v>
      </c>
      <c r="TC55">
        <v>624506.81909999996</v>
      </c>
      <c r="TD55">
        <v>612585.1213</v>
      </c>
      <c r="TE55">
        <v>600974.73230000003</v>
      </c>
      <c r="TF55">
        <v>589236.27439999999</v>
      </c>
      <c r="TG55">
        <v>575667.65650000004</v>
      </c>
      <c r="TH55">
        <v>563932.75589999999</v>
      </c>
      <c r="TI55">
        <v>547898.37419999996</v>
      </c>
      <c r="TJ55">
        <v>533584.49730000005</v>
      </c>
      <c r="TK55">
        <v>522157.09179999999</v>
      </c>
      <c r="TL55">
        <v>508438.95689999999</v>
      </c>
      <c r="TM55">
        <v>495192.72509999998</v>
      </c>
      <c r="TN55">
        <v>479702.00829999999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725433.4412</v>
      </c>
      <c r="TW55">
        <v>766248.40260000003</v>
      </c>
      <c r="TX55">
        <v>811287.1692</v>
      </c>
      <c r="TY55">
        <v>823274.27619999996</v>
      </c>
      <c r="TZ55">
        <v>850314.27</v>
      </c>
      <c r="UA55">
        <v>870677.78330000001</v>
      </c>
      <c r="UB55">
        <v>881653.02760000003</v>
      </c>
      <c r="UC55">
        <v>901625.74990000005</v>
      </c>
      <c r="UD55">
        <v>900547.9129</v>
      </c>
      <c r="UE55">
        <v>897301.00360000005</v>
      </c>
      <c r="UF55">
        <v>901075.26509999996</v>
      </c>
      <c r="UG55">
        <v>890501.70959999994</v>
      </c>
      <c r="UH55">
        <v>890072.11219999997</v>
      </c>
      <c r="UI55">
        <v>884567.46109999996</v>
      </c>
      <c r="UJ55">
        <v>872301.25199999998</v>
      </c>
      <c r="UK55">
        <v>870646.77740000002</v>
      </c>
      <c r="UL55">
        <v>873517.41720000003</v>
      </c>
      <c r="UM55">
        <v>856567.49439999997</v>
      </c>
      <c r="UN55">
        <v>837240.50569999998</v>
      </c>
      <c r="UO55">
        <v>828136.8223</v>
      </c>
      <c r="UP55">
        <v>818499.93059999996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342638.98239999998</v>
      </c>
      <c r="UY55">
        <v>360095.01699999999</v>
      </c>
      <c r="UZ55">
        <v>369584.34480000002</v>
      </c>
      <c r="VA55">
        <v>378215.41450000001</v>
      </c>
      <c r="VB55">
        <v>404860.9117</v>
      </c>
      <c r="VC55">
        <v>417445.20890000003</v>
      </c>
      <c r="VD55">
        <v>417119.79619999998</v>
      </c>
      <c r="VE55">
        <v>436564.13299999997</v>
      </c>
      <c r="VF55">
        <v>440579.54139999999</v>
      </c>
      <c r="VG55">
        <v>449405.21</v>
      </c>
      <c r="VH55">
        <v>478370.26679999998</v>
      </c>
      <c r="VI55">
        <v>484851.97210000001</v>
      </c>
      <c r="VJ55">
        <v>500460.39030000003</v>
      </c>
      <c r="VK55">
        <v>512342.89689999999</v>
      </c>
      <c r="VL55">
        <v>523108.65990000003</v>
      </c>
      <c r="VM55">
        <v>510139.7733</v>
      </c>
      <c r="VN55">
        <v>504086.33470000001</v>
      </c>
      <c r="VO55">
        <v>517186.98009999999</v>
      </c>
      <c r="VP55">
        <v>537396.40480000002</v>
      </c>
      <c r="VQ55">
        <v>553975.37699999998</v>
      </c>
      <c r="VR55">
        <v>573044.25580000004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229075.60569999999</v>
      </c>
      <c r="WA55">
        <v>222403.5007</v>
      </c>
      <c r="WB55">
        <v>172740.58300000001</v>
      </c>
      <c r="WC55">
        <v>251563.9559</v>
      </c>
      <c r="WD55">
        <v>162824.56690000001</v>
      </c>
      <c r="WE55">
        <v>158082.10380000001</v>
      </c>
      <c r="WF55">
        <v>306955.54139999999</v>
      </c>
      <c r="WG55">
        <v>372518.86090000003</v>
      </c>
      <c r="WH55">
        <v>470169.43609999999</v>
      </c>
      <c r="WI55">
        <v>421361.70520000003</v>
      </c>
      <c r="WJ55">
        <v>340907.52850000001</v>
      </c>
      <c r="WK55">
        <v>231684.72810000001</v>
      </c>
      <c r="WL55">
        <v>289204.23759999999</v>
      </c>
      <c r="WM55">
        <v>311978.6813</v>
      </c>
      <c r="WN55">
        <v>333181.11599999998</v>
      </c>
      <c r="WO55">
        <v>382290.77740000002</v>
      </c>
      <c r="WP55">
        <v>285504.68810000003</v>
      </c>
      <c r="WQ55">
        <v>166313.4105</v>
      </c>
      <c r="WR55">
        <v>269115.55099999998</v>
      </c>
      <c r="WS55">
        <v>365788.12760000001</v>
      </c>
      <c r="WT55">
        <v>304400.66100000002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9510000</v>
      </c>
      <c r="ZG55">
        <v>9260000</v>
      </c>
      <c r="ZH55">
        <v>9300000</v>
      </c>
      <c r="ZI55">
        <v>9070000</v>
      </c>
      <c r="ZJ55">
        <v>9070000</v>
      </c>
      <c r="ZK55">
        <v>8920000</v>
      </c>
      <c r="ZL55">
        <v>8950000</v>
      </c>
      <c r="ZM55">
        <v>8760000</v>
      </c>
      <c r="ZN55">
        <v>8690000</v>
      </c>
      <c r="ZO55">
        <v>8660000</v>
      </c>
      <c r="ZP55">
        <v>8650000</v>
      </c>
      <c r="ZQ55">
        <v>8440000</v>
      </c>
      <c r="ZR55">
        <v>8320000</v>
      </c>
      <c r="ZS55">
        <v>8220000</v>
      </c>
      <c r="ZT55">
        <v>8210000</v>
      </c>
      <c r="ZU55">
        <v>8010000</v>
      </c>
      <c r="ZV55">
        <v>7860000</v>
      </c>
      <c r="ZW55">
        <v>7700000</v>
      </c>
      <c r="ZX55">
        <v>7660000</v>
      </c>
      <c r="ZY55">
        <v>7490000</v>
      </c>
      <c r="ZZ55">
        <v>7340000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12500000</v>
      </c>
      <c r="ABK55">
        <v>12600000</v>
      </c>
      <c r="ABL55">
        <v>12700000</v>
      </c>
      <c r="ABM55">
        <v>12600000</v>
      </c>
      <c r="ABN55">
        <v>12400000</v>
      </c>
      <c r="ABO55">
        <v>12300000</v>
      </c>
      <c r="ABP55">
        <v>12200000</v>
      </c>
      <c r="ABQ55">
        <v>12100000</v>
      </c>
      <c r="ABR55">
        <v>12000000</v>
      </c>
      <c r="ABS55">
        <v>12000000</v>
      </c>
      <c r="ABT55">
        <v>11800000</v>
      </c>
      <c r="ABU55">
        <v>11800000</v>
      </c>
      <c r="ABV55">
        <v>11500000</v>
      </c>
      <c r="ABW55">
        <v>11500000</v>
      </c>
      <c r="ABX55">
        <v>11500000</v>
      </c>
      <c r="ABY55">
        <v>11400000</v>
      </c>
      <c r="ABZ55">
        <v>11200000</v>
      </c>
      <c r="ACA55">
        <v>11100000</v>
      </c>
      <c r="ACB55">
        <v>10800000</v>
      </c>
      <c r="ACC55">
        <v>10700000</v>
      </c>
      <c r="ACD55">
        <v>10500000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4770000</v>
      </c>
      <c r="ADO55">
        <v>4690000</v>
      </c>
      <c r="ADP55">
        <v>4630000</v>
      </c>
      <c r="ADQ55">
        <v>4530000</v>
      </c>
      <c r="ADR55">
        <v>4410000</v>
      </c>
      <c r="ADS55">
        <v>4300000</v>
      </c>
      <c r="ADT55">
        <v>4230000</v>
      </c>
      <c r="ADU55">
        <v>4110000</v>
      </c>
      <c r="ADV55">
        <v>3990000</v>
      </c>
      <c r="ADW55">
        <v>3910000</v>
      </c>
      <c r="ADX55">
        <v>3830000</v>
      </c>
      <c r="ADY55">
        <v>3770000</v>
      </c>
      <c r="ADZ55">
        <v>3680000</v>
      </c>
      <c r="AEA55">
        <v>3560000</v>
      </c>
      <c r="AEB55">
        <v>3480000</v>
      </c>
      <c r="AEC55">
        <v>3380000</v>
      </c>
      <c r="AED55">
        <v>3290000</v>
      </c>
      <c r="AEE55">
        <v>3150000</v>
      </c>
      <c r="AEF55">
        <v>3060000</v>
      </c>
      <c r="AEG55">
        <v>2980000</v>
      </c>
      <c r="AEH55">
        <v>2880000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2270000</v>
      </c>
      <c r="AEQ55">
        <v>2180000</v>
      </c>
      <c r="AER55">
        <v>2110000</v>
      </c>
      <c r="AES55">
        <v>2050000</v>
      </c>
      <c r="AET55">
        <v>2000000</v>
      </c>
      <c r="AEU55">
        <v>1940000</v>
      </c>
      <c r="AEV55">
        <v>1880000</v>
      </c>
      <c r="AEW55">
        <v>1840000</v>
      </c>
      <c r="AEX55">
        <v>1780000</v>
      </c>
      <c r="AEY55">
        <v>1740000</v>
      </c>
      <c r="AEZ55">
        <v>1690000</v>
      </c>
      <c r="AFA55">
        <v>1640000</v>
      </c>
      <c r="AFB55">
        <v>1580000</v>
      </c>
      <c r="AFC55">
        <v>1540000</v>
      </c>
      <c r="AFD55">
        <v>1510000</v>
      </c>
      <c r="AFE55">
        <v>1450000</v>
      </c>
      <c r="AFF55">
        <v>1410000</v>
      </c>
      <c r="AFG55">
        <v>1380000</v>
      </c>
      <c r="AFH55">
        <v>1340000</v>
      </c>
      <c r="AFI55">
        <v>1310000</v>
      </c>
      <c r="AFJ55">
        <v>1270000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174.06517980000001</v>
      </c>
      <c r="AGU55">
        <v>183.85858490000001</v>
      </c>
      <c r="AGV55">
        <v>194.6654771</v>
      </c>
      <c r="AGW55">
        <v>197.54174090000001</v>
      </c>
      <c r="AGX55">
        <v>204.02989149999999</v>
      </c>
      <c r="AGY55">
        <v>208.91604419999999</v>
      </c>
      <c r="AGZ55">
        <v>211.54951510000001</v>
      </c>
      <c r="AHA55">
        <v>216.34189900000001</v>
      </c>
      <c r="AHB55">
        <v>216.0832758</v>
      </c>
      <c r="AHC55">
        <v>215.30419140000001</v>
      </c>
      <c r="AHD55">
        <v>216.20981209999999</v>
      </c>
      <c r="AHE55">
        <v>213.67272500000001</v>
      </c>
      <c r="AHF55">
        <v>213.5696446</v>
      </c>
      <c r="AHG55">
        <v>212.24882310000001</v>
      </c>
      <c r="AHH55">
        <v>209.30558980000001</v>
      </c>
      <c r="AHI55">
        <v>208.9086044</v>
      </c>
      <c r="AHJ55">
        <v>209.59740429999999</v>
      </c>
      <c r="AHK55">
        <v>205.53033049999999</v>
      </c>
      <c r="AHL55">
        <v>200.89288809999999</v>
      </c>
      <c r="AHM55">
        <v>198.7084916</v>
      </c>
      <c r="AHN55">
        <v>196.39615359999999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19.01882277</v>
      </c>
      <c r="AHW55">
        <v>19.987752879999999</v>
      </c>
      <c r="AHX55">
        <v>20.514475910000002</v>
      </c>
      <c r="AHY55">
        <v>20.99355971</v>
      </c>
      <c r="AHZ55">
        <v>22.47256827</v>
      </c>
      <c r="AIA55">
        <v>23.171083419999999</v>
      </c>
      <c r="AIB55">
        <v>23.153020779999999</v>
      </c>
      <c r="AIC55">
        <v>24.23231535</v>
      </c>
      <c r="AID55">
        <v>24.455198169999999</v>
      </c>
      <c r="AIE55">
        <v>24.945083539999999</v>
      </c>
      <c r="AIF55">
        <v>26.552843630000002</v>
      </c>
      <c r="AIG55">
        <v>26.91262291</v>
      </c>
      <c r="AIH55">
        <v>27.778997589999999</v>
      </c>
      <c r="AII55">
        <v>28.438558520000001</v>
      </c>
      <c r="AIJ55">
        <v>29.036132500000001</v>
      </c>
      <c r="AIK55">
        <v>28.316269989999999</v>
      </c>
      <c r="AIL55">
        <v>27.98026247</v>
      </c>
      <c r="AIM55">
        <v>28.707438499999999</v>
      </c>
      <c r="AIN55">
        <v>29.829200719999999</v>
      </c>
      <c r="AIO55">
        <v>30.749447830000001</v>
      </c>
      <c r="AIP55">
        <v>31.807901900000001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1.0785006660000001</v>
      </c>
      <c r="AIY55">
        <v>1.0470880250000001</v>
      </c>
      <c r="AIZ55">
        <v>0.81327225299999995</v>
      </c>
      <c r="AJA55">
        <v>1.184377067</v>
      </c>
      <c r="AJB55">
        <v>0.76658709800000002</v>
      </c>
      <c r="AJC55">
        <v>0.74425931899999997</v>
      </c>
      <c r="AJD55">
        <v>1.4451637260000001</v>
      </c>
      <c r="AJE55">
        <v>1.753839473</v>
      </c>
      <c r="AJF55">
        <v>2.213583801</v>
      </c>
      <c r="AJG55">
        <v>1.983794295</v>
      </c>
      <c r="AJH55">
        <v>1.6050115650000001</v>
      </c>
      <c r="AJI55">
        <v>1.090784559</v>
      </c>
      <c r="AJJ55">
        <v>1.361589602</v>
      </c>
      <c r="AJK55">
        <v>1.468812947</v>
      </c>
      <c r="AJL55">
        <v>1.5686351860000001</v>
      </c>
      <c r="AJM55">
        <v>1.799846198</v>
      </c>
      <c r="AJN55">
        <v>1.344171918</v>
      </c>
      <c r="AJO55">
        <v>0.78301276799999997</v>
      </c>
      <c r="AJP55">
        <v>1.2670109510000001</v>
      </c>
      <c r="AJQ55">
        <v>1.722150807</v>
      </c>
      <c r="AJR55">
        <v>1.4331352070000001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150.13804479999999</v>
      </c>
      <c r="AKA55">
        <v>160.3411079</v>
      </c>
      <c r="AKB55">
        <v>169.029156</v>
      </c>
      <c r="AKC55">
        <v>118.6683391</v>
      </c>
      <c r="AKD55">
        <v>185.69734500000001</v>
      </c>
      <c r="AKE55">
        <v>239.47591980000001</v>
      </c>
      <c r="AKF55">
        <v>107.94497610000001</v>
      </c>
      <c r="AKG55">
        <v>199.91901540000001</v>
      </c>
      <c r="AKH55">
        <v>166.4700402</v>
      </c>
      <c r="AKI55">
        <v>117.2513814</v>
      </c>
      <c r="AKJ55">
        <v>265.0656242</v>
      </c>
      <c r="AKK55">
        <v>190.79105379999999</v>
      </c>
      <c r="AKL55">
        <v>222.8222949</v>
      </c>
      <c r="AKM55">
        <v>190.69538449999999</v>
      </c>
      <c r="AKN55">
        <v>212.82049839999999</v>
      </c>
      <c r="AKO55">
        <v>191.45442449999999</v>
      </c>
      <c r="AKP55">
        <v>135.46926310000001</v>
      </c>
      <c r="AKQ55">
        <v>225.61805330000001</v>
      </c>
      <c r="AKR55">
        <v>216.37976850000001</v>
      </c>
      <c r="AKS55">
        <v>143.66216829999999</v>
      </c>
      <c r="AKT55">
        <v>150.86422060000001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129.3273849</v>
      </c>
      <c r="AME55">
        <v>125.8613117</v>
      </c>
      <c r="AMF55">
        <v>126.3562252</v>
      </c>
      <c r="AMG55">
        <v>123.24290670000001</v>
      </c>
      <c r="AMH55">
        <v>123.23120969999999</v>
      </c>
      <c r="AMI55">
        <v>121.24519340000001</v>
      </c>
      <c r="AMJ55">
        <v>121.6700007</v>
      </c>
      <c r="AMK55">
        <v>119.13368730000001</v>
      </c>
      <c r="AML55">
        <v>118.1702301</v>
      </c>
      <c r="AMM55">
        <v>117.7553561</v>
      </c>
      <c r="AMN55">
        <v>117.55252040000001</v>
      </c>
      <c r="AMO55">
        <v>114.68811479999999</v>
      </c>
      <c r="AMP55">
        <v>113.1401104</v>
      </c>
      <c r="AMQ55">
        <v>111.7431887</v>
      </c>
      <c r="AMR55">
        <v>111.56041190000001</v>
      </c>
      <c r="AMS55">
        <v>108.90756089999999</v>
      </c>
      <c r="AMT55">
        <v>106.8937123</v>
      </c>
      <c r="AMU55">
        <v>104.7173714</v>
      </c>
      <c r="AMV55">
        <v>104.1237433</v>
      </c>
      <c r="AMW55">
        <v>101.841798</v>
      </c>
      <c r="AMX55">
        <v>99.818837239999993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212.54410290000001</v>
      </c>
      <c r="ANG55">
        <v>319.75575279999998</v>
      </c>
      <c r="ANH55">
        <v>306.03578140000002</v>
      </c>
      <c r="ANI55">
        <v>280.0052536</v>
      </c>
      <c r="ANJ55">
        <v>213.42465079999999</v>
      </c>
      <c r="ANK55">
        <v>332.44739850000002</v>
      </c>
      <c r="ANL55">
        <v>228.67007459999999</v>
      </c>
      <c r="ANM55">
        <v>265.47291660000002</v>
      </c>
      <c r="ANN55">
        <v>161.66248340000001</v>
      </c>
      <c r="ANO55">
        <v>221.0279218</v>
      </c>
      <c r="ANP55">
        <v>180.7533444</v>
      </c>
      <c r="ANQ55">
        <v>244.23693180000001</v>
      </c>
      <c r="ANR55">
        <v>232.80621339999999</v>
      </c>
      <c r="ANS55">
        <v>197.51036350000001</v>
      </c>
      <c r="ANT55">
        <v>119.82616040000001</v>
      </c>
      <c r="ANU55">
        <v>250.79743250000001</v>
      </c>
      <c r="ANV55">
        <v>153.05321530000001</v>
      </c>
      <c r="ANW55">
        <v>179.11015080000001</v>
      </c>
      <c r="ANX55">
        <v>181.88030449999999</v>
      </c>
      <c r="ANY55">
        <v>168.45139030000001</v>
      </c>
      <c r="ANZ55">
        <v>181.89409699999999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73.758845780000001</v>
      </c>
      <c r="AOI55">
        <v>74.123686840000005</v>
      </c>
      <c r="AOJ55">
        <v>74.965612649999997</v>
      </c>
      <c r="AOK55">
        <v>74.497552369999994</v>
      </c>
      <c r="AOL55">
        <v>73.358707999999993</v>
      </c>
      <c r="AOM55">
        <v>72.274336300000002</v>
      </c>
      <c r="AON55">
        <v>72.187621449999995</v>
      </c>
      <c r="AOO55">
        <v>71.367260830000006</v>
      </c>
      <c r="AOP55">
        <v>70.909251429999998</v>
      </c>
      <c r="AOQ55">
        <v>70.508592960000001</v>
      </c>
      <c r="AOR55">
        <v>69.606192070000006</v>
      </c>
      <c r="AOS55">
        <v>69.341379360000005</v>
      </c>
      <c r="AOT55">
        <v>67.843439619999998</v>
      </c>
      <c r="AOU55">
        <v>67.549052180000004</v>
      </c>
      <c r="AOV55">
        <v>67.528988229999996</v>
      </c>
      <c r="AOW55">
        <v>66.956250639999993</v>
      </c>
      <c r="AOX55">
        <v>66.137092600000003</v>
      </c>
      <c r="AOY55">
        <v>65.380856429999994</v>
      </c>
      <c r="AOZ55">
        <v>63.86105422</v>
      </c>
      <c r="APA55">
        <v>63.036070700000003</v>
      </c>
      <c r="APB55">
        <v>61.974336000000001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799.38060189999999</v>
      </c>
      <c r="APK55">
        <v>896.66255820000003</v>
      </c>
      <c r="APL55">
        <v>891.50640369999996</v>
      </c>
      <c r="APM55">
        <v>971.55924549999997</v>
      </c>
      <c r="APN55">
        <v>1054.173</v>
      </c>
      <c r="APO55">
        <v>1024.3051740000001</v>
      </c>
      <c r="APP55">
        <v>1004.6091300000001</v>
      </c>
      <c r="APQ55">
        <v>933.41989130000002</v>
      </c>
      <c r="APR55">
        <v>790.81891870000004</v>
      </c>
      <c r="APS55">
        <v>985.98162479999996</v>
      </c>
      <c r="APT55">
        <v>824.60309500000005</v>
      </c>
      <c r="APU55">
        <v>704.8936966</v>
      </c>
      <c r="APV55">
        <v>897.46731</v>
      </c>
      <c r="APW55">
        <v>869.59613990000003</v>
      </c>
      <c r="APX55">
        <v>676.09822229999997</v>
      </c>
      <c r="APY55">
        <v>784.78640250000001</v>
      </c>
      <c r="APZ55">
        <v>700.67801399999996</v>
      </c>
      <c r="AQA55">
        <v>827.14130899999998</v>
      </c>
      <c r="AQB55">
        <v>703.49788220000005</v>
      </c>
      <c r="AQC55">
        <v>699.36193660000004</v>
      </c>
      <c r="AQD55">
        <v>696.32200360000002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136.83131789999999</v>
      </c>
      <c r="ARO55">
        <v>131.75490289999999</v>
      </c>
      <c r="ARP55">
        <v>127.5379454</v>
      </c>
      <c r="ARQ55">
        <v>124.0227896</v>
      </c>
      <c r="ARR55">
        <v>120.7830325</v>
      </c>
      <c r="ARS55">
        <v>117.2795484</v>
      </c>
      <c r="ART55">
        <v>113.54056199999999</v>
      </c>
      <c r="ARU55">
        <v>110.9018028</v>
      </c>
      <c r="ARV55">
        <v>107.5789698</v>
      </c>
      <c r="ARW55">
        <v>104.81839220000001</v>
      </c>
      <c r="ARX55">
        <v>102.03999880000001</v>
      </c>
      <c r="ARY55">
        <v>98.801387669999997</v>
      </c>
      <c r="ARZ55">
        <v>95.582521279999995</v>
      </c>
      <c r="ASA55">
        <v>93.164047920000002</v>
      </c>
      <c r="ASB55">
        <v>90.860813890000003</v>
      </c>
      <c r="ASC55">
        <v>87.536141499999999</v>
      </c>
      <c r="ASD55">
        <v>85.122423280000007</v>
      </c>
      <c r="ASE55">
        <v>83.099777329999995</v>
      </c>
      <c r="ASF55">
        <v>81.053777819999993</v>
      </c>
      <c r="ASG55">
        <v>78.893857589999996</v>
      </c>
      <c r="ASH55">
        <v>76.586691630000004</v>
      </c>
    </row>
    <row r="56" spans="3:1178" x14ac:dyDescent="0.25">
      <c r="C56">
        <v>0</v>
      </c>
      <c r="D56">
        <v>0</v>
      </c>
      <c r="E56">
        <v>0</v>
      </c>
      <c r="F56">
        <v>252</v>
      </c>
      <c r="G56">
        <v>256</v>
      </c>
      <c r="H56">
        <v>231</v>
      </c>
      <c r="I56">
        <v>240</v>
      </c>
      <c r="J56">
        <v>214</v>
      </c>
      <c r="K56">
        <v>257</v>
      </c>
      <c r="L56">
        <v>262</v>
      </c>
      <c r="M56">
        <v>252</v>
      </c>
      <c r="N56">
        <v>217</v>
      </c>
      <c r="O56">
        <v>258</v>
      </c>
      <c r="P56">
        <v>250</v>
      </c>
      <c r="Q56">
        <v>283</v>
      </c>
      <c r="R56">
        <v>290</v>
      </c>
      <c r="S56">
        <v>275</v>
      </c>
      <c r="T56">
        <v>253</v>
      </c>
      <c r="U56">
        <v>224</v>
      </c>
      <c r="V56">
        <v>289</v>
      </c>
      <c r="W56">
        <v>261</v>
      </c>
      <c r="X56">
        <v>252</v>
      </c>
      <c r="Y56">
        <v>247</v>
      </c>
      <c r="Z56">
        <v>286</v>
      </c>
      <c r="AA56">
        <v>243</v>
      </c>
      <c r="AB56">
        <v>270</v>
      </c>
      <c r="AC56">
        <v>231</v>
      </c>
      <c r="AD56">
        <v>250</v>
      </c>
      <c r="AE56">
        <v>0</v>
      </c>
      <c r="AF56">
        <v>0</v>
      </c>
      <c r="AG56">
        <v>0</v>
      </c>
      <c r="AH56">
        <v>80</v>
      </c>
      <c r="AI56">
        <v>81</v>
      </c>
      <c r="AJ56">
        <v>87</v>
      </c>
      <c r="AK56">
        <v>79</v>
      </c>
      <c r="AL56">
        <v>90</v>
      </c>
      <c r="AM56">
        <v>96</v>
      </c>
      <c r="AN56">
        <v>92</v>
      </c>
      <c r="AO56">
        <v>92</v>
      </c>
      <c r="AP56">
        <v>100</v>
      </c>
      <c r="AQ56">
        <v>119</v>
      </c>
      <c r="AR56">
        <v>109</v>
      </c>
      <c r="AS56">
        <v>116</v>
      </c>
      <c r="AT56">
        <v>97</v>
      </c>
      <c r="AU56">
        <v>112</v>
      </c>
      <c r="AV56">
        <v>112</v>
      </c>
      <c r="AW56">
        <v>130</v>
      </c>
      <c r="AX56">
        <v>120</v>
      </c>
      <c r="AY56">
        <v>124</v>
      </c>
      <c r="AZ56">
        <v>120</v>
      </c>
      <c r="BA56">
        <v>167</v>
      </c>
      <c r="BB56">
        <v>126</v>
      </c>
      <c r="BC56">
        <v>152</v>
      </c>
      <c r="BD56">
        <v>135</v>
      </c>
      <c r="BE56">
        <v>136</v>
      </c>
      <c r="BF56">
        <v>146</v>
      </c>
      <c r="BG56">
        <v>0</v>
      </c>
      <c r="BH56">
        <v>0</v>
      </c>
      <c r="BI56">
        <v>0</v>
      </c>
      <c r="BJ56">
        <v>200</v>
      </c>
      <c r="BK56">
        <v>182</v>
      </c>
      <c r="BL56">
        <v>202</v>
      </c>
      <c r="BM56">
        <v>208</v>
      </c>
      <c r="BN56">
        <v>182</v>
      </c>
      <c r="BO56">
        <v>168</v>
      </c>
      <c r="BP56">
        <v>179</v>
      </c>
      <c r="BQ56">
        <v>185</v>
      </c>
      <c r="BR56">
        <v>167</v>
      </c>
      <c r="BS56">
        <v>202</v>
      </c>
      <c r="BT56">
        <v>166</v>
      </c>
      <c r="BU56">
        <v>160</v>
      </c>
      <c r="BV56">
        <v>182</v>
      </c>
      <c r="BW56">
        <v>192</v>
      </c>
      <c r="BX56">
        <v>182</v>
      </c>
      <c r="BY56">
        <v>175</v>
      </c>
      <c r="BZ56">
        <v>161</v>
      </c>
      <c r="CA56">
        <v>179</v>
      </c>
      <c r="CB56">
        <v>182</v>
      </c>
      <c r="CC56">
        <v>167</v>
      </c>
      <c r="CD56">
        <v>170</v>
      </c>
      <c r="CE56">
        <v>174</v>
      </c>
      <c r="CF56">
        <v>159</v>
      </c>
      <c r="CG56">
        <v>155</v>
      </c>
      <c r="CH56">
        <v>159</v>
      </c>
      <c r="CI56">
        <v>0</v>
      </c>
      <c r="CJ56">
        <v>0</v>
      </c>
      <c r="CK56">
        <v>0</v>
      </c>
      <c r="CL56">
        <v>36</v>
      </c>
      <c r="CM56">
        <v>48</v>
      </c>
      <c r="CN56">
        <v>36</v>
      </c>
      <c r="CO56">
        <v>45</v>
      </c>
      <c r="CP56">
        <v>37</v>
      </c>
      <c r="CQ56">
        <v>39</v>
      </c>
      <c r="CR56">
        <v>42</v>
      </c>
      <c r="CS56">
        <v>43</v>
      </c>
      <c r="CT56">
        <v>41</v>
      </c>
      <c r="CU56">
        <v>39</v>
      </c>
      <c r="CV56">
        <v>52</v>
      </c>
      <c r="CW56">
        <v>49</v>
      </c>
      <c r="CX56">
        <v>43</v>
      </c>
      <c r="CY56">
        <v>56</v>
      </c>
      <c r="CZ56">
        <v>49</v>
      </c>
      <c r="DA56">
        <v>51</v>
      </c>
      <c r="DB56">
        <v>45</v>
      </c>
      <c r="DC56">
        <v>39</v>
      </c>
      <c r="DD56">
        <v>39</v>
      </c>
      <c r="DE56">
        <v>42</v>
      </c>
      <c r="DF56">
        <v>34</v>
      </c>
      <c r="DG56">
        <v>38</v>
      </c>
      <c r="DH56">
        <v>55</v>
      </c>
      <c r="DI56">
        <v>42</v>
      </c>
      <c r="DJ56">
        <v>53</v>
      </c>
      <c r="DK56">
        <v>0</v>
      </c>
      <c r="DL56">
        <v>0</v>
      </c>
      <c r="DM56">
        <v>0</v>
      </c>
      <c r="DN56">
        <v>1</v>
      </c>
      <c r="DO56">
        <v>4</v>
      </c>
      <c r="DP56">
        <v>4</v>
      </c>
      <c r="DQ56">
        <v>1</v>
      </c>
      <c r="DR56">
        <v>5</v>
      </c>
      <c r="DS56">
        <v>1</v>
      </c>
      <c r="DT56">
        <v>4</v>
      </c>
      <c r="DU56">
        <v>2</v>
      </c>
      <c r="DV56">
        <v>6</v>
      </c>
      <c r="DW56">
        <v>2</v>
      </c>
      <c r="DX56">
        <v>3</v>
      </c>
      <c r="DY56">
        <v>6</v>
      </c>
      <c r="DZ56">
        <v>6</v>
      </c>
      <c r="EA56">
        <v>4</v>
      </c>
      <c r="EB56">
        <v>5</v>
      </c>
      <c r="EC56">
        <v>7</v>
      </c>
      <c r="ED56">
        <v>9</v>
      </c>
      <c r="EE56">
        <v>10</v>
      </c>
      <c r="EF56">
        <v>7</v>
      </c>
      <c r="EG56">
        <v>11</v>
      </c>
      <c r="EH56">
        <v>17</v>
      </c>
      <c r="EI56">
        <v>7</v>
      </c>
      <c r="EJ56">
        <v>12</v>
      </c>
      <c r="EK56">
        <v>7</v>
      </c>
      <c r="EL56">
        <v>9</v>
      </c>
      <c r="EM56">
        <v>0</v>
      </c>
      <c r="EN56">
        <v>0</v>
      </c>
      <c r="EO56">
        <v>0</v>
      </c>
      <c r="EP56">
        <v>10</v>
      </c>
      <c r="EQ56">
        <v>10</v>
      </c>
      <c r="ER56">
        <v>25</v>
      </c>
      <c r="ES56">
        <v>15</v>
      </c>
      <c r="ET56">
        <v>25</v>
      </c>
      <c r="EU56">
        <v>25</v>
      </c>
      <c r="EV56">
        <v>5</v>
      </c>
      <c r="EW56">
        <v>5</v>
      </c>
      <c r="EX56">
        <v>20</v>
      </c>
      <c r="EY56">
        <v>30</v>
      </c>
      <c r="EZ56">
        <v>15</v>
      </c>
      <c r="FA56">
        <v>20</v>
      </c>
      <c r="FB56">
        <v>25</v>
      </c>
      <c r="FC56">
        <v>30</v>
      </c>
      <c r="FD56">
        <v>5</v>
      </c>
      <c r="FE56">
        <v>15</v>
      </c>
      <c r="FF56">
        <v>45</v>
      </c>
      <c r="FG56">
        <v>45</v>
      </c>
      <c r="FH56">
        <v>70</v>
      </c>
      <c r="FI56">
        <v>40</v>
      </c>
      <c r="FJ56">
        <v>40</v>
      </c>
      <c r="FK56">
        <v>60</v>
      </c>
      <c r="FL56">
        <v>50</v>
      </c>
      <c r="FM56">
        <v>55</v>
      </c>
      <c r="FN56">
        <v>50</v>
      </c>
      <c r="FO56">
        <v>0</v>
      </c>
      <c r="FP56">
        <v>0</v>
      </c>
      <c r="FQ56">
        <v>6991</v>
      </c>
      <c r="FR56">
        <v>7289</v>
      </c>
      <c r="FS56">
        <v>7496</v>
      </c>
      <c r="FT56">
        <v>7703</v>
      </c>
      <c r="FU56">
        <v>7827</v>
      </c>
      <c r="FV56">
        <v>7963</v>
      </c>
      <c r="FW56">
        <v>8100</v>
      </c>
      <c r="FX56">
        <v>8180</v>
      </c>
      <c r="FY56">
        <v>8284</v>
      </c>
      <c r="FZ56">
        <v>8392</v>
      </c>
      <c r="GA56">
        <v>8468</v>
      </c>
      <c r="GB56">
        <v>8547</v>
      </c>
      <c r="GC56">
        <v>8664</v>
      </c>
      <c r="GD56">
        <v>8723</v>
      </c>
      <c r="GE56">
        <v>8811</v>
      </c>
      <c r="GF56">
        <v>8892</v>
      </c>
      <c r="GG56">
        <v>8991</v>
      </c>
      <c r="GH56">
        <v>9032</v>
      </c>
      <c r="GI56">
        <v>9024</v>
      </c>
      <c r="GJ56">
        <v>8997</v>
      </c>
      <c r="GK56">
        <v>9012</v>
      </c>
      <c r="GL56">
        <v>9049</v>
      </c>
      <c r="GM56">
        <v>9093</v>
      </c>
      <c r="GN56">
        <v>9107</v>
      </c>
      <c r="GO56">
        <v>9138</v>
      </c>
      <c r="GP56">
        <v>9119</v>
      </c>
      <c r="GQ56">
        <v>0</v>
      </c>
      <c r="GR56">
        <v>0</v>
      </c>
      <c r="GS56">
        <v>746</v>
      </c>
      <c r="GT56">
        <v>866</v>
      </c>
      <c r="GU56">
        <v>1005</v>
      </c>
      <c r="GV56">
        <v>1121</v>
      </c>
      <c r="GW56">
        <v>1275</v>
      </c>
      <c r="GX56">
        <v>1419</v>
      </c>
      <c r="GY56">
        <v>1526</v>
      </c>
      <c r="GZ56">
        <v>1679</v>
      </c>
      <c r="HA56">
        <v>1787</v>
      </c>
      <c r="HB56">
        <v>1916</v>
      </c>
      <c r="HC56">
        <v>2051</v>
      </c>
      <c r="HD56">
        <v>2133</v>
      </c>
      <c r="HE56">
        <v>2249</v>
      </c>
      <c r="HF56">
        <v>2346</v>
      </c>
      <c r="HG56">
        <v>2463</v>
      </c>
      <c r="HH56">
        <v>2572</v>
      </c>
      <c r="HI56">
        <v>2630</v>
      </c>
      <c r="HJ56">
        <v>2712</v>
      </c>
      <c r="HK56">
        <v>2796</v>
      </c>
      <c r="HL56">
        <v>2892</v>
      </c>
      <c r="HM56">
        <v>2961</v>
      </c>
      <c r="HN56">
        <v>3009</v>
      </c>
      <c r="HO56">
        <v>3063</v>
      </c>
      <c r="HP56">
        <v>3113</v>
      </c>
      <c r="HQ56">
        <v>3159</v>
      </c>
      <c r="HR56">
        <v>3216</v>
      </c>
      <c r="HS56">
        <v>0</v>
      </c>
      <c r="HT56">
        <v>0</v>
      </c>
      <c r="HU56">
        <v>48</v>
      </c>
      <c r="HV56">
        <v>53</v>
      </c>
      <c r="HW56">
        <v>60</v>
      </c>
      <c r="HX56">
        <v>68</v>
      </c>
      <c r="HY56">
        <v>73</v>
      </c>
      <c r="HZ56">
        <v>80</v>
      </c>
      <c r="IA56">
        <v>88</v>
      </c>
      <c r="IB56">
        <v>101</v>
      </c>
      <c r="IC56">
        <v>116</v>
      </c>
      <c r="ID56">
        <v>125</v>
      </c>
      <c r="IE56">
        <v>134</v>
      </c>
      <c r="IF56">
        <v>140</v>
      </c>
      <c r="IG56">
        <v>149</v>
      </c>
      <c r="IH56">
        <v>160</v>
      </c>
      <c r="II56">
        <v>171</v>
      </c>
      <c r="IJ56">
        <v>187</v>
      </c>
      <c r="IK56">
        <v>215</v>
      </c>
      <c r="IL56">
        <v>223</v>
      </c>
      <c r="IM56">
        <v>237</v>
      </c>
      <c r="IN56">
        <v>243</v>
      </c>
      <c r="IO56">
        <v>258</v>
      </c>
      <c r="IP56">
        <v>267</v>
      </c>
      <c r="IQ56">
        <v>270</v>
      </c>
      <c r="IR56">
        <v>280</v>
      </c>
      <c r="IS56">
        <v>302</v>
      </c>
      <c r="IT56">
        <v>313</v>
      </c>
      <c r="IU56">
        <v>0</v>
      </c>
      <c r="IV56">
        <v>0</v>
      </c>
      <c r="IW56">
        <v>8</v>
      </c>
      <c r="IX56">
        <v>9</v>
      </c>
      <c r="IY56">
        <v>9</v>
      </c>
      <c r="IZ56">
        <v>9</v>
      </c>
      <c r="JA56">
        <v>9</v>
      </c>
      <c r="JB56">
        <v>5</v>
      </c>
      <c r="JC56">
        <v>6</v>
      </c>
      <c r="JD56">
        <v>7</v>
      </c>
      <c r="JE56">
        <v>5</v>
      </c>
      <c r="JF56">
        <v>10</v>
      </c>
      <c r="JG56">
        <v>7</v>
      </c>
      <c r="JH56">
        <v>7</v>
      </c>
      <c r="JI56">
        <v>7</v>
      </c>
      <c r="JJ56">
        <v>8</v>
      </c>
      <c r="JK56">
        <v>7</v>
      </c>
      <c r="JL56">
        <v>11</v>
      </c>
      <c r="JM56">
        <v>11</v>
      </c>
      <c r="JN56">
        <v>12</v>
      </c>
      <c r="JO56">
        <v>13</v>
      </c>
      <c r="JP56">
        <v>12</v>
      </c>
      <c r="JQ56">
        <v>21</v>
      </c>
      <c r="JR56">
        <v>16</v>
      </c>
      <c r="JS56">
        <v>21</v>
      </c>
      <c r="JT56">
        <v>12</v>
      </c>
      <c r="JU56">
        <v>5</v>
      </c>
      <c r="JV56">
        <v>10</v>
      </c>
      <c r="JW56">
        <v>0</v>
      </c>
      <c r="JX56">
        <v>0</v>
      </c>
      <c r="JY56">
        <v>0</v>
      </c>
      <c r="JZ56">
        <v>7</v>
      </c>
      <c r="KA56">
        <v>17</v>
      </c>
      <c r="KB56">
        <v>26</v>
      </c>
      <c r="KC56">
        <v>38</v>
      </c>
      <c r="KD56">
        <v>52</v>
      </c>
      <c r="KE56">
        <v>62</v>
      </c>
      <c r="KF56">
        <v>70</v>
      </c>
      <c r="KG56">
        <v>80</v>
      </c>
      <c r="KH56">
        <v>88</v>
      </c>
      <c r="KI56">
        <v>104</v>
      </c>
      <c r="KJ56">
        <v>125</v>
      </c>
      <c r="KK56">
        <v>140</v>
      </c>
      <c r="KL56">
        <v>159</v>
      </c>
      <c r="KM56">
        <v>176</v>
      </c>
      <c r="KN56">
        <v>191</v>
      </c>
      <c r="KO56">
        <v>207</v>
      </c>
      <c r="KP56">
        <v>239</v>
      </c>
      <c r="KQ56">
        <v>260</v>
      </c>
      <c r="KR56">
        <v>289</v>
      </c>
      <c r="KS56">
        <v>316</v>
      </c>
      <c r="KT56">
        <v>344</v>
      </c>
      <c r="KU56">
        <v>368</v>
      </c>
      <c r="KV56">
        <v>392</v>
      </c>
      <c r="KW56">
        <v>424</v>
      </c>
      <c r="KX56">
        <v>451</v>
      </c>
      <c r="KY56">
        <v>0</v>
      </c>
      <c r="KZ56">
        <v>0</v>
      </c>
      <c r="LA56">
        <v>0</v>
      </c>
      <c r="LB56">
        <v>198</v>
      </c>
      <c r="LC56">
        <v>389</v>
      </c>
      <c r="LD56">
        <v>587</v>
      </c>
      <c r="LE56">
        <v>767</v>
      </c>
      <c r="LF56">
        <v>957</v>
      </c>
      <c r="LG56">
        <v>1125</v>
      </c>
      <c r="LH56">
        <v>1284</v>
      </c>
      <c r="LI56">
        <v>1445</v>
      </c>
      <c r="LJ56">
        <v>1607</v>
      </c>
      <c r="LK56">
        <v>1770</v>
      </c>
      <c r="LL56">
        <v>1918</v>
      </c>
      <c r="LM56">
        <v>2077</v>
      </c>
      <c r="LN56">
        <v>2235</v>
      </c>
      <c r="LO56">
        <v>2378</v>
      </c>
      <c r="LP56">
        <v>2508</v>
      </c>
      <c r="LQ56">
        <v>2627</v>
      </c>
      <c r="LR56">
        <v>2755</v>
      </c>
      <c r="LS56">
        <v>2900</v>
      </c>
      <c r="LT56">
        <v>3023</v>
      </c>
      <c r="LU56">
        <v>3125</v>
      </c>
      <c r="LV56">
        <v>3241</v>
      </c>
      <c r="LW56">
        <v>3373</v>
      </c>
      <c r="LX56">
        <v>3471</v>
      </c>
      <c r="LY56">
        <v>3580</v>
      </c>
      <c r="LZ56">
        <v>3693</v>
      </c>
      <c r="MA56">
        <v>0</v>
      </c>
      <c r="MB56">
        <v>0</v>
      </c>
      <c r="MC56">
        <v>1504</v>
      </c>
      <c r="MD56">
        <v>1519</v>
      </c>
      <c r="ME56">
        <v>1552</v>
      </c>
      <c r="MF56">
        <v>1559</v>
      </c>
      <c r="MG56">
        <v>1581</v>
      </c>
      <c r="MH56">
        <v>1577</v>
      </c>
      <c r="MI56">
        <v>1579</v>
      </c>
      <c r="MJ56">
        <v>1583</v>
      </c>
      <c r="MK56">
        <v>1593</v>
      </c>
      <c r="ML56">
        <v>1583</v>
      </c>
      <c r="MM56">
        <v>1594</v>
      </c>
      <c r="MN56">
        <v>1619</v>
      </c>
      <c r="MO56">
        <v>1621</v>
      </c>
      <c r="MP56">
        <v>1623</v>
      </c>
      <c r="MQ56">
        <v>1628</v>
      </c>
      <c r="MR56">
        <v>1653</v>
      </c>
      <c r="MS56">
        <v>1678</v>
      </c>
      <c r="MT56">
        <v>1672</v>
      </c>
      <c r="MU56">
        <v>1665</v>
      </c>
      <c r="MV56">
        <v>1660</v>
      </c>
      <c r="MW56">
        <v>1668</v>
      </c>
      <c r="MX56">
        <v>1653</v>
      </c>
      <c r="MY56">
        <v>1648</v>
      </c>
      <c r="MZ56">
        <v>1661</v>
      </c>
      <c r="NA56">
        <v>1685</v>
      </c>
      <c r="NB56">
        <v>1682</v>
      </c>
      <c r="NC56">
        <v>0</v>
      </c>
      <c r="ND56">
        <v>0</v>
      </c>
      <c r="NE56">
        <v>0</v>
      </c>
      <c r="NF56">
        <v>37</v>
      </c>
      <c r="NG56">
        <v>73</v>
      </c>
      <c r="NH56">
        <v>113</v>
      </c>
      <c r="NI56">
        <v>146</v>
      </c>
      <c r="NJ56">
        <v>179</v>
      </c>
      <c r="NK56">
        <v>219</v>
      </c>
      <c r="NL56">
        <v>252</v>
      </c>
      <c r="NM56">
        <v>282</v>
      </c>
      <c r="NN56">
        <v>313</v>
      </c>
      <c r="NO56">
        <v>351</v>
      </c>
      <c r="NP56">
        <v>380</v>
      </c>
      <c r="NQ56">
        <v>417</v>
      </c>
      <c r="NR56">
        <v>456</v>
      </c>
      <c r="NS56">
        <v>484</v>
      </c>
      <c r="NT56">
        <v>519</v>
      </c>
      <c r="NU56">
        <v>551</v>
      </c>
      <c r="NV56">
        <v>592</v>
      </c>
      <c r="NW56">
        <v>622</v>
      </c>
      <c r="NX56">
        <v>663</v>
      </c>
      <c r="NY56">
        <v>699</v>
      </c>
      <c r="NZ56">
        <v>742</v>
      </c>
      <c r="OA56">
        <v>774</v>
      </c>
      <c r="OB56">
        <v>805</v>
      </c>
      <c r="OC56">
        <v>833</v>
      </c>
      <c r="OD56">
        <v>870</v>
      </c>
      <c r="OE56">
        <v>0</v>
      </c>
      <c r="OF56">
        <v>0</v>
      </c>
      <c r="OG56">
        <v>2155</v>
      </c>
      <c r="OH56">
        <v>2289</v>
      </c>
      <c r="OI56">
        <v>2424</v>
      </c>
      <c r="OJ56">
        <v>2585</v>
      </c>
      <c r="OK56">
        <v>2737</v>
      </c>
      <c r="OL56">
        <v>2880</v>
      </c>
      <c r="OM56">
        <v>3016</v>
      </c>
      <c r="ON56">
        <v>3149</v>
      </c>
      <c r="OO56">
        <v>3281</v>
      </c>
      <c r="OP56">
        <v>3403</v>
      </c>
      <c r="OQ56">
        <v>3545</v>
      </c>
      <c r="OR56">
        <v>3638</v>
      </c>
      <c r="OS56">
        <v>3774</v>
      </c>
      <c r="OT56">
        <v>3882</v>
      </c>
      <c r="OU56">
        <v>3996</v>
      </c>
      <c r="OV56">
        <v>4117</v>
      </c>
      <c r="OW56">
        <v>4225</v>
      </c>
      <c r="OX56">
        <v>4289</v>
      </c>
      <c r="OY56">
        <v>4323</v>
      </c>
      <c r="OZ56">
        <v>4385</v>
      </c>
      <c r="PA56">
        <v>4454</v>
      </c>
      <c r="PB56">
        <v>4509</v>
      </c>
      <c r="PC56">
        <v>4526</v>
      </c>
      <c r="PD56">
        <v>4577</v>
      </c>
      <c r="PE56">
        <v>4657</v>
      </c>
      <c r="PF56">
        <v>4715</v>
      </c>
      <c r="PG56">
        <v>0</v>
      </c>
      <c r="PH56">
        <v>0</v>
      </c>
      <c r="PI56">
        <v>0</v>
      </c>
      <c r="PJ56">
        <v>87</v>
      </c>
      <c r="PK56">
        <v>172</v>
      </c>
      <c r="PL56">
        <v>256</v>
      </c>
      <c r="PM56">
        <v>343</v>
      </c>
      <c r="PN56">
        <v>426</v>
      </c>
      <c r="PO56">
        <v>517</v>
      </c>
      <c r="PP56">
        <v>617</v>
      </c>
      <c r="PQ56">
        <v>717</v>
      </c>
      <c r="PR56">
        <v>810</v>
      </c>
      <c r="PS56">
        <v>917</v>
      </c>
      <c r="PT56">
        <v>1044</v>
      </c>
      <c r="PU56">
        <v>1166</v>
      </c>
      <c r="PV56">
        <v>1286</v>
      </c>
      <c r="PW56">
        <v>1411</v>
      </c>
      <c r="PX56">
        <v>1522</v>
      </c>
      <c r="PY56">
        <v>1662</v>
      </c>
      <c r="PZ56">
        <v>1824</v>
      </c>
      <c r="QA56">
        <v>1985</v>
      </c>
      <c r="QB56">
        <v>2141</v>
      </c>
      <c r="QC56">
        <v>2306</v>
      </c>
      <c r="QD56">
        <v>2498</v>
      </c>
      <c r="QE56">
        <v>2697</v>
      </c>
      <c r="QF56">
        <v>2895</v>
      </c>
      <c r="QG56">
        <v>3064</v>
      </c>
      <c r="QH56">
        <v>3247</v>
      </c>
      <c r="QI56">
        <v>0</v>
      </c>
      <c r="QJ56">
        <v>0</v>
      </c>
      <c r="QK56">
        <v>7461</v>
      </c>
      <c r="QL56">
        <v>7740</v>
      </c>
      <c r="QM56">
        <v>8016</v>
      </c>
      <c r="QN56">
        <v>8257</v>
      </c>
      <c r="QO56">
        <v>8424</v>
      </c>
      <c r="QP56">
        <v>8514</v>
      </c>
      <c r="QQ56">
        <v>8643</v>
      </c>
      <c r="QR56">
        <v>8734</v>
      </c>
      <c r="QS56">
        <v>8895</v>
      </c>
      <c r="QT56">
        <v>9014</v>
      </c>
      <c r="QU56">
        <v>9077</v>
      </c>
      <c r="QV56">
        <v>9108</v>
      </c>
      <c r="QW56">
        <v>9165</v>
      </c>
      <c r="QX56">
        <v>9208</v>
      </c>
      <c r="QY56">
        <v>9281</v>
      </c>
      <c r="QZ56">
        <v>9385</v>
      </c>
      <c r="RA56">
        <v>9430</v>
      </c>
      <c r="RB56">
        <v>9464</v>
      </c>
      <c r="RC56">
        <v>9481</v>
      </c>
      <c r="RD56">
        <v>9543</v>
      </c>
      <c r="RE56">
        <v>9598</v>
      </c>
      <c r="RF56">
        <v>9587</v>
      </c>
      <c r="RG56">
        <v>9698</v>
      </c>
      <c r="RH56">
        <v>9737</v>
      </c>
      <c r="RI56">
        <v>9778</v>
      </c>
      <c r="RJ56">
        <v>9813</v>
      </c>
      <c r="RK56">
        <v>0</v>
      </c>
      <c r="RL56">
        <v>0</v>
      </c>
      <c r="RM56">
        <v>8400</v>
      </c>
      <c r="RN56">
        <v>8408</v>
      </c>
      <c r="RO56">
        <v>8354</v>
      </c>
      <c r="RP56">
        <v>8267</v>
      </c>
      <c r="RQ56">
        <v>8197</v>
      </c>
      <c r="RR56">
        <v>8206</v>
      </c>
      <c r="RS56">
        <v>8253</v>
      </c>
      <c r="RT56">
        <v>8275</v>
      </c>
      <c r="RU56">
        <v>8258</v>
      </c>
      <c r="RV56">
        <v>8261</v>
      </c>
      <c r="RW56">
        <v>8241</v>
      </c>
      <c r="RX56">
        <v>8252</v>
      </c>
      <c r="RY56">
        <v>8254</v>
      </c>
      <c r="RZ56">
        <v>8296</v>
      </c>
      <c r="SA56">
        <v>8343</v>
      </c>
      <c r="SB56">
        <v>8405</v>
      </c>
      <c r="SC56">
        <v>8456</v>
      </c>
      <c r="SD56">
        <v>8505</v>
      </c>
      <c r="SE56">
        <v>8540</v>
      </c>
      <c r="SF56">
        <v>8569</v>
      </c>
      <c r="SG56">
        <v>8566</v>
      </c>
      <c r="SH56">
        <v>8559</v>
      </c>
      <c r="SI56">
        <v>8569</v>
      </c>
      <c r="SJ56">
        <v>8588</v>
      </c>
      <c r="SK56">
        <v>8623</v>
      </c>
      <c r="SL56">
        <v>8689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1420000</v>
      </c>
      <c r="SU56">
        <v>1400000</v>
      </c>
      <c r="SV56">
        <v>1370000</v>
      </c>
      <c r="SW56">
        <v>1350000</v>
      </c>
      <c r="SX56">
        <v>1330000</v>
      </c>
      <c r="SY56">
        <v>1300000</v>
      </c>
      <c r="SZ56">
        <v>1280000</v>
      </c>
      <c r="TA56">
        <v>1260000</v>
      </c>
      <c r="TB56">
        <v>1230000</v>
      </c>
      <c r="TC56">
        <v>1200000</v>
      </c>
      <c r="TD56">
        <v>1180000</v>
      </c>
      <c r="TE56">
        <v>1160000</v>
      </c>
      <c r="TF56">
        <v>1130000</v>
      </c>
      <c r="TG56">
        <v>1100000</v>
      </c>
      <c r="TH56">
        <v>1060000</v>
      </c>
      <c r="TI56">
        <v>1030000</v>
      </c>
      <c r="TJ56">
        <v>1010000</v>
      </c>
      <c r="TK56">
        <v>980685.48759999999</v>
      </c>
      <c r="TL56">
        <v>953587.76309999998</v>
      </c>
      <c r="TM56">
        <v>928964.8077</v>
      </c>
      <c r="TN56">
        <v>900032.30740000005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501895.25870000001</v>
      </c>
      <c r="TW56">
        <v>524020.17330000002</v>
      </c>
      <c r="TX56">
        <v>559766.55200000003</v>
      </c>
      <c r="TY56">
        <v>578420.36600000004</v>
      </c>
      <c r="TZ56">
        <v>602112.02879999997</v>
      </c>
      <c r="UA56">
        <v>625763.50959999999</v>
      </c>
      <c r="UB56">
        <v>631827.03489999997</v>
      </c>
      <c r="UC56">
        <v>646784.46490000002</v>
      </c>
      <c r="UD56">
        <v>655029.57279999997</v>
      </c>
      <c r="UE56">
        <v>667667.27</v>
      </c>
      <c r="UF56">
        <v>676907.63829999999</v>
      </c>
      <c r="UG56">
        <v>672011.91650000005</v>
      </c>
      <c r="UH56">
        <v>672780.95079999999</v>
      </c>
      <c r="UI56">
        <v>673416.79489999998</v>
      </c>
      <c r="UJ56">
        <v>676250.87540000002</v>
      </c>
      <c r="UK56">
        <v>672218.924</v>
      </c>
      <c r="UL56">
        <v>663219.5048</v>
      </c>
      <c r="UM56">
        <v>655458.00890000002</v>
      </c>
      <c r="UN56">
        <v>646754.9682</v>
      </c>
      <c r="UO56">
        <v>637196.01939999999</v>
      </c>
      <c r="UP56">
        <v>629799.40139999997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189741.12479999999</v>
      </c>
      <c r="UY56">
        <v>202636.15270000001</v>
      </c>
      <c r="UZ56">
        <v>225797.1251</v>
      </c>
      <c r="VA56">
        <v>251778.01130000001</v>
      </c>
      <c r="VB56">
        <v>263410.20600000001</v>
      </c>
      <c r="VC56">
        <v>274151.2046</v>
      </c>
      <c r="VD56">
        <v>278084.10849999997</v>
      </c>
      <c r="VE56">
        <v>287340.72230000002</v>
      </c>
      <c r="VF56">
        <v>299566.79200000002</v>
      </c>
      <c r="VG56">
        <v>310836.9019</v>
      </c>
      <c r="VH56">
        <v>330020.44319999998</v>
      </c>
      <c r="VI56">
        <v>368383.7562</v>
      </c>
      <c r="VJ56">
        <v>370962.19300000003</v>
      </c>
      <c r="VK56">
        <v>382768.25170000002</v>
      </c>
      <c r="VL56">
        <v>381027.75459999999</v>
      </c>
      <c r="VM56">
        <v>392765.03529999999</v>
      </c>
      <c r="VN56">
        <v>394627.32150000002</v>
      </c>
      <c r="VO56">
        <v>387438.19069999998</v>
      </c>
      <c r="VP56">
        <v>390085.1974</v>
      </c>
      <c r="VQ56">
        <v>408480.33840000001</v>
      </c>
      <c r="VR56">
        <v>411027.92359999998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210702.978</v>
      </c>
      <c r="WA56">
        <v>245479.19769999999</v>
      </c>
      <c r="WB56">
        <v>278050.87119999999</v>
      </c>
      <c r="WC56">
        <v>192823.0729</v>
      </c>
      <c r="WD56">
        <v>374413.73389999999</v>
      </c>
      <c r="WE56">
        <v>254455.9356</v>
      </c>
      <c r="WF56">
        <v>247044.59770000001</v>
      </c>
      <c r="WG56">
        <v>239849.12400000001</v>
      </c>
      <c r="WH56">
        <v>266129.40250000003</v>
      </c>
      <c r="WI56">
        <v>226080.80309999999</v>
      </c>
      <c r="WJ56">
        <v>344922.16840000002</v>
      </c>
      <c r="WK56">
        <v>334875.89159999997</v>
      </c>
      <c r="WL56">
        <v>354678.79080000002</v>
      </c>
      <c r="WM56">
        <v>373044.0356</v>
      </c>
      <c r="WN56">
        <v>334318.77720000001</v>
      </c>
      <c r="WO56">
        <v>568017.33990000002</v>
      </c>
      <c r="WP56">
        <v>420170.01569999999</v>
      </c>
      <c r="WQ56">
        <v>535410.82090000005</v>
      </c>
      <c r="WR56">
        <v>297037.90340000001</v>
      </c>
      <c r="WS56">
        <v>120160.9642</v>
      </c>
      <c r="WT56">
        <v>233322.2605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28400000</v>
      </c>
      <c r="ZG56">
        <v>27600000</v>
      </c>
      <c r="ZH56">
        <v>26800000</v>
      </c>
      <c r="ZI56">
        <v>26200000</v>
      </c>
      <c r="ZJ56">
        <v>25300000</v>
      </c>
      <c r="ZK56">
        <v>24700000</v>
      </c>
      <c r="ZL56">
        <v>24400000</v>
      </c>
      <c r="ZM56">
        <v>23700000</v>
      </c>
      <c r="ZN56">
        <v>23000000</v>
      </c>
      <c r="ZO56">
        <v>22400000</v>
      </c>
      <c r="ZP56">
        <v>22100000</v>
      </c>
      <c r="ZQ56">
        <v>21800000</v>
      </c>
      <c r="ZR56">
        <v>21100000</v>
      </c>
      <c r="ZS56">
        <v>20400000</v>
      </c>
      <c r="ZT56">
        <v>19700000</v>
      </c>
      <c r="ZU56">
        <v>19300000</v>
      </c>
      <c r="ZV56">
        <v>18500000</v>
      </c>
      <c r="ZW56">
        <v>17900000</v>
      </c>
      <c r="ZX56">
        <v>17500000</v>
      </c>
      <c r="ZY56">
        <v>17300000</v>
      </c>
      <c r="ZZ56">
        <v>16700000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31500000</v>
      </c>
      <c r="ABK56">
        <v>32000000</v>
      </c>
      <c r="ABL56">
        <v>32500000</v>
      </c>
      <c r="ABM56">
        <v>32900000</v>
      </c>
      <c r="ABN56">
        <v>33100000</v>
      </c>
      <c r="ABO56">
        <v>33500000</v>
      </c>
      <c r="ABP56">
        <v>33300000</v>
      </c>
      <c r="ABQ56">
        <v>33600000</v>
      </c>
      <c r="ABR56">
        <v>33500000</v>
      </c>
      <c r="ABS56">
        <v>33500000</v>
      </c>
      <c r="ABT56">
        <v>33500000</v>
      </c>
      <c r="ABU56">
        <v>33400000</v>
      </c>
      <c r="ABV56">
        <v>32900000</v>
      </c>
      <c r="ABW56">
        <v>32200000</v>
      </c>
      <c r="ABX56">
        <v>31700000</v>
      </c>
      <c r="ABY56">
        <v>31300000</v>
      </c>
      <c r="ABZ56">
        <v>30800000</v>
      </c>
      <c r="ACA56">
        <v>30000000</v>
      </c>
      <c r="ACB56">
        <v>29400000</v>
      </c>
      <c r="ACC56">
        <v>29100000</v>
      </c>
      <c r="ACD56">
        <v>28600000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2600000</v>
      </c>
      <c r="ADO56">
        <v>2560000</v>
      </c>
      <c r="ADP56">
        <v>2510000</v>
      </c>
      <c r="ADQ56">
        <v>2480000</v>
      </c>
      <c r="ADR56">
        <v>2440000</v>
      </c>
      <c r="ADS56">
        <v>2390000</v>
      </c>
      <c r="ADT56">
        <v>2330000</v>
      </c>
      <c r="ADU56">
        <v>2270000</v>
      </c>
      <c r="ADV56">
        <v>2220000</v>
      </c>
      <c r="ADW56">
        <v>2170000</v>
      </c>
      <c r="ADX56">
        <v>2130000</v>
      </c>
      <c r="ADY56">
        <v>2080000</v>
      </c>
      <c r="ADZ56">
        <v>2020000</v>
      </c>
      <c r="AEA56">
        <v>1970000</v>
      </c>
      <c r="AEB56">
        <v>1920000</v>
      </c>
      <c r="AEC56">
        <v>1880000</v>
      </c>
      <c r="AED56">
        <v>1820000</v>
      </c>
      <c r="AEE56">
        <v>1790000</v>
      </c>
      <c r="AEF56">
        <v>1740000</v>
      </c>
      <c r="AEG56">
        <v>1700000</v>
      </c>
      <c r="AEH56">
        <v>1660000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7450000</v>
      </c>
      <c r="AEQ56">
        <v>7270000</v>
      </c>
      <c r="AER56">
        <v>7080000</v>
      </c>
      <c r="AES56">
        <v>6860000</v>
      </c>
      <c r="AET56">
        <v>6660000</v>
      </c>
      <c r="AEU56">
        <v>6450000</v>
      </c>
      <c r="AEV56">
        <v>6270000</v>
      </c>
      <c r="AEW56">
        <v>6090000</v>
      </c>
      <c r="AEX56">
        <v>5940000</v>
      </c>
      <c r="AEY56">
        <v>5800000</v>
      </c>
      <c r="AEZ56">
        <v>5680000</v>
      </c>
      <c r="AFA56">
        <v>5540000</v>
      </c>
      <c r="AFB56">
        <v>5410000</v>
      </c>
      <c r="AFC56">
        <v>5280000</v>
      </c>
      <c r="AFD56">
        <v>5140000</v>
      </c>
      <c r="AFE56">
        <v>4990000</v>
      </c>
      <c r="AFF56">
        <v>4840000</v>
      </c>
      <c r="AFG56">
        <v>4710000</v>
      </c>
      <c r="AFH56">
        <v>4580000</v>
      </c>
      <c r="AFI56">
        <v>4460000</v>
      </c>
      <c r="AFJ56">
        <v>4370000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203.88828760000001</v>
      </c>
      <c r="AGU56">
        <v>212.87624059999999</v>
      </c>
      <c r="AGV56">
        <v>227.39773249999999</v>
      </c>
      <c r="AGW56">
        <v>234.97559680000001</v>
      </c>
      <c r="AGX56">
        <v>244.60002040000001</v>
      </c>
      <c r="AGY56">
        <v>254.2081206</v>
      </c>
      <c r="AGZ56">
        <v>256.67134729999998</v>
      </c>
      <c r="AHA56">
        <v>262.74760470000001</v>
      </c>
      <c r="AHB56">
        <v>266.09707040000001</v>
      </c>
      <c r="AHC56">
        <v>271.23096709999999</v>
      </c>
      <c r="AHD56">
        <v>274.9847441</v>
      </c>
      <c r="AHE56">
        <v>272.99592209999997</v>
      </c>
      <c r="AHF56">
        <v>273.30833200000001</v>
      </c>
      <c r="AHG56">
        <v>273.56663529999997</v>
      </c>
      <c r="AHH56">
        <v>274.71794290000003</v>
      </c>
      <c r="AHI56">
        <v>273.08001610000002</v>
      </c>
      <c r="AHJ56">
        <v>269.42412150000001</v>
      </c>
      <c r="AHK56">
        <v>266.27111680000002</v>
      </c>
      <c r="AHL56">
        <v>262.73562199999998</v>
      </c>
      <c r="AHM56">
        <v>258.85242590000001</v>
      </c>
      <c r="AHN56">
        <v>255.84764809999999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20.184429980000001</v>
      </c>
      <c r="AHW56">
        <v>21.556187349999998</v>
      </c>
      <c r="AHX56">
        <v>24.020023420000001</v>
      </c>
      <c r="AHY56">
        <v>26.783838469999999</v>
      </c>
      <c r="AHZ56">
        <v>28.02125719</v>
      </c>
      <c r="AIA56">
        <v>29.16387156</v>
      </c>
      <c r="AIB56">
        <v>29.582249090000001</v>
      </c>
      <c r="AIC56">
        <v>30.56695641</v>
      </c>
      <c r="AID56">
        <v>31.867550820000002</v>
      </c>
      <c r="AIE56">
        <v>33.066451399999998</v>
      </c>
      <c r="AIF56">
        <v>35.107173179999997</v>
      </c>
      <c r="AIG56">
        <v>39.188215739999997</v>
      </c>
      <c r="AIH56">
        <v>39.462506699999999</v>
      </c>
      <c r="AII56">
        <v>40.718420870000003</v>
      </c>
      <c r="AIJ56">
        <v>40.533268900000003</v>
      </c>
      <c r="AIK56">
        <v>41.781866540000003</v>
      </c>
      <c r="AIL56">
        <v>41.97997428</v>
      </c>
      <c r="AIM56">
        <v>41.215203289999998</v>
      </c>
      <c r="AIN56">
        <v>41.496788639999998</v>
      </c>
      <c r="AIO56">
        <v>43.453641359999999</v>
      </c>
      <c r="AIP56">
        <v>43.72465038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1.5240533549999999</v>
      </c>
      <c r="AIY56">
        <v>1.7755961419999999</v>
      </c>
      <c r="AIZ56">
        <v>2.0111930409999998</v>
      </c>
      <c r="AJA56">
        <v>1.3947247169999999</v>
      </c>
      <c r="AJB56">
        <v>2.7082033330000002</v>
      </c>
      <c r="AJC56">
        <v>1.8405265369999999</v>
      </c>
      <c r="AJD56">
        <v>1.7869189679999999</v>
      </c>
      <c r="AJE56">
        <v>1.7348727850000001</v>
      </c>
      <c r="AJF56">
        <v>1.9249628679999999</v>
      </c>
      <c r="AJG56">
        <v>1.63528399</v>
      </c>
      <c r="AJH56">
        <v>2.4948854210000002</v>
      </c>
      <c r="AJI56">
        <v>2.4222188550000001</v>
      </c>
      <c r="AJJ56">
        <v>2.5654568640000002</v>
      </c>
      <c r="AJK56">
        <v>2.6982960540000001</v>
      </c>
      <c r="AJL56">
        <v>2.4181891449999999</v>
      </c>
      <c r="AJM56">
        <v>4.1085737890000003</v>
      </c>
      <c r="AJN56">
        <v>3.0391669270000001</v>
      </c>
      <c r="AJO56">
        <v>3.8727248460000001</v>
      </c>
      <c r="AJP56">
        <v>2.1485297339999998</v>
      </c>
      <c r="AJQ56">
        <v>0.86914633299999999</v>
      </c>
      <c r="AJR56">
        <v>1.6876627820000001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211.43615679999999</v>
      </c>
      <c r="AKA56">
        <v>137.1490967</v>
      </c>
      <c r="AKB56">
        <v>95.023704600000002</v>
      </c>
      <c r="AKC56">
        <v>175.9408808</v>
      </c>
      <c r="AKD56">
        <v>109.7783666</v>
      </c>
      <c r="AKE56">
        <v>255.56605859999999</v>
      </c>
      <c r="AKF56">
        <v>297.63167770000001</v>
      </c>
      <c r="AKG56">
        <v>195.58593769999999</v>
      </c>
      <c r="AKH56">
        <v>246.6699333</v>
      </c>
      <c r="AKI56">
        <v>209.87948209999999</v>
      </c>
      <c r="AKJ56">
        <v>190.1414121</v>
      </c>
      <c r="AKK56">
        <v>179.92820359999999</v>
      </c>
      <c r="AKL56">
        <v>345.31693960000001</v>
      </c>
      <c r="AKM56">
        <v>199.9171608</v>
      </c>
      <c r="AKN56">
        <v>326.84294820000002</v>
      </c>
      <c r="AKO56">
        <v>211.98887869999999</v>
      </c>
      <c r="AKP56">
        <v>239.31435569999999</v>
      </c>
      <c r="AKQ56">
        <v>198.96087890000001</v>
      </c>
      <c r="AKR56">
        <v>202.08617480000001</v>
      </c>
      <c r="AKS56">
        <v>280.15994319999999</v>
      </c>
      <c r="AKT56">
        <v>201.98278680000001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110.8923582</v>
      </c>
      <c r="AME56">
        <v>107.7990246</v>
      </c>
      <c r="AMF56">
        <v>104.92437510000001</v>
      </c>
      <c r="AMG56">
        <v>102.5118397</v>
      </c>
      <c r="AMH56">
        <v>98.901286709999994</v>
      </c>
      <c r="AMI56">
        <v>96.68789812</v>
      </c>
      <c r="AMJ56">
        <v>95.34401278</v>
      </c>
      <c r="AMK56">
        <v>92.681353540000003</v>
      </c>
      <c r="AML56">
        <v>90.092916869999996</v>
      </c>
      <c r="AMM56">
        <v>87.738317899999998</v>
      </c>
      <c r="AMN56">
        <v>86.490923100000003</v>
      </c>
      <c r="AMO56">
        <v>85.241760479999996</v>
      </c>
      <c r="AMP56">
        <v>82.463070639999998</v>
      </c>
      <c r="AMQ56">
        <v>79.726049040000007</v>
      </c>
      <c r="AMR56">
        <v>77.171486869999995</v>
      </c>
      <c r="AMS56">
        <v>75.284852090000001</v>
      </c>
      <c r="AMT56">
        <v>72.434786450000004</v>
      </c>
      <c r="AMU56">
        <v>70.112315980000005</v>
      </c>
      <c r="AMV56">
        <v>68.607171289999997</v>
      </c>
      <c r="AMW56">
        <v>67.571344690000004</v>
      </c>
      <c r="AMX56">
        <v>65.486446229999999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226.8547064</v>
      </c>
      <c r="ANG56">
        <v>272.34659390000002</v>
      </c>
      <c r="ANH56">
        <v>249.97274609999999</v>
      </c>
      <c r="ANI56">
        <v>231.11163629999999</v>
      </c>
      <c r="ANJ56">
        <v>220.47521219999999</v>
      </c>
      <c r="ANK56">
        <v>228.35672640000001</v>
      </c>
      <c r="ANL56">
        <v>142.2100835</v>
      </c>
      <c r="ANM56">
        <v>201.5433768</v>
      </c>
      <c r="ANN56">
        <v>231.25682470000001</v>
      </c>
      <c r="ANO56">
        <v>160.51784359999999</v>
      </c>
      <c r="ANP56">
        <v>137.15968860000001</v>
      </c>
      <c r="ANQ56">
        <v>160.65859850000001</v>
      </c>
      <c r="ANR56">
        <v>153.9090382</v>
      </c>
      <c r="ANS56">
        <v>114.33654799999999</v>
      </c>
      <c r="ANT56">
        <v>123.69216849999999</v>
      </c>
      <c r="ANU56">
        <v>116.70006650000001</v>
      </c>
      <c r="ANV56">
        <v>147.4760781</v>
      </c>
      <c r="ANW56">
        <v>104.5190198</v>
      </c>
      <c r="ANX56">
        <v>97.973098759999999</v>
      </c>
      <c r="ANY56">
        <v>74.274713649999995</v>
      </c>
      <c r="ANZ56">
        <v>81.330565120000003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104.9963001</v>
      </c>
      <c r="AOI56">
        <v>106.7519017</v>
      </c>
      <c r="AOJ56">
        <v>108.2130702</v>
      </c>
      <c r="AOK56">
        <v>109.4651973</v>
      </c>
      <c r="AOL56">
        <v>110.22866759999999</v>
      </c>
      <c r="AOM56">
        <v>111.4837641</v>
      </c>
      <c r="AON56">
        <v>111.07615920000001</v>
      </c>
      <c r="AOO56">
        <v>111.8723679</v>
      </c>
      <c r="AOP56">
        <v>111.7221388</v>
      </c>
      <c r="AOQ56">
        <v>111.6534032</v>
      </c>
      <c r="AOR56">
        <v>111.683786</v>
      </c>
      <c r="AOS56">
        <v>111.27529370000001</v>
      </c>
      <c r="AOT56">
        <v>109.67076109999999</v>
      </c>
      <c r="AOU56">
        <v>107.32053329999999</v>
      </c>
      <c r="AOV56">
        <v>105.6890416</v>
      </c>
      <c r="AOW56">
        <v>104.225347</v>
      </c>
      <c r="AOX56">
        <v>102.4391928</v>
      </c>
      <c r="AOY56">
        <v>99.830497949999994</v>
      </c>
      <c r="AOZ56">
        <v>98.014961909999997</v>
      </c>
      <c r="APA56">
        <v>96.823432830000002</v>
      </c>
      <c r="APB56">
        <v>95.174085109999993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861.97513319999996</v>
      </c>
      <c r="APK56">
        <v>904.1281232</v>
      </c>
      <c r="APL56">
        <v>931.11616590000006</v>
      </c>
      <c r="APM56">
        <v>933.11594869999999</v>
      </c>
      <c r="APN56">
        <v>899.68817999999999</v>
      </c>
      <c r="APO56">
        <v>914.02829250000002</v>
      </c>
      <c r="APP56">
        <v>1104.7171800000001</v>
      </c>
      <c r="APQ56">
        <v>925.75942599999996</v>
      </c>
      <c r="APR56">
        <v>983.7765273</v>
      </c>
      <c r="APS56">
        <v>901.47571570000002</v>
      </c>
      <c r="APT56">
        <v>878.36833979999994</v>
      </c>
      <c r="APU56">
        <v>1029.179652</v>
      </c>
      <c r="APV56">
        <v>1114.963207</v>
      </c>
      <c r="APW56">
        <v>1053.445316</v>
      </c>
      <c r="APX56">
        <v>979.03986629999997</v>
      </c>
      <c r="APY56">
        <v>1080.353955</v>
      </c>
      <c r="APZ56">
        <v>1060.3859789999999</v>
      </c>
      <c r="AQA56">
        <v>1185.38895</v>
      </c>
      <c r="AQB56">
        <v>1030.984516</v>
      </c>
      <c r="AQC56">
        <v>872.21987639999998</v>
      </c>
      <c r="AQD56">
        <v>936.06414270000005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90.666227109999994</v>
      </c>
      <c r="ARO56">
        <v>88.529630510000004</v>
      </c>
      <c r="ARP56">
        <v>86.180217189999993</v>
      </c>
      <c r="ARQ56">
        <v>83.498223510000003</v>
      </c>
      <c r="ARR56">
        <v>81.095686490000006</v>
      </c>
      <c r="ARS56">
        <v>78.543060839999995</v>
      </c>
      <c r="ART56">
        <v>76.35718378</v>
      </c>
      <c r="ARU56">
        <v>74.151155459999998</v>
      </c>
      <c r="ARV56">
        <v>72.357737200000003</v>
      </c>
      <c r="ARW56">
        <v>70.648224600000006</v>
      </c>
      <c r="ARX56">
        <v>69.100231429999994</v>
      </c>
      <c r="ARY56">
        <v>67.494678620000002</v>
      </c>
      <c r="ARZ56">
        <v>65.90853414</v>
      </c>
      <c r="ASA56">
        <v>64.252196780000006</v>
      </c>
      <c r="ASB56">
        <v>62.592605229999997</v>
      </c>
      <c r="ASC56">
        <v>60.748244290000002</v>
      </c>
      <c r="ASD56">
        <v>58.93068134</v>
      </c>
      <c r="ASE56">
        <v>57.281100619999997</v>
      </c>
      <c r="ASF56">
        <v>55.736028840000003</v>
      </c>
      <c r="ASG56">
        <v>54.333182979999997</v>
      </c>
      <c r="ASH56">
        <v>53.154413959999999</v>
      </c>
    </row>
    <row r="57" spans="3:1178" x14ac:dyDescent="0.25">
      <c r="C57">
        <v>0</v>
      </c>
      <c r="D57">
        <v>0</v>
      </c>
      <c r="E57">
        <v>0</v>
      </c>
      <c r="F57">
        <v>252</v>
      </c>
      <c r="G57">
        <v>256</v>
      </c>
      <c r="H57">
        <v>228</v>
      </c>
      <c r="I57">
        <v>239</v>
      </c>
      <c r="J57">
        <v>208</v>
      </c>
      <c r="K57">
        <v>251</v>
      </c>
      <c r="L57">
        <v>255</v>
      </c>
      <c r="M57">
        <v>245</v>
      </c>
      <c r="N57">
        <v>216</v>
      </c>
      <c r="O57">
        <v>253</v>
      </c>
      <c r="P57">
        <v>240</v>
      </c>
      <c r="Q57">
        <v>277</v>
      </c>
      <c r="R57">
        <v>284</v>
      </c>
      <c r="S57">
        <v>271</v>
      </c>
      <c r="T57">
        <v>244</v>
      </c>
      <c r="U57">
        <v>208</v>
      </c>
      <c r="V57">
        <v>280</v>
      </c>
      <c r="W57">
        <v>251</v>
      </c>
      <c r="X57">
        <v>249</v>
      </c>
      <c r="Y57">
        <v>243</v>
      </c>
      <c r="Z57">
        <v>277</v>
      </c>
      <c r="AA57">
        <v>232</v>
      </c>
      <c r="AB57">
        <v>265</v>
      </c>
      <c r="AC57">
        <v>220</v>
      </c>
      <c r="AD57">
        <v>247</v>
      </c>
      <c r="AE57">
        <v>0</v>
      </c>
      <c r="AF57">
        <v>0</v>
      </c>
      <c r="AG57">
        <v>0</v>
      </c>
      <c r="AH57">
        <v>80</v>
      </c>
      <c r="AI57">
        <v>81</v>
      </c>
      <c r="AJ57">
        <v>87</v>
      </c>
      <c r="AK57">
        <v>79</v>
      </c>
      <c r="AL57">
        <v>90</v>
      </c>
      <c r="AM57">
        <v>96</v>
      </c>
      <c r="AN57">
        <v>91</v>
      </c>
      <c r="AO57">
        <v>92</v>
      </c>
      <c r="AP57">
        <v>99</v>
      </c>
      <c r="AQ57">
        <v>118</v>
      </c>
      <c r="AR57">
        <v>107</v>
      </c>
      <c r="AS57">
        <v>115</v>
      </c>
      <c r="AT57">
        <v>96</v>
      </c>
      <c r="AU57">
        <v>111</v>
      </c>
      <c r="AV57">
        <v>111</v>
      </c>
      <c r="AW57">
        <v>129</v>
      </c>
      <c r="AX57">
        <v>121</v>
      </c>
      <c r="AY57">
        <v>122</v>
      </c>
      <c r="AZ57">
        <v>119</v>
      </c>
      <c r="BA57">
        <v>166</v>
      </c>
      <c r="BB57">
        <v>125</v>
      </c>
      <c r="BC57">
        <v>147</v>
      </c>
      <c r="BD57">
        <v>134</v>
      </c>
      <c r="BE57">
        <v>137</v>
      </c>
      <c r="BF57">
        <v>143</v>
      </c>
      <c r="BG57">
        <v>0</v>
      </c>
      <c r="BH57">
        <v>0</v>
      </c>
      <c r="BI57">
        <v>0</v>
      </c>
      <c r="BJ57">
        <v>200</v>
      </c>
      <c r="BK57">
        <v>182</v>
      </c>
      <c r="BL57">
        <v>199</v>
      </c>
      <c r="BM57">
        <v>206</v>
      </c>
      <c r="BN57">
        <v>180</v>
      </c>
      <c r="BO57">
        <v>166</v>
      </c>
      <c r="BP57">
        <v>172</v>
      </c>
      <c r="BQ57">
        <v>178</v>
      </c>
      <c r="BR57">
        <v>163</v>
      </c>
      <c r="BS57">
        <v>197</v>
      </c>
      <c r="BT57">
        <v>163</v>
      </c>
      <c r="BU57">
        <v>159</v>
      </c>
      <c r="BV57">
        <v>180</v>
      </c>
      <c r="BW57">
        <v>184</v>
      </c>
      <c r="BX57">
        <v>177</v>
      </c>
      <c r="BY57">
        <v>167</v>
      </c>
      <c r="BZ57">
        <v>153</v>
      </c>
      <c r="CA57">
        <v>175</v>
      </c>
      <c r="CB57">
        <v>177</v>
      </c>
      <c r="CC57">
        <v>158</v>
      </c>
      <c r="CD57">
        <v>161</v>
      </c>
      <c r="CE57">
        <v>164</v>
      </c>
      <c r="CF57">
        <v>151</v>
      </c>
      <c r="CG57">
        <v>153</v>
      </c>
      <c r="CH57">
        <v>155</v>
      </c>
      <c r="CI57">
        <v>0</v>
      </c>
      <c r="CJ57">
        <v>0</v>
      </c>
      <c r="CK57">
        <v>0</v>
      </c>
      <c r="CL57">
        <v>36</v>
      </c>
      <c r="CM57">
        <v>48</v>
      </c>
      <c r="CN57">
        <v>36</v>
      </c>
      <c r="CO57">
        <v>45</v>
      </c>
      <c r="CP57">
        <v>37</v>
      </c>
      <c r="CQ57">
        <v>39</v>
      </c>
      <c r="CR57">
        <v>42</v>
      </c>
      <c r="CS57">
        <v>43</v>
      </c>
      <c r="CT57">
        <v>40</v>
      </c>
      <c r="CU57">
        <v>39</v>
      </c>
      <c r="CV57">
        <v>51</v>
      </c>
      <c r="CW57">
        <v>49</v>
      </c>
      <c r="CX57">
        <v>43</v>
      </c>
      <c r="CY57">
        <v>56</v>
      </c>
      <c r="CZ57">
        <v>48</v>
      </c>
      <c r="DA57">
        <v>51</v>
      </c>
      <c r="DB57">
        <v>45</v>
      </c>
      <c r="DC57">
        <v>39</v>
      </c>
      <c r="DD57">
        <v>38</v>
      </c>
      <c r="DE57">
        <v>41</v>
      </c>
      <c r="DF57">
        <v>33</v>
      </c>
      <c r="DG57">
        <v>38</v>
      </c>
      <c r="DH57">
        <v>54</v>
      </c>
      <c r="DI57">
        <v>42</v>
      </c>
      <c r="DJ57">
        <v>54</v>
      </c>
      <c r="DK57">
        <v>0</v>
      </c>
      <c r="DL57">
        <v>0</v>
      </c>
      <c r="DM57">
        <v>0</v>
      </c>
      <c r="DN57">
        <v>1</v>
      </c>
      <c r="DO57">
        <v>4</v>
      </c>
      <c r="DP57">
        <v>4</v>
      </c>
      <c r="DQ57">
        <v>1</v>
      </c>
      <c r="DR57">
        <v>5</v>
      </c>
      <c r="DS57">
        <v>1</v>
      </c>
      <c r="DT57">
        <v>4</v>
      </c>
      <c r="DU57">
        <v>2</v>
      </c>
      <c r="DV57">
        <v>5</v>
      </c>
      <c r="DW57">
        <v>2</v>
      </c>
      <c r="DX57">
        <v>3</v>
      </c>
      <c r="DY57">
        <v>4</v>
      </c>
      <c r="DZ57">
        <v>3</v>
      </c>
      <c r="EA57">
        <v>3</v>
      </c>
      <c r="EB57">
        <v>3</v>
      </c>
      <c r="EC57">
        <v>7</v>
      </c>
      <c r="ED57">
        <v>8</v>
      </c>
      <c r="EE57">
        <v>9</v>
      </c>
      <c r="EF57">
        <v>7</v>
      </c>
      <c r="EG57">
        <v>10</v>
      </c>
      <c r="EH57">
        <v>16</v>
      </c>
      <c r="EI57">
        <v>5</v>
      </c>
      <c r="EJ57">
        <v>9</v>
      </c>
      <c r="EK57">
        <v>4</v>
      </c>
      <c r="EL57">
        <v>9</v>
      </c>
      <c r="EM57">
        <v>0</v>
      </c>
      <c r="EN57">
        <v>0</v>
      </c>
      <c r="EO57">
        <v>0</v>
      </c>
      <c r="EP57">
        <v>10</v>
      </c>
      <c r="EQ57">
        <v>10</v>
      </c>
      <c r="ER57">
        <v>25</v>
      </c>
      <c r="ES57">
        <v>15</v>
      </c>
      <c r="ET57">
        <v>25</v>
      </c>
      <c r="EU57">
        <v>25</v>
      </c>
      <c r="EV57">
        <v>5</v>
      </c>
      <c r="EW57">
        <v>5</v>
      </c>
      <c r="EX57">
        <v>20</v>
      </c>
      <c r="EY57">
        <v>25</v>
      </c>
      <c r="EZ57">
        <v>15</v>
      </c>
      <c r="FA57">
        <v>20</v>
      </c>
      <c r="FB57">
        <v>20</v>
      </c>
      <c r="FC57">
        <v>20</v>
      </c>
      <c r="FD57">
        <v>5</v>
      </c>
      <c r="FE57">
        <v>15</v>
      </c>
      <c r="FF57">
        <v>25</v>
      </c>
      <c r="FG57">
        <v>40</v>
      </c>
      <c r="FH57">
        <v>60</v>
      </c>
      <c r="FI57">
        <v>40</v>
      </c>
      <c r="FJ57">
        <v>40</v>
      </c>
      <c r="FK57">
        <v>50</v>
      </c>
      <c r="FL57">
        <v>40</v>
      </c>
      <c r="FM57">
        <v>50</v>
      </c>
      <c r="FN57">
        <v>35</v>
      </c>
      <c r="FO57">
        <v>0</v>
      </c>
      <c r="FP57">
        <v>0</v>
      </c>
      <c r="FQ57">
        <v>6372</v>
      </c>
      <c r="FR57">
        <v>6494</v>
      </c>
      <c r="FS57">
        <v>6575</v>
      </c>
      <c r="FT57">
        <v>6673</v>
      </c>
      <c r="FU57">
        <v>6736</v>
      </c>
      <c r="FV57">
        <v>6821</v>
      </c>
      <c r="FW57">
        <v>6923</v>
      </c>
      <c r="FX57">
        <v>7011</v>
      </c>
      <c r="FY57">
        <v>7134</v>
      </c>
      <c r="FZ57">
        <v>7195</v>
      </c>
      <c r="GA57">
        <v>7281</v>
      </c>
      <c r="GB57">
        <v>7377</v>
      </c>
      <c r="GC57">
        <v>7463</v>
      </c>
      <c r="GD57">
        <v>7515</v>
      </c>
      <c r="GE57">
        <v>7566</v>
      </c>
      <c r="GF57">
        <v>7647</v>
      </c>
      <c r="GG57">
        <v>7671</v>
      </c>
      <c r="GH57">
        <v>7701</v>
      </c>
      <c r="GI57">
        <v>7729</v>
      </c>
      <c r="GJ57">
        <v>7756</v>
      </c>
      <c r="GK57">
        <v>7805</v>
      </c>
      <c r="GL57">
        <v>7831</v>
      </c>
      <c r="GM57">
        <v>7905</v>
      </c>
      <c r="GN57">
        <v>7894</v>
      </c>
      <c r="GO57">
        <v>7955</v>
      </c>
      <c r="GP57">
        <v>7949</v>
      </c>
      <c r="GQ57">
        <v>0</v>
      </c>
      <c r="GR57">
        <v>0</v>
      </c>
      <c r="GS57">
        <v>751</v>
      </c>
      <c r="GT57">
        <v>820</v>
      </c>
      <c r="GU57">
        <v>871</v>
      </c>
      <c r="GV57">
        <v>955</v>
      </c>
      <c r="GW57">
        <v>1054</v>
      </c>
      <c r="GX57">
        <v>1120</v>
      </c>
      <c r="GY57">
        <v>1170</v>
      </c>
      <c r="GZ57">
        <v>1228</v>
      </c>
      <c r="HA57">
        <v>1293</v>
      </c>
      <c r="HB57">
        <v>1357</v>
      </c>
      <c r="HC57">
        <v>1407</v>
      </c>
      <c r="HD57">
        <v>1466</v>
      </c>
      <c r="HE57">
        <v>1531</v>
      </c>
      <c r="HF57">
        <v>1581</v>
      </c>
      <c r="HG57">
        <v>1628</v>
      </c>
      <c r="HH57">
        <v>1662</v>
      </c>
      <c r="HI57">
        <v>1709</v>
      </c>
      <c r="HJ57">
        <v>1756</v>
      </c>
      <c r="HK57">
        <v>1806</v>
      </c>
      <c r="HL57">
        <v>1850</v>
      </c>
      <c r="HM57">
        <v>1888</v>
      </c>
      <c r="HN57">
        <v>1928</v>
      </c>
      <c r="HO57">
        <v>1924</v>
      </c>
      <c r="HP57">
        <v>1958</v>
      </c>
      <c r="HQ57">
        <v>2022</v>
      </c>
      <c r="HR57">
        <v>2049</v>
      </c>
      <c r="HS57">
        <v>0</v>
      </c>
      <c r="HT57">
        <v>0</v>
      </c>
      <c r="HU57">
        <v>68</v>
      </c>
      <c r="HV57">
        <v>67</v>
      </c>
      <c r="HW57">
        <v>69</v>
      </c>
      <c r="HX57">
        <v>68</v>
      </c>
      <c r="HY57">
        <v>73</v>
      </c>
      <c r="HZ57">
        <v>74</v>
      </c>
      <c r="IA57">
        <v>72</v>
      </c>
      <c r="IB57">
        <v>74</v>
      </c>
      <c r="IC57">
        <v>79</v>
      </c>
      <c r="ID57">
        <v>77</v>
      </c>
      <c r="IE57">
        <v>79</v>
      </c>
      <c r="IF57">
        <v>83</v>
      </c>
      <c r="IG57">
        <v>87</v>
      </c>
      <c r="IH57">
        <v>84</v>
      </c>
      <c r="II57">
        <v>88</v>
      </c>
      <c r="IJ57">
        <v>90</v>
      </c>
      <c r="IK57">
        <v>99</v>
      </c>
      <c r="IL57">
        <v>110</v>
      </c>
      <c r="IM57">
        <v>113</v>
      </c>
      <c r="IN57">
        <v>117</v>
      </c>
      <c r="IO57">
        <v>116</v>
      </c>
      <c r="IP57">
        <v>117</v>
      </c>
      <c r="IQ57">
        <v>119</v>
      </c>
      <c r="IR57">
        <v>118</v>
      </c>
      <c r="IS57">
        <v>128</v>
      </c>
      <c r="IT57">
        <v>132</v>
      </c>
      <c r="IU57">
        <v>0</v>
      </c>
      <c r="IV57">
        <v>0</v>
      </c>
      <c r="IW57">
        <v>5</v>
      </c>
      <c r="IX57">
        <v>5</v>
      </c>
      <c r="IY57">
        <v>4</v>
      </c>
      <c r="IZ57">
        <v>5</v>
      </c>
      <c r="JA57">
        <v>3</v>
      </c>
      <c r="JB57">
        <v>2</v>
      </c>
      <c r="JC57">
        <v>3</v>
      </c>
      <c r="JD57">
        <v>2</v>
      </c>
      <c r="JE57">
        <v>3</v>
      </c>
      <c r="JF57">
        <v>3</v>
      </c>
      <c r="JG57">
        <v>4</v>
      </c>
      <c r="JH57">
        <v>1</v>
      </c>
      <c r="JI57">
        <v>3</v>
      </c>
      <c r="JJ57">
        <v>3</v>
      </c>
      <c r="JK57">
        <v>4</v>
      </c>
      <c r="JL57">
        <v>9</v>
      </c>
      <c r="JM57">
        <v>8</v>
      </c>
      <c r="JN57">
        <v>7</v>
      </c>
      <c r="JO57">
        <v>7</v>
      </c>
      <c r="JP57">
        <v>8</v>
      </c>
      <c r="JQ57">
        <v>7</v>
      </c>
      <c r="JR57">
        <v>11</v>
      </c>
      <c r="JS57">
        <v>7</v>
      </c>
      <c r="JT57">
        <v>8</v>
      </c>
      <c r="JU57">
        <v>5</v>
      </c>
      <c r="JV57">
        <v>2</v>
      </c>
      <c r="JW57">
        <v>0</v>
      </c>
      <c r="JX57">
        <v>0</v>
      </c>
      <c r="JY57">
        <v>0</v>
      </c>
      <c r="JZ57">
        <v>5</v>
      </c>
      <c r="KA57">
        <v>14</v>
      </c>
      <c r="KB57">
        <v>20</v>
      </c>
      <c r="KC57">
        <v>28</v>
      </c>
      <c r="KD57">
        <v>36</v>
      </c>
      <c r="KE57">
        <v>46</v>
      </c>
      <c r="KF57">
        <v>54</v>
      </c>
      <c r="KG57">
        <v>62</v>
      </c>
      <c r="KH57">
        <v>71</v>
      </c>
      <c r="KI57">
        <v>82</v>
      </c>
      <c r="KJ57">
        <v>90</v>
      </c>
      <c r="KK57">
        <v>101</v>
      </c>
      <c r="KL57">
        <v>111</v>
      </c>
      <c r="KM57">
        <v>121</v>
      </c>
      <c r="KN57">
        <v>132</v>
      </c>
      <c r="KO57">
        <v>142</v>
      </c>
      <c r="KP57">
        <v>152</v>
      </c>
      <c r="KQ57">
        <v>163</v>
      </c>
      <c r="KR57">
        <v>178</v>
      </c>
      <c r="KS57">
        <v>193</v>
      </c>
      <c r="KT57">
        <v>205</v>
      </c>
      <c r="KU57">
        <v>224</v>
      </c>
      <c r="KV57">
        <v>241</v>
      </c>
      <c r="KW57">
        <v>248</v>
      </c>
      <c r="KX57">
        <v>265</v>
      </c>
      <c r="KY57">
        <v>0</v>
      </c>
      <c r="KZ57">
        <v>0</v>
      </c>
      <c r="LA57">
        <v>0</v>
      </c>
      <c r="LB57">
        <v>259</v>
      </c>
      <c r="LC57">
        <v>516</v>
      </c>
      <c r="LD57">
        <v>735</v>
      </c>
      <c r="LE57">
        <v>969</v>
      </c>
      <c r="LF57">
        <v>1171</v>
      </c>
      <c r="LG57">
        <v>1374</v>
      </c>
      <c r="LH57">
        <v>1597</v>
      </c>
      <c r="LI57">
        <v>1815</v>
      </c>
      <c r="LJ57">
        <v>2022</v>
      </c>
      <c r="LK57">
        <v>2230</v>
      </c>
      <c r="LL57">
        <v>2422</v>
      </c>
      <c r="LM57">
        <v>2607</v>
      </c>
      <c r="LN57">
        <v>2796</v>
      </c>
      <c r="LO57">
        <v>2991</v>
      </c>
      <c r="LP57">
        <v>3163</v>
      </c>
      <c r="LQ57">
        <v>3324</v>
      </c>
      <c r="LR57">
        <v>3537</v>
      </c>
      <c r="LS57">
        <v>3734</v>
      </c>
      <c r="LT57">
        <v>3892</v>
      </c>
      <c r="LU57">
        <v>4050</v>
      </c>
      <c r="LV57">
        <v>4232</v>
      </c>
      <c r="LW57">
        <v>4407</v>
      </c>
      <c r="LX57">
        <v>4557</v>
      </c>
      <c r="LY57">
        <v>4716</v>
      </c>
      <c r="LZ57">
        <v>4907</v>
      </c>
      <c r="MA57">
        <v>0</v>
      </c>
      <c r="MB57">
        <v>0</v>
      </c>
      <c r="MC57">
        <v>1407</v>
      </c>
      <c r="MD57">
        <v>1409</v>
      </c>
      <c r="ME57">
        <v>1389</v>
      </c>
      <c r="MF57">
        <v>1410</v>
      </c>
      <c r="MG57">
        <v>1419</v>
      </c>
      <c r="MH57">
        <v>1418</v>
      </c>
      <c r="MI57">
        <v>1399</v>
      </c>
      <c r="MJ57">
        <v>1389</v>
      </c>
      <c r="MK57">
        <v>1389</v>
      </c>
      <c r="ML57">
        <v>1393</v>
      </c>
      <c r="MM57">
        <v>1388</v>
      </c>
      <c r="MN57">
        <v>1420</v>
      </c>
      <c r="MO57">
        <v>1441</v>
      </c>
      <c r="MP57">
        <v>1453</v>
      </c>
      <c r="MQ57">
        <v>1467</v>
      </c>
      <c r="MR57">
        <v>1467</v>
      </c>
      <c r="MS57">
        <v>1466</v>
      </c>
      <c r="MT57">
        <v>1473</v>
      </c>
      <c r="MU57">
        <v>1507</v>
      </c>
      <c r="MV57">
        <v>1514</v>
      </c>
      <c r="MW57">
        <v>1523</v>
      </c>
      <c r="MX57">
        <v>1514</v>
      </c>
      <c r="MY57">
        <v>1530</v>
      </c>
      <c r="MZ57">
        <v>1519</v>
      </c>
      <c r="NA57">
        <v>1521</v>
      </c>
      <c r="NB57">
        <v>1520</v>
      </c>
      <c r="NC57">
        <v>0</v>
      </c>
      <c r="ND57">
        <v>0</v>
      </c>
      <c r="NE57">
        <v>0</v>
      </c>
      <c r="NF57">
        <v>57</v>
      </c>
      <c r="NG57">
        <v>110</v>
      </c>
      <c r="NH57">
        <v>162</v>
      </c>
      <c r="NI57">
        <v>205</v>
      </c>
      <c r="NJ57">
        <v>245</v>
      </c>
      <c r="NK57">
        <v>294</v>
      </c>
      <c r="NL57">
        <v>341</v>
      </c>
      <c r="NM57">
        <v>397</v>
      </c>
      <c r="NN57">
        <v>441</v>
      </c>
      <c r="NO57">
        <v>494</v>
      </c>
      <c r="NP57">
        <v>533</v>
      </c>
      <c r="NQ57">
        <v>582</v>
      </c>
      <c r="NR57">
        <v>639</v>
      </c>
      <c r="NS57">
        <v>683</v>
      </c>
      <c r="NT57">
        <v>737</v>
      </c>
      <c r="NU57">
        <v>794</v>
      </c>
      <c r="NV57">
        <v>844</v>
      </c>
      <c r="NW57">
        <v>892</v>
      </c>
      <c r="NX57">
        <v>949</v>
      </c>
      <c r="NY57">
        <v>1011</v>
      </c>
      <c r="NZ57">
        <v>1079</v>
      </c>
      <c r="OA57">
        <v>1139</v>
      </c>
      <c r="OB57">
        <v>1198</v>
      </c>
      <c r="OC57">
        <v>1249</v>
      </c>
      <c r="OD57">
        <v>1313</v>
      </c>
      <c r="OE57">
        <v>0</v>
      </c>
      <c r="OF57">
        <v>0</v>
      </c>
      <c r="OG57">
        <v>2093</v>
      </c>
      <c r="OH57">
        <v>2174</v>
      </c>
      <c r="OI57">
        <v>2246</v>
      </c>
      <c r="OJ57">
        <v>2308</v>
      </c>
      <c r="OK57">
        <v>2384</v>
      </c>
      <c r="OL57">
        <v>2456</v>
      </c>
      <c r="OM57">
        <v>2525</v>
      </c>
      <c r="ON57">
        <v>2622</v>
      </c>
      <c r="OO57">
        <v>2724</v>
      </c>
      <c r="OP57">
        <v>2815</v>
      </c>
      <c r="OQ57">
        <v>2870</v>
      </c>
      <c r="OR57">
        <v>2978</v>
      </c>
      <c r="OS57">
        <v>3058</v>
      </c>
      <c r="OT57">
        <v>3138</v>
      </c>
      <c r="OU57">
        <v>3226</v>
      </c>
      <c r="OV57">
        <v>3260</v>
      </c>
      <c r="OW57">
        <v>3292</v>
      </c>
      <c r="OX57">
        <v>3329</v>
      </c>
      <c r="OY57">
        <v>3395</v>
      </c>
      <c r="OZ57">
        <v>3421</v>
      </c>
      <c r="PA57">
        <v>3467</v>
      </c>
      <c r="PB57">
        <v>3499</v>
      </c>
      <c r="PC57">
        <v>3570</v>
      </c>
      <c r="PD57">
        <v>3571</v>
      </c>
      <c r="PE57">
        <v>3629</v>
      </c>
      <c r="PF57">
        <v>3655</v>
      </c>
      <c r="PG57">
        <v>0</v>
      </c>
      <c r="PH57">
        <v>0</v>
      </c>
      <c r="PI57">
        <v>0</v>
      </c>
      <c r="PJ57">
        <v>74</v>
      </c>
      <c r="PK57">
        <v>141</v>
      </c>
      <c r="PL57">
        <v>220</v>
      </c>
      <c r="PM57">
        <v>291</v>
      </c>
      <c r="PN57">
        <v>367</v>
      </c>
      <c r="PO57">
        <v>458</v>
      </c>
      <c r="PP57">
        <v>524</v>
      </c>
      <c r="PQ57">
        <v>584</v>
      </c>
      <c r="PR57">
        <v>661</v>
      </c>
      <c r="PS57">
        <v>748</v>
      </c>
      <c r="PT57">
        <v>827</v>
      </c>
      <c r="PU57">
        <v>911</v>
      </c>
      <c r="PV57">
        <v>997</v>
      </c>
      <c r="PW57">
        <v>1084</v>
      </c>
      <c r="PX57">
        <v>1173</v>
      </c>
      <c r="PY57">
        <v>1284</v>
      </c>
      <c r="PZ57">
        <v>1401</v>
      </c>
      <c r="QA57">
        <v>1478</v>
      </c>
      <c r="QB57">
        <v>1584</v>
      </c>
      <c r="QC57">
        <v>1691</v>
      </c>
      <c r="QD57">
        <v>1799</v>
      </c>
      <c r="QE57">
        <v>1890</v>
      </c>
      <c r="QF57">
        <v>2008</v>
      </c>
      <c r="QG57">
        <v>2121</v>
      </c>
      <c r="QH57">
        <v>2238</v>
      </c>
      <c r="QI57">
        <v>0</v>
      </c>
      <c r="QJ57">
        <v>0</v>
      </c>
      <c r="QK57">
        <v>7464</v>
      </c>
      <c r="QL57">
        <v>7740</v>
      </c>
      <c r="QM57">
        <v>7957</v>
      </c>
      <c r="QN57">
        <v>8174</v>
      </c>
      <c r="QO57">
        <v>8316</v>
      </c>
      <c r="QP57">
        <v>8503</v>
      </c>
      <c r="QQ57">
        <v>8703</v>
      </c>
      <c r="QR57">
        <v>8796</v>
      </c>
      <c r="QS57">
        <v>8851</v>
      </c>
      <c r="QT57">
        <v>8987</v>
      </c>
      <c r="QU57">
        <v>9042</v>
      </c>
      <c r="QV57">
        <v>9169</v>
      </c>
      <c r="QW57">
        <v>9244</v>
      </c>
      <c r="QX57">
        <v>9318</v>
      </c>
      <c r="QY57">
        <v>9402</v>
      </c>
      <c r="QZ57">
        <v>9438</v>
      </c>
      <c r="RA57">
        <v>9482</v>
      </c>
      <c r="RB57">
        <v>9518</v>
      </c>
      <c r="RC57">
        <v>9587</v>
      </c>
      <c r="RD57">
        <v>9628</v>
      </c>
      <c r="RE57">
        <v>9632</v>
      </c>
      <c r="RF57">
        <v>9692</v>
      </c>
      <c r="RG57">
        <v>9682</v>
      </c>
      <c r="RH57">
        <v>9740</v>
      </c>
      <c r="RI57">
        <v>9769</v>
      </c>
      <c r="RJ57">
        <v>9763</v>
      </c>
      <c r="RK57">
        <v>0</v>
      </c>
      <c r="RL57">
        <v>0</v>
      </c>
      <c r="RM57">
        <v>8436</v>
      </c>
      <c r="RN57">
        <v>8139</v>
      </c>
      <c r="RO57">
        <v>7893</v>
      </c>
      <c r="RP57">
        <v>7704</v>
      </c>
      <c r="RQ57">
        <v>7549</v>
      </c>
      <c r="RR57">
        <v>7445</v>
      </c>
      <c r="RS57">
        <v>7282</v>
      </c>
      <c r="RT57">
        <v>7204</v>
      </c>
      <c r="RU57">
        <v>7107</v>
      </c>
      <c r="RV57">
        <v>6969</v>
      </c>
      <c r="RW57">
        <v>6896</v>
      </c>
      <c r="RX57">
        <v>6808</v>
      </c>
      <c r="RY57">
        <v>6718</v>
      </c>
      <c r="RZ57">
        <v>6640</v>
      </c>
      <c r="SA57">
        <v>6561</v>
      </c>
      <c r="SB57">
        <v>6523</v>
      </c>
      <c r="SC57">
        <v>6471</v>
      </c>
      <c r="SD57">
        <v>6402</v>
      </c>
      <c r="SE57">
        <v>6388</v>
      </c>
      <c r="SF57">
        <v>6399</v>
      </c>
      <c r="SG57">
        <v>6398</v>
      </c>
      <c r="SH57">
        <v>6330</v>
      </c>
      <c r="SI57">
        <v>6359</v>
      </c>
      <c r="SJ57">
        <v>6314</v>
      </c>
      <c r="SK57">
        <v>6350</v>
      </c>
      <c r="SL57">
        <v>6335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638761.20929999999</v>
      </c>
      <c r="SU57">
        <v>629430.22219999996</v>
      </c>
      <c r="SV57">
        <v>618865.11510000005</v>
      </c>
      <c r="SW57">
        <v>611380.96880000003</v>
      </c>
      <c r="SX57">
        <v>598649.16949999996</v>
      </c>
      <c r="SY57">
        <v>588159.87410000002</v>
      </c>
      <c r="SZ57">
        <v>578558.02260000003</v>
      </c>
      <c r="TA57">
        <v>568255.11499999999</v>
      </c>
      <c r="TB57">
        <v>555548.10710000002</v>
      </c>
      <c r="TC57">
        <v>543027.46979999996</v>
      </c>
      <c r="TD57">
        <v>532855.3469</v>
      </c>
      <c r="TE57">
        <v>518958.9376</v>
      </c>
      <c r="TF57">
        <v>505814.07709999999</v>
      </c>
      <c r="TG57">
        <v>492867.14769999997</v>
      </c>
      <c r="TH57">
        <v>480183.39679999999</v>
      </c>
      <c r="TI57">
        <v>469142.7635</v>
      </c>
      <c r="TJ57">
        <v>456995.69990000001</v>
      </c>
      <c r="TK57">
        <v>447877.80300000001</v>
      </c>
      <c r="TL57">
        <v>434227.73800000001</v>
      </c>
      <c r="TM57">
        <v>424838.0429</v>
      </c>
      <c r="TN57">
        <v>412153.02130000002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103926.0923</v>
      </c>
      <c r="TW57">
        <v>105403.54369999999</v>
      </c>
      <c r="TX57">
        <v>107406.4822</v>
      </c>
      <c r="TY57">
        <v>109797.7463</v>
      </c>
      <c r="TZ57">
        <v>111876.15300000001</v>
      </c>
      <c r="UA57">
        <v>112619.7475</v>
      </c>
      <c r="UB57">
        <v>113924.51730000001</v>
      </c>
      <c r="UC57">
        <v>115510.428</v>
      </c>
      <c r="UD57">
        <v>115808.5563</v>
      </c>
      <c r="UE57">
        <v>115777.9761</v>
      </c>
      <c r="UF57">
        <v>114753.3434</v>
      </c>
      <c r="UG57">
        <v>114561.62519999999</v>
      </c>
      <c r="UH57">
        <v>114283.7258</v>
      </c>
      <c r="UI57">
        <v>114114.3866</v>
      </c>
      <c r="UJ57">
        <v>113489.8855</v>
      </c>
      <c r="UK57">
        <v>112447.601</v>
      </c>
      <c r="UL57">
        <v>111485.4034</v>
      </c>
      <c r="UM57">
        <v>108013.69500000001</v>
      </c>
      <c r="UN57">
        <v>106720.8358</v>
      </c>
      <c r="UO57">
        <v>106999.1819</v>
      </c>
      <c r="UP57">
        <v>105269.85860000001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84676.013569999996</v>
      </c>
      <c r="UY57">
        <v>79987.837530000004</v>
      </c>
      <c r="UZ57">
        <v>79815.263990000007</v>
      </c>
      <c r="VA57">
        <v>82726.395369999998</v>
      </c>
      <c r="VB57">
        <v>78283.549759999994</v>
      </c>
      <c r="VC57">
        <v>77977.561860000002</v>
      </c>
      <c r="VD57">
        <v>79539.604689999993</v>
      </c>
      <c r="VE57">
        <v>80944.503549999994</v>
      </c>
      <c r="VF57">
        <v>75877.003660000002</v>
      </c>
      <c r="VG57">
        <v>77174.945930000002</v>
      </c>
      <c r="VH57">
        <v>76630.021340000007</v>
      </c>
      <c r="VI57">
        <v>81837.886870000002</v>
      </c>
      <c r="VJ57">
        <v>88282.5101</v>
      </c>
      <c r="VK57">
        <v>88048.752349999995</v>
      </c>
      <c r="VL57">
        <v>88510.21587</v>
      </c>
      <c r="VM57">
        <v>85197.784759999995</v>
      </c>
      <c r="VN57">
        <v>83429.367400000003</v>
      </c>
      <c r="VO57">
        <v>82383.990709999998</v>
      </c>
      <c r="VP57">
        <v>79312.318710000007</v>
      </c>
      <c r="VQ57">
        <v>83527.865680000003</v>
      </c>
      <c r="VR57">
        <v>83629.23444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60007.510549999999</v>
      </c>
      <c r="WA57">
        <v>87389.578479999996</v>
      </c>
      <c r="WB57">
        <v>56562.83397</v>
      </c>
      <c r="WC57">
        <v>82373.059169999993</v>
      </c>
      <c r="WD57">
        <v>79973.843859999994</v>
      </c>
      <c r="WE57">
        <v>103526.01149999999</v>
      </c>
      <c r="WF57">
        <v>25127.672689999999</v>
      </c>
      <c r="WG57">
        <v>73187.396170000007</v>
      </c>
      <c r="WH57">
        <v>71055.724440000005</v>
      </c>
      <c r="WI57">
        <v>91981.520310000007</v>
      </c>
      <c r="WJ57">
        <v>200930.5055</v>
      </c>
      <c r="WK57">
        <v>173402.8095</v>
      </c>
      <c r="WL57">
        <v>147308.212</v>
      </c>
      <c r="WM57">
        <v>143017.68150000001</v>
      </c>
      <c r="WN57">
        <v>158688.1348</v>
      </c>
      <c r="WO57">
        <v>134807.88149999999</v>
      </c>
      <c r="WP57">
        <v>205670.83180000001</v>
      </c>
      <c r="WQ57">
        <v>127069.35769999999</v>
      </c>
      <c r="WR57">
        <v>140992.35250000001</v>
      </c>
      <c r="WS57">
        <v>85553.611929999999</v>
      </c>
      <c r="WT57">
        <v>33224.703659999999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13600000</v>
      </c>
      <c r="ZG57">
        <v>13000000</v>
      </c>
      <c r="ZH57">
        <v>12500000</v>
      </c>
      <c r="ZI57">
        <v>12100000</v>
      </c>
      <c r="ZJ57">
        <v>11800000</v>
      </c>
      <c r="ZK57">
        <v>11400000</v>
      </c>
      <c r="ZL57">
        <v>11400000</v>
      </c>
      <c r="ZM57">
        <v>11200000</v>
      </c>
      <c r="ZN57">
        <v>11000000</v>
      </c>
      <c r="ZO57">
        <v>10700000</v>
      </c>
      <c r="ZP57">
        <v>10400000</v>
      </c>
      <c r="ZQ57">
        <v>10100000</v>
      </c>
      <c r="ZR57">
        <v>9870000</v>
      </c>
      <c r="ZS57">
        <v>9810000</v>
      </c>
      <c r="ZT57">
        <v>9570000</v>
      </c>
      <c r="ZU57">
        <v>9340000</v>
      </c>
      <c r="ZV57">
        <v>9020000</v>
      </c>
      <c r="ZW57">
        <v>8850000</v>
      </c>
      <c r="ZX57">
        <v>8530000</v>
      </c>
      <c r="ZY57">
        <v>8290000</v>
      </c>
      <c r="ZZ57">
        <v>8040000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11500000</v>
      </c>
      <c r="ABK57">
        <v>11500000</v>
      </c>
      <c r="ABL57">
        <v>11600000</v>
      </c>
      <c r="ABM57">
        <v>11700000</v>
      </c>
      <c r="ABN57">
        <v>11700000</v>
      </c>
      <c r="ABO57">
        <v>11600000</v>
      </c>
      <c r="ABP57">
        <v>11700000</v>
      </c>
      <c r="ABQ57">
        <v>11600000</v>
      </c>
      <c r="ABR57">
        <v>11600000</v>
      </c>
      <c r="ABS57">
        <v>11600000</v>
      </c>
      <c r="ABT57">
        <v>11400000</v>
      </c>
      <c r="ABU57">
        <v>11100000</v>
      </c>
      <c r="ABV57">
        <v>10900000</v>
      </c>
      <c r="ABW57">
        <v>10800000</v>
      </c>
      <c r="ABX57">
        <v>10600000</v>
      </c>
      <c r="ABY57">
        <v>10400000</v>
      </c>
      <c r="ABZ57">
        <v>10200000</v>
      </c>
      <c r="ACA57">
        <v>10100000</v>
      </c>
      <c r="ACB57">
        <v>9820000</v>
      </c>
      <c r="ACC57">
        <v>9690000</v>
      </c>
      <c r="ACD57">
        <v>9470000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2310000</v>
      </c>
      <c r="ADO57">
        <v>2290000</v>
      </c>
      <c r="ADP57">
        <v>2250000</v>
      </c>
      <c r="ADQ57">
        <v>2200000</v>
      </c>
      <c r="ADR57">
        <v>2170000</v>
      </c>
      <c r="ADS57">
        <v>2120000</v>
      </c>
      <c r="ADT57">
        <v>2080000</v>
      </c>
      <c r="ADU57">
        <v>2040000</v>
      </c>
      <c r="ADV57">
        <v>2000000</v>
      </c>
      <c r="ADW57">
        <v>1960000</v>
      </c>
      <c r="ADX57">
        <v>1910000</v>
      </c>
      <c r="ADY57">
        <v>1860000</v>
      </c>
      <c r="ADZ57">
        <v>1810000</v>
      </c>
      <c r="AEA57">
        <v>1770000</v>
      </c>
      <c r="AEB57">
        <v>1730000</v>
      </c>
      <c r="AEC57">
        <v>1680000</v>
      </c>
      <c r="AED57">
        <v>1640000</v>
      </c>
      <c r="AEE57">
        <v>1590000</v>
      </c>
      <c r="AEF57">
        <v>1550000</v>
      </c>
      <c r="AEG57">
        <v>1510000</v>
      </c>
      <c r="AEH57">
        <v>1470000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6930000</v>
      </c>
      <c r="AEQ57">
        <v>6580000</v>
      </c>
      <c r="AER57">
        <v>6320000</v>
      </c>
      <c r="AES57">
        <v>6060000</v>
      </c>
      <c r="AET57">
        <v>5760000</v>
      </c>
      <c r="AEU57">
        <v>5540000</v>
      </c>
      <c r="AEV57">
        <v>5310000</v>
      </c>
      <c r="AEW57">
        <v>5090000</v>
      </c>
      <c r="AEX57">
        <v>4880000</v>
      </c>
      <c r="AEY57">
        <v>4680000</v>
      </c>
      <c r="AEZ57">
        <v>4520000</v>
      </c>
      <c r="AFA57">
        <v>4350000</v>
      </c>
      <c r="AFB57">
        <v>4180000</v>
      </c>
      <c r="AFC57">
        <v>4050000</v>
      </c>
      <c r="AFD57">
        <v>3940000</v>
      </c>
      <c r="AFE57">
        <v>3820000</v>
      </c>
      <c r="AFF57">
        <v>3670000</v>
      </c>
      <c r="AFG57">
        <v>3580000</v>
      </c>
      <c r="AFH57">
        <v>3450000</v>
      </c>
      <c r="AFI57">
        <v>3370000</v>
      </c>
      <c r="AFJ57">
        <v>3270000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136.04285350000001</v>
      </c>
      <c r="AGU57">
        <v>137.9768885</v>
      </c>
      <c r="AGV57">
        <v>140.59880440000001</v>
      </c>
      <c r="AGW57">
        <v>143.7290519</v>
      </c>
      <c r="AGX57">
        <v>146.44975819999999</v>
      </c>
      <c r="AGY57">
        <v>147.42314909999999</v>
      </c>
      <c r="AGZ57">
        <v>149.13113809999999</v>
      </c>
      <c r="AHA57">
        <v>151.20715000000001</v>
      </c>
      <c r="AHB57">
        <v>151.59741030000001</v>
      </c>
      <c r="AHC57">
        <v>151.55737980000001</v>
      </c>
      <c r="AHD57">
        <v>150.21610000000001</v>
      </c>
      <c r="AHE57">
        <v>149.96513440000001</v>
      </c>
      <c r="AHF57">
        <v>149.6013543</v>
      </c>
      <c r="AHG57">
        <v>149.3796835</v>
      </c>
      <c r="AHH57">
        <v>148.56218989999999</v>
      </c>
      <c r="AHI57">
        <v>147.19780349999999</v>
      </c>
      <c r="AHJ57">
        <v>145.93825340000001</v>
      </c>
      <c r="AHK57">
        <v>141.39366699999999</v>
      </c>
      <c r="AHL57">
        <v>139.70126959999999</v>
      </c>
      <c r="AHM57">
        <v>140.06563420000001</v>
      </c>
      <c r="AHN57">
        <v>137.80189010000001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14.209517849999999</v>
      </c>
      <c r="AHW57">
        <v>13.42279304</v>
      </c>
      <c r="AHX57">
        <v>13.3938334</v>
      </c>
      <c r="AHY57">
        <v>13.8823516</v>
      </c>
      <c r="AHZ57">
        <v>13.13679578</v>
      </c>
      <c r="AIA57">
        <v>13.085447820000001</v>
      </c>
      <c r="AIB57">
        <v>13.3475749</v>
      </c>
      <c r="AIC57">
        <v>13.58333157</v>
      </c>
      <c r="AID57">
        <v>12.732952259999999</v>
      </c>
      <c r="AIE57">
        <v>12.950760499999999</v>
      </c>
      <c r="AIF57">
        <v>12.85931648</v>
      </c>
      <c r="AIG57">
        <v>13.733250610000001</v>
      </c>
      <c r="AIH57">
        <v>14.81472557</v>
      </c>
      <c r="AII57">
        <v>14.77549859</v>
      </c>
      <c r="AIJ57">
        <v>14.85293697</v>
      </c>
      <c r="AIK57">
        <v>14.297076499999999</v>
      </c>
      <c r="AIL57">
        <v>14.00031763</v>
      </c>
      <c r="AIM57">
        <v>13.824892520000001</v>
      </c>
      <c r="AIN57">
        <v>13.30943394</v>
      </c>
      <c r="AIO57">
        <v>14.01684667</v>
      </c>
      <c r="AIP57">
        <v>14.03385741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0.56810403899999995</v>
      </c>
      <c r="AIY57">
        <v>0.82733597999999997</v>
      </c>
      <c r="AIZ57">
        <v>0.53549254400000001</v>
      </c>
      <c r="AJA57">
        <v>0.77984350999999996</v>
      </c>
      <c r="AJB57">
        <v>0.75712962100000003</v>
      </c>
      <c r="AJC57">
        <v>0.98010306999999997</v>
      </c>
      <c r="AJD57">
        <v>0.23788909499999999</v>
      </c>
      <c r="AJE57">
        <v>0.69288085799999999</v>
      </c>
      <c r="AJF57">
        <v>0.67269986199999998</v>
      </c>
      <c r="AJG57">
        <v>0.87080888300000003</v>
      </c>
      <c r="AJH57">
        <v>1.902252415</v>
      </c>
      <c r="AJI57">
        <v>1.641641782</v>
      </c>
      <c r="AJJ57">
        <v>1.394598601</v>
      </c>
      <c r="AJK57">
        <v>1.3539792239999999</v>
      </c>
      <c r="AJL57">
        <v>1.5023347840000001</v>
      </c>
      <c r="AJM57">
        <v>1.276255278</v>
      </c>
      <c r="AJN57">
        <v>1.9471301050000001</v>
      </c>
      <c r="AJO57">
        <v>1.2029930040000001</v>
      </c>
      <c r="AJP57">
        <v>1.334804997</v>
      </c>
      <c r="AJQ57">
        <v>0.809954489</v>
      </c>
      <c r="AJR57">
        <v>0.31454543299999999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179.6950903</v>
      </c>
      <c r="AKA57">
        <v>173.5985417</v>
      </c>
      <c r="AKB57">
        <v>110.7543125</v>
      </c>
      <c r="AKC57">
        <v>108.6895031</v>
      </c>
      <c r="AKD57">
        <v>142.24919560000001</v>
      </c>
      <c r="AKE57">
        <v>129.4654093</v>
      </c>
      <c r="AKF57">
        <v>111.50930080000001</v>
      </c>
      <c r="AKG57">
        <v>161.06280799999999</v>
      </c>
      <c r="AKH57">
        <v>141.16916610000001</v>
      </c>
      <c r="AKI57">
        <v>133.31284539999999</v>
      </c>
      <c r="AKJ57">
        <v>140.91584900000001</v>
      </c>
      <c r="AKK57">
        <v>102.9555261</v>
      </c>
      <c r="AKL57">
        <v>111.0544299</v>
      </c>
      <c r="AKM57">
        <v>129.2008165</v>
      </c>
      <c r="AKN57">
        <v>161.36243519999999</v>
      </c>
      <c r="AKO57">
        <v>149.5152362</v>
      </c>
      <c r="AKP57">
        <v>123.11861620000001</v>
      </c>
      <c r="AKQ57">
        <v>176.2710586</v>
      </c>
      <c r="AKR57">
        <v>151.70075919999999</v>
      </c>
      <c r="AKS57">
        <v>57.532912699999997</v>
      </c>
      <c r="AKT57">
        <v>153.02850649999999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62.707748170000002</v>
      </c>
      <c r="AME57">
        <v>60.065550880000004</v>
      </c>
      <c r="AMF57">
        <v>57.89922773</v>
      </c>
      <c r="AMG57">
        <v>56.212842449999997</v>
      </c>
      <c r="AMH57">
        <v>54.732740280000002</v>
      </c>
      <c r="AMI57">
        <v>52.947848469999997</v>
      </c>
      <c r="AMJ57">
        <v>52.590823450000002</v>
      </c>
      <c r="AMK57">
        <v>51.81415054</v>
      </c>
      <c r="AML57">
        <v>50.723917950000001</v>
      </c>
      <c r="AMM57">
        <v>49.721024219999997</v>
      </c>
      <c r="AMN57">
        <v>48.272839050000002</v>
      </c>
      <c r="AMO57">
        <v>46.83488663</v>
      </c>
      <c r="AMP57">
        <v>45.687881959999999</v>
      </c>
      <c r="AMQ57">
        <v>45.381025520000001</v>
      </c>
      <c r="AMR57">
        <v>44.263902850000001</v>
      </c>
      <c r="AMS57">
        <v>43.230126609999999</v>
      </c>
      <c r="AMT57">
        <v>41.722973750000001</v>
      </c>
      <c r="AMU57">
        <v>40.935828600000001</v>
      </c>
      <c r="AMV57">
        <v>39.457785170000001</v>
      </c>
      <c r="AMW57">
        <v>38.358968429999997</v>
      </c>
      <c r="AMX57">
        <v>37.217231900000002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294.87983109999999</v>
      </c>
      <c r="ANG57">
        <v>295.45638350000002</v>
      </c>
      <c r="ANH57">
        <v>316.17178230000002</v>
      </c>
      <c r="ANI57">
        <v>363.61407819999999</v>
      </c>
      <c r="ANJ57">
        <v>316.36085200000002</v>
      </c>
      <c r="ANK57">
        <v>361.0495239</v>
      </c>
      <c r="ANL57">
        <v>207.6618655</v>
      </c>
      <c r="ANM57">
        <v>234.3827239</v>
      </c>
      <c r="ANN57">
        <v>290.38786720000002</v>
      </c>
      <c r="ANO57">
        <v>228.68757009999999</v>
      </c>
      <c r="ANP57">
        <v>259.50393100000002</v>
      </c>
      <c r="ANQ57">
        <v>278.07198340000002</v>
      </c>
      <c r="ANR57">
        <v>214.4771236</v>
      </c>
      <c r="ANS57">
        <v>212.291448</v>
      </c>
      <c r="ANT57">
        <v>222.7113258</v>
      </c>
      <c r="ANU57">
        <v>278.2030135</v>
      </c>
      <c r="ANV57">
        <v>257.19084939999999</v>
      </c>
      <c r="ANW57">
        <v>224.9015924</v>
      </c>
      <c r="ANX57">
        <v>244.5563559</v>
      </c>
      <c r="ANY57">
        <v>188.0636433</v>
      </c>
      <c r="ANZ57">
        <v>216.31969670000001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67.744901659999996</v>
      </c>
      <c r="AOI57">
        <v>67.619571129999997</v>
      </c>
      <c r="AOJ57">
        <v>68.172071709999997</v>
      </c>
      <c r="AOK57">
        <v>68.761237379999997</v>
      </c>
      <c r="AOL57">
        <v>68.988667160000006</v>
      </c>
      <c r="AOM57">
        <v>68.287942450000003</v>
      </c>
      <c r="AON57">
        <v>68.793847510000006</v>
      </c>
      <c r="AOO57">
        <v>68.58437137</v>
      </c>
      <c r="AOP57">
        <v>68.328737410000002</v>
      </c>
      <c r="AOQ57">
        <v>68.198935340000006</v>
      </c>
      <c r="AOR57">
        <v>66.910397079999996</v>
      </c>
      <c r="AOS57">
        <v>65.599209959999996</v>
      </c>
      <c r="AOT57">
        <v>64.404372460000005</v>
      </c>
      <c r="AOU57">
        <v>63.768193160000003</v>
      </c>
      <c r="AOV57">
        <v>62.38500045</v>
      </c>
      <c r="AOW57">
        <v>61.382380259999998</v>
      </c>
      <c r="AOX57">
        <v>60.144594529999999</v>
      </c>
      <c r="AOY57">
        <v>59.577688629999997</v>
      </c>
      <c r="AOZ57">
        <v>57.858618499999999</v>
      </c>
      <c r="APA57">
        <v>57.085781779999998</v>
      </c>
      <c r="APB57">
        <v>55.820168279999997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703.16399990000002</v>
      </c>
      <c r="APK57">
        <v>918.78803370000003</v>
      </c>
      <c r="APL57">
        <v>593.3766905</v>
      </c>
      <c r="APM57">
        <v>546.02081799999996</v>
      </c>
      <c r="APN57">
        <v>704.22389420000002</v>
      </c>
      <c r="APO57">
        <v>760.48128799999995</v>
      </c>
      <c r="APP57">
        <v>655.86413660000005</v>
      </c>
      <c r="APQ57">
        <v>787.82078060000003</v>
      </c>
      <c r="APR57">
        <v>649.71640509999997</v>
      </c>
      <c r="APS57">
        <v>639.7791555</v>
      </c>
      <c r="APT57">
        <v>703.77720060000001</v>
      </c>
      <c r="APU57">
        <v>797.47920820000002</v>
      </c>
      <c r="APV57">
        <v>868.7616673</v>
      </c>
      <c r="APW57">
        <v>600.96594030000006</v>
      </c>
      <c r="APX57">
        <v>707.38681510000004</v>
      </c>
      <c r="APY57">
        <v>706.35936460000005</v>
      </c>
      <c r="APZ57">
        <v>719.09497450000003</v>
      </c>
      <c r="AQA57">
        <v>513.91912869999999</v>
      </c>
      <c r="AQB57">
        <v>650.62667280000005</v>
      </c>
      <c r="AQC57">
        <v>611.901253</v>
      </c>
      <c r="AQD57">
        <v>628.46960590000003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62.336904680000004</v>
      </c>
      <c r="ARO57">
        <v>59.19622081</v>
      </c>
      <c r="ARP57">
        <v>56.856456100000003</v>
      </c>
      <c r="ARQ57">
        <v>54.457183110000003</v>
      </c>
      <c r="ARR57">
        <v>51.8444292</v>
      </c>
      <c r="ARS57">
        <v>49.807146449999998</v>
      </c>
      <c r="ART57">
        <v>47.739375160000002</v>
      </c>
      <c r="ARU57">
        <v>45.736187350000002</v>
      </c>
      <c r="ARV57">
        <v>43.888507609999998</v>
      </c>
      <c r="ARW57">
        <v>42.10324284</v>
      </c>
      <c r="ARX57">
        <v>40.64018377</v>
      </c>
      <c r="ARY57">
        <v>39.141950170000001</v>
      </c>
      <c r="ARZ57">
        <v>37.59668078</v>
      </c>
      <c r="ASA57">
        <v>36.421809449999998</v>
      </c>
      <c r="ASB57">
        <v>35.421870900000002</v>
      </c>
      <c r="ASC57">
        <v>34.384791620000001</v>
      </c>
      <c r="ASD57">
        <v>33.028484470000002</v>
      </c>
      <c r="ASE57">
        <v>32.213397870000001</v>
      </c>
      <c r="ASF57">
        <v>31.053822369999999</v>
      </c>
      <c r="ASG57">
        <v>30.321242059999999</v>
      </c>
      <c r="ASH57">
        <v>29.36856027</v>
      </c>
    </row>
    <row r="58" spans="3:1178" x14ac:dyDescent="0.25">
      <c r="C58">
        <v>0</v>
      </c>
      <c r="D58">
        <v>0</v>
      </c>
      <c r="E58">
        <v>0</v>
      </c>
      <c r="F58">
        <v>252</v>
      </c>
      <c r="G58">
        <v>252</v>
      </c>
      <c r="H58">
        <v>226</v>
      </c>
      <c r="I58">
        <v>233</v>
      </c>
      <c r="J58">
        <v>200</v>
      </c>
      <c r="K58">
        <v>245</v>
      </c>
      <c r="L58">
        <v>250</v>
      </c>
      <c r="M58">
        <v>232</v>
      </c>
      <c r="N58">
        <v>208</v>
      </c>
      <c r="O58">
        <v>241</v>
      </c>
      <c r="P58">
        <v>220</v>
      </c>
      <c r="Q58">
        <v>258</v>
      </c>
      <c r="R58">
        <v>263</v>
      </c>
      <c r="S58">
        <v>251</v>
      </c>
      <c r="T58">
        <v>224</v>
      </c>
      <c r="U58">
        <v>198</v>
      </c>
      <c r="V58">
        <v>253</v>
      </c>
      <c r="W58">
        <v>235</v>
      </c>
      <c r="X58">
        <v>230</v>
      </c>
      <c r="Y58">
        <v>226</v>
      </c>
      <c r="Z58">
        <v>252</v>
      </c>
      <c r="AA58">
        <v>217</v>
      </c>
      <c r="AB58">
        <v>245</v>
      </c>
      <c r="AC58">
        <v>212</v>
      </c>
      <c r="AD58">
        <v>238</v>
      </c>
      <c r="AE58">
        <v>0</v>
      </c>
      <c r="AF58">
        <v>0</v>
      </c>
      <c r="AG58">
        <v>0</v>
      </c>
      <c r="AH58">
        <v>80</v>
      </c>
      <c r="AI58">
        <v>81</v>
      </c>
      <c r="AJ58">
        <v>87</v>
      </c>
      <c r="AK58">
        <v>79</v>
      </c>
      <c r="AL58">
        <v>90</v>
      </c>
      <c r="AM58">
        <v>95</v>
      </c>
      <c r="AN58">
        <v>88</v>
      </c>
      <c r="AO58">
        <v>90</v>
      </c>
      <c r="AP58">
        <v>98</v>
      </c>
      <c r="AQ58">
        <v>115</v>
      </c>
      <c r="AR58">
        <v>107</v>
      </c>
      <c r="AS58">
        <v>111</v>
      </c>
      <c r="AT58">
        <v>94</v>
      </c>
      <c r="AU58">
        <v>109</v>
      </c>
      <c r="AV58">
        <v>109</v>
      </c>
      <c r="AW58">
        <v>124</v>
      </c>
      <c r="AX58">
        <v>118</v>
      </c>
      <c r="AY58">
        <v>116</v>
      </c>
      <c r="AZ58">
        <v>114</v>
      </c>
      <c r="BA58">
        <v>161</v>
      </c>
      <c r="BB58">
        <v>119</v>
      </c>
      <c r="BC58">
        <v>143</v>
      </c>
      <c r="BD58">
        <v>132</v>
      </c>
      <c r="BE58">
        <v>133</v>
      </c>
      <c r="BF58">
        <v>135</v>
      </c>
      <c r="BG58">
        <v>0</v>
      </c>
      <c r="BH58">
        <v>0</v>
      </c>
      <c r="BI58">
        <v>0</v>
      </c>
      <c r="BJ58">
        <v>200</v>
      </c>
      <c r="BK58">
        <v>181</v>
      </c>
      <c r="BL58">
        <v>198</v>
      </c>
      <c r="BM58">
        <v>201</v>
      </c>
      <c r="BN58">
        <v>176</v>
      </c>
      <c r="BO58">
        <v>156</v>
      </c>
      <c r="BP58">
        <v>164</v>
      </c>
      <c r="BQ58">
        <v>170</v>
      </c>
      <c r="BR58">
        <v>159</v>
      </c>
      <c r="BS58">
        <v>191</v>
      </c>
      <c r="BT58">
        <v>151</v>
      </c>
      <c r="BU58">
        <v>157</v>
      </c>
      <c r="BV58">
        <v>162</v>
      </c>
      <c r="BW58">
        <v>166</v>
      </c>
      <c r="BX58">
        <v>165</v>
      </c>
      <c r="BY58">
        <v>159</v>
      </c>
      <c r="BZ58">
        <v>146</v>
      </c>
      <c r="CA58">
        <v>165</v>
      </c>
      <c r="CB58">
        <v>159</v>
      </c>
      <c r="CC58">
        <v>142</v>
      </c>
      <c r="CD58">
        <v>151</v>
      </c>
      <c r="CE58">
        <v>156</v>
      </c>
      <c r="CF58">
        <v>144</v>
      </c>
      <c r="CG58">
        <v>151</v>
      </c>
      <c r="CH58">
        <v>146</v>
      </c>
      <c r="CI58">
        <v>0</v>
      </c>
      <c r="CJ58">
        <v>0</v>
      </c>
      <c r="CK58">
        <v>0</v>
      </c>
      <c r="CL58">
        <v>36</v>
      </c>
      <c r="CM58">
        <v>48</v>
      </c>
      <c r="CN58">
        <v>36</v>
      </c>
      <c r="CO58">
        <v>45</v>
      </c>
      <c r="CP58">
        <v>37</v>
      </c>
      <c r="CQ58">
        <v>40</v>
      </c>
      <c r="CR58">
        <v>42</v>
      </c>
      <c r="CS58">
        <v>43</v>
      </c>
      <c r="CT58">
        <v>39</v>
      </c>
      <c r="CU58">
        <v>39</v>
      </c>
      <c r="CV58">
        <v>47</v>
      </c>
      <c r="CW58">
        <v>47</v>
      </c>
      <c r="CX58">
        <v>45</v>
      </c>
      <c r="CY58">
        <v>54</v>
      </c>
      <c r="CZ58">
        <v>44</v>
      </c>
      <c r="DA58">
        <v>48</v>
      </c>
      <c r="DB58">
        <v>43</v>
      </c>
      <c r="DC58">
        <v>39</v>
      </c>
      <c r="DD58">
        <v>38</v>
      </c>
      <c r="DE58">
        <v>40</v>
      </c>
      <c r="DF58">
        <v>30</v>
      </c>
      <c r="DG58">
        <v>36</v>
      </c>
      <c r="DH58">
        <v>53</v>
      </c>
      <c r="DI58">
        <v>40</v>
      </c>
      <c r="DJ58">
        <v>52</v>
      </c>
      <c r="DK58">
        <v>0</v>
      </c>
      <c r="DL58">
        <v>0</v>
      </c>
      <c r="DM58">
        <v>0</v>
      </c>
      <c r="DN58">
        <v>1</v>
      </c>
      <c r="DO58">
        <v>4</v>
      </c>
      <c r="DP58">
        <v>3</v>
      </c>
      <c r="DQ58">
        <v>1</v>
      </c>
      <c r="DR58">
        <v>5</v>
      </c>
      <c r="DS58">
        <v>1</v>
      </c>
      <c r="DT58">
        <v>2</v>
      </c>
      <c r="DU58">
        <v>2</v>
      </c>
      <c r="DV58">
        <v>4</v>
      </c>
      <c r="DW58">
        <v>1</v>
      </c>
      <c r="DX58">
        <v>2</v>
      </c>
      <c r="DY58">
        <v>4</v>
      </c>
      <c r="DZ58">
        <v>2</v>
      </c>
      <c r="EA58">
        <v>3</v>
      </c>
      <c r="EB58">
        <v>2</v>
      </c>
      <c r="EC58">
        <v>5</v>
      </c>
      <c r="ED58">
        <v>5</v>
      </c>
      <c r="EE58">
        <v>5</v>
      </c>
      <c r="EF58">
        <v>4</v>
      </c>
      <c r="EG58">
        <v>7</v>
      </c>
      <c r="EH58">
        <v>9</v>
      </c>
      <c r="EI58">
        <v>5</v>
      </c>
      <c r="EJ58">
        <v>7</v>
      </c>
      <c r="EK58">
        <v>2</v>
      </c>
      <c r="EL58">
        <v>5</v>
      </c>
      <c r="EM58">
        <v>0</v>
      </c>
      <c r="EN58">
        <v>0</v>
      </c>
      <c r="EO58">
        <v>0</v>
      </c>
      <c r="EP58">
        <v>10</v>
      </c>
      <c r="EQ58">
        <v>10</v>
      </c>
      <c r="ER58">
        <v>25</v>
      </c>
      <c r="ES58">
        <v>10</v>
      </c>
      <c r="ET58">
        <v>25</v>
      </c>
      <c r="EU58">
        <v>25</v>
      </c>
      <c r="EV58">
        <v>5</v>
      </c>
      <c r="EW58">
        <v>0</v>
      </c>
      <c r="EX58">
        <v>20</v>
      </c>
      <c r="EY58">
        <v>15</v>
      </c>
      <c r="EZ58">
        <v>10</v>
      </c>
      <c r="FA58">
        <v>20</v>
      </c>
      <c r="FB58">
        <v>15</v>
      </c>
      <c r="FC58">
        <v>15</v>
      </c>
      <c r="FD58">
        <v>5</v>
      </c>
      <c r="FE58">
        <v>10</v>
      </c>
      <c r="FF58">
        <v>15</v>
      </c>
      <c r="FG58">
        <v>30</v>
      </c>
      <c r="FH58">
        <v>45</v>
      </c>
      <c r="FI58">
        <v>20</v>
      </c>
      <c r="FJ58">
        <v>30</v>
      </c>
      <c r="FK58">
        <v>20</v>
      </c>
      <c r="FL58">
        <v>40</v>
      </c>
      <c r="FM58">
        <v>40</v>
      </c>
      <c r="FN58">
        <v>30</v>
      </c>
      <c r="FO58">
        <v>0</v>
      </c>
      <c r="FP58">
        <v>0</v>
      </c>
      <c r="FQ58">
        <v>6863</v>
      </c>
      <c r="FR58">
        <v>6920</v>
      </c>
      <c r="FS58">
        <v>7012</v>
      </c>
      <c r="FT58">
        <v>7112</v>
      </c>
      <c r="FU58">
        <v>7214</v>
      </c>
      <c r="FV58">
        <v>7290</v>
      </c>
      <c r="FW58">
        <v>7330</v>
      </c>
      <c r="FX58">
        <v>7375</v>
      </c>
      <c r="FY58">
        <v>7407</v>
      </c>
      <c r="FZ58">
        <v>7410</v>
      </c>
      <c r="GA58">
        <v>7453</v>
      </c>
      <c r="GB58">
        <v>7457</v>
      </c>
      <c r="GC58">
        <v>7507</v>
      </c>
      <c r="GD58">
        <v>7502</v>
      </c>
      <c r="GE58">
        <v>7518</v>
      </c>
      <c r="GF58">
        <v>7589</v>
      </c>
      <c r="GG58">
        <v>7621</v>
      </c>
      <c r="GH58">
        <v>7696</v>
      </c>
      <c r="GI58">
        <v>7716</v>
      </c>
      <c r="GJ58">
        <v>7721</v>
      </c>
      <c r="GK58">
        <v>7702</v>
      </c>
      <c r="GL58">
        <v>7687</v>
      </c>
      <c r="GM58">
        <v>7699</v>
      </c>
      <c r="GN58">
        <v>7684</v>
      </c>
      <c r="GO58">
        <v>7692</v>
      </c>
      <c r="GP58">
        <v>7734</v>
      </c>
      <c r="GQ58">
        <v>0</v>
      </c>
      <c r="GR58">
        <v>0</v>
      </c>
      <c r="GS58">
        <v>823</v>
      </c>
      <c r="GT58">
        <v>903</v>
      </c>
      <c r="GU58">
        <v>984</v>
      </c>
      <c r="GV58">
        <v>1062</v>
      </c>
      <c r="GW58">
        <v>1121</v>
      </c>
      <c r="GX58">
        <v>1175</v>
      </c>
      <c r="GY58">
        <v>1255</v>
      </c>
      <c r="GZ58">
        <v>1317</v>
      </c>
      <c r="HA58">
        <v>1385</v>
      </c>
      <c r="HB58">
        <v>1444</v>
      </c>
      <c r="HC58">
        <v>1502</v>
      </c>
      <c r="HD58">
        <v>1564</v>
      </c>
      <c r="HE58">
        <v>1613</v>
      </c>
      <c r="HF58">
        <v>1678</v>
      </c>
      <c r="HG58">
        <v>1733</v>
      </c>
      <c r="HH58">
        <v>1776</v>
      </c>
      <c r="HI58">
        <v>1830</v>
      </c>
      <c r="HJ58">
        <v>1874</v>
      </c>
      <c r="HK58">
        <v>1919</v>
      </c>
      <c r="HL58">
        <v>1977</v>
      </c>
      <c r="HM58">
        <v>2034</v>
      </c>
      <c r="HN58">
        <v>2037</v>
      </c>
      <c r="HO58">
        <v>2080</v>
      </c>
      <c r="HP58">
        <v>2094</v>
      </c>
      <c r="HQ58">
        <v>2112</v>
      </c>
      <c r="HR58">
        <v>2138</v>
      </c>
      <c r="HS58">
        <v>0</v>
      </c>
      <c r="HT58">
        <v>0</v>
      </c>
      <c r="HU58">
        <v>67</v>
      </c>
      <c r="HV58">
        <v>66</v>
      </c>
      <c r="HW58">
        <v>68</v>
      </c>
      <c r="HX58">
        <v>77</v>
      </c>
      <c r="HY58">
        <v>77</v>
      </c>
      <c r="HZ58">
        <v>80</v>
      </c>
      <c r="IA58">
        <v>82</v>
      </c>
      <c r="IB58">
        <v>84</v>
      </c>
      <c r="IC58">
        <v>90</v>
      </c>
      <c r="ID58">
        <v>93</v>
      </c>
      <c r="IE58">
        <v>95</v>
      </c>
      <c r="IF58">
        <v>98</v>
      </c>
      <c r="IG58">
        <v>103</v>
      </c>
      <c r="IH58">
        <v>106</v>
      </c>
      <c r="II58">
        <v>116</v>
      </c>
      <c r="IJ58">
        <v>116</v>
      </c>
      <c r="IK58">
        <v>116</v>
      </c>
      <c r="IL58">
        <v>114</v>
      </c>
      <c r="IM58">
        <v>118</v>
      </c>
      <c r="IN58">
        <v>121</v>
      </c>
      <c r="IO58">
        <v>129</v>
      </c>
      <c r="IP58">
        <v>138</v>
      </c>
      <c r="IQ58">
        <v>144</v>
      </c>
      <c r="IR58">
        <v>145</v>
      </c>
      <c r="IS58">
        <v>145</v>
      </c>
      <c r="IT58">
        <v>140</v>
      </c>
      <c r="IU58">
        <v>0</v>
      </c>
      <c r="IV58">
        <v>0</v>
      </c>
      <c r="IW58">
        <v>3</v>
      </c>
      <c r="IX58">
        <v>2</v>
      </c>
      <c r="IY58">
        <v>2</v>
      </c>
      <c r="IZ58">
        <v>2</v>
      </c>
      <c r="JA58">
        <v>4</v>
      </c>
      <c r="JB58">
        <v>3</v>
      </c>
      <c r="JC58">
        <v>3</v>
      </c>
      <c r="JD58">
        <v>2</v>
      </c>
      <c r="JE58">
        <v>2</v>
      </c>
      <c r="JF58">
        <v>4</v>
      </c>
      <c r="JG58">
        <v>5</v>
      </c>
      <c r="JH58">
        <v>8</v>
      </c>
      <c r="JI58">
        <v>7</v>
      </c>
      <c r="JJ58">
        <v>6</v>
      </c>
      <c r="JK58">
        <v>4</v>
      </c>
      <c r="JL58">
        <v>6</v>
      </c>
      <c r="JM58">
        <v>6</v>
      </c>
      <c r="JN58">
        <v>9</v>
      </c>
      <c r="JO58">
        <v>11</v>
      </c>
      <c r="JP58">
        <v>10</v>
      </c>
      <c r="JQ58">
        <v>13</v>
      </c>
      <c r="JR58">
        <v>15</v>
      </c>
      <c r="JS58">
        <v>10</v>
      </c>
      <c r="JT58">
        <v>10</v>
      </c>
      <c r="JU58">
        <v>11</v>
      </c>
      <c r="JV58">
        <v>11</v>
      </c>
      <c r="JW58">
        <v>0</v>
      </c>
      <c r="JX58">
        <v>0</v>
      </c>
      <c r="JY58">
        <v>0</v>
      </c>
      <c r="JZ58">
        <v>11</v>
      </c>
      <c r="KA58">
        <v>19</v>
      </c>
      <c r="KB58">
        <v>26</v>
      </c>
      <c r="KC58">
        <v>29</v>
      </c>
      <c r="KD58">
        <v>44</v>
      </c>
      <c r="KE58">
        <v>50</v>
      </c>
      <c r="KF58">
        <v>62</v>
      </c>
      <c r="KG58">
        <v>70</v>
      </c>
      <c r="KH58">
        <v>80</v>
      </c>
      <c r="KI58">
        <v>94</v>
      </c>
      <c r="KJ58">
        <v>109</v>
      </c>
      <c r="KK58">
        <v>122</v>
      </c>
      <c r="KL58">
        <v>134</v>
      </c>
      <c r="KM58">
        <v>150</v>
      </c>
      <c r="KN58">
        <v>158</v>
      </c>
      <c r="KO58">
        <v>182</v>
      </c>
      <c r="KP58">
        <v>195</v>
      </c>
      <c r="KQ58">
        <v>207</v>
      </c>
      <c r="KR58">
        <v>222</v>
      </c>
      <c r="KS58">
        <v>232</v>
      </c>
      <c r="KT58">
        <v>252</v>
      </c>
      <c r="KU58">
        <v>268</v>
      </c>
      <c r="KV58">
        <v>287</v>
      </c>
      <c r="KW58">
        <v>305</v>
      </c>
      <c r="KX58">
        <v>318</v>
      </c>
      <c r="KY58">
        <v>0</v>
      </c>
      <c r="KZ58">
        <v>0</v>
      </c>
      <c r="LA58">
        <v>0</v>
      </c>
      <c r="LB58">
        <v>237</v>
      </c>
      <c r="LC58">
        <v>453</v>
      </c>
      <c r="LD58">
        <v>658</v>
      </c>
      <c r="LE58">
        <v>850</v>
      </c>
      <c r="LF58">
        <v>1011</v>
      </c>
      <c r="LG58">
        <v>1199</v>
      </c>
      <c r="LH58">
        <v>1382</v>
      </c>
      <c r="LI58">
        <v>1558</v>
      </c>
      <c r="LJ58">
        <v>1750</v>
      </c>
      <c r="LK58">
        <v>1934</v>
      </c>
      <c r="LL58">
        <v>2117</v>
      </c>
      <c r="LM58">
        <v>2269</v>
      </c>
      <c r="LN58">
        <v>2439</v>
      </c>
      <c r="LO58">
        <v>2602</v>
      </c>
      <c r="LP58">
        <v>2744</v>
      </c>
      <c r="LQ58">
        <v>2902</v>
      </c>
      <c r="LR58">
        <v>3080</v>
      </c>
      <c r="LS58">
        <v>3254</v>
      </c>
      <c r="LT58">
        <v>3385</v>
      </c>
      <c r="LU58">
        <v>3541</v>
      </c>
      <c r="LV58">
        <v>3712</v>
      </c>
      <c r="LW58">
        <v>3845</v>
      </c>
      <c r="LX58">
        <v>3989</v>
      </c>
      <c r="LY58">
        <v>4139</v>
      </c>
      <c r="LZ58">
        <v>4286</v>
      </c>
      <c r="MA58">
        <v>0</v>
      </c>
      <c r="MB58">
        <v>0</v>
      </c>
      <c r="MC58">
        <v>1449</v>
      </c>
      <c r="MD58">
        <v>1460</v>
      </c>
      <c r="ME58">
        <v>1465</v>
      </c>
      <c r="MF58">
        <v>1464</v>
      </c>
      <c r="MG58">
        <v>1495</v>
      </c>
      <c r="MH58">
        <v>1543</v>
      </c>
      <c r="MI58">
        <v>1535</v>
      </c>
      <c r="MJ58">
        <v>1555</v>
      </c>
      <c r="MK58">
        <v>1588</v>
      </c>
      <c r="ML58">
        <v>1615</v>
      </c>
      <c r="MM58">
        <v>1613</v>
      </c>
      <c r="MN58">
        <v>1605</v>
      </c>
      <c r="MO58">
        <v>1644</v>
      </c>
      <c r="MP58">
        <v>1670</v>
      </c>
      <c r="MQ58">
        <v>1661</v>
      </c>
      <c r="MR58">
        <v>1687</v>
      </c>
      <c r="MS58">
        <v>1723</v>
      </c>
      <c r="MT58">
        <v>1721</v>
      </c>
      <c r="MU58">
        <v>1749</v>
      </c>
      <c r="MV58">
        <v>1796</v>
      </c>
      <c r="MW58">
        <v>1846</v>
      </c>
      <c r="MX58">
        <v>1882</v>
      </c>
      <c r="MY58">
        <v>1890</v>
      </c>
      <c r="MZ58">
        <v>1909</v>
      </c>
      <c r="NA58">
        <v>1924</v>
      </c>
      <c r="NB58">
        <v>1950</v>
      </c>
      <c r="NC58">
        <v>0</v>
      </c>
      <c r="ND58">
        <v>0</v>
      </c>
      <c r="NE58">
        <v>0</v>
      </c>
      <c r="NF58">
        <v>37</v>
      </c>
      <c r="NG58">
        <v>87</v>
      </c>
      <c r="NH58">
        <v>140</v>
      </c>
      <c r="NI58">
        <v>186</v>
      </c>
      <c r="NJ58">
        <v>222</v>
      </c>
      <c r="NK58">
        <v>279</v>
      </c>
      <c r="NL58">
        <v>328</v>
      </c>
      <c r="NM58">
        <v>369</v>
      </c>
      <c r="NN58">
        <v>417</v>
      </c>
      <c r="NO58">
        <v>467</v>
      </c>
      <c r="NP58">
        <v>516</v>
      </c>
      <c r="NQ58">
        <v>554</v>
      </c>
      <c r="NR58">
        <v>598</v>
      </c>
      <c r="NS58">
        <v>658</v>
      </c>
      <c r="NT58">
        <v>711</v>
      </c>
      <c r="NU58">
        <v>766</v>
      </c>
      <c r="NV58">
        <v>812</v>
      </c>
      <c r="NW58">
        <v>878</v>
      </c>
      <c r="NX58">
        <v>950</v>
      </c>
      <c r="NY58">
        <v>995</v>
      </c>
      <c r="NZ58">
        <v>1046</v>
      </c>
      <c r="OA58">
        <v>1119</v>
      </c>
      <c r="OB58">
        <v>1191</v>
      </c>
      <c r="OC58">
        <v>1269</v>
      </c>
      <c r="OD58">
        <v>1338</v>
      </c>
      <c r="OE58">
        <v>0</v>
      </c>
      <c r="OF58">
        <v>0</v>
      </c>
      <c r="OG58">
        <v>2135</v>
      </c>
      <c r="OH58">
        <v>2250</v>
      </c>
      <c r="OI58">
        <v>2402</v>
      </c>
      <c r="OJ58">
        <v>2501</v>
      </c>
      <c r="OK58">
        <v>2593</v>
      </c>
      <c r="OL58">
        <v>2700</v>
      </c>
      <c r="OM58">
        <v>2805</v>
      </c>
      <c r="ON58">
        <v>2889</v>
      </c>
      <c r="OO58">
        <v>3006</v>
      </c>
      <c r="OP58">
        <v>3080</v>
      </c>
      <c r="OQ58">
        <v>3144</v>
      </c>
      <c r="OR58">
        <v>3238</v>
      </c>
      <c r="OS58">
        <v>3296</v>
      </c>
      <c r="OT58">
        <v>3347</v>
      </c>
      <c r="OU58">
        <v>3432</v>
      </c>
      <c r="OV58">
        <v>3522</v>
      </c>
      <c r="OW58">
        <v>3603</v>
      </c>
      <c r="OX58">
        <v>3679</v>
      </c>
      <c r="OY58">
        <v>3749</v>
      </c>
      <c r="OZ58">
        <v>3787</v>
      </c>
      <c r="PA58">
        <v>3816</v>
      </c>
      <c r="PB58">
        <v>3845</v>
      </c>
      <c r="PC58">
        <v>3841</v>
      </c>
      <c r="PD58">
        <v>3854</v>
      </c>
      <c r="PE58">
        <v>3880</v>
      </c>
      <c r="PF58">
        <v>3938</v>
      </c>
      <c r="PG58">
        <v>0</v>
      </c>
      <c r="PH58">
        <v>0</v>
      </c>
      <c r="PI58">
        <v>0</v>
      </c>
      <c r="PJ58">
        <v>81</v>
      </c>
      <c r="PK58">
        <v>183</v>
      </c>
      <c r="PL58">
        <v>280</v>
      </c>
      <c r="PM58">
        <v>380</v>
      </c>
      <c r="PN58">
        <v>468</v>
      </c>
      <c r="PO58">
        <v>580</v>
      </c>
      <c r="PP58">
        <v>684</v>
      </c>
      <c r="PQ58">
        <v>796</v>
      </c>
      <c r="PR58">
        <v>906</v>
      </c>
      <c r="PS58">
        <v>1035</v>
      </c>
      <c r="PT58">
        <v>1161</v>
      </c>
      <c r="PU58">
        <v>1297</v>
      </c>
      <c r="PV58">
        <v>1420</v>
      </c>
      <c r="PW58">
        <v>1546</v>
      </c>
      <c r="PX58">
        <v>1672</v>
      </c>
      <c r="PY58">
        <v>1805</v>
      </c>
      <c r="PZ58">
        <v>1928</v>
      </c>
      <c r="QA58">
        <v>2062</v>
      </c>
      <c r="QB58">
        <v>2209</v>
      </c>
      <c r="QC58">
        <v>2356</v>
      </c>
      <c r="QD58">
        <v>2502</v>
      </c>
      <c r="QE58">
        <v>2672</v>
      </c>
      <c r="QF58">
        <v>2840</v>
      </c>
      <c r="QG58">
        <v>2997</v>
      </c>
      <c r="QH58">
        <v>3150</v>
      </c>
      <c r="QI58">
        <v>0</v>
      </c>
      <c r="QJ58">
        <v>0</v>
      </c>
      <c r="QK58">
        <v>7527</v>
      </c>
      <c r="QL58">
        <v>7991</v>
      </c>
      <c r="QM58">
        <v>8328</v>
      </c>
      <c r="QN58">
        <v>8631</v>
      </c>
      <c r="QO58">
        <v>8915</v>
      </c>
      <c r="QP58">
        <v>9162</v>
      </c>
      <c r="QQ58">
        <v>9282</v>
      </c>
      <c r="QR58">
        <v>9410</v>
      </c>
      <c r="QS58">
        <v>9571</v>
      </c>
      <c r="QT58">
        <v>9719</v>
      </c>
      <c r="QU58">
        <v>9802</v>
      </c>
      <c r="QV58">
        <v>9891</v>
      </c>
      <c r="QW58">
        <v>9984</v>
      </c>
      <c r="QX58">
        <v>9966</v>
      </c>
      <c r="QY58">
        <v>10084</v>
      </c>
      <c r="QZ58">
        <v>10190</v>
      </c>
      <c r="RA58">
        <v>10212</v>
      </c>
      <c r="RB58">
        <v>10257</v>
      </c>
      <c r="RC58">
        <v>10221</v>
      </c>
      <c r="RD58">
        <v>10283</v>
      </c>
      <c r="RE58">
        <v>10351</v>
      </c>
      <c r="RF58">
        <v>10474</v>
      </c>
      <c r="RG58">
        <v>10470</v>
      </c>
      <c r="RH58">
        <v>10465</v>
      </c>
      <c r="RI58">
        <v>10426</v>
      </c>
      <c r="RJ58">
        <v>10470</v>
      </c>
      <c r="RK58">
        <v>0</v>
      </c>
      <c r="RL58">
        <v>0</v>
      </c>
      <c r="RM58">
        <v>8369</v>
      </c>
      <c r="RN58">
        <v>8259</v>
      </c>
      <c r="RO58">
        <v>8160</v>
      </c>
      <c r="RP58">
        <v>8079</v>
      </c>
      <c r="RQ58">
        <v>8041</v>
      </c>
      <c r="RR58">
        <v>8022</v>
      </c>
      <c r="RS58">
        <v>7998</v>
      </c>
      <c r="RT58">
        <v>7953</v>
      </c>
      <c r="RU58">
        <v>7918</v>
      </c>
      <c r="RV58">
        <v>7897</v>
      </c>
      <c r="RW58">
        <v>7858</v>
      </c>
      <c r="RX58">
        <v>7821</v>
      </c>
      <c r="RY58">
        <v>7824</v>
      </c>
      <c r="RZ58">
        <v>7850</v>
      </c>
      <c r="SA58">
        <v>7805</v>
      </c>
      <c r="SB58">
        <v>7784</v>
      </c>
      <c r="SC58">
        <v>7773</v>
      </c>
      <c r="SD58">
        <v>7790</v>
      </c>
      <c r="SE58">
        <v>7809</v>
      </c>
      <c r="SF58">
        <v>7793</v>
      </c>
      <c r="SG58">
        <v>7800</v>
      </c>
      <c r="SH58">
        <v>7723</v>
      </c>
      <c r="SI58">
        <v>7697</v>
      </c>
      <c r="SJ58">
        <v>7697</v>
      </c>
      <c r="SK58">
        <v>7726</v>
      </c>
      <c r="SL58">
        <v>7735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810493.6703</v>
      </c>
      <c r="SU58">
        <v>791204.68299999996</v>
      </c>
      <c r="SV58">
        <v>772875.73840000003</v>
      </c>
      <c r="SW58">
        <v>753620.61470000003</v>
      </c>
      <c r="SX58">
        <v>731966.84250000003</v>
      </c>
      <c r="SY58">
        <v>714771.28480000002</v>
      </c>
      <c r="SZ58">
        <v>694325.14580000006</v>
      </c>
      <c r="TA58">
        <v>678622.01139999996</v>
      </c>
      <c r="TB58">
        <v>658417.49380000005</v>
      </c>
      <c r="TC58">
        <v>640603.63430000003</v>
      </c>
      <c r="TD58">
        <v>627818.92790000001</v>
      </c>
      <c r="TE58">
        <v>612103.11419999995</v>
      </c>
      <c r="TF58">
        <v>600123.26269999996</v>
      </c>
      <c r="TG58">
        <v>584158.09180000005</v>
      </c>
      <c r="TH58">
        <v>567511.29</v>
      </c>
      <c r="TI58">
        <v>549625.96719999996</v>
      </c>
      <c r="TJ58">
        <v>532578.19929999998</v>
      </c>
      <c r="TK58">
        <v>517873.39319999999</v>
      </c>
      <c r="TL58">
        <v>501810.11440000002</v>
      </c>
      <c r="TM58">
        <v>487701.51569999999</v>
      </c>
      <c r="TN58">
        <v>476082.0122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152905.5681</v>
      </c>
      <c r="TW58">
        <v>158559.3786</v>
      </c>
      <c r="TX58">
        <v>161546.20480000001</v>
      </c>
      <c r="TY58">
        <v>164939.06690000001</v>
      </c>
      <c r="TZ58">
        <v>166956.6525</v>
      </c>
      <c r="UA58">
        <v>168604.53169999999</v>
      </c>
      <c r="UB58">
        <v>170450.71780000001</v>
      </c>
      <c r="UC58">
        <v>170670.80170000001</v>
      </c>
      <c r="UD58">
        <v>172377.1091</v>
      </c>
      <c r="UE58">
        <v>172841.87719999999</v>
      </c>
      <c r="UF58">
        <v>171971.3689</v>
      </c>
      <c r="UG58">
        <v>172039.0564</v>
      </c>
      <c r="UH58">
        <v>171044.18900000001</v>
      </c>
      <c r="UI58">
        <v>170049.9418</v>
      </c>
      <c r="UJ58">
        <v>170086.93590000001</v>
      </c>
      <c r="UK58">
        <v>169893.98850000001</v>
      </c>
      <c r="UL58">
        <v>165188.9025</v>
      </c>
      <c r="UM58">
        <v>163763.06159999999</v>
      </c>
      <c r="UN58">
        <v>160063.41070000001</v>
      </c>
      <c r="UO58">
        <v>156737.198</v>
      </c>
      <c r="UP58">
        <v>154045.36689999999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205708.89499999999</v>
      </c>
      <c r="UY58">
        <v>204710.30809999999</v>
      </c>
      <c r="UZ58">
        <v>203595.38099999999</v>
      </c>
      <c r="VA58">
        <v>211784.3769</v>
      </c>
      <c r="VB58">
        <v>212469.76329999999</v>
      </c>
      <c r="VC58">
        <v>210717.4811</v>
      </c>
      <c r="VD58">
        <v>211040.50219999999</v>
      </c>
      <c r="VE58">
        <v>215347.45129999999</v>
      </c>
      <c r="VF58">
        <v>215164.76420000001</v>
      </c>
      <c r="VG58">
        <v>228605.17170000001</v>
      </c>
      <c r="VH58">
        <v>221946.76860000001</v>
      </c>
      <c r="VI58">
        <v>215482.2997</v>
      </c>
      <c r="VJ58">
        <v>205599.11420000001</v>
      </c>
      <c r="VK58">
        <v>206614.6778</v>
      </c>
      <c r="VL58">
        <v>205696.69260000001</v>
      </c>
      <c r="VM58">
        <v>212909.198</v>
      </c>
      <c r="VN58">
        <v>221129.44469999999</v>
      </c>
      <c r="VO58">
        <v>224023.07610000001</v>
      </c>
      <c r="VP58">
        <v>219008.53589999999</v>
      </c>
      <c r="VQ58">
        <v>212629.6465</v>
      </c>
      <c r="VR58">
        <v>199318.04819999999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184802.74549999999</v>
      </c>
      <c r="WA58">
        <v>179420.14129999999</v>
      </c>
      <c r="WB58">
        <v>116129.5413</v>
      </c>
      <c r="WC58">
        <v>112747.1275</v>
      </c>
      <c r="WD58">
        <v>218926.46109999999</v>
      </c>
      <c r="WE58">
        <v>265687.45280000003</v>
      </c>
      <c r="WF58">
        <v>412718.37319999997</v>
      </c>
      <c r="WG58">
        <v>350610.26850000001</v>
      </c>
      <c r="WH58">
        <v>291769.9877</v>
      </c>
      <c r="WI58">
        <v>188847.8885</v>
      </c>
      <c r="WJ58">
        <v>275021.19679999998</v>
      </c>
      <c r="WK58">
        <v>267010.87070000003</v>
      </c>
      <c r="WL58">
        <v>388850.78249999997</v>
      </c>
      <c r="WM58">
        <v>461419.48300000001</v>
      </c>
      <c r="WN58">
        <v>407254.61869999999</v>
      </c>
      <c r="WO58">
        <v>514010.6838</v>
      </c>
      <c r="WP58">
        <v>575814.8064</v>
      </c>
      <c r="WQ58">
        <v>372695.66759999999</v>
      </c>
      <c r="WR58">
        <v>361840.45400000003</v>
      </c>
      <c r="WS58">
        <v>386431.5528</v>
      </c>
      <c r="WT58">
        <v>375176.2648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13500000</v>
      </c>
      <c r="ZG58">
        <v>13100000</v>
      </c>
      <c r="ZH58">
        <v>12900000</v>
      </c>
      <c r="ZI58">
        <v>12800000</v>
      </c>
      <c r="ZJ58">
        <v>12600000</v>
      </c>
      <c r="ZK58">
        <v>12200000</v>
      </c>
      <c r="ZL58">
        <v>11800000</v>
      </c>
      <c r="ZM58">
        <v>11700000</v>
      </c>
      <c r="ZN58">
        <v>11600000</v>
      </c>
      <c r="ZO58">
        <v>11200000</v>
      </c>
      <c r="ZP58">
        <v>11000000</v>
      </c>
      <c r="ZQ58">
        <v>10900000</v>
      </c>
      <c r="ZR58">
        <v>10600000</v>
      </c>
      <c r="ZS58">
        <v>10500000</v>
      </c>
      <c r="ZT58">
        <v>10400000</v>
      </c>
      <c r="ZU58">
        <v>10400000</v>
      </c>
      <c r="ZV58">
        <v>10300000</v>
      </c>
      <c r="ZW58">
        <v>10000000</v>
      </c>
      <c r="ZX58">
        <v>9840000</v>
      </c>
      <c r="ZY58">
        <v>9630000</v>
      </c>
      <c r="ZZ58">
        <v>9480000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18600000</v>
      </c>
      <c r="ABK58">
        <v>18700000</v>
      </c>
      <c r="ABL58">
        <v>18700000</v>
      </c>
      <c r="ABM58">
        <v>18900000</v>
      </c>
      <c r="ABN58">
        <v>18800000</v>
      </c>
      <c r="ABO58">
        <v>18700000</v>
      </c>
      <c r="ABP58">
        <v>18700000</v>
      </c>
      <c r="ABQ58">
        <v>18400000</v>
      </c>
      <c r="ABR58">
        <v>18200000</v>
      </c>
      <c r="ABS58">
        <v>18100000</v>
      </c>
      <c r="ABT58">
        <v>18000000</v>
      </c>
      <c r="ABU58">
        <v>17900000</v>
      </c>
      <c r="ABV58">
        <v>17800000</v>
      </c>
      <c r="ABW58">
        <v>17600000</v>
      </c>
      <c r="ABX58">
        <v>17200000</v>
      </c>
      <c r="ABY58">
        <v>16900000</v>
      </c>
      <c r="ABZ58">
        <v>16500000</v>
      </c>
      <c r="ACA58">
        <v>16000000</v>
      </c>
      <c r="ACB58">
        <v>15600000</v>
      </c>
      <c r="ACC58">
        <v>15200000</v>
      </c>
      <c r="ACD58">
        <v>15000000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2600000</v>
      </c>
      <c r="ADO58">
        <v>2550000</v>
      </c>
      <c r="ADP58">
        <v>2510000</v>
      </c>
      <c r="ADQ58">
        <v>2480000</v>
      </c>
      <c r="ADR58">
        <v>2450000</v>
      </c>
      <c r="ADS58">
        <v>2400000</v>
      </c>
      <c r="ADT58">
        <v>2350000</v>
      </c>
      <c r="ADU58">
        <v>2300000</v>
      </c>
      <c r="ADV58">
        <v>2230000</v>
      </c>
      <c r="ADW58">
        <v>2190000</v>
      </c>
      <c r="ADX58">
        <v>2150000</v>
      </c>
      <c r="ADY58">
        <v>2090000</v>
      </c>
      <c r="ADZ58">
        <v>2040000</v>
      </c>
      <c r="AEA58">
        <v>1970000</v>
      </c>
      <c r="AEB58">
        <v>1930000</v>
      </c>
      <c r="AEC58">
        <v>1880000</v>
      </c>
      <c r="AED58">
        <v>1850000</v>
      </c>
      <c r="AEE58">
        <v>1790000</v>
      </c>
      <c r="AEF58">
        <v>1740000</v>
      </c>
      <c r="AEG58">
        <v>1680000</v>
      </c>
      <c r="AEH58">
        <v>1640000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9230000</v>
      </c>
      <c r="AEQ58">
        <v>8930000</v>
      </c>
      <c r="AER58">
        <v>8630000</v>
      </c>
      <c r="AES58">
        <v>8340000</v>
      </c>
      <c r="AET58">
        <v>8070000</v>
      </c>
      <c r="AEU58">
        <v>7800000</v>
      </c>
      <c r="AEV58">
        <v>7540000</v>
      </c>
      <c r="AEW58">
        <v>7320000</v>
      </c>
      <c r="AEX58">
        <v>7130000</v>
      </c>
      <c r="AEY58">
        <v>6880000</v>
      </c>
      <c r="AEZ58">
        <v>6660000</v>
      </c>
      <c r="AFA58">
        <v>6460000</v>
      </c>
      <c r="AFB58">
        <v>6290000</v>
      </c>
      <c r="AFC58">
        <v>6120000</v>
      </c>
      <c r="AFD58">
        <v>5930000</v>
      </c>
      <c r="AFE58">
        <v>5760000</v>
      </c>
      <c r="AFF58">
        <v>5540000</v>
      </c>
      <c r="AFG58">
        <v>5360000</v>
      </c>
      <c r="AFH58">
        <v>5200000</v>
      </c>
      <c r="AFI58">
        <v>5070000</v>
      </c>
      <c r="AFJ58">
        <v>4930000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156.32604190000001</v>
      </c>
      <c r="AGU58">
        <v>162.1063273</v>
      </c>
      <c r="AGV58">
        <v>165.1599683</v>
      </c>
      <c r="AGW58">
        <v>168.62872820000001</v>
      </c>
      <c r="AGX58">
        <v>170.69144689999999</v>
      </c>
      <c r="AGY58">
        <v>172.37618879999999</v>
      </c>
      <c r="AGZ58">
        <v>174.26367389999999</v>
      </c>
      <c r="AHA58">
        <v>174.48868100000001</v>
      </c>
      <c r="AHB58">
        <v>176.23315819999999</v>
      </c>
      <c r="AHC58">
        <v>176.7083231</v>
      </c>
      <c r="AHD58">
        <v>175.81834180000001</v>
      </c>
      <c r="AHE58">
        <v>175.8875434</v>
      </c>
      <c r="AHF58">
        <v>174.8704209</v>
      </c>
      <c r="AHG58">
        <v>173.85393260000001</v>
      </c>
      <c r="AHH58">
        <v>173.89175420000001</v>
      </c>
      <c r="AHI58">
        <v>173.69449059999999</v>
      </c>
      <c r="AHJ58">
        <v>168.88415259999999</v>
      </c>
      <c r="AHK58">
        <v>167.4264158</v>
      </c>
      <c r="AHL58">
        <v>163.64400430000001</v>
      </c>
      <c r="AHM58">
        <v>160.24338470000001</v>
      </c>
      <c r="AHN58">
        <v>157.4913378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18.39724975</v>
      </c>
      <c r="AHW58">
        <v>18.307942709999999</v>
      </c>
      <c r="AHX58">
        <v>18.208230969999999</v>
      </c>
      <c r="AHY58">
        <v>18.940600870000001</v>
      </c>
      <c r="AHZ58">
        <v>19.00189731</v>
      </c>
      <c r="AIA58">
        <v>18.845184719999999</v>
      </c>
      <c r="AIB58">
        <v>18.87407361</v>
      </c>
      <c r="AIC58">
        <v>19.259258790000001</v>
      </c>
      <c r="AID58">
        <v>19.242920460000001</v>
      </c>
      <c r="AIE58">
        <v>20.444942050000002</v>
      </c>
      <c r="AIF58">
        <v>19.849458299999998</v>
      </c>
      <c r="AIG58">
        <v>19.271318740000002</v>
      </c>
      <c r="AIH58">
        <v>18.387431670000002</v>
      </c>
      <c r="AII58">
        <v>18.478256999999999</v>
      </c>
      <c r="AIJ58">
        <v>18.396158450000001</v>
      </c>
      <c r="AIK58">
        <v>19.041197459999999</v>
      </c>
      <c r="AIL58">
        <v>19.77636223</v>
      </c>
      <c r="AIM58">
        <v>20.035149579999999</v>
      </c>
      <c r="AIN58">
        <v>19.586682100000001</v>
      </c>
      <c r="AIO58">
        <v>19.01619621</v>
      </c>
      <c r="AIP58">
        <v>17.825694469999998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0.80980057699999997</v>
      </c>
      <c r="AIY58">
        <v>0.786214152</v>
      </c>
      <c r="AIZ58">
        <v>0.50887647400000002</v>
      </c>
      <c r="AJA58">
        <v>0.49405482899999997</v>
      </c>
      <c r="AJB58">
        <v>0.959329765</v>
      </c>
      <c r="AJC58">
        <v>1.1642351520000001</v>
      </c>
      <c r="AJD58">
        <v>1.808520624</v>
      </c>
      <c r="AJE58">
        <v>1.536364608</v>
      </c>
      <c r="AJF58">
        <v>1.278528106</v>
      </c>
      <c r="AJG58">
        <v>0.827526282</v>
      </c>
      <c r="AJH58">
        <v>1.2051353629999999</v>
      </c>
      <c r="AJI58">
        <v>1.170034333</v>
      </c>
      <c r="AJJ58">
        <v>1.7039334939999999</v>
      </c>
      <c r="AJK58">
        <v>2.021927555</v>
      </c>
      <c r="AJL58">
        <v>1.784578601</v>
      </c>
      <c r="AJM58">
        <v>2.2523807589999998</v>
      </c>
      <c r="AJN58">
        <v>2.523204733</v>
      </c>
      <c r="AJO58">
        <v>1.633142222</v>
      </c>
      <c r="AJP58">
        <v>1.5855749729999999</v>
      </c>
      <c r="AJQ58">
        <v>1.693332496</v>
      </c>
      <c r="AJR58">
        <v>1.6440121320000001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289.63889440000003</v>
      </c>
      <c r="AKA58">
        <v>125.1188909</v>
      </c>
      <c r="AKB58">
        <v>210.60034659999999</v>
      </c>
      <c r="AKC58">
        <v>126.2820851</v>
      </c>
      <c r="AKD58">
        <v>164.3359634</v>
      </c>
      <c r="AKE58">
        <v>246.82466779999999</v>
      </c>
      <c r="AKF58">
        <v>199.06845749999999</v>
      </c>
      <c r="AKG58">
        <v>165.0306243</v>
      </c>
      <c r="AKH58">
        <v>165.18799079999999</v>
      </c>
      <c r="AKI58">
        <v>179.64105090000001</v>
      </c>
      <c r="AKJ58">
        <v>125.318783</v>
      </c>
      <c r="AKK58">
        <v>316.08956060000003</v>
      </c>
      <c r="AKL58">
        <v>141.42437090000001</v>
      </c>
      <c r="AKM58">
        <v>141.56323019999999</v>
      </c>
      <c r="AKN58">
        <v>183.2217478</v>
      </c>
      <c r="AKO58">
        <v>93.567173580000002</v>
      </c>
      <c r="AKP58">
        <v>172.3580101</v>
      </c>
      <c r="AKQ58">
        <v>150.15157819999999</v>
      </c>
      <c r="AKR58">
        <v>185.52582039999999</v>
      </c>
      <c r="AKS58">
        <v>163.30993179999999</v>
      </c>
      <c r="AKT58">
        <v>102.9512052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92.924818909999999</v>
      </c>
      <c r="AME58">
        <v>89.750515660000005</v>
      </c>
      <c r="AMF58">
        <v>88.271750949999998</v>
      </c>
      <c r="AMG58">
        <v>87.519458380000003</v>
      </c>
      <c r="AMH58">
        <v>86.41505789</v>
      </c>
      <c r="AMI58">
        <v>83.794215859999994</v>
      </c>
      <c r="AMJ58">
        <v>80.950117950000006</v>
      </c>
      <c r="AMK58">
        <v>80.502068109999996</v>
      </c>
      <c r="AML58">
        <v>79.393412789999999</v>
      </c>
      <c r="AMM58">
        <v>76.665576799999997</v>
      </c>
      <c r="AMN58">
        <v>75.597708749999995</v>
      </c>
      <c r="AMO58">
        <v>74.962075589999998</v>
      </c>
      <c r="AMP58">
        <v>72.6942351</v>
      </c>
      <c r="AMQ58">
        <v>71.72518642</v>
      </c>
      <c r="AMR58">
        <v>71.507399399999997</v>
      </c>
      <c r="AMS58">
        <v>71.357417400000003</v>
      </c>
      <c r="AMT58">
        <v>70.630099999999999</v>
      </c>
      <c r="AMU58">
        <v>68.864402159999997</v>
      </c>
      <c r="AMV58">
        <v>67.530766799999995</v>
      </c>
      <c r="AMW58">
        <v>66.07902034</v>
      </c>
      <c r="AMX58">
        <v>65.021339870000006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285.31730169999997</v>
      </c>
      <c r="ANG58">
        <v>394.28324170000002</v>
      </c>
      <c r="ANH58">
        <v>291.79545230000002</v>
      </c>
      <c r="ANI58">
        <v>238.4545062</v>
      </c>
      <c r="ANJ58">
        <v>271.1669958</v>
      </c>
      <c r="ANK58">
        <v>295.31985589999999</v>
      </c>
      <c r="ANL58">
        <v>292.17418739999999</v>
      </c>
      <c r="ANM58">
        <v>195.11339169999999</v>
      </c>
      <c r="ANN58">
        <v>222.382893</v>
      </c>
      <c r="ANO58">
        <v>318.52648429999999</v>
      </c>
      <c r="ANP58">
        <v>259.13934549999999</v>
      </c>
      <c r="ANQ58">
        <v>257.0090199</v>
      </c>
      <c r="ANR58">
        <v>228.1316788</v>
      </c>
      <c r="ANS58">
        <v>284.88908129999999</v>
      </c>
      <c r="ANT58">
        <v>335.47395130000001</v>
      </c>
      <c r="ANU58">
        <v>191.59122239999999</v>
      </c>
      <c r="ANV58">
        <v>223.9977797</v>
      </c>
      <c r="ANW58">
        <v>252.5289349</v>
      </c>
      <c r="ANX58">
        <v>258.06666749999999</v>
      </c>
      <c r="ANY58">
        <v>279.28369729999997</v>
      </c>
      <c r="ANZ58">
        <v>231.41061880000001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102.9193848</v>
      </c>
      <c r="AOI58">
        <v>103.8075779</v>
      </c>
      <c r="AOJ58">
        <v>103.80218840000001</v>
      </c>
      <c r="AOK58">
        <v>104.86020910000001</v>
      </c>
      <c r="AOL58">
        <v>104.3122312</v>
      </c>
      <c r="AOM58">
        <v>103.3784059</v>
      </c>
      <c r="AON58">
        <v>103.3681904</v>
      </c>
      <c r="AOO58">
        <v>102.1550986</v>
      </c>
      <c r="AOP58">
        <v>100.71434480000001</v>
      </c>
      <c r="AOQ58">
        <v>100.2641495</v>
      </c>
      <c r="AOR58">
        <v>99.896557360000003</v>
      </c>
      <c r="AOS58">
        <v>99.2174835</v>
      </c>
      <c r="AOT58">
        <v>98.359544439999993</v>
      </c>
      <c r="AOU58">
        <v>97.311672419999994</v>
      </c>
      <c r="AOV58">
        <v>95.43497773</v>
      </c>
      <c r="AOW58">
        <v>93.364851909999999</v>
      </c>
      <c r="AOX58">
        <v>91.334354989999994</v>
      </c>
      <c r="AOY58">
        <v>88.581882289999996</v>
      </c>
      <c r="AOZ58">
        <v>86.292903679999995</v>
      </c>
      <c r="APA58">
        <v>84.344714679999996</v>
      </c>
      <c r="APB58">
        <v>83.112172560000005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842.25333520000004</v>
      </c>
      <c r="APK58">
        <v>1142.7828890000001</v>
      </c>
      <c r="APL58">
        <v>1113.660435</v>
      </c>
      <c r="APM58">
        <v>1048.7274629999999</v>
      </c>
      <c r="APN58">
        <v>1031.6278179999999</v>
      </c>
      <c r="APO58">
        <v>1140.681568</v>
      </c>
      <c r="APP58">
        <v>1060.8884230000001</v>
      </c>
      <c r="APQ58">
        <v>1257.1309389999999</v>
      </c>
      <c r="APR58">
        <v>1029.820729</v>
      </c>
      <c r="APS58">
        <v>953.22032520000005</v>
      </c>
      <c r="APT58">
        <v>952.18859469999995</v>
      </c>
      <c r="APU58">
        <v>1049.005406</v>
      </c>
      <c r="APV58">
        <v>893.55311170000004</v>
      </c>
      <c r="APW58">
        <v>961.83708899999999</v>
      </c>
      <c r="APX58">
        <v>992.18785290000005</v>
      </c>
      <c r="APY58">
        <v>919.63990960000001</v>
      </c>
      <c r="APZ58">
        <v>901.48026159999995</v>
      </c>
      <c r="AQA58">
        <v>990.2857573</v>
      </c>
      <c r="AQB58">
        <v>986.49961689999998</v>
      </c>
      <c r="AQC58">
        <v>889.17026759999999</v>
      </c>
      <c r="AQD58">
        <v>841.11445449999997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116.4581116</v>
      </c>
      <c r="ARO58">
        <v>112.7278596</v>
      </c>
      <c r="ARP58">
        <v>108.8287445</v>
      </c>
      <c r="ARQ58">
        <v>105.1939854</v>
      </c>
      <c r="ARR58">
        <v>101.85921500000001</v>
      </c>
      <c r="ARS58">
        <v>98.404053129999994</v>
      </c>
      <c r="ART58">
        <v>95.088068010000001</v>
      </c>
      <c r="ARU58">
        <v>92.353924410000005</v>
      </c>
      <c r="ARV58">
        <v>89.961967490000006</v>
      </c>
      <c r="ARW58">
        <v>86.841031009999995</v>
      </c>
      <c r="ARX58">
        <v>84.084833020000005</v>
      </c>
      <c r="ARY58">
        <v>81.520396219999995</v>
      </c>
      <c r="ARZ58">
        <v>79.319112649999994</v>
      </c>
      <c r="ASA58">
        <v>77.196673689999997</v>
      </c>
      <c r="ASB58">
        <v>74.794664119999993</v>
      </c>
      <c r="ASC58">
        <v>72.681405659999996</v>
      </c>
      <c r="ASD58">
        <v>69.867873529999997</v>
      </c>
      <c r="ASE58">
        <v>67.604522930000002</v>
      </c>
      <c r="ASF58">
        <v>65.635459159999996</v>
      </c>
      <c r="ASG58">
        <v>63.96383883</v>
      </c>
      <c r="ASH58">
        <v>62.173155489999999</v>
      </c>
    </row>
    <row r="59" spans="3:1178" x14ac:dyDescent="0.25">
      <c r="C59">
        <v>0</v>
      </c>
      <c r="D59">
        <v>0</v>
      </c>
      <c r="E59">
        <v>0</v>
      </c>
      <c r="F59">
        <v>170</v>
      </c>
      <c r="G59">
        <v>159</v>
      </c>
      <c r="H59">
        <v>164</v>
      </c>
      <c r="I59">
        <v>182</v>
      </c>
      <c r="J59">
        <v>188</v>
      </c>
      <c r="K59">
        <v>184</v>
      </c>
      <c r="L59">
        <v>188</v>
      </c>
      <c r="M59">
        <v>211</v>
      </c>
      <c r="N59">
        <v>190</v>
      </c>
      <c r="O59">
        <v>184</v>
      </c>
      <c r="P59">
        <v>184</v>
      </c>
      <c r="Q59">
        <v>197</v>
      </c>
      <c r="R59">
        <v>209</v>
      </c>
      <c r="S59">
        <v>180</v>
      </c>
      <c r="T59">
        <v>200</v>
      </c>
      <c r="U59">
        <v>174</v>
      </c>
      <c r="V59">
        <v>171</v>
      </c>
      <c r="W59">
        <v>180</v>
      </c>
      <c r="X59">
        <v>172</v>
      </c>
      <c r="Y59">
        <v>198</v>
      </c>
      <c r="Z59">
        <v>170</v>
      </c>
      <c r="AA59">
        <v>173</v>
      </c>
      <c r="AB59">
        <v>195</v>
      </c>
      <c r="AC59">
        <v>157</v>
      </c>
      <c r="AD59">
        <v>179</v>
      </c>
      <c r="AE59">
        <v>0</v>
      </c>
      <c r="AF59">
        <v>0</v>
      </c>
      <c r="AG59">
        <v>0</v>
      </c>
      <c r="AH59">
        <v>79</v>
      </c>
      <c r="AI59">
        <v>50</v>
      </c>
      <c r="AJ59">
        <v>70</v>
      </c>
      <c r="AK59">
        <v>60</v>
      </c>
      <c r="AL59">
        <v>59</v>
      </c>
      <c r="AM59">
        <v>73</v>
      </c>
      <c r="AN59">
        <v>77</v>
      </c>
      <c r="AO59">
        <v>69</v>
      </c>
      <c r="AP59">
        <v>86</v>
      </c>
      <c r="AQ59">
        <v>60</v>
      </c>
      <c r="AR59">
        <v>64</v>
      </c>
      <c r="AS59">
        <v>75</v>
      </c>
      <c r="AT59">
        <v>82</v>
      </c>
      <c r="AU59">
        <v>63</v>
      </c>
      <c r="AV59">
        <v>72</v>
      </c>
      <c r="AW59">
        <v>93</v>
      </c>
      <c r="AX59">
        <v>78</v>
      </c>
      <c r="AY59">
        <v>114</v>
      </c>
      <c r="AZ59">
        <v>81</v>
      </c>
      <c r="BA59">
        <v>117</v>
      </c>
      <c r="BB59">
        <v>103</v>
      </c>
      <c r="BC59">
        <v>102</v>
      </c>
      <c r="BD59">
        <v>75</v>
      </c>
      <c r="BE59">
        <v>88</v>
      </c>
      <c r="BF59">
        <v>100</v>
      </c>
      <c r="BG59">
        <v>0</v>
      </c>
      <c r="BH59">
        <v>0</v>
      </c>
      <c r="BI59">
        <v>0</v>
      </c>
      <c r="BJ59">
        <v>117</v>
      </c>
      <c r="BK59">
        <v>117</v>
      </c>
      <c r="BL59">
        <v>121</v>
      </c>
      <c r="BM59">
        <v>114</v>
      </c>
      <c r="BN59">
        <v>103</v>
      </c>
      <c r="BO59">
        <v>112</v>
      </c>
      <c r="BP59">
        <v>122</v>
      </c>
      <c r="BQ59">
        <v>110</v>
      </c>
      <c r="BR59">
        <v>98</v>
      </c>
      <c r="BS59">
        <v>106</v>
      </c>
      <c r="BT59">
        <v>115</v>
      </c>
      <c r="BU59">
        <v>126</v>
      </c>
      <c r="BV59">
        <v>104</v>
      </c>
      <c r="BW59">
        <v>118</v>
      </c>
      <c r="BX59">
        <v>111</v>
      </c>
      <c r="BY59">
        <v>105</v>
      </c>
      <c r="BZ59">
        <v>93</v>
      </c>
      <c r="CA59">
        <v>107</v>
      </c>
      <c r="CB59">
        <v>86</v>
      </c>
      <c r="CC59">
        <v>82</v>
      </c>
      <c r="CD59">
        <v>105</v>
      </c>
      <c r="CE59">
        <v>92</v>
      </c>
      <c r="CF59">
        <v>99</v>
      </c>
      <c r="CG59">
        <v>101</v>
      </c>
      <c r="CH59">
        <v>98</v>
      </c>
      <c r="CI59">
        <v>0</v>
      </c>
      <c r="CJ59">
        <v>0</v>
      </c>
      <c r="CK59">
        <v>0</v>
      </c>
      <c r="CL59">
        <v>24</v>
      </c>
      <c r="CM59">
        <v>23</v>
      </c>
      <c r="CN59">
        <v>29</v>
      </c>
      <c r="CO59">
        <v>29</v>
      </c>
      <c r="CP59">
        <v>25</v>
      </c>
      <c r="CQ59">
        <v>22</v>
      </c>
      <c r="CR59">
        <v>28</v>
      </c>
      <c r="CS59">
        <v>29</v>
      </c>
      <c r="CT59">
        <v>33</v>
      </c>
      <c r="CU59">
        <v>31</v>
      </c>
      <c r="CV59">
        <v>25</v>
      </c>
      <c r="CW59">
        <v>28</v>
      </c>
      <c r="CX59">
        <v>27</v>
      </c>
      <c r="CY59">
        <v>15</v>
      </c>
      <c r="CZ59">
        <v>26</v>
      </c>
      <c r="DA59">
        <v>27</v>
      </c>
      <c r="DB59">
        <v>17</v>
      </c>
      <c r="DC59">
        <v>22</v>
      </c>
      <c r="DD59">
        <v>27</v>
      </c>
      <c r="DE59">
        <v>26</v>
      </c>
      <c r="DF59">
        <v>18</v>
      </c>
      <c r="DG59">
        <v>23</v>
      </c>
      <c r="DH59">
        <v>18</v>
      </c>
      <c r="DI59">
        <v>23</v>
      </c>
      <c r="DJ59">
        <v>24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1</v>
      </c>
      <c r="DQ59">
        <v>0</v>
      </c>
      <c r="DR59">
        <v>1</v>
      </c>
      <c r="DS59">
        <v>2</v>
      </c>
      <c r="DT59">
        <v>2</v>
      </c>
      <c r="DU59">
        <v>7</v>
      </c>
      <c r="DV59">
        <v>2</v>
      </c>
      <c r="DW59">
        <v>4</v>
      </c>
      <c r="DX59">
        <v>4</v>
      </c>
      <c r="DY59">
        <v>2</v>
      </c>
      <c r="DZ59">
        <v>5</v>
      </c>
      <c r="EA59">
        <v>8</v>
      </c>
      <c r="EB59">
        <v>1</v>
      </c>
      <c r="EC59">
        <v>4</v>
      </c>
      <c r="ED59">
        <v>2</v>
      </c>
      <c r="EE59">
        <v>5</v>
      </c>
      <c r="EF59">
        <v>6</v>
      </c>
      <c r="EG59">
        <v>2</v>
      </c>
      <c r="EH59">
        <v>7</v>
      </c>
      <c r="EI59">
        <v>7</v>
      </c>
      <c r="EJ59">
        <v>7</v>
      </c>
      <c r="EK59">
        <v>9</v>
      </c>
      <c r="EL59">
        <v>9</v>
      </c>
      <c r="EM59">
        <v>0</v>
      </c>
      <c r="EN59">
        <v>0</v>
      </c>
      <c r="EO59">
        <v>0</v>
      </c>
      <c r="EP59">
        <v>15</v>
      </c>
      <c r="EQ59">
        <v>10</v>
      </c>
      <c r="ER59">
        <v>5</v>
      </c>
      <c r="ES59">
        <v>5</v>
      </c>
      <c r="ET59">
        <v>10</v>
      </c>
      <c r="EU59">
        <v>5</v>
      </c>
      <c r="EV59">
        <v>0</v>
      </c>
      <c r="EW59">
        <v>5</v>
      </c>
      <c r="EX59">
        <v>35</v>
      </c>
      <c r="EY59">
        <v>5</v>
      </c>
      <c r="EZ59">
        <v>10</v>
      </c>
      <c r="FA59">
        <v>20</v>
      </c>
      <c r="FB59">
        <v>20</v>
      </c>
      <c r="FC59">
        <v>25</v>
      </c>
      <c r="FD59">
        <v>25</v>
      </c>
      <c r="FE59">
        <v>25</v>
      </c>
      <c r="FF59">
        <v>20</v>
      </c>
      <c r="FG59">
        <v>20</v>
      </c>
      <c r="FH59">
        <v>20</v>
      </c>
      <c r="FI59">
        <v>15</v>
      </c>
      <c r="FJ59">
        <v>15</v>
      </c>
      <c r="FK59">
        <v>10</v>
      </c>
      <c r="FL59">
        <v>40</v>
      </c>
      <c r="FM59">
        <v>35</v>
      </c>
      <c r="FN59">
        <v>40</v>
      </c>
      <c r="FO59">
        <v>0</v>
      </c>
      <c r="FP59">
        <v>0</v>
      </c>
      <c r="FQ59">
        <v>7172</v>
      </c>
      <c r="FR59">
        <v>7338</v>
      </c>
      <c r="FS59">
        <v>7536</v>
      </c>
      <c r="FT59">
        <v>7697</v>
      </c>
      <c r="FU59">
        <v>7769</v>
      </c>
      <c r="FV59">
        <v>7878</v>
      </c>
      <c r="FW59">
        <v>7945</v>
      </c>
      <c r="FX59">
        <v>8028</v>
      </c>
      <c r="FY59">
        <v>8096</v>
      </c>
      <c r="FZ59">
        <v>8214</v>
      </c>
      <c r="GA59">
        <v>8305</v>
      </c>
      <c r="GB59">
        <v>8422</v>
      </c>
      <c r="GC59">
        <v>8411</v>
      </c>
      <c r="GD59">
        <v>8479</v>
      </c>
      <c r="GE59">
        <v>8483</v>
      </c>
      <c r="GF59">
        <v>8581</v>
      </c>
      <c r="GG59">
        <v>8572</v>
      </c>
      <c r="GH59">
        <v>8549</v>
      </c>
      <c r="GI59">
        <v>8564</v>
      </c>
      <c r="GJ59">
        <v>8592</v>
      </c>
      <c r="GK59">
        <v>8638</v>
      </c>
      <c r="GL59">
        <v>8693</v>
      </c>
      <c r="GM59">
        <v>8660</v>
      </c>
      <c r="GN59">
        <v>8638</v>
      </c>
      <c r="GO59">
        <v>8630</v>
      </c>
      <c r="GP59">
        <v>8590</v>
      </c>
      <c r="GQ59">
        <v>0</v>
      </c>
      <c r="GR59">
        <v>0</v>
      </c>
      <c r="GS59">
        <v>679</v>
      </c>
      <c r="GT59">
        <v>789</v>
      </c>
      <c r="GU59">
        <v>910</v>
      </c>
      <c r="GV59">
        <v>1043</v>
      </c>
      <c r="GW59">
        <v>1184</v>
      </c>
      <c r="GX59">
        <v>1303</v>
      </c>
      <c r="GY59">
        <v>1435</v>
      </c>
      <c r="GZ59">
        <v>1568</v>
      </c>
      <c r="HA59">
        <v>1697</v>
      </c>
      <c r="HB59">
        <v>1776</v>
      </c>
      <c r="HC59">
        <v>1877</v>
      </c>
      <c r="HD59">
        <v>1950</v>
      </c>
      <c r="HE59">
        <v>2060</v>
      </c>
      <c r="HF59">
        <v>2155</v>
      </c>
      <c r="HG59">
        <v>2254</v>
      </c>
      <c r="HH59">
        <v>2331</v>
      </c>
      <c r="HI59">
        <v>2458</v>
      </c>
      <c r="HJ59">
        <v>2547</v>
      </c>
      <c r="HK59">
        <v>2598</v>
      </c>
      <c r="HL59">
        <v>2639</v>
      </c>
      <c r="HM59">
        <v>2692</v>
      </c>
      <c r="HN59">
        <v>2757</v>
      </c>
      <c r="HO59">
        <v>2836</v>
      </c>
      <c r="HP59">
        <v>2879</v>
      </c>
      <c r="HQ59">
        <v>2938</v>
      </c>
      <c r="HR59">
        <v>2994</v>
      </c>
      <c r="HS59">
        <v>0</v>
      </c>
      <c r="HT59">
        <v>0</v>
      </c>
      <c r="HU59">
        <v>64</v>
      </c>
      <c r="HV59">
        <v>69</v>
      </c>
      <c r="HW59">
        <v>77</v>
      </c>
      <c r="HX59">
        <v>82</v>
      </c>
      <c r="HY59">
        <v>89</v>
      </c>
      <c r="HZ59">
        <v>110</v>
      </c>
      <c r="IA59">
        <v>121</v>
      </c>
      <c r="IB59">
        <v>124</v>
      </c>
      <c r="IC59">
        <v>143</v>
      </c>
      <c r="ID59">
        <v>159</v>
      </c>
      <c r="IE59">
        <v>175</v>
      </c>
      <c r="IF59">
        <v>194</v>
      </c>
      <c r="IG59">
        <v>216</v>
      </c>
      <c r="IH59">
        <v>217</v>
      </c>
      <c r="II59">
        <v>239</v>
      </c>
      <c r="IJ59">
        <v>253</v>
      </c>
      <c r="IK59">
        <v>270</v>
      </c>
      <c r="IL59">
        <v>267</v>
      </c>
      <c r="IM59">
        <v>281</v>
      </c>
      <c r="IN59">
        <v>295</v>
      </c>
      <c r="IO59">
        <v>309</v>
      </c>
      <c r="IP59">
        <v>312</v>
      </c>
      <c r="IQ59">
        <v>316</v>
      </c>
      <c r="IR59">
        <v>331</v>
      </c>
      <c r="IS59">
        <v>351</v>
      </c>
      <c r="IT59">
        <v>355</v>
      </c>
      <c r="IU59">
        <v>0</v>
      </c>
      <c r="IV59">
        <v>0</v>
      </c>
      <c r="IW59">
        <v>6</v>
      </c>
      <c r="IX59">
        <v>9</v>
      </c>
      <c r="IY59">
        <v>4</v>
      </c>
      <c r="IZ59">
        <v>1</v>
      </c>
      <c r="JA59">
        <v>4</v>
      </c>
      <c r="JB59">
        <v>2</v>
      </c>
      <c r="JC59">
        <v>5</v>
      </c>
      <c r="JD59">
        <v>3</v>
      </c>
      <c r="JE59">
        <v>2</v>
      </c>
      <c r="JF59">
        <v>2</v>
      </c>
      <c r="JG59">
        <v>2</v>
      </c>
      <c r="JH59">
        <v>6</v>
      </c>
      <c r="JI59">
        <v>7</v>
      </c>
      <c r="JJ59">
        <v>10</v>
      </c>
      <c r="JK59">
        <v>6</v>
      </c>
      <c r="JL59">
        <v>7</v>
      </c>
      <c r="JM59">
        <v>7</v>
      </c>
      <c r="JN59">
        <v>16</v>
      </c>
      <c r="JO59">
        <v>17</v>
      </c>
      <c r="JP59">
        <v>15</v>
      </c>
      <c r="JQ59">
        <v>11</v>
      </c>
      <c r="JR59">
        <v>9</v>
      </c>
      <c r="JS59">
        <v>9</v>
      </c>
      <c r="JT59">
        <v>9</v>
      </c>
      <c r="JU59">
        <v>8</v>
      </c>
      <c r="JV59">
        <v>11</v>
      </c>
      <c r="JW59">
        <v>0</v>
      </c>
      <c r="JX59">
        <v>0</v>
      </c>
      <c r="JY59">
        <v>0</v>
      </c>
      <c r="JZ59">
        <v>9</v>
      </c>
      <c r="KA59">
        <v>18</v>
      </c>
      <c r="KB59">
        <v>32</v>
      </c>
      <c r="KC59">
        <v>40</v>
      </c>
      <c r="KD59">
        <v>53</v>
      </c>
      <c r="KE59">
        <v>62</v>
      </c>
      <c r="KF59">
        <v>77</v>
      </c>
      <c r="KG59">
        <v>85</v>
      </c>
      <c r="KH59">
        <v>100</v>
      </c>
      <c r="KI59">
        <v>112</v>
      </c>
      <c r="KJ59">
        <v>130</v>
      </c>
      <c r="KK59">
        <v>145</v>
      </c>
      <c r="KL59">
        <v>166</v>
      </c>
      <c r="KM59">
        <v>191</v>
      </c>
      <c r="KN59">
        <v>208</v>
      </c>
      <c r="KO59">
        <v>230</v>
      </c>
      <c r="KP59">
        <v>262</v>
      </c>
      <c r="KQ59">
        <v>289</v>
      </c>
      <c r="KR59">
        <v>314</v>
      </c>
      <c r="KS59">
        <v>338</v>
      </c>
      <c r="KT59">
        <v>367</v>
      </c>
      <c r="KU59">
        <v>401</v>
      </c>
      <c r="KV59">
        <v>427</v>
      </c>
      <c r="KW59">
        <v>453</v>
      </c>
      <c r="KX59">
        <v>488</v>
      </c>
      <c r="KY59">
        <v>0</v>
      </c>
      <c r="KZ59">
        <v>0</v>
      </c>
      <c r="LA59">
        <v>0</v>
      </c>
      <c r="LB59">
        <v>280</v>
      </c>
      <c r="LC59">
        <v>543</v>
      </c>
      <c r="LD59">
        <v>788</v>
      </c>
      <c r="LE59">
        <v>1070</v>
      </c>
      <c r="LF59">
        <v>1296</v>
      </c>
      <c r="LG59">
        <v>1526</v>
      </c>
      <c r="LH59">
        <v>1761</v>
      </c>
      <c r="LI59">
        <v>1977</v>
      </c>
      <c r="LJ59">
        <v>2214</v>
      </c>
      <c r="LK59">
        <v>2447</v>
      </c>
      <c r="LL59">
        <v>2667</v>
      </c>
      <c r="LM59">
        <v>2888</v>
      </c>
      <c r="LN59">
        <v>3100</v>
      </c>
      <c r="LO59">
        <v>3324</v>
      </c>
      <c r="LP59">
        <v>3532</v>
      </c>
      <c r="LQ59">
        <v>3732</v>
      </c>
      <c r="LR59">
        <v>3980</v>
      </c>
      <c r="LS59">
        <v>4203</v>
      </c>
      <c r="LT59">
        <v>4413</v>
      </c>
      <c r="LU59">
        <v>4631</v>
      </c>
      <c r="LV59">
        <v>4882</v>
      </c>
      <c r="LW59">
        <v>5117</v>
      </c>
      <c r="LX59">
        <v>5367</v>
      </c>
      <c r="LY59">
        <v>5582</v>
      </c>
      <c r="LZ59">
        <v>5805</v>
      </c>
      <c r="MA59">
        <v>0</v>
      </c>
      <c r="MB59">
        <v>0</v>
      </c>
      <c r="MC59">
        <v>1541</v>
      </c>
      <c r="MD59">
        <v>1547</v>
      </c>
      <c r="ME59">
        <v>1595</v>
      </c>
      <c r="MF59">
        <v>1617</v>
      </c>
      <c r="MG59">
        <v>1640</v>
      </c>
      <c r="MH59">
        <v>1678</v>
      </c>
      <c r="MI59">
        <v>1702</v>
      </c>
      <c r="MJ59">
        <v>1723</v>
      </c>
      <c r="MK59">
        <v>1757</v>
      </c>
      <c r="ML59">
        <v>1794</v>
      </c>
      <c r="MM59">
        <v>1818</v>
      </c>
      <c r="MN59">
        <v>1825</v>
      </c>
      <c r="MO59">
        <v>1855</v>
      </c>
      <c r="MP59">
        <v>1892</v>
      </c>
      <c r="MQ59">
        <v>1917</v>
      </c>
      <c r="MR59">
        <v>1958</v>
      </c>
      <c r="MS59">
        <v>1979</v>
      </c>
      <c r="MT59">
        <v>1999</v>
      </c>
      <c r="MU59">
        <v>2048</v>
      </c>
      <c r="MV59">
        <v>2092</v>
      </c>
      <c r="MW59">
        <v>2084</v>
      </c>
      <c r="MX59">
        <v>2099</v>
      </c>
      <c r="MY59">
        <v>2102</v>
      </c>
      <c r="MZ59">
        <v>2088</v>
      </c>
      <c r="NA59">
        <v>2127</v>
      </c>
      <c r="NB59">
        <v>2140</v>
      </c>
      <c r="NC59">
        <v>0</v>
      </c>
      <c r="ND59">
        <v>0</v>
      </c>
      <c r="NE59">
        <v>0</v>
      </c>
      <c r="NF59">
        <v>42</v>
      </c>
      <c r="NG59">
        <v>90</v>
      </c>
      <c r="NH59">
        <v>114</v>
      </c>
      <c r="NI59">
        <v>145</v>
      </c>
      <c r="NJ59">
        <v>183</v>
      </c>
      <c r="NK59">
        <v>222</v>
      </c>
      <c r="NL59">
        <v>256</v>
      </c>
      <c r="NM59">
        <v>289</v>
      </c>
      <c r="NN59">
        <v>320</v>
      </c>
      <c r="NO59">
        <v>364</v>
      </c>
      <c r="NP59">
        <v>401</v>
      </c>
      <c r="NQ59">
        <v>433</v>
      </c>
      <c r="NR59">
        <v>458</v>
      </c>
      <c r="NS59">
        <v>485</v>
      </c>
      <c r="NT59">
        <v>511</v>
      </c>
      <c r="NU59">
        <v>549</v>
      </c>
      <c r="NV59">
        <v>571</v>
      </c>
      <c r="NW59">
        <v>606</v>
      </c>
      <c r="NX59">
        <v>638</v>
      </c>
      <c r="NY59">
        <v>679</v>
      </c>
      <c r="NZ59">
        <v>711</v>
      </c>
      <c r="OA59">
        <v>746</v>
      </c>
      <c r="OB59">
        <v>781</v>
      </c>
      <c r="OC59">
        <v>807</v>
      </c>
      <c r="OD59">
        <v>845</v>
      </c>
      <c r="OE59">
        <v>0</v>
      </c>
      <c r="OF59">
        <v>0</v>
      </c>
      <c r="OG59">
        <v>2088</v>
      </c>
      <c r="OH59">
        <v>2168</v>
      </c>
      <c r="OI59">
        <v>2261</v>
      </c>
      <c r="OJ59">
        <v>2360</v>
      </c>
      <c r="OK59">
        <v>2420</v>
      </c>
      <c r="OL59">
        <v>2492</v>
      </c>
      <c r="OM59">
        <v>2585</v>
      </c>
      <c r="ON59">
        <v>2665</v>
      </c>
      <c r="OO59">
        <v>2756</v>
      </c>
      <c r="OP59">
        <v>2842</v>
      </c>
      <c r="OQ59">
        <v>2947</v>
      </c>
      <c r="OR59">
        <v>2997</v>
      </c>
      <c r="OS59">
        <v>3090</v>
      </c>
      <c r="OT59">
        <v>3173</v>
      </c>
      <c r="OU59">
        <v>3254</v>
      </c>
      <c r="OV59">
        <v>3357</v>
      </c>
      <c r="OW59">
        <v>3441</v>
      </c>
      <c r="OX59">
        <v>3511</v>
      </c>
      <c r="OY59">
        <v>3566</v>
      </c>
      <c r="OZ59">
        <v>3615</v>
      </c>
      <c r="PA59">
        <v>3636</v>
      </c>
      <c r="PB59">
        <v>3672</v>
      </c>
      <c r="PC59">
        <v>3717</v>
      </c>
      <c r="PD59">
        <v>3762</v>
      </c>
      <c r="PE59">
        <v>3807</v>
      </c>
      <c r="PF59">
        <v>3839</v>
      </c>
      <c r="PG59">
        <v>0</v>
      </c>
      <c r="PH59">
        <v>0</v>
      </c>
      <c r="PI59">
        <v>0</v>
      </c>
      <c r="PJ59">
        <v>43</v>
      </c>
      <c r="PK59">
        <v>103</v>
      </c>
      <c r="PL59">
        <v>158</v>
      </c>
      <c r="PM59">
        <v>232</v>
      </c>
      <c r="PN59">
        <v>293</v>
      </c>
      <c r="PO59">
        <v>355</v>
      </c>
      <c r="PP59">
        <v>421</v>
      </c>
      <c r="PQ59">
        <v>489</v>
      </c>
      <c r="PR59">
        <v>536</v>
      </c>
      <c r="PS59">
        <v>601</v>
      </c>
      <c r="PT59">
        <v>675</v>
      </c>
      <c r="PU59">
        <v>750</v>
      </c>
      <c r="PV59">
        <v>835</v>
      </c>
      <c r="PW59">
        <v>909</v>
      </c>
      <c r="PX59">
        <v>989</v>
      </c>
      <c r="PY59">
        <v>1095</v>
      </c>
      <c r="PZ59">
        <v>1182</v>
      </c>
      <c r="QA59">
        <v>1281</v>
      </c>
      <c r="QB59">
        <v>1371</v>
      </c>
      <c r="QC59">
        <v>1473</v>
      </c>
      <c r="QD59">
        <v>1571</v>
      </c>
      <c r="QE59">
        <v>1669</v>
      </c>
      <c r="QF59">
        <v>1769</v>
      </c>
      <c r="QG59">
        <v>1866</v>
      </c>
      <c r="QH59">
        <v>1978</v>
      </c>
      <c r="QI59">
        <v>0</v>
      </c>
      <c r="QJ59">
        <v>0</v>
      </c>
      <c r="QK59">
        <v>7522</v>
      </c>
      <c r="QL59">
        <v>7830</v>
      </c>
      <c r="QM59">
        <v>8043</v>
      </c>
      <c r="QN59">
        <v>8267</v>
      </c>
      <c r="QO59">
        <v>8385</v>
      </c>
      <c r="QP59">
        <v>8503</v>
      </c>
      <c r="QQ59">
        <v>8503</v>
      </c>
      <c r="QR59">
        <v>8536</v>
      </c>
      <c r="QS59">
        <v>8540</v>
      </c>
      <c r="QT59">
        <v>8599</v>
      </c>
      <c r="QU59">
        <v>8593</v>
      </c>
      <c r="QV59">
        <v>8637</v>
      </c>
      <c r="QW59">
        <v>8635</v>
      </c>
      <c r="QX59">
        <v>8633</v>
      </c>
      <c r="QY59">
        <v>8585</v>
      </c>
      <c r="QZ59">
        <v>8594</v>
      </c>
      <c r="RA59">
        <v>8601</v>
      </c>
      <c r="RB59">
        <v>8536</v>
      </c>
      <c r="RC59">
        <v>8584</v>
      </c>
      <c r="RD59">
        <v>8557</v>
      </c>
      <c r="RE59">
        <v>8536</v>
      </c>
      <c r="RF59">
        <v>8598</v>
      </c>
      <c r="RG59">
        <v>8617</v>
      </c>
      <c r="RH59">
        <v>8591</v>
      </c>
      <c r="RI59">
        <v>8568</v>
      </c>
      <c r="RJ59">
        <v>8546</v>
      </c>
      <c r="RK59">
        <v>0</v>
      </c>
      <c r="RL59">
        <v>0</v>
      </c>
      <c r="RM59">
        <v>8410</v>
      </c>
      <c r="RN59">
        <v>8522</v>
      </c>
      <c r="RO59">
        <v>8661</v>
      </c>
      <c r="RP59">
        <v>8739</v>
      </c>
      <c r="RQ59">
        <v>8781</v>
      </c>
      <c r="RR59">
        <v>8842</v>
      </c>
      <c r="RS59">
        <v>8995</v>
      </c>
      <c r="RT59">
        <v>9078</v>
      </c>
      <c r="RU59">
        <v>9186</v>
      </c>
      <c r="RV59">
        <v>9239</v>
      </c>
      <c r="RW59">
        <v>9298</v>
      </c>
      <c r="RX59">
        <v>9354</v>
      </c>
      <c r="RY59">
        <v>9475</v>
      </c>
      <c r="RZ59">
        <v>9579</v>
      </c>
      <c r="SA59">
        <v>9663</v>
      </c>
      <c r="SB59">
        <v>9734</v>
      </c>
      <c r="SC59">
        <v>9781</v>
      </c>
      <c r="SD59">
        <v>9837</v>
      </c>
      <c r="SE59">
        <v>9868</v>
      </c>
      <c r="SF59">
        <v>9911</v>
      </c>
      <c r="SG59">
        <v>9959</v>
      </c>
      <c r="SH59">
        <v>9936</v>
      </c>
      <c r="SI59">
        <v>9944</v>
      </c>
      <c r="SJ59">
        <v>9940</v>
      </c>
      <c r="SK59">
        <v>9994</v>
      </c>
      <c r="SL59">
        <v>10037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908866.47939999995</v>
      </c>
      <c r="SU59">
        <v>889899.13890000002</v>
      </c>
      <c r="SV59">
        <v>873005.58900000004</v>
      </c>
      <c r="SW59">
        <v>854757.52930000005</v>
      </c>
      <c r="SX59">
        <v>841956.99490000005</v>
      </c>
      <c r="SY59">
        <v>826490.03749999998</v>
      </c>
      <c r="SZ59">
        <v>813721.88890000002</v>
      </c>
      <c r="TA59">
        <v>788989.40220000001</v>
      </c>
      <c r="TB59">
        <v>772202.04480000003</v>
      </c>
      <c r="TC59">
        <v>750064.402</v>
      </c>
      <c r="TD59">
        <v>736630.61510000005</v>
      </c>
      <c r="TE59">
        <v>714425.25800000003</v>
      </c>
      <c r="TF59">
        <v>691755.67440000002</v>
      </c>
      <c r="TG59">
        <v>672785.84739999997</v>
      </c>
      <c r="TH59">
        <v>655325.74840000004</v>
      </c>
      <c r="TI59">
        <v>639644.89599999995</v>
      </c>
      <c r="TJ59">
        <v>624968.59450000001</v>
      </c>
      <c r="TK59">
        <v>604462.24769999995</v>
      </c>
      <c r="TL59">
        <v>585365.69149999996</v>
      </c>
      <c r="TM59">
        <v>567789.86479999998</v>
      </c>
      <c r="TN59">
        <v>548697.24479999999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237388.67420000001</v>
      </c>
      <c r="TW59">
        <v>253822.5808</v>
      </c>
      <c r="TX59">
        <v>269269.51500000001</v>
      </c>
      <c r="TY59">
        <v>282934.39610000001</v>
      </c>
      <c r="TZ59">
        <v>287481.32760000002</v>
      </c>
      <c r="UA59">
        <v>294980.78590000002</v>
      </c>
      <c r="UB59">
        <v>297527.31449999998</v>
      </c>
      <c r="UC59">
        <v>305156.21999999997</v>
      </c>
      <c r="UD59">
        <v>309931.02750000003</v>
      </c>
      <c r="UE59">
        <v>314727.33809999999</v>
      </c>
      <c r="UF59">
        <v>315998.92540000001</v>
      </c>
      <c r="UG59">
        <v>323510.2059</v>
      </c>
      <c r="UH59">
        <v>325460.1556</v>
      </c>
      <c r="UI59">
        <v>322307.79190000001</v>
      </c>
      <c r="UJ59">
        <v>317858.49560000002</v>
      </c>
      <c r="UK59">
        <v>314798.21720000001</v>
      </c>
      <c r="UL59">
        <v>313008.94589999999</v>
      </c>
      <c r="UM59">
        <v>312600.00870000001</v>
      </c>
      <c r="UN59">
        <v>308096.80839999998</v>
      </c>
      <c r="UO59">
        <v>305253.1128</v>
      </c>
      <c r="UP59">
        <v>302011.0833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234755.21900000001</v>
      </c>
      <c r="UY59">
        <v>250709.4572</v>
      </c>
      <c r="UZ59">
        <v>249442.13020000001</v>
      </c>
      <c r="VA59">
        <v>279284.5649</v>
      </c>
      <c r="VB59">
        <v>301488.53159999999</v>
      </c>
      <c r="VC59">
        <v>322162.1361</v>
      </c>
      <c r="VD59">
        <v>346737.61109999998</v>
      </c>
      <c r="VE59">
        <v>374813.95250000001</v>
      </c>
      <c r="VF59">
        <v>365581.74979999999</v>
      </c>
      <c r="VG59">
        <v>390917.80330000003</v>
      </c>
      <c r="VH59">
        <v>401763.83889999997</v>
      </c>
      <c r="VI59">
        <v>416271.6777</v>
      </c>
      <c r="VJ59">
        <v>399656.73479999998</v>
      </c>
      <c r="VK59">
        <v>408361.66859999998</v>
      </c>
      <c r="VL59">
        <v>416220.47560000001</v>
      </c>
      <c r="VM59">
        <v>423275.05989999999</v>
      </c>
      <c r="VN59">
        <v>414936.43349999998</v>
      </c>
      <c r="VO59">
        <v>408015.66149999999</v>
      </c>
      <c r="VP59">
        <v>414935.43060000002</v>
      </c>
      <c r="VQ59">
        <v>427191.31829999998</v>
      </c>
      <c r="VR59">
        <v>419475.33539999998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80633.017189999999</v>
      </c>
      <c r="WA59">
        <v>195711.20680000001</v>
      </c>
      <c r="WB59">
        <v>114006.5282</v>
      </c>
      <c r="WC59">
        <v>73790.633149999994</v>
      </c>
      <c r="WD59">
        <v>71641.391409999997</v>
      </c>
      <c r="WE59">
        <v>69554.748940000005</v>
      </c>
      <c r="WF59">
        <v>202586.64739999999</v>
      </c>
      <c r="WG59">
        <v>229467.07629999999</v>
      </c>
      <c r="WH59">
        <v>318262.24180000002</v>
      </c>
      <c r="WI59">
        <v>185395.48069999999</v>
      </c>
      <c r="WJ59">
        <v>209994.88099999999</v>
      </c>
      <c r="WK59">
        <v>203878.5252</v>
      </c>
      <c r="WL59">
        <v>452435.00750000001</v>
      </c>
      <c r="WM59">
        <v>466710.86940000003</v>
      </c>
      <c r="WN59">
        <v>399809.42550000001</v>
      </c>
      <c r="WO59">
        <v>284653.95990000002</v>
      </c>
      <c r="WP59">
        <v>226115.23730000001</v>
      </c>
      <c r="WQ59">
        <v>219529.3566</v>
      </c>
      <c r="WR59">
        <v>213135.2977</v>
      </c>
      <c r="WS59">
        <v>183935.53200000001</v>
      </c>
      <c r="WT59">
        <v>245545.00630000001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18000000</v>
      </c>
      <c r="ZG59">
        <v>17700000</v>
      </c>
      <c r="ZH59">
        <v>17400000</v>
      </c>
      <c r="ZI59">
        <v>17200000</v>
      </c>
      <c r="ZJ59">
        <v>17100000</v>
      </c>
      <c r="ZK59">
        <v>16800000</v>
      </c>
      <c r="ZL59">
        <v>16400000</v>
      </c>
      <c r="ZM59">
        <v>16100000</v>
      </c>
      <c r="ZN59">
        <v>16000000</v>
      </c>
      <c r="ZO59">
        <v>15700000</v>
      </c>
      <c r="ZP59">
        <v>15600000</v>
      </c>
      <c r="ZQ59">
        <v>15300000</v>
      </c>
      <c r="ZR59">
        <v>15000000</v>
      </c>
      <c r="ZS59">
        <v>14900000</v>
      </c>
      <c r="ZT59">
        <v>14800000</v>
      </c>
      <c r="ZU59">
        <v>14300000</v>
      </c>
      <c r="ZV59">
        <v>14000000</v>
      </c>
      <c r="ZW59">
        <v>13600000</v>
      </c>
      <c r="ZX59">
        <v>13100000</v>
      </c>
      <c r="ZY59">
        <v>13000000</v>
      </c>
      <c r="ZZ59">
        <v>12700000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10600000</v>
      </c>
      <c r="ABK59">
        <v>10700000</v>
      </c>
      <c r="ABL59">
        <v>10700000</v>
      </c>
      <c r="ABM59">
        <v>10700000</v>
      </c>
      <c r="ABN59">
        <v>10800000</v>
      </c>
      <c r="ABO59">
        <v>10800000</v>
      </c>
      <c r="ABP59">
        <v>10700000</v>
      </c>
      <c r="ABQ59">
        <v>10700000</v>
      </c>
      <c r="ABR59">
        <v>10700000</v>
      </c>
      <c r="ABS59">
        <v>10600000</v>
      </c>
      <c r="ABT59">
        <v>10600000</v>
      </c>
      <c r="ABU59">
        <v>10600000</v>
      </c>
      <c r="ABV59">
        <v>10500000</v>
      </c>
      <c r="ABW59">
        <v>10300000</v>
      </c>
      <c r="ABX59">
        <v>10200000</v>
      </c>
      <c r="ABY59">
        <v>9950000</v>
      </c>
      <c r="ABZ59">
        <v>9750000</v>
      </c>
      <c r="ACA59">
        <v>9580000</v>
      </c>
      <c r="ACB59">
        <v>9420000</v>
      </c>
      <c r="ACC59">
        <v>9250000</v>
      </c>
      <c r="ACD59">
        <v>9060000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2130000</v>
      </c>
      <c r="ADO59">
        <v>2060000</v>
      </c>
      <c r="ADP59">
        <v>2010000</v>
      </c>
      <c r="ADQ59">
        <v>1950000</v>
      </c>
      <c r="ADR59">
        <v>1910000</v>
      </c>
      <c r="ADS59">
        <v>1850000</v>
      </c>
      <c r="ADT59">
        <v>1810000</v>
      </c>
      <c r="ADU59">
        <v>1760000</v>
      </c>
      <c r="ADV59">
        <v>1700000</v>
      </c>
      <c r="ADW59">
        <v>1650000</v>
      </c>
      <c r="ADX59">
        <v>1600000</v>
      </c>
      <c r="ADY59">
        <v>1550000</v>
      </c>
      <c r="ADZ59">
        <v>1500000</v>
      </c>
      <c r="AEA59">
        <v>1460000</v>
      </c>
      <c r="AEB59">
        <v>1420000</v>
      </c>
      <c r="AEC59">
        <v>1370000</v>
      </c>
      <c r="AED59">
        <v>1340000</v>
      </c>
      <c r="AEE59">
        <v>1300000</v>
      </c>
      <c r="AEF59">
        <v>1260000</v>
      </c>
      <c r="AEG59">
        <v>1220000</v>
      </c>
      <c r="AEH59">
        <v>1180000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10300000</v>
      </c>
      <c r="AEQ59">
        <v>10200000</v>
      </c>
      <c r="AER59">
        <v>9990000</v>
      </c>
      <c r="AES59">
        <v>9810000</v>
      </c>
      <c r="AET59">
        <v>9580000</v>
      </c>
      <c r="AEU59">
        <v>9360000</v>
      </c>
      <c r="AEV59">
        <v>9140000</v>
      </c>
      <c r="AEW59">
        <v>8990000</v>
      </c>
      <c r="AEX59">
        <v>8820000</v>
      </c>
      <c r="AEY59">
        <v>8640000</v>
      </c>
      <c r="AEZ59">
        <v>8450000</v>
      </c>
      <c r="AFA59">
        <v>8250000</v>
      </c>
      <c r="AFB59">
        <v>8050000</v>
      </c>
      <c r="AFC59">
        <v>7840000</v>
      </c>
      <c r="AFD59">
        <v>7650000</v>
      </c>
      <c r="AFE59">
        <v>7460000</v>
      </c>
      <c r="AFF59">
        <v>7230000</v>
      </c>
      <c r="AFG59">
        <v>7020000</v>
      </c>
      <c r="AFH59">
        <v>6810000</v>
      </c>
      <c r="AFI59">
        <v>6650000</v>
      </c>
      <c r="AFJ59">
        <v>6490000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208.66814909999999</v>
      </c>
      <c r="AGU59">
        <v>223.1137956</v>
      </c>
      <c r="AGV59">
        <v>236.69187880000001</v>
      </c>
      <c r="AGW59">
        <v>248.70351099999999</v>
      </c>
      <c r="AGX59">
        <v>252.70033100000001</v>
      </c>
      <c r="AGY59">
        <v>259.29246549999999</v>
      </c>
      <c r="AGZ59">
        <v>261.53090170000002</v>
      </c>
      <c r="AHA59">
        <v>268.23682229999997</v>
      </c>
      <c r="AHB59">
        <v>272.43394860000001</v>
      </c>
      <c r="AHC59">
        <v>276.64997640000001</v>
      </c>
      <c r="AHD59">
        <v>277.76772039999997</v>
      </c>
      <c r="AHE59">
        <v>284.37024680000002</v>
      </c>
      <c r="AHF59">
        <v>286.08428140000001</v>
      </c>
      <c r="AHG59">
        <v>283.31330709999997</v>
      </c>
      <c r="AHH59">
        <v>279.40231</v>
      </c>
      <c r="AHI59">
        <v>276.71228020000001</v>
      </c>
      <c r="AHJ59">
        <v>275.13948429999999</v>
      </c>
      <c r="AHK59">
        <v>274.78002240000001</v>
      </c>
      <c r="AHL59">
        <v>270.82164289999997</v>
      </c>
      <c r="AHM59">
        <v>268.3219924</v>
      </c>
      <c r="AHN59">
        <v>265.47220069999997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18.730574270000002</v>
      </c>
      <c r="AHW59">
        <v>20.003525920000001</v>
      </c>
      <c r="AHX59">
        <v>19.90240884</v>
      </c>
      <c r="AHY59">
        <v>22.283467470000001</v>
      </c>
      <c r="AHZ59">
        <v>24.055070449999999</v>
      </c>
      <c r="AIA59">
        <v>25.70456939</v>
      </c>
      <c r="AIB59">
        <v>27.665389529999999</v>
      </c>
      <c r="AIC59">
        <v>29.905535669999999</v>
      </c>
      <c r="AID59">
        <v>29.168919630000001</v>
      </c>
      <c r="AIE59">
        <v>31.19042456</v>
      </c>
      <c r="AIF59">
        <v>32.05580458</v>
      </c>
      <c r="AIG59">
        <v>33.213351379999999</v>
      </c>
      <c r="AIH59">
        <v>31.887683630000002</v>
      </c>
      <c r="AII59">
        <v>32.582230099999997</v>
      </c>
      <c r="AIJ59">
        <v>33.209266079999999</v>
      </c>
      <c r="AIK59">
        <v>33.772134989999998</v>
      </c>
      <c r="AIL59">
        <v>33.106815339999997</v>
      </c>
      <c r="AIM59">
        <v>32.554622999999999</v>
      </c>
      <c r="AIN59">
        <v>33.106735319999999</v>
      </c>
      <c r="AIO59">
        <v>34.084604169999999</v>
      </c>
      <c r="AIP59">
        <v>33.468963789999997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0.49476730400000002</v>
      </c>
      <c r="AIY59">
        <v>1.200891516</v>
      </c>
      <c r="AIZ59">
        <v>0.69954845600000004</v>
      </c>
      <c r="AJA59">
        <v>0.45278217199999998</v>
      </c>
      <c r="AJB59">
        <v>0.43959434200000003</v>
      </c>
      <c r="AJC59">
        <v>0.42679062299999998</v>
      </c>
      <c r="AJD59">
        <v>1.2430794839999999</v>
      </c>
      <c r="AJE59">
        <v>1.4080188339999999</v>
      </c>
      <c r="AJF59">
        <v>1.952869395</v>
      </c>
      <c r="AJG59">
        <v>1.1375938219999999</v>
      </c>
      <c r="AJH59">
        <v>1.2885366920000001</v>
      </c>
      <c r="AJI59">
        <v>1.2510064970000001</v>
      </c>
      <c r="AJJ59">
        <v>2.7761586610000002</v>
      </c>
      <c r="AJK59">
        <v>2.8637559010000002</v>
      </c>
      <c r="AJL59">
        <v>2.4532460600000001</v>
      </c>
      <c r="AJM59">
        <v>1.7466476799999999</v>
      </c>
      <c r="AJN59">
        <v>1.3874518199999999</v>
      </c>
      <c r="AJO59">
        <v>1.3470406020000001</v>
      </c>
      <c r="AJP59">
        <v>1.30780641</v>
      </c>
      <c r="AJQ59">
        <v>1.1286355210000001</v>
      </c>
      <c r="AJR59">
        <v>1.506673632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177.18485390000001</v>
      </c>
      <c r="AKA59">
        <v>153.0789868</v>
      </c>
      <c r="AKB59">
        <v>239.71805610000001</v>
      </c>
      <c r="AKC59">
        <v>99.455061520000001</v>
      </c>
      <c r="AKD59">
        <v>207.87663430000001</v>
      </c>
      <c r="AKE59">
        <v>176.97545919999999</v>
      </c>
      <c r="AKF59">
        <v>268.67045910000002</v>
      </c>
      <c r="AKG59">
        <v>165.96552320000001</v>
      </c>
      <c r="AKH59">
        <v>256.11069650000002</v>
      </c>
      <c r="AKI59">
        <v>301.07058219999999</v>
      </c>
      <c r="AKJ59">
        <v>202.36365910000001</v>
      </c>
      <c r="AKK59">
        <v>254.85529020000001</v>
      </c>
      <c r="AKL59">
        <v>333.1272543</v>
      </c>
      <c r="AKM59">
        <v>317.16664129999998</v>
      </c>
      <c r="AKN59">
        <v>225.42066879999999</v>
      </c>
      <c r="AKO59">
        <v>228.2450656</v>
      </c>
      <c r="AKP59">
        <v>283.74917420000003</v>
      </c>
      <c r="AKQ59">
        <v>313.854782</v>
      </c>
      <c r="AKR59">
        <v>194.8858305</v>
      </c>
      <c r="AKS59">
        <v>225.0624254</v>
      </c>
      <c r="AKT59">
        <v>263.858836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100.831</v>
      </c>
      <c r="AME59">
        <v>99.294329779999998</v>
      </c>
      <c r="AMF59">
        <v>97.591714030000006</v>
      </c>
      <c r="AMG59">
        <v>96.618925869999998</v>
      </c>
      <c r="AMH59">
        <v>95.780181920000004</v>
      </c>
      <c r="AMI59">
        <v>94.234487520000002</v>
      </c>
      <c r="AMJ59">
        <v>91.842064640000004</v>
      </c>
      <c r="AMK59">
        <v>90.632812819999998</v>
      </c>
      <c r="AML59">
        <v>89.748139039999998</v>
      </c>
      <c r="AMM59">
        <v>88.285464880000006</v>
      </c>
      <c r="AMN59">
        <v>87.547259949999997</v>
      </c>
      <c r="AMO59">
        <v>85.908955759999998</v>
      </c>
      <c r="AMP59">
        <v>84.249671340000006</v>
      </c>
      <c r="AMQ59">
        <v>83.800796950000006</v>
      </c>
      <c r="AMR59">
        <v>83.107965730000004</v>
      </c>
      <c r="AMS59">
        <v>80.378789549999993</v>
      </c>
      <c r="AMT59">
        <v>78.599351170000006</v>
      </c>
      <c r="AMU59">
        <v>76.419115969999993</v>
      </c>
      <c r="AMV59">
        <v>73.69916499</v>
      </c>
      <c r="AMW59">
        <v>72.889058109999993</v>
      </c>
      <c r="AMX59">
        <v>71.198590629999998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331.77921240000001</v>
      </c>
      <c r="ANG59">
        <v>247.69635249999999</v>
      </c>
      <c r="ANH59">
        <v>215.84333430000001</v>
      </c>
      <c r="ANI59">
        <v>209.3376773</v>
      </c>
      <c r="ANJ59">
        <v>165.6359995</v>
      </c>
      <c r="ANK59">
        <v>239.97005820000001</v>
      </c>
      <c r="ANL59">
        <v>217.58953070000001</v>
      </c>
      <c r="ANM59">
        <v>165.6611072</v>
      </c>
      <c r="ANN59">
        <v>132.9540575</v>
      </c>
      <c r="ANO59">
        <v>132.3584506</v>
      </c>
      <c r="ANP59">
        <v>118.03450719999999</v>
      </c>
      <c r="ANQ59">
        <v>172.10439959999999</v>
      </c>
      <c r="ANR59">
        <v>106.91530109999999</v>
      </c>
      <c r="ANS59">
        <v>167.15195019999999</v>
      </c>
      <c r="ANT59">
        <v>135.14726640000001</v>
      </c>
      <c r="ANU59">
        <v>150.5345806</v>
      </c>
      <c r="ANV59">
        <v>116.0406883</v>
      </c>
      <c r="ANW59">
        <v>124.37168610000001</v>
      </c>
      <c r="ANX59">
        <v>125.904196</v>
      </c>
      <c r="ANY59">
        <v>83.774598409999996</v>
      </c>
      <c r="ANZ59">
        <v>106.0727237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78.703364949999994</v>
      </c>
      <c r="AOI59">
        <v>79.26264956</v>
      </c>
      <c r="AOJ59">
        <v>79.335584710000006</v>
      </c>
      <c r="AOK59">
        <v>79.654955999999999</v>
      </c>
      <c r="AOL59">
        <v>79.748117070000006</v>
      </c>
      <c r="AOM59">
        <v>80.285899099999995</v>
      </c>
      <c r="AON59">
        <v>79.269963399999995</v>
      </c>
      <c r="AOO59">
        <v>79.349312710000007</v>
      </c>
      <c r="AOP59">
        <v>79.107477689999996</v>
      </c>
      <c r="AOQ59">
        <v>78.764004659999998</v>
      </c>
      <c r="AOR59">
        <v>78.890436159999993</v>
      </c>
      <c r="AOS59">
        <v>78.509184059999995</v>
      </c>
      <c r="AOT59">
        <v>77.773097469999996</v>
      </c>
      <c r="AOU59">
        <v>76.690696250000002</v>
      </c>
      <c r="AOV59">
        <v>75.480091630000004</v>
      </c>
      <c r="AOW59">
        <v>73.707344849999998</v>
      </c>
      <c r="AOX59">
        <v>72.26904906</v>
      </c>
      <c r="AOY59">
        <v>71.023979780000005</v>
      </c>
      <c r="AOZ59">
        <v>69.790130349999998</v>
      </c>
      <c r="APA59">
        <v>68.567903419999993</v>
      </c>
      <c r="APB59">
        <v>67.13034528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618.43828580000002</v>
      </c>
      <c r="APK59">
        <v>650.99766099999999</v>
      </c>
      <c r="APL59">
        <v>666.75632210000003</v>
      </c>
      <c r="APM59">
        <v>648.75887030000001</v>
      </c>
      <c r="APN59">
        <v>434.18025649999998</v>
      </c>
      <c r="APO59">
        <v>566.4860152</v>
      </c>
      <c r="APP59">
        <v>607.0725248</v>
      </c>
      <c r="APQ59">
        <v>642.86490690000005</v>
      </c>
      <c r="APR59">
        <v>665.15452679999999</v>
      </c>
      <c r="APS59">
        <v>611.49475859999995</v>
      </c>
      <c r="APT59">
        <v>617.35359879999999</v>
      </c>
      <c r="APU59">
        <v>778.58484209999995</v>
      </c>
      <c r="APV59">
        <v>645.29732669999999</v>
      </c>
      <c r="APW59">
        <v>705.55524070000001</v>
      </c>
      <c r="APX59">
        <v>602.70734249999998</v>
      </c>
      <c r="APY59">
        <v>732.33660580000003</v>
      </c>
      <c r="APZ59">
        <v>655.53061379999997</v>
      </c>
      <c r="AQA59">
        <v>519.0474858</v>
      </c>
      <c r="AQB59">
        <v>588.47256709999999</v>
      </c>
      <c r="AQC59">
        <v>550.89809749999995</v>
      </c>
      <c r="AQD59">
        <v>580.68013240000005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92.178440629999997</v>
      </c>
      <c r="ARO59">
        <v>91.042209569999997</v>
      </c>
      <c r="ARP59">
        <v>89.206104629999999</v>
      </c>
      <c r="ARQ59">
        <v>87.638233170000007</v>
      </c>
      <c r="ARR59">
        <v>85.576577720000003</v>
      </c>
      <c r="ARS59">
        <v>83.614628539999998</v>
      </c>
      <c r="ART59">
        <v>81.668177450000002</v>
      </c>
      <c r="ARU59">
        <v>80.315153199999997</v>
      </c>
      <c r="ARV59">
        <v>78.831759869999999</v>
      </c>
      <c r="ARW59">
        <v>77.206844630000006</v>
      </c>
      <c r="ARX59">
        <v>75.508864819999999</v>
      </c>
      <c r="ARY59">
        <v>73.663548129999995</v>
      </c>
      <c r="ARZ59">
        <v>71.927476089999999</v>
      </c>
      <c r="ASA59">
        <v>70.052568919999999</v>
      </c>
      <c r="ASB59">
        <v>68.308567319999995</v>
      </c>
      <c r="ASC59">
        <v>66.640187170000004</v>
      </c>
      <c r="ASD59">
        <v>64.549790029999997</v>
      </c>
      <c r="ASE59">
        <v>62.720157759999999</v>
      </c>
      <c r="ASF59">
        <v>60.868862530000001</v>
      </c>
      <c r="ASG59">
        <v>59.417027619999999</v>
      </c>
      <c r="ASH59">
        <v>57.93463517</v>
      </c>
    </row>
    <row r="60" spans="3:1178" x14ac:dyDescent="0.25">
      <c r="C60">
        <v>0</v>
      </c>
      <c r="D60">
        <v>0</v>
      </c>
      <c r="E60">
        <v>0</v>
      </c>
      <c r="F60">
        <v>170</v>
      </c>
      <c r="G60">
        <v>158</v>
      </c>
      <c r="H60">
        <v>163</v>
      </c>
      <c r="I60">
        <v>180</v>
      </c>
      <c r="J60">
        <v>184</v>
      </c>
      <c r="K60">
        <v>178</v>
      </c>
      <c r="L60">
        <v>187</v>
      </c>
      <c r="M60">
        <v>210</v>
      </c>
      <c r="N60">
        <v>187</v>
      </c>
      <c r="O60">
        <v>184</v>
      </c>
      <c r="P60">
        <v>182</v>
      </c>
      <c r="Q60">
        <v>194</v>
      </c>
      <c r="R60">
        <v>202</v>
      </c>
      <c r="S60">
        <v>179</v>
      </c>
      <c r="T60">
        <v>198</v>
      </c>
      <c r="U60">
        <v>171</v>
      </c>
      <c r="V60">
        <v>165</v>
      </c>
      <c r="W60">
        <v>179</v>
      </c>
      <c r="X60">
        <v>167</v>
      </c>
      <c r="Y60">
        <v>197</v>
      </c>
      <c r="Z60">
        <v>165</v>
      </c>
      <c r="AA60">
        <v>169</v>
      </c>
      <c r="AB60">
        <v>190</v>
      </c>
      <c r="AC60">
        <v>151</v>
      </c>
      <c r="AD60">
        <v>175</v>
      </c>
      <c r="AE60">
        <v>0</v>
      </c>
      <c r="AF60">
        <v>0</v>
      </c>
      <c r="AG60">
        <v>0</v>
      </c>
      <c r="AH60">
        <v>79</v>
      </c>
      <c r="AI60">
        <v>50</v>
      </c>
      <c r="AJ60">
        <v>70</v>
      </c>
      <c r="AK60">
        <v>60</v>
      </c>
      <c r="AL60">
        <v>59</v>
      </c>
      <c r="AM60">
        <v>73</v>
      </c>
      <c r="AN60">
        <v>76</v>
      </c>
      <c r="AO60">
        <v>68</v>
      </c>
      <c r="AP60">
        <v>86</v>
      </c>
      <c r="AQ60">
        <v>60</v>
      </c>
      <c r="AR60">
        <v>64</v>
      </c>
      <c r="AS60">
        <v>75</v>
      </c>
      <c r="AT60">
        <v>82</v>
      </c>
      <c r="AU60">
        <v>62</v>
      </c>
      <c r="AV60">
        <v>72</v>
      </c>
      <c r="AW60">
        <v>94</v>
      </c>
      <c r="AX60">
        <v>76</v>
      </c>
      <c r="AY60">
        <v>113</v>
      </c>
      <c r="AZ60">
        <v>80</v>
      </c>
      <c r="BA60">
        <v>116</v>
      </c>
      <c r="BB60">
        <v>103</v>
      </c>
      <c r="BC60">
        <v>100</v>
      </c>
      <c r="BD60">
        <v>75</v>
      </c>
      <c r="BE60">
        <v>88</v>
      </c>
      <c r="BF60">
        <v>100</v>
      </c>
      <c r="BG60">
        <v>0</v>
      </c>
      <c r="BH60">
        <v>0</v>
      </c>
      <c r="BI60">
        <v>0</v>
      </c>
      <c r="BJ60">
        <v>117</v>
      </c>
      <c r="BK60">
        <v>117</v>
      </c>
      <c r="BL60">
        <v>121</v>
      </c>
      <c r="BM60">
        <v>114</v>
      </c>
      <c r="BN60">
        <v>103</v>
      </c>
      <c r="BO60">
        <v>109</v>
      </c>
      <c r="BP60">
        <v>119</v>
      </c>
      <c r="BQ60">
        <v>109</v>
      </c>
      <c r="BR60">
        <v>97</v>
      </c>
      <c r="BS60">
        <v>106</v>
      </c>
      <c r="BT60">
        <v>113</v>
      </c>
      <c r="BU60">
        <v>124</v>
      </c>
      <c r="BV60">
        <v>105</v>
      </c>
      <c r="BW60">
        <v>119</v>
      </c>
      <c r="BX60">
        <v>108</v>
      </c>
      <c r="BY60">
        <v>105</v>
      </c>
      <c r="BZ60">
        <v>91</v>
      </c>
      <c r="CA60">
        <v>106</v>
      </c>
      <c r="CB60">
        <v>86</v>
      </c>
      <c r="CC60">
        <v>83</v>
      </c>
      <c r="CD60">
        <v>102</v>
      </c>
      <c r="CE60">
        <v>91</v>
      </c>
      <c r="CF60">
        <v>98</v>
      </c>
      <c r="CG60">
        <v>100</v>
      </c>
      <c r="CH60">
        <v>93</v>
      </c>
      <c r="CI60">
        <v>0</v>
      </c>
      <c r="CJ60">
        <v>0</v>
      </c>
      <c r="CK60">
        <v>0</v>
      </c>
      <c r="CL60">
        <v>24</v>
      </c>
      <c r="CM60">
        <v>23</v>
      </c>
      <c r="CN60">
        <v>29</v>
      </c>
      <c r="CO60">
        <v>29</v>
      </c>
      <c r="CP60">
        <v>25</v>
      </c>
      <c r="CQ60">
        <v>22</v>
      </c>
      <c r="CR60">
        <v>28</v>
      </c>
      <c r="CS60">
        <v>29</v>
      </c>
      <c r="CT60">
        <v>32</v>
      </c>
      <c r="CU60">
        <v>31</v>
      </c>
      <c r="CV60">
        <v>25</v>
      </c>
      <c r="CW60">
        <v>28</v>
      </c>
      <c r="CX60">
        <v>27</v>
      </c>
      <c r="CY60">
        <v>15</v>
      </c>
      <c r="CZ60">
        <v>26</v>
      </c>
      <c r="DA60">
        <v>27</v>
      </c>
      <c r="DB60">
        <v>17</v>
      </c>
      <c r="DC60">
        <v>22</v>
      </c>
      <c r="DD60">
        <v>27</v>
      </c>
      <c r="DE60">
        <v>26</v>
      </c>
      <c r="DF60">
        <v>18</v>
      </c>
      <c r="DG60">
        <v>23</v>
      </c>
      <c r="DH60">
        <v>18</v>
      </c>
      <c r="DI60">
        <v>23</v>
      </c>
      <c r="DJ60">
        <v>24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1</v>
      </c>
      <c r="DQ60">
        <v>0</v>
      </c>
      <c r="DR60">
        <v>1</v>
      </c>
      <c r="DS60">
        <v>1</v>
      </c>
      <c r="DT60">
        <v>2</v>
      </c>
      <c r="DU60">
        <v>7</v>
      </c>
      <c r="DV60">
        <v>2</v>
      </c>
      <c r="DW60">
        <v>4</v>
      </c>
      <c r="DX60">
        <v>3</v>
      </c>
      <c r="DY60">
        <v>2</v>
      </c>
      <c r="DZ60">
        <v>5</v>
      </c>
      <c r="EA60">
        <v>8</v>
      </c>
      <c r="EB60">
        <v>1</v>
      </c>
      <c r="EC60">
        <v>3</v>
      </c>
      <c r="ED60">
        <v>2</v>
      </c>
      <c r="EE60">
        <v>5</v>
      </c>
      <c r="EF60">
        <v>6</v>
      </c>
      <c r="EG60">
        <v>2</v>
      </c>
      <c r="EH60">
        <v>5</v>
      </c>
      <c r="EI60">
        <v>6</v>
      </c>
      <c r="EJ60">
        <v>7</v>
      </c>
      <c r="EK60">
        <v>9</v>
      </c>
      <c r="EL60">
        <v>8</v>
      </c>
      <c r="EM60">
        <v>0</v>
      </c>
      <c r="EN60">
        <v>0</v>
      </c>
      <c r="EO60">
        <v>0</v>
      </c>
      <c r="EP60">
        <v>15</v>
      </c>
      <c r="EQ60">
        <v>10</v>
      </c>
      <c r="ER60">
        <v>5</v>
      </c>
      <c r="ES60">
        <v>5</v>
      </c>
      <c r="ET60">
        <v>10</v>
      </c>
      <c r="EU60">
        <v>5</v>
      </c>
      <c r="EV60">
        <v>0</v>
      </c>
      <c r="EW60">
        <v>5</v>
      </c>
      <c r="EX60">
        <v>30</v>
      </c>
      <c r="EY60">
        <v>5</v>
      </c>
      <c r="EZ60">
        <v>10</v>
      </c>
      <c r="FA60">
        <v>15</v>
      </c>
      <c r="FB60">
        <v>20</v>
      </c>
      <c r="FC60">
        <v>25</v>
      </c>
      <c r="FD60">
        <v>25</v>
      </c>
      <c r="FE60">
        <v>25</v>
      </c>
      <c r="FF60">
        <v>20</v>
      </c>
      <c r="FG60">
        <v>15</v>
      </c>
      <c r="FH60">
        <v>20</v>
      </c>
      <c r="FI60">
        <v>15</v>
      </c>
      <c r="FJ60">
        <v>15</v>
      </c>
      <c r="FK60">
        <v>5</v>
      </c>
      <c r="FL60">
        <v>40</v>
      </c>
      <c r="FM60">
        <v>30</v>
      </c>
      <c r="FN60">
        <v>45</v>
      </c>
      <c r="FO60">
        <v>0</v>
      </c>
      <c r="FP60">
        <v>0</v>
      </c>
      <c r="FQ60">
        <v>5983</v>
      </c>
      <c r="FR60">
        <v>6118</v>
      </c>
      <c r="FS60">
        <v>6293</v>
      </c>
      <c r="FT60">
        <v>6412</v>
      </c>
      <c r="FU60">
        <v>6472</v>
      </c>
      <c r="FV60">
        <v>6484</v>
      </c>
      <c r="FW60">
        <v>6581</v>
      </c>
      <c r="FX60">
        <v>6651</v>
      </c>
      <c r="FY60">
        <v>6689</v>
      </c>
      <c r="FZ60">
        <v>6749</v>
      </c>
      <c r="GA60">
        <v>6815</v>
      </c>
      <c r="GB60">
        <v>6808</v>
      </c>
      <c r="GC60">
        <v>6843</v>
      </c>
      <c r="GD60">
        <v>6857</v>
      </c>
      <c r="GE60">
        <v>6873</v>
      </c>
      <c r="GF60">
        <v>6920</v>
      </c>
      <c r="GG60">
        <v>6990</v>
      </c>
      <c r="GH60">
        <v>7004</v>
      </c>
      <c r="GI60">
        <v>7021</v>
      </c>
      <c r="GJ60">
        <v>7081</v>
      </c>
      <c r="GK60">
        <v>7133</v>
      </c>
      <c r="GL60">
        <v>7145</v>
      </c>
      <c r="GM60">
        <v>7157</v>
      </c>
      <c r="GN60">
        <v>7202</v>
      </c>
      <c r="GO60">
        <v>7207</v>
      </c>
      <c r="GP60">
        <v>7165</v>
      </c>
      <c r="GQ60">
        <v>0</v>
      </c>
      <c r="GR60">
        <v>0</v>
      </c>
      <c r="GS60">
        <v>632</v>
      </c>
      <c r="GT60">
        <v>738</v>
      </c>
      <c r="GU60">
        <v>867</v>
      </c>
      <c r="GV60">
        <v>976</v>
      </c>
      <c r="GW60">
        <v>1090</v>
      </c>
      <c r="GX60">
        <v>1214</v>
      </c>
      <c r="GY60">
        <v>1278</v>
      </c>
      <c r="GZ60">
        <v>1366</v>
      </c>
      <c r="HA60">
        <v>1446</v>
      </c>
      <c r="HB60">
        <v>1522</v>
      </c>
      <c r="HC60">
        <v>1611</v>
      </c>
      <c r="HD60">
        <v>1699</v>
      </c>
      <c r="HE60">
        <v>1760</v>
      </c>
      <c r="HF60">
        <v>1788</v>
      </c>
      <c r="HG60">
        <v>1868</v>
      </c>
      <c r="HH60">
        <v>1935</v>
      </c>
      <c r="HI60">
        <v>1984</v>
      </c>
      <c r="HJ60">
        <v>2020</v>
      </c>
      <c r="HK60">
        <v>2077</v>
      </c>
      <c r="HL60">
        <v>2122</v>
      </c>
      <c r="HM60">
        <v>2169</v>
      </c>
      <c r="HN60">
        <v>2199</v>
      </c>
      <c r="HO60">
        <v>2243</v>
      </c>
      <c r="HP60">
        <v>2258</v>
      </c>
      <c r="HQ60">
        <v>2296</v>
      </c>
      <c r="HR60">
        <v>2314</v>
      </c>
      <c r="HS60">
        <v>0</v>
      </c>
      <c r="HT60">
        <v>0</v>
      </c>
      <c r="HU60">
        <v>51</v>
      </c>
      <c r="HV60">
        <v>54</v>
      </c>
      <c r="HW60">
        <v>63</v>
      </c>
      <c r="HX60">
        <v>68</v>
      </c>
      <c r="HY60">
        <v>79</v>
      </c>
      <c r="HZ60">
        <v>96</v>
      </c>
      <c r="IA60">
        <v>102</v>
      </c>
      <c r="IB60">
        <v>105</v>
      </c>
      <c r="IC60">
        <v>115</v>
      </c>
      <c r="ID60">
        <v>121</v>
      </c>
      <c r="IE60">
        <v>129</v>
      </c>
      <c r="IF60">
        <v>137</v>
      </c>
      <c r="IG60">
        <v>151</v>
      </c>
      <c r="IH60">
        <v>168</v>
      </c>
      <c r="II60">
        <v>174</v>
      </c>
      <c r="IJ60">
        <v>178</v>
      </c>
      <c r="IK60">
        <v>181</v>
      </c>
      <c r="IL60">
        <v>193</v>
      </c>
      <c r="IM60">
        <v>194</v>
      </c>
      <c r="IN60">
        <v>200</v>
      </c>
      <c r="IO60">
        <v>212</v>
      </c>
      <c r="IP60">
        <v>221</v>
      </c>
      <c r="IQ60">
        <v>227</v>
      </c>
      <c r="IR60">
        <v>233</v>
      </c>
      <c r="IS60">
        <v>244</v>
      </c>
      <c r="IT60">
        <v>245</v>
      </c>
      <c r="IU60">
        <v>0</v>
      </c>
      <c r="IV60">
        <v>0</v>
      </c>
      <c r="IW60">
        <v>1</v>
      </c>
      <c r="IX60">
        <v>4</v>
      </c>
      <c r="IY60">
        <v>2</v>
      </c>
      <c r="IZ60">
        <v>3</v>
      </c>
      <c r="JA60">
        <v>4</v>
      </c>
      <c r="JB60">
        <v>3</v>
      </c>
      <c r="JC60">
        <v>4</v>
      </c>
      <c r="JD60">
        <v>8</v>
      </c>
      <c r="JE60">
        <v>6</v>
      </c>
      <c r="JF60">
        <v>6</v>
      </c>
      <c r="JG60">
        <v>8</v>
      </c>
      <c r="JH60">
        <v>5</v>
      </c>
      <c r="JI60">
        <v>6</v>
      </c>
      <c r="JJ60">
        <v>4</v>
      </c>
      <c r="JK60">
        <v>8</v>
      </c>
      <c r="JL60">
        <v>8</v>
      </c>
      <c r="JM60">
        <v>7</v>
      </c>
      <c r="JN60">
        <v>9</v>
      </c>
      <c r="JO60">
        <v>9</v>
      </c>
      <c r="JP60">
        <v>10</v>
      </c>
      <c r="JQ60">
        <v>11</v>
      </c>
      <c r="JR60">
        <v>12</v>
      </c>
      <c r="JS60">
        <v>11</v>
      </c>
      <c r="JT60">
        <v>12</v>
      </c>
      <c r="JU60">
        <v>11</v>
      </c>
      <c r="JV60">
        <v>8</v>
      </c>
      <c r="JW60">
        <v>0</v>
      </c>
      <c r="JX60">
        <v>0</v>
      </c>
      <c r="JY60">
        <v>0</v>
      </c>
      <c r="JZ60">
        <v>3</v>
      </c>
      <c r="KA60">
        <v>13</v>
      </c>
      <c r="KB60">
        <v>19</v>
      </c>
      <c r="KC60">
        <v>27</v>
      </c>
      <c r="KD60">
        <v>34</v>
      </c>
      <c r="KE60">
        <v>42</v>
      </c>
      <c r="KF60">
        <v>50</v>
      </c>
      <c r="KG60">
        <v>60</v>
      </c>
      <c r="KH60">
        <v>64</v>
      </c>
      <c r="KI60">
        <v>79</v>
      </c>
      <c r="KJ60">
        <v>90</v>
      </c>
      <c r="KK60">
        <v>98</v>
      </c>
      <c r="KL60">
        <v>115</v>
      </c>
      <c r="KM60">
        <v>132</v>
      </c>
      <c r="KN60">
        <v>144</v>
      </c>
      <c r="KO60">
        <v>165</v>
      </c>
      <c r="KP60">
        <v>176</v>
      </c>
      <c r="KQ60">
        <v>193</v>
      </c>
      <c r="KR60">
        <v>217</v>
      </c>
      <c r="KS60">
        <v>234</v>
      </c>
      <c r="KT60">
        <v>254</v>
      </c>
      <c r="KU60">
        <v>274</v>
      </c>
      <c r="KV60">
        <v>291</v>
      </c>
      <c r="KW60">
        <v>314</v>
      </c>
      <c r="KX60">
        <v>333</v>
      </c>
      <c r="KY60">
        <v>0</v>
      </c>
      <c r="KZ60">
        <v>0</v>
      </c>
      <c r="LA60">
        <v>0</v>
      </c>
      <c r="LB60">
        <v>251</v>
      </c>
      <c r="LC60">
        <v>466</v>
      </c>
      <c r="LD60">
        <v>680</v>
      </c>
      <c r="LE60">
        <v>923</v>
      </c>
      <c r="LF60">
        <v>1177</v>
      </c>
      <c r="LG60">
        <v>1396</v>
      </c>
      <c r="LH60">
        <v>1618</v>
      </c>
      <c r="LI60">
        <v>1828</v>
      </c>
      <c r="LJ60">
        <v>2037</v>
      </c>
      <c r="LK60">
        <v>2245</v>
      </c>
      <c r="LL60">
        <v>2445</v>
      </c>
      <c r="LM60">
        <v>2655</v>
      </c>
      <c r="LN60">
        <v>2873</v>
      </c>
      <c r="LO60">
        <v>3073</v>
      </c>
      <c r="LP60">
        <v>3260</v>
      </c>
      <c r="LQ60">
        <v>3472</v>
      </c>
      <c r="LR60">
        <v>3689</v>
      </c>
      <c r="LS60">
        <v>3901</v>
      </c>
      <c r="LT60">
        <v>4102</v>
      </c>
      <c r="LU60">
        <v>4307</v>
      </c>
      <c r="LV60">
        <v>4531</v>
      </c>
      <c r="LW60">
        <v>4726</v>
      </c>
      <c r="LX60">
        <v>4937</v>
      </c>
      <c r="LY60">
        <v>5160</v>
      </c>
      <c r="LZ60">
        <v>5377</v>
      </c>
      <c r="MA60">
        <v>0</v>
      </c>
      <c r="MB60">
        <v>0</v>
      </c>
      <c r="MC60">
        <v>1511</v>
      </c>
      <c r="MD60">
        <v>1558</v>
      </c>
      <c r="ME60">
        <v>1585</v>
      </c>
      <c r="MF60">
        <v>1639</v>
      </c>
      <c r="MG60">
        <v>1660</v>
      </c>
      <c r="MH60">
        <v>1682</v>
      </c>
      <c r="MI60">
        <v>1701</v>
      </c>
      <c r="MJ60">
        <v>1686</v>
      </c>
      <c r="MK60">
        <v>1729</v>
      </c>
      <c r="ML60">
        <v>1738</v>
      </c>
      <c r="MM60">
        <v>1760</v>
      </c>
      <c r="MN60">
        <v>1800</v>
      </c>
      <c r="MO60">
        <v>1835</v>
      </c>
      <c r="MP60">
        <v>1841</v>
      </c>
      <c r="MQ60">
        <v>1874</v>
      </c>
      <c r="MR60">
        <v>1916</v>
      </c>
      <c r="MS60">
        <v>1922</v>
      </c>
      <c r="MT60">
        <v>1973</v>
      </c>
      <c r="MU60">
        <v>1975</v>
      </c>
      <c r="MV60">
        <v>2012</v>
      </c>
      <c r="MW60">
        <v>2054</v>
      </c>
      <c r="MX60">
        <v>2057</v>
      </c>
      <c r="MY60">
        <v>2077</v>
      </c>
      <c r="MZ60">
        <v>2074</v>
      </c>
      <c r="NA60">
        <v>2128</v>
      </c>
      <c r="NB60">
        <v>2131</v>
      </c>
      <c r="NC60">
        <v>0</v>
      </c>
      <c r="ND60">
        <v>0</v>
      </c>
      <c r="NE60">
        <v>0</v>
      </c>
      <c r="NF60">
        <v>38</v>
      </c>
      <c r="NG60">
        <v>76</v>
      </c>
      <c r="NH60">
        <v>121</v>
      </c>
      <c r="NI60">
        <v>173</v>
      </c>
      <c r="NJ60">
        <v>214</v>
      </c>
      <c r="NK60">
        <v>260</v>
      </c>
      <c r="NL60">
        <v>313</v>
      </c>
      <c r="NM60">
        <v>352</v>
      </c>
      <c r="NN60">
        <v>400</v>
      </c>
      <c r="NO60">
        <v>438</v>
      </c>
      <c r="NP60">
        <v>478</v>
      </c>
      <c r="NQ60">
        <v>533</v>
      </c>
      <c r="NR60">
        <v>592</v>
      </c>
      <c r="NS60">
        <v>641</v>
      </c>
      <c r="NT60">
        <v>683</v>
      </c>
      <c r="NU60">
        <v>727</v>
      </c>
      <c r="NV60">
        <v>761</v>
      </c>
      <c r="NW60">
        <v>808</v>
      </c>
      <c r="NX60">
        <v>851</v>
      </c>
      <c r="NY60">
        <v>900</v>
      </c>
      <c r="NZ60">
        <v>959</v>
      </c>
      <c r="OA60">
        <v>1003</v>
      </c>
      <c r="OB60">
        <v>1054</v>
      </c>
      <c r="OC60">
        <v>1102</v>
      </c>
      <c r="OD60">
        <v>1158</v>
      </c>
      <c r="OE60">
        <v>0</v>
      </c>
      <c r="OF60">
        <v>0</v>
      </c>
      <c r="OG60">
        <v>2229</v>
      </c>
      <c r="OH60">
        <v>2282</v>
      </c>
      <c r="OI60">
        <v>2346</v>
      </c>
      <c r="OJ60">
        <v>2444</v>
      </c>
      <c r="OK60">
        <v>2482</v>
      </c>
      <c r="OL60">
        <v>2529</v>
      </c>
      <c r="OM60">
        <v>2603</v>
      </c>
      <c r="ON60">
        <v>2676</v>
      </c>
      <c r="OO60">
        <v>2725</v>
      </c>
      <c r="OP60">
        <v>2780</v>
      </c>
      <c r="OQ60">
        <v>2837</v>
      </c>
      <c r="OR60">
        <v>2850</v>
      </c>
      <c r="OS60">
        <v>2884</v>
      </c>
      <c r="OT60">
        <v>2901</v>
      </c>
      <c r="OU60">
        <v>2927</v>
      </c>
      <c r="OV60">
        <v>2969</v>
      </c>
      <c r="OW60">
        <v>3024</v>
      </c>
      <c r="OX60">
        <v>3041</v>
      </c>
      <c r="OY60">
        <v>3093</v>
      </c>
      <c r="OZ60">
        <v>3111</v>
      </c>
      <c r="PA60">
        <v>3162</v>
      </c>
      <c r="PB60">
        <v>3162</v>
      </c>
      <c r="PC60">
        <v>3193</v>
      </c>
      <c r="PD60">
        <v>3205</v>
      </c>
      <c r="PE60">
        <v>3238</v>
      </c>
      <c r="PF60">
        <v>3252</v>
      </c>
      <c r="PG60">
        <v>0</v>
      </c>
      <c r="PH60">
        <v>0</v>
      </c>
      <c r="PI60">
        <v>0</v>
      </c>
      <c r="PJ60">
        <v>101</v>
      </c>
      <c r="PK60">
        <v>193</v>
      </c>
      <c r="PL60">
        <v>261</v>
      </c>
      <c r="PM60">
        <v>367</v>
      </c>
      <c r="PN60">
        <v>464</v>
      </c>
      <c r="PO60">
        <v>549</v>
      </c>
      <c r="PP60">
        <v>647</v>
      </c>
      <c r="PQ60">
        <v>745</v>
      </c>
      <c r="PR60">
        <v>843</v>
      </c>
      <c r="PS60">
        <v>950</v>
      </c>
      <c r="PT60">
        <v>1067</v>
      </c>
      <c r="PU60">
        <v>1171</v>
      </c>
      <c r="PV60">
        <v>1283</v>
      </c>
      <c r="PW60">
        <v>1392</v>
      </c>
      <c r="PX60">
        <v>1497</v>
      </c>
      <c r="PY60">
        <v>1603</v>
      </c>
      <c r="PZ60">
        <v>1721</v>
      </c>
      <c r="QA60">
        <v>1844</v>
      </c>
      <c r="QB60">
        <v>1948</v>
      </c>
      <c r="QC60">
        <v>2072</v>
      </c>
      <c r="QD60">
        <v>2199</v>
      </c>
      <c r="QE60">
        <v>2321</v>
      </c>
      <c r="QF60">
        <v>2469</v>
      </c>
      <c r="QG60">
        <v>2575</v>
      </c>
      <c r="QH60">
        <v>2714</v>
      </c>
      <c r="QI60">
        <v>0</v>
      </c>
      <c r="QJ60">
        <v>0</v>
      </c>
      <c r="QK60">
        <v>7527</v>
      </c>
      <c r="QL60">
        <v>7616</v>
      </c>
      <c r="QM60">
        <v>7719</v>
      </c>
      <c r="QN60">
        <v>7877</v>
      </c>
      <c r="QO60">
        <v>7946</v>
      </c>
      <c r="QP60">
        <v>7992</v>
      </c>
      <c r="QQ60">
        <v>8014</v>
      </c>
      <c r="QR60">
        <v>7987</v>
      </c>
      <c r="QS60">
        <v>8020</v>
      </c>
      <c r="QT60">
        <v>8060</v>
      </c>
      <c r="QU60">
        <v>8030</v>
      </c>
      <c r="QV60">
        <v>8116</v>
      </c>
      <c r="QW60">
        <v>8114</v>
      </c>
      <c r="QX60">
        <v>8135</v>
      </c>
      <c r="QY60">
        <v>8154</v>
      </c>
      <c r="QZ60">
        <v>8278</v>
      </c>
      <c r="RA60">
        <v>8289</v>
      </c>
      <c r="RB60">
        <v>8325</v>
      </c>
      <c r="RC60">
        <v>8406</v>
      </c>
      <c r="RD60">
        <v>8434</v>
      </c>
      <c r="RE60">
        <v>8514</v>
      </c>
      <c r="RF60">
        <v>8440</v>
      </c>
      <c r="RG60">
        <v>8451</v>
      </c>
      <c r="RH60">
        <v>8456</v>
      </c>
      <c r="RI60">
        <v>8525</v>
      </c>
      <c r="RJ60">
        <v>8475</v>
      </c>
      <c r="RK60">
        <v>0</v>
      </c>
      <c r="RL60">
        <v>0</v>
      </c>
      <c r="RM60">
        <v>8440</v>
      </c>
      <c r="RN60">
        <v>8301</v>
      </c>
      <c r="RO60">
        <v>8153</v>
      </c>
      <c r="RP60">
        <v>8014</v>
      </c>
      <c r="RQ60">
        <v>7902</v>
      </c>
      <c r="RR60">
        <v>7811</v>
      </c>
      <c r="RS60">
        <v>7706</v>
      </c>
      <c r="RT60">
        <v>7642</v>
      </c>
      <c r="RU60">
        <v>7585</v>
      </c>
      <c r="RV60">
        <v>7530</v>
      </c>
      <c r="RW60">
        <v>7482</v>
      </c>
      <c r="RX60">
        <v>7383</v>
      </c>
      <c r="RY60">
        <v>7347</v>
      </c>
      <c r="RZ60">
        <v>7294</v>
      </c>
      <c r="SA60">
        <v>7217</v>
      </c>
      <c r="SB60">
        <v>7142</v>
      </c>
      <c r="SC60">
        <v>7137</v>
      </c>
      <c r="SD60">
        <v>7092</v>
      </c>
      <c r="SE60">
        <v>7029</v>
      </c>
      <c r="SF60">
        <v>7013</v>
      </c>
      <c r="SG60">
        <v>6938</v>
      </c>
      <c r="SH60">
        <v>6943</v>
      </c>
      <c r="SI60">
        <v>6913</v>
      </c>
      <c r="SJ60">
        <v>6877</v>
      </c>
      <c r="SK60">
        <v>6829</v>
      </c>
      <c r="SL60">
        <v>6796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750901.41</v>
      </c>
      <c r="SU60">
        <v>739936.71939999994</v>
      </c>
      <c r="SV60">
        <v>726026.39859999996</v>
      </c>
      <c r="SW60">
        <v>708907.27870000002</v>
      </c>
      <c r="SX60">
        <v>694433.14760000003</v>
      </c>
      <c r="SY60">
        <v>680800.1618</v>
      </c>
      <c r="SZ60">
        <v>660292.11710000003</v>
      </c>
      <c r="TA60">
        <v>644356.00569999998</v>
      </c>
      <c r="TB60">
        <v>626868.23770000006</v>
      </c>
      <c r="TC60">
        <v>610030.05900000001</v>
      </c>
      <c r="TD60">
        <v>596312.29110000003</v>
      </c>
      <c r="TE60">
        <v>584800.34160000004</v>
      </c>
      <c r="TF60">
        <v>568904.48109999998</v>
      </c>
      <c r="TG60">
        <v>553675.06530000002</v>
      </c>
      <c r="TH60">
        <v>542142.38520000002</v>
      </c>
      <c r="TI60">
        <v>530217.14529999997</v>
      </c>
      <c r="TJ60">
        <v>515639.94270000001</v>
      </c>
      <c r="TK60">
        <v>501462.09519999998</v>
      </c>
      <c r="TL60">
        <v>489917.53739999997</v>
      </c>
      <c r="TM60">
        <v>475978.31400000001</v>
      </c>
      <c r="TN60">
        <v>459421.8161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421694.36219999997</v>
      </c>
      <c r="TW60">
        <v>430995.50140000001</v>
      </c>
      <c r="TX60">
        <v>447255.15820000001</v>
      </c>
      <c r="TY60">
        <v>459658.95659999998</v>
      </c>
      <c r="TZ60">
        <v>469726.28340000001</v>
      </c>
      <c r="UA60">
        <v>482712.47749999998</v>
      </c>
      <c r="UB60">
        <v>494252.80040000001</v>
      </c>
      <c r="UC60">
        <v>497085.62359999999</v>
      </c>
      <c r="UD60">
        <v>490285.24660000001</v>
      </c>
      <c r="UE60">
        <v>497302.86080000002</v>
      </c>
      <c r="UF60">
        <v>500135.67060000001</v>
      </c>
      <c r="UG60">
        <v>497864.66499999998</v>
      </c>
      <c r="UH60">
        <v>492134.4657</v>
      </c>
      <c r="UI60">
        <v>491282.94010000001</v>
      </c>
      <c r="UJ60">
        <v>487307.77630000003</v>
      </c>
      <c r="UK60">
        <v>483593.31589999999</v>
      </c>
      <c r="UL60">
        <v>476001.96130000002</v>
      </c>
      <c r="UM60">
        <v>471384.78619999997</v>
      </c>
      <c r="UN60">
        <v>460715.68810000003</v>
      </c>
      <c r="UO60">
        <v>454824.36560000002</v>
      </c>
      <c r="UP60">
        <v>445038.89500000002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256927.17310000001</v>
      </c>
      <c r="UY60">
        <v>265034.09840000002</v>
      </c>
      <c r="UZ60">
        <v>264882.73690000002</v>
      </c>
      <c r="VA60">
        <v>281659.86810000002</v>
      </c>
      <c r="VB60">
        <v>287723.46169999999</v>
      </c>
      <c r="VC60">
        <v>297812.13640000002</v>
      </c>
      <c r="VD60">
        <v>307069.03509999998</v>
      </c>
      <c r="VE60">
        <v>328590.6335</v>
      </c>
      <c r="VF60">
        <v>354936.19520000002</v>
      </c>
      <c r="VG60">
        <v>356905.32799999998</v>
      </c>
      <c r="VH60">
        <v>354475.77500000002</v>
      </c>
      <c r="VI60">
        <v>349951.53960000002</v>
      </c>
      <c r="VJ60">
        <v>362284.22</v>
      </c>
      <c r="VK60">
        <v>353554.69939999998</v>
      </c>
      <c r="VL60">
        <v>353873.18520000001</v>
      </c>
      <c r="VM60">
        <v>364180.17119999998</v>
      </c>
      <c r="VN60">
        <v>368583.15549999999</v>
      </c>
      <c r="VO60">
        <v>367563.0466</v>
      </c>
      <c r="VP60">
        <v>366289.679</v>
      </c>
      <c r="VQ60">
        <v>372410.02409999998</v>
      </c>
      <c r="VR60">
        <v>363044.94630000001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148998.79800000001</v>
      </c>
      <c r="WA60">
        <v>192878.7029</v>
      </c>
      <c r="WB60">
        <v>374521.75319999998</v>
      </c>
      <c r="WC60">
        <v>272710.01439999999</v>
      </c>
      <c r="WD60">
        <v>264767.00429999997</v>
      </c>
      <c r="WE60">
        <v>342740.45860000001</v>
      </c>
      <c r="WF60">
        <v>207973.57930000001</v>
      </c>
      <c r="WG60">
        <v>242299.31570000001</v>
      </c>
      <c r="WH60">
        <v>156828.03599999999</v>
      </c>
      <c r="WI60">
        <v>304520.4583</v>
      </c>
      <c r="WJ60">
        <v>295650.93040000001</v>
      </c>
      <c r="WK60">
        <v>251159.77100000001</v>
      </c>
      <c r="WL60">
        <v>313514.27720000001</v>
      </c>
      <c r="WM60">
        <v>304382.79340000002</v>
      </c>
      <c r="WN60">
        <v>328352.52789999999</v>
      </c>
      <c r="WO60">
        <v>350667.74829999998</v>
      </c>
      <c r="WP60">
        <v>371404.49949999998</v>
      </c>
      <c r="WQ60">
        <v>330537.98499999999</v>
      </c>
      <c r="WR60">
        <v>350084.36190000002</v>
      </c>
      <c r="WS60">
        <v>311563.7525</v>
      </c>
      <c r="WT60">
        <v>219992.0582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20400000</v>
      </c>
      <c r="ZG60">
        <v>20000000</v>
      </c>
      <c r="ZH60">
        <v>19200000</v>
      </c>
      <c r="ZI60">
        <v>19200000</v>
      </c>
      <c r="ZJ60">
        <v>18700000</v>
      </c>
      <c r="ZK60">
        <v>18400000</v>
      </c>
      <c r="ZL60">
        <v>18300000</v>
      </c>
      <c r="ZM60">
        <v>18100000</v>
      </c>
      <c r="ZN60">
        <v>17600000</v>
      </c>
      <c r="ZO60">
        <v>17400000</v>
      </c>
      <c r="ZP60">
        <v>17300000</v>
      </c>
      <c r="ZQ60">
        <v>16800000</v>
      </c>
      <c r="ZR60">
        <v>16800000</v>
      </c>
      <c r="ZS60">
        <v>16300000</v>
      </c>
      <c r="ZT60">
        <v>16100000</v>
      </c>
      <c r="ZU60">
        <v>16000000</v>
      </c>
      <c r="ZV60">
        <v>15500000</v>
      </c>
      <c r="ZW60">
        <v>15200000</v>
      </c>
      <c r="ZX60">
        <v>14800000</v>
      </c>
      <c r="ZY60">
        <v>14700000</v>
      </c>
      <c r="ZZ60">
        <v>14300000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12100000</v>
      </c>
      <c r="ABK60">
        <v>12000000</v>
      </c>
      <c r="ABL60">
        <v>12000000</v>
      </c>
      <c r="ABM60">
        <v>11900000</v>
      </c>
      <c r="ABN60">
        <v>11800000</v>
      </c>
      <c r="ABO60">
        <v>11700000</v>
      </c>
      <c r="ABP60">
        <v>11400000</v>
      </c>
      <c r="ABQ60">
        <v>11200000</v>
      </c>
      <c r="ABR60">
        <v>10900000</v>
      </c>
      <c r="ABS60">
        <v>10700000</v>
      </c>
      <c r="ABT60">
        <v>10500000</v>
      </c>
      <c r="ABU60">
        <v>10400000</v>
      </c>
      <c r="ABV60">
        <v>10200000</v>
      </c>
      <c r="ABW60">
        <v>10000000</v>
      </c>
      <c r="ABX60">
        <v>9810000</v>
      </c>
      <c r="ABY60">
        <v>9680000</v>
      </c>
      <c r="ABZ60">
        <v>9390000</v>
      </c>
      <c r="ACA60">
        <v>9210000</v>
      </c>
      <c r="ACB60">
        <v>8980000</v>
      </c>
      <c r="ACC60">
        <v>8800000</v>
      </c>
      <c r="ACD60">
        <v>8580000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1470000</v>
      </c>
      <c r="ADO60">
        <v>1430000</v>
      </c>
      <c r="ADP60">
        <v>1390000</v>
      </c>
      <c r="ADQ60">
        <v>1350000</v>
      </c>
      <c r="ADR60">
        <v>1320000</v>
      </c>
      <c r="ADS60">
        <v>1280000</v>
      </c>
      <c r="ADT60">
        <v>1250000</v>
      </c>
      <c r="ADU60">
        <v>1220000</v>
      </c>
      <c r="ADV60">
        <v>1180000</v>
      </c>
      <c r="ADW60">
        <v>1150000</v>
      </c>
      <c r="ADX60">
        <v>1140000</v>
      </c>
      <c r="ADY60">
        <v>1100000</v>
      </c>
      <c r="ADZ60">
        <v>1080000</v>
      </c>
      <c r="AEA60">
        <v>1060000</v>
      </c>
      <c r="AEB60">
        <v>1030000</v>
      </c>
      <c r="AEC60">
        <v>1010000</v>
      </c>
      <c r="AED60">
        <v>969565.14679999999</v>
      </c>
      <c r="AEE60">
        <v>942552.23109999998</v>
      </c>
      <c r="AEF60">
        <v>915640.66830000002</v>
      </c>
      <c r="AEG60">
        <v>896225.42929999996</v>
      </c>
      <c r="AEH60">
        <v>865018.42249999999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8050000</v>
      </c>
      <c r="AEQ60">
        <v>7710000</v>
      </c>
      <c r="AER60">
        <v>7430000</v>
      </c>
      <c r="AES60">
        <v>7160000</v>
      </c>
      <c r="AET60">
        <v>6900000</v>
      </c>
      <c r="AEU60">
        <v>6650000</v>
      </c>
      <c r="AEV60">
        <v>6370000</v>
      </c>
      <c r="AEW60">
        <v>6160000</v>
      </c>
      <c r="AEX60">
        <v>5940000</v>
      </c>
      <c r="AEY60">
        <v>5700000</v>
      </c>
      <c r="AEZ60">
        <v>5480000</v>
      </c>
      <c r="AFA60">
        <v>5310000</v>
      </c>
      <c r="AFB60">
        <v>5130000</v>
      </c>
      <c r="AFC60">
        <v>4930000</v>
      </c>
      <c r="AFD60">
        <v>4780000</v>
      </c>
      <c r="AFE60">
        <v>4590000</v>
      </c>
      <c r="AFF60">
        <v>4460000</v>
      </c>
      <c r="AFG60">
        <v>4310000</v>
      </c>
      <c r="AFH60">
        <v>4160000</v>
      </c>
      <c r="AFI60">
        <v>4010000</v>
      </c>
      <c r="AFJ60">
        <v>3880000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182.56330750000001</v>
      </c>
      <c r="AGU60">
        <v>186.59003139999999</v>
      </c>
      <c r="AGV60">
        <v>193.62929249999999</v>
      </c>
      <c r="AGW60">
        <v>198.99924440000001</v>
      </c>
      <c r="AGX60">
        <v>203.35767229999999</v>
      </c>
      <c r="AGY60">
        <v>208.97975969999999</v>
      </c>
      <c r="AGZ60">
        <v>213.9758889</v>
      </c>
      <c r="AHA60">
        <v>215.20229749999999</v>
      </c>
      <c r="AHB60">
        <v>212.2582237</v>
      </c>
      <c r="AHC60">
        <v>215.2963456</v>
      </c>
      <c r="AHD60">
        <v>216.52274829999999</v>
      </c>
      <c r="AHE60">
        <v>215.53956629999999</v>
      </c>
      <c r="AHF60">
        <v>213.05880239999999</v>
      </c>
      <c r="AHG60">
        <v>212.6901532</v>
      </c>
      <c r="AHH60">
        <v>210.9691933</v>
      </c>
      <c r="AHI60">
        <v>209.36109930000001</v>
      </c>
      <c r="AHJ60">
        <v>206.07458919999999</v>
      </c>
      <c r="AHK60">
        <v>204.07568470000001</v>
      </c>
      <c r="AHL60">
        <v>199.45673310000001</v>
      </c>
      <c r="AHM60">
        <v>196.9062145</v>
      </c>
      <c r="AHN60">
        <v>192.66981000000001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19.335925700000001</v>
      </c>
      <c r="AHW60">
        <v>19.946039859999999</v>
      </c>
      <c r="AHX60">
        <v>19.934648639999999</v>
      </c>
      <c r="AHY60">
        <v>21.19726855</v>
      </c>
      <c r="AHZ60">
        <v>21.653604850000001</v>
      </c>
      <c r="AIA60">
        <v>22.412862270000002</v>
      </c>
      <c r="AIB60">
        <v>23.109521569999998</v>
      </c>
      <c r="AIC60">
        <v>24.729202449999999</v>
      </c>
      <c r="AID60">
        <v>26.711927029999998</v>
      </c>
      <c r="AIE60">
        <v>26.860120800000001</v>
      </c>
      <c r="AIF60">
        <v>26.677276549999998</v>
      </c>
      <c r="AIG60">
        <v>26.33678987</v>
      </c>
      <c r="AIH60">
        <v>27.26492756</v>
      </c>
      <c r="AII60">
        <v>26.607957880000001</v>
      </c>
      <c r="AIJ60">
        <v>26.631926610000001</v>
      </c>
      <c r="AIK60">
        <v>27.4076138</v>
      </c>
      <c r="AIL60">
        <v>27.738975310000001</v>
      </c>
      <c r="AIM60">
        <v>27.662203559999998</v>
      </c>
      <c r="AIN60">
        <v>27.566371960000001</v>
      </c>
      <c r="AIO60">
        <v>28.02697929</v>
      </c>
      <c r="AIP60">
        <v>27.322178600000001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0.68253017400000004</v>
      </c>
      <c r="AIY60">
        <v>0.88353420599999999</v>
      </c>
      <c r="AIZ60">
        <v>1.7156004</v>
      </c>
      <c r="AJA60">
        <v>1.2492235920000001</v>
      </c>
      <c r="AJB60">
        <v>1.212838439</v>
      </c>
      <c r="AJC60">
        <v>1.570017397</v>
      </c>
      <c r="AJD60">
        <v>0.95268045899999998</v>
      </c>
      <c r="AJE60">
        <v>1.1099189819999999</v>
      </c>
      <c r="AJF60">
        <v>0.71839416300000003</v>
      </c>
      <c r="AJG60">
        <v>1.3949401219999999</v>
      </c>
      <c r="AJH60">
        <v>1.354310798</v>
      </c>
      <c r="AJI60">
        <v>1.150506746</v>
      </c>
      <c r="AJJ60">
        <v>1.436138795</v>
      </c>
      <c r="AJK60">
        <v>1.39430951</v>
      </c>
      <c r="AJL60">
        <v>1.5041095040000001</v>
      </c>
      <c r="AJM60">
        <v>1.6063305379999999</v>
      </c>
      <c r="AJN60">
        <v>1.7013209579999999</v>
      </c>
      <c r="AJO60">
        <v>1.514120594</v>
      </c>
      <c r="AJP60">
        <v>1.6036581750000001</v>
      </c>
      <c r="AJQ60">
        <v>1.427203878</v>
      </c>
      <c r="AJR60">
        <v>1.0077344239999999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164.0964377</v>
      </c>
      <c r="AKA60">
        <v>145.89133229999999</v>
      </c>
      <c r="AKB60">
        <v>133.2967754</v>
      </c>
      <c r="AKC60">
        <v>164.42983570000001</v>
      </c>
      <c r="AKD60">
        <v>59.93458931</v>
      </c>
      <c r="AKE60">
        <v>223.26976569999999</v>
      </c>
      <c r="AKF60">
        <v>175.9540131</v>
      </c>
      <c r="AKG60">
        <v>112.409834</v>
      </c>
      <c r="AKH60">
        <v>239.73585449999999</v>
      </c>
      <c r="AKI60">
        <v>194.15591280000001</v>
      </c>
      <c r="AKJ60">
        <v>172.35756789999999</v>
      </c>
      <c r="AKK60">
        <v>262.3089751</v>
      </c>
      <c r="AKL60">
        <v>96.098587199999997</v>
      </c>
      <c r="AKM60">
        <v>192.57231089999999</v>
      </c>
      <c r="AKN60">
        <v>243.68835530000001</v>
      </c>
      <c r="AKO60">
        <v>171.6968956</v>
      </c>
      <c r="AKP60">
        <v>188.57279940000001</v>
      </c>
      <c r="AKQ60">
        <v>178.8064445</v>
      </c>
      <c r="AKR60">
        <v>145.9453355</v>
      </c>
      <c r="AKS60">
        <v>238.13927899999999</v>
      </c>
      <c r="AKT60">
        <v>158.48793259999999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125.6228007</v>
      </c>
      <c r="AME60">
        <v>123.34159750000001</v>
      </c>
      <c r="AMF60">
        <v>118.693135</v>
      </c>
      <c r="AMG60">
        <v>118.1750512</v>
      </c>
      <c r="AMH60">
        <v>115.3302819</v>
      </c>
      <c r="AMI60">
        <v>113.3885037</v>
      </c>
      <c r="AMJ60">
        <v>112.5878788</v>
      </c>
      <c r="AMK60">
        <v>111.4340656</v>
      </c>
      <c r="AML60">
        <v>108.5421628</v>
      </c>
      <c r="AMM60">
        <v>107.26969459999999</v>
      </c>
      <c r="AMN60">
        <v>106.479435</v>
      </c>
      <c r="AMO60">
        <v>103.70182320000001</v>
      </c>
      <c r="AMP60">
        <v>103.352948</v>
      </c>
      <c r="AMQ60">
        <v>100.4443838</v>
      </c>
      <c r="AMR60">
        <v>99.34575409</v>
      </c>
      <c r="AMS60">
        <v>98.465603900000005</v>
      </c>
      <c r="AMT60">
        <v>95.737300279999999</v>
      </c>
      <c r="AMU60">
        <v>93.852567219999997</v>
      </c>
      <c r="AMV60">
        <v>90.987385840000002</v>
      </c>
      <c r="AMW60">
        <v>90.637273820000004</v>
      </c>
      <c r="AMX60">
        <v>88.121409639999996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300.48847499999999</v>
      </c>
      <c r="ANG60">
        <v>354.53961670000001</v>
      </c>
      <c r="ANH60">
        <v>353.44164860000001</v>
      </c>
      <c r="ANI60">
        <v>247.26136700000001</v>
      </c>
      <c r="ANJ60">
        <v>325.90450279999999</v>
      </c>
      <c r="ANK60">
        <v>222.2328646</v>
      </c>
      <c r="ANL60">
        <v>258.72465169999998</v>
      </c>
      <c r="ANM60">
        <v>282.36262340000002</v>
      </c>
      <c r="ANN60">
        <v>322.79516339999998</v>
      </c>
      <c r="ANO60">
        <v>265.64227030000001</v>
      </c>
      <c r="ANP60">
        <v>232.78061310000001</v>
      </c>
      <c r="ANQ60">
        <v>207.29138180000001</v>
      </c>
      <c r="ANR60">
        <v>125.26965850000001</v>
      </c>
      <c r="ANS60">
        <v>203.26420949999999</v>
      </c>
      <c r="ANT60">
        <v>187.41162499999999</v>
      </c>
      <c r="ANU60">
        <v>191.67683869999999</v>
      </c>
      <c r="ANV60">
        <v>241.8339402</v>
      </c>
      <c r="ANW60">
        <v>170.6491288</v>
      </c>
      <c r="ANX60">
        <v>175.05466659999999</v>
      </c>
      <c r="ANY60">
        <v>159.88364820000001</v>
      </c>
      <c r="ANZ60">
        <v>187.74524829999999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80.859306619999998</v>
      </c>
      <c r="AOI60">
        <v>80.801258840000003</v>
      </c>
      <c r="AOJ60">
        <v>80.647859139999994</v>
      </c>
      <c r="AOK60">
        <v>79.732616480000004</v>
      </c>
      <c r="AOL60">
        <v>78.97271714</v>
      </c>
      <c r="AOM60">
        <v>78.244603799999993</v>
      </c>
      <c r="AON60">
        <v>76.313732479999999</v>
      </c>
      <c r="AOO60">
        <v>74.974895070000002</v>
      </c>
      <c r="AOP60">
        <v>73.22023437</v>
      </c>
      <c r="AOQ60">
        <v>71.724723650000001</v>
      </c>
      <c r="AOR60">
        <v>70.634867380000003</v>
      </c>
      <c r="AOS60">
        <v>69.847923350000002</v>
      </c>
      <c r="AOT60">
        <v>68.194744600000007</v>
      </c>
      <c r="AOU60">
        <v>67.340631130000006</v>
      </c>
      <c r="AOV60">
        <v>65.759734140000006</v>
      </c>
      <c r="AOW60">
        <v>64.891031620000007</v>
      </c>
      <c r="AOX60">
        <v>63.001001580000001</v>
      </c>
      <c r="AOY60">
        <v>61.765687819999997</v>
      </c>
      <c r="AOZ60">
        <v>60.192055269999997</v>
      </c>
      <c r="APA60">
        <v>59.040599479999997</v>
      </c>
      <c r="APB60">
        <v>57.568806559999999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979.05520120000006</v>
      </c>
      <c r="APK60">
        <v>764.36302350000005</v>
      </c>
      <c r="APL60">
        <v>921.56047980000005</v>
      </c>
      <c r="APM60">
        <v>906.0798039</v>
      </c>
      <c r="APN60">
        <v>902.45694040000001</v>
      </c>
      <c r="APO60">
        <v>1069.577577</v>
      </c>
      <c r="APP60">
        <v>1002.530773</v>
      </c>
      <c r="APQ60">
        <v>859.38922950000006</v>
      </c>
      <c r="APR60">
        <v>951.31010040000001</v>
      </c>
      <c r="APS60">
        <v>917.44233240000005</v>
      </c>
      <c r="APT60">
        <v>803.27045239999995</v>
      </c>
      <c r="APU60">
        <v>767.7140134</v>
      </c>
      <c r="APV60">
        <v>826.32851340000002</v>
      </c>
      <c r="APW60">
        <v>921.26577050000003</v>
      </c>
      <c r="APX60">
        <v>760.87782030000005</v>
      </c>
      <c r="APY60">
        <v>802.02284139999995</v>
      </c>
      <c r="APZ60">
        <v>816.07155550000004</v>
      </c>
      <c r="AQA60">
        <v>747.96006799999998</v>
      </c>
      <c r="AQB60">
        <v>867.76131069999997</v>
      </c>
      <c r="AQC60">
        <v>635.05982970000002</v>
      </c>
      <c r="AQD60">
        <v>816.90140159999999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89.875520530000003</v>
      </c>
      <c r="ARO60">
        <v>86.084817049999998</v>
      </c>
      <c r="ARP60">
        <v>82.883363099999997</v>
      </c>
      <c r="ARQ60">
        <v>79.869081840000007</v>
      </c>
      <c r="ARR60">
        <v>76.980523160000004</v>
      </c>
      <c r="ARS60">
        <v>74.261952100000002</v>
      </c>
      <c r="ART60">
        <v>71.144986459999998</v>
      </c>
      <c r="ARU60">
        <v>68.735998800000004</v>
      </c>
      <c r="ARV60">
        <v>66.252571919999994</v>
      </c>
      <c r="ARW60">
        <v>63.643852979999998</v>
      </c>
      <c r="ARX60">
        <v>61.148017289999999</v>
      </c>
      <c r="ARY60">
        <v>59.325445180000003</v>
      </c>
      <c r="ARZ60">
        <v>57.234357430000003</v>
      </c>
      <c r="ASA60">
        <v>55.073718829999997</v>
      </c>
      <c r="ASB60">
        <v>53.347917870000003</v>
      </c>
      <c r="ASC60">
        <v>51.240186970000003</v>
      </c>
      <c r="ASD60">
        <v>49.783605999999999</v>
      </c>
      <c r="ASE60">
        <v>48.124753470000002</v>
      </c>
      <c r="ASF60">
        <v>46.479747549999999</v>
      </c>
      <c r="ASG60">
        <v>44.810998810000001</v>
      </c>
      <c r="ASH60">
        <v>43.295589470000003</v>
      </c>
    </row>
    <row r="61" spans="3:1178" x14ac:dyDescent="0.25">
      <c r="C61">
        <v>0</v>
      </c>
      <c r="D61">
        <v>0</v>
      </c>
      <c r="E61">
        <v>0</v>
      </c>
      <c r="F61">
        <v>170</v>
      </c>
      <c r="G61">
        <v>156</v>
      </c>
      <c r="H61">
        <v>160</v>
      </c>
      <c r="I61">
        <v>179</v>
      </c>
      <c r="J61">
        <v>178</v>
      </c>
      <c r="K61">
        <v>174</v>
      </c>
      <c r="L61">
        <v>180</v>
      </c>
      <c r="M61">
        <v>203</v>
      </c>
      <c r="N61">
        <v>181</v>
      </c>
      <c r="O61">
        <v>181</v>
      </c>
      <c r="P61">
        <v>173</v>
      </c>
      <c r="Q61">
        <v>188</v>
      </c>
      <c r="R61">
        <v>193</v>
      </c>
      <c r="S61">
        <v>174</v>
      </c>
      <c r="T61">
        <v>191</v>
      </c>
      <c r="U61">
        <v>163</v>
      </c>
      <c r="V61">
        <v>156</v>
      </c>
      <c r="W61">
        <v>172</v>
      </c>
      <c r="X61">
        <v>157</v>
      </c>
      <c r="Y61">
        <v>189</v>
      </c>
      <c r="Z61">
        <v>155</v>
      </c>
      <c r="AA61">
        <v>162</v>
      </c>
      <c r="AB61">
        <v>186</v>
      </c>
      <c r="AC61">
        <v>142</v>
      </c>
      <c r="AD61">
        <v>165</v>
      </c>
      <c r="AE61">
        <v>0</v>
      </c>
      <c r="AF61">
        <v>0</v>
      </c>
      <c r="AG61">
        <v>0</v>
      </c>
      <c r="AH61">
        <v>79</v>
      </c>
      <c r="AI61">
        <v>50</v>
      </c>
      <c r="AJ61">
        <v>70</v>
      </c>
      <c r="AK61">
        <v>60</v>
      </c>
      <c r="AL61">
        <v>59</v>
      </c>
      <c r="AM61">
        <v>73</v>
      </c>
      <c r="AN61">
        <v>76</v>
      </c>
      <c r="AO61">
        <v>68</v>
      </c>
      <c r="AP61">
        <v>85</v>
      </c>
      <c r="AQ61">
        <v>58</v>
      </c>
      <c r="AR61">
        <v>63</v>
      </c>
      <c r="AS61">
        <v>74</v>
      </c>
      <c r="AT61">
        <v>82</v>
      </c>
      <c r="AU61">
        <v>59</v>
      </c>
      <c r="AV61">
        <v>72</v>
      </c>
      <c r="AW61">
        <v>93</v>
      </c>
      <c r="AX61">
        <v>76</v>
      </c>
      <c r="AY61">
        <v>111</v>
      </c>
      <c r="AZ61">
        <v>78</v>
      </c>
      <c r="BA61">
        <v>113</v>
      </c>
      <c r="BB61">
        <v>102</v>
      </c>
      <c r="BC61">
        <v>99</v>
      </c>
      <c r="BD61">
        <v>75</v>
      </c>
      <c r="BE61">
        <v>84</v>
      </c>
      <c r="BF61">
        <v>99</v>
      </c>
      <c r="BG61">
        <v>0</v>
      </c>
      <c r="BH61">
        <v>0</v>
      </c>
      <c r="BI61">
        <v>0</v>
      </c>
      <c r="BJ61">
        <v>117</v>
      </c>
      <c r="BK61">
        <v>116</v>
      </c>
      <c r="BL61">
        <v>120</v>
      </c>
      <c r="BM61">
        <v>113</v>
      </c>
      <c r="BN61">
        <v>103</v>
      </c>
      <c r="BO61">
        <v>108</v>
      </c>
      <c r="BP61">
        <v>118</v>
      </c>
      <c r="BQ61">
        <v>108</v>
      </c>
      <c r="BR61">
        <v>95</v>
      </c>
      <c r="BS61">
        <v>104</v>
      </c>
      <c r="BT61">
        <v>111</v>
      </c>
      <c r="BU61">
        <v>119</v>
      </c>
      <c r="BV61">
        <v>102</v>
      </c>
      <c r="BW61">
        <v>115</v>
      </c>
      <c r="BX61">
        <v>104</v>
      </c>
      <c r="BY61">
        <v>98</v>
      </c>
      <c r="BZ61">
        <v>90</v>
      </c>
      <c r="CA61">
        <v>105</v>
      </c>
      <c r="CB61">
        <v>85</v>
      </c>
      <c r="CC61">
        <v>79</v>
      </c>
      <c r="CD61">
        <v>98</v>
      </c>
      <c r="CE61">
        <v>89</v>
      </c>
      <c r="CF61">
        <v>93</v>
      </c>
      <c r="CG61">
        <v>97</v>
      </c>
      <c r="CH61">
        <v>90</v>
      </c>
      <c r="CI61">
        <v>0</v>
      </c>
      <c r="CJ61">
        <v>0</v>
      </c>
      <c r="CK61">
        <v>0</v>
      </c>
      <c r="CL61">
        <v>24</v>
      </c>
      <c r="CM61">
        <v>23</v>
      </c>
      <c r="CN61">
        <v>29</v>
      </c>
      <c r="CO61">
        <v>29</v>
      </c>
      <c r="CP61">
        <v>25</v>
      </c>
      <c r="CQ61">
        <v>22</v>
      </c>
      <c r="CR61">
        <v>28</v>
      </c>
      <c r="CS61">
        <v>29</v>
      </c>
      <c r="CT61">
        <v>32</v>
      </c>
      <c r="CU61">
        <v>31</v>
      </c>
      <c r="CV61">
        <v>25</v>
      </c>
      <c r="CW61">
        <v>28</v>
      </c>
      <c r="CX61">
        <v>27</v>
      </c>
      <c r="CY61">
        <v>15</v>
      </c>
      <c r="CZ61">
        <v>25</v>
      </c>
      <c r="DA61">
        <v>26</v>
      </c>
      <c r="DB61">
        <v>17</v>
      </c>
      <c r="DC61">
        <v>22</v>
      </c>
      <c r="DD61">
        <v>27</v>
      </c>
      <c r="DE61">
        <v>26</v>
      </c>
      <c r="DF61">
        <v>18</v>
      </c>
      <c r="DG61">
        <v>23</v>
      </c>
      <c r="DH61">
        <v>18</v>
      </c>
      <c r="DI61">
        <v>23</v>
      </c>
      <c r="DJ61">
        <v>24</v>
      </c>
      <c r="DK61">
        <v>0</v>
      </c>
      <c r="DL61">
        <v>0</v>
      </c>
      <c r="DM61">
        <v>0</v>
      </c>
      <c r="DN61">
        <v>0</v>
      </c>
      <c r="DO61">
        <v>1</v>
      </c>
      <c r="DP61">
        <v>1</v>
      </c>
      <c r="DQ61">
        <v>0</v>
      </c>
      <c r="DR61">
        <v>1</v>
      </c>
      <c r="DS61">
        <v>1</v>
      </c>
      <c r="DT61">
        <v>2</v>
      </c>
      <c r="DU61">
        <v>6</v>
      </c>
      <c r="DV61">
        <v>1</v>
      </c>
      <c r="DW61">
        <v>4</v>
      </c>
      <c r="DX61">
        <v>2</v>
      </c>
      <c r="DY61">
        <v>2</v>
      </c>
      <c r="DZ61">
        <v>4</v>
      </c>
      <c r="EA61">
        <v>5</v>
      </c>
      <c r="EB61">
        <v>1</v>
      </c>
      <c r="EC61">
        <v>2</v>
      </c>
      <c r="ED61">
        <v>1</v>
      </c>
      <c r="EE61">
        <v>5</v>
      </c>
      <c r="EF61">
        <v>5</v>
      </c>
      <c r="EG61">
        <v>2</v>
      </c>
      <c r="EH61">
        <v>3</v>
      </c>
      <c r="EI61">
        <v>3</v>
      </c>
      <c r="EJ61">
        <v>4</v>
      </c>
      <c r="EK61">
        <v>7</v>
      </c>
      <c r="EL61">
        <v>7</v>
      </c>
      <c r="EM61">
        <v>0</v>
      </c>
      <c r="EN61">
        <v>0</v>
      </c>
      <c r="EO61">
        <v>0</v>
      </c>
      <c r="EP61">
        <v>15</v>
      </c>
      <c r="EQ61">
        <v>10</v>
      </c>
      <c r="ER61">
        <v>5</v>
      </c>
      <c r="ES61">
        <v>5</v>
      </c>
      <c r="ET61">
        <v>10</v>
      </c>
      <c r="EU61">
        <v>5</v>
      </c>
      <c r="EV61">
        <v>0</v>
      </c>
      <c r="EW61">
        <v>5</v>
      </c>
      <c r="EX61">
        <v>25</v>
      </c>
      <c r="EY61">
        <v>5</v>
      </c>
      <c r="EZ61">
        <v>5</v>
      </c>
      <c r="FA61">
        <v>10</v>
      </c>
      <c r="FB61">
        <v>20</v>
      </c>
      <c r="FC61">
        <v>20</v>
      </c>
      <c r="FD61">
        <v>15</v>
      </c>
      <c r="FE61">
        <v>20</v>
      </c>
      <c r="FF61">
        <v>15</v>
      </c>
      <c r="FG61">
        <v>10</v>
      </c>
      <c r="FH61">
        <v>20</v>
      </c>
      <c r="FI61">
        <v>15</v>
      </c>
      <c r="FJ61">
        <v>10</v>
      </c>
      <c r="FK61">
        <v>5</v>
      </c>
      <c r="FL61">
        <v>30</v>
      </c>
      <c r="FM61">
        <v>10</v>
      </c>
      <c r="FN61">
        <v>35</v>
      </c>
      <c r="FO61">
        <v>0</v>
      </c>
      <c r="FP61">
        <v>0</v>
      </c>
      <c r="FQ61">
        <v>6306</v>
      </c>
      <c r="FR61">
        <v>6575</v>
      </c>
      <c r="FS61">
        <v>6814</v>
      </c>
      <c r="FT61">
        <v>7009</v>
      </c>
      <c r="FU61">
        <v>7189</v>
      </c>
      <c r="FV61">
        <v>7298</v>
      </c>
      <c r="FW61">
        <v>7414</v>
      </c>
      <c r="FX61">
        <v>7513</v>
      </c>
      <c r="FY61">
        <v>7582</v>
      </c>
      <c r="FZ61">
        <v>7679</v>
      </c>
      <c r="GA61">
        <v>7712</v>
      </c>
      <c r="GB61">
        <v>7785</v>
      </c>
      <c r="GC61">
        <v>7839</v>
      </c>
      <c r="GD61">
        <v>7910</v>
      </c>
      <c r="GE61">
        <v>7961</v>
      </c>
      <c r="GF61">
        <v>8022</v>
      </c>
      <c r="GG61">
        <v>8061</v>
      </c>
      <c r="GH61">
        <v>8112</v>
      </c>
      <c r="GI61">
        <v>8128</v>
      </c>
      <c r="GJ61">
        <v>8158</v>
      </c>
      <c r="GK61">
        <v>8154</v>
      </c>
      <c r="GL61">
        <v>8206</v>
      </c>
      <c r="GM61">
        <v>8223</v>
      </c>
      <c r="GN61">
        <v>8223</v>
      </c>
      <c r="GO61">
        <v>8218</v>
      </c>
      <c r="GP61">
        <v>8225</v>
      </c>
      <c r="GQ61">
        <v>0</v>
      </c>
      <c r="GR61">
        <v>0</v>
      </c>
      <c r="GS61">
        <v>704</v>
      </c>
      <c r="GT61">
        <v>878</v>
      </c>
      <c r="GU61">
        <v>1062</v>
      </c>
      <c r="GV61">
        <v>1237</v>
      </c>
      <c r="GW61">
        <v>1417</v>
      </c>
      <c r="GX61">
        <v>1614</v>
      </c>
      <c r="GY61">
        <v>1787</v>
      </c>
      <c r="GZ61">
        <v>1962</v>
      </c>
      <c r="HA61">
        <v>2134</v>
      </c>
      <c r="HB61">
        <v>2287</v>
      </c>
      <c r="HC61">
        <v>2444</v>
      </c>
      <c r="HD61">
        <v>2614</v>
      </c>
      <c r="HE61">
        <v>2740</v>
      </c>
      <c r="HF61">
        <v>2814</v>
      </c>
      <c r="HG61">
        <v>2928</v>
      </c>
      <c r="HH61">
        <v>3052</v>
      </c>
      <c r="HI61">
        <v>3158</v>
      </c>
      <c r="HJ61">
        <v>3256</v>
      </c>
      <c r="HK61">
        <v>3393</v>
      </c>
      <c r="HL61">
        <v>3494</v>
      </c>
      <c r="HM61">
        <v>3577</v>
      </c>
      <c r="HN61">
        <v>3655</v>
      </c>
      <c r="HO61">
        <v>3726</v>
      </c>
      <c r="HP61">
        <v>3776</v>
      </c>
      <c r="HQ61">
        <v>3833</v>
      </c>
      <c r="HR61">
        <v>3887</v>
      </c>
      <c r="HS61">
        <v>0</v>
      </c>
      <c r="HT61">
        <v>0</v>
      </c>
      <c r="HU61">
        <v>71</v>
      </c>
      <c r="HV61">
        <v>80</v>
      </c>
      <c r="HW61">
        <v>95</v>
      </c>
      <c r="HX61">
        <v>101</v>
      </c>
      <c r="HY61">
        <v>110</v>
      </c>
      <c r="HZ61">
        <v>120</v>
      </c>
      <c r="IA61">
        <v>129</v>
      </c>
      <c r="IB61">
        <v>144</v>
      </c>
      <c r="IC61">
        <v>162</v>
      </c>
      <c r="ID61">
        <v>172</v>
      </c>
      <c r="IE61">
        <v>191</v>
      </c>
      <c r="IF61">
        <v>198</v>
      </c>
      <c r="IG61">
        <v>217</v>
      </c>
      <c r="IH61">
        <v>242</v>
      </c>
      <c r="II61">
        <v>260</v>
      </c>
      <c r="IJ61">
        <v>282</v>
      </c>
      <c r="IK61">
        <v>308</v>
      </c>
      <c r="IL61">
        <v>331</v>
      </c>
      <c r="IM61">
        <v>339</v>
      </c>
      <c r="IN61">
        <v>347</v>
      </c>
      <c r="IO61">
        <v>374</v>
      </c>
      <c r="IP61">
        <v>394</v>
      </c>
      <c r="IQ61">
        <v>400</v>
      </c>
      <c r="IR61">
        <v>428</v>
      </c>
      <c r="IS61">
        <v>448</v>
      </c>
      <c r="IT61">
        <v>454</v>
      </c>
      <c r="IU61">
        <v>0</v>
      </c>
      <c r="IV61">
        <v>0</v>
      </c>
      <c r="IW61">
        <v>9</v>
      </c>
      <c r="IX61">
        <v>5</v>
      </c>
      <c r="IY61">
        <v>5</v>
      </c>
      <c r="IZ61">
        <v>4</v>
      </c>
      <c r="JA61">
        <v>2</v>
      </c>
      <c r="JB61">
        <v>3</v>
      </c>
      <c r="JC61">
        <v>8</v>
      </c>
      <c r="JD61">
        <v>5</v>
      </c>
      <c r="JE61">
        <v>6</v>
      </c>
      <c r="JF61">
        <v>8</v>
      </c>
      <c r="JG61">
        <v>7</v>
      </c>
      <c r="JH61">
        <v>15</v>
      </c>
      <c r="JI61">
        <v>13</v>
      </c>
      <c r="JJ61">
        <v>8</v>
      </c>
      <c r="JK61">
        <v>12</v>
      </c>
      <c r="JL61">
        <v>15</v>
      </c>
      <c r="JM61">
        <v>17</v>
      </c>
      <c r="JN61">
        <v>14</v>
      </c>
      <c r="JO61">
        <v>17</v>
      </c>
      <c r="JP61">
        <v>13</v>
      </c>
      <c r="JQ61">
        <v>17</v>
      </c>
      <c r="JR61">
        <v>24</v>
      </c>
      <c r="JS61">
        <v>18</v>
      </c>
      <c r="JT61">
        <v>11</v>
      </c>
      <c r="JU61">
        <v>20</v>
      </c>
      <c r="JV61">
        <v>22</v>
      </c>
      <c r="JW61">
        <v>0</v>
      </c>
      <c r="JX61">
        <v>0</v>
      </c>
      <c r="JY61">
        <v>0</v>
      </c>
      <c r="JZ61">
        <v>10</v>
      </c>
      <c r="KA61">
        <v>19</v>
      </c>
      <c r="KB61">
        <v>29</v>
      </c>
      <c r="KC61">
        <v>38</v>
      </c>
      <c r="KD61">
        <v>42</v>
      </c>
      <c r="KE61">
        <v>52</v>
      </c>
      <c r="KF61">
        <v>67</v>
      </c>
      <c r="KG61">
        <v>82</v>
      </c>
      <c r="KH61">
        <v>92</v>
      </c>
      <c r="KI61">
        <v>107</v>
      </c>
      <c r="KJ61">
        <v>124</v>
      </c>
      <c r="KK61">
        <v>150</v>
      </c>
      <c r="KL61">
        <v>171</v>
      </c>
      <c r="KM61">
        <v>198</v>
      </c>
      <c r="KN61">
        <v>220</v>
      </c>
      <c r="KO61">
        <v>246</v>
      </c>
      <c r="KP61">
        <v>265</v>
      </c>
      <c r="KQ61">
        <v>292</v>
      </c>
      <c r="KR61">
        <v>325</v>
      </c>
      <c r="KS61">
        <v>351</v>
      </c>
      <c r="KT61">
        <v>373</v>
      </c>
      <c r="KU61">
        <v>410</v>
      </c>
      <c r="KV61">
        <v>443</v>
      </c>
      <c r="KW61">
        <v>474</v>
      </c>
      <c r="KX61">
        <v>508</v>
      </c>
      <c r="KY61">
        <v>0</v>
      </c>
      <c r="KZ61">
        <v>0</v>
      </c>
      <c r="LA61">
        <v>0</v>
      </c>
      <c r="LB61">
        <v>170</v>
      </c>
      <c r="LC61">
        <v>337</v>
      </c>
      <c r="LD61">
        <v>516</v>
      </c>
      <c r="LE61">
        <v>679</v>
      </c>
      <c r="LF61">
        <v>827</v>
      </c>
      <c r="LG61">
        <v>988</v>
      </c>
      <c r="LH61">
        <v>1166</v>
      </c>
      <c r="LI61">
        <v>1338</v>
      </c>
      <c r="LJ61">
        <v>1506</v>
      </c>
      <c r="LK61">
        <v>1628</v>
      </c>
      <c r="LL61">
        <v>1768</v>
      </c>
      <c r="LM61">
        <v>1923</v>
      </c>
      <c r="LN61">
        <v>2088</v>
      </c>
      <c r="LO61">
        <v>2245</v>
      </c>
      <c r="LP61">
        <v>2406</v>
      </c>
      <c r="LQ61">
        <v>2540</v>
      </c>
      <c r="LR61">
        <v>2687</v>
      </c>
      <c r="LS61">
        <v>2809</v>
      </c>
      <c r="LT61">
        <v>2951</v>
      </c>
      <c r="LU61">
        <v>3091</v>
      </c>
      <c r="LV61">
        <v>3215</v>
      </c>
      <c r="LW61">
        <v>3371</v>
      </c>
      <c r="LX61">
        <v>3502</v>
      </c>
      <c r="LY61">
        <v>3642</v>
      </c>
      <c r="LZ61">
        <v>3751</v>
      </c>
      <c r="MA61">
        <v>0</v>
      </c>
      <c r="MB61">
        <v>0</v>
      </c>
      <c r="MC61">
        <v>1399</v>
      </c>
      <c r="MD61">
        <v>1484</v>
      </c>
      <c r="ME61">
        <v>1594</v>
      </c>
      <c r="MF61">
        <v>1679</v>
      </c>
      <c r="MG61">
        <v>1769</v>
      </c>
      <c r="MH61">
        <v>1858</v>
      </c>
      <c r="MI61">
        <v>1898</v>
      </c>
      <c r="MJ61">
        <v>1939</v>
      </c>
      <c r="MK61">
        <v>2000</v>
      </c>
      <c r="ML61">
        <v>2060</v>
      </c>
      <c r="MM61">
        <v>2131</v>
      </c>
      <c r="MN61">
        <v>2215</v>
      </c>
      <c r="MO61">
        <v>2263</v>
      </c>
      <c r="MP61">
        <v>2347</v>
      </c>
      <c r="MQ61">
        <v>2430</v>
      </c>
      <c r="MR61">
        <v>2474</v>
      </c>
      <c r="MS61">
        <v>2566</v>
      </c>
      <c r="MT61">
        <v>2648</v>
      </c>
      <c r="MU61">
        <v>2691</v>
      </c>
      <c r="MV61">
        <v>2720</v>
      </c>
      <c r="MW61">
        <v>2838</v>
      </c>
      <c r="MX61">
        <v>2900</v>
      </c>
      <c r="MY61">
        <v>2923</v>
      </c>
      <c r="MZ61">
        <v>2951</v>
      </c>
      <c r="NA61">
        <v>3014</v>
      </c>
      <c r="NB61">
        <v>3071</v>
      </c>
      <c r="NC61">
        <v>0</v>
      </c>
      <c r="ND61">
        <v>0</v>
      </c>
      <c r="NE61">
        <v>0</v>
      </c>
      <c r="NF61">
        <v>44</v>
      </c>
      <c r="NG61">
        <v>74</v>
      </c>
      <c r="NH61">
        <v>112</v>
      </c>
      <c r="NI61">
        <v>164</v>
      </c>
      <c r="NJ61">
        <v>215</v>
      </c>
      <c r="NK61">
        <v>281</v>
      </c>
      <c r="NL61">
        <v>337</v>
      </c>
      <c r="NM61">
        <v>386</v>
      </c>
      <c r="NN61">
        <v>451</v>
      </c>
      <c r="NO61">
        <v>525</v>
      </c>
      <c r="NP61">
        <v>584</v>
      </c>
      <c r="NQ61">
        <v>647</v>
      </c>
      <c r="NR61">
        <v>718</v>
      </c>
      <c r="NS61">
        <v>780</v>
      </c>
      <c r="NT61">
        <v>845</v>
      </c>
      <c r="NU61">
        <v>914</v>
      </c>
      <c r="NV61">
        <v>975</v>
      </c>
      <c r="NW61">
        <v>1043</v>
      </c>
      <c r="NX61">
        <v>1132</v>
      </c>
      <c r="NY61">
        <v>1183</v>
      </c>
      <c r="NZ61">
        <v>1268</v>
      </c>
      <c r="OA61">
        <v>1368</v>
      </c>
      <c r="OB61">
        <v>1450</v>
      </c>
      <c r="OC61">
        <v>1555</v>
      </c>
      <c r="OD61">
        <v>1654</v>
      </c>
      <c r="OE61">
        <v>0</v>
      </c>
      <c r="OF61">
        <v>0</v>
      </c>
      <c r="OG61">
        <v>2116</v>
      </c>
      <c r="OH61">
        <v>2267</v>
      </c>
      <c r="OI61">
        <v>2411</v>
      </c>
      <c r="OJ61">
        <v>2579</v>
      </c>
      <c r="OK61">
        <v>2729</v>
      </c>
      <c r="OL61">
        <v>2923</v>
      </c>
      <c r="OM61">
        <v>3070</v>
      </c>
      <c r="ON61">
        <v>3217</v>
      </c>
      <c r="OO61">
        <v>3344</v>
      </c>
      <c r="OP61">
        <v>3494</v>
      </c>
      <c r="OQ61">
        <v>3610</v>
      </c>
      <c r="OR61">
        <v>3758</v>
      </c>
      <c r="OS61">
        <v>3908</v>
      </c>
      <c r="OT61">
        <v>4060</v>
      </c>
      <c r="OU61">
        <v>4180</v>
      </c>
      <c r="OV61">
        <v>4259</v>
      </c>
      <c r="OW61">
        <v>4367</v>
      </c>
      <c r="OX61">
        <v>4462</v>
      </c>
      <c r="OY61">
        <v>4554</v>
      </c>
      <c r="OZ61">
        <v>4605</v>
      </c>
      <c r="PA61">
        <v>4715</v>
      </c>
      <c r="PB61">
        <v>4792</v>
      </c>
      <c r="PC61">
        <v>4853</v>
      </c>
      <c r="PD61">
        <v>4944</v>
      </c>
      <c r="PE61">
        <v>4992</v>
      </c>
      <c r="PF61">
        <v>5031</v>
      </c>
      <c r="PG61">
        <v>0</v>
      </c>
      <c r="PH61">
        <v>0</v>
      </c>
      <c r="PI61">
        <v>0</v>
      </c>
      <c r="PJ61">
        <v>53</v>
      </c>
      <c r="PK61">
        <v>114</v>
      </c>
      <c r="PL61">
        <v>179</v>
      </c>
      <c r="PM61">
        <v>230</v>
      </c>
      <c r="PN61">
        <v>290</v>
      </c>
      <c r="PO61">
        <v>351</v>
      </c>
      <c r="PP61">
        <v>418</v>
      </c>
      <c r="PQ61">
        <v>486</v>
      </c>
      <c r="PR61">
        <v>554</v>
      </c>
      <c r="PS61">
        <v>630</v>
      </c>
      <c r="PT61">
        <v>698</v>
      </c>
      <c r="PU61">
        <v>792</v>
      </c>
      <c r="PV61">
        <v>890</v>
      </c>
      <c r="PW61">
        <v>975</v>
      </c>
      <c r="PX61">
        <v>1085</v>
      </c>
      <c r="PY61">
        <v>1185</v>
      </c>
      <c r="PZ61">
        <v>1284</v>
      </c>
      <c r="QA61">
        <v>1393</v>
      </c>
      <c r="QB61">
        <v>1518</v>
      </c>
      <c r="QC61">
        <v>1629</v>
      </c>
      <c r="QD61">
        <v>1748</v>
      </c>
      <c r="QE61">
        <v>1862</v>
      </c>
      <c r="QF61">
        <v>1981</v>
      </c>
      <c r="QG61">
        <v>2090</v>
      </c>
      <c r="QH61">
        <v>2233</v>
      </c>
      <c r="QI61">
        <v>0</v>
      </c>
      <c r="QJ61">
        <v>0</v>
      </c>
      <c r="QK61">
        <v>7506</v>
      </c>
      <c r="QL61">
        <v>7617</v>
      </c>
      <c r="QM61">
        <v>7657</v>
      </c>
      <c r="QN61">
        <v>7667</v>
      </c>
      <c r="QO61">
        <v>7708</v>
      </c>
      <c r="QP61">
        <v>7810</v>
      </c>
      <c r="QQ61">
        <v>7895</v>
      </c>
      <c r="QR61">
        <v>7867</v>
      </c>
      <c r="QS61">
        <v>7930</v>
      </c>
      <c r="QT61">
        <v>7973</v>
      </c>
      <c r="QU61">
        <v>7967</v>
      </c>
      <c r="QV61">
        <v>8107</v>
      </c>
      <c r="QW61">
        <v>8156</v>
      </c>
      <c r="QX61">
        <v>8176</v>
      </c>
      <c r="QY61">
        <v>8210</v>
      </c>
      <c r="QZ61">
        <v>8183</v>
      </c>
      <c r="RA61">
        <v>8195</v>
      </c>
      <c r="RB61">
        <v>8216</v>
      </c>
      <c r="RC61">
        <v>8222</v>
      </c>
      <c r="RD61">
        <v>8198</v>
      </c>
      <c r="RE61">
        <v>8190</v>
      </c>
      <c r="RF61">
        <v>8318</v>
      </c>
      <c r="RG61">
        <v>8264</v>
      </c>
      <c r="RH61">
        <v>8294</v>
      </c>
      <c r="RI61">
        <v>8355</v>
      </c>
      <c r="RJ61">
        <v>8350</v>
      </c>
      <c r="RK61">
        <v>0</v>
      </c>
      <c r="RL61">
        <v>0</v>
      </c>
      <c r="RM61">
        <v>8349</v>
      </c>
      <c r="RN61">
        <v>8340</v>
      </c>
      <c r="RO61">
        <v>8333</v>
      </c>
      <c r="RP61">
        <v>8341</v>
      </c>
      <c r="RQ61">
        <v>8396</v>
      </c>
      <c r="RR61">
        <v>8429</v>
      </c>
      <c r="RS61">
        <v>8414</v>
      </c>
      <c r="RT61">
        <v>8460</v>
      </c>
      <c r="RU61">
        <v>8446</v>
      </c>
      <c r="RV61">
        <v>8450</v>
      </c>
      <c r="RW61">
        <v>8521</v>
      </c>
      <c r="RX61">
        <v>8493</v>
      </c>
      <c r="RY61">
        <v>8468</v>
      </c>
      <c r="RZ61">
        <v>8506</v>
      </c>
      <c r="SA61">
        <v>8499</v>
      </c>
      <c r="SB61">
        <v>8530</v>
      </c>
      <c r="SC61">
        <v>8544</v>
      </c>
      <c r="SD61">
        <v>8568</v>
      </c>
      <c r="SE61">
        <v>8651</v>
      </c>
      <c r="SF61">
        <v>8665</v>
      </c>
      <c r="SG61">
        <v>8689</v>
      </c>
      <c r="SH61">
        <v>8646</v>
      </c>
      <c r="SI61">
        <v>8684</v>
      </c>
      <c r="SJ61">
        <v>8687</v>
      </c>
      <c r="SK61">
        <v>8696</v>
      </c>
      <c r="SL61">
        <v>8753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906941.61549999996</v>
      </c>
      <c r="SU61">
        <v>894521.59219999996</v>
      </c>
      <c r="SV61">
        <v>880064.31319999998</v>
      </c>
      <c r="SW61">
        <v>862278.53890000004</v>
      </c>
      <c r="SX61">
        <v>847873.84790000005</v>
      </c>
      <c r="SY61">
        <v>826716.04879999999</v>
      </c>
      <c r="SZ61">
        <v>810234.51540000003</v>
      </c>
      <c r="TA61">
        <v>792091.88269999996</v>
      </c>
      <c r="TB61">
        <v>775986.48430000001</v>
      </c>
      <c r="TC61">
        <v>758242.4118</v>
      </c>
      <c r="TD61">
        <v>741798.38210000005</v>
      </c>
      <c r="TE61">
        <v>723693.91429999995</v>
      </c>
      <c r="TF61">
        <v>707060.72900000005</v>
      </c>
      <c r="TG61">
        <v>687820.70499999996</v>
      </c>
      <c r="TH61">
        <v>670251.85759999999</v>
      </c>
      <c r="TI61">
        <v>650410.89529999997</v>
      </c>
      <c r="TJ61">
        <v>635493.90339999995</v>
      </c>
      <c r="TK61">
        <v>618262.55090000003</v>
      </c>
      <c r="TL61">
        <v>600254.90379999997</v>
      </c>
      <c r="TM61">
        <v>582417.39659999998</v>
      </c>
      <c r="TN61">
        <v>565935.43030000001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256876.74100000001</v>
      </c>
      <c r="TW61">
        <v>276126.81290000002</v>
      </c>
      <c r="TX61">
        <v>294337.64179999998</v>
      </c>
      <c r="TY61">
        <v>310816.44819999998</v>
      </c>
      <c r="TZ61">
        <v>323398.8849</v>
      </c>
      <c r="UA61">
        <v>335533.84250000003</v>
      </c>
      <c r="UB61">
        <v>348420.3297</v>
      </c>
      <c r="UC61">
        <v>354577.55599999998</v>
      </c>
      <c r="UD61">
        <v>353547.3186</v>
      </c>
      <c r="UE61">
        <v>357155.46710000001</v>
      </c>
      <c r="UF61">
        <v>361437.77039999998</v>
      </c>
      <c r="UG61">
        <v>363098.04139999999</v>
      </c>
      <c r="UH61">
        <v>363461.94990000001</v>
      </c>
      <c r="UI61">
        <v>367723.33549999999</v>
      </c>
      <c r="UJ61">
        <v>367640.21139999997</v>
      </c>
      <c r="UK61">
        <v>365411.17259999999</v>
      </c>
      <c r="UL61">
        <v>362504.19640000002</v>
      </c>
      <c r="UM61">
        <v>358782.5258</v>
      </c>
      <c r="UN61">
        <v>353006.89919999999</v>
      </c>
      <c r="UO61">
        <v>347898.69709999999</v>
      </c>
      <c r="UP61">
        <v>342524.23019999999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409418.42839999998</v>
      </c>
      <c r="UY61">
        <v>427305.64130000002</v>
      </c>
      <c r="UZ61">
        <v>463099.36290000001</v>
      </c>
      <c r="VA61">
        <v>505812.41100000002</v>
      </c>
      <c r="VB61">
        <v>521393.59149999998</v>
      </c>
      <c r="VC61">
        <v>562125.62650000001</v>
      </c>
      <c r="VD61">
        <v>565754.45550000004</v>
      </c>
      <c r="VE61">
        <v>601984.48979999998</v>
      </c>
      <c r="VF61">
        <v>651784.02099999995</v>
      </c>
      <c r="VG61">
        <v>679867.7905</v>
      </c>
      <c r="VH61">
        <v>715917.53890000004</v>
      </c>
      <c r="VI61">
        <v>759149.63159999996</v>
      </c>
      <c r="VJ61">
        <v>792077.06480000005</v>
      </c>
      <c r="VK61">
        <v>787593.12760000001</v>
      </c>
      <c r="VL61">
        <v>782698.44279999996</v>
      </c>
      <c r="VM61">
        <v>819029.17550000001</v>
      </c>
      <c r="VN61">
        <v>837696.62820000004</v>
      </c>
      <c r="VO61">
        <v>825682.94140000001</v>
      </c>
      <c r="VP61">
        <v>857748.29839999997</v>
      </c>
      <c r="VQ61">
        <v>871679.60640000005</v>
      </c>
      <c r="VR61">
        <v>857625.13280000002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66993.142009999996</v>
      </c>
      <c r="WA61">
        <v>173445.02789999999</v>
      </c>
      <c r="WB61">
        <v>105245.7693</v>
      </c>
      <c r="WC61">
        <v>122616.43030000001</v>
      </c>
      <c r="WD61">
        <v>158726.77059999999</v>
      </c>
      <c r="WE61">
        <v>134840.70319999999</v>
      </c>
      <c r="WF61">
        <v>280528.50870000001</v>
      </c>
      <c r="WG61">
        <v>236043.40539999999</v>
      </c>
      <c r="WH61">
        <v>141026.67980000001</v>
      </c>
      <c r="WI61">
        <v>205378.66</v>
      </c>
      <c r="WJ61">
        <v>249245.94649999999</v>
      </c>
      <c r="WK61">
        <v>274251.20329999999</v>
      </c>
      <c r="WL61">
        <v>219275.6623</v>
      </c>
      <c r="WM61">
        <v>258508.06229999999</v>
      </c>
      <c r="WN61">
        <v>191924.88920000001</v>
      </c>
      <c r="WO61">
        <v>243668.64199999999</v>
      </c>
      <c r="WP61">
        <v>333983.28999999998</v>
      </c>
      <c r="WQ61">
        <v>243191.71599999999</v>
      </c>
      <c r="WR61">
        <v>144288.50469999999</v>
      </c>
      <c r="WS61">
        <v>254701.68520000001</v>
      </c>
      <c r="WT61">
        <v>272011.5085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27300000</v>
      </c>
      <c r="ZG61">
        <v>27000000</v>
      </c>
      <c r="ZH61">
        <v>26800000</v>
      </c>
      <c r="ZI61">
        <v>26900000</v>
      </c>
      <c r="ZJ61">
        <v>26900000</v>
      </c>
      <c r="ZK61">
        <v>27000000</v>
      </c>
      <c r="ZL61">
        <v>27200000</v>
      </c>
      <c r="ZM61">
        <v>27000000</v>
      </c>
      <c r="ZN61">
        <v>27200000</v>
      </c>
      <c r="ZO61">
        <v>27300000</v>
      </c>
      <c r="ZP61">
        <v>27000000</v>
      </c>
      <c r="ZQ61">
        <v>27200000</v>
      </c>
      <c r="ZR61">
        <v>27300000</v>
      </c>
      <c r="ZS61">
        <v>26900000</v>
      </c>
      <c r="ZT61">
        <v>26400000</v>
      </c>
      <c r="ZU61">
        <v>26700000</v>
      </c>
      <c r="ZV61">
        <v>26500000</v>
      </c>
      <c r="ZW61">
        <v>26000000</v>
      </c>
      <c r="ZX61">
        <v>25400000</v>
      </c>
      <c r="ZY61">
        <v>25200000</v>
      </c>
      <c r="ZZ61">
        <v>25000000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26000000</v>
      </c>
      <c r="ABK61">
        <v>26500000</v>
      </c>
      <c r="ABL61">
        <v>27000000</v>
      </c>
      <c r="ABM61">
        <v>27200000</v>
      </c>
      <c r="ABN61">
        <v>27600000</v>
      </c>
      <c r="ABO61">
        <v>27700000</v>
      </c>
      <c r="ABP61">
        <v>28000000</v>
      </c>
      <c r="ABQ61">
        <v>28300000</v>
      </c>
      <c r="ABR61">
        <v>28500000</v>
      </c>
      <c r="ABS61">
        <v>28500000</v>
      </c>
      <c r="ABT61">
        <v>28200000</v>
      </c>
      <c r="ABU61">
        <v>28100000</v>
      </c>
      <c r="ABV61">
        <v>27900000</v>
      </c>
      <c r="ABW61">
        <v>27600000</v>
      </c>
      <c r="ABX61">
        <v>27100000</v>
      </c>
      <c r="ABY61">
        <v>26900000</v>
      </c>
      <c r="ABZ61">
        <v>26600000</v>
      </c>
      <c r="ACA61">
        <v>26100000</v>
      </c>
      <c r="ACB61">
        <v>25900000</v>
      </c>
      <c r="ACC61">
        <v>25300000</v>
      </c>
      <c r="ACD61">
        <v>24800000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2150000</v>
      </c>
      <c r="ADO61">
        <v>2110000</v>
      </c>
      <c r="ADP61">
        <v>2040000</v>
      </c>
      <c r="ADQ61">
        <v>2000000</v>
      </c>
      <c r="ADR61">
        <v>1950000</v>
      </c>
      <c r="ADS61">
        <v>1900000</v>
      </c>
      <c r="ADT61">
        <v>1870000</v>
      </c>
      <c r="ADU61">
        <v>1830000</v>
      </c>
      <c r="ADV61">
        <v>1780000</v>
      </c>
      <c r="ADW61">
        <v>1740000</v>
      </c>
      <c r="ADX61">
        <v>1680000</v>
      </c>
      <c r="ADY61">
        <v>1630000</v>
      </c>
      <c r="ADZ61">
        <v>1590000</v>
      </c>
      <c r="AEA61">
        <v>1540000</v>
      </c>
      <c r="AEB61">
        <v>1490000</v>
      </c>
      <c r="AEC61">
        <v>1450000</v>
      </c>
      <c r="AED61">
        <v>1430000</v>
      </c>
      <c r="AEE61">
        <v>1380000</v>
      </c>
      <c r="AEF61">
        <v>1340000</v>
      </c>
      <c r="AEG61">
        <v>1310000</v>
      </c>
      <c r="AEH61">
        <v>1270000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4520000</v>
      </c>
      <c r="AEQ61">
        <v>4380000</v>
      </c>
      <c r="AER61">
        <v>4270000</v>
      </c>
      <c r="AES61">
        <v>4140000</v>
      </c>
      <c r="AET61">
        <v>4020000</v>
      </c>
      <c r="AEU61">
        <v>3940000</v>
      </c>
      <c r="AEV61">
        <v>3810000</v>
      </c>
      <c r="AEW61">
        <v>3690000</v>
      </c>
      <c r="AEX61">
        <v>3600000</v>
      </c>
      <c r="AEY61">
        <v>3490000</v>
      </c>
      <c r="AEZ61">
        <v>3400000</v>
      </c>
      <c r="AFA61">
        <v>3310000</v>
      </c>
      <c r="AFB61">
        <v>3220000</v>
      </c>
      <c r="AFC61">
        <v>3160000</v>
      </c>
      <c r="AFD61">
        <v>3070000</v>
      </c>
      <c r="AFE61">
        <v>2990000</v>
      </c>
      <c r="AFF61">
        <v>2890000</v>
      </c>
      <c r="AFG61">
        <v>2820000</v>
      </c>
      <c r="AFH61">
        <v>2730000</v>
      </c>
      <c r="AFI61">
        <v>2660000</v>
      </c>
      <c r="AFJ61">
        <v>2600000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189.178842</v>
      </c>
      <c r="AGU61">
        <v>203.35570469999999</v>
      </c>
      <c r="AGV61">
        <v>216.7672091</v>
      </c>
      <c r="AGW61">
        <v>228.90315219999999</v>
      </c>
      <c r="AGX61">
        <v>238.16958399999999</v>
      </c>
      <c r="AGY61">
        <v>247.10646639999999</v>
      </c>
      <c r="AGZ61">
        <v>256.59681849999998</v>
      </c>
      <c r="AHA61">
        <v>261.13135499999999</v>
      </c>
      <c r="AHB61">
        <v>260.37262879999997</v>
      </c>
      <c r="AHC61">
        <v>263.02987730000001</v>
      </c>
      <c r="AHD61">
        <v>266.18361240000002</v>
      </c>
      <c r="AHE61">
        <v>267.40633170000001</v>
      </c>
      <c r="AHF61">
        <v>267.6743348</v>
      </c>
      <c r="AHG61">
        <v>270.81266490000002</v>
      </c>
      <c r="AHH61">
        <v>270.75144749999998</v>
      </c>
      <c r="AHI61">
        <v>269.10985479999999</v>
      </c>
      <c r="AHJ61">
        <v>266.96899000000002</v>
      </c>
      <c r="AHK61">
        <v>264.22813719999999</v>
      </c>
      <c r="AHL61">
        <v>259.97463269999997</v>
      </c>
      <c r="AHM61">
        <v>256.21265820000002</v>
      </c>
      <c r="AHN61">
        <v>252.25459090000001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24.3817238</v>
      </c>
      <c r="AHW61">
        <v>25.446944739999999</v>
      </c>
      <c r="AHX61">
        <v>27.578535729999999</v>
      </c>
      <c r="AHY61">
        <v>30.122187090000001</v>
      </c>
      <c r="AHZ61">
        <v>31.050078979999999</v>
      </c>
      <c r="AIA61">
        <v>33.475756859999997</v>
      </c>
      <c r="AIB61">
        <v>33.69186122</v>
      </c>
      <c r="AIC61">
        <v>35.849435550000003</v>
      </c>
      <c r="AID61">
        <v>38.815101800000001</v>
      </c>
      <c r="AIE61">
        <v>40.487549010000002</v>
      </c>
      <c r="AIF61">
        <v>42.634386939999999</v>
      </c>
      <c r="AIG61">
        <v>45.208948479999997</v>
      </c>
      <c r="AIH61">
        <v>47.169846010000001</v>
      </c>
      <c r="AII61">
        <v>46.902818170000003</v>
      </c>
      <c r="AIJ61">
        <v>46.611329449999999</v>
      </c>
      <c r="AIK61">
        <v>48.77490057</v>
      </c>
      <c r="AIL61">
        <v>49.886586430000001</v>
      </c>
      <c r="AIM61">
        <v>49.17114625</v>
      </c>
      <c r="AIN61">
        <v>51.080705330000001</v>
      </c>
      <c r="AIO61">
        <v>51.910343859999998</v>
      </c>
      <c r="AIP61">
        <v>51.073370570000002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0.86766262299999997</v>
      </c>
      <c r="AIY61">
        <v>2.2463757219999998</v>
      </c>
      <c r="AIZ61">
        <v>1.3630920639999999</v>
      </c>
      <c r="AJA61">
        <v>1.588068424</v>
      </c>
      <c r="AJB61">
        <v>2.0557520060000001</v>
      </c>
      <c r="AJC61">
        <v>1.7463912669999999</v>
      </c>
      <c r="AJD61">
        <v>3.6332689330000001</v>
      </c>
      <c r="AJE61">
        <v>3.0571194899999998</v>
      </c>
      <c r="AJF61">
        <v>1.8265090310000001</v>
      </c>
      <c r="AJG61">
        <v>2.6599646080000001</v>
      </c>
      <c r="AJH61">
        <v>3.228112388</v>
      </c>
      <c r="AJI61">
        <v>3.5519683240000002</v>
      </c>
      <c r="AJJ61">
        <v>2.8399518289999999</v>
      </c>
      <c r="AJK61">
        <v>3.3480708109999999</v>
      </c>
      <c r="AJL61">
        <v>2.4857179070000002</v>
      </c>
      <c r="AJM61">
        <v>3.15587785</v>
      </c>
      <c r="AJN61">
        <v>4.3255892869999997</v>
      </c>
      <c r="AJO61">
        <v>3.149700937</v>
      </c>
      <c r="AJP61">
        <v>1.868754601</v>
      </c>
      <c r="AJQ61">
        <v>3.2987724649999999</v>
      </c>
      <c r="AJR61">
        <v>3.5229608840000002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61.901242369999999</v>
      </c>
      <c r="AKA61">
        <v>180.9977418</v>
      </c>
      <c r="AKB61">
        <v>239.3261669</v>
      </c>
      <c r="AKC61">
        <v>181.16822440000001</v>
      </c>
      <c r="AKD61">
        <v>134.70313719999999</v>
      </c>
      <c r="AKE61">
        <v>199.33119869999999</v>
      </c>
      <c r="AKF61">
        <v>219.78514670000001</v>
      </c>
      <c r="AKG61">
        <v>358.20822370000002</v>
      </c>
      <c r="AKH61">
        <v>232.02212259999999</v>
      </c>
      <c r="AKI61">
        <v>316.9087543</v>
      </c>
      <c r="AKJ61">
        <v>225.40468709999999</v>
      </c>
      <c r="AKK61">
        <v>307.69065319999999</v>
      </c>
      <c r="AKL61">
        <v>191.3155021</v>
      </c>
      <c r="AKM61">
        <v>264.4462805</v>
      </c>
      <c r="AKN61">
        <v>325.96139319999997</v>
      </c>
      <c r="AKO61">
        <v>256.4975819</v>
      </c>
      <c r="AKP61">
        <v>227.93506740000001</v>
      </c>
      <c r="AKQ61">
        <v>339.52079859999998</v>
      </c>
      <c r="AKR61">
        <v>272.78732910000002</v>
      </c>
      <c r="AKS61">
        <v>240.68171580000001</v>
      </c>
      <c r="AKT61">
        <v>265.52021989999997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103.8321957</v>
      </c>
      <c r="AME61">
        <v>102.97820369999999</v>
      </c>
      <c r="AMF61">
        <v>102.13855</v>
      </c>
      <c r="AMG61">
        <v>102.2832808</v>
      </c>
      <c r="AMH61">
        <v>102.2832808</v>
      </c>
      <c r="AMI61">
        <v>102.7267751</v>
      </c>
      <c r="AMJ61">
        <v>103.6660882</v>
      </c>
      <c r="AMK61">
        <v>102.8277444</v>
      </c>
      <c r="AML61">
        <v>103.5384408</v>
      </c>
      <c r="AMM61">
        <v>104.0776745</v>
      </c>
      <c r="AMN61">
        <v>102.8759306</v>
      </c>
      <c r="AMO61">
        <v>103.59373909999999</v>
      </c>
      <c r="AMP61">
        <v>103.7905021</v>
      </c>
      <c r="AMQ61">
        <v>102.40380759999999</v>
      </c>
      <c r="AMR61">
        <v>100.4926009</v>
      </c>
      <c r="AMS61">
        <v>101.7982586</v>
      </c>
      <c r="AMT61">
        <v>100.9924089</v>
      </c>
      <c r="AMU61">
        <v>98.828527320000006</v>
      </c>
      <c r="AMV61">
        <v>96.869150959999999</v>
      </c>
      <c r="AMW61">
        <v>96.055515490000005</v>
      </c>
      <c r="AMX61">
        <v>95.021449439999998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407.519721</v>
      </c>
      <c r="ANG61">
        <v>430.81718050000001</v>
      </c>
      <c r="ANH61">
        <v>353.9456897</v>
      </c>
      <c r="ANI61">
        <v>306.73349880000001</v>
      </c>
      <c r="ANJ61">
        <v>337.57029940000001</v>
      </c>
      <c r="ANK61">
        <v>409.6615678</v>
      </c>
      <c r="ANL61">
        <v>287.80853619999999</v>
      </c>
      <c r="ANM61">
        <v>299.59645560000001</v>
      </c>
      <c r="ANN61">
        <v>362.82706689999998</v>
      </c>
      <c r="ANO61">
        <v>303.50674040000001</v>
      </c>
      <c r="ANP61">
        <v>269.57976289999999</v>
      </c>
      <c r="ANQ61">
        <v>327.52986720000001</v>
      </c>
      <c r="ANR61">
        <v>256.07775909999998</v>
      </c>
      <c r="ANS61">
        <v>273.39760940000002</v>
      </c>
      <c r="ANT61">
        <v>342.25569410000003</v>
      </c>
      <c r="ANU61">
        <v>194.59501879999999</v>
      </c>
      <c r="ANV61">
        <v>287.38790039999998</v>
      </c>
      <c r="ANW61">
        <v>343.851945</v>
      </c>
      <c r="ANX61">
        <v>262.73348809999999</v>
      </c>
      <c r="ANY61">
        <v>321.51560929999999</v>
      </c>
      <c r="ANZ61">
        <v>270.23976929999998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94.584409500000007</v>
      </c>
      <c r="AOI61">
        <v>96.447703739999994</v>
      </c>
      <c r="AOJ61">
        <v>98.122217169999999</v>
      </c>
      <c r="AOK61">
        <v>99.025110600000005</v>
      </c>
      <c r="AOL61">
        <v>100.4534237</v>
      </c>
      <c r="AOM61">
        <v>100.7654897</v>
      </c>
      <c r="AON61">
        <v>101.84135499999999</v>
      </c>
      <c r="AOO61">
        <v>102.82168660000001</v>
      </c>
      <c r="AOP61">
        <v>103.7096043</v>
      </c>
      <c r="AOQ61">
        <v>103.6649639</v>
      </c>
      <c r="AOR61">
        <v>102.5477497</v>
      </c>
      <c r="AOS61">
        <v>102.08559440000001</v>
      </c>
      <c r="AOT61">
        <v>101.2683213</v>
      </c>
      <c r="AOU61">
        <v>100.3459495</v>
      </c>
      <c r="AOV61">
        <v>98.514289649999995</v>
      </c>
      <c r="AOW61">
        <v>97.929619700000003</v>
      </c>
      <c r="AOX61">
        <v>96.629994670000002</v>
      </c>
      <c r="AOY61">
        <v>95.009758199999993</v>
      </c>
      <c r="AOZ61">
        <v>93.972149049999999</v>
      </c>
      <c r="APA61">
        <v>92.120873799999998</v>
      </c>
      <c r="APB61">
        <v>90.136473910000007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656.43486359999997</v>
      </c>
      <c r="APK61">
        <v>472.1421861</v>
      </c>
      <c r="APL61">
        <v>630.48686510000005</v>
      </c>
      <c r="APM61">
        <v>661.77956849999998</v>
      </c>
      <c r="APN61">
        <v>609.0910609</v>
      </c>
      <c r="APO61">
        <v>700.84352109999998</v>
      </c>
      <c r="APP61">
        <v>599.45972559999996</v>
      </c>
      <c r="APQ61">
        <v>700.13115540000001</v>
      </c>
      <c r="APR61">
        <v>742.37059639999995</v>
      </c>
      <c r="APS61">
        <v>677.9479834</v>
      </c>
      <c r="APT61">
        <v>766.96503759999996</v>
      </c>
      <c r="APU61">
        <v>686.60551680000003</v>
      </c>
      <c r="APV61">
        <v>652.19616480000002</v>
      </c>
      <c r="APW61">
        <v>742.01486620000003</v>
      </c>
      <c r="APX61">
        <v>773.91822939999997</v>
      </c>
      <c r="APY61">
        <v>759.0821297</v>
      </c>
      <c r="APZ61">
        <v>601.14345560000004</v>
      </c>
      <c r="AQA61">
        <v>630.36087959999998</v>
      </c>
      <c r="AQB61">
        <v>611.49234300000001</v>
      </c>
      <c r="AQC61">
        <v>606.85207249999996</v>
      </c>
      <c r="AQD61">
        <v>703.29157480000003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109.59753550000001</v>
      </c>
      <c r="ARO61">
        <v>106.2160184</v>
      </c>
      <c r="ARP61">
        <v>103.686126</v>
      </c>
      <c r="ARQ61">
        <v>100.4995547</v>
      </c>
      <c r="ARR61">
        <v>97.61859321</v>
      </c>
      <c r="ARS61">
        <v>95.571670330000003</v>
      </c>
      <c r="ART61">
        <v>92.483128050000005</v>
      </c>
      <c r="ARU61">
        <v>89.525140440000001</v>
      </c>
      <c r="ARV61">
        <v>87.30765332</v>
      </c>
      <c r="ARW61">
        <v>84.694954969999998</v>
      </c>
      <c r="ARX61">
        <v>82.528037670000003</v>
      </c>
      <c r="ARY61">
        <v>80.25581373</v>
      </c>
      <c r="ARZ61">
        <v>78.137137289999998</v>
      </c>
      <c r="ASA61">
        <v>76.596182529999993</v>
      </c>
      <c r="ASB61">
        <v>74.485571750000005</v>
      </c>
      <c r="ASC61">
        <v>72.516387539999997</v>
      </c>
      <c r="ASD61">
        <v>70.055844140000005</v>
      </c>
      <c r="ASE61">
        <v>68.3143168</v>
      </c>
      <c r="ASF61">
        <v>66.347492099999997</v>
      </c>
      <c r="ASG61">
        <v>64.481776839999995</v>
      </c>
      <c r="ASH61">
        <v>63.014017459999998</v>
      </c>
    </row>
    <row r="62" spans="3:1178" x14ac:dyDescent="0.25">
      <c r="C62">
        <v>0</v>
      </c>
      <c r="D62">
        <v>0</v>
      </c>
      <c r="E62">
        <v>0</v>
      </c>
      <c r="F62">
        <v>274</v>
      </c>
      <c r="G62">
        <v>268</v>
      </c>
      <c r="H62">
        <v>285</v>
      </c>
      <c r="I62">
        <v>283</v>
      </c>
      <c r="J62">
        <v>297</v>
      </c>
      <c r="K62">
        <v>289</v>
      </c>
      <c r="L62">
        <v>343</v>
      </c>
      <c r="M62">
        <v>327</v>
      </c>
      <c r="N62">
        <v>298</v>
      </c>
      <c r="O62">
        <v>283</v>
      </c>
      <c r="P62">
        <v>342</v>
      </c>
      <c r="Q62">
        <v>309</v>
      </c>
      <c r="R62">
        <v>292</v>
      </c>
      <c r="S62">
        <v>348</v>
      </c>
      <c r="T62">
        <v>321</v>
      </c>
      <c r="U62">
        <v>327</v>
      </c>
      <c r="V62">
        <v>347</v>
      </c>
      <c r="W62">
        <v>361</v>
      </c>
      <c r="X62">
        <v>359</v>
      </c>
      <c r="Y62">
        <v>327</v>
      </c>
      <c r="Z62">
        <v>334</v>
      </c>
      <c r="AA62">
        <v>299</v>
      </c>
      <c r="AB62">
        <v>332</v>
      </c>
      <c r="AC62">
        <v>326</v>
      </c>
      <c r="AD62">
        <v>304</v>
      </c>
      <c r="AE62">
        <v>0</v>
      </c>
      <c r="AF62">
        <v>0</v>
      </c>
      <c r="AG62">
        <v>0</v>
      </c>
      <c r="AH62">
        <v>67</v>
      </c>
      <c r="AI62">
        <v>81</v>
      </c>
      <c r="AJ62">
        <v>69</v>
      </c>
      <c r="AK62">
        <v>92</v>
      </c>
      <c r="AL62">
        <v>76</v>
      </c>
      <c r="AM62">
        <v>77</v>
      </c>
      <c r="AN62">
        <v>103</v>
      </c>
      <c r="AO62">
        <v>107</v>
      </c>
      <c r="AP62">
        <v>120</v>
      </c>
      <c r="AQ62">
        <v>113</v>
      </c>
      <c r="AR62">
        <v>110</v>
      </c>
      <c r="AS62">
        <v>106</v>
      </c>
      <c r="AT62">
        <v>118</v>
      </c>
      <c r="AU62">
        <v>120</v>
      </c>
      <c r="AV62">
        <v>117</v>
      </c>
      <c r="AW62">
        <v>130</v>
      </c>
      <c r="AX62">
        <v>151</v>
      </c>
      <c r="AY62">
        <v>138</v>
      </c>
      <c r="AZ62">
        <v>149</v>
      </c>
      <c r="BA62">
        <v>182</v>
      </c>
      <c r="BB62">
        <v>156</v>
      </c>
      <c r="BC62">
        <v>160</v>
      </c>
      <c r="BD62">
        <v>145</v>
      </c>
      <c r="BE62">
        <v>165</v>
      </c>
      <c r="BF62">
        <v>162</v>
      </c>
      <c r="BG62">
        <v>0</v>
      </c>
      <c r="BH62">
        <v>0</v>
      </c>
      <c r="BI62">
        <v>0</v>
      </c>
      <c r="BJ62">
        <v>155</v>
      </c>
      <c r="BK62">
        <v>120</v>
      </c>
      <c r="BL62">
        <v>139</v>
      </c>
      <c r="BM62">
        <v>146</v>
      </c>
      <c r="BN62">
        <v>130</v>
      </c>
      <c r="BO62">
        <v>145</v>
      </c>
      <c r="BP62">
        <v>170</v>
      </c>
      <c r="BQ62">
        <v>151</v>
      </c>
      <c r="BR62">
        <v>165</v>
      </c>
      <c r="BS62">
        <v>152</v>
      </c>
      <c r="BT62">
        <v>163</v>
      </c>
      <c r="BU62">
        <v>170</v>
      </c>
      <c r="BV62">
        <v>174</v>
      </c>
      <c r="BW62">
        <v>174</v>
      </c>
      <c r="BX62">
        <v>188</v>
      </c>
      <c r="BY62">
        <v>139</v>
      </c>
      <c r="BZ62">
        <v>143</v>
      </c>
      <c r="CA62">
        <v>175</v>
      </c>
      <c r="CB62">
        <v>170</v>
      </c>
      <c r="CC62">
        <v>155</v>
      </c>
      <c r="CD62">
        <v>157</v>
      </c>
      <c r="CE62">
        <v>152</v>
      </c>
      <c r="CF62">
        <v>174</v>
      </c>
      <c r="CG62">
        <v>162</v>
      </c>
      <c r="CH62">
        <v>165</v>
      </c>
      <c r="CI62">
        <v>0</v>
      </c>
      <c r="CJ62">
        <v>0</v>
      </c>
      <c r="CK62">
        <v>0</v>
      </c>
      <c r="CL62">
        <v>39</v>
      </c>
      <c r="CM62">
        <v>42</v>
      </c>
      <c r="CN62">
        <v>41</v>
      </c>
      <c r="CO62">
        <v>62</v>
      </c>
      <c r="CP62">
        <v>54</v>
      </c>
      <c r="CQ62">
        <v>48</v>
      </c>
      <c r="CR62">
        <v>52</v>
      </c>
      <c r="CS62">
        <v>50</v>
      </c>
      <c r="CT62">
        <v>48</v>
      </c>
      <c r="CU62">
        <v>50</v>
      </c>
      <c r="CV62">
        <v>55</v>
      </c>
      <c r="CW62">
        <v>42</v>
      </c>
      <c r="CX62">
        <v>48</v>
      </c>
      <c r="CY62">
        <v>49</v>
      </c>
      <c r="CZ62">
        <v>52</v>
      </c>
      <c r="DA62">
        <v>44</v>
      </c>
      <c r="DB62">
        <v>55</v>
      </c>
      <c r="DC62">
        <v>56</v>
      </c>
      <c r="DD62">
        <v>57</v>
      </c>
      <c r="DE62">
        <v>63</v>
      </c>
      <c r="DF62">
        <v>69</v>
      </c>
      <c r="DG62">
        <v>73</v>
      </c>
      <c r="DH62">
        <v>53</v>
      </c>
      <c r="DI62">
        <v>67</v>
      </c>
      <c r="DJ62">
        <v>62</v>
      </c>
      <c r="DK62">
        <v>0</v>
      </c>
      <c r="DL62">
        <v>0</v>
      </c>
      <c r="DM62">
        <v>0</v>
      </c>
      <c r="DN62">
        <v>2</v>
      </c>
      <c r="DO62">
        <v>1</v>
      </c>
      <c r="DP62">
        <v>2</v>
      </c>
      <c r="DQ62">
        <v>2</v>
      </c>
      <c r="DR62">
        <v>3</v>
      </c>
      <c r="DS62">
        <v>2</v>
      </c>
      <c r="DT62">
        <v>5</v>
      </c>
      <c r="DU62">
        <v>4</v>
      </c>
      <c r="DV62">
        <v>6</v>
      </c>
      <c r="DW62">
        <v>7</v>
      </c>
      <c r="DX62">
        <v>7</v>
      </c>
      <c r="DY62">
        <v>3</v>
      </c>
      <c r="DZ62">
        <v>4</v>
      </c>
      <c r="EA62">
        <v>7</v>
      </c>
      <c r="EB62">
        <v>11</v>
      </c>
      <c r="EC62">
        <v>7</v>
      </c>
      <c r="ED62">
        <v>8</v>
      </c>
      <c r="EE62">
        <v>11</v>
      </c>
      <c r="EF62">
        <v>8</v>
      </c>
      <c r="EG62">
        <v>12</v>
      </c>
      <c r="EH62">
        <v>9</v>
      </c>
      <c r="EI62">
        <v>6</v>
      </c>
      <c r="EJ62">
        <v>6</v>
      </c>
      <c r="EK62">
        <v>12</v>
      </c>
      <c r="EL62">
        <v>11</v>
      </c>
      <c r="EM62">
        <v>0</v>
      </c>
      <c r="EN62">
        <v>0</v>
      </c>
      <c r="EO62">
        <v>0</v>
      </c>
      <c r="EP62">
        <v>15</v>
      </c>
      <c r="EQ62">
        <v>15</v>
      </c>
      <c r="ER62">
        <v>5</v>
      </c>
      <c r="ES62">
        <v>10</v>
      </c>
      <c r="ET62">
        <v>15</v>
      </c>
      <c r="EU62">
        <v>15</v>
      </c>
      <c r="EV62">
        <v>5</v>
      </c>
      <c r="EW62">
        <v>30</v>
      </c>
      <c r="EX62">
        <v>15</v>
      </c>
      <c r="EY62">
        <v>30</v>
      </c>
      <c r="EZ62">
        <v>25</v>
      </c>
      <c r="FA62">
        <v>30</v>
      </c>
      <c r="FB62">
        <v>30</v>
      </c>
      <c r="FC62">
        <v>20</v>
      </c>
      <c r="FD62">
        <v>20</v>
      </c>
      <c r="FE62">
        <v>30</v>
      </c>
      <c r="FF62">
        <v>60</v>
      </c>
      <c r="FG62">
        <v>40</v>
      </c>
      <c r="FH62">
        <v>50</v>
      </c>
      <c r="FI62">
        <v>40</v>
      </c>
      <c r="FJ62">
        <v>45</v>
      </c>
      <c r="FK62">
        <v>50</v>
      </c>
      <c r="FL62">
        <v>25</v>
      </c>
      <c r="FM62">
        <v>25</v>
      </c>
      <c r="FN62">
        <v>65</v>
      </c>
      <c r="FO62">
        <v>0</v>
      </c>
      <c r="FP62">
        <v>0</v>
      </c>
      <c r="FQ62">
        <v>5993</v>
      </c>
      <c r="FR62">
        <v>6262</v>
      </c>
      <c r="FS62">
        <v>6469</v>
      </c>
      <c r="FT62">
        <v>6671</v>
      </c>
      <c r="FU62">
        <v>6904</v>
      </c>
      <c r="FV62">
        <v>7077</v>
      </c>
      <c r="FW62">
        <v>7295</v>
      </c>
      <c r="FX62">
        <v>7432</v>
      </c>
      <c r="FY62">
        <v>7555</v>
      </c>
      <c r="FZ62">
        <v>7684</v>
      </c>
      <c r="GA62">
        <v>7823</v>
      </c>
      <c r="GB62">
        <v>7919</v>
      </c>
      <c r="GC62">
        <v>7995</v>
      </c>
      <c r="GD62">
        <v>8098</v>
      </c>
      <c r="GE62">
        <v>8208</v>
      </c>
      <c r="GF62">
        <v>8290</v>
      </c>
      <c r="GG62">
        <v>8441</v>
      </c>
      <c r="GH62">
        <v>8454</v>
      </c>
      <c r="GI62">
        <v>8526</v>
      </c>
      <c r="GJ62">
        <v>8604</v>
      </c>
      <c r="GK62">
        <v>8689</v>
      </c>
      <c r="GL62">
        <v>8718</v>
      </c>
      <c r="GM62">
        <v>8735</v>
      </c>
      <c r="GN62">
        <v>8762</v>
      </c>
      <c r="GO62">
        <v>8800</v>
      </c>
      <c r="GP62">
        <v>8830</v>
      </c>
      <c r="GQ62">
        <v>0</v>
      </c>
      <c r="GR62">
        <v>0</v>
      </c>
      <c r="GS62">
        <v>789</v>
      </c>
      <c r="GT62">
        <v>879</v>
      </c>
      <c r="GU62">
        <v>961</v>
      </c>
      <c r="GV62">
        <v>1009</v>
      </c>
      <c r="GW62">
        <v>1083</v>
      </c>
      <c r="GX62">
        <v>1181</v>
      </c>
      <c r="GY62">
        <v>1253</v>
      </c>
      <c r="GZ62">
        <v>1319</v>
      </c>
      <c r="HA62">
        <v>1409</v>
      </c>
      <c r="HB62">
        <v>1463</v>
      </c>
      <c r="HC62">
        <v>1531</v>
      </c>
      <c r="HD62">
        <v>1594</v>
      </c>
      <c r="HE62">
        <v>1658</v>
      </c>
      <c r="HF62">
        <v>1726</v>
      </c>
      <c r="HG62">
        <v>1751</v>
      </c>
      <c r="HH62">
        <v>1834</v>
      </c>
      <c r="HI62">
        <v>1860</v>
      </c>
      <c r="HJ62">
        <v>1909</v>
      </c>
      <c r="HK62">
        <v>1959</v>
      </c>
      <c r="HL62">
        <v>2011</v>
      </c>
      <c r="HM62">
        <v>2087</v>
      </c>
      <c r="HN62">
        <v>2135</v>
      </c>
      <c r="HO62">
        <v>2198</v>
      </c>
      <c r="HP62">
        <v>2226</v>
      </c>
      <c r="HQ62">
        <v>2262</v>
      </c>
      <c r="HR62">
        <v>2293</v>
      </c>
      <c r="HS62">
        <v>0</v>
      </c>
      <c r="HT62">
        <v>0</v>
      </c>
      <c r="HU62">
        <v>71</v>
      </c>
      <c r="HV62">
        <v>79</v>
      </c>
      <c r="HW62">
        <v>80</v>
      </c>
      <c r="HX62">
        <v>90</v>
      </c>
      <c r="HY62">
        <v>97</v>
      </c>
      <c r="HZ62">
        <v>102</v>
      </c>
      <c r="IA62">
        <v>110</v>
      </c>
      <c r="IB62">
        <v>122</v>
      </c>
      <c r="IC62">
        <v>117</v>
      </c>
      <c r="ID62">
        <v>131</v>
      </c>
      <c r="IE62">
        <v>143</v>
      </c>
      <c r="IF62">
        <v>154</v>
      </c>
      <c r="IG62">
        <v>169</v>
      </c>
      <c r="IH62">
        <v>178</v>
      </c>
      <c r="II62">
        <v>186</v>
      </c>
      <c r="IJ62">
        <v>190</v>
      </c>
      <c r="IK62">
        <v>194</v>
      </c>
      <c r="IL62">
        <v>206</v>
      </c>
      <c r="IM62">
        <v>213</v>
      </c>
      <c r="IN62">
        <v>216</v>
      </c>
      <c r="IO62">
        <v>217</v>
      </c>
      <c r="IP62">
        <v>224</v>
      </c>
      <c r="IQ62">
        <v>229</v>
      </c>
      <c r="IR62">
        <v>239</v>
      </c>
      <c r="IS62">
        <v>235</v>
      </c>
      <c r="IT62">
        <v>242</v>
      </c>
      <c r="IU62">
        <v>0</v>
      </c>
      <c r="IV62">
        <v>0</v>
      </c>
      <c r="IW62">
        <v>8</v>
      </c>
      <c r="IX62">
        <v>7</v>
      </c>
      <c r="IY62">
        <v>6</v>
      </c>
      <c r="IZ62">
        <v>4</v>
      </c>
      <c r="JA62">
        <v>4</v>
      </c>
      <c r="JB62">
        <v>3</v>
      </c>
      <c r="JC62">
        <v>4</v>
      </c>
      <c r="JD62">
        <v>4</v>
      </c>
      <c r="JE62">
        <v>4</v>
      </c>
      <c r="JF62">
        <v>7</v>
      </c>
      <c r="JG62">
        <v>5</v>
      </c>
      <c r="JH62">
        <v>5</v>
      </c>
      <c r="JI62">
        <v>4</v>
      </c>
      <c r="JJ62">
        <v>4</v>
      </c>
      <c r="JK62">
        <v>4</v>
      </c>
      <c r="JL62">
        <v>6</v>
      </c>
      <c r="JM62">
        <v>9</v>
      </c>
      <c r="JN62">
        <v>10</v>
      </c>
      <c r="JO62">
        <v>11</v>
      </c>
      <c r="JP62">
        <v>13</v>
      </c>
      <c r="JQ62">
        <v>13</v>
      </c>
      <c r="JR62">
        <v>13</v>
      </c>
      <c r="JS62">
        <v>10</v>
      </c>
      <c r="JT62">
        <v>16</v>
      </c>
      <c r="JU62">
        <v>16</v>
      </c>
      <c r="JV62">
        <v>10</v>
      </c>
      <c r="JW62">
        <v>0</v>
      </c>
      <c r="JX62">
        <v>0</v>
      </c>
      <c r="JY62">
        <v>0</v>
      </c>
      <c r="JZ62">
        <v>6</v>
      </c>
      <c r="KA62">
        <v>14</v>
      </c>
      <c r="KB62">
        <v>21</v>
      </c>
      <c r="KC62">
        <v>27</v>
      </c>
      <c r="KD62">
        <v>36</v>
      </c>
      <c r="KE62">
        <v>48</v>
      </c>
      <c r="KF62">
        <v>58</v>
      </c>
      <c r="KG62">
        <v>72</v>
      </c>
      <c r="KH62">
        <v>78</v>
      </c>
      <c r="KI62">
        <v>90</v>
      </c>
      <c r="KJ62">
        <v>106</v>
      </c>
      <c r="KK62">
        <v>118</v>
      </c>
      <c r="KL62">
        <v>133</v>
      </c>
      <c r="KM62">
        <v>147</v>
      </c>
      <c r="KN62">
        <v>158</v>
      </c>
      <c r="KO62">
        <v>178</v>
      </c>
      <c r="KP62">
        <v>195</v>
      </c>
      <c r="KQ62">
        <v>213</v>
      </c>
      <c r="KR62">
        <v>237</v>
      </c>
      <c r="KS62">
        <v>262</v>
      </c>
      <c r="KT62">
        <v>286</v>
      </c>
      <c r="KU62">
        <v>308</v>
      </c>
      <c r="KV62">
        <v>323</v>
      </c>
      <c r="KW62">
        <v>352</v>
      </c>
      <c r="KX62">
        <v>376</v>
      </c>
      <c r="KY62">
        <v>0</v>
      </c>
      <c r="KZ62">
        <v>0</v>
      </c>
      <c r="LA62">
        <v>0</v>
      </c>
      <c r="LB62">
        <v>223</v>
      </c>
      <c r="LC62">
        <v>446</v>
      </c>
      <c r="LD62">
        <v>665</v>
      </c>
      <c r="LE62">
        <v>855</v>
      </c>
      <c r="LF62">
        <v>1068</v>
      </c>
      <c r="LG62">
        <v>1283</v>
      </c>
      <c r="LH62">
        <v>1531</v>
      </c>
      <c r="LI62">
        <v>1733</v>
      </c>
      <c r="LJ62">
        <v>1935</v>
      </c>
      <c r="LK62">
        <v>2135</v>
      </c>
      <c r="LL62">
        <v>2310</v>
      </c>
      <c r="LM62">
        <v>2520</v>
      </c>
      <c r="LN62">
        <v>2708</v>
      </c>
      <c r="LO62">
        <v>2890</v>
      </c>
      <c r="LP62">
        <v>3089</v>
      </c>
      <c r="LQ62">
        <v>3267</v>
      </c>
      <c r="LR62">
        <v>3480</v>
      </c>
      <c r="LS62">
        <v>3703</v>
      </c>
      <c r="LT62">
        <v>3903</v>
      </c>
      <c r="LU62">
        <v>4089</v>
      </c>
      <c r="LV62">
        <v>4287</v>
      </c>
      <c r="LW62">
        <v>4492</v>
      </c>
      <c r="LX62">
        <v>4710</v>
      </c>
      <c r="LY62">
        <v>4922</v>
      </c>
      <c r="LZ62">
        <v>5114</v>
      </c>
      <c r="MA62">
        <v>0</v>
      </c>
      <c r="MB62">
        <v>0</v>
      </c>
      <c r="MC62">
        <v>1505</v>
      </c>
      <c r="MD62">
        <v>1570</v>
      </c>
      <c r="ME62">
        <v>1591</v>
      </c>
      <c r="MF62">
        <v>1664</v>
      </c>
      <c r="MG62">
        <v>1721</v>
      </c>
      <c r="MH62">
        <v>1767</v>
      </c>
      <c r="MI62">
        <v>1791</v>
      </c>
      <c r="MJ62">
        <v>1800</v>
      </c>
      <c r="MK62">
        <v>1834</v>
      </c>
      <c r="ML62">
        <v>1856</v>
      </c>
      <c r="MM62">
        <v>1866</v>
      </c>
      <c r="MN62">
        <v>1909</v>
      </c>
      <c r="MO62">
        <v>1935</v>
      </c>
      <c r="MP62">
        <v>1968</v>
      </c>
      <c r="MQ62">
        <v>2019</v>
      </c>
      <c r="MR62">
        <v>2045</v>
      </c>
      <c r="MS62">
        <v>2087</v>
      </c>
      <c r="MT62">
        <v>2091</v>
      </c>
      <c r="MU62">
        <v>2074</v>
      </c>
      <c r="MV62">
        <v>2073</v>
      </c>
      <c r="MW62">
        <v>2105</v>
      </c>
      <c r="MX62">
        <v>2111</v>
      </c>
      <c r="MY62">
        <v>2094</v>
      </c>
      <c r="MZ62">
        <v>2090</v>
      </c>
      <c r="NA62">
        <v>2059</v>
      </c>
      <c r="NB62">
        <v>2032</v>
      </c>
      <c r="NC62">
        <v>0</v>
      </c>
      <c r="ND62">
        <v>0</v>
      </c>
      <c r="NE62">
        <v>0</v>
      </c>
      <c r="NF62">
        <v>40</v>
      </c>
      <c r="NG62">
        <v>91</v>
      </c>
      <c r="NH62">
        <v>135</v>
      </c>
      <c r="NI62">
        <v>166</v>
      </c>
      <c r="NJ62">
        <v>217</v>
      </c>
      <c r="NK62">
        <v>266</v>
      </c>
      <c r="NL62">
        <v>312</v>
      </c>
      <c r="NM62">
        <v>369</v>
      </c>
      <c r="NN62">
        <v>405</v>
      </c>
      <c r="NO62">
        <v>457</v>
      </c>
      <c r="NP62">
        <v>501</v>
      </c>
      <c r="NQ62">
        <v>547</v>
      </c>
      <c r="NR62">
        <v>595</v>
      </c>
      <c r="NS62">
        <v>632</v>
      </c>
      <c r="NT62">
        <v>673</v>
      </c>
      <c r="NU62">
        <v>717</v>
      </c>
      <c r="NV62">
        <v>759</v>
      </c>
      <c r="NW62">
        <v>804</v>
      </c>
      <c r="NX62">
        <v>844</v>
      </c>
      <c r="NY62">
        <v>885</v>
      </c>
      <c r="NZ62">
        <v>927</v>
      </c>
      <c r="OA62">
        <v>975</v>
      </c>
      <c r="OB62">
        <v>1017</v>
      </c>
      <c r="OC62">
        <v>1074</v>
      </c>
      <c r="OD62">
        <v>1139</v>
      </c>
      <c r="OE62">
        <v>0</v>
      </c>
      <c r="OF62">
        <v>0</v>
      </c>
      <c r="OG62">
        <v>2095</v>
      </c>
      <c r="OH62">
        <v>2243</v>
      </c>
      <c r="OI62">
        <v>2421</v>
      </c>
      <c r="OJ62">
        <v>2561</v>
      </c>
      <c r="OK62">
        <v>2714</v>
      </c>
      <c r="OL62">
        <v>2814</v>
      </c>
      <c r="OM62">
        <v>2971</v>
      </c>
      <c r="ON62">
        <v>3121</v>
      </c>
      <c r="OO62">
        <v>3262</v>
      </c>
      <c r="OP62">
        <v>3428</v>
      </c>
      <c r="OQ62">
        <v>3559</v>
      </c>
      <c r="OR62">
        <v>3688</v>
      </c>
      <c r="OS62">
        <v>3763</v>
      </c>
      <c r="OT62">
        <v>3875</v>
      </c>
      <c r="OU62">
        <v>3967</v>
      </c>
      <c r="OV62">
        <v>4087</v>
      </c>
      <c r="OW62">
        <v>4181</v>
      </c>
      <c r="OX62">
        <v>4292</v>
      </c>
      <c r="OY62">
        <v>4353</v>
      </c>
      <c r="OZ62">
        <v>4432</v>
      </c>
      <c r="PA62">
        <v>4517</v>
      </c>
      <c r="PB62">
        <v>4594</v>
      </c>
      <c r="PC62">
        <v>4676</v>
      </c>
      <c r="PD62">
        <v>4740</v>
      </c>
      <c r="PE62">
        <v>4793</v>
      </c>
      <c r="PF62">
        <v>4826</v>
      </c>
      <c r="PG62">
        <v>0</v>
      </c>
      <c r="PH62">
        <v>0</v>
      </c>
      <c r="PI62">
        <v>0</v>
      </c>
      <c r="PJ62">
        <v>54</v>
      </c>
      <c r="PK62">
        <v>118</v>
      </c>
      <c r="PL62">
        <v>187</v>
      </c>
      <c r="PM62">
        <v>245</v>
      </c>
      <c r="PN62">
        <v>315</v>
      </c>
      <c r="PO62">
        <v>366</v>
      </c>
      <c r="PP62">
        <v>426</v>
      </c>
      <c r="PQ62">
        <v>512</v>
      </c>
      <c r="PR62">
        <v>591</v>
      </c>
      <c r="PS62">
        <v>673</v>
      </c>
      <c r="PT62">
        <v>764</v>
      </c>
      <c r="PU62">
        <v>860</v>
      </c>
      <c r="PV62">
        <v>937</v>
      </c>
      <c r="PW62">
        <v>1024</v>
      </c>
      <c r="PX62">
        <v>1120</v>
      </c>
      <c r="PY62">
        <v>1216</v>
      </c>
      <c r="PZ62">
        <v>1313</v>
      </c>
      <c r="QA62">
        <v>1416</v>
      </c>
      <c r="QB62">
        <v>1522</v>
      </c>
      <c r="QC62">
        <v>1614</v>
      </c>
      <c r="QD62">
        <v>1732</v>
      </c>
      <c r="QE62">
        <v>1849</v>
      </c>
      <c r="QF62">
        <v>1969</v>
      </c>
      <c r="QG62">
        <v>2108</v>
      </c>
      <c r="QH62">
        <v>2228</v>
      </c>
      <c r="QI62">
        <v>0</v>
      </c>
      <c r="QJ62">
        <v>0</v>
      </c>
      <c r="QK62">
        <v>7644</v>
      </c>
      <c r="QL62">
        <v>7827</v>
      </c>
      <c r="QM62">
        <v>7763</v>
      </c>
      <c r="QN62">
        <v>7759</v>
      </c>
      <c r="QO62">
        <v>7740</v>
      </c>
      <c r="QP62">
        <v>7680</v>
      </c>
      <c r="QQ62">
        <v>7589</v>
      </c>
      <c r="QR62">
        <v>7593</v>
      </c>
      <c r="QS62">
        <v>7491</v>
      </c>
      <c r="QT62">
        <v>7392</v>
      </c>
      <c r="QU62">
        <v>7361</v>
      </c>
      <c r="QV62">
        <v>7335</v>
      </c>
      <c r="QW62">
        <v>7264</v>
      </c>
      <c r="QX62">
        <v>7255</v>
      </c>
      <c r="QY62">
        <v>7210</v>
      </c>
      <c r="QZ62">
        <v>7224</v>
      </c>
      <c r="RA62">
        <v>7253</v>
      </c>
      <c r="RB62">
        <v>7216</v>
      </c>
      <c r="RC62">
        <v>7140</v>
      </c>
      <c r="RD62">
        <v>7081</v>
      </c>
      <c r="RE62">
        <v>7104</v>
      </c>
      <c r="RF62">
        <v>7139</v>
      </c>
      <c r="RG62">
        <v>7112</v>
      </c>
      <c r="RH62">
        <v>7111</v>
      </c>
      <c r="RI62">
        <v>7109</v>
      </c>
      <c r="RJ62">
        <v>7131</v>
      </c>
      <c r="RK62">
        <v>0</v>
      </c>
      <c r="RL62">
        <v>0</v>
      </c>
      <c r="RM62">
        <v>8332</v>
      </c>
      <c r="RN62">
        <v>8592</v>
      </c>
      <c r="RO62">
        <v>8805</v>
      </c>
      <c r="RP62">
        <v>9032</v>
      </c>
      <c r="RQ62">
        <v>9278</v>
      </c>
      <c r="RR62">
        <v>9458</v>
      </c>
      <c r="RS62">
        <v>9696</v>
      </c>
      <c r="RT62">
        <v>9825</v>
      </c>
      <c r="RU62">
        <v>9994</v>
      </c>
      <c r="RV62">
        <v>10157</v>
      </c>
      <c r="RW62">
        <v>10240</v>
      </c>
      <c r="RX62">
        <v>10350</v>
      </c>
      <c r="RY62">
        <v>10473</v>
      </c>
      <c r="RZ62">
        <v>10578</v>
      </c>
      <c r="SA62">
        <v>10695</v>
      </c>
      <c r="SB62">
        <v>10774</v>
      </c>
      <c r="SC62">
        <v>10834</v>
      </c>
      <c r="SD62">
        <v>10920</v>
      </c>
      <c r="SE62">
        <v>10984</v>
      </c>
      <c r="SF62">
        <v>11043</v>
      </c>
      <c r="SG62">
        <v>11103</v>
      </c>
      <c r="SH62">
        <v>11118</v>
      </c>
      <c r="SI62">
        <v>11174</v>
      </c>
      <c r="SJ62">
        <v>11194</v>
      </c>
      <c r="SK62">
        <v>11170</v>
      </c>
      <c r="SL62">
        <v>11170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1310000</v>
      </c>
      <c r="SU62">
        <v>1310000</v>
      </c>
      <c r="SV62">
        <v>1290000</v>
      </c>
      <c r="SW62">
        <v>1280000</v>
      </c>
      <c r="SX62">
        <v>1260000</v>
      </c>
      <c r="SY62">
        <v>1250000</v>
      </c>
      <c r="SZ62">
        <v>1220000</v>
      </c>
      <c r="TA62">
        <v>1200000</v>
      </c>
      <c r="TB62">
        <v>1180000</v>
      </c>
      <c r="TC62">
        <v>1160000</v>
      </c>
      <c r="TD62">
        <v>1140000</v>
      </c>
      <c r="TE62">
        <v>1130000</v>
      </c>
      <c r="TF62">
        <v>1090000</v>
      </c>
      <c r="TG62">
        <v>1070000</v>
      </c>
      <c r="TH62">
        <v>1050000</v>
      </c>
      <c r="TI62">
        <v>1030000</v>
      </c>
      <c r="TJ62">
        <v>1000000</v>
      </c>
      <c r="TK62">
        <v>975393.56969999999</v>
      </c>
      <c r="TL62">
        <v>949911.18839999998</v>
      </c>
      <c r="TM62">
        <v>926243.56030000001</v>
      </c>
      <c r="TN62">
        <v>902331.27069999999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327039.15010000003</v>
      </c>
      <c r="TW62">
        <v>336871.05300000001</v>
      </c>
      <c r="TX62">
        <v>344286.65879999998</v>
      </c>
      <c r="TY62">
        <v>357066.54950000002</v>
      </c>
      <c r="TZ62">
        <v>359952.56699999998</v>
      </c>
      <c r="UA62">
        <v>365711.75079999998</v>
      </c>
      <c r="UB62">
        <v>369670.51850000001</v>
      </c>
      <c r="UC62">
        <v>373313.59080000001</v>
      </c>
      <c r="UD62">
        <v>377305.24420000002</v>
      </c>
      <c r="UE62">
        <v>371621.61940000003</v>
      </c>
      <c r="UF62">
        <v>377900.03499999997</v>
      </c>
      <c r="UG62">
        <v>372094.55959999998</v>
      </c>
      <c r="UH62">
        <v>370773.83559999999</v>
      </c>
      <c r="UI62">
        <v>369402.95280000003</v>
      </c>
      <c r="UJ62">
        <v>368163.53600000002</v>
      </c>
      <c r="UK62">
        <v>370948.7623</v>
      </c>
      <c r="UL62">
        <v>368427.57870000001</v>
      </c>
      <c r="UM62">
        <v>368251.66230000003</v>
      </c>
      <c r="UN62">
        <v>362080.35560000001</v>
      </c>
      <c r="UO62">
        <v>357219.5171</v>
      </c>
      <c r="UP62">
        <v>351568.05670000002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226309.6814</v>
      </c>
      <c r="UY62">
        <v>236950.93239999999</v>
      </c>
      <c r="UZ62">
        <v>255145.7524</v>
      </c>
      <c r="VA62">
        <v>237562.09640000001</v>
      </c>
      <c r="VB62">
        <v>258241.09729999999</v>
      </c>
      <c r="VC62">
        <v>273686.18469999998</v>
      </c>
      <c r="VD62">
        <v>286154.33799999999</v>
      </c>
      <c r="VE62">
        <v>304880.11050000001</v>
      </c>
      <c r="VF62">
        <v>311763.42660000001</v>
      </c>
      <c r="VG62">
        <v>316286.66600000003</v>
      </c>
      <c r="VH62">
        <v>313678.18430000002</v>
      </c>
      <c r="VI62">
        <v>310953.33549999999</v>
      </c>
      <c r="VJ62">
        <v>320570.44890000002</v>
      </c>
      <c r="VK62">
        <v>321809.3394</v>
      </c>
      <c r="VL62">
        <v>316836.76240000001</v>
      </c>
      <c r="VM62">
        <v>309032.62060000002</v>
      </c>
      <c r="VN62">
        <v>309710.1115</v>
      </c>
      <c r="VO62">
        <v>307401.24619999999</v>
      </c>
      <c r="VP62">
        <v>311480.46740000002</v>
      </c>
      <c r="VQ62">
        <v>297346.99540000001</v>
      </c>
      <c r="VR62">
        <v>297285.57270000002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124054.9289</v>
      </c>
      <c r="WA62">
        <v>160588.90470000001</v>
      </c>
      <c r="WB62">
        <v>155911.55790000001</v>
      </c>
      <c r="WC62">
        <v>151370.44459999999</v>
      </c>
      <c r="WD62">
        <v>257182.7942</v>
      </c>
      <c r="WE62">
        <v>178351.4523</v>
      </c>
      <c r="WF62">
        <v>173156.74979999999</v>
      </c>
      <c r="WG62">
        <v>134490.6795</v>
      </c>
      <c r="WH62">
        <v>130573.4752</v>
      </c>
      <c r="WI62">
        <v>126770.3643</v>
      </c>
      <c r="WJ62">
        <v>184617.03539999999</v>
      </c>
      <c r="WK62">
        <v>268859.76020000002</v>
      </c>
      <c r="WL62">
        <v>290032.10379999998</v>
      </c>
      <c r="WM62">
        <v>309743.02350000001</v>
      </c>
      <c r="WN62">
        <v>355397.99690000003</v>
      </c>
      <c r="WO62">
        <v>345046.59899999999</v>
      </c>
      <c r="WP62">
        <v>334996.69799999997</v>
      </c>
      <c r="WQ62">
        <v>250184.24050000001</v>
      </c>
      <c r="WR62">
        <v>388635.71340000001</v>
      </c>
      <c r="WS62">
        <v>377316.22659999999</v>
      </c>
      <c r="WT62">
        <v>228954.02100000001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25800000</v>
      </c>
      <c r="ZG62">
        <v>25400000</v>
      </c>
      <c r="ZH62">
        <v>24800000</v>
      </c>
      <c r="ZI62">
        <v>24500000</v>
      </c>
      <c r="ZJ62">
        <v>24100000</v>
      </c>
      <c r="ZK62">
        <v>23500000</v>
      </c>
      <c r="ZL62">
        <v>23400000</v>
      </c>
      <c r="ZM62">
        <v>23000000</v>
      </c>
      <c r="ZN62">
        <v>22700000</v>
      </c>
      <c r="ZO62">
        <v>22600000</v>
      </c>
      <c r="ZP62">
        <v>22300000</v>
      </c>
      <c r="ZQ62">
        <v>22000000</v>
      </c>
      <c r="ZR62">
        <v>21400000</v>
      </c>
      <c r="ZS62">
        <v>20700000</v>
      </c>
      <c r="ZT62">
        <v>20000000</v>
      </c>
      <c r="ZU62">
        <v>19800000</v>
      </c>
      <c r="ZV62">
        <v>19200000</v>
      </c>
      <c r="ZW62">
        <v>18500000</v>
      </c>
      <c r="ZX62">
        <v>18000000</v>
      </c>
      <c r="ZY62">
        <v>17200000</v>
      </c>
      <c r="ZZ62">
        <v>16500000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22400000</v>
      </c>
      <c r="ABK62">
        <v>23000000</v>
      </c>
      <c r="ABL62">
        <v>23400000</v>
      </c>
      <c r="ABM62">
        <v>23800000</v>
      </c>
      <c r="ABN62">
        <v>24300000</v>
      </c>
      <c r="ABO62">
        <v>24500000</v>
      </c>
      <c r="ABP62">
        <v>24600000</v>
      </c>
      <c r="ABQ62">
        <v>24400000</v>
      </c>
      <c r="ABR62">
        <v>24400000</v>
      </c>
      <c r="ABS62">
        <v>24200000</v>
      </c>
      <c r="ABT62">
        <v>24200000</v>
      </c>
      <c r="ABU62">
        <v>24100000</v>
      </c>
      <c r="ABV62">
        <v>24000000</v>
      </c>
      <c r="ABW62">
        <v>23600000</v>
      </c>
      <c r="ABX62">
        <v>23300000</v>
      </c>
      <c r="ABY62">
        <v>23100000</v>
      </c>
      <c r="ABZ62">
        <v>22800000</v>
      </c>
      <c r="ACA62">
        <v>22500000</v>
      </c>
      <c r="ACB62">
        <v>22200000</v>
      </c>
      <c r="ACC62">
        <v>21800000</v>
      </c>
      <c r="ACD62">
        <v>21300000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2070000</v>
      </c>
      <c r="ADO62">
        <v>1990000</v>
      </c>
      <c r="ADP62">
        <v>1930000</v>
      </c>
      <c r="ADQ62">
        <v>1850000</v>
      </c>
      <c r="ADR62">
        <v>1770000</v>
      </c>
      <c r="ADS62">
        <v>1710000</v>
      </c>
      <c r="ADT62">
        <v>1660000</v>
      </c>
      <c r="ADU62">
        <v>1590000</v>
      </c>
      <c r="ADV62">
        <v>1550000</v>
      </c>
      <c r="ADW62">
        <v>1490000</v>
      </c>
      <c r="ADX62">
        <v>1450000</v>
      </c>
      <c r="ADY62">
        <v>1410000</v>
      </c>
      <c r="ADZ62">
        <v>1370000</v>
      </c>
      <c r="AEA62">
        <v>1310000</v>
      </c>
      <c r="AEB62">
        <v>1260000</v>
      </c>
      <c r="AEC62">
        <v>1230000</v>
      </c>
      <c r="AED62">
        <v>1200000</v>
      </c>
      <c r="AEE62">
        <v>1160000</v>
      </c>
      <c r="AEF62">
        <v>1130000</v>
      </c>
      <c r="AEG62">
        <v>1090000</v>
      </c>
      <c r="AEH62">
        <v>1070000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10500000</v>
      </c>
      <c r="AEQ62">
        <v>10500000</v>
      </c>
      <c r="AER62">
        <v>10300000</v>
      </c>
      <c r="AES62">
        <v>10200000</v>
      </c>
      <c r="AET62">
        <v>10000000</v>
      </c>
      <c r="AEU62">
        <v>9820000</v>
      </c>
      <c r="AEV62">
        <v>9630000</v>
      </c>
      <c r="AEW62">
        <v>9470000</v>
      </c>
      <c r="AEX62">
        <v>9280000</v>
      </c>
      <c r="AEY62">
        <v>9110000</v>
      </c>
      <c r="AEZ62">
        <v>8910000</v>
      </c>
      <c r="AFA62">
        <v>8700000</v>
      </c>
      <c r="AFB62">
        <v>8510000</v>
      </c>
      <c r="AFC62">
        <v>8310000</v>
      </c>
      <c r="AFD62">
        <v>8120000</v>
      </c>
      <c r="AFE62">
        <v>7920000</v>
      </c>
      <c r="AFF62">
        <v>7700000</v>
      </c>
      <c r="AFG62">
        <v>7510000</v>
      </c>
      <c r="AFH62">
        <v>7310000</v>
      </c>
      <c r="AFI62">
        <v>7080000</v>
      </c>
      <c r="AFJ62">
        <v>6870000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182.73227979999999</v>
      </c>
      <c r="AGU62">
        <v>188.2258301</v>
      </c>
      <c r="AGV62">
        <v>192.36928069999999</v>
      </c>
      <c r="AGW62">
        <v>199.51001160000001</v>
      </c>
      <c r="AGX62">
        <v>201.12256640000001</v>
      </c>
      <c r="AGY62">
        <v>204.3404955</v>
      </c>
      <c r="AGZ62">
        <v>206.55244669999999</v>
      </c>
      <c r="AHA62">
        <v>208.58800389999999</v>
      </c>
      <c r="AHB62">
        <v>210.81832990000001</v>
      </c>
      <c r="AHC62">
        <v>207.64261930000001</v>
      </c>
      <c r="AHD62">
        <v>211.15066770000001</v>
      </c>
      <c r="AHE62">
        <v>207.90687339999999</v>
      </c>
      <c r="AHF62">
        <v>207.16892229999999</v>
      </c>
      <c r="AHG62">
        <v>206.40294510000001</v>
      </c>
      <c r="AHH62">
        <v>205.71042410000001</v>
      </c>
      <c r="AHI62">
        <v>207.26666209999999</v>
      </c>
      <c r="AHJ62">
        <v>205.85795730000001</v>
      </c>
      <c r="AHK62">
        <v>205.75966439999999</v>
      </c>
      <c r="AHL62">
        <v>202.31146279999999</v>
      </c>
      <c r="AHM62">
        <v>199.59548179999999</v>
      </c>
      <c r="AHN62">
        <v>196.43774300000001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27.69899264</v>
      </c>
      <c r="AHW62">
        <v>29.00142005</v>
      </c>
      <c r="AHX62">
        <v>31.228360510000002</v>
      </c>
      <c r="AHY62">
        <v>29.076222980000001</v>
      </c>
      <c r="AHZ62">
        <v>31.60721277</v>
      </c>
      <c r="AIA62">
        <v>33.49760191</v>
      </c>
      <c r="AIB62">
        <v>35.023631569999999</v>
      </c>
      <c r="AIC62">
        <v>37.31555753</v>
      </c>
      <c r="AID62">
        <v>38.158035509999998</v>
      </c>
      <c r="AIE62">
        <v>38.711653779999999</v>
      </c>
      <c r="AIF62">
        <v>38.392390740000003</v>
      </c>
      <c r="AIG62">
        <v>38.058885050000001</v>
      </c>
      <c r="AIH62">
        <v>39.23596397</v>
      </c>
      <c r="AII62">
        <v>39.387596969999997</v>
      </c>
      <c r="AIJ62">
        <v>38.778982390000003</v>
      </c>
      <c r="AIK62">
        <v>37.823800689999999</v>
      </c>
      <c r="AIL62">
        <v>37.906721640000001</v>
      </c>
      <c r="AIM62">
        <v>37.624129930000002</v>
      </c>
      <c r="AIN62">
        <v>38.123402939999998</v>
      </c>
      <c r="AIO62">
        <v>36.393547920000003</v>
      </c>
      <c r="AIP62">
        <v>36.386030150000003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0.83092276799999998</v>
      </c>
      <c r="AIY62">
        <v>1.0756281780000001</v>
      </c>
      <c r="AIZ62">
        <v>1.0442992019999999</v>
      </c>
      <c r="AJA62">
        <v>1.0138827210000001</v>
      </c>
      <c r="AJB62">
        <v>1.7226162730000001</v>
      </c>
      <c r="AJC62">
        <v>1.1946021309999999</v>
      </c>
      <c r="AJD62">
        <v>1.1598078940000001</v>
      </c>
      <c r="AJE62">
        <v>0.90082166500000005</v>
      </c>
      <c r="AJF62">
        <v>0.87458414100000004</v>
      </c>
      <c r="AJG62">
        <v>0.84911081700000002</v>
      </c>
      <c r="AJH62">
        <v>1.2365691510000001</v>
      </c>
      <c r="AJI62">
        <v>1.80082886</v>
      </c>
      <c r="AJJ62">
        <v>1.9426417039999999</v>
      </c>
      <c r="AJK62">
        <v>2.0746658980000001</v>
      </c>
      <c r="AJL62">
        <v>2.3804639609999998</v>
      </c>
      <c r="AJM62">
        <v>2.3111300589999999</v>
      </c>
      <c r="AJN62">
        <v>2.2438155910000002</v>
      </c>
      <c r="AJO62">
        <v>1.675739799</v>
      </c>
      <c r="AJP62">
        <v>2.6030909499999999</v>
      </c>
      <c r="AJQ62">
        <v>2.5272727669999999</v>
      </c>
      <c r="AJR62">
        <v>1.5335392999999999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175.2660664</v>
      </c>
      <c r="AKA62">
        <v>172.04492339999999</v>
      </c>
      <c r="AKB62">
        <v>142.73690239999999</v>
      </c>
      <c r="AKC62">
        <v>193.69842829999999</v>
      </c>
      <c r="AKD62">
        <v>90.225850570000006</v>
      </c>
      <c r="AKE62">
        <v>204.87000929999999</v>
      </c>
      <c r="AKF62">
        <v>235.4776148</v>
      </c>
      <c r="AKG62">
        <v>148.46055630000001</v>
      </c>
      <c r="AKH62">
        <v>189.1662532</v>
      </c>
      <c r="AKI62">
        <v>155.25171119999999</v>
      </c>
      <c r="AKJ62">
        <v>107.23005430000001</v>
      </c>
      <c r="AKK62">
        <v>219.3400776</v>
      </c>
      <c r="AKL62">
        <v>160.6369325</v>
      </c>
      <c r="AKM62">
        <v>175.43928360000001</v>
      </c>
      <c r="AKN62">
        <v>270.7375103</v>
      </c>
      <c r="AKO62">
        <v>273.38794489999998</v>
      </c>
      <c r="AKP62">
        <v>230.25276339999999</v>
      </c>
      <c r="AKQ62">
        <v>163.09972730000001</v>
      </c>
      <c r="AKR62">
        <v>115.71656299999999</v>
      </c>
      <c r="AKS62">
        <v>234.25174290000001</v>
      </c>
      <c r="AKT62">
        <v>201.7735725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122.428612</v>
      </c>
      <c r="AME62">
        <v>120.4771645</v>
      </c>
      <c r="AMF62">
        <v>117.5559004</v>
      </c>
      <c r="AMG62">
        <v>116.2877677</v>
      </c>
      <c r="AMH62">
        <v>114.25506179999999</v>
      </c>
      <c r="AMI62">
        <v>111.5249128</v>
      </c>
      <c r="AMJ62">
        <v>110.7717346</v>
      </c>
      <c r="AMK62">
        <v>109.0101087</v>
      </c>
      <c r="AML62">
        <v>107.639996</v>
      </c>
      <c r="AMM62">
        <v>107.2130554</v>
      </c>
      <c r="AMN62">
        <v>105.4307854</v>
      </c>
      <c r="AMO62">
        <v>104.4622447</v>
      </c>
      <c r="AMP62">
        <v>101.61403869999999</v>
      </c>
      <c r="AMQ62">
        <v>97.852338130000007</v>
      </c>
      <c r="AMR62">
        <v>94.956463729999996</v>
      </c>
      <c r="AMS62">
        <v>93.613849889999997</v>
      </c>
      <c r="AMT62">
        <v>91.146293900000003</v>
      </c>
      <c r="AMU62">
        <v>87.778920139999997</v>
      </c>
      <c r="AMV62">
        <v>85.059459340000004</v>
      </c>
      <c r="AMW62">
        <v>81.357098890000003</v>
      </c>
      <c r="AMX62">
        <v>77.951699120000001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360.58668119999999</v>
      </c>
      <c r="ANG62">
        <v>310.47263809999998</v>
      </c>
      <c r="ANH62">
        <v>227.18554</v>
      </c>
      <c r="ANI62">
        <v>302.85065029999998</v>
      </c>
      <c r="ANJ62">
        <v>246.42290890000001</v>
      </c>
      <c r="ANK62">
        <v>303.19478629999998</v>
      </c>
      <c r="ANL62">
        <v>237.44877539999999</v>
      </c>
      <c r="ANM62">
        <v>252.87057530000001</v>
      </c>
      <c r="ANN62">
        <v>220.5622582</v>
      </c>
      <c r="ANO62">
        <v>171.78905270000001</v>
      </c>
      <c r="ANP62">
        <v>183.13379180000001</v>
      </c>
      <c r="ANQ62">
        <v>213.744989</v>
      </c>
      <c r="ANR62">
        <v>175.64882489999999</v>
      </c>
      <c r="ANS62">
        <v>183.44201419999999</v>
      </c>
      <c r="ANT62">
        <v>164.24898640000001</v>
      </c>
      <c r="ANU62">
        <v>181.60102739999999</v>
      </c>
      <c r="ANV62">
        <v>164.23890410000001</v>
      </c>
      <c r="ANW62">
        <v>176.19750869999999</v>
      </c>
      <c r="ANX62">
        <v>165.84135330000001</v>
      </c>
      <c r="ANY62">
        <v>193.22924029999999</v>
      </c>
      <c r="ANZ62">
        <v>230.50972719999999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104.12089709999999</v>
      </c>
      <c r="AOI62">
        <v>106.7282123</v>
      </c>
      <c r="AOJ62">
        <v>108.85117649999999</v>
      </c>
      <c r="AOK62">
        <v>110.4551807</v>
      </c>
      <c r="AOL62">
        <v>112.6952788</v>
      </c>
      <c r="AOM62">
        <v>113.5940732</v>
      </c>
      <c r="AON62">
        <v>114.2829315</v>
      </c>
      <c r="AOO62">
        <v>113.21069420000001</v>
      </c>
      <c r="AOP62">
        <v>113.1846982</v>
      </c>
      <c r="AOQ62">
        <v>112.4970117</v>
      </c>
      <c r="AOR62">
        <v>112.5242686</v>
      </c>
      <c r="AOS62">
        <v>111.75951379999999</v>
      </c>
      <c r="AOT62">
        <v>111.3850297</v>
      </c>
      <c r="AOU62">
        <v>109.6777555</v>
      </c>
      <c r="AOV62">
        <v>108.41575880000001</v>
      </c>
      <c r="AOW62">
        <v>107.2767303</v>
      </c>
      <c r="AOX62">
        <v>105.92761729999999</v>
      </c>
      <c r="AOY62">
        <v>104.6780179</v>
      </c>
      <c r="AOZ62">
        <v>103.0201327</v>
      </c>
      <c r="APA62">
        <v>101.13790830000001</v>
      </c>
      <c r="APB62">
        <v>98.86820093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788.96732010000005</v>
      </c>
      <c r="APK62">
        <v>507.99769680000003</v>
      </c>
      <c r="APL62">
        <v>565.00924220000002</v>
      </c>
      <c r="APM62">
        <v>888.31194630000005</v>
      </c>
      <c r="APN62">
        <v>720.82742610000003</v>
      </c>
      <c r="APO62">
        <v>678.27875349999999</v>
      </c>
      <c r="APP62">
        <v>842.43320310000001</v>
      </c>
      <c r="APQ62">
        <v>754.15002440000001</v>
      </c>
      <c r="APR62">
        <v>634.49530389999995</v>
      </c>
      <c r="APS62">
        <v>699.26571869999998</v>
      </c>
      <c r="APT62">
        <v>728.92825349999998</v>
      </c>
      <c r="APU62">
        <v>772.90185970000005</v>
      </c>
      <c r="APV62">
        <v>671.08847990000004</v>
      </c>
      <c r="APW62">
        <v>669.18110390000004</v>
      </c>
      <c r="APX62">
        <v>711.40898330000005</v>
      </c>
      <c r="APY62">
        <v>590.37484229999995</v>
      </c>
      <c r="APZ62">
        <v>694.06599519999997</v>
      </c>
      <c r="AQA62">
        <v>673.3190965</v>
      </c>
      <c r="AQB62">
        <v>678.36505299999999</v>
      </c>
      <c r="AQC62">
        <v>797.60765040000001</v>
      </c>
      <c r="AQD62">
        <v>609.71557029999997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104.3398091</v>
      </c>
      <c r="ARO62">
        <v>103.8499065</v>
      </c>
      <c r="ARP62">
        <v>102.1665757</v>
      </c>
      <c r="ARQ62">
        <v>100.8970338</v>
      </c>
      <c r="ARR62">
        <v>99.555963899999995</v>
      </c>
      <c r="ARS62">
        <v>97.446122130000006</v>
      </c>
      <c r="ART62">
        <v>95.624181210000003</v>
      </c>
      <c r="ARU62">
        <v>93.942315070000006</v>
      </c>
      <c r="ARV62">
        <v>92.120543789999999</v>
      </c>
      <c r="ARW62">
        <v>90.426660929999997</v>
      </c>
      <c r="ARX62">
        <v>88.441368100000005</v>
      </c>
      <c r="ARY62">
        <v>86.343587130000003</v>
      </c>
      <c r="ARZ62">
        <v>84.494155539999994</v>
      </c>
      <c r="ASA62">
        <v>82.51394114</v>
      </c>
      <c r="ASB62">
        <v>80.540932620000007</v>
      </c>
      <c r="ASC62">
        <v>78.61993803</v>
      </c>
      <c r="ASD62">
        <v>76.433157750000007</v>
      </c>
      <c r="ASE62">
        <v>74.580720560000003</v>
      </c>
      <c r="ASF62">
        <v>72.538068249999995</v>
      </c>
      <c r="ASG62">
        <v>70.274316720000002</v>
      </c>
      <c r="ASH62">
        <v>68.227491959999995</v>
      </c>
    </row>
    <row r="63" spans="3:1178" x14ac:dyDescent="0.25">
      <c r="C63">
        <v>0</v>
      </c>
      <c r="D63">
        <v>0</v>
      </c>
      <c r="E63">
        <v>0</v>
      </c>
      <c r="F63">
        <v>274</v>
      </c>
      <c r="G63">
        <v>266</v>
      </c>
      <c r="H63">
        <v>282</v>
      </c>
      <c r="I63">
        <v>278</v>
      </c>
      <c r="J63">
        <v>292</v>
      </c>
      <c r="K63">
        <v>284</v>
      </c>
      <c r="L63">
        <v>332</v>
      </c>
      <c r="M63">
        <v>316</v>
      </c>
      <c r="N63">
        <v>292</v>
      </c>
      <c r="O63">
        <v>268</v>
      </c>
      <c r="P63">
        <v>329</v>
      </c>
      <c r="Q63">
        <v>292</v>
      </c>
      <c r="R63">
        <v>279</v>
      </c>
      <c r="S63">
        <v>330</v>
      </c>
      <c r="T63">
        <v>307</v>
      </c>
      <c r="U63">
        <v>310</v>
      </c>
      <c r="V63">
        <v>337</v>
      </c>
      <c r="W63">
        <v>348</v>
      </c>
      <c r="X63">
        <v>340</v>
      </c>
      <c r="Y63">
        <v>314</v>
      </c>
      <c r="Z63">
        <v>324</v>
      </c>
      <c r="AA63">
        <v>291</v>
      </c>
      <c r="AB63">
        <v>322</v>
      </c>
      <c r="AC63">
        <v>314</v>
      </c>
      <c r="AD63">
        <v>292</v>
      </c>
      <c r="AE63">
        <v>0</v>
      </c>
      <c r="AF63">
        <v>0</v>
      </c>
      <c r="AG63">
        <v>0</v>
      </c>
      <c r="AH63">
        <v>67</v>
      </c>
      <c r="AI63">
        <v>81</v>
      </c>
      <c r="AJ63">
        <v>69</v>
      </c>
      <c r="AK63">
        <v>92</v>
      </c>
      <c r="AL63">
        <v>76</v>
      </c>
      <c r="AM63">
        <v>77</v>
      </c>
      <c r="AN63">
        <v>102</v>
      </c>
      <c r="AO63">
        <v>106</v>
      </c>
      <c r="AP63">
        <v>120</v>
      </c>
      <c r="AQ63">
        <v>111</v>
      </c>
      <c r="AR63">
        <v>109</v>
      </c>
      <c r="AS63">
        <v>104</v>
      </c>
      <c r="AT63">
        <v>118</v>
      </c>
      <c r="AU63">
        <v>116</v>
      </c>
      <c r="AV63">
        <v>114</v>
      </c>
      <c r="AW63">
        <v>125</v>
      </c>
      <c r="AX63">
        <v>148</v>
      </c>
      <c r="AY63">
        <v>137</v>
      </c>
      <c r="AZ63">
        <v>146</v>
      </c>
      <c r="BA63">
        <v>179</v>
      </c>
      <c r="BB63">
        <v>151</v>
      </c>
      <c r="BC63">
        <v>155</v>
      </c>
      <c r="BD63">
        <v>139</v>
      </c>
      <c r="BE63">
        <v>162</v>
      </c>
      <c r="BF63">
        <v>158</v>
      </c>
      <c r="BG63">
        <v>0</v>
      </c>
      <c r="BH63">
        <v>0</v>
      </c>
      <c r="BI63">
        <v>0</v>
      </c>
      <c r="BJ63">
        <v>155</v>
      </c>
      <c r="BK63">
        <v>119</v>
      </c>
      <c r="BL63">
        <v>137</v>
      </c>
      <c r="BM63">
        <v>143</v>
      </c>
      <c r="BN63">
        <v>128</v>
      </c>
      <c r="BO63">
        <v>145</v>
      </c>
      <c r="BP63">
        <v>163</v>
      </c>
      <c r="BQ63">
        <v>149</v>
      </c>
      <c r="BR63">
        <v>159</v>
      </c>
      <c r="BS63">
        <v>150</v>
      </c>
      <c r="BT63">
        <v>161</v>
      </c>
      <c r="BU63">
        <v>161</v>
      </c>
      <c r="BV63">
        <v>170</v>
      </c>
      <c r="BW63">
        <v>171</v>
      </c>
      <c r="BX63">
        <v>182</v>
      </c>
      <c r="BY63">
        <v>136</v>
      </c>
      <c r="BZ63">
        <v>138</v>
      </c>
      <c r="CA63">
        <v>165</v>
      </c>
      <c r="CB63">
        <v>166</v>
      </c>
      <c r="CC63">
        <v>152</v>
      </c>
      <c r="CD63">
        <v>149</v>
      </c>
      <c r="CE63">
        <v>146</v>
      </c>
      <c r="CF63">
        <v>165</v>
      </c>
      <c r="CG63">
        <v>156</v>
      </c>
      <c r="CH63">
        <v>161</v>
      </c>
      <c r="CI63">
        <v>0</v>
      </c>
      <c r="CJ63">
        <v>0</v>
      </c>
      <c r="CK63">
        <v>0</v>
      </c>
      <c r="CL63">
        <v>39</v>
      </c>
      <c r="CM63">
        <v>42</v>
      </c>
      <c r="CN63">
        <v>41</v>
      </c>
      <c r="CO63">
        <v>62</v>
      </c>
      <c r="CP63">
        <v>54</v>
      </c>
      <c r="CQ63">
        <v>47</v>
      </c>
      <c r="CR63">
        <v>52</v>
      </c>
      <c r="CS63">
        <v>50</v>
      </c>
      <c r="CT63">
        <v>47</v>
      </c>
      <c r="CU63">
        <v>50</v>
      </c>
      <c r="CV63">
        <v>53</v>
      </c>
      <c r="CW63">
        <v>41</v>
      </c>
      <c r="CX63">
        <v>48</v>
      </c>
      <c r="CY63">
        <v>48</v>
      </c>
      <c r="CZ63">
        <v>52</v>
      </c>
      <c r="DA63">
        <v>43</v>
      </c>
      <c r="DB63">
        <v>54</v>
      </c>
      <c r="DC63">
        <v>54</v>
      </c>
      <c r="DD63">
        <v>57</v>
      </c>
      <c r="DE63">
        <v>62</v>
      </c>
      <c r="DF63">
        <v>70</v>
      </c>
      <c r="DG63">
        <v>74</v>
      </c>
      <c r="DH63">
        <v>53</v>
      </c>
      <c r="DI63">
        <v>66</v>
      </c>
      <c r="DJ63">
        <v>59</v>
      </c>
      <c r="DK63">
        <v>0</v>
      </c>
      <c r="DL63">
        <v>0</v>
      </c>
      <c r="DM63">
        <v>0</v>
      </c>
      <c r="DN63">
        <v>2</v>
      </c>
      <c r="DO63">
        <v>1</v>
      </c>
      <c r="DP63">
        <v>2</v>
      </c>
      <c r="DQ63">
        <v>2</v>
      </c>
      <c r="DR63">
        <v>3</v>
      </c>
      <c r="DS63">
        <v>1</v>
      </c>
      <c r="DT63">
        <v>4</v>
      </c>
      <c r="DU63">
        <v>4</v>
      </c>
      <c r="DV63">
        <v>6</v>
      </c>
      <c r="DW63">
        <v>7</v>
      </c>
      <c r="DX63">
        <v>7</v>
      </c>
      <c r="DY63">
        <v>3</v>
      </c>
      <c r="DZ63">
        <v>4</v>
      </c>
      <c r="EA63">
        <v>7</v>
      </c>
      <c r="EB63">
        <v>11</v>
      </c>
      <c r="EC63">
        <v>6</v>
      </c>
      <c r="ED63">
        <v>6</v>
      </c>
      <c r="EE63">
        <v>11</v>
      </c>
      <c r="EF63">
        <v>8</v>
      </c>
      <c r="EG63">
        <v>12</v>
      </c>
      <c r="EH63">
        <v>9</v>
      </c>
      <c r="EI63">
        <v>6</v>
      </c>
      <c r="EJ63">
        <v>4</v>
      </c>
      <c r="EK63">
        <v>11</v>
      </c>
      <c r="EL63">
        <v>10</v>
      </c>
      <c r="EM63">
        <v>0</v>
      </c>
      <c r="EN63">
        <v>0</v>
      </c>
      <c r="EO63">
        <v>0</v>
      </c>
      <c r="EP63">
        <v>15</v>
      </c>
      <c r="EQ63">
        <v>15</v>
      </c>
      <c r="ER63">
        <v>5</v>
      </c>
      <c r="ES63">
        <v>10</v>
      </c>
      <c r="ET63">
        <v>15</v>
      </c>
      <c r="EU63">
        <v>15</v>
      </c>
      <c r="EV63">
        <v>5</v>
      </c>
      <c r="EW63">
        <v>20</v>
      </c>
      <c r="EX63">
        <v>15</v>
      </c>
      <c r="EY63">
        <v>30</v>
      </c>
      <c r="EZ63">
        <v>25</v>
      </c>
      <c r="FA63">
        <v>30</v>
      </c>
      <c r="FB63">
        <v>30</v>
      </c>
      <c r="FC63">
        <v>20</v>
      </c>
      <c r="FD63">
        <v>20</v>
      </c>
      <c r="FE63">
        <v>30</v>
      </c>
      <c r="FF63">
        <v>55</v>
      </c>
      <c r="FG63">
        <v>40</v>
      </c>
      <c r="FH63">
        <v>45</v>
      </c>
      <c r="FI63">
        <v>40</v>
      </c>
      <c r="FJ63">
        <v>45</v>
      </c>
      <c r="FK63">
        <v>45</v>
      </c>
      <c r="FL63">
        <v>25</v>
      </c>
      <c r="FM63">
        <v>20</v>
      </c>
      <c r="FN63">
        <v>60</v>
      </c>
      <c r="FO63">
        <v>0</v>
      </c>
      <c r="FP63">
        <v>0</v>
      </c>
      <c r="FQ63">
        <v>7967</v>
      </c>
      <c r="FR63">
        <v>8002</v>
      </c>
      <c r="FS63">
        <v>8021</v>
      </c>
      <c r="FT63">
        <v>8019</v>
      </c>
      <c r="FU63">
        <v>8019</v>
      </c>
      <c r="FV63">
        <v>8001</v>
      </c>
      <c r="FW63">
        <v>8002</v>
      </c>
      <c r="FX63">
        <v>7992</v>
      </c>
      <c r="FY63">
        <v>7942</v>
      </c>
      <c r="FZ63">
        <v>7926</v>
      </c>
      <c r="GA63">
        <v>7868</v>
      </c>
      <c r="GB63">
        <v>7874</v>
      </c>
      <c r="GC63">
        <v>7876</v>
      </c>
      <c r="GD63">
        <v>7829</v>
      </c>
      <c r="GE63">
        <v>7817</v>
      </c>
      <c r="GF63">
        <v>7780</v>
      </c>
      <c r="GG63">
        <v>7760</v>
      </c>
      <c r="GH63">
        <v>7766</v>
      </c>
      <c r="GI63">
        <v>7777</v>
      </c>
      <c r="GJ63">
        <v>7794</v>
      </c>
      <c r="GK63">
        <v>7793</v>
      </c>
      <c r="GL63">
        <v>7739</v>
      </c>
      <c r="GM63">
        <v>7746</v>
      </c>
      <c r="GN63">
        <v>7681</v>
      </c>
      <c r="GO63">
        <v>7674</v>
      </c>
      <c r="GP63">
        <v>7639</v>
      </c>
      <c r="GQ63">
        <v>0</v>
      </c>
      <c r="GR63">
        <v>0</v>
      </c>
      <c r="GS63">
        <v>678</v>
      </c>
      <c r="GT63">
        <v>778</v>
      </c>
      <c r="GU63">
        <v>880</v>
      </c>
      <c r="GV63">
        <v>973</v>
      </c>
      <c r="GW63">
        <v>1092</v>
      </c>
      <c r="GX63">
        <v>1177</v>
      </c>
      <c r="GY63">
        <v>1273</v>
      </c>
      <c r="GZ63">
        <v>1336</v>
      </c>
      <c r="HA63">
        <v>1427</v>
      </c>
      <c r="HB63">
        <v>1486</v>
      </c>
      <c r="HC63">
        <v>1561</v>
      </c>
      <c r="HD63">
        <v>1598</v>
      </c>
      <c r="HE63">
        <v>1659</v>
      </c>
      <c r="HF63">
        <v>1736</v>
      </c>
      <c r="HG63">
        <v>1795</v>
      </c>
      <c r="HH63">
        <v>1861</v>
      </c>
      <c r="HI63">
        <v>1889</v>
      </c>
      <c r="HJ63">
        <v>1901</v>
      </c>
      <c r="HK63">
        <v>1934</v>
      </c>
      <c r="HL63">
        <v>1978</v>
      </c>
      <c r="HM63">
        <v>1994</v>
      </c>
      <c r="HN63">
        <v>1996</v>
      </c>
      <c r="HO63">
        <v>2043</v>
      </c>
      <c r="HP63">
        <v>2082</v>
      </c>
      <c r="HQ63">
        <v>2082</v>
      </c>
      <c r="HR63">
        <v>2076</v>
      </c>
      <c r="HS63">
        <v>0</v>
      </c>
      <c r="HT63">
        <v>0</v>
      </c>
      <c r="HU63">
        <v>85</v>
      </c>
      <c r="HV63">
        <v>80</v>
      </c>
      <c r="HW63">
        <v>84</v>
      </c>
      <c r="HX63">
        <v>90</v>
      </c>
      <c r="HY63">
        <v>94</v>
      </c>
      <c r="HZ63">
        <v>105</v>
      </c>
      <c r="IA63">
        <v>111</v>
      </c>
      <c r="IB63">
        <v>112</v>
      </c>
      <c r="IC63">
        <v>127</v>
      </c>
      <c r="ID63">
        <v>126</v>
      </c>
      <c r="IE63">
        <v>133</v>
      </c>
      <c r="IF63">
        <v>136</v>
      </c>
      <c r="IG63">
        <v>143</v>
      </c>
      <c r="IH63">
        <v>139</v>
      </c>
      <c r="II63">
        <v>143</v>
      </c>
      <c r="IJ63">
        <v>142</v>
      </c>
      <c r="IK63">
        <v>150</v>
      </c>
      <c r="IL63">
        <v>160</v>
      </c>
      <c r="IM63">
        <v>158</v>
      </c>
      <c r="IN63">
        <v>164</v>
      </c>
      <c r="IO63">
        <v>176</v>
      </c>
      <c r="IP63">
        <v>180</v>
      </c>
      <c r="IQ63">
        <v>180</v>
      </c>
      <c r="IR63">
        <v>168</v>
      </c>
      <c r="IS63">
        <v>163</v>
      </c>
      <c r="IT63">
        <v>171</v>
      </c>
      <c r="IU63">
        <v>0</v>
      </c>
      <c r="IV63">
        <v>0</v>
      </c>
      <c r="IW63">
        <v>1</v>
      </c>
      <c r="IX63">
        <v>5</v>
      </c>
      <c r="IY63">
        <v>3</v>
      </c>
      <c r="IZ63">
        <v>4</v>
      </c>
      <c r="JA63">
        <v>5</v>
      </c>
      <c r="JB63">
        <v>5</v>
      </c>
      <c r="JC63">
        <v>9</v>
      </c>
      <c r="JD63">
        <v>9</v>
      </c>
      <c r="JE63">
        <v>7</v>
      </c>
      <c r="JF63">
        <v>7</v>
      </c>
      <c r="JG63">
        <v>6</v>
      </c>
      <c r="JH63">
        <v>8</v>
      </c>
      <c r="JI63">
        <v>6</v>
      </c>
      <c r="JJ63">
        <v>13</v>
      </c>
      <c r="JK63">
        <v>9</v>
      </c>
      <c r="JL63">
        <v>14</v>
      </c>
      <c r="JM63">
        <v>16</v>
      </c>
      <c r="JN63">
        <v>15</v>
      </c>
      <c r="JO63">
        <v>12</v>
      </c>
      <c r="JP63">
        <v>12</v>
      </c>
      <c r="JQ63">
        <v>13</v>
      </c>
      <c r="JR63">
        <v>13</v>
      </c>
      <c r="JS63">
        <v>18</v>
      </c>
      <c r="JT63">
        <v>14</v>
      </c>
      <c r="JU63">
        <v>16</v>
      </c>
      <c r="JV63">
        <v>12</v>
      </c>
      <c r="JW63">
        <v>0</v>
      </c>
      <c r="JX63">
        <v>0</v>
      </c>
      <c r="JY63">
        <v>0</v>
      </c>
      <c r="JZ63">
        <v>10</v>
      </c>
      <c r="KA63">
        <v>19</v>
      </c>
      <c r="KB63">
        <v>27</v>
      </c>
      <c r="KC63">
        <v>35</v>
      </c>
      <c r="KD63">
        <v>44</v>
      </c>
      <c r="KE63">
        <v>53</v>
      </c>
      <c r="KF63">
        <v>69</v>
      </c>
      <c r="KG63">
        <v>77</v>
      </c>
      <c r="KH63">
        <v>95</v>
      </c>
      <c r="KI63">
        <v>105</v>
      </c>
      <c r="KJ63">
        <v>116</v>
      </c>
      <c r="KK63">
        <v>124</v>
      </c>
      <c r="KL63">
        <v>140</v>
      </c>
      <c r="KM63">
        <v>161</v>
      </c>
      <c r="KN63">
        <v>171</v>
      </c>
      <c r="KO63">
        <v>182</v>
      </c>
      <c r="KP63">
        <v>202</v>
      </c>
      <c r="KQ63">
        <v>220</v>
      </c>
      <c r="KR63">
        <v>236</v>
      </c>
      <c r="KS63">
        <v>254</v>
      </c>
      <c r="KT63">
        <v>271</v>
      </c>
      <c r="KU63">
        <v>286</v>
      </c>
      <c r="KV63">
        <v>317</v>
      </c>
      <c r="KW63">
        <v>342</v>
      </c>
      <c r="KX63">
        <v>364</v>
      </c>
      <c r="KY63">
        <v>0</v>
      </c>
      <c r="KZ63">
        <v>0</v>
      </c>
      <c r="LA63">
        <v>0</v>
      </c>
      <c r="LB63">
        <v>198</v>
      </c>
      <c r="LC63">
        <v>397</v>
      </c>
      <c r="LD63">
        <v>581</v>
      </c>
      <c r="LE63">
        <v>756</v>
      </c>
      <c r="LF63">
        <v>942</v>
      </c>
      <c r="LG63">
        <v>1161</v>
      </c>
      <c r="LH63">
        <v>1368</v>
      </c>
      <c r="LI63">
        <v>1554</v>
      </c>
      <c r="LJ63">
        <v>1733</v>
      </c>
      <c r="LK63">
        <v>1946</v>
      </c>
      <c r="LL63">
        <v>2135</v>
      </c>
      <c r="LM63">
        <v>2304</v>
      </c>
      <c r="LN63">
        <v>2523</v>
      </c>
      <c r="LO63">
        <v>2722</v>
      </c>
      <c r="LP63">
        <v>2915</v>
      </c>
      <c r="LQ63">
        <v>3139</v>
      </c>
      <c r="LR63">
        <v>3355</v>
      </c>
      <c r="LS63">
        <v>3580</v>
      </c>
      <c r="LT63">
        <v>3783</v>
      </c>
      <c r="LU63">
        <v>3994</v>
      </c>
      <c r="LV63">
        <v>4251</v>
      </c>
      <c r="LW63">
        <v>4463</v>
      </c>
      <c r="LX63">
        <v>4720</v>
      </c>
      <c r="LY63">
        <v>4943</v>
      </c>
      <c r="LZ63">
        <v>5186</v>
      </c>
      <c r="MA63">
        <v>0</v>
      </c>
      <c r="MB63">
        <v>0</v>
      </c>
      <c r="MC63">
        <v>1481</v>
      </c>
      <c r="MD63">
        <v>1503</v>
      </c>
      <c r="ME63">
        <v>1543</v>
      </c>
      <c r="MF63">
        <v>1545</v>
      </c>
      <c r="MG63">
        <v>1597</v>
      </c>
      <c r="MH63">
        <v>1634</v>
      </c>
      <c r="MI63">
        <v>1636</v>
      </c>
      <c r="MJ63">
        <v>1638</v>
      </c>
      <c r="MK63">
        <v>1648</v>
      </c>
      <c r="ML63">
        <v>1659</v>
      </c>
      <c r="MM63">
        <v>1658</v>
      </c>
      <c r="MN63">
        <v>1718</v>
      </c>
      <c r="MO63">
        <v>1694</v>
      </c>
      <c r="MP63">
        <v>1729</v>
      </c>
      <c r="MQ63">
        <v>1714</v>
      </c>
      <c r="MR63">
        <v>1717</v>
      </c>
      <c r="MS63">
        <v>1707</v>
      </c>
      <c r="MT63">
        <v>1718</v>
      </c>
      <c r="MU63">
        <v>1697</v>
      </c>
      <c r="MV63">
        <v>1699</v>
      </c>
      <c r="MW63">
        <v>1723</v>
      </c>
      <c r="MX63">
        <v>1691</v>
      </c>
      <c r="MY63">
        <v>1682</v>
      </c>
      <c r="MZ63">
        <v>1645</v>
      </c>
      <c r="NA63">
        <v>1653</v>
      </c>
      <c r="NB63">
        <v>1631</v>
      </c>
      <c r="NC63">
        <v>0</v>
      </c>
      <c r="ND63">
        <v>0</v>
      </c>
      <c r="NE63">
        <v>0</v>
      </c>
      <c r="NF63">
        <v>36</v>
      </c>
      <c r="NG63">
        <v>72</v>
      </c>
      <c r="NH63">
        <v>123</v>
      </c>
      <c r="NI63">
        <v>164</v>
      </c>
      <c r="NJ63">
        <v>210</v>
      </c>
      <c r="NK63">
        <v>262</v>
      </c>
      <c r="NL63">
        <v>328</v>
      </c>
      <c r="NM63">
        <v>379</v>
      </c>
      <c r="NN63">
        <v>427</v>
      </c>
      <c r="NO63">
        <v>467</v>
      </c>
      <c r="NP63">
        <v>508</v>
      </c>
      <c r="NQ63">
        <v>556</v>
      </c>
      <c r="NR63">
        <v>603</v>
      </c>
      <c r="NS63">
        <v>657</v>
      </c>
      <c r="NT63">
        <v>702</v>
      </c>
      <c r="NU63">
        <v>752</v>
      </c>
      <c r="NV63">
        <v>803</v>
      </c>
      <c r="NW63">
        <v>851</v>
      </c>
      <c r="NX63">
        <v>891</v>
      </c>
      <c r="NY63">
        <v>928</v>
      </c>
      <c r="NZ63">
        <v>969</v>
      </c>
      <c r="OA63">
        <v>1009</v>
      </c>
      <c r="OB63">
        <v>1049</v>
      </c>
      <c r="OC63">
        <v>1091</v>
      </c>
      <c r="OD63">
        <v>1130</v>
      </c>
      <c r="OE63">
        <v>0</v>
      </c>
      <c r="OF63">
        <v>0</v>
      </c>
      <c r="OG63">
        <v>2113</v>
      </c>
      <c r="OH63">
        <v>2318</v>
      </c>
      <c r="OI63">
        <v>2519</v>
      </c>
      <c r="OJ63">
        <v>2742</v>
      </c>
      <c r="OK63">
        <v>2941</v>
      </c>
      <c r="OL63">
        <v>3137</v>
      </c>
      <c r="OM63">
        <v>3317</v>
      </c>
      <c r="ON63">
        <v>3478</v>
      </c>
      <c r="OO63">
        <v>3628</v>
      </c>
      <c r="OP63">
        <v>3742</v>
      </c>
      <c r="OQ63">
        <v>3877</v>
      </c>
      <c r="OR63">
        <v>4000</v>
      </c>
      <c r="OS63">
        <v>4136</v>
      </c>
      <c r="OT63">
        <v>4268</v>
      </c>
      <c r="OU63">
        <v>4365</v>
      </c>
      <c r="OV63">
        <v>4475</v>
      </c>
      <c r="OW63">
        <v>4561</v>
      </c>
      <c r="OX63">
        <v>4627</v>
      </c>
      <c r="OY63">
        <v>4680</v>
      </c>
      <c r="OZ63">
        <v>4754</v>
      </c>
      <c r="PA63">
        <v>4809</v>
      </c>
      <c r="PB63">
        <v>4845</v>
      </c>
      <c r="PC63">
        <v>4902</v>
      </c>
      <c r="PD63">
        <v>4933</v>
      </c>
      <c r="PE63">
        <v>4975</v>
      </c>
      <c r="PF63">
        <v>4982</v>
      </c>
      <c r="PG63">
        <v>0</v>
      </c>
      <c r="PH63">
        <v>0</v>
      </c>
      <c r="PI63">
        <v>0</v>
      </c>
      <c r="PJ63">
        <v>58</v>
      </c>
      <c r="PK63">
        <v>126</v>
      </c>
      <c r="PL63">
        <v>192</v>
      </c>
      <c r="PM63">
        <v>268</v>
      </c>
      <c r="PN63">
        <v>345</v>
      </c>
      <c r="PO63">
        <v>409</v>
      </c>
      <c r="PP63">
        <v>482</v>
      </c>
      <c r="PQ63">
        <v>570</v>
      </c>
      <c r="PR63">
        <v>687</v>
      </c>
      <c r="PS63">
        <v>789</v>
      </c>
      <c r="PT63">
        <v>898</v>
      </c>
      <c r="PU63">
        <v>985</v>
      </c>
      <c r="PV63">
        <v>1078</v>
      </c>
      <c r="PW63">
        <v>1193</v>
      </c>
      <c r="PX63">
        <v>1308</v>
      </c>
      <c r="PY63">
        <v>1427</v>
      </c>
      <c r="PZ63">
        <v>1544</v>
      </c>
      <c r="QA63">
        <v>1658</v>
      </c>
      <c r="QB63">
        <v>1780</v>
      </c>
      <c r="QC63">
        <v>1911</v>
      </c>
      <c r="QD63">
        <v>2044</v>
      </c>
      <c r="QE63">
        <v>2179</v>
      </c>
      <c r="QF63">
        <v>2303</v>
      </c>
      <c r="QG63">
        <v>2435</v>
      </c>
      <c r="QH63">
        <v>2576</v>
      </c>
      <c r="QI63">
        <v>0</v>
      </c>
      <c r="QJ63">
        <v>0</v>
      </c>
      <c r="QK63">
        <v>7531</v>
      </c>
      <c r="QL63">
        <v>7774</v>
      </c>
      <c r="QM63">
        <v>7945</v>
      </c>
      <c r="QN63">
        <v>8135</v>
      </c>
      <c r="QO63">
        <v>8301</v>
      </c>
      <c r="QP63">
        <v>8419</v>
      </c>
      <c r="QQ63">
        <v>8484</v>
      </c>
      <c r="QR63">
        <v>8569</v>
      </c>
      <c r="QS63">
        <v>8632</v>
      </c>
      <c r="QT63">
        <v>8621</v>
      </c>
      <c r="QU63">
        <v>8636</v>
      </c>
      <c r="QV63">
        <v>8717</v>
      </c>
      <c r="QW63">
        <v>8738</v>
      </c>
      <c r="QX63">
        <v>8788</v>
      </c>
      <c r="QY63">
        <v>8825</v>
      </c>
      <c r="QZ63">
        <v>8877</v>
      </c>
      <c r="RA63">
        <v>8879</v>
      </c>
      <c r="RB63">
        <v>8818</v>
      </c>
      <c r="RC63">
        <v>8830</v>
      </c>
      <c r="RD63">
        <v>8850</v>
      </c>
      <c r="RE63">
        <v>8915</v>
      </c>
      <c r="RF63">
        <v>8940</v>
      </c>
      <c r="RG63">
        <v>8954</v>
      </c>
      <c r="RH63">
        <v>8963</v>
      </c>
      <c r="RI63">
        <v>8952</v>
      </c>
      <c r="RJ63">
        <v>8930</v>
      </c>
      <c r="RK63">
        <v>0</v>
      </c>
      <c r="RL63">
        <v>0</v>
      </c>
      <c r="RM63">
        <v>8397</v>
      </c>
      <c r="RN63">
        <v>8331</v>
      </c>
      <c r="RO63">
        <v>8287</v>
      </c>
      <c r="RP63">
        <v>8244</v>
      </c>
      <c r="RQ63">
        <v>8208</v>
      </c>
      <c r="RR63">
        <v>8176</v>
      </c>
      <c r="RS63">
        <v>8165</v>
      </c>
      <c r="RT63">
        <v>8111</v>
      </c>
      <c r="RU63">
        <v>8125</v>
      </c>
      <c r="RV63">
        <v>8132</v>
      </c>
      <c r="RW63">
        <v>8105</v>
      </c>
      <c r="RX63">
        <v>8063</v>
      </c>
      <c r="RY63">
        <v>8098</v>
      </c>
      <c r="RZ63">
        <v>8077</v>
      </c>
      <c r="SA63">
        <v>8013</v>
      </c>
      <c r="SB63">
        <v>7939</v>
      </c>
      <c r="SC63">
        <v>7967</v>
      </c>
      <c r="SD63">
        <v>7964</v>
      </c>
      <c r="SE63">
        <v>7954</v>
      </c>
      <c r="SF63">
        <v>7943</v>
      </c>
      <c r="SG63">
        <v>7898</v>
      </c>
      <c r="SH63">
        <v>7852</v>
      </c>
      <c r="SI63">
        <v>7860</v>
      </c>
      <c r="SJ63">
        <v>7789</v>
      </c>
      <c r="SK63">
        <v>7757</v>
      </c>
      <c r="SL63">
        <v>7743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814289.103</v>
      </c>
      <c r="SU63">
        <v>790670.75379999995</v>
      </c>
      <c r="SV63">
        <v>766682.19640000002</v>
      </c>
      <c r="SW63">
        <v>739694.79240000003</v>
      </c>
      <c r="SX63">
        <v>716703.49410000001</v>
      </c>
      <c r="SY63">
        <v>690736.77769999998</v>
      </c>
      <c r="SZ63">
        <v>671129.63260000001</v>
      </c>
      <c r="TA63">
        <v>651747.66980000003</v>
      </c>
      <c r="TB63">
        <v>628988.70689999999</v>
      </c>
      <c r="TC63">
        <v>609732.6372</v>
      </c>
      <c r="TD63">
        <v>589171.46200000006</v>
      </c>
      <c r="TE63">
        <v>570540.66249999998</v>
      </c>
      <c r="TF63">
        <v>554351.26430000004</v>
      </c>
      <c r="TG63">
        <v>538967.44110000005</v>
      </c>
      <c r="TH63">
        <v>524413.19200000004</v>
      </c>
      <c r="TI63">
        <v>509073.69689999998</v>
      </c>
      <c r="TJ63">
        <v>490821.52889999998</v>
      </c>
      <c r="TK63">
        <v>476956.77840000001</v>
      </c>
      <c r="TL63">
        <v>459179.05820000003</v>
      </c>
      <c r="TM63">
        <v>445398.6312</v>
      </c>
      <c r="TN63">
        <v>430453.62400000001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272507.09840000002</v>
      </c>
      <c r="TW63">
        <v>286149.19959999999</v>
      </c>
      <c r="TX63">
        <v>291563.64120000001</v>
      </c>
      <c r="TY63">
        <v>302352.5638</v>
      </c>
      <c r="TZ63">
        <v>305682.98609999998</v>
      </c>
      <c r="UA63">
        <v>311758.38010000001</v>
      </c>
      <c r="UB63">
        <v>309852.34220000001</v>
      </c>
      <c r="UC63">
        <v>312310.92</v>
      </c>
      <c r="UD63">
        <v>317287.7316</v>
      </c>
      <c r="UE63">
        <v>318515.65830000001</v>
      </c>
      <c r="UF63">
        <v>320608.83250000002</v>
      </c>
      <c r="UG63">
        <v>315953.989</v>
      </c>
      <c r="UH63">
        <v>308700.10479999997</v>
      </c>
      <c r="UI63">
        <v>304911.57069999998</v>
      </c>
      <c r="UJ63">
        <v>302765.57809999998</v>
      </c>
      <c r="UK63">
        <v>296324.89549999998</v>
      </c>
      <c r="UL63">
        <v>287982.63309999998</v>
      </c>
      <c r="UM63">
        <v>286178.43430000002</v>
      </c>
      <c r="UN63">
        <v>283147.04729999998</v>
      </c>
      <c r="UO63">
        <v>274900.04590000003</v>
      </c>
      <c r="UP63">
        <v>266124.10359999997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275955.4939</v>
      </c>
      <c r="UY63">
        <v>283227.5527</v>
      </c>
      <c r="UZ63">
        <v>277455.48759999999</v>
      </c>
      <c r="VA63">
        <v>305451.16960000002</v>
      </c>
      <c r="VB63">
        <v>294219.45860000001</v>
      </c>
      <c r="VC63">
        <v>301519.402</v>
      </c>
      <c r="VD63">
        <v>299340.38010000001</v>
      </c>
      <c r="VE63">
        <v>305580.19959999999</v>
      </c>
      <c r="VF63">
        <v>288381.06959999999</v>
      </c>
      <c r="VG63">
        <v>288038.64600000001</v>
      </c>
      <c r="VH63">
        <v>277693.58230000001</v>
      </c>
      <c r="VI63">
        <v>284794.45740000001</v>
      </c>
      <c r="VJ63">
        <v>294932.77140000003</v>
      </c>
      <c r="VK63">
        <v>282763.21529999998</v>
      </c>
      <c r="VL63">
        <v>284952.48440000002</v>
      </c>
      <c r="VM63">
        <v>296895.79239999998</v>
      </c>
      <c r="VN63">
        <v>294799.44089999999</v>
      </c>
      <c r="VO63">
        <v>286213.04940000002</v>
      </c>
      <c r="VP63">
        <v>259351.6305</v>
      </c>
      <c r="VQ63">
        <v>244303.72039999999</v>
      </c>
      <c r="VR63">
        <v>248829.2107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272449.31449999998</v>
      </c>
      <c r="WA63">
        <v>476125.01569999999</v>
      </c>
      <c r="WB63">
        <v>462257.29680000001</v>
      </c>
      <c r="WC63">
        <v>349061.60489999998</v>
      </c>
      <c r="WD63">
        <v>338894.76209999999</v>
      </c>
      <c r="WE63">
        <v>282020.60639999999</v>
      </c>
      <c r="WF63">
        <v>365075.21870000003</v>
      </c>
      <c r="WG63">
        <v>265831.46990000003</v>
      </c>
      <c r="WH63">
        <v>559192.41240000003</v>
      </c>
      <c r="WI63">
        <v>375857.4841</v>
      </c>
      <c r="WJ63">
        <v>567638.05579999997</v>
      </c>
      <c r="WK63">
        <v>629834.18119999999</v>
      </c>
      <c r="WL63">
        <v>573271.40280000004</v>
      </c>
      <c r="WM63">
        <v>445259.342</v>
      </c>
      <c r="WN63">
        <v>432290.62329999998</v>
      </c>
      <c r="WO63">
        <v>454674.60379999998</v>
      </c>
      <c r="WP63">
        <v>441431.65409999999</v>
      </c>
      <c r="WQ63">
        <v>593410.73739999998</v>
      </c>
      <c r="WR63">
        <v>448098.723</v>
      </c>
      <c r="WS63">
        <v>497196.91869999998</v>
      </c>
      <c r="WT63">
        <v>362036.59129999997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20700000</v>
      </c>
      <c r="ZG63">
        <v>20100000</v>
      </c>
      <c r="ZH63">
        <v>19500000</v>
      </c>
      <c r="ZI63">
        <v>19100000</v>
      </c>
      <c r="ZJ63">
        <v>18600000</v>
      </c>
      <c r="ZK63">
        <v>18100000</v>
      </c>
      <c r="ZL63">
        <v>18200000</v>
      </c>
      <c r="ZM63">
        <v>17400000</v>
      </c>
      <c r="ZN63">
        <v>17300000</v>
      </c>
      <c r="ZO63">
        <v>16600000</v>
      </c>
      <c r="ZP63">
        <v>16200000</v>
      </c>
      <c r="ZQ63">
        <v>15600000</v>
      </c>
      <c r="ZR63">
        <v>15200000</v>
      </c>
      <c r="ZS63">
        <v>14600000</v>
      </c>
      <c r="ZT63">
        <v>14200000</v>
      </c>
      <c r="ZU63">
        <v>14000000</v>
      </c>
      <c r="ZV63">
        <v>13300000</v>
      </c>
      <c r="ZW63">
        <v>12900000</v>
      </c>
      <c r="ZX63">
        <v>12200000</v>
      </c>
      <c r="ZY63">
        <v>11900000</v>
      </c>
      <c r="ZZ63">
        <v>11400000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15200000</v>
      </c>
      <c r="ABK63">
        <v>15600000</v>
      </c>
      <c r="ABL63">
        <v>15900000</v>
      </c>
      <c r="ABM63">
        <v>16100000</v>
      </c>
      <c r="ABN63">
        <v>16100000</v>
      </c>
      <c r="ABO63">
        <v>16200000</v>
      </c>
      <c r="ABP63">
        <v>16300000</v>
      </c>
      <c r="ABQ63">
        <v>16300000</v>
      </c>
      <c r="ABR63">
        <v>16300000</v>
      </c>
      <c r="ABS63">
        <v>16200000</v>
      </c>
      <c r="ABT63">
        <v>16200000</v>
      </c>
      <c r="ABU63">
        <v>16000000</v>
      </c>
      <c r="ABV63">
        <v>15700000</v>
      </c>
      <c r="ABW63">
        <v>15500000</v>
      </c>
      <c r="ABX63">
        <v>15300000</v>
      </c>
      <c r="ABY63">
        <v>15000000</v>
      </c>
      <c r="ABZ63">
        <v>14700000</v>
      </c>
      <c r="ACA63">
        <v>14400000</v>
      </c>
      <c r="ACB63">
        <v>14100000</v>
      </c>
      <c r="ACC63">
        <v>13800000</v>
      </c>
      <c r="ACD63">
        <v>13400000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1230000</v>
      </c>
      <c r="ADO63">
        <v>1210000</v>
      </c>
      <c r="ADP63">
        <v>1180000</v>
      </c>
      <c r="ADQ63">
        <v>1160000</v>
      </c>
      <c r="ADR63">
        <v>1120000</v>
      </c>
      <c r="ADS63">
        <v>1090000</v>
      </c>
      <c r="ADT63">
        <v>1070000</v>
      </c>
      <c r="ADU63">
        <v>1040000</v>
      </c>
      <c r="ADV63">
        <v>1010000</v>
      </c>
      <c r="ADW63">
        <v>989562.72329999995</v>
      </c>
      <c r="ADX63">
        <v>966401.52870000002</v>
      </c>
      <c r="ADY63">
        <v>938465.30119999999</v>
      </c>
      <c r="ADZ63">
        <v>904871.75760000001</v>
      </c>
      <c r="AEA63">
        <v>879711.80079999997</v>
      </c>
      <c r="AEB63">
        <v>856023.64370000002</v>
      </c>
      <c r="AEC63">
        <v>837194.97380000004</v>
      </c>
      <c r="AED63">
        <v>815089.98860000004</v>
      </c>
      <c r="AEE63">
        <v>792588.75329999998</v>
      </c>
      <c r="AEF63">
        <v>770277.10089999996</v>
      </c>
      <c r="AEG63">
        <v>746924.04339999997</v>
      </c>
      <c r="AEH63">
        <v>723386.83409999998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6280000</v>
      </c>
      <c r="AEQ63">
        <v>6090000</v>
      </c>
      <c r="AER63">
        <v>5880000</v>
      </c>
      <c r="AES63">
        <v>5710000</v>
      </c>
      <c r="AET63">
        <v>5550000</v>
      </c>
      <c r="AEU63">
        <v>5370000</v>
      </c>
      <c r="AEV63">
        <v>5190000</v>
      </c>
      <c r="AEW63">
        <v>5060000</v>
      </c>
      <c r="AEX63">
        <v>4900000</v>
      </c>
      <c r="AEY63">
        <v>4720000</v>
      </c>
      <c r="AEZ63">
        <v>4540000</v>
      </c>
      <c r="AFA63">
        <v>4420000</v>
      </c>
      <c r="AFB63">
        <v>4290000</v>
      </c>
      <c r="AFC63">
        <v>4160000</v>
      </c>
      <c r="AFD63">
        <v>4040000</v>
      </c>
      <c r="AFE63">
        <v>3900000</v>
      </c>
      <c r="AFF63">
        <v>3760000</v>
      </c>
      <c r="AFG63">
        <v>3660000</v>
      </c>
      <c r="AFH63">
        <v>3520000</v>
      </c>
      <c r="AFI63">
        <v>3400000</v>
      </c>
      <c r="AFJ63">
        <v>3300000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181.97552880000001</v>
      </c>
      <c r="AGU63">
        <v>191.08548819999999</v>
      </c>
      <c r="AGV63">
        <v>194.70115860000001</v>
      </c>
      <c r="AGW63">
        <v>201.90581460000001</v>
      </c>
      <c r="AGX63">
        <v>204.12981300000001</v>
      </c>
      <c r="AGY63">
        <v>208.1868561</v>
      </c>
      <c r="AGZ63">
        <v>206.91403690000001</v>
      </c>
      <c r="AHA63">
        <v>208.5558327</v>
      </c>
      <c r="AHB63">
        <v>211.87926139999999</v>
      </c>
      <c r="AHC63">
        <v>212.6992496</v>
      </c>
      <c r="AHD63">
        <v>214.09703519999999</v>
      </c>
      <c r="AHE63">
        <v>210.98861110000001</v>
      </c>
      <c r="AHF63">
        <v>206.1445928</v>
      </c>
      <c r="AHG63">
        <v>203.6146751</v>
      </c>
      <c r="AHH63">
        <v>202.18161839999999</v>
      </c>
      <c r="AHI63">
        <v>197.8806419</v>
      </c>
      <c r="AHJ63">
        <v>192.30982330000001</v>
      </c>
      <c r="AHK63">
        <v>191.10501049999999</v>
      </c>
      <c r="AHL63">
        <v>189.08070269999999</v>
      </c>
      <c r="AHM63">
        <v>183.57349780000001</v>
      </c>
      <c r="AHN63">
        <v>177.71307530000001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20.92321535</v>
      </c>
      <c r="AHW63">
        <v>21.474589959999999</v>
      </c>
      <c r="AHX63">
        <v>21.036946350000001</v>
      </c>
      <c r="AHY63">
        <v>23.159606329999999</v>
      </c>
      <c r="AHZ63">
        <v>22.308007010000001</v>
      </c>
      <c r="AIA63">
        <v>22.861495860000002</v>
      </c>
      <c r="AIB63">
        <v>22.696280290000001</v>
      </c>
      <c r="AIC63">
        <v>23.169389500000001</v>
      </c>
      <c r="AID63">
        <v>21.865334650000001</v>
      </c>
      <c r="AIE63">
        <v>21.839371759999999</v>
      </c>
      <c r="AIF63">
        <v>21.054998909999998</v>
      </c>
      <c r="AIG63">
        <v>21.59339421</v>
      </c>
      <c r="AIH63">
        <v>22.36209109</v>
      </c>
      <c r="AII63">
        <v>21.439383450000001</v>
      </c>
      <c r="AIJ63">
        <v>21.605375970000001</v>
      </c>
      <c r="AIK63">
        <v>22.510929260000001</v>
      </c>
      <c r="AIL63">
        <v>22.351981840000001</v>
      </c>
      <c r="AIM63">
        <v>21.70095324</v>
      </c>
      <c r="AIN63">
        <v>19.664294200000001</v>
      </c>
      <c r="AIO63">
        <v>18.52334694</v>
      </c>
      <c r="AIP63">
        <v>18.86647404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1.070424322</v>
      </c>
      <c r="AIY63">
        <v>1.870644446</v>
      </c>
      <c r="AIZ63">
        <v>1.816159656</v>
      </c>
      <c r="AJA63">
        <v>1.3714258459999999</v>
      </c>
      <c r="AJB63">
        <v>1.331481404</v>
      </c>
      <c r="AJC63">
        <v>1.1080289080000001</v>
      </c>
      <c r="AJD63">
        <v>1.4343416280000001</v>
      </c>
      <c r="AJE63">
        <v>1.0444235159999999</v>
      </c>
      <c r="AJF63">
        <v>2.197007395</v>
      </c>
      <c r="AJG63">
        <v>1.476704</v>
      </c>
      <c r="AJH63">
        <v>2.2301894280000001</v>
      </c>
      <c r="AJI63">
        <v>2.474551376</v>
      </c>
      <c r="AJJ63">
        <v>2.252322248</v>
      </c>
      <c r="AJK63">
        <v>1.7493765029999999</v>
      </c>
      <c r="AJL63">
        <v>1.698423789</v>
      </c>
      <c r="AJM63">
        <v>1.7863680630000001</v>
      </c>
      <c r="AJN63">
        <v>1.734337926</v>
      </c>
      <c r="AJO63">
        <v>2.3314475469999998</v>
      </c>
      <c r="AJP63">
        <v>1.760532129</v>
      </c>
      <c r="AJQ63">
        <v>1.9534337070000001</v>
      </c>
      <c r="AJR63">
        <v>1.4224031850000001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152.1835988</v>
      </c>
      <c r="AKA63">
        <v>156.7975495</v>
      </c>
      <c r="AKB63">
        <v>249.329444</v>
      </c>
      <c r="AKC63">
        <v>120.6083223</v>
      </c>
      <c r="AKD63">
        <v>251.88128610000001</v>
      </c>
      <c r="AKE63">
        <v>162.90151510000001</v>
      </c>
      <c r="AKF63">
        <v>128.8394605</v>
      </c>
      <c r="AKG63">
        <v>101.31929909999999</v>
      </c>
      <c r="AKH63">
        <v>229.02749700000001</v>
      </c>
      <c r="AKI63">
        <v>237.3576985</v>
      </c>
      <c r="AKJ63">
        <v>114.5117932</v>
      </c>
      <c r="AKK63">
        <v>105.2307552</v>
      </c>
      <c r="AKL63">
        <v>240.771772</v>
      </c>
      <c r="AKM63">
        <v>206.3319888</v>
      </c>
      <c r="AKN63">
        <v>136.97081410000001</v>
      </c>
      <c r="AKO63">
        <v>166.1078176</v>
      </c>
      <c r="AKP63">
        <v>166.14764829999999</v>
      </c>
      <c r="AKQ63">
        <v>125.65794219999999</v>
      </c>
      <c r="AKR63">
        <v>268.14977260000001</v>
      </c>
      <c r="AKS63">
        <v>238.54852969999999</v>
      </c>
      <c r="AKT63">
        <v>175.5625967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95.914857049999995</v>
      </c>
      <c r="AME63">
        <v>93.235199899999998</v>
      </c>
      <c r="AMF63">
        <v>90.630271230000005</v>
      </c>
      <c r="AMG63">
        <v>88.527737459999997</v>
      </c>
      <c r="AMH63">
        <v>86.522950120000004</v>
      </c>
      <c r="AMI63">
        <v>83.952229560000006</v>
      </c>
      <c r="AMJ63">
        <v>84.456609540000002</v>
      </c>
      <c r="AMK63">
        <v>80.851236229999998</v>
      </c>
      <c r="AML63">
        <v>80.118171180000004</v>
      </c>
      <c r="AMM63">
        <v>77.109808920000006</v>
      </c>
      <c r="AMN63">
        <v>74.994925809999998</v>
      </c>
      <c r="AMO63">
        <v>72.386550459999995</v>
      </c>
      <c r="AMP63">
        <v>70.731080860000006</v>
      </c>
      <c r="AMQ63">
        <v>67.831551829999995</v>
      </c>
      <c r="AMR63">
        <v>65.933490030000002</v>
      </c>
      <c r="AMS63">
        <v>64.917343340000002</v>
      </c>
      <c r="AMT63">
        <v>61.856001659999997</v>
      </c>
      <c r="AMU63">
        <v>59.7347435</v>
      </c>
      <c r="AMV63">
        <v>56.719146790000003</v>
      </c>
      <c r="AMW63">
        <v>55.334936489999997</v>
      </c>
      <c r="AMX63">
        <v>53.008229479999997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300.73524209999999</v>
      </c>
      <c r="ANG63">
        <v>306.75199609999999</v>
      </c>
      <c r="ANH63">
        <v>397.46429319999999</v>
      </c>
      <c r="ANI63">
        <v>265.21367190000001</v>
      </c>
      <c r="ANJ63">
        <v>327.14195280000001</v>
      </c>
      <c r="ANK63">
        <v>247.6788468</v>
      </c>
      <c r="ANL63">
        <v>158.0511698</v>
      </c>
      <c r="ANM63">
        <v>250.6827629</v>
      </c>
      <c r="ANN63">
        <v>222.20479639999999</v>
      </c>
      <c r="ANO63">
        <v>287.77777470000001</v>
      </c>
      <c r="ANP63">
        <v>225.620394</v>
      </c>
      <c r="ANQ63">
        <v>215.16417559999999</v>
      </c>
      <c r="ANR63">
        <v>225.7437979</v>
      </c>
      <c r="ANS63">
        <v>206.05081749999999</v>
      </c>
      <c r="ANT63">
        <v>185.62853250000001</v>
      </c>
      <c r="ANU63">
        <v>124.8142921</v>
      </c>
      <c r="ANV63">
        <v>135.336905</v>
      </c>
      <c r="ANW63">
        <v>159.78161309999999</v>
      </c>
      <c r="ANX63">
        <v>150.4950183</v>
      </c>
      <c r="ANY63">
        <v>139.9027442</v>
      </c>
      <c r="ANZ63">
        <v>139.04376790000001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95.961809360000004</v>
      </c>
      <c r="AOI63">
        <v>98.512685009999998</v>
      </c>
      <c r="AOJ63">
        <v>100.2857063</v>
      </c>
      <c r="AOK63">
        <v>101.5639338</v>
      </c>
      <c r="AOL63">
        <v>101.7041779</v>
      </c>
      <c r="AOM63">
        <v>102.30422900000001</v>
      </c>
      <c r="AON63">
        <v>102.47561949999999</v>
      </c>
      <c r="AOO63">
        <v>102.8735831</v>
      </c>
      <c r="AOP63">
        <v>103.0648374</v>
      </c>
      <c r="AOQ63">
        <v>102.33710689999999</v>
      </c>
      <c r="AOR63">
        <v>101.86024159999999</v>
      </c>
      <c r="AOS63">
        <v>100.7939604</v>
      </c>
      <c r="AOT63">
        <v>99.274272319999994</v>
      </c>
      <c r="AOU63">
        <v>97.486805899999993</v>
      </c>
      <c r="AOV63">
        <v>96.143945579999993</v>
      </c>
      <c r="AOW63">
        <v>94.423548139999994</v>
      </c>
      <c r="AOX63">
        <v>92.35961107</v>
      </c>
      <c r="AOY63">
        <v>90.724460899999997</v>
      </c>
      <c r="AOZ63">
        <v>88.639026990000005</v>
      </c>
      <c r="APA63">
        <v>86.790007320000001</v>
      </c>
      <c r="APB63">
        <v>84.380702830000004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819.28610509999999</v>
      </c>
      <c r="APK63">
        <v>540.0294778</v>
      </c>
      <c r="APL63">
        <v>660.37340619999998</v>
      </c>
      <c r="APM63">
        <v>865.92065219999995</v>
      </c>
      <c r="APN63">
        <v>990.33154790000003</v>
      </c>
      <c r="APO63">
        <v>904.81183309999994</v>
      </c>
      <c r="APP63">
        <v>910.13196070000004</v>
      </c>
      <c r="APQ63">
        <v>743.16999559999999</v>
      </c>
      <c r="APR63">
        <v>775.26783869999997</v>
      </c>
      <c r="APS63">
        <v>868.1591201</v>
      </c>
      <c r="APT63">
        <v>891.26582889999997</v>
      </c>
      <c r="APU63">
        <v>888.30880890000003</v>
      </c>
      <c r="APV63">
        <v>894.79273769999998</v>
      </c>
      <c r="APW63">
        <v>777.60731069999997</v>
      </c>
      <c r="APX63">
        <v>820.87715279999998</v>
      </c>
      <c r="APY63">
        <v>871.73216309999998</v>
      </c>
      <c r="APZ63">
        <v>782.7513017</v>
      </c>
      <c r="AQA63">
        <v>852.79229510000005</v>
      </c>
      <c r="AQB63">
        <v>698.02473280000004</v>
      </c>
      <c r="AQC63">
        <v>724.91519770000002</v>
      </c>
      <c r="AQD63">
        <v>734.06263939999997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97.115858529999997</v>
      </c>
      <c r="ARO63">
        <v>94.160387130000004</v>
      </c>
      <c r="ARP63">
        <v>90.813250969999999</v>
      </c>
      <c r="ARQ63">
        <v>88.320387650000001</v>
      </c>
      <c r="ARR63">
        <v>85.821824329999998</v>
      </c>
      <c r="ARS63">
        <v>83.045511939999997</v>
      </c>
      <c r="ART63">
        <v>80.208904099999998</v>
      </c>
      <c r="ARU63">
        <v>78.210753589999996</v>
      </c>
      <c r="ARV63">
        <v>75.735859120000001</v>
      </c>
      <c r="ARW63">
        <v>72.947328459999994</v>
      </c>
      <c r="ARX63">
        <v>70.168602309999997</v>
      </c>
      <c r="ARY63">
        <v>68.365125660000004</v>
      </c>
      <c r="ARZ63">
        <v>66.348915099999999</v>
      </c>
      <c r="ASA63">
        <v>64.335537919999993</v>
      </c>
      <c r="ASB63">
        <v>62.375305789999999</v>
      </c>
      <c r="ASC63">
        <v>60.215462979999998</v>
      </c>
      <c r="ASD63">
        <v>58.121118940000002</v>
      </c>
      <c r="ASE63">
        <v>56.485762680000001</v>
      </c>
      <c r="ASF63">
        <v>54.345167310000001</v>
      </c>
      <c r="ASG63">
        <v>52.545531959999998</v>
      </c>
      <c r="ASH63">
        <v>50.923006460000003</v>
      </c>
    </row>
    <row r="64" spans="3:1178" x14ac:dyDescent="0.25">
      <c r="C64">
        <v>0</v>
      </c>
      <c r="D64">
        <v>0</v>
      </c>
      <c r="E64">
        <v>0</v>
      </c>
      <c r="F64">
        <v>274</v>
      </c>
      <c r="G64">
        <v>261</v>
      </c>
      <c r="H64">
        <v>275</v>
      </c>
      <c r="I64">
        <v>262</v>
      </c>
      <c r="J64">
        <v>278</v>
      </c>
      <c r="K64">
        <v>260</v>
      </c>
      <c r="L64">
        <v>319</v>
      </c>
      <c r="M64">
        <v>294</v>
      </c>
      <c r="N64">
        <v>277</v>
      </c>
      <c r="O64">
        <v>251</v>
      </c>
      <c r="P64">
        <v>301</v>
      </c>
      <c r="Q64">
        <v>277</v>
      </c>
      <c r="R64">
        <v>261</v>
      </c>
      <c r="S64">
        <v>295</v>
      </c>
      <c r="T64">
        <v>274</v>
      </c>
      <c r="U64">
        <v>298</v>
      </c>
      <c r="V64">
        <v>317</v>
      </c>
      <c r="W64">
        <v>315</v>
      </c>
      <c r="X64">
        <v>306</v>
      </c>
      <c r="Y64">
        <v>282</v>
      </c>
      <c r="Z64">
        <v>302</v>
      </c>
      <c r="AA64">
        <v>262</v>
      </c>
      <c r="AB64">
        <v>300</v>
      </c>
      <c r="AC64">
        <v>290</v>
      </c>
      <c r="AD64">
        <v>274</v>
      </c>
      <c r="AE64">
        <v>0</v>
      </c>
      <c r="AF64">
        <v>0</v>
      </c>
      <c r="AG64">
        <v>0</v>
      </c>
      <c r="AH64">
        <v>67</v>
      </c>
      <c r="AI64">
        <v>81</v>
      </c>
      <c r="AJ64">
        <v>69</v>
      </c>
      <c r="AK64">
        <v>92</v>
      </c>
      <c r="AL64">
        <v>74</v>
      </c>
      <c r="AM64">
        <v>77</v>
      </c>
      <c r="AN64">
        <v>97</v>
      </c>
      <c r="AO64">
        <v>105</v>
      </c>
      <c r="AP64">
        <v>119</v>
      </c>
      <c r="AQ64">
        <v>108</v>
      </c>
      <c r="AR64">
        <v>99</v>
      </c>
      <c r="AS64">
        <v>97</v>
      </c>
      <c r="AT64">
        <v>112</v>
      </c>
      <c r="AU64">
        <v>117</v>
      </c>
      <c r="AV64">
        <v>109</v>
      </c>
      <c r="AW64">
        <v>117</v>
      </c>
      <c r="AX64">
        <v>139</v>
      </c>
      <c r="AY64">
        <v>129</v>
      </c>
      <c r="AZ64">
        <v>138</v>
      </c>
      <c r="BA64">
        <v>173</v>
      </c>
      <c r="BB64">
        <v>141</v>
      </c>
      <c r="BC64">
        <v>150</v>
      </c>
      <c r="BD64">
        <v>127</v>
      </c>
      <c r="BE64">
        <v>153</v>
      </c>
      <c r="BF64">
        <v>147</v>
      </c>
      <c r="BG64">
        <v>0</v>
      </c>
      <c r="BH64">
        <v>0</v>
      </c>
      <c r="BI64">
        <v>0</v>
      </c>
      <c r="BJ64">
        <v>155</v>
      </c>
      <c r="BK64">
        <v>116</v>
      </c>
      <c r="BL64">
        <v>135</v>
      </c>
      <c r="BM64">
        <v>138</v>
      </c>
      <c r="BN64">
        <v>123</v>
      </c>
      <c r="BO64">
        <v>141</v>
      </c>
      <c r="BP64">
        <v>157</v>
      </c>
      <c r="BQ64">
        <v>133</v>
      </c>
      <c r="BR64">
        <v>148</v>
      </c>
      <c r="BS64">
        <v>146</v>
      </c>
      <c r="BT64">
        <v>152</v>
      </c>
      <c r="BU64">
        <v>151</v>
      </c>
      <c r="BV64">
        <v>159</v>
      </c>
      <c r="BW64">
        <v>163</v>
      </c>
      <c r="BX64">
        <v>173</v>
      </c>
      <c r="BY64">
        <v>129</v>
      </c>
      <c r="BZ64">
        <v>130</v>
      </c>
      <c r="CA64">
        <v>152</v>
      </c>
      <c r="CB64">
        <v>154</v>
      </c>
      <c r="CC64">
        <v>135</v>
      </c>
      <c r="CD64">
        <v>139</v>
      </c>
      <c r="CE64">
        <v>125</v>
      </c>
      <c r="CF64">
        <v>147</v>
      </c>
      <c r="CG64">
        <v>138</v>
      </c>
      <c r="CH64">
        <v>157</v>
      </c>
      <c r="CI64">
        <v>0</v>
      </c>
      <c r="CJ64">
        <v>0</v>
      </c>
      <c r="CK64">
        <v>0</v>
      </c>
      <c r="CL64">
        <v>39</v>
      </c>
      <c r="CM64">
        <v>42</v>
      </c>
      <c r="CN64">
        <v>41</v>
      </c>
      <c r="CO64">
        <v>62</v>
      </c>
      <c r="CP64">
        <v>54</v>
      </c>
      <c r="CQ64">
        <v>47</v>
      </c>
      <c r="CR64">
        <v>52</v>
      </c>
      <c r="CS64">
        <v>50</v>
      </c>
      <c r="CT64">
        <v>47</v>
      </c>
      <c r="CU64">
        <v>50</v>
      </c>
      <c r="CV64">
        <v>52</v>
      </c>
      <c r="CW64">
        <v>38</v>
      </c>
      <c r="CX64">
        <v>45</v>
      </c>
      <c r="CY64">
        <v>44</v>
      </c>
      <c r="CZ64">
        <v>52</v>
      </c>
      <c r="DA64">
        <v>45</v>
      </c>
      <c r="DB64">
        <v>51</v>
      </c>
      <c r="DC64">
        <v>53</v>
      </c>
      <c r="DD64">
        <v>56</v>
      </c>
      <c r="DE64">
        <v>60</v>
      </c>
      <c r="DF64">
        <v>69</v>
      </c>
      <c r="DG64">
        <v>73</v>
      </c>
      <c r="DH64">
        <v>49</v>
      </c>
      <c r="DI64">
        <v>63</v>
      </c>
      <c r="DJ64">
        <v>57</v>
      </c>
      <c r="DK64">
        <v>0</v>
      </c>
      <c r="DL64">
        <v>0</v>
      </c>
      <c r="DM64">
        <v>0</v>
      </c>
      <c r="DN64">
        <v>2</v>
      </c>
      <c r="DO64">
        <v>1</v>
      </c>
      <c r="DP64">
        <v>2</v>
      </c>
      <c r="DQ64">
        <v>1</v>
      </c>
      <c r="DR64">
        <v>3</v>
      </c>
      <c r="DS64">
        <v>1</v>
      </c>
      <c r="DT64">
        <v>3</v>
      </c>
      <c r="DU64">
        <v>4</v>
      </c>
      <c r="DV64">
        <v>5</v>
      </c>
      <c r="DW64">
        <v>6</v>
      </c>
      <c r="DX64">
        <v>6</v>
      </c>
      <c r="DY64">
        <v>2</v>
      </c>
      <c r="DZ64">
        <v>4</v>
      </c>
      <c r="EA64">
        <v>4</v>
      </c>
      <c r="EB64">
        <v>9</v>
      </c>
      <c r="EC64">
        <v>5</v>
      </c>
      <c r="ED64">
        <v>5</v>
      </c>
      <c r="EE64">
        <v>9</v>
      </c>
      <c r="EF64">
        <v>8</v>
      </c>
      <c r="EG64">
        <v>10</v>
      </c>
      <c r="EH64">
        <v>6</v>
      </c>
      <c r="EI64">
        <v>6</v>
      </c>
      <c r="EJ64">
        <v>3</v>
      </c>
      <c r="EK64">
        <v>7</v>
      </c>
      <c r="EL64">
        <v>8</v>
      </c>
      <c r="EM64">
        <v>0</v>
      </c>
      <c r="EN64">
        <v>0</v>
      </c>
      <c r="EO64">
        <v>0</v>
      </c>
      <c r="EP64">
        <v>15</v>
      </c>
      <c r="EQ64">
        <v>15</v>
      </c>
      <c r="ER64">
        <v>5</v>
      </c>
      <c r="ES64">
        <v>10</v>
      </c>
      <c r="ET64">
        <v>10</v>
      </c>
      <c r="EU64">
        <v>15</v>
      </c>
      <c r="EV64">
        <v>5</v>
      </c>
      <c r="EW64">
        <v>15</v>
      </c>
      <c r="EX64">
        <v>15</v>
      </c>
      <c r="EY64">
        <v>25</v>
      </c>
      <c r="EZ64">
        <v>25</v>
      </c>
      <c r="FA64">
        <v>25</v>
      </c>
      <c r="FB64">
        <v>20</v>
      </c>
      <c r="FC64">
        <v>20</v>
      </c>
      <c r="FD64">
        <v>10</v>
      </c>
      <c r="FE64">
        <v>20</v>
      </c>
      <c r="FF64">
        <v>50</v>
      </c>
      <c r="FG64">
        <v>30</v>
      </c>
      <c r="FH64">
        <v>40</v>
      </c>
      <c r="FI64">
        <v>40</v>
      </c>
      <c r="FJ64">
        <v>35</v>
      </c>
      <c r="FK64">
        <v>35</v>
      </c>
      <c r="FL64">
        <v>25</v>
      </c>
      <c r="FM64">
        <v>15</v>
      </c>
      <c r="FN64">
        <v>45</v>
      </c>
      <c r="FO64">
        <v>0</v>
      </c>
      <c r="FP64">
        <v>0</v>
      </c>
      <c r="FQ64">
        <v>5031</v>
      </c>
      <c r="FR64">
        <v>5287</v>
      </c>
      <c r="FS64">
        <v>5503</v>
      </c>
      <c r="FT64">
        <v>5664</v>
      </c>
      <c r="FU64">
        <v>5823</v>
      </c>
      <c r="FV64">
        <v>6021</v>
      </c>
      <c r="FW64">
        <v>6157</v>
      </c>
      <c r="FX64">
        <v>6272</v>
      </c>
      <c r="FY64">
        <v>6414</v>
      </c>
      <c r="FZ64">
        <v>6570</v>
      </c>
      <c r="GA64">
        <v>6657</v>
      </c>
      <c r="GB64">
        <v>6743</v>
      </c>
      <c r="GC64">
        <v>6830</v>
      </c>
      <c r="GD64">
        <v>6880</v>
      </c>
      <c r="GE64">
        <v>6977</v>
      </c>
      <c r="GF64">
        <v>7032</v>
      </c>
      <c r="GG64">
        <v>7080</v>
      </c>
      <c r="GH64">
        <v>7190</v>
      </c>
      <c r="GI64">
        <v>7230</v>
      </c>
      <c r="GJ64">
        <v>7298</v>
      </c>
      <c r="GK64">
        <v>7315</v>
      </c>
      <c r="GL64">
        <v>7400</v>
      </c>
      <c r="GM64">
        <v>7445</v>
      </c>
      <c r="GN64">
        <v>7488</v>
      </c>
      <c r="GO64">
        <v>7563</v>
      </c>
      <c r="GP64">
        <v>7605</v>
      </c>
      <c r="GQ64">
        <v>0</v>
      </c>
      <c r="GR64">
        <v>0</v>
      </c>
      <c r="GS64">
        <v>701</v>
      </c>
      <c r="GT64">
        <v>744</v>
      </c>
      <c r="GU64">
        <v>796</v>
      </c>
      <c r="GV64">
        <v>843</v>
      </c>
      <c r="GW64">
        <v>898</v>
      </c>
      <c r="GX64">
        <v>942</v>
      </c>
      <c r="GY64">
        <v>999</v>
      </c>
      <c r="GZ64">
        <v>1043</v>
      </c>
      <c r="HA64">
        <v>1092</v>
      </c>
      <c r="HB64">
        <v>1140</v>
      </c>
      <c r="HC64">
        <v>1166</v>
      </c>
      <c r="HD64">
        <v>1208</v>
      </c>
      <c r="HE64">
        <v>1258</v>
      </c>
      <c r="HF64">
        <v>1296</v>
      </c>
      <c r="HG64">
        <v>1339</v>
      </c>
      <c r="HH64">
        <v>1398</v>
      </c>
      <c r="HI64">
        <v>1435</v>
      </c>
      <c r="HJ64">
        <v>1452</v>
      </c>
      <c r="HK64">
        <v>1488</v>
      </c>
      <c r="HL64">
        <v>1531</v>
      </c>
      <c r="HM64">
        <v>1550</v>
      </c>
      <c r="HN64">
        <v>1578</v>
      </c>
      <c r="HO64">
        <v>1587</v>
      </c>
      <c r="HP64">
        <v>1599</v>
      </c>
      <c r="HQ64">
        <v>1624</v>
      </c>
      <c r="HR64">
        <v>1659</v>
      </c>
      <c r="HS64">
        <v>0</v>
      </c>
      <c r="HT64">
        <v>0</v>
      </c>
      <c r="HU64">
        <v>84</v>
      </c>
      <c r="HV64">
        <v>89</v>
      </c>
      <c r="HW64">
        <v>86</v>
      </c>
      <c r="HX64">
        <v>90</v>
      </c>
      <c r="HY64">
        <v>92</v>
      </c>
      <c r="HZ64">
        <v>98</v>
      </c>
      <c r="IA64">
        <v>99</v>
      </c>
      <c r="IB64">
        <v>105</v>
      </c>
      <c r="IC64">
        <v>110</v>
      </c>
      <c r="ID64">
        <v>114</v>
      </c>
      <c r="IE64">
        <v>119</v>
      </c>
      <c r="IF64">
        <v>118</v>
      </c>
      <c r="IG64">
        <v>125</v>
      </c>
      <c r="IH64">
        <v>124</v>
      </c>
      <c r="II64">
        <v>125</v>
      </c>
      <c r="IJ64">
        <v>135</v>
      </c>
      <c r="IK64">
        <v>144</v>
      </c>
      <c r="IL64">
        <v>160</v>
      </c>
      <c r="IM64">
        <v>167</v>
      </c>
      <c r="IN64">
        <v>161</v>
      </c>
      <c r="IO64">
        <v>178</v>
      </c>
      <c r="IP64">
        <v>183</v>
      </c>
      <c r="IQ64">
        <v>198</v>
      </c>
      <c r="IR64">
        <v>202</v>
      </c>
      <c r="IS64">
        <v>206</v>
      </c>
      <c r="IT64">
        <v>218</v>
      </c>
      <c r="IU64">
        <v>0</v>
      </c>
      <c r="IV64">
        <v>0</v>
      </c>
      <c r="IW64">
        <v>7</v>
      </c>
      <c r="IX64">
        <v>4</v>
      </c>
      <c r="IY64">
        <v>4</v>
      </c>
      <c r="IZ64">
        <v>2</v>
      </c>
      <c r="JA64">
        <v>2</v>
      </c>
      <c r="JB64">
        <v>1</v>
      </c>
      <c r="JC64">
        <v>4</v>
      </c>
      <c r="JD64">
        <v>1</v>
      </c>
      <c r="JE64">
        <v>6</v>
      </c>
      <c r="JF64">
        <v>6</v>
      </c>
      <c r="JG64">
        <v>8</v>
      </c>
      <c r="JH64">
        <v>8</v>
      </c>
      <c r="JI64">
        <v>7</v>
      </c>
      <c r="JJ64">
        <v>9</v>
      </c>
      <c r="JK64">
        <v>8</v>
      </c>
      <c r="JL64">
        <v>10</v>
      </c>
      <c r="JM64">
        <v>7</v>
      </c>
      <c r="JN64">
        <v>7</v>
      </c>
      <c r="JO64">
        <v>7</v>
      </c>
      <c r="JP64">
        <v>13</v>
      </c>
      <c r="JQ64">
        <v>7</v>
      </c>
      <c r="JR64">
        <v>11</v>
      </c>
      <c r="JS64">
        <v>8</v>
      </c>
      <c r="JT64">
        <v>7</v>
      </c>
      <c r="JU64">
        <v>8</v>
      </c>
      <c r="JV64">
        <v>7</v>
      </c>
      <c r="JW64">
        <v>0</v>
      </c>
      <c r="JX64">
        <v>0</v>
      </c>
      <c r="JY64">
        <v>0</v>
      </c>
      <c r="JZ64">
        <v>8</v>
      </c>
      <c r="KA64">
        <v>17</v>
      </c>
      <c r="KB64">
        <v>29</v>
      </c>
      <c r="KC64">
        <v>33</v>
      </c>
      <c r="KD64">
        <v>37</v>
      </c>
      <c r="KE64">
        <v>46</v>
      </c>
      <c r="KF64">
        <v>54</v>
      </c>
      <c r="KG64">
        <v>60</v>
      </c>
      <c r="KH64">
        <v>66</v>
      </c>
      <c r="KI64">
        <v>77</v>
      </c>
      <c r="KJ64">
        <v>85</v>
      </c>
      <c r="KK64">
        <v>95</v>
      </c>
      <c r="KL64">
        <v>106</v>
      </c>
      <c r="KM64">
        <v>119</v>
      </c>
      <c r="KN64">
        <v>129</v>
      </c>
      <c r="KO64">
        <v>144</v>
      </c>
      <c r="KP64">
        <v>159</v>
      </c>
      <c r="KQ64">
        <v>174</v>
      </c>
      <c r="KR64">
        <v>189</v>
      </c>
      <c r="KS64">
        <v>203</v>
      </c>
      <c r="KT64">
        <v>214</v>
      </c>
      <c r="KU64">
        <v>235</v>
      </c>
      <c r="KV64">
        <v>257</v>
      </c>
      <c r="KW64">
        <v>272</v>
      </c>
      <c r="KX64">
        <v>283</v>
      </c>
      <c r="KY64">
        <v>0</v>
      </c>
      <c r="KZ64">
        <v>0</v>
      </c>
      <c r="LA64">
        <v>0</v>
      </c>
      <c r="LB64">
        <v>238</v>
      </c>
      <c r="LC64">
        <v>473</v>
      </c>
      <c r="LD64">
        <v>706</v>
      </c>
      <c r="LE64">
        <v>911</v>
      </c>
      <c r="LF64">
        <v>1132</v>
      </c>
      <c r="LG64">
        <v>1352</v>
      </c>
      <c r="LH64">
        <v>1570</v>
      </c>
      <c r="LI64">
        <v>1769</v>
      </c>
      <c r="LJ64">
        <v>1960</v>
      </c>
      <c r="LK64">
        <v>2153</v>
      </c>
      <c r="LL64">
        <v>2381</v>
      </c>
      <c r="LM64">
        <v>2599</v>
      </c>
      <c r="LN64">
        <v>2799</v>
      </c>
      <c r="LO64">
        <v>3007</v>
      </c>
      <c r="LP64">
        <v>3187</v>
      </c>
      <c r="LQ64">
        <v>3410</v>
      </c>
      <c r="LR64">
        <v>3608</v>
      </c>
      <c r="LS64">
        <v>3802</v>
      </c>
      <c r="LT64">
        <v>3994</v>
      </c>
      <c r="LU64">
        <v>4198</v>
      </c>
      <c r="LV64">
        <v>4380</v>
      </c>
      <c r="LW64">
        <v>4568</v>
      </c>
      <c r="LX64">
        <v>4760</v>
      </c>
      <c r="LY64">
        <v>4953</v>
      </c>
      <c r="LZ64">
        <v>5137</v>
      </c>
      <c r="MA64">
        <v>0</v>
      </c>
      <c r="MB64">
        <v>0</v>
      </c>
      <c r="MC64">
        <v>1442</v>
      </c>
      <c r="MD64">
        <v>1498</v>
      </c>
      <c r="ME64">
        <v>1549</v>
      </c>
      <c r="MF64">
        <v>1591</v>
      </c>
      <c r="MG64">
        <v>1627</v>
      </c>
      <c r="MH64">
        <v>1656</v>
      </c>
      <c r="MI64">
        <v>1707</v>
      </c>
      <c r="MJ64">
        <v>1728</v>
      </c>
      <c r="MK64">
        <v>1749</v>
      </c>
      <c r="ML64">
        <v>1784</v>
      </c>
      <c r="MM64">
        <v>1829</v>
      </c>
      <c r="MN64">
        <v>1892</v>
      </c>
      <c r="MO64">
        <v>1937</v>
      </c>
      <c r="MP64">
        <v>1976</v>
      </c>
      <c r="MQ64">
        <v>1997</v>
      </c>
      <c r="MR64">
        <v>2044</v>
      </c>
      <c r="MS64">
        <v>2074</v>
      </c>
      <c r="MT64">
        <v>2094</v>
      </c>
      <c r="MU64">
        <v>2112</v>
      </c>
      <c r="MV64">
        <v>2138</v>
      </c>
      <c r="MW64">
        <v>2132</v>
      </c>
      <c r="MX64">
        <v>2145</v>
      </c>
      <c r="MY64">
        <v>2166</v>
      </c>
      <c r="MZ64">
        <v>2200</v>
      </c>
      <c r="NA64">
        <v>2212</v>
      </c>
      <c r="NB64">
        <v>2220</v>
      </c>
      <c r="NC64">
        <v>0</v>
      </c>
      <c r="ND64">
        <v>0</v>
      </c>
      <c r="NE64">
        <v>0</v>
      </c>
      <c r="NF64">
        <v>32</v>
      </c>
      <c r="NG64">
        <v>65</v>
      </c>
      <c r="NH64">
        <v>104</v>
      </c>
      <c r="NI64">
        <v>134</v>
      </c>
      <c r="NJ64">
        <v>157</v>
      </c>
      <c r="NK64">
        <v>184</v>
      </c>
      <c r="NL64">
        <v>220</v>
      </c>
      <c r="NM64">
        <v>254</v>
      </c>
      <c r="NN64">
        <v>287</v>
      </c>
      <c r="NO64">
        <v>312</v>
      </c>
      <c r="NP64">
        <v>340</v>
      </c>
      <c r="NQ64">
        <v>371</v>
      </c>
      <c r="NR64">
        <v>408</v>
      </c>
      <c r="NS64">
        <v>438</v>
      </c>
      <c r="NT64">
        <v>469</v>
      </c>
      <c r="NU64">
        <v>498</v>
      </c>
      <c r="NV64">
        <v>544</v>
      </c>
      <c r="NW64">
        <v>575</v>
      </c>
      <c r="NX64">
        <v>606</v>
      </c>
      <c r="NY64">
        <v>644</v>
      </c>
      <c r="NZ64">
        <v>685</v>
      </c>
      <c r="OA64">
        <v>727</v>
      </c>
      <c r="OB64">
        <v>757</v>
      </c>
      <c r="OC64">
        <v>797</v>
      </c>
      <c r="OD64">
        <v>841</v>
      </c>
      <c r="OE64">
        <v>0</v>
      </c>
      <c r="OF64">
        <v>0</v>
      </c>
      <c r="OG64">
        <v>2113</v>
      </c>
      <c r="OH64">
        <v>2192</v>
      </c>
      <c r="OI64">
        <v>2334</v>
      </c>
      <c r="OJ64">
        <v>2424</v>
      </c>
      <c r="OK64">
        <v>2531</v>
      </c>
      <c r="OL64">
        <v>2655</v>
      </c>
      <c r="OM64">
        <v>2758</v>
      </c>
      <c r="ON64">
        <v>2844</v>
      </c>
      <c r="OO64">
        <v>2939</v>
      </c>
      <c r="OP64">
        <v>3052</v>
      </c>
      <c r="OQ64">
        <v>3151</v>
      </c>
      <c r="OR64">
        <v>3191</v>
      </c>
      <c r="OS64">
        <v>3238</v>
      </c>
      <c r="OT64">
        <v>3300</v>
      </c>
      <c r="OU64">
        <v>3364</v>
      </c>
      <c r="OV64">
        <v>3448</v>
      </c>
      <c r="OW64">
        <v>3533</v>
      </c>
      <c r="OX64">
        <v>3580</v>
      </c>
      <c r="OY64">
        <v>3632</v>
      </c>
      <c r="OZ64">
        <v>3719</v>
      </c>
      <c r="PA64">
        <v>3758</v>
      </c>
      <c r="PB64">
        <v>3813</v>
      </c>
      <c r="PC64">
        <v>3849</v>
      </c>
      <c r="PD64">
        <v>3916</v>
      </c>
      <c r="PE64">
        <v>3987</v>
      </c>
      <c r="PF64">
        <v>4004</v>
      </c>
      <c r="PG64">
        <v>0</v>
      </c>
      <c r="PH64">
        <v>0</v>
      </c>
      <c r="PI64">
        <v>0</v>
      </c>
      <c r="PJ64">
        <v>84</v>
      </c>
      <c r="PK64">
        <v>163</v>
      </c>
      <c r="PL64">
        <v>243</v>
      </c>
      <c r="PM64">
        <v>342</v>
      </c>
      <c r="PN64">
        <v>428</v>
      </c>
      <c r="PO64">
        <v>507</v>
      </c>
      <c r="PP64">
        <v>599</v>
      </c>
      <c r="PQ64">
        <v>681</v>
      </c>
      <c r="PR64">
        <v>756</v>
      </c>
      <c r="PS64">
        <v>858</v>
      </c>
      <c r="PT64">
        <v>967</v>
      </c>
      <c r="PU64">
        <v>1064</v>
      </c>
      <c r="PV64">
        <v>1169</v>
      </c>
      <c r="PW64">
        <v>1276</v>
      </c>
      <c r="PX64">
        <v>1385</v>
      </c>
      <c r="PY64">
        <v>1486</v>
      </c>
      <c r="PZ64">
        <v>1598</v>
      </c>
      <c r="QA64">
        <v>1726</v>
      </c>
      <c r="QB64">
        <v>1840</v>
      </c>
      <c r="QC64">
        <v>1978</v>
      </c>
      <c r="QD64">
        <v>2116</v>
      </c>
      <c r="QE64">
        <v>2233</v>
      </c>
      <c r="QF64">
        <v>2355</v>
      </c>
      <c r="QG64">
        <v>2498</v>
      </c>
      <c r="QH64">
        <v>2632</v>
      </c>
      <c r="QI64">
        <v>0</v>
      </c>
      <c r="QJ64">
        <v>0</v>
      </c>
      <c r="QK64">
        <v>7425</v>
      </c>
      <c r="QL64">
        <v>7919</v>
      </c>
      <c r="QM64">
        <v>8271</v>
      </c>
      <c r="QN64">
        <v>8540</v>
      </c>
      <c r="QO64">
        <v>8821</v>
      </c>
      <c r="QP64">
        <v>8973</v>
      </c>
      <c r="QQ64">
        <v>9149</v>
      </c>
      <c r="QR64">
        <v>9272</v>
      </c>
      <c r="QS64">
        <v>9298</v>
      </c>
      <c r="QT64">
        <v>9449</v>
      </c>
      <c r="QU64">
        <v>9585</v>
      </c>
      <c r="QV64">
        <v>9691</v>
      </c>
      <c r="QW64">
        <v>9726</v>
      </c>
      <c r="QX64">
        <v>9853</v>
      </c>
      <c r="QY64">
        <v>9921</v>
      </c>
      <c r="QZ64">
        <v>9911</v>
      </c>
      <c r="RA64">
        <v>9956</v>
      </c>
      <c r="RB64">
        <v>10010</v>
      </c>
      <c r="RC64">
        <v>10107</v>
      </c>
      <c r="RD64">
        <v>10104</v>
      </c>
      <c r="RE64">
        <v>10096</v>
      </c>
      <c r="RF64">
        <v>10082</v>
      </c>
      <c r="RG64">
        <v>10099</v>
      </c>
      <c r="RH64">
        <v>10081</v>
      </c>
      <c r="RI64">
        <v>10067</v>
      </c>
      <c r="RJ64">
        <v>10087</v>
      </c>
      <c r="RK64">
        <v>0</v>
      </c>
      <c r="RL64">
        <v>0</v>
      </c>
      <c r="RM64">
        <v>8376</v>
      </c>
      <c r="RN64">
        <v>8183</v>
      </c>
      <c r="RO64">
        <v>8020</v>
      </c>
      <c r="RP64">
        <v>7864</v>
      </c>
      <c r="RQ64">
        <v>7746</v>
      </c>
      <c r="RR64">
        <v>7654</v>
      </c>
      <c r="RS64">
        <v>7572</v>
      </c>
      <c r="RT64">
        <v>7522</v>
      </c>
      <c r="RU64">
        <v>7544</v>
      </c>
      <c r="RV64">
        <v>7482</v>
      </c>
      <c r="RW64">
        <v>7413</v>
      </c>
      <c r="RX64">
        <v>7370</v>
      </c>
      <c r="RY64">
        <v>7354</v>
      </c>
      <c r="RZ64">
        <v>7320</v>
      </c>
      <c r="SA64">
        <v>7316</v>
      </c>
      <c r="SB64">
        <v>7340</v>
      </c>
      <c r="SC64">
        <v>7313</v>
      </c>
      <c r="SD64">
        <v>7297</v>
      </c>
      <c r="SE64">
        <v>7241</v>
      </c>
      <c r="SF64">
        <v>7260</v>
      </c>
      <c r="SG64">
        <v>7265</v>
      </c>
      <c r="SH64">
        <v>7272</v>
      </c>
      <c r="SI64">
        <v>7234</v>
      </c>
      <c r="SJ64">
        <v>7267</v>
      </c>
      <c r="SK64">
        <v>7292</v>
      </c>
      <c r="SL64">
        <v>7334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377981.53710000002</v>
      </c>
      <c r="SU64">
        <v>375261.39480000001</v>
      </c>
      <c r="SV64">
        <v>371136.40769999998</v>
      </c>
      <c r="SW64">
        <v>368484.51419999998</v>
      </c>
      <c r="SX64">
        <v>366453.12560000003</v>
      </c>
      <c r="SY64">
        <v>360490.97210000001</v>
      </c>
      <c r="SZ64">
        <v>354512.67810000002</v>
      </c>
      <c r="TA64">
        <v>348627.8602</v>
      </c>
      <c r="TB64">
        <v>340951.49589999998</v>
      </c>
      <c r="TC64">
        <v>335687.87910000002</v>
      </c>
      <c r="TD64">
        <v>328479.72970000003</v>
      </c>
      <c r="TE64">
        <v>321089.23509999999</v>
      </c>
      <c r="TF64">
        <v>316580.49479999999</v>
      </c>
      <c r="TG64">
        <v>309069.63250000001</v>
      </c>
      <c r="TH64">
        <v>302889.81699999998</v>
      </c>
      <c r="TI64">
        <v>294752.78649999999</v>
      </c>
      <c r="TJ64">
        <v>289493.01150000002</v>
      </c>
      <c r="TK64">
        <v>282770.33199999999</v>
      </c>
      <c r="TL64">
        <v>276119.92749999999</v>
      </c>
      <c r="TM64">
        <v>270762.6716</v>
      </c>
      <c r="TN64">
        <v>264336.22519999999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253002.07759999999</v>
      </c>
      <c r="TW64">
        <v>260496.2335</v>
      </c>
      <c r="TX64">
        <v>264048.09820000001</v>
      </c>
      <c r="TY64">
        <v>268401.01199999999</v>
      </c>
      <c r="TZ64">
        <v>272037.72690000001</v>
      </c>
      <c r="UA64">
        <v>270137.95740000001</v>
      </c>
      <c r="UB64">
        <v>271716.97489999997</v>
      </c>
      <c r="UC64">
        <v>274721.88199999998</v>
      </c>
      <c r="UD64">
        <v>274777.00699999998</v>
      </c>
      <c r="UE64">
        <v>275625.08419999998</v>
      </c>
      <c r="UF64">
        <v>279388.23180000001</v>
      </c>
      <c r="UG64">
        <v>278429.73499999999</v>
      </c>
      <c r="UH64">
        <v>273522.52990000002</v>
      </c>
      <c r="UI64">
        <v>272139.88370000001</v>
      </c>
      <c r="UJ64">
        <v>271848.68060000002</v>
      </c>
      <c r="UK64">
        <v>267206.18859999999</v>
      </c>
      <c r="UL64">
        <v>264109.84379999997</v>
      </c>
      <c r="UM64">
        <v>257879.78030000001</v>
      </c>
      <c r="UN64">
        <v>252261.8659</v>
      </c>
      <c r="UO64">
        <v>248743.61420000001</v>
      </c>
      <c r="UP64">
        <v>246703.367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275521.92629999999</v>
      </c>
      <c r="UY64">
        <v>270226.5772</v>
      </c>
      <c r="UZ64">
        <v>278256.25780000002</v>
      </c>
      <c r="VA64">
        <v>283016.0736</v>
      </c>
      <c r="VB64">
        <v>284764.62829999998</v>
      </c>
      <c r="VC64">
        <v>288596.41259999998</v>
      </c>
      <c r="VD64">
        <v>277836.1482</v>
      </c>
      <c r="VE64">
        <v>285745.58610000001</v>
      </c>
      <c r="VF64">
        <v>275203.5159</v>
      </c>
      <c r="VG64">
        <v>269342.62050000002</v>
      </c>
      <c r="VH64">
        <v>282417.505</v>
      </c>
      <c r="VI64">
        <v>292471.20250000001</v>
      </c>
      <c r="VJ64">
        <v>315502.9154</v>
      </c>
      <c r="VK64">
        <v>319714.72610000003</v>
      </c>
      <c r="VL64">
        <v>299250.4558</v>
      </c>
      <c r="VM64">
        <v>321211.97090000001</v>
      </c>
      <c r="VN64">
        <v>320616.2904</v>
      </c>
      <c r="VO64">
        <v>336792.538</v>
      </c>
      <c r="VP64">
        <v>333588.7648</v>
      </c>
      <c r="VQ64">
        <v>330285.9057</v>
      </c>
      <c r="VR64">
        <v>339345.49650000001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26073.94569</v>
      </c>
      <c r="WA64">
        <v>101258.04150000001</v>
      </c>
      <c r="WB64">
        <v>24577.19454</v>
      </c>
      <c r="WC64">
        <v>143168.12359999999</v>
      </c>
      <c r="WD64">
        <v>138998.17819999999</v>
      </c>
      <c r="WE64">
        <v>179932.91680000001</v>
      </c>
      <c r="WF64">
        <v>174692.15220000001</v>
      </c>
      <c r="WG64">
        <v>148403.52739999999</v>
      </c>
      <c r="WH64">
        <v>185247.12150000001</v>
      </c>
      <c r="WI64">
        <v>159868.06599999999</v>
      </c>
      <c r="WJ64">
        <v>194014.6433</v>
      </c>
      <c r="WK64">
        <v>131854.61189999999</v>
      </c>
      <c r="WL64">
        <v>128014.1863</v>
      </c>
      <c r="WM64">
        <v>124285.61780000001</v>
      </c>
      <c r="WN64">
        <v>224093.3469</v>
      </c>
      <c r="WO64">
        <v>117151.1149</v>
      </c>
      <c r="WP64">
        <v>178732.63020000001</v>
      </c>
      <c r="WQ64">
        <v>126201.3276</v>
      </c>
      <c r="WR64">
        <v>107209.86569999999</v>
      </c>
      <c r="WS64">
        <v>118956.8551</v>
      </c>
      <c r="WT64">
        <v>101055.5808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16500000</v>
      </c>
      <c r="ZG64">
        <v>16500000</v>
      </c>
      <c r="ZH64">
        <v>16300000</v>
      </c>
      <c r="ZI64">
        <v>16000000</v>
      </c>
      <c r="ZJ64">
        <v>15800000</v>
      </c>
      <c r="ZK64">
        <v>15700000</v>
      </c>
      <c r="ZL64">
        <v>15800000</v>
      </c>
      <c r="ZM64">
        <v>15700000</v>
      </c>
      <c r="ZN64">
        <v>15600000</v>
      </c>
      <c r="ZO64">
        <v>15300000</v>
      </c>
      <c r="ZP64">
        <v>15200000</v>
      </c>
      <c r="ZQ64">
        <v>15000000</v>
      </c>
      <c r="ZR64">
        <v>14700000</v>
      </c>
      <c r="ZS64">
        <v>14400000</v>
      </c>
      <c r="ZT64">
        <v>14100000</v>
      </c>
      <c r="ZU64">
        <v>13700000</v>
      </c>
      <c r="ZV64">
        <v>13300000</v>
      </c>
      <c r="ZW64">
        <v>13100000</v>
      </c>
      <c r="ZX64">
        <v>12900000</v>
      </c>
      <c r="ZY64">
        <v>12600000</v>
      </c>
      <c r="ZZ64">
        <v>12300000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13200000</v>
      </c>
      <c r="ABK64">
        <v>13300000</v>
      </c>
      <c r="ABL64">
        <v>13300000</v>
      </c>
      <c r="ABM64">
        <v>13300000</v>
      </c>
      <c r="ABN64">
        <v>13400000</v>
      </c>
      <c r="ABO64">
        <v>13500000</v>
      </c>
      <c r="ABP64">
        <v>13300000</v>
      </c>
      <c r="ABQ64">
        <v>13100000</v>
      </c>
      <c r="ABR64">
        <v>12900000</v>
      </c>
      <c r="ABS64">
        <v>12800000</v>
      </c>
      <c r="ABT64">
        <v>12700000</v>
      </c>
      <c r="ABU64">
        <v>12700000</v>
      </c>
      <c r="ABV64">
        <v>12500000</v>
      </c>
      <c r="ABW64">
        <v>12300000</v>
      </c>
      <c r="ABX64">
        <v>12200000</v>
      </c>
      <c r="ABY64">
        <v>12000000</v>
      </c>
      <c r="ABZ64">
        <v>11800000</v>
      </c>
      <c r="ACA64">
        <v>11500000</v>
      </c>
      <c r="ACB64">
        <v>11400000</v>
      </c>
      <c r="ACC64">
        <v>11300000</v>
      </c>
      <c r="ACD64">
        <v>11000000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2410000</v>
      </c>
      <c r="ADO64">
        <v>2390000</v>
      </c>
      <c r="ADP64">
        <v>2350000</v>
      </c>
      <c r="ADQ64">
        <v>2290000</v>
      </c>
      <c r="ADR64">
        <v>2260000</v>
      </c>
      <c r="ADS64">
        <v>2220000</v>
      </c>
      <c r="ADT64">
        <v>2180000</v>
      </c>
      <c r="ADU64">
        <v>2130000</v>
      </c>
      <c r="ADV64">
        <v>2090000</v>
      </c>
      <c r="ADW64">
        <v>2040000</v>
      </c>
      <c r="ADX64">
        <v>1980000</v>
      </c>
      <c r="ADY64">
        <v>1930000</v>
      </c>
      <c r="ADZ64">
        <v>1890000</v>
      </c>
      <c r="AEA64">
        <v>1850000</v>
      </c>
      <c r="AEB64">
        <v>1800000</v>
      </c>
      <c r="AEC64">
        <v>1740000</v>
      </c>
      <c r="AED64">
        <v>1690000</v>
      </c>
      <c r="AEE64">
        <v>1640000</v>
      </c>
      <c r="AEF64">
        <v>1590000</v>
      </c>
      <c r="AEG64">
        <v>1540000</v>
      </c>
      <c r="AEH64">
        <v>1500000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10900000</v>
      </c>
      <c r="AEQ64">
        <v>10500000</v>
      </c>
      <c r="AER64">
        <v>10100000</v>
      </c>
      <c r="AES64">
        <v>9870000</v>
      </c>
      <c r="AET64">
        <v>9500000</v>
      </c>
      <c r="AEU64">
        <v>9140000</v>
      </c>
      <c r="AEV64">
        <v>8820000</v>
      </c>
      <c r="AEW64">
        <v>8540000</v>
      </c>
      <c r="AEX64">
        <v>8260000</v>
      </c>
      <c r="AEY64">
        <v>8010000</v>
      </c>
      <c r="AEZ64">
        <v>7800000</v>
      </c>
      <c r="AFA64">
        <v>7550000</v>
      </c>
      <c r="AFB64">
        <v>7310000</v>
      </c>
      <c r="AFC64">
        <v>7050000</v>
      </c>
      <c r="AFD64">
        <v>6860000</v>
      </c>
      <c r="AFE64">
        <v>6660000</v>
      </c>
      <c r="AFF64">
        <v>6480000</v>
      </c>
      <c r="AFG64">
        <v>6250000</v>
      </c>
      <c r="AFH64">
        <v>6100000</v>
      </c>
      <c r="AFI64">
        <v>5940000</v>
      </c>
      <c r="AFJ64">
        <v>5800000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115.3601848</v>
      </c>
      <c r="AGU64">
        <v>118.77726029999999</v>
      </c>
      <c r="AGV64">
        <v>120.3967876</v>
      </c>
      <c r="AGW64">
        <v>122.38156549999999</v>
      </c>
      <c r="AGX64">
        <v>124.0397816</v>
      </c>
      <c r="AGY64">
        <v>123.1735525</v>
      </c>
      <c r="AGZ64">
        <v>123.8935298</v>
      </c>
      <c r="AHA64">
        <v>125.2636633</v>
      </c>
      <c r="AHB64">
        <v>125.2887984</v>
      </c>
      <c r="AHC64">
        <v>125.67549219999999</v>
      </c>
      <c r="AHD64">
        <v>127.3913572</v>
      </c>
      <c r="AHE64">
        <v>126.9543159</v>
      </c>
      <c r="AHF64">
        <v>124.7168003</v>
      </c>
      <c r="AHG64">
        <v>124.0863615</v>
      </c>
      <c r="AHH64">
        <v>123.95358299999999</v>
      </c>
      <c r="AHI64">
        <v>121.8367674</v>
      </c>
      <c r="AHJ64">
        <v>120.42494139999999</v>
      </c>
      <c r="AHK64">
        <v>117.5842483</v>
      </c>
      <c r="AHL64">
        <v>115.0226739</v>
      </c>
      <c r="AHM64">
        <v>113.41847300000001</v>
      </c>
      <c r="AHN64">
        <v>112.48819090000001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18.295799779999999</v>
      </c>
      <c r="AHW64">
        <v>17.944166620000001</v>
      </c>
      <c r="AHX64">
        <v>18.477370740000001</v>
      </c>
      <c r="AHY64">
        <v>18.79344227</v>
      </c>
      <c r="AHZ64">
        <v>18.90955357</v>
      </c>
      <c r="AIA64">
        <v>19.163999950000001</v>
      </c>
      <c r="AIB64">
        <v>18.44947372</v>
      </c>
      <c r="AIC64">
        <v>18.97469323</v>
      </c>
      <c r="AID64">
        <v>18.274656010000001</v>
      </c>
      <c r="AIE64">
        <v>17.88546822</v>
      </c>
      <c r="AIF64">
        <v>18.753694830000001</v>
      </c>
      <c r="AIG64">
        <v>19.421302090000001</v>
      </c>
      <c r="AIH64">
        <v>20.950703440000002</v>
      </c>
      <c r="AII64">
        <v>21.230385160000001</v>
      </c>
      <c r="AIJ64">
        <v>19.871472650000001</v>
      </c>
      <c r="AIK64">
        <v>21.32980843</v>
      </c>
      <c r="AIL64">
        <v>21.290252769999999</v>
      </c>
      <c r="AIM64">
        <v>22.364422770000001</v>
      </c>
      <c r="AIN64">
        <v>22.151678929999999</v>
      </c>
      <c r="AIO64">
        <v>21.93235537</v>
      </c>
      <c r="AIP64">
        <v>22.533949809999999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0.230893187</v>
      </c>
      <c r="AIY64">
        <v>0.89667257099999997</v>
      </c>
      <c r="AIZ64">
        <v>0.21763897400000001</v>
      </c>
      <c r="AJA64">
        <v>1.267799847</v>
      </c>
      <c r="AJB64">
        <v>1.230873637</v>
      </c>
      <c r="AJC64">
        <v>1.5933639319999999</v>
      </c>
      <c r="AJD64">
        <v>1.5469552740000001</v>
      </c>
      <c r="AJE64">
        <v>1.3141610340000001</v>
      </c>
      <c r="AJF64">
        <v>1.6404229269999999</v>
      </c>
      <c r="AJG64">
        <v>1.4156832159999999</v>
      </c>
      <c r="AJH64">
        <v>1.718062156</v>
      </c>
      <c r="AJI64">
        <v>1.1676150569999999</v>
      </c>
      <c r="AJJ64">
        <v>1.133606852</v>
      </c>
      <c r="AJK64">
        <v>1.1005891759999999</v>
      </c>
      <c r="AJL64">
        <v>1.9844187639999999</v>
      </c>
      <c r="AJM64">
        <v>1.0374108550000001</v>
      </c>
      <c r="AJN64">
        <v>1.582735008</v>
      </c>
      <c r="AJO64">
        <v>1.1175534039999999</v>
      </c>
      <c r="AJP64">
        <v>0.94937789100000003</v>
      </c>
      <c r="AJQ64">
        <v>1.0534012669999999</v>
      </c>
      <c r="AJR64">
        <v>0.89487971700000002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72.827775189999997</v>
      </c>
      <c r="AKA64">
        <v>170.96904720000001</v>
      </c>
      <c r="AKB64">
        <v>128.92072580000001</v>
      </c>
      <c r="AKC64">
        <v>96.728306369999999</v>
      </c>
      <c r="AKD64">
        <v>85.768114030000007</v>
      </c>
      <c r="AKE64">
        <v>134.4427116</v>
      </c>
      <c r="AKF64">
        <v>108.7324627</v>
      </c>
      <c r="AKG64">
        <v>134.8520206</v>
      </c>
      <c r="AKH64">
        <v>114.0446664</v>
      </c>
      <c r="AKI64">
        <v>186.12551579999999</v>
      </c>
      <c r="AKJ64">
        <v>114.32631000000001</v>
      </c>
      <c r="AKK64">
        <v>141.30410549999999</v>
      </c>
      <c r="AKL64">
        <v>180.14630539999999</v>
      </c>
      <c r="AKM64">
        <v>156.39148800000001</v>
      </c>
      <c r="AKN64">
        <v>167.25947740000001</v>
      </c>
      <c r="AKO64">
        <v>141.9317369</v>
      </c>
      <c r="AKP64">
        <v>103.0739548</v>
      </c>
      <c r="AKQ64">
        <v>184.0185516</v>
      </c>
      <c r="AKR64">
        <v>211.97407680000001</v>
      </c>
      <c r="AKS64">
        <v>145.1743683</v>
      </c>
      <c r="AKT64">
        <v>91.909958840000002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105.8048325</v>
      </c>
      <c r="AME64">
        <v>105.8867132</v>
      </c>
      <c r="AMF64">
        <v>104.0673415</v>
      </c>
      <c r="AMG64">
        <v>102.26412500000001</v>
      </c>
      <c r="AMH64">
        <v>101.2724048</v>
      </c>
      <c r="AMI64">
        <v>100.80283660000001</v>
      </c>
      <c r="AMJ64">
        <v>101.2378598</v>
      </c>
      <c r="AMK64">
        <v>100.6269291</v>
      </c>
      <c r="AML64">
        <v>99.663082180000004</v>
      </c>
      <c r="AMM64">
        <v>97.788596709999993</v>
      </c>
      <c r="AMN64">
        <v>97.174835880000003</v>
      </c>
      <c r="AMO64">
        <v>95.729204879999998</v>
      </c>
      <c r="AMP64">
        <v>93.837224169999999</v>
      </c>
      <c r="AMQ64">
        <v>91.887230950000003</v>
      </c>
      <c r="AMR64">
        <v>90.309144130000007</v>
      </c>
      <c r="AMS64">
        <v>87.432722389999995</v>
      </c>
      <c r="AMT64">
        <v>85.403736640000005</v>
      </c>
      <c r="AMU64">
        <v>83.728016640000007</v>
      </c>
      <c r="AMV64">
        <v>82.565346450000007</v>
      </c>
      <c r="AMW64">
        <v>80.597769790000001</v>
      </c>
      <c r="AMX64">
        <v>78.533264689999996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178.2679607</v>
      </c>
      <c r="ANG64">
        <v>168.14245740000001</v>
      </c>
      <c r="ANH64">
        <v>246.15558609999999</v>
      </c>
      <c r="ANI64">
        <v>210.25312210000001</v>
      </c>
      <c r="ANJ64">
        <v>219.19784569999999</v>
      </c>
      <c r="ANK64">
        <v>135.6863558</v>
      </c>
      <c r="ANL64">
        <v>129.97619539999999</v>
      </c>
      <c r="ANM64">
        <v>148.56485660000001</v>
      </c>
      <c r="ANN64">
        <v>191.05091899999999</v>
      </c>
      <c r="ANO64">
        <v>116.48201709999999</v>
      </c>
      <c r="ANP64">
        <v>133.27464459999999</v>
      </c>
      <c r="ANQ64">
        <v>121.3903815</v>
      </c>
      <c r="ANR64">
        <v>211.44252689999999</v>
      </c>
      <c r="ANS64">
        <v>137.61019200000001</v>
      </c>
      <c r="ANT64">
        <v>141.45449980000001</v>
      </c>
      <c r="ANU64">
        <v>148.6187256</v>
      </c>
      <c r="ANV64">
        <v>152.99270820000001</v>
      </c>
      <c r="ANW64">
        <v>158.1382792</v>
      </c>
      <c r="ANX64">
        <v>90.064244439999996</v>
      </c>
      <c r="ANY64">
        <v>142.62089510000001</v>
      </c>
      <c r="ANZ64">
        <v>151.93024130000001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64.162018990000007</v>
      </c>
      <c r="AOI64">
        <v>64.709870870000003</v>
      </c>
      <c r="AOJ64">
        <v>64.784131160000001</v>
      </c>
      <c r="AOK64">
        <v>64.998211690000005</v>
      </c>
      <c r="AOL64">
        <v>65.531351749999999</v>
      </c>
      <c r="AOM64">
        <v>65.686447650000005</v>
      </c>
      <c r="AON64">
        <v>64.582812189999999</v>
      </c>
      <c r="AOO64">
        <v>63.625288930000004</v>
      </c>
      <c r="AOP64">
        <v>62.954914469999999</v>
      </c>
      <c r="AOQ64">
        <v>62.306658509999998</v>
      </c>
      <c r="AOR64">
        <v>62.002400790000003</v>
      </c>
      <c r="AOS64">
        <v>61.680468210000001</v>
      </c>
      <c r="AOT64">
        <v>60.680594390000003</v>
      </c>
      <c r="AOU64">
        <v>59.768920870000002</v>
      </c>
      <c r="AOV64">
        <v>59.41806828</v>
      </c>
      <c r="AOW64">
        <v>58.292395280000001</v>
      </c>
      <c r="AOX64">
        <v>57.422845039999999</v>
      </c>
      <c r="AOY64">
        <v>56.276695349999997</v>
      </c>
      <c r="AOZ64">
        <v>55.588650940000001</v>
      </c>
      <c r="APA64">
        <v>54.948072459999999</v>
      </c>
      <c r="APB64">
        <v>53.575109920000003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785.26864660000001</v>
      </c>
      <c r="APK64">
        <v>780.9285089</v>
      </c>
      <c r="APL64">
        <v>913.28220920000001</v>
      </c>
      <c r="APM64">
        <v>725.66625680000004</v>
      </c>
      <c r="APN64">
        <v>693.49807980000003</v>
      </c>
      <c r="APO64">
        <v>958.54587590000006</v>
      </c>
      <c r="APP64">
        <v>980.80209130000003</v>
      </c>
      <c r="APQ64">
        <v>822.96726960000001</v>
      </c>
      <c r="APR64">
        <v>885.01238049999995</v>
      </c>
      <c r="APS64">
        <v>884.87974029999998</v>
      </c>
      <c r="APT64">
        <v>828.17404999999997</v>
      </c>
      <c r="APU64">
        <v>720.98694139999998</v>
      </c>
      <c r="APV64">
        <v>710.71456769999998</v>
      </c>
      <c r="APW64">
        <v>870.23160099999996</v>
      </c>
      <c r="APX64">
        <v>724.71666210000001</v>
      </c>
      <c r="APY64">
        <v>910.19248930000003</v>
      </c>
      <c r="APZ64">
        <v>827.11026289999995</v>
      </c>
      <c r="AQA64">
        <v>670.67705269999999</v>
      </c>
      <c r="AQB64">
        <v>709.57758509999996</v>
      </c>
      <c r="AQC64">
        <v>774.27699819999998</v>
      </c>
      <c r="AQD64">
        <v>689.092219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90.080412129999999</v>
      </c>
      <c r="ARO64">
        <v>86.519756229999999</v>
      </c>
      <c r="ARP64">
        <v>83.445089780000004</v>
      </c>
      <c r="ARQ64">
        <v>81.251598200000004</v>
      </c>
      <c r="ARR64">
        <v>78.236733839999999</v>
      </c>
      <c r="ARS64">
        <v>75.257499289999998</v>
      </c>
      <c r="ART64">
        <v>72.641707859999997</v>
      </c>
      <c r="ARU64">
        <v>70.372820750000002</v>
      </c>
      <c r="ARV64">
        <v>68.007246289999998</v>
      </c>
      <c r="ARW64">
        <v>65.990372679999993</v>
      </c>
      <c r="ARX64">
        <v>64.278497909999999</v>
      </c>
      <c r="ARY64">
        <v>62.176748660000001</v>
      </c>
      <c r="ARZ64">
        <v>60.233702049999998</v>
      </c>
      <c r="ASA64">
        <v>58.030529440000002</v>
      </c>
      <c r="ASB64">
        <v>56.488153859999997</v>
      </c>
      <c r="ASC64">
        <v>54.880638400000002</v>
      </c>
      <c r="ASD64">
        <v>53.33351184</v>
      </c>
      <c r="ASE64">
        <v>51.509530460000001</v>
      </c>
      <c r="ASF64">
        <v>50.237384659999996</v>
      </c>
      <c r="ASG64">
        <v>48.941953169999998</v>
      </c>
      <c r="ASH64">
        <v>47.790141689999999</v>
      </c>
    </row>
    <row r="65" spans="3:1178" x14ac:dyDescent="0.25">
      <c r="C65">
        <v>0</v>
      </c>
      <c r="D65">
        <v>0</v>
      </c>
      <c r="E65">
        <v>0</v>
      </c>
      <c r="F65">
        <v>316</v>
      </c>
      <c r="G65">
        <v>356</v>
      </c>
      <c r="H65">
        <v>307</v>
      </c>
      <c r="I65">
        <v>333</v>
      </c>
      <c r="J65">
        <v>312</v>
      </c>
      <c r="K65">
        <v>312</v>
      </c>
      <c r="L65">
        <v>343</v>
      </c>
      <c r="M65">
        <v>305</v>
      </c>
      <c r="N65">
        <v>295</v>
      </c>
      <c r="O65">
        <v>326</v>
      </c>
      <c r="P65">
        <v>320</v>
      </c>
      <c r="Q65">
        <v>310</v>
      </c>
      <c r="R65">
        <v>304</v>
      </c>
      <c r="S65">
        <v>335</v>
      </c>
      <c r="T65">
        <v>295</v>
      </c>
      <c r="U65">
        <v>312</v>
      </c>
      <c r="V65">
        <v>315</v>
      </c>
      <c r="W65">
        <v>287</v>
      </c>
      <c r="X65">
        <v>326</v>
      </c>
      <c r="Y65">
        <v>294</v>
      </c>
      <c r="Z65">
        <v>322</v>
      </c>
      <c r="AA65">
        <v>308</v>
      </c>
      <c r="AB65">
        <v>307</v>
      </c>
      <c r="AC65">
        <v>328</v>
      </c>
      <c r="AD65">
        <v>302</v>
      </c>
      <c r="AE65">
        <v>0</v>
      </c>
      <c r="AF65">
        <v>0</v>
      </c>
      <c r="AG65">
        <v>0</v>
      </c>
      <c r="AH65">
        <v>82</v>
      </c>
      <c r="AI65">
        <v>77</v>
      </c>
      <c r="AJ65">
        <v>95</v>
      </c>
      <c r="AK65">
        <v>95</v>
      </c>
      <c r="AL65">
        <v>87</v>
      </c>
      <c r="AM65">
        <v>83</v>
      </c>
      <c r="AN65">
        <v>94</v>
      </c>
      <c r="AO65">
        <v>104</v>
      </c>
      <c r="AP65">
        <v>105</v>
      </c>
      <c r="AQ65">
        <v>110</v>
      </c>
      <c r="AR65">
        <v>135</v>
      </c>
      <c r="AS65">
        <v>142</v>
      </c>
      <c r="AT65">
        <v>159</v>
      </c>
      <c r="AU65">
        <v>131</v>
      </c>
      <c r="AV65">
        <v>156</v>
      </c>
      <c r="AW65">
        <v>143</v>
      </c>
      <c r="AX65">
        <v>123</v>
      </c>
      <c r="AY65">
        <v>164</v>
      </c>
      <c r="AZ65">
        <v>176</v>
      </c>
      <c r="BA65">
        <v>181</v>
      </c>
      <c r="BB65">
        <v>191</v>
      </c>
      <c r="BC65">
        <v>183</v>
      </c>
      <c r="BD65">
        <v>201</v>
      </c>
      <c r="BE65">
        <v>198</v>
      </c>
      <c r="BF65">
        <v>197</v>
      </c>
      <c r="BG65">
        <v>0</v>
      </c>
      <c r="BH65">
        <v>0</v>
      </c>
      <c r="BI65">
        <v>0</v>
      </c>
      <c r="BJ65">
        <v>130</v>
      </c>
      <c r="BK65">
        <v>122</v>
      </c>
      <c r="BL65">
        <v>147</v>
      </c>
      <c r="BM65">
        <v>116</v>
      </c>
      <c r="BN65">
        <v>123</v>
      </c>
      <c r="BO65">
        <v>114</v>
      </c>
      <c r="BP65">
        <v>125</v>
      </c>
      <c r="BQ65">
        <v>123</v>
      </c>
      <c r="BR65">
        <v>115</v>
      </c>
      <c r="BS65">
        <v>92</v>
      </c>
      <c r="BT65">
        <v>131</v>
      </c>
      <c r="BU65">
        <v>125</v>
      </c>
      <c r="BV65">
        <v>127</v>
      </c>
      <c r="BW65">
        <v>132</v>
      </c>
      <c r="BX65">
        <v>129</v>
      </c>
      <c r="BY65">
        <v>133</v>
      </c>
      <c r="BZ65">
        <v>128</v>
      </c>
      <c r="CA65">
        <v>154</v>
      </c>
      <c r="CB65">
        <v>131</v>
      </c>
      <c r="CC65">
        <v>138</v>
      </c>
      <c r="CD65">
        <v>127</v>
      </c>
      <c r="CE65">
        <v>117</v>
      </c>
      <c r="CF65">
        <v>142</v>
      </c>
      <c r="CG65">
        <v>124</v>
      </c>
      <c r="CH65">
        <v>143</v>
      </c>
      <c r="CI65">
        <v>0</v>
      </c>
      <c r="CJ65">
        <v>0</v>
      </c>
      <c r="CK65">
        <v>0</v>
      </c>
      <c r="CL65">
        <v>43</v>
      </c>
      <c r="CM65">
        <v>41</v>
      </c>
      <c r="CN65">
        <v>50</v>
      </c>
      <c r="CO65">
        <v>55</v>
      </c>
      <c r="CP65">
        <v>50</v>
      </c>
      <c r="CQ65">
        <v>35</v>
      </c>
      <c r="CR65">
        <v>55</v>
      </c>
      <c r="CS65">
        <v>51</v>
      </c>
      <c r="CT65">
        <v>38</v>
      </c>
      <c r="CU65">
        <v>55</v>
      </c>
      <c r="CV65">
        <v>66</v>
      </c>
      <c r="CW65">
        <v>47</v>
      </c>
      <c r="CX65">
        <v>41</v>
      </c>
      <c r="CY65">
        <v>53</v>
      </c>
      <c r="CZ65">
        <v>69</v>
      </c>
      <c r="DA65">
        <v>45</v>
      </c>
      <c r="DB65">
        <v>45</v>
      </c>
      <c r="DC65">
        <v>57</v>
      </c>
      <c r="DD65">
        <v>51</v>
      </c>
      <c r="DE65">
        <v>55</v>
      </c>
      <c r="DF65">
        <v>57</v>
      </c>
      <c r="DG65">
        <v>68</v>
      </c>
      <c r="DH65">
        <v>56</v>
      </c>
      <c r="DI65">
        <v>56</v>
      </c>
      <c r="DJ65">
        <v>61</v>
      </c>
      <c r="DK65">
        <v>0</v>
      </c>
      <c r="DL65">
        <v>0</v>
      </c>
      <c r="DM65">
        <v>0</v>
      </c>
      <c r="DN65">
        <v>1</v>
      </c>
      <c r="DO65">
        <v>0</v>
      </c>
      <c r="DP65">
        <v>0</v>
      </c>
      <c r="DQ65">
        <v>2</v>
      </c>
      <c r="DR65">
        <v>1</v>
      </c>
      <c r="DS65">
        <v>1</v>
      </c>
      <c r="DT65">
        <v>2</v>
      </c>
      <c r="DU65">
        <v>2</v>
      </c>
      <c r="DV65">
        <v>2</v>
      </c>
      <c r="DW65">
        <v>3</v>
      </c>
      <c r="DX65">
        <v>4</v>
      </c>
      <c r="DY65">
        <v>3</v>
      </c>
      <c r="DZ65">
        <v>6</v>
      </c>
      <c r="EA65">
        <v>3</v>
      </c>
      <c r="EB65">
        <v>3</v>
      </c>
      <c r="EC65">
        <v>6</v>
      </c>
      <c r="ED65">
        <v>5</v>
      </c>
      <c r="EE65">
        <v>5</v>
      </c>
      <c r="EF65">
        <v>3</v>
      </c>
      <c r="EG65">
        <v>5</v>
      </c>
      <c r="EH65">
        <v>3</v>
      </c>
      <c r="EI65">
        <v>3</v>
      </c>
      <c r="EJ65">
        <v>3</v>
      </c>
      <c r="EK65">
        <v>2</v>
      </c>
      <c r="EL65">
        <v>1</v>
      </c>
      <c r="EM65">
        <v>0</v>
      </c>
      <c r="EN65">
        <v>0</v>
      </c>
      <c r="EO65">
        <v>0</v>
      </c>
      <c r="EP65">
        <v>15</v>
      </c>
      <c r="EQ65">
        <v>10</v>
      </c>
      <c r="ER65">
        <v>5</v>
      </c>
      <c r="ES65">
        <v>0</v>
      </c>
      <c r="ET65">
        <v>10</v>
      </c>
      <c r="EU65">
        <v>0</v>
      </c>
      <c r="EV65">
        <v>0</v>
      </c>
      <c r="EW65">
        <v>15</v>
      </c>
      <c r="EX65">
        <v>10</v>
      </c>
      <c r="EY65">
        <v>10</v>
      </c>
      <c r="EZ65">
        <v>15</v>
      </c>
      <c r="FA65">
        <v>15</v>
      </c>
      <c r="FB65">
        <v>15</v>
      </c>
      <c r="FC65">
        <v>20</v>
      </c>
      <c r="FD65">
        <v>25</v>
      </c>
      <c r="FE65">
        <v>15</v>
      </c>
      <c r="FF65">
        <v>30</v>
      </c>
      <c r="FG65">
        <v>15</v>
      </c>
      <c r="FH65">
        <v>35</v>
      </c>
      <c r="FI65">
        <v>20</v>
      </c>
      <c r="FJ65">
        <v>20</v>
      </c>
      <c r="FK65">
        <v>30</v>
      </c>
      <c r="FL65">
        <v>15</v>
      </c>
      <c r="FM65">
        <v>10</v>
      </c>
      <c r="FN65">
        <v>20</v>
      </c>
      <c r="FO65">
        <v>0</v>
      </c>
      <c r="FP65">
        <v>0</v>
      </c>
      <c r="FQ65">
        <v>6100</v>
      </c>
      <c r="FR65">
        <v>6229</v>
      </c>
      <c r="FS65">
        <v>6419</v>
      </c>
      <c r="FT65">
        <v>6581</v>
      </c>
      <c r="FU65">
        <v>6698</v>
      </c>
      <c r="FV65">
        <v>6814</v>
      </c>
      <c r="FW65">
        <v>6909</v>
      </c>
      <c r="FX65">
        <v>7013</v>
      </c>
      <c r="FY65">
        <v>7127</v>
      </c>
      <c r="FZ65">
        <v>7239</v>
      </c>
      <c r="GA65">
        <v>7320</v>
      </c>
      <c r="GB65">
        <v>7375</v>
      </c>
      <c r="GC65">
        <v>7427</v>
      </c>
      <c r="GD65">
        <v>7486</v>
      </c>
      <c r="GE65">
        <v>7535</v>
      </c>
      <c r="GF65">
        <v>7586</v>
      </c>
      <c r="GG65">
        <v>7615</v>
      </c>
      <c r="GH65">
        <v>7691</v>
      </c>
      <c r="GI65">
        <v>7712</v>
      </c>
      <c r="GJ65">
        <v>7699</v>
      </c>
      <c r="GK65">
        <v>7675</v>
      </c>
      <c r="GL65">
        <v>7651</v>
      </c>
      <c r="GM65">
        <v>7625</v>
      </c>
      <c r="GN65">
        <v>7610</v>
      </c>
      <c r="GO65">
        <v>7680</v>
      </c>
      <c r="GP65">
        <v>7666</v>
      </c>
      <c r="GQ65">
        <v>0</v>
      </c>
      <c r="GR65">
        <v>0</v>
      </c>
      <c r="GS65">
        <v>661</v>
      </c>
      <c r="GT65">
        <v>798</v>
      </c>
      <c r="GU65">
        <v>921</v>
      </c>
      <c r="GV65">
        <v>1044</v>
      </c>
      <c r="GW65">
        <v>1178</v>
      </c>
      <c r="GX65">
        <v>1318</v>
      </c>
      <c r="GY65">
        <v>1442</v>
      </c>
      <c r="GZ65">
        <v>1563</v>
      </c>
      <c r="HA65">
        <v>1669</v>
      </c>
      <c r="HB65">
        <v>1764</v>
      </c>
      <c r="HC65">
        <v>1865</v>
      </c>
      <c r="HD65">
        <v>1990</v>
      </c>
      <c r="HE65">
        <v>2080</v>
      </c>
      <c r="HF65">
        <v>2192</v>
      </c>
      <c r="HG65">
        <v>2271</v>
      </c>
      <c r="HH65">
        <v>2357</v>
      </c>
      <c r="HI65">
        <v>2462</v>
      </c>
      <c r="HJ65">
        <v>2516</v>
      </c>
      <c r="HK65">
        <v>2574</v>
      </c>
      <c r="HL65">
        <v>2654</v>
      </c>
      <c r="HM65">
        <v>2697</v>
      </c>
      <c r="HN65">
        <v>2751</v>
      </c>
      <c r="HO65">
        <v>2825</v>
      </c>
      <c r="HP65">
        <v>2879</v>
      </c>
      <c r="HQ65">
        <v>2931</v>
      </c>
      <c r="HR65">
        <v>2967</v>
      </c>
      <c r="HS65">
        <v>0</v>
      </c>
      <c r="HT65">
        <v>0</v>
      </c>
      <c r="HU65">
        <v>87</v>
      </c>
      <c r="HV65">
        <v>93</v>
      </c>
      <c r="HW65">
        <v>105</v>
      </c>
      <c r="HX65">
        <v>114</v>
      </c>
      <c r="HY65">
        <v>119</v>
      </c>
      <c r="HZ65">
        <v>140</v>
      </c>
      <c r="IA65">
        <v>144</v>
      </c>
      <c r="IB65">
        <v>160</v>
      </c>
      <c r="IC65">
        <v>175</v>
      </c>
      <c r="ID65">
        <v>174</v>
      </c>
      <c r="IE65">
        <v>184</v>
      </c>
      <c r="IF65">
        <v>182</v>
      </c>
      <c r="IG65">
        <v>193</v>
      </c>
      <c r="IH65">
        <v>210</v>
      </c>
      <c r="II65">
        <v>236</v>
      </c>
      <c r="IJ65">
        <v>257</v>
      </c>
      <c r="IK65">
        <v>261</v>
      </c>
      <c r="IL65">
        <v>262</v>
      </c>
      <c r="IM65">
        <v>272</v>
      </c>
      <c r="IN65">
        <v>280</v>
      </c>
      <c r="IO65">
        <v>299</v>
      </c>
      <c r="IP65">
        <v>310</v>
      </c>
      <c r="IQ65">
        <v>302</v>
      </c>
      <c r="IR65">
        <v>310</v>
      </c>
      <c r="IS65">
        <v>323</v>
      </c>
      <c r="IT65">
        <v>344</v>
      </c>
      <c r="IU65">
        <v>0</v>
      </c>
      <c r="IV65">
        <v>0</v>
      </c>
      <c r="IW65">
        <v>11</v>
      </c>
      <c r="IX65">
        <v>6</v>
      </c>
      <c r="IY65">
        <v>6</v>
      </c>
      <c r="IZ65">
        <v>6</v>
      </c>
      <c r="JA65">
        <v>7</v>
      </c>
      <c r="JB65">
        <v>7</v>
      </c>
      <c r="JC65">
        <v>7</v>
      </c>
      <c r="JD65">
        <v>5</v>
      </c>
      <c r="JE65">
        <v>9</v>
      </c>
      <c r="JF65">
        <v>9</v>
      </c>
      <c r="JG65">
        <v>15</v>
      </c>
      <c r="JH65">
        <v>23</v>
      </c>
      <c r="JI65">
        <v>16</v>
      </c>
      <c r="JJ65">
        <v>16</v>
      </c>
      <c r="JK65">
        <v>15</v>
      </c>
      <c r="JL65">
        <v>12</v>
      </c>
      <c r="JM65">
        <v>14</v>
      </c>
      <c r="JN65">
        <v>16</v>
      </c>
      <c r="JO65">
        <v>17</v>
      </c>
      <c r="JP65">
        <v>18</v>
      </c>
      <c r="JQ65">
        <v>24</v>
      </c>
      <c r="JR65">
        <v>20</v>
      </c>
      <c r="JS65">
        <v>21</v>
      </c>
      <c r="JT65">
        <v>16</v>
      </c>
      <c r="JU65">
        <v>19</v>
      </c>
      <c r="JV65">
        <v>15</v>
      </c>
      <c r="JW65">
        <v>0</v>
      </c>
      <c r="JX65">
        <v>0</v>
      </c>
      <c r="JY65">
        <v>0</v>
      </c>
      <c r="JZ65">
        <v>13</v>
      </c>
      <c r="KA65">
        <v>18</v>
      </c>
      <c r="KB65">
        <v>24</v>
      </c>
      <c r="KC65">
        <v>33</v>
      </c>
      <c r="KD65">
        <v>42</v>
      </c>
      <c r="KE65">
        <v>52</v>
      </c>
      <c r="KF65">
        <v>67</v>
      </c>
      <c r="KG65">
        <v>80</v>
      </c>
      <c r="KH65">
        <v>95</v>
      </c>
      <c r="KI65">
        <v>114</v>
      </c>
      <c r="KJ65">
        <v>135</v>
      </c>
      <c r="KK65">
        <v>159</v>
      </c>
      <c r="KL65">
        <v>183</v>
      </c>
      <c r="KM65">
        <v>207</v>
      </c>
      <c r="KN65">
        <v>228</v>
      </c>
      <c r="KO65">
        <v>253</v>
      </c>
      <c r="KP65">
        <v>283</v>
      </c>
      <c r="KQ65">
        <v>310</v>
      </c>
      <c r="KR65">
        <v>337</v>
      </c>
      <c r="KS65">
        <v>363</v>
      </c>
      <c r="KT65">
        <v>394</v>
      </c>
      <c r="KU65">
        <v>434</v>
      </c>
      <c r="KV65">
        <v>468</v>
      </c>
      <c r="KW65">
        <v>494</v>
      </c>
      <c r="KX65">
        <v>535</v>
      </c>
      <c r="KY65">
        <v>0</v>
      </c>
      <c r="KZ65">
        <v>0</v>
      </c>
      <c r="LA65">
        <v>0</v>
      </c>
      <c r="LB65">
        <v>194</v>
      </c>
      <c r="LC65">
        <v>389</v>
      </c>
      <c r="LD65">
        <v>604</v>
      </c>
      <c r="LE65">
        <v>802</v>
      </c>
      <c r="LF65">
        <v>982</v>
      </c>
      <c r="LG65">
        <v>1157</v>
      </c>
      <c r="LH65">
        <v>1332</v>
      </c>
      <c r="LI65">
        <v>1507</v>
      </c>
      <c r="LJ65">
        <v>1657</v>
      </c>
      <c r="LK65">
        <v>1815</v>
      </c>
      <c r="LL65">
        <v>1955</v>
      </c>
      <c r="LM65">
        <v>2123</v>
      </c>
      <c r="LN65">
        <v>2308</v>
      </c>
      <c r="LO65">
        <v>2459</v>
      </c>
      <c r="LP65">
        <v>2638</v>
      </c>
      <c r="LQ65">
        <v>2798</v>
      </c>
      <c r="LR65">
        <v>2966</v>
      </c>
      <c r="LS65">
        <v>3126</v>
      </c>
      <c r="LT65">
        <v>3283</v>
      </c>
      <c r="LU65">
        <v>3450</v>
      </c>
      <c r="LV65">
        <v>3607</v>
      </c>
      <c r="LW65">
        <v>3752</v>
      </c>
      <c r="LX65">
        <v>3904</v>
      </c>
      <c r="LY65">
        <v>4047</v>
      </c>
      <c r="LZ65">
        <v>4186</v>
      </c>
      <c r="MA65">
        <v>0</v>
      </c>
      <c r="MB65">
        <v>0</v>
      </c>
      <c r="MC65">
        <v>1515</v>
      </c>
      <c r="MD65">
        <v>1527</v>
      </c>
      <c r="ME65">
        <v>1520</v>
      </c>
      <c r="MF65">
        <v>1544</v>
      </c>
      <c r="MG65">
        <v>1561</v>
      </c>
      <c r="MH65">
        <v>1575</v>
      </c>
      <c r="MI65">
        <v>1601</v>
      </c>
      <c r="MJ65">
        <v>1637</v>
      </c>
      <c r="MK65">
        <v>1660</v>
      </c>
      <c r="ML65">
        <v>1694</v>
      </c>
      <c r="MM65">
        <v>1717</v>
      </c>
      <c r="MN65">
        <v>1750</v>
      </c>
      <c r="MO65">
        <v>1773</v>
      </c>
      <c r="MP65">
        <v>1809</v>
      </c>
      <c r="MQ65">
        <v>1830</v>
      </c>
      <c r="MR65">
        <v>1877</v>
      </c>
      <c r="MS65">
        <v>1922</v>
      </c>
      <c r="MT65">
        <v>1945</v>
      </c>
      <c r="MU65">
        <v>1968</v>
      </c>
      <c r="MV65">
        <v>2025</v>
      </c>
      <c r="MW65">
        <v>2038</v>
      </c>
      <c r="MX65">
        <v>2075</v>
      </c>
      <c r="MY65">
        <v>2091</v>
      </c>
      <c r="MZ65">
        <v>2116</v>
      </c>
      <c r="NA65">
        <v>2163</v>
      </c>
      <c r="NB65">
        <v>2187</v>
      </c>
      <c r="NC65">
        <v>0</v>
      </c>
      <c r="ND65">
        <v>0</v>
      </c>
      <c r="NE65">
        <v>0</v>
      </c>
      <c r="NF65">
        <v>37</v>
      </c>
      <c r="NG65">
        <v>73</v>
      </c>
      <c r="NH65">
        <v>108</v>
      </c>
      <c r="NI65">
        <v>142</v>
      </c>
      <c r="NJ65">
        <v>171</v>
      </c>
      <c r="NK65">
        <v>199</v>
      </c>
      <c r="NL65">
        <v>239</v>
      </c>
      <c r="NM65">
        <v>269</v>
      </c>
      <c r="NN65">
        <v>306</v>
      </c>
      <c r="NO65">
        <v>338</v>
      </c>
      <c r="NP65">
        <v>380</v>
      </c>
      <c r="NQ65">
        <v>424</v>
      </c>
      <c r="NR65">
        <v>459</v>
      </c>
      <c r="NS65">
        <v>496</v>
      </c>
      <c r="NT65">
        <v>526</v>
      </c>
      <c r="NU65">
        <v>558</v>
      </c>
      <c r="NV65">
        <v>596</v>
      </c>
      <c r="NW65">
        <v>631</v>
      </c>
      <c r="NX65">
        <v>662</v>
      </c>
      <c r="NY65">
        <v>709</v>
      </c>
      <c r="NZ65">
        <v>744</v>
      </c>
      <c r="OA65">
        <v>769</v>
      </c>
      <c r="OB65">
        <v>797</v>
      </c>
      <c r="OC65">
        <v>835</v>
      </c>
      <c r="OD65">
        <v>878</v>
      </c>
      <c r="OE65">
        <v>0</v>
      </c>
      <c r="OF65">
        <v>0</v>
      </c>
      <c r="OG65">
        <v>2107</v>
      </c>
      <c r="OH65">
        <v>2266</v>
      </c>
      <c r="OI65">
        <v>2420</v>
      </c>
      <c r="OJ65">
        <v>2618</v>
      </c>
      <c r="OK65">
        <v>2782</v>
      </c>
      <c r="OL65">
        <v>2920</v>
      </c>
      <c r="OM65">
        <v>3134</v>
      </c>
      <c r="ON65">
        <v>3272</v>
      </c>
      <c r="OO65">
        <v>3414</v>
      </c>
      <c r="OP65">
        <v>3534</v>
      </c>
      <c r="OQ65">
        <v>3682</v>
      </c>
      <c r="OR65">
        <v>3853</v>
      </c>
      <c r="OS65">
        <v>3944</v>
      </c>
      <c r="OT65">
        <v>4075</v>
      </c>
      <c r="OU65">
        <v>4181</v>
      </c>
      <c r="OV65">
        <v>4286</v>
      </c>
      <c r="OW65">
        <v>4414</v>
      </c>
      <c r="OX65">
        <v>4475</v>
      </c>
      <c r="OY65">
        <v>4598</v>
      </c>
      <c r="OZ65">
        <v>4699</v>
      </c>
      <c r="PA65">
        <v>4775</v>
      </c>
      <c r="PB65">
        <v>4862</v>
      </c>
      <c r="PC65">
        <v>4924</v>
      </c>
      <c r="PD65">
        <v>4999</v>
      </c>
      <c r="PE65">
        <v>5060</v>
      </c>
      <c r="PF65">
        <v>5088</v>
      </c>
      <c r="PG65">
        <v>0</v>
      </c>
      <c r="PH65">
        <v>0</v>
      </c>
      <c r="PI65">
        <v>0</v>
      </c>
      <c r="PJ65">
        <v>76</v>
      </c>
      <c r="PK65">
        <v>144</v>
      </c>
      <c r="PL65">
        <v>212</v>
      </c>
      <c r="PM65">
        <v>271</v>
      </c>
      <c r="PN65">
        <v>352</v>
      </c>
      <c r="PO65">
        <v>429</v>
      </c>
      <c r="PP65">
        <v>520</v>
      </c>
      <c r="PQ65">
        <v>605</v>
      </c>
      <c r="PR65">
        <v>690</v>
      </c>
      <c r="PS65">
        <v>779</v>
      </c>
      <c r="PT65">
        <v>880</v>
      </c>
      <c r="PU65">
        <v>991</v>
      </c>
      <c r="PV65">
        <v>1087</v>
      </c>
      <c r="PW65">
        <v>1216</v>
      </c>
      <c r="PX65">
        <v>1333</v>
      </c>
      <c r="PY65">
        <v>1435</v>
      </c>
      <c r="PZ65">
        <v>1577</v>
      </c>
      <c r="QA65">
        <v>1696</v>
      </c>
      <c r="QB65">
        <v>1813</v>
      </c>
      <c r="QC65">
        <v>1949</v>
      </c>
      <c r="QD65">
        <v>2105</v>
      </c>
      <c r="QE65">
        <v>2274</v>
      </c>
      <c r="QF65">
        <v>2427</v>
      </c>
      <c r="QG65">
        <v>2583</v>
      </c>
      <c r="QH65">
        <v>2752</v>
      </c>
      <c r="QI65">
        <v>0</v>
      </c>
      <c r="QJ65">
        <v>0</v>
      </c>
      <c r="QK65">
        <v>7505</v>
      </c>
      <c r="QL65">
        <v>7855</v>
      </c>
      <c r="QM65">
        <v>7832</v>
      </c>
      <c r="QN65">
        <v>7692</v>
      </c>
      <c r="QO65">
        <v>7641</v>
      </c>
      <c r="QP65">
        <v>7557</v>
      </c>
      <c r="QQ65">
        <v>7456</v>
      </c>
      <c r="QR65">
        <v>7381</v>
      </c>
      <c r="QS65">
        <v>7337</v>
      </c>
      <c r="QT65">
        <v>7305</v>
      </c>
      <c r="QU65">
        <v>7271</v>
      </c>
      <c r="QV65">
        <v>7296</v>
      </c>
      <c r="QW65">
        <v>7343</v>
      </c>
      <c r="QX65">
        <v>7310</v>
      </c>
      <c r="QY65">
        <v>7333</v>
      </c>
      <c r="QZ65">
        <v>7359</v>
      </c>
      <c r="RA65">
        <v>7479</v>
      </c>
      <c r="RB65">
        <v>7406</v>
      </c>
      <c r="RC65">
        <v>7387</v>
      </c>
      <c r="RD65">
        <v>7415</v>
      </c>
      <c r="RE65">
        <v>7332</v>
      </c>
      <c r="RF65">
        <v>7347</v>
      </c>
      <c r="RG65">
        <v>7343</v>
      </c>
      <c r="RH65">
        <v>7394</v>
      </c>
      <c r="RI65">
        <v>7383</v>
      </c>
      <c r="RJ65">
        <v>7356</v>
      </c>
      <c r="RK65">
        <v>0</v>
      </c>
      <c r="RL65">
        <v>0</v>
      </c>
      <c r="RM65">
        <v>8500</v>
      </c>
      <c r="RN65">
        <v>8829</v>
      </c>
      <c r="RO65">
        <v>9098</v>
      </c>
      <c r="RP65">
        <v>9415</v>
      </c>
      <c r="RQ65">
        <v>9661</v>
      </c>
      <c r="RR65">
        <v>9893</v>
      </c>
      <c r="RS65">
        <v>10064</v>
      </c>
      <c r="RT65">
        <v>10167</v>
      </c>
      <c r="RU65">
        <v>10329</v>
      </c>
      <c r="RV65">
        <v>10471</v>
      </c>
      <c r="RW65">
        <v>10577</v>
      </c>
      <c r="RX65">
        <v>10710</v>
      </c>
      <c r="RY65">
        <v>10771</v>
      </c>
      <c r="RZ65">
        <v>10861</v>
      </c>
      <c r="SA65">
        <v>10853</v>
      </c>
      <c r="SB65">
        <v>10948</v>
      </c>
      <c r="SC65">
        <v>10935</v>
      </c>
      <c r="SD65">
        <v>11013</v>
      </c>
      <c r="SE65">
        <v>11057</v>
      </c>
      <c r="SF65">
        <v>11048</v>
      </c>
      <c r="SG65">
        <v>11106</v>
      </c>
      <c r="SH65">
        <v>11070</v>
      </c>
      <c r="SI65">
        <v>11099</v>
      </c>
      <c r="SJ65">
        <v>11109</v>
      </c>
      <c r="SK65">
        <v>11144</v>
      </c>
      <c r="SL65">
        <v>11145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624717.08880000003</v>
      </c>
      <c r="SU65">
        <v>614977.49730000005</v>
      </c>
      <c r="SV65">
        <v>606053.05709999998</v>
      </c>
      <c r="SW65">
        <v>597965.7942</v>
      </c>
      <c r="SX65">
        <v>589672.58160000003</v>
      </c>
      <c r="SY65">
        <v>578903.55200000003</v>
      </c>
      <c r="SZ65">
        <v>566265.27879999997</v>
      </c>
      <c r="TA65">
        <v>553648.47470000002</v>
      </c>
      <c r="TB65">
        <v>541792.86569999997</v>
      </c>
      <c r="TC65">
        <v>529455.53289999999</v>
      </c>
      <c r="TD65">
        <v>517513.69630000001</v>
      </c>
      <c r="TE65">
        <v>504361.22710000002</v>
      </c>
      <c r="TF65">
        <v>494558.15970000002</v>
      </c>
      <c r="TG65">
        <v>481464.59519999998</v>
      </c>
      <c r="TH65">
        <v>466653.3959</v>
      </c>
      <c r="TI65">
        <v>451649.22610000003</v>
      </c>
      <c r="TJ65">
        <v>437123.20649999997</v>
      </c>
      <c r="TK65">
        <v>422949.27500000002</v>
      </c>
      <c r="TL65">
        <v>409822.56660000002</v>
      </c>
      <c r="TM65">
        <v>401545.91070000001</v>
      </c>
      <c r="TN65">
        <v>389139.73389999999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336865.5404</v>
      </c>
      <c r="TW65">
        <v>357823.79100000003</v>
      </c>
      <c r="TX65">
        <v>376552.64750000002</v>
      </c>
      <c r="TY65">
        <v>390378.45370000001</v>
      </c>
      <c r="TZ65">
        <v>400581.47269999998</v>
      </c>
      <c r="UA65">
        <v>411181.80579999997</v>
      </c>
      <c r="UB65">
        <v>425962.0466</v>
      </c>
      <c r="UC65">
        <v>432258.89500000002</v>
      </c>
      <c r="UD65">
        <v>442266.38250000001</v>
      </c>
      <c r="UE65">
        <v>444859.92959999997</v>
      </c>
      <c r="UF65">
        <v>448258.47810000001</v>
      </c>
      <c r="UG65">
        <v>454589.87</v>
      </c>
      <c r="UH65">
        <v>451029.67550000001</v>
      </c>
      <c r="UI65">
        <v>447987.39889999997</v>
      </c>
      <c r="UJ65">
        <v>448457.14679999999</v>
      </c>
      <c r="UK65">
        <v>442449.54489999998</v>
      </c>
      <c r="UL65">
        <v>438163.47470000002</v>
      </c>
      <c r="UM65">
        <v>436844.43650000001</v>
      </c>
      <c r="UN65">
        <v>432227.90019999997</v>
      </c>
      <c r="UO65">
        <v>427218.18040000001</v>
      </c>
      <c r="UP65">
        <v>419869.4044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506963.6372</v>
      </c>
      <c r="UY65">
        <v>506260.4976</v>
      </c>
      <c r="UZ65">
        <v>546127.82909999997</v>
      </c>
      <c r="VA65">
        <v>579929.43019999994</v>
      </c>
      <c r="VB65">
        <v>559820.92009999999</v>
      </c>
      <c r="VC65">
        <v>574751.97690000001</v>
      </c>
      <c r="VD65">
        <v>551946.28430000006</v>
      </c>
      <c r="VE65">
        <v>568257.93700000003</v>
      </c>
      <c r="VF65">
        <v>600302.66500000004</v>
      </c>
      <c r="VG65">
        <v>654976.55539999995</v>
      </c>
      <c r="VH65">
        <v>692483.85199999996</v>
      </c>
      <c r="VI65">
        <v>682778.45700000005</v>
      </c>
      <c r="VJ65">
        <v>665431.52080000006</v>
      </c>
      <c r="VK65">
        <v>670708.4179</v>
      </c>
      <c r="VL65">
        <v>670325.37490000005</v>
      </c>
      <c r="VM65">
        <v>694962.85400000005</v>
      </c>
      <c r="VN65">
        <v>699543.73710000003</v>
      </c>
      <c r="VO65">
        <v>661641.74320000003</v>
      </c>
      <c r="VP65">
        <v>659387.0649</v>
      </c>
      <c r="VQ65">
        <v>667027.9423</v>
      </c>
      <c r="VR65">
        <v>689703.96510000003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321043.57120000001</v>
      </c>
      <c r="WA65">
        <v>311692.78749999998</v>
      </c>
      <c r="WB65">
        <v>216153.11199999999</v>
      </c>
      <c r="WC65">
        <v>377743.3026</v>
      </c>
      <c r="WD65">
        <v>366741.07040000003</v>
      </c>
      <c r="WE65">
        <v>593432.15280000004</v>
      </c>
      <c r="WF65">
        <v>883426.50580000004</v>
      </c>
      <c r="WG65">
        <v>596657.83420000004</v>
      </c>
      <c r="WH65">
        <v>579279.45070000004</v>
      </c>
      <c r="WI65">
        <v>527256.78159999999</v>
      </c>
      <c r="WJ65">
        <v>409519.83039999998</v>
      </c>
      <c r="WK65">
        <v>463857.413</v>
      </c>
      <c r="WL65">
        <v>514682.28909999999</v>
      </c>
      <c r="WM65">
        <v>530922.26419999998</v>
      </c>
      <c r="WN65">
        <v>545779.59770000004</v>
      </c>
      <c r="WO65">
        <v>706510.80610000005</v>
      </c>
      <c r="WP65">
        <v>571610.68460000004</v>
      </c>
      <c r="WQ65">
        <v>582709.92119999998</v>
      </c>
      <c r="WR65">
        <v>431038.31430000003</v>
      </c>
      <c r="WS65">
        <v>496949.51289999997</v>
      </c>
      <c r="WT65">
        <v>380901.51730000001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23500000</v>
      </c>
      <c r="ZG65">
        <v>23200000</v>
      </c>
      <c r="ZH65">
        <v>23100000</v>
      </c>
      <c r="ZI65">
        <v>22700000</v>
      </c>
      <c r="ZJ65">
        <v>22500000</v>
      </c>
      <c r="ZK65">
        <v>22100000</v>
      </c>
      <c r="ZL65">
        <v>21900000</v>
      </c>
      <c r="ZM65">
        <v>21500000</v>
      </c>
      <c r="ZN65">
        <v>21300000</v>
      </c>
      <c r="ZO65">
        <v>21000000</v>
      </c>
      <c r="ZP65">
        <v>20900000</v>
      </c>
      <c r="ZQ65">
        <v>20800000</v>
      </c>
      <c r="ZR65">
        <v>20400000</v>
      </c>
      <c r="ZS65">
        <v>20000000</v>
      </c>
      <c r="ZT65">
        <v>20000000</v>
      </c>
      <c r="ZU65">
        <v>19600000</v>
      </c>
      <c r="ZV65">
        <v>19300000</v>
      </c>
      <c r="ZW65">
        <v>18900000</v>
      </c>
      <c r="ZX65">
        <v>18600000</v>
      </c>
      <c r="ZY65">
        <v>18400000</v>
      </c>
      <c r="ZZ65">
        <v>18100000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16500000</v>
      </c>
      <c r="ABK65">
        <v>17200000</v>
      </c>
      <c r="ABL65">
        <v>17400000</v>
      </c>
      <c r="ABM65">
        <v>17700000</v>
      </c>
      <c r="ABN65">
        <v>17700000</v>
      </c>
      <c r="ABO65">
        <v>18000000</v>
      </c>
      <c r="ABP65">
        <v>18200000</v>
      </c>
      <c r="ABQ65">
        <v>18100000</v>
      </c>
      <c r="ABR65">
        <v>18200000</v>
      </c>
      <c r="ABS65">
        <v>18100000</v>
      </c>
      <c r="ABT65">
        <v>18000000</v>
      </c>
      <c r="ABU65">
        <v>18000000</v>
      </c>
      <c r="ABV65">
        <v>17700000</v>
      </c>
      <c r="ABW65">
        <v>17700000</v>
      </c>
      <c r="ABX65">
        <v>17600000</v>
      </c>
      <c r="ABY65">
        <v>17300000</v>
      </c>
      <c r="ABZ65">
        <v>17100000</v>
      </c>
      <c r="ACA65">
        <v>16800000</v>
      </c>
      <c r="ACB65">
        <v>16600000</v>
      </c>
      <c r="ACC65">
        <v>16300000</v>
      </c>
      <c r="ACD65">
        <v>15900000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1480000</v>
      </c>
      <c r="ADO65">
        <v>1420000</v>
      </c>
      <c r="ADP65">
        <v>1360000</v>
      </c>
      <c r="ADQ65">
        <v>1320000</v>
      </c>
      <c r="ADR65">
        <v>1270000</v>
      </c>
      <c r="ADS65">
        <v>1230000</v>
      </c>
      <c r="ADT65">
        <v>1200000</v>
      </c>
      <c r="ADU65">
        <v>1170000</v>
      </c>
      <c r="ADV65">
        <v>1130000</v>
      </c>
      <c r="ADW65">
        <v>1100000</v>
      </c>
      <c r="ADX65">
        <v>1070000</v>
      </c>
      <c r="ADY65">
        <v>1060000</v>
      </c>
      <c r="ADZ65">
        <v>1020000</v>
      </c>
      <c r="AEA65">
        <v>985907.66940000001</v>
      </c>
      <c r="AEB65">
        <v>960820.09310000006</v>
      </c>
      <c r="AEC65">
        <v>922393.32799999998</v>
      </c>
      <c r="AED65">
        <v>897359.59680000006</v>
      </c>
      <c r="AEE65">
        <v>870748.58100000001</v>
      </c>
      <c r="AEF65">
        <v>851258.51419999998</v>
      </c>
      <c r="AEG65">
        <v>825235.05160000001</v>
      </c>
      <c r="AEH65">
        <v>798269.05409999995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9390000</v>
      </c>
      <c r="AEQ65">
        <v>9280000</v>
      </c>
      <c r="AER65">
        <v>9100000</v>
      </c>
      <c r="AES65">
        <v>8970000</v>
      </c>
      <c r="AET65">
        <v>8830000</v>
      </c>
      <c r="AEU65">
        <v>8660000</v>
      </c>
      <c r="AEV65">
        <v>8510000</v>
      </c>
      <c r="AEW65">
        <v>8310000</v>
      </c>
      <c r="AEX65">
        <v>8140000</v>
      </c>
      <c r="AEY65">
        <v>7900000</v>
      </c>
      <c r="AEZ65">
        <v>7730000</v>
      </c>
      <c r="AFA65">
        <v>7500000</v>
      </c>
      <c r="AFB65">
        <v>7330000</v>
      </c>
      <c r="AFC65">
        <v>7150000</v>
      </c>
      <c r="AFD65">
        <v>6930000</v>
      </c>
      <c r="AFE65">
        <v>6770000</v>
      </c>
      <c r="AFF65">
        <v>6550000</v>
      </c>
      <c r="AFG65">
        <v>6370000</v>
      </c>
      <c r="AFH65">
        <v>6190000</v>
      </c>
      <c r="AFI65">
        <v>6030000</v>
      </c>
      <c r="AFJ65">
        <v>5860000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235.7618459</v>
      </c>
      <c r="AGU65">
        <v>250.4298819</v>
      </c>
      <c r="AGV65">
        <v>263.5376334</v>
      </c>
      <c r="AGW65">
        <v>273.21389049999999</v>
      </c>
      <c r="AGX65">
        <v>280.35467010000002</v>
      </c>
      <c r="AGY65">
        <v>287.77351770000001</v>
      </c>
      <c r="AGZ65">
        <v>298.11775440000002</v>
      </c>
      <c r="AHA65">
        <v>302.52472510000001</v>
      </c>
      <c r="AHB65">
        <v>309.5286582</v>
      </c>
      <c r="AHC65">
        <v>311.34380220000003</v>
      </c>
      <c r="AHD65">
        <v>313.72234200000003</v>
      </c>
      <c r="AHE65">
        <v>318.15348870000003</v>
      </c>
      <c r="AHF65">
        <v>315.66181790000002</v>
      </c>
      <c r="AHG65">
        <v>313.532622</v>
      </c>
      <c r="AHH65">
        <v>313.86138410000001</v>
      </c>
      <c r="AHI65">
        <v>309.65684800000002</v>
      </c>
      <c r="AHJ65">
        <v>306.6571591</v>
      </c>
      <c r="AHK65">
        <v>305.73400479999998</v>
      </c>
      <c r="AHL65">
        <v>302.50303280000003</v>
      </c>
      <c r="AHM65">
        <v>298.99688379999998</v>
      </c>
      <c r="AHN65">
        <v>293.85370119999999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31.93786356</v>
      </c>
      <c r="AHW65">
        <v>31.893566939999999</v>
      </c>
      <c r="AHX65">
        <v>34.405142329999997</v>
      </c>
      <c r="AHY65">
        <v>36.534586820000001</v>
      </c>
      <c r="AHZ65">
        <v>35.267784229999997</v>
      </c>
      <c r="AIA65">
        <v>36.208415899999999</v>
      </c>
      <c r="AIB65">
        <v>34.771695309999998</v>
      </c>
      <c r="AIC65">
        <v>35.799302220000001</v>
      </c>
      <c r="AID65">
        <v>37.818066629999997</v>
      </c>
      <c r="AIE65">
        <v>41.262430539999997</v>
      </c>
      <c r="AIF65">
        <v>43.625327660000004</v>
      </c>
      <c r="AIG65">
        <v>43.013903970000001</v>
      </c>
      <c r="AIH65">
        <v>41.92107592</v>
      </c>
      <c r="AII65">
        <v>42.253511639999999</v>
      </c>
      <c r="AIJ65">
        <v>42.229380560000003</v>
      </c>
      <c r="AIK65">
        <v>43.781500649999998</v>
      </c>
      <c r="AIL65">
        <v>44.070088650000002</v>
      </c>
      <c r="AIM65">
        <v>41.682326260000004</v>
      </c>
      <c r="AIN65">
        <v>41.540285279999999</v>
      </c>
      <c r="AIO65">
        <v>42.021647809999997</v>
      </c>
      <c r="AIP65">
        <v>43.450199419999997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1.7221215649999999</v>
      </c>
      <c r="AIY65">
        <v>1.6719626839999999</v>
      </c>
      <c r="AIZ65">
        <v>1.1594748159999999</v>
      </c>
      <c r="AJA65">
        <v>2.0262666679999999</v>
      </c>
      <c r="AJB65">
        <v>1.967249193</v>
      </c>
      <c r="AJC65">
        <v>3.1832511210000001</v>
      </c>
      <c r="AJD65">
        <v>4.7388204390000004</v>
      </c>
      <c r="AJE65">
        <v>3.2005541160000002</v>
      </c>
      <c r="AJF65">
        <v>3.107334094</v>
      </c>
      <c r="AJG65">
        <v>2.8282773909999999</v>
      </c>
      <c r="AJH65">
        <v>2.1967203039999998</v>
      </c>
      <c r="AJI65">
        <v>2.4881945189999999</v>
      </c>
      <c r="AJJ65">
        <v>2.7608260960000002</v>
      </c>
      <c r="AJK65">
        <v>2.84793954</v>
      </c>
      <c r="AJL65">
        <v>2.9276363070000002</v>
      </c>
      <c r="AJM65">
        <v>3.7898204619999998</v>
      </c>
      <c r="AJN65">
        <v>3.0661977839999999</v>
      </c>
      <c r="AJO65">
        <v>3.125735605</v>
      </c>
      <c r="AJP65">
        <v>2.312148391</v>
      </c>
      <c r="AJQ65">
        <v>2.6657050619999998</v>
      </c>
      <c r="AJR65">
        <v>2.0432077629999998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160.00987910000001</v>
      </c>
      <c r="AKA65">
        <v>135.12934419999999</v>
      </c>
      <c r="AKB65">
        <v>262.18506509999997</v>
      </c>
      <c r="AKC65">
        <v>175.45941830000001</v>
      </c>
      <c r="AKD65">
        <v>230.26917470000001</v>
      </c>
      <c r="AKE65">
        <v>281.38684030000002</v>
      </c>
      <c r="AKF65">
        <v>308.30956370000001</v>
      </c>
      <c r="AKG65">
        <v>304.66260290000002</v>
      </c>
      <c r="AKH65">
        <v>287.75478340000001</v>
      </c>
      <c r="AKI65">
        <v>303.3507975</v>
      </c>
      <c r="AKJ65">
        <v>262.61395119999997</v>
      </c>
      <c r="AKK65">
        <v>289.34672999999998</v>
      </c>
      <c r="AKL65">
        <v>301.30457580000001</v>
      </c>
      <c r="AKM65">
        <v>285.32576260000002</v>
      </c>
      <c r="AKN65">
        <v>267.45086730000003</v>
      </c>
      <c r="AKO65">
        <v>269.82415350000002</v>
      </c>
      <c r="AKP65">
        <v>270.71294110000002</v>
      </c>
      <c r="AKQ65">
        <v>357.4981444</v>
      </c>
      <c r="AKR65">
        <v>292.69290180000002</v>
      </c>
      <c r="AKS65">
        <v>247.757521</v>
      </c>
      <c r="AKT65">
        <v>302.30760739999999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99.328514839999997</v>
      </c>
      <c r="AME65">
        <v>98.027401609999998</v>
      </c>
      <c r="AMF65">
        <v>97.312272320000005</v>
      </c>
      <c r="AMG65">
        <v>95.80535793</v>
      </c>
      <c r="AMH65">
        <v>94.920035290000001</v>
      </c>
      <c r="AMI65">
        <v>93.406598149999994</v>
      </c>
      <c r="AMJ65">
        <v>92.428963800000005</v>
      </c>
      <c r="AMK65">
        <v>90.916256759999996</v>
      </c>
      <c r="AML65">
        <v>90.060458370000006</v>
      </c>
      <c r="AMM65">
        <v>88.452365369999995</v>
      </c>
      <c r="AMN65">
        <v>88.081643479999997</v>
      </c>
      <c r="AMO65">
        <v>87.566359649999995</v>
      </c>
      <c r="AMP65">
        <v>86.03324284</v>
      </c>
      <c r="AMQ65">
        <v>84.515148080000003</v>
      </c>
      <c r="AMR65">
        <v>84.430092579999993</v>
      </c>
      <c r="AMS65">
        <v>82.497197020000002</v>
      </c>
      <c r="AMT65">
        <v>81.548483570000002</v>
      </c>
      <c r="AMU65">
        <v>79.783777819999997</v>
      </c>
      <c r="AMV65">
        <v>78.386090120000006</v>
      </c>
      <c r="AMW65">
        <v>77.793378660000002</v>
      </c>
      <c r="AMX65">
        <v>76.365583189999995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205.52699490000001</v>
      </c>
      <c r="ANG65">
        <v>195.5976316</v>
      </c>
      <c r="ANH65">
        <v>267.05035909999998</v>
      </c>
      <c r="ANI65">
        <v>157.29625089999999</v>
      </c>
      <c r="ANJ65">
        <v>204.2827331</v>
      </c>
      <c r="ANK65">
        <v>174.30902330000001</v>
      </c>
      <c r="ANL65">
        <v>208.77775080000001</v>
      </c>
      <c r="ANM65">
        <v>211.20991240000001</v>
      </c>
      <c r="ANN65">
        <v>191.96214140000001</v>
      </c>
      <c r="ANO65">
        <v>166.57434480000001</v>
      </c>
      <c r="ANP65">
        <v>135.6725265</v>
      </c>
      <c r="ANQ65">
        <v>156.23818549999999</v>
      </c>
      <c r="ANR65">
        <v>172.02539759999999</v>
      </c>
      <c r="ANS65">
        <v>115.5632344</v>
      </c>
      <c r="ANT65">
        <v>133.69967969999999</v>
      </c>
      <c r="ANU65">
        <v>175.1719525</v>
      </c>
      <c r="ANV65">
        <v>134.45067320000001</v>
      </c>
      <c r="ANW65">
        <v>59.491930199999999</v>
      </c>
      <c r="ANX65">
        <v>71.669278070000004</v>
      </c>
      <c r="ANY65">
        <v>111.08069070000001</v>
      </c>
      <c r="ANZ65">
        <v>133.25947830000001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80.079835270000004</v>
      </c>
      <c r="AOI65">
        <v>83.445339720000007</v>
      </c>
      <c r="AOJ65">
        <v>84.582236660000007</v>
      </c>
      <c r="AOK65">
        <v>85.682506450000005</v>
      </c>
      <c r="AOL65">
        <v>86.110867819999996</v>
      </c>
      <c r="AOM65">
        <v>87.103976160000002</v>
      </c>
      <c r="AON65">
        <v>88.494439</v>
      </c>
      <c r="AOO65">
        <v>87.946113710000006</v>
      </c>
      <c r="AOP65">
        <v>88.220625990000002</v>
      </c>
      <c r="AOQ65">
        <v>87.879072550000004</v>
      </c>
      <c r="AOR65">
        <v>87.46216819</v>
      </c>
      <c r="AOS65">
        <v>87.450677170000006</v>
      </c>
      <c r="AOT65">
        <v>86.076908930000002</v>
      </c>
      <c r="AOU65">
        <v>85.866817220000001</v>
      </c>
      <c r="AOV65">
        <v>85.197062070000001</v>
      </c>
      <c r="AOW65">
        <v>84.053407640000003</v>
      </c>
      <c r="AOX65">
        <v>83.092089250000001</v>
      </c>
      <c r="AOY65">
        <v>81.70065606</v>
      </c>
      <c r="AOZ65">
        <v>80.529205009999998</v>
      </c>
      <c r="APA65">
        <v>79.137726060000006</v>
      </c>
      <c r="APB65">
        <v>77.257905179999995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867.86283879999996</v>
      </c>
      <c r="APK65">
        <v>755.32769399999995</v>
      </c>
      <c r="APL65">
        <v>919.17123730000003</v>
      </c>
      <c r="APM65">
        <v>861.3859271</v>
      </c>
      <c r="APN65">
        <v>873.90477929999997</v>
      </c>
      <c r="APO65">
        <v>764.84525619999999</v>
      </c>
      <c r="APP65">
        <v>793.28844059999994</v>
      </c>
      <c r="APQ65">
        <v>1026.2930490000001</v>
      </c>
      <c r="APR65">
        <v>819.98373830000003</v>
      </c>
      <c r="APS65">
        <v>1002.2702860000001</v>
      </c>
      <c r="APT65">
        <v>871.07122460000005</v>
      </c>
      <c r="APU65">
        <v>734.25443310000003</v>
      </c>
      <c r="APV65">
        <v>957.70081660000005</v>
      </c>
      <c r="APW65">
        <v>753.47145780000005</v>
      </c>
      <c r="APX65">
        <v>829.70012310000004</v>
      </c>
      <c r="APY65">
        <v>834.66700920000005</v>
      </c>
      <c r="APZ65">
        <v>896.21264169999995</v>
      </c>
      <c r="AQA65">
        <v>957.02676610000003</v>
      </c>
      <c r="AQB65">
        <v>809.75460429999998</v>
      </c>
      <c r="AQC65">
        <v>790.9358995</v>
      </c>
      <c r="AQD65">
        <v>884.52032450000002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131.24625979999999</v>
      </c>
      <c r="ARO65">
        <v>129.6260628</v>
      </c>
      <c r="ARP65">
        <v>127.13856370000001</v>
      </c>
      <c r="ARQ65">
        <v>125.4023081</v>
      </c>
      <c r="ARR65">
        <v>123.4235937</v>
      </c>
      <c r="ARS65">
        <v>121.04178159999999</v>
      </c>
      <c r="ART65">
        <v>118.9939961</v>
      </c>
      <c r="ARU65">
        <v>116.186155</v>
      </c>
      <c r="ARV65">
        <v>113.7446406</v>
      </c>
      <c r="ARW65">
        <v>110.35034810000001</v>
      </c>
      <c r="ARX65">
        <v>108.07406039999999</v>
      </c>
      <c r="ARY65">
        <v>104.80167950000001</v>
      </c>
      <c r="ARZ65">
        <v>102.47498640000001</v>
      </c>
      <c r="ASA65">
        <v>99.887769430000006</v>
      </c>
      <c r="ASB65">
        <v>96.899479979999995</v>
      </c>
      <c r="ASC65">
        <v>94.571053120000002</v>
      </c>
      <c r="ASD65">
        <v>91.518933869999998</v>
      </c>
      <c r="ASE65">
        <v>89.086102299999993</v>
      </c>
      <c r="ASF65">
        <v>86.569288619999995</v>
      </c>
      <c r="ASG65">
        <v>84.312654080000001</v>
      </c>
      <c r="ASH65">
        <v>81.864291089999995</v>
      </c>
    </row>
    <row r="66" spans="3:1178" x14ac:dyDescent="0.25">
      <c r="C66">
        <v>0</v>
      </c>
      <c r="D66">
        <v>0</v>
      </c>
      <c r="E66">
        <v>0</v>
      </c>
      <c r="F66">
        <v>316</v>
      </c>
      <c r="G66">
        <v>356</v>
      </c>
      <c r="H66">
        <v>307</v>
      </c>
      <c r="I66">
        <v>332</v>
      </c>
      <c r="J66">
        <v>309</v>
      </c>
      <c r="K66">
        <v>311</v>
      </c>
      <c r="L66">
        <v>341</v>
      </c>
      <c r="M66">
        <v>302</v>
      </c>
      <c r="N66">
        <v>294</v>
      </c>
      <c r="O66">
        <v>323</v>
      </c>
      <c r="P66">
        <v>316</v>
      </c>
      <c r="Q66">
        <v>307</v>
      </c>
      <c r="R66">
        <v>303</v>
      </c>
      <c r="S66">
        <v>329</v>
      </c>
      <c r="T66">
        <v>291</v>
      </c>
      <c r="U66">
        <v>309</v>
      </c>
      <c r="V66">
        <v>311</v>
      </c>
      <c r="W66">
        <v>284</v>
      </c>
      <c r="X66">
        <v>325</v>
      </c>
      <c r="Y66">
        <v>290</v>
      </c>
      <c r="Z66">
        <v>315</v>
      </c>
      <c r="AA66">
        <v>303</v>
      </c>
      <c r="AB66">
        <v>308</v>
      </c>
      <c r="AC66">
        <v>320</v>
      </c>
      <c r="AD66">
        <v>299</v>
      </c>
      <c r="AE66">
        <v>0</v>
      </c>
      <c r="AF66">
        <v>0</v>
      </c>
      <c r="AG66">
        <v>0</v>
      </c>
      <c r="AH66">
        <v>82</v>
      </c>
      <c r="AI66">
        <v>77</v>
      </c>
      <c r="AJ66">
        <v>95</v>
      </c>
      <c r="AK66">
        <v>95</v>
      </c>
      <c r="AL66">
        <v>87</v>
      </c>
      <c r="AM66">
        <v>83</v>
      </c>
      <c r="AN66">
        <v>94</v>
      </c>
      <c r="AO66">
        <v>104</v>
      </c>
      <c r="AP66">
        <v>105</v>
      </c>
      <c r="AQ66">
        <v>110</v>
      </c>
      <c r="AR66">
        <v>135</v>
      </c>
      <c r="AS66">
        <v>142</v>
      </c>
      <c r="AT66">
        <v>158</v>
      </c>
      <c r="AU66">
        <v>131</v>
      </c>
      <c r="AV66">
        <v>156</v>
      </c>
      <c r="AW66">
        <v>143</v>
      </c>
      <c r="AX66">
        <v>121</v>
      </c>
      <c r="AY66">
        <v>161</v>
      </c>
      <c r="AZ66">
        <v>173</v>
      </c>
      <c r="BA66">
        <v>180</v>
      </c>
      <c r="BB66">
        <v>186</v>
      </c>
      <c r="BC66">
        <v>185</v>
      </c>
      <c r="BD66">
        <v>201</v>
      </c>
      <c r="BE66">
        <v>197</v>
      </c>
      <c r="BF66">
        <v>194</v>
      </c>
      <c r="BG66">
        <v>0</v>
      </c>
      <c r="BH66">
        <v>0</v>
      </c>
      <c r="BI66">
        <v>0</v>
      </c>
      <c r="BJ66">
        <v>130</v>
      </c>
      <c r="BK66">
        <v>122</v>
      </c>
      <c r="BL66">
        <v>147</v>
      </c>
      <c r="BM66">
        <v>115</v>
      </c>
      <c r="BN66">
        <v>122</v>
      </c>
      <c r="BO66">
        <v>114</v>
      </c>
      <c r="BP66">
        <v>123</v>
      </c>
      <c r="BQ66">
        <v>123</v>
      </c>
      <c r="BR66">
        <v>115</v>
      </c>
      <c r="BS66">
        <v>91</v>
      </c>
      <c r="BT66">
        <v>130</v>
      </c>
      <c r="BU66">
        <v>125</v>
      </c>
      <c r="BV66">
        <v>125</v>
      </c>
      <c r="BW66">
        <v>132</v>
      </c>
      <c r="BX66">
        <v>128</v>
      </c>
      <c r="BY66">
        <v>130</v>
      </c>
      <c r="BZ66">
        <v>128</v>
      </c>
      <c r="CA66">
        <v>154</v>
      </c>
      <c r="CB66">
        <v>130</v>
      </c>
      <c r="CC66">
        <v>138</v>
      </c>
      <c r="CD66">
        <v>128</v>
      </c>
      <c r="CE66">
        <v>116</v>
      </c>
      <c r="CF66">
        <v>141</v>
      </c>
      <c r="CG66">
        <v>121</v>
      </c>
      <c r="CH66">
        <v>142</v>
      </c>
      <c r="CI66">
        <v>0</v>
      </c>
      <c r="CJ66">
        <v>0</v>
      </c>
      <c r="CK66">
        <v>0</v>
      </c>
      <c r="CL66">
        <v>43</v>
      </c>
      <c r="CM66">
        <v>41</v>
      </c>
      <c r="CN66">
        <v>50</v>
      </c>
      <c r="CO66">
        <v>55</v>
      </c>
      <c r="CP66">
        <v>50</v>
      </c>
      <c r="CQ66">
        <v>35</v>
      </c>
      <c r="CR66">
        <v>55</v>
      </c>
      <c r="CS66">
        <v>51</v>
      </c>
      <c r="CT66">
        <v>38</v>
      </c>
      <c r="CU66">
        <v>55</v>
      </c>
      <c r="CV66">
        <v>66</v>
      </c>
      <c r="CW66">
        <v>47</v>
      </c>
      <c r="CX66">
        <v>41</v>
      </c>
      <c r="CY66">
        <v>52</v>
      </c>
      <c r="CZ66">
        <v>69</v>
      </c>
      <c r="DA66">
        <v>45</v>
      </c>
      <c r="DB66">
        <v>44</v>
      </c>
      <c r="DC66">
        <v>57</v>
      </c>
      <c r="DD66">
        <v>51</v>
      </c>
      <c r="DE66">
        <v>55</v>
      </c>
      <c r="DF66">
        <v>57</v>
      </c>
      <c r="DG66">
        <v>68</v>
      </c>
      <c r="DH66">
        <v>55</v>
      </c>
      <c r="DI66">
        <v>56</v>
      </c>
      <c r="DJ66">
        <v>60</v>
      </c>
      <c r="DK66">
        <v>0</v>
      </c>
      <c r="DL66">
        <v>0</v>
      </c>
      <c r="DM66">
        <v>0</v>
      </c>
      <c r="DN66">
        <v>1</v>
      </c>
      <c r="DO66">
        <v>0</v>
      </c>
      <c r="DP66">
        <v>0</v>
      </c>
      <c r="DQ66">
        <v>2</v>
      </c>
      <c r="DR66">
        <v>1</v>
      </c>
      <c r="DS66">
        <v>1</v>
      </c>
      <c r="DT66">
        <v>2</v>
      </c>
      <c r="DU66">
        <v>2</v>
      </c>
      <c r="DV66">
        <v>2</v>
      </c>
      <c r="DW66">
        <v>3</v>
      </c>
      <c r="DX66">
        <v>4</v>
      </c>
      <c r="DY66">
        <v>3</v>
      </c>
      <c r="DZ66">
        <v>6</v>
      </c>
      <c r="EA66">
        <v>3</v>
      </c>
      <c r="EB66">
        <v>3</v>
      </c>
      <c r="EC66">
        <v>6</v>
      </c>
      <c r="ED66">
        <v>5</v>
      </c>
      <c r="EE66">
        <v>4</v>
      </c>
      <c r="EF66">
        <v>3</v>
      </c>
      <c r="EG66">
        <v>5</v>
      </c>
      <c r="EH66">
        <v>2</v>
      </c>
      <c r="EI66">
        <v>3</v>
      </c>
      <c r="EJ66">
        <v>3</v>
      </c>
      <c r="EK66">
        <v>2</v>
      </c>
      <c r="EL66">
        <v>1</v>
      </c>
      <c r="EM66">
        <v>0</v>
      </c>
      <c r="EN66">
        <v>0</v>
      </c>
      <c r="EO66">
        <v>0</v>
      </c>
      <c r="EP66">
        <v>15</v>
      </c>
      <c r="EQ66">
        <v>10</v>
      </c>
      <c r="ER66">
        <v>5</v>
      </c>
      <c r="ES66">
        <v>0</v>
      </c>
      <c r="ET66">
        <v>10</v>
      </c>
      <c r="EU66">
        <v>0</v>
      </c>
      <c r="EV66">
        <v>0</v>
      </c>
      <c r="EW66">
        <v>15</v>
      </c>
      <c r="EX66">
        <v>10</v>
      </c>
      <c r="EY66">
        <v>10</v>
      </c>
      <c r="EZ66">
        <v>15</v>
      </c>
      <c r="FA66">
        <v>15</v>
      </c>
      <c r="FB66">
        <v>15</v>
      </c>
      <c r="FC66">
        <v>20</v>
      </c>
      <c r="FD66">
        <v>25</v>
      </c>
      <c r="FE66">
        <v>15</v>
      </c>
      <c r="FF66">
        <v>30</v>
      </c>
      <c r="FG66">
        <v>15</v>
      </c>
      <c r="FH66">
        <v>30</v>
      </c>
      <c r="FI66">
        <v>20</v>
      </c>
      <c r="FJ66">
        <v>20</v>
      </c>
      <c r="FK66">
        <v>25</v>
      </c>
      <c r="FL66">
        <v>10</v>
      </c>
      <c r="FM66">
        <v>15</v>
      </c>
      <c r="FN66">
        <v>20</v>
      </c>
      <c r="FO66">
        <v>0</v>
      </c>
      <c r="FP66">
        <v>0</v>
      </c>
      <c r="FQ66">
        <v>6317</v>
      </c>
      <c r="FR66">
        <v>6439</v>
      </c>
      <c r="FS66">
        <v>6535</v>
      </c>
      <c r="FT66">
        <v>6683</v>
      </c>
      <c r="FU66">
        <v>6800</v>
      </c>
      <c r="FV66">
        <v>6901</v>
      </c>
      <c r="FW66">
        <v>7039</v>
      </c>
      <c r="FX66">
        <v>7055</v>
      </c>
      <c r="FY66">
        <v>7136</v>
      </c>
      <c r="FZ66">
        <v>7185</v>
      </c>
      <c r="GA66">
        <v>7206</v>
      </c>
      <c r="GB66">
        <v>7282</v>
      </c>
      <c r="GC66">
        <v>7332</v>
      </c>
      <c r="GD66">
        <v>7357</v>
      </c>
      <c r="GE66">
        <v>7341</v>
      </c>
      <c r="GF66">
        <v>7396</v>
      </c>
      <c r="GG66">
        <v>7406</v>
      </c>
      <c r="GH66">
        <v>7397</v>
      </c>
      <c r="GI66">
        <v>7466</v>
      </c>
      <c r="GJ66">
        <v>7532</v>
      </c>
      <c r="GK66">
        <v>7628</v>
      </c>
      <c r="GL66">
        <v>7669</v>
      </c>
      <c r="GM66">
        <v>7661</v>
      </c>
      <c r="GN66">
        <v>7662</v>
      </c>
      <c r="GO66">
        <v>7652</v>
      </c>
      <c r="GP66">
        <v>7621</v>
      </c>
      <c r="GQ66">
        <v>0</v>
      </c>
      <c r="GR66">
        <v>0</v>
      </c>
      <c r="GS66">
        <v>918</v>
      </c>
      <c r="GT66">
        <v>1035</v>
      </c>
      <c r="GU66">
        <v>1148</v>
      </c>
      <c r="GV66">
        <v>1247</v>
      </c>
      <c r="GW66">
        <v>1345</v>
      </c>
      <c r="GX66">
        <v>1438</v>
      </c>
      <c r="GY66">
        <v>1518</v>
      </c>
      <c r="GZ66">
        <v>1623</v>
      </c>
      <c r="HA66">
        <v>1738</v>
      </c>
      <c r="HB66">
        <v>1822</v>
      </c>
      <c r="HC66">
        <v>1962</v>
      </c>
      <c r="HD66">
        <v>2016</v>
      </c>
      <c r="HE66">
        <v>2108</v>
      </c>
      <c r="HF66">
        <v>2163</v>
      </c>
      <c r="HG66">
        <v>2261</v>
      </c>
      <c r="HH66">
        <v>2328</v>
      </c>
      <c r="HI66">
        <v>2354</v>
      </c>
      <c r="HJ66">
        <v>2454</v>
      </c>
      <c r="HK66">
        <v>2515</v>
      </c>
      <c r="HL66">
        <v>2557</v>
      </c>
      <c r="HM66">
        <v>2600</v>
      </c>
      <c r="HN66">
        <v>2626</v>
      </c>
      <c r="HO66">
        <v>2673</v>
      </c>
      <c r="HP66">
        <v>2712</v>
      </c>
      <c r="HQ66">
        <v>2762</v>
      </c>
      <c r="HR66">
        <v>2818</v>
      </c>
      <c r="HS66">
        <v>0</v>
      </c>
      <c r="HT66">
        <v>0</v>
      </c>
      <c r="HU66">
        <v>67</v>
      </c>
      <c r="HV66">
        <v>73</v>
      </c>
      <c r="HW66">
        <v>76</v>
      </c>
      <c r="HX66">
        <v>81</v>
      </c>
      <c r="HY66">
        <v>89</v>
      </c>
      <c r="HZ66">
        <v>97</v>
      </c>
      <c r="IA66">
        <v>105</v>
      </c>
      <c r="IB66">
        <v>117</v>
      </c>
      <c r="IC66">
        <v>119</v>
      </c>
      <c r="ID66">
        <v>129</v>
      </c>
      <c r="IE66">
        <v>130</v>
      </c>
      <c r="IF66">
        <v>152</v>
      </c>
      <c r="IG66">
        <v>158</v>
      </c>
      <c r="IH66">
        <v>165</v>
      </c>
      <c r="II66">
        <v>178</v>
      </c>
      <c r="IJ66">
        <v>182</v>
      </c>
      <c r="IK66">
        <v>204</v>
      </c>
      <c r="IL66">
        <v>214</v>
      </c>
      <c r="IM66">
        <v>218</v>
      </c>
      <c r="IN66">
        <v>220</v>
      </c>
      <c r="IO66">
        <v>237</v>
      </c>
      <c r="IP66">
        <v>243</v>
      </c>
      <c r="IQ66">
        <v>244</v>
      </c>
      <c r="IR66">
        <v>244</v>
      </c>
      <c r="IS66">
        <v>251</v>
      </c>
      <c r="IT66">
        <v>270</v>
      </c>
      <c r="IU66">
        <v>0</v>
      </c>
      <c r="IV66">
        <v>0</v>
      </c>
      <c r="IW66">
        <v>4</v>
      </c>
      <c r="IX66">
        <v>6</v>
      </c>
      <c r="IY66">
        <v>5</v>
      </c>
      <c r="IZ66">
        <v>5</v>
      </c>
      <c r="JA66">
        <v>4</v>
      </c>
      <c r="JB66">
        <v>4</v>
      </c>
      <c r="JC66">
        <v>4</v>
      </c>
      <c r="JD66">
        <v>4</v>
      </c>
      <c r="JE66">
        <v>2</v>
      </c>
      <c r="JF66">
        <v>3</v>
      </c>
      <c r="JG66">
        <v>4</v>
      </c>
      <c r="JH66">
        <v>5</v>
      </c>
      <c r="JI66">
        <v>7</v>
      </c>
      <c r="JJ66">
        <v>4</v>
      </c>
      <c r="JK66">
        <v>7</v>
      </c>
      <c r="JL66">
        <v>11</v>
      </c>
      <c r="JM66">
        <v>9</v>
      </c>
      <c r="JN66">
        <v>6</v>
      </c>
      <c r="JO66">
        <v>14</v>
      </c>
      <c r="JP66">
        <v>9</v>
      </c>
      <c r="JQ66">
        <v>8</v>
      </c>
      <c r="JR66">
        <v>8</v>
      </c>
      <c r="JS66">
        <v>13</v>
      </c>
      <c r="JT66">
        <v>8</v>
      </c>
      <c r="JU66">
        <v>8</v>
      </c>
      <c r="JV66">
        <v>8</v>
      </c>
      <c r="JW66">
        <v>0</v>
      </c>
      <c r="JX66">
        <v>0</v>
      </c>
      <c r="JY66">
        <v>0</v>
      </c>
      <c r="JZ66">
        <v>7</v>
      </c>
      <c r="KA66">
        <v>16</v>
      </c>
      <c r="KB66">
        <v>28</v>
      </c>
      <c r="KC66">
        <v>37</v>
      </c>
      <c r="KD66">
        <v>50</v>
      </c>
      <c r="KE66">
        <v>61</v>
      </c>
      <c r="KF66">
        <v>73</v>
      </c>
      <c r="KG66">
        <v>91</v>
      </c>
      <c r="KH66">
        <v>105</v>
      </c>
      <c r="KI66">
        <v>119</v>
      </c>
      <c r="KJ66">
        <v>134</v>
      </c>
      <c r="KK66">
        <v>153</v>
      </c>
      <c r="KL66">
        <v>169</v>
      </c>
      <c r="KM66">
        <v>183</v>
      </c>
      <c r="KN66">
        <v>206</v>
      </c>
      <c r="KO66">
        <v>226</v>
      </c>
      <c r="KP66">
        <v>244</v>
      </c>
      <c r="KQ66">
        <v>262</v>
      </c>
      <c r="KR66">
        <v>295</v>
      </c>
      <c r="KS66">
        <v>314</v>
      </c>
      <c r="KT66">
        <v>332</v>
      </c>
      <c r="KU66">
        <v>351</v>
      </c>
      <c r="KV66">
        <v>386</v>
      </c>
      <c r="KW66">
        <v>404</v>
      </c>
      <c r="KX66">
        <v>418</v>
      </c>
      <c r="KY66">
        <v>0</v>
      </c>
      <c r="KZ66">
        <v>0</v>
      </c>
      <c r="LA66">
        <v>0</v>
      </c>
      <c r="LB66">
        <v>283</v>
      </c>
      <c r="LC66">
        <v>529</v>
      </c>
      <c r="LD66">
        <v>780</v>
      </c>
      <c r="LE66">
        <v>1022</v>
      </c>
      <c r="LF66">
        <v>1254</v>
      </c>
      <c r="LG66">
        <v>1486</v>
      </c>
      <c r="LH66">
        <v>1716</v>
      </c>
      <c r="LI66">
        <v>1953</v>
      </c>
      <c r="LJ66">
        <v>2152</v>
      </c>
      <c r="LK66">
        <v>2372</v>
      </c>
      <c r="LL66">
        <v>2584</v>
      </c>
      <c r="LM66">
        <v>2802</v>
      </c>
      <c r="LN66">
        <v>2998</v>
      </c>
      <c r="LO66">
        <v>3229</v>
      </c>
      <c r="LP66">
        <v>3416</v>
      </c>
      <c r="LQ66">
        <v>3640</v>
      </c>
      <c r="LR66">
        <v>3836</v>
      </c>
      <c r="LS66">
        <v>4042</v>
      </c>
      <c r="LT66">
        <v>4242</v>
      </c>
      <c r="LU66">
        <v>4440</v>
      </c>
      <c r="LV66">
        <v>4646</v>
      </c>
      <c r="LW66">
        <v>4879</v>
      </c>
      <c r="LX66">
        <v>5096</v>
      </c>
      <c r="LY66">
        <v>5319</v>
      </c>
      <c r="LZ66">
        <v>5508</v>
      </c>
      <c r="MA66">
        <v>0</v>
      </c>
      <c r="MB66">
        <v>0</v>
      </c>
      <c r="MC66">
        <v>1457</v>
      </c>
      <c r="MD66">
        <v>1480</v>
      </c>
      <c r="ME66">
        <v>1508</v>
      </c>
      <c r="MF66">
        <v>1545</v>
      </c>
      <c r="MG66">
        <v>1554</v>
      </c>
      <c r="MH66">
        <v>1588</v>
      </c>
      <c r="MI66">
        <v>1623</v>
      </c>
      <c r="MJ66">
        <v>1647</v>
      </c>
      <c r="MK66">
        <v>1652</v>
      </c>
      <c r="ML66">
        <v>1681</v>
      </c>
      <c r="MM66">
        <v>1708</v>
      </c>
      <c r="MN66">
        <v>1741</v>
      </c>
      <c r="MO66">
        <v>1785</v>
      </c>
      <c r="MP66">
        <v>1798</v>
      </c>
      <c r="MQ66">
        <v>1833</v>
      </c>
      <c r="MR66">
        <v>1865</v>
      </c>
      <c r="MS66">
        <v>1867</v>
      </c>
      <c r="MT66">
        <v>1879</v>
      </c>
      <c r="MU66">
        <v>1894</v>
      </c>
      <c r="MV66">
        <v>1915</v>
      </c>
      <c r="MW66">
        <v>1939</v>
      </c>
      <c r="MX66">
        <v>1947</v>
      </c>
      <c r="MY66">
        <v>1962</v>
      </c>
      <c r="MZ66">
        <v>1938</v>
      </c>
      <c r="NA66">
        <v>1959</v>
      </c>
      <c r="NB66">
        <v>1953</v>
      </c>
      <c r="NC66">
        <v>0</v>
      </c>
      <c r="ND66">
        <v>0</v>
      </c>
      <c r="NE66">
        <v>0</v>
      </c>
      <c r="NF66">
        <v>38</v>
      </c>
      <c r="NG66">
        <v>70</v>
      </c>
      <c r="NH66">
        <v>94</v>
      </c>
      <c r="NI66">
        <v>132</v>
      </c>
      <c r="NJ66">
        <v>170</v>
      </c>
      <c r="NK66">
        <v>199</v>
      </c>
      <c r="NL66">
        <v>228</v>
      </c>
      <c r="NM66">
        <v>268</v>
      </c>
      <c r="NN66">
        <v>298</v>
      </c>
      <c r="NO66">
        <v>323</v>
      </c>
      <c r="NP66">
        <v>351</v>
      </c>
      <c r="NQ66">
        <v>382</v>
      </c>
      <c r="NR66">
        <v>427</v>
      </c>
      <c r="NS66">
        <v>444</v>
      </c>
      <c r="NT66">
        <v>469</v>
      </c>
      <c r="NU66">
        <v>502</v>
      </c>
      <c r="NV66">
        <v>532</v>
      </c>
      <c r="NW66">
        <v>566</v>
      </c>
      <c r="NX66">
        <v>596</v>
      </c>
      <c r="NY66">
        <v>619</v>
      </c>
      <c r="NZ66">
        <v>652</v>
      </c>
      <c r="OA66">
        <v>681</v>
      </c>
      <c r="OB66">
        <v>721</v>
      </c>
      <c r="OC66">
        <v>748</v>
      </c>
      <c r="OD66">
        <v>773</v>
      </c>
      <c r="OE66">
        <v>0</v>
      </c>
      <c r="OF66">
        <v>0</v>
      </c>
      <c r="OG66">
        <v>2099</v>
      </c>
      <c r="OH66">
        <v>2241</v>
      </c>
      <c r="OI66">
        <v>2340</v>
      </c>
      <c r="OJ66">
        <v>2497</v>
      </c>
      <c r="OK66">
        <v>2635</v>
      </c>
      <c r="OL66">
        <v>2792</v>
      </c>
      <c r="OM66">
        <v>2918</v>
      </c>
      <c r="ON66">
        <v>3062</v>
      </c>
      <c r="OO66">
        <v>3163</v>
      </c>
      <c r="OP66">
        <v>3269</v>
      </c>
      <c r="OQ66">
        <v>3374</v>
      </c>
      <c r="OR66">
        <v>3479</v>
      </c>
      <c r="OS66">
        <v>3573</v>
      </c>
      <c r="OT66">
        <v>3662</v>
      </c>
      <c r="OU66">
        <v>3760</v>
      </c>
      <c r="OV66">
        <v>3875</v>
      </c>
      <c r="OW66">
        <v>3976</v>
      </c>
      <c r="OX66">
        <v>4080</v>
      </c>
      <c r="OY66">
        <v>4173</v>
      </c>
      <c r="OZ66">
        <v>4285</v>
      </c>
      <c r="PA66">
        <v>4369</v>
      </c>
      <c r="PB66">
        <v>4421</v>
      </c>
      <c r="PC66">
        <v>4456</v>
      </c>
      <c r="PD66">
        <v>4460</v>
      </c>
      <c r="PE66">
        <v>4496</v>
      </c>
      <c r="PF66">
        <v>4529</v>
      </c>
      <c r="PG66">
        <v>0</v>
      </c>
      <c r="PH66">
        <v>0</v>
      </c>
      <c r="PI66">
        <v>0</v>
      </c>
      <c r="PJ66">
        <v>62</v>
      </c>
      <c r="PK66">
        <v>139</v>
      </c>
      <c r="PL66">
        <v>200</v>
      </c>
      <c r="PM66">
        <v>259</v>
      </c>
      <c r="PN66">
        <v>325</v>
      </c>
      <c r="PO66">
        <v>405</v>
      </c>
      <c r="PP66">
        <v>486</v>
      </c>
      <c r="PQ66">
        <v>576</v>
      </c>
      <c r="PR66">
        <v>679</v>
      </c>
      <c r="PS66">
        <v>765</v>
      </c>
      <c r="PT66">
        <v>870</v>
      </c>
      <c r="PU66">
        <v>969</v>
      </c>
      <c r="PV66">
        <v>1064</v>
      </c>
      <c r="PW66">
        <v>1175</v>
      </c>
      <c r="PX66">
        <v>1272</v>
      </c>
      <c r="PY66">
        <v>1388</v>
      </c>
      <c r="PZ66">
        <v>1498</v>
      </c>
      <c r="QA66">
        <v>1602</v>
      </c>
      <c r="QB66">
        <v>1708</v>
      </c>
      <c r="QC66">
        <v>1817</v>
      </c>
      <c r="QD66">
        <v>1950</v>
      </c>
      <c r="QE66">
        <v>2109</v>
      </c>
      <c r="QF66">
        <v>2252</v>
      </c>
      <c r="QG66">
        <v>2395</v>
      </c>
      <c r="QH66">
        <v>2560</v>
      </c>
      <c r="QI66">
        <v>0</v>
      </c>
      <c r="QJ66">
        <v>0</v>
      </c>
      <c r="QK66">
        <v>7414</v>
      </c>
      <c r="QL66">
        <v>7618</v>
      </c>
      <c r="QM66">
        <v>7732</v>
      </c>
      <c r="QN66">
        <v>7869</v>
      </c>
      <c r="QO66">
        <v>8034</v>
      </c>
      <c r="QP66">
        <v>8144</v>
      </c>
      <c r="QQ66">
        <v>8207</v>
      </c>
      <c r="QR66">
        <v>8304</v>
      </c>
      <c r="QS66">
        <v>8429</v>
      </c>
      <c r="QT66">
        <v>8510</v>
      </c>
      <c r="QU66">
        <v>8545</v>
      </c>
      <c r="QV66">
        <v>8507</v>
      </c>
      <c r="QW66">
        <v>8491</v>
      </c>
      <c r="QX66">
        <v>8518</v>
      </c>
      <c r="QY66">
        <v>8538</v>
      </c>
      <c r="QZ66">
        <v>8527</v>
      </c>
      <c r="RA66">
        <v>8589</v>
      </c>
      <c r="RB66">
        <v>8656</v>
      </c>
      <c r="RC66">
        <v>8717</v>
      </c>
      <c r="RD66">
        <v>8715</v>
      </c>
      <c r="RE66">
        <v>8685</v>
      </c>
      <c r="RF66">
        <v>8647</v>
      </c>
      <c r="RG66">
        <v>8641</v>
      </c>
      <c r="RH66">
        <v>8640</v>
      </c>
      <c r="RI66">
        <v>8644</v>
      </c>
      <c r="RJ66">
        <v>8637</v>
      </c>
      <c r="RK66">
        <v>0</v>
      </c>
      <c r="RL66">
        <v>0</v>
      </c>
      <c r="RM66">
        <v>8399</v>
      </c>
      <c r="RN66">
        <v>8389</v>
      </c>
      <c r="RO66">
        <v>8394</v>
      </c>
      <c r="RP66">
        <v>8435</v>
      </c>
      <c r="RQ66">
        <v>8452</v>
      </c>
      <c r="RR66">
        <v>8463</v>
      </c>
      <c r="RS66">
        <v>8472</v>
      </c>
      <c r="RT66">
        <v>8504</v>
      </c>
      <c r="RU66">
        <v>8472</v>
      </c>
      <c r="RV66">
        <v>8468</v>
      </c>
      <c r="RW66">
        <v>8543</v>
      </c>
      <c r="RX66">
        <v>8628</v>
      </c>
      <c r="RY66">
        <v>8649</v>
      </c>
      <c r="RZ66">
        <v>8603</v>
      </c>
      <c r="SA66">
        <v>8623</v>
      </c>
      <c r="SB66">
        <v>8687</v>
      </c>
      <c r="SC66">
        <v>8662</v>
      </c>
      <c r="SD66">
        <v>8660</v>
      </c>
      <c r="SE66">
        <v>8671</v>
      </c>
      <c r="SF66">
        <v>8725</v>
      </c>
      <c r="SG66">
        <v>8760</v>
      </c>
      <c r="SH66">
        <v>8795</v>
      </c>
      <c r="SI66">
        <v>8795</v>
      </c>
      <c r="SJ66">
        <v>8812</v>
      </c>
      <c r="SK66">
        <v>8801</v>
      </c>
      <c r="SL66">
        <v>8813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1810000</v>
      </c>
      <c r="SU66">
        <v>1790000</v>
      </c>
      <c r="SV66">
        <v>1740000</v>
      </c>
      <c r="SW66">
        <v>1710000</v>
      </c>
      <c r="SX66">
        <v>1670000</v>
      </c>
      <c r="SY66">
        <v>1630000</v>
      </c>
      <c r="SZ66">
        <v>1600000</v>
      </c>
      <c r="TA66">
        <v>1560000</v>
      </c>
      <c r="TB66">
        <v>1520000</v>
      </c>
      <c r="TC66">
        <v>1470000</v>
      </c>
      <c r="TD66">
        <v>1440000</v>
      </c>
      <c r="TE66">
        <v>1400000</v>
      </c>
      <c r="TF66">
        <v>1360000</v>
      </c>
      <c r="TG66">
        <v>1330000</v>
      </c>
      <c r="TH66">
        <v>1300000</v>
      </c>
      <c r="TI66">
        <v>1280000</v>
      </c>
      <c r="TJ66">
        <v>1250000</v>
      </c>
      <c r="TK66">
        <v>1210000</v>
      </c>
      <c r="TL66">
        <v>1180000</v>
      </c>
      <c r="TM66">
        <v>1140000</v>
      </c>
      <c r="TN66">
        <v>1100000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313046.98609999998</v>
      </c>
      <c r="TW66">
        <v>320837.54729999998</v>
      </c>
      <c r="TX66">
        <v>333038.70659999998</v>
      </c>
      <c r="TY66">
        <v>346249.16830000002</v>
      </c>
      <c r="TZ66">
        <v>352411.53460000001</v>
      </c>
      <c r="UA66">
        <v>368437.2401</v>
      </c>
      <c r="UB66">
        <v>367551.17920000001</v>
      </c>
      <c r="UC66">
        <v>373130.435</v>
      </c>
      <c r="UD66">
        <v>371714.38020000001</v>
      </c>
      <c r="UE66">
        <v>377238.64899999998</v>
      </c>
      <c r="UF66">
        <v>377104.20030000003</v>
      </c>
      <c r="UG66">
        <v>370209.55839999998</v>
      </c>
      <c r="UH66">
        <v>374695.52189999999</v>
      </c>
      <c r="UI66">
        <v>372824.72749999998</v>
      </c>
      <c r="UJ66">
        <v>368010.511</v>
      </c>
      <c r="UK66">
        <v>363300.18430000002</v>
      </c>
      <c r="UL66">
        <v>356245.81180000002</v>
      </c>
      <c r="UM66">
        <v>352060.07699999999</v>
      </c>
      <c r="UN66">
        <v>346792.967</v>
      </c>
      <c r="UO66">
        <v>342899.65299999999</v>
      </c>
      <c r="UP66">
        <v>339662.13530000002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173092.9871</v>
      </c>
      <c r="UY66">
        <v>181911.3567</v>
      </c>
      <c r="UZ66">
        <v>196797.3069</v>
      </c>
      <c r="VA66">
        <v>194331.42079999999</v>
      </c>
      <c r="VB66">
        <v>204526.01190000001</v>
      </c>
      <c r="VC66">
        <v>200108.2377</v>
      </c>
      <c r="VD66">
        <v>227157.96960000001</v>
      </c>
      <c r="VE66">
        <v>229247.31219999999</v>
      </c>
      <c r="VF66">
        <v>232430.91140000001</v>
      </c>
      <c r="VG66">
        <v>243440.4368</v>
      </c>
      <c r="VH66">
        <v>241661.17319999999</v>
      </c>
      <c r="VI66">
        <v>262983.4595</v>
      </c>
      <c r="VJ66">
        <v>267839.61709999997</v>
      </c>
      <c r="VK66">
        <v>264898.9952</v>
      </c>
      <c r="VL66">
        <v>259542.97210000001</v>
      </c>
      <c r="VM66">
        <v>271454.9178</v>
      </c>
      <c r="VN66">
        <v>270220.57689999999</v>
      </c>
      <c r="VO66">
        <v>263429.7046</v>
      </c>
      <c r="VP66">
        <v>255756.99479999999</v>
      </c>
      <c r="VQ66">
        <v>255431.34529999999</v>
      </c>
      <c r="VR66">
        <v>266763.86959999998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93253.582020000002</v>
      </c>
      <c r="WA66">
        <v>90537.458270000003</v>
      </c>
      <c r="WB66">
        <v>87900.444929999998</v>
      </c>
      <c r="WC66">
        <v>42670.118900000001</v>
      </c>
      <c r="WD66">
        <v>62140.949849999997</v>
      </c>
      <c r="WE66">
        <v>80441.359030000007</v>
      </c>
      <c r="WF66">
        <v>97623.008530000006</v>
      </c>
      <c r="WG66">
        <v>132691.46789999999</v>
      </c>
      <c r="WH66">
        <v>73615.23878</v>
      </c>
      <c r="WI66">
        <v>125074.4348</v>
      </c>
      <c r="WJ66">
        <v>190820.913</v>
      </c>
      <c r="WK66">
        <v>151578.8365</v>
      </c>
      <c r="WL66">
        <v>98109.279280000002</v>
      </c>
      <c r="WM66">
        <v>222254.0307</v>
      </c>
      <c r="WN66">
        <v>138716.1079</v>
      </c>
      <c r="WO66">
        <v>119711.8515</v>
      </c>
      <c r="WP66">
        <v>116225.0986</v>
      </c>
      <c r="WQ66">
        <v>183364.84</v>
      </c>
      <c r="WR66">
        <v>109553.3024</v>
      </c>
      <c r="WS66">
        <v>106362.4296</v>
      </c>
      <c r="WT66">
        <v>103264.4947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19500000</v>
      </c>
      <c r="ZG66">
        <v>19300000</v>
      </c>
      <c r="ZH66">
        <v>19000000</v>
      </c>
      <c r="ZI66">
        <v>18500000</v>
      </c>
      <c r="ZJ66">
        <v>18300000</v>
      </c>
      <c r="ZK66">
        <v>18000000</v>
      </c>
      <c r="ZL66">
        <v>17900000</v>
      </c>
      <c r="ZM66">
        <v>17800000</v>
      </c>
      <c r="ZN66">
        <v>17400000</v>
      </c>
      <c r="ZO66">
        <v>17200000</v>
      </c>
      <c r="ZP66">
        <v>17000000</v>
      </c>
      <c r="ZQ66">
        <v>16500000</v>
      </c>
      <c r="ZR66">
        <v>16100000</v>
      </c>
      <c r="ZS66">
        <v>15800000</v>
      </c>
      <c r="ZT66">
        <v>15500000</v>
      </c>
      <c r="ZU66">
        <v>15200000</v>
      </c>
      <c r="ZV66">
        <v>14900000</v>
      </c>
      <c r="ZW66">
        <v>14500000</v>
      </c>
      <c r="ZX66">
        <v>13900000</v>
      </c>
      <c r="ZY66">
        <v>13700000</v>
      </c>
      <c r="ZZ66">
        <v>13200000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25700000</v>
      </c>
      <c r="ABK66">
        <v>26100000</v>
      </c>
      <c r="ABL66">
        <v>26600000</v>
      </c>
      <c r="ABM66">
        <v>26700000</v>
      </c>
      <c r="ABN66">
        <v>26800000</v>
      </c>
      <c r="ABO66">
        <v>26800000</v>
      </c>
      <c r="ABP66">
        <v>26800000</v>
      </c>
      <c r="ABQ66">
        <v>26800000</v>
      </c>
      <c r="ABR66">
        <v>26600000</v>
      </c>
      <c r="ABS66">
        <v>26500000</v>
      </c>
      <c r="ABT66">
        <v>26600000</v>
      </c>
      <c r="ABU66">
        <v>26500000</v>
      </c>
      <c r="ABV66">
        <v>26400000</v>
      </c>
      <c r="ABW66">
        <v>26200000</v>
      </c>
      <c r="ABX66">
        <v>26100000</v>
      </c>
      <c r="ABY66">
        <v>25800000</v>
      </c>
      <c r="ABZ66">
        <v>25400000</v>
      </c>
      <c r="ACA66">
        <v>24800000</v>
      </c>
      <c r="ACB66">
        <v>24100000</v>
      </c>
      <c r="ACC66">
        <v>23600000</v>
      </c>
      <c r="ACD66">
        <v>23100000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1190000</v>
      </c>
      <c r="ADO66">
        <v>1170000</v>
      </c>
      <c r="ADP66">
        <v>1150000</v>
      </c>
      <c r="ADQ66">
        <v>1130000</v>
      </c>
      <c r="ADR66">
        <v>1110000</v>
      </c>
      <c r="ADS66">
        <v>1080000</v>
      </c>
      <c r="ADT66">
        <v>1040000</v>
      </c>
      <c r="ADU66">
        <v>1010000</v>
      </c>
      <c r="ADV66">
        <v>985184.44019999995</v>
      </c>
      <c r="ADW66">
        <v>958735.55610000005</v>
      </c>
      <c r="ADX66">
        <v>929612.00150000001</v>
      </c>
      <c r="ADY66">
        <v>909098.2818</v>
      </c>
      <c r="ADZ66">
        <v>889504.72069999995</v>
      </c>
      <c r="AEA66">
        <v>869682.69949999999</v>
      </c>
      <c r="AEB66">
        <v>844158.41009999998</v>
      </c>
      <c r="AEC66">
        <v>816750.02830000001</v>
      </c>
      <c r="AED66">
        <v>789491.70200000005</v>
      </c>
      <c r="AEE66">
        <v>765964.93949999998</v>
      </c>
      <c r="AEF66">
        <v>743569.21979999996</v>
      </c>
      <c r="AEG66">
        <v>722246.08230000001</v>
      </c>
      <c r="AEH66">
        <v>700641.94180000003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10700000</v>
      </c>
      <c r="AEQ66">
        <v>10400000</v>
      </c>
      <c r="AER66">
        <v>10100000</v>
      </c>
      <c r="AES66">
        <v>9820000</v>
      </c>
      <c r="AET66">
        <v>9530000</v>
      </c>
      <c r="AEU66">
        <v>9330000</v>
      </c>
      <c r="AEV66">
        <v>9150000</v>
      </c>
      <c r="AEW66">
        <v>8900000</v>
      </c>
      <c r="AEX66">
        <v>8600000</v>
      </c>
      <c r="AEY66">
        <v>8370000</v>
      </c>
      <c r="AEZ66">
        <v>8180000</v>
      </c>
      <c r="AFA66">
        <v>7920000</v>
      </c>
      <c r="AFB66">
        <v>7690000</v>
      </c>
      <c r="AFC66">
        <v>7480000</v>
      </c>
      <c r="AFD66">
        <v>7300000</v>
      </c>
      <c r="AFE66">
        <v>7120000</v>
      </c>
      <c r="AFF66">
        <v>6940000</v>
      </c>
      <c r="AFG66">
        <v>6740000</v>
      </c>
      <c r="AFH66">
        <v>6550000</v>
      </c>
      <c r="AFI66">
        <v>6360000</v>
      </c>
      <c r="AFJ66">
        <v>6180000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223.9350823</v>
      </c>
      <c r="AGU66">
        <v>229.50798359999999</v>
      </c>
      <c r="AGV66">
        <v>238.2359629</v>
      </c>
      <c r="AGW66">
        <v>247.68593670000001</v>
      </c>
      <c r="AGX66">
        <v>252.0941249</v>
      </c>
      <c r="AGY66">
        <v>263.55795560000001</v>
      </c>
      <c r="AGZ66">
        <v>262.9241207</v>
      </c>
      <c r="AHA66">
        <v>266.9151865</v>
      </c>
      <c r="AHB66">
        <v>265.90222560000001</v>
      </c>
      <c r="AHC66">
        <v>269.85395690000001</v>
      </c>
      <c r="AHD66">
        <v>269.7577804</v>
      </c>
      <c r="AHE66">
        <v>264.82576610000001</v>
      </c>
      <c r="AHF66">
        <v>268.03475600000002</v>
      </c>
      <c r="AHG66">
        <v>266.69650159999998</v>
      </c>
      <c r="AHH66">
        <v>263.2526992</v>
      </c>
      <c r="AHI66">
        <v>259.88321330000002</v>
      </c>
      <c r="AHJ66">
        <v>254.83693740000001</v>
      </c>
      <c r="AHK66">
        <v>251.8427131</v>
      </c>
      <c r="AHL66">
        <v>248.07493779999999</v>
      </c>
      <c r="AHM66">
        <v>245.28989390000001</v>
      </c>
      <c r="AHN66">
        <v>242.97396749999999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19.874248659999999</v>
      </c>
      <c r="AHW66">
        <v>20.886759179999999</v>
      </c>
      <c r="AHX66">
        <v>22.595939189999999</v>
      </c>
      <c r="AHY66">
        <v>22.312810249999998</v>
      </c>
      <c r="AHZ66">
        <v>23.48333624</v>
      </c>
      <c r="AIA66">
        <v>22.976094759999999</v>
      </c>
      <c r="AIB66">
        <v>26.08189995</v>
      </c>
      <c r="AIC66">
        <v>26.321794789999998</v>
      </c>
      <c r="AID66">
        <v>26.68733035</v>
      </c>
      <c r="AIE66">
        <v>27.95142573</v>
      </c>
      <c r="AIF66">
        <v>27.747133640000001</v>
      </c>
      <c r="AIG66">
        <v>30.195323070000001</v>
      </c>
      <c r="AIH66">
        <v>30.752898999999999</v>
      </c>
      <c r="AII66">
        <v>30.415261690000001</v>
      </c>
      <c r="AIJ66">
        <v>29.800292030000001</v>
      </c>
      <c r="AIK66">
        <v>31.16800181</v>
      </c>
      <c r="AIL66">
        <v>31.026276840000001</v>
      </c>
      <c r="AIM66">
        <v>30.24656019</v>
      </c>
      <c r="AIN66">
        <v>29.365592419999999</v>
      </c>
      <c r="AIO66">
        <v>29.328201880000002</v>
      </c>
      <c r="AIP66">
        <v>30.629383470000001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1.529296953</v>
      </c>
      <c r="AIY66">
        <v>1.484754323</v>
      </c>
      <c r="AIZ66">
        <v>1.4415090509999999</v>
      </c>
      <c r="AJA66">
        <v>0.69976167499999997</v>
      </c>
      <c r="AJB66">
        <v>1.019070401</v>
      </c>
      <c r="AJC66">
        <v>1.3191849849999999</v>
      </c>
      <c r="AJD66">
        <v>1.6009526519999999</v>
      </c>
      <c r="AJE66">
        <v>2.1760521480000001</v>
      </c>
      <c r="AJF66">
        <v>1.2072411359999999</v>
      </c>
      <c r="AJG66">
        <v>2.0511378530000002</v>
      </c>
      <c r="AJH66">
        <v>3.1293365299999998</v>
      </c>
      <c r="AJI66">
        <v>2.485792478</v>
      </c>
      <c r="AJJ66">
        <v>1.6089271700000001</v>
      </c>
      <c r="AJK66">
        <v>3.6448188319999999</v>
      </c>
      <c r="AJL66">
        <v>2.2748522530000002</v>
      </c>
      <c r="AJM66">
        <v>1.96319504</v>
      </c>
      <c r="AJN66">
        <v>1.9060146019999999</v>
      </c>
      <c r="AJO66">
        <v>3.007061872</v>
      </c>
      <c r="AJP66">
        <v>1.796601567</v>
      </c>
      <c r="AJQ66">
        <v>1.744273366</v>
      </c>
      <c r="AJR66">
        <v>1.6934692870000001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225.0286141</v>
      </c>
      <c r="AKA66">
        <v>172.305193</v>
      </c>
      <c r="AKB66">
        <v>209.65987390000001</v>
      </c>
      <c r="AKC66">
        <v>263.91274249999998</v>
      </c>
      <c r="AKD66">
        <v>247.219167</v>
      </c>
      <c r="AKE66">
        <v>214.9616589</v>
      </c>
      <c r="AKF66">
        <v>197.2696177</v>
      </c>
      <c r="AKG66">
        <v>284.27293630000003</v>
      </c>
      <c r="AKH66">
        <v>188.99287380000001</v>
      </c>
      <c r="AKI66">
        <v>168.60939569999999</v>
      </c>
      <c r="AKJ66">
        <v>275.70705700000002</v>
      </c>
      <c r="AKK66">
        <v>211.80551980000001</v>
      </c>
      <c r="AKL66">
        <v>205.52876560000001</v>
      </c>
      <c r="AKM66">
        <v>214.26154869999999</v>
      </c>
      <c r="AKN66">
        <v>355.65265040000003</v>
      </c>
      <c r="AKO66">
        <v>175.39094320000001</v>
      </c>
      <c r="AKP66">
        <v>161.5888147</v>
      </c>
      <c r="AKQ66">
        <v>174.4069739</v>
      </c>
      <c r="AKR66">
        <v>251.1435041</v>
      </c>
      <c r="AKS66">
        <v>163.19691230000001</v>
      </c>
      <c r="AKT66">
        <v>117.2335051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95.082214269999994</v>
      </c>
      <c r="AME66">
        <v>94.347432049999995</v>
      </c>
      <c r="AMF66">
        <v>92.953969090000001</v>
      </c>
      <c r="AMG66">
        <v>90.520544529999995</v>
      </c>
      <c r="AMH66">
        <v>89.426782099999997</v>
      </c>
      <c r="AMI66">
        <v>88.216643950000005</v>
      </c>
      <c r="AMJ66">
        <v>87.302003769999999</v>
      </c>
      <c r="AMK66">
        <v>86.901332640000007</v>
      </c>
      <c r="AML66">
        <v>84.984686890000006</v>
      </c>
      <c r="AMM66">
        <v>84.115538880000003</v>
      </c>
      <c r="AMN66">
        <v>83.091266379999993</v>
      </c>
      <c r="AMO66">
        <v>80.757643000000002</v>
      </c>
      <c r="AMP66">
        <v>78.909423869999998</v>
      </c>
      <c r="AMQ66">
        <v>77.222675159999994</v>
      </c>
      <c r="AMR66">
        <v>75.80475027</v>
      </c>
      <c r="AMS66">
        <v>74.519207469999998</v>
      </c>
      <c r="AMT66">
        <v>72.647244319999999</v>
      </c>
      <c r="AMU66">
        <v>71.074689649999996</v>
      </c>
      <c r="AMV66">
        <v>68.160460659999998</v>
      </c>
      <c r="AMW66">
        <v>66.892273309999993</v>
      </c>
      <c r="AMX66">
        <v>64.745045160000004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314.64529820000001</v>
      </c>
      <c r="ANG66">
        <v>221.65607539999999</v>
      </c>
      <c r="ANH66">
        <v>209.42732419999999</v>
      </c>
      <c r="ANI66">
        <v>283.72992529999999</v>
      </c>
      <c r="ANJ66">
        <v>174.14893290000001</v>
      </c>
      <c r="ANK66">
        <v>162.51368389999999</v>
      </c>
      <c r="ANL66">
        <v>171.21608570000001</v>
      </c>
      <c r="ANM66">
        <v>187.5693397</v>
      </c>
      <c r="ANN66">
        <v>234.84083570000001</v>
      </c>
      <c r="ANO66">
        <v>101.94449109999999</v>
      </c>
      <c r="ANP66">
        <v>136.09119140000001</v>
      </c>
      <c r="ANQ66">
        <v>169.3965772</v>
      </c>
      <c r="ANR66">
        <v>126.81873090000001</v>
      </c>
      <c r="ANS66">
        <v>124.33481209999999</v>
      </c>
      <c r="ANT66">
        <v>125.9449498</v>
      </c>
      <c r="ANU66">
        <v>85.131929380000003</v>
      </c>
      <c r="ANV66">
        <v>128.60925309999999</v>
      </c>
      <c r="ANW66">
        <v>90.769119759999995</v>
      </c>
      <c r="ANX66">
        <v>126.5949377</v>
      </c>
      <c r="ANY66">
        <v>86.718408629999999</v>
      </c>
      <c r="ANZ66">
        <v>79.862143130000007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120.135858</v>
      </c>
      <c r="AOI66">
        <v>121.9004484</v>
      </c>
      <c r="AOJ66">
        <v>124.1903861</v>
      </c>
      <c r="AOK66">
        <v>124.5502943</v>
      </c>
      <c r="AOL66">
        <v>124.9750336</v>
      </c>
      <c r="AOM66">
        <v>125.2322534</v>
      </c>
      <c r="AON66">
        <v>125.3684686</v>
      </c>
      <c r="AOO66">
        <v>125.0056618</v>
      </c>
      <c r="AOP66">
        <v>124.38779890000001</v>
      </c>
      <c r="AOQ66">
        <v>123.9966817</v>
      </c>
      <c r="AOR66">
        <v>124.0671198</v>
      </c>
      <c r="AOS66">
        <v>123.5930769</v>
      </c>
      <c r="AOT66">
        <v>123.1319357</v>
      </c>
      <c r="AOU66">
        <v>122.27050439999999</v>
      </c>
      <c r="AOV66">
        <v>121.8952888</v>
      </c>
      <c r="AOW66">
        <v>120.6648881</v>
      </c>
      <c r="AOX66">
        <v>118.5447049</v>
      </c>
      <c r="AOY66">
        <v>116.003102</v>
      </c>
      <c r="AOZ66">
        <v>112.72546989999999</v>
      </c>
      <c r="APA66">
        <v>110.32559379999999</v>
      </c>
      <c r="APB66">
        <v>107.8984155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719.1753847</v>
      </c>
      <c r="APK66">
        <v>809.05431880000003</v>
      </c>
      <c r="APL66">
        <v>777.12091850000002</v>
      </c>
      <c r="APM66">
        <v>838.11821629999997</v>
      </c>
      <c r="APN66">
        <v>985.82496960000003</v>
      </c>
      <c r="APO66">
        <v>790.97757569999999</v>
      </c>
      <c r="APP66">
        <v>937.33627539999998</v>
      </c>
      <c r="APQ66">
        <v>794.25592059999997</v>
      </c>
      <c r="APR66">
        <v>750.21035700000004</v>
      </c>
      <c r="APS66">
        <v>909.82647970000005</v>
      </c>
      <c r="APT66">
        <v>748.05976120000003</v>
      </c>
      <c r="APU66">
        <v>911.92031589999999</v>
      </c>
      <c r="APV66">
        <v>823.6881161</v>
      </c>
      <c r="APW66">
        <v>746.73924009999996</v>
      </c>
      <c r="APX66">
        <v>755.58895600000005</v>
      </c>
      <c r="APY66">
        <v>662.78018229999998</v>
      </c>
      <c r="APZ66">
        <v>835.3715512</v>
      </c>
      <c r="AQA66">
        <v>1014.348539</v>
      </c>
      <c r="AQB66">
        <v>790.37287649999996</v>
      </c>
      <c r="AQC66">
        <v>831.09552619999999</v>
      </c>
      <c r="AQD66">
        <v>928.88230520000002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83.812690259999997</v>
      </c>
      <c r="ARO66">
        <v>81.458078729999997</v>
      </c>
      <c r="ARP66">
        <v>79.384231040000003</v>
      </c>
      <c r="ARQ66">
        <v>76.782051780000003</v>
      </c>
      <c r="ARR66">
        <v>74.510485079999995</v>
      </c>
      <c r="ARS66">
        <v>72.980985410000002</v>
      </c>
      <c r="ART66">
        <v>71.560312499999995</v>
      </c>
      <c r="ARU66">
        <v>69.645131770000006</v>
      </c>
      <c r="ARV66">
        <v>67.257011430000006</v>
      </c>
      <c r="ARW66">
        <v>65.449872369999994</v>
      </c>
      <c r="ARX66">
        <v>64.015186439999994</v>
      </c>
      <c r="ARY66">
        <v>61.971805310000001</v>
      </c>
      <c r="ARZ66">
        <v>60.152909149999999</v>
      </c>
      <c r="ASA66">
        <v>58.475063929999997</v>
      </c>
      <c r="ASB66">
        <v>57.125462599999999</v>
      </c>
      <c r="ASC66">
        <v>55.684096289999999</v>
      </c>
      <c r="ASD66">
        <v>54.278231470000001</v>
      </c>
      <c r="ASE66">
        <v>52.697312109999999</v>
      </c>
      <c r="ASF66">
        <v>51.261331660000003</v>
      </c>
      <c r="ASG66">
        <v>49.706157519999998</v>
      </c>
      <c r="ASH66">
        <v>48.324204799999997</v>
      </c>
    </row>
    <row r="67" spans="3:1178" x14ac:dyDescent="0.25">
      <c r="C67">
        <v>0</v>
      </c>
      <c r="D67">
        <v>0</v>
      </c>
      <c r="E67">
        <v>0</v>
      </c>
      <c r="F67">
        <v>316</v>
      </c>
      <c r="G67">
        <v>354</v>
      </c>
      <c r="H67">
        <v>303</v>
      </c>
      <c r="I67">
        <v>330</v>
      </c>
      <c r="J67">
        <v>304</v>
      </c>
      <c r="K67">
        <v>303</v>
      </c>
      <c r="L67">
        <v>333</v>
      </c>
      <c r="M67">
        <v>296</v>
      </c>
      <c r="N67">
        <v>282</v>
      </c>
      <c r="O67">
        <v>305</v>
      </c>
      <c r="P67">
        <v>309</v>
      </c>
      <c r="Q67">
        <v>297</v>
      </c>
      <c r="R67">
        <v>294</v>
      </c>
      <c r="S67">
        <v>318</v>
      </c>
      <c r="T67">
        <v>285</v>
      </c>
      <c r="U67">
        <v>300</v>
      </c>
      <c r="V67">
        <v>301</v>
      </c>
      <c r="W67">
        <v>276</v>
      </c>
      <c r="X67">
        <v>317</v>
      </c>
      <c r="Y67">
        <v>290</v>
      </c>
      <c r="Z67">
        <v>302</v>
      </c>
      <c r="AA67">
        <v>293</v>
      </c>
      <c r="AB67">
        <v>299</v>
      </c>
      <c r="AC67">
        <v>315</v>
      </c>
      <c r="AD67">
        <v>292</v>
      </c>
      <c r="AE67">
        <v>0</v>
      </c>
      <c r="AF67">
        <v>0</v>
      </c>
      <c r="AG67">
        <v>0</v>
      </c>
      <c r="AH67">
        <v>82</v>
      </c>
      <c r="AI67">
        <v>77</v>
      </c>
      <c r="AJ67">
        <v>95</v>
      </c>
      <c r="AK67">
        <v>94</v>
      </c>
      <c r="AL67">
        <v>87</v>
      </c>
      <c r="AM67">
        <v>83</v>
      </c>
      <c r="AN67">
        <v>94</v>
      </c>
      <c r="AO67">
        <v>104</v>
      </c>
      <c r="AP67">
        <v>103</v>
      </c>
      <c r="AQ67">
        <v>109</v>
      </c>
      <c r="AR67">
        <v>133</v>
      </c>
      <c r="AS67">
        <v>138</v>
      </c>
      <c r="AT67">
        <v>156</v>
      </c>
      <c r="AU67">
        <v>130</v>
      </c>
      <c r="AV67">
        <v>154</v>
      </c>
      <c r="AW67">
        <v>140</v>
      </c>
      <c r="AX67">
        <v>119</v>
      </c>
      <c r="AY67">
        <v>159</v>
      </c>
      <c r="AZ67">
        <v>168</v>
      </c>
      <c r="BA67">
        <v>174</v>
      </c>
      <c r="BB67">
        <v>182</v>
      </c>
      <c r="BC67">
        <v>182</v>
      </c>
      <c r="BD67">
        <v>197</v>
      </c>
      <c r="BE67">
        <v>194</v>
      </c>
      <c r="BF67">
        <v>192</v>
      </c>
      <c r="BG67">
        <v>0</v>
      </c>
      <c r="BH67">
        <v>0</v>
      </c>
      <c r="BI67">
        <v>0</v>
      </c>
      <c r="BJ67">
        <v>130</v>
      </c>
      <c r="BK67">
        <v>121</v>
      </c>
      <c r="BL67">
        <v>147</v>
      </c>
      <c r="BM67">
        <v>115</v>
      </c>
      <c r="BN67">
        <v>120</v>
      </c>
      <c r="BO67">
        <v>113</v>
      </c>
      <c r="BP67">
        <v>123</v>
      </c>
      <c r="BQ67">
        <v>122</v>
      </c>
      <c r="BR67">
        <v>115</v>
      </c>
      <c r="BS67">
        <v>91</v>
      </c>
      <c r="BT67">
        <v>128</v>
      </c>
      <c r="BU67">
        <v>123</v>
      </c>
      <c r="BV67">
        <v>124</v>
      </c>
      <c r="BW67">
        <v>133</v>
      </c>
      <c r="BX67">
        <v>126</v>
      </c>
      <c r="BY67">
        <v>130</v>
      </c>
      <c r="BZ67">
        <v>128</v>
      </c>
      <c r="CA67">
        <v>151</v>
      </c>
      <c r="CB67">
        <v>131</v>
      </c>
      <c r="CC67">
        <v>134</v>
      </c>
      <c r="CD67">
        <v>128</v>
      </c>
      <c r="CE67">
        <v>114</v>
      </c>
      <c r="CF67">
        <v>136</v>
      </c>
      <c r="CG67">
        <v>122</v>
      </c>
      <c r="CH67">
        <v>142</v>
      </c>
      <c r="CI67">
        <v>0</v>
      </c>
      <c r="CJ67">
        <v>0</v>
      </c>
      <c r="CK67">
        <v>0</v>
      </c>
      <c r="CL67">
        <v>43</v>
      </c>
      <c r="CM67">
        <v>41</v>
      </c>
      <c r="CN67">
        <v>50</v>
      </c>
      <c r="CO67">
        <v>55</v>
      </c>
      <c r="CP67">
        <v>50</v>
      </c>
      <c r="CQ67">
        <v>35</v>
      </c>
      <c r="CR67">
        <v>55</v>
      </c>
      <c r="CS67">
        <v>51</v>
      </c>
      <c r="CT67">
        <v>38</v>
      </c>
      <c r="CU67">
        <v>55</v>
      </c>
      <c r="CV67">
        <v>66</v>
      </c>
      <c r="CW67">
        <v>47</v>
      </c>
      <c r="CX67">
        <v>41</v>
      </c>
      <c r="CY67">
        <v>51</v>
      </c>
      <c r="CZ67">
        <v>69</v>
      </c>
      <c r="DA67">
        <v>45</v>
      </c>
      <c r="DB67">
        <v>44</v>
      </c>
      <c r="DC67">
        <v>57</v>
      </c>
      <c r="DD67">
        <v>51</v>
      </c>
      <c r="DE67">
        <v>55</v>
      </c>
      <c r="DF67">
        <v>59</v>
      </c>
      <c r="DG67">
        <v>68</v>
      </c>
      <c r="DH67">
        <v>55</v>
      </c>
      <c r="DI67">
        <v>56</v>
      </c>
      <c r="DJ67">
        <v>61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2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1</v>
      </c>
      <c r="DX67">
        <v>3</v>
      </c>
      <c r="DY67">
        <v>3</v>
      </c>
      <c r="DZ67">
        <v>5</v>
      </c>
      <c r="EA67">
        <v>2</v>
      </c>
      <c r="EB67">
        <v>2</v>
      </c>
      <c r="EC67">
        <v>4</v>
      </c>
      <c r="ED67">
        <v>5</v>
      </c>
      <c r="EE67">
        <v>2</v>
      </c>
      <c r="EF67">
        <v>2</v>
      </c>
      <c r="EG67">
        <v>4</v>
      </c>
      <c r="EH67">
        <v>2</v>
      </c>
      <c r="EI67">
        <v>3</v>
      </c>
      <c r="EJ67">
        <v>1</v>
      </c>
      <c r="EK67">
        <v>2</v>
      </c>
      <c r="EL67">
        <v>1</v>
      </c>
      <c r="EM67">
        <v>0</v>
      </c>
      <c r="EN67">
        <v>0</v>
      </c>
      <c r="EO67">
        <v>0</v>
      </c>
      <c r="EP67">
        <v>15</v>
      </c>
      <c r="EQ67">
        <v>10</v>
      </c>
      <c r="ER67">
        <v>5</v>
      </c>
      <c r="ES67">
        <v>0</v>
      </c>
      <c r="ET67">
        <v>10</v>
      </c>
      <c r="EU67">
        <v>0</v>
      </c>
      <c r="EV67">
        <v>0</v>
      </c>
      <c r="EW67">
        <v>15</v>
      </c>
      <c r="EX67">
        <v>10</v>
      </c>
      <c r="EY67">
        <v>10</v>
      </c>
      <c r="EZ67">
        <v>10</v>
      </c>
      <c r="FA67">
        <v>10</v>
      </c>
      <c r="FB67">
        <v>10</v>
      </c>
      <c r="FC67">
        <v>20</v>
      </c>
      <c r="FD67">
        <v>25</v>
      </c>
      <c r="FE67">
        <v>5</v>
      </c>
      <c r="FF67">
        <v>15</v>
      </c>
      <c r="FG67">
        <v>15</v>
      </c>
      <c r="FH67">
        <v>20</v>
      </c>
      <c r="FI67">
        <v>15</v>
      </c>
      <c r="FJ67">
        <v>15</v>
      </c>
      <c r="FK67">
        <v>25</v>
      </c>
      <c r="FL67">
        <v>10</v>
      </c>
      <c r="FM67">
        <v>15</v>
      </c>
      <c r="FN67">
        <v>15</v>
      </c>
      <c r="FO67">
        <v>0</v>
      </c>
      <c r="FP67">
        <v>0</v>
      </c>
      <c r="FQ67">
        <v>6441</v>
      </c>
      <c r="FR67">
        <v>6619</v>
      </c>
      <c r="FS67">
        <v>6776</v>
      </c>
      <c r="FT67">
        <v>6907</v>
      </c>
      <c r="FU67">
        <v>7045</v>
      </c>
      <c r="FV67">
        <v>7174</v>
      </c>
      <c r="FW67">
        <v>7290</v>
      </c>
      <c r="FX67">
        <v>7410</v>
      </c>
      <c r="FY67">
        <v>7498</v>
      </c>
      <c r="FZ67">
        <v>7549</v>
      </c>
      <c r="GA67">
        <v>7660</v>
      </c>
      <c r="GB67">
        <v>7726</v>
      </c>
      <c r="GC67">
        <v>7752</v>
      </c>
      <c r="GD67">
        <v>7828</v>
      </c>
      <c r="GE67">
        <v>7861</v>
      </c>
      <c r="GF67">
        <v>7841</v>
      </c>
      <c r="GG67">
        <v>7805</v>
      </c>
      <c r="GH67">
        <v>7839</v>
      </c>
      <c r="GI67">
        <v>7897</v>
      </c>
      <c r="GJ67">
        <v>7947</v>
      </c>
      <c r="GK67">
        <v>8038</v>
      </c>
      <c r="GL67">
        <v>8094</v>
      </c>
      <c r="GM67">
        <v>8131</v>
      </c>
      <c r="GN67">
        <v>8107</v>
      </c>
      <c r="GO67">
        <v>8149</v>
      </c>
      <c r="GP67">
        <v>8220</v>
      </c>
      <c r="GQ67">
        <v>0</v>
      </c>
      <c r="GR67">
        <v>0</v>
      </c>
      <c r="GS67">
        <v>734</v>
      </c>
      <c r="GT67">
        <v>857</v>
      </c>
      <c r="GU67">
        <v>959</v>
      </c>
      <c r="GV67">
        <v>1070</v>
      </c>
      <c r="GW67">
        <v>1171</v>
      </c>
      <c r="GX67">
        <v>1274</v>
      </c>
      <c r="GY67">
        <v>1350</v>
      </c>
      <c r="GZ67">
        <v>1440</v>
      </c>
      <c r="HA67">
        <v>1537</v>
      </c>
      <c r="HB67">
        <v>1650</v>
      </c>
      <c r="HC67">
        <v>1734</v>
      </c>
      <c r="HD67">
        <v>1811</v>
      </c>
      <c r="HE67">
        <v>1904</v>
      </c>
      <c r="HF67">
        <v>1975</v>
      </c>
      <c r="HG67">
        <v>2046</v>
      </c>
      <c r="HH67">
        <v>2153</v>
      </c>
      <c r="HI67">
        <v>2232</v>
      </c>
      <c r="HJ67">
        <v>2294</v>
      </c>
      <c r="HK67">
        <v>2366</v>
      </c>
      <c r="HL67">
        <v>2405</v>
      </c>
      <c r="HM67">
        <v>2464</v>
      </c>
      <c r="HN67">
        <v>2499</v>
      </c>
      <c r="HO67">
        <v>2542</v>
      </c>
      <c r="HP67">
        <v>2616</v>
      </c>
      <c r="HQ67">
        <v>2644</v>
      </c>
      <c r="HR67">
        <v>2688</v>
      </c>
      <c r="HS67">
        <v>0</v>
      </c>
      <c r="HT67">
        <v>0</v>
      </c>
      <c r="HU67">
        <v>59</v>
      </c>
      <c r="HV67">
        <v>63</v>
      </c>
      <c r="HW67">
        <v>66</v>
      </c>
      <c r="HX67">
        <v>67</v>
      </c>
      <c r="HY67">
        <v>72</v>
      </c>
      <c r="HZ67">
        <v>84</v>
      </c>
      <c r="IA67">
        <v>97</v>
      </c>
      <c r="IB67">
        <v>104</v>
      </c>
      <c r="IC67">
        <v>108</v>
      </c>
      <c r="ID67">
        <v>116</v>
      </c>
      <c r="IE67">
        <v>123</v>
      </c>
      <c r="IF67">
        <v>135</v>
      </c>
      <c r="IG67">
        <v>144</v>
      </c>
      <c r="IH67">
        <v>150</v>
      </c>
      <c r="II67">
        <v>162</v>
      </c>
      <c r="IJ67">
        <v>159</v>
      </c>
      <c r="IK67">
        <v>168</v>
      </c>
      <c r="IL67">
        <v>173</v>
      </c>
      <c r="IM67">
        <v>178</v>
      </c>
      <c r="IN67">
        <v>194</v>
      </c>
      <c r="IO67">
        <v>193</v>
      </c>
      <c r="IP67">
        <v>188</v>
      </c>
      <c r="IQ67">
        <v>197</v>
      </c>
      <c r="IR67">
        <v>207</v>
      </c>
      <c r="IS67">
        <v>221</v>
      </c>
      <c r="IT67">
        <v>197</v>
      </c>
      <c r="IU67">
        <v>0</v>
      </c>
      <c r="IV67">
        <v>0</v>
      </c>
      <c r="IW67">
        <v>2</v>
      </c>
      <c r="IX67">
        <v>1</v>
      </c>
      <c r="IY67">
        <v>2</v>
      </c>
      <c r="IZ67">
        <v>4</v>
      </c>
      <c r="JA67">
        <v>4</v>
      </c>
      <c r="JB67">
        <v>2</v>
      </c>
      <c r="JC67">
        <v>3</v>
      </c>
      <c r="JD67">
        <v>5</v>
      </c>
      <c r="JE67">
        <v>6</v>
      </c>
      <c r="JF67">
        <v>3</v>
      </c>
      <c r="JG67">
        <v>8</v>
      </c>
      <c r="JH67">
        <v>8</v>
      </c>
      <c r="JI67">
        <v>10</v>
      </c>
      <c r="JJ67">
        <v>10</v>
      </c>
      <c r="JK67">
        <v>12</v>
      </c>
      <c r="JL67">
        <v>12</v>
      </c>
      <c r="JM67">
        <v>11</v>
      </c>
      <c r="JN67">
        <v>11</v>
      </c>
      <c r="JO67">
        <v>16</v>
      </c>
      <c r="JP67">
        <v>10</v>
      </c>
      <c r="JQ67">
        <v>12</v>
      </c>
      <c r="JR67">
        <v>17</v>
      </c>
      <c r="JS67">
        <v>12</v>
      </c>
      <c r="JT67">
        <v>9</v>
      </c>
      <c r="JU67">
        <v>8</v>
      </c>
      <c r="JV67">
        <v>12</v>
      </c>
      <c r="JW67">
        <v>0</v>
      </c>
      <c r="JX67">
        <v>0</v>
      </c>
      <c r="JY67">
        <v>0</v>
      </c>
      <c r="JZ67">
        <v>8</v>
      </c>
      <c r="KA67">
        <v>11</v>
      </c>
      <c r="KB67">
        <v>18</v>
      </c>
      <c r="KC67">
        <v>24</v>
      </c>
      <c r="KD67">
        <v>33</v>
      </c>
      <c r="KE67">
        <v>41</v>
      </c>
      <c r="KF67">
        <v>52</v>
      </c>
      <c r="KG67">
        <v>61</v>
      </c>
      <c r="KH67">
        <v>74</v>
      </c>
      <c r="KI67">
        <v>85</v>
      </c>
      <c r="KJ67">
        <v>102</v>
      </c>
      <c r="KK67">
        <v>112</v>
      </c>
      <c r="KL67">
        <v>129</v>
      </c>
      <c r="KM67">
        <v>151</v>
      </c>
      <c r="KN67">
        <v>177</v>
      </c>
      <c r="KO67">
        <v>196</v>
      </c>
      <c r="KP67">
        <v>217</v>
      </c>
      <c r="KQ67">
        <v>228</v>
      </c>
      <c r="KR67">
        <v>252</v>
      </c>
      <c r="KS67">
        <v>280</v>
      </c>
      <c r="KT67">
        <v>308</v>
      </c>
      <c r="KU67">
        <v>337</v>
      </c>
      <c r="KV67">
        <v>358</v>
      </c>
      <c r="KW67">
        <v>377</v>
      </c>
      <c r="KX67">
        <v>412</v>
      </c>
      <c r="KY67">
        <v>0</v>
      </c>
      <c r="KZ67">
        <v>0</v>
      </c>
      <c r="LA67">
        <v>0</v>
      </c>
      <c r="LB67">
        <v>232</v>
      </c>
      <c r="LC67">
        <v>437</v>
      </c>
      <c r="LD67">
        <v>650</v>
      </c>
      <c r="LE67">
        <v>856</v>
      </c>
      <c r="LF67">
        <v>1020</v>
      </c>
      <c r="LG67">
        <v>1201</v>
      </c>
      <c r="LH67">
        <v>1397</v>
      </c>
      <c r="LI67">
        <v>1590</v>
      </c>
      <c r="LJ67">
        <v>1757</v>
      </c>
      <c r="LK67">
        <v>1898</v>
      </c>
      <c r="LL67">
        <v>2024</v>
      </c>
      <c r="LM67">
        <v>2191</v>
      </c>
      <c r="LN67">
        <v>2334</v>
      </c>
      <c r="LO67">
        <v>2463</v>
      </c>
      <c r="LP67">
        <v>2630</v>
      </c>
      <c r="LQ67">
        <v>2782</v>
      </c>
      <c r="LR67">
        <v>2936</v>
      </c>
      <c r="LS67">
        <v>3080</v>
      </c>
      <c r="LT67">
        <v>3221</v>
      </c>
      <c r="LU67">
        <v>3354</v>
      </c>
      <c r="LV67">
        <v>3503</v>
      </c>
      <c r="LW67">
        <v>3619</v>
      </c>
      <c r="LX67">
        <v>3748</v>
      </c>
      <c r="LY67">
        <v>3863</v>
      </c>
      <c r="LZ67">
        <v>3984</v>
      </c>
      <c r="MA67">
        <v>0</v>
      </c>
      <c r="MB67">
        <v>0</v>
      </c>
      <c r="MC67">
        <v>1512</v>
      </c>
      <c r="MD67">
        <v>1523</v>
      </c>
      <c r="ME67">
        <v>1514</v>
      </c>
      <c r="MF67">
        <v>1505</v>
      </c>
      <c r="MG67">
        <v>1491</v>
      </c>
      <c r="MH67">
        <v>1521</v>
      </c>
      <c r="MI67">
        <v>1545</v>
      </c>
      <c r="MJ67">
        <v>1540</v>
      </c>
      <c r="MK67">
        <v>1560</v>
      </c>
      <c r="ML67">
        <v>1565</v>
      </c>
      <c r="MM67">
        <v>1582</v>
      </c>
      <c r="MN67">
        <v>1593</v>
      </c>
      <c r="MO67">
        <v>1597</v>
      </c>
      <c r="MP67">
        <v>1618</v>
      </c>
      <c r="MQ67">
        <v>1661</v>
      </c>
      <c r="MR67">
        <v>1689</v>
      </c>
      <c r="MS67">
        <v>1683</v>
      </c>
      <c r="MT67">
        <v>1691</v>
      </c>
      <c r="MU67">
        <v>1712</v>
      </c>
      <c r="MV67">
        <v>1729</v>
      </c>
      <c r="MW67">
        <v>1785</v>
      </c>
      <c r="MX67">
        <v>1766</v>
      </c>
      <c r="MY67">
        <v>1779</v>
      </c>
      <c r="MZ67">
        <v>1806</v>
      </c>
      <c r="NA67">
        <v>1844</v>
      </c>
      <c r="NB67">
        <v>1876</v>
      </c>
      <c r="NC67">
        <v>0</v>
      </c>
      <c r="ND67">
        <v>0</v>
      </c>
      <c r="NE67">
        <v>0</v>
      </c>
      <c r="NF67">
        <v>39</v>
      </c>
      <c r="NG67">
        <v>74</v>
      </c>
      <c r="NH67">
        <v>123</v>
      </c>
      <c r="NI67">
        <v>173</v>
      </c>
      <c r="NJ67">
        <v>208</v>
      </c>
      <c r="NK67">
        <v>252</v>
      </c>
      <c r="NL67">
        <v>298</v>
      </c>
      <c r="NM67">
        <v>335</v>
      </c>
      <c r="NN67">
        <v>373</v>
      </c>
      <c r="NO67">
        <v>416</v>
      </c>
      <c r="NP67">
        <v>454</v>
      </c>
      <c r="NQ67">
        <v>500</v>
      </c>
      <c r="NR67">
        <v>540</v>
      </c>
      <c r="NS67">
        <v>595</v>
      </c>
      <c r="NT67">
        <v>648</v>
      </c>
      <c r="NU67">
        <v>696</v>
      </c>
      <c r="NV67">
        <v>744</v>
      </c>
      <c r="NW67">
        <v>797</v>
      </c>
      <c r="NX67">
        <v>843</v>
      </c>
      <c r="NY67">
        <v>891</v>
      </c>
      <c r="NZ67">
        <v>960</v>
      </c>
      <c r="OA67">
        <v>1023</v>
      </c>
      <c r="OB67">
        <v>1085</v>
      </c>
      <c r="OC67">
        <v>1134</v>
      </c>
      <c r="OD67">
        <v>1192</v>
      </c>
      <c r="OE67">
        <v>0</v>
      </c>
      <c r="OF67">
        <v>0</v>
      </c>
      <c r="OG67">
        <v>2172</v>
      </c>
      <c r="OH67">
        <v>2244</v>
      </c>
      <c r="OI67">
        <v>2345</v>
      </c>
      <c r="OJ67">
        <v>2446</v>
      </c>
      <c r="OK67">
        <v>2536</v>
      </c>
      <c r="OL67">
        <v>2602</v>
      </c>
      <c r="OM67">
        <v>2678</v>
      </c>
      <c r="ON67">
        <v>2704</v>
      </c>
      <c r="OO67">
        <v>2787</v>
      </c>
      <c r="OP67">
        <v>2867</v>
      </c>
      <c r="OQ67">
        <v>2946</v>
      </c>
      <c r="OR67">
        <v>3039</v>
      </c>
      <c r="OS67">
        <v>3129</v>
      </c>
      <c r="OT67">
        <v>3207</v>
      </c>
      <c r="OU67">
        <v>3290</v>
      </c>
      <c r="OV67">
        <v>3315</v>
      </c>
      <c r="OW67">
        <v>3351</v>
      </c>
      <c r="OX67">
        <v>3401</v>
      </c>
      <c r="OY67">
        <v>3429</v>
      </c>
      <c r="OZ67">
        <v>3482</v>
      </c>
      <c r="PA67">
        <v>3533</v>
      </c>
      <c r="PB67">
        <v>3595</v>
      </c>
      <c r="PC67">
        <v>3653</v>
      </c>
      <c r="PD67">
        <v>3702</v>
      </c>
      <c r="PE67">
        <v>3749</v>
      </c>
      <c r="PF67">
        <v>3789</v>
      </c>
      <c r="PG67">
        <v>0</v>
      </c>
      <c r="PH67">
        <v>0</v>
      </c>
      <c r="PI67">
        <v>0</v>
      </c>
      <c r="PJ67">
        <v>58</v>
      </c>
      <c r="PK67">
        <v>113</v>
      </c>
      <c r="PL67">
        <v>173</v>
      </c>
      <c r="PM67">
        <v>235</v>
      </c>
      <c r="PN67">
        <v>308</v>
      </c>
      <c r="PO67">
        <v>371</v>
      </c>
      <c r="PP67">
        <v>439</v>
      </c>
      <c r="PQ67">
        <v>509</v>
      </c>
      <c r="PR67">
        <v>579</v>
      </c>
      <c r="PS67">
        <v>646</v>
      </c>
      <c r="PT67">
        <v>717</v>
      </c>
      <c r="PU67">
        <v>791</v>
      </c>
      <c r="PV67">
        <v>870</v>
      </c>
      <c r="PW67">
        <v>946</v>
      </c>
      <c r="PX67">
        <v>1044</v>
      </c>
      <c r="PY67">
        <v>1128</v>
      </c>
      <c r="PZ67">
        <v>1224</v>
      </c>
      <c r="QA67">
        <v>1320</v>
      </c>
      <c r="QB67">
        <v>1418</v>
      </c>
      <c r="QC67">
        <v>1531</v>
      </c>
      <c r="QD67">
        <v>1623</v>
      </c>
      <c r="QE67">
        <v>1725</v>
      </c>
      <c r="QF67">
        <v>1825</v>
      </c>
      <c r="QG67">
        <v>1937</v>
      </c>
      <c r="QH67">
        <v>2060</v>
      </c>
      <c r="QI67">
        <v>0</v>
      </c>
      <c r="QJ67">
        <v>0</v>
      </c>
      <c r="QK67">
        <v>7406</v>
      </c>
      <c r="QL67">
        <v>7636</v>
      </c>
      <c r="QM67">
        <v>7672</v>
      </c>
      <c r="QN67">
        <v>7704</v>
      </c>
      <c r="QO67">
        <v>7868</v>
      </c>
      <c r="QP67">
        <v>7982</v>
      </c>
      <c r="QQ67">
        <v>7982</v>
      </c>
      <c r="QR67">
        <v>8001</v>
      </c>
      <c r="QS67">
        <v>8032</v>
      </c>
      <c r="QT67">
        <v>8019</v>
      </c>
      <c r="QU67">
        <v>8054</v>
      </c>
      <c r="QV67">
        <v>8051</v>
      </c>
      <c r="QW67">
        <v>8214</v>
      </c>
      <c r="QX67">
        <v>8328</v>
      </c>
      <c r="QY67">
        <v>8410</v>
      </c>
      <c r="QZ67">
        <v>8376</v>
      </c>
      <c r="RA67">
        <v>8454</v>
      </c>
      <c r="RB67">
        <v>8426</v>
      </c>
      <c r="RC67">
        <v>8443</v>
      </c>
      <c r="RD67">
        <v>8434</v>
      </c>
      <c r="RE67">
        <v>8512</v>
      </c>
      <c r="RF67">
        <v>8500</v>
      </c>
      <c r="RG67">
        <v>8553</v>
      </c>
      <c r="RH67">
        <v>8600</v>
      </c>
      <c r="RI67">
        <v>8672</v>
      </c>
      <c r="RJ67">
        <v>8678</v>
      </c>
      <c r="RK67">
        <v>0</v>
      </c>
      <c r="RL67">
        <v>0</v>
      </c>
      <c r="RM67">
        <v>8367</v>
      </c>
      <c r="RN67">
        <v>8286</v>
      </c>
      <c r="RO67">
        <v>8359</v>
      </c>
      <c r="RP67">
        <v>8385</v>
      </c>
      <c r="RQ67">
        <v>8368</v>
      </c>
      <c r="RR67">
        <v>8328</v>
      </c>
      <c r="RS67">
        <v>8348</v>
      </c>
      <c r="RT67">
        <v>8348</v>
      </c>
      <c r="RU67">
        <v>8334</v>
      </c>
      <c r="RV67">
        <v>8323</v>
      </c>
      <c r="RW67">
        <v>8348</v>
      </c>
      <c r="RX67">
        <v>8412</v>
      </c>
      <c r="RY67">
        <v>8371</v>
      </c>
      <c r="RZ67">
        <v>8354</v>
      </c>
      <c r="SA67">
        <v>8371</v>
      </c>
      <c r="SB67">
        <v>8363</v>
      </c>
      <c r="SC67">
        <v>8335</v>
      </c>
      <c r="SD67">
        <v>8361</v>
      </c>
      <c r="SE67">
        <v>8377</v>
      </c>
      <c r="SF67">
        <v>8377</v>
      </c>
      <c r="SG67">
        <v>8428</v>
      </c>
      <c r="SH67">
        <v>8461</v>
      </c>
      <c r="SI67">
        <v>8491</v>
      </c>
      <c r="SJ67">
        <v>8498</v>
      </c>
      <c r="SK67">
        <v>8495</v>
      </c>
      <c r="SL67">
        <v>8510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575028.01249999995</v>
      </c>
      <c r="SU67">
        <v>567306.7267</v>
      </c>
      <c r="SV67">
        <v>559849.62040000001</v>
      </c>
      <c r="SW67">
        <v>549998.35620000004</v>
      </c>
      <c r="SX67">
        <v>537611.0122</v>
      </c>
      <c r="SY67">
        <v>529627.19339999999</v>
      </c>
      <c r="SZ67">
        <v>518631.61249999999</v>
      </c>
      <c r="TA67">
        <v>505220.33279999997</v>
      </c>
      <c r="TB67">
        <v>495314.05180000002</v>
      </c>
      <c r="TC67">
        <v>482914.67540000001</v>
      </c>
      <c r="TD67">
        <v>467656.35060000001</v>
      </c>
      <c r="TE67">
        <v>451950.70179999998</v>
      </c>
      <c r="TF67">
        <v>440698.52549999999</v>
      </c>
      <c r="TG67">
        <v>431028.3603</v>
      </c>
      <c r="TH67">
        <v>421123.71289999998</v>
      </c>
      <c r="TI67">
        <v>413539.7499</v>
      </c>
      <c r="TJ67">
        <v>404292.08059999999</v>
      </c>
      <c r="TK67">
        <v>394310.88919999998</v>
      </c>
      <c r="TL67">
        <v>381696.13099999999</v>
      </c>
      <c r="TM67">
        <v>372498.62839999999</v>
      </c>
      <c r="TN67">
        <v>364800.10359999997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225639.69899999999</v>
      </c>
      <c r="TW67">
        <v>232136.0699</v>
      </c>
      <c r="TX67">
        <v>240399.81349999999</v>
      </c>
      <c r="TY67">
        <v>249119.8175</v>
      </c>
      <c r="TZ67">
        <v>259645.6967</v>
      </c>
      <c r="UA67">
        <v>264916.52720000001</v>
      </c>
      <c r="UB67">
        <v>268621.75719999999</v>
      </c>
      <c r="UC67">
        <v>274190.53240000003</v>
      </c>
      <c r="UD67">
        <v>276131.14010000002</v>
      </c>
      <c r="UE67">
        <v>277726.0969</v>
      </c>
      <c r="UF67">
        <v>283738.23729999998</v>
      </c>
      <c r="UG67">
        <v>285581.98119999998</v>
      </c>
      <c r="UH67">
        <v>284965.83880000003</v>
      </c>
      <c r="UI67">
        <v>285349.36</v>
      </c>
      <c r="UJ67">
        <v>281604.77750000003</v>
      </c>
      <c r="UK67">
        <v>280109.87300000002</v>
      </c>
      <c r="UL67">
        <v>275814.27799999999</v>
      </c>
      <c r="UM67">
        <v>272388.52620000002</v>
      </c>
      <c r="UN67">
        <v>272153.40899999999</v>
      </c>
      <c r="UO67">
        <v>267054.7242</v>
      </c>
      <c r="UP67">
        <v>263591.16759999999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115100.41590000001</v>
      </c>
      <c r="UY67">
        <v>129042.3064</v>
      </c>
      <c r="UZ67">
        <v>134324.891</v>
      </c>
      <c r="VA67">
        <v>135428.38149999999</v>
      </c>
      <c r="VB67">
        <v>141223.4112</v>
      </c>
      <c r="VC67">
        <v>145383.99369999999</v>
      </c>
      <c r="VD67">
        <v>154920.19219999999</v>
      </c>
      <c r="VE67">
        <v>160435.15049999999</v>
      </c>
      <c r="VF67">
        <v>162252.37719999999</v>
      </c>
      <c r="VG67">
        <v>170128.70619999999</v>
      </c>
      <c r="VH67">
        <v>162114.73259999999</v>
      </c>
      <c r="VI67">
        <v>166301.97880000001</v>
      </c>
      <c r="VJ67">
        <v>166263.53640000001</v>
      </c>
      <c r="VK67">
        <v>166086.25330000001</v>
      </c>
      <c r="VL67">
        <v>175743.06289999999</v>
      </c>
      <c r="VM67">
        <v>169744.826</v>
      </c>
      <c r="VN67">
        <v>160531.3511</v>
      </c>
      <c r="VO67">
        <v>163316.85690000001</v>
      </c>
      <c r="VP67">
        <v>166608.78899999999</v>
      </c>
      <c r="VQ67">
        <v>172696.1323</v>
      </c>
      <c r="VR67">
        <v>149458.0594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86526.647349999999</v>
      </c>
      <c r="WA67">
        <v>126009.68060000001</v>
      </c>
      <c r="WB67">
        <v>203899.15950000001</v>
      </c>
      <c r="WC67">
        <v>237552.41889999999</v>
      </c>
      <c r="WD67">
        <v>115316.70819999999</v>
      </c>
      <c r="WE67">
        <v>298554.58429999999</v>
      </c>
      <c r="WF67">
        <v>289858.81969999999</v>
      </c>
      <c r="WG67">
        <v>351770.41230000003</v>
      </c>
      <c r="WH67">
        <v>341524.67210000003</v>
      </c>
      <c r="WI67">
        <v>397892.82189999998</v>
      </c>
      <c r="WJ67">
        <v>386303.71059999999</v>
      </c>
      <c r="WK67">
        <v>343797.80070000002</v>
      </c>
      <c r="WL67">
        <v>333784.27250000002</v>
      </c>
      <c r="WM67">
        <v>471363.49160000001</v>
      </c>
      <c r="WN67">
        <v>286021.53619999997</v>
      </c>
      <c r="WO67">
        <v>333228.9742</v>
      </c>
      <c r="WP67">
        <v>458324.6409</v>
      </c>
      <c r="WQ67">
        <v>314100.26789999998</v>
      </c>
      <c r="WR67">
        <v>228713.7873</v>
      </c>
      <c r="WS67">
        <v>197379.75169999999</v>
      </c>
      <c r="WT67">
        <v>287446.24040000001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26100000</v>
      </c>
      <c r="ZG67">
        <v>25800000</v>
      </c>
      <c r="ZH67">
        <v>25000000</v>
      </c>
      <c r="ZI67">
        <v>24500000</v>
      </c>
      <c r="ZJ67">
        <v>23900000</v>
      </c>
      <c r="ZK67">
        <v>23500000</v>
      </c>
      <c r="ZL67">
        <v>22900000</v>
      </c>
      <c r="ZM67">
        <v>22300000</v>
      </c>
      <c r="ZN67">
        <v>22000000</v>
      </c>
      <c r="ZO67">
        <v>21900000</v>
      </c>
      <c r="ZP67">
        <v>21600000</v>
      </c>
      <c r="ZQ67">
        <v>20900000</v>
      </c>
      <c r="ZR67">
        <v>20400000</v>
      </c>
      <c r="ZS67">
        <v>20000000</v>
      </c>
      <c r="ZT67">
        <v>19700000</v>
      </c>
      <c r="ZU67">
        <v>19700000</v>
      </c>
      <c r="ZV67">
        <v>18900000</v>
      </c>
      <c r="ZW67">
        <v>18500000</v>
      </c>
      <c r="ZX67">
        <v>18200000</v>
      </c>
      <c r="ZY67">
        <v>18100000</v>
      </c>
      <c r="ZZ67">
        <v>17900000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17700000</v>
      </c>
      <c r="ABK67">
        <v>17600000</v>
      </c>
      <c r="ABL67">
        <v>17300000</v>
      </c>
      <c r="ABM67">
        <v>17300000</v>
      </c>
      <c r="ABN67">
        <v>17300000</v>
      </c>
      <c r="ABO67">
        <v>17200000</v>
      </c>
      <c r="ABP67">
        <v>17300000</v>
      </c>
      <c r="ABQ67">
        <v>17300000</v>
      </c>
      <c r="ABR67">
        <v>17200000</v>
      </c>
      <c r="ABS67">
        <v>17100000</v>
      </c>
      <c r="ABT67">
        <v>16700000</v>
      </c>
      <c r="ABU67">
        <v>16400000</v>
      </c>
      <c r="ABV67">
        <v>16200000</v>
      </c>
      <c r="ABW67">
        <v>15800000</v>
      </c>
      <c r="ABX67">
        <v>15600000</v>
      </c>
      <c r="ABY67">
        <v>15400000</v>
      </c>
      <c r="ABZ67">
        <v>15200000</v>
      </c>
      <c r="ACA67">
        <v>15000000</v>
      </c>
      <c r="ACB67">
        <v>14800000</v>
      </c>
      <c r="ACC67">
        <v>14500000</v>
      </c>
      <c r="ACD67">
        <v>14200000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3330000</v>
      </c>
      <c r="ADO67">
        <v>3230000</v>
      </c>
      <c r="ADP67">
        <v>3150000</v>
      </c>
      <c r="ADQ67">
        <v>3070000</v>
      </c>
      <c r="ADR67">
        <v>2970000</v>
      </c>
      <c r="ADS67">
        <v>2900000</v>
      </c>
      <c r="ADT67">
        <v>2810000</v>
      </c>
      <c r="ADU67">
        <v>2790000</v>
      </c>
      <c r="ADV67">
        <v>2740000</v>
      </c>
      <c r="ADW67">
        <v>2690000</v>
      </c>
      <c r="ADX67">
        <v>2600000</v>
      </c>
      <c r="ADY67">
        <v>2550000</v>
      </c>
      <c r="ADZ67">
        <v>2460000</v>
      </c>
      <c r="AEA67">
        <v>2400000</v>
      </c>
      <c r="AEB67">
        <v>2330000</v>
      </c>
      <c r="AEC67">
        <v>2280000</v>
      </c>
      <c r="AED67">
        <v>2210000</v>
      </c>
      <c r="AEE67">
        <v>2160000</v>
      </c>
      <c r="AEF67">
        <v>2110000</v>
      </c>
      <c r="AEG67">
        <v>2060000</v>
      </c>
      <c r="AEH67">
        <v>2000000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8740000</v>
      </c>
      <c r="AEQ67">
        <v>8510000</v>
      </c>
      <c r="AER67">
        <v>8260000</v>
      </c>
      <c r="AES67">
        <v>8010000</v>
      </c>
      <c r="AET67">
        <v>7760000</v>
      </c>
      <c r="AEU67">
        <v>7560000</v>
      </c>
      <c r="AEV67">
        <v>7390000</v>
      </c>
      <c r="AEW67">
        <v>7140000</v>
      </c>
      <c r="AEX67">
        <v>6920000</v>
      </c>
      <c r="AEY67">
        <v>6730000</v>
      </c>
      <c r="AEZ67">
        <v>6530000</v>
      </c>
      <c r="AFA67">
        <v>6320000</v>
      </c>
      <c r="AFB67">
        <v>6160000</v>
      </c>
      <c r="AFC67">
        <v>5990000</v>
      </c>
      <c r="AFD67">
        <v>5810000</v>
      </c>
      <c r="AFE67">
        <v>5680000</v>
      </c>
      <c r="AFF67">
        <v>5530000</v>
      </c>
      <c r="AFG67">
        <v>5390000</v>
      </c>
      <c r="AFH67">
        <v>5240000</v>
      </c>
      <c r="AFI67">
        <v>5090000</v>
      </c>
      <c r="AFJ67">
        <v>4950000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191.07073829999999</v>
      </c>
      <c r="AGU67">
        <v>196.57183760000001</v>
      </c>
      <c r="AGV67">
        <v>203.56954060000001</v>
      </c>
      <c r="AGW67">
        <v>210.95360289999999</v>
      </c>
      <c r="AGX67">
        <v>219.86687269999999</v>
      </c>
      <c r="AGY67">
        <v>224.33018960000001</v>
      </c>
      <c r="AGZ67">
        <v>227.46776259999999</v>
      </c>
      <c r="AHA67">
        <v>232.18337779999999</v>
      </c>
      <c r="AHB67">
        <v>233.82667609999999</v>
      </c>
      <c r="AHC67">
        <v>235.17727880000001</v>
      </c>
      <c r="AHD67">
        <v>240.26833379999999</v>
      </c>
      <c r="AHE67">
        <v>241.8296082</v>
      </c>
      <c r="AHF67">
        <v>241.3078615</v>
      </c>
      <c r="AHG67">
        <v>241.63262560000001</v>
      </c>
      <c r="AHH67">
        <v>238.46172910000001</v>
      </c>
      <c r="AHI67">
        <v>237.1958502</v>
      </c>
      <c r="AHJ67">
        <v>233.55835870000001</v>
      </c>
      <c r="AHK67">
        <v>230.65744659999999</v>
      </c>
      <c r="AHL67">
        <v>230.45835030000001</v>
      </c>
      <c r="AHM67">
        <v>226.14080569999999</v>
      </c>
      <c r="AHN67">
        <v>223.2078808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18.585342069999999</v>
      </c>
      <c r="AHW67">
        <v>20.836548560000001</v>
      </c>
      <c r="AHX67">
        <v>21.689531079999998</v>
      </c>
      <c r="AHY67">
        <v>21.867712439999998</v>
      </c>
      <c r="AHZ67">
        <v>22.803439789999999</v>
      </c>
      <c r="AIA67">
        <v>23.475251879999998</v>
      </c>
      <c r="AIB67">
        <v>25.01506831</v>
      </c>
      <c r="AIC67">
        <v>25.905572360000001</v>
      </c>
      <c r="AID67">
        <v>26.199001169999999</v>
      </c>
      <c r="AIE67">
        <v>27.470797340000001</v>
      </c>
      <c r="AIF67">
        <v>26.17677561</v>
      </c>
      <c r="AIG67">
        <v>26.852893089999998</v>
      </c>
      <c r="AIH67">
        <v>26.846685770000001</v>
      </c>
      <c r="AII67">
        <v>26.81805975</v>
      </c>
      <c r="AIJ67">
        <v>28.377351319999999</v>
      </c>
      <c r="AIK67">
        <v>27.408811960000001</v>
      </c>
      <c r="AIL67">
        <v>25.92110593</v>
      </c>
      <c r="AIM67">
        <v>26.370883429999999</v>
      </c>
      <c r="AIN67">
        <v>26.902433940000002</v>
      </c>
      <c r="AIO67">
        <v>27.885361379999999</v>
      </c>
      <c r="AIP67">
        <v>24.133094020000001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0.69516291799999996</v>
      </c>
      <c r="AIY67">
        <v>1.0123731810000001</v>
      </c>
      <c r="AIZ67">
        <v>1.6381443060000001</v>
      </c>
      <c r="AJA67">
        <v>1.908517638</v>
      </c>
      <c r="AJB67">
        <v>0.92646487300000002</v>
      </c>
      <c r="AJC67">
        <v>2.3986145579999998</v>
      </c>
      <c r="AJD67">
        <v>2.328751998</v>
      </c>
      <c r="AJE67">
        <v>2.8261553369999999</v>
      </c>
      <c r="AJF67">
        <v>2.743840133</v>
      </c>
      <c r="AJG67">
        <v>3.1967069509999999</v>
      </c>
      <c r="AJH67">
        <v>3.1035989819999998</v>
      </c>
      <c r="AJI67">
        <v>2.762102654</v>
      </c>
      <c r="AJJ67">
        <v>2.6816530620000001</v>
      </c>
      <c r="AJK67">
        <v>3.7869769629999999</v>
      </c>
      <c r="AJL67">
        <v>2.2979229139999999</v>
      </c>
      <c r="AJM67">
        <v>2.677191745</v>
      </c>
      <c r="AJN67">
        <v>3.6822216559999998</v>
      </c>
      <c r="AJO67">
        <v>2.5235099870000002</v>
      </c>
      <c r="AJP67">
        <v>1.8375072720000001</v>
      </c>
      <c r="AJQ67">
        <v>1.5857667929999999</v>
      </c>
      <c r="AJR67">
        <v>2.3093691170000001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160.0943628</v>
      </c>
      <c r="AKA67">
        <v>148.00117610000001</v>
      </c>
      <c r="AKB67">
        <v>229.9015924</v>
      </c>
      <c r="AKC67">
        <v>122.84638769999999</v>
      </c>
      <c r="AKD67">
        <v>199.85157960000001</v>
      </c>
      <c r="AKE67">
        <v>183.3834578</v>
      </c>
      <c r="AKF67">
        <v>265.19843700000001</v>
      </c>
      <c r="AKG67">
        <v>142.0235443</v>
      </c>
      <c r="AKH67">
        <v>224.97993450000001</v>
      </c>
      <c r="AKI67">
        <v>288.9266581</v>
      </c>
      <c r="AKJ67">
        <v>286.35350440000002</v>
      </c>
      <c r="AKK67">
        <v>199.48604879999999</v>
      </c>
      <c r="AKL67">
        <v>220.8705654</v>
      </c>
      <c r="AKM67">
        <v>107.44696190000001</v>
      </c>
      <c r="AKN67">
        <v>247.1291536</v>
      </c>
      <c r="AKO67">
        <v>298.87804449999999</v>
      </c>
      <c r="AKP67">
        <v>257.432635</v>
      </c>
      <c r="AKQ67">
        <v>249.3179173</v>
      </c>
      <c r="AKR67">
        <v>182.30638160000001</v>
      </c>
      <c r="AKS67">
        <v>170.6171847</v>
      </c>
      <c r="AKT67">
        <v>248.28421779999999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86.514943110000004</v>
      </c>
      <c r="AME67">
        <v>85.320456710000002</v>
      </c>
      <c r="AMF67">
        <v>82.567319150000003</v>
      </c>
      <c r="AMG67">
        <v>81.203516500000006</v>
      </c>
      <c r="AMH67">
        <v>79.091052610000006</v>
      </c>
      <c r="AMI67">
        <v>77.62154237</v>
      </c>
      <c r="AMJ67">
        <v>75.884720700000003</v>
      </c>
      <c r="AMK67">
        <v>73.859481689999996</v>
      </c>
      <c r="AML67">
        <v>72.651173240000006</v>
      </c>
      <c r="AMM67">
        <v>72.409662389999994</v>
      </c>
      <c r="AMN67">
        <v>71.48572317</v>
      </c>
      <c r="AMO67">
        <v>69.157065470000006</v>
      </c>
      <c r="AMP67">
        <v>67.461939619999995</v>
      </c>
      <c r="AMQ67">
        <v>66.31041587</v>
      </c>
      <c r="AMR67">
        <v>65.018322429999998</v>
      </c>
      <c r="AMS67">
        <v>65.169105849999994</v>
      </c>
      <c r="AMT67">
        <v>62.597503979999999</v>
      </c>
      <c r="AMU67">
        <v>61.221651459999997</v>
      </c>
      <c r="AMV67">
        <v>60.340598530000001</v>
      </c>
      <c r="AMW67">
        <v>59.815750999999999</v>
      </c>
      <c r="AMX67">
        <v>59.08132852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262.01390140000001</v>
      </c>
      <c r="ANG67">
        <v>273.20277620000002</v>
      </c>
      <c r="ANH67">
        <v>259.32937229999999</v>
      </c>
      <c r="ANI67">
        <v>278.79978610000001</v>
      </c>
      <c r="ANJ67">
        <v>244.0954921</v>
      </c>
      <c r="ANK67">
        <v>251.09776110000001</v>
      </c>
      <c r="ANL67">
        <v>207.51451739999999</v>
      </c>
      <c r="ANM67">
        <v>236.2410893</v>
      </c>
      <c r="ANN67">
        <v>196.35213540000001</v>
      </c>
      <c r="ANO67">
        <v>264.30785479999997</v>
      </c>
      <c r="ANP67">
        <v>226.25178120000001</v>
      </c>
      <c r="ANQ67">
        <v>225.05365929999999</v>
      </c>
      <c r="ANR67">
        <v>186.53832170000001</v>
      </c>
      <c r="ANS67">
        <v>224.67828539999999</v>
      </c>
      <c r="ANT67">
        <v>170.95604489999999</v>
      </c>
      <c r="ANU67">
        <v>171.65301439999999</v>
      </c>
      <c r="ANV67">
        <v>225.65283919999999</v>
      </c>
      <c r="ANW67">
        <v>175.38108600000001</v>
      </c>
      <c r="ANX67">
        <v>185.3037688</v>
      </c>
      <c r="ANY67">
        <v>125.031603</v>
      </c>
      <c r="ANZ67">
        <v>170.39226020000001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67.961422029999994</v>
      </c>
      <c r="AOI67">
        <v>67.909184190000005</v>
      </c>
      <c r="AOJ67">
        <v>66.571355980000007</v>
      </c>
      <c r="AOK67">
        <v>66.616292700000002</v>
      </c>
      <c r="AOL67">
        <v>66.53251788</v>
      </c>
      <c r="AOM67">
        <v>66.374579729999994</v>
      </c>
      <c r="AON67">
        <v>66.475638450000005</v>
      </c>
      <c r="AOO67">
        <v>66.450791080000002</v>
      </c>
      <c r="AOP67">
        <v>66.123575259999996</v>
      </c>
      <c r="AOQ67">
        <v>65.859137809999993</v>
      </c>
      <c r="AOR67">
        <v>64.426783670000006</v>
      </c>
      <c r="AOS67">
        <v>63.229554419999999</v>
      </c>
      <c r="AOT67">
        <v>62.303881050000001</v>
      </c>
      <c r="AOU67">
        <v>60.987204830000003</v>
      </c>
      <c r="AOV67">
        <v>60.126065570000002</v>
      </c>
      <c r="AOW67">
        <v>59.229822630000001</v>
      </c>
      <c r="AOX67">
        <v>58.513821790000001</v>
      </c>
      <c r="AOY67">
        <v>57.72607343</v>
      </c>
      <c r="AOZ67">
        <v>56.796494920000001</v>
      </c>
      <c r="APA67">
        <v>55.842304990000002</v>
      </c>
      <c r="APB67">
        <v>54.794286530000001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764.32826480000006</v>
      </c>
      <c r="APK67">
        <v>697.58605920000002</v>
      </c>
      <c r="APL67">
        <v>604.01476769999999</v>
      </c>
      <c r="APM67">
        <v>594.24463890000004</v>
      </c>
      <c r="APN67">
        <v>658.17887259999998</v>
      </c>
      <c r="APO67">
        <v>595.55629799999997</v>
      </c>
      <c r="APP67">
        <v>519.332536</v>
      </c>
      <c r="APQ67">
        <v>636.37941939999996</v>
      </c>
      <c r="APR67">
        <v>637.94848030000003</v>
      </c>
      <c r="APS67">
        <v>597.1161482</v>
      </c>
      <c r="APT67">
        <v>734.11285789999999</v>
      </c>
      <c r="APU67">
        <v>520.88419959999999</v>
      </c>
      <c r="APV67">
        <v>582.74808589999998</v>
      </c>
      <c r="APW67">
        <v>656.46329960000003</v>
      </c>
      <c r="APX67">
        <v>562.248964</v>
      </c>
      <c r="APY67">
        <v>728.12223900000004</v>
      </c>
      <c r="APZ67">
        <v>560.74835610000002</v>
      </c>
      <c r="AQA67">
        <v>520.08146959999999</v>
      </c>
      <c r="AQB67">
        <v>514.25576349999994</v>
      </c>
      <c r="AQC67">
        <v>599.84651040000006</v>
      </c>
      <c r="AQD67">
        <v>585.75821150000002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74.874152719999998</v>
      </c>
      <c r="ARO67">
        <v>72.86792792</v>
      </c>
      <c r="ARP67">
        <v>70.745561089999995</v>
      </c>
      <c r="ARQ67">
        <v>68.569822680000001</v>
      </c>
      <c r="ARR67">
        <v>66.484774520000002</v>
      </c>
      <c r="ARS67">
        <v>64.742210170000007</v>
      </c>
      <c r="ART67">
        <v>63.338404629999999</v>
      </c>
      <c r="ARU67">
        <v>61.19387759</v>
      </c>
      <c r="ARV67">
        <v>59.290877469999998</v>
      </c>
      <c r="ARW67">
        <v>57.681098679999998</v>
      </c>
      <c r="ARX67">
        <v>55.947547559999997</v>
      </c>
      <c r="ARY67">
        <v>54.136146259999997</v>
      </c>
      <c r="ARZ67">
        <v>52.723317729999998</v>
      </c>
      <c r="ASA67">
        <v>51.285642260000003</v>
      </c>
      <c r="ASB67">
        <v>49.791885690000001</v>
      </c>
      <c r="ASC67">
        <v>48.635945229999997</v>
      </c>
      <c r="ASD67">
        <v>47.404252659999997</v>
      </c>
      <c r="ASE67">
        <v>46.186731039999998</v>
      </c>
      <c r="ASF67">
        <v>44.878453870000001</v>
      </c>
      <c r="ASG67">
        <v>43.55593271</v>
      </c>
      <c r="ASH67">
        <v>42.361981909999997</v>
      </c>
    </row>
    <row r="68" spans="3:1178" x14ac:dyDescent="0.25">
      <c r="C68">
        <v>0</v>
      </c>
      <c r="D68">
        <v>0</v>
      </c>
      <c r="E68">
        <v>0</v>
      </c>
      <c r="F68">
        <v>233</v>
      </c>
      <c r="G68">
        <v>280</v>
      </c>
      <c r="H68">
        <v>272</v>
      </c>
      <c r="I68">
        <v>266</v>
      </c>
      <c r="J68">
        <v>237</v>
      </c>
      <c r="K68">
        <v>304</v>
      </c>
      <c r="L68">
        <v>283</v>
      </c>
      <c r="M68">
        <v>264</v>
      </c>
      <c r="N68">
        <v>269</v>
      </c>
      <c r="O68">
        <v>289</v>
      </c>
      <c r="P68">
        <v>269</v>
      </c>
      <c r="Q68">
        <v>286</v>
      </c>
      <c r="R68">
        <v>255</v>
      </c>
      <c r="S68">
        <v>269</v>
      </c>
      <c r="T68">
        <v>283</v>
      </c>
      <c r="U68">
        <v>297</v>
      </c>
      <c r="V68">
        <v>278</v>
      </c>
      <c r="W68">
        <v>267</v>
      </c>
      <c r="X68">
        <v>283</v>
      </c>
      <c r="Y68">
        <v>266</v>
      </c>
      <c r="Z68">
        <v>275</v>
      </c>
      <c r="AA68">
        <v>289</v>
      </c>
      <c r="AB68">
        <v>282</v>
      </c>
      <c r="AC68">
        <v>245</v>
      </c>
      <c r="AD68">
        <v>248</v>
      </c>
      <c r="AE68">
        <v>0</v>
      </c>
      <c r="AF68">
        <v>0</v>
      </c>
      <c r="AG68">
        <v>0</v>
      </c>
      <c r="AH68">
        <v>62</v>
      </c>
      <c r="AI68">
        <v>55</v>
      </c>
      <c r="AJ68">
        <v>64</v>
      </c>
      <c r="AK68">
        <v>79</v>
      </c>
      <c r="AL68">
        <v>63</v>
      </c>
      <c r="AM68">
        <v>96</v>
      </c>
      <c r="AN68">
        <v>98</v>
      </c>
      <c r="AO68">
        <v>81</v>
      </c>
      <c r="AP68">
        <v>87</v>
      </c>
      <c r="AQ68">
        <v>99</v>
      </c>
      <c r="AR68">
        <v>109</v>
      </c>
      <c r="AS68">
        <v>110</v>
      </c>
      <c r="AT68">
        <v>117</v>
      </c>
      <c r="AU68">
        <v>120</v>
      </c>
      <c r="AV68">
        <v>116</v>
      </c>
      <c r="AW68">
        <v>122</v>
      </c>
      <c r="AX68">
        <v>145</v>
      </c>
      <c r="AY68">
        <v>132</v>
      </c>
      <c r="AZ68">
        <v>146</v>
      </c>
      <c r="BA68">
        <v>146</v>
      </c>
      <c r="BB68">
        <v>149</v>
      </c>
      <c r="BC68">
        <v>157</v>
      </c>
      <c r="BD68">
        <v>143</v>
      </c>
      <c r="BE68">
        <v>161</v>
      </c>
      <c r="BF68">
        <v>185</v>
      </c>
      <c r="BG68">
        <v>0</v>
      </c>
      <c r="BH68">
        <v>0</v>
      </c>
      <c r="BI68">
        <v>0</v>
      </c>
      <c r="BJ68">
        <v>156</v>
      </c>
      <c r="BK68">
        <v>156</v>
      </c>
      <c r="BL68">
        <v>151</v>
      </c>
      <c r="BM68">
        <v>176</v>
      </c>
      <c r="BN68">
        <v>149</v>
      </c>
      <c r="BO68">
        <v>177</v>
      </c>
      <c r="BP68">
        <v>162</v>
      </c>
      <c r="BQ68">
        <v>178</v>
      </c>
      <c r="BR68">
        <v>192</v>
      </c>
      <c r="BS68">
        <v>185</v>
      </c>
      <c r="BT68">
        <v>180</v>
      </c>
      <c r="BU68">
        <v>185</v>
      </c>
      <c r="BV68">
        <v>217</v>
      </c>
      <c r="BW68">
        <v>184</v>
      </c>
      <c r="BX68">
        <v>208</v>
      </c>
      <c r="BY68">
        <v>197</v>
      </c>
      <c r="BZ68">
        <v>223</v>
      </c>
      <c r="CA68">
        <v>223</v>
      </c>
      <c r="CB68">
        <v>215</v>
      </c>
      <c r="CC68">
        <v>240</v>
      </c>
      <c r="CD68">
        <v>225</v>
      </c>
      <c r="CE68">
        <v>252</v>
      </c>
      <c r="CF68">
        <v>243</v>
      </c>
      <c r="CG68">
        <v>225</v>
      </c>
      <c r="CH68">
        <v>218</v>
      </c>
      <c r="CI68">
        <v>0</v>
      </c>
      <c r="CJ68">
        <v>0</v>
      </c>
      <c r="CK68">
        <v>0</v>
      </c>
      <c r="CL68">
        <v>41</v>
      </c>
      <c r="CM68">
        <v>44</v>
      </c>
      <c r="CN68">
        <v>34</v>
      </c>
      <c r="CO68">
        <v>45</v>
      </c>
      <c r="CP68">
        <v>42</v>
      </c>
      <c r="CQ68">
        <v>44</v>
      </c>
      <c r="CR68">
        <v>52</v>
      </c>
      <c r="CS68">
        <v>52</v>
      </c>
      <c r="CT68">
        <v>45</v>
      </c>
      <c r="CU68">
        <v>45</v>
      </c>
      <c r="CV68">
        <v>46</v>
      </c>
      <c r="CW68">
        <v>54</v>
      </c>
      <c r="CX68">
        <v>59</v>
      </c>
      <c r="CY68">
        <v>58</v>
      </c>
      <c r="CZ68">
        <v>39</v>
      </c>
      <c r="DA68">
        <v>62</v>
      </c>
      <c r="DB68">
        <v>70</v>
      </c>
      <c r="DC68">
        <v>71</v>
      </c>
      <c r="DD68">
        <v>60</v>
      </c>
      <c r="DE68">
        <v>75</v>
      </c>
      <c r="DF68">
        <v>79</v>
      </c>
      <c r="DG68">
        <v>75</v>
      </c>
      <c r="DH68">
        <v>79</v>
      </c>
      <c r="DI68">
        <v>82</v>
      </c>
      <c r="DJ68">
        <v>79</v>
      </c>
      <c r="DK68">
        <v>0</v>
      </c>
      <c r="DL68">
        <v>0</v>
      </c>
      <c r="DM68">
        <v>0</v>
      </c>
      <c r="DN68">
        <v>0</v>
      </c>
      <c r="DO68">
        <v>3</v>
      </c>
      <c r="DP68">
        <v>1</v>
      </c>
      <c r="DQ68">
        <v>1</v>
      </c>
      <c r="DR68">
        <v>1</v>
      </c>
      <c r="DS68">
        <v>0</v>
      </c>
      <c r="DT68">
        <v>3</v>
      </c>
      <c r="DU68">
        <v>5</v>
      </c>
      <c r="DV68">
        <v>3</v>
      </c>
      <c r="DW68">
        <v>3</v>
      </c>
      <c r="DX68">
        <v>2</v>
      </c>
      <c r="DY68">
        <v>4</v>
      </c>
      <c r="DZ68">
        <v>6</v>
      </c>
      <c r="EA68">
        <v>5</v>
      </c>
      <c r="EB68">
        <v>1</v>
      </c>
      <c r="EC68">
        <v>6</v>
      </c>
      <c r="ED68">
        <v>2</v>
      </c>
      <c r="EE68">
        <v>4</v>
      </c>
      <c r="EF68">
        <v>4</v>
      </c>
      <c r="EG68">
        <v>4</v>
      </c>
      <c r="EH68">
        <v>2</v>
      </c>
      <c r="EI68">
        <v>2</v>
      </c>
      <c r="EJ68">
        <v>7</v>
      </c>
      <c r="EK68">
        <v>8</v>
      </c>
      <c r="EL68">
        <v>7</v>
      </c>
      <c r="EM68">
        <v>0</v>
      </c>
      <c r="EN68">
        <v>0</v>
      </c>
      <c r="EO68">
        <v>0</v>
      </c>
      <c r="EP68">
        <v>20</v>
      </c>
      <c r="EQ68">
        <v>5</v>
      </c>
      <c r="ER68">
        <v>15</v>
      </c>
      <c r="ES68">
        <v>20</v>
      </c>
      <c r="ET68">
        <v>5</v>
      </c>
      <c r="EU68">
        <v>10</v>
      </c>
      <c r="EV68">
        <v>0</v>
      </c>
      <c r="EW68">
        <v>5</v>
      </c>
      <c r="EX68">
        <v>15</v>
      </c>
      <c r="EY68">
        <v>20</v>
      </c>
      <c r="EZ68">
        <v>20</v>
      </c>
      <c r="FA68">
        <v>20</v>
      </c>
      <c r="FB68">
        <v>10</v>
      </c>
      <c r="FC68">
        <v>35</v>
      </c>
      <c r="FD68">
        <v>15</v>
      </c>
      <c r="FE68">
        <v>20</v>
      </c>
      <c r="FF68">
        <v>25</v>
      </c>
      <c r="FG68">
        <v>15</v>
      </c>
      <c r="FH68">
        <v>20</v>
      </c>
      <c r="FI68">
        <v>15</v>
      </c>
      <c r="FJ68">
        <v>5</v>
      </c>
      <c r="FK68">
        <v>15</v>
      </c>
      <c r="FL68">
        <v>10</v>
      </c>
      <c r="FM68">
        <v>40</v>
      </c>
      <c r="FN68">
        <v>25</v>
      </c>
      <c r="FO68">
        <v>0</v>
      </c>
      <c r="FP68">
        <v>0</v>
      </c>
      <c r="FQ68">
        <v>6500</v>
      </c>
      <c r="FR68">
        <v>6750</v>
      </c>
      <c r="FS68">
        <v>7018</v>
      </c>
      <c r="FT68">
        <v>7225</v>
      </c>
      <c r="FU68">
        <v>7419</v>
      </c>
      <c r="FV68">
        <v>7567</v>
      </c>
      <c r="FW68">
        <v>7696</v>
      </c>
      <c r="FX68">
        <v>7805</v>
      </c>
      <c r="FY68">
        <v>7946</v>
      </c>
      <c r="FZ68">
        <v>8065</v>
      </c>
      <c r="GA68">
        <v>8182</v>
      </c>
      <c r="GB68">
        <v>8269</v>
      </c>
      <c r="GC68">
        <v>8313</v>
      </c>
      <c r="GD68">
        <v>8417</v>
      </c>
      <c r="GE68">
        <v>8442</v>
      </c>
      <c r="GF68">
        <v>8492</v>
      </c>
      <c r="GG68">
        <v>8544</v>
      </c>
      <c r="GH68">
        <v>8592</v>
      </c>
      <c r="GI68">
        <v>8664</v>
      </c>
      <c r="GJ68">
        <v>8738</v>
      </c>
      <c r="GK68">
        <v>8816</v>
      </c>
      <c r="GL68">
        <v>8820</v>
      </c>
      <c r="GM68">
        <v>8824</v>
      </c>
      <c r="GN68">
        <v>8909</v>
      </c>
      <c r="GO68">
        <v>8930</v>
      </c>
      <c r="GP68">
        <v>8899</v>
      </c>
      <c r="GQ68">
        <v>0</v>
      </c>
      <c r="GR68">
        <v>0</v>
      </c>
      <c r="GS68">
        <v>685</v>
      </c>
      <c r="GT68">
        <v>761</v>
      </c>
      <c r="GU68">
        <v>862</v>
      </c>
      <c r="GV68">
        <v>965</v>
      </c>
      <c r="GW68">
        <v>1067</v>
      </c>
      <c r="GX68">
        <v>1154</v>
      </c>
      <c r="GY68">
        <v>1259</v>
      </c>
      <c r="GZ68">
        <v>1357</v>
      </c>
      <c r="HA68">
        <v>1442</v>
      </c>
      <c r="HB68">
        <v>1540</v>
      </c>
      <c r="HC68">
        <v>1643</v>
      </c>
      <c r="HD68">
        <v>1712</v>
      </c>
      <c r="HE68">
        <v>1811</v>
      </c>
      <c r="HF68">
        <v>1899</v>
      </c>
      <c r="HG68">
        <v>2001</v>
      </c>
      <c r="HH68">
        <v>2046</v>
      </c>
      <c r="HI68">
        <v>2101</v>
      </c>
      <c r="HJ68">
        <v>2182</v>
      </c>
      <c r="HK68">
        <v>2246</v>
      </c>
      <c r="HL68">
        <v>2288</v>
      </c>
      <c r="HM68">
        <v>2326</v>
      </c>
      <c r="HN68">
        <v>2417</v>
      </c>
      <c r="HO68">
        <v>2504</v>
      </c>
      <c r="HP68">
        <v>2530</v>
      </c>
      <c r="HQ68">
        <v>2578</v>
      </c>
      <c r="HR68">
        <v>2630</v>
      </c>
      <c r="HS68">
        <v>0</v>
      </c>
      <c r="HT68">
        <v>0</v>
      </c>
      <c r="HU68">
        <v>77</v>
      </c>
      <c r="HV68">
        <v>80</v>
      </c>
      <c r="HW68">
        <v>86</v>
      </c>
      <c r="HX68">
        <v>93</v>
      </c>
      <c r="HY68">
        <v>103</v>
      </c>
      <c r="HZ68">
        <v>109</v>
      </c>
      <c r="IA68">
        <v>110</v>
      </c>
      <c r="IB68">
        <v>119</v>
      </c>
      <c r="IC68">
        <v>122</v>
      </c>
      <c r="ID68">
        <v>123</v>
      </c>
      <c r="IE68">
        <v>126</v>
      </c>
      <c r="IF68">
        <v>135</v>
      </c>
      <c r="IG68">
        <v>142</v>
      </c>
      <c r="IH68">
        <v>140</v>
      </c>
      <c r="II68">
        <v>155</v>
      </c>
      <c r="IJ68">
        <v>172</v>
      </c>
      <c r="IK68">
        <v>186</v>
      </c>
      <c r="IL68">
        <v>193</v>
      </c>
      <c r="IM68">
        <v>204</v>
      </c>
      <c r="IN68">
        <v>226</v>
      </c>
      <c r="IO68">
        <v>243</v>
      </c>
      <c r="IP68">
        <v>236</v>
      </c>
      <c r="IQ68">
        <v>245</v>
      </c>
      <c r="IR68">
        <v>241</v>
      </c>
      <c r="IS68">
        <v>248</v>
      </c>
      <c r="IT68">
        <v>242</v>
      </c>
      <c r="IU68">
        <v>0</v>
      </c>
      <c r="IV68">
        <v>0</v>
      </c>
      <c r="IW68">
        <v>6</v>
      </c>
      <c r="IX68">
        <v>5</v>
      </c>
      <c r="IY68">
        <v>6</v>
      </c>
      <c r="IZ68">
        <v>3</v>
      </c>
      <c r="JA68">
        <v>1</v>
      </c>
      <c r="JB68">
        <v>2</v>
      </c>
      <c r="JC68">
        <v>3</v>
      </c>
      <c r="JD68">
        <v>4</v>
      </c>
      <c r="JE68">
        <v>6</v>
      </c>
      <c r="JF68">
        <v>8</v>
      </c>
      <c r="JG68">
        <v>11</v>
      </c>
      <c r="JH68">
        <v>7</v>
      </c>
      <c r="JI68">
        <v>4</v>
      </c>
      <c r="JJ68">
        <v>8</v>
      </c>
      <c r="JK68">
        <v>8</v>
      </c>
      <c r="JL68">
        <v>10</v>
      </c>
      <c r="JM68">
        <v>11</v>
      </c>
      <c r="JN68">
        <v>15</v>
      </c>
      <c r="JO68">
        <v>12</v>
      </c>
      <c r="JP68">
        <v>13</v>
      </c>
      <c r="JQ68">
        <v>13</v>
      </c>
      <c r="JR68">
        <v>17</v>
      </c>
      <c r="JS68">
        <v>12</v>
      </c>
      <c r="JT68">
        <v>14</v>
      </c>
      <c r="JU68">
        <v>11</v>
      </c>
      <c r="JV68">
        <v>8</v>
      </c>
      <c r="JW68">
        <v>0</v>
      </c>
      <c r="JX68">
        <v>0</v>
      </c>
      <c r="JY68">
        <v>0</v>
      </c>
      <c r="JZ68">
        <v>10</v>
      </c>
      <c r="KA68">
        <v>20</v>
      </c>
      <c r="KB68">
        <v>31</v>
      </c>
      <c r="KC68">
        <v>41</v>
      </c>
      <c r="KD68">
        <v>50</v>
      </c>
      <c r="KE68">
        <v>59</v>
      </c>
      <c r="KF68">
        <v>63</v>
      </c>
      <c r="KG68">
        <v>72</v>
      </c>
      <c r="KH68">
        <v>83</v>
      </c>
      <c r="KI68">
        <v>99</v>
      </c>
      <c r="KJ68">
        <v>120</v>
      </c>
      <c r="KK68">
        <v>140</v>
      </c>
      <c r="KL68">
        <v>155</v>
      </c>
      <c r="KM68">
        <v>167</v>
      </c>
      <c r="KN68">
        <v>180</v>
      </c>
      <c r="KO68">
        <v>192</v>
      </c>
      <c r="KP68">
        <v>210</v>
      </c>
      <c r="KQ68">
        <v>232</v>
      </c>
      <c r="KR68">
        <v>252</v>
      </c>
      <c r="KS68">
        <v>278</v>
      </c>
      <c r="KT68">
        <v>309</v>
      </c>
      <c r="KU68">
        <v>343</v>
      </c>
      <c r="KV68">
        <v>367</v>
      </c>
      <c r="KW68">
        <v>385</v>
      </c>
      <c r="KX68">
        <v>412</v>
      </c>
      <c r="KY68">
        <v>0</v>
      </c>
      <c r="KZ68">
        <v>0</v>
      </c>
      <c r="LA68">
        <v>0</v>
      </c>
      <c r="LB68">
        <v>205</v>
      </c>
      <c r="LC68">
        <v>407</v>
      </c>
      <c r="LD68">
        <v>595</v>
      </c>
      <c r="LE68">
        <v>757</v>
      </c>
      <c r="LF68">
        <v>926</v>
      </c>
      <c r="LG68">
        <v>1069</v>
      </c>
      <c r="LH68">
        <v>1220</v>
      </c>
      <c r="LI68">
        <v>1360</v>
      </c>
      <c r="LJ68">
        <v>1513</v>
      </c>
      <c r="LK68">
        <v>1635</v>
      </c>
      <c r="LL68">
        <v>1750</v>
      </c>
      <c r="LM68">
        <v>1868</v>
      </c>
      <c r="LN68">
        <v>1973</v>
      </c>
      <c r="LO68">
        <v>2082</v>
      </c>
      <c r="LP68">
        <v>2227</v>
      </c>
      <c r="LQ68">
        <v>2310</v>
      </c>
      <c r="LR68">
        <v>2417</v>
      </c>
      <c r="LS68">
        <v>2529</v>
      </c>
      <c r="LT68">
        <v>2619</v>
      </c>
      <c r="LU68">
        <v>2708</v>
      </c>
      <c r="LV68">
        <v>2793</v>
      </c>
      <c r="LW68">
        <v>2885</v>
      </c>
      <c r="LX68">
        <v>2973</v>
      </c>
      <c r="LY68">
        <v>3060</v>
      </c>
      <c r="LZ68">
        <v>3135</v>
      </c>
      <c r="MA68">
        <v>0</v>
      </c>
      <c r="MB68">
        <v>0</v>
      </c>
      <c r="MC68">
        <v>1497</v>
      </c>
      <c r="MD68">
        <v>1556</v>
      </c>
      <c r="ME68">
        <v>1601</v>
      </c>
      <c r="MF68">
        <v>1641</v>
      </c>
      <c r="MG68">
        <v>1704</v>
      </c>
      <c r="MH68">
        <v>1779</v>
      </c>
      <c r="MI68">
        <v>1866</v>
      </c>
      <c r="MJ68">
        <v>1892</v>
      </c>
      <c r="MK68">
        <v>1950</v>
      </c>
      <c r="ML68">
        <v>1977</v>
      </c>
      <c r="MM68">
        <v>2024</v>
      </c>
      <c r="MN68">
        <v>2066</v>
      </c>
      <c r="MO68">
        <v>2114</v>
      </c>
      <c r="MP68">
        <v>2194</v>
      </c>
      <c r="MQ68">
        <v>2253</v>
      </c>
      <c r="MR68">
        <v>2279</v>
      </c>
      <c r="MS68">
        <v>2316</v>
      </c>
      <c r="MT68">
        <v>2393</v>
      </c>
      <c r="MU68">
        <v>2420</v>
      </c>
      <c r="MV68">
        <v>2500</v>
      </c>
      <c r="MW68">
        <v>2578</v>
      </c>
      <c r="MX68">
        <v>2619</v>
      </c>
      <c r="MY68">
        <v>2685</v>
      </c>
      <c r="MZ68">
        <v>2758</v>
      </c>
      <c r="NA68">
        <v>2832</v>
      </c>
      <c r="NB68">
        <v>2866</v>
      </c>
      <c r="NC68">
        <v>0</v>
      </c>
      <c r="ND68">
        <v>0</v>
      </c>
      <c r="NE68">
        <v>0</v>
      </c>
      <c r="NF68">
        <v>60</v>
      </c>
      <c r="NG68">
        <v>122</v>
      </c>
      <c r="NH68">
        <v>165</v>
      </c>
      <c r="NI68">
        <v>228</v>
      </c>
      <c r="NJ68">
        <v>274</v>
      </c>
      <c r="NK68">
        <v>324</v>
      </c>
      <c r="NL68">
        <v>405</v>
      </c>
      <c r="NM68">
        <v>465</v>
      </c>
      <c r="NN68">
        <v>544</v>
      </c>
      <c r="NO68">
        <v>625</v>
      </c>
      <c r="NP68">
        <v>695</v>
      </c>
      <c r="NQ68">
        <v>777</v>
      </c>
      <c r="NR68">
        <v>857</v>
      </c>
      <c r="NS68">
        <v>937</v>
      </c>
      <c r="NT68">
        <v>1022</v>
      </c>
      <c r="NU68">
        <v>1106</v>
      </c>
      <c r="NV68">
        <v>1184</v>
      </c>
      <c r="NW68">
        <v>1267</v>
      </c>
      <c r="NX68">
        <v>1353</v>
      </c>
      <c r="NY68">
        <v>1436</v>
      </c>
      <c r="NZ68">
        <v>1546</v>
      </c>
      <c r="OA68">
        <v>1636</v>
      </c>
      <c r="OB68">
        <v>1707</v>
      </c>
      <c r="OC68">
        <v>1798</v>
      </c>
      <c r="OD68">
        <v>1908</v>
      </c>
      <c r="OE68">
        <v>0</v>
      </c>
      <c r="OF68">
        <v>0</v>
      </c>
      <c r="OG68">
        <v>2119</v>
      </c>
      <c r="OH68">
        <v>2277</v>
      </c>
      <c r="OI68">
        <v>2420</v>
      </c>
      <c r="OJ68">
        <v>2576</v>
      </c>
      <c r="OK68">
        <v>2762</v>
      </c>
      <c r="OL68">
        <v>2937</v>
      </c>
      <c r="OM68">
        <v>3074</v>
      </c>
      <c r="ON68">
        <v>3263</v>
      </c>
      <c r="OO68">
        <v>3430</v>
      </c>
      <c r="OP68">
        <v>3550</v>
      </c>
      <c r="OQ68">
        <v>3679</v>
      </c>
      <c r="OR68">
        <v>3810</v>
      </c>
      <c r="OS68">
        <v>3939</v>
      </c>
      <c r="OT68">
        <v>4046</v>
      </c>
      <c r="OU68">
        <v>4152</v>
      </c>
      <c r="OV68">
        <v>4229</v>
      </c>
      <c r="OW68">
        <v>4310</v>
      </c>
      <c r="OX68">
        <v>4398</v>
      </c>
      <c r="OY68">
        <v>4449</v>
      </c>
      <c r="OZ68">
        <v>4577</v>
      </c>
      <c r="PA68">
        <v>4656</v>
      </c>
      <c r="PB68">
        <v>4729</v>
      </c>
      <c r="PC68">
        <v>4810</v>
      </c>
      <c r="PD68">
        <v>4926</v>
      </c>
      <c r="PE68">
        <v>4978</v>
      </c>
      <c r="PF68">
        <v>5016</v>
      </c>
      <c r="PG68">
        <v>0</v>
      </c>
      <c r="PH68">
        <v>0</v>
      </c>
      <c r="PI68">
        <v>0</v>
      </c>
      <c r="PJ68">
        <v>49</v>
      </c>
      <c r="PK68">
        <v>97</v>
      </c>
      <c r="PL68">
        <v>152</v>
      </c>
      <c r="PM68">
        <v>193</v>
      </c>
      <c r="PN68">
        <v>249</v>
      </c>
      <c r="PO68">
        <v>308</v>
      </c>
      <c r="PP68">
        <v>374</v>
      </c>
      <c r="PQ68">
        <v>443</v>
      </c>
      <c r="PR68">
        <v>528</v>
      </c>
      <c r="PS68">
        <v>608</v>
      </c>
      <c r="PT68">
        <v>685</v>
      </c>
      <c r="PU68">
        <v>785</v>
      </c>
      <c r="PV68">
        <v>868</v>
      </c>
      <c r="PW68">
        <v>942</v>
      </c>
      <c r="PX68">
        <v>1046</v>
      </c>
      <c r="PY68">
        <v>1157</v>
      </c>
      <c r="PZ68">
        <v>1264</v>
      </c>
      <c r="QA68">
        <v>1391</v>
      </c>
      <c r="QB68">
        <v>1502</v>
      </c>
      <c r="QC68">
        <v>1618</v>
      </c>
      <c r="QD68">
        <v>1737</v>
      </c>
      <c r="QE68">
        <v>1857</v>
      </c>
      <c r="QF68">
        <v>1983</v>
      </c>
      <c r="QG68">
        <v>2111</v>
      </c>
      <c r="QH68">
        <v>2256</v>
      </c>
      <c r="QI68">
        <v>0</v>
      </c>
      <c r="QJ68">
        <v>0</v>
      </c>
      <c r="QK68">
        <v>7438</v>
      </c>
      <c r="QL68">
        <v>7772</v>
      </c>
      <c r="QM68">
        <v>7995</v>
      </c>
      <c r="QN68">
        <v>8287</v>
      </c>
      <c r="QO68">
        <v>8472</v>
      </c>
      <c r="QP68">
        <v>8586</v>
      </c>
      <c r="QQ68">
        <v>8760</v>
      </c>
      <c r="QR68">
        <v>8908</v>
      </c>
      <c r="QS68">
        <v>9132</v>
      </c>
      <c r="QT68">
        <v>9254</v>
      </c>
      <c r="QU68">
        <v>9347</v>
      </c>
      <c r="QV68">
        <v>9389</v>
      </c>
      <c r="QW68">
        <v>9430</v>
      </c>
      <c r="QX68">
        <v>9442</v>
      </c>
      <c r="QY68">
        <v>9502</v>
      </c>
      <c r="QZ68">
        <v>9606</v>
      </c>
      <c r="RA68">
        <v>9657</v>
      </c>
      <c r="RB68">
        <v>9831</v>
      </c>
      <c r="RC68">
        <v>9844</v>
      </c>
      <c r="RD68">
        <v>9937</v>
      </c>
      <c r="RE68">
        <v>9915</v>
      </c>
      <c r="RF68">
        <v>9936</v>
      </c>
      <c r="RG68">
        <v>9984</v>
      </c>
      <c r="RH68">
        <v>10048</v>
      </c>
      <c r="RI68">
        <v>10107</v>
      </c>
      <c r="RJ68">
        <v>10141</v>
      </c>
      <c r="RK68">
        <v>0</v>
      </c>
      <c r="RL68">
        <v>0</v>
      </c>
      <c r="RM68">
        <v>8402</v>
      </c>
      <c r="RN68">
        <v>8248</v>
      </c>
      <c r="RO68">
        <v>8127</v>
      </c>
      <c r="RP68">
        <v>8020</v>
      </c>
      <c r="RQ68">
        <v>7935</v>
      </c>
      <c r="RR68">
        <v>7876</v>
      </c>
      <c r="RS68">
        <v>7796</v>
      </c>
      <c r="RT68">
        <v>7722</v>
      </c>
      <c r="RU68">
        <v>7606</v>
      </c>
      <c r="RV68">
        <v>7516</v>
      </c>
      <c r="RW68">
        <v>7490</v>
      </c>
      <c r="RX68">
        <v>7454</v>
      </c>
      <c r="RY68">
        <v>7485</v>
      </c>
      <c r="RZ68">
        <v>7444</v>
      </c>
      <c r="SA68">
        <v>7444</v>
      </c>
      <c r="SB68">
        <v>7408</v>
      </c>
      <c r="SC68">
        <v>7369</v>
      </c>
      <c r="SD68">
        <v>7331</v>
      </c>
      <c r="SE68">
        <v>7292</v>
      </c>
      <c r="SF68">
        <v>7270</v>
      </c>
      <c r="SG68">
        <v>7329</v>
      </c>
      <c r="SH68">
        <v>7334</v>
      </c>
      <c r="SI68">
        <v>7315</v>
      </c>
      <c r="SJ68">
        <v>7327</v>
      </c>
      <c r="SK68">
        <v>7328</v>
      </c>
      <c r="SL68">
        <v>7301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1000000</v>
      </c>
      <c r="SU68">
        <v>988662.72900000005</v>
      </c>
      <c r="SV68">
        <v>973461.51320000004</v>
      </c>
      <c r="SW68">
        <v>962181.97</v>
      </c>
      <c r="SX68">
        <v>948147.27419999999</v>
      </c>
      <c r="SY68">
        <v>933885.60149999999</v>
      </c>
      <c r="SZ68">
        <v>916325.92009999999</v>
      </c>
      <c r="TA68">
        <v>894370.64320000005</v>
      </c>
      <c r="TB68">
        <v>879184.16509999998</v>
      </c>
      <c r="TC68">
        <v>856112.13580000005</v>
      </c>
      <c r="TD68">
        <v>836099.69759999996</v>
      </c>
      <c r="TE68">
        <v>816717.94090000005</v>
      </c>
      <c r="TF68">
        <v>797384.70279999997</v>
      </c>
      <c r="TG68">
        <v>780647.27919999999</v>
      </c>
      <c r="TH68">
        <v>764383.35679999995</v>
      </c>
      <c r="TI68">
        <v>748744.31660000002</v>
      </c>
      <c r="TJ68">
        <v>727266.05559999996</v>
      </c>
      <c r="TK68">
        <v>706403.76839999994</v>
      </c>
      <c r="TL68">
        <v>692435.36739999999</v>
      </c>
      <c r="TM68">
        <v>673851.99340000004</v>
      </c>
      <c r="TN68">
        <v>651954.12959999999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309233.14720000001</v>
      </c>
      <c r="TW68">
        <v>327543.31270000001</v>
      </c>
      <c r="TX68">
        <v>342756.44510000001</v>
      </c>
      <c r="TY68">
        <v>353617.55579999997</v>
      </c>
      <c r="TZ68">
        <v>366650.3076</v>
      </c>
      <c r="UA68">
        <v>379779.63400000002</v>
      </c>
      <c r="UB68">
        <v>384202.90460000001</v>
      </c>
      <c r="UC68">
        <v>394582.76260000002</v>
      </c>
      <c r="UD68">
        <v>401705.14929999999</v>
      </c>
      <c r="UE68">
        <v>410953.13510000001</v>
      </c>
      <c r="UF68">
        <v>407956.27159999998</v>
      </c>
      <c r="UG68">
        <v>406721.20199999999</v>
      </c>
      <c r="UH68">
        <v>410098.59509999998</v>
      </c>
      <c r="UI68">
        <v>409832.18589999998</v>
      </c>
      <c r="UJ68">
        <v>405335.93329999998</v>
      </c>
      <c r="UK68">
        <v>400065.93320000003</v>
      </c>
      <c r="UL68">
        <v>403609.41350000002</v>
      </c>
      <c r="UM68">
        <v>405958.59080000001</v>
      </c>
      <c r="UN68">
        <v>398227.00559999997</v>
      </c>
      <c r="UO68">
        <v>393963.39860000001</v>
      </c>
      <c r="UP68">
        <v>390203.79249999998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206813.09270000001</v>
      </c>
      <c r="UY68">
        <v>202631.51509999999</v>
      </c>
      <c r="UZ68">
        <v>212825.68659999999</v>
      </c>
      <c r="VA68">
        <v>211835.96119999999</v>
      </c>
      <c r="VB68">
        <v>207351.76850000001</v>
      </c>
      <c r="VC68">
        <v>206222.45509999999</v>
      </c>
      <c r="VD68">
        <v>214517.11689999999</v>
      </c>
      <c r="VE68">
        <v>219068.18119999999</v>
      </c>
      <c r="VF68">
        <v>209691.9552</v>
      </c>
      <c r="VG68">
        <v>225397.0393</v>
      </c>
      <c r="VH68">
        <v>242833.01439999999</v>
      </c>
      <c r="VI68">
        <v>254949.9926</v>
      </c>
      <c r="VJ68">
        <v>256839.69399999999</v>
      </c>
      <c r="VK68">
        <v>263571.09289999999</v>
      </c>
      <c r="VL68">
        <v>283490.70529999997</v>
      </c>
      <c r="VM68">
        <v>295937.114</v>
      </c>
      <c r="VN68">
        <v>279040.94809999998</v>
      </c>
      <c r="VO68">
        <v>281244.99050000001</v>
      </c>
      <c r="VP68">
        <v>268595.37430000002</v>
      </c>
      <c r="VQ68">
        <v>268346.50459999999</v>
      </c>
      <c r="VR68">
        <v>254227.4276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89406.669070000004</v>
      </c>
      <c r="WA68">
        <v>130203.887</v>
      </c>
      <c r="WB68">
        <v>168548.72099999999</v>
      </c>
      <c r="WC68">
        <v>245459.30249999999</v>
      </c>
      <c r="WD68">
        <v>317746.66989999998</v>
      </c>
      <c r="WE68">
        <v>424176.37969999999</v>
      </c>
      <c r="WF68">
        <v>262068.37229999999</v>
      </c>
      <c r="WG68">
        <v>145391.60740000001</v>
      </c>
      <c r="WH68">
        <v>282313.80070000002</v>
      </c>
      <c r="WI68">
        <v>274091.0686</v>
      </c>
      <c r="WJ68">
        <v>332634.79200000002</v>
      </c>
      <c r="WK68">
        <v>355241.04</v>
      </c>
      <c r="WL68">
        <v>470310.29129999998</v>
      </c>
      <c r="WM68">
        <v>365289.54670000001</v>
      </c>
      <c r="WN68">
        <v>384204.2157</v>
      </c>
      <c r="WO68">
        <v>373013.80170000001</v>
      </c>
      <c r="WP68">
        <v>473579.88270000002</v>
      </c>
      <c r="WQ68">
        <v>324555.03090000001</v>
      </c>
      <c r="WR68">
        <v>367618.96710000001</v>
      </c>
      <c r="WS68">
        <v>280430.55739999999</v>
      </c>
      <c r="WT68">
        <v>198009.21969999999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12500000</v>
      </c>
      <c r="ZG68">
        <v>12800000</v>
      </c>
      <c r="ZH68">
        <v>12600000</v>
      </c>
      <c r="ZI68">
        <v>12600000</v>
      </c>
      <c r="ZJ68">
        <v>12400000</v>
      </c>
      <c r="ZK68">
        <v>12300000</v>
      </c>
      <c r="ZL68">
        <v>12200000</v>
      </c>
      <c r="ZM68">
        <v>12100000</v>
      </c>
      <c r="ZN68">
        <v>12200000</v>
      </c>
      <c r="ZO68">
        <v>12200000</v>
      </c>
      <c r="ZP68">
        <v>12000000</v>
      </c>
      <c r="ZQ68">
        <v>11800000</v>
      </c>
      <c r="ZR68">
        <v>11800000</v>
      </c>
      <c r="ZS68">
        <v>11600000</v>
      </c>
      <c r="ZT68">
        <v>11700000</v>
      </c>
      <c r="ZU68">
        <v>11700000</v>
      </c>
      <c r="ZV68">
        <v>11500000</v>
      </c>
      <c r="ZW68">
        <v>11500000</v>
      </c>
      <c r="ZX68">
        <v>11400000</v>
      </c>
      <c r="ZY68">
        <v>11400000</v>
      </c>
      <c r="ZZ68">
        <v>11200000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33800000</v>
      </c>
      <c r="ABK68">
        <v>34300000</v>
      </c>
      <c r="ABL68">
        <v>35400000</v>
      </c>
      <c r="ABM68">
        <v>36100000</v>
      </c>
      <c r="ABN68">
        <v>36300000</v>
      </c>
      <c r="ABO68">
        <v>36500000</v>
      </c>
      <c r="ABP68">
        <v>36700000</v>
      </c>
      <c r="ABQ68">
        <v>36900000</v>
      </c>
      <c r="ABR68">
        <v>36800000</v>
      </c>
      <c r="ABS68">
        <v>36600000</v>
      </c>
      <c r="ABT68">
        <v>36200000</v>
      </c>
      <c r="ABU68">
        <v>35800000</v>
      </c>
      <c r="ABV68">
        <v>35500000</v>
      </c>
      <c r="ABW68">
        <v>34900000</v>
      </c>
      <c r="ABX68">
        <v>34800000</v>
      </c>
      <c r="ABY68">
        <v>34400000</v>
      </c>
      <c r="ABZ68">
        <v>33900000</v>
      </c>
      <c r="ACA68">
        <v>33500000</v>
      </c>
      <c r="ACB68">
        <v>33300000</v>
      </c>
      <c r="ACC68">
        <v>32700000</v>
      </c>
      <c r="ACD68">
        <v>32000000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1910000</v>
      </c>
      <c r="ADO68">
        <v>1890000</v>
      </c>
      <c r="ADP68">
        <v>1860000</v>
      </c>
      <c r="ADQ68">
        <v>1860000</v>
      </c>
      <c r="ADR68">
        <v>1830000</v>
      </c>
      <c r="ADS68">
        <v>1790000</v>
      </c>
      <c r="ADT68">
        <v>1750000</v>
      </c>
      <c r="ADU68">
        <v>1700000</v>
      </c>
      <c r="ADV68">
        <v>1650000</v>
      </c>
      <c r="ADW68">
        <v>1620000</v>
      </c>
      <c r="ADX68">
        <v>1590000</v>
      </c>
      <c r="ADY68">
        <v>1550000</v>
      </c>
      <c r="ADZ68">
        <v>1530000</v>
      </c>
      <c r="AEA68">
        <v>1490000</v>
      </c>
      <c r="AEB68">
        <v>1460000</v>
      </c>
      <c r="AEC68">
        <v>1410000</v>
      </c>
      <c r="AED68">
        <v>1370000</v>
      </c>
      <c r="AEE68">
        <v>1340000</v>
      </c>
      <c r="AEF68">
        <v>1310000</v>
      </c>
      <c r="AEG68">
        <v>1280000</v>
      </c>
      <c r="AEH68">
        <v>1250000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7020000</v>
      </c>
      <c r="AEQ68">
        <v>6740000</v>
      </c>
      <c r="AER68">
        <v>6490000</v>
      </c>
      <c r="AES68">
        <v>6200000</v>
      </c>
      <c r="AET68">
        <v>5950000</v>
      </c>
      <c r="AEU68">
        <v>5760000</v>
      </c>
      <c r="AEV68">
        <v>5560000</v>
      </c>
      <c r="AEW68">
        <v>5420000</v>
      </c>
      <c r="AEX68">
        <v>5240000</v>
      </c>
      <c r="AEY68">
        <v>5080000</v>
      </c>
      <c r="AEZ68">
        <v>4910000</v>
      </c>
      <c r="AFA68">
        <v>4740000</v>
      </c>
      <c r="AFB68">
        <v>4580000</v>
      </c>
      <c r="AFC68">
        <v>4420000</v>
      </c>
      <c r="AFD68">
        <v>4280000</v>
      </c>
      <c r="AFE68">
        <v>4190000</v>
      </c>
      <c r="AFF68">
        <v>4070000</v>
      </c>
      <c r="AFG68">
        <v>3940000</v>
      </c>
      <c r="AFH68">
        <v>3840000</v>
      </c>
      <c r="AFI68">
        <v>3720000</v>
      </c>
      <c r="AFJ68">
        <v>3600000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166.6496636</v>
      </c>
      <c r="AGU68">
        <v>176.51724390000001</v>
      </c>
      <c r="AGV68">
        <v>184.7157938</v>
      </c>
      <c r="AGW68">
        <v>190.56898409999999</v>
      </c>
      <c r="AGX68">
        <v>197.59249929999999</v>
      </c>
      <c r="AGY68">
        <v>204.66805969999999</v>
      </c>
      <c r="AGZ68">
        <v>207.05181630000001</v>
      </c>
      <c r="AHA68">
        <v>212.64565339999999</v>
      </c>
      <c r="AHB68">
        <v>216.48399789999999</v>
      </c>
      <c r="AHC68">
        <v>221.4678547</v>
      </c>
      <c r="AHD68">
        <v>219.85280689999999</v>
      </c>
      <c r="AHE68">
        <v>219.1872123</v>
      </c>
      <c r="AHF68">
        <v>221.00733220000001</v>
      </c>
      <c r="AHG68">
        <v>220.86376089999999</v>
      </c>
      <c r="AHH68">
        <v>218.44067340000001</v>
      </c>
      <c r="AHI68">
        <v>215.60060350000001</v>
      </c>
      <c r="AHJ68">
        <v>217.51023000000001</v>
      </c>
      <c r="AHK68">
        <v>218.7762314</v>
      </c>
      <c r="AHL68">
        <v>214.60958210000001</v>
      </c>
      <c r="AHM68">
        <v>212.31187030000001</v>
      </c>
      <c r="AHN68">
        <v>210.28577089999999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26.541560430000001</v>
      </c>
      <c r="AHW68">
        <v>26.00491358</v>
      </c>
      <c r="AHX68">
        <v>27.31319255</v>
      </c>
      <c r="AHY68">
        <v>27.186175169999999</v>
      </c>
      <c r="AHZ68">
        <v>26.61069191</v>
      </c>
      <c r="AIA68">
        <v>26.465760370000002</v>
      </c>
      <c r="AIB68">
        <v>27.530263909999999</v>
      </c>
      <c r="AIC68">
        <v>28.1143292</v>
      </c>
      <c r="AID68">
        <v>26.911022070000001</v>
      </c>
      <c r="AIE68">
        <v>28.926549380000001</v>
      </c>
      <c r="AIF68">
        <v>31.164212299999999</v>
      </c>
      <c r="AIG68">
        <v>32.719256530000003</v>
      </c>
      <c r="AIH68">
        <v>32.961773209999997</v>
      </c>
      <c r="AII68">
        <v>33.825653879999997</v>
      </c>
      <c r="AIJ68">
        <v>36.382056810000002</v>
      </c>
      <c r="AIK68">
        <v>37.979378830000002</v>
      </c>
      <c r="AIL68">
        <v>35.810992859999999</v>
      </c>
      <c r="AIM68">
        <v>36.093850799999998</v>
      </c>
      <c r="AIN68">
        <v>34.470449940000002</v>
      </c>
      <c r="AIO68">
        <v>34.438510999999998</v>
      </c>
      <c r="AIP68">
        <v>32.626525450000003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0.48822455300000001</v>
      </c>
      <c r="AIY68">
        <v>0.71100662999999997</v>
      </c>
      <c r="AIZ68">
        <v>0.92039693199999995</v>
      </c>
      <c r="AJA68">
        <v>1.340383882</v>
      </c>
      <c r="AJB68">
        <v>1.735124766</v>
      </c>
      <c r="AJC68">
        <v>2.3163073340000002</v>
      </c>
      <c r="AJD68">
        <v>1.4310813179999999</v>
      </c>
      <c r="AJE68">
        <v>0.79394247900000003</v>
      </c>
      <c r="AJF68">
        <v>1.5416358809999999</v>
      </c>
      <c r="AJG68">
        <v>1.496733866</v>
      </c>
      <c r="AJH68">
        <v>1.8164245939999999</v>
      </c>
      <c r="AJI68">
        <v>1.939870926</v>
      </c>
      <c r="AJJ68">
        <v>2.5682315870000001</v>
      </c>
      <c r="AJK68">
        <v>1.9947429809999999</v>
      </c>
      <c r="AJL68">
        <v>2.098030643</v>
      </c>
      <c r="AJM68">
        <v>2.036922954</v>
      </c>
      <c r="AJN68">
        <v>2.5860859020000002</v>
      </c>
      <c r="AJO68">
        <v>1.7723033020000001</v>
      </c>
      <c r="AJP68">
        <v>2.0074632870000002</v>
      </c>
      <c r="AJQ68">
        <v>1.5313520220000001</v>
      </c>
      <c r="AJR68">
        <v>1.0812723900000001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145.81697869999999</v>
      </c>
      <c r="AKA68">
        <v>155.557725</v>
      </c>
      <c r="AKB68">
        <v>68.462172100000004</v>
      </c>
      <c r="AKC68">
        <v>147.87927020000001</v>
      </c>
      <c r="AKD68">
        <v>197.7684333</v>
      </c>
      <c r="AKE68">
        <v>214.2949457</v>
      </c>
      <c r="AKF68">
        <v>266.8518181</v>
      </c>
      <c r="AKG68">
        <v>232.80433619999999</v>
      </c>
      <c r="AKH68">
        <v>185.47097299999999</v>
      </c>
      <c r="AKI68">
        <v>122.8260154</v>
      </c>
      <c r="AKJ68">
        <v>177.30416270000001</v>
      </c>
      <c r="AKK68">
        <v>133.56301540000001</v>
      </c>
      <c r="AKL68">
        <v>211.86247470000001</v>
      </c>
      <c r="AKM68">
        <v>193.04727800000001</v>
      </c>
      <c r="AKN68">
        <v>220.73855230000001</v>
      </c>
      <c r="AKO68">
        <v>272.80204939999999</v>
      </c>
      <c r="AKP68">
        <v>270.52892589999999</v>
      </c>
      <c r="AKQ68">
        <v>312.10652970000001</v>
      </c>
      <c r="AKR68">
        <v>208.14094159999999</v>
      </c>
      <c r="AKS68">
        <v>149.51381599999999</v>
      </c>
      <c r="AKT68">
        <v>198.93535790000001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115.7560783</v>
      </c>
      <c r="AME68">
        <v>117.880582</v>
      </c>
      <c r="AMF68">
        <v>116.0418221</v>
      </c>
      <c r="AMG68">
        <v>116.11565969999999</v>
      </c>
      <c r="AMH68">
        <v>114.2945777</v>
      </c>
      <c r="AMI68">
        <v>113.6036385</v>
      </c>
      <c r="AMJ68">
        <v>112.58352069999999</v>
      </c>
      <c r="AMK68">
        <v>111.8438908</v>
      </c>
      <c r="AML68">
        <v>112.6955279</v>
      </c>
      <c r="AMM68">
        <v>112.3554196</v>
      </c>
      <c r="AMN68">
        <v>110.3417671</v>
      </c>
      <c r="AMO68">
        <v>108.86717160000001</v>
      </c>
      <c r="AMP68">
        <v>109.2103651</v>
      </c>
      <c r="AMQ68">
        <v>107.2258016</v>
      </c>
      <c r="AMR68">
        <v>107.54413220000001</v>
      </c>
      <c r="AMS68">
        <v>107.6694263</v>
      </c>
      <c r="AMT68">
        <v>106.19590239999999</v>
      </c>
      <c r="AMU68">
        <v>105.7010562</v>
      </c>
      <c r="AMV68">
        <v>105.4124904</v>
      </c>
      <c r="AMW68">
        <v>105.0881717</v>
      </c>
      <c r="AMX68">
        <v>103.2522558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353.75240680000002</v>
      </c>
      <c r="ANG68">
        <v>376.94944500000003</v>
      </c>
      <c r="ANH68">
        <v>549.22552570000005</v>
      </c>
      <c r="ANI68">
        <v>337.15640530000002</v>
      </c>
      <c r="ANJ68">
        <v>441.4800424</v>
      </c>
      <c r="ANK68">
        <v>482.3052596</v>
      </c>
      <c r="ANL68">
        <v>381.7191942</v>
      </c>
      <c r="ANM68">
        <v>419.74678999999998</v>
      </c>
      <c r="ANN68">
        <v>368.83847630000002</v>
      </c>
      <c r="ANO68">
        <v>363.71670449999999</v>
      </c>
      <c r="ANP68">
        <v>429.89596410000001</v>
      </c>
      <c r="ANQ68">
        <v>352.82899650000002</v>
      </c>
      <c r="ANR68">
        <v>316.2581361</v>
      </c>
      <c r="ANS68">
        <v>352.42507810000001</v>
      </c>
      <c r="ANT68">
        <v>309.8393489</v>
      </c>
      <c r="ANU68">
        <v>274.46722110000002</v>
      </c>
      <c r="ANV68">
        <v>395.52487350000001</v>
      </c>
      <c r="ANW68">
        <v>296.2610052</v>
      </c>
      <c r="ANX68">
        <v>245.36150670000001</v>
      </c>
      <c r="ANY68">
        <v>266.75836070000003</v>
      </c>
      <c r="ANZ68">
        <v>313.55267700000002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96.726926259999999</v>
      </c>
      <c r="AOI68">
        <v>98.290168390000005</v>
      </c>
      <c r="AOJ68">
        <v>101.2945466</v>
      </c>
      <c r="AOK68">
        <v>103.377467</v>
      </c>
      <c r="AOL68">
        <v>103.8778363</v>
      </c>
      <c r="AOM68">
        <v>104.5170408</v>
      </c>
      <c r="AON68">
        <v>105.08605</v>
      </c>
      <c r="AOO68">
        <v>105.47969089999999</v>
      </c>
      <c r="AOP68">
        <v>105.18928940000001</v>
      </c>
      <c r="AOQ68">
        <v>104.8010812</v>
      </c>
      <c r="AOR68">
        <v>103.6355792</v>
      </c>
      <c r="AOS68">
        <v>102.54423250000001</v>
      </c>
      <c r="AOT68">
        <v>101.590236</v>
      </c>
      <c r="AOU68">
        <v>99.775043370000006</v>
      </c>
      <c r="AOV68">
        <v>99.655943960000002</v>
      </c>
      <c r="AOW68">
        <v>98.423327080000007</v>
      </c>
      <c r="AOX68">
        <v>97.054831379999996</v>
      </c>
      <c r="AOY68">
        <v>95.841962300000006</v>
      </c>
      <c r="AOZ68">
        <v>95.294492930000004</v>
      </c>
      <c r="APA68">
        <v>93.49557643</v>
      </c>
      <c r="APB68">
        <v>91.465323420000004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563.0644466</v>
      </c>
      <c r="APK68">
        <v>624.46880309999995</v>
      </c>
      <c r="APL68">
        <v>665.16742780000004</v>
      </c>
      <c r="APM68">
        <v>643.65347750000001</v>
      </c>
      <c r="APN68">
        <v>694.48306769999999</v>
      </c>
      <c r="APO68">
        <v>696.03796169999998</v>
      </c>
      <c r="APP68">
        <v>699.35722180000005</v>
      </c>
      <c r="APQ68">
        <v>828.84646540000006</v>
      </c>
      <c r="APR68">
        <v>674.29530569999997</v>
      </c>
      <c r="APS68">
        <v>535.10219140000004</v>
      </c>
      <c r="APT68">
        <v>755.80122029999995</v>
      </c>
      <c r="APU68">
        <v>807.17754909999996</v>
      </c>
      <c r="APV68">
        <v>736.44068040000002</v>
      </c>
      <c r="APW68">
        <v>793.12318240000002</v>
      </c>
      <c r="APX68">
        <v>681.37541190000002</v>
      </c>
      <c r="APY68">
        <v>734.70326120000004</v>
      </c>
      <c r="APZ68">
        <v>715.00100959999997</v>
      </c>
      <c r="AQA68">
        <v>678.06689670000003</v>
      </c>
      <c r="AQB68">
        <v>702.3147543</v>
      </c>
      <c r="AQC68">
        <v>633.70632909999995</v>
      </c>
      <c r="AQD68">
        <v>702.38693739999997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81.06703091</v>
      </c>
      <c r="ARO68">
        <v>77.906405230000004</v>
      </c>
      <c r="ARP68">
        <v>74.919333929999993</v>
      </c>
      <c r="ARQ68">
        <v>71.644557840000004</v>
      </c>
      <c r="ARR68">
        <v>68.734761860000006</v>
      </c>
      <c r="ARS68">
        <v>66.501930689999995</v>
      </c>
      <c r="ART68">
        <v>64.254655569999997</v>
      </c>
      <c r="ARU68">
        <v>62.64260239</v>
      </c>
      <c r="ARV68">
        <v>60.484922230000002</v>
      </c>
      <c r="ARW68">
        <v>58.723225470000003</v>
      </c>
      <c r="ARX68">
        <v>56.737119909999997</v>
      </c>
      <c r="ARY68">
        <v>54.794585310000002</v>
      </c>
      <c r="ARZ68">
        <v>52.92429516</v>
      </c>
      <c r="ASA68">
        <v>51.109460720000001</v>
      </c>
      <c r="ASB68">
        <v>49.471129349999998</v>
      </c>
      <c r="ASC68">
        <v>48.420014020000004</v>
      </c>
      <c r="ASD68">
        <v>47.041793390000002</v>
      </c>
      <c r="ASE68">
        <v>45.553323740000003</v>
      </c>
      <c r="ASF68">
        <v>44.299079970000001</v>
      </c>
      <c r="ASG68">
        <v>43.014685409999998</v>
      </c>
      <c r="ASH68">
        <v>41.607959119999997</v>
      </c>
    </row>
    <row r="69" spans="3:1178" x14ac:dyDescent="0.25">
      <c r="C69">
        <v>0</v>
      </c>
      <c r="D69">
        <v>0</v>
      </c>
      <c r="E69">
        <v>0</v>
      </c>
      <c r="F69">
        <v>233</v>
      </c>
      <c r="G69">
        <v>278</v>
      </c>
      <c r="H69">
        <v>269</v>
      </c>
      <c r="I69">
        <v>263</v>
      </c>
      <c r="J69">
        <v>230</v>
      </c>
      <c r="K69">
        <v>301</v>
      </c>
      <c r="L69">
        <v>280</v>
      </c>
      <c r="M69">
        <v>257</v>
      </c>
      <c r="N69">
        <v>267</v>
      </c>
      <c r="O69">
        <v>288</v>
      </c>
      <c r="P69">
        <v>261</v>
      </c>
      <c r="Q69">
        <v>278</v>
      </c>
      <c r="R69">
        <v>246</v>
      </c>
      <c r="S69">
        <v>264</v>
      </c>
      <c r="T69">
        <v>278</v>
      </c>
      <c r="U69">
        <v>290</v>
      </c>
      <c r="V69">
        <v>268</v>
      </c>
      <c r="W69">
        <v>265</v>
      </c>
      <c r="X69">
        <v>278</v>
      </c>
      <c r="Y69">
        <v>261</v>
      </c>
      <c r="Z69">
        <v>268</v>
      </c>
      <c r="AA69">
        <v>281</v>
      </c>
      <c r="AB69">
        <v>276</v>
      </c>
      <c r="AC69">
        <v>238</v>
      </c>
      <c r="AD69">
        <v>244</v>
      </c>
      <c r="AE69">
        <v>0</v>
      </c>
      <c r="AF69">
        <v>0</v>
      </c>
      <c r="AG69">
        <v>0</v>
      </c>
      <c r="AH69">
        <v>62</v>
      </c>
      <c r="AI69">
        <v>55</v>
      </c>
      <c r="AJ69">
        <v>64</v>
      </c>
      <c r="AK69">
        <v>79</v>
      </c>
      <c r="AL69">
        <v>63</v>
      </c>
      <c r="AM69">
        <v>94</v>
      </c>
      <c r="AN69">
        <v>96</v>
      </c>
      <c r="AO69">
        <v>81</v>
      </c>
      <c r="AP69">
        <v>85</v>
      </c>
      <c r="AQ69">
        <v>97</v>
      </c>
      <c r="AR69">
        <v>109</v>
      </c>
      <c r="AS69">
        <v>110</v>
      </c>
      <c r="AT69">
        <v>117</v>
      </c>
      <c r="AU69">
        <v>119</v>
      </c>
      <c r="AV69">
        <v>115</v>
      </c>
      <c r="AW69">
        <v>120</v>
      </c>
      <c r="AX69">
        <v>144</v>
      </c>
      <c r="AY69">
        <v>130</v>
      </c>
      <c r="AZ69">
        <v>144</v>
      </c>
      <c r="BA69">
        <v>146</v>
      </c>
      <c r="BB69">
        <v>147</v>
      </c>
      <c r="BC69">
        <v>157</v>
      </c>
      <c r="BD69">
        <v>140</v>
      </c>
      <c r="BE69">
        <v>159</v>
      </c>
      <c r="BF69">
        <v>181</v>
      </c>
      <c r="BG69">
        <v>0</v>
      </c>
      <c r="BH69">
        <v>0</v>
      </c>
      <c r="BI69">
        <v>0</v>
      </c>
      <c r="BJ69">
        <v>156</v>
      </c>
      <c r="BK69">
        <v>155</v>
      </c>
      <c r="BL69">
        <v>148</v>
      </c>
      <c r="BM69">
        <v>173</v>
      </c>
      <c r="BN69">
        <v>149</v>
      </c>
      <c r="BO69">
        <v>174</v>
      </c>
      <c r="BP69">
        <v>158</v>
      </c>
      <c r="BQ69">
        <v>177</v>
      </c>
      <c r="BR69">
        <v>188</v>
      </c>
      <c r="BS69">
        <v>185</v>
      </c>
      <c r="BT69">
        <v>179</v>
      </c>
      <c r="BU69">
        <v>180</v>
      </c>
      <c r="BV69">
        <v>216</v>
      </c>
      <c r="BW69">
        <v>178</v>
      </c>
      <c r="BX69">
        <v>203</v>
      </c>
      <c r="BY69">
        <v>193</v>
      </c>
      <c r="BZ69">
        <v>217</v>
      </c>
      <c r="CA69">
        <v>218</v>
      </c>
      <c r="CB69">
        <v>209</v>
      </c>
      <c r="CC69">
        <v>237</v>
      </c>
      <c r="CD69">
        <v>218</v>
      </c>
      <c r="CE69">
        <v>248</v>
      </c>
      <c r="CF69">
        <v>242</v>
      </c>
      <c r="CG69">
        <v>222</v>
      </c>
      <c r="CH69">
        <v>214</v>
      </c>
      <c r="CI69">
        <v>0</v>
      </c>
      <c r="CJ69">
        <v>0</v>
      </c>
      <c r="CK69">
        <v>0</v>
      </c>
      <c r="CL69">
        <v>41</v>
      </c>
      <c r="CM69">
        <v>44</v>
      </c>
      <c r="CN69">
        <v>34</v>
      </c>
      <c r="CO69">
        <v>44</v>
      </c>
      <c r="CP69">
        <v>42</v>
      </c>
      <c r="CQ69">
        <v>44</v>
      </c>
      <c r="CR69">
        <v>52</v>
      </c>
      <c r="CS69">
        <v>51</v>
      </c>
      <c r="CT69">
        <v>45</v>
      </c>
      <c r="CU69">
        <v>44</v>
      </c>
      <c r="CV69">
        <v>46</v>
      </c>
      <c r="CW69">
        <v>53</v>
      </c>
      <c r="CX69">
        <v>58</v>
      </c>
      <c r="CY69">
        <v>58</v>
      </c>
      <c r="CZ69">
        <v>39</v>
      </c>
      <c r="DA69">
        <v>62</v>
      </c>
      <c r="DB69">
        <v>68</v>
      </c>
      <c r="DC69">
        <v>71</v>
      </c>
      <c r="DD69">
        <v>59</v>
      </c>
      <c r="DE69">
        <v>76</v>
      </c>
      <c r="DF69">
        <v>79</v>
      </c>
      <c r="DG69">
        <v>73</v>
      </c>
      <c r="DH69">
        <v>79</v>
      </c>
      <c r="DI69">
        <v>78</v>
      </c>
      <c r="DJ69">
        <v>79</v>
      </c>
      <c r="DK69">
        <v>0</v>
      </c>
      <c r="DL69">
        <v>0</v>
      </c>
      <c r="DM69">
        <v>0</v>
      </c>
      <c r="DN69">
        <v>0</v>
      </c>
      <c r="DO69">
        <v>3</v>
      </c>
      <c r="DP69">
        <v>1</v>
      </c>
      <c r="DQ69">
        <v>1</v>
      </c>
      <c r="DR69">
        <v>1</v>
      </c>
      <c r="DS69">
        <v>0</v>
      </c>
      <c r="DT69">
        <v>3</v>
      </c>
      <c r="DU69">
        <v>5</v>
      </c>
      <c r="DV69">
        <v>3</v>
      </c>
      <c r="DW69">
        <v>3</v>
      </c>
      <c r="DX69">
        <v>1</v>
      </c>
      <c r="DY69">
        <v>4</v>
      </c>
      <c r="DZ69">
        <v>6</v>
      </c>
      <c r="EA69">
        <v>5</v>
      </c>
      <c r="EB69">
        <v>1</v>
      </c>
      <c r="EC69">
        <v>6</v>
      </c>
      <c r="ED69">
        <v>1</v>
      </c>
      <c r="EE69">
        <v>4</v>
      </c>
      <c r="EF69">
        <v>4</v>
      </c>
      <c r="EG69">
        <v>4</v>
      </c>
      <c r="EH69">
        <v>2</v>
      </c>
      <c r="EI69">
        <v>2</v>
      </c>
      <c r="EJ69">
        <v>7</v>
      </c>
      <c r="EK69">
        <v>8</v>
      </c>
      <c r="EL69">
        <v>5</v>
      </c>
      <c r="EM69">
        <v>0</v>
      </c>
      <c r="EN69">
        <v>0</v>
      </c>
      <c r="EO69">
        <v>0</v>
      </c>
      <c r="EP69">
        <v>20</v>
      </c>
      <c r="EQ69">
        <v>5</v>
      </c>
      <c r="ER69">
        <v>15</v>
      </c>
      <c r="ES69">
        <v>20</v>
      </c>
      <c r="ET69">
        <v>5</v>
      </c>
      <c r="EU69">
        <v>10</v>
      </c>
      <c r="EV69">
        <v>0</v>
      </c>
      <c r="EW69">
        <v>5</v>
      </c>
      <c r="EX69">
        <v>15</v>
      </c>
      <c r="EY69">
        <v>20</v>
      </c>
      <c r="EZ69">
        <v>20</v>
      </c>
      <c r="FA69">
        <v>15</v>
      </c>
      <c r="FB69">
        <v>10</v>
      </c>
      <c r="FC69">
        <v>35</v>
      </c>
      <c r="FD69">
        <v>15</v>
      </c>
      <c r="FE69">
        <v>20</v>
      </c>
      <c r="FF69">
        <v>25</v>
      </c>
      <c r="FG69">
        <v>15</v>
      </c>
      <c r="FH69">
        <v>15</v>
      </c>
      <c r="FI69">
        <v>15</v>
      </c>
      <c r="FJ69">
        <v>5</v>
      </c>
      <c r="FK69">
        <v>15</v>
      </c>
      <c r="FL69">
        <v>10</v>
      </c>
      <c r="FM69">
        <v>40</v>
      </c>
      <c r="FN69">
        <v>25</v>
      </c>
      <c r="FO69">
        <v>0</v>
      </c>
      <c r="FP69">
        <v>0</v>
      </c>
      <c r="FQ69">
        <v>6800</v>
      </c>
      <c r="FR69">
        <v>6975</v>
      </c>
      <c r="FS69">
        <v>7156</v>
      </c>
      <c r="FT69">
        <v>7217</v>
      </c>
      <c r="FU69">
        <v>7265</v>
      </c>
      <c r="FV69">
        <v>7341</v>
      </c>
      <c r="FW69">
        <v>7409</v>
      </c>
      <c r="FX69">
        <v>7462</v>
      </c>
      <c r="FY69">
        <v>7566</v>
      </c>
      <c r="FZ69">
        <v>7577</v>
      </c>
      <c r="GA69">
        <v>7619</v>
      </c>
      <c r="GB69">
        <v>7638</v>
      </c>
      <c r="GC69">
        <v>7710</v>
      </c>
      <c r="GD69">
        <v>7773</v>
      </c>
      <c r="GE69">
        <v>7876</v>
      </c>
      <c r="GF69">
        <v>7847</v>
      </c>
      <c r="GG69">
        <v>7849</v>
      </c>
      <c r="GH69">
        <v>7863</v>
      </c>
      <c r="GI69">
        <v>7872</v>
      </c>
      <c r="GJ69">
        <v>7837</v>
      </c>
      <c r="GK69">
        <v>7843</v>
      </c>
      <c r="GL69">
        <v>7830</v>
      </c>
      <c r="GM69">
        <v>7784</v>
      </c>
      <c r="GN69">
        <v>7807</v>
      </c>
      <c r="GO69">
        <v>7778</v>
      </c>
      <c r="GP69">
        <v>7793</v>
      </c>
      <c r="GQ69">
        <v>0</v>
      </c>
      <c r="GR69">
        <v>0</v>
      </c>
      <c r="GS69">
        <v>925</v>
      </c>
      <c r="GT69">
        <v>1092</v>
      </c>
      <c r="GU69">
        <v>1229</v>
      </c>
      <c r="GV69">
        <v>1380</v>
      </c>
      <c r="GW69">
        <v>1538</v>
      </c>
      <c r="GX69">
        <v>1684</v>
      </c>
      <c r="GY69">
        <v>1830</v>
      </c>
      <c r="GZ69">
        <v>1955</v>
      </c>
      <c r="HA69">
        <v>2050</v>
      </c>
      <c r="HB69">
        <v>2191</v>
      </c>
      <c r="HC69">
        <v>2302</v>
      </c>
      <c r="HD69">
        <v>2413</v>
      </c>
      <c r="HE69">
        <v>2523</v>
      </c>
      <c r="HF69">
        <v>2640</v>
      </c>
      <c r="HG69">
        <v>2707</v>
      </c>
      <c r="HH69">
        <v>2817</v>
      </c>
      <c r="HI69">
        <v>2912</v>
      </c>
      <c r="HJ69">
        <v>2993</v>
      </c>
      <c r="HK69">
        <v>3036</v>
      </c>
      <c r="HL69">
        <v>3132</v>
      </c>
      <c r="HM69">
        <v>3184</v>
      </c>
      <c r="HN69">
        <v>3267</v>
      </c>
      <c r="HO69">
        <v>3350</v>
      </c>
      <c r="HP69">
        <v>3383</v>
      </c>
      <c r="HQ69">
        <v>3436</v>
      </c>
      <c r="HR69">
        <v>3459</v>
      </c>
      <c r="HS69">
        <v>0</v>
      </c>
      <c r="HT69">
        <v>0</v>
      </c>
      <c r="HU69">
        <v>68</v>
      </c>
      <c r="HV69">
        <v>80</v>
      </c>
      <c r="HW69">
        <v>86</v>
      </c>
      <c r="HX69">
        <v>101</v>
      </c>
      <c r="HY69">
        <v>109</v>
      </c>
      <c r="HZ69">
        <v>125</v>
      </c>
      <c r="IA69">
        <v>130</v>
      </c>
      <c r="IB69">
        <v>158</v>
      </c>
      <c r="IC69">
        <v>174</v>
      </c>
      <c r="ID69">
        <v>179</v>
      </c>
      <c r="IE69">
        <v>194</v>
      </c>
      <c r="IF69">
        <v>202</v>
      </c>
      <c r="IG69">
        <v>215</v>
      </c>
      <c r="IH69">
        <v>224</v>
      </c>
      <c r="II69">
        <v>229</v>
      </c>
      <c r="IJ69">
        <v>257</v>
      </c>
      <c r="IK69">
        <v>272</v>
      </c>
      <c r="IL69">
        <v>295</v>
      </c>
      <c r="IM69">
        <v>312</v>
      </c>
      <c r="IN69">
        <v>323</v>
      </c>
      <c r="IO69">
        <v>331</v>
      </c>
      <c r="IP69">
        <v>327</v>
      </c>
      <c r="IQ69">
        <v>348</v>
      </c>
      <c r="IR69">
        <v>362</v>
      </c>
      <c r="IS69">
        <v>360</v>
      </c>
      <c r="IT69">
        <v>389</v>
      </c>
      <c r="IU69">
        <v>0</v>
      </c>
      <c r="IV69">
        <v>0</v>
      </c>
      <c r="IW69">
        <v>10</v>
      </c>
      <c r="IX69">
        <v>7</v>
      </c>
      <c r="IY69">
        <v>6</v>
      </c>
      <c r="IZ69">
        <v>4</v>
      </c>
      <c r="JA69">
        <v>3</v>
      </c>
      <c r="JB69">
        <v>2</v>
      </c>
      <c r="JC69">
        <v>3</v>
      </c>
      <c r="JD69">
        <v>7</v>
      </c>
      <c r="JE69">
        <v>6</v>
      </c>
      <c r="JF69">
        <v>12</v>
      </c>
      <c r="JG69">
        <v>16</v>
      </c>
      <c r="JH69">
        <v>12</v>
      </c>
      <c r="JI69">
        <v>9</v>
      </c>
      <c r="JJ69">
        <v>10</v>
      </c>
      <c r="JK69">
        <v>11</v>
      </c>
      <c r="JL69">
        <v>9</v>
      </c>
      <c r="JM69">
        <v>8</v>
      </c>
      <c r="JN69">
        <v>8</v>
      </c>
      <c r="JO69">
        <v>9</v>
      </c>
      <c r="JP69">
        <v>18</v>
      </c>
      <c r="JQ69">
        <v>11</v>
      </c>
      <c r="JR69">
        <v>12</v>
      </c>
      <c r="JS69">
        <v>8</v>
      </c>
      <c r="JT69">
        <v>11</v>
      </c>
      <c r="JU69">
        <v>18</v>
      </c>
      <c r="JV69">
        <v>12</v>
      </c>
      <c r="JW69">
        <v>0</v>
      </c>
      <c r="JX69">
        <v>0</v>
      </c>
      <c r="JY69">
        <v>0</v>
      </c>
      <c r="JZ69">
        <v>8</v>
      </c>
      <c r="KA69">
        <v>16</v>
      </c>
      <c r="KB69">
        <v>27</v>
      </c>
      <c r="KC69">
        <v>34</v>
      </c>
      <c r="KD69">
        <v>44</v>
      </c>
      <c r="KE69">
        <v>54</v>
      </c>
      <c r="KF69">
        <v>67</v>
      </c>
      <c r="KG69">
        <v>83</v>
      </c>
      <c r="KH69">
        <v>96</v>
      </c>
      <c r="KI69">
        <v>113</v>
      </c>
      <c r="KJ69">
        <v>138</v>
      </c>
      <c r="KK69">
        <v>164</v>
      </c>
      <c r="KL69">
        <v>184</v>
      </c>
      <c r="KM69">
        <v>213</v>
      </c>
      <c r="KN69">
        <v>242</v>
      </c>
      <c r="KO69">
        <v>266</v>
      </c>
      <c r="KP69">
        <v>290</v>
      </c>
      <c r="KQ69">
        <v>317</v>
      </c>
      <c r="KR69">
        <v>337</v>
      </c>
      <c r="KS69">
        <v>367</v>
      </c>
      <c r="KT69">
        <v>403</v>
      </c>
      <c r="KU69">
        <v>432</v>
      </c>
      <c r="KV69">
        <v>460</v>
      </c>
      <c r="KW69">
        <v>487</v>
      </c>
      <c r="KX69">
        <v>529</v>
      </c>
      <c r="KY69">
        <v>0</v>
      </c>
      <c r="KZ69">
        <v>0</v>
      </c>
      <c r="LA69">
        <v>0</v>
      </c>
      <c r="LB69">
        <v>214</v>
      </c>
      <c r="LC69">
        <v>439</v>
      </c>
      <c r="LD69">
        <v>641</v>
      </c>
      <c r="LE69">
        <v>856</v>
      </c>
      <c r="LF69">
        <v>1061</v>
      </c>
      <c r="LG69">
        <v>1255</v>
      </c>
      <c r="LH69">
        <v>1481</v>
      </c>
      <c r="LI69">
        <v>1666</v>
      </c>
      <c r="LJ69">
        <v>1889</v>
      </c>
      <c r="LK69">
        <v>2059</v>
      </c>
      <c r="LL69">
        <v>2243</v>
      </c>
      <c r="LM69">
        <v>2419</v>
      </c>
      <c r="LN69">
        <v>2612</v>
      </c>
      <c r="LO69">
        <v>2810</v>
      </c>
      <c r="LP69">
        <v>3021</v>
      </c>
      <c r="LQ69">
        <v>3213</v>
      </c>
      <c r="LR69">
        <v>3422</v>
      </c>
      <c r="LS69">
        <v>3609</v>
      </c>
      <c r="LT69">
        <v>3782</v>
      </c>
      <c r="LU69">
        <v>3961</v>
      </c>
      <c r="LV69">
        <v>4139</v>
      </c>
      <c r="LW69">
        <v>4306</v>
      </c>
      <c r="LX69">
        <v>4507</v>
      </c>
      <c r="LY69">
        <v>4691</v>
      </c>
      <c r="LZ69">
        <v>4870</v>
      </c>
      <c r="MA69">
        <v>0</v>
      </c>
      <c r="MB69">
        <v>0</v>
      </c>
      <c r="MC69">
        <v>1443</v>
      </c>
      <c r="MD69">
        <v>1497</v>
      </c>
      <c r="ME69">
        <v>1524</v>
      </c>
      <c r="MF69">
        <v>1572</v>
      </c>
      <c r="MG69">
        <v>1584</v>
      </c>
      <c r="MH69">
        <v>1615</v>
      </c>
      <c r="MI69">
        <v>1622</v>
      </c>
      <c r="MJ69">
        <v>1617</v>
      </c>
      <c r="MK69">
        <v>1650</v>
      </c>
      <c r="ML69">
        <v>1644</v>
      </c>
      <c r="MM69">
        <v>1669</v>
      </c>
      <c r="MN69">
        <v>1689</v>
      </c>
      <c r="MO69">
        <v>1712</v>
      </c>
      <c r="MP69">
        <v>1758</v>
      </c>
      <c r="MQ69">
        <v>1779</v>
      </c>
      <c r="MR69">
        <v>1789</v>
      </c>
      <c r="MS69">
        <v>1829</v>
      </c>
      <c r="MT69">
        <v>1864</v>
      </c>
      <c r="MU69">
        <v>1877</v>
      </c>
      <c r="MV69">
        <v>1887</v>
      </c>
      <c r="MW69">
        <v>1888</v>
      </c>
      <c r="MX69">
        <v>1900</v>
      </c>
      <c r="MY69">
        <v>1920</v>
      </c>
      <c r="MZ69">
        <v>1921</v>
      </c>
      <c r="NA69">
        <v>1933</v>
      </c>
      <c r="NB69">
        <v>1945</v>
      </c>
      <c r="NC69">
        <v>0</v>
      </c>
      <c r="ND69">
        <v>0</v>
      </c>
      <c r="NE69">
        <v>0</v>
      </c>
      <c r="NF69">
        <v>33</v>
      </c>
      <c r="NG69">
        <v>64</v>
      </c>
      <c r="NH69">
        <v>105</v>
      </c>
      <c r="NI69">
        <v>142</v>
      </c>
      <c r="NJ69">
        <v>177</v>
      </c>
      <c r="NK69">
        <v>220</v>
      </c>
      <c r="NL69">
        <v>253</v>
      </c>
      <c r="NM69">
        <v>281</v>
      </c>
      <c r="NN69">
        <v>309</v>
      </c>
      <c r="NO69">
        <v>329</v>
      </c>
      <c r="NP69">
        <v>361</v>
      </c>
      <c r="NQ69">
        <v>386</v>
      </c>
      <c r="NR69">
        <v>412</v>
      </c>
      <c r="NS69">
        <v>436</v>
      </c>
      <c r="NT69">
        <v>463</v>
      </c>
      <c r="NU69">
        <v>483</v>
      </c>
      <c r="NV69">
        <v>511</v>
      </c>
      <c r="NW69">
        <v>537</v>
      </c>
      <c r="NX69">
        <v>568</v>
      </c>
      <c r="NY69">
        <v>604</v>
      </c>
      <c r="NZ69">
        <v>631</v>
      </c>
      <c r="OA69">
        <v>655</v>
      </c>
      <c r="OB69">
        <v>682</v>
      </c>
      <c r="OC69">
        <v>714</v>
      </c>
      <c r="OD69">
        <v>737</v>
      </c>
      <c r="OE69">
        <v>0</v>
      </c>
      <c r="OF69">
        <v>0</v>
      </c>
      <c r="OG69">
        <v>2154</v>
      </c>
      <c r="OH69">
        <v>2387</v>
      </c>
      <c r="OI69">
        <v>2563</v>
      </c>
      <c r="OJ69">
        <v>2746</v>
      </c>
      <c r="OK69">
        <v>2955</v>
      </c>
      <c r="OL69">
        <v>3158</v>
      </c>
      <c r="OM69">
        <v>3358</v>
      </c>
      <c r="ON69">
        <v>3552</v>
      </c>
      <c r="OO69">
        <v>3757</v>
      </c>
      <c r="OP69">
        <v>3916</v>
      </c>
      <c r="OQ69">
        <v>4062</v>
      </c>
      <c r="OR69">
        <v>4213</v>
      </c>
      <c r="OS69">
        <v>4359</v>
      </c>
      <c r="OT69">
        <v>4457</v>
      </c>
      <c r="OU69">
        <v>4586</v>
      </c>
      <c r="OV69">
        <v>4725</v>
      </c>
      <c r="OW69">
        <v>4837</v>
      </c>
      <c r="OX69">
        <v>4950</v>
      </c>
      <c r="OY69">
        <v>5029</v>
      </c>
      <c r="OZ69">
        <v>5089</v>
      </c>
      <c r="PA69">
        <v>5198</v>
      </c>
      <c r="PB69">
        <v>5321</v>
      </c>
      <c r="PC69">
        <v>5386</v>
      </c>
      <c r="PD69">
        <v>5428</v>
      </c>
      <c r="PE69">
        <v>5515</v>
      </c>
      <c r="PF69">
        <v>5629</v>
      </c>
      <c r="PG69">
        <v>0</v>
      </c>
      <c r="PH69">
        <v>0</v>
      </c>
      <c r="PI69">
        <v>0</v>
      </c>
      <c r="PJ69">
        <v>62</v>
      </c>
      <c r="PK69">
        <v>127</v>
      </c>
      <c r="PL69">
        <v>184</v>
      </c>
      <c r="PM69">
        <v>262</v>
      </c>
      <c r="PN69">
        <v>324</v>
      </c>
      <c r="PO69">
        <v>396</v>
      </c>
      <c r="PP69">
        <v>478</v>
      </c>
      <c r="PQ69">
        <v>550</v>
      </c>
      <c r="PR69">
        <v>637</v>
      </c>
      <c r="PS69">
        <v>749</v>
      </c>
      <c r="PT69">
        <v>847</v>
      </c>
      <c r="PU69">
        <v>941</v>
      </c>
      <c r="PV69">
        <v>1059</v>
      </c>
      <c r="PW69">
        <v>1174</v>
      </c>
      <c r="PX69">
        <v>1274</v>
      </c>
      <c r="PY69">
        <v>1378</v>
      </c>
      <c r="PZ69">
        <v>1493</v>
      </c>
      <c r="QA69">
        <v>1637</v>
      </c>
      <c r="QB69">
        <v>1790</v>
      </c>
      <c r="QC69">
        <v>1928</v>
      </c>
      <c r="QD69">
        <v>2048</v>
      </c>
      <c r="QE69">
        <v>2189</v>
      </c>
      <c r="QF69">
        <v>2349</v>
      </c>
      <c r="QG69">
        <v>2496</v>
      </c>
      <c r="QH69">
        <v>2634</v>
      </c>
      <c r="QI69">
        <v>0</v>
      </c>
      <c r="QJ69">
        <v>0</v>
      </c>
      <c r="QK69">
        <v>7422</v>
      </c>
      <c r="QL69">
        <v>7548</v>
      </c>
      <c r="QM69">
        <v>7633</v>
      </c>
      <c r="QN69">
        <v>7596</v>
      </c>
      <c r="QO69">
        <v>7521</v>
      </c>
      <c r="QP69">
        <v>7590</v>
      </c>
      <c r="QQ69">
        <v>7594</v>
      </c>
      <c r="QR69">
        <v>7548</v>
      </c>
      <c r="QS69">
        <v>7455</v>
      </c>
      <c r="QT69">
        <v>7513</v>
      </c>
      <c r="QU69">
        <v>7539</v>
      </c>
      <c r="QV69">
        <v>7573</v>
      </c>
      <c r="QW69">
        <v>7547</v>
      </c>
      <c r="QX69">
        <v>7503</v>
      </c>
      <c r="QY69">
        <v>7543</v>
      </c>
      <c r="QZ69">
        <v>7542</v>
      </c>
      <c r="RA69">
        <v>7528</v>
      </c>
      <c r="RB69">
        <v>7498</v>
      </c>
      <c r="RC69">
        <v>7461</v>
      </c>
      <c r="RD69">
        <v>7465</v>
      </c>
      <c r="RE69">
        <v>7541</v>
      </c>
      <c r="RF69">
        <v>7496</v>
      </c>
      <c r="RG69">
        <v>7523</v>
      </c>
      <c r="RH69">
        <v>7544</v>
      </c>
      <c r="RI69">
        <v>7555</v>
      </c>
      <c r="RJ69">
        <v>7556</v>
      </c>
      <c r="RK69">
        <v>0</v>
      </c>
      <c r="RL69">
        <v>0</v>
      </c>
      <c r="RM69">
        <v>8424</v>
      </c>
      <c r="RN69">
        <v>8556</v>
      </c>
      <c r="RO69">
        <v>8638</v>
      </c>
      <c r="RP69">
        <v>8812</v>
      </c>
      <c r="RQ69">
        <v>8928</v>
      </c>
      <c r="RR69">
        <v>9026</v>
      </c>
      <c r="RS69">
        <v>9133</v>
      </c>
      <c r="RT69">
        <v>9190</v>
      </c>
      <c r="RU69">
        <v>9325</v>
      </c>
      <c r="RV69">
        <v>9359</v>
      </c>
      <c r="RW69">
        <v>9418</v>
      </c>
      <c r="RX69">
        <v>9506</v>
      </c>
      <c r="RY69">
        <v>9568</v>
      </c>
      <c r="RZ69">
        <v>9623</v>
      </c>
      <c r="SA69">
        <v>9657</v>
      </c>
      <c r="SB69">
        <v>9673</v>
      </c>
      <c r="SC69">
        <v>9743</v>
      </c>
      <c r="SD69">
        <v>9807</v>
      </c>
      <c r="SE69">
        <v>9842</v>
      </c>
      <c r="SF69">
        <v>9857</v>
      </c>
      <c r="SG69">
        <v>9834</v>
      </c>
      <c r="SH69">
        <v>9875</v>
      </c>
      <c r="SI69">
        <v>9915</v>
      </c>
      <c r="SJ69">
        <v>9934</v>
      </c>
      <c r="SK69">
        <v>9945</v>
      </c>
      <c r="SL69">
        <v>9980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1740000</v>
      </c>
      <c r="SU69">
        <v>1700000</v>
      </c>
      <c r="SV69">
        <v>1670000</v>
      </c>
      <c r="SW69">
        <v>1640000</v>
      </c>
      <c r="SX69">
        <v>1590000</v>
      </c>
      <c r="SY69">
        <v>1560000</v>
      </c>
      <c r="SZ69">
        <v>1510000</v>
      </c>
      <c r="TA69">
        <v>1480000</v>
      </c>
      <c r="TB69">
        <v>1450000</v>
      </c>
      <c r="TC69">
        <v>1430000</v>
      </c>
      <c r="TD69">
        <v>1380000</v>
      </c>
      <c r="TE69">
        <v>1340000</v>
      </c>
      <c r="TF69">
        <v>1310000</v>
      </c>
      <c r="TG69">
        <v>1270000</v>
      </c>
      <c r="TH69">
        <v>1230000</v>
      </c>
      <c r="TI69">
        <v>1190000</v>
      </c>
      <c r="TJ69">
        <v>1160000</v>
      </c>
      <c r="TK69">
        <v>1120000</v>
      </c>
      <c r="TL69">
        <v>1090000</v>
      </c>
      <c r="TM69">
        <v>1050000</v>
      </c>
      <c r="TN69">
        <v>1020000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442962.71389999997</v>
      </c>
      <c r="TW69">
        <v>467346.45120000001</v>
      </c>
      <c r="TX69">
        <v>484727.20679999999</v>
      </c>
      <c r="TY69">
        <v>493477.40370000002</v>
      </c>
      <c r="TZ69">
        <v>512057.30119999999</v>
      </c>
      <c r="UA69">
        <v>522329.16979999997</v>
      </c>
      <c r="UB69">
        <v>531568.28029999998</v>
      </c>
      <c r="UC69">
        <v>539612.20220000006</v>
      </c>
      <c r="UD69">
        <v>548190.13179999997</v>
      </c>
      <c r="UE69">
        <v>545730.61450000003</v>
      </c>
      <c r="UF69">
        <v>551365.62199999997</v>
      </c>
      <c r="UG69">
        <v>553359.00659999996</v>
      </c>
      <c r="UH69">
        <v>552185.63520000002</v>
      </c>
      <c r="UI69">
        <v>543804.66669999994</v>
      </c>
      <c r="UJ69">
        <v>544660.26329999999</v>
      </c>
      <c r="UK69">
        <v>537575.87769999995</v>
      </c>
      <c r="UL69">
        <v>535523.61089999997</v>
      </c>
      <c r="UM69">
        <v>533134.84849999996</v>
      </c>
      <c r="UN69">
        <v>522705.4608</v>
      </c>
      <c r="UO69">
        <v>515431.516</v>
      </c>
      <c r="UP69">
        <v>503768.66700000002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192358.57370000001</v>
      </c>
      <c r="UY69">
        <v>194226.13260000001</v>
      </c>
      <c r="UZ69">
        <v>229183.93539999999</v>
      </c>
      <c r="VA69">
        <v>245041.1992</v>
      </c>
      <c r="VB69">
        <v>244740.40100000001</v>
      </c>
      <c r="VC69">
        <v>257523.66320000001</v>
      </c>
      <c r="VD69">
        <v>260333.1998</v>
      </c>
      <c r="VE69">
        <v>269016.81219999999</v>
      </c>
      <c r="VF69">
        <v>272114.54470000003</v>
      </c>
      <c r="VG69">
        <v>270085.95159999997</v>
      </c>
      <c r="VH69">
        <v>294281.1275</v>
      </c>
      <c r="VI69">
        <v>302385.5037</v>
      </c>
      <c r="VJ69">
        <v>318402.78269999998</v>
      </c>
      <c r="VK69">
        <v>326943.12390000001</v>
      </c>
      <c r="VL69">
        <v>328611.61629999999</v>
      </c>
      <c r="VM69">
        <v>326942.33370000002</v>
      </c>
      <c r="VN69">
        <v>313583.85340000002</v>
      </c>
      <c r="VO69">
        <v>324002.2</v>
      </c>
      <c r="VP69">
        <v>327220.16619999998</v>
      </c>
      <c r="VQ69">
        <v>315934.29129999998</v>
      </c>
      <c r="VR69">
        <v>331441.31420000002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91050.911940000005</v>
      </c>
      <c r="WA69">
        <v>132598.4154</v>
      </c>
      <c r="WB69">
        <v>300384.7599</v>
      </c>
      <c r="WC69">
        <v>249973.4479</v>
      </c>
      <c r="WD69">
        <v>485385.3358</v>
      </c>
      <c r="WE69">
        <v>628330.53170000005</v>
      </c>
      <c r="WF69">
        <v>457522.23190000001</v>
      </c>
      <c r="WG69">
        <v>333147.2562</v>
      </c>
      <c r="WH69">
        <v>359382.15340000001</v>
      </c>
      <c r="WI69">
        <v>383806.18320000003</v>
      </c>
      <c r="WJ69">
        <v>304876.93280000001</v>
      </c>
      <c r="WK69">
        <v>263108.46419999999</v>
      </c>
      <c r="WL69">
        <v>255445.11079999999</v>
      </c>
      <c r="WM69">
        <v>279005.5822</v>
      </c>
      <c r="WN69">
        <v>541758.41209999996</v>
      </c>
      <c r="WO69">
        <v>321431.6361</v>
      </c>
      <c r="WP69">
        <v>340439.5086</v>
      </c>
      <c r="WQ69">
        <v>220349.19649999999</v>
      </c>
      <c r="WR69">
        <v>294155.48080000002</v>
      </c>
      <c r="WS69">
        <v>467325.56530000002</v>
      </c>
      <c r="WT69">
        <v>302476.09399999998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9280000</v>
      </c>
      <c r="ZG69">
        <v>9050000</v>
      </c>
      <c r="ZH69">
        <v>8760000</v>
      </c>
      <c r="ZI69">
        <v>8680000</v>
      </c>
      <c r="ZJ69">
        <v>8390000</v>
      </c>
      <c r="ZK69">
        <v>8270000</v>
      </c>
      <c r="ZL69">
        <v>8130000</v>
      </c>
      <c r="ZM69">
        <v>8000000</v>
      </c>
      <c r="ZN69">
        <v>7970000</v>
      </c>
      <c r="ZO69">
        <v>7830000</v>
      </c>
      <c r="ZP69">
        <v>7650000</v>
      </c>
      <c r="ZQ69">
        <v>7590000</v>
      </c>
      <c r="ZR69">
        <v>7510000</v>
      </c>
      <c r="ZS69">
        <v>7340000</v>
      </c>
      <c r="ZT69">
        <v>7170000</v>
      </c>
      <c r="ZU69">
        <v>6960000</v>
      </c>
      <c r="ZV69">
        <v>6800000</v>
      </c>
      <c r="ZW69">
        <v>6670000</v>
      </c>
      <c r="ZX69">
        <v>6480000</v>
      </c>
      <c r="ZY69">
        <v>6330000</v>
      </c>
      <c r="ZZ69">
        <v>6190000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33700000</v>
      </c>
      <c r="ABK69">
        <v>34800000</v>
      </c>
      <c r="ABL69">
        <v>35700000</v>
      </c>
      <c r="ABM69">
        <v>36700000</v>
      </c>
      <c r="ABN69">
        <v>37100000</v>
      </c>
      <c r="ABO69">
        <v>37400000</v>
      </c>
      <c r="ABP69">
        <v>37600000</v>
      </c>
      <c r="ABQ69">
        <v>37800000</v>
      </c>
      <c r="ABR69">
        <v>37500000</v>
      </c>
      <c r="ABS69">
        <v>37500000</v>
      </c>
      <c r="ABT69">
        <v>37500000</v>
      </c>
      <c r="ABU69">
        <v>37300000</v>
      </c>
      <c r="ABV69">
        <v>37000000</v>
      </c>
      <c r="ABW69">
        <v>36500000</v>
      </c>
      <c r="ABX69">
        <v>35900000</v>
      </c>
      <c r="ABY69">
        <v>35600000</v>
      </c>
      <c r="ABZ69">
        <v>35400000</v>
      </c>
      <c r="ACA69">
        <v>34800000</v>
      </c>
      <c r="ACB69">
        <v>34000000</v>
      </c>
      <c r="ACC69">
        <v>33500000</v>
      </c>
      <c r="ACD69">
        <v>33200000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2100000</v>
      </c>
      <c r="ADO69">
        <v>2040000</v>
      </c>
      <c r="ADP69">
        <v>1970000</v>
      </c>
      <c r="ADQ69">
        <v>1890000</v>
      </c>
      <c r="ADR69">
        <v>1850000</v>
      </c>
      <c r="ADS69">
        <v>1800000</v>
      </c>
      <c r="ADT69">
        <v>1760000</v>
      </c>
      <c r="ADU69">
        <v>1700000</v>
      </c>
      <c r="ADV69">
        <v>1640000</v>
      </c>
      <c r="ADW69">
        <v>1600000</v>
      </c>
      <c r="ADX69">
        <v>1550000</v>
      </c>
      <c r="ADY69">
        <v>1510000</v>
      </c>
      <c r="ADZ69">
        <v>1460000</v>
      </c>
      <c r="AEA69">
        <v>1410000</v>
      </c>
      <c r="AEB69">
        <v>1370000</v>
      </c>
      <c r="AEC69">
        <v>1340000</v>
      </c>
      <c r="AED69">
        <v>1290000</v>
      </c>
      <c r="AEE69">
        <v>1260000</v>
      </c>
      <c r="AEF69">
        <v>1230000</v>
      </c>
      <c r="AEG69">
        <v>1190000</v>
      </c>
      <c r="AEH69">
        <v>1160000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5720000</v>
      </c>
      <c r="AEQ69">
        <v>5620000</v>
      </c>
      <c r="AER69">
        <v>5490000</v>
      </c>
      <c r="AES69">
        <v>5400000</v>
      </c>
      <c r="AET69">
        <v>5270000</v>
      </c>
      <c r="AEU69">
        <v>5150000</v>
      </c>
      <c r="AEV69">
        <v>5040000</v>
      </c>
      <c r="AEW69">
        <v>4930000</v>
      </c>
      <c r="AEX69">
        <v>4810000</v>
      </c>
      <c r="AEY69">
        <v>4690000</v>
      </c>
      <c r="AEZ69">
        <v>4560000</v>
      </c>
      <c r="AFA69">
        <v>4460000</v>
      </c>
      <c r="AFB69">
        <v>4360000</v>
      </c>
      <c r="AFC69">
        <v>4240000</v>
      </c>
      <c r="AFD69">
        <v>4130000</v>
      </c>
      <c r="AFE69">
        <v>4000000</v>
      </c>
      <c r="AFF69">
        <v>3900000</v>
      </c>
      <c r="AFG69">
        <v>3800000</v>
      </c>
      <c r="AFH69">
        <v>3700000</v>
      </c>
      <c r="AFI69">
        <v>3590000</v>
      </c>
      <c r="AFJ69">
        <v>3500000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252.7944454</v>
      </c>
      <c r="AGU69">
        <v>266.71000340000001</v>
      </c>
      <c r="AGV69">
        <v>276.62902889999998</v>
      </c>
      <c r="AGW69">
        <v>281.62267989999998</v>
      </c>
      <c r="AGX69">
        <v>292.22604380000001</v>
      </c>
      <c r="AGY69">
        <v>298.08809780000001</v>
      </c>
      <c r="AGZ69">
        <v>303.36076689999999</v>
      </c>
      <c r="AHA69">
        <v>307.95135370000003</v>
      </c>
      <c r="AHB69">
        <v>312.84669339999999</v>
      </c>
      <c r="AHC69">
        <v>311.4430711</v>
      </c>
      <c r="AHD69">
        <v>314.65891429999999</v>
      </c>
      <c r="AHE69">
        <v>315.79651919999998</v>
      </c>
      <c r="AHF69">
        <v>315.1268877</v>
      </c>
      <c r="AHG69">
        <v>310.34395180000001</v>
      </c>
      <c r="AHH69">
        <v>310.83223229999999</v>
      </c>
      <c r="AHI69">
        <v>306.78924339999998</v>
      </c>
      <c r="AHJ69">
        <v>305.61803500000002</v>
      </c>
      <c r="AHK69">
        <v>304.25479189999999</v>
      </c>
      <c r="AHL69">
        <v>298.30284339999997</v>
      </c>
      <c r="AHM69">
        <v>294.15167489999999</v>
      </c>
      <c r="AHN69">
        <v>287.49580220000001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22.707957260000001</v>
      </c>
      <c r="AHW69">
        <v>22.928422860000001</v>
      </c>
      <c r="AHX69">
        <v>27.055196500000001</v>
      </c>
      <c r="AHY69">
        <v>28.92714878</v>
      </c>
      <c r="AHZ69">
        <v>28.8916395</v>
      </c>
      <c r="AIA69">
        <v>30.400705439999999</v>
      </c>
      <c r="AIB69">
        <v>30.732371629999999</v>
      </c>
      <c r="AIC69">
        <v>31.75747333</v>
      </c>
      <c r="AID69">
        <v>32.123161099999997</v>
      </c>
      <c r="AIE69">
        <v>31.88368539</v>
      </c>
      <c r="AIF69">
        <v>34.73992939</v>
      </c>
      <c r="AIG69">
        <v>35.696652159999999</v>
      </c>
      <c r="AIH69">
        <v>37.587494239999998</v>
      </c>
      <c r="AII69">
        <v>38.595682750000002</v>
      </c>
      <c r="AIJ69">
        <v>38.79264852</v>
      </c>
      <c r="AIK69">
        <v>38.59558947</v>
      </c>
      <c r="AIL69">
        <v>37.018618940000003</v>
      </c>
      <c r="AIM69">
        <v>38.248506249999998</v>
      </c>
      <c r="AIN69">
        <v>38.62838764</v>
      </c>
      <c r="AIO69">
        <v>37.296088480000002</v>
      </c>
      <c r="AIP69">
        <v>39.126694759999999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0.44602576700000002</v>
      </c>
      <c r="AIY69">
        <v>0.649552087</v>
      </c>
      <c r="AIZ69">
        <v>1.471477221</v>
      </c>
      <c r="AJA69">
        <v>1.2245302810000001</v>
      </c>
      <c r="AJB69">
        <v>2.3777287010000001</v>
      </c>
      <c r="AJC69">
        <v>3.0779659549999998</v>
      </c>
      <c r="AJD69">
        <v>2.2412373460000001</v>
      </c>
      <c r="AJE69">
        <v>1.631968941</v>
      </c>
      <c r="AJF69">
        <v>1.7604842949999999</v>
      </c>
      <c r="AJG69">
        <v>1.880128859</v>
      </c>
      <c r="AJH69">
        <v>1.493482765</v>
      </c>
      <c r="AJI69">
        <v>1.288874015</v>
      </c>
      <c r="AJJ69">
        <v>1.251333995</v>
      </c>
      <c r="AJK69">
        <v>1.3667482959999999</v>
      </c>
      <c r="AJL69">
        <v>2.6538801859999999</v>
      </c>
      <c r="AJM69">
        <v>1.5745783200000001</v>
      </c>
      <c r="AJN69">
        <v>1.6676910709999999</v>
      </c>
      <c r="AJO69">
        <v>1.0794116970000001</v>
      </c>
      <c r="AJP69">
        <v>1.440962216</v>
      </c>
      <c r="AJQ69">
        <v>2.2892603610000002</v>
      </c>
      <c r="AJR69">
        <v>1.481721917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191.25992729999999</v>
      </c>
      <c r="AKA69">
        <v>171.5817864</v>
      </c>
      <c r="AKB69">
        <v>198.87402850000001</v>
      </c>
      <c r="AKC69">
        <v>208.98328219999999</v>
      </c>
      <c r="AKD69">
        <v>203.14095599999999</v>
      </c>
      <c r="AKE69">
        <v>292.99751029999999</v>
      </c>
      <c r="AKF69">
        <v>341.8213149</v>
      </c>
      <c r="AKG69">
        <v>344.81583389999997</v>
      </c>
      <c r="AKH69">
        <v>240.87220640000001</v>
      </c>
      <c r="AKI69">
        <v>359.00259310000001</v>
      </c>
      <c r="AKJ69">
        <v>371.00733300000002</v>
      </c>
      <c r="AKK69">
        <v>278.75773670000001</v>
      </c>
      <c r="AKL69">
        <v>280.62779139999998</v>
      </c>
      <c r="AKM69">
        <v>325.29848340000001</v>
      </c>
      <c r="AKN69">
        <v>194.97016199999999</v>
      </c>
      <c r="AKO69">
        <v>287.07358490000001</v>
      </c>
      <c r="AKP69">
        <v>328.57516620000001</v>
      </c>
      <c r="AKQ69">
        <v>237.12886850000001</v>
      </c>
      <c r="AKR69">
        <v>237.92241340000001</v>
      </c>
      <c r="AKS69">
        <v>242.4625489</v>
      </c>
      <c r="AKT69">
        <v>318.89060069999999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107.0320322</v>
      </c>
      <c r="AME69">
        <v>104.3649982</v>
      </c>
      <c r="AMF69">
        <v>101.0128943</v>
      </c>
      <c r="AMG69">
        <v>100.0722155</v>
      </c>
      <c r="AMH69">
        <v>96.804190820000002</v>
      </c>
      <c r="AMI69">
        <v>95.413858270000006</v>
      </c>
      <c r="AMJ69">
        <v>93.744877529999997</v>
      </c>
      <c r="AMK69">
        <v>92.253835690000003</v>
      </c>
      <c r="AML69">
        <v>91.973416169999993</v>
      </c>
      <c r="AMM69">
        <v>90.361237599999995</v>
      </c>
      <c r="AMN69">
        <v>88.22249549</v>
      </c>
      <c r="AMO69">
        <v>87.568009599999996</v>
      </c>
      <c r="AMP69">
        <v>86.644391540000001</v>
      </c>
      <c r="AMQ69">
        <v>84.707447669999993</v>
      </c>
      <c r="AMR69">
        <v>82.678387709999996</v>
      </c>
      <c r="AMS69">
        <v>80.312817899999999</v>
      </c>
      <c r="AMT69">
        <v>78.469204590000004</v>
      </c>
      <c r="AMU69">
        <v>76.985627399999998</v>
      </c>
      <c r="AMV69">
        <v>74.782256390000001</v>
      </c>
      <c r="AMW69">
        <v>73.057672019999998</v>
      </c>
      <c r="AMX69">
        <v>71.370108380000005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302.71573599999999</v>
      </c>
      <c r="ANG69">
        <v>234.12451379999999</v>
      </c>
      <c r="ANH69">
        <v>241.32147130000001</v>
      </c>
      <c r="ANI69">
        <v>146.632609</v>
      </c>
      <c r="ANJ69">
        <v>171.21422609999999</v>
      </c>
      <c r="ANK69">
        <v>132.5095129</v>
      </c>
      <c r="ANL69">
        <v>179.10131469999999</v>
      </c>
      <c r="ANM69">
        <v>119.35006079999999</v>
      </c>
      <c r="ANN69">
        <v>134.8197888</v>
      </c>
      <c r="ANO69">
        <v>101.8716848</v>
      </c>
      <c r="ANP69">
        <v>139.79925209999999</v>
      </c>
      <c r="ANQ69">
        <v>83.317864099999994</v>
      </c>
      <c r="ANR69">
        <v>108.4294664</v>
      </c>
      <c r="ANS69">
        <v>106.21170770000001</v>
      </c>
      <c r="ANT69">
        <v>107.3478896</v>
      </c>
      <c r="ANU69">
        <v>117.90772029999999</v>
      </c>
      <c r="ANV69">
        <v>94.139418719999995</v>
      </c>
      <c r="ANW69">
        <v>82.821596619999994</v>
      </c>
      <c r="ANX69">
        <v>88.885177470000002</v>
      </c>
      <c r="ANY69">
        <v>83.333913440000003</v>
      </c>
      <c r="ANZ69">
        <v>85.735069719999998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132.12823320000001</v>
      </c>
      <c r="AOI69">
        <v>136.40395699999999</v>
      </c>
      <c r="AOJ69">
        <v>140.0818955</v>
      </c>
      <c r="AOK69">
        <v>143.85104559999999</v>
      </c>
      <c r="AOL69">
        <v>145.5718115</v>
      </c>
      <c r="AOM69">
        <v>146.60112319999999</v>
      </c>
      <c r="AON69">
        <v>147.62217949999999</v>
      </c>
      <c r="AOO69">
        <v>148.2892942</v>
      </c>
      <c r="AOP69">
        <v>147.20695810000001</v>
      </c>
      <c r="AOQ69">
        <v>147.055926</v>
      </c>
      <c r="AOR69">
        <v>147.10013380000001</v>
      </c>
      <c r="AOS69">
        <v>146.20092410000001</v>
      </c>
      <c r="AOT69">
        <v>145.2586503</v>
      </c>
      <c r="AOU69">
        <v>143.2785628</v>
      </c>
      <c r="AOV69">
        <v>140.76503969999999</v>
      </c>
      <c r="AOW69">
        <v>139.59228189999999</v>
      </c>
      <c r="AOX69">
        <v>138.7334434</v>
      </c>
      <c r="AOY69">
        <v>136.33803520000001</v>
      </c>
      <c r="AOZ69">
        <v>133.39922189999999</v>
      </c>
      <c r="APA69">
        <v>131.5896553</v>
      </c>
      <c r="APB69">
        <v>130.39779770000001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629.70212179999999</v>
      </c>
      <c r="APK69">
        <v>746.66664700000001</v>
      </c>
      <c r="APL69">
        <v>742.97832080000001</v>
      </c>
      <c r="APM69">
        <v>774.47240009999996</v>
      </c>
      <c r="APN69">
        <v>820.5515967</v>
      </c>
      <c r="APO69">
        <v>949.7472937</v>
      </c>
      <c r="APP69">
        <v>890.57337840000002</v>
      </c>
      <c r="APQ69">
        <v>850.41313609999997</v>
      </c>
      <c r="APR69">
        <v>923.33256870000002</v>
      </c>
      <c r="APS69">
        <v>909.61652800000002</v>
      </c>
      <c r="APT69">
        <v>725.43703389999996</v>
      </c>
      <c r="APU69">
        <v>715.501127</v>
      </c>
      <c r="APV69">
        <v>757.86665249999999</v>
      </c>
      <c r="APW69">
        <v>970.30983570000001</v>
      </c>
      <c r="APX69">
        <v>989.69566569999995</v>
      </c>
      <c r="APY69">
        <v>807.81130340000004</v>
      </c>
      <c r="APZ69">
        <v>678.66341250000005</v>
      </c>
      <c r="AQA69">
        <v>827.44742719999999</v>
      </c>
      <c r="AQB69">
        <v>879.83266370000001</v>
      </c>
      <c r="AQC69">
        <v>778.34953800000005</v>
      </c>
      <c r="AQD69">
        <v>692.26268089999996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84.914316650000004</v>
      </c>
      <c r="ARO69">
        <v>83.418393679999994</v>
      </c>
      <c r="ARP69">
        <v>81.494190799999998</v>
      </c>
      <c r="ARQ69">
        <v>80.282845350000002</v>
      </c>
      <c r="ARR69">
        <v>78.22870451</v>
      </c>
      <c r="ARS69">
        <v>76.428995610000001</v>
      </c>
      <c r="ART69">
        <v>74.896246219999995</v>
      </c>
      <c r="ARU69">
        <v>73.189062379999996</v>
      </c>
      <c r="ARV69">
        <v>71.465803010000002</v>
      </c>
      <c r="ARW69">
        <v>69.629423410000001</v>
      </c>
      <c r="ARX69">
        <v>67.713385900000006</v>
      </c>
      <c r="ARY69">
        <v>66.216896270000007</v>
      </c>
      <c r="ARZ69">
        <v>64.710546660000006</v>
      </c>
      <c r="ASA69">
        <v>63.049991060000004</v>
      </c>
      <c r="ASB69">
        <v>61.306877980000003</v>
      </c>
      <c r="ASC69">
        <v>59.382355850000003</v>
      </c>
      <c r="ASD69">
        <v>57.893139120000001</v>
      </c>
      <c r="ASE69">
        <v>56.434604829999998</v>
      </c>
      <c r="ASF69">
        <v>54.895873600000002</v>
      </c>
      <c r="ASG69">
        <v>53.35598083</v>
      </c>
      <c r="ASH69">
        <v>51.984232570000003</v>
      </c>
    </row>
    <row r="70" spans="3:1178" x14ac:dyDescent="0.25">
      <c r="C70">
        <v>0</v>
      </c>
      <c r="D70">
        <v>0</v>
      </c>
      <c r="E70">
        <v>0</v>
      </c>
      <c r="F70">
        <v>233</v>
      </c>
      <c r="G70">
        <v>277</v>
      </c>
      <c r="H70">
        <v>266</v>
      </c>
      <c r="I70">
        <v>258</v>
      </c>
      <c r="J70">
        <v>226</v>
      </c>
      <c r="K70">
        <v>292</v>
      </c>
      <c r="L70">
        <v>272</v>
      </c>
      <c r="M70">
        <v>244</v>
      </c>
      <c r="N70">
        <v>255</v>
      </c>
      <c r="O70">
        <v>272</v>
      </c>
      <c r="P70">
        <v>254</v>
      </c>
      <c r="Q70">
        <v>269</v>
      </c>
      <c r="R70">
        <v>229</v>
      </c>
      <c r="S70">
        <v>237</v>
      </c>
      <c r="T70">
        <v>263</v>
      </c>
      <c r="U70">
        <v>279</v>
      </c>
      <c r="V70">
        <v>243</v>
      </c>
      <c r="W70">
        <v>252</v>
      </c>
      <c r="X70">
        <v>251</v>
      </c>
      <c r="Y70">
        <v>243</v>
      </c>
      <c r="Z70">
        <v>243</v>
      </c>
      <c r="AA70">
        <v>256</v>
      </c>
      <c r="AB70">
        <v>252</v>
      </c>
      <c r="AC70">
        <v>216</v>
      </c>
      <c r="AD70">
        <v>239</v>
      </c>
      <c r="AE70">
        <v>0</v>
      </c>
      <c r="AF70">
        <v>0</v>
      </c>
      <c r="AG70">
        <v>0</v>
      </c>
      <c r="AH70">
        <v>62</v>
      </c>
      <c r="AI70">
        <v>55</v>
      </c>
      <c r="AJ70">
        <v>64</v>
      </c>
      <c r="AK70">
        <v>79</v>
      </c>
      <c r="AL70">
        <v>63</v>
      </c>
      <c r="AM70">
        <v>94</v>
      </c>
      <c r="AN70">
        <v>96</v>
      </c>
      <c r="AO70">
        <v>78</v>
      </c>
      <c r="AP70">
        <v>84</v>
      </c>
      <c r="AQ70">
        <v>96</v>
      </c>
      <c r="AR70">
        <v>106</v>
      </c>
      <c r="AS70">
        <v>106</v>
      </c>
      <c r="AT70">
        <v>114</v>
      </c>
      <c r="AU70">
        <v>119</v>
      </c>
      <c r="AV70">
        <v>114</v>
      </c>
      <c r="AW70">
        <v>115</v>
      </c>
      <c r="AX70">
        <v>141</v>
      </c>
      <c r="AY70">
        <v>126</v>
      </c>
      <c r="AZ70">
        <v>140</v>
      </c>
      <c r="BA70">
        <v>142</v>
      </c>
      <c r="BB70">
        <v>147</v>
      </c>
      <c r="BC70">
        <v>153</v>
      </c>
      <c r="BD70">
        <v>135</v>
      </c>
      <c r="BE70">
        <v>155</v>
      </c>
      <c r="BF70">
        <v>163</v>
      </c>
      <c r="BG70">
        <v>0</v>
      </c>
      <c r="BH70">
        <v>0</v>
      </c>
      <c r="BI70">
        <v>0</v>
      </c>
      <c r="BJ70">
        <v>156</v>
      </c>
      <c r="BK70">
        <v>152</v>
      </c>
      <c r="BL70">
        <v>144</v>
      </c>
      <c r="BM70">
        <v>172</v>
      </c>
      <c r="BN70">
        <v>144</v>
      </c>
      <c r="BO70">
        <v>172</v>
      </c>
      <c r="BP70">
        <v>152</v>
      </c>
      <c r="BQ70">
        <v>173</v>
      </c>
      <c r="BR70">
        <v>181</v>
      </c>
      <c r="BS70">
        <v>179</v>
      </c>
      <c r="BT70">
        <v>173</v>
      </c>
      <c r="BU70">
        <v>172</v>
      </c>
      <c r="BV70">
        <v>201</v>
      </c>
      <c r="BW70">
        <v>167</v>
      </c>
      <c r="BX70">
        <v>195</v>
      </c>
      <c r="BY70">
        <v>188</v>
      </c>
      <c r="BZ70">
        <v>211</v>
      </c>
      <c r="CA70">
        <v>199</v>
      </c>
      <c r="CB70">
        <v>209</v>
      </c>
      <c r="CC70">
        <v>224</v>
      </c>
      <c r="CD70">
        <v>204</v>
      </c>
      <c r="CE70">
        <v>232</v>
      </c>
      <c r="CF70">
        <v>229</v>
      </c>
      <c r="CG70">
        <v>206</v>
      </c>
      <c r="CH70">
        <v>207</v>
      </c>
      <c r="CI70">
        <v>0</v>
      </c>
      <c r="CJ70">
        <v>0</v>
      </c>
      <c r="CK70">
        <v>0</v>
      </c>
      <c r="CL70">
        <v>41</v>
      </c>
      <c r="CM70">
        <v>44</v>
      </c>
      <c r="CN70">
        <v>34</v>
      </c>
      <c r="CO70">
        <v>44</v>
      </c>
      <c r="CP70">
        <v>41</v>
      </c>
      <c r="CQ70">
        <v>44</v>
      </c>
      <c r="CR70">
        <v>51</v>
      </c>
      <c r="CS70">
        <v>51</v>
      </c>
      <c r="CT70">
        <v>44</v>
      </c>
      <c r="CU70">
        <v>44</v>
      </c>
      <c r="CV70">
        <v>46</v>
      </c>
      <c r="CW70">
        <v>51</v>
      </c>
      <c r="CX70">
        <v>58</v>
      </c>
      <c r="CY70">
        <v>57</v>
      </c>
      <c r="CZ70">
        <v>36</v>
      </c>
      <c r="DA70">
        <v>60</v>
      </c>
      <c r="DB70">
        <v>65</v>
      </c>
      <c r="DC70">
        <v>70</v>
      </c>
      <c r="DD70">
        <v>57</v>
      </c>
      <c r="DE70">
        <v>73</v>
      </c>
      <c r="DF70">
        <v>80</v>
      </c>
      <c r="DG70">
        <v>70</v>
      </c>
      <c r="DH70">
        <v>76</v>
      </c>
      <c r="DI70">
        <v>76</v>
      </c>
      <c r="DJ70">
        <v>78</v>
      </c>
      <c r="DK70">
        <v>0</v>
      </c>
      <c r="DL70">
        <v>0</v>
      </c>
      <c r="DM70">
        <v>0</v>
      </c>
      <c r="DN70">
        <v>0</v>
      </c>
      <c r="DO70">
        <v>3</v>
      </c>
      <c r="DP70">
        <v>1</v>
      </c>
      <c r="DQ70">
        <v>1</v>
      </c>
      <c r="DR70">
        <v>1</v>
      </c>
      <c r="DS70">
        <v>0</v>
      </c>
      <c r="DT70">
        <v>3</v>
      </c>
      <c r="DU70">
        <v>5</v>
      </c>
      <c r="DV70">
        <v>2</v>
      </c>
      <c r="DW70">
        <v>2</v>
      </c>
      <c r="DX70">
        <v>1</v>
      </c>
      <c r="DY70">
        <v>3</v>
      </c>
      <c r="DZ70">
        <v>4</v>
      </c>
      <c r="EA70">
        <v>3</v>
      </c>
      <c r="EB70">
        <v>1</v>
      </c>
      <c r="EC70">
        <v>4</v>
      </c>
      <c r="ED70">
        <v>1</v>
      </c>
      <c r="EE70">
        <v>3</v>
      </c>
      <c r="EF70">
        <v>4</v>
      </c>
      <c r="EG70">
        <v>3</v>
      </c>
      <c r="EH70">
        <v>1</v>
      </c>
      <c r="EI70">
        <v>2</v>
      </c>
      <c r="EJ70">
        <v>7</v>
      </c>
      <c r="EK70">
        <v>4</v>
      </c>
      <c r="EL70">
        <v>5</v>
      </c>
      <c r="EM70">
        <v>0</v>
      </c>
      <c r="EN70">
        <v>0</v>
      </c>
      <c r="EO70">
        <v>0</v>
      </c>
      <c r="EP70">
        <v>20</v>
      </c>
      <c r="EQ70">
        <v>5</v>
      </c>
      <c r="ER70">
        <v>15</v>
      </c>
      <c r="ES70">
        <v>20</v>
      </c>
      <c r="ET70">
        <v>5</v>
      </c>
      <c r="EU70">
        <v>10</v>
      </c>
      <c r="EV70">
        <v>0</v>
      </c>
      <c r="EW70">
        <v>5</v>
      </c>
      <c r="EX70">
        <v>15</v>
      </c>
      <c r="EY70">
        <v>15</v>
      </c>
      <c r="EZ70">
        <v>15</v>
      </c>
      <c r="FA70">
        <v>15</v>
      </c>
      <c r="FB70">
        <v>5</v>
      </c>
      <c r="FC70">
        <v>30</v>
      </c>
      <c r="FD70">
        <v>15</v>
      </c>
      <c r="FE70">
        <v>10</v>
      </c>
      <c r="FF70">
        <v>20</v>
      </c>
      <c r="FG70">
        <v>5</v>
      </c>
      <c r="FH70">
        <v>10</v>
      </c>
      <c r="FI70">
        <v>15</v>
      </c>
      <c r="FJ70">
        <v>5</v>
      </c>
      <c r="FK70">
        <v>10</v>
      </c>
      <c r="FL70">
        <v>10</v>
      </c>
      <c r="FM70">
        <v>35</v>
      </c>
      <c r="FN70">
        <v>15</v>
      </c>
      <c r="FO70">
        <v>0</v>
      </c>
      <c r="FP70">
        <v>0</v>
      </c>
      <c r="FQ70">
        <v>6872</v>
      </c>
      <c r="FR70">
        <v>6994</v>
      </c>
      <c r="FS70">
        <v>7134</v>
      </c>
      <c r="FT70">
        <v>7244</v>
      </c>
      <c r="FU70">
        <v>7329</v>
      </c>
      <c r="FV70">
        <v>7397</v>
      </c>
      <c r="FW70">
        <v>7496</v>
      </c>
      <c r="FX70">
        <v>7565</v>
      </c>
      <c r="FY70">
        <v>7628</v>
      </c>
      <c r="FZ70">
        <v>7694</v>
      </c>
      <c r="GA70">
        <v>7709</v>
      </c>
      <c r="GB70">
        <v>7772</v>
      </c>
      <c r="GC70">
        <v>7877</v>
      </c>
      <c r="GD70">
        <v>7975</v>
      </c>
      <c r="GE70">
        <v>7997</v>
      </c>
      <c r="GF70">
        <v>8058</v>
      </c>
      <c r="GG70">
        <v>8090</v>
      </c>
      <c r="GH70">
        <v>8099</v>
      </c>
      <c r="GI70">
        <v>8081</v>
      </c>
      <c r="GJ70">
        <v>8124</v>
      </c>
      <c r="GK70">
        <v>8121</v>
      </c>
      <c r="GL70">
        <v>8096</v>
      </c>
      <c r="GM70">
        <v>8105</v>
      </c>
      <c r="GN70">
        <v>8088</v>
      </c>
      <c r="GO70">
        <v>8114</v>
      </c>
      <c r="GP70">
        <v>8181</v>
      </c>
      <c r="GQ70">
        <v>0</v>
      </c>
      <c r="GR70">
        <v>0</v>
      </c>
      <c r="GS70">
        <v>694</v>
      </c>
      <c r="GT70">
        <v>784</v>
      </c>
      <c r="GU70">
        <v>868</v>
      </c>
      <c r="GV70">
        <v>953</v>
      </c>
      <c r="GW70">
        <v>1036</v>
      </c>
      <c r="GX70">
        <v>1125</v>
      </c>
      <c r="GY70">
        <v>1214</v>
      </c>
      <c r="GZ70">
        <v>1297</v>
      </c>
      <c r="HA70">
        <v>1373</v>
      </c>
      <c r="HB70">
        <v>1436</v>
      </c>
      <c r="HC70">
        <v>1523</v>
      </c>
      <c r="HD70">
        <v>1613</v>
      </c>
      <c r="HE70">
        <v>1676</v>
      </c>
      <c r="HF70">
        <v>1740</v>
      </c>
      <c r="HG70">
        <v>1814</v>
      </c>
      <c r="HH70">
        <v>1865</v>
      </c>
      <c r="HI70">
        <v>1896</v>
      </c>
      <c r="HJ70">
        <v>1976</v>
      </c>
      <c r="HK70">
        <v>2051</v>
      </c>
      <c r="HL70">
        <v>2114</v>
      </c>
      <c r="HM70">
        <v>2187</v>
      </c>
      <c r="HN70">
        <v>2251</v>
      </c>
      <c r="HO70">
        <v>2307</v>
      </c>
      <c r="HP70">
        <v>2371</v>
      </c>
      <c r="HQ70">
        <v>2427</v>
      </c>
      <c r="HR70">
        <v>2442</v>
      </c>
      <c r="HS70">
        <v>0</v>
      </c>
      <c r="HT70">
        <v>0</v>
      </c>
      <c r="HU70">
        <v>75</v>
      </c>
      <c r="HV70">
        <v>81</v>
      </c>
      <c r="HW70">
        <v>89</v>
      </c>
      <c r="HX70">
        <v>82</v>
      </c>
      <c r="HY70">
        <v>91</v>
      </c>
      <c r="HZ70">
        <v>97</v>
      </c>
      <c r="IA70">
        <v>100</v>
      </c>
      <c r="IB70">
        <v>113</v>
      </c>
      <c r="IC70">
        <v>123</v>
      </c>
      <c r="ID70">
        <v>132</v>
      </c>
      <c r="IE70">
        <v>136</v>
      </c>
      <c r="IF70">
        <v>142</v>
      </c>
      <c r="IG70">
        <v>154</v>
      </c>
      <c r="IH70">
        <v>161</v>
      </c>
      <c r="II70">
        <v>174</v>
      </c>
      <c r="IJ70">
        <v>192</v>
      </c>
      <c r="IK70">
        <v>201</v>
      </c>
      <c r="IL70">
        <v>206</v>
      </c>
      <c r="IM70">
        <v>219</v>
      </c>
      <c r="IN70">
        <v>219</v>
      </c>
      <c r="IO70">
        <v>226</v>
      </c>
      <c r="IP70">
        <v>226</v>
      </c>
      <c r="IQ70">
        <v>234</v>
      </c>
      <c r="IR70">
        <v>236</v>
      </c>
      <c r="IS70">
        <v>241</v>
      </c>
      <c r="IT70">
        <v>249</v>
      </c>
      <c r="IU70">
        <v>0</v>
      </c>
      <c r="IV70">
        <v>0</v>
      </c>
      <c r="IW70">
        <v>4</v>
      </c>
      <c r="IX70">
        <v>5</v>
      </c>
      <c r="IY70">
        <v>3</v>
      </c>
      <c r="IZ70">
        <v>1</v>
      </c>
      <c r="JA70">
        <v>0</v>
      </c>
      <c r="JB70">
        <v>1</v>
      </c>
      <c r="JC70">
        <v>1</v>
      </c>
      <c r="JD70">
        <v>4</v>
      </c>
      <c r="JE70">
        <v>3</v>
      </c>
      <c r="JF70">
        <v>4</v>
      </c>
      <c r="JG70">
        <v>8</v>
      </c>
      <c r="JH70">
        <v>9</v>
      </c>
      <c r="JI70">
        <v>7</v>
      </c>
      <c r="JJ70">
        <v>9</v>
      </c>
      <c r="JK70">
        <v>5</v>
      </c>
      <c r="JL70">
        <v>2</v>
      </c>
      <c r="JM70">
        <v>4</v>
      </c>
      <c r="JN70">
        <v>4</v>
      </c>
      <c r="JO70">
        <v>7</v>
      </c>
      <c r="JP70">
        <v>9</v>
      </c>
      <c r="JQ70">
        <v>11</v>
      </c>
      <c r="JR70">
        <v>13</v>
      </c>
      <c r="JS70">
        <v>10</v>
      </c>
      <c r="JT70">
        <v>16</v>
      </c>
      <c r="JU70">
        <v>12</v>
      </c>
      <c r="JV70">
        <v>11</v>
      </c>
      <c r="JW70">
        <v>0</v>
      </c>
      <c r="JX70">
        <v>0</v>
      </c>
      <c r="JY70">
        <v>0</v>
      </c>
      <c r="JZ70">
        <v>7</v>
      </c>
      <c r="KA70">
        <v>12</v>
      </c>
      <c r="KB70">
        <v>22</v>
      </c>
      <c r="KC70">
        <v>27</v>
      </c>
      <c r="KD70">
        <v>36</v>
      </c>
      <c r="KE70">
        <v>48</v>
      </c>
      <c r="KF70">
        <v>57</v>
      </c>
      <c r="KG70">
        <v>66</v>
      </c>
      <c r="KH70">
        <v>74</v>
      </c>
      <c r="KI70">
        <v>89</v>
      </c>
      <c r="KJ70">
        <v>100</v>
      </c>
      <c r="KK70">
        <v>109</v>
      </c>
      <c r="KL70">
        <v>119</v>
      </c>
      <c r="KM70">
        <v>137</v>
      </c>
      <c r="KN70">
        <v>150</v>
      </c>
      <c r="KO70">
        <v>166</v>
      </c>
      <c r="KP70">
        <v>180</v>
      </c>
      <c r="KQ70">
        <v>190</v>
      </c>
      <c r="KR70">
        <v>211</v>
      </c>
      <c r="KS70">
        <v>225</v>
      </c>
      <c r="KT70">
        <v>242</v>
      </c>
      <c r="KU70">
        <v>267</v>
      </c>
      <c r="KV70">
        <v>290</v>
      </c>
      <c r="KW70">
        <v>314</v>
      </c>
      <c r="KX70">
        <v>335</v>
      </c>
      <c r="KY70">
        <v>0</v>
      </c>
      <c r="KZ70">
        <v>0</v>
      </c>
      <c r="LA70">
        <v>0</v>
      </c>
      <c r="LB70">
        <v>152</v>
      </c>
      <c r="LC70">
        <v>312</v>
      </c>
      <c r="LD70">
        <v>452</v>
      </c>
      <c r="LE70">
        <v>593</v>
      </c>
      <c r="LF70">
        <v>737</v>
      </c>
      <c r="LG70">
        <v>888</v>
      </c>
      <c r="LH70">
        <v>1032</v>
      </c>
      <c r="LI70">
        <v>1177</v>
      </c>
      <c r="LJ70">
        <v>1309</v>
      </c>
      <c r="LK70">
        <v>1429</v>
      </c>
      <c r="LL70">
        <v>1548</v>
      </c>
      <c r="LM70">
        <v>1643</v>
      </c>
      <c r="LN70">
        <v>1759</v>
      </c>
      <c r="LO70">
        <v>1883</v>
      </c>
      <c r="LP70">
        <v>1997</v>
      </c>
      <c r="LQ70">
        <v>2104</v>
      </c>
      <c r="LR70">
        <v>2207</v>
      </c>
      <c r="LS70">
        <v>2328</v>
      </c>
      <c r="LT70">
        <v>2443</v>
      </c>
      <c r="LU70">
        <v>2573</v>
      </c>
      <c r="LV70">
        <v>2686</v>
      </c>
      <c r="LW70">
        <v>2798</v>
      </c>
      <c r="LX70">
        <v>2917</v>
      </c>
      <c r="LY70">
        <v>3024</v>
      </c>
      <c r="LZ70">
        <v>3136</v>
      </c>
      <c r="MA70">
        <v>0</v>
      </c>
      <c r="MB70">
        <v>0</v>
      </c>
      <c r="MC70">
        <v>1462</v>
      </c>
      <c r="MD70">
        <v>1515</v>
      </c>
      <c r="ME70">
        <v>1610</v>
      </c>
      <c r="MF70">
        <v>1637</v>
      </c>
      <c r="MG70">
        <v>1667</v>
      </c>
      <c r="MH70">
        <v>1724</v>
      </c>
      <c r="MI70">
        <v>1740</v>
      </c>
      <c r="MJ70">
        <v>1773</v>
      </c>
      <c r="MK70">
        <v>1806</v>
      </c>
      <c r="ML70">
        <v>1826</v>
      </c>
      <c r="MM70">
        <v>1845</v>
      </c>
      <c r="MN70">
        <v>1864</v>
      </c>
      <c r="MO70">
        <v>1896</v>
      </c>
      <c r="MP70">
        <v>1924</v>
      </c>
      <c r="MQ70">
        <v>1986</v>
      </c>
      <c r="MR70">
        <v>2014</v>
      </c>
      <c r="MS70">
        <v>2035</v>
      </c>
      <c r="MT70">
        <v>2090</v>
      </c>
      <c r="MU70">
        <v>2115</v>
      </c>
      <c r="MV70">
        <v>2133</v>
      </c>
      <c r="MW70">
        <v>2160</v>
      </c>
      <c r="MX70">
        <v>2177</v>
      </c>
      <c r="MY70">
        <v>2230</v>
      </c>
      <c r="MZ70">
        <v>2215</v>
      </c>
      <c r="NA70">
        <v>2215</v>
      </c>
      <c r="NB70">
        <v>2230</v>
      </c>
      <c r="NC70">
        <v>0</v>
      </c>
      <c r="ND70">
        <v>0</v>
      </c>
      <c r="NE70">
        <v>0</v>
      </c>
      <c r="NF70">
        <v>35</v>
      </c>
      <c r="NG70">
        <v>66</v>
      </c>
      <c r="NH70">
        <v>111</v>
      </c>
      <c r="NI70">
        <v>157</v>
      </c>
      <c r="NJ70">
        <v>193</v>
      </c>
      <c r="NK70">
        <v>238</v>
      </c>
      <c r="NL70">
        <v>280</v>
      </c>
      <c r="NM70">
        <v>337</v>
      </c>
      <c r="NN70">
        <v>379</v>
      </c>
      <c r="NO70">
        <v>425</v>
      </c>
      <c r="NP70">
        <v>477</v>
      </c>
      <c r="NQ70">
        <v>532</v>
      </c>
      <c r="NR70">
        <v>584</v>
      </c>
      <c r="NS70">
        <v>615</v>
      </c>
      <c r="NT70">
        <v>664</v>
      </c>
      <c r="NU70">
        <v>719</v>
      </c>
      <c r="NV70">
        <v>768</v>
      </c>
      <c r="NW70">
        <v>818</v>
      </c>
      <c r="NX70">
        <v>874</v>
      </c>
      <c r="NY70">
        <v>925</v>
      </c>
      <c r="NZ70">
        <v>988</v>
      </c>
      <c r="OA70">
        <v>1042</v>
      </c>
      <c r="OB70">
        <v>1096</v>
      </c>
      <c r="OC70">
        <v>1143</v>
      </c>
      <c r="OD70">
        <v>1193</v>
      </c>
      <c r="OE70">
        <v>0</v>
      </c>
      <c r="OF70">
        <v>0</v>
      </c>
      <c r="OG70">
        <v>2073</v>
      </c>
      <c r="OH70">
        <v>2209</v>
      </c>
      <c r="OI70">
        <v>2347</v>
      </c>
      <c r="OJ70">
        <v>2452</v>
      </c>
      <c r="OK70">
        <v>2587</v>
      </c>
      <c r="OL70">
        <v>2694</v>
      </c>
      <c r="OM70">
        <v>2798</v>
      </c>
      <c r="ON70">
        <v>2917</v>
      </c>
      <c r="OO70">
        <v>3067</v>
      </c>
      <c r="OP70">
        <v>3150</v>
      </c>
      <c r="OQ70">
        <v>3242</v>
      </c>
      <c r="OR70">
        <v>3332</v>
      </c>
      <c r="OS70">
        <v>3418</v>
      </c>
      <c r="OT70">
        <v>3511</v>
      </c>
      <c r="OU70">
        <v>3608</v>
      </c>
      <c r="OV70">
        <v>3709</v>
      </c>
      <c r="OW70">
        <v>3759</v>
      </c>
      <c r="OX70">
        <v>3846</v>
      </c>
      <c r="OY70">
        <v>3915</v>
      </c>
      <c r="OZ70">
        <v>3922</v>
      </c>
      <c r="PA70">
        <v>3951</v>
      </c>
      <c r="PB70">
        <v>4030</v>
      </c>
      <c r="PC70">
        <v>4102</v>
      </c>
      <c r="PD70">
        <v>4186</v>
      </c>
      <c r="PE70">
        <v>4217</v>
      </c>
      <c r="PF70">
        <v>4257</v>
      </c>
      <c r="PG70">
        <v>0</v>
      </c>
      <c r="PH70">
        <v>0</v>
      </c>
      <c r="PI70">
        <v>0</v>
      </c>
      <c r="PJ70">
        <v>76</v>
      </c>
      <c r="PK70">
        <v>156</v>
      </c>
      <c r="PL70">
        <v>223</v>
      </c>
      <c r="PM70">
        <v>299</v>
      </c>
      <c r="PN70">
        <v>386</v>
      </c>
      <c r="PO70">
        <v>465</v>
      </c>
      <c r="PP70">
        <v>547</v>
      </c>
      <c r="PQ70">
        <v>617</v>
      </c>
      <c r="PR70">
        <v>718</v>
      </c>
      <c r="PS70">
        <v>821</v>
      </c>
      <c r="PT70">
        <v>922</v>
      </c>
      <c r="PU70">
        <v>1026</v>
      </c>
      <c r="PV70">
        <v>1154</v>
      </c>
      <c r="PW70">
        <v>1263</v>
      </c>
      <c r="PX70">
        <v>1389</v>
      </c>
      <c r="PY70">
        <v>1532</v>
      </c>
      <c r="PZ70">
        <v>1666</v>
      </c>
      <c r="QA70">
        <v>1814</v>
      </c>
      <c r="QB70">
        <v>1950</v>
      </c>
      <c r="QC70">
        <v>2113</v>
      </c>
      <c r="QD70">
        <v>2263</v>
      </c>
      <c r="QE70">
        <v>2395</v>
      </c>
      <c r="QF70">
        <v>2545</v>
      </c>
      <c r="QG70">
        <v>2697</v>
      </c>
      <c r="QH70">
        <v>2873</v>
      </c>
      <c r="QI70">
        <v>0</v>
      </c>
      <c r="QJ70">
        <v>0</v>
      </c>
      <c r="QK70">
        <v>7539</v>
      </c>
      <c r="QL70">
        <v>7747</v>
      </c>
      <c r="QM70">
        <v>7877</v>
      </c>
      <c r="QN70">
        <v>7968</v>
      </c>
      <c r="QO70">
        <v>8029</v>
      </c>
      <c r="QP70">
        <v>8113</v>
      </c>
      <c r="QQ70">
        <v>8113</v>
      </c>
      <c r="QR70">
        <v>8154</v>
      </c>
      <c r="QS70">
        <v>8184</v>
      </c>
      <c r="QT70">
        <v>8202</v>
      </c>
      <c r="QU70">
        <v>8193</v>
      </c>
      <c r="QV70">
        <v>8215</v>
      </c>
      <c r="QW70">
        <v>8305</v>
      </c>
      <c r="QX70">
        <v>8387</v>
      </c>
      <c r="QY70">
        <v>8415</v>
      </c>
      <c r="QZ70">
        <v>8493</v>
      </c>
      <c r="RA70">
        <v>8587</v>
      </c>
      <c r="RB70">
        <v>8597</v>
      </c>
      <c r="RC70">
        <v>8572</v>
      </c>
      <c r="RD70">
        <v>8561</v>
      </c>
      <c r="RE70">
        <v>8593</v>
      </c>
      <c r="RF70">
        <v>8577</v>
      </c>
      <c r="RG70">
        <v>8660</v>
      </c>
      <c r="RH70">
        <v>8669</v>
      </c>
      <c r="RI70">
        <v>8671</v>
      </c>
      <c r="RJ70">
        <v>8711</v>
      </c>
      <c r="RK70">
        <v>0</v>
      </c>
      <c r="RL70">
        <v>0</v>
      </c>
      <c r="RM70">
        <v>8279</v>
      </c>
      <c r="RN70">
        <v>8366</v>
      </c>
      <c r="RO70">
        <v>8434</v>
      </c>
      <c r="RP70">
        <v>8506</v>
      </c>
      <c r="RQ70">
        <v>8590</v>
      </c>
      <c r="RR70">
        <v>8645</v>
      </c>
      <c r="RS70">
        <v>8705</v>
      </c>
      <c r="RT70">
        <v>8787</v>
      </c>
      <c r="RU70">
        <v>8882</v>
      </c>
      <c r="RV70">
        <v>8968</v>
      </c>
      <c r="RW70">
        <v>9035</v>
      </c>
      <c r="RX70">
        <v>9093</v>
      </c>
      <c r="RY70">
        <v>9132</v>
      </c>
      <c r="RZ70">
        <v>9159</v>
      </c>
      <c r="SA70">
        <v>9197</v>
      </c>
      <c r="SB70">
        <v>9214</v>
      </c>
      <c r="SC70">
        <v>9230</v>
      </c>
      <c r="SD70">
        <v>9288</v>
      </c>
      <c r="SE70">
        <v>9323</v>
      </c>
      <c r="SF70">
        <v>9326</v>
      </c>
      <c r="SG70">
        <v>9360</v>
      </c>
      <c r="SH70">
        <v>9399</v>
      </c>
      <c r="SI70">
        <v>9383</v>
      </c>
      <c r="SJ70">
        <v>9415</v>
      </c>
      <c r="SK70">
        <v>9403</v>
      </c>
      <c r="SL70">
        <v>9445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1350000</v>
      </c>
      <c r="SU70">
        <v>1330000</v>
      </c>
      <c r="SV70">
        <v>1300000</v>
      </c>
      <c r="SW70">
        <v>1280000</v>
      </c>
      <c r="SX70">
        <v>1250000</v>
      </c>
      <c r="SY70">
        <v>1210000</v>
      </c>
      <c r="SZ70">
        <v>1190000</v>
      </c>
      <c r="TA70">
        <v>1170000</v>
      </c>
      <c r="TB70">
        <v>1150000</v>
      </c>
      <c r="TC70">
        <v>1120000</v>
      </c>
      <c r="TD70">
        <v>1100000</v>
      </c>
      <c r="TE70">
        <v>1070000</v>
      </c>
      <c r="TF70">
        <v>1040000</v>
      </c>
      <c r="TG70">
        <v>1010000</v>
      </c>
      <c r="TH70">
        <v>981225.5638</v>
      </c>
      <c r="TI70">
        <v>952294.38890000002</v>
      </c>
      <c r="TJ70">
        <v>921711.46510000003</v>
      </c>
      <c r="TK70">
        <v>895860.28630000004</v>
      </c>
      <c r="TL70">
        <v>867942.95689999999</v>
      </c>
      <c r="TM70">
        <v>845371.92249999999</v>
      </c>
      <c r="TN70">
        <v>827526.64080000005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437654.2193</v>
      </c>
      <c r="TW70">
        <v>458521.87469999999</v>
      </c>
      <c r="TX70">
        <v>475602.49469999998</v>
      </c>
      <c r="TY70">
        <v>488807.04930000001</v>
      </c>
      <c r="TZ70">
        <v>496345.55670000002</v>
      </c>
      <c r="UA70">
        <v>511084.10830000002</v>
      </c>
      <c r="UB70">
        <v>525520.44480000006</v>
      </c>
      <c r="UC70">
        <v>530141.78819999995</v>
      </c>
      <c r="UD70">
        <v>534355.20979999995</v>
      </c>
      <c r="UE70">
        <v>540855.01089999999</v>
      </c>
      <c r="UF70">
        <v>539865.01710000006</v>
      </c>
      <c r="UG70">
        <v>532853.05319999997</v>
      </c>
      <c r="UH70">
        <v>539161.46050000004</v>
      </c>
      <c r="UI70">
        <v>543325.81050000002</v>
      </c>
      <c r="UJ70">
        <v>543703.88269999996</v>
      </c>
      <c r="UK70">
        <v>546096.01800000004</v>
      </c>
      <c r="UL70">
        <v>545705.70869999996</v>
      </c>
      <c r="UM70">
        <v>542991.92590000003</v>
      </c>
      <c r="UN70">
        <v>541801.37970000005</v>
      </c>
      <c r="UO70">
        <v>538444.69720000005</v>
      </c>
      <c r="UP70">
        <v>525992.75569999998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172129.6428</v>
      </c>
      <c r="UY70">
        <v>172284.69899999999</v>
      </c>
      <c r="UZ70">
        <v>189011.3688</v>
      </c>
      <c r="VA70">
        <v>199745.6685</v>
      </c>
      <c r="VB70">
        <v>208117.67499999999</v>
      </c>
      <c r="VC70">
        <v>208178.90410000001</v>
      </c>
      <c r="VD70">
        <v>211032.29860000001</v>
      </c>
      <c r="VE70">
        <v>222200.0135</v>
      </c>
      <c r="VF70">
        <v>225533.99429999999</v>
      </c>
      <c r="VG70">
        <v>236645.45019999999</v>
      </c>
      <c r="VH70">
        <v>253520.402</v>
      </c>
      <c r="VI70">
        <v>257673.9522</v>
      </c>
      <c r="VJ70">
        <v>256391.99230000001</v>
      </c>
      <c r="VK70">
        <v>264633.0772</v>
      </c>
      <c r="VL70">
        <v>256925.31760000001</v>
      </c>
      <c r="VM70">
        <v>257415.08970000001</v>
      </c>
      <c r="VN70">
        <v>249917.56280000001</v>
      </c>
      <c r="VO70">
        <v>251227.38080000001</v>
      </c>
      <c r="VP70">
        <v>245994.78</v>
      </c>
      <c r="VQ70">
        <v>243889.83859999999</v>
      </c>
      <c r="VR70">
        <v>244646.3756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72210.086729999995</v>
      </c>
      <c r="WA70">
        <v>70106.880319999997</v>
      </c>
      <c r="WB70">
        <v>272259.72940000001</v>
      </c>
      <c r="WC70">
        <v>198247.37580000001</v>
      </c>
      <c r="WD70">
        <v>256630.90719999999</v>
      </c>
      <c r="WE70">
        <v>498312.4411</v>
      </c>
      <c r="WF70">
        <v>544273.29729999998</v>
      </c>
      <c r="WG70">
        <v>410993.85989999998</v>
      </c>
      <c r="WH70">
        <v>513029.78350000002</v>
      </c>
      <c r="WI70">
        <v>276715.09360000002</v>
      </c>
      <c r="WJ70">
        <v>107462.17230000001</v>
      </c>
      <c r="WK70">
        <v>208664.41219999999</v>
      </c>
      <c r="WL70">
        <v>202586.80790000001</v>
      </c>
      <c r="WM70">
        <v>344200.8873</v>
      </c>
      <c r="WN70">
        <v>429654.36690000002</v>
      </c>
      <c r="WO70">
        <v>509837.97580000001</v>
      </c>
      <c r="WP70">
        <v>584986.20349999995</v>
      </c>
      <c r="WQ70">
        <v>436882.90029999998</v>
      </c>
      <c r="WR70">
        <v>678653.049</v>
      </c>
      <c r="WS70">
        <v>494164.84149999998</v>
      </c>
      <c r="WT70">
        <v>439790.71659999999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10400000</v>
      </c>
      <c r="ZG70">
        <v>10200000</v>
      </c>
      <c r="ZH70">
        <v>10100000</v>
      </c>
      <c r="ZI70">
        <v>9990000</v>
      </c>
      <c r="ZJ70">
        <v>9800000</v>
      </c>
      <c r="ZK70">
        <v>9620000</v>
      </c>
      <c r="ZL70">
        <v>9430000</v>
      </c>
      <c r="ZM70">
        <v>9310000</v>
      </c>
      <c r="ZN70">
        <v>9180000</v>
      </c>
      <c r="ZO70">
        <v>9200000</v>
      </c>
      <c r="ZP70">
        <v>9050000</v>
      </c>
      <c r="ZQ70">
        <v>8880000</v>
      </c>
      <c r="ZR70">
        <v>8860000</v>
      </c>
      <c r="ZS70">
        <v>8700000</v>
      </c>
      <c r="ZT70">
        <v>8520000</v>
      </c>
      <c r="ZU70">
        <v>8380000</v>
      </c>
      <c r="ZV70">
        <v>8200000</v>
      </c>
      <c r="ZW70">
        <v>8150000</v>
      </c>
      <c r="ZX70">
        <v>7860000</v>
      </c>
      <c r="ZY70">
        <v>7630000</v>
      </c>
      <c r="ZZ70">
        <v>7460000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18200000</v>
      </c>
      <c r="ABK70">
        <v>18400000</v>
      </c>
      <c r="ABL70">
        <v>18600000</v>
      </c>
      <c r="ABM70">
        <v>19000000</v>
      </c>
      <c r="ABN70">
        <v>18900000</v>
      </c>
      <c r="ABO70">
        <v>18900000</v>
      </c>
      <c r="ABP70">
        <v>18900000</v>
      </c>
      <c r="ABQ70">
        <v>18800000</v>
      </c>
      <c r="ABR70">
        <v>18700000</v>
      </c>
      <c r="ABS70">
        <v>18700000</v>
      </c>
      <c r="ABT70">
        <v>18600000</v>
      </c>
      <c r="ABU70">
        <v>18300000</v>
      </c>
      <c r="ABV70">
        <v>18200000</v>
      </c>
      <c r="ABW70">
        <v>18000000</v>
      </c>
      <c r="ABX70">
        <v>17500000</v>
      </c>
      <c r="ABY70">
        <v>17100000</v>
      </c>
      <c r="ABZ70">
        <v>17000000</v>
      </c>
      <c r="ACA70">
        <v>16800000</v>
      </c>
      <c r="ACB70">
        <v>16600000</v>
      </c>
      <c r="ACC70">
        <v>16200000</v>
      </c>
      <c r="ACD70">
        <v>15900000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4390000</v>
      </c>
      <c r="ADO70">
        <v>4260000</v>
      </c>
      <c r="ADP70">
        <v>4160000</v>
      </c>
      <c r="ADQ70">
        <v>4050000</v>
      </c>
      <c r="ADR70">
        <v>3940000</v>
      </c>
      <c r="ADS70">
        <v>3820000</v>
      </c>
      <c r="ADT70">
        <v>3720000</v>
      </c>
      <c r="ADU70">
        <v>3650000</v>
      </c>
      <c r="ADV70">
        <v>3580000</v>
      </c>
      <c r="ADW70">
        <v>3490000</v>
      </c>
      <c r="ADX70">
        <v>3420000</v>
      </c>
      <c r="ADY70">
        <v>3350000</v>
      </c>
      <c r="ADZ70">
        <v>3260000</v>
      </c>
      <c r="AEA70">
        <v>3160000</v>
      </c>
      <c r="AEB70">
        <v>3060000</v>
      </c>
      <c r="AEC70">
        <v>2980000</v>
      </c>
      <c r="AED70">
        <v>2890000</v>
      </c>
      <c r="AEE70">
        <v>2830000</v>
      </c>
      <c r="AEF70">
        <v>2750000</v>
      </c>
      <c r="AEG70">
        <v>2670000</v>
      </c>
      <c r="AEH70">
        <v>2610000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3590000</v>
      </c>
      <c r="AEQ70">
        <v>3510000</v>
      </c>
      <c r="AER70">
        <v>3440000</v>
      </c>
      <c r="AES70">
        <v>3370000</v>
      </c>
      <c r="AET70">
        <v>3300000</v>
      </c>
      <c r="AEU70">
        <v>3230000</v>
      </c>
      <c r="AEV70">
        <v>3160000</v>
      </c>
      <c r="AEW70">
        <v>3080000</v>
      </c>
      <c r="AEX70">
        <v>3000000</v>
      </c>
      <c r="AEY70">
        <v>2920000</v>
      </c>
      <c r="AEZ70">
        <v>2840000</v>
      </c>
      <c r="AFA70">
        <v>2770000</v>
      </c>
      <c r="AFB70">
        <v>2700000</v>
      </c>
      <c r="AFC70">
        <v>2630000</v>
      </c>
      <c r="AFD70">
        <v>2560000</v>
      </c>
      <c r="AFE70">
        <v>2490000</v>
      </c>
      <c r="AFF70">
        <v>2430000</v>
      </c>
      <c r="AFG70">
        <v>2350000</v>
      </c>
      <c r="AFH70">
        <v>2290000</v>
      </c>
      <c r="AFI70">
        <v>2220000</v>
      </c>
      <c r="AFJ70">
        <v>2170000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145.07704860000001</v>
      </c>
      <c r="AGU70">
        <v>151.99442239999999</v>
      </c>
      <c r="AGV70">
        <v>157.6564401</v>
      </c>
      <c r="AGW70">
        <v>162.03358929999999</v>
      </c>
      <c r="AGX70">
        <v>164.53251280000001</v>
      </c>
      <c r="AGY70">
        <v>169.4181633</v>
      </c>
      <c r="AGZ70">
        <v>174.20363320000001</v>
      </c>
      <c r="AHA70">
        <v>175.73555229999999</v>
      </c>
      <c r="AHB70">
        <v>177.13225030000001</v>
      </c>
      <c r="AHC70">
        <v>179.28685530000001</v>
      </c>
      <c r="AHD70">
        <v>178.95868440000001</v>
      </c>
      <c r="AHE70">
        <v>176.6343037</v>
      </c>
      <c r="AHF70">
        <v>178.72546399999999</v>
      </c>
      <c r="AHG70">
        <v>180.10589529999999</v>
      </c>
      <c r="AHH70">
        <v>180.2312216</v>
      </c>
      <c r="AHI70">
        <v>181.02418539999999</v>
      </c>
      <c r="AHJ70">
        <v>180.89480259999999</v>
      </c>
      <c r="AHK70">
        <v>179.99521659999999</v>
      </c>
      <c r="AHL70">
        <v>179.60056499999999</v>
      </c>
      <c r="AHM70">
        <v>178.48786559999999</v>
      </c>
      <c r="AHN70">
        <v>174.3601985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22.489145700000002</v>
      </c>
      <c r="AHW70">
        <v>22.509404159999999</v>
      </c>
      <c r="AHX70">
        <v>24.694783210000001</v>
      </c>
      <c r="AHY70">
        <v>26.097244910000001</v>
      </c>
      <c r="AHZ70">
        <v>27.191067390000001</v>
      </c>
      <c r="AIA70">
        <v>27.199067119999999</v>
      </c>
      <c r="AIB70">
        <v>27.57186986</v>
      </c>
      <c r="AIC70">
        <v>29.030958290000001</v>
      </c>
      <c r="AID70">
        <v>29.466550779999999</v>
      </c>
      <c r="AIE70">
        <v>30.918288820000001</v>
      </c>
      <c r="AIF70">
        <v>33.12304125</v>
      </c>
      <c r="AIG70">
        <v>33.66571244</v>
      </c>
      <c r="AIH70">
        <v>33.49822133</v>
      </c>
      <c r="AII70">
        <v>34.574938600000003</v>
      </c>
      <c r="AIJ70">
        <v>33.567901550000002</v>
      </c>
      <c r="AIK70">
        <v>33.631891430000003</v>
      </c>
      <c r="AIL70">
        <v>32.652321780000001</v>
      </c>
      <c r="AIM70">
        <v>32.823452600000003</v>
      </c>
      <c r="AIN70">
        <v>32.139800899999997</v>
      </c>
      <c r="AIO70">
        <v>31.86478533</v>
      </c>
      <c r="AIP70">
        <v>31.963628679999999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0.22001711800000001</v>
      </c>
      <c r="AIY70">
        <v>0.21360885299999999</v>
      </c>
      <c r="AIZ70">
        <v>0.82954894199999996</v>
      </c>
      <c r="AJA70">
        <v>0.60404049199999998</v>
      </c>
      <c r="AJB70">
        <v>0.781929439</v>
      </c>
      <c r="AJC70">
        <v>1.518309591</v>
      </c>
      <c r="AJD70">
        <v>1.6583478540000001</v>
      </c>
      <c r="AJE70">
        <v>1.252258358</v>
      </c>
      <c r="AJF70">
        <v>1.5631519030000001</v>
      </c>
      <c r="AJG70">
        <v>0.84312400399999998</v>
      </c>
      <c r="AJH70">
        <v>0.32742679800000002</v>
      </c>
      <c r="AJI70">
        <v>0.63578018999999997</v>
      </c>
      <c r="AJJ70">
        <v>0.61726232000000003</v>
      </c>
      <c r="AJK70">
        <v>1.0487466599999999</v>
      </c>
      <c r="AJL70">
        <v>1.30911511</v>
      </c>
      <c r="AJM70">
        <v>1.553426776</v>
      </c>
      <c r="AJN70">
        <v>1.7823961239999999</v>
      </c>
      <c r="AJO70">
        <v>1.3311397490000001</v>
      </c>
      <c r="AJP70">
        <v>2.0677899009999998</v>
      </c>
      <c r="AJQ70">
        <v>1.5056722579999999</v>
      </c>
      <c r="AJR70">
        <v>1.339999583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165.3004492</v>
      </c>
      <c r="AKA70">
        <v>237.1867732</v>
      </c>
      <c r="AKB70">
        <v>164.13671969999999</v>
      </c>
      <c r="AKC70">
        <v>122.7407972</v>
      </c>
      <c r="AKD70">
        <v>128.04874190000001</v>
      </c>
      <c r="AKE70">
        <v>190.04725619999999</v>
      </c>
      <c r="AKF70">
        <v>114.521771</v>
      </c>
      <c r="AKG70">
        <v>120.8435137</v>
      </c>
      <c r="AKH70">
        <v>101.0938709</v>
      </c>
      <c r="AKI70">
        <v>204.25280369999999</v>
      </c>
      <c r="AKJ70">
        <v>149.81245949999999</v>
      </c>
      <c r="AKK70">
        <v>202.5435712</v>
      </c>
      <c r="AKL70">
        <v>141.18114890000001</v>
      </c>
      <c r="AKM70">
        <v>102.02803179999999</v>
      </c>
      <c r="AKN70">
        <v>235.68530699999999</v>
      </c>
      <c r="AKO70">
        <v>162.48919900000001</v>
      </c>
      <c r="AKP70">
        <v>148.18231779999999</v>
      </c>
      <c r="AKQ70">
        <v>256.6890009</v>
      </c>
      <c r="AKR70">
        <v>182.49684730000001</v>
      </c>
      <c r="AKS70">
        <v>199.68502760000001</v>
      </c>
      <c r="AKT70">
        <v>171.58008620000001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133.0096058</v>
      </c>
      <c r="AME70">
        <v>130.33401330000001</v>
      </c>
      <c r="AMF70">
        <v>128.93773329999999</v>
      </c>
      <c r="AMG70">
        <v>127.5122229</v>
      </c>
      <c r="AMH70">
        <v>125.1692412</v>
      </c>
      <c r="AMI70">
        <v>122.7880188</v>
      </c>
      <c r="AMJ70">
        <v>120.4393228</v>
      </c>
      <c r="AMK70">
        <v>118.938787</v>
      </c>
      <c r="AML70">
        <v>117.1798709</v>
      </c>
      <c r="AMM70">
        <v>117.4329489</v>
      </c>
      <c r="AMN70">
        <v>115.6199998</v>
      </c>
      <c r="AMO70">
        <v>113.4228842</v>
      </c>
      <c r="AMP70">
        <v>113.09550249999999</v>
      </c>
      <c r="AMQ70">
        <v>111.1148733</v>
      </c>
      <c r="AMR70">
        <v>108.79663290000001</v>
      </c>
      <c r="AMS70">
        <v>106.9648596</v>
      </c>
      <c r="AMT70">
        <v>104.6667114</v>
      </c>
      <c r="AMU70">
        <v>104.0921043</v>
      </c>
      <c r="AMV70">
        <v>100.3805176</v>
      </c>
      <c r="AMW70">
        <v>97.456813229999995</v>
      </c>
      <c r="AMX70">
        <v>95.259021020000006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241.25660379999999</v>
      </c>
      <c r="ANG70">
        <v>274.8371095</v>
      </c>
      <c r="ANH70">
        <v>279.94826189999998</v>
      </c>
      <c r="ANI70">
        <v>341.09606100000002</v>
      </c>
      <c r="ANJ70">
        <v>247.82086240000001</v>
      </c>
      <c r="ANK70">
        <v>253.64189089999999</v>
      </c>
      <c r="ANL70">
        <v>269.44450819999997</v>
      </c>
      <c r="ANM70">
        <v>269.07830089999999</v>
      </c>
      <c r="ANN70">
        <v>228.125855</v>
      </c>
      <c r="ANO70">
        <v>127.2825194</v>
      </c>
      <c r="ANP70">
        <v>238.72344559999999</v>
      </c>
      <c r="ANQ70">
        <v>200.12487759999999</v>
      </c>
      <c r="ANR70">
        <v>182.28616450000001</v>
      </c>
      <c r="ANS70">
        <v>184.8458862</v>
      </c>
      <c r="ANT70">
        <v>203.64394010000001</v>
      </c>
      <c r="ANU70">
        <v>152.8167353</v>
      </c>
      <c r="ANV70">
        <v>199.7108705</v>
      </c>
      <c r="ANW70">
        <v>164.13596219999999</v>
      </c>
      <c r="ANX70">
        <v>147.67674919999999</v>
      </c>
      <c r="ANY70">
        <v>120.26583650000001</v>
      </c>
      <c r="ANZ70">
        <v>110.9992458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121.4429744</v>
      </c>
      <c r="AOI70">
        <v>122.457472</v>
      </c>
      <c r="AOJ70">
        <v>123.9472181</v>
      </c>
      <c r="AOK70">
        <v>126.52516319999999</v>
      </c>
      <c r="AOL70">
        <v>126.1642932</v>
      </c>
      <c r="AOM70">
        <v>126.06707919999999</v>
      </c>
      <c r="AON70">
        <v>125.7929925</v>
      </c>
      <c r="AOO70">
        <v>125.2813111</v>
      </c>
      <c r="AOP70">
        <v>124.9418223</v>
      </c>
      <c r="AOQ70">
        <v>124.6540263</v>
      </c>
      <c r="AOR70">
        <v>124.4111746</v>
      </c>
      <c r="AOS70">
        <v>122.4158516</v>
      </c>
      <c r="AOT70">
        <v>121.6010675</v>
      </c>
      <c r="AOU70">
        <v>120.1773572</v>
      </c>
      <c r="AOV70">
        <v>116.8856638</v>
      </c>
      <c r="AOW70">
        <v>114.32032839999999</v>
      </c>
      <c r="AOX70">
        <v>113.2098604</v>
      </c>
      <c r="AOY70">
        <v>111.8761829</v>
      </c>
      <c r="AOZ70">
        <v>110.8419056</v>
      </c>
      <c r="APA70">
        <v>108.41044719999999</v>
      </c>
      <c r="APB70">
        <v>106.2512285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857.82015160000003</v>
      </c>
      <c r="APK70">
        <v>871.23281710000003</v>
      </c>
      <c r="APL70">
        <v>826.28411600000004</v>
      </c>
      <c r="APM70">
        <v>657.80792799999995</v>
      </c>
      <c r="APN70">
        <v>887.12453819999996</v>
      </c>
      <c r="APO70">
        <v>863.54504250000002</v>
      </c>
      <c r="APP70">
        <v>848.57921039999997</v>
      </c>
      <c r="APQ70">
        <v>845.3939034</v>
      </c>
      <c r="APR70">
        <v>1058.410586</v>
      </c>
      <c r="APS70">
        <v>815.2793858</v>
      </c>
      <c r="APT70">
        <v>928.13397859999998</v>
      </c>
      <c r="APU70">
        <v>1111.960791</v>
      </c>
      <c r="APV70">
        <v>948.77545740000005</v>
      </c>
      <c r="APW70">
        <v>984.32787540000004</v>
      </c>
      <c r="APX70">
        <v>838.56225419999998</v>
      </c>
      <c r="APY70">
        <v>1048.694125</v>
      </c>
      <c r="APZ70">
        <v>897.95731269999999</v>
      </c>
      <c r="AQA70">
        <v>723.18576670000004</v>
      </c>
      <c r="AQB70">
        <v>748.52024559999995</v>
      </c>
      <c r="AQC70">
        <v>766.68324250000001</v>
      </c>
      <c r="AQD70">
        <v>800.76184360000002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120.6180705</v>
      </c>
      <c r="ARO70">
        <v>117.9176811</v>
      </c>
      <c r="ARP70">
        <v>115.56160269999999</v>
      </c>
      <c r="ARQ70">
        <v>113.40872659999999</v>
      </c>
      <c r="ARR70">
        <v>111.1716574</v>
      </c>
      <c r="ARS70">
        <v>108.74002110000001</v>
      </c>
      <c r="ART70">
        <v>106.2505587</v>
      </c>
      <c r="ARU70">
        <v>103.59831920000001</v>
      </c>
      <c r="ARV70">
        <v>100.87827350000001</v>
      </c>
      <c r="ARW70">
        <v>98.34641732</v>
      </c>
      <c r="ARX70">
        <v>95.658450169999995</v>
      </c>
      <c r="ARY70">
        <v>93.033553319999996</v>
      </c>
      <c r="ARZ70">
        <v>90.891420260000004</v>
      </c>
      <c r="ASA70">
        <v>88.576627849999994</v>
      </c>
      <c r="ASB70">
        <v>86.024398509999997</v>
      </c>
      <c r="ASC70">
        <v>83.823319920000003</v>
      </c>
      <c r="ASD70">
        <v>81.720955099999998</v>
      </c>
      <c r="ASE70">
        <v>79.205670690000005</v>
      </c>
      <c r="ASF70">
        <v>77.160966540000004</v>
      </c>
      <c r="ASG70">
        <v>74.818077779999996</v>
      </c>
      <c r="ASH70">
        <v>72.963363749999999</v>
      </c>
    </row>
    <row r="71" spans="3:1178" x14ac:dyDescent="0.25">
      <c r="C71">
        <v>0</v>
      </c>
      <c r="D71">
        <v>0</v>
      </c>
      <c r="E71">
        <v>0</v>
      </c>
      <c r="F71">
        <v>224</v>
      </c>
      <c r="G71">
        <v>236</v>
      </c>
      <c r="H71">
        <v>225</v>
      </c>
      <c r="I71">
        <v>197</v>
      </c>
      <c r="J71">
        <v>250</v>
      </c>
      <c r="K71">
        <v>221</v>
      </c>
      <c r="L71">
        <v>219</v>
      </c>
      <c r="M71">
        <v>212</v>
      </c>
      <c r="N71">
        <v>253</v>
      </c>
      <c r="O71">
        <v>228</v>
      </c>
      <c r="P71">
        <v>259</v>
      </c>
      <c r="Q71">
        <v>225</v>
      </c>
      <c r="R71">
        <v>246</v>
      </c>
      <c r="S71">
        <v>220</v>
      </c>
      <c r="T71">
        <v>260</v>
      </c>
      <c r="U71">
        <v>239</v>
      </c>
      <c r="V71">
        <v>252</v>
      </c>
      <c r="W71">
        <v>274</v>
      </c>
      <c r="X71">
        <v>233</v>
      </c>
      <c r="Y71">
        <v>255</v>
      </c>
      <c r="Z71">
        <v>209</v>
      </c>
      <c r="AA71">
        <v>227</v>
      </c>
      <c r="AB71">
        <v>238</v>
      </c>
      <c r="AC71">
        <v>250</v>
      </c>
      <c r="AD71">
        <v>267</v>
      </c>
      <c r="AE71">
        <v>0</v>
      </c>
      <c r="AF71">
        <v>0</v>
      </c>
      <c r="AG71">
        <v>0</v>
      </c>
      <c r="AH71">
        <v>62</v>
      </c>
      <c r="AI71">
        <v>84</v>
      </c>
      <c r="AJ71">
        <v>85</v>
      </c>
      <c r="AK71">
        <v>73</v>
      </c>
      <c r="AL71">
        <v>92</v>
      </c>
      <c r="AM71">
        <v>72</v>
      </c>
      <c r="AN71">
        <v>77</v>
      </c>
      <c r="AO71">
        <v>100</v>
      </c>
      <c r="AP71">
        <v>95</v>
      </c>
      <c r="AQ71">
        <v>104</v>
      </c>
      <c r="AR71">
        <v>110</v>
      </c>
      <c r="AS71">
        <v>104</v>
      </c>
      <c r="AT71">
        <v>109</v>
      </c>
      <c r="AU71">
        <v>102</v>
      </c>
      <c r="AV71">
        <v>112</v>
      </c>
      <c r="AW71">
        <v>107</v>
      </c>
      <c r="AX71">
        <v>110</v>
      </c>
      <c r="AY71">
        <v>137</v>
      </c>
      <c r="AZ71">
        <v>128</v>
      </c>
      <c r="BA71">
        <v>130</v>
      </c>
      <c r="BB71">
        <v>153</v>
      </c>
      <c r="BC71">
        <v>149</v>
      </c>
      <c r="BD71">
        <v>148</v>
      </c>
      <c r="BE71">
        <v>150</v>
      </c>
      <c r="BF71">
        <v>150</v>
      </c>
      <c r="BG71">
        <v>0</v>
      </c>
      <c r="BH71">
        <v>0</v>
      </c>
      <c r="BI71">
        <v>0</v>
      </c>
      <c r="BJ71">
        <v>127</v>
      </c>
      <c r="BK71">
        <v>148</v>
      </c>
      <c r="BL71">
        <v>128</v>
      </c>
      <c r="BM71">
        <v>133</v>
      </c>
      <c r="BN71">
        <v>156</v>
      </c>
      <c r="BO71">
        <v>156</v>
      </c>
      <c r="BP71">
        <v>176</v>
      </c>
      <c r="BQ71">
        <v>190</v>
      </c>
      <c r="BR71">
        <v>178</v>
      </c>
      <c r="BS71">
        <v>189</v>
      </c>
      <c r="BT71">
        <v>180</v>
      </c>
      <c r="BU71">
        <v>172</v>
      </c>
      <c r="BV71">
        <v>193</v>
      </c>
      <c r="BW71">
        <v>193</v>
      </c>
      <c r="BX71">
        <v>181</v>
      </c>
      <c r="BY71">
        <v>186</v>
      </c>
      <c r="BZ71">
        <v>198</v>
      </c>
      <c r="CA71">
        <v>194</v>
      </c>
      <c r="CB71">
        <v>206</v>
      </c>
      <c r="CC71">
        <v>219</v>
      </c>
      <c r="CD71">
        <v>215</v>
      </c>
      <c r="CE71">
        <v>230</v>
      </c>
      <c r="CF71">
        <v>215</v>
      </c>
      <c r="CG71">
        <v>213</v>
      </c>
      <c r="CH71">
        <v>212</v>
      </c>
      <c r="CI71">
        <v>0</v>
      </c>
      <c r="CJ71">
        <v>0</v>
      </c>
      <c r="CK71">
        <v>0</v>
      </c>
      <c r="CL71">
        <v>56</v>
      </c>
      <c r="CM71">
        <v>41</v>
      </c>
      <c r="CN71">
        <v>50</v>
      </c>
      <c r="CO71">
        <v>39</v>
      </c>
      <c r="CP71">
        <v>48</v>
      </c>
      <c r="CQ71">
        <v>55</v>
      </c>
      <c r="CR71">
        <v>61</v>
      </c>
      <c r="CS71">
        <v>52</v>
      </c>
      <c r="CT71">
        <v>61</v>
      </c>
      <c r="CU71">
        <v>61</v>
      </c>
      <c r="CV71">
        <v>65</v>
      </c>
      <c r="CW71">
        <v>53</v>
      </c>
      <c r="CX71">
        <v>62</v>
      </c>
      <c r="CY71">
        <v>56</v>
      </c>
      <c r="CZ71">
        <v>62</v>
      </c>
      <c r="DA71">
        <v>75</v>
      </c>
      <c r="DB71">
        <v>70</v>
      </c>
      <c r="DC71">
        <v>55</v>
      </c>
      <c r="DD71">
        <v>76</v>
      </c>
      <c r="DE71">
        <v>80</v>
      </c>
      <c r="DF71">
        <v>95</v>
      </c>
      <c r="DG71">
        <v>99</v>
      </c>
      <c r="DH71">
        <v>80</v>
      </c>
      <c r="DI71">
        <v>79</v>
      </c>
      <c r="DJ71">
        <v>78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2</v>
      </c>
      <c r="DR71">
        <v>4</v>
      </c>
      <c r="DS71">
        <v>2</v>
      </c>
      <c r="DT71">
        <v>1</v>
      </c>
      <c r="DU71">
        <v>3</v>
      </c>
      <c r="DV71">
        <v>5</v>
      </c>
      <c r="DW71">
        <v>1</v>
      </c>
      <c r="DX71">
        <v>5</v>
      </c>
      <c r="DY71">
        <v>2</v>
      </c>
      <c r="DZ71">
        <v>9</v>
      </c>
      <c r="EA71">
        <v>10</v>
      </c>
      <c r="EB71">
        <v>7</v>
      </c>
      <c r="EC71">
        <v>11</v>
      </c>
      <c r="ED71">
        <v>4</v>
      </c>
      <c r="EE71">
        <v>7</v>
      </c>
      <c r="EF71">
        <v>9</v>
      </c>
      <c r="EG71">
        <v>4</v>
      </c>
      <c r="EH71">
        <v>11</v>
      </c>
      <c r="EI71">
        <v>6</v>
      </c>
      <c r="EJ71">
        <v>8</v>
      </c>
      <c r="EK71">
        <v>6</v>
      </c>
      <c r="EL71">
        <v>9</v>
      </c>
      <c r="EM71">
        <v>0</v>
      </c>
      <c r="EN71">
        <v>0</v>
      </c>
      <c r="EO71">
        <v>0</v>
      </c>
      <c r="EP71">
        <v>15</v>
      </c>
      <c r="EQ71">
        <v>10</v>
      </c>
      <c r="ER71">
        <v>10</v>
      </c>
      <c r="ES71">
        <v>5</v>
      </c>
      <c r="ET71">
        <v>5</v>
      </c>
      <c r="EU71">
        <v>15</v>
      </c>
      <c r="EV71">
        <v>5</v>
      </c>
      <c r="EW71">
        <v>5</v>
      </c>
      <c r="EX71">
        <v>15</v>
      </c>
      <c r="EY71">
        <v>20</v>
      </c>
      <c r="EZ71">
        <v>5</v>
      </c>
      <c r="FA71">
        <v>25</v>
      </c>
      <c r="FB71">
        <v>0</v>
      </c>
      <c r="FC71">
        <v>50</v>
      </c>
      <c r="FD71">
        <v>35</v>
      </c>
      <c r="FE71">
        <v>30</v>
      </c>
      <c r="FF71">
        <v>30</v>
      </c>
      <c r="FG71">
        <v>35</v>
      </c>
      <c r="FH71">
        <v>40</v>
      </c>
      <c r="FI71">
        <v>25</v>
      </c>
      <c r="FJ71">
        <v>35</v>
      </c>
      <c r="FK71">
        <v>50</v>
      </c>
      <c r="FL71">
        <v>15</v>
      </c>
      <c r="FM71">
        <v>40</v>
      </c>
      <c r="FN71">
        <v>45</v>
      </c>
      <c r="FO71">
        <v>0</v>
      </c>
      <c r="FP71">
        <v>0</v>
      </c>
      <c r="FQ71">
        <v>6340</v>
      </c>
      <c r="FR71">
        <v>6609</v>
      </c>
      <c r="FS71">
        <v>6825</v>
      </c>
      <c r="FT71">
        <v>7076</v>
      </c>
      <c r="FU71">
        <v>7343</v>
      </c>
      <c r="FV71">
        <v>7552</v>
      </c>
      <c r="FW71">
        <v>7678</v>
      </c>
      <c r="FX71">
        <v>7837</v>
      </c>
      <c r="FY71">
        <v>8049</v>
      </c>
      <c r="FZ71">
        <v>8127</v>
      </c>
      <c r="GA71">
        <v>8290</v>
      </c>
      <c r="GB71">
        <v>8318</v>
      </c>
      <c r="GC71">
        <v>8385</v>
      </c>
      <c r="GD71">
        <v>8516</v>
      </c>
      <c r="GE71">
        <v>8584</v>
      </c>
      <c r="GF71">
        <v>8605</v>
      </c>
      <c r="GG71">
        <v>8670</v>
      </c>
      <c r="GH71">
        <v>8756</v>
      </c>
      <c r="GI71">
        <v>8810</v>
      </c>
      <c r="GJ71">
        <v>8834</v>
      </c>
      <c r="GK71">
        <v>8845</v>
      </c>
      <c r="GL71">
        <v>8886</v>
      </c>
      <c r="GM71">
        <v>8920</v>
      </c>
      <c r="GN71">
        <v>8942</v>
      </c>
      <c r="GO71">
        <v>8921</v>
      </c>
      <c r="GP71">
        <v>9005</v>
      </c>
      <c r="GQ71">
        <v>0</v>
      </c>
      <c r="GR71">
        <v>0</v>
      </c>
      <c r="GS71">
        <v>633</v>
      </c>
      <c r="GT71">
        <v>724</v>
      </c>
      <c r="GU71">
        <v>801</v>
      </c>
      <c r="GV71">
        <v>873</v>
      </c>
      <c r="GW71">
        <v>926</v>
      </c>
      <c r="GX71">
        <v>1012</v>
      </c>
      <c r="GY71">
        <v>1114</v>
      </c>
      <c r="GZ71">
        <v>1211</v>
      </c>
      <c r="HA71">
        <v>1283</v>
      </c>
      <c r="HB71">
        <v>1387</v>
      </c>
      <c r="HC71">
        <v>1454</v>
      </c>
      <c r="HD71">
        <v>1559</v>
      </c>
      <c r="HE71">
        <v>1662</v>
      </c>
      <c r="HF71">
        <v>1696</v>
      </c>
      <c r="HG71">
        <v>1746</v>
      </c>
      <c r="HH71">
        <v>1806</v>
      </c>
      <c r="HI71">
        <v>1858</v>
      </c>
      <c r="HJ71">
        <v>1918</v>
      </c>
      <c r="HK71">
        <v>1999</v>
      </c>
      <c r="HL71">
        <v>2049</v>
      </c>
      <c r="HM71">
        <v>2115</v>
      </c>
      <c r="HN71">
        <v>2144</v>
      </c>
      <c r="HO71">
        <v>2226</v>
      </c>
      <c r="HP71">
        <v>2265</v>
      </c>
      <c r="HQ71">
        <v>2319</v>
      </c>
      <c r="HR71">
        <v>2365</v>
      </c>
      <c r="HS71">
        <v>0</v>
      </c>
      <c r="HT71">
        <v>0</v>
      </c>
      <c r="HU71">
        <v>65</v>
      </c>
      <c r="HV71">
        <v>76</v>
      </c>
      <c r="HW71">
        <v>85</v>
      </c>
      <c r="HX71">
        <v>91</v>
      </c>
      <c r="HY71">
        <v>99</v>
      </c>
      <c r="HZ71">
        <v>105</v>
      </c>
      <c r="IA71">
        <v>109</v>
      </c>
      <c r="IB71">
        <v>113</v>
      </c>
      <c r="IC71">
        <v>116</v>
      </c>
      <c r="ID71">
        <v>115</v>
      </c>
      <c r="IE71">
        <v>128</v>
      </c>
      <c r="IF71">
        <v>132</v>
      </c>
      <c r="IG71">
        <v>137</v>
      </c>
      <c r="IH71">
        <v>159</v>
      </c>
      <c r="II71">
        <v>181</v>
      </c>
      <c r="IJ71">
        <v>190</v>
      </c>
      <c r="IK71">
        <v>202</v>
      </c>
      <c r="IL71">
        <v>212</v>
      </c>
      <c r="IM71">
        <v>222</v>
      </c>
      <c r="IN71">
        <v>232</v>
      </c>
      <c r="IO71">
        <v>245</v>
      </c>
      <c r="IP71">
        <v>257</v>
      </c>
      <c r="IQ71">
        <v>266</v>
      </c>
      <c r="IR71">
        <v>273</v>
      </c>
      <c r="IS71">
        <v>277</v>
      </c>
      <c r="IT71">
        <v>281</v>
      </c>
      <c r="IU71">
        <v>0</v>
      </c>
      <c r="IV71">
        <v>0</v>
      </c>
      <c r="IW71">
        <v>6</v>
      </c>
      <c r="IX71">
        <v>3</v>
      </c>
      <c r="IY71">
        <v>2</v>
      </c>
      <c r="IZ71">
        <v>4</v>
      </c>
      <c r="JA71">
        <v>4</v>
      </c>
      <c r="JB71">
        <v>6</v>
      </c>
      <c r="JC71">
        <v>4</v>
      </c>
      <c r="JD71">
        <v>7</v>
      </c>
      <c r="JE71">
        <v>6</v>
      </c>
      <c r="JF71">
        <v>4</v>
      </c>
      <c r="JG71">
        <v>4</v>
      </c>
      <c r="JH71">
        <v>6</v>
      </c>
      <c r="JI71">
        <v>12</v>
      </c>
      <c r="JJ71">
        <v>6</v>
      </c>
      <c r="JK71">
        <v>4</v>
      </c>
      <c r="JL71">
        <v>4</v>
      </c>
      <c r="JM71">
        <v>6</v>
      </c>
      <c r="JN71">
        <v>7</v>
      </c>
      <c r="JO71">
        <v>7</v>
      </c>
      <c r="JP71">
        <v>7</v>
      </c>
      <c r="JQ71">
        <v>11</v>
      </c>
      <c r="JR71">
        <v>13</v>
      </c>
      <c r="JS71">
        <v>6</v>
      </c>
      <c r="JT71">
        <v>10</v>
      </c>
      <c r="JU71">
        <v>9</v>
      </c>
      <c r="JV71">
        <v>10</v>
      </c>
      <c r="JW71">
        <v>0</v>
      </c>
      <c r="JX71">
        <v>0</v>
      </c>
      <c r="JY71">
        <v>0</v>
      </c>
      <c r="JZ71">
        <v>7</v>
      </c>
      <c r="KA71">
        <v>16</v>
      </c>
      <c r="KB71">
        <v>21</v>
      </c>
      <c r="KC71">
        <v>36</v>
      </c>
      <c r="KD71">
        <v>44</v>
      </c>
      <c r="KE71">
        <v>55</v>
      </c>
      <c r="KF71">
        <v>65</v>
      </c>
      <c r="KG71">
        <v>78</v>
      </c>
      <c r="KH71">
        <v>89</v>
      </c>
      <c r="KI71">
        <v>96</v>
      </c>
      <c r="KJ71">
        <v>110</v>
      </c>
      <c r="KK71">
        <v>122</v>
      </c>
      <c r="KL71">
        <v>139</v>
      </c>
      <c r="KM71">
        <v>158</v>
      </c>
      <c r="KN71">
        <v>173</v>
      </c>
      <c r="KO71">
        <v>181</v>
      </c>
      <c r="KP71">
        <v>199</v>
      </c>
      <c r="KQ71">
        <v>218</v>
      </c>
      <c r="KR71">
        <v>232</v>
      </c>
      <c r="KS71">
        <v>251</v>
      </c>
      <c r="KT71">
        <v>263</v>
      </c>
      <c r="KU71">
        <v>289</v>
      </c>
      <c r="KV71">
        <v>309</v>
      </c>
      <c r="KW71">
        <v>331</v>
      </c>
      <c r="KX71">
        <v>355</v>
      </c>
      <c r="KY71">
        <v>0</v>
      </c>
      <c r="KZ71">
        <v>0</v>
      </c>
      <c r="LA71">
        <v>0</v>
      </c>
      <c r="LB71">
        <v>241</v>
      </c>
      <c r="LC71">
        <v>482</v>
      </c>
      <c r="LD71">
        <v>719</v>
      </c>
      <c r="LE71">
        <v>932</v>
      </c>
      <c r="LF71">
        <v>1165</v>
      </c>
      <c r="LG71">
        <v>1405</v>
      </c>
      <c r="LH71">
        <v>1658</v>
      </c>
      <c r="LI71">
        <v>1871</v>
      </c>
      <c r="LJ71">
        <v>2098</v>
      </c>
      <c r="LK71">
        <v>2318</v>
      </c>
      <c r="LL71">
        <v>2540</v>
      </c>
      <c r="LM71">
        <v>2753</v>
      </c>
      <c r="LN71">
        <v>2985</v>
      </c>
      <c r="LO71">
        <v>3209</v>
      </c>
      <c r="LP71">
        <v>3428</v>
      </c>
      <c r="LQ71">
        <v>3647</v>
      </c>
      <c r="LR71">
        <v>3858</v>
      </c>
      <c r="LS71">
        <v>4043</v>
      </c>
      <c r="LT71">
        <v>4295</v>
      </c>
      <c r="LU71">
        <v>4519</v>
      </c>
      <c r="LV71">
        <v>4751</v>
      </c>
      <c r="LW71">
        <v>4976</v>
      </c>
      <c r="LX71">
        <v>5187</v>
      </c>
      <c r="LY71">
        <v>5402</v>
      </c>
      <c r="LZ71">
        <v>5592</v>
      </c>
      <c r="MA71">
        <v>0</v>
      </c>
      <c r="MB71">
        <v>0</v>
      </c>
      <c r="MC71">
        <v>1497</v>
      </c>
      <c r="MD71">
        <v>1475</v>
      </c>
      <c r="ME71">
        <v>1469</v>
      </c>
      <c r="MF71">
        <v>1433</v>
      </c>
      <c r="MG71">
        <v>1425</v>
      </c>
      <c r="MH71">
        <v>1422</v>
      </c>
      <c r="MI71">
        <v>1426</v>
      </c>
      <c r="MJ71">
        <v>1421</v>
      </c>
      <c r="MK71">
        <v>1415</v>
      </c>
      <c r="ML71">
        <v>1430</v>
      </c>
      <c r="MM71">
        <v>1411</v>
      </c>
      <c r="MN71">
        <v>1408</v>
      </c>
      <c r="MO71">
        <v>1411</v>
      </c>
      <c r="MP71">
        <v>1406</v>
      </c>
      <c r="MQ71">
        <v>1415</v>
      </c>
      <c r="MR71">
        <v>1420</v>
      </c>
      <c r="MS71">
        <v>1412</v>
      </c>
      <c r="MT71">
        <v>1416</v>
      </c>
      <c r="MU71">
        <v>1405</v>
      </c>
      <c r="MV71">
        <v>1381</v>
      </c>
      <c r="MW71">
        <v>1380</v>
      </c>
      <c r="MX71">
        <v>1365</v>
      </c>
      <c r="MY71">
        <v>1401</v>
      </c>
      <c r="MZ71">
        <v>1412</v>
      </c>
      <c r="NA71">
        <v>1407</v>
      </c>
      <c r="NB71">
        <v>1428</v>
      </c>
      <c r="NC71">
        <v>0</v>
      </c>
      <c r="ND71">
        <v>0</v>
      </c>
      <c r="NE71">
        <v>0</v>
      </c>
      <c r="NF71">
        <v>40</v>
      </c>
      <c r="NG71">
        <v>82</v>
      </c>
      <c r="NH71">
        <v>120</v>
      </c>
      <c r="NI71">
        <v>165</v>
      </c>
      <c r="NJ71">
        <v>199</v>
      </c>
      <c r="NK71">
        <v>231</v>
      </c>
      <c r="NL71">
        <v>267</v>
      </c>
      <c r="NM71">
        <v>300</v>
      </c>
      <c r="NN71">
        <v>333</v>
      </c>
      <c r="NO71">
        <v>378</v>
      </c>
      <c r="NP71">
        <v>410</v>
      </c>
      <c r="NQ71">
        <v>439</v>
      </c>
      <c r="NR71">
        <v>470</v>
      </c>
      <c r="NS71">
        <v>493</v>
      </c>
      <c r="NT71">
        <v>513</v>
      </c>
      <c r="NU71">
        <v>549</v>
      </c>
      <c r="NV71">
        <v>577</v>
      </c>
      <c r="NW71">
        <v>616</v>
      </c>
      <c r="NX71">
        <v>653</v>
      </c>
      <c r="NY71">
        <v>686</v>
      </c>
      <c r="NZ71">
        <v>717</v>
      </c>
      <c r="OA71">
        <v>738</v>
      </c>
      <c r="OB71">
        <v>764</v>
      </c>
      <c r="OC71">
        <v>789</v>
      </c>
      <c r="OD71">
        <v>809</v>
      </c>
      <c r="OE71">
        <v>0</v>
      </c>
      <c r="OF71">
        <v>0</v>
      </c>
      <c r="OG71">
        <v>2119</v>
      </c>
      <c r="OH71">
        <v>2230</v>
      </c>
      <c r="OI71">
        <v>2311</v>
      </c>
      <c r="OJ71">
        <v>2390</v>
      </c>
      <c r="OK71">
        <v>2476</v>
      </c>
      <c r="OL71">
        <v>2607</v>
      </c>
      <c r="OM71">
        <v>2727</v>
      </c>
      <c r="ON71">
        <v>2808</v>
      </c>
      <c r="OO71">
        <v>2925</v>
      </c>
      <c r="OP71">
        <v>3027</v>
      </c>
      <c r="OQ71">
        <v>3116</v>
      </c>
      <c r="OR71">
        <v>3201</v>
      </c>
      <c r="OS71">
        <v>3289</v>
      </c>
      <c r="OT71">
        <v>3355</v>
      </c>
      <c r="OU71">
        <v>3425</v>
      </c>
      <c r="OV71">
        <v>3519</v>
      </c>
      <c r="OW71">
        <v>3579</v>
      </c>
      <c r="OX71">
        <v>3646</v>
      </c>
      <c r="OY71">
        <v>3705</v>
      </c>
      <c r="OZ71">
        <v>3768</v>
      </c>
      <c r="PA71">
        <v>3821</v>
      </c>
      <c r="PB71">
        <v>3854</v>
      </c>
      <c r="PC71">
        <v>3929</v>
      </c>
      <c r="PD71">
        <v>3991</v>
      </c>
      <c r="PE71">
        <v>4024</v>
      </c>
      <c r="PF71">
        <v>4084</v>
      </c>
      <c r="PG71">
        <v>0</v>
      </c>
      <c r="PH71">
        <v>0</v>
      </c>
      <c r="PI71">
        <v>0</v>
      </c>
      <c r="PJ71">
        <v>46</v>
      </c>
      <c r="PK71">
        <v>107</v>
      </c>
      <c r="PL71">
        <v>162</v>
      </c>
      <c r="PM71">
        <v>214</v>
      </c>
      <c r="PN71">
        <v>263</v>
      </c>
      <c r="PO71">
        <v>325</v>
      </c>
      <c r="PP71">
        <v>386</v>
      </c>
      <c r="PQ71">
        <v>444</v>
      </c>
      <c r="PR71">
        <v>494</v>
      </c>
      <c r="PS71">
        <v>568</v>
      </c>
      <c r="PT71">
        <v>635</v>
      </c>
      <c r="PU71">
        <v>692</v>
      </c>
      <c r="PV71">
        <v>768</v>
      </c>
      <c r="PW71">
        <v>849</v>
      </c>
      <c r="PX71">
        <v>923</v>
      </c>
      <c r="PY71">
        <v>1023</v>
      </c>
      <c r="PZ71">
        <v>1107</v>
      </c>
      <c r="QA71">
        <v>1189</v>
      </c>
      <c r="QB71">
        <v>1288</v>
      </c>
      <c r="QC71">
        <v>1373</v>
      </c>
      <c r="QD71">
        <v>1473</v>
      </c>
      <c r="QE71">
        <v>1561</v>
      </c>
      <c r="QF71">
        <v>1658</v>
      </c>
      <c r="QG71">
        <v>1770</v>
      </c>
      <c r="QH71">
        <v>1869</v>
      </c>
      <c r="QI71">
        <v>0</v>
      </c>
      <c r="QJ71">
        <v>0</v>
      </c>
      <c r="QK71">
        <v>7449</v>
      </c>
      <c r="QL71">
        <v>7676</v>
      </c>
      <c r="QM71">
        <v>7926</v>
      </c>
      <c r="QN71">
        <v>8121</v>
      </c>
      <c r="QO71">
        <v>8232</v>
      </c>
      <c r="QP71">
        <v>8320</v>
      </c>
      <c r="QQ71">
        <v>8318</v>
      </c>
      <c r="QR71">
        <v>8471</v>
      </c>
      <c r="QS71">
        <v>8536</v>
      </c>
      <c r="QT71">
        <v>8657</v>
      </c>
      <c r="QU71">
        <v>8649</v>
      </c>
      <c r="QV71">
        <v>8662</v>
      </c>
      <c r="QW71">
        <v>8692</v>
      </c>
      <c r="QX71">
        <v>8747</v>
      </c>
      <c r="QY71">
        <v>8773</v>
      </c>
      <c r="QZ71">
        <v>8845</v>
      </c>
      <c r="RA71">
        <v>8849</v>
      </c>
      <c r="RB71">
        <v>8881</v>
      </c>
      <c r="RC71">
        <v>8933</v>
      </c>
      <c r="RD71">
        <v>8907</v>
      </c>
      <c r="RE71">
        <v>8941</v>
      </c>
      <c r="RF71">
        <v>8930</v>
      </c>
      <c r="RG71">
        <v>9001</v>
      </c>
      <c r="RH71">
        <v>9025</v>
      </c>
      <c r="RI71">
        <v>9057</v>
      </c>
      <c r="RJ71">
        <v>9169</v>
      </c>
      <c r="RK71">
        <v>0</v>
      </c>
      <c r="RL71">
        <v>0</v>
      </c>
      <c r="RM71">
        <v>8444</v>
      </c>
      <c r="RN71">
        <v>8455</v>
      </c>
      <c r="RO71">
        <v>8379</v>
      </c>
      <c r="RP71">
        <v>8371</v>
      </c>
      <c r="RQ71">
        <v>8365</v>
      </c>
      <c r="RR71">
        <v>8366</v>
      </c>
      <c r="RS71">
        <v>8376</v>
      </c>
      <c r="RT71">
        <v>8304</v>
      </c>
      <c r="RU71">
        <v>8303</v>
      </c>
      <c r="RV71">
        <v>8250</v>
      </c>
      <c r="RW71">
        <v>8277</v>
      </c>
      <c r="RX71">
        <v>8312</v>
      </c>
      <c r="RY71">
        <v>8390</v>
      </c>
      <c r="RZ71">
        <v>8377</v>
      </c>
      <c r="SA71">
        <v>8374</v>
      </c>
      <c r="SB71">
        <v>8377</v>
      </c>
      <c r="SC71">
        <v>8384</v>
      </c>
      <c r="SD71">
        <v>8396</v>
      </c>
      <c r="SE71">
        <v>8417</v>
      </c>
      <c r="SF71">
        <v>8416</v>
      </c>
      <c r="SG71">
        <v>8426</v>
      </c>
      <c r="SH71">
        <v>8445</v>
      </c>
      <c r="SI71">
        <v>8436</v>
      </c>
      <c r="SJ71">
        <v>8478</v>
      </c>
      <c r="SK71">
        <v>8485</v>
      </c>
      <c r="SL71">
        <v>8515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365042.06900000002</v>
      </c>
      <c r="SU71">
        <v>360322.86259999999</v>
      </c>
      <c r="SV71">
        <v>357072.44179999997</v>
      </c>
      <c r="SW71">
        <v>356050.16330000001</v>
      </c>
      <c r="SX71">
        <v>349029.63010000001</v>
      </c>
      <c r="SY71">
        <v>345660.17310000001</v>
      </c>
      <c r="SZ71">
        <v>336725.88559999998</v>
      </c>
      <c r="TA71">
        <v>329551.6042</v>
      </c>
      <c r="TB71">
        <v>324951.68339999998</v>
      </c>
      <c r="TC71">
        <v>318006.22590000002</v>
      </c>
      <c r="TD71">
        <v>309499.22340000002</v>
      </c>
      <c r="TE71">
        <v>302754.46840000001</v>
      </c>
      <c r="TF71">
        <v>296852.00900000002</v>
      </c>
      <c r="TG71">
        <v>289983.25689999998</v>
      </c>
      <c r="TH71">
        <v>282304.09970000002</v>
      </c>
      <c r="TI71">
        <v>274422.93359999999</v>
      </c>
      <c r="TJ71">
        <v>267665.03899999999</v>
      </c>
      <c r="TK71">
        <v>260863.29190000001</v>
      </c>
      <c r="TL71">
        <v>253889.9774</v>
      </c>
      <c r="TM71">
        <v>245916.2378</v>
      </c>
      <c r="TN71">
        <v>241001.72940000001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215082.45060000001</v>
      </c>
      <c r="TW71">
        <v>229864.77799999999</v>
      </c>
      <c r="TX71">
        <v>242601.8774</v>
      </c>
      <c r="TY71">
        <v>249539.58350000001</v>
      </c>
      <c r="TZ71">
        <v>261909.967</v>
      </c>
      <c r="UA71">
        <v>266564.7672</v>
      </c>
      <c r="UB71">
        <v>277489.93209999998</v>
      </c>
      <c r="UC71">
        <v>287206.92700000003</v>
      </c>
      <c r="UD71">
        <v>284546.01899999997</v>
      </c>
      <c r="UE71">
        <v>284402.67749999999</v>
      </c>
      <c r="UF71">
        <v>285607.73340000003</v>
      </c>
      <c r="UG71">
        <v>285273.02120000002</v>
      </c>
      <c r="UH71">
        <v>285908.04109999997</v>
      </c>
      <c r="UI71">
        <v>289303.26610000001</v>
      </c>
      <c r="UJ71">
        <v>287902.39399999997</v>
      </c>
      <c r="UK71">
        <v>288520.35960000003</v>
      </c>
      <c r="UL71">
        <v>283957.6997</v>
      </c>
      <c r="UM71">
        <v>286231.0895</v>
      </c>
      <c r="UN71">
        <v>282763.02909999999</v>
      </c>
      <c r="UO71">
        <v>281072.23229999997</v>
      </c>
      <c r="UP71">
        <v>278298.65960000001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438250.41</v>
      </c>
      <c r="UY71">
        <v>441694.81910000002</v>
      </c>
      <c r="UZ71">
        <v>444566.79930000001</v>
      </c>
      <c r="VA71">
        <v>443077.1434</v>
      </c>
      <c r="VB71">
        <v>426463.60470000003</v>
      </c>
      <c r="VC71">
        <v>460847.12040000001</v>
      </c>
      <c r="VD71">
        <v>461406.4008</v>
      </c>
      <c r="VE71">
        <v>464935.84080000001</v>
      </c>
      <c r="VF71">
        <v>523880.65120000002</v>
      </c>
      <c r="VG71">
        <v>578997.36129999999</v>
      </c>
      <c r="VH71">
        <v>590084.74309999996</v>
      </c>
      <c r="VI71">
        <v>609080.82830000005</v>
      </c>
      <c r="VJ71">
        <v>620614.89760000003</v>
      </c>
      <c r="VK71">
        <v>630960.37399999995</v>
      </c>
      <c r="VL71">
        <v>640176.71120000002</v>
      </c>
      <c r="VM71">
        <v>656357.94369999995</v>
      </c>
      <c r="VN71">
        <v>668452.51249999995</v>
      </c>
      <c r="VO71">
        <v>671710.05379999999</v>
      </c>
      <c r="VP71">
        <v>669307.4118</v>
      </c>
      <c r="VQ71">
        <v>659334.09109999996</v>
      </c>
      <c r="VR71">
        <v>649373.94270000001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241910.62049999999</v>
      </c>
      <c r="WA71">
        <v>156576.4534</v>
      </c>
      <c r="WB71">
        <v>266027.95480000001</v>
      </c>
      <c r="WC71">
        <v>221382.4866</v>
      </c>
      <c r="WD71">
        <v>143289.6354</v>
      </c>
      <c r="WE71">
        <v>139116.1508</v>
      </c>
      <c r="WF71">
        <v>202596.33619999999</v>
      </c>
      <c r="WG71">
        <v>393390.94400000002</v>
      </c>
      <c r="WH71">
        <v>190966.47769999999</v>
      </c>
      <c r="WI71">
        <v>123602.8982</v>
      </c>
      <c r="WJ71">
        <v>120002.8138</v>
      </c>
      <c r="WK71">
        <v>174761.3793</v>
      </c>
      <c r="WL71">
        <v>197949.78229999999</v>
      </c>
      <c r="WM71">
        <v>192184.25469999999</v>
      </c>
      <c r="WN71">
        <v>186586.655</v>
      </c>
      <c r="WO71">
        <v>284667.5736</v>
      </c>
      <c r="WP71">
        <v>326626.51870000002</v>
      </c>
      <c r="WQ71">
        <v>146359.9038</v>
      </c>
      <c r="WR71">
        <v>236828.32329999999</v>
      </c>
      <c r="WS71">
        <v>206937.36989999999</v>
      </c>
      <c r="WT71">
        <v>223233.4087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14700000</v>
      </c>
      <c r="ZG71">
        <v>14300000</v>
      </c>
      <c r="ZH71">
        <v>13800000</v>
      </c>
      <c r="ZI71">
        <v>13400000</v>
      </c>
      <c r="ZJ71">
        <v>13100000</v>
      </c>
      <c r="ZK71">
        <v>12600000</v>
      </c>
      <c r="ZL71">
        <v>12200000</v>
      </c>
      <c r="ZM71">
        <v>11800000</v>
      </c>
      <c r="ZN71">
        <v>11400000</v>
      </c>
      <c r="ZO71">
        <v>11200000</v>
      </c>
      <c r="ZP71">
        <v>10900000</v>
      </c>
      <c r="ZQ71">
        <v>10500000</v>
      </c>
      <c r="ZR71">
        <v>10200000</v>
      </c>
      <c r="ZS71">
        <v>9870000</v>
      </c>
      <c r="ZT71">
        <v>9420000</v>
      </c>
      <c r="ZU71">
        <v>9130000</v>
      </c>
      <c r="ZV71">
        <v>8770000</v>
      </c>
      <c r="ZW71">
        <v>8740000</v>
      </c>
      <c r="ZX71">
        <v>8550000</v>
      </c>
      <c r="ZY71">
        <v>8270000</v>
      </c>
      <c r="ZZ71">
        <v>8150000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27900000</v>
      </c>
      <c r="ABK71">
        <v>28300000</v>
      </c>
      <c r="ABL71">
        <v>28300000</v>
      </c>
      <c r="ABM71">
        <v>28600000</v>
      </c>
      <c r="ABN71">
        <v>28800000</v>
      </c>
      <c r="ABO71">
        <v>28700000</v>
      </c>
      <c r="ABP71">
        <v>28700000</v>
      </c>
      <c r="ABQ71">
        <v>28600000</v>
      </c>
      <c r="ABR71">
        <v>28300000</v>
      </c>
      <c r="ABS71">
        <v>28100000</v>
      </c>
      <c r="ABT71">
        <v>28000000</v>
      </c>
      <c r="ABU71">
        <v>27600000</v>
      </c>
      <c r="ABV71">
        <v>27300000</v>
      </c>
      <c r="ABW71">
        <v>27000000</v>
      </c>
      <c r="ABX71">
        <v>26600000</v>
      </c>
      <c r="ABY71">
        <v>26200000</v>
      </c>
      <c r="ABZ71">
        <v>25700000</v>
      </c>
      <c r="ACA71">
        <v>25400000</v>
      </c>
      <c r="ACB71">
        <v>25100000</v>
      </c>
      <c r="ACC71">
        <v>24500000</v>
      </c>
      <c r="ACD71">
        <v>24200000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3140000</v>
      </c>
      <c r="ADO71">
        <v>3050000</v>
      </c>
      <c r="ADP71">
        <v>3020000</v>
      </c>
      <c r="ADQ71">
        <v>2950000</v>
      </c>
      <c r="ADR71">
        <v>2910000</v>
      </c>
      <c r="ADS71">
        <v>2820000</v>
      </c>
      <c r="ADT71">
        <v>2740000</v>
      </c>
      <c r="ADU71">
        <v>2670000</v>
      </c>
      <c r="ADV71">
        <v>2610000</v>
      </c>
      <c r="ADW71">
        <v>2540000</v>
      </c>
      <c r="ADX71">
        <v>2490000</v>
      </c>
      <c r="ADY71">
        <v>2420000</v>
      </c>
      <c r="ADZ71">
        <v>2350000</v>
      </c>
      <c r="AEA71">
        <v>2300000</v>
      </c>
      <c r="AEB71">
        <v>2230000</v>
      </c>
      <c r="AEC71">
        <v>2170000</v>
      </c>
      <c r="AED71">
        <v>2100000</v>
      </c>
      <c r="AEE71">
        <v>2060000</v>
      </c>
      <c r="AEF71">
        <v>2000000</v>
      </c>
      <c r="AEG71">
        <v>1950000</v>
      </c>
      <c r="AEH71">
        <v>1920000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13900000</v>
      </c>
      <c r="AEQ71">
        <v>13500000</v>
      </c>
      <c r="AER71">
        <v>13000000</v>
      </c>
      <c r="AES71">
        <v>12600000</v>
      </c>
      <c r="AET71">
        <v>12200000</v>
      </c>
      <c r="AEU71">
        <v>11800000</v>
      </c>
      <c r="AEV71">
        <v>11500000</v>
      </c>
      <c r="AEW71">
        <v>11300000</v>
      </c>
      <c r="AEX71">
        <v>11000000</v>
      </c>
      <c r="AEY71">
        <v>10600000</v>
      </c>
      <c r="AEZ71">
        <v>10300000</v>
      </c>
      <c r="AFA71">
        <v>10000000</v>
      </c>
      <c r="AFB71">
        <v>9770000</v>
      </c>
      <c r="AFC71">
        <v>9510000</v>
      </c>
      <c r="AFD71">
        <v>9230000</v>
      </c>
      <c r="AFE71">
        <v>8970000</v>
      </c>
      <c r="AFF71">
        <v>8730000</v>
      </c>
      <c r="AFG71">
        <v>8470000</v>
      </c>
      <c r="AFH71">
        <v>8260000</v>
      </c>
      <c r="AFI71">
        <v>8030000</v>
      </c>
      <c r="AFJ71">
        <v>7820000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141.44613620000001</v>
      </c>
      <c r="AGU71">
        <v>151.16753879999999</v>
      </c>
      <c r="AGV71">
        <v>159.54392419999999</v>
      </c>
      <c r="AGW71">
        <v>164.10641509999999</v>
      </c>
      <c r="AGX71">
        <v>172.2416346</v>
      </c>
      <c r="AGY71">
        <v>175.30280250000001</v>
      </c>
      <c r="AGZ71">
        <v>182.4875931</v>
      </c>
      <c r="AHA71">
        <v>188.8778466</v>
      </c>
      <c r="AHB71">
        <v>187.1279356</v>
      </c>
      <c r="AHC71">
        <v>187.03366890000001</v>
      </c>
      <c r="AHD71">
        <v>187.82615799999999</v>
      </c>
      <c r="AHE71">
        <v>187.60603889999999</v>
      </c>
      <c r="AHF71">
        <v>188.02365140000001</v>
      </c>
      <c r="AHG71">
        <v>190.2564763</v>
      </c>
      <c r="AHH71">
        <v>189.3352113</v>
      </c>
      <c r="AHI71">
        <v>189.7416082</v>
      </c>
      <c r="AHJ71">
        <v>186.7410351</v>
      </c>
      <c r="AHK71">
        <v>188.2360999</v>
      </c>
      <c r="AHL71">
        <v>185.95537569999999</v>
      </c>
      <c r="AHM71">
        <v>184.8434455</v>
      </c>
      <c r="AHN71">
        <v>183.01944209999999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20.039738849999999</v>
      </c>
      <c r="AHW71">
        <v>20.197240270000002</v>
      </c>
      <c r="AHX71">
        <v>20.3285664</v>
      </c>
      <c r="AHY71">
        <v>20.260449380000001</v>
      </c>
      <c r="AHZ71">
        <v>19.500767310000001</v>
      </c>
      <c r="AIA71">
        <v>21.073011529999999</v>
      </c>
      <c r="AIB71">
        <v>21.098585570000001</v>
      </c>
      <c r="AIC71">
        <v>21.259975170000001</v>
      </c>
      <c r="AID71">
        <v>23.955325999999999</v>
      </c>
      <c r="AIE71">
        <v>26.47563049</v>
      </c>
      <c r="AIF71">
        <v>26.982619710000002</v>
      </c>
      <c r="AIG71">
        <v>27.851247740000002</v>
      </c>
      <c r="AIH71">
        <v>28.378662500000001</v>
      </c>
      <c r="AII71">
        <v>28.851726849999999</v>
      </c>
      <c r="AIJ71">
        <v>29.273159410000002</v>
      </c>
      <c r="AIK71">
        <v>30.013073550000001</v>
      </c>
      <c r="AIL71">
        <v>30.566118100000001</v>
      </c>
      <c r="AIM71">
        <v>30.715074659999999</v>
      </c>
      <c r="AIN71">
        <v>30.605209800000001</v>
      </c>
      <c r="AIO71">
        <v>30.1491629</v>
      </c>
      <c r="AIP71">
        <v>29.693718319999999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1.9771195189999999</v>
      </c>
      <c r="AIY71">
        <v>1.2796890089999999</v>
      </c>
      <c r="AIZ71">
        <v>2.174228899</v>
      </c>
      <c r="AJA71">
        <v>1.809344437</v>
      </c>
      <c r="AJB71">
        <v>1.171096723</v>
      </c>
      <c r="AJC71">
        <v>1.13698711</v>
      </c>
      <c r="AJD71">
        <v>1.655806471</v>
      </c>
      <c r="AJE71">
        <v>3.215158196</v>
      </c>
      <c r="AJF71">
        <v>1.5607564060000001</v>
      </c>
      <c r="AJG71">
        <v>1.0101983210000001</v>
      </c>
      <c r="AJH71">
        <v>0.980775069</v>
      </c>
      <c r="AJI71">
        <v>1.428313207</v>
      </c>
      <c r="AJJ71">
        <v>1.617830493</v>
      </c>
      <c r="AJK71">
        <v>1.5707092170000001</v>
      </c>
      <c r="AJL71">
        <v>1.5249604050000001</v>
      </c>
      <c r="AJM71">
        <v>2.326569272</v>
      </c>
      <c r="AJN71">
        <v>2.6694969579999999</v>
      </c>
      <c r="AJO71">
        <v>1.196189824</v>
      </c>
      <c r="AJP71">
        <v>1.93558224</v>
      </c>
      <c r="AJQ71">
        <v>1.6912854530000001</v>
      </c>
      <c r="AJR71">
        <v>1.8244719009999999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146.26916399999999</v>
      </c>
      <c r="AKA71">
        <v>142.98456440000001</v>
      </c>
      <c r="AKB71">
        <v>148.2901363</v>
      </c>
      <c r="AKC71">
        <v>153.3998934</v>
      </c>
      <c r="AKD71">
        <v>184.04999190000001</v>
      </c>
      <c r="AKE71">
        <v>111.5608563</v>
      </c>
      <c r="AKF71">
        <v>168.53931320000001</v>
      </c>
      <c r="AKG71">
        <v>159.3815334</v>
      </c>
      <c r="AKH71">
        <v>212.24114030000001</v>
      </c>
      <c r="AKI71">
        <v>223.53182229999999</v>
      </c>
      <c r="AKJ71">
        <v>149.42315139999999</v>
      </c>
      <c r="AKK71">
        <v>92.105021769999993</v>
      </c>
      <c r="AKL71">
        <v>174.19884039999999</v>
      </c>
      <c r="AKM71">
        <v>216.03012870000001</v>
      </c>
      <c r="AKN71">
        <v>143.9114395</v>
      </c>
      <c r="AKO71">
        <v>207.76535010000001</v>
      </c>
      <c r="AKP71">
        <v>132.79598970000001</v>
      </c>
      <c r="AKQ71">
        <v>236.62058759999999</v>
      </c>
      <c r="AKR71">
        <v>170.10740369999999</v>
      </c>
      <c r="AKS71">
        <v>198.03338360000001</v>
      </c>
      <c r="AKT71">
        <v>173.15762670000001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91.777252959999998</v>
      </c>
      <c r="AME71">
        <v>89.354773609999995</v>
      </c>
      <c r="AMF71">
        <v>86.448027139999994</v>
      </c>
      <c r="AMG71">
        <v>83.575738680000001</v>
      </c>
      <c r="AMH71">
        <v>82.001651039999999</v>
      </c>
      <c r="AMI71">
        <v>78.55545497</v>
      </c>
      <c r="AMJ71">
        <v>76.105275879999994</v>
      </c>
      <c r="AMK71">
        <v>74.046050489999999</v>
      </c>
      <c r="AML71">
        <v>71.634623239999996</v>
      </c>
      <c r="AMM71">
        <v>69.993365389999994</v>
      </c>
      <c r="AMN71">
        <v>68.194846369999993</v>
      </c>
      <c r="AMO71">
        <v>65.835582579999993</v>
      </c>
      <c r="AMP71">
        <v>64.09911228</v>
      </c>
      <c r="AMQ71">
        <v>61.74870602</v>
      </c>
      <c r="AMR71">
        <v>58.926139659999997</v>
      </c>
      <c r="AMS71">
        <v>57.168417939999998</v>
      </c>
      <c r="AMT71">
        <v>54.900021449999997</v>
      </c>
      <c r="AMU71">
        <v>54.70673214</v>
      </c>
      <c r="AMV71">
        <v>53.530353339999998</v>
      </c>
      <c r="AMW71">
        <v>51.787182780000002</v>
      </c>
      <c r="AMX71">
        <v>51.029248359999997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220.89194259999999</v>
      </c>
      <c r="ANG71">
        <v>209.71076780000001</v>
      </c>
      <c r="ANH71">
        <v>225.3163868</v>
      </c>
      <c r="ANI71">
        <v>228.47857110000001</v>
      </c>
      <c r="ANJ71">
        <v>261.24789320000002</v>
      </c>
      <c r="ANK71">
        <v>228.9813231</v>
      </c>
      <c r="ANL71">
        <v>204.2739291</v>
      </c>
      <c r="ANM71">
        <v>136.913656</v>
      </c>
      <c r="ANN71">
        <v>136.37810469999999</v>
      </c>
      <c r="ANO71">
        <v>148.24393929999999</v>
      </c>
      <c r="ANP71">
        <v>72.550030739999997</v>
      </c>
      <c r="ANQ71">
        <v>188.99245440000001</v>
      </c>
      <c r="ANR71">
        <v>112.0196838</v>
      </c>
      <c r="ANS71">
        <v>158.84486670000001</v>
      </c>
      <c r="ANT71">
        <v>124.0877335</v>
      </c>
      <c r="ANU71">
        <v>134.52716219999999</v>
      </c>
      <c r="ANV71">
        <v>141.46632579999999</v>
      </c>
      <c r="ANW71">
        <v>93.896505700000006</v>
      </c>
      <c r="ANX71">
        <v>90.300185929999998</v>
      </c>
      <c r="ANY71">
        <v>80.016654110000005</v>
      </c>
      <c r="ANZ71">
        <v>69.531495199999995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96.318186359999999</v>
      </c>
      <c r="AOI71">
        <v>97.817189049999996</v>
      </c>
      <c r="AOJ71">
        <v>97.788980690000002</v>
      </c>
      <c r="AOK71">
        <v>98.896622870000002</v>
      </c>
      <c r="AOL71">
        <v>99.364393800000002</v>
      </c>
      <c r="AOM71">
        <v>99.306709220000002</v>
      </c>
      <c r="AON71">
        <v>99.044323759999997</v>
      </c>
      <c r="AOO71">
        <v>98.803098800000001</v>
      </c>
      <c r="AOP71">
        <v>97.85026182</v>
      </c>
      <c r="AOQ71">
        <v>96.982375750000003</v>
      </c>
      <c r="AOR71">
        <v>96.741827020000002</v>
      </c>
      <c r="AOS71">
        <v>95.525537900000003</v>
      </c>
      <c r="AOT71">
        <v>94.479423159999996</v>
      </c>
      <c r="AOU71">
        <v>93.211942019999995</v>
      </c>
      <c r="AOV71">
        <v>92.035847000000004</v>
      </c>
      <c r="AOW71">
        <v>90.612045069999994</v>
      </c>
      <c r="AOX71">
        <v>88.732635360000003</v>
      </c>
      <c r="AOY71">
        <v>87.824659370000006</v>
      </c>
      <c r="AOZ71">
        <v>86.612175710000002</v>
      </c>
      <c r="APA71">
        <v>84.784793719999996</v>
      </c>
      <c r="APB71">
        <v>83.542699519999999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487.67595160000002</v>
      </c>
      <c r="APK71">
        <v>649.69513619999998</v>
      </c>
      <c r="APL71">
        <v>659.88839870000004</v>
      </c>
      <c r="APM71">
        <v>605.23813189999998</v>
      </c>
      <c r="APN71">
        <v>528.66944160000003</v>
      </c>
      <c r="APO71">
        <v>568.72475710000003</v>
      </c>
      <c r="APP71">
        <v>632.44125050000002</v>
      </c>
      <c r="APQ71">
        <v>444.71024890000001</v>
      </c>
      <c r="APR71">
        <v>619.96359089999999</v>
      </c>
      <c r="APS71">
        <v>603.22435310000003</v>
      </c>
      <c r="APT71">
        <v>506.45419450000003</v>
      </c>
      <c r="APU71">
        <v>779.99673310000003</v>
      </c>
      <c r="APV71">
        <v>627.39214579999998</v>
      </c>
      <c r="APW71">
        <v>536.90456819999997</v>
      </c>
      <c r="APX71">
        <v>661.60636850000003</v>
      </c>
      <c r="APY71">
        <v>505.60801140000001</v>
      </c>
      <c r="APZ71">
        <v>583.88314439999999</v>
      </c>
      <c r="AQA71">
        <v>516.91341650000004</v>
      </c>
      <c r="AQB71">
        <v>545.52411729999994</v>
      </c>
      <c r="AQC71">
        <v>576.22953989999996</v>
      </c>
      <c r="AQD71">
        <v>492.6671015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93.415009589999997</v>
      </c>
      <c r="ARO71">
        <v>90.802592129999994</v>
      </c>
      <c r="ARP71">
        <v>87.400052509999995</v>
      </c>
      <c r="ARQ71">
        <v>84.844201409999997</v>
      </c>
      <c r="ARR71">
        <v>81.847204790000006</v>
      </c>
      <c r="ARS71">
        <v>79.723367350000004</v>
      </c>
      <c r="ART71">
        <v>77.728625640000004</v>
      </c>
      <c r="ARU71">
        <v>76.172847430000004</v>
      </c>
      <c r="ARV71">
        <v>73.839631429999997</v>
      </c>
      <c r="ARW71">
        <v>71.663289059999997</v>
      </c>
      <c r="ARX71">
        <v>69.600934519999996</v>
      </c>
      <c r="ARY71">
        <v>67.630188880000006</v>
      </c>
      <c r="ARZ71">
        <v>65.754357099999993</v>
      </c>
      <c r="ASA71">
        <v>63.998855640000002</v>
      </c>
      <c r="ASB71">
        <v>62.127429239999998</v>
      </c>
      <c r="ASC71">
        <v>60.38956297</v>
      </c>
      <c r="ASD71">
        <v>58.76285137</v>
      </c>
      <c r="ASE71">
        <v>56.990511329999997</v>
      </c>
      <c r="ASF71">
        <v>55.606065890000004</v>
      </c>
      <c r="ASG71">
        <v>54.03104656</v>
      </c>
      <c r="ASH71">
        <v>52.642797559999998</v>
      </c>
    </row>
    <row r="72" spans="3:1178" x14ac:dyDescent="0.25">
      <c r="C72">
        <v>0</v>
      </c>
      <c r="D72">
        <v>0</v>
      </c>
      <c r="E72">
        <v>0</v>
      </c>
      <c r="F72">
        <v>224</v>
      </c>
      <c r="G72">
        <v>235</v>
      </c>
      <c r="H72">
        <v>224</v>
      </c>
      <c r="I72">
        <v>196</v>
      </c>
      <c r="J72">
        <v>247</v>
      </c>
      <c r="K72">
        <v>220</v>
      </c>
      <c r="L72">
        <v>215</v>
      </c>
      <c r="M72">
        <v>208</v>
      </c>
      <c r="N72">
        <v>244</v>
      </c>
      <c r="O72">
        <v>219</v>
      </c>
      <c r="P72">
        <v>255</v>
      </c>
      <c r="Q72">
        <v>219</v>
      </c>
      <c r="R72">
        <v>240</v>
      </c>
      <c r="S72">
        <v>218</v>
      </c>
      <c r="T72">
        <v>251</v>
      </c>
      <c r="U72">
        <v>234</v>
      </c>
      <c r="V72">
        <v>237</v>
      </c>
      <c r="W72">
        <v>265</v>
      </c>
      <c r="X72">
        <v>227</v>
      </c>
      <c r="Y72">
        <v>246</v>
      </c>
      <c r="Z72">
        <v>202</v>
      </c>
      <c r="AA72">
        <v>219</v>
      </c>
      <c r="AB72">
        <v>229</v>
      </c>
      <c r="AC72">
        <v>242</v>
      </c>
      <c r="AD72">
        <v>253</v>
      </c>
      <c r="AE72">
        <v>0</v>
      </c>
      <c r="AF72">
        <v>0</v>
      </c>
      <c r="AG72">
        <v>0</v>
      </c>
      <c r="AH72">
        <v>62</v>
      </c>
      <c r="AI72">
        <v>84</v>
      </c>
      <c r="AJ72">
        <v>84</v>
      </c>
      <c r="AK72">
        <v>73</v>
      </c>
      <c r="AL72">
        <v>92</v>
      </c>
      <c r="AM72">
        <v>72</v>
      </c>
      <c r="AN72">
        <v>77</v>
      </c>
      <c r="AO72">
        <v>100</v>
      </c>
      <c r="AP72">
        <v>95</v>
      </c>
      <c r="AQ72">
        <v>104</v>
      </c>
      <c r="AR72">
        <v>110</v>
      </c>
      <c r="AS72">
        <v>103</v>
      </c>
      <c r="AT72">
        <v>107</v>
      </c>
      <c r="AU72">
        <v>101</v>
      </c>
      <c r="AV72">
        <v>111</v>
      </c>
      <c r="AW72">
        <v>106</v>
      </c>
      <c r="AX72">
        <v>109</v>
      </c>
      <c r="AY72">
        <v>136</v>
      </c>
      <c r="AZ72">
        <v>127</v>
      </c>
      <c r="BA72">
        <v>126</v>
      </c>
      <c r="BB72">
        <v>153</v>
      </c>
      <c r="BC72">
        <v>146</v>
      </c>
      <c r="BD72">
        <v>147</v>
      </c>
      <c r="BE72">
        <v>148</v>
      </c>
      <c r="BF72">
        <v>147</v>
      </c>
      <c r="BG72">
        <v>0</v>
      </c>
      <c r="BH72">
        <v>0</v>
      </c>
      <c r="BI72">
        <v>0</v>
      </c>
      <c r="BJ72">
        <v>127</v>
      </c>
      <c r="BK72">
        <v>148</v>
      </c>
      <c r="BL72">
        <v>128</v>
      </c>
      <c r="BM72">
        <v>132</v>
      </c>
      <c r="BN72">
        <v>154</v>
      </c>
      <c r="BO72">
        <v>154</v>
      </c>
      <c r="BP72">
        <v>174</v>
      </c>
      <c r="BQ72">
        <v>188</v>
      </c>
      <c r="BR72">
        <v>176</v>
      </c>
      <c r="BS72">
        <v>184</v>
      </c>
      <c r="BT72">
        <v>177</v>
      </c>
      <c r="BU72">
        <v>170</v>
      </c>
      <c r="BV72">
        <v>189</v>
      </c>
      <c r="BW72">
        <v>191</v>
      </c>
      <c r="BX72">
        <v>178</v>
      </c>
      <c r="BY72">
        <v>182</v>
      </c>
      <c r="BZ72">
        <v>195</v>
      </c>
      <c r="CA72">
        <v>193</v>
      </c>
      <c r="CB72">
        <v>203</v>
      </c>
      <c r="CC72">
        <v>214</v>
      </c>
      <c r="CD72">
        <v>212</v>
      </c>
      <c r="CE72">
        <v>226</v>
      </c>
      <c r="CF72">
        <v>209</v>
      </c>
      <c r="CG72">
        <v>213</v>
      </c>
      <c r="CH72">
        <v>205</v>
      </c>
      <c r="CI72">
        <v>0</v>
      </c>
      <c r="CJ72">
        <v>0</v>
      </c>
      <c r="CK72">
        <v>0</v>
      </c>
      <c r="CL72">
        <v>56</v>
      </c>
      <c r="CM72">
        <v>41</v>
      </c>
      <c r="CN72">
        <v>50</v>
      </c>
      <c r="CO72">
        <v>39</v>
      </c>
      <c r="CP72">
        <v>48</v>
      </c>
      <c r="CQ72">
        <v>54</v>
      </c>
      <c r="CR72">
        <v>61</v>
      </c>
      <c r="CS72">
        <v>52</v>
      </c>
      <c r="CT72">
        <v>61</v>
      </c>
      <c r="CU72">
        <v>61</v>
      </c>
      <c r="CV72">
        <v>65</v>
      </c>
      <c r="CW72">
        <v>53</v>
      </c>
      <c r="CX72">
        <v>62</v>
      </c>
      <c r="CY72">
        <v>55</v>
      </c>
      <c r="CZ72">
        <v>62</v>
      </c>
      <c r="DA72">
        <v>75</v>
      </c>
      <c r="DB72">
        <v>69</v>
      </c>
      <c r="DC72">
        <v>53</v>
      </c>
      <c r="DD72">
        <v>76</v>
      </c>
      <c r="DE72">
        <v>81</v>
      </c>
      <c r="DF72">
        <v>94</v>
      </c>
      <c r="DG72">
        <v>99</v>
      </c>
      <c r="DH72">
        <v>80</v>
      </c>
      <c r="DI72">
        <v>78</v>
      </c>
      <c r="DJ72">
        <v>77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1</v>
      </c>
      <c r="DQ72">
        <v>2</v>
      </c>
      <c r="DR72">
        <v>3</v>
      </c>
      <c r="DS72">
        <v>2</v>
      </c>
      <c r="DT72">
        <v>1</v>
      </c>
      <c r="DU72">
        <v>3</v>
      </c>
      <c r="DV72">
        <v>5</v>
      </c>
      <c r="DW72">
        <v>1</v>
      </c>
      <c r="DX72">
        <v>5</v>
      </c>
      <c r="DY72">
        <v>1</v>
      </c>
      <c r="DZ72">
        <v>9</v>
      </c>
      <c r="EA72">
        <v>9</v>
      </c>
      <c r="EB72">
        <v>6</v>
      </c>
      <c r="EC72">
        <v>8</v>
      </c>
      <c r="ED72">
        <v>3</v>
      </c>
      <c r="EE72">
        <v>5</v>
      </c>
      <c r="EF72">
        <v>8</v>
      </c>
      <c r="EG72">
        <v>5</v>
      </c>
      <c r="EH72">
        <v>9</v>
      </c>
      <c r="EI72">
        <v>6</v>
      </c>
      <c r="EJ72">
        <v>7</v>
      </c>
      <c r="EK72">
        <v>6</v>
      </c>
      <c r="EL72">
        <v>9</v>
      </c>
      <c r="EM72">
        <v>0</v>
      </c>
      <c r="EN72">
        <v>0</v>
      </c>
      <c r="EO72">
        <v>0</v>
      </c>
      <c r="EP72">
        <v>15</v>
      </c>
      <c r="EQ72">
        <v>10</v>
      </c>
      <c r="ER72">
        <v>10</v>
      </c>
      <c r="ES72">
        <v>5</v>
      </c>
      <c r="ET72">
        <v>5</v>
      </c>
      <c r="EU72">
        <v>15</v>
      </c>
      <c r="EV72">
        <v>5</v>
      </c>
      <c r="EW72">
        <v>5</v>
      </c>
      <c r="EX72">
        <v>15</v>
      </c>
      <c r="EY72">
        <v>15</v>
      </c>
      <c r="EZ72">
        <v>5</v>
      </c>
      <c r="FA72">
        <v>25</v>
      </c>
      <c r="FB72">
        <v>0</v>
      </c>
      <c r="FC72">
        <v>45</v>
      </c>
      <c r="FD72">
        <v>35</v>
      </c>
      <c r="FE72">
        <v>25</v>
      </c>
      <c r="FF72">
        <v>15</v>
      </c>
      <c r="FG72">
        <v>35</v>
      </c>
      <c r="FH72">
        <v>35</v>
      </c>
      <c r="FI72">
        <v>20</v>
      </c>
      <c r="FJ72">
        <v>25</v>
      </c>
      <c r="FK72">
        <v>40</v>
      </c>
      <c r="FL72">
        <v>15</v>
      </c>
      <c r="FM72">
        <v>35</v>
      </c>
      <c r="FN72">
        <v>45</v>
      </c>
      <c r="FO72">
        <v>0</v>
      </c>
      <c r="FP72">
        <v>0</v>
      </c>
      <c r="FQ72">
        <v>6523</v>
      </c>
      <c r="FR72">
        <v>6770</v>
      </c>
      <c r="FS72">
        <v>6973</v>
      </c>
      <c r="FT72">
        <v>7090</v>
      </c>
      <c r="FU72">
        <v>7227</v>
      </c>
      <c r="FV72">
        <v>7343</v>
      </c>
      <c r="FW72">
        <v>7456</v>
      </c>
      <c r="FX72">
        <v>7548</v>
      </c>
      <c r="FY72">
        <v>7622</v>
      </c>
      <c r="FZ72">
        <v>7746</v>
      </c>
      <c r="GA72">
        <v>7864</v>
      </c>
      <c r="GB72">
        <v>7982</v>
      </c>
      <c r="GC72">
        <v>8032</v>
      </c>
      <c r="GD72">
        <v>8139</v>
      </c>
      <c r="GE72">
        <v>8247</v>
      </c>
      <c r="GF72">
        <v>8339</v>
      </c>
      <c r="GG72">
        <v>8391</v>
      </c>
      <c r="GH72">
        <v>8495</v>
      </c>
      <c r="GI72">
        <v>8586</v>
      </c>
      <c r="GJ72">
        <v>8637</v>
      </c>
      <c r="GK72">
        <v>8712</v>
      </c>
      <c r="GL72">
        <v>8746</v>
      </c>
      <c r="GM72">
        <v>8806</v>
      </c>
      <c r="GN72">
        <v>8874</v>
      </c>
      <c r="GO72">
        <v>8913</v>
      </c>
      <c r="GP72">
        <v>8958</v>
      </c>
      <c r="GQ72">
        <v>0</v>
      </c>
      <c r="GR72">
        <v>0</v>
      </c>
      <c r="GS72">
        <v>560</v>
      </c>
      <c r="GT72">
        <v>615</v>
      </c>
      <c r="GU72">
        <v>696</v>
      </c>
      <c r="GV72">
        <v>778</v>
      </c>
      <c r="GW72">
        <v>830</v>
      </c>
      <c r="GX72">
        <v>885</v>
      </c>
      <c r="GY72">
        <v>969</v>
      </c>
      <c r="GZ72">
        <v>1038</v>
      </c>
      <c r="HA72">
        <v>1093</v>
      </c>
      <c r="HB72">
        <v>1150</v>
      </c>
      <c r="HC72">
        <v>1211</v>
      </c>
      <c r="HD72">
        <v>1257</v>
      </c>
      <c r="HE72">
        <v>1308</v>
      </c>
      <c r="HF72">
        <v>1376</v>
      </c>
      <c r="HG72">
        <v>1435</v>
      </c>
      <c r="HH72">
        <v>1500</v>
      </c>
      <c r="HI72">
        <v>1546</v>
      </c>
      <c r="HJ72">
        <v>1583</v>
      </c>
      <c r="HK72">
        <v>1591</v>
      </c>
      <c r="HL72">
        <v>1649</v>
      </c>
      <c r="HM72">
        <v>1687</v>
      </c>
      <c r="HN72">
        <v>1751</v>
      </c>
      <c r="HO72">
        <v>1805</v>
      </c>
      <c r="HP72">
        <v>1859</v>
      </c>
      <c r="HQ72">
        <v>1913</v>
      </c>
      <c r="HR72">
        <v>1958</v>
      </c>
      <c r="HS72">
        <v>0</v>
      </c>
      <c r="HT72">
        <v>0</v>
      </c>
      <c r="HU72">
        <v>65</v>
      </c>
      <c r="HV72">
        <v>66</v>
      </c>
      <c r="HW72">
        <v>70</v>
      </c>
      <c r="HX72">
        <v>69</v>
      </c>
      <c r="HY72">
        <v>73</v>
      </c>
      <c r="HZ72">
        <v>78</v>
      </c>
      <c r="IA72">
        <v>84</v>
      </c>
      <c r="IB72">
        <v>88</v>
      </c>
      <c r="IC72">
        <v>86</v>
      </c>
      <c r="ID72">
        <v>83</v>
      </c>
      <c r="IE72">
        <v>90</v>
      </c>
      <c r="IF72">
        <v>94</v>
      </c>
      <c r="IG72">
        <v>98</v>
      </c>
      <c r="IH72">
        <v>104</v>
      </c>
      <c r="II72">
        <v>108</v>
      </c>
      <c r="IJ72">
        <v>106</v>
      </c>
      <c r="IK72">
        <v>108</v>
      </c>
      <c r="IL72">
        <v>107</v>
      </c>
      <c r="IM72">
        <v>116</v>
      </c>
      <c r="IN72">
        <v>119</v>
      </c>
      <c r="IO72">
        <v>117</v>
      </c>
      <c r="IP72">
        <v>121</v>
      </c>
      <c r="IQ72">
        <v>124</v>
      </c>
      <c r="IR72">
        <v>121</v>
      </c>
      <c r="IS72">
        <v>125</v>
      </c>
      <c r="IT72">
        <v>121</v>
      </c>
      <c r="IU72">
        <v>0</v>
      </c>
      <c r="IV72">
        <v>0</v>
      </c>
      <c r="IW72">
        <v>6</v>
      </c>
      <c r="IX72">
        <v>6</v>
      </c>
      <c r="IY72">
        <v>10</v>
      </c>
      <c r="IZ72">
        <v>8</v>
      </c>
      <c r="JA72">
        <v>4</v>
      </c>
      <c r="JB72">
        <v>4</v>
      </c>
      <c r="JC72">
        <v>5</v>
      </c>
      <c r="JD72">
        <v>5</v>
      </c>
      <c r="JE72">
        <v>6</v>
      </c>
      <c r="JF72">
        <v>6</v>
      </c>
      <c r="JG72">
        <v>5</v>
      </c>
      <c r="JH72">
        <v>6</v>
      </c>
      <c r="JI72">
        <v>5</v>
      </c>
      <c r="JJ72">
        <v>5</v>
      </c>
      <c r="JK72">
        <v>3</v>
      </c>
      <c r="JL72">
        <v>5</v>
      </c>
      <c r="JM72">
        <v>9</v>
      </c>
      <c r="JN72">
        <v>9</v>
      </c>
      <c r="JO72">
        <v>12</v>
      </c>
      <c r="JP72">
        <v>9</v>
      </c>
      <c r="JQ72">
        <v>10</v>
      </c>
      <c r="JR72">
        <v>8</v>
      </c>
      <c r="JS72">
        <v>4</v>
      </c>
      <c r="JT72">
        <v>9</v>
      </c>
      <c r="JU72">
        <v>13</v>
      </c>
      <c r="JV72">
        <v>11</v>
      </c>
      <c r="JW72">
        <v>0</v>
      </c>
      <c r="JX72">
        <v>0</v>
      </c>
      <c r="JY72">
        <v>0</v>
      </c>
      <c r="JZ72">
        <v>7</v>
      </c>
      <c r="KA72">
        <v>11</v>
      </c>
      <c r="KB72">
        <v>19</v>
      </c>
      <c r="KC72">
        <v>30</v>
      </c>
      <c r="KD72">
        <v>37</v>
      </c>
      <c r="KE72">
        <v>44</v>
      </c>
      <c r="KF72">
        <v>51</v>
      </c>
      <c r="KG72">
        <v>64</v>
      </c>
      <c r="KH72">
        <v>75</v>
      </c>
      <c r="KI72">
        <v>84</v>
      </c>
      <c r="KJ72">
        <v>94</v>
      </c>
      <c r="KK72">
        <v>102</v>
      </c>
      <c r="KL72">
        <v>107</v>
      </c>
      <c r="KM72">
        <v>116</v>
      </c>
      <c r="KN72">
        <v>125</v>
      </c>
      <c r="KO72">
        <v>136</v>
      </c>
      <c r="KP72">
        <v>149</v>
      </c>
      <c r="KQ72">
        <v>168</v>
      </c>
      <c r="KR72">
        <v>181</v>
      </c>
      <c r="KS72">
        <v>196</v>
      </c>
      <c r="KT72">
        <v>208</v>
      </c>
      <c r="KU72">
        <v>229</v>
      </c>
      <c r="KV72">
        <v>242</v>
      </c>
      <c r="KW72">
        <v>253</v>
      </c>
      <c r="KX72">
        <v>269</v>
      </c>
      <c r="KY72">
        <v>0</v>
      </c>
      <c r="KZ72">
        <v>0</v>
      </c>
      <c r="LA72">
        <v>0</v>
      </c>
      <c r="LB72">
        <v>271</v>
      </c>
      <c r="LC72">
        <v>525</v>
      </c>
      <c r="LD72">
        <v>788</v>
      </c>
      <c r="LE72">
        <v>1048</v>
      </c>
      <c r="LF72">
        <v>1274</v>
      </c>
      <c r="LG72">
        <v>1498</v>
      </c>
      <c r="LH72">
        <v>1724</v>
      </c>
      <c r="LI72">
        <v>1977</v>
      </c>
      <c r="LJ72">
        <v>2177</v>
      </c>
      <c r="LK72">
        <v>2376</v>
      </c>
      <c r="LL72">
        <v>2603</v>
      </c>
      <c r="LM72">
        <v>2814</v>
      </c>
      <c r="LN72">
        <v>3021</v>
      </c>
      <c r="LO72">
        <v>3232</v>
      </c>
      <c r="LP72">
        <v>3413</v>
      </c>
      <c r="LQ72">
        <v>3618</v>
      </c>
      <c r="LR72">
        <v>3833</v>
      </c>
      <c r="LS72">
        <v>3988</v>
      </c>
      <c r="LT72">
        <v>4200</v>
      </c>
      <c r="LU72">
        <v>4372</v>
      </c>
      <c r="LV72">
        <v>4551</v>
      </c>
      <c r="LW72">
        <v>4734</v>
      </c>
      <c r="LX72">
        <v>4914</v>
      </c>
      <c r="LY72">
        <v>5086</v>
      </c>
      <c r="LZ72">
        <v>5264</v>
      </c>
      <c r="MA72">
        <v>0</v>
      </c>
      <c r="MB72">
        <v>0</v>
      </c>
      <c r="MC72">
        <v>1511</v>
      </c>
      <c r="MD72">
        <v>1531</v>
      </c>
      <c r="ME72">
        <v>1554</v>
      </c>
      <c r="MF72">
        <v>1588</v>
      </c>
      <c r="MG72">
        <v>1615</v>
      </c>
      <c r="MH72">
        <v>1653</v>
      </c>
      <c r="MI72">
        <v>1648</v>
      </c>
      <c r="MJ72">
        <v>1658</v>
      </c>
      <c r="MK72">
        <v>1666</v>
      </c>
      <c r="ML72">
        <v>1660</v>
      </c>
      <c r="MM72">
        <v>1706</v>
      </c>
      <c r="MN72">
        <v>1745</v>
      </c>
      <c r="MO72">
        <v>1751</v>
      </c>
      <c r="MP72">
        <v>1763</v>
      </c>
      <c r="MQ72">
        <v>1806</v>
      </c>
      <c r="MR72">
        <v>1835</v>
      </c>
      <c r="MS72">
        <v>1842</v>
      </c>
      <c r="MT72">
        <v>1855</v>
      </c>
      <c r="MU72">
        <v>1870</v>
      </c>
      <c r="MV72">
        <v>1858</v>
      </c>
      <c r="MW72">
        <v>1878</v>
      </c>
      <c r="MX72">
        <v>1915</v>
      </c>
      <c r="MY72">
        <v>1959</v>
      </c>
      <c r="MZ72">
        <v>1993</v>
      </c>
      <c r="NA72">
        <v>2035</v>
      </c>
      <c r="NB72">
        <v>2080</v>
      </c>
      <c r="NC72">
        <v>0</v>
      </c>
      <c r="ND72">
        <v>0</v>
      </c>
      <c r="NE72">
        <v>0</v>
      </c>
      <c r="NF72">
        <v>41</v>
      </c>
      <c r="NG72">
        <v>89</v>
      </c>
      <c r="NH72">
        <v>138</v>
      </c>
      <c r="NI72">
        <v>185</v>
      </c>
      <c r="NJ72">
        <v>227</v>
      </c>
      <c r="NK72">
        <v>287</v>
      </c>
      <c r="NL72">
        <v>342</v>
      </c>
      <c r="NM72">
        <v>388</v>
      </c>
      <c r="NN72">
        <v>448</v>
      </c>
      <c r="NO72">
        <v>493</v>
      </c>
      <c r="NP72">
        <v>548</v>
      </c>
      <c r="NQ72">
        <v>603</v>
      </c>
      <c r="NR72">
        <v>667</v>
      </c>
      <c r="NS72">
        <v>726</v>
      </c>
      <c r="NT72">
        <v>786</v>
      </c>
      <c r="NU72">
        <v>844</v>
      </c>
      <c r="NV72">
        <v>910</v>
      </c>
      <c r="NW72">
        <v>978</v>
      </c>
      <c r="NX72">
        <v>1054</v>
      </c>
      <c r="NY72">
        <v>1146</v>
      </c>
      <c r="NZ72">
        <v>1222</v>
      </c>
      <c r="OA72">
        <v>1290</v>
      </c>
      <c r="OB72">
        <v>1360</v>
      </c>
      <c r="OC72">
        <v>1431</v>
      </c>
      <c r="OD72">
        <v>1501</v>
      </c>
      <c r="OE72">
        <v>0</v>
      </c>
      <c r="OF72">
        <v>0</v>
      </c>
      <c r="OG72">
        <v>2113</v>
      </c>
      <c r="OH72">
        <v>2139</v>
      </c>
      <c r="OI72">
        <v>2183</v>
      </c>
      <c r="OJ72">
        <v>2247</v>
      </c>
      <c r="OK72">
        <v>2290</v>
      </c>
      <c r="OL72">
        <v>2318</v>
      </c>
      <c r="OM72">
        <v>2361</v>
      </c>
      <c r="ON72">
        <v>2407</v>
      </c>
      <c r="OO72">
        <v>2452</v>
      </c>
      <c r="OP72">
        <v>2454</v>
      </c>
      <c r="OQ72">
        <v>2528</v>
      </c>
      <c r="OR72">
        <v>2572</v>
      </c>
      <c r="OS72">
        <v>2584</v>
      </c>
      <c r="OT72">
        <v>2639</v>
      </c>
      <c r="OU72">
        <v>2686</v>
      </c>
      <c r="OV72">
        <v>2725</v>
      </c>
      <c r="OW72">
        <v>2766</v>
      </c>
      <c r="OX72">
        <v>2801</v>
      </c>
      <c r="OY72">
        <v>2852</v>
      </c>
      <c r="OZ72">
        <v>2907</v>
      </c>
      <c r="PA72">
        <v>2954</v>
      </c>
      <c r="PB72">
        <v>3001</v>
      </c>
      <c r="PC72">
        <v>3070</v>
      </c>
      <c r="PD72">
        <v>3082</v>
      </c>
      <c r="PE72">
        <v>3135</v>
      </c>
      <c r="PF72">
        <v>3162</v>
      </c>
      <c r="PG72">
        <v>0</v>
      </c>
      <c r="PH72">
        <v>0</v>
      </c>
      <c r="PI72">
        <v>0</v>
      </c>
      <c r="PJ72">
        <v>53</v>
      </c>
      <c r="PK72">
        <v>108</v>
      </c>
      <c r="PL72">
        <v>159</v>
      </c>
      <c r="PM72">
        <v>210</v>
      </c>
      <c r="PN72">
        <v>278</v>
      </c>
      <c r="PO72">
        <v>332</v>
      </c>
      <c r="PP72">
        <v>401</v>
      </c>
      <c r="PQ72">
        <v>472</v>
      </c>
      <c r="PR72">
        <v>547</v>
      </c>
      <c r="PS72">
        <v>610</v>
      </c>
      <c r="PT72">
        <v>678</v>
      </c>
      <c r="PU72">
        <v>761</v>
      </c>
      <c r="PV72">
        <v>817</v>
      </c>
      <c r="PW72">
        <v>876</v>
      </c>
      <c r="PX72">
        <v>942</v>
      </c>
      <c r="PY72">
        <v>1009</v>
      </c>
      <c r="PZ72">
        <v>1082</v>
      </c>
      <c r="QA72">
        <v>1162</v>
      </c>
      <c r="QB72">
        <v>1227</v>
      </c>
      <c r="QC72">
        <v>1293</v>
      </c>
      <c r="QD72">
        <v>1360</v>
      </c>
      <c r="QE72">
        <v>1444</v>
      </c>
      <c r="QF72">
        <v>1539</v>
      </c>
      <c r="QG72">
        <v>1600</v>
      </c>
      <c r="QH72">
        <v>1693</v>
      </c>
      <c r="QI72">
        <v>0</v>
      </c>
      <c r="QJ72">
        <v>0</v>
      </c>
      <c r="QK72">
        <v>7497</v>
      </c>
      <c r="QL72">
        <v>7962</v>
      </c>
      <c r="QM72">
        <v>8287</v>
      </c>
      <c r="QN72">
        <v>8530</v>
      </c>
      <c r="QO72">
        <v>8760</v>
      </c>
      <c r="QP72">
        <v>8938</v>
      </c>
      <c r="QQ72">
        <v>9082</v>
      </c>
      <c r="QR72">
        <v>9193</v>
      </c>
      <c r="QS72">
        <v>9257</v>
      </c>
      <c r="QT72">
        <v>9318</v>
      </c>
      <c r="QU72">
        <v>9379</v>
      </c>
      <c r="QV72">
        <v>9433</v>
      </c>
      <c r="QW72">
        <v>9441</v>
      </c>
      <c r="QX72">
        <v>9506</v>
      </c>
      <c r="QY72">
        <v>9620</v>
      </c>
      <c r="QZ72">
        <v>9647</v>
      </c>
      <c r="RA72">
        <v>9648</v>
      </c>
      <c r="RB72">
        <v>9738</v>
      </c>
      <c r="RC72">
        <v>9832</v>
      </c>
      <c r="RD72">
        <v>9854</v>
      </c>
      <c r="RE72">
        <v>9875</v>
      </c>
      <c r="RF72">
        <v>9884</v>
      </c>
      <c r="RG72">
        <v>9979</v>
      </c>
      <c r="RH72">
        <v>10012</v>
      </c>
      <c r="RI72">
        <v>10052</v>
      </c>
      <c r="RJ72">
        <v>10073</v>
      </c>
      <c r="RK72">
        <v>0</v>
      </c>
      <c r="RL72">
        <v>0</v>
      </c>
      <c r="RM72">
        <v>8368</v>
      </c>
      <c r="RN72">
        <v>8395</v>
      </c>
      <c r="RO72">
        <v>8377</v>
      </c>
      <c r="RP72">
        <v>8365</v>
      </c>
      <c r="RQ72">
        <v>8363</v>
      </c>
      <c r="RR72">
        <v>8437</v>
      </c>
      <c r="RS72">
        <v>8460</v>
      </c>
      <c r="RT72">
        <v>8490</v>
      </c>
      <c r="RU72">
        <v>8516</v>
      </c>
      <c r="RV72">
        <v>8575</v>
      </c>
      <c r="RW72">
        <v>8637</v>
      </c>
      <c r="RX72">
        <v>8651</v>
      </c>
      <c r="RY72">
        <v>8681</v>
      </c>
      <c r="RZ72">
        <v>8713</v>
      </c>
      <c r="SA72">
        <v>8698</v>
      </c>
      <c r="SB72">
        <v>8754</v>
      </c>
      <c r="SC72">
        <v>8804</v>
      </c>
      <c r="SD72">
        <v>8768</v>
      </c>
      <c r="SE72">
        <v>8763</v>
      </c>
      <c r="SF72">
        <v>8780</v>
      </c>
      <c r="SG72">
        <v>8812</v>
      </c>
      <c r="SH72">
        <v>8869</v>
      </c>
      <c r="SI72">
        <v>8908</v>
      </c>
      <c r="SJ72">
        <v>8945</v>
      </c>
      <c r="SK72">
        <v>9014</v>
      </c>
      <c r="SL72">
        <v>9032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751100.65179999999</v>
      </c>
      <c r="SU72">
        <v>740445.81920000003</v>
      </c>
      <c r="SV72">
        <v>727749.72959999996</v>
      </c>
      <c r="SW72">
        <v>713480.12699999998</v>
      </c>
      <c r="SX72">
        <v>703968.46429999999</v>
      </c>
      <c r="SY72">
        <v>693876.20090000005</v>
      </c>
      <c r="SZ72">
        <v>683774.63419999997</v>
      </c>
      <c r="TA72">
        <v>668017.34270000004</v>
      </c>
      <c r="TB72">
        <v>657200.46420000005</v>
      </c>
      <c r="TC72">
        <v>646525.38690000004</v>
      </c>
      <c r="TD72">
        <v>634696.84199999995</v>
      </c>
      <c r="TE72">
        <v>620053.06700000004</v>
      </c>
      <c r="TF72">
        <v>609454.51309999998</v>
      </c>
      <c r="TG72">
        <v>598041.84640000004</v>
      </c>
      <c r="TH72">
        <v>584071.99650000001</v>
      </c>
      <c r="TI72">
        <v>571984.29799999995</v>
      </c>
      <c r="TJ72">
        <v>557491.80579999997</v>
      </c>
      <c r="TK72">
        <v>544967.33510000003</v>
      </c>
      <c r="TL72">
        <v>533180.17189999996</v>
      </c>
      <c r="TM72">
        <v>519925.65519999998</v>
      </c>
      <c r="TN72">
        <v>507330.73639999999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502724.0147</v>
      </c>
      <c r="TW72">
        <v>534407.95369999995</v>
      </c>
      <c r="TX72">
        <v>555788.12710000004</v>
      </c>
      <c r="TY72">
        <v>568191.65209999995</v>
      </c>
      <c r="TZ72">
        <v>580410.55599999998</v>
      </c>
      <c r="UA72">
        <v>593395.68030000001</v>
      </c>
      <c r="UB72">
        <v>597996.01560000004</v>
      </c>
      <c r="UC72">
        <v>604134.35320000001</v>
      </c>
      <c r="UD72">
        <v>617031.01899999997</v>
      </c>
      <c r="UE72">
        <v>624745.64820000005</v>
      </c>
      <c r="UF72">
        <v>634023.52579999994</v>
      </c>
      <c r="UG72">
        <v>634433.897</v>
      </c>
      <c r="UH72">
        <v>630696.73</v>
      </c>
      <c r="UI72">
        <v>615421.4362</v>
      </c>
      <c r="UJ72">
        <v>619278.31200000003</v>
      </c>
      <c r="UK72">
        <v>615096.24089999998</v>
      </c>
      <c r="UL72">
        <v>619836.16449999996</v>
      </c>
      <c r="UM72">
        <v>620341.37329999998</v>
      </c>
      <c r="UN72">
        <v>620291.32290000003</v>
      </c>
      <c r="UO72">
        <v>619717.92989999999</v>
      </c>
      <c r="UP72">
        <v>615821.08459999994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154721.4222</v>
      </c>
      <c r="UY72">
        <v>161769.97099999999</v>
      </c>
      <c r="UZ72">
        <v>164537.18729999999</v>
      </c>
      <c r="VA72">
        <v>156114.27739999999</v>
      </c>
      <c r="VB72">
        <v>146280.02970000001</v>
      </c>
      <c r="VC72">
        <v>153996.98989999999</v>
      </c>
      <c r="VD72">
        <v>156156.60250000001</v>
      </c>
      <c r="VE72">
        <v>158059.77119999999</v>
      </c>
      <c r="VF72">
        <v>162851.35930000001</v>
      </c>
      <c r="VG72">
        <v>164189.1972</v>
      </c>
      <c r="VH72">
        <v>156455.00630000001</v>
      </c>
      <c r="VI72">
        <v>154764.0656</v>
      </c>
      <c r="VJ72">
        <v>148865.1116</v>
      </c>
      <c r="VK72">
        <v>156685.89920000001</v>
      </c>
      <c r="VL72">
        <v>156056.42790000001</v>
      </c>
      <c r="VM72">
        <v>148964.69010000001</v>
      </c>
      <c r="VN72">
        <v>149570.38829999999</v>
      </c>
      <c r="VO72">
        <v>148814.3156</v>
      </c>
      <c r="VP72">
        <v>140984.4362</v>
      </c>
      <c r="VQ72">
        <v>141402.989</v>
      </c>
      <c r="VR72">
        <v>132891.35279999999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183991.2703</v>
      </c>
      <c r="WA72">
        <v>223290.37659999999</v>
      </c>
      <c r="WB72">
        <v>216786.77340000001</v>
      </c>
      <c r="WC72">
        <v>252567.1146</v>
      </c>
      <c r="WD72">
        <v>245210.79089999999</v>
      </c>
      <c r="WE72">
        <v>198390.60750000001</v>
      </c>
      <c r="WF72">
        <v>231134.68840000001</v>
      </c>
      <c r="WG72">
        <v>187002.17509999999</v>
      </c>
      <c r="WH72">
        <v>181555.5098</v>
      </c>
      <c r="WI72">
        <v>105760.4911</v>
      </c>
      <c r="WJ72">
        <v>171133.48079999999</v>
      </c>
      <c r="WK72">
        <v>299068.21889999998</v>
      </c>
      <c r="WL72">
        <v>290357.49400000001</v>
      </c>
      <c r="WM72">
        <v>375867.30619999999</v>
      </c>
      <c r="WN72">
        <v>273689.78610000003</v>
      </c>
      <c r="WO72">
        <v>295242.4877</v>
      </c>
      <c r="WP72">
        <v>229314.55350000001</v>
      </c>
      <c r="WQ72">
        <v>111317.7444</v>
      </c>
      <c r="WR72">
        <v>243169.83009999999</v>
      </c>
      <c r="WS72">
        <v>341014.86420000001</v>
      </c>
      <c r="WT72">
        <v>280146.6397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24100000</v>
      </c>
      <c r="ZG72">
        <v>23300000</v>
      </c>
      <c r="ZH72">
        <v>22800000</v>
      </c>
      <c r="ZI72">
        <v>22200000</v>
      </c>
      <c r="ZJ72">
        <v>21500000</v>
      </c>
      <c r="ZK72">
        <v>21400000</v>
      </c>
      <c r="ZL72">
        <v>21300000</v>
      </c>
      <c r="ZM72">
        <v>20800000</v>
      </c>
      <c r="ZN72">
        <v>20300000</v>
      </c>
      <c r="ZO72">
        <v>20200000</v>
      </c>
      <c r="ZP72">
        <v>19900000</v>
      </c>
      <c r="ZQ72">
        <v>19400000</v>
      </c>
      <c r="ZR72">
        <v>19000000</v>
      </c>
      <c r="ZS72">
        <v>18600000</v>
      </c>
      <c r="ZT72">
        <v>17900000</v>
      </c>
      <c r="ZU72">
        <v>17600000</v>
      </c>
      <c r="ZV72">
        <v>17400000</v>
      </c>
      <c r="ZW72">
        <v>17300000</v>
      </c>
      <c r="ZX72">
        <v>17100000</v>
      </c>
      <c r="ZY72">
        <v>16900000</v>
      </c>
      <c r="ZZ72">
        <v>16800000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27200000</v>
      </c>
      <c r="ABK72">
        <v>26900000</v>
      </c>
      <c r="ABL72">
        <v>26700000</v>
      </c>
      <c r="ABM72">
        <v>26400000</v>
      </c>
      <c r="ABN72">
        <v>25600000</v>
      </c>
      <c r="ABO72">
        <v>25600000</v>
      </c>
      <c r="ABP72">
        <v>25300000</v>
      </c>
      <c r="ABQ72">
        <v>24700000</v>
      </c>
      <c r="ABR72">
        <v>24500000</v>
      </c>
      <c r="ABS72">
        <v>24200000</v>
      </c>
      <c r="ABT72">
        <v>23800000</v>
      </c>
      <c r="ABU72">
        <v>23500000</v>
      </c>
      <c r="ABV72">
        <v>23100000</v>
      </c>
      <c r="ABW72">
        <v>22800000</v>
      </c>
      <c r="ABX72">
        <v>22600000</v>
      </c>
      <c r="ABY72">
        <v>22300000</v>
      </c>
      <c r="ABZ72">
        <v>22000000</v>
      </c>
      <c r="ACA72">
        <v>21800000</v>
      </c>
      <c r="ACB72">
        <v>21300000</v>
      </c>
      <c r="ACC72">
        <v>21000000</v>
      </c>
      <c r="ACD72">
        <v>20600000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3590000</v>
      </c>
      <c r="ADO72">
        <v>3540000</v>
      </c>
      <c r="ADP72">
        <v>3480000</v>
      </c>
      <c r="ADQ72">
        <v>3400000</v>
      </c>
      <c r="ADR72">
        <v>3320000</v>
      </c>
      <c r="ADS72">
        <v>3250000</v>
      </c>
      <c r="ADT72">
        <v>3170000</v>
      </c>
      <c r="ADU72">
        <v>3080000</v>
      </c>
      <c r="ADV72">
        <v>3010000</v>
      </c>
      <c r="ADW72">
        <v>2960000</v>
      </c>
      <c r="ADX72">
        <v>2880000</v>
      </c>
      <c r="ADY72">
        <v>2800000</v>
      </c>
      <c r="ADZ72">
        <v>2740000</v>
      </c>
      <c r="AEA72">
        <v>2690000</v>
      </c>
      <c r="AEB72">
        <v>2620000</v>
      </c>
      <c r="AEC72">
        <v>2550000</v>
      </c>
      <c r="AED72">
        <v>2470000</v>
      </c>
      <c r="AEE72">
        <v>2420000</v>
      </c>
      <c r="AEF72">
        <v>2360000</v>
      </c>
      <c r="AEG72">
        <v>2300000</v>
      </c>
      <c r="AEH72">
        <v>2240000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8120000</v>
      </c>
      <c r="AEQ72">
        <v>7910000</v>
      </c>
      <c r="AER72">
        <v>7700000</v>
      </c>
      <c r="AES72">
        <v>7500000</v>
      </c>
      <c r="AET72">
        <v>7340000</v>
      </c>
      <c r="AEU72">
        <v>7170000</v>
      </c>
      <c r="AEV72">
        <v>6980000</v>
      </c>
      <c r="AEW72">
        <v>6800000</v>
      </c>
      <c r="AEX72">
        <v>6620000</v>
      </c>
      <c r="AEY72">
        <v>6420000</v>
      </c>
      <c r="AEZ72">
        <v>6270000</v>
      </c>
      <c r="AFA72">
        <v>6120000</v>
      </c>
      <c r="AFB72">
        <v>5920000</v>
      </c>
      <c r="AFC72">
        <v>5750000</v>
      </c>
      <c r="AFD72">
        <v>5590000</v>
      </c>
      <c r="AFE72">
        <v>5450000</v>
      </c>
      <c r="AFF72">
        <v>5320000</v>
      </c>
      <c r="AFG72">
        <v>5190000</v>
      </c>
      <c r="AFH72">
        <v>5060000</v>
      </c>
      <c r="AFI72">
        <v>4950000</v>
      </c>
      <c r="AFJ72">
        <v>4810000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141.7291256</v>
      </c>
      <c r="AGU72">
        <v>150.66153550000001</v>
      </c>
      <c r="AGV72">
        <v>156.68908379999999</v>
      </c>
      <c r="AGW72">
        <v>160.1859145</v>
      </c>
      <c r="AGX72">
        <v>163.63069640000001</v>
      </c>
      <c r="AGY72">
        <v>167.29149290000001</v>
      </c>
      <c r="AGZ72">
        <v>168.58843010000001</v>
      </c>
      <c r="AHA72">
        <v>170.31896459999999</v>
      </c>
      <c r="AHB72">
        <v>173.9548226</v>
      </c>
      <c r="AHC72">
        <v>176.12974890000001</v>
      </c>
      <c r="AHD72">
        <v>178.7453897</v>
      </c>
      <c r="AHE72">
        <v>178.86108250000001</v>
      </c>
      <c r="AHF72">
        <v>177.80749170000001</v>
      </c>
      <c r="AHG72">
        <v>173.50104529999999</v>
      </c>
      <c r="AHH72">
        <v>174.58838470000001</v>
      </c>
      <c r="AHI72">
        <v>173.40936550000001</v>
      </c>
      <c r="AHJ72">
        <v>174.74565580000001</v>
      </c>
      <c r="AHK72">
        <v>174.88808539999999</v>
      </c>
      <c r="AHL72">
        <v>174.8739751</v>
      </c>
      <c r="AHM72">
        <v>174.71232280000001</v>
      </c>
      <c r="AHN72">
        <v>173.61371510000001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15.90402695</v>
      </c>
      <c r="AHW72">
        <v>16.628556929999998</v>
      </c>
      <c r="AHX72">
        <v>16.913002890000001</v>
      </c>
      <c r="AHY72">
        <v>16.047200449999998</v>
      </c>
      <c r="AHZ72">
        <v>15.03632464</v>
      </c>
      <c r="AIA72">
        <v>15.82956156</v>
      </c>
      <c r="AIB72">
        <v>16.051551100000001</v>
      </c>
      <c r="AIC72">
        <v>16.247180409999999</v>
      </c>
      <c r="AID72">
        <v>16.739714320000001</v>
      </c>
      <c r="AIE72">
        <v>16.877232509999999</v>
      </c>
      <c r="AIF72">
        <v>16.08222443</v>
      </c>
      <c r="AIG72">
        <v>15.90841032</v>
      </c>
      <c r="AIH72">
        <v>15.30204876</v>
      </c>
      <c r="AII72">
        <v>16.105958229999999</v>
      </c>
      <c r="AIJ72">
        <v>16.041254009999999</v>
      </c>
      <c r="AIK72">
        <v>15.31228456</v>
      </c>
      <c r="AIL72">
        <v>15.374545120000001</v>
      </c>
      <c r="AIM72">
        <v>15.296827370000001</v>
      </c>
      <c r="AIN72">
        <v>14.49198333</v>
      </c>
      <c r="AIO72">
        <v>14.53500695</v>
      </c>
      <c r="AIP72">
        <v>13.660084210000001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1.461813163</v>
      </c>
      <c r="AIY72">
        <v>1.774045101</v>
      </c>
      <c r="AIZ72">
        <v>1.722373884</v>
      </c>
      <c r="AJA72">
        <v>2.0066491860000002</v>
      </c>
      <c r="AJB72">
        <v>1.9482030930000001</v>
      </c>
      <c r="AJC72">
        <v>1.5762160949999999</v>
      </c>
      <c r="AJD72">
        <v>1.836368266</v>
      </c>
      <c r="AJE72">
        <v>1.4857348429999999</v>
      </c>
      <c r="AJF72">
        <v>1.4424610120000001</v>
      </c>
      <c r="AJG72">
        <v>0.84026855099999997</v>
      </c>
      <c r="AJH72">
        <v>1.359657849</v>
      </c>
      <c r="AJI72">
        <v>2.3761010960000002</v>
      </c>
      <c r="AJJ72">
        <v>2.3068942680000002</v>
      </c>
      <c r="AJK72">
        <v>2.9862708969999998</v>
      </c>
      <c r="AJL72">
        <v>2.1744691</v>
      </c>
      <c r="AJM72">
        <v>2.3457056089999999</v>
      </c>
      <c r="AJN72">
        <v>1.821907269</v>
      </c>
      <c r="AJO72">
        <v>0.88442100400000001</v>
      </c>
      <c r="AJP72">
        <v>1.9319876309999999</v>
      </c>
      <c r="AJQ72">
        <v>2.7093677679999999</v>
      </c>
      <c r="AJR72">
        <v>2.2257688899999999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128.8918578</v>
      </c>
      <c r="AKA72">
        <v>119.70617540000001</v>
      </c>
      <c r="AKB72">
        <v>123.0174093</v>
      </c>
      <c r="AKC72">
        <v>221.3538915</v>
      </c>
      <c r="AKD72">
        <v>148.6055562</v>
      </c>
      <c r="AKE72">
        <v>162.0366094</v>
      </c>
      <c r="AKF72">
        <v>126.7095717</v>
      </c>
      <c r="AKG72">
        <v>103.9050632</v>
      </c>
      <c r="AKH72">
        <v>58.462997440000002</v>
      </c>
      <c r="AKI72">
        <v>96.929164560000004</v>
      </c>
      <c r="AKJ72">
        <v>122.52572739999999</v>
      </c>
      <c r="AKK72">
        <v>135.56884210000001</v>
      </c>
      <c r="AKL72">
        <v>128.7049044</v>
      </c>
      <c r="AKM72">
        <v>207.3657121</v>
      </c>
      <c r="AKN72">
        <v>138.3833898</v>
      </c>
      <c r="AKO72">
        <v>177.44931170000001</v>
      </c>
      <c r="AKP72">
        <v>119.20661389999999</v>
      </c>
      <c r="AKQ72">
        <v>225.2642444</v>
      </c>
      <c r="AKR72">
        <v>116.92254440000001</v>
      </c>
      <c r="AKS72">
        <v>88.946840969999997</v>
      </c>
      <c r="AKT72">
        <v>122.3704231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142.9535802</v>
      </c>
      <c r="AME72">
        <v>138.37007149999999</v>
      </c>
      <c r="AMF72">
        <v>135.15504440000001</v>
      </c>
      <c r="AMG72">
        <v>131.85163080000001</v>
      </c>
      <c r="AMH72">
        <v>127.55026700000001</v>
      </c>
      <c r="AMI72">
        <v>127.2667888</v>
      </c>
      <c r="AMJ72">
        <v>126.3846313</v>
      </c>
      <c r="AMK72">
        <v>123.12542879999999</v>
      </c>
      <c r="AML72">
        <v>120.3584808</v>
      </c>
      <c r="AMM72">
        <v>119.7029646</v>
      </c>
      <c r="AMN72">
        <v>118.0826264</v>
      </c>
      <c r="AMO72">
        <v>115.08065809999999</v>
      </c>
      <c r="AMP72">
        <v>112.5173254</v>
      </c>
      <c r="AMQ72">
        <v>110.1234651</v>
      </c>
      <c r="AMR72">
        <v>106.2298936</v>
      </c>
      <c r="AMS72">
        <v>104.2460001</v>
      </c>
      <c r="AMT72">
        <v>103.20372329999999</v>
      </c>
      <c r="AMU72">
        <v>102.49998429999999</v>
      </c>
      <c r="AMV72">
        <v>101.2417018</v>
      </c>
      <c r="AMW72">
        <v>100.3643155</v>
      </c>
      <c r="AMX72">
        <v>99.595799830000004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309.19921920000002</v>
      </c>
      <c r="ANG72">
        <v>408.79145490000002</v>
      </c>
      <c r="ANH72">
        <v>424.12496590000001</v>
      </c>
      <c r="ANI72">
        <v>295.08059800000001</v>
      </c>
      <c r="ANJ72">
        <v>380.06686919999999</v>
      </c>
      <c r="ANK72">
        <v>225.74960849999999</v>
      </c>
      <c r="ANL72">
        <v>317.64869779999998</v>
      </c>
      <c r="ANM72">
        <v>303.5092363</v>
      </c>
      <c r="ANN72">
        <v>335.50797240000003</v>
      </c>
      <c r="ANO72">
        <v>298.48401699999999</v>
      </c>
      <c r="ANP72">
        <v>285.54866199999998</v>
      </c>
      <c r="ANQ72">
        <v>299.66357540000001</v>
      </c>
      <c r="ANR72">
        <v>294.7251584</v>
      </c>
      <c r="ANS72">
        <v>298.46831229999998</v>
      </c>
      <c r="ANT72">
        <v>304.15276870000002</v>
      </c>
      <c r="ANU72">
        <v>363.40792249999998</v>
      </c>
      <c r="ANV72">
        <v>272.62008709999998</v>
      </c>
      <c r="ANW72">
        <v>250.90726549999999</v>
      </c>
      <c r="ANX72">
        <v>267.1292115</v>
      </c>
      <c r="ANY72">
        <v>273.18891289999999</v>
      </c>
      <c r="ANZ72">
        <v>218.3319013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74.251141849999996</v>
      </c>
      <c r="AOI72">
        <v>73.425762879999994</v>
      </c>
      <c r="AOJ72">
        <v>72.676055169999998</v>
      </c>
      <c r="AOK72">
        <v>71.878415820000001</v>
      </c>
      <c r="AOL72">
        <v>69.841790500000002</v>
      </c>
      <c r="AOM72">
        <v>69.852290449999998</v>
      </c>
      <c r="AON72">
        <v>68.998130079999996</v>
      </c>
      <c r="AOO72">
        <v>67.301019240000002</v>
      </c>
      <c r="AOP72">
        <v>66.731563080000001</v>
      </c>
      <c r="AOQ72">
        <v>65.941783790000002</v>
      </c>
      <c r="AOR72">
        <v>64.950719239999998</v>
      </c>
      <c r="AOS72">
        <v>64.007727590000002</v>
      </c>
      <c r="AOT72">
        <v>62.92976608</v>
      </c>
      <c r="AOU72">
        <v>62.209298650000001</v>
      </c>
      <c r="AOV72">
        <v>61.562123380000003</v>
      </c>
      <c r="AOW72">
        <v>60.735390129999999</v>
      </c>
      <c r="AOX72">
        <v>59.9045907</v>
      </c>
      <c r="AOY72">
        <v>59.497026380000001</v>
      </c>
      <c r="AOZ72">
        <v>57.989891309999997</v>
      </c>
      <c r="APA72">
        <v>57.269050249999999</v>
      </c>
      <c r="APB72">
        <v>56.079880119999999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658.49838629999999</v>
      </c>
      <c r="APK72">
        <v>585.89767730000005</v>
      </c>
      <c r="APL72">
        <v>654.45332619999999</v>
      </c>
      <c r="APM72">
        <v>609.7490593</v>
      </c>
      <c r="APN72">
        <v>634.04434140000001</v>
      </c>
      <c r="APO72">
        <v>522.69088690000001</v>
      </c>
      <c r="APP72">
        <v>539.05307919999996</v>
      </c>
      <c r="APQ72">
        <v>695.5253937</v>
      </c>
      <c r="APR72">
        <v>442.22374389999999</v>
      </c>
      <c r="APS72">
        <v>442.03746539999997</v>
      </c>
      <c r="APT72">
        <v>520.10508870000001</v>
      </c>
      <c r="APU72">
        <v>469.58164049999999</v>
      </c>
      <c r="APV72">
        <v>456.98084779999999</v>
      </c>
      <c r="APW72">
        <v>561.65504199999998</v>
      </c>
      <c r="APX72">
        <v>491.57315519999997</v>
      </c>
      <c r="APY72">
        <v>453.83959420000002</v>
      </c>
      <c r="APZ72">
        <v>401.37870520000001</v>
      </c>
      <c r="AQA72">
        <v>558.17932810000002</v>
      </c>
      <c r="AQB72">
        <v>527.27823030000002</v>
      </c>
      <c r="AQC72">
        <v>349.15915469999999</v>
      </c>
      <c r="AQD72">
        <v>470.69168289999999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88.970627620000002</v>
      </c>
      <c r="ARO72">
        <v>86.614727509999994</v>
      </c>
      <c r="ARP72">
        <v>84.390166919999999</v>
      </c>
      <c r="ARQ72">
        <v>82.183112230000006</v>
      </c>
      <c r="ARR72">
        <v>80.342221309999999</v>
      </c>
      <c r="ARS72">
        <v>78.566137220000002</v>
      </c>
      <c r="ART72">
        <v>76.401444350000006</v>
      </c>
      <c r="ARU72">
        <v>74.433388179999994</v>
      </c>
      <c r="ARV72">
        <v>72.531811039999994</v>
      </c>
      <c r="ARW72">
        <v>70.298002699999998</v>
      </c>
      <c r="ARX72">
        <v>68.689902559999993</v>
      </c>
      <c r="ARY72">
        <v>67.070132950000001</v>
      </c>
      <c r="ARZ72">
        <v>64.85036873</v>
      </c>
      <c r="ASA72">
        <v>62.925618880000002</v>
      </c>
      <c r="ASB72">
        <v>61.211352429999998</v>
      </c>
      <c r="ASC72">
        <v>59.6450934</v>
      </c>
      <c r="ASD72">
        <v>58.282431870000003</v>
      </c>
      <c r="ASE72">
        <v>56.83370824</v>
      </c>
      <c r="ASF72">
        <v>55.40754467</v>
      </c>
      <c r="ASG72">
        <v>54.208687140000002</v>
      </c>
      <c r="ASH72">
        <v>52.734889449999997</v>
      </c>
    </row>
    <row r="73" spans="3:1178" x14ac:dyDescent="0.25">
      <c r="C73">
        <v>0</v>
      </c>
      <c r="D73">
        <v>0</v>
      </c>
      <c r="E73">
        <v>0</v>
      </c>
      <c r="F73">
        <v>224</v>
      </c>
      <c r="G73">
        <v>232</v>
      </c>
      <c r="H73">
        <v>221</v>
      </c>
      <c r="I73">
        <v>191</v>
      </c>
      <c r="J73">
        <v>237</v>
      </c>
      <c r="K73">
        <v>214</v>
      </c>
      <c r="L73">
        <v>203</v>
      </c>
      <c r="M73">
        <v>200</v>
      </c>
      <c r="N73">
        <v>228</v>
      </c>
      <c r="O73">
        <v>201</v>
      </c>
      <c r="P73">
        <v>238</v>
      </c>
      <c r="Q73">
        <v>195</v>
      </c>
      <c r="R73">
        <v>224</v>
      </c>
      <c r="S73">
        <v>209</v>
      </c>
      <c r="T73">
        <v>240</v>
      </c>
      <c r="U73">
        <v>213</v>
      </c>
      <c r="V73">
        <v>218</v>
      </c>
      <c r="W73">
        <v>244</v>
      </c>
      <c r="X73">
        <v>208</v>
      </c>
      <c r="Y73">
        <v>221</v>
      </c>
      <c r="Z73">
        <v>185</v>
      </c>
      <c r="AA73">
        <v>199</v>
      </c>
      <c r="AB73">
        <v>210</v>
      </c>
      <c r="AC73">
        <v>224</v>
      </c>
      <c r="AD73">
        <v>233</v>
      </c>
      <c r="AE73">
        <v>0</v>
      </c>
      <c r="AF73">
        <v>0</v>
      </c>
      <c r="AG73">
        <v>0</v>
      </c>
      <c r="AH73">
        <v>62</v>
      </c>
      <c r="AI73">
        <v>84</v>
      </c>
      <c r="AJ73">
        <v>84</v>
      </c>
      <c r="AK73">
        <v>72</v>
      </c>
      <c r="AL73">
        <v>92</v>
      </c>
      <c r="AM73">
        <v>71</v>
      </c>
      <c r="AN73">
        <v>77</v>
      </c>
      <c r="AO73">
        <v>99</v>
      </c>
      <c r="AP73">
        <v>92</v>
      </c>
      <c r="AQ73">
        <v>103</v>
      </c>
      <c r="AR73">
        <v>110</v>
      </c>
      <c r="AS73">
        <v>100</v>
      </c>
      <c r="AT73">
        <v>104</v>
      </c>
      <c r="AU73">
        <v>97</v>
      </c>
      <c r="AV73">
        <v>107</v>
      </c>
      <c r="AW73">
        <v>102</v>
      </c>
      <c r="AX73">
        <v>108</v>
      </c>
      <c r="AY73">
        <v>131</v>
      </c>
      <c r="AZ73">
        <v>122</v>
      </c>
      <c r="BA73">
        <v>121</v>
      </c>
      <c r="BB73">
        <v>149</v>
      </c>
      <c r="BC73">
        <v>139</v>
      </c>
      <c r="BD73">
        <v>140</v>
      </c>
      <c r="BE73">
        <v>144</v>
      </c>
      <c r="BF73">
        <v>141</v>
      </c>
      <c r="BG73">
        <v>0</v>
      </c>
      <c r="BH73">
        <v>0</v>
      </c>
      <c r="BI73">
        <v>0</v>
      </c>
      <c r="BJ73">
        <v>127</v>
      </c>
      <c r="BK73">
        <v>147</v>
      </c>
      <c r="BL73">
        <v>125</v>
      </c>
      <c r="BM73">
        <v>129</v>
      </c>
      <c r="BN73">
        <v>147</v>
      </c>
      <c r="BO73">
        <v>150</v>
      </c>
      <c r="BP73">
        <v>169</v>
      </c>
      <c r="BQ73">
        <v>183</v>
      </c>
      <c r="BR73">
        <v>170</v>
      </c>
      <c r="BS73">
        <v>181</v>
      </c>
      <c r="BT73">
        <v>163</v>
      </c>
      <c r="BU73">
        <v>158</v>
      </c>
      <c r="BV73">
        <v>179</v>
      </c>
      <c r="BW73">
        <v>184</v>
      </c>
      <c r="BX73">
        <v>166</v>
      </c>
      <c r="BY73">
        <v>174</v>
      </c>
      <c r="BZ73">
        <v>190</v>
      </c>
      <c r="CA73">
        <v>181</v>
      </c>
      <c r="CB73">
        <v>190</v>
      </c>
      <c r="CC73">
        <v>207</v>
      </c>
      <c r="CD73">
        <v>201</v>
      </c>
      <c r="CE73">
        <v>211</v>
      </c>
      <c r="CF73">
        <v>201</v>
      </c>
      <c r="CG73">
        <v>206</v>
      </c>
      <c r="CH73">
        <v>193</v>
      </c>
      <c r="CI73">
        <v>0</v>
      </c>
      <c r="CJ73">
        <v>0</v>
      </c>
      <c r="CK73">
        <v>0</v>
      </c>
      <c r="CL73">
        <v>56</v>
      </c>
      <c r="CM73">
        <v>41</v>
      </c>
      <c r="CN73">
        <v>49</v>
      </c>
      <c r="CO73">
        <v>39</v>
      </c>
      <c r="CP73">
        <v>48</v>
      </c>
      <c r="CQ73">
        <v>54</v>
      </c>
      <c r="CR73">
        <v>60</v>
      </c>
      <c r="CS73">
        <v>52</v>
      </c>
      <c r="CT73">
        <v>59</v>
      </c>
      <c r="CU73">
        <v>60</v>
      </c>
      <c r="CV73">
        <v>65</v>
      </c>
      <c r="CW73">
        <v>53</v>
      </c>
      <c r="CX73">
        <v>61</v>
      </c>
      <c r="CY73">
        <v>55</v>
      </c>
      <c r="CZ73">
        <v>63</v>
      </c>
      <c r="DA73">
        <v>73</v>
      </c>
      <c r="DB73">
        <v>67</v>
      </c>
      <c r="DC73">
        <v>51</v>
      </c>
      <c r="DD73">
        <v>75</v>
      </c>
      <c r="DE73">
        <v>75</v>
      </c>
      <c r="DF73">
        <v>90</v>
      </c>
      <c r="DG73">
        <v>99</v>
      </c>
      <c r="DH73">
        <v>79</v>
      </c>
      <c r="DI73">
        <v>78</v>
      </c>
      <c r="DJ73">
        <v>75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1</v>
      </c>
      <c r="DQ73">
        <v>2</v>
      </c>
      <c r="DR73">
        <v>3</v>
      </c>
      <c r="DS73">
        <v>2</v>
      </c>
      <c r="DT73">
        <v>1</v>
      </c>
      <c r="DU73">
        <v>2</v>
      </c>
      <c r="DV73">
        <v>5</v>
      </c>
      <c r="DW73">
        <v>1</v>
      </c>
      <c r="DX73">
        <v>3</v>
      </c>
      <c r="DY73">
        <v>1</v>
      </c>
      <c r="DZ73">
        <v>5</v>
      </c>
      <c r="EA73">
        <v>6</v>
      </c>
      <c r="EB73">
        <v>6</v>
      </c>
      <c r="EC73">
        <v>5</v>
      </c>
      <c r="ED73">
        <v>1</v>
      </c>
      <c r="EE73">
        <v>3</v>
      </c>
      <c r="EF73">
        <v>6</v>
      </c>
      <c r="EG73">
        <v>4</v>
      </c>
      <c r="EH73">
        <v>5</v>
      </c>
      <c r="EI73">
        <v>5</v>
      </c>
      <c r="EJ73">
        <v>6</v>
      </c>
      <c r="EK73">
        <v>5</v>
      </c>
      <c r="EL73">
        <v>7</v>
      </c>
      <c r="EM73">
        <v>0</v>
      </c>
      <c r="EN73">
        <v>0</v>
      </c>
      <c r="EO73">
        <v>0</v>
      </c>
      <c r="EP73">
        <v>15</v>
      </c>
      <c r="EQ73">
        <v>10</v>
      </c>
      <c r="ER73">
        <v>10</v>
      </c>
      <c r="ES73">
        <v>5</v>
      </c>
      <c r="ET73">
        <v>5</v>
      </c>
      <c r="EU73">
        <v>15</v>
      </c>
      <c r="EV73">
        <v>5</v>
      </c>
      <c r="EW73">
        <v>5</v>
      </c>
      <c r="EX73">
        <v>15</v>
      </c>
      <c r="EY73">
        <v>15</v>
      </c>
      <c r="EZ73">
        <v>5</v>
      </c>
      <c r="FA73">
        <v>15</v>
      </c>
      <c r="FB73">
        <v>0</v>
      </c>
      <c r="FC73">
        <v>30</v>
      </c>
      <c r="FD73">
        <v>15</v>
      </c>
      <c r="FE73">
        <v>25</v>
      </c>
      <c r="FF73">
        <v>15</v>
      </c>
      <c r="FG73">
        <v>20</v>
      </c>
      <c r="FH73">
        <v>20</v>
      </c>
      <c r="FI73">
        <v>20</v>
      </c>
      <c r="FJ73">
        <v>20</v>
      </c>
      <c r="FK73">
        <v>15</v>
      </c>
      <c r="FL73">
        <v>10</v>
      </c>
      <c r="FM73">
        <v>30</v>
      </c>
      <c r="FN73">
        <v>40</v>
      </c>
      <c r="FO73">
        <v>0</v>
      </c>
      <c r="FP73">
        <v>0</v>
      </c>
      <c r="FQ73">
        <v>6224</v>
      </c>
      <c r="FR73">
        <v>6334</v>
      </c>
      <c r="FS73">
        <v>6443</v>
      </c>
      <c r="FT73">
        <v>6542</v>
      </c>
      <c r="FU73">
        <v>6572</v>
      </c>
      <c r="FV73">
        <v>6617</v>
      </c>
      <c r="FW73">
        <v>6653</v>
      </c>
      <c r="FX73">
        <v>6744</v>
      </c>
      <c r="FY73">
        <v>6760</v>
      </c>
      <c r="FZ73">
        <v>6801</v>
      </c>
      <c r="GA73">
        <v>6839</v>
      </c>
      <c r="GB73">
        <v>6856</v>
      </c>
      <c r="GC73">
        <v>6871</v>
      </c>
      <c r="GD73">
        <v>6879</v>
      </c>
      <c r="GE73">
        <v>6921</v>
      </c>
      <c r="GF73">
        <v>6960</v>
      </c>
      <c r="GG73">
        <v>7011</v>
      </c>
      <c r="GH73">
        <v>6904</v>
      </c>
      <c r="GI73">
        <v>6875</v>
      </c>
      <c r="GJ73">
        <v>6817</v>
      </c>
      <c r="GK73">
        <v>6777</v>
      </c>
      <c r="GL73">
        <v>6765</v>
      </c>
      <c r="GM73">
        <v>6738</v>
      </c>
      <c r="GN73">
        <v>6727</v>
      </c>
      <c r="GO73">
        <v>6730</v>
      </c>
      <c r="GP73">
        <v>6738</v>
      </c>
      <c r="GQ73">
        <v>0</v>
      </c>
      <c r="GR73">
        <v>0</v>
      </c>
      <c r="GS73">
        <v>705</v>
      </c>
      <c r="GT73">
        <v>863</v>
      </c>
      <c r="GU73">
        <v>1014</v>
      </c>
      <c r="GV73">
        <v>1151</v>
      </c>
      <c r="GW73">
        <v>1273</v>
      </c>
      <c r="GX73">
        <v>1420</v>
      </c>
      <c r="GY73">
        <v>1552</v>
      </c>
      <c r="GZ73">
        <v>1674</v>
      </c>
      <c r="HA73">
        <v>1801</v>
      </c>
      <c r="HB73">
        <v>1902</v>
      </c>
      <c r="HC73">
        <v>2020</v>
      </c>
      <c r="HD73">
        <v>2158</v>
      </c>
      <c r="HE73">
        <v>2247</v>
      </c>
      <c r="HF73">
        <v>2330</v>
      </c>
      <c r="HG73">
        <v>2397</v>
      </c>
      <c r="HH73">
        <v>2481</v>
      </c>
      <c r="HI73">
        <v>2545</v>
      </c>
      <c r="HJ73">
        <v>2629</v>
      </c>
      <c r="HK73">
        <v>2698</v>
      </c>
      <c r="HL73">
        <v>2760</v>
      </c>
      <c r="HM73">
        <v>2783</v>
      </c>
      <c r="HN73">
        <v>2807</v>
      </c>
      <c r="HO73">
        <v>2871</v>
      </c>
      <c r="HP73">
        <v>2908</v>
      </c>
      <c r="HQ73">
        <v>2903</v>
      </c>
      <c r="HR73">
        <v>2888</v>
      </c>
      <c r="HS73">
        <v>0</v>
      </c>
      <c r="HT73">
        <v>0</v>
      </c>
      <c r="HU73">
        <v>87</v>
      </c>
      <c r="HV73">
        <v>95</v>
      </c>
      <c r="HW73">
        <v>99</v>
      </c>
      <c r="HX73">
        <v>107</v>
      </c>
      <c r="HY73">
        <v>116</v>
      </c>
      <c r="HZ73">
        <v>128</v>
      </c>
      <c r="IA73">
        <v>130</v>
      </c>
      <c r="IB73">
        <v>145</v>
      </c>
      <c r="IC73">
        <v>150</v>
      </c>
      <c r="ID73">
        <v>163</v>
      </c>
      <c r="IE73">
        <v>176</v>
      </c>
      <c r="IF73">
        <v>192</v>
      </c>
      <c r="IG73">
        <v>196</v>
      </c>
      <c r="IH73">
        <v>220</v>
      </c>
      <c r="II73">
        <v>233</v>
      </c>
      <c r="IJ73">
        <v>234</v>
      </c>
      <c r="IK73">
        <v>235</v>
      </c>
      <c r="IL73">
        <v>251</v>
      </c>
      <c r="IM73">
        <v>264</v>
      </c>
      <c r="IN73">
        <v>276</v>
      </c>
      <c r="IO73">
        <v>287</v>
      </c>
      <c r="IP73">
        <v>295</v>
      </c>
      <c r="IQ73">
        <v>291</v>
      </c>
      <c r="IR73">
        <v>302</v>
      </c>
      <c r="IS73">
        <v>304</v>
      </c>
      <c r="IT73">
        <v>316</v>
      </c>
      <c r="IU73">
        <v>0</v>
      </c>
      <c r="IV73">
        <v>0</v>
      </c>
      <c r="IW73">
        <v>10</v>
      </c>
      <c r="IX73">
        <v>11</v>
      </c>
      <c r="IY73">
        <v>5</v>
      </c>
      <c r="IZ73">
        <v>4</v>
      </c>
      <c r="JA73">
        <v>6</v>
      </c>
      <c r="JB73">
        <v>5</v>
      </c>
      <c r="JC73">
        <v>6</v>
      </c>
      <c r="JD73">
        <v>6</v>
      </c>
      <c r="JE73">
        <v>7</v>
      </c>
      <c r="JF73">
        <v>5</v>
      </c>
      <c r="JG73">
        <v>3</v>
      </c>
      <c r="JH73">
        <v>5</v>
      </c>
      <c r="JI73">
        <v>11</v>
      </c>
      <c r="JJ73">
        <v>10</v>
      </c>
      <c r="JK73">
        <v>8</v>
      </c>
      <c r="JL73">
        <v>12</v>
      </c>
      <c r="JM73">
        <v>14</v>
      </c>
      <c r="JN73">
        <v>9</v>
      </c>
      <c r="JO73">
        <v>13</v>
      </c>
      <c r="JP73">
        <v>7</v>
      </c>
      <c r="JQ73">
        <v>21</v>
      </c>
      <c r="JR73">
        <v>19</v>
      </c>
      <c r="JS73">
        <v>12</v>
      </c>
      <c r="JT73">
        <v>16</v>
      </c>
      <c r="JU73">
        <v>17</v>
      </c>
      <c r="JV73">
        <v>13</v>
      </c>
      <c r="JW73">
        <v>0</v>
      </c>
      <c r="JX73">
        <v>0</v>
      </c>
      <c r="JY73">
        <v>0</v>
      </c>
      <c r="JZ73">
        <v>7</v>
      </c>
      <c r="KA73">
        <v>23</v>
      </c>
      <c r="KB73">
        <v>28</v>
      </c>
      <c r="KC73">
        <v>34</v>
      </c>
      <c r="KD73">
        <v>44</v>
      </c>
      <c r="KE73">
        <v>58</v>
      </c>
      <c r="KF73">
        <v>63</v>
      </c>
      <c r="KG73">
        <v>75</v>
      </c>
      <c r="KH73">
        <v>91</v>
      </c>
      <c r="KI73">
        <v>104</v>
      </c>
      <c r="KJ73">
        <v>107</v>
      </c>
      <c r="KK73">
        <v>122</v>
      </c>
      <c r="KL73">
        <v>141</v>
      </c>
      <c r="KM73">
        <v>160</v>
      </c>
      <c r="KN73">
        <v>181</v>
      </c>
      <c r="KO73">
        <v>205</v>
      </c>
      <c r="KP73">
        <v>226</v>
      </c>
      <c r="KQ73">
        <v>244</v>
      </c>
      <c r="KR73">
        <v>270</v>
      </c>
      <c r="KS73">
        <v>292</v>
      </c>
      <c r="KT73">
        <v>329</v>
      </c>
      <c r="KU73">
        <v>353</v>
      </c>
      <c r="KV73">
        <v>381</v>
      </c>
      <c r="KW73">
        <v>410</v>
      </c>
      <c r="KX73">
        <v>446</v>
      </c>
      <c r="KY73">
        <v>0</v>
      </c>
      <c r="KZ73">
        <v>0</v>
      </c>
      <c r="LA73">
        <v>0</v>
      </c>
      <c r="LB73">
        <v>248</v>
      </c>
      <c r="LC73">
        <v>513</v>
      </c>
      <c r="LD73">
        <v>778</v>
      </c>
      <c r="LE73">
        <v>1050</v>
      </c>
      <c r="LF73">
        <v>1280</v>
      </c>
      <c r="LG73">
        <v>1541</v>
      </c>
      <c r="LH73">
        <v>1805</v>
      </c>
      <c r="LI73">
        <v>2091</v>
      </c>
      <c r="LJ73">
        <v>2352</v>
      </c>
      <c r="LK73">
        <v>2653</v>
      </c>
      <c r="LL73">
        <v>2956</v>
      </c>
      <c r="LM73">
        <v>3227</v>
      </c>
      <c r="LN73">
        <v>3489</v>
      </c>
      <c r="LO73">
        <v>3785</v>
      </c>
      <c r="LP73">
        <v>4081</v>
      </c>
      <c r="LQ73">
        <v>4376</v>
      </c>
      <c r="LR73">
        <v>4672</v>
      </c>
      <c r="LS73">
        <v>5000</v>
      </c>
      <c r="LT73">
        <v>5317</v>
      </c>
      <c r="LU73">
        <v>5663</v>
      </c>
      <c r="LV73">
        <v>5969</v>
      </c>
      <c r="LW73">
        <v>6307</v>
      </c>
      <c r="LX73">
        <v>6638</v>
      </c>
      <c r="LY73">
        <v>6979</v>
      </c>
      <c r="LZ73">
        <v>7310</v>
      </c>
      <c r="MA73">
        <v>0</v>
      </c>
      <c r="MB73">
        <v>0</v>
      </c>
      <c r="MC73">
        <v>1512</v>
      </c>
      <c r="MD73">
        <v>1508</v>
      </c>
      <c r="ME73">
        <v>1528</v>
      </c>
      <c r="MF73">
        <v>1547</v>
      </c>
      <c r="MG73">
        <v>1542</v>
      </c>
      <c r="MH73">
        <v>1544</v>
      </c>
      <c r="MI73">
        <v>1558</v>
      </c>
      <c r="MJ73">
        <v>1548</v>
      </c>
      <c r="MK73">
        <v>1549</v>
      </c>
      <c r="ML73">
        <v>1538</v>
      </c>
      <c r="MM73">
        <v>1536</v>
      </c>
      <c r="MN73">
        <v>1536</v>
      </c>
      <c r="MO73">
        <v>1541</v>
      </c>
      <c r="MP73">
        <v>1549</v>
      </c>
      <c r="MQ73">
        <v>1540</v>
      </c>
      <c r="MR73">
        <v>1528</v>
      </c>
      <c r="MS73">
        <v>1511</v>
      </c>
      <c r="MT73">
        <v>1495</v>
      </c>
      <c r="MU73">
        <v>1484</v>
      </c>
      <c r="MV73">
        <v>1460</v>
      </c>
      <c r="MW73">
        <v>1446</v>
      </c>
      <c r="MX73">
        <v>1414</v>
      </c>
      <c r="MY73">
        <v>1417</v>
      </c>
      <c r="MZ73">
        <v>1400</v>
      </c>
      <c r="NA73">
        <v>1387</v>
      </c>
      <c r="NB73">
        <v>1358</v>
      </c>
      <c r="NC73">
        <v>0</v>
      </c>
      <c r="ND73">
        <v>0</v>
      </c>
      <c r="NE73">
        <v>0</v>
      </c>
      <c r="NF73">
        <v>50</v>
      </c>
      <c r="NG73">
        <v>94</v>
      </c>
      <c r="NH73">
        <v>130</v>
      </c>
      <c r="NI73">
        <v>173</v>
      </c>
      <c r="NJ73">
        <v>210</v>
      </c>
      <c r="NK73">
        <v>251</v>
      </c>
      <c r="NL73">
        <v>276</v>
      </c>
      <c r="NM73">
        <v>304</v>
      </c>
      <c r="NN73">
        <v>340</v>
      </c>
      <c r="NO73">
        <v>368</v>
      </c>
      <c r="NP73">
        <v>400</v>
      </c>
      <c r="NQ73">
        <v>429</v>
      </c>
      <c r="NR73">
        <v>457</v>
      </c>
      <c r="NS73">
        <v>485</v>
      </c>
      <c r="NT73">
        <v>512</v>
      </c>
      <c r="NU73">
        <v>537</v>
      </c>
      <c r="NV73">
        <v>558</v>
      </c>
      <c r="NW73">
        <v>587</v>
      </c>
      <c r="NX73">
        <v>602</v>
      </c>
      <c r="NY73">
        <v>617</v>
      </c>
      <c r="NZ73">
        <v>638</v>
      </c>
      <c r="OA73">
        <v>658</v>
      </c>
      <c r="OB73">
        <v>674</v>
      </c>
      <c r="OC73">
        <v>686</v>
      </c>
      <c r="OD73">
        <v>700</v>
      </c>
      <c r="OE73">
        <v>0</v>
      </c>
      <c r="OF73">
        <v>0</v>
      </c>
      <c r="OG73">
        <v>2170</v>
      </c>
      <c r="OH73">
        <v>2372</v>
      </c>
      <c r="OI73">
        <v>2551</v>
      </c>
      <c r="OJ73">
        <v>2709</v>
      </c>
      <c r="OK73">
        <v>2864</v>
      </c>
      <c r="OL73">
        <v>3031</v>
      </c>
      <c r="OM73">
        <v>3179</v>
      </c>
      <c r="ON73">
        <v>3316</v>
      </c>
      <c r="OO73">
        <v>3428</v>
      </c>
      <c r="OP73">
        <v>3572</v>
      </c>
      <c r="OQ73">
        <v>3694</v>
      </c>
      <c r="OR73">
        <v>3808</v>
      </c>
      <c r="OS73">
        <v>3934</v>
      </c>
      <c r="OT73">
        <v>4070</v>
      </c>
      <c r="OU73">
        <v>4164</v>
      </c>
      <c r="OV73">
        <v>4226</v>
      </c>
      <c r="OW73">
        <v>4286</v>
      </c>
      <c r="OX73">
        <v>4340</v>
      </c>
      <c r="OY73">
        <v>4417</v>
      </c>
      <c r="OZ73">
        <v>4446</v>
      </c>
      <c r="PA73">
        <v>4480</v>
      </c>
      <c r="PB73">
        <v>4509</v>
      </c>
      <c r="PC73">
        <v>4540</v>
      </c>
      <c r="PD73">
        <v>4557</v>
      </c>
      <c r="PE73">
        <v>4573</v>
      </c>
      <c r="PF73">
        <v>4577</v>
      </c>
      <c r="PG73">
        <v>0</v>
      </c>
      <c r="PH73">
        <v>0</v>
      </c>
      <c r="PI73">
        <v>0</v>
      </c>
      <c r="PJ73">
        <v>70</v>
      </c>
      <c r="PK73">
        <v>155</v>
      </c>
      <c r="PL73">
        <v>225</v>
      </c>
      <c r="PM73">
        <v>297</v>
      </c>
      <c r="PN73">
        <v>372</v>
      </c>
      <c r="PO73">
        <v>457</v>
      </c>
      <c r="PP73">
        <v>546</v>
      </c>
      <c r="PQ73">
        <v>645</v>
      </c>
      <c r="PR73">
        <v>748</v>
      </c>
      <c r="PS73">
        <v>828</v>
      </c>
      <c r="PT73">
        <v>919</v>
      </c>
      <c r="PU73">
        <v>1019</v>
      </c>
      <c r="PV73">
        <v>1129</v>
      </c>
      <c r="PW73">
        <v>1223</v>
      </c>
      <c r="PX73">
        <v>1338</v>
      </c>
      <c r="PY73">
        <v>1464</v>
      </c>
      <c r="PZ73">
        <v>1575</v>
      </c>
      <c r="QA73">
        <v>1685</v>
      </c>
      <c r="QB73">
        <v>1809</v>
      </c>
      <c r="QC73">
        <v>1937</v>
      </c>
      <c r="QD73">
        <v>2050</v>
      </c>
      <c r="QE73">
        <v>2175</v>
      </c>
      <c r="QF73">
        <v>2304</v>
      </c>
      <c r="QG73">
        <v>2433</v>
      </c>
      <c r="QH73">
        <v>2568</v>
      </c>
      <c r="QI73">
        <v>0</v>
      </c>
      <c r="QJ73">
        <v>0</v>
      </c>
      <c r="QK73">
        <v>7603</v>
      </c>
      <c r="QL73">
        <v>7870</v>
      </c>
      <c r="QM73">
        <v>8100</v>
      </c>
      <c r="QN73">
        <v>8268</v>
      </c>
      <c r="QO73">
        <v>8405</v>
      </c>
      <c r="QP73">
        <v>8570</v>
      </c>
      <c r="QQ73">
        <v>8681</v>
      </c>
      <c r="QR73">
        <v>8856</v>
      </c>
      <c r="QS73">
        <v>8930</v>
      </c>
      <c r="QT73">
        <v>8997</v>
      </c>
      <c r="QU73">
        <v>9098</v>
      </c>
      <c r="QV73">
        <v>9143</v>
      </c>
      <c r="QW73">
        <v>9194</v>
      </c>
      <c r="QX73">
        <v>9177</v>
      </c>
      <c r="QY73">
        <v>9195</v>
      </c>
      <c r="QZ73">
        <v>9295</v>
      </c>
      <c r="RA73">
        <v>9260</v>
      </c>
      <c r="RB73">
        <v>9231</v>
      </c>
      <c r="RC73">
        <v>9225</v>
      </c>
      <c r="RD73">
        <v>9218</v>
      </c>
      <c r="RE73">
        <v>9194</v>
      </c>
      <c r="RF73">
        <v>9178</v>
      </c>
      <c r="RG73">
        <v>9120</v>
      </c>
      <c r="RH73">
        <v>9080</v>
      </c>
      <c r="RI73">
        <v>9056</v>
      </c>
      <c r="RJ73">
        <v>8954</v>
      </c>
      <c r="RK73">
        <v>0</v>
      </c>
      <c r="RL73">
        <v>0</v>
      </c>
      <c r="RM73">
        <v>8267</v>
      </c>
      <c r="RN73">
        <v>8190</v>
      </c>
      <c r="RO73">
        <v>8128</v>
      </c>
      <c r="RP73">
        <v>8033</v>
      </c>
      <c r="RQ73">
        <v>7939</v>
      </c>
      <c r="RR73">
        <v>7894</v>
      </c>
      <c r="RS73">
        <v>7840</v>
      </c>
      <c r="RT73">
        <v>7776</v>
      </c>
      <c r="RU73">
        <v>7742</v>
      </c>
      <c r="RV73">
        <v>7684</v>
      </c>
      <c r="RW73">
        <v>7661</v>
      </c>
      <c r="RX73">
        <v>7587</v>
      </c>
      <c r="RY73">
        <v>7577</v>
      </c>
      <c r="RZ73">
        <v>7583</v>
      </c>
      <c r="SA73">
        <v>7550</v>
      </c>
      <c r="SB73">
        <v>7450</v>
      </c>
      <c r="SC73">
        <v>7408</v>
      </c>
      <c r="SD73">
        <v>7374</v>
      </c>
      <c r="SE73">
        <v>7342</v>
      </c>
      <c r="SF73">
        <v>7264</v>
      </c>
      <c r="SG73">
        <v>7167</v>
      </c>
      <c r="SH73">
        <v>7150</v>
      </c>
      <c r="SI73">
        <v>7127</v>
      </c>
      <c r="SJ73">
        <v>7080</v>
      </c>
      <c r="SK73">
        <v>7050</v>
      </c>
      <c r="SL73">
        <v>7023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363900.93430000002</v>
      </c>
      <c r="SU73">
        <v>355224.0281</v>
      </c>
      <c r="SV73">
        <v>349594.94809999998</v>
      </c>
      <c r="SW73">
        <v>340217.82030000002</v>
      </c>
      <c r="SX73">
        <v>332311.91409999999</v>
      </c>
      <c r="SY73">
        <v>324435.61</v>
      </c>
      <c r="SZ73">
        <v>315769.0036</v>
      </c>
      <c r="TA73">
        <v>307242.5858</v>
      </c>
      <c r="TB73">
        <v>298641.08020000003</v>
      </c>
      <c r="TC73">
        <v>291713.05320000002</v>
      </c>
      <c r="TD73">
        <v>284812.48859999998</v>
      </c>
      <c r="TE73">
        <v>278543.18119999999</v>
      </c>
      <c r="TF73">
        <v>266303.03879999998</v>
      </c>
      <c r="TG73">
        <v>257460.62390000001</v>
      </c>
      <c r="TH73">
        <v>247853.0024</v>
      </c>
      <c r="TI73">
        <v>239222.01879999999</v>
      </c>
      <c r="TJ73">
        <v>231843.1355</v>
      </c>
      <c r="TK73">
        <v>224192.0575</v>
      </c>
      <c r="TL73">
        <v>217306.8512</v>
      </c>
      <c r="TM73">
        <v>211071.6139</v>
      </c>
      <c r="TN73">
        <v>205167.4915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372794.99800000002</v>
      </c>
      <c r="TW73">
        <v>395581.72899999999</v>
      </c>
      <c r="TX73">
        <v>414250.20919999998</v>
      </c>
      <c r="TY73">
        <v>432696.88709999999</v>
      </c>
      <c r="TZ73">
        <v>443652.92170000001</v>
      </c>
      <c r="UA73">
        <v>457453.5246</v>
      </c>
      <c r="UB73">
        <v>474471.16509999998</v>
      </c>
      <c r="UC73">
        <v>479649.76020000002</v>
      </c>
      <c r="UD73">
        <v>482880.70880000002</v>
      </c>
      <c r="UE73">
        <v>482297.20360000001</v>
      </c>
      <c r="UF73">
        <v>484658.96370000002</v>
      </c>
      <c r="UG73">
        <v>482680.82579999999</v>
      </c>
      <c r="UH73">
        <v>484089.45429999998</v>
      </c>
      <c r="UI73">
        <v>482324.98149999999</v>
      </c>
      <c r="UJ73">
        <v>479037.67229999998</v>
      </c>
      <c r="UK73">
        <v>468960.82799999998</v>
      </c>
      <c r="UL73">
        <v>459228.20039999997</v>
      </c>
      <c r="UM73">
        <v>456018.1251</v>
      </c>
      <c r="UN73">
        <v>448441.8026</v>
      </c>
      <c r="UO73">
        <v>434631.80009999999</v>
      </c>
      <c r="UP73">
        <v>419792.26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455218.09460000001</v>
      </c>
      <c r="UY73">
        <v>448864.92950000003</v>
      </c>
      <c r="UZ73">
        <v>486074.7929</v>
      </c>
      <c r="VA73">
        <v>488190.28419999999</v>
      </c>
      <c r="VB73">
        <v>515048.64929999999</v>
      </c>
      <c r="VC73">
        <v>539928.30000000005</v>
      </c>
      <c r="VD73">
        <v>571856.98140000005</v>
      </c>
      <c r="VE73">
        <v>566767.63939999999</v>
      </c>
      <c r="VF73">
        <v>617638.60049999994</v>
      </c>
      <c r="VG73">
        <v>635082.93870000006</v>
      </c>
      <c r="VH73">
        <v>619231.66650000005</v>
      </c>
      <c r="VI73">
        <v>603765.00549999997</v>
      </c>
      <c r="VJ73">
        <v>626089.71860000002</v>
      </c>
      <c r="VK73">
        <v>639336.57880000002</v>
      </c>
      <c r="VL73">
        <v>648929.44889999996</v>
      </c>
      <c r="VM73">
        <v>655138.42630000005</v>
      </c>
      <c r="VN73">
        <v>653786.52879999997</v>
      </c>
      <c r="VO73">
        <v>626137.50159999996</v>
      </c>
      <c r="VP73">
        <v>630879.54319999996</v>
      </c>
      <c r="VQ73">
        <v>616560.73149999999</v>
      </c>
      <c r="VR73">
        <v>622231.70400000003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209211.3757</v>
      </c>
      <c r="WA73">
        <v>243741.40849999999</v>
      </c>
      <c r="WB73">
        <v>236642.14420000001</v>
      </c>
      <c r="WC73">
        <v>268041.26370000001</v>
      </c>
      <c r="WD73">
        <v>185881.59760000001</v>
      </c>
      <c r="WE73">
        <v>108280.5423</v>
      </c>
      <c r="WF73">
        <v>175211.2334</v>
      </c>
      <c r="WG73">
        <v>374237.58600000001</v>
      </c>
      <c r="WH73">
        <v>330306.78370000003</v>
      </c>
      <c r="WI73">
        <v>256548.95819999999</v>
      </c>
      <c r="WJ73">
        <v>373614.9877</v>
      </c>
      <c r="WK73">
        <v>423188.49739999999</v>
      </c>
      <c r="WL73">
        <v>264125.9693</v>
      </c>
      <c r="WM73">
        <v>370403.19319999998</v>
      </c>
      <c r="WN73">
        <v>193638.71189999999</v>
      </c>
      <c r="WO73">
        <v>563996.24820000003</v>
      </c>
      <c r="WP73">
        <v>495419.728</v>
      </c>
      <c r="WQ73">
        <v>303783.17499999999</v>
      </c>
      <c r="WR73">
        <v>393246.8285</v>
      </c>
      <c r="WS73">
        <v>405655.10230000003</v>
      </c>
      <c r="WT73">
        <v>301171.69209999999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24700000</v>
      </c>
      <c r="ZG73">
        <v>24200000</v>
      </c>
      <c r="ZH73">
        <v>23300000</v>
      </c>
      <c r="ZI73">
        <v>22700000</v>
      </c>
      <c r="ZJ73">
        <v>21800000</v>
      </c>
      <c r="ZK73">
        <v>21200000</v>
      </c>
      <c r="ZL73">
        <v>20600000</v>
      </c>
      <c r="ZM73">
        <v>20000000</v>
      </c>
      <c r="ZN73">
        <v>19500000</v>
      </c>
      <c r="ZO73">
        <v>18900000</v>
      </c>
      <c r="ZP73">
        <v>18200000</v>
      </c>
      <c r="ZQ73">
        <v>17400000</v>
      </c>
      <c r="ZR73">
        <v>16800000</v>
      </c>
      <c r="ZS73">
        <v>16200000</v>
      </c>
      <c r="ZT73">
        <v>15400000</v>
      </c>
      <c r="ZU73">
        <v>14800000</v>
      </c>
      <c r="ZV73">
        <v>14100000</v>
      </c>
      <c r="ZW73">
        <v>13700000</v>
      </c>
      <c r="ZX73">
        <v>13100000</v>
      </c>
      <c r="ZY73">
        <v>12600000</v>
      </c>
      <c r="ZZ73">
        <v>12000000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33600000</v>
      </c>
      <c r="ABK73">
        <v>34300000</v>
      </c>
      <c r="ABL73">
        <v>34700000</v>
      </c>
      <c r="ABM73">
        <v>34800000</v>
      </c>
      <c r="ABN73">
        <v>35200000</v>
      </c>
      <c r="ABO73">
        <v>35400000</v>
      </c>
      <c r="ABP73">
        <v>35400000</v>
      </c>
      <c r="ABQ73">
        <v>35500000</v>
      </c>
      <c r="ABR73">
        <v>35700000</v>
      </c>
      <c r="ABS73">
        <v>35400000</v>
      </c>
      <c r="ABT73">
        <v>34900000</v>
      </c>
      <c r="ABU73">
        <v>34400000</v>
      </c>
      <c r="ABV73">
        <v>33800000</v>
      </c>
      <c r="ABW73">
        <v>33400000</v>
      </c>
      <c r="ABX73">
        <v>32600000</v>
      </c>
      <c r="ABY73">
        <v>31900000</v>
      </c>
      <c r="ABZ73">
        <v>31200000</v>
      </c>
      <c r="ACA73">
        <v>30500000</v>
      </c>
      <c r="ACB73">
        <v>29700000</v>
      </c>
      <c r="ACC73">
        <v>28900000</v>
      </c>
      <c r="ACD73">
        <v>28100000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1420000</v>
      </c>
      <c r="ADO73">
        <v>1400000</v>
      </c>
      <c r="ADP73">
        <v>1390000</v>
      </c>
      <c r="ADQ73">
        <v>1360000</v>
      </c>
      <c r="ADR73">
        <v>1330000</v>
      </c>
      <c r="ADS73">
        <v>1300000</v>
      </c>
      <c r="ADT73">
        <v>1270000</v>
      </c>
      <c r="ADU73">
        <v>1240000</v>
      </c>
      <c r="ADV73">
        <v>1200000</v>
      </c>
      <c r="ADW73">
        <v>1170000</v>
      </c>
      <c r="ADX73">
        <v>1150000</v>
      </c>
      <c r="ADY73">
        <v>1110000</v>
      </c>
      <c r="ADZ73">
        <v>1070000</v>
      </c>
      <c r="AEA73">
        <v>1040000</v>
      </c>
      <c r="AEB73">
        <v>1010000</v>
      </c>
      <c r="AEC73">
        <v>979757.25459999999</v>
      </c>
      <c r="AED73">
        <v>949565.25919999997</v>
      </c>
      <c r="AEE73">
        <v>916082.05819999997</v>
      </c>
      <c r="AEF73">
        <v>885499.179</v>
      </c>
      <c r="AEG73">
        <v>857435.58499999996</v>
      </c>
      <c r="AEH73">
        <v>823085.50769999996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6620000</v>
      </c>
      <c r="AEQ73">
        <v>6390000</v>
      </c>
      <c r="AER73">
        <v>6150000</v>
      </c>
      <c r="AES73">
        <v>5950000</v>
      </c>
      <c r="AET73">
        <v>5730000</v>
      </c>
      <c r="AEU73">
        <v>5550000</v>
      </c>
      <c r="AEV73">
        <v>5330000</v>
      </c>
      <c r="AEW73">
        <v>5170000</v>
      </c>
      <c r="AEX73">
        <v>5020000</v>
      </c>
      <c r="AEY73">
        <v>4860000</v>
      </c>
      <c r="AEZ73">
        <v>4650000</v>
      </c>
      <c r="AFA73">
        <v>4490000</v>
      </c>
      <c r="AFB73">
        <v>4340000</v>
      </c>
      <c r="AFC73">
        <v>4200000</v>
      </c>
      <c r="AFD73">
        <v>4030000</v>
      </c>
      <c r="AFE73">
        <v>3860000</v>
      </c>
      <c r="AFF73">
        <v>3740000</v>
      </c>
      <c r="AFG73">
        <v>3620000</v>
      </c>
      <c r="AFH73">
        <v>3490000</v>
      </c>
      <c r="AFI73">
        <v>3370000</v>
      </c>
      <c r="AFJ73">
        <v>3260000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213.77803660000001</v>
      </c>
      <c r="AGU73">
        <v>226.84501080000001</v>
      </c>
      <c r="AGV73">
        <v>237.5503879</v>
      </c>
      <c r="AGW73">
        <v>248.12857320000001</v>
      </c>
      <c r="AGX73">
        <v>254.4112744</v>
      </c>
      <c r="AGY73">
        <v>262.3251836</v>
      </c>
      <c r="AGZ73">
        <v>272.0838923</v>
      </c>
      <c r="AHA73">
        <v>275.05354019999999</v>
      </c>
      <c r="AHB73">
        <v>276.90631680000001</v>
      </c>
      <c r="AHC73">
        <v>276.57170769999999</v>
      </c>
      <c r="AHD73">
        <v>277.9260511</v>
      </c>
      <c r="AHE73">
        <v>276.79169460000003</v>
      </c>
      <c r="AHF73">
        <v>277.59946780000001</v>
      </c>
      <c r="AHG73">
        <v>276.58763690000001</v>
      </c>
      <c r="AHH73">
        <v>274.7025405</v>
      </c>
      <c r="AHI73">
        <v>268.92400800000001</v>
      </c>
      <c r="AHJ73">
        <v>263.34286550000002</v>
      </c>
      <c r="AHK73">
        <v>261.5020586</v>
      </c>
      <c r="AHL73">
        <v>257.157442</v>
      </c>
      <c r="AHM73">
        <v>249.2381426</v>
      </c>
      <c r="AHN73">
        <v>240.7284583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26.36199036</v>
      </c>
      <c r="AHW73">
        <v>25.99407424</v>
      </c>
      <c r="AHX73">
        <v>28.148922809999998</v>
      </c>
      <c r="AHY73">
        <v>28.271432350000001</v>
      </c>
      <c r="AHZ73">
        <v>29.826818599999999</v>
      </c>
      <c r="AIA73">
        <v>31.26761613</v>
      </c>
      <c r="AIB73">
        <v>33.116627860000001</v>
      </c>
      <c r="AIC73">
        <v>32.821900589999998</v>
      </c>
      <c r="AID73">
        <v>35.76787264</v>
      </c>
      <c r="AIE73">
        <v>36.778086170000002</v>
      </c>
      <c r="AIF73">
        <v>35.860128189999998</v>
      </c>
      <c r="AIG73">
        <v>34.964443299999999</v>
      </c>
      <c r="AIH73">
        <v>36.257282660000001</v>
      </c>
      <c r="AII73">
        <v>37.024417370000002</v>
      </c>
      <c r="AIJ73">
        <v>37.579947019999999</v>
      </c>
      <c r="AIK73">
        <v>37.939513140000003</v>
      </c>
      <c r="AIL73">
        <v>37.86122383</v>
      </c>
      <c r="AIM73">
        <v>36.260049809999998</v>
      </c>
      <c r="AIN73">
        <v>36.534664669999998</v>
      </c>
      <c r="AIO73">
        <v>35.705452520000001</v>
      </c>
      <c r="AIP73">
        <v>36.033862399999997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1.7823360559999999</v>
      </c>
      <c r="AIY73">
        <v>2.076508026</v>
      </c>
      <c r="AIZ73">
        <v>2.0160272099999998</v>
      </c>
      <c r="AJA73">
        <v>2.283525966</v>
      </c>
      <c r="AJB73">
        <v>1.5835824999999999</v>
      </c>
      <c r="AJC73">
        <v>0.92247524299999994</v>
      </c>
      <c r="AJD73">
        <v>1.492678387</v>
      </c>
      <c r="AJE73">
        <v>3.1882450979999999</v>
      </c>
      <c r="AJF73">
        <v>2.8139850819999999</v>
      </c>
      <c r="AJG73">
        <v>2.1856194809999998</v>
      </c>
      <c r="AJH73">
        <v>3.1829409919999998</v>
      </c>
      <c r="AJI73">
        <v>3.605272968</v>
      </c>
      <c r="AJJ73">
        <v>2.250170368</v>
      </c>
      <c r="AJK73">
        <v>3.1555787259999999</v>
      </c>
      <c r="AJL73">
        <v>1.649667743</v>
      </c>
      <c r="AJM73">
        <v>4.8048575040000001</v>
      </c>
      <c r="AJN73">
        <v>4.2206330369999998</v>
      </c>
      <c r="AJO73">
        <v>2.5880223010000001</v>
      </c>
      <c r="AJP73">
        <v>3.3501906809999999</v>
      </c>
      <c r="AJQ73">
        <v>3.4559005819999999</v>
      </c>
      <c r="AJR73">
        <v>2.5657742749999999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129.18173899999999</v>
      </c>
      <c r="AKA73">
        <v>228.66279270000001</v>
      </c>
      <c r="AKB73">
        <v>88.642727739999998</v>
      </c>
      <c r="AKC73">
        <v>195.44707270000001</v>
      </c>
      <c r="AKD73">
        <v>214.43139529999999</v>
      </c>
      <c r="AKE73">
        <v>210.2322752</v>
      </c>
      <c r="AKF73">
        <v>42.117863180000001</v>
      </c>
      <c r="AKG73">
        <v>168.84651009999999</v>
      </c>
      <c r="AKH73">
        <v>244.6172535</v>
      </c>
      <c r="AKI73">
        <v>253.10888</v>
      </c>
      <c r="AKJ73">
        <v>280.27414690000001</v>
      </c>
      <c r="AKK73">
        <v>298.95454100000001</v>
      </c>
      <c r="AKL73">
        <v>201.18904449999999</v>
      </c>
      <c r="AKM73">
        <v>199.54434910000001</v>
      </c>
      <c r="AKN73">
        <v>231.73473469999999</v>
      </c>
      <c r="AKO73">
        <v>224.31980799999999</v>
      </c>
      <c r="AKP73">
        <v>371.01083219999998</v>
      </c>
      <c r="AKQ73">
        <v>242.00866300000001</v>
      </c>
      <c r="AKR73">
        <v>262.66357140000002</v>
      </c>
      <c r="AKS73">
        <v>256.98403639999998</v>
      </c>
      <c r="AKT73">
        <v>301.72710719999998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99.752738539999996</v>
      </c>
      <c r="AME73">
        <v>97.725468230000004</v>
      </c>
      <c r="AMF73">
        <v>94.270115300000001</v>
      </c>
      <c r="AMG73">
        <v>91.583508069999993</v>
      </c>
      <c r="AMH73">
        <v>88.284602910000004</v>
      </c>
      <c r="AMI73">
        <v>85.6017461</v>
      </c>
      <c r="AMJ73">
        <v>83.108491360000002</v>
      </c>
      <c r="AMK73">
        <v>80.950511469999995</v>
      </c>
      <c r="AML73">
        <v>79.000738560000002</v>
      </c>
      <c r="AMM73">
        <v>76.254105300000006</v>
      </c>
      <c r="AMN73">
        <v>73.456230550000001</v>
      </c>
      <c r="AMO73">
        <v>70.523283410000005</v>
      </c>
      <c r="AMP73">
        <v>67.744185810000005</v>
      </c>
      <c r="AMQ73">
        <v>65.287120000000002</v>
      </c>
      <c r="AMR73">
        <v>62.360450110000002</v>
      </c>
      <c r="AMS73">
        <v>59.963566210000003</v>
      </c>
      <c r="AMT73">
        <v>56.928710350000003</v>
      </c>
      <c r="AMU73">
        <v>55.387856909999996</v>
      </c>
      <c r="AMV73">
        <v>53.129474739999999</v>
      </c>
      <c r="AMW73">
        <v>51.10303846</v>
      </c>
      <c r="AMX73">
        <v>48.57723678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330.1106752</v>
      </c>
      <c r="ANG73">
        <v>340.86231029999999</v>
      </c>
      <c r="ANH73">
        <v>181.43317049999999</v>
      </c>
      <c r="ANI73">
        <v>167.00129509999999</v>
      </c>
      <c r="ANJ73">
        <v>253.1727539</v>
      </c>
      <c r="ANK73">
        <v>141.2801983</v>
      </c>
      <c r="ANL73">
        <v>173.44159210000001</v>
      </c>
      <c r="ANM73">
        <v>159.9904942</v>
      </c>
      <c r="ANN73">
        <v>219.4651609</v>
      </c>
      <c r="ANO73">
        <v>191.62480780000001</v>
      </c>
      <c r="ANP73">
        <v>183.9819311</v>
      </c>
      <c r="ANQ73">
        <v>130.7360497</v>
      </c>
      <c r="ANR73">
        <v>109.2639504</v>
      </c>
      <c r="ANS73">
        <v>138.16072560000001</v>
      </c>
      <c r="ANT73">
        <v>56.95976933</v>
      </c>
      <c r="ANU73">
        <v>81.458161399999995</v>
      </c>
      <c r="ANV73">
        <v>110.51292239999999</v>
      </c>
      <c r="ANW73">
        <v>101.48313810000001</v>
      </c>
      <c r="ANX73">
        <v>63.078070050000001</v>
      </c>
      <c r="ANY73">
        <v>51.692750109999999</v>
      </c>
      <c r="ANZ73">
        <v>49.396899679999997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69.798625029999997</v>
      </c>
      <c r="AOI73">
        <v>71.074568929999998</v>
      </c>
      <c r="AOJ73">
        <v>71.978203609999994</v>
      </c>
      <c r="AOK73">
        <v>72.242051480000001</v>
      </c>
      <c r="AOL73">
        <v>73.084197489999994</v>
      </c>
      <c r="AOM73">
        <v>73.378984750000001</v>
      </c>
      <c r="AON73">
        <v>73.440313590000002</v>
      </c>
      <c r="AOO73">
        <v>73.660508699999994</v>
      </c>
      <c r="AOP73">
        <v>73.987361960000001</v>
      </c>
      <c r="AOQ73">
        <v>73.491418429999996</v>
      </c>
      <c r="AOR73">
        <v>72.41327287</v>
      </c>
      <c r="AOS73">
        <v>71.302314280000004</v>
      </c>
      <c r="AOT73">
        <v>70.097731600000003</v>
      </c>
      <c r="AOU73">
        <v>69.263496140000001</v>
      </c>
      <c r="AOV73">
        <v>67.687619949999998</v>
      </c>
      <c r="AOW73">
        <v>66.218688420000007</v>
      </c>
      <c r="AOX73">
        <v>64.706151629999994</v>
      </c>
      <c r="AOY73">
        <v>63.253413010000003</v>
      </c>
      <c r="AOZ73">
        <v>61.641033970000002</v>
      </c>
      <c r="APA73">
        <v>60.055787080000002</v>
      </c>
      <c r="APB73">
        <v>58.357590129999998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768.06761719999997</v>
      </c>
      <c r="APK73">
        <v>873.92163040000003</v>
      </c>
      <c r="APL73">
        <v>938.609647</v>
      </c>
      <c r="APM73">
        <v>880.64402240000004</v>
      </c>
      <c r="APN73">
        <v>1034.7771720000001</v>
      </c>
      <c r="APO73">
        <v>791.43520650000005</v>
      </c>
      <c r="APP73">
        <v>847.15018459999999</v>
      </c>
      <c r="APQ73">
        <v>821.03508520000003</v>
      </c>
      <c r="APR73">
        <v>1014.053565</v>
      </c>
      <c r="APS73">
        <v>831.44358220000004</v>
      </c>
      <c r="APT73">
        <v>972.40645429999995</v>
      </c>
      <c r="APU73">
        <v>966.46163969999998</v>
      </c>
      <c r="APV73">
        <v>830.35742540000001</v>
      </c>
      <c r="APW73">
        <v>788.44762730000002</v>
      </c>
      <c r="APX73">
        <v>893.80260180000005</v>
      </c>
      <c r="APY73">
        <v>843.31853469999999</v>
      </c>
      <c r="APZ73">
        <v>738.4738572</v>
      </c>
      <c r="AQA73">
        <v>900.69710869999994</v>
      </c>
      <c r="AQB73">
        <v>877.54245019999996</v>
      </c>
      <c r="AQC73">
        <v>821.54702520000001</v>
      </c>
      <c r="AQD73">
        <v>821.29266559999996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101.4915206</v>
      </c>
      <c r="ARO73">
        <v>97.861411430000004</v>
      </c>
      <c r="ARP73">
        <v>94.235478420000007</v>
      </c>
      <c r="ARQ73">
        <v>91.090719000000007</v>
      </c>
      <c r="ARR73">
        <v>87.775051829999995</v>
      </c>
      <c r="ARS73">
        <v>84.963418129999994</v>
      </c>
      <c r="ART73">
        <v>81.691970729999994</v>
      </c>
      <c r="ARU73">
        <v>79.208055450000003</v>
      </c>
      <c r="ARV73">
        <v>76.961920340000006</v>
      </c>
      <c r="ARW73">
        <v>74.395140190000006</v>
      </c>
      <c r="ARX73">
        <v>71.27162534</v>
      </c>
      <c r="ARY73">
        <v>68.805655889999997</v>
      </c>
      <c r="ARZ73">
        <v>66.495012810000006</v>
      </c>
      <c r="ASA73">
        <v>64.278109659999998</v>
      </c>
      <c r="ASB73">
        <v>61.742943060000002</v>
      </c>
      <c r="ASC73">
        <v>59.144133179999997</v>
      </c>
      <c r="ASD73">
        <v>57.28528575</v>
      </c>
      <c r="ASE73">
        <v>55.437875150000004</v>
      </c>
      <c r="ASF73">
        <v>53.468235249999999</v>
      </c>
      <c r="ASG73">
        <v>51.690946539999999</v>
      </c>
      <c r="ASH73">
        <v>49.99318564</v>
      </c>
    </row>
    <row r="74" spans="3:1178" x14ac:dyDescent="0.25">
      <c r="C74">
        <v>0</v>
      </c>
      <c r="D74">
        <v>0</v>
      </c>
      <c r="E74">
        <v>0</v>
      </c>
      <c r="F74">
        <v>249</v>
      </c>
      <c r="G74">
        <v>215</v>
      </c>
      <c r="H74">
        <v>220</v>
      </c>
      <c r="I74">
        <v>249</v>
      </c>
      <c r="J74">
        <v>249</v>
      </c>
      <c r="K74">
        <v>273</v>
      </c>
      <c r="L74">
        <v>248</v>
      </c>
      <c r="M74">
        <v>264</v>
      </c>
      <c r="N74">
        <v>274</v>
      </c>
      <c r="O74">
        <v>284</v>
      </c>
      <c r="P74">
        <v>265</v>
      </c>
      <c r="Q74">
        <v>291</v>
      </c>
      <c r="R74">
        <v>296</v>
      </c>
      <c r="S74">
        <v>291</v>
      </c>
      <c r="T74">
        <v>275</v>
      </c>
      <c r="U74">
        <v>288</v>
      </c>
      <c r="V74">
        <v>295</v>
      </c>
      <c r="W74">
        <v>308</v>
      </c>
      <c r="X74">
        <v>287</v>
      </c>
      <c r="Y74">
        <v>293</v>
      </c>
      <c r="Z74">
        <v>289</v>
      </c>
      <c r="AA74">
        <v>288</v>
      </c>
      <c r="AB74">
        <v>282</v>
      </c>
      <c r="AC74">
        <v>259</v>
      </c>
      <c r="AD74">
        <v>285</v>
      </c>
      <c r="AE74">
        <v>0</v>
      </c>
      <c r="AF74">
        <v>0</v>
      </c>
      <c r="AG74">
        <v>0</v>
      </c>
      <c r="AH74">
        <v>55</v>
      </c>
      <c r="AI74">
        <v>71</v>
      </c>
      <c r="AJ74">
        <v>42</v>
      </c>
      <c r="AK74">
        <v>60</v>
      </c>
      <c r="AL74">
        <v>72</v>
      </c>
      <c r="AM74">
        <v>96</v>
      </c>
      <c r="AN74">
        <v>87</v>
      </c>
      <c r="AO74">
        <v>76</v>
      </c>
      <c r="AP74">
        <v>78</v>
      </c>
      <c r="AQ74">
        <v>95</v>
      </c>
      <c r="AR74">
        <v>93</v>
      </c>
      <c r="AS74">
        <v>111</v>
      </c>
      <c r="AT74">
        <v>110</v>
      </c>
      <c r="AU74">
        <v>93</v>
      </c>
      <c r="AV74">
        <v>113</v>
      </c>
      <c r="AW74">
        <v>121</v>
      </c>
      <c r="AX74">
        <v>119</v>
      </c>
      <c r="AY74">
        <v>132</v>
      </c>
      <c r="AZ74">
        <v>124</v>
      </c>
      <c r="BA74">
        <v>124</v>
      </c>
      <c r="BB74">
        <v>124</v>
      </c>
      <c r="BC74">
        <v>149</v>
      </c>
      <c r="BD74">
        <v>138</v>
      </c>
      <c r="BE74">
        <v>133</v>
      </c>
      <c r="BF74">
        <v>139</v>
      </c>
      <c r="BG74">
        <v>0</v>
      </c>
      <c r="BH74">
        <v>0</v>
      </c>
      <c r="BI74">
        <v>0</v>
      </c>
      <c r="BJ74">
        <v>71</v>
      </c>
      <c r="BK74">
        <v>75</v>
      </c>
      <c r="BL74">
        <v>99</v>
      </c>
      <c r="BM74">
        <v>72</v>
      </c>
      <c r="BN74">
        <v>75</v>
      </c>
      <c r="BO74">
        <v>96</v>
      </c>
      <c r="BP74">
        <v>102</v>
      </c>
      <c r="BQ74">
        <v>84</v>
      </c>
      <c r="BR74">
        <v>95</v>
      </c>
      <c r="BS74">
        <v>87</v>
      </c>
      <c r="BT74">
        <v>73</v>
      </c>
      <c r="BU74">
        <v>80</v>
      </c>
      <c r="BV74">
        <v>103</v>
      </c>
      <c r="BW74">
        <v>108</v>
      </c>
      <c r="BX74">
        <v>95</v>
      </c>
      <c r="BY74">
        <v>89</v>
      </c>
      <c r="BZ74">
        <v>109</v>
      </c>
      <c r="CA74">
        <v>97</v>
      </c>
      <c r="CB74">
        <v>103</v>
      </c>
      <c r="CC74">
        <v>107</v>
      </c>
      <c r="CD74">
        <v>107</v>
      </c>
      <c r="CE74">
        <v>92</v>
      </c>
      <c r="CF74">
        <v>73</v>
      </c>
      <c r="CG74">
        <v>100</v>
      </c>
      <c r="CH74">
        <v>109</v>
      </c>
      <c r="CI74">
        <v>0</v>
      </c>
      <c r="CJ74">
        <v>0</v>
      </c>
      <c r="CK74">
        <v>0</v>
      </c>
      <c r="CL74">
        <v>39</v>
      </c>
      <c r="CM74">
        <v>35</v>
      </c>
      <c r="CN74">
        <v>43</v>
      </c>
      <c r="CO74">
        <v>49</v>
      </c>
      <c r="CP74">
        <v>24</v>
      </c>
      <c r="CQ74">
        <v>37</v>
      </c>
      <c r="CR74">
        <v>45</v>
      </c>
      <c r="CS74">
        <v>47</v>
      </c>
      <c r="CT74">
        <v>48</v>
      </c>
      <c r="CU74">
        <v>46</v>
      </c>
      <c r="CV74">
        <v>28</v>
      </c>
      <c r="CW74">
        <v>49</v>
      </c>
      <c r="CX74">
        <v>37</v>
      </c>
      <c r="CY74">
        <v>30</v>
      </c>
      <c r="CZ74">
        <v>38</v>
      </c>
      <c r="DA74">
        <v>35</v>
      </c>
      <c r="DB74">
        <v>34</v>
      </c>
      <c r="DC74">
        <v>45</v>
      </c>
      <c r="DD74">
        <v>47</v>
      </c>
      <c r="DE74">
        <v>31</v>
      </c>
      <c r="DF74">
        <v>40</v>
      </c>
      <c r="DG74">
        <v>44</v>
      </c>
      <c r="DH74">
        <v>44</v>
      </c>
      <c r="DI74">
        <v>49</v>
      </c>
      <c r="DJ74">
        <v>45</v>
      </c>
      <c r="DK74">
        <v>0</v>
      </c>
      <c r="DL74">
        <v>0</v>
      </c>
      <c r="DM74">
        <v>0</v>
      </c>
      <c r="DN74">
        <v>2</v>
      </c>
      <c r="DO74">
        <v>4</v>
      </c>
      <c r="DP74">
        <v>2</v>
      </c>
      <c r="DQ74">
        <v>3</v>
      </c>
      <c r="DR74">
        <v>3</v>
      </c>
      <c r="DS74">
        <v>6</v>
      </c>
      <c r="DT74">
        <v>3</v>
      </c>
      <c r="DU74">
        <v>1</v>
      </c>
      <c r="DV74">
        <v>8</v>
      </c>
      <c r="DW74">
        <v>4</v>
      </c>
      <c r="DX74">
        <v>5</v>
      </c>
      <c r="DY74">
        <v>6</v>
      </c>
      <c r="DZ74">
        <v>2</v>
      </c>
      <c r="EA74">
        <v>10</v>
      </c>
      <c r="EB74">
        <v>6</v>
      </c>
      <c r="EC74">
        <v>5</v>
      </c>
      <c r="ED74">
        <v>4</v>
      </c>
      <c r="EE74">
        <v>10</v>
      </c>
      <c r="EF74">
        <v>10</v>
      </c>
      <c r="EG74">
        <v>5</v>
      </c>
      <c r="EH74">
        <v>14</v>
      </c>
      <c r="EI74">
        <v>9</v>
      </c>
      <c r="EJ74">
        <v>12</v>
      </c>
      <c r="EK74">
        <v>11</v>
      </c>
      <c r="EL74">
        <v>11</v>
      </c>
      <c r="EM74">
        <v>0</v>
      </c>
      <c r="EN74">
        <v>0</v>
      </c>
      <c r="EO74">
        <v>0</v>
      </c>
      <c r="EP74">
        <v>5</v>
      </c>
      <c r="EQ74">
        <v>20</v>
      </c>
      <c r="ER74">
        <v>10</v>
      </c>
      <c r="ES74">
        <v>5</v>
      </c>
      <c r="ET74">
        <v>20</v>
      </c>
      <c r="EU74">
        <v>10</v>
      </c>
      <c r="EV74">
        <v>20</v>
      </c>
      <c r="EW74">
        <v>20</v>
      </c>
      <c r="EX74">
        <v>15</v>
      </c>
      <c r="EY74">
        <v>20</v>
      </c>
      <c r="EZ74">
        <v>20</v>
      </c>
      <c r="FA74">
        <v>30</v>
      </c>
      <c r="FB74">
        <v>5</v>
      </c>
      <c r="FC74">
        <v>35</v>
      </c>
      <c r="FD74">
        <v>35</v>
      </c>
      <c r="FE74">
        <v>40</v>
      </c>
      <c r="FF74">
        <v>20</v>
      </c>
      <c r="FG74">
        <v>10</v>
      </c>
      <c r="FH74">
        <v>35</v>
      </c>
      <c r="FI74">
        <v>40</v>
      </c>
      <c r="FJ74">
        <v>45</v>
      </c>
      <c r="FK74">
        <v>45</v>
      </c>
      <c r="FL74">
        <v>70</v>
      </c>
      <c r="FM74">
        <v>35</v>
      </c>
      <c r="FN74">
        <v>70</v>
      </c>
      <c r="FO74">
        <v>0</v>
      </c>
      <c r="FP74">
        <v>0</v>
      </c>
      <c r="FQ74">
        <v>6754</v>
      </c>
      <c r="FR74">
        <v>7001</v>
      </c>
      <c r="FS74">
        <v>7269</v>
      </c>
      <c r="FT74">
        <v>7447</v>
      </c>
      <c r="FU74">
        <v>7626</v>
      </c>
      <c r="FV74">
        <v>7783</v>
      </c>
      <c r="FW74">
        <v>7897</v>
      </c>
      <c r="FX74">
        <v>8020</v>
      </c>
      <c r="FY74">
        <v>8104</v>
      </c>
      <c r="FZ74">
        <v>8288</v>
      </c>
      <c r="GA74">
        <v>8409</v>
      </c>
      <c r="GB74">
        <v>8468</v>
      </c>
      <c r="GC74">
        <v>8550</v>
      </c>
      <c r="GD74">
        <v>8599</v>
      </c>
      <c r="GE74">
        <v>8724</v>
      </c>
      <c r="GF74">
        <v>8785</v>
      </c>
      <c r="GG74">
        <v>8865</v>
      </c>
      <c r="GH74">
        <v>8894</v>
      </c>
      <c r="GI74">
        <v>8975</v>
      </c>
      <c r="GJ74">
        <v>8984</v>
      </c>
      <c r="GK74">
        <v>9016</v>
      </c>
      <c r="GL74">
        <v>9114</v>
      </c>
      <c r="GM74">
        <v>9099</v>
      </c>
      <c r="GN74">
        <v>9120</v>
      </c>
      <c r="GO74">
        <v>9116</v>
      </c>
      <c r="GP74">
        <v>9171</v>
      </c>
      <c r="GQ74">
        <v>0</v>
      </c>
      <c r="GR74">
        <v>0</v>
      </c>
      <c r="GS74">
        <v>624</v>
      </c>
      <c r="GT74">
        <v>745</v>
      </c>
      <c r="GU74">
        <v>853</v>
      </c>
      <c r="GV74">
        <v>940</v>
      </c>
      <c r="GW74">
        <v>1036</v>
      </c>
      <c r="GX74">
        <v>1135</v>
      </c>
      <c r="GY74">
        <v>1228</v>
      </c>
      <c r="GZ74">
        <v>1337</v>
      </c>
      <c r="HA74">
        <v>1450</v>
      </c>
      <c r="HB74">
        <v>1532</v>
      </c>
      <c r="HC74">
        <v>1606</v>
      </c>
      <c r="HD74">
        <v>1713</v>
      </c>
      <c r="HE74">
        <v>1791</v>
      </c>
      <c r="HF74">
        <v>1891</v>
      </c>
      <c r="HG74">
        <v>1967</v>
      </c>
      <c r="HH74">
        <v>2052</v>
      </c>
      <c r="HI74">
        <v>2114</v>
      </c>
      <c r="HJ74">
        <v>2190</v>
      </c>
      <c r="HK74">
        <v>2266</v>
      </c>
      <c r="HL74">
        <v>2325</v>
      </c>
      <c r="HM74">
        <v>2367</v>
      </c>
      <c r="HN74">
        <v>2428</v>
      </c>
      <c r="HO74">
        <v>2517</v>
      </c>
      <c r="HP74">
        <v>2560</v>
      </c>
      <c r="HQ74">
        <v>2629</v>
      </c>
      <c r="HR74">
        <v>2674</v>
      </c>
      <c r="HS74">
        <v>0</v>
      </c>
      <c r="HT74">
        <v>0</v>
      </c>
      <c r="HU74">
        <v>75</v>
      </c>
      <c r="HV74">
        <v>70</v>
      </c>
      <c r="HW74">
        <v>69</v>
      </c>
      <c r="HX74">
        <v>75</v>
      </c>
      <c r="HY74">
        <v>76</v>
      </c>
      <c r="HZ74">
        <v>85</v>
      </c>
      <c r="IA74">
        <v>88</v>
      </c>
      <c r="IB74">
        <v>89</v>
      </c>
      <c r="IC74">
        <v>97</v>
      </c>
      <c r="ID74">
        <v>113</v>
      </c>
      <c r="IE74">
        <v>119</v>
      </c>
      <c r="IF74">
        <v>130</v>
      </c>
      <c r="IG74">
        <v>139</v>
      </c>
      <c r="IH74">
        <v>159</v>
      </c>
      <c r="II74">
        <v>159</v>
      </c>
      <c r="IJ74">
        <v>175</v>
      </c>
      <c r="IK74">
        <v>178</v>
      </c>
      <c r="IL74">
        <v>188</v>
      </c>
      <c r="IM74">
        <v>191</v>
      </c>
      <c r="IN74">
        <v>200</v>
      </c>
      <c r="IO74">
        <v>211</v>
      </c>
      <c r="IP74">
        <v>222</v>
      </c>
      <c r="IQ74">
        <v>236</v>
      </c>
      <c r="IR74">
        <v>249</v>
      </c>
      <c r="IS74">
        <v>246</v>
      </c>
      <c r="IT74">
        <v>255</v>
      </c>
      <c r="IU74">
        <v>0</v>
      </c>
      <c r="IV74">
        <v>0</v>
      </c>
      <c r="IW74">
        <v>4</v>
      </c>
      <c r="IX74">
        <v>5</v>
      </c>
      <c r="IY74">
        <v>6</v>
      </c>
      <c r="IZ74">
        <v>5</v>
      </c>
      <c r="JA74">
        <v>7</v>
      </c>
      <c r="JB74">
        <v>7</v>
      </c>
      <c r="JC74">
        <v>6</v>
      </c>
      <c r="JD74">
        <v>11</v>
      </c>
      <c r="JE74">
        <v>6</v>
      </c>
      <c r="JF74">
        <v>4</v>
      </c>
      <c r="JG74">
        <v>7</v>
      </c>
      <c r="JH74">
        <v>7</v>
      </c>
      <c r="JI74">
        <v>7</v>
      </c>
      <c r="JJ74">
        <v>5</v>
      </c>
      <c r="JK74">
        <v>10</v>
      </c>
      <c r="JL74">
        <v>7</v>
      </c>
      <c r="JM74">
        <v>12</v>
      </c>
      <c r="JN74">
        <v>13</v>
      </c>
      <c r="JO74">
        <v>7</v>
      </c>
      <c r="JP74">
        <v>5</v>
      </c>
      <c r="JQ74">
        <v>10</v>
      </c>
      <c r="JR74">
        <v>8</v>
      </c>
      <c r="JS74">
        <v>9</v>
      </c>
      <c r="JT74">
        <v>10</v>
      </c>
      <c r="JU74">
        <v>19</v>
      </c>
      <c r="JV74">
        <v>15</v>
      </c>
      <c r="JW74">
        <v>0</v>
      </c>
      <c r="JX74">
        <v>0</v>
      </c>
      <c r="JY74">
        <v>0</v>
      </c>
      <c r="JZ74">
        <v>8</v>
      </c>
      <c r="KA74">
        <v>15</v>
      </c>
      <c r="KB74">
        <v>27</v>
      </c>
      <c r="KC74">
        <v>37</v>
      </c>
      <c r="KD74">
        <v>44</v>
      </c>
      <c r="KE74">
        <v>59</v>
      </c>
      <c r="KF74">
        <v>68</v>
      </c>
      <c r="KG74">
        <v>82</v>
      </c>
      <c r="KH74">
        <v>92</v>
      </c>
      <c r="KI74">
        <v>108</v>
      </c>
      <c r="KJ74">
        <v>130</v>
      </c>
      <c r="KK74">
        <v>144</v>
      </c>
      <c r="KL74">
        <v>157</v>
      </c>
      <c r="KM74">
        <v>173</v>
      </c>
      <c r="KN74">
        <v>194</v>
      </c>
      <c r="KO74">
        <v>212</v>
      </c>
      <c r="KP74">
        <v>230</v>
      </c>
      <c r="KQ74">
        <v>254</v>
      </c>
      <c r="KR74">
        <v>284</v>
      </c>
      <c r="KS74">
        <v>297</v>
      </c>
      <c r="KT74">
        <v>320</v>
      </c>
      <c r="KU74">
        <v>340</v>
      </c>
      <c r="KV74">
        <v>371</v>
      </c>
      <c r="KW74">
        <v>396</v>
      </c>
      <c r="KX74">
        <v>423</v>
      </c>
      <c r="KY74">
        <v>0</v>
      </c>
      <c r="KZ74">
        <v>0</v>
      </c>
      <c r="LA74">
        <v>0</v>
      </c>
      <c r="LB74">
        <v>173</v>
      </c>
      <c r="LC74">
        <v>339</v>
      </c>
      <c r="LD74">
        <v>522</v>
      </c>
      <c r="LE74">
        <v>671</v>
      </c>
      <c r="LF74">
        <v>843</v>
      </c>
      <c r="LG74">
        <v>1010</v>
      </c>
      <c r="LH74">
        <v>1169</v>
      </c>
      <c r="LI74">
        <v>1313</v>
      </c>
      <c r="LJ74">
        <v>1457</v>
      </c>
      <c r="LK74">
        <v>1607</v>
      </c>
      <c r="LL74">
        <v>1762</v>
      </c>
      <c r="LM74">
        <v>1916</v>
      </c>
      <c r="LN74">
        <v>2050</v>
      </c>
      <c r="LO74">
        <v>2202</v>
      </c>
      <c r="LP74">
        <v>2335</v>
      </c>
      <c r="LQ74">
        <v>2452</v>
      </c>
      <c r="LR74">
        <v>2594</v>
      </c>
      <c r="LS74">
        <v>2708</v>
      </c>
      <c r="LT74">
        <v>2843</v>
      </c>
      <c r="LU74">
        <v>2975</v>
      </c>
      <c r="LV74">
        <v>3097</v>
      </c>
      <c r="LW74">
        <v>3218</v>
      </c>
      <c r="LX74">
        <v>3350</v>
      </c>
      <c r="LY74">
        <v>3450</v>
      </c>
      <c r="LZ74">
        <v>3583</v>
      </c>
      <c r="MA74">
        <v>0</v>
      </c>
      <c r="MB74">
        <v>0</v>
      </c>
      <c r="MC74">
        <v>1439</v>
      </c>
      <c r="MD74">
        <v>1507</v>
      </c>
      <c r="ME74">
        <v>1578</v>
      </c>
      <c r="MF74">
        <v>1631</v>
      </c>
      <c r="MG74">
        <v>1700</v>
      </c>
      <c r="MH74">
        <v>1731</v>
      </c>
      <c r="MI74">
        <v>1788</v>
      </c>
      <c r="MJ74">
        <v>1850</v>
      </c>
      <c r="MK74">
        <v>1891</v>
      </c>
      <c r="ML74">
        <v>1946</v>
      </c>
      <c r="MM74">
        <v>1999</v>
      </c>
      <c r="MN74">
        <v>2027</v>
      </c>
      <c r="MO74">
        <v>2046</v>
      </c>
      <c r="MP74">
        <v>2095</v>
      </c>
      <c r="MQ74">
        <v>2118</v>
      </c>
      <c r="MR74">
        <v>2129</v>
      </c>
      <c r="MS74">
        <v>2135</v>
      </c>
      <c r="MT74">
        <v>2157</v>
      </c>
      <c r="MU74">
        <v>2187</v>
      </c>
      <c r="MV74">
        <v>2224</v>
      </c>
      <c r="MW74">
        <v>2242</v>
      </c>
      <c r="MX74">
        <v>2249</v>
      </c>
      <c r="MY74">
        <v>2251</v>
      </c>
      <c r="MZ74">
        <v>2221</v>
      </c>
      <c r="NA74">
        <v>2240</v>
      </c>
      <c r="NB74">
        <v>2258</v>
      </c>
      <c r="NC74">
        <v>0</v>
      </c>
      <c r="ND74">
        <v>0</v>
      </c>
      <c r="NE74">
        <v>0</v>
      </c>
      <c r="NF74">
        <v>43</v>
      </c>
      <c r="NG74">
        <v>89</v>
      </c>
      <c r="NH74">
        <v>124</v>
      </c>
      <c r="NI74">
        <v>163</v>
      </c>
      <c r="NJ74">
        <v>210</v>
      </c>
      <c r="NK74">
        <v>245</v>
      </c>
      <c r="NL74">
        <v>281</v>
      </c>
      <c r="NM74">
        <v>334</v>
      </c>
      <c r="NN74">
        <v>378</v>
      </c>
      <c r="NO74">
        <v>421</v>
      </c>
      <c r="NP74">
        <v>469</v>
      </c>
      <c r="NQ74">
        <v>520</v>
      </c>
      <c r="NR74">
        <v>571</v>
      </c>
      <c r="NS74">
        <v>638</v>
      </c>
      <c r="NT74">
        <v>689</v>
      </c>
      <c r="NU74">
        <v>762</v>
      </c>
      <c r="NV74">
        <v>819</v>
      </c>
      <c r="NW74">
        <v>870</v>
      </c>
      <c r="NX74">
        <v>931</v>
      </c>
      <c r="NY74">
        <v>993</v>
      </c>
      <c r="NZ74">
        <v>1057</v>
      </c>
      <c r="OA74">
        <v>1126</v>
      </c>
      <c r="OB74">
        <v>1198</v>
      </c>
      <c r="OC74">
        <v>1253</v>
      </c>
      <c r="OD74">
        <v>1321</v>
      </c>
      <c r="OE74">
        <v>0</v>
      </c>
      <c r="OF74">
        <v>0</v>
      </c>
      <c r="OG74">
        <v>2135</v>
      </c>
      <c r="OH74">
        <v>2267</v>
      </c>
      <c r="OI74">
        <v>2432</v>
      </c>
      <c r="OJ74">
        <v>2571</v>
      </c>
      <c r="OK74">
        <v>2716</v>
      </c>
      <c r="OL74">
        <v>2878</v>
      </c>
      <c r="OM74">
        <v>3031</v>
      </c>
      <c r="ON74">
        <v>3177</v>
      </c>
      <c r="OO74">
        <v>3346</v>
      </c>
      <c r="OP74">
        <v>3496</v>
      </c>
      <c r="OQ74">
        <v>3623</v>
      </c>
      <c r="OR74">
        <v>3798</v>
      </c>
      <c r="OS74">
        <v>3922</v>
      </c>
      <c r="OT74">
        <v>4056</v>
      </c>
      <c r="OU74">
        <v>4172</v>
      </c>
      <c r="OV74">
        <v>4279</v>
      </c>
      <c r="OW74">
        <v>4406</v>
      </c>
      <c r="OX74">
        <v>4507</v>
      </c>
      <c r="OY74">
        <v>4590</v>
      </c>
      <c r="OZ74">
        <v>4677</v>
      </c>
      <c r="PA74">
        <v>4783</v>
      </c>
      <c r="PB74">
        <v>4870</v>
      </c>
      <c r="PC74">
        <v>4889</v>
      </c>
      <c r="PD74">
        <v>4957</v>
      </c>
      <c r="PE74">
        <v>5010</v>
      </c>
      <c r="PF74">
        <v>5099</v>
      </c>
      <c r="PG74">
        <v>0</v>
      </c>
      <c r="PH74">
        <v>0</v>
      </c>
      <c r="PI74">
        <v>0</v>
      </c>
      <c r="PJ74">
        <v>66</v>
      </c>
      <c r="PK74">
        <v>153</v>
      </c>
      <c r="PL74">
        <v>218</v>
      </c>
      <c r="PM74">
        <v>290</v>
      </c>
      <c r="PN74">
        <v>365</v>
      </c>
      <c r="PO74">
        <v>429</v>
      </c>
      <c r="PP74">
        <v>525</v>
      </c>
      <c r="PQ74">
        <v>592</v>
      </c>
      <c r="PR74">
        <v>663</v>
      </c>
      <c r="PS74">
        <v>752</v>
      </c>
      <c r="PT74">
        <v>849</v>
      </c>
      <c r="PU74">
        <v>964</v>
      </c>
      <c r="PV74">
        <v>1066</v>
      </c>
      <c r="PW74">
        <v>1170</v>
      </c>
      <c r="PX74">
        <v>1285</v>
      </c>
      <c r="PY74">
        <v>1403</v>
      </c>
      <c r="PZ74">
        <v>1509</v>
      </c>
      <c r="QA74">
        <v>1640</v>
      </c>
      <c r="QB74">
        <v>1778</v>
      </c>
      <c r="QC74">
        <v>1918</v>
      </c>
      <c r="QD74">
        <v>2054</v>
      </c>
      <c r="QE74">
        <v>2217</v>
      </c>
      <c r="QF74">
        <v>2372</v>
      </c>
      <c r="QG74">
        <v>2541</v>
      </c>
      <c r="QH74">
        <v>2683</v>
      </c>
      <c r="QI74">
        <v>0</v>
      </c>
      <c r="QJ74">
        <v>0</v>
      </c>
      <c r="QK74">
        <v>7553</v>
      </c>
      <c r="QL74">
        <v>8024</v>
      </c>
      <c r="QM74">
        <v>8206</v>
      </c>
      <c r="QN74">
        <v>8368</v>
      </c>
      <c r="QO74">
        <v>8461</v>
      </c>
      <c r="QP74">
        <v>8524</v>
      </c>
      <c r="QQ74">
        <v>8567</v>
      </c>
      <c r="QR74">
        <v>8478</v>
      </c>
      <c r="QS74">
        <v>8535</v>
      </c>
      <c r="QT74">
        <v>8519</v>
      </c>
      <c r="QU74">
        <v>8554</v>
      </c>
      <c r="QV74">
        <v>8615</v>
      </c>
      <c r="QW74">
        <v>8604</v>
      </c>
      <c r="QX74">
        <v>8688</v>
      </c>
      <c r="QY74">
        <v>8669</v>
      </c>
      <c r="QZ74">
        <v>8684</v>
      </c>
      <c r="RA74">
        <v>8751</v>
      </c>
      <c r="RB74">
        <v>8718</v>
      </c>
      <c r="RC74">
        <v>8756</v>
      </c>
      <c r="RD74">
        <v>8805</v>
      </c>
      <c r="RE74">
        <v>8882</v>
      </c>
      <c r="RF74">
        <v>8885</v>
      </c>
      <c r="RG74">
        <v>8857</v>
      </c>
      <c r="RH74">
        <v>8827</v>
      </c>
      <c r="RI74">
        <v>8860</v>
      </c>
      <c r="RJ74">
        <v>8870</v>
      </c>
      <c r="RK74">
        <v>0</v>
      </c>
      <c r="RL74">
        <v>0</v>
      </c>
      <c r="RM74">
        <v>8245</v>
      </c>
      <c r="RN74">
        <v>8399</v>
      </c>
      <c r="RO74">
        <v>8592</v>
      </c>
      <c r="RP74">
        <v>8773</v>
      </c>
      <c r="RQ74">
        <v>8978</v>
      </c>
      <c r="RR74">
        <v>9166</v>
      </c>
      <c r="RS74">
        <v>9319</v>
      </c>
      <c r="RT74">
        <v>9538</v>
      </c>
      <c r="RU74">
        <v>9662</v>
      </c>
      <c r="RV74">
        <v>9816</v>
      </c>
      <c r="RW74">
        <v>9911</v>
      </c>
      <c r="RX74">
        <v>10004</v>
      </c>
      <c r="RY74">
        <v>10072</v>
      </c>
      <c r="RZ74">
        <v>10139</v>
      </c>
      <c r="SA74">
        <v>10241</v>
      </c>
      <c r="SB74">
        <v>10272</v>
      </c>
      <c r="SC74">
        <v>10311</v>
      </c>
      <c r="SD74">
        <v>10452</v>
      </c>
      <c r="SE74">
        <v>10512</v>
      </c>
      <c r="SF74">
        <v>10527</v>
      </c>
      <c r="SG74">
        <v>10549</v>
      </c>
      <c r="SH74">
        <v>10624</v>
      </c>
      <c r="SI74">
        <v>10671</v>
      </c>
      <c r="SJ74">
        <v>10701</v>
      </c>
      <c r="SK74">
        <v>10707</v>
      </c>
      <c r="SL74">
        <v>10715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1140000</v>
      </c>
      <c r="SU74">
        <v>1120000</v>
      </c>
      <c r="SV74">
        <v>1110000</v>
      </c>
      <c r="SW74">
        <v>1090000</v>
      </c>
      <c r="SX74">
        <v>1080000</v>
      </c>
      <c r="SY74">
        <v>1060000</v>
      </c>
      <c r="SZ74">
        <v>1040000</v>
      </c>
      <c r="TA74">
        <v>1020000</v>
      </c>
      <c r="TB74">
        <v>994891.81599999999</v>
      </c>
      <c r="TC74">
        <v>979955.47039999999</v>
      </c>
      <c r="TD74">
        <v>958065.55379999999</v>
      </c>
      <c r="TE74">
        <v>938631.17669999995</v>
      </c>
      <c r="TF74">
        <v>914273.50780000002</v>
      </c>
      <c r="TG74">
        <v>895728.19160000002</v>
      </c>
      <c r="TH74">
        <v>870511.08239999996</v>
      </c>
      <c r="TI74">
        <v>848166.74289999995</v>
      </c>
      <c r="TJ74">
        <v>832413.54040000006</v>
      </c>
      <c r="TK74">
        <v>806838.38630000001</v>
      </c>
      <c r="TL74">
        <v>785146.14139999996</v>
      </c>
      <c r="TM74">
        <v>761943.47479999997</v>
      </c>
      <c r="TN74">
        <v>744214.1213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322721.95020000002</v>
      </c>
      <c r="TW74">
        <v>338995.38500000001</v>
      </c>
      <c r="TX74">
        <v>358335.30699999997</v>
      </c>
      <c r="TY74">
        <v>377301.8823</v>
      </c>
      <c r="TZ74">
        <v>387028.11090000003</v>
      </c>
      <c r="UA74">
        <v>393905.5148</v>
      </c>
      <c r="UB74">
        <v>407912.16609999997</v>
      </c>
      <c r="UC74">
        <v>414064.17479999998</v>
      </c>
      <c r="UD74">
        <v>424449.8407</v>
      </c>
      <c r="UE74">
        <v>428649.1642</v>
      </c>
      <c r="UF74">
        <v>434147.94839999999</v>
      </c>
      <c r="UG74">
        <v>434238.32919999998</v>
      </c>
      <c r="UH74">
        <v>436747.1323</v>
      </c>
      <c r="UI74">
        <v>438741.41149999999</v>
      </c>
      <c r="UJ74">
        <v>437053.35159999999</v>
      </c>
      <c r="UK74">
        <v>431988.84360000002</v>
      </c>
      <c r="UL74">
        <v>430215.18060000002</v>
      </c>
      <c r="UM74">
        <v>432995.15740000003</v>
      </c>
      <c r="UN74">
        <v>427565.41070000001</v>
      </c>
      <c r="UO74">
        <v>426300.61619999999</v>
      </c>
      <c r="UP74">
        <v>420968.45409999997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249614.7384</v>
      </c>
      <c r="UY74">
        <v>250897.73819999999</v>
      </c>
      <c r="UZ74">
        <v>246358.10569999999</v>
      </c>
      <c r="VA74">
        <v>260682.1888</v>
      </c>
      <c r="VB74">
        <v>294836.22600000002</v>
      </c>
      <c r="VC74">
        <v>301447.8125</v>
      </c>
      <c r="VD74">
        <v>319721.10320000001</v>
      </c>
      <c r="VE74">
        <v>331898.68070000003</v>
      </c>
      <c r="VF74">
        <v>368596.00640000001</v>
      </c>
      <c r="VG74">
        <v>357860.20039999997</v>
      </c>
      <c r="VH74">
        <v>382399.31040000002</v>
      </c>
      <c r="VI74">
        <v>377625.94870000001</v>
      </c>
      <c r="VJ74">
        <v>387224.16470000002</v>
      </c>
      <c r="VK74">
        <v>381944.92589999997</v>
      </c>
      <c r="VL74">
        <v>388293.52500000002</v>
      </c>
      <c r="VM74">
        <v>397718.12520000001</v>
      </c>
      <c r="VN74">
        <v>406264.31599999999</v>
      </c>
      <c r="VO74">
        <v>419305.42540000001</v>
      </c>
      <c r="VP74">
        <v>429517.24089999998</v>
      </c>
      <c r="VQ74">
        <v>411982.84889999998</v>
      </c>
      <c r="VR74">
        <v>414616.88559999998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202139.3573</v>
      </c>
      <c r="WA74">
        <v>168215.83129999999</v>
      </c>
      <c r="WB74">
        <v>299413.29200000002</v>
      </c>
      <c r="WC74">
        <v>158559.55439999999</v>
      </c>
      <c r="WD74">
        <v>102627.5433</v>
      </c>
      <c r="WE74">
        <v>174367.18530000001</v>
      </c>
      <c r="WF74">
        <v>169288.5294</v>
      </c>
      <c r="WG74">
        <v>164357.79550000001</v>
      </c>
      <c r="WH74">
        <v>113979.05379999999</v>
      </c>
      <c r="WI74">
        <v>221318.55100000001</v>
      </c>
      <c r="WJ74">
        <v>150410.66570000001</v>
      </c>
      <c r="WK74">
        <v>250336.75289999999</v>
      </c>
      <c r="WL74">
        <v>263299.17379999999</v>
      </c>
      <c r="WM74">
        <v>137647.0662</v>
      </c>
      <c r="WN74">
        <v>95455.663119999997</v>
      </c>
      <c r="WO74">
        <v>185350.80220000001</v>
      </c>
      <c r="WP74">
        <v>143961.78810000001</v>
      </c>
      <c r="WQ74">
        <v>157239.81709999999</v>
      </c>
      <c r="WR74">
        <v>169622.24069999999</v>
      </c>
      <c r="WS74">
        <v>312895.39539999998</v>
      </c>
      <c r="WT74">
        <v>239827.84520000001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41200000</v>
      </c>
      <c r="ZG74">
        <v>41300000</v>
      </c>
      <c r="ZH74">
        <v>41500000</v>
      </c>
      <c r="ZI74">
        <v>41200000</v>
      </c>
      <c r="ZJ74">
        <v>41100000</v>
      </c>
      <c r="ZK74">
        <v>41000000</v>
      </c>
      <c r="ZL74">
        <v>40400000</v>
      </c>
      <c r="ZM74">
        <v>39600000</v>
      </c>
      <c r="ZN74">
        <v>39400000</v>
      </c>
      <c r="ZO74">
        <v>38600000</v>
      </c>
      <c r="ZP74">
        <v>37700000</v>
      </c>
      <c r="ZQ74">
        <v>36700000</v>
      </c>
      <c r="ZR74">
        <v>36000000</v>
      </c>
      <c r="ZS74">
        <v>35400000</v>
      </c>
      <c r="ZT74">
        <v>35000000</v>
      </c>
      <c r="ZU74">
        <v>34200000</v>
      </c>
      <c r="ZV74">
        <v>33400000</v>
      </c>
      <c r="ZW74">
        <v>32400000</v>
      </c>
      <c r="ZX74">
        <v>31000000</v>
      </c>
      <c r="ZY74">
        <v>30400000</v>
      </c>
      <c r="ZZ74">
        <v>29800000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13900000</v>
      </c>
      <c r="ABK74">
        <v>14200000</v>
      </c>
      <c r="ABL74">
        <v>14400000</v>
      </c>
      <c r="ABM74">
        <v>14800000</v>
      </c>
      <c r="ABN74">
        <v>15000000</v>
      </c>
      <c r="ABO74">
        <v>15100000</v>
      </c>
      <c r="ABP74">
        <v>15300000</v>
      </c>
      <c r="ABQ74">
        <v>15400000</v>
      </c>
      <c r="ABR74">
        <v>15400000</v>
      </c>
      <c r="ABS74">
        <v>15400000</v>
      </c>
      <c r="ABT74">
        <v>15300000</v>
      </c>
      <c r="ABU74">
        <v>15300000</v>
      </c>
      <c r="ABV74">
        <v>15200000</v>
      </c>
      <c r="ABW74">
        <v>15100000</v>
      </c>
      <c r="ABX74">
        <v>14900000</v>
      </c>
      <c r="ABY74">
        <v>14800000</v>
      </c>
      <c r="ABZ74">
        <v>14600000</v>
      </c>
      <c r="ACA74">
        <v>14300000</v>
      </c>
      <c r="ACB74">
        <v>14000000</v>
      </c>
      <c r="ACC74">
        <v>13800000</v>
      </c>
      <c r="ACD74">
        <v>13600000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3490000</v>
      </c>
      <c r="ADO74">
        <v>3410000</v>
      </c>
      <c r="ADP74">
        <v>3280000</v>
      </c>
      <c r="ADQ74">
        <v>3200000</v>
      </c>
      <c r="ADR74">
        <v>3100000</v>
      </c>
      <c r="ADS74">
        <v>3020000</v>
      </c>
      <c r="ADT74">
        <v>2960000</v>
      </c>
      <c r="ADU74">
        <v>2870000</v>
      </c>
      <c r="ADV74">
        <v>2810000</v>
      </c>
      <c r="ADW74">
        <v>2720000</v>
      </c>
      <c r="ADX74">
        <v>2650000</v>
      </c>
      <c r="ADY74">
        <v>2590000</v>
      </c>
      <c r="ADZ74">
        <v>2510000</v>
      </c>
      <c r="AEA74">
        <v>2440000</v>
      </c>
      <c r="AEB74">
        <v>2390000</v>
      </c>
      <c r="AEC74">
        <v>2340000</v>
      </c>
      <c r="AED74">
        <v>2270000</v>
      </c>
      <c r="AEE74">
        <v>2200000</v>
      </c>
      <c r="AEF74">
        <v>2130000</v>
      </c>
      <c r="AEG74">
        <v>2070000</v>
      </c>
      <c r="AEH74">
        <v>2010000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19000000</v>
      </c>
      <c r="AEQ74">
        <v>18700000</v>
      </c>
      <c r="AER74">
        <v>18600000</v>
      </c>
      <c r="AES74">
        <v>18300000</v>
      </c>
      <c r="AET74">
        <v>18100000</v>
      </c>
      <c r="AEU74">
        <v>17700000</v>
      </c>
      <c r="AEV74">
        <v>17300000</v>
      </c>
      <c r="AEW74">
        <v>17000000</v>
      </c>
      <c r="AEX74">
        <v>16600000</v>
      </c>
      <c r="AEY74">
        <v>16300000</v>
      </c>
      <c r="AEZ74">
        <v>15800000</v>
      </c>
      <c r="AFA74">
        <v>15400000</v>
      </c>
      <c r="AFB74">
        <v>15200000</v>
      </c>
      <c r="AFC74">
        <v>14800000</v>
      </c>
      <c r="AFD74">
        <v>14400000</v>
      </c>
      <c r="AFE74">
        <v>14000000</v>
      </c>
      <c r="AFF74">
        <v>13700000</v>
      </c>
      <c r="AFG74">
        <v>13400000</v>
      </c>
      <c r="AFH74">
        <v>13000000</v>
      </c>
      <c r="AFI74">
        <v>12600000</v>
      </c>
      <c r="AFJ74">
        <v>12300000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158.00734689999999</v>
      </c>
      <c r="AGU74">
        <v>165.9749558</v>
      </c>
      <c r="AGV74">
        <v>175.44394220000001</v>
      </c>
      <c r="AGW74">
        <v>184.73013499999999</v>
      </c>
      <c r="AGX74">
        <v>189.49217730000001</v>
      </c>
      <c r="AGY74">
        <v>192.8594114</v>
      </c>
      <c r="AGZ74">
        <v>199.7171841</v>
      </c>
      <c r="AHA74">
        <v>202.7292587</v>
      </c>
      <c r="AHB74">
        <v>207.814167</v>
      </c>
      <c r="AHC74">
        <v>209.87019069999999</v>
      </c>
      <c r="AHD74">
        <v>212.5624411</v>
      </c>
      <c r="AHE74">
        <v>212.6066922</v>
      </c>
      <c r="AHF74">
        <v>213.8350231</v>
      </c>
      <c r="AHG74">
        <v>214.8114387</v>
      </c>
      <c r="AHH74">
        <v>213.98495059999999</v>
      </c>
      <c r="AHI74">
        <v>211.5053254</v>
      </c>
      <c r="AHJ74">
        <v>210.6369253</v>
      </c>
      <c r="AHK74">
        <v>211.99802500000001</v>
      </c>
      <c r="AHL74">
        <v>209.3395759</v>
      </c>
      <c r="AHM74">
        <v>208.72032200000001</v>
      </c>
      <c r="AHN74">
        <v>206.1096512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21.614781709999999</v>
      </c>
      <c r="AHW74">
        <v>21.72587996</v>
      </c>
      <c r="AHX74">
        <v>21.332781520000001</v>
      </c>
      <c r="AHY74">
        <v>22.573140689999999</v>
      </c>
      <c r="AHZ74">
        <v>25.53062654</v>
      </c>
      <c r="AIA74">
        <v>26.103140809999999</v>
      </c>
      <c r="AIB74">
        <v>27.685472019999999</v>
      </c>
      <c r="AIC74">
        <v>28.739959750000001</v>
      </c>
      <c r="AID74">
        <v>31.917675490000001</v>
      </c>
      <c r="AIE74">
        <v>30.988034460000002</v>
      </c>
      <c r="AIF74">
        <v>33.112939060000002</v>
      </c>
      <c r="AIG74">
        <v>32.699601399999999</v>
      </c>
      <c r="AIH74">
        <v>33.530735589999999</v>
      </c>
      <c r="AII74">
        <v>33.073592740000002</v>
      </c>
      <c r="AIJ74">
        <v>33.62333426</v>
      </c>
      <c r="AIK74">
        <v>34.439434599999998</v>
      </c>
      <c r="AIL74">
        <v>35.179471229999997</v>
      </c>
      <c r="AIM74">
        <v>36.30873441</v>
      </c>
      <c r="AIN74">
        <v>37.193001760000001</v>
      </c>
      <c r="AIO74">
        <v>35.67465369</v>
      </c>
      <c r="AIP74">
        <v>35.9027417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1.7103487850000001</v>
      </c>
      <c r="AIY74">
        <v>1.423313829</v>
      </c>
      <c r="AIZ74">
        <v>2.5334064920000001</v>
      </c>
      <c r="AJA74">
        <v>1.3416097929999999</v>
      </c>
      <c r="AJB74">
        <v>0.86835585299999996</v>
      </c>
      <c r="AJC74">
        <v>1.475361886</v>
      </c>
      <c r="AJD74">
        <v>1.4323901809999999</v>
      </c>
      <c r="AJE74">
        <v>1.3906700780000001</v>
      </c>
      <c r="AJF74">
        <v>0.96440366099999997</v>
      </c>
      <c r="AJG74">
        <v>1.872628467</v>
      </c>
      <c r="AJH74">
        <v>1.2726601230000001</v>
      </c>
      <c r="AJI74">
        <v>2.118158319</v>
      </c>
      <c r="AJJ74">
        <v>2.227836419</v>
      </c>
      <c r="AJK74">
        <v>1.1646642970000001</v>
      </c>
      <c r="AJL74">
        <v>0.80767288299999995</v>
      </c>
      <c r="AJM74">
        <v>1.56829686</v>
      </c>
      <c r="AJN74">
        <v>1.2180946479999999</v>
      </c>
      <c r="AJO74">
        <v>1.3304431839999999</v>
      </c>
      <c r="AJP74">
        <v>1.435213791</v>
      </c>
      <c r="AJQ74">
        <v>2.6474817499999999</v>
      </c>
      <c r="AJR74">
        <v>2.0292399720000001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129.8126772</v>
      </c>
      <c r="AKA74">
        <v>207.9636692</v>
      </c>
      <c r="AKB74">
        <v>148.14045780000001</v>
      </c>
      <c r="AKC74">
        <v>221.50859679999999</v>
      </c>
      <c r="AKD74">
        <v>185.79211430000001</v>
      </c>
      <c r="AKE74">
        <v>247.77475000000001</v>
      </c>
      <c r="AKF74">
        <v>271.85731120000003</v>
      </c>
      <c r="AKG74">
        <v>186.80352550000001</v>
      </c>
      <c r="AKH74">
        <v>179.3040384</v>
      </c>
      <c r="AKI74">
        <v>165.19289209999999</v>
      </c>
      <c r="AKJ74">
        <v>277.55823040000001</v>
      </c>
      <c r="AKK74">
        <v>227.42586879999999</v>
      </c>
      <c r="AKL74">
        <v>190.12400339999999</v>
      </c>
      <c r="AKM74">
        <v>267.04807510000001</v>
      </c>
      <c r="AKN74">
        <v>318.83150710000001</v>
      </c>
      <c r="AKO74">
        <v>115.8480466</v>
      </c>
      <c r="AKP74">
        <v>225.4585965</v>
      </c>
      <c r="AKQ74">
        <v>183.48124989999999</v>
      </c>
      <c r="AKR74">
        <v>267.58730809999997</v>
      </c>
      <c r="AKS74">
        <v>185.91271789999999</v>
      </c>
      <c r="AKT74">
        <v>204.8595129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111.9759232</v>
      </c>
      <c r="AME74">
        <v>112.2943417</v>
      </c>
      <c r="AMF74">
        <v>112.8040943</v>
      </c>
      <c r="AMG74">
        <v>111.9457057</v>
      </c>
      <c r="AMH74">
        <v>111.8462741</v>
      </c>
      <c r="AMI74">
        <v>111.546065</v>
      </c>
      <c r="AMJ74">
        <v>109.8140691</v>
      </c>
      <c r="AMK74">
        <v>107.614958</v>
      </c>
      <c r="AML74">
        <v>106.98276389999999</v>
      </c>
      <c r="AMM74">
        <v>105.0070644</v>
      </c>
      <c r="AMN74">
        <v>102.47808430000001</v>
      </c>
      <c r="AMO74">
        <v>99.773680159999998</v>
      </c>
      <c r="AMP74">
        <v>97.865818469999994</v>
      </c>
      <c r="AMQ74">
        <v>96.336850900000002</v>
      </c>
      <c r="AMR74">
        <v>95.113293639999995</v>
      </c>
      <c r="AMS74">
        <v>93.090383959999997</v>
      </c>
      <c r="AMT74">
        <v>90.661196020000006</v>
      </c>
      <c r="AMU74">
        <v>88.098853969999993</v>
      </c>
      <c r="AMV74">
        <v>84.392936329999998</v>
      </c>
      <c r="AMW74">
        <v>82.635818450000002</v>
      </c>
      <c r="AMX74">
        <v>80.873646870000002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275.31050909999999</v>
      </c>
      <c r="ANG74">
        <v>231.71791469999999</v>
      </c>
      <c r="ANH74">
        <v>264.56593400000003</v>
      </c>
      <c r="ANI74">
        <v>364.47396780000003</v>
      </c>
      <c r="ANJ74">
        <v>254.98950930000001</v>
      </c>
      <c r="ANK74">
        <v>258.63877070000001</v>
      </c>
      <c r="ANL74">
        <v>255.45721879999999</v>
      </c>
      <c r="ANM74">
        <v>297.09441509999999</v>
      </c>
      <c r="ANN74">
        <v>284.85298840000002</v>
      </c>
      <c r="ANO74">
        <v>322.49756580000002</v>
      </c>
      <c r="ANP74">
        <v>251.9059876</v>
      </c>
      <c r="ANQ74">
        <v>373.85717349999999</v>
      </c>
      <c r="ANR74">
        <v>182.1437932</v>
      </c>
      <c r="ANS74">
        <v>202.1955983</v>
      </c>
      <c r="ANT74">
        <v>199.51880800000001</v>
      </c>
      <c r="ANU74">
        <v>203.36977809999999</v>
      </c>
      <c r="ANV74">
        <v>245.34646280000001</v>
      </c>
      <c r="ANW74">
        <v>216.3236483</v>
      </c>
      <c r="ANX74">
        <v>218.1246768</v>
      </c>
      <c r="ANY74">
        <v>130.38450639999999</v>
      </c>
      <c r="ANZ74">
        <v>178.40204460000001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97.079098239999993</v>
      </c>
      <c r="AOI74">
        <v>99.262144950000007</v>
      </c>
      <c r="AOJ74">
        <v>101.0131023</v>
      </c>
      <c r="AOK74">
        <v>103.2878426</v>
      </c>
      <c r="AOL74">
        <v>104.77495159999999</v>
      </c>
      <c r="AOM74">
        <v>105.4185782</v>
      </c>
      <c r="AON74">
        <v>107.2918061</v>
      </c>
      <c r="AOO74">
        <v>107.5677192</v>
      </c>
      <c r="AOP74">
        <v>108.0028193</v>
      </c>
      <c r="AOQ74">
        <v>107.85597799999999</v>
      </c>
      <c r="AOR74">
        <v>107.4001736</v>
      </c>
      <c r="AOS74">
        <v>107.366789</v>
      </c>
      <c r="AOT74">
        <v>106.6291152</v>
      </c>
      <c r="AOU74">
        <v>105.42987909999999</v>
      </c>
      <c r="AOV74">
        <v>104.29924579999999</v>
      </c>
      <c r="AOW74">
        <v>103.5564024</v>
      </c>
      <c r="AOX74">
        <v>102.3689644</v>
      </c>
      <c r="AOY74">
        <v>99.775097590000001</v>
      </c>
      <c r="AOZ74">
        <v>98.216356259999998</v>
      </c>
      <c r="APA74">
        <v>96.375223989999995</v>
      </c>
      <c r="APB74">
        <v>95.230367830000006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757.21441110000001</v>
      </c>
      <c r="APK74">
        <v>642.79837080000004</v>
      </c>
      <c r="APL74">
        <v>890.10007870000004</v>
      </c>
      <c r="APM74">
        <v>690.14388059999999</v>
      </c>
      <c r="APN74">
        <v>611.4594075</v>
      </c>
      <c r="APO74">
        <v>751.78548450000005</v>
      </c>
      <c r="APP74">
        <v>861.02729439999996</v>
      </c>
      <c r="APQ74">
        <v>964.64333450000004</v>
      </c>
      <c r="APR74">
        <v>900.96033090000003</v>
      </c>
      <c r="APS74">
        <v>844.36487799999998</v>
      </c>
      <c r="APT74">
        <v>893.13679139999999</v>
      </c>
      <c r="APU74">
        <v>843.3109326</v>
      </c>
      <c r="APV74">
        <v>648.88000469999997</v>
      </c>
      <c r="APW74">
        <v>837.44348449999995</v>
      </c>
      <c r="APX74">
        <v>932.5018288</v>
      </c>
      <c r="APY74">
        <v>782.14574600000003</v>
      </c>
      <c r="APZ74">
        <v>790.51873650000005</v>
      </c>
      <c r="AQA74">
        <v>879.23505490000002</v>
      </c>
      <c r="AQB74">
        <v>858.39944109999999</v>
      </c>
      <c r="AQC74">
        <v>884.83840459999999</v>
      </c>
      <c r="AQD74">
        <v>641.64370819999999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109.9396539</v>
      </c>
      <c r="ARO74">
        <v>108.519204</v>
      </c>
      <c r="ARP74">
        <v>107.8344136</v>
      </c>
      <c r="ARQ74">
        <v>106.0546882</v>
      </c>
      <c r="ARR74">
        <v>104.6068594</v>
      </c>
      <c r="ARS74">
        <v>102.54296359999999</v>
      </c>
      <c r="ART74">
        <v>100.49046300000001</v>
      </c>
      <c r="ARU74">
        <v>98.226723250000006</v>
      </c>
      <c r="ARV74">
        <v>96.000133700000006</v>
      </c>
      <c r="ARW74">
        <v>94.14166093</v>
      </c>
      <c r="ARX74">
        <v>91.676342009999999</v>
      </c>
      <c r="ARY74">
        <v>89.344089550000007</v>
      </c>
      <c r="ARZ74">
        <v>87.928004490000006</v>
      </c>
      <c r="ASA74">
        <v>85.85704629</v>
      </c>
      <c r="ASB74">
        <v>83.475300189999999</v>
      </c>
      <c r="ASC74">
        <v>81.213351680000002</v>
      </c>
      <c r="ASD74">
        <v>79.408497580000002</v>
      </c>
      <c r="ASE74">
        <v>77.436695599999993</v>
      </c>
      <c r="ASF74">
        <v>75.392619289999999</v>
      </c>
      <c r="ASG74">
        <v>73.237758810000003</v>
      </c>
      <c r="ASH74">
        <v>71.157747779999994</v>
      </c>
    </row>
    <row r="75" spans="3:1178" x14ac:dyDescent="0.25">
      <c r="C75">
        <v>0</v>
      </c>
      <c r="D75">
        <v>0</v>
      </c>
      <c r="E75">
        <v>0</v>
      </c>
      <c r="F75">
        <v>249</v>
      </c>
      <c r="G75">
        <v>214</v>
      </c>
      <c r="H75">
        <v>216</v>
      </c>
      <c r="I75">
        <v>245</v>
      </c>
      <c r="J75">
        <v>243</v>
      </c>
      <c r="K75">
        <v>264</v>
      </c>
      <c r="L75">
        <v>241</v>
      </c>
      <c r="M75">
        <v>263</v>
      </c>
      <c r="N75">
        <v>264</v>
      </c>
      <c r="O75">
        <v>273</v>
      </c>
      <c r="P75">
        <v>253</v>
      </c>
      <c r="Q75">
        <v>281</v>
      </c>
      <c r="R75">
        <v>286</v>
      </c>
      <c r="S75">
        <v>274</v>
      </c>
      <c r="T75">
        <v>266</v>
      </c>
      <c r="U75">
        <v>280</v>
      </c>
      <c r="V75">
        <v>286</v>
      </c>
      <c r="W75">
        <v>298</v>
      </c>
      <c r="X75">
        <v>273</v>
      </c>
      <c r="Y75">
        <v>289</v>
      </c>
      <c r="Z75">
        <v>284</v>
      </c>
      <c r="AA75">
        <v>274</v>
      </c>
      <c r="AB75">
        <v>267</v>
      </c>
      <c r="AC75">
        <v>248</v>
      </c>
      <c r="AD75">
        <v>279</v>
      </c>
      <c r="AE75">
        <v>0</v>
      </c>
      <c r="AF75">
        <v>0</v>
      </c>
      <c r="AG75">
        <v>0</v>
      </c>
      <c r="AH75">
        <v>55</v>
      </c>
      <c r="AI75">
        <v>71</v>
      </c>
      <c r="AJ75">
        <v>42</v>
      </c>
      <c r="AK75">
        <v>59</v>
      </c>
      <c r="AL75">
        <v>72</v>
      </c>
      <c r="AM75">
        <v>96</v>
      </c>
      <c r="AN75">
        <v>87</v>
      </c>
      <c r="AO75">
        <v>76</v>
      </c>
      <c r="AP75">
        <v>77</v>
      </c>
      <c r="AQ75">
        <v>95</v>
      </c>
      <c r="AR75">
        <v>93</v>
      </c>
      <c r="AS75">
        <v>109</v>
      </c>
      <c r="AT75">
        <v>110</v>
      </c>
      <c r="AU75">
        <v>93</v>
      </c>
      <c r="AV75">
        <v>110</v>
      </c>
      <c r="AW75">
        <v>116</v>
      </c>
      <c r="AX75">
        <v>116</v>
      </c>
      <c r="AY75">
        <v>125</v>
      </c>
      <c r="AZ75">
        <v>123</v>
      </c>
      <c r="BA75">
        <v>124</v>
      </c>
      <c r="BB75">
        <v>122</v>
      </c>
      <c r="BC75">
        <v>145</v>
      </c>
      <c r="BD75">
        <v>136</v>
      </c>
      <c r="BE75">
        <v>133</v>
      </c>
      <c r="BF75">
        <v>136</v>
      </c>
      <c r="BG75">
        <v>0</v>
      </c>
      <c r="BH75">
        <v>0</v>
      </c>
      <c r="BI75">
        <v>0</v>
      </c>
      <c r="BJ75">
        <v>71</v>
      </c>
      <c r="BK75">
        <v>75</v>
      </c>
      <c r="BL75">
        <v>99</v>
      </c>
      <c r="BM75">
        <v>72</v>
      </c>
      <c r="BN75">
        <v>73</v>
      </c>
      <c r="BO75">
        <v>96</v>
      </c>
      <c r="BP75">
        <v>100</v>
      </c>
      <c r="BQ75">
        <v>82</v>
      </c>
      <c r="BR75">
        <v>90</v>
      </c>
      <c r="BS75">
        <v>87</v>
      </c>
      <c r="BT75">
        <v>72</v>
      </c>
      <c r="BU75">
        <v>77</v>
      </c>
      <c r="BV75">
        <v>99</v>
      </c>
      <c r="BW75">
        <v>104</v>
      </c>
      <c r="BX75">
        <v>93</v>
      </c>
      <c r="BY75">
        <v>89</v>
      </c>
      <c r="BZ75">
        <v>104</v>
      </c>
      <c r="CA75">
        <v>97</v>
      </c>
      <c r="CB75">
        <v>101</v>
      </c>
      <c r="CC75">
        <v>103</v>
      </c>
      <c r="CD75">
        <v>104</v>
      </c>
      <c r="CE75">
        <v>90</v>
      </c>
      <c r="CF75">
        <v>75</v>
      </c>
      <c r="CG75">
        <v>100</v>
      </c>
      <c r="CH75">
        <v>108</v>
      </c>
      <c r="CI75">
        <v>0</v>
      </c>
      <c r="CJ75">
        <v>0</v>
      </c>
      <c r="CK75">
        <v>0</v>
      </c>
      <c r="CL75">
        <v>39</v>
      </c>
      <c r="CM75">
        <v>35</v>
      </c>
      <c r="CN75">
        <v>43</v>
      </c>
      <c r="CO75">
        <v>49</v>
      </c>
      <c r="CP75">
        <v>24</v>
      </c>
      <c r="CQ75">
        <v>37</v>
      </c>
      <c r="CR75">
        <v>45</v>
      </c>
      <c r="CS75">
        <v>47</v>
      </c>
      <c r="CT75">
        <v>48</v>
      </c>
      <c r="CU75">
        <v>46</v>
      </c>
      <c r="CV75">
        <v>28</v>
      </c>
      <c r="CW75">
        <v>49</v>
      </c>
      <c r="CX75">
        <v>37</v>
      </c>
      <c r="CY75">
        <v>29</v>
      </c>
      <c r="CZ75">
        <v>38</v>
      </c>
      <c r="DA75">
        <v>34</v>
      </c>
      <c r="DB75">
        <v>34</v>
      </c>
      <c r="DC75">
        <v>45</v>
      </c>
      <c r="DD75">
        <v>47</v>
      </c>
      <c r="DE75">
        <v>31</v>
      </c>
      <c r="DF75">
        <v>41</v>
      </c>
      <c r="DG75">
        <v>43</v>
      </c>
      <c r="DH75">
        <v>42</v>
      </c>
      <c r="DI75">
        <v>49</v>
      </c>
      <c r="DJ75">
        <v>45</v>
      </c>
      <c r="DK75">
        <v>0</v>
      </c>
      <c r="DL75">
        <v>0</v>
      </c>
      <c r="DM75">
        <v>0</v>
      </c>
      <c r="DN75">
        <v>2</v>
      </c>
      <c r="DO75">
        <v>4</v>
      </c>
      <c r="DP75">
        <v>2</v>
      </c>
      <c r="DQ75">
        <v>3</v>
      </c>
      <c r="DR75">
        <v>3</v>
      </c>
      <c r="DS75">
        <v>6</v>
      </c>
      <c r="DT75">
        <v>3</v>
      </c>
      <c r="DU75">
        <v>1</v>
      </c>
      <c r="DV75">
        <v>8</v>
      </c>
      <c r="DW75">
        <v>4</v>
      </c>
      <c r="DX75">
        <v>5</v>
      </c>
      <c r="DY75">
        <v>6</v>
      </c>
      <c r="DZ75">
        <v>2</v>
      </c>
      <c r="EA75">
        <v>8</v>
      </c>
      <c r="EB75">
        <v>5</v>
      </c>
      <c r="EC75">
        <v>4</v>
      </c>
      <c r="ED75">
        <v>3</v>
      </c>
      <c r="EE75">
        <v>8</v>
      </c>
      <c r="EF75">
        <v>9</v>
      </c>
      <c r="EG75">
        <v>5</v>
      </c>
      <c r="EH75">
        <v>12</v>
      </c>
      <c r="EI75">
        <v>8</v>
      </c>
      <c r="EJ75">
        <v>12</v>
      </c>
      <c r="EK75">
        <v>9</v>
      </c>
      <c r="EL75">
        <v>8</v>
      </c>
      <c r="EM75">
        <v>0</v>
      </c>
      <c r="EN75">
        <v>0</v>
      </c>
      <c r="EO75">
        <v>0</v>
      </c>
      <c r="EP75">
        <v>5</v>
      </c>
      <c r="EQ75">
        <v>20</v>
      </c>
      <c r="ER75">
        <v>10</v>
      </c>
      <c r="ES75">
        <v>5</v>
      </c>
      <c r="ET75">
        <v>20</v>
      </c>
      <c r="EU75">
        <v>10</v>
      </c>
      <c r="EV75">
        <v>20</v>
      </c>
      <c r="EW75">
        <v>20</v>
      </c>
      <c r="EX75">
        <v>15</v>
      </c>
      <c r="EY75">
        <v>20</v>
      </c>
      <c r="EZ75">
        <v>20</v>
      </c>
      <c r="FA75">
        <v>30</v>
      </c>
      <c r="FB75">
        <v>5</v>
      </c>
      <c r="FC75">
        <v>35</v>
      </c>
      <c r="FD75">
        <v>30</v>
      </c>
      <c r="FE75">
        <v>40</v>
      </c>
      <c r="FF75">
        <v>20</v>
      </c>
      <c r="FG75">
        <v>10</v>
      </c>
      <c r="FH75">
        <v>15</v>
      </c>
      <c r="FI75">
        <v>35</v>
      </c>
      <c r="FJ75">
        <v>40</v>
      </c>
      <c r="FK75">
        <v>35</v>
      </c>
      <c r="FL75">
        <v>60</v>
      </c>
      <c r="FM75">
        <v>35</v>
      </c>
      <c r="FN75">
        <v>60</v>
      </c>
      <c r="FO75">
        <v>0</v>
      </c>
      <c r="FP75">
        <v>0</v>
      </c>
      <c r="FQ75">
        <v>5507</v>
      </c>
      <c r="FR75">
        <v>5691</v>
      </c>
      <c r="FS75">
        <v>5823</v>
      </c>
      <c r="FT75">
        <v>5954</v>
      </c>
      <c r="FU75">
        <v>6078</v>
      </c>
      <c r="FV75">
        <v>6194</v>
      </c>
      <c r="FW75">
        <v>6301</v>
      </c>
      <c r="FX75">
        <v>6382</v>
      </c>
      <c r="FY75">
        <v>6497</v>
      </c>
      <c r="FZ75">
        <v>6593</v>
      </c>
      <c r="GA75">
        <v>6728</v>
      </c>
      <c r="GB75">
        <v>6798</v>
      </c>
      <c r="GC75">
        <v>6901</v>
      </c>
      <c r="GD75">
        <v>6932</v>
      </c>
      <c r="GE75">
        <v>6948</v>
      </c>
      <c r="GF75">
        <v>7054</v>
      </c>
      <c r="GG75">
        <v>7115</v>
      </c>
      <c r="GH75">
        <v>7181</v>
      </c>
      <c r="GI75">
        <v>7234</v>
      </c>
      <c r="GJ75">
        <v>7299</v>
      </c>
      <c r="GK75">
        <v>7363</v>
      </c>
      <c r="GL75">
        <v>7361</v>
      </c>
      <c r="GM75">
        <v>7422</v>
      </c>
      <c r="GN75">
        <v>7459</v>
      </c>
      <c r="GO75">
        <v>7537</v>
      </c>
      <c r="GP75">
        <v>7587</v>
      </c>
      <c r="GQ75">
        <v>0</v>
      </c>
      <c r="GR75">
        <v>0</v>
      </c>
      <c r="GS75">
        <v>744</v>
      </c>
      <c r="GT75">
        <v>832</v>
      </c>
      <c r="GU75">
        <v>935</v>
      </c>
      <c r="GV75">
        <v>1045</v>
      </c>
      <c r="GW75">
        <v>1153</v>
      </c>
      <c r="GX75">
        <v>1256</v>
      </c>
      <c r="GY75">
        <v>1356</v>
      </c>
      <c r="GZ75">
        <v>1428</v>
      </c>
      <c r="HA75">
        <v>1510</v>
      </c>
      <c r="HB75">
        <v>1602</v>
      </c>
      <c r="HC75">
        <v>1671</v>
      </c>
      <c r="HD75">
        <v>1745</v>
      </c>
      <c r="HE75">
        <v>1811</v>
      </c>
      <c r="HF75">
        <v>1885</v>
      </c>
      <c r="HG75">
        <v>1959</v>
      </c>
      <c r="HH75">
        <v>2049</v>
      </c>
      <c r="HI75">
        <v>2065</v>
      </c>
      <c r="HJ75">
        <v>2124</v>
      </c>
      <c r="HK75">
        <v>2184</v>
      </c>
      <c r="HL75">
        <v>2253</v>
      </c>
      <c r="HM75">
        <v>2330</v>
      </c>
      <c r="HN75">
        <v>2376</v>
      </c>
      <c r="HO75">
        <v>2448</v>
      </c>
      <c r="HP75">
        <v>2495</v>
      </c>
      <c r="HQ75">
        <v>2505</v>
      </c>
      <c r="HR75">
        <v>2546</v>
      </c>
      <c r="HS75">
        <v>0</v>
      </c>
      <c r="HT75">
        <v>0</v>
      </c>
      <c r="HU75">
        <v>68</v>
      </c>
      <c r="HV75">
        <v>77</v>
      </c>
      <c r="HW75">
        <v>78</v>
      </c>
      <c r="HX75">
        <v>84</v>
      </c>
      <c r="HY75">
        <v>92</v>
      </c>
      <c r="HZ75">
        <v>115</v>
      </c>
      <c r="IA75">
        <v>121</v>
      </c>
      <c r="IB75">
        <v>133</v>
      </c>
      <c r="IC75">
        <v>142</v>
      </c>
      <c r="ID75">
        <v>149</v>
      </c>
      <c r="IE75">
        <v>155</v>
      </c>
      <c r="IF75">
        <v>165</v>
      </c>
      <c r="IG75">
        <v>172</v>
      </c>
      <c r="IH75">
        <v>195</v>
      </c>
      <c r="II75">
        <v>208</v>
      </c>
      <c r="IJ75">
        <v>209</v>
      </c>
      <c r="IK75">
        <v>223</v>
      </c>
      <c r="IL75">
        <v>222</v>
      </c>
      <c r="IM75">
        <v>229</v>
      </c>
      <c r="IN75">
        <v>242</v>
      </c>
      <c r="IO75">
        <v>242</v>
      </c>
      <c r="IP75">
        <v>240</v>
      </c>
      <c r="IQ75">
        <v>247</v>
      </c>
      <c r="IR75">
        <v>260</v>
      </c>
      <c r="IS75">
        <v>272</v>
      </c>
      <c r="IT75">
        <v>280</v>
      </c>
      <c r="IU75">
        <v>0</v>
      </c>
      <c r="IV75">
        <v>0</v>
      </c>
      <c r="IW75">
        <v>4</v>
      </c>
      <c r="IX75">
        <v>1</v>
      </c>
      <c r="IY75">
        <v>2</v>
      </c>
      <c r="IZ75">
        <v>0</v>
      </c>
      <c r="JA75">
        <v>1</v>
      </c>
      <c r="JB75">
        <v>2</v>
      </c>
      <c r="JC75">
        <v>1</v>
      </c>
      <c r="JD75">
        <v>4</v>
      </c>
      <c r="JE75">
        <v>6</v>
      </c>
      <c r="JF75">
        <v>3</v>
      </c>
      <c r="JG75">
        <v>4</v>
      </c>
      <c r="JH75">
        <v>10</v>
      </c>
      <c r="JI75">
        <v>8</v>
      </c>
      <c r="JJ75">
        <v>9</v>
      </c>
      <c r="JK75">
        <v>4</v>
      </c>
      <c r="JL75">
        <v>7</v>
      </c>
      <c r="JM75">
        <v>13</v>
      </c>
      <c r="JN75">
        <v>13</v>
      </c>
      <c r="JO75">
        <v>16</v>
      </c>
      <c r="JP75">
        <v>19</v>
      </c>
      <c r="JQ75">
        <v>14</v>
      </c>
      <c r="JR75">
        <v>15</v>
      </c>
      <c r="JS75">
        <v>16</v>
      </c>
      <c r="JT75">
        <v>11</v>
      </c>
      <c r="JU75">
        <v>12</v>
      </c>
      <c r="JV75">
        <v>18</v>
      </c>
      <c r="JW75">
        <v>0</v>
      </c>
      <c r="JX75">
        <v>0</v>
      </c>
      <c r="JY75">
        <v>0</v>
      </c>
      <c r="JZ75">
        <v>10</v>
      </c>
      <c r="KA75">
        <v>14</v>
      </c>
      <c r="KB75">
        <v>24</v>
      </c>
      <c r="KC75">
        <v>32</v>
      </c>
      <c r="KD75">
        <v>38</v>
      </c>
      <c r="KE75">
        <v>51</v>
      </c>
      <c r="KF75">
        <v>62</v>
      </c>
      <c r="KG75">
        <v>76</v>
      </c>
      <c r="KH75">
        <v>95</v>
      </c>
      <c r="KI75">
        <v>105</v>
      </c>
      <c r="KJ75">
        <v>111</v>
      </c>
      <c r="KK75">
        <v>130</v>
      </c>
      <c r="KL75">
        <v>139</v>
      </c>
      <c r="KM75">
        <v>156</v>
      </c>
      <c r="KN75">
        <v>166</v>
      </c>
      <c r="KO75">
        <v>181</v>
      </c>
      <c r="KP75">
        <v>201</v>
      </c>
      <c r="KQ75">
        <v>224</v>
      </c>
      <c r="KR75">
        <v>240</v>
      </c>
      <c r="KS75">
        <v>268</v>
      </c>
      <c r="KT75">
        <v>288</v>
      </c>
      <c r="KU75">
        <v>306</v>
      </c>
      <c r="KV75">
        <v>327</v>
      </c>
      <c r="KW75">
        <v>345</v>
      </c>
      <c r="KX75">
        <v>367</v>
      </c>
      <c r="KY75">
        <v>0</v>
      </c>
      <c r="KZ75">
        <v>0</v>
      </c>
      <c r="LA75">
        <v>0</v>
      </c>
      <c r="LB75">
        <v>261</v>
      </c>
      <c r="LC75">
        <v>500</v>
      </c>
      <c r="LD75">
        <v>755</v>
      </c>
      <c r="LE75">
        <v>976</v>
      </c>
      <c r="LF75">
        <v>1184</v>
      </c>
      <c r="LG75">
        <v>1386</v>
      </c>
      <c r="LH75">
        <v>1580</v>
      </c>
      <c r="LI75">
        <v>1777</v>
      </c>
      <c r="LJ75">
        <v>1960</v>
      </c>
      <c r="LK75">
        <v>2137</v>
      </c>
      <c r="LL75">
        <v>2317</v>
      </c>
      <c r="LM75">
        <v>2499</v>
      </c>
      <c r="LN75">
        <v>2666</v>
      </c>
      <c r="LO75">
        <v>2811</v>
      </c>
      <c r="LP75">
        <v>2975</v>
      </c>
      <c r="LQ75">
        <v>3156</v>
      </c>
      <c r="LR75">
        <v>3303</v>
      </c>
      <c r="LS75">
        <v>3468</v>
      </c>
      <c r="LT75">
        <v>3636</v>
      </c>
      <c r="LU75">
        <v>3773</v>
      </c>
      <c r="LV75">
        <v>3921</v>
      </c>
      <c r="LW75">
        <v>4095</v>
      </c>
      <c r="LX75">
        <v>4241</v>
      </c>
      <c r="LY75">
        <v>4380</v>
      </c>
      <c r="LZ75">
        <v>4525</v>
      </c>
      <c r="MA75">
        <v>0</v>
      </c>
      <c r="MB75">
        <v>0</v>
      </c>
      <c r="MC75">
        <v>1407</v>
      </c>
      <c r="MD75">
        <v>1455</v>
      </c>
      <c r="ME75">
        <v>1480</v>
      </c>
      <c r="MF75">
        <v>1499</v>
      </c>
      <c r="MG75">
        <v>1537</v>
      </c>
      <c r="MH75">
        <v>1561</v>
      </c>
      <c r="MI75">
        <v>1569</v>
      </c>
      <c r="MJ75">
        <v>1576</v>
      </c>
      <c r="MK75">
        <v>1570</v>
      </c>
      <c r="ML75">
        <v>1595</v>
      </c>
      <c r="MM75">
        <v>1620</v>
      </c>
      <c r="MN75">
        <v>1657</v>
      </c>
      <c r="MO75">
        <v>1681</v>
      </c>
      <c r="MP75">
        <v>1711</v>
      </c>
      <c r="MQ75">
        <v>1723</v>
      </c>
      <c r="MR75">
        <v>1764</v>
      </c>
      <c r="MS75">
        <v>1742</v>
      </c>
      <c r="MT75">
        <v>1763</v>
      </c>
      <c r="MU75">
        <v>1800</v>
      </c>
      <c r="MV75">
        <v>1830</v>
      </c>
      <c r="MW75">
        <v>1862</v>
      </c>
      <c r="MX75">
        <v>1900</v>
      </c>
      <c r="MY75">
        <v>1946</v>
      </c>
      <c r="MZ75">
        <v>1964</v>
      </c>
      <c r="NA75">
        <v>2008</v>
      </c>
      <c r="NB75">
        <v>2041</v>
      </c>
      <c r="NC75">
        <v>0</v>
      </c>
      <c r="ND75">
        <v>0</v>
      </c>
      <c r="NE75">
        <v>0</v>
      </c>
      <c r="NF75">
        <v>22</v>
      </c>
      <c r="NG75">
        <v>51</v>
      </c>
      <c r="NH75">
        <v>85</v>
      </c>
      <c r="NI75">
        <v>102</v>
      </c>
      <c r="NJ75">
        <v>133</v>
      </c>
      <c r="NK75">
        <v>172</v>
      </c>
      <c r="NL75">
        <v>204</v>
      </c>
      <c r="NM75">
        <v>237</v>
      </c>
      <c r="NN75">
        <v>268</v>
      </c>
      <c r="NO75">
        <v>298</v>
      </c>
      <c r="NP75">
        <v>329</v>
      </c>
      <c r="NQ75">
        <v>364</v>
      </c>
      <c r="NR75">
        <v>386</v>
      </c>
      <c r="NS75">
        <v>415</v>
      </c>
      <c r="NT75">
        <v>445</v>
      </c>
      <c r="NU75">
        <v>491</v>
      </c>
      <c r="NV75">
        <v>527</v>
      </c>
      <c r="NW75">
        <v>556</v>
      </c>
      <c r="NX75">
        <v>586</v>
      </c>
      <c r="NY75">
        <v>630</v>
      </c>
      <c r="NZ75">
        <v>660</v>
      </c>
      <c r="OA75">
        <v>694</v>
      </c>
      <c r="OB75">
        <v>722</v>
      </c>
      <c r="OC75">
        <v>759</v>
      </c>
      <c r="OD75">
        <v>795</v>
      </c>
      <c r="OE75">
        <v>0</v>
      </c>
      <c r="OF75">
        <v>0</v>
      </c>
      <c r="OG75">
        <v>2152</v>
      </c>
      <c r="OH75">
        <v>2183</v>
      </c>
      <c r="OI75">
        <v>2210</v>
      </c>
      <c r="OJ75">
        <v>2267</v>
      </c>
      <c r="OK75">
        <v>2296</v>
      </c>
      <c r="OL75">
        <v>2371</v>
      </c>
      <c r="OM75">
        <v>2430</v>
      </c>
      <c r="ON75">
        <v>2448</v>
      </c>
      <c r="OO75">
        <v>2504</v>
      </c>
      <c r="OP75">
        <v>2568</v>
      </c>
      <c r="OQ75">
        <v>2616</v>
      </c>
      <c r="OR75">
        <v>2659</v>
      </c>
      <c r="OS75">
        <v>2686</v>
      </c>
      <c r="OT75">
        <v>2748</v>
      </c>
      <c r="OU75">
        <v>2797</v>
      </c>
      <c r="OV75">
        <v>2860</v>
      </c>
      <c r="OW75">
        <v>2892</v>
      </c>
      <c r="OX75">
        <v>2929</v>
      </c>
      <c r="OY75">
        <v>2966</v>
      </c>
      <c r="OZ75">
        <v>3016</v>
      </c>
      <c r="PA75">
        <v>3070</v>
      </c>
      <c r="PB75">
        <v>3080</v>
      </c>
      <c r="PC75">
        <v>3137</v>
      </c>
      <c r="PD75">
        <v>3154</v>
      </c>
      <c r="PE75">
        <v>3186</v>
      </c>
      <c r="PF75">
        <v>3221</v>
      </c>
      <c r="PG75">
        <v>0</v>
      </c>
      <c r="PH75">
        <v>0</v>
      </c>
      <c r="PI75">
        <v>0</v>
      </c>
      <c r="PJ75">
        <v>64</v>
      </c>
      <c r="PK75">
        <v>127</v>
      </c>
      <c r="PL75">
        <v>182</v>
      </c>
      <c r="PM75">
        <v>253</v>
      </c>
      <c r="PN75">
        <v>307</v>
      </c>
      <c r="PO75">
        <v>373</v>
      </c>
      <c r="PP75">
        <v>444</v>
      </c>
      <c r="PQ75">
        <v>517</v>
      </c>
      <c r="PR75">
        <v>585</v>
      </c>
      <c r="PS75">
        <v>658</v>
      </c>
      <c r="PT75">
        <v>729</v>
      </c>
      <c r="PU75">
        <v>803</v>
      </c>
      <c r="PV75">
        <v>877</v>
      </c>
      <c r="PW75">
        <v>946</v>
      </c>
      <c r="PX75">
        <v>1015</v>
      </c>
      <c r="PY75">
        <v>1093</v>
      </c>
      <c r="PZ75">
        <v>1177</v>
      </c>
      <c r="QA75">
        <v>1258</v>
      </c>
      <c r="QB75">
        <v>1343</v>
      </c>
      <c r="QC75">
        <v>1433</v>
      </c>
      <c r="QD75">
        <v>1559</v>
      </c>
      <c r="QE75">
        <v>1653</v>
      </c>
      <c r="QF75">
        <v>1769</v>
      </c>
      <c r="QG75">
        <v>1877</v>
      </c>
      <c r="QH75">
        <v>1979</v>
      </c>
      <c r="QI75">
        <v>0</v>
      </c>
      <c r="QJ75">
        <v>0</v>
      </c>
      <c r="QK75">
        <v>7506</v>
      </c>
      <c r="QL75">
        <v>7717</v>
      </c>
      <c r="QM75">
        <v>7965</v>
      </c>
      <c r="QN75">
        <v>8176</v>
      </c>
      <c r="QO75">
        <v>8384</v>
      </c>
      <c r="QP75">
        <v>8570</v>
      </c>
      <c r="QQ75">
        <v>8672</v>
      </c>
      <c r="QR75">
        <v>8803</v>
      </c>
      <c r="QS75">
        <v>8940</v>
      </c>
      <c r="QT75">
        <v>8992</v>
      </c>
      <c r="QU75">
        <v>9203</v>
      </c>
      <c r="QV75">
        <v>9294</v>
      </c>
      <c r="QW75">
        <v>9440</v>
      </c>
      <c r="QX75">
        <v>9496</v>
      </c>
      <c r="QY75">
        <v>9590</v>
      </c>
      <c r="QZ75">
        <v>9702</v>
      </c>
      <c r="RA75">
        <v>9783</v>
      </c>
      <c r="RB75">
        <v>9843</v>
      </c>
      <c r="RC75">
        <v>9931</v>
      </c>
      <c r="RD75">
        <v>9995</v>
      </c>
      <c r="RE75">
        <v>10114</v>
      </c>
      <c r="RF75">
        <v>10138</v>
      </c>
      <c r="RG75">
        <v>10064</v>
      </c>
      <c r="RH75">
        <v>10225</v>
      </c>
      <c r="RI75">
        <v>10289</v>
      </c>
      <c r="RJ75">
        <v>10388</v>
      </c>
      <c r="RK75">
        <v>0</v>
      </c>
      <c r="RL75">
        <v>0</v>
      </c>
      <c r="RM75">
        <v>8326</v>
      </c>
      <c r="RN75">
        <v>8178</v>
      </c>
      <c r="RO75">
        <v>8073</v>
      </c>
      <c r="RP75">
        <v>7994</v>
      </c>
      <c r="RQ75">
        <v>7937</v>
      </c>
      <c r="RR75">
        <v>7862</v>
      </c>
      <c r="RS75">
        <v>7830</v>
      </c>
      <c r="RT75">
        <v>7801</v>
      </c>
      <c r="RU75">
        <v>7741</v>
      </c>
      <c r="RV75">
        <v>7800</v>
      </c>
      <c r="RW75">
        <v>7733</v>
      </c>
      <c r="RX75">
        <v>7686</v>
      </c>
      <c r="RY75">
        <v>7679</v>
      </c>
      <c r="RZ75">
        <v>7656</v>
      </c>
      <c r="SA75">
        <v>7685</v>
      </c>
      <c r="SB75">
        <v>7703</v>
      </c>
      <c r="SC75">
        <v>7686</v>
      </c>
      <c r="SD75">
        <v>7709</v>
      </c>
      <c r="SE75">
        <v>7731</v>
      </c>
      <c r="SF75">
        <v>7700</v>
      </c>
      <c r="SG75">
        <v>7702</v>
      </c>
      <c r="SH75">
        <v>7696</v>
      </c>
      <c r="SI75">
        <v>7723</v>
      </c>
      <c r="SJ75">
        <v>7718</v>
      </c>
      <c r="SK75">
        <v>7718</v>
      </c>
      <c r="SL75">
        <v>7769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981331.72340000002</v>
      </c>
      <c r="SU75">
        <v>969207.78150000004</v>
      </c>
      <c r="SV75">
        <v>953074.8027</v>
      </c>
      <c r="SW75">
        <v>941988.99719999998</v>
      </c>
      <c r="SX75">
        <v>928065.89720000001</v>
      </c>
      <c r="SY75">
        <v>919484.67799999996</v>
      </c>
      <c r="SZ75">
        <v>901991.50930000003</v>
      </c>
      <c r="TA75">
        <v>888988.39549999998</v>
      </c>
      <c r="TB75">
        <v>866972.6433</v>
      </c>
      <c r="TC75">
        <v>843663.81960000005</v>
      </c>
      <c r="TD75">
        <v>831587.2953</v>
      </c>
      <c r="TE75">
        <v>814348.0675</v>
      </c>
      <c r="TF75">
        <v>797963.20810000005</v>
      </c>
      <c r="TG75">
        <v>780439.46169999999</v>
      </c>
      <c r="TH75">
        <v>764516.48640000005</v>
      </c>
      <c r="TI75">
        <v>748757.29610000004</v>
      </c>
      <c r="TJ75">
        <v>726751.37120000005</v>
      </c>
      <c r="TK75">
        <v>711430.97080000001</v>
      </c>
      <c r="TL75">
        <v>694152.99190000002</v>
      </c>
      <c r="TM75">
        <v>680982.39309999999</v>
      </c>
      <c r="TN75">
        <v>665533.96979999996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147825.08989999999</v>
      </c>
      <c r="TW75">
        <v>154946.2169</v>
      </c>
      <c r="TX75">
        <v>158420.82490000001</v>
      </c>
      <c r="TY75">
        <v>162638.6593</v>
      </c>
      <c r="TZ75">
        <v>167522.10649999999</v>
      </c>
      <c r="UA75">
        <v>169648.03700000001</v>
      </c>
      <c r="UB75">
        <v>172000.85089999999</v>
      </c>
      <c r="UC75">
        <v>173307.11379999999</v>
      </c>
      <c r="UD75">
        <v>175134.64619999999</v>
      </c>
      <c r="UE75">
        <v>176708.69760000001</v>
      </c>
      <c r="UF75">
        <v>179443.7034</v>
      </c>
      <c r="UG75">
        <v>175577.59529999999</v>
      </c>
      <c r="UH75">
        <v>175334.07569999999</v>
      </c>
      <c r="UI75">
        <v>175035.9376</v>
      </c>
      <c r="UJ75">
        <v>175306.7176</v>
      </c>
      <c r="UK75">
        <v>176017.58689999999</v>
      </c>
      <c r="UL75">
        <v>174264.6721</v>
      </c>
      <c r="UM75">
        <v>174315.94149999999</v>
      </c>
      <c r="UN75">
        <v>172488.0521</v>
      </c>
      <c r="UO75">
        <v>168135.32709999999</v>
      </c>
      <c r="UP75">
        <v>165909.9443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382148.53100000002</v>
      </c>
      <c r="UY75">
        <v>390375.45169999998</v>
      </c>
      <c r="UZ75">
        <v>416592.59470000002</v>
      </c>
      <c r="VA75">
        <v>431828.2243</v>
      </c>
      <c r="VB75">
        <v>439917.9914</v>
      </c>
      <c r="VC75">
        <v>444303.69890000002</v>
      </c>
      <c r="VD75">
        <v>459192.67340000003</v>
      </c>
      <c r="VE75">
        <v>464731.62589999998</v>
      </c>
      <c r="VF75">
        <v>511530.06920000003</v>
      </c>
      <c r="VG75">
        <v>529739.87749999994</v>
      </c>
      <c r="VH75">
        <v>516783.20760000002</v>
      </c>
      <c r="VI75">
        <v>535340.06270000001</v>
      </c>
      <c r="VJ75">
        <v>517416.92680000002</v>
      </c>
      <c r="VK75">
        <v>518186.28629999998</v>
      </c>
      <c r="VL75">
        <v>531653.37390000001</v>
      </c>
      <c r="VM75">
        <v>516168.32410000003</v>
      </c>
      <c r="VN75">
        <v>496992.68949999998</v>
      </c>
      <c r="VO75">
        <v>496590.5919</v>
      </c>
      <c r="VP75">
        <v>507501.8824</v>
      </c>
      <c r="VQ75">
        <v>515461.20990000002</v>
      </c>
      <c r="VR75">
        <v>515166.82880000002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77164.447740000003</v>
      </c>
      <c r="WA75">
        <v>37458.469770000003</v>
      </c>
      <c r="WB75">
        <v>145469.7855</v>
      </c>
      <c r="WC75">
        <v>211849.2022</v>
      </c>
      <c r="WD75">
        <v>102839.4186</v>
      </c>
      <c r="WE75">
        <v>133125.46090000001</v>
      </c>
      <c r="WF75">
        <v>323120.05080000003</v>
      </c>
      <c r="WG75">
        <v>250967.02970000001</v>
      </c>
      <c r="WH75">
        <v>274114.4742</v>
      </c>
      <c r="WI75">
        <v>118280.2478</v>
      </c>
      <c r="WJ75">
        <v>200961.58600000001</v>
      </c>
      <c r="WK75">
        <v>362344.05249999999</v>
      </c>
      <c r="WL75">
        <v>351790.34220000001</v>
      </c>
      <c r="WM75">
        <v>420361.87270000001</v>
      </c>
      <c r="WN75">
        <v>484640.5086</v>
      </c>
      <c r="WO75">
        <v>346702.45890000003</v>
      </c>
      <c r="WP75">
        <v>360647.49530000001</v>
      </c>
      <c r="WQ75">
        <v>373486.07929999998</v>
      </c>
      <c r="WR75">
        <v>249292.8928</v>
      </c>
      <c r="WS75">
        <v>264034.83789999998</v>
      </c>
      <c r="WT75">
        <v>384516.75420000002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9280000</v>
      </c>
      <c r="ZG75">
        <v>9060000</v>
      </c>
      <c r="ZH75">
        <v>8830000</v>
      </c>
      <c r="ZI75">
        <v>8540000</v>
      </c>
      <c r="ZJ75">
        <v>8430000</v>
      </c>
      <c r="ZK75">
        <v>8310000</v>
      </c>
      <c r="ZL75">
        <v>8250000</v>
      </c>
      <c r="ZM75">
        <v>8130000</v>
      </c>
      <c r="ZN75">
        <v>8030000</v>
      </c>
      <c r="ZO75">
        <v>7850000</v>
      </c>
      <c r="ZP75">
        <v>7800000</v>
      </c>
      <c r="ZQ75">
        <v>7480000</v>
      </c>
      <c r="ZR75">
        <v>7350000</v>
      </c>
      <c r="ZS75">
        <v>7290000</v>
      </c>
      <c r="ZT75">
        <v>7190000</v>
      </c>
      <c r="ZU75">
        <v>7110000</v>
      </c>
      <c r="ZV75">
        <v>7040000</v>
      </c>
      <c r="ZW75">
        <v>7000000</v>
      </c>
      <c r="ZX75">
        <v>6860000</v>
      </c>
      <c r="ZY75">
        <v>6810000</v>
      </c>
      <c r="ZZ75">
        <v>6720000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9420000</v>
      </c>
      <c r="ABK75">
        <v>9370000</v>
      </c>
      <c r="ABL75">
        <v>9160000</v>
      </c>
      <c r="ABM75">
        <v>9100000</v>
      </c>
      <c r="ABN75">
        <v>9060000</v>
      </c>
      <c r="ABO75">
        <v>8960000</v>
      </c>
      <c r="ABP75">
        <v>8840000</v>
      </c>
      <c r="ABQ75">
        <v>8670000</v>
      </c>
      <c r="ABR75">
        <v>8620000</v>
      </c>
      <c r="ABS75">
        <v>8510000</v>
      </c>
      <c r="ABT75">
        <v>8450000</v>
      </c>
      <c r="ABU75">
        <v>8300000</v>
      </c>
      <c r="ABV75">
        <v>8160000</v>
      </c>
      <c r="ABW75">
        <v>8020000</v>
      </c>
      <c r="ABX75">
        <v>7920000</v>
      </c>
      <c r="ABY75">
        <v>7830000</v>
      </c>
      <c r="ABZ75">
        <v>7620000</v>
      </c>
      <c r="ACA75">
        <v>7540000</v>
      </c>
      <c r="ACB75">
        <v>7360000</v>
      </c>
      <c r="ACC75">
        <v>7220000</v>
      </c>
      <c r="ACD75">
        <v>7080000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3810000</v>
      </c>
      <c r="ADO75">
        <v>3740000</v>
      </c>
      <c r="ADP75">
        <v>3690000</v>
      </c>
      <c r="ADQ75">
        <v>3630000</v>
      </c>
      <c r="ADR75">
        <v>3550000</v>
      </c>
      <c r="ADS75">
        <v>3530000</v>
      </c>
      <c r="ADT75">
        <v>3460000</v>
      </c>
      <c r="ADU75">
        <v>3410000</v>
      </c>
      <c r="ADV75">
        <v>3330000</v>
      </c>
      <c r="ADW75">
        <v>3270000</v>
      </c>
      <c r="ADX75">
        <v>3210000</v>
      </c>
      <c r="ADY75">
        <v>3140000</v>
      </c>
      <c r="ADZ75">
        <v>3070000</v>
      </c>
      <c r="AEA75">
        <v>3000000</v>
      </c>
      <c r="AEB75">
        <v>2940000</v>
      </c>
      <c r="AEC75">
        <v>2880000</v>
      </c>
      <c r="AED75">
        <v>2810000</v>
      </c>
      <c r="AEE75">
        <v>2710000</v>
      </c>
      <c r="AEF75">
        <v>2670000</v>
      </c>
      <c r="AEG75">
        <v>2610000</v>
      </c>
      <c r="AEH75">
        <v>2560000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4820000</v>
      </c>
      <c r="AEQ75">
        <v>4660000</v>
      </c>
      <c r="AER75">
        <v>4510000</v>
      </c>
      <c r="AES75">
        <v>4340000</v>
      </c>
      <c r="AET75">
        <v>4250000</v>
      </c>
      <c r="AEU75">
        <v>4090000</v>
      </c>
      <c r="AEV75">
        <v>3940000</v>
      </c>
      <c r="AEW75">
        <v>3830000</v>
      </c>
      <c r="AEX75">
        <v>3700000</v>
      </c>
      <c r="AEY75">
        <v>3610000</v>
      </c>
      <c r="AEZ75">
        <v>3510000</v>
      </c>
      <c r="AFA75">
        <v>3400000</v>
      </c>
      <c r="AFB75">
        <v>3310000</v>
      </c>
      <c r="AFC75">
        <v>3230000</v>
      </c>
      <c r="AFD75">
        <v>3120000</v>
      </c>
      <c r="AFE75">
        <v>3030000</v>
      </c>
      <c r="AFF75">
        <v>2940000</v>
      </c>
      <c r="AFG75">
        <v>2860000</v>
      </c>
      <c r="AFH75">
        <v>2780000</v>
      </c>
      <c r="AFI75">
        <v>2700000</v>
      </c>
      <c r="AFJ75">
        <v>2640000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204.1333099</v>
      </c>
      <c r="AGU75">
        <v>213.9669533</v>
      </c>
      <c r="AGV75">
        <v>218.76507810000001</v>
      </c>
      <c r="AGW75">
        <v>224.58953249999999</v>
      </c>
      <c r="AGX75">
        <v>231.33313899999999</v>
      </c>
      <c r="AGY75">
        <v>234.26886010000001</v>
      </c>
      <c r="AGZ75">
        <v>237.517887</v>
      </c>
      <c r="AHA75">
        <v>239.32171990000001</v>
      </c>
      <c r="AHB75">
        <v>241.8453797</v>
      </c>
      <c r="AHC75">
        <v>244.0190048</v>
      </c>
      <c r="AHD75">
        <v>247.79580469999999</v>
      </c>
      <c r="AHE75">
        <v>242.457053</v>
      </c>
      <c r="AHF75">
        <v>242.1207742</v>
      </c>
      <c r="AHG75">
        <v>241.7090719</v>
      </c>
      <c r="AHH75">
        <v>242.08299510000001</v>
      </c>
      <c r="AHI75">
        <v>243.0646424</v>
      </c>
      <c r="AHJ75">
        <v>240.64402279999999</v>
      </c>
      <c r="AHK75">
        <v>240.71482130000001</v>
      </c>
      <c r="AHL75">
        <v>238.19066849999999</v>
      </c>
      <c r="AHM75">
        <v>232.1799422</v>
      </c>
      <c r="AHN75">
        <v>229.10688640000001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17.07837889</v>
      </c>
      <c r="AHW75">
        <v>17.44604344</v>
      </c>
      <c r="AHX75">
        <v>18.617698610000001</v>
      </c>
      <c r="AHY75">
        <v>19.298585320000001</v>
      </c>
      <c r="AHZ75">
        <v>19.660120419999998</v>
      </c>
      <c r="AIA75">
        <v>19.856119540000002</v>
      </c>
      <c r="AIB75">
        <v>20.521514079999999</v>
      </c>
      <c r="AIC75">
        <v>20.769052210000002</v>
      </c>
      <c r="AID75">
        <v>22.860494360000001</v>
      </c>
      <c r="AIE75">
        <v>23.674298360000002</v>
      </c>
      <c r="AIF75">
        <v>23.09525932</v>
      </c>
      <c r="AIG75">
        <v>23.924572999999999</v>
      </c>
      <c r="AIH75">
        <v>23.123580499999999</v>
      </c>
      <c r="AII75">
        <v>23.157963509999998</v>
      </c>
      <c r="AIJ75">
        <v>23.759813319999999</v>
      </c>
      <c r="AIK75">
        <v>23.06777992</v>
      </c>
      <c r="AIL75">
        <v>22.210812730000001</v>
      </c>
      <c r="AIM75">
        <v>22.192842819999999</v>
      </c>
      <c r="AIN75">
        <v>22.680472989999998</v>
      </c>
      <c r="AIO75">
        <v>23.03617869</v>
      </c>
      <c r="AIP75">
        <v>23.02302268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0.59628230299999996</v>
      </c>
      <c r="AIY75">
        <v>0.28945742899999999</v>
      </c>
      <c r="AIZ75">
        <v>1.12410652</v>
      </c>
      <c r="AJA75">
        <v>1.6370483300000001</v>
      </c>
      <c r="AJB75">
        <v>0.79468365500000004</v>
      </c>
      <c r="AJC75">
        <v>1.028716706</v>
      </c>
      <c r="AJD75">
        <v>2.4968852080000001</v>
      </c>
      <c r="AJE75">
        <v>1.939328317</v>
      </c>
      <c r="AJF75">
        <v>2.1181984040000001</v>
      </c>
      <c r="AJG75">
        <v>0.91400146900000001</v>
      </c>
      <c r="AJH75">
        <v>1.552915117</v>
      </c>
      <c r="AJI75">
        <v>2.7999856479999998</v>
      </c>
      <c r="AJJ75">
        <v>2.7184326680000002</v>
      </c>
      <c r="AJK75">
        <v>3.2483138679999999</v>
      </c>
      <c r="AJL75">
        <v>3.7450220559999998</v>
      </c>
      <c r="AJM75">
        <v>2.6791164429999998</v>
      </c>
      <c r="AJN75">
        <v>2.7868756339999998</v>
      </c>
      <c r="AJO75">
        <v>2.8860847989999998</v>
      </c>
      <c r="AJP75">
        <v>1.926391553</v>
      </c>
      <c r="AJQ75">
        <v>2.040308794</v>
      </c>
      <c r="AJR75">
        <v>2.9713234860000002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105.6912378</v>
      </c>
      <c r="AKA75">
        <v>239.01947509999999</v>
      </c>
      <c r="AKB75">
        <v>159.2991159</v>
      </c>
      <c r="AKC75">
        <v>225.07709539999999</v>
      </c>
      <c r="AKD75">
        <v>309.31642110000001</v>
      </c>
      <c r="AKE75">
        <v>163.56165920000001</v>
      </c>
      <c r="AKF75">
        <v>68.862647449999997</v>
      </c>
      <c r="AKG75">
        <v>230.60474289999999</v>
      </c>
      <c r="AKH75">
        <v>93.107013960000003</v>
      </c>
      <c r="AKI75">
        <v>191.74349950000001</v>
      </c>
      <c r="AKJ75">
        <v>135.50673069999999</v>
      </c>
      <c r="AKK75">
        <v>174.01991839999999</v>
      </c>
      <c r="AKL75">
        <v>201.17303000000001</v>
      </c>
      <c r="AKM75">
        <v>245.2592368</v>
      </c>
      <c r="AKN75">
        <v>164.41153919999999</v>
      </c>
      <c r="AKO75">
        <v>263.95778189999999</v>
      </c>
      <c r="AKP75">
        <v>222.41384600000001</v>
      </c>
      <c r="AKQ75">
        <v>164.03484639999999</v>
      </c>
      <c r="AKR75">
        <v>182.57633899999999</v>
      </c>
      <c r="AKS75">
        <v>141.32226979999999</v>
      </c>
      <c r="AKT75">
        <v>153.55172200000001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74.566282569999998</v>
      </c>
      <c r="AME75">
        <v>72.765464850000001</v>
      </c>
      <c r="AMF75">
        <v>70.961265659999995</v>
      </c>
      <c r="AMG75">
        <v>68.632144240000002</v>
      </c>
      <c r="AMH75">
        <v>67.694187159999998</v>
      </c>
      <c r="AMI75">
        <v>66.752645220000005</v>
      </c>
      <c r="AMJ75">
        <v>66.288585119999993</v>
      </c>
      <c r="AMK75">
        <v>65.290009190000006</v>
      </c>
      <c r="AML75">
        <v>64.519620040000007</v>
      </c>
      <c r="AMM75">
        <v>63.079732700000001</v>
      </c>
      <c r="AMN75">
        <v>62.699766429999997</v>
      </c>
      <c r="AMO75">
        <v>60.114365579999998</v>
      </c>
      <c r="AMP75">
        <v>59.067039629999996</v>
      </c>
      <c r="AMQ75">
        <v>58.550171720000002</v>
      </c>
      <c r="AMR75">
        <v>57.792240700000001</v>
      </c>
      <c r="AMS75">
        <v>57.090112040000001</v>
      </c>
      <c r="AMT75">
        <v>56.558462489999997</v>
      </c>
      <c r="AMU75">
        <v>56.240555960000002</v>
      </c>
      <c r="AMV75">
        <v>55.10754043</v>
      </c>
      <c r="AMW75">
        <v>54.701096040000003</v>
      </c>
      <c r="AMX75">
        <v>53.980648770000002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194.55332060000001</v>
      </c>
      <c r="ANG75">
        <v>279.61115910000001</v>
      </c>
      <c r="ANH75">
        <v>220.4269252</v>
      </c>
      <c r="ANI75">
        <v>226.13035360000001</v>
      </c>
      <c r="ANJ75">
        <v>161.8681416</v>
      </c>
      <c r="ANK75">
        <v>204.1461147</v>
      </c>
      <c r="ANL75">
        <v>162.2741718</v>
      </c>
      <c r="ANM75">
        <v>191.8188371</v>
      </c>
      <c r="ANN75">
        <v>108.0348832</v>
      </c>
      <c r="ANO75">
        <v>104.5540431</v>
      </c>
      <c r="ANP75">
        <v>149.28106149999999</v>
      </c>
      <c r="ANQ75">
        <v>212.1994909</v>
      </c>
      <c r="ANR75">
        <v>139.2251947</v>
      </c>
      <c r="ANS75">
        <v>128.54915800000001</v>
      </c>
      <c r="ANT75">
        <v>123.7167293</v>
      </c>
      <c r="ANU75">
        <v>156.54672690000001</v>
      </c>
      <c r="ANV75">
        <v>118.9618589</v>
      </c>
      <c r="ANW75">
        <v>119.96988109999999</v>
      </c>
      <c r="ANX75">
        <v>113.2482778</v>
      </c>
      <c r="ANY75">
        <v>104.00223389999999</v>
      </c>
      <c r="ANZ75">
        <v>84.991387990000007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83.342872170000007</v>
      </c>
      <c r="AOI75">
        <v>82.928910160000001</v>
      </c>
      <c r="AOJ75">
        <v>81.109901350000001</v>
      </c>
      <c r="AOK75">
        <v>80.54888991</v>
      </c>
      <c r="AOL75">
        <v>80.201599490000007</v>
      </c>
      <c r="AOM75">
        <v>79.321062920000003</v>
      </c>
      <c r="AON75">
        <v>78.276590029999994</v>
      </c>
      <c r="AOO75">
        <v>76.768374429999994</v>
      </c>
      <c r="AOP75">
        <v>76.252807770000004</v>
      </c>
      <c r="AOQ75">
        <v>75.351925260000002</v>
      </c>
      <c r="AOR75">
        <v>74.805011699999994</v>
      </c>
      <c r="AOS75">
        <v>73.438826070000005</v>
      </c>
      <c r="AOT75">
        <v>72.212035060000005</v>
      </c>
      <c r="AOU75">
        <v>70.994406780000006</v>
      </c>
      <c r="AOV75">
        <v>70.088554049999999</v>
      </c>
      <c r="AOW75">
        <v>69.265490499999999</v>
      </c>
      <c r="AOX75">
        <v>67.467098050000004</v>
      </c>
      <c r="AOY75">
        <v>66.714249960000004</v>
      </c>
      <c r="AOZ75">
        <v>65.122123470000005</v>
      </c>
      <c r="APA75">
        <v>63.866837420000003</v>
      </c>
      <c r="APB75">
        <v>62.68781603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482.6874287</v>
      </c>
      <c r="APK75">
        <v>698.1494371</v>
      </c>
      <c r="APL75">
        <v>641.76831849999996</v>
      </c>
      <c r="APM75">
        <v>671.8668179</v>
      </c>
      <c r="APN75">
        <v>582.47446820000005</v>
      </c>
      <c r="APO75">
        <v>604.95041509999999</v>
      </c>
      <c r="APP75">
        <v>588.44248000000005</v>
      </c>
      <c r="APQ75">
        <v>600.06327580000004</v>
      </c>
      <c r="APR75">
        <v>584.17349360000003</v>
      </c>
      <c r="APS75">
        <v>491.94740109999998</v>
      </c>
      <c r="APT75">
        <v>546.09807769999998</v>
      </c>
      <c r="APU75">
        <v>554.45149279999998</v>
      </c>
      <c r="APV75">
        <v>551.83497820000002</v>
      </c>
      <c r="APW75">
        <v>511.94978800000001</v>
      </c>
      <c r="APX75">
        <v>545.18191790000003</v>
      </c>
      <c r="APY75">
        <v>517.48119220000001</v>
      </c>
      <c r="APZ75">
        <v>738.45198130000006</v>
      </c>
      <c r="AQA75">
        <v>600.52606319999995</v>
      </c>
      <c r="AQB75">
        <v>635.58813039999995</v>
      </c>
      <c r="AQC75">
        <v>456.9662022</v>
      </c>
      <c r="AQD75">
        <v>481.16871149999997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99.111758190000003</v>
      </c>
      <c r="ARO75">
        <v>95.83335185</v>
      </c>
      <c r="ARP75">
        <v>92.697488849999999</v>
      </c>
      <c r="ARQ75">
        <v>89.305361790000006</v>
      </c>
      <c r="ARR75">
        <v>87.365073120000005</v>
      </c>
      <c r="ARS75">
        <v>84.09187335</v>
      </c>
      <c r="ART75">
        <v>81.146384179999998</v>
      </c>
      <c r="ARU75">
        <v>78.711145990000006</v>
      </c>
      <c r="ARV75">
        <v>76.189700779999995</v>
      </c>
      <c r="ARW75">
        <v>74.250774890000002</v>
      </c>
      <c r="ARX75">
        <v>72.256977590000005</v>
      </c>
      <c r="ARY75">
        <v>69.997583809999995</v>
      </c>
      <c r="ARZ75">
        <v>68.162182869999995</v>
      </c>
      <c r="ASA75">
        <v>66.365732620000003</v>
      </c>
      <c r="ASB75">
        <v>64.174385700000002</v>
      </c>
      <c r="ASC75">
        <v>62.321412019999997</v>
      </c>
      <c r="ASD75">
        <v>60.45908979</v>
      </c>
      <c r="ASE75">
        <v>58.90407707</v>
      </c>
      <c r="ASF75">
        <v>57.151399599999998</v>
      </c>
      <c r="ASG75">
        <v>55.486795720000003</v>
      </c>
      <c r="ASH75">
        <v>54.226649090000002</v>
      </c>
    </row>
    <row r="76" spans="3:1178" x14ac:dyDescent="0.25">
      <c r="C76">
        <v>0</v>
      </c>
      <c r="D76">
        <v>0</v>
      </c>
      <c r="E76">
        <v>0</v>
      </c>
      <c r="F76">
        <v>249</v>
      </c>
      <c r="G76">
        <v>208</v>
      </c>
      <c r="H76">
        <v>209</v>
      </c>
      <c r="I76">
        <v>235</v>
      </c>
      <c r="J76">
        <v>226</v>
      </c>
      <c r="K76">
        <v>253</v>
      </c>
      <c r="L76">
        <v>229</v>
      </c>
      <c r="M76">
        <v>243</v>
      </c>
      <c r="N76">
        <v>238</v>
      </c>
      <c r="O76">
        <v>255</v>
      </c>
      <c r="P76">
        <v>230</v>
      </c>
      <c r="Q76">
        <v>258</v>
      </c>
      <c r="R76">
        <v>263</v>
      </c>
      <c r="S76">
        <v>253</v>
      </c>
      <c r="T76">
        <v>241</v>
      </c>
      <c r="U76">
        <v>258</v>
      </c>
      <c r="V76">
        <v>262</v>
      </c>
      <c r="W76">
        <v>284</v>
      </c>
      <c r="X76">
        <v>253</v>
      </c>
      <c r="Y76">
        <v>270</v>
      </c>
      <c r="Z76">
        <v>252</v>
      </c>
      <c r="AA76">
        <v>253</v>
      </c>
      <c r="AB76">
        <v>235</v>
      </c>
      <c r="AC76">
        <v>231</v>
      </c>
      <c r="AD76">
        <v>265</v>
      </c>
      <c r="AE76">
        <v>0</v>
      </c>
      <c r="AF76">
        <v>0</v>
      </c>
      <c r="AG76">
        <v>0</v>
      </c>
      <c r="AH76">
        <v>55</v>
      </c>
      <c r="AI76">
        <v>71</v>
      </c>
      <c r="AJ76">
        <v>42</v>
      </c>
      <c r="AK76">
        <v>58</v>
      </c>
      <c r="AL76">
        <v>72</v>
      </c>
      <c r="AM76">
        <v>94</v>
      </c>
      <c r="AN76">
        <v>86</v>
      </c>
      <c r="AO76">
        <v>77</v>
      </c>
      <c r="AP76">
        <v>77</v>
      </c>
      <c r="AQ76">
        <v>90</v>
      </c>
      <c r="AR76">
        <v>92</v>
      </c>
      <c r="AS76">
        <v>103</v>
      </c>
      <c r="AT76">
        <v>109</v>
      </c>
      <c r="AU76">
        <v>89</v>
      </c>
      <c r="AV76">
        <v>101</v>
      </c>
      <c r="AW76">
        <v>109</v>
      </c>
      <c r="AX76">
        <v>113</v>
      </c>
      <c r="AY76">
        <v>118</v>
      </c>
      <c r="AZ76">
        <v>118</v>
      </c>
      <c r="BA76">
        <v>119</v>
      </c>
      <c r="BB76">
        <v>111</v>
      </c>
      <c r="BC76">
        <v>135</v>
      </c>
      <c r="BD76">
        <v>131</v>
      </c>
      <c r="BE76">
        <v>125</v>
      </c>
      <c r="BF76">
        <v>127</v>
      </c>
      <c r="BG76">
        <v>0</v>
      </c>
      <c r="BH76">
        <v>0</v>
      </c>
      <c r="BI76">
        <v>0</v>
      </c>
      <c r="BJ76">
        <v>71</v>
      </c>
      <c r="BK76">
        <v>75</v>
      </c>
      <c r="BL76">
        <v>98</v>
      </c>
      <c r="BM76">
        <v>70</v>
      </c>
      <c r="BN76">
        <v>72</v>
      </c>
      <c r="BO76">
        <v>95</v>
      </c>
      <c r="BP76">
        <v>97</v>
      </c>
      <c r="BQ76">
        <v>76</v>
      </c>
      <c r="BR76">
        <v>85</v>
      </c>
      <c r="BS76">
        <v>85</v>
      </c>
      <c r="BT76">
        <v>69</v>
      </c>
      <c r="BU76">
        <v>75</v>
      </c>
      <c r="BV76">
        <v>91</v>
      </c>
      <c r="BW76">
        <v>99</v>
      </c>
      <c r="BX76">
        <v>90</v>
      </c>
      <c r="BY76">
        <v>84</v>
      </c>
      <c r="BZ76">
        <v>101</v>
      </c>
      <c r="CA76">
        <v>87</v>
      </c>
      <c r="CB76">
        <v>94</v>
      </c>
      <c r="CC76">
        <v>100</v>
      </c>
      <c r="CD76">
        <v>99</v>
      </c>
      <c r="CE76">
        <v>85</v>
      </c>
      <c r="CF76">
        <v>72</v>
      </c>
      <c r="CG76">
        <v>97</v>
      </c>
      <c r="CH76">
        <v>98</v>
      </c>
      <c r="CI76">
        <v>0</v>
      </c>
      <c r="CJ76">
        <v>0</v>
      </c>
      <c r="CK76">
        <v>0</v>
      </c>
      <c r="CL76">
        <v>39</v>
      </c>
      <c r="CM76">
        <v>35</v>
      </c>
      <c r="CN76">
        <v>43</v>
      </c>
      <c r="CO76">
        <v>49</v>
      </c>
      <c r="CP76">
        <v>24</v>
      </c>
      <c r="CQ76">
        <v>36</v>
      </c>
      <c r="CR76">
        <v>45</v>
      </c>
      <c r="CS76">
        <v>47</v>
      </c>
      <c r="CT76">
        <v>48</v>
      </c>
      <c r="CU76">
        <v>46</v>
      </c>
      <c r="CV76">
        <v>28</v>
      </c>
      <c r="CW76">
        <v>48</v>
      </c>
      <c r="CX76">
        <v>36</v>
      </c>
      <c r="CY76">
        <v>29</v>
      </c>
      <c r="CZ76">
        <v>36</v>
      </c>
      <c r="DA76">
        <v>33</v>
      </c>
      <c r="DB76">
        <v>33</v>
      </c>
      <c r="DC76">
        <v>45</v>
      </c>
      <c r="DD76">
        <v>44</v>
      </c>
      <c r="DE76">
        <v>32</v>
      </c>
      <c r="DF76">
        <v>39</v>
      </c>
      <c r="DG76">
        <v>43</v>
      </c>
      <c r="DH76">
        <v>42</v>
      </c>
      <c r="DI76">
        <v>49</v>
      </c>
      <c r="DJ76">
        <v>45</v>
      </c>
      <c r="DK76">
        <v>0</v>
      </c>
      <c r="DL76">
        <v>0</v>
      </c>
      <c r="DM76">
        <v>0</v>
      </c>
      <c r="DN76">
        <v>2</v>
      </c>
      <c r="DO76">
        <v>4</v>
      </c>
      <c r="DP76">
        <v>2</v>
      </c>
      <c r="DQ76">
        <v>3</v>
      </c>
      <c r="DR76">
        <v>2</v>
      </c>
      <c r="DS76">
        <v>6</v>
      </c>
      <c r="DT76">
        <v>3</v>
      </c>
      <c r="DU76">
        <v>1</v>
      </c>
      <c r="DV76">
        <v>6</v>
      </c>
      <c r="DW76">
        <v>3</v>
      </c>
      <c r="DX76">
        <v>3</v>
      </c>
      <c r="DY76">
        <v>4</v>
      </c>
      <c r="DZ76">
        <v>2</v>
      </c>
      <c r="EA76">
        <v>5</v>
      </c>
      <c r="EB76">
        <v>3</v>
      </c>
      <c r="EC76">
        <v>4</v>
      </c>
      <c r="ED76">
        <v>2</v>
      </c>
      <c r="EE76">
        <v>7</v>
      </c>
      <c r="EF76">
        <v>7</v>
      </c>
      <c r="EG76">
        <v>5</v>
      </c>
      <c r="EH76">
        <v>10</v>
      </c>
      <c r="EI76">
        <v>6</v>
      </c>
      <c r="EJ76">
        <v>8</v>
      </c>
      <c r="EK76">
        <v>5</v>
      </c>
      <c r="EL76">
        <v>8</v>
      </c>
      <c r="EM76">
        <v>0</v>
      </c>
      <c r="EN76">
        <v>0</v>
      </c>
      <c r="EO76">
        <v>0</v>
      </c>
      <c r="EP76">
        <v>5</v>
      </c>
      <c r="EQ76">
        <v>20</v>
      </c>
      <c r="ER76">
        <v>10</v>
      </c>
      <c r="ES76">
        <v>5</v>
      </c>
      <c r="ET76">
        <v>20</v>
      </c>
      <c r="EU76">
        <v>10</v>
      </c>
      <c r="EV76">
        <v>15</v>
      </c>
      <c r="EW76">
        <v>20</v>
      </c>
      <c r="EX76">
        <v>15</v>
      </c>
      <c r="EY76">
        <v>20</v>
      </c>
      <c r="EZ76">
        <v>10</v>
      </c>
      <c r="FA76">
        <v>20</v>
      </c>
      <c r="FB76">
        <v>5</v>
      </c>
      <c r="FC76">
        <v>25</v>
      </c>
      <c r="FD76">
        <v>25</v>
      </c>
      <c r="FE76">
        <v>20</v>
      </c>
      <c r="FF76">
        <v>20</v>
      </c>
      <c r="FG76">
        <v>5</v>
      </c>
      <c r="FH76">
        <v>10</v>
      </c>
      <c r="FI76">
        <v>30</v>
      </c>
      <c r="FJ76">
        <v>35</v>
      </c>
      <c r="FK76">
        <v>25</v>
      </c>
      <c r="FL76">
        <v>45</v>
      </c>
      <c r="FM76">
        <v>35</v>
      </c>
      <c r="FN76">
        <v>45</v>
      </c>
      <c r="FO76">
        <v>0</v>
      </c>
      <c r="FP76">
        <v>0</v>
      </c>
      <c r="FQ76">
        <v>7257</v>
      </c>
      <c r="FR76">
        <v>7444</v>
      </c>
      <c r="FS76">
        <v>7612</v>
      </c>
      <c r="FT76">
        <v>7774</v>
      </c>
      <c r="FU76">
        <v>7942</v>
      </c>
      <c r="FV76">
        <v>8112</v>
      </c>
      <c r="FW76">
        <v>8228</v>
      </c>
      <c r="FX76">
        <v>8322</v>
      </c>
      <c r="FY76">
        <v>8402</v>
      </c>
      <c r="FZ76">
        <v>8461</v>
      </c>
      <c r="GA76">
        <v>8541</v>
      </c>
      <c r="GB76">
        <v>8622</v>
      </c>
      <c r="GC76">
        <v>8639</v>
      </c>
      <c r="GD76">
        <v>8749</v>
      </c>
      <c r="GE76">
        <v>8794</v>
      </c>
      <c r="GF76">
        <v>8860</v>
      </c>
      <c r="GG76">
        <v>8840</v>
      </c>
      <c r="GH76">
        <v>8873</v>
      </c>
      <c r="GI76">
        <v>8878</v>
      </c>
      <c r="GJ76">
        <v>8927</v>
      </c>
      <c r="GK76">
        <v>8927</v>
      </c>
      <c r="GL76">
        <v>8961</v>
      </c>
      <c r="GM76">
        <v>8976</v>
      </c>
      <c r="GN76">
        <v>8926</v>
      </c>
      <c r="GO76">
        <v>8946</v>
      </c>
      <c r="GP76">
        <v>8972</v>
      </c>
      <c r="GQ76">
        <v>0</v>
      </c>
      <c r="GR76">
        <v>0</v>
      </c>
      <c r="GS76">
        <v>630</v>
      </c>
      <c r="GT76">
        <v>760</v>
      </c>
      <c r="GU76">
        <v>893</v>
      </c>
      <c r="GV76">
        <v>994</v>
      </c>
      <c r="GW76">
        <v>1096</v>
      </c>
      <c r="GX76">
        <v>1202</v>
      </c>
      <c r="GY76">
        <v>1308</v>
      </c>
      <c r="GZ76">
        <v>1451</v>
      </c>
      <c r="HA76">
        <v>1556</v>
      </c>
      <c r="HB76">
        <v>1667</v>
      </c>
      <c r="HC76">
        <v>1766</v>
      </c>
      <c r="HD76">
        <v>1875</v>
      </c>
      <c r="HE76">
        <v>1977</v>
      </c>
      <c r="HF76">
        <v>2075</v>
      </c>
      <c r="HG76">
        <v>2144</v>
      </c>
      <c r="HH76">
        <v>2242</v>
      </c>
      <c r="HI76">
        <v>2337</v>
      </c>
      <c r="HJ76">
        <v>2424</v>
      </c>
      <c r="HK76">
        <v>2509</v>
      </c>
      <c r="HL76">
        <v>2579</v>
      </c>
      <c r="HM76">
        <v>2623</v>
      </c>
      <c r="HN76">
        <v>2695</v>
      </c>
      <c r="HO76">
        <v>2756</v>
      </c>
      <c r="HP76">
        <v>2827</v>
      </c>
      <c r="HQ76">
        <v>2879</v>
      </c>
      <c r="HR76">
        <v>2940</v>
      </c>
      <c r="HS76">
        <v>0</v>
      </c>
      <c r="HT76">
        <v>0</v>
      </c>
      <c r="HU76">
        <v>68</v>
      </c>
      <c r="HV76">
        <v>70</v>
      </c>
      <c r="HW76">
        <v>72</v>
      </c>
      <c r="HX76">
        <v>81</v>
      </c>
      <c r="HY76">
        <v>92</v>
      </c>
      <c r="HZ76">
        <v>104</v>
      </c>
      <c r="IA76">
        <v>117</v>
      </c>
      <c r="IB76">
        <v>118</v>
      </c>
      <c r="IC76">
        <v>124</v>
      </c>
      <c r="ID76">
        <v>133</v>
      </c>
      <c r="IE76">
        <v>145</v>
      </c>
      <c r="IF76">
        <v>156</v>
      </c>
      <c r="IG76">
        <v>176</v>
      </c>
      <c r="IH76">
        <v>186</v>
      </c>
      <c r="II76">
        <v>193</v>
      </c>
      <c r="IJ76">
        <v>194</v>
      </c>
      <c r="IK76">
        <v>199</v>
      </c>
      <c r="IL76">
        <v>204</v>
      </c>
      <c r="IM76">
        <v>221</v>
      </c>
      <c r="IN76">
        <v>234</v>
      </c>
      <c r="IO76">
        <v>232</v>
      </c>
      <c r="IP76">
        <v>237</v>
      </c>
      <c r="IQ76">
        <v>238</v>
      </c>
      <c r="IR76">
        <v>248</v>
      </c>
      <c r="IS76">
        <v>259</v>
      </c>
      <c r="IT76">
        <v>269</v>
      </c>
      <c r="IU76">
        <v>0</v>
      </c>
      <c r="IV76">
        <v>0</v>
      </c>
      <c r="IW76">
        <v>4</v>
      </c>
      <c r="IX76">
        <v>5</v>
      </c>
      <c r="IY76">
        <v>6</v>
      </c>
      <c r="IZ76">
        <v>4</v>
      </c>
      <c r="JA76">
        <v>2</v>
      </c>
      <c r="JB76">
        <v>4</v>
      </c>
      <c r="JC76">
        <v>5</v>
      </c>
      <c r="JD76">
        <v>5</v>
      </c>
      <c r="JE76">
        <v>7</v>
      </c>
      <c r="JF76">
        <v>4</v>
      </c>
      <c r="JG76">
        <v>4</v>
      </c>
      <c r="JH76">
        <v>3</v>
      </c>
      <c r="JI76">
        <v>5</v>
      </c>
      <c r="JJ76">
        <v>6</v>
      </c>
      <c r="JK76">
        <v>7</v>
      </c>
      <c r="JL76">
        <v>12</v>
      </c>
      <c r="JM76">
        <v>6</v>
      </c>
      <c r="JN76">
        <v>8</v>
      </c>
      <c r="JO76">
        <v>5</v>
      </c>
      <c r="JP76">
        <v>5</v>
      </c>
      <c r="JQ76">
        <v>10</v>
      </c>
      <c r="JR76">
        <v>8</v>
      </c>
      <c r="JS76">
        <v>7</v>
      </c>
      <c r="JT76">
        <v>10</v>
      </c>
      <c r="JU76">
        <v>12</v>
      </c>
      <c r="JV76">
        <v>15</v>
      </c>
      <c r="JW76">
        <v>0</v>
      </c>
      <c r="JX76">
        <v>0</v>
      </c>
      <c r="JY76">
        <v>0</v>
      </c>
      <c r="JZ76">
        <v>5</v>
      </c>
      <c r="KA76">
        <v>8</v>
      </c>
      <c r="KB76">
        <v>18</v>
      </c>
      <c r="KC76">
        <v>25</v>
      </c>
      <c r="KD76">
        <v>32</v>
      </c>
      <c r="KE76">
        <v>36</v>
      </c>
      <c r="KF76">
        <v>47</v>
      </c>
      <c r="KG76">
        <v>60</v>
      </c>
      <c r="KH76">
        <v>76</v>
      </c>
      <c r="KI76">
        <v>86</v>
      </c>
      <c r="KJ76">
        <v>95</v>
      </c>
      <c r="KK76">
        <v>104</v>
      </c>
      <c r="KL76">
        <v>115</v>
      </c>
      <c r="KM76">
        <v>139</v>
      </c>
      <c r="KN76">
        <v>152</v>
      </c>
      <c r="KO76">
        <v>177</v>
      </c>
      <c r="KP76">
        <v>191</v>
      </c>
      <c r="KQ76">
        <v>212</v>
      </c>
      <c r="KR76">
        <v>228</v>
      </c>
      <c r="KS76">
        <v>249</v>
      </c>
      <c r="KT76">
        <v>269</v>
      </c>
      <c r="KU76">
        <v>285</v>
      </c>
      <c r="KV76">
        <v>302</v>
      </c>
      <c r="KW76">
        <v>319</v>
      </c>
      <c r="KX76">
        <v>339</v>
      </c>
      <c r="KY76">
        <v>0</v>
      </c>
      <c r="KZ76">
        <v>0</v>
      </c>
      <c r="LA76">
        <v>0</v>
      </c>
      <c r="LB76">
        <v>184</v>
      </c>
      <c r="LC76">
        <v>374</v>
      </c>
      <c r="LD76">
        <v>564</v>
      </c>
      <c r="LE76">
        <v>734</v>
      </c>
      <c r="LF76">
        <v>905</v>
      </c>
      <c r="LG76">
        <v>1095</v>
      </c>
      <c r="LH76">
        <v>1286</v>
      </c>
      <c r="LI76">
        <v>1475</v>
      </c>
      <c r="LJ76">
        <v>1655</v>
      </c>
      <c r="LK76">
        <v>1812</v>
      </c>
      <c r="LL76">
        <v>1968</v>
      </c>
      <c r="LM76">
        <v>2128</v>
      </c>
      <c r="LN76">
        <v>2275</v>
      </c>
      <c r="LO76">
        <v>2450</v>
      </c>
      <c r="LP76">
        <v>2616</v>
      </c>
      <c r="LQ76">
        <v>2767</v>
      </c>
      <c r="LR76">
        <v>2930</v>
      </c>
      <c r="LS76">
        <v>3082</v>
      </c>
      <c r="LT76">
        <v>3234</v>
      </c>
      <c r="LU76">
        <v>3415</v>
      </c>
      <c r="LV76">
        <v>3584</v>
      </c>
      <c r="LW76">
        <v>3736</v>
      </c>
      <c r="LX76">
        <v>3884</v>
      </c>
      <c r="LY76">
        <v>4053</v>
      </c>
      <c r="LZ76">
        <v>4198</v>
      </c>
      <c r="MA76">
        <v>0</v>
      </c>
      <c r="MB76">
        <v>0</v>
      </c>
      <c r="MC76">
        <v>1397</v>
      </c>
      <c r="MD76">
        <v>1475</v>
      </c>
      <c r="ME76">
        <v>1517</v>
      </c>
      <c r="MF76">
        <v>1546</v>
      </c>
      <c r="MG76">
        <v>1581</v>
      </c>
      <c r="MH76">
        <v>1623</v>
      </c>
      <c r="MI76">
        <v>1618</v>
      </c>
      <c r="MJ76">
        <v>1634</v>
      </c>
      <c r="MK76">
        <v>1640</v>
      </c>
      <c r="ML76">
        <v>1662</v>
      </c>
      <c r="MM76">
        <v>1682</v>
      </c>
      <c r="MN76">
        <v>1703</v>
      </c>
      <c r="MO76">
        <v>1740</v>
      </c>
      <c r="MP76">
        <v>1750</v>
      </c>
      <c r="MQ76">
        <v>1776</v>
      </c>
      <c r="MR76">
        <v>1789</v>
      </c>
      <c r="MS76">
        <v>1819</v>
      </c>
      <c r="MT76">
        <v>1830</v>
      </c>
      <c r="MU76">
        <v>1852</v>
      </c>
      <c r="MV76">
        <v>1874</v>
      </c>
      <c r="MW76">
        <v>1868</v>
      </c>
      <c r="MX76">
        <v>1841</v>
      </c>
      <c r="MY76">
        <v>1838</v>
      </c>
      <c r="MZ76">
        <v>1846</v>
      </c>
      <c r="NA76">
        <v>1848</v>
      </c>
      <c r="NB76">
        <v>1835</v>
      </c>
      <c r="NC76">
        <v>0</v>
      </c>
      <c r="ND76">
        <v>0</v>
      </c>
      <c r="NE76">
        <v>0</v>
      </c>
      <c r="NF76">
        <v>28</v>
      </c>
      <c r="NG76">
        <v>67</v>
      </c>
      <c r="NH76">
        <v>117</v>
      </c>
      <c r="NI76">
        <v>155</v>
      </c>
      <c r="NJ76">
        <v>187</v>
      </c>
      <c r="NK76">
        <v>231</v>
      </c>
      <c r="NL76">
        <v>278</v>
      </c>
      <c r="NM76">
        <v>311</v>
      </c>
      <c r="NN76">
        <v>349</v>
      </c>
      <c r="NO76">
        <v>386</v>
      </c>
      <c r="NP76">
        <v>426</v>
      </c>
      <c r="NQ76">
        <v>467</v>
      </c>
      <c r="NR76">
        <v>507</v>
      </c>
      <c r="NS76">
        <v>556</v>
      </c>
      <c r="NT76">
        <v>587</v>
      </c>
      <c r="NU76">
        <v>631</v>
      </c>
      <c r="NV76">
        <v>684</v>
      </c>
      <c r="NW76">
        <v>727</v>
      </c>
      <c r="NX76">
        <v>773</v>
      </c>
      <c r="NY76">
        <v>817</v>
      </c>
      <c r="NZ76">
        <v>866</v>
      </c>
      <c r="OA76">
        <v>927</v>
      </c>
      <c r="OB76">
        <v>985</v>
      </c>
      <c r="OC76">
        <v>1037</v>
      </c>
      <c r="OD76">
        <v>1093</v>
      </c>
      <c r="OE76">
        <v>0</v>
      </c>
      <c r="OF76">
        <v>0</v>
      </c>
      <c r="OG76">
        <v>2159</v>
      </c>
      <c r="OH76">
        <v>2239</v>
      </c>
      <c r="OI76">
        <v>2324</v>
      </c>
      <c r="OJ76">
        <v>2434</v>
      </c>
      <c r="OK76">
        <v>2500</v>
      </c>
      <c r="OL76">
        <v>2615</v>
      </c>
      <c r="OM76">
        <v>2699</v>
      </c>
      <c r="ON76">
        <v>2778</v>
      </c>
      <c r="OO76">
        <v>2835</v>
      </c>
      <c r="OP76">
        <v>2899</v>
      </c>
      <c r="OQ76">
        <v>2976</v>
      </c>
      <c r="OR76">
        <v>3051</v>
      </c>
      <c r="OS76">
        <v>3115</v>
      </c>
      <c r="OT76">
        <v>3158</v>
      </c>
      <c r="OU76">
        <v>3224</v>
      </c>
      <c r="OV76">
        <v>3271</v>
      </c>
      <c r="OW76">
        <v>3310</v>
      </c>
      <c r="OX76">
        <v>3386</v>
      </c>
      <c r="OY76">
        <v>3427</v>
      </c>
      <c r="OZ76">
        <v>3460</v>
      </c>
      <c r="PA76">
        <v>3494</v>
      </c>
      <c r="PB76">
        <v>3519</v>
      </c>
      <c r="PC76">
        <v>3548</v>
      </c>
      <c r="PD76">
        <v>3573</v>
      </c>
      <c r="PE76">
        <v>3586</v>
      </c>
      <c r="PF76">
        <v>3656</v>
      </c>
      <c r="PG76">
        <v>0</v>
      </c>
      <c r="PH76">
        <v>0</v>
      </c>
      <c r="PI76">
        <v>0</v>
      </c>
      <c r="PJ76">
        <v>87</v>
      </c>
      <c r="PK76">
        <v>174</v>
      </c>
      <c r="PL76">
        <v>247</v>
      </c>
      <c r="PM76">
        <v>336</v>
      </c>
      <c r="PN76">
        <v>406</v>
      </c>
      <c r="PO76">
        <v>502</v>
      </c>
      <c r="PP76">
        <v>602</v>
      </c>
      <c r="PQ76">
        <v>690</v>
      </c>
      <c r="PR76">
        <v>790</v>
      </c>
      <c r="PS76">
        <v>897</v>
      </c>
      <c r="PT76">
        <v>1004</v>
      </c>
      <c r="PU76">
        <v>1123</v>
      </c>
      <c r="PV76">
        <v>1234</v>
      </c>
      <c r="PW76">
        <v>1346</v>
      </c>
      <c r="PX76">
        <v>1466</v>
      </c>
      <c r="PY76">
        <v>1566</v>
      </c>
      <c r="PZ76">
        <v>1677</v>
      </c>
      <c r="QA76">
        <v>1808</v>
      </c>
      <c r="QB76">
        <v>1932</v>
      </c>
      <c r="QC76">
        <v>2067</v>
      </c>
      <c r="QD76">
        <v>2187</v>
      </c>
      <c r="QE76">
        <v>2330</v>
      </c>
      <c r="QF76">
        <v>2469</v>
      </c>
      <c r="QG76">
        <v>2593</v>
      </c>
      <c r="QH76">
        <v>2721</v>
      </c>
      <c r="QI76">
        <v>0</v>
      </c>
      <c r="QJ76">
        <v>0</v>
      </c>
      <c r="QK76">
        <v>7405</v>
      </c>
      <c r="QL76">
        <v>7513</v>
      </c>
      <c r="QM76">
        <v>7657</v>
      </c>
      <c r="QN76">
        <v>7773</v>
      </c>
      <c r="QO76">
        <v>7897</v>
      </c>
      <c r="QP76">
        <v>7999</v>
      </c>
      <c r="QQ76">
        <v>8049</v>
      </c>
      <c r="QR76">
        <v>8123</v>
      </c>
      <c r="QS76">
        <v>8147</v>
      </c>
      <c r="QT76">
        <v>8189</v>
      </c>
      <c r="QU76">
        <v>8242</v>
      </c>
      <c r="QV76">
        <v>8348</v>
      </c>
      <c r="QW76">
        <v>8379</v>
      </c>
      <c r="QX76">
        <v>8474</v>
      </c>
      <c r="QY76">
        <v>8492</v>
      </c>
      <c r="QZ76">
        <v>8505</v>
      </c>
      <c r="RA76">
        <v>8526</v>
      </c>
      <c r="RB76">
        <v>8559</v>
      </c>
      <c r="RC76">
        <v>8593</v>
      </c>
      <c r="RD76">
        <v>8654</v>
      </c>
      <c r="RE76">
        <v>8672</v>
      </c>
      <c r="RF76">
        <v>8696</v>
      </c>
      <c r="RG76">
        <v>8829</v>
      </c>
      <c r="RH76">
        <v>8827</v>
      </c>
      <c r="RI76">
        <v>8862</v>
      </c>
      <c r="RJ76">
        <v>8864</v>
      </c>
      <c r="RK76">
        <v>0</v>
      </c>
      <c r="RL76">
        <v>0</v>
      </c>
      <c r="RM76">
        <v>8393</v>
      </c>
      <c r="RN76">
        <v>8317</v>
      </c>
      <c r="RO76">
        <v>8245</v>
      </c>
      <c r="RP76">
        <v>8171</v>
      </c>
      <c r="RQ76">
        <v>8100</v>
      </c>
      <c r="RR76">
        <v>8043</v>
      </c>
      <c r="RS76">
        <v>7988</v>
      </c>
      <c r="RT76">
        <v>7945</v>
      </c>
      <c r="RU76">
        <v>7953</v>
      </c>
      <c r="RV76">
        <v>7936</v>
      </c>
      <c r="RW76">
        <v>7896</v>
      </c>
      <c r="RX76">
        <v>7869</v>
      </c>
      <c r="RY76">
        <v>7816</v>
      </c>
      <c r="RZ76">
        <v>7832</v>
      </c>
      <c r="SA76">
        <v>7825</v>
      </c>
      <c r="SB76">
        <v>7805</v>
      </c>
      <c r="SC76">
        <v>7824</v>
      </c>
      <c r="SD76">
        <v>7852</v>
      </c>
      <c r="SE76">
        <v>7812</v>
      </c>
      <c r="SF76">
        <v>7815</v>
      </c>
      <c r="SG76">
        <v>7788</v>
      </c>
      <c r="SH76">
        <v>7802</v>
      </c>
      <c r="SI76">
        <v>7788</v>
      </c>
      <c r="SJ76">
        <v>7830</v>
      </c>
      <c r="SK76">
        <v>7888</v>
      </c>
      <c r="SL76">
        <v>7916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1890000</v>
      </c>
      <c r="SU76">
        <v>1860000</v>
      </c>
      <c r="SV76">
        <v>1820000</v>
      </c>
      <c r="SW76">
        <v>1790000</v>
      </c>
      <c r="SX76">
        <v>1750000</v>
      </c>
      <c r="SY76">
        <v>1710000</v>
      </c>
      <c r="SZ76">
        <v>1680000</v>
      </c>
      <c r="TA76">
        <v>1630000</v>
      </c>
      <c r="TB76">
        <v>1610000</v>
      </c>
      <c r="TC76">
        <v>1570000</v>
      </c>
      <c r="TD76">
        <v>1530000</v>
      </c>
      <c r="TE76">
        <v>1490000</v>
      </c>
      <c r="TF76">
        <v>1450000</v>
      </c>
      <c r="TG76">
        <v>1410000</v>
      </c>
      <c r="TH76">
        <v>1370000</v>
      </c>
      <c r="TI76">
        <v>1330000</v>
      </c>
      <c r="TJ76">
        <v>1300000</v>
      </c>
      <c r="TK76">
        <v>1260000</v>
      </c>
      <c r="TL76">
        <v>1220000</v>
      </c>
      <c r="TM76">
        <v>1190000</v>
      </c>
      <c r="TN76">
        <v>1160000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458297.12760000001</v>
      </c>
      <c r="TW76">
        <v>484187.06920000003</v>
      </c>
      <c r="TX76">
        <v>521477.56699999998</v>
      </c>
      <c r="TY76">
        <v>542925.9327</v>
      </c>
      <c r="TZ76">
        <v>564715.05839999998</v>
      </c>
      <c r="UA76">
        <v>580827.59750000003</v>
      </c>
      <c r="UB76">
        <v>598715.62379999994</v>
      </c>
      <c r="UC76">
        <v>612898.79</v>
      </c>
      <c r="UD76">
        <v>624543.90009999997</v>
      </c>
      <c r="UE76">
        <v>626516.37470000004</v>
      </c>
      <c r="UF76">
        <v>636071.63459999999</v>
      </c>
      <c r="UG76">
        <v>643712.44900000002</v>
      </c>
      <c r="UH76">
        <v>648229.19449999998</v>
      </c>
      <c r="UI76">
        <v>651417.47939999995</v>
      </c>
      <c r="UJ76">
        <v>650089.06940000004</v>
      </c>
      <c r="UK76">
        <v>641922.48400000005</v>
      </c>
      <c r="UL76">
        <v>640332.93770000001</v>
      </c>
      <c r="UM76">
        <v>635753.94070000004</v>
      </c>
      <c r="UN76">
        <v>633138.07490000001</v>
      </c>
      <c r="UO76">
        <v>626003.93489999999</v>
      </c>
      <c r="UP76">
        <v>620648.20530000003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137856.48310000001</v>
      </c>
      <c r="UY76">
        <v>150571.40150000001</v>
      </c>
      <c r="UZ76">
        <v>147435.2782</v>
      </c>
      <c r="VA76">
        <v>150419.4051</v>
      </c>
      <c r="VB76">
        <v>156637.8083</v>
      </c>
      <c r="VC76">
        <v>165796.64360000001</v>
      </c>
      <c r="VD76">
        <v>173178.9515</v>
      </c>
      <c r="VE76">
        <v>189690.66130000001</v>
      </c>
      <c r="VF76">
        <v>194629.65030000001</v>
      </c>
      <c r="VG76">
        <v>196072.25440000001</v>
      </c>
      <c r="VH76">
        <v>191347.74059999999</v>
      </c>
      <c r="VI76">
        <v>190562.50820000001</v>
      </c>
      <c r="VJ76">
        <v>189660.69020000001</v>
      </c>
      <c r="VK76">
        <v>199481.30850000001</v>
      </c>
      <c r="VL76">
        <v>205063.59520000001</v>
      </c>
      <c r="VM76">
        <v>197389.2378</v>
      </c>
      <c r="VN76">
        <v>195770.20989999999</v>
      </c>
      <c r="VO76">
        <v>190870.1403</v>
      </c>
      <c r="VP76">
        <v>193096.9846</v>
      </c>
      <c r="VQ76">
        <v>195788.12640000001</v>
      </c>
      <c r="VR76">
        <v>197424.77040000001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80843.816260000007</v>
      </c>
      <c r="WA76">
        <v>98111.427500000005</v>
      </c>
      <c r="WB76">
        <v>95253.813110000003</v>
      </c>
      <c r="WC76">
        <v>129471.2023</v>
      </c>
      <c r="WD76">
        <v>71828.683650000006</v>
      </c>
      <c r="WE76">
        <v>69736.586070000005</v>
      </c>
      <c r="WF76">
        <v>50779.06753</v>
      </c>
      <c r="WG76">
        <v>82166.775930000003</v>
      </c>
      <c r="WH76">
        <v>95728.282640000005</v>
      </c>
      <c r="WI76">
        <v>108430.09359999999</v>
      </c>
      <c r="WJ76">
        <v>180466.1752</v>
      </c>
      <c r="WK76">
        <v>87604.939419999995</v>
      </c>
      <c r="WL76">
        <v>113404.4523</v>
      </c>
      <c r="WM76">
        <v>68813.381259999995</v>
      </c>
      <c r="WN76">
        <v>66809.10802</v>
      </c>
      <c r="WO76">
        <v>129726.42329999999</v>
      </c>
      <c r="WP76">
        <v>100758.38710000001</v>
      </c>
      <c r="WQ76">
        <v>85595.717170000004</v>
      </c>
      <c r="WR76">
        <v>118718.0543</v>
      </c>
      <c r="WS76">
        <v>138312.29629999999</v>
      </c>
      <c r="WT76">
        <v>167854.7285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15400000</v>
      </c>
      <c r="ZG76">
        <v>14900000</v>
      </c>
      <c r="ZH76">
        <v>14600000</v>
      </c>
      <c r="ZI76">
        <v>14200000</v>
      </c>
      <c r="ZJ76">
        <v>14000000</v>
      </c>
      <c r="ZK76">
        <v>13800000</v>
      </c>
      <c r="ZL76">
        <v>13500000</v>
      </c>
      <c r="ZM76">
        <v>13400000</v>
      </c>
      <c r="ZN76">
        <v>13100000</v>
      </c>
      <c r="ZO76">
        <v>12900000</v>
      </c>
      <c r="ZP76">
        <v>12600000</v>
      </c>
      <c r="ZQ76">
        <v>12500000</v>
      </c>
      <c r="ZR76">
        <v>12200000</v>
      </c>
      <c r="ZS76">
        <v>12000000</v>
      </c>
      <c r="ZT76">
        <v>11700000</v>
      </c>
      <c r="ZU76">
        <v>11400000</v>
      </c>
      <c r="ZV76">
        <v>10900000</v>
      </c>
      <c r="ZW76">
        <v>10500000</v>
      </c>
      <c r="ZX76">
        <v>10300000</v>
      </c>
      <c r="ZY76">
        <v>9990000</v>
      </c>
      <c r="ZZ76">
        <v>9630000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6930000</v>
      </c>
      <c r="ABK76">
        <v>6940000</v>
      </c>
      <c r="ABL76">
        <v>6930000</v>
      </c>
      <c r="ABM76">
        <v>6870000</v>
      </c>
      <c r="ABN76">
        <v>6820000</v>
      </c>
      <c r="ABO76">
        <v>6800000</v>
      </c>
      <c r="ABP76">
        <v>6770000</v>
      </c>
      <c r="ABQ76">
        <v>6710000</v>
      </c>
      <c r="ABR76">
        <v>6600000</v>
      </c>
      <c r="ABS76">
        <v>6540000</v>
      </c>
      <c r="ABT76">
        <v>6450000</v>
      </c>
      <c r="ABU76">
        <v>6330000</v>
      </c>
      <c r="ABV76">
        <v>6290000</v>
      </c>
      <c r="ABW76">
        <v>6180000</v>
      </c>
      <c r="ABX76">
        <v>6060000</v>
      </c>
      <c r="ABY76">
        <v>5940000</v>
      </c>
      <c r="ABZ76">
        <v>5810000</v>
      </c>
      <c r="ACA76">
        <v>5680000</v>
      </c>
      <c r="ACB76">
        <v>5560000</v>
      </c>
      <c r="ACC76">
        <v>5420000</v>
      </c>
      <c r="ACD76">
        <v>5360000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943077.49560000002</v>
      </c>
      <c r="ADO76">
        <v>921332.49210000003</v>
      </c>
      <c r="ADP76">
        <v>902721.29729999998</v>
      </c>
      <c r="ADQ76">
        <v>879017.91610000003</v>
      </c>
      <c r="ADR76">
        <v>857815.04119999998</v>
      </c>
      <c r="ADS76">
        <v>838220.29429999995</v>
      </c>
      <c r="ADT76">
        <v>824272.43559999997</v>
      </c>
      <c r="ADU76">
        <v>803236.25430000003</v>
      </c>
      <c r="ADV76">
        <v>788682.7585</v>
      </c>
      <c r="ADW76">
        <v>767337.89769999997</v>
      </c>
      <c r="ADX76">
        <v>746128.71739999996</v>
      </c>
      <c r="ADY76">
        <v>726185.44709999999</v>
      </c>
      <c r="ADZ76">
        <v>707763.26</v>
      </c>
      <c r="AEA76">
        <v>689878.44440000004</v>
      </c>
      <c r="AEB76">
        <v>674539.56740000006</v>
      </c>
      <c r="AEC76">
        <v>656254.93660000002</v>
      </c>
      <c r="AED76">
        <v>638904.01969999995</v>
      </c>
      <c r="AEE76">
        <v>629782.19990000001</v>
      </c>
      <c r="AEF76">
        <v>611300.522</v>
      </c>
      <c r="AEG76">
        <v>595848.92619999999</v>
      </c>
      <c r="AEH76">
        <v>578624.65930000006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9120000</v>
      </c>
      <c r="AEQ76">
        <v>8800000</v>
      </c>
      <c r="AER76">
        <v>8500000</v>
      </c>
      <c r="AES76">
        <v>8260000</v>
      </c>
      <c r="AET76">
        <v>8000000</v>
      </c>
      <c r="AEU76">
        <v>7730000</v>
      </c>
      <c r="AEV76">
        <v>7480000</v>
      </c>
      <c r="AEW76">
        <v>7210000</v>
      </c>
      <c r="AEX76">
        <v>7010000</v>
      </c>
      <c r="AEY76">
        <v>6800000</v>
      </c>
      <c r="AEZ76">
        <v>6590000</v>
      </c>
      <c r="AFA76">
        <v>6410000</v>
      </c>
      <c r="AFB76">
        <v>6250000</v>
      </c>
      <c r="AFC76">
        <v>6030000</v>
      </c>
      <c r="AFD76">
        <v>5860000</v>
      </c>
      <c r="AFE76">
        <v>5670000</v>
      </c>
      <c r="AFF76">
        <v>5520000</v>
      </c>
      <c r="AFG76">
        <v>5350000</v>
      </c>
      <c r="AFH76">
        <v>5220000</v>
      </c>
      <c r="AFI76">
        <v>5100000</v>
      </c>
      <c r="AFJ76">
        <v>4970000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141.98833870000001</v>
      </c>
      <c r="AGU76">
        <v>150.00948829999999</v>
      </c>
      <c r="AGV76">
        <v>161.5627264</v>
      </c>
      <c r="AGW76">
        <v>168.2077993</v>
      </c>
      <c r="AGX76">
        <v>174.95844550000001</v>
      </c>
      <c r="AGY76">
        <v>179.95038740000001</v>
      </c>
      <c r="AGZ76">
        <v>185.49240589999999</v>
      </c>
      <c r="AHA76">
        <v>189.88659490000001</v>
      </c>
      <c r="AHB76">
        <v>193.4944505</v>
      </c>
      <c r="AHC76">
        <v>194.105557</v>
      </c>
      <c r="AHD76">
        <v>197.06594100000001</v>
      </c>
      <c r="AHE76">
        <v>199.43319690000001</v>
      </c>
      <c r="AHF76">
        <v>200.8325624</v>
      </c>
      <c r="AHG76">
        <v>201.8203479</v>
      </c>
      <c r="AHH76">
        <v>201.40878359999999</v>
      </c>
      <c r="AHI76">
        <v>198.87863490000001</v>
      </c>
      <c r="AHJ76">
        <v>198.3861661</v>
      </c>
      <c r="AHK76">
        <v>196.96751399999999</v>
      </c>
      <c r="AHL76">
        <v>196.15707370000001</v>
      </c>
      <c r="AHM76">
        <v>193.94679439999999</v>
      </c>
      <c r="AHN76">
        <v>192.2874971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19.35141613</v>
      </c>
      <c r="AHW76">
        <v>21.136255479999999</v>
      </c>
      <c r="AHX76">
        <v>20.696026440000001</v>
      </c>
      <c r="AHY76">
        <v>21.114919189999998</v>
      </c>
      <c r="AHZ76">
        <v>21.987819080000001</v>
      </c>
      <c r="AIA76">
        <v>23.273478109999999</v>
      </c>
      <c r="AIB76">
        <v>24.309759530000001</v>
      </c>
      <c r="AIC76">
        <v>26.627568310000001</v>
      </c>
      <c r="AID76">
        <v>27.320872170000001</v>
      </c>
      <c r="AIE76">
        <v>27.52337576</v>
      </c>
      <c r="AIF76">
        <v>26.860178569999999</v>
      </c>
      <c r="AIG76">
        <v>26.749952629999999</v>
      </c>
      <c r="AIH76">
        <v>26.623361160000002</v>
      </c>
      <c r="AII76">
        <v>28.001917079999998</v>
      </c>
      <c r="AIJ76">
        <v>28.78552298</v>
      </c>
      <c r="AIK76">
        <v>27.7082455</v>
      </c>
      <c r="AIL76">
        <v>27.48097667</v>
      </c>
      <c r="AIM76">
        <v>26.793136069999999</v>
      </c>
      <c r="AIN76">
        <v>27.105726300000001</v>
      </c>
      <c r="AIO76">
        <v>27.483491669999999</v>
      </c>
      <c r="AIP76">
        <v>27.713233349999999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0.83609650999999996</v>
      </c>
      <c r="AIY76">
        <v>1.014680231</v>
      </c>
      <c r="AIZ76">
        <v>0.98512643799999999</v>
      </c>
      <c r="AJA76">
        <v>1.339006809</v>
      </c>
      <c r="AJB76">
        <v>0.74286092000000004</v>
      </c>
      <c r="AJC76">
        <v>0.72122419500000001</v>
      </c>
      <c r="AJD76">
        <v>0.52516324800000003</v>
      </c>
      <c r="AJE76">
        <v>0.84977871900000002</v>
      </c>
      <c r="AJF76">
        <v>0.99003345899999995</v>
      </c>
      <c r="AJG76">
        <v>1.1213971220000001</v>
      </c>
      <c r="AJH76">
        <v>1.8664029769999999</v>
      </c>
      <c r="AJI76">
        <v>0.90602086299999995</v>
      </c>
      <c r="AJJ76">
        <v>1.1728425410000001</v>
      </c>
      <c r="AJK76">
        <v>0.71167629899999996</v>
      </c>
      <c r="AJL76">
        <v>0.690947863</v>
      </c>
      <c r="AJM76">
        <v>1.3416463359999999</v>
      </c>
      <c r="AJN76">
        <v>1.0420554070000001</v>
      </c>
      <c r="AJO76">
        <v>0.88524124299999996</v>
      </c>
      <c r="AJP76">
        <v>1.2277964539999999</v>
      </c>
      <c r="AJQ76">
        <v>1.4304424710000001</v>
      </c>
      <c r="AJR76">
        <v>1.735973872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121.46859449999999</v>
      </c>
      <c r="AKA76">
        <v>54.227245449999998</v>
      </c>
      <c r="AKB76">
        <v>189.67620109999999</v>
      </c>
      <c r="AKC76">
        <v>216.37980870000001</v>
      </c>
      <c r="AKD76">
        <v>227.55877699999999</v>
      </c>
      <c r="AKE76">
        <v>155.69738720000001</v>
      </c>
      <c r="AKF76">
        <v>124.0760736</v>
      </c>
      <c r="AKG76">
        <v>124.31442149999999</v>
      </c>
      <c r="AKH76">
        <v>138.0142385</v>
      </c>
      <c r="AKI76">
        <v>303.9223063</v>
      </c>
      <c r="AKJ76">
        <v>101.67176259999999</v>
      </c>
      <c r="AKK76">
        <v>283.22565359999999</v>
      </c>
      <c r="AKL76">
        <v>112.8616263</v>
      </c>
      <c r="AKM76">
        <v>237.07871180000001</v>
      </c>
      <c r="AKN76">
        <v>179.36560259999999</v>
      </c>
      <c r="AKO76">
        <v>230.33692450000001</v>
      </c>
      <c r="AKP76">
        <v>173.4760818</v>
      </c>
      <c r="AKQ76">
        <v>169.50471250000001</v>
      </c>
      <c r="AKR76">
        <v>159.23768240000001</v>
      </c>
      <c r="AKS76">
        <v>162.11444040000001</v>
      </c>
      <c r="AKT76">
        <v>141.7258325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119.5133685</v>
      </c>
      <c r="AME76">
        <v>115.6749339</v>
      </c>
      <c r="AMF76">
        <v>113.4163248</v>
      </c>
      <c r="AMG76">
        <v>110.5172682</v>
      </c>
      <c r="AMH76">
        <v>108.73768629999999</v>
      </c>
      <c r="AMI76">
        <v>106.84097319999999</v>
      </c>
      <c r="AMJ76">
        <v>105.0241722</v>
      </c>
      <c r="AMK76">
        <v>104.1805492</v>
      </c>
      <c r="AML76">
        <v>101.72746410000001</v>
      </c>
      <c r="AMM76">
        <v>100.231887</v>
      </c>
      <c r="AMN76">
        <v>98.024821669999994</v>
      </c>
      <c r="AMO76">
        <v>96.765644750000007</v>
      </c>
      <c r="AMP76">
        <v>94.515352980000003</v>
      </c>
      <c r="AMQ76">
        <v>92.865634110000002</v>
      </c>
      <c r="AMR76">
        <v>91.231834550000002</v>
      </c>
      <c r="AMS76">
        <v>88.291006690000003</v>
      </c>
      <c r="AMT76">
        <v>84.480438719999995</v>
      </c>
      <c r="AMU76">
        <v>81.886188050000001</v>
      </c>
      <c r="AMV76">
        <v>79.84718676</v>
      </c>
      <c r="AMW76">
        <v>77.60552921</v>
      </c>
      <c r="AMX76">
        <v>74.81514842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240.11358200000001</v>
      </c>
      <c r="ANG76">
        <v>287.8096754</v>
      </c>
      <c r="ANH76">
        <v>255.18605590000001</v>
      </c>
      <c r="ANI76">
        <v>215.03048179999999</v>
      </c>
      <c r="ANJ76">
        <v>267.8802882</v>
      </c>
      <c r="ANK76">
        <v>226.17819420000001</v>
      </c>
      <c r="ANL76">
        <v>194.19752550000001</v>
      </c>
      <c r="ANM76">
        <v>186.98709629999999</v>
      </c>
      <c r="ANN76">
        <v>189.87806749999999</v>
      </c>
      <c r="ANO76">
        <v>241.5069341</v>
      </c>
      <c r="ANP76">
        <v>140.4458458</v>
      </c>
      <c r="ANQ76">
        <v>165.89611439999999</v>
      </c>
      <c r="ANR76">
        <v>232.54482920000001</v>
      </c>
      <c r="ANS76">
        <v>171.27021970000001</v>
      </c>
      <c r="ANT76">
        <v>167.79501740000001</v>
      </c>
      <c r="ANU76">
        <v>164.41286030000001</v>
      </c>
      <c r="ANV76">
        <v>161.15420689999999</v>
      </c>
      <c r="ANW76">
        <v>212.06156150000001</v>
      </c>
      <c r="ANX76">
        <v>188.49028229999999</v>
      </c>
      <c r="ANY76">
        <v>147.1032897</v>
      </c>
      <c r="ANZ76">
        <v>163.7061846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108.43590089999999</v>
      </c>
      <c r="AOI76">
        <v>108.659339</v>
      </c>
      <c r="AOJ76">
        <v>108.5823386</v>
      </c>
      <c r="AOK76">
        <v>107.5827863</v>
      </c>
      <c r="AOL76">
        <v>106.8072456</v>
      </c>
      <c r="AOM76">
        <v>106.4506217</v>
      </c>
      <c r="AON76">
        <v>105.95470779999999</v>
      </c>
      <c r="AOO76">
        <v>105.0264962</v>
      </c>
      <c r="AOP76">
        <v>103.37504869999999</v>
      </c>
      <c r="AOQ76">
        <v>102.4616652</v>
      </c>
      <c r="AOR76">
        <v>100.92754189999999</v>
      </c>
      <c r="AOS76">
        <v>99.156210540000004</v>
      </c>
      <c r="AOT76">
        <v>98.478552449999995</v>
      </c>
      <c r="AOU76">
        <v>96.767959230000002</v>
      </c>
      <c r="AOV76">
        <v>94.854153319999995</v>
      </c>
      <c r="AOW76">
        <v>92.996355489999999</v>
      </c>
      <c r="AOX76">
        <v>90.933743559999996</v>
      </c>
      <c r="AOY76">
        <v>89.012744170000005</v>
      </c>
      <c r="AOZ76">
        <v>87.029075570000003</v>
      </c>
      <c r="APA76">
        <v>84.801671920000004</v>
      </c>
      <c r="APB76">
        <v>83.938864879999997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773.80978949999997</v>
      </c>
      <c r="APK76">
        <v>1029.802048</v>
      </c>
      <c r="APL76">
        <v>975.62774160000004</v>
      </c>
      <c r="APM76">
        <v>777.13346469999999</v>
      </c>
      <c r="APN76">
        <v>895.75454930000001</v>
      </c>
      <c r="APO76">
        <v>993.21429760000001</v>
      </c>
      <c r="APP76">
        <v>858.19671300000005</v>
      </c>
      <c r="APQ76">
        <v>1004.4809</v>
      </c>
      <c r="APR76">
        <v>885.79511739999998</v>
      </c>
      <c r="APS76">
        <v>887.66015530000004</v>
      </c>
      <c r="APT76">
        <v>906.11357299999997</v>
      </c>
      <c r="APU76">
        <v>715.8015891</v>
      </c>
      <c r="APV76">
        <v>758.61798950000002</v>
      </c>
      <c r="APW76">
        <v>848.83839120000005</v>
      </c>
      <c r="APX76">
        <v>822.85387630000002</v>
      </c>
      <c r="APY76">
        <v>851.10375810000005</v>
      </c>
      <c r="APZ76">
        <v>678.03921290000005</v>
      </c>
      <c r="AQA76">
        <v>874.22478960000001</v>
      </c>
      <c r="AQB76">
        <v>803.10982420000005</v>
      </c>
      <c r="AQC76">
        <v>705.7368682</v>
      </c>
      <c r="AQD76">
        <v>647.66433859999995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72.377218479999996</v>
      </c>
      <c r="ARO76">
        <v>69.788626570000005</v>
      </c>
      <c r="ARP76">
        <v>67.391212800000005</v>
      </c>
      <c r="ARQ76">
        <v>65.494243240000003</v>
      </c>
      <c r="ARR76">
        <v>63.450723770000003</v>
      </c>
      <c r="ARS76">
        <v>61.292147239999998</v>
      </c>
      <c r="ART76">
        <v>59.303457889999997</v>
      </c>
      <c r="ARU76">
        <v>57.188380469999998</v>
      </c>
      <c r="ARV76">
        <v>55.636359050000003</v>
      </c>
      <c r="ARW76">
        <v>53.967604850000001</v>
      </c>
      <c r="ARX76">
        <v>52.261814049999998</v>
      </c>
      <c r="ARY76">
        <v>50.86314264</v>
      </c>
      <c r="ARZ76">
        <v>49.55841573</v>
      </c>
      <c r="ASA76">
        <v>47.869857369999998</v>
      </c>
      <c r="ASB76">
        <v>46.493437450000002</v>
      </c>
      <c r="ASC76">
        <v>44.983308280000003</v>
      </c>
      <c r="ASD76">
        <v>43.751623260000002</v>
      </c>
      <c r="ASE76">
        <v>42.401082369999997</v>
      </c>
      <c r="ASF76">
        <v>41.38810454</v>
      </c>
      <c r="ASG76">
        <v>40.480274850000001</v>
      </c>
      <c r="ASH76">
        <v>39.440745149999998</v>
      </c>
    </row>
    <row r="77" spans="3:1178" x14ac:dyDescent="0.25">
      <c r="C77">
        <v>0</v>
      </c>
      <c r="D77">
        <v>0</v>
      </c>
      <c r="E77">
        <v>0</v>
      </c>
      <c r="F77">
        <v>259</v>
      </c>
      <c r="G77">
        <v>220</v>
      </c>
      <c r="H77">
        <v>230</v>
      </c>
      <c r="I77">
        <v>250</v>
      </c>
      <c r="J77">
        <v>252</v>
      </c>
      <c r="K77">
        <v>267</v>
      </c>
      <c r="L77">
        <v>242</v>
      </c>
      <c r="M77">
        <v>240</v>
      </c>
      <c r="N77">
        <v>243</v>
      </c>
      <c r="O77">
        <v>247</v>
      </c>
      <c r="P77">
        <v>267</v>
      </c>
      <c r="Q77">
        <v>266</v>
      </c>
      <c r="R77">
        <v>238</v>
      </c>
      <c r="S77">
        <v>255</v>
      </c>
      <c r="T77">
        <v>268</v>
      </c>
      <c r="U77">
        <v>255</v>
      </c>
      <c r="V77">
        <v>293</v>
      </c>
      <c r="W77">
        <v>273</v>
      </c>
      <c r="X77">
        <v>264</v>
      </c>
      <c r="Y77">
        <v>264</v>
      </c>
      <c r="Z77">
        <v>266</v>
      </c>
      <c r="AA77">
        <v>250</v>
      </c>
      <c r="AB77">
        <v>279</v>
      </c>
      <c r="AC77">
        <v>269</v>
      </c>
      <c r="AD77">
        <v>254</v>
      </c>
      <c r="AE77">
        <v>0</v>
      </c>
      <c r="AF77">
        <v>0</v>
      </c>
      <c r="AG77">
        <v>0</v>
      </c>
      <c r="AH77">
        <v>62</v>
      </c>
      <c r="AI77">
        <v>47</v>
      </c>
      <c r="AJ77">
        <v>61</v>
      </c>
      <c r="AK77">
        <v>51</v>
      </c>
      <c r="AL77">
        <v>60</v>
      </c>
      <c r="AM77">
        <v>72</v>
      </c>
      <c r="AN77">
        <v>68</v>
      </c>
      <c r="AO77">
        <v>84</v>
      </c>
      <c r="AP77">
        <v>95</v>
      </c>
      <c r="AQ77">
        <v>80</v>
      </c>
      <c r="AR77">
        <v>97</v>
      </c>
      <c r="AS77">
        <v>95</v>
      </c>
      <c r="AT77">
        <v>80</v>
      </c>
      <c r="AU77">
        <v>88</v>
      </c>
      <c r="AV77">
        <v>110</v>
      </c>
      <c r="AW77">
        <v>99</v>
      </c>
      <c r="AX77">
        <v>120</v>
      </c>
      <c r="AY77">
        <v>82</v>
      </c>
      <c r="AZ77">
        <v>118</v>
      </c>
      <c r="BA77">
        <v>107</v>
      </c>
      <c r="BB77">
        <v>119</v>
      </c>
      <c r="BC77">
        <v>110</v>
      </c>
      <c r="BD77">
        <v>142</v>
      </c>
      <c r="BE77">
        <v>123</v>
      </c>
      <c r="BF77">
        <v>132</v>
      </c>
      <c r="BG77">
        <v>0</v>
      </c>
      <c r="BH77">
        <v>0</v>
      </c>
      <c r="BI77">
        <v>0</v>
      </c>
      <c r="BJ77">
        <v>114</v>
      </c>
      <c r="BK77">
        <v>120</v>
      </c>
      <c r="BL77">
        <v>135</v>
      </c>
      <c r="BM77">
        <v>130</v>
      </c>
      <c r="BN77">
        <v>97</v>
      </c>
      <c r="BO77">
        <v>125</v>
      </c>
      <c r="BP77">
        <v>131</v>
      </c>
      <c r="BQ77">
        <v>137</v>
      </c>
      <c r="BR77">
        <v>120</v>
      </c>
      <c r="BS77">
        <v>115</v>
      </c>
      <c r="BT77">
        <v>144</v>
      </c>
      <c r="BU77">
        <v>150</v>
      </c>
      <c r="BV77">
        <v>134</v>
      </c>
      <c r="BW77">
        <v>169</v>
      </c>
      <c r="BX77">
        <v>152</v>
      </c>
      <c r="BY77">
        <v>163</v>
      </c>
      <c r="BZ77">
        <v>142</v>
      </c>
      <c r="CA77">
        <v>158</v>
      </c>
      <c r="CB77">
        <v>146</v>
      </c>
      <c r="CC77">
        <v>160</v>
      </c>
      <c r="CD77">
        <v>167</v>
      </c>
      <c r="CE77">
        <v>158</v>
      </c>
      <c r="CF77">
        <v>169</v>
      </c>
      <c r="CG77">
        <v>164</v>
      </c>
      <c r="CH77">
        <v>171</v>
      </c>
      <c r="CI77">
        <v>0</v>
      </c>
      <c r="CJ77">
        <v>0</v>
      </c>
      <c r="CK77">
        <v>0</v>
      </c>
      <c r="CL77">
        <v>46</v>
      </c>
      <c r="CM77">
        <v>51</v>
      </c>
      <c r="CN77">
        <v>36</v>
      </c>
      <c r="CO77">
        <v>46</v>
      </c>
      <c r="CP77">
        <v>44</v>
      </c>
      <c r="CQ77">
        <v>42</v>
      </c>
      <c r="CR77">
        <v>36</v>
      </c>
      <c r="CS77">
        <v>53</v>
      </c>
      <c r="CT77">
        <v>51</v>
      </c>
      <c r="CU77">
        <v>57</v>
      </c>
      <c r="CV77">
        <v>42</v>
      </c>
      <c r="CW77">
        <v>45</v>
      </c>
      <c r="CX77">
        <v>48</v>
      </c>
      <c r="CY77">
        <v>52</v>
      </c>
      <c r="CZ77">
        <v>53</v>
      </c>
      <c r="DA77">
        <v>53</v>
      </c>
      <c r="DB77">
        <v>44</v>
      </c>
      <c r="DC77">
        <v>54</v>
      </c>
      <c r="DD77">
        <v>41</v>
      </c>
      <c r="DE77">
        <v>47</v>
      </c>
      <c r="DF77">
        <v>61</v>
      </c>
      <c r="DG77">
        <v>52</v>
      </c>
      <c r="DH77">
        <v>57</v>
      </c>
      <c r="DI77">
        <v>67</v>
      </c>
      <c r="DJ77">
        <v>74</v>
      </c>
      <c r="DK77">
        <v>0</v>
      </c>
      <c r="DL77">
        <v>0</v>
      </c>
      <c r="DM77">
        <v>0</v>
      </c>
      <c r="DN77">
        <v>1</v>
      </c>
      <c r="DO77">
        <v>1</v>
      </c>
      <c r="DP77">
        <v>1</v>
      </c>
      <c r="DQ77">
        <v>0</v>
      </c>
      <c r="DR77">
        <v>4</v>
      </c>
      <c r="DS77">
        <v>2</v>
      </c>
      <c r="DT77">
        <v>5</v>
      </c>
      <c r="DU77">
        <v>4</v>
      </c>
      <c r="DV77">
        <v>4</v>
      </c>
      <c r="DW77">
        <v>6</v>
      </c>
      <c r="DX77">
        <v>6</v>
      </c>
      <c r="DY77">
        <v>5</v>
      </c>
      <c r="DZ77">
        <v>7</v>
      </c>
      <c r="EA77">
        <v>3</v>
      </c>
      <c r="EB77">
        <v>5</v>
      </c>
      <c r="EC77">
        <v>14</v>
      </c>
      <c r="ED77">
        <v>12</v>
      </c>
      <c r="EE77">
        <v>11</v>
      </c>
      <c r="EF77">
        <v>7</v>
      </c>
      <c r="EG77">
        <v>14</v>
      </c>
      <c r="EH77">
        <v>15</v>
      </c>
      <c r="EI77">
        <v>10</v>
      </c>
      <c r="EJ77">
        <v>18</v>
      </c>
      <c r="EK77">
        <v>10</v>
      </c>
      <c r="EL77">
        <v>16</v>
      </c>
      <c r="EM77">
        <v>0</v>
      </c>
      <c r="EN77">
        <v>0</v>
      </c>
      <c r="EO77">
        <v>0</v>
      </c>
      <c r="EP77">
        <v>30</v>
      </c>
      <c r="EQ77">
        <v>5</v>
      </c>
      <c r="ER77">
        <v>0</v>
      </c>
      <c r="ES77">
        <v>15</v>
      </c>
      <c r="ET77">
        <v>0</v>
      </c>
      <c r="EU77">
        <v>10</v>
      </c>
      <c r="EV77">
        <v>20</v>
      </c>
      <c r="EW77">
        <v>10</v>
      </c>
      <c r="EX77">
        <v>15</v>
      </c>
      <c r="EY77">
        <v>5</v>
      </c>
      <c r="EZ77">
        <v>45</v>
      </c>
      <c r="FA77">
        <v>45</v>
      </c>
      <c r="FB77">
        <v>20</v>
      </c>
      <c r="FC77">
        <v>20</v>
      </c>
      <c r="FD77">
        <v>25</v>
      </c>
      <c r="FE77">
        <v>20</v>
      </c>
      <c r="FF77">
        <v>45</v>
      </c>
      <c r="FG77">
        <v>65</v>
      </c>
      <c r="FH77">
        <v>55</v>
      </c>
      <c r="FI77">
        <v>35</v>
      </c>
      <c r="FJ77">
        <v>55</v>
      </c>
      <c r="FK77">
        <v>55</v>
      </c>
      <c r="FL77">
        <v>75</v>
      </c>
      <c r="FM77">
        <v>75</v>
      </c>
      <c r="FN77">
        <v>55</v>
      </c>
      <c r="FO77">
        <v>0</v>
      </c>
      <c r="FP77">
        <v>0</v>
      </c>
      <c r="FQ77">
        <v>6243</v>
      </c>
      <c r="FR77">
        <v>6413</v>
      </c>
      <c r="FS77">
        <v>6583</v>
      </c>
      <c r="FT77">
        <v>6704</v>
      </c>
      <c r="FU77">
        <v>6857</v>
      </c>
      <c r="FV77">
        <v>6971</v>
      </c>
      <c r="FW77">
        <v>7061</v>
      </c>
      <c r="FX77">
        <v>7106</v>
      </c>
      <c r="FY77">
        <v>7176</v>
      </c>
      <c r="FZ77">
        <v>7255</v>
      </c>
      <c r="GA77">
        <v>7319</v>
      </c>
      <c r="GB77">
        <v>7400</v>
      </c>
      <c r="GC77">
        <v>7450</v>
      </c>
      <c r="GD77">
        <v>7516</v>
      </c>
      <c r="GE77">
        <v>7494</v>
      </c>
      <c r="GF77">
        <v>7540</v>
      </c>
      <c r="GG77">
        <v>7563</v>
      </c>
      <c r="GH77">
        <v>7660</v>
      </c>
      <c r="GI77">
        <v>7697</v>
      </c>
      <c r="GJ77">
        <v>7767</v>
      </c>
      <c r="GK77">
        <v>7826</v>
      </c>
      <c r="GL77">
        <v>7850</v>
      </c>
      <c r="GM77">
        <v>7865</v>
      </c>
      <c r="GN77">
        <v>7877</v>
      </c>
      <c r="GO77">
        <v>7870</v>
      </c>
      <c r="GP77">
        <v>7834</v>
      </c>
      <c r="GQ77">
        <v>0</v>
      </c>
      <c r="GR77">
        <v>0</v>
      </c>
      <c r="GS77">
        <v>751</v>
      </c>
      <c r="GT77">
        <v>881</v>
      </c>
      <c r="GU77">
        <v>1012</v>
      </c>
      <c r="GV77">
        <v>1134</v>
      </c>
      <c r="GW77">
        <v>1257</v>
      </c>
      <c r="GX77">
        <v>1366</v>
      </c>
      <c r="GY77">
        <v>1497</v>
      </c>
      <c r="GZ77">
        <v>1650</v>
      </c>
      <c r="HA77">
        <v>1773</v>
      </c>
      <c r="HB77">
        <v>1897</v>
      </c>
      <c r="HC77">
        <v>1995</v>
      </c>
      <c r="HD77">
        <v>2069</v>
      </c>
      <c r="HE77">
        <v>2153</v>
      </c>
      <c r="HF77">
        <v>2199</v>
      </c>
      <c r="HG77">
        <v>2322</v>
      </c>
      <c r="HH77">
        <v>2409</v>
      </c>
      <c r="HI77">
        <v>2475</v>
      </c>
      <c r="HJ77">
        <v>2501</v>
      </c>
      <c r="HK77">
        <v>2567</v>
      </c>
      <c r="HL77">
        <v>2628</v>
      </c>
      <c r="HM77">
        <v>2662</v>
      </c>
      <c r="HN77">
        <v>2700</v>
      </c>
      <c r="HO77">
        <v>2759</v>
      </c>
      <c r="HP77">
        <v>2822</v>
      </c>
      <c r="HQ77">
        <v>2874</v>
      </c>
      <c r="HR77">
        <v>2920</v>
      </c>
      <c r="HS77">
        <v>0</v>
      </c>
      <c r="HT77">
        <v>0</v>
      </c>
      <c r="HU77">
        <v>73</v>
      </c>
      <c r="HV77">
        <v>78</v>
      </c>
      <c r="HW77">
        <v>81</v>
      </c>
      <c r="HX77">
        <v>85</v>
      </c>
      <c r="HY77">
        <v>93</v>
      </c>
      <c r="HZ77">
        <v>89</v>
      </c>
      <c r="IA77">
        <v>97</v>
      </c>
      <c r="IB77">
        <v>98</v>
      </c>
      <c r="IC77">
        <v>107</v>
      </c>
      <c r="ID77">
        <v>117</v>
      </c>
      <c r="IE77">
        <v>129</v>
      </c>
      <c r="IF77">
        <v>147</v>
      </c>
      <c r="IG77">
        <v>155</v>
      </c>
      <c r="IH77">
        <v>169</v>
      </c>
      <c r="II77">
        <v>177</v>
      </c>
      <c r="IJ77">
        <v>190</v>
      </c>
      <c r="IK77">
        <v>209</v>
      </c>
      <c r="IL77">
        <v>229</v>
      </c>
      <c r="IM77">
        <v>241</v>
      </c>
      <c r="IN77">
        <v>251</v>
      </c>
      <c r="IO77">
        <v>254</v>
      </c>
      <c r="IP77">
        <v>257</v>
      </c>
      <c r="IQ77">
        <v>263</v>
      </c>
      <c r="IR77">
        <v>271</v>
      </c>
      <c r="IS77">
        <v>281</v>
      </c>
      <c r="IT77">
        <v>291</v>
      </c>
      <c r="IU77">
        <v>0</v>
      </c>
      <c r="IV77">
        <v>0</v>
      </c>
      <c r="IW77">
        <v>8</v>
      </c>
      <c r="IX77">
        <v>4</v>
      </c>
      <c r="IY77">
        <v>5</v>
      </c>
      <c r="IZ77">
        <v>3</v>
      </c>
      <c r="JA77">
        <v>2</v>
      </c>
      <c r="JB77">
        <v>4</v>
      </c>
      <c r="JC77">
        <v>6</v>
      </c>
      <c r="JD77">
        <v>7</v>
      </c>
      <c r="JE77">
        <v>7</v>
      </c>
      <c r="JF77">
        <v>5</v>
      </c>
      <c r="JG77">
        <v>5</v>
      </c>
      <c r="JH77">
        <v>5</v>
      </c>
      <c r="JI77">
        <v>8</v>
      </c>
      <c r="JJ77">
        <v>13</v>
      </c>
      <c r="JK77">
        <v>8</v>
      </c>
      <c r="JL77">
        <v>8</v>
      </c>
      <c r="JM77">
        <v>9</v>
      </c>
      <c r="JN77">
        <v>9</v>
      </c>
      <c r="JO77">
        <v>9</v>
      </c>
      <c r="JP77">
        <v>6</v>
      </c>
      <c r="JQ77">
        <v>14</v>
      </c>
      <c r="JR77">
        <v>15</v>
      </c>
      <c r="JS77">
        <v>16</v>
      </c>
      <c r="JT77">
        <v>15</v>
      </c>
      <c r="JU77">
        <v>14</v>
      </c>
      <c r="JV77">
        <v>20</v>
      </c>
      <c r="JW77">
        <v>0</v>
      </c>
      <c r="JX77">
        <v>0</v>
      </c>
      <c r="JY77">
        <v>0</v>
      </c>
      <c r="JZ77">
        <v>10</v>
      </c>
      <c r="KA77">
        <v>18</v>
      </c>
      <c r="KB77">
        <v>24</v>
      </c>
      <c r="KC77">
        <v>36</v>
      </c>
      <c r="KD77">
        <v>48</v>
      </c>
      <c r="KE77">
        <v>56</v>
      </c>
      <c r="KF77">
        <v>69</v>
      </c>
      <c r="KG77">
        <v>83</v>
      </c>
      <c r="KH77">
        <v>99</v>
      </c>
      <c r="KI77">
        <v>110</v>
      </c>
      <c r="KJ77">
        <v>124</v>
      </c>
      <c r="KK77">
        <v>140</v>
      </c>
      <c r="KL77">
        <v>160</v>
      </c>
      <c r="KM77">
        <v>179</v>
      </c>
      <c r="KN77">
        <v>198</v>
      </c>
      <c r="KO77">
        <v>217</v>
      </c>
      <c r="KP77">
        <v>244</v>
      </c>
      <c r="KQ77">
        <v>264</v>
      </c>
      <c r="KR77">
        <v>292</v>
      </c>
      <c r="KS77">
        <v>314</v>
      </c>
      <c r="KT77">
        <v>338</v>
      </c>
      <c r="KU77">
        <v>362</v>
      </c>
      <c r="KV77">
        <v>388</v>
      </c>
      <c r="KW77">
        <v>402</v>
      </c>
      <c r="KX77">
        <v>427</v>
      </c>
      <c r="KY77">
        <v>0</v>
      </c>
      <c r="KZ77">
        <v>0</v>
      </c>
      <c r="LA77">
        <v>0</v>
      </c>
      <c r="LB77">
        <v>186</v>
      </c>
      <c r="LC77">
        <v>379</v>
      </c>
      <c r="LD77">
        <v>563</v>
      </c>
      <c r="LE77">
        <v>735</v>
      </c>
      <c r="LF77">
        <v>915</v>
      </c>
      <c r="LG77">
        <v>1094</v>
      </c>
      <c r="LH77">
        <v>1303</v>
      </c>
      <c r="LI77">
        <v>1480</v>
      </c>
      <c r="LJ77">
        <v>1664</v>
      </c>
      <c r="LK77">
        <v>1844</v>
      </c>
      <c r="LL77">
        <v>2022</v>
      </c>
      <c r="LM77">
        <v>2183</v>
      </c>
      <c r="LN77">
        <v>2347</v>
      </c>
      <c r="LO77">
        <v>2530</v>
      </c>
      <c r="LP77">
        <v>2725</v>
      </c>
      <c r="LQ77">
        <v>2896</v>
      </c>
      <c r="LR77">
        <v>3070</v>
      </c>
      <c r="LS77">
        <v>3245</v>
      </c>
      <c r="LT77">
        <v>3412</v>
      </c>
      <c r="LU77">
        <v>3615</v>
      </c>
      <c r="LV77">
        <v>3798</v>
      </c>
      <c r="LW77">
        <v>4013</v>
      </c>
      <c r="LX77">
        <v>4193</v>
      </c>
      <c r="LY77">
        <v>4406</v>
      </c>
      <c r="LZ77">
        <v>4600</v>
      </c>
      <c r="MA77">
        <v>0</v>
      </c>
      <c r="MB77">
        <v>0</v>
      </c>
      <c r="MC77">
        <v>1406</v>
      </c>
      <c r="MD77">
        <v>1487</v>
      </c>
      <c r="ME77">
        <v>1568</v>
      </c>
      <c r="MF77">
        <v>1627</v>
      </c>
      <c r="MG77">
        <v>1698</v>
      </c>
      <c r="MH77">
        <v>1774</v>
      </c>
      <c r="MI77">
        <v>1843</v>
      </c>
      <c r="MJ77">
        <v>1884</v>
      </c>
      <c r="MK77">
        <v>1961</v>
      </c>
      <c r="ML77">
        <v>2022</v>
      </c>
      <c r="MM77">
        <v>2057</v>
      </c>
      <c r="MN77">
        <v>2105</v>
      </c>
      <c r="MO77">
        <v>2176</v>
      </c>
      <c r="MP77">
        <v>2258</v>
      </c>
      <c r="MQ77">
        <v>2288</v>
      </c>
      <c r="MR77">
        <v>2316</v>
      </c>
      <c r="MS77">
        <v>2361</v>
      </c>
      <c r="MT77">
        <v>2427</v>
      </c>
      <c r="MU77">
        <v>2488</v>
      </c>
      <c r="MV77">
        <v>2521</v>
      </c>
      <c r="MW77">
        <v>2589</v>
      </c>
      <c r="MX77">
        <v>2663</v>
      </c>
      <c r="MY77">
        <v>2681</v>
      </c>
      <c r="MZ77">
        <v>2741</v>
      </c>
      <c r="NA77">
        <v>2778</v>
      </c>
      <c r="NB77">
        <v>2830</v>
      </c>
      <c r="NC77">
        <v>0</v>
      </c>
      <c r="ND77">
        <v>0</v>
      </c>
      <c r="NE77">
        <v>0</v>
      </c>
      <c r="NF77">
        <v>26</v>
      </c>
      <c r="NG77">
        <v>62</v>
      </c>
      <c r="NH77">
        <v>103</v>
      </c>
      <c r="NI77">
        <v>138</v>
      </c>
      <c r="NJ77">
        <v>177</v>
      </c>
      <c r="NK77">
        <v>211</v>
      </c>
      <c r="NL77">
        <v>259</v>
      </c>
      <c r="NM77">
        <v>289</v>
      </c>
      <c r="NN77">
        <v>321</v>
      </c>
      <c r="NO77">
        <v>362</v>
      </c>
      <c r="NP77">
        <v>410</v>
      </c>
      <c r="NQ77">
        <v>446</v>
      </c>
      <c r="NR77">
        <v>479</v>
      </c>
      <c r="NS77">
        <v>524</v>
      </c>
      <c r="NT77">
        <v>582</v>
      </c>
      <c r="NU77">
        <v>631</v>
      </c>
      <c r="NV77">
        <v>685</v>
      </c>
      <c r="NW77">
        <v>729</v>
      </c>
      <c r="NX77">
        <v>765</v>
      </c>
      <c r="NY77">
        <v>812</v>
      </c>
      <c r="NZ77">
        <v>860</v>
      </c>
      <c r="OA77">
        <v>893</v>
      </c>
      <c r="OB77">
        <v>924</v>
      </c>
      <c r="OC77">
        <v>961</v>
      </c>
      <c r="OD77">
        <v>1012</v>
      </c>
      <c r="OE77">
        <v>0</v>
      </c>
      <c r="OF77">
        <v>0</v>
      </c>
      <c r="OG77">
        <v>2136</v>
      </c>
      <c r="OH77">
        <v>2286</v>
      </c>
      <c r="OI77">
        <v>2417</v>
      </c>
      <c r="OJ77">
        <v>2561</v>
      </c>
      <c r="OK77">
        <v>2691</v>
      </c>
      <c r="OL77">
        <v>2857</v>
      </c>
      <c r="OM77">
        <v>3002</v>
      </c>
      <c r="ON77">
        <v>3108</v>
      </c>
      <c r="OO77">
        <v>3215</v>
      </c>
      <c r="OP77">
        <v>3320</v>
      </c>
      <c r="OQ77">
        <v>3467</v>
      </c>
      <c r="OR77">
        <v>3558</v>
      </c>
      <c r="OS77">
        <v>3711</v>
      </c>
      <c r="OT77">
        <v>3815</v>
      </c>
      <c r="OU77">
        <v>3906</v>
      </c>
      <c r="OV77">
        <v>3992</v>
      </c>
      <c r="OW77">
        <v>4089</v>
      </c>
      <c r="OX77">
        <v>4167</v>
      </c>
      <c r="OY77">
        <v>4300</v>
      </c>
      <c r="OZ77">
        <v>4382</v>
      </c>
      <c r="PA77">
        <v>4449</v>
      </c>
      <c r="PB77">
        <v>4535</v>
      </c>
      <c r="PC77">
        <v>4598</v>
      </c>
      <c r="PD77">
        <v>4685</v>
      </c>
      <c r="PE77">
        <v>4721</v>
      </c>
      <c r="PF77">
        <v>4764</v>
      </c>
      <c r="PG77">
        <v>0</v>
      </c>
      <c r="PH77">
        <v>0</v>
      </c>
      <c r="PI77">
        <v>0</v>
      </c>
      <c r="PJ77">
        <v>49</v>
      </c>
      <c r="PK77">
        <v>101</v>
      </c>
      <c r="PL77">
        <v>157</v>
      </c>
      <c r="PM77">
        <v>219</v>
      </c>
      <c r="PN77">
        <v>289</v>
      </c>
      <c r="PO77">
        <v>360</v>
      </c>
      <c r="PP77">
        <v>447</v>
      </c>
      <c r="PQ77">
        <v>537</v>
      </c>
      <c r="PR77">
        <v>611</v>
      </c>
      <c r="PS77">
        <v>706</v>
      </c>
      <c r="PT77">
        <v>804</v>
      </c>
      <c r="PU77">
        <v>881</v>
      </c>
      <c r="PV77">
        <v>981</v>
      </c>
      <c r="PW77">
        <v>1077</v>
      </c>
      <c r="PX77">
        <v>1178</v>
      </c>
      <c r="PY77">
        <v>1288</v>
      </c>
      <c r="PZ77">
        <v>1408</v>
      </c>
      <c r="QA77">
        <v>1509</v>
      </c>
      <c r="QB77">
        <v>1625</v>
      </c>
      <c r="QC77">
        <v>1737</v>
      </c>
      <c r="QD77">
        <v>1854</v>
      </c>
      <c r="QE77">
        <v>1974</v>
      </c>
      <c r="QF77">
        <v>2100</v>
      </c>
      <c r="QG77">
        <v>2251</v>
      </c>
      <c r="QH77">
        <v>2387</v>
      </c>
      <c r="QI77">
        <v>0</v>
      </c>
      <c r="QJ77">
        <v>0</v>
      </c>
      <c r="QK77">
        <v>7551</v>
      </c>
      <c r="QL77">
        <v>8107</v>
      </c>
      <c r="QM77">
        <v>8477</v>
      </c>
      <c r="QN77">
        <v>8756</v>
      </c>
      <c r="QO77">
        <v>8917</v>
      </c>
      <c r="QP77">
        <v>9125</v>
      </c>
      <c r="QQ77">
        <v>9229</v>
      </c>
      <c r="QR77">
        <v>9369</v>
      </c>
      <c r="QS77">
        <v>9436</v>
      </c>
      <c r="QT77">
        <v>9543</v>
      </c>
      <c r="QU77">
        <v>9631</v>
      </c>
      <c r="QV77">
        <v>9726</v>
      </c>
      <c r="QW77">
        <v>9808</v>
      </c>
      <c r="QX77">
        <v>9865</v>
      </c>
      <c r="QY77">
        <v>9960</v>
      </c>
      <c r="QZ77">
        <v>9988</v>
      </c>
      <c r="RA77">
        <v>10047</v>
      </c>
      <c r="RB77">
        <v>10101</v>
      </c>
      <c r="RC77">
        <v>10118</v>
      </c>
      <c r="RD77">
        <v>10244</v>
      </c>
      <c r="RE77">
        <v>10279</v>
      </c>
      <c r="RF77">
        <v>10346</v>
      </c>
      <c r="RG77">
        <v>10355</v>
      </c>
      <c r="RH77">
        <v>10347</v>
      </c>
      <c r="RI77">
        <v>10296</v>
      </c>
      <c r="RJ77">
        <v>10335</v>
      </c>
      <c r="RK77">
        <v>0</v>
      </c>
      <c r="RL77">
        <v>0</v>
      </c>
      <c r="RM77">
        <v>8361</v>
      </c>
      <c r="RN77">
        <v>8300</v>
      </c>
      <c r="RO77">
        <v>8331</v>
      </c>
      <c r="RP77">
        <v>8331</v>
      </c>
      <c r="RQ77">
        <v>8341</v>
      </c>
      <c r="RR77">
        <v>8359</v>
      </c>
      <c r="RS77">
        <v>8353</v>
      </c>
      <c r="RT77">
        <v>8386</v>
      </c>
      <c r="RU77">
        <v>8429</v>
      </c>
      <c r="RV77">
        <v>8461</v>
      </c>
      <c r="RW77">
        <v>8435</v>
      </c>
      <c r="RX77">
        <v>8413</v>
      </c>
      <c r="RY77">
        <v>8447</v>
      </c>
      <c r="RZ77">
        <v>8429</v>
      </c>
      <c r="SA77">
        <v>8421</v>
      </c>
      <c r="SB77">
        <v>8432</v>
      </c>
      <c r="SC77">
        <v>8415</v>
      </c>
      <c r="SD77">
        <v>8458</v>
      </c>
      <c r="SE77">
        <v>8502</v>
      </c>
      <c r="SF77">
        <v>8447</v>
      </c>
      <c r="SG77">
        <v>8478</v>
      </c>
      <c r="SH77">
        <v>8440</v>
      </c>
      <c r="SI77">
        <v>8455</v>
      </c>
      <c r="SJ77">
        <v>8513</v>
      </c>
      <c r="SK77">
        <v>8520</v>
      </c>
      <c r="SL77">
        <v>8443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753460.03159999999</v>
      </c>
      <c r="SU77">
        <v>740958.90789999999</v>
      </c>
      <c r="SV77">
        <v>723962.19889999996</v>
      </c>
      <c r="SW77">
        <v>709799.83270000003</v>
      </c>
      <c r="SX77">
        <v>696712.58380000002</v>
      </c>
      <c r="SY77">
        <v>682387.02480000001</v>
      </c>
      <c r="SZ77">
        <v>669843.74800000002</v>
      </c>
      <c r="TA77">
        <v>654727.88280000002</v>
      </c>
      <c r="TB77">
        <v>641289.47250000003</v>
      </c>
      <c r="TC77">
        <v>620788.70019999996</v>
      </c>
      <c r="TD77">
        <v>606407.04139999999</v>
      </c>
      <c r="TE77">
        <v>590540.60600000003</v>
      </c>
      <c r="TF77">
        <v>580693.82770000002</v>
      </c>
      <c r="TG77">
        <v>566503.63659999997</v>
      </c>
      <c r="TH77">
        <v>555005.51159999997</v>
      </c>
      <c r="TI77">
        <v>542933.46310000005</v>
      </c>
      <c r="TJ77">
        <v>528736.38589999999</v>
      </c>
      <c r="TK77">
        <v>514317.19439999998</v>
      </c>
      <c r="TL77">
        <v>500098.94400000002</v>
      </c>
      <c r="TM77">
        <v>485101.48009999999</v>
      </c>
      <c r="TN77">
        <v>468817.92660000001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291110.14990000002</v>
      </c>
      <c r="TW77">
        <v>309735.67099999997</v>
      </c>
      <c r="TX77">
        <v>331448.56520000001</v>
      </c>
      <c r="TY77">
        <v>345783.05739999999</v>
      </c>
      <c r="TZ77">
        <v>359190.69760000001</v>
      </c>
      <c r="UA77">
        <v>366744.34419999999</v>
      </c>
      <c r="UB77">
        <v>369269.79979999998</v>
      </c>
      <c r="UC77">
        <v>373069.80959999998</v>
      </c>
      <c r="UD77">
        <v>369942.3749</v>
      </c>
      <c r="UE77">
        <v>379257.20630000002</v>
      </c>
      <c r="UF77">
        <v>382006.89480000001</v>
      </c>
      <c r="UG77">
        <v>381041.5894</v>
      </c>
      <c r="UH77">
        <v>373829.5637</v>
      </c>
      <c r="UI77">
        <v>372519.14380000002</v>
      </c>
      <c r="UJ77">
        <v>370263.46720000001</v>
      </c>
      <c r="UK77">
        <v>364129.88929999998</v>
      </c>
      <c r="UL77">
        <v>358570.71519999998</v>
      </c>
      <c r="UM77">
        <v>355734.12560000003</v>
      </c>
      <c r="UN77">
        <v>353259.3075</v>
      </c>
      <c r="UO77">
        <v>349289.9926</v>
      </c>
      <c r="UP77">
        <v>344544.24949999998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225148.99170000001</v>
      </c>
      <c r="UY77">
        <v>238239.90609999999</v>
      </c>
      <c r="UZ77">
        <v>233685.42490000001</v>
      </c>
      <c r="VA77">
        <v>247714.8847</v>
      </c>
      <c r="VB77">
        <v>262976.51309999998</v>
      </c>
      <c r="VC77">
        <v>281503.36229999998</v>
      </c>
      <c r="VD77">
        <v>311439.70990000002</v>
      </c>
      <c r="VE77">
        <v>318824.08720000001</v>
      </c>
      <c r="VF77">
        <v>337496.21500000003</v>
      </c>
      <c r="VG77">
        <v>343177.05560000002</v>
      </c>
      <c r="VH77">
        <v>357652.57280000002</v>
      </c>
      <c r="VI77">
        <v>381959.05839999998</v>
      </c>
      <c r="VJ77">
        <v>406320.54800000001</v>
      </c>
      <c r="VK77">
        <v>415157.72279999999</v>
      </c>
      <c r="VL77">
        <v>419790.47019999998</v>
      </c>
      <c r="VM77">
        <v>412434.84090000001</v>
      </c>
      <c r="VN77">
        <v>405151.57140000002</v>
      </c>
      <c r="VO77">
        <v>402534.33299999998</v>
      </c>
      <c r="VP77">
        <v>402697.78970000002</v>
      </c>
      <c r="VQ77">
        <v>405395.61820000003</v>
      </c>
      <c r="VR77">
        <v>407594.66840000002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219886.4859</v>
      </c>
      <c r="WA77">
        <v>320223.03769999999</v>
      </c>
      <c r="WB77">
        <v>362712.17869999999</v>
      </c>
      <c r="WC77">
        <v>352147.7463</v>
      </c>
      <c r="WD77">
        <v>244207.86840000001</v>
      </c>
      <c r="WE77">
        <v>237095.01790000001</v>
      </c>
      <c r="WF77">
        <v>230189.33780000001</v>
      </c>
      <c r="WG77">
        <v>357575.6703</v>
      </c>
      <c r="WH77">
        <v>564136.37300000002</v>
      </c>
      <c r="WI77">
        <v>337049.364</v>
      </c>
      <c r="WJ77">
        <v>327232.39230000001</v>
      </c>
      <c r="WK77">
        <v>357414.02069999999</v>
      </c>
      <c r="WL77">
        <v>347003.90360000002</v>
      </c>
      <c r="WM77">
        <v>336896.9938</v>
      </c>
      <c r="WN77">
        <v>218056.30660000001</v>
      </c>
      <c r="WO77">
        <v>493978.68819999998</v>
      </c>
      <c r="WP77">
        <v>513847.45649999997</v>
      </c>
      <c r="WQ77">
        <v>532139.76080000005</v>
      </c>
      <c r="WR77">
        <v>484350.51040000003</v>
      </c>
      <c r="WS77">
        <v>438893.66639999999</v>
      </c>
      <c r="WT77">
        <v>608729.07960000006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20900000</v>
      </c>
      <c r="ZG77">
        <v>21100000</v>
      </c>
      <c r="ZH77">
        <v>20900000</v>
      </c>
      <c r="ZI77">
        <v>21100000</v>
      </c>
      <c r="ZJ77">
        <v>21200000</v>
      </c>
      <c r="ZK77">
        <v>20900000</v>
      </c>
      <c r="ZL77">
        <v>20800000</v>
      </c>
      <c r="ZM77">
        <v>20800000</v>
      </c>
      <c r="ZN77">
        <v>21000000</v>
      </c>
      <c r="ZO77">
        <v>20600000</v>
      </c>
      <c r="ZP77">
        <v>20300000</v>
      </c>
      <c r="ZQ77">
        <v>20100000</v>
      </c>
      <c r="ZR77">
        <v>20000000</v>
      </c>
      <c r="ZS77">
        <v>19900000</v>
      </c>
      <c r="ZT77">
        <v>19600000</v>
      </c>
      <c r="ZU77">
        <v>19600000</v>
      </c>
      <c r="ZV77">
        <v>19500000</v>
      </c>
      <c r="ZW77">
        <v>19100000</v>
      </c>
      <c r="ZX77">
        <v>19000000</v>
      </c>
      <c r="ZY77">
        <v>18700000</v>
      </c>
      <c r="ZZ77">
        <v>18500000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28000000</v>
      </c>
      <c r="ABK77">
        <v>28500000</v>
      </c>
      <c r="ABL77">
        <v>28700000</v>
      </c>
      <c r="ABM77">
        <v>28800000</v>
      </c>
      <c r="ABN77">
        <v>28900000</v>
      </c>
      <c r="ABO77">
        <v>29300000</v>
      </c>
      <c r="ABP77">
        <v>29200000</v>
      </c>
      <c r="ABQ77">
        <v>29500000</v>
      </c>
      <c r="ABR77">
        <v>29500000</v>
      </c>
      <c r="ABS77">
        <v>29300000</v>
      </c>
      <c r="ABT77">
        <v>29100000</v>
      </c>
      <c r="ABU77">
        <v>28900000</v>
      </c>
      <c r="ABV77">
        <v>28600000</v>
      </c>
      <c r="ABW77">
        <v>28700000</v>
      </c>
      <c r="ABX77">
        <v>28300000</v>
      </c>
      <c r="ABY77">
        <v>27900000</v>
      </c>
      <c r="ABZ77">
        <v>27700000</v>
      </c>
      <c r="ACA77">
        <v>27200000</v>
      </c>
      <c r="ACB77">
        <v>26900000</v>
      </c>
      <c r="ACC77">
        <v>26300000</v>
      </c>
      <c r="ACD77">
        <v>25800000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1920000</v>
      </c>
      <c r="ADO77">
        <v>1890000</v>
      </c>
      <c r="ADP77">
        <v>1860000</v>
      </c>
      <c r="ADQ77">
        <v>1820000</v>
      </c>
      <c r="ADR77">
        <v>1790000</v>
      </c>
      <c r="ADS77">
        <v>1750000</v>
      </c>
      <c r="ADT77">
        <v>1720000</v>
      </c>
      <c r="ADU77">
        <v>1680000</v>
      </c>
      <c r="ADV77">
        <v>1640000</v>
      </c>
      <c r="ADW77">
        <v>1610000</v>
      </c>
      <c r="ADX77">
        <v>1570000</v>
      </c>
      <c r="ADY77">
        <v>1530000</v>
      </c>
      <c r="ADZ77">
        <v>1490000</v>
      </c>
      <c r="AEA77">
        <v>1450000</v>
      </c>
      <c r="AEB77">
        <v>1430000</v>
      </c>
      <c r="AEC77">
        <v>1390000</v>
      </c>
      <c r="AED77">
        <v>1360000</v>
      </c>
      <c r="AEE77">
        <v>1320000</v>
      </c>
      <c r="AEF77">
        <v>1280000</v>
      </c>
      <c r="AEG77">
        <v>1240000</v>
      </c>
      <c r="AEH77">
        <v>1210000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10200000</v>
      </c>
      <c r="AEQ77">
        <v>9870000</v>
      </c>
      <c r="AER77">
        <v>9620000</v>
      </c>
      <c r="AES77">
        <v>9390000</v>
      </c>
      <c r="AET77">
        <v>9150000</v>
      </c>
      <c r="AEU77">
        <v>8860000</v>
      </c>
      <c r="AEV77">
        <v>8570000</v>
      </c>
      <c r="AEW77">
        <v>8360000</v>
      </c>
      <c r="AEX77">
        <v>8100000</v>
      </c>
      <c r="AEY77">
        <v>7850000</v>
      </c>
      <c r="AEZ77">
        <v>7640000</v>
      </c>
      <c r="AFA77">
        <v>7400000</v>
      </c>
      <c r="AFB77">
        <v>7220000</v>
      </c>
      <c r="AFC77">
        <v>7050000</v>
      </c>
      <c r="AFD77">
        <v>6800000</v>
      </c>
      <c r="AFE77">
        <v>6620000</v>
      </c>
      <c r="AFF77">
        <v>6400000</v>
      </c>
      <c r="AFG77">
        <v>6230000</v>
      </c>
      <c r="AFH77">
        <v>6090000</v>
      </c>
      <c r="AFI77">
        <v>5910000</v>
      </c>
      <c r="AFJ77">
        <v>5690000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235.9896507</v>
      </c>
      <c r="AGU77">
        <v>251.08850670000001</v>
      </c>
      <c r="AGV77">
        <v>268.69015439999998</v>
      </c>
      <c r="AGW77">
        <v>280.31047000000001</v>
      </c>
      <c r="AGX77">
        <v>291.17942909999999</v>
      </c>
      <c r="AGY77">
        <v>297.30282410000001</v>
      </c>
      <c r="AGZ77">
        <v>299.3500952</v>
      </c>
      <c r="AHA77">
        <v>302.43058880000001</v>
      </c>
      <c r="AHB77">
        <v>299.89532100000002</v>
      </c>
      <c r="AHC77">
        <v>307.44642770000002</v>
      </c>
      <c r="AHD77">
        <v>309.67547400000001</v>
      </c>
      <c r="AHE77">
        <v>308.89294519999999</v>
      </c>
      <c r="AHF77">
        <v>303.04648659999998</v>
      </c>
      <c r="AHG77">
        <v>301.98418930000003</v>
      </c>
      <c r="AHH77">
        <v>300.1556157</v>
      </c>
      <c r="AHI77">
        <v>295.18340540000003</v>
      </c>
      <c r="AHJ77">
        <v>290.67683779999999</v>
      </c>
      <c r="AHK77">
        <v>288.37734469999998</v>
      </c>
      <c r="AHL77">
        <v>286.3711232</v>
      </c>
      <c r="AHM77">
        <v>283.15338150000002</v>
      </c>
      <c r="AHN77">
        <v>279.30622519999997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17.227962529999999</v>
      </c>
      <c r="AHW77">
        <v>18.229653809999999</v>
      </c>
      <c r="AHX77">
        <v>17.881153770000001</v>
      </c>
      <c r="AHY77">
        <v>18.954660730000001</v>
      </c>
      <c r="AHZ77">
        <v>20.122450820000001</v>
      </c>
      <c r="AIA77">
        <v>21.540089259999998</v>
      </c>
      <c r="AIB77">
        <v>23.830760300000001</v>
      </c>
      <c r="AIC77">
        <v>24.395798469999999</v>
      </c>
      <c r="AID77">
        <v>25.824553340000001</v>
      </c>
      <c r="AIE77">
        <v>26.259240200000001</v>
      </c>
      <c r="AIF77">
        <v>27.3668786</v>
      </c>
      <c r="AIG77">
        <v>29.226763550000001</v>
      </c>
      <c r="AIH77">
        <v>31.090857310000001</v>
      </c>
      <c r="AII77">
        <v>31.76706072</v>
      </c>
      <c r="AIJ77">
        <v>32.121549539999997</v>
      </c>
      <c r="AIK77">
        <v>31.558711110000001</v>
      </c>
      <c r="AIL77">
        <v>31.001409500000001</v>
      </c>
      <c r="AIM77">
        <v>30.801143509999999</v>
      </c>
      <c r="AIN77">
        <v>30.813650899999999</v>
      </c>
      <c r="AIO77">
        <v>31.02008348</v>
      </c>
      <c r="AIP77">
        <v>31.188350530000001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1.193719808</v>
      </c>
      <c r="AIY77">
        <v>1.738426904</v>
      </c>
      <c r="AIZ77">
        <v>1.9690919629999999</v>
      </c>
      <c r="AJA77">
        <v>1.9117397700000001</v>
      </c>
      <c r="AJB77">
        <v>1.325755735</v>
      </c>
      <c r="AJC77">
        <v>1.28714149</v>
      </c>
      <c r="AJD77">
        <v>1.2496519319999999</v>
      </c>
      <c r="AJE77">
        <v>1.9412068849999999</v>
      </c>
      <c r="AJF77">
        <v>3.0625836780000002</v>
      </c>
      <c r="AJG77">
        <v>1.8297736689999999</v>
      </c>
      <c r="AJH77">
        <v>1.7764792899999999</v>
      </c>
      <c r="AJI77">
        <v>1.940329322</v>
      </c>
      <c r="AJJ77">
        <v>1.8838148750000001</v>
      </c>
      <c r="AJK77">
        <v>1.828946481</v>
      </c>
      <c r="AJL77">
        <v>1.18378413</v>
      </c>
      <c r="AJM77">
        <v>2.6817116209999998</v>
      </c>
      <c r="AJN77">
        <v>2.7895751959999999</v>
      </c>
      <c r="AJO77">
        <v>2.8888804619999999</v>
      </c>
      <c r="AJP77">
        <v>2.6294421680000002</v>
      </c>
      <c r="AJQ77">
        <v>2.3826660419999999</v>
      </c>
      <c r="AJR77">
        <v>3.3046685739999999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207.31866769999999</v>
      </c>
      <c r="AKA77">
        <v>131.3346674</v>
      </c>
      <c r="AKB77">
        <v>190.67365770000001</v>
      </c>
      <c r="AKC77">
        <v>219.0198226</v>
      </c>
      <c r="AKD77">
        <v>244.59298649999999</v>
      </c>
      <c r="AKE77">
        <v>159.76591909999999</v>
      </c>
      <c r="AKF77">
        <v>170.15536610000001</v>
      </c>
      <c r="AKG77">
        <v>221.33832949999999</v>
      </c>
      <c r="AKH77">
        <v>288.46579980000001</v>
      </c>
      <c r="AKI77">
        <v>222.86063100000001</v>
      </c>
      <c r="AKJ77">
        <v>269.80276759999998</v>
      </c>
      <c r="AKK77">
        <v>192.1334645</v>
      </c>
      <c r="AKL77">
        <v>282.45249949999999</v>
      </c>
      <c r="AKM77">
        <v>231.02783070000001</v>
      </c>
      <c r="AKN77">
        <v>290.75924739999999</v>
      </c>
      <c r="AKO77">
        <v>247.5076737</v>
      </c>
      <c r="AKP77">
        <v>245.38112390000001</v>
      </c>
      <c r="AKQ77">
        <v>204.42646769999999</v>
      </c>
      <c r="AKR77">
        <v>188.5446536</v>
      </c>
      <c r="AKS77">
        <v>135.17604230000001</v>
      </c>
      <c r="AKT77">
        <v>215.35147140000001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107.8903401</v>
      </c>
      <c r="AME77">
        <v>108.8220886</v>
      </c>
      <c r="AMF77">
        <v>108.0028947</v>
      </c>
      <c r="AMG77">
        <v>109.14274349999999</v>
      </c>
      <c r="AMH77">
        <v>109.26000070000001</v>
      </c>
      <c r="AMI77">
        <v>107.91383209999999</v>
      </c>
      <c r="AMJ77">
        <v>107.21553040000001</v>
      </c>
      <c r="AMK77">
        <v>107.60371480000001</v>
      </c>
      <c r="AML77">
        <v>108.406441</v>
      </c>
      <c r="AMM77">
        <v>106.64731949999999</v>
      </c>
      <c r="AMN77">
        <v>104.8081981</v>
      </c>
      <c r="AMO77">
        <v>103.7326474</v>
      </c>
      <c r="AMP77">
        <v>103.52661790000001</v>
      </c>
      <c r="AMQ77">
        <v>103.037521</v>
      </c>
      <c r="AMR77">
        <v>101.3632779</v>
      </c>
      <c r="AMS77">
        <v>101.0654296</v>
      </c>
      <c r="AMT77">
        <v>100.9263385</v>
      </c>
      <c r="AMU77">
        <v>98.649057569999997</v>
      </c>
      <c r="AMV77">
        <v>97.919218229999998</v>
      </c>
      <c r="AMW77">
        <v>96.350487999999999</v>
      </c>
      <c r="AMX77">
        <v>95.295169759999993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267.10973810000002</v>
      </c>
      <c r="ANG77">
        <v>208.7437272</v>
      </c>
      <c r="ANH77">
        <v>261.6240909</v>
      </c>
      <c r="ANI77">
        <v>190.77920610000001</v>
      </c>
      <c r="ANJ77">
        <v>196.09666039999999</v>
      </c>
      <c r="ANK77">
        <v>263.02716600000002</v>
      </c>
      <c r="ANL77">
        <v>268.54624619999998</v>
      </c>
      <c r="ANM77">
        <v>197.16746140000001</v>
      </c>
      <c r="ANN77">
        <v>142.9423032</v>
      </c>
      <c r="ANO77">
        <v>214.16549029999999</v>
      </c>
      <c r="ANP77">
        <v>257.32657760000001</v>
      </c>
      <c r="ANQ77">
        <v>200.88063930000001</v>
      </c>
      <c r="ANR77">
        <v>217.1568164</v>
      </c>
      <c r="ANS77">
        <v>205.0559738</v>
      </c>
      <c r="ANT77">
        <v>137.49553270000001</v>
      </c>
      <c r="ANU77">
        <v>201.44055520000001</v>
      </c>
      <c r="ANV77">
        <v>169.09562740000001</v>
      </c>
      <c r="ANW77">
        <v>109.9987436</v>
      </c>
      <c r="ANX77">
        <v>99.152314739999994</v>
      </c>
      <c r="ANY77">
        <v>125.643046</v>
      </c>
      <c r="ANZ77">
        <v>173.8498453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89.914224829999995</v>
      </c>
      <c r="AOI77">
        <v>91.725825150000006</v>
      </c>
      <c r="AOJ77">
        <v>92.198684560000004</v>
      </c>
      <c r="AOK77">
        <v>92.59498533</v>
      </c>
      <c r="AOL77">
        <v>92.834061000000005</v>
      </c>
      <c r="AOM77">
        <v>94.120859019999997</v>
      </c>
      <c r="AON77">
        <v>93.777955360000007</v>
      </c>
      <c r="AOO77">
        <v>94.96171416</v>
      </c>
      <c r="AOP77">
        <v>94.77960813</v>
      </c>
      <c r="AOQ77">
        <v>94.213986520000006</v>
      </c>
      <c r="AOR77">
        <v>93.48381981</v>
      </c>
      <c r="AOS77">
        <v>92.966354850000002</v>
      </c>
      <c r="AOT77">
        <v>91.980331000000007</v>
      </c>
      <c r="AOU77">
        <v>92.151561459999996</v>
      </c>
      <c r="AOV77">
        <v>91.173660490000003</v>
      </c>
      <c r="AOW77">
        <v>89.87154323</v>
      </c>
      <c r="AOX77">
        <v>88.940560129999994</v>
      </c>
      <c r="AOY77">
        <v>87.549629199999998</v>
      </c>
      <c r="AOZ77">
        <v>86.607941139999994</v>
      </c>
      <c r="APA77">
        <v>84.731500069999996</v>
      </c>
      <c r="APB77">
        <v>83.012868819999994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716.53936569999996</v>
      </c>
      <c r="APK77">
        <v>646.73356860000001</v>
      </c>
      <c r="APL77">
        <v>872.491533</v>
      </c>
      <c r="APM77">
        <v>840.12624479999999</v>
      </c>
      <c r="APN77">
        <v>655.80719020000004</v>
      </c>
      <c r="APO77">
        <v>811.95728650000001</v>
      </c>
      <c r="APP77">
        <v>871.88393570000005</v>
      </c>
      <c r="APQ77">
        <v>596.72735209999996</v>
      </c>
      <c r="APR77">
        <v>838.75972569999999</v>
      </c>
      <c r="APS77">
        <v>815.02516170000001</v>
      </c>
      <c r="APT77">
        <v>759.23079629999995</v>
      </c>
      <c r="APU77">
        <v>736.93573149999997</v>
      </c>
      <c r="APV77">
        <v>798.25494449999997</v>
      </c>
      <c r="APW77">
        <v>668.4360848</v>
      </c>
      <c r="APX77">
        <v>727.39557439999999</v>
      </c>
      <c r="APY77">
        <v>646.37255440000001</v>
      </c>
      <c r="APZ77">
        <v>689.23167179999996</v>
      </c>
      <c r="AQA77">
        <v>666.84479750000003</v>
      </c>
      <c r="AQB77">
        <v>639.711139</v>
      </c>
      <c r="AQC77">
        <v>785.35397220000004</v>
      </c>
      <c r="AQD77">
        <v>719.95094340000003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92.797955959999996</v>
      </c>
      <c r="ARO77">
        <v>90.030433590000001</v>
      </c>
      <c r="ARP77">
        <v>87.753509410000007</v>
      </c>
      <c r="ARQ77">
        <v>85.634440530000006</v>
      </c>
      <c r="ARR77">
        <v>83.455868530000004</v>
      </c>
      <c r="ARS77">
        <v>80.776131149999998</v>
      </c>
      <c r="ART77">
        <v>78.218885869999994</v>
      </c>
      <c r="ARU77">
        <v>76.247569810000002</v>
      </c>
      <c r="ARV77">
        <v>73.869020649999996</v>
      </c>
      <c r="ARW77">
        <v>71.649428389999997</v>
      </c>
      <c r="ARX77">
        <v>69.653418490000007</v>
      </c>
      <c r="ARY77">
        <v>67.488338069999998</v>
      </c>
      <c r="ARZ77">
        <v>65.85747404</v>
      </c>
      <c r="ASA77">
        <v>64.271918619999994</v>
      </c>
      <c r="ASB77">
        <v>61.996251770000001</v>
      </c>
      <c r="ASC77">
        <v>60.411431479999997</v>
      </c>
      <c r="ASD77">
        <v>58.388986420000002</v>
      </c>
      <c r="ASE77">
        <v>56.789085739999997</v>
      </c>
      <c r="ASF77">
        <v>55.513252559999998</v>
      </c>
      <c r="ASG77">
        <v>53.940679170000003</v>
      </c>
      <c r="ASH77">
        <v>51.896298170000001</v>
      </c>
    </row>
    <row r="78" spans="3:1178" x14ac:dyDescent="0.25">
      <c r="C78">
        <v>0</v>
      </c>
      <c r="D78">
        <v>0</v>
      </c>
      <c r="E78">
        <v>0</v>
      </c>
      <c r="F78">
        <v>259</v>
      </c>
      <c r="G78">
        <v>219</v>
      </c>
      <c r="H78">
        <v>228</v>
      </c>
      <c r="I78">
        <v>246</v>
      </c>
      <c r="J78">
        <v>247</v>
      </c>
      <c r="K78">
        <v>263</v>
      </c>
      <c r="L78">
        <v>237</v>
      </c>
      <c r="M78">
        <v>236</v>
      </c>
      <c r="N78">
        <v>242</v>
      </c>
      <c r="O78">
        <v>242</v>
      </c>
      <c r="P78">
        <v>261</v>
      </c>
      <c r="Q78">
        <v>253</v>
      </c>
      <c r="R78">
        <v>231</v>
      </c>
      <c r="S78">
        <v>251</v>
      </c>
      <c r="T78">
        <v>263</v>
      </c>
      <c r="U78">
        <v>250</v>
      </c>
      <c r="V78">
        <v>286</v>
      </c>
      <c r="W78">
        <v>268</v>
      </c>
      <c r="X78">
        <v>263</v>
      </c>
      <c r="Y78">
        <v>260</v>
      </c>
      <c r="Z78">
        <v>260</v>
      </c>
      <c r="AA78">
        <v>242</v>
      </c>
      <c r="AB78">
        <v>270</v>
      </c>
      <c r="AC78">
        <v>261</v>
      </c>
      <c r="AD78">
        <v>245</v>
      </c>
      <c r="AE78">
        <v>0</v>
      </c>
      <c r="AF78">
        <v>0</v>
      </c>
      <c r="AG78">
        <v>0</v>
      </c>
      <c r="AH78">
        <v>62</v>
      </c>
      <c r="AI78">
        <v>47</v>
      </c>
      <c r="AJ78">
        <v>61</v>
      </c>
      <c r="AK78">
        <v>51</v>
      </c>
      <c r="AL78">
        <v>60</v>
      </c>
      <c r="AM78">
        <v>72</v>
      </c>
      <c r="AN78">
        <v>66</v>
      </c>
      <c r="AO78">
        <v>82</v>
      </c>
      <c r="AP78">
        <v>95</v>
      </c>
      <c r="AQ78">
        <v>80</v>
      </c>
      <c r="AR78">
        <v>97</v>
      </c>
      <c r="AS78">
        <v>94</v>
      </c>
      <c r="AT78">
        <v>80</v>
      </c>
      <c r="AU78">
        <v>88</v>
      </c>
      <c r="AV78">
        <v>112</v>
      </c>
      <c r="AW78">
        <v>97</v>
      </c>
      <c r="AX78">
        <v>120</v>
      </c>
      <c r="AY78">
        <v>81</v>
      </c>
      <c r="AZ78">
        <v>117</v>
      </c>
      <c r="BA78">
        <v>106</v>
      </c>
      <c r="BB78">
        <v>115</v>
      </c>
      <c r="BC78">
        <v>109</v>
      </c>
      <c r="BD78">
        <v>140</v>
      </c>
      <c r="BE78">
        <v>122</v>
      </c>
      <c r="BF78">
        <v>133</v>
      </c>
      <c r="BG78">
        <v>0</v>
      </c>
      <c r="BH78">
        <v>0</v>
      </c>
      <c r="BI78">
        <v>0</v>
      </c>
      <c r="BJ78">
        <v>114</v>
      </c>
      <c r="BK78">
        <v>119</v>
      </c>
      <c r="BL78">
        <v>134</v>
      </c>
      <c r="BM78">
        <v>131</v>
      </c>
      <c r="BN78">
        <v>97</v>
      </c>
      <c r="BO78">
        <v>123</v>
      </c>
      <c r="BP78">
        <v>129</v>
      </c>
      <c r="BQ78">
        <v>134</v>
      </c>
      <c r="BR78">
        <v>116</v>
      </c>
      <c r="BS78">
        <v>112</v>
      </c>
      <c r="BT78">
        <v>142</v>
      </c>
      <c r="BU78">
        <v>143</v>
      </c>
      <c r="BV78">
        <v>127</v>
      </c>
      <c r="BW78">
        <v>167</v>
      </c>
      <c r="BX78">
        <v>148</v>
      </c>
      <c r="BY78">
        <v>155</v>
      </c>
      <c r="BZ78">
        <v>137</v>
      </c>
      <c r="CA78">
        <v>155</v>
      </c>
      <c r="CB78">
        <v>140</v>
      </c>
      <c r="CC78">
        <v>161</v>
      </c>
      <c r="CD78">
        <v>160</v>
      </c>
      <c r="CE78">
        <v>149</v>
      </c>
      <c r="CF78">
        <v>164</v>
      </c>
      <c r="CG78">
        <v>159</v>
      </c>
      <c r="CH78">
        <v>169</v>
      </c>
      <c r="CI78">
        <v>0</v>
      </c>
      <c r="CJ78">
        <v>0</v>
      </c>
      <c r="CK78">
        <v>0</v>
      </c>
      <c r="CL78">
        <v>46</v>
      </c>
      <c r="CM78">
        <v>51</v>
      </c>
      <c r="CN78">
        <v>36</v>
      </c>
      <c r="CO78">
        <v>46</v>
      </c>
      <c r="CP78">
        <v>44</v>
      </c>
      <c r="CQ78">
        <v>42</v>
      </c>
      <c r="CR78">
        <v>36</v>
      </c>
      <c r="CS78">
        <v>53</v>
      </c>
      <c r="CT78">
        <v>51</v>
      </c>
      <c r="CU78">
        <v>57</v>
      </c>
      <c r="CV78">
        <v>41</v>
      </c>
      <c r="CW78">
        <v>45</v>
      </c>
      <c r="CX78">
        <v>48</v>
      </c>
      <c r="CY78">
        <v>51</v>
      </c>
      <c r="CZ78">
        <v>52</v>
      </c>
      <c r="DA78">
        <v>53</v>
      </c>
      <c r="DB78">
        <v>43</v>
      </c>
      <c r="DC78">
        <v>53</v>
      </c>
      <c r="DD78">
        <v>41</v>
      </c>
      <c r="DE78">
        <v>46</v>
      </c>
      <c r="DF78">
        <v>61</v>
      </c>
      <c r="DG78">
        <v>50</v>
      </c>
      <c r="DH78">
        <v>57</v>
      </c>
      <c r="DI78">
        <v>68</v>
      </c>
      <c r="DJ78">
        <v>73</v>
      </c>
      <c r="DK78">
        <v>0</v>
      </c>
      <c r="DL78">
        <v>0</v>
      </c>
      <c r="DM78">
        <v>0</v>
      </c>
      <c r="DN78">
        <v>1</v>
      </c>
      <c r="DO78">
        <v>1</v>
      </c>
      <c r="DP78">
        <v>0</v>
      </c>
      <c r="DQ78">
        <v>0</v>
      </c>
      <c r="DR78">
        <v>4</v>
      </c>
      <c r="DS78">
        <v>2</v>
      </c>
      <c r="DT78">
        <v>5</v>
      </c>
      <c r="DU78">
        <v>3</v>
      </c>
      <c r="DV78">
        <v>4</v>
      </c>
      <c r="DW78">
        <v>5</v>
      </c>
      <c r="DX78">
        <v>5</v>
      </c>
      <c r="DY78">
        <v>4</v>
      </c>
      <c r="DZ78">
        <v>7</v>
      </c>
      <c r="EA78">
        <v>3</v>
      </c>
      <c r="EB78">
        <v>5</v>
      </c>
      <c r="EC78">
        <v>11</v>
      </c>
      <c r="ED78">
        <v>9</v>
      </c>
      <c r="EE78">
        <v>11</v>
      </c>
      <c r="EF78">
        <v>7</v>
      </c>
      <c r="EG78">
        <v>13</v>
      </c>
      <c r="EH78">
        <v>11</v>
      </c>
      <c r="EI78">
        <v>9</v>
      </c>
      <c r="EJ78">
        <v>14</v>
      </c>
      <c r="EK78">
        <v>11</v>
      </c>
      <c r="EL78">
        <v>10</v>
      </c>
      <c r="EM78">
        <v>0</v>
      </c>
      <c r="EN78">
        <v>0</v>
      </c>
      <c r="EO78">
        <v>0</v>
      </c>
      <c r="EP78">
        <v>30</v>
      </c>
      <c r="EQ78">
        <v>5</v>
      </c>
      <c r="ER78">
        <v>0</v>
      </c>
      <c r="ES78">
        <v>10</v>
      </c>
      <c r="ET78">
        <v>0</v>
      </c>
      <c r="EU78">
        <v>10</v>
      </c>
      <c r="EV78">
        <v>20</v>
      </c>
      <c r="EW78">
        <v>10</v>
      </c>
      <c r="EX78">
        <v>10</v>
      </c>
      <c r="EY78">
        <v>5</v>
      </c>
      <c r="EZ78">
        <v>45</v>
      </c>
      <c r="FA78">
        <v>35</v>
      </c>
      <c r="FB78">
        <v>20</v>
      </c>
      <c r="FC78">
        <v>15</v>
      </c>
      <c r="FD78">
        <v>25</v>
      </c>
      <c r="FE78">
        <v>20</v>
      </c>
      <c r="FF78">
        <v>45</v>
      </c>
      <c r="FG78">
        <v>55</v>
      </c>
      <c r="FH78">
        <v>50</v>
      </c>
      <c r="FI78">
        <v>30</v>
      </c>
      <c r="FJ78">
        <v>50</v>
      </c>
      <c r="FK78">
        <v>40</v>
      </c>
      <c r="FL78">
        <v>65</v>
      </c>
      <c r="FM78">
        <v>60</v>
      </c>
      <c r="FN78">
        <v>45</v>
      </c>
      <c r="FO78">
        <v>0</v>
      </c>
      <c r="FP78">
        <v>0</v>
      </c>
      <c r="FQ78">
        <v>6252</v>
      </c>
      <c r="FR78">
        <v>6543</v>
      </c>
      <c r="FS78">
        <v>6819</v>
      </c>
      <c r="FT78">
        <v>7006</v>
      </c>
      <c r="FU78">
        <v>7191</v>
      </c>
      <c r="FV78">
        <v>7279</v>
      </c>
      <c r="FW78">
        <v>7438</v>
      </c>
      <c r="FX78">
        <v>7543</v>
      </c>
      <c r="FY78">
        <v>7662</v>
      </c>
      <c r="FZ78">
        <v>7759</v>
      </c>
      <c r="GA78">
        <v>7829</v>
      </c>
      <c r="GB78">
        <v>7929</v>
      </c>
      <c r="GC78">
        <v>8047</v>
      </c>
      <c r="GD78">
        <v>8159</v>
      </c>
      <c r="GE78">
        <v>8205</v>
      </c>
      <c r="GF78">
        <v>8278</v>
      </c>
      <c r="GG78">
        <v>8356</v>
      </c>
      <c r="GH78">
        <v>8451</v>
      </c>
      <c r="GI78">
        <v>8559</v>
      </c>
      <c r="GJ78">
        <v>8546</v>
      </c>
      <c r="GK78">
        <v>8618</v>
      </c>
      <c r="GL78">
        <v>8672</v>
      </c>
      <c r="GM78">
        <v>8759</v>
      </c>
      <c r="GN78">
        <v>8795</v>
      </c>
      <c r="GO78">
        <v>8866</v>
      </c>
      <c r="GP78">
        <v>8865</v>
      </c>
      <c r="GQ78">
        <v>0</v>
      </c>
      <c r="GR78">
        <v>0</v>
      </c>
      <c r="GS78">
        <v>735</v>
      </c>
      <c r="GT78">
        <v>843</v>
      </c>
      <c r="GU78">
        <v>941</v>
      </c>
      <c r="GV78">
        <v>1072</v>
      </c>
      <c r="GW78">
        <v>1187</v>
      </c>
      <c r="GX78">
        <v>1318</v>
      </c>
      <c r="GY78">
        <v>1438</v>
      </c>
      <c r="GZ78">
        <v>1590</v>
      </c>
      <c r="HA78">
        <v>1717</v>
      </c>
      <c r="HB78">
        <v>1818</v>
      </c>
      <c r="HC78">
        <v>1914</v>
      </c>
      <c r="HD78">
        <v>2001</v>
      </c>
      <c r="HE78">
        <v>2095</v>
      </c>
      <c r="HF78">
        <v>2191</v>
      </c>
      <c r="HG78">
        <v>2294</v>
      </c>
      <c r="HH78">
        <v>2360</v>
      </c>
      <c r="HI78">
        <v>2456</v>
      </c>
      <c r="HJ78">
        <v>2524</v>
      </c>
      <c r="HK78">
        <v>2546</v>
      </c>
      <c r="HL78">
        <v>2635</v>
      </c>
      <c r="HM78">
        <v>2681</v>
      </c>
      <c r="HN78">
        <v>2754</v>
      </c>
      <c r="HO78">
        <v>2781</v>
      </c>
      <c r="HP78">
        <v>2838</v>
      </c>
      <c r="HQ78">
        <v>2864</v>
      </c>
      <c r="HR78">
        <v>2917</v>
      </c>
      <c r="HS78">
        <v>0</v>
      </c>
      <c r="HT78">
        <v>0</v>
      </c>
      <c r="HU78">
        <v>75</v>
      </c>
      <c r="HV78">
        <v>82</v>
      </c>
      <c r="HW78">
        <v>85</v>
      </c>
      <c r="HX78">
        <v>81</v>
      </c>
      <c r="HY78">
        <v>89</v>
      </c>
      <c r="HZ78">
        <v>92</v>
      </c>
      <c r="IA78">
        <v>100</v>
      </c>
      <c r="IB78">
        <v>114</v>
      </c>
      <c r="IC78">
        <v>123</v>
      </c>
      <c r="ID78">
        <v>130</v>
      </c>
      <c r="IE78">
        <v>145</v>
      </c>
      <c r="IF78">
        <v>153</v>
      </c>
      <c r="IG78">
        <v>156</v>
      </c>
      <c r="IH78">
        <v>169</v>
      </c>
      <c r="II78">
        <v>186</v>
      </c>
      <c r="IJ78">
        <v>200</v>
      </c>
      <c r="IK78">
        <v>202</v>
      </c>
      <c r="IL78">
        <v>211</v>
      </c>
      <c r="IM78">
        <v>232</v>
      </c>
      <c r="IN78">
        <v>248</v>
      </c>
      <c r="IO78">
        <v>267</v>
      </c>
      <c r="IP78">
        <v>272</v>
      </c>
      <c r="IQ78">
        <v>285</v>
      </c>
      <c r="IR78">
        <v>284</v>
      </c>
      <c r="IS78">
        <v>301</v>
      </c>
      <c r="IT78">
        <v>311</v>
      </c>
      <c r="IU78">
        <v>0</v>
      </c>
      <c r="IV78">
        <v>0</v>
      </c>
      <c r="IW78">
        <v>6</v>
      </c>
      <c r="IX78">
        <v>6</v>
      </c>
      <c r="IY78">
        <v>8</v>
      </c>
      <c r="IZ78">
        <v>7</v>
      </c>
      <c r="JA78">
        <v>6</v>
      </c>
      <c r="JB78">
        <v>5</v>
      </c>
      <c r="JC78">
        <v>3</v>
      </c>
      <c r="JD78">
        <v>3</v>
      </c>
      <c r="JE78">
        <v>4</v>
      </c>
      <c r="JF78">
        <v>11</v>
      </c>
      <c r="JG78">
        <v>13</v>
      </c>
      <c r="JH78">
        <v>7</v>
      </c>
      <c r="JI78">
        <v>7</v>
      </c>
      <c r="JJ78">
        <v>7</v>
      </c>
      <c r="JK78">
        <v>11</v>
      </c>
      <c r="JL78">
        <v>9</v>
      </c>
      <c r="JM78">
        <v>11</v>
      </c>
      <c r="JN78">
        <v>10</v>
      </c>
      <c r="JO78">
        <v>14</v>
      </c>
      <c r="JP78">
        <v>10</v>
      </c>
      <c r="JQ78">
        <v>7</v>
      </c>
      <c r="JR78">
        <v>12</v>
      </c>
      <c r="JS78">
        <v>8</v>
      </c>
      <c r="JT78">
        <v>12</v>
      </c>
      <c r="JU78">
        <v>17</v>
      </c>
      <c r="JV78">
        <v>14</v>
      </c>
      <c r="JW78">
        <v>0</v>
      </c>
      <c r="JX78">
        <v>0</v>
      </c>
      <c r="JY78">
        <v>0</v>
      </c>
      <c r="JZ78">
        <v>5</v>
      </c>
      <c r="KA78">
        <v>11</v>
      </c>
      <c r="KB78">
        <v>23</v>
      </c>
      <c r="KC78">
        <v>35</v>
      </c>
      <c r="KD78">
        <v>48</v>
      </c>
      <c r="KE78">
        <v>68</v>
      </c>
      <c r="KF78">
        <v>78</v>
      </c>
      <c r="KG78">
        <v>91</v>
      </c>
      <c r="KH78">
        <v>106</v>
      </c>
      <c r="KI78">
        <v>124</v>
      </c>
      <c r="KJ78">
        <v>144</v>
      </c>
      <c r="KK78">
        <v>167</v>
      </c>
      <c r="KL78">
        <v>185</v>
      </c>
      <c r="KM78">
        <v>200</v>
      </c>
      <c r="KN78">
        <v>218</v>
      </c>
      <c r="KO78">
        <v>237</v>
      </c>
      <c r="KP78">
        <v>257</v>
      </c>
      <c r="KQ78">
        <v>274</v>
      </c>
      <c r="KR78">
        <v>302</v>
      </c>
      <c r="KS78">
        <v>331</v>
      </c>
      <c r="KT78">
        <v>351</v>
      </c>
      <c r="KU78">
        <v>379</v>
      </c>
      <c r="KV78">
        <v>410</v>
      </c>
      <c r="KW78">
        <v>435</v>
      </c>
      <c r="KX78">
        <v>470</v>
      </c>
      <c r="KY78">
        <v>0</v>
      </c>
      <c r="KZ78">
        <v>0</v>
      </c>
      <c r="LA78">
        <v>0</v>
      </c>
      <c r="LB78">
        <v>175</v>
      </c>
      <c r="LC78">
        <v>335</v>
      </c>
      <c r="LD78">
        <v>496</v>
      </c>
      <c r="LE78">
        <v>629</v>
      </c>
      <c r="LF78">
        <v>786</v>
      </c>
      <c r="LG78">
        <v>950</v>
      </c>
      <c r="LH78">
        <v>1085</v>
      </c>
      <c r="LI78">
        <v>1233</v>
      </c>
      <c r="LJ78">
        <v>1373</v>
      </c>
      <c r="LK78">
        <v>1521</v>
      </c>
      <c r="LL78">
        <v>1677</v>
      </c>
      <c r="LM78">
        <v>1834</v>
      </c>
      <c r="LN78">
        <v>1962</v>
      </c>
      <c r="LO78">
        <v>2103</v>
      </c>
      <c r="LP78">
        <v>2243</v>
      </c>
      <c r="LQ78">
        <v>2375</v>
      </c>
      <c r="LR78">
        <v>2533</v>
      </c>
      <c r="LS78">
        <v>2671</v>
      </c>
      <c r="LT78">
        <v>2824</v>
      </c>
      <c r="LU78">
        <v>2942</v>
      </c>
      <c r="LV78">
        <v>3077</v>
      </c>
      <c r="LW78">
        <v>3208</v>
      </c>
      <c r="LX78">
        <v>3339</v>
      </c>
      <c r="LY78">
        <v>3464</v>
      </c>
      <c r="LZ78">
        <v>3584</v>
      </c>
      <c r="MA78">
        <v>0</v>
      </c>
      <c r="MB78">
        <v>0</v>
      </c>
      <c r="MC78">
        <v>1430</v>
      </c>
      <c r="MD78">
        <v>1453</v>
      </c>
      <c r="ME78">
        <v>1479</v>
      </c>
      <c r="MF78">
        <v>1489</v>
      </c>
      <c r="MG78">
        <v>1523</v>
      </c>
      <c r="MH78">
        <v>1572</v>
      </c>
      <c r="MI78">
        <v>1607</v>
      </c>
      <c r="MJ78">
        <v>1650</v>
      </c>
      <c r="MK78">
        <v>1697</v>
      </c>
      <c r="ML78">
        <v>1735</v>
      </c>
      <c r="MM78">
        <v>1792</v>
      </c>
      <c r="MN78">
        <v>1835</v>
      </c>
      <c r="MO78">
        <v>1877</v>
      </c>
      <c r="MP78">
        <v>1940</v>
      </c>
      <c r="MQ78">
        <v>1981</v>
      </c>
      <c r="MR78">
        <v>2023</v>
      </c>
      <c r="MS78">
        <v>2075</v>
      </c>
      <c r="MT78">
        <v>2081</v>
      </c>
      <c r="MU78">
        <v>2127</v>
      </c>
      <c r="MV78">
        <v>2122</v>
      </c>
      <c r="MW78">
        <v>2159</v>
      </c>
      <c r="MX78">
        <v>2184</v>
      </c>
      <c r="MY78">
        <v>2230</v>
      </c>
      <c r="MZ78">
        <v>2295</v>
      </c>
      <c r="NA78">
        <v>2337</v>
      </c>
      <c r="NB78">
        <v>2384</v>
      </c>
      <c r="NC78">
        <v>0</v>
      </c>
      <c r="ND78">
        <v>0</v>
      </c>
      <c r="NE78">
        <v>0</v>
      </c>
      <c r="NF78">
        <v>30</v>
      </c>
      <c r="NG78">
        <v>72</v>
      </c>
      <c r="NH78">
        <v>107</v>
      </c>
      <c r="NI78">
        <v>136</v>
      </c>
      <c r="NJ78">
        <v>167</v>
      </c>
      <c r="NK78">
        <v>198</v>
      </c>
      <c r="NL78">
        <v>221</v>
      </c>
      <c r="NM78">
        <v>244</v>
      </c>
      <c r="NN78">
        <v>280</v>
      </c>
      <c r="NO78">
        <v>311</v>
      </c>
      <c r="NP78">
        <v>340</v>
      </c>
      <c r="NQ78">
        <v>371</v>
      </c>
      <c r="NR78">
        <v>404</v>
      </c>
      <c r="NS78">
        <v>439</v>
      </c>
      <c r="NT78">
        <v>475</v>
      </c>
      <c r="NU78">
        <v>511</v>
      </c>
      <c r="NV78">
        <v>540</v>
      </c>
      <c r="NW78">
        <v>577</v>
      </c>
      <c r="NX78">
        <v>619</v>
      </c>
      <c r="NY78">
        <v>659</v>
      </c>
      <c r="NZ78">
        <v>704</v>
      </c>
      <c r="OA78">
        <v>750</v>
      </c>
      <c r="OB78">
        <v>795</v>
      </c>
      <c r="OC78">
        <v>842</v>
      </c>
      <c r="OD78">
        <v>884</v>
      </c>
      <c r="OE78">
        <v>0</v>
      </c>
      <c r="OF78">
        <v>0</v>
      </c>
      <c r="OG78">
        <v>1980</v>
      </c>
      <c r="OH78">
        <v>2050</v>
      </c>
      <c r="OI78">
        <v>2151</v>
      </c>
      <c r="OJ78">
        <v>2284</v>
      </c>
      <c r="OK78">
        <v>2394</v>
      </c>
      <c r="OL78">
        <v>2517</v>
      </c>
      <c r="OM78">
        <v>2624</v>
      </c>
      <c r="ON78">
        <v>2703</v>
      </c>
      <c r="OO78">
        <v>2796</v>
      </c>
      <c r="OP78">
        <v>2860</v>
      </c>
      <c r="OQ78">
        <v>2939</v>
      </c>
      <c r="OR78">
        <v>3055</v>
      </c>
      <c r="OS78">
        <v>3100</v>
      </c>
      <c r="OT78">
        <v>3188</v>
      </c>
      <c r="OU78">
        <v>3267</v>
      </c>
      <c r="OV78">
        <v>3357</v>
      </c>
      <c r="OW78">
        <v>3430</v>
      </c>
      <c r="OX78">
        <v>3489</v>
      </c>
      <c r="OY78">
        <v>3539</v>
      </c>
      <c r="OZ78">
        <v>3551</v>
      </c>
      <c r="PA78">
        <v>3610</v>
      </c>
      <c r="PB78">
        <v>3671</v>
      </c>
      <c r="PC78">
        <v>3749</v>
      </c>
      <c r="PD78">
        <v>3806</v>
      </c>
      <c r="PE78">
        <v>3857</v>
      </c>
      <c r="PF78">
        <v>3884</v>
      </c>
      <c r="PG78">
        <v>0</v>
      </c>
      <c r="PH78">
        <v>0</v>
      </c>
      <c r="PI78">
        <v>0</v>
      </c>
      <c r="PJ78">
        <v>70</v>
      </c>
      <c r="PK78">
        <v>135</v>
      </c>
      <c r="PL78">
        <v>203</v>
      </c>
      <c r="PM78">
        <v>272</v>
      </c>
      <c r="PN78">
        <v>343</v>
      </c>
      <c r="PO78">
        <v>410</v>
      </c>
      <c r="PP78">
        <v>494</v>
      </c>
      <c r="PQ78">
        <v>584</v>
      </c>
      <c r="PR78">
        <v>669</v>
      </c>
      <c r="PS78">
        <v>752</v>
      </c>
      <c r="PT78">
        <v>838</v>
      </c>
      <c r="PU78">
        <v>952</v>
      </c>
      <c r="PV78">
        <v>1028</v>
      </c>
      <c r="PW78">
        <v>1126</v>
      </c>
      <c r="PX78">
        <v>1226</v>
      </c>
      <c r="PY78">
        <v>1326</v>
      </c>
      <c r="PZ78">
        <v>1440</v>
      </c>
      <c r="QA78">
        <v>1551</v>
      </c>
      <c r="QB78">
        <v>1685</v>
      </c>
      <c r="QC78">
        <v>1796</v>
      </c>
      <c r="QD78">
        <v>1920</v>
      </c>
      <c r="QE78">
        <v>2037</v>
      </c>
      <c r="QF78">
        <v>2169</v>
      </c>
      <c r="QG78">
        <v>2302</v>
      </c>
      <c r="QH78">
        <v>2448</v>
      </c>
      <c r="QI78">
        <v>0</v>
      </c>
      <c r="QJ78">
        <v>0</v>
      </c>
      <c r="QK78">
        <v>7544</v>
      </c>
      <c r="QL78">
        <v>7907</v>
      </c>
      <c r="QM78">
        <v>8164</v>
      </c>
      <c r="QN78">
        <v>8341</v>
      </c>
      <c r="QO78">
        <v>8547</v>
      </c>
      <c r="QP78">
        <v>8769</v>
      </c>
      <c r="QQ78">
        <v>8810</v>
      </c>
      <c r="QR78">
        <v>8948</v>
      </c>
      <c r="QS78">
        <v>9028</v>
      </c>
      <c r="QT78">
        <v>9166</v>
      </c>
      <c r="QU78">
        <v>9199</v>
      </c>
      <c r="QV78">
        <v>9256</v>
      </c>
      <c r="QW78">
        <v>9316</v>
      </c>
      <c r="QX78">
        <v>9373</v>
      </c>
      <c r="QY78">
        <v>9443</v>
      </c>
      <c r="QZ78">
        <v>9433</v>
      </c>
      <c r="RA78">
        <v>9486</v>
      </c>
      <c r="RB78">
        <v>9615</v>
      </c>
      <c r="RC78">
        <v>9588</v>
      </c>
      <c r="RD78">
        <v>9563</v>
      </c>
      <c r="RE78">
        <v>9640</v>
      </c>
      <c r="RF78">
        <v>9751</v>
      </c>
      <c r="RG78">
        <v>9731</v>
      </c>
      <c r="RH78">
        <v>9796</v>
      </c>
      <c r="RI78">
        <v>9777</v>
      </c>
      <c r="RJ78">
        <v>9776</v>
      </c>
      <c r="RK78">
        <v>0</v>
      </c>
      <c r="RL78">
        <v>0</v>
      </c>
      <c r="RM78">
        <v>8334</v>
      </c>
      <c r="RN78">
        <v>8303</v>
      </c>
      <c r="RO78">
        <v>8312</v>
      </c>
      <c r="RP78">
        <v>8296</v>
      </c>
      <c r="RQ78">
        <v>8338</v>
      </c>
      <c r="RR78">
        <v>8277</v>
      </c>
      <c r="RS78">
        <v>8367</v>
      </c>
      <c r="RT78">
        <v>8398</v>
      </c>
      <c r="RU78">
        <v>8440</v>
      </c>
      <c r="RV78">
        <v>8457</v>
      </c>
      <c r="RW78">
        <v>8535</v>
      </c>
      <c r="RX78">
        <v>8544</v>
      </c>
      <c r="RY78">
        <v>8556</v>
      </c>
      <c r="RZ78">
        <v>8604</v>
      </c>
      <c r="SA78">
        <v>8637</v>
      </c>
      <c r="SB78">
        <v>8695</v>
      </c>
      <c r="SC78">
        <v>8765</v>
      </c>
      <c r="SD78">
        <v>8736</v>
      </c>
      <c r="SE78">
        <v>8783</v>
      </c>
      <c r="SF78">
        <v>8830</v>
      </c>
      <c r="SG78">
        <v>8847</v>
      </c>
      <c r="SH78">
        <v>8831</v>
      </c>
      <c r="SI78">
        <v>8897</v>
      </c>
      <c r="SJ78">
        <v>8898</v>
      </c>
      <c r="SK78">
        <v>8961</v>
      </c>
      <c r="SL78">
        <v>9013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773820.38769999996</v>
      </c>
      <c r="SU78">
        <v>767692.67669999995</v>
      </c>
      <c r="SV78">
        <v>755854.33250000002</v>
      </c>
      <c r="SW78">
        <v>745416.36300000001</v>
      </c>
      <c r="SX78">
        <v>732867.22790000006</v>
      </c>
      <c r="SY78">
        <v>717940.77240000002</v>
      </c>
      <c r="SZ78">
        <v>705933.0551</v>
      </c>
      <c r="TA78">
        <v>695571.65650000004</v>
      </c>
      <c r="TB78">
        <v>684711.43980000005</v>
      </c>
      <c r="TC78">
        <v>668516.31640000001</v>
      </c>
      <c r="TD78">
        <v>654819.52949999995</v>
      </c>
      <c r="TE78">
        <v>641737.48510000005</v>
      </c>
      <c r="TF78">
        <v>630129.56059999997</v>
      </c>
      <c r="TG78">
        <v>619594.49950000003</v>
      </c>
      <c r="TH78">
        <v>600634.38509999996</v>
      </c>
      <c r="TI78">
        <v>588053.13230000006</v>
      </c>
      <c r="TJ78">
        <v>574502.76379999996</v>
      </c>
      <c r="TK78">
        <v>563365.37950000004</v>
      </c>
      <c r="TL78">
        <v>549204.70290000003</v>
      </c>
      <c r="TM78">
        <v>537512.9179</v>
      </c>
      <c r="TN78">
        <v>521798.34129999997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388293.51740000001</v>
      </c>
      <c r="TW78">
        <v>411307.27500000002</v>
      </c>
      <c r="TX78">
        <v>441537.30719999998</v>
      </c>
      <c r="TY78">
        <v>462917.23540000001</v>
      </c>
      <c r="TZ78">
        <v>475871.51559999998</v>
      </c>
      <c r="UA78">
        <v>486407.8101</v>
      </c>
      <c r="UB78">
        <v>493706.07380000001</v>
      </c>
      <c r="UC78">
        <v>501843.36219999997</v>
      </c>
      <c r="UD78">
        <v>509552.9376</v>
      </c>
      <c r="UE78">
        <v>517968.2279</v>
      </c>
      <c r="UF78">
        <v>517350.03840000002</v>
      </c>
      <c r="UG78">
        <v>522713.38419999997</v>
      </c>
      <c r="UH78">
        <v>521539.7133</v>
      </c>
      <c r="UI78">
        <v>510762.73979999998</v>
      </c>
      <c r="UJ78">
        <v>513220.74579999998</v>
      </c>
      <c r="UK78">
        <v>506971.06520000001</v>
      </c>
      <c r="UL78">
        <v>505606.99119999999</v>
      </c>
      <c r="UM78">
        <v>495693.1286</v>
      </c>
      <c r="UN78">
        <v>491119.38459999999</v>
      </c>
      <c r="UO78">
        <v>481183.22</v>
      </c>
      <c r="UP78">
        <v>475813.3958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446941.0906</v>
      </c>
      <c r="UY78">
        <v>471655.85749999998</v>
      </c>
      <c r="UZ78">
        <v>522026.8714</v>
      </c>
      <c r="VA78">
        <v>546834.48470000003</v>
      </c>
      <c r="VB78">
        <v>561121.5013</v>
      </c>
      <c r="VC78">
        <v>607637.17469999997</v>
      </c>
      <c r="VD78">
        <v>622487.36349999998</v>
      </c>
      <c r="VE78">
        <v>616206.7942</v>
      </c>
      <c r="VF78">
        <v>648113.94209999999</v>
      </c>
      <c r="VG78">
        <v>692532.85019999999</v>
      </c>
      <c r="VH78">
        <v>722969.88219999999</v>
      </c>
      <c r="VI78">
        <v>708931.63210000005</v>
      </c>
      <c r="VJ78">
        <v>718949.21840000001</v>
      </c>
      <c r="VK78">
        <v>767479.03489999997</v>
      </c>
      <c r="VL78">
        <v>796513.2267</v>
      </c>
      <c r="VM78">
        <v>832559.62860000005</v>
      </c>
      <c r="VN78">
        <v>823447.21640000003</v>
      </c>
      <c r="VO78">
        <v>837672.9608</v>
      </c>
      <c r="VP78">
        <v>810421.1237</v>
      </c>
      <c r="VQ78">
        <v>833914.80319999997</v>
      </c>
      <c r="VR78">
        <v>836523.897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183336.11290000001</v>
      </c>
      <c r="WA78">
        <v>106797.7356</v>
      </c>
      <c r="WB78">
        <v>103687.122</v>
      </c>
      <c r="WC78">
        <v>134222.81159999999</v>
      </c>
      <c r="WD78">
        <v>358361.87569999998</v>
      </c>
      <c r="WE78">
        <v>411183.08769999997</v>
      </c>
      <c r="WF78">
        <v>214957.5515</v>
      </c>
      <c r="WG78">
        <v>208696.6519</v>
      </c>
      <c r="WH78">
        <v>202618.10870000001</v>
      </c>
      <c r="WI78">
        <v>309126.10200000001</v>
      </c>
      <c r="WJ78">
        <v>245554.71470000001</v>
      </c>
      <c r="WK78">
        <v>291380.99910000002</v>
      </c>
      <c r="WL78">
        <v>257176.52170000001</v>
      </c>
      <c r="WM78">
        <v>349560.32079999999</v>
      </c>
      <c r="WN78">
        <v>242413.5373</v>
      </c>
      <c r="WO78">
        <v>164747.06419999999</v>
      </c>
      <c r="WP78">
        <v>274197.6103</v>
      </c>
      <c r="WQ78">
        <v>177474.1814</v>
      </c>
      <c r="WR78">
        <v>258457.54579999999</v>
      </c>
      <c r="WS78">
        <v>355483.67950000003</v>
      </c>
      <c r="WT78">
        <v>284224.5295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25700000</v>
      </c>
      <c r="ZG78">
        <v>25500000</v>
      </c>
      <c r="ZH78">
        <v>25500000</v>
      </c>
      <c r="ZI78">
        <v>25400000</v>
      </c>
      <c r="ZJ78">
        <v>25200000</v>
      </c>
      <c r="ZK78">
        <v>25300000</v>
      </c>
      <c r="ZL78">
        <v>25200000</v>
      </c>
      <c r="ZM78">
        <v>25000000</v>
      </c>
      <c r="ZN78">
        <v>25100000</v>
      </c>
      <c r="ZO78">
        <v>24900000</v>
      </c>
      <c r="ZP78">
        <v>24600000</v>
      </c>
      <c r="ZQ78">
        <v>24500000</v>
      </c>
      <c r="ZR78">
        <v>23900000</v>
      </c>
      <c r="ZS78">
        <v>23700000</v>
      </c>
      <c r="ZT78">
        <v>23000000</v>
      </c>
      <c r="ZU78">
        <v>22700000</v>
      </c>
      <c r="ZV78">
        <v>22300000</v>
      </c>
      <c r="ZW78">
        <v>22100000</v>
      </c>
      <c r="ZX78">
        <v>22100000</v>
      </c>
      <c r="ZY78">
        <v>21800000</v>
      </c>
      <c r="ZZ78">
        <v>21600000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27600000</v>
      </c>
      <c r="ABK78">
        <v>27900000</v>
      </c>
      <c r="ABL78">
        <v>27900000</v>
      </c>
      <c r="ABM78">
        <v>28000000</v>
      </c>
      <c r="ABN78">
        <v>27800000</v>
      </c>
      <c r="ABO78">
        <v>27800000</v>
      </c>
      <c r="ABP78">
        <v>28000000</v>
      </c>
      <c r="ABQ78">
        <v>27600000</v>
      </c>
      <c r="ABR78">
        <v>27500000</v>
      </c>
      <c r="ABS78">
        <v>27400000</v>
      </c>
      <c r="ABT78">
        <v>27300000</v>
      </c>
      <c r="ABU78">
        <v>27100000</v>
      </c>
      <c r="ABV78">
        <v>26800000</v>
      </c>
      <c r="ABW78">
        <v>26400000</v>
      </c>
      <c r="ABX78">
        <v>25700000</v>
      </c>
      <c r="ABY78">
        <v>25400000</v>
      </c>
      <c r="ABZ78">
        <v>25000000</v>
      </c>
      <c r="ACA78">
        <v>24800000</v>
      </c>
      <c r="ACB78">
        <v>24500000</v>
      </c>
      <c r="ACC78">
        <v>24100000</v>
      </c>
      <c r="ACD78">
        <v>23500000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1700000</v>
      </c>
      <c r="ADO78">
        <v>1660000</v>
      </c>
      <c r="ADP78">
        <v>1630000</v>
      </c>
      <c r="ADQ78">
        <v>1600000</v>
      </c>
      <c r="ADR78">
        <v>1580000</v>
      </c>
      <c r="ADS78">
        <v>1540000</v>
      </c>
      <c r="ADT78">
        <v>1500000</v>
      </c>
      <c r="ADU78">
        <v>1470000</v>
      </c>
      <c r="ADV78">
        <v>1430000</v>
      </c>
      <c r="ADW78">
        <v>1400000</v>
      </c>
      <c r="ADX78">
        <v>1360000</v>
      </c>
      <c r="ADY78">
        <v>1330000</v>
      </c>
      <c r="ADZ78">
        <v>1310000</v>
      </c>
      <c r="AEA78">
        <v>1270000</v>
      </c>
      <c r="AEB78">
        <v>1230000</v>
      </c>
      <c r="AEC78">
        <v>1200000</v>
      </c>
      <c r="AED78">
        <v>1180000</v>
      </c>
      <c r="AEE78">
        <v>1140000</v>
      </c>
      <c r="AEF78">
        <v>1120000</v>
      </c>
      <c r="AEG78">
        <v>1080000</v>
      </c>
      <c r="AEH78">
        <v>1050000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5690000</v>
      </c>
      <c r="AEQ78">
        <v>5580000</v>
      </c>
      <c r="AER78">
        <v>5440000</v>
      </c>
      <c r="AES78">
        <v>5310000</v>
      </c>
      <c r="AET78">
        <v>5160000</v>
      </c>
      <c r="AEU78">
        <v>5060000</v>
      </c>
      <c r="AEV78">
        <v>4920000</v>
      </c>
      <c r="AEW78">
        <v>4780000</v>
      </c>
      <c r="AEX78">
        <v>4670000</v>
      </c>
      <c r="AEY78">
        <v>4550000</v>
      </c>
      <c r="AEZ78">
        <v>4440000</v>
      </c>
      <c r="AFA78">
        <v>4350000</v>
      </c>
      <c r="AFB78">
        <v>4210000</v>
      </c>
      <c r="AFC78">
        <v>4110000</v>
      </c>
      <c r="AFD78">
        <v>4010000</v>
      </c>
      <c r="AFE78">
        <v>3900000</v>
      </c>
      <c r="AFF78">
        <v>3780000</v>
      </c>
      <c r="AFG78">
        <v>3700000</v>
      </c>
      <c r="AFH78">
        <v>3590000</v>
      </c>
      <c r="AFI78">
        <v>3510000</v>
      </c>
      <c r="AFJ78">
        <v>3430000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137.93852190000001</v>
      </c>
      <c r="AGU78">
        <v>146.1139962</v>
      </c>
      <c r="AGV78">
        <v>156.8530011</v>
      </c>
      <c r="AGW78">
        <v>164.44806919999999</v>
      </c>
      <c r="AGX78">
        <v>169.0499854</v>
      </c>
      <c r="AGY78">
        <v>172.79292950000001</v>
      </c>
      <c r="AGZ78">
        <v>175.3855859</v>
      </c>
      <c r="AHA78">
        <v>178.27629999999999</v>
      </c>
      <c r="AHB78">
        <v>181.0150721</v>
      </c>
      <c r="AHC78">
        <v>184.00454429999999</v>
      </c>
      <c r="AHD78">
        <v>183.78493689999999</v>
      </c>
      <c r="AHE78">
        <v>185.69022749999999</v>
      </c>
      <c r="AHF78">
        <v>185.27328919999999</v>
      </c>
      <c r="AHG78">
        <v>181.4448457</v>
      </c>
      <c r="AHH78">
        <v>182.31803489999999</v>
      </c>
      <c r="AHI78">
        <v>180.09788019999999</v>
      </c>
      <c r="AHJ78">
        <v>179.6133025</v>
      </c>
      <c r="AHK78">
        <v>176.0914731</v>
      </c>
      <c r="AHL78">
        <v>174.4666829</v>
      </c>
      <c r="AHM78">
        <v>170.9369308</v>
      </c>
      <c r="AHN78">
        <v>169.0293388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17.174832769999998</v>
      </c>
      <c r="AHW78">
        <v>18.124559699999999</v>
      </c>
      <c r="AHX78">
        <v>20.06019229</v>
      </c>
      <c r="AHY78">
        <v>21.01348707</v>
      </c>
      <c r="AHZ78">
        <v>21.562501529999999</v>
      </c>
      <c r="AIA78">
        <v>23.349982990000001</v>
      </c>
      <c r="AIB78">
        <v>23.920638749999998</v>
      </c>
      <c r="AIC78">
        <v>23.679292119999999</v>
      </c>
      <c r="AID78">
        <v>24.90540433</v>
      </c>
      <c r="AIE78">
        <v>26.612312320000001</v>
      </c>
      <c r="AIF78">
        <v>27.78193164</v>
      </c>
      <c r="AIG78">
        <v>27.242476660000001</v>
      </c>
      <c r="AIH78">
        <v>27.627427539999999</v>
      </c>
      <c r="AII78">
        <v>29.492307499999999</v>
      </c>
      <c r="AIJ78">
        <v>30.608019169999999</v>
      </c>
      <c r="AIK78">
        <v>31.9931926</v>
      </c>
      <c r="AIL78">
        <v>31.643025300000001</v>
      </c>
      <c r="AIM78">
        <v>32.189685220000001</v>
      </c>
      <c r="AIN78">
        <v>31.142465000000001</v>
      </c>
      <c r="AIO78">
        <v>32.045268579999998</v>
      </c>
      <c r="AIP78">
        <v>32.14552956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1.596779264</v>
      </c>
      <c r="AIY78">
        <v>0.93016267799999997</v>
      </c>
      <c r="AIZ78">
        <v>0.90307056100000005</v>
      </c>
      <c r="AJA78">
        <v>1.1690233800000001</v>
      </c>
      <c r="AJB78">
        <v>3.1211789269999999</v>
      </c>
      <c r="AJC78">
        <v>3.5812291310000002</v>
      </c>
      <c r="AJD78">
        <v>1.8721884929999999</v>
      </c>
      <c r="AJE78">
        <v>1.8176587310000001</v>
      </c>
      <c r="AJF78">
        <v>1.764717214</v>
      </c>
      <c r="AJG78">
        <v>2.6923563599999998</v>
      </c>
      <c r="AJH78">
        <v>2.1386767199999999</v>
      </c>
      <c r="AJI78">
        <v>2.5378040909999999</v>
      </c>
      <c r="AJJ78">
        <v>2.239897697</v>
      </c>
      <c r="AJK78">
        <v>3.0445211419999998</v>
      </c>
      <c r="AJL78">
        <v>2.1113184060000001</v>
      </c>
      <c r="AJM78">
        <v>1.434876587</v>
      </c>
      <c r="AJN78">
        <v>2.3881441109999999</v>
      </c>
      <c r="AJO78">
        <v>1.5457243439999999</v>
      </c>
      <c r="AJP78">
        <v>2.2510548699999999</v>
      </c>
      <c r="AJQ78">
        <v>3.0961110669999998</v>
      </c>
      <c r="AJR78">
        <v>2.4754742969999999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190.8335448</v>
      </c>
      <c r="AKA78">
        <v>378.28429190000003</v>
      </c>
      <c r="AKB78">
        <v>163.602251</v>
      </c>
      <c r="AKC78">
        <v>226.84518009999999</v>
      </c>
      <c r="AKD78">
        <v>234.59001180000001</v>
      </c>
      <c r="AKE78">
        <v>277.35686759999999</v>
      </c>
      <c r="AKF78">
        <v>287.6169903</v>
      </c>
      <c r="AKG78">
        <v>301.65301390000002</v>
      </c>
      <c r="AKH78">
        <v>197.72230260000001</v>
      </c>
      <c r="AKI78">
        <v>182.92073300000001</v>
      </c>
      <c r="AKJ78">
        <v>237.3332072</v>
      </c>
      <c r="AKK78">
        <v>188.06621559999999</v>
      </c>
      <c r="AKL78">
        <v>201.30339499999999</v>
      </c>
      <c r="AKM78">
        <v>177.6804133</v>
      </c>
      <c r="AKN78">
        <v>262.73501060000001</v>
      </c>
      <c r="AKO78">
        <v>287.19759679999999</v>
      </c>
      <c r="AKP78">
        <v>210.27435510000001</v>
      </c>
      <c r="AKQ78">
        <v>249.88619489999999</v>
      </c>
      <c r="AKR78">
        <v>316.73649069999999</v>
      </c>
      <c r="AKS78">
        <v>223.50678880000001</v>
      </c>
      <c r="AKT78">
        <v>228.99243960000001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90.418455730000005</v>
      </c>
      <c r="AME78">
        <v>89.739407069999999</v>
      </c>
      <c r="AMF78">
        <v>89.456940009999997</v>
      </c>
      <c r="AMG78">
        <v>89.325346980000006</v>
      </c>
      <c r="AMH78">
        <v>88.665593200000004</v>
      </c>
      <c r="AMI78">
        <v>88.911190520000005</v>
      </c>
      <c r="AMJ78">
        <v>88.392875889999999</v>
      </c>
      <c r="AMK78">
        <v>87.782560270000005</v>
      </c>
      <c r="AML78">
        <v>88.086321870000006</v>
      </c>
      <c r="AMM78">
        <v>87.32809709</v>
      </c>
      <c r="AMN78">
        <v>86.582112800000004</v>
      </c>
      <c r="AMO78">
        <v>86.221023310000007</v>
      </c>
      <c r="AMP78">
        <v>83.951783610000007</v>
      </c>
      <c r="AMQ78">
        <v>83.308269330000002</v>
      </c>
      <c r="AMR78">
        <v>80.691683679999997</v>
      </c>
      <c r="AMS78">
        <v>79.707431650000004</v>
      </c>
      <c r="AMT78">
        <v>78.281940449999993</v>
      </c>
      <c r="AMU78">
        <v>77.60265622</v>
      </c>
      <c r="AMV78">
        <v>77.538463149999998</v>
      </c>
      <c r="AMW78">
        <v>76.657735639999999</v>
      </c>
      <c r="AMX78">
        <v>75.921765840000006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203.68430849999999</v>
      </c>
      <c r="ANG78">
        <v>200.2317865</v>
      </c>
      <c r="ANH78">
        <v>159.62961559999999</v>
      </c>
      <c r="ANI78">
        <v>128.22610850000001</v>
      </c>
      <c r="ANJ78">
        <v>179.9396644</v>
      </c>
      <c r="ANK78">
        <v>162.69662690000001</v>
      </c>
      <c r="ANL78">
        <v>106.66377970000001</v>
      </c>
      <c r="ANM78">
        <v>127.0745143</v>
      </c>
      <c r="ANN78">
        <v>160.01662490000001</v>
      </c>
      <c r="ANO78">
        <v>188.28958370000001</v>
      </c>
      <c r="ANP78">
        <v>130.20657460000001</v>
      </c>
      <c r="ANQ78">
        <v>153.4220957</v>
      </c>
      <c r="ANR78">
        <v>135.03542490000001</v>
      </c>
      <c r="ANS78">
        <v>156.7276483</v>
      </c>
      <c r="ANT78">
        <v>147.5614558</v>
      </c>
      <c r="ANU78">
        <v>122.98453600000001</v>
      </c>
      <c r="ANV78">
        <v>126.6544075</v>
      </c>
      <c r="ANW78">
        <v>137.13147520000001</v>
      </c>
      <c r="ANX78">
        <v>112.2629932</v>
      </c>
      <c r="ANY78">
        <v>104.9778728</v>
      </c>
      <c r="ANZ78">
        <v>99.774911599999996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79.490216000000004</v>
      </c>
      <c r="AOI78">
        <v>80.455746270000006</v>
      </c>
      <c r="AOJ78">
        <v>80.464081440000001</v>
      </c>
      <c r="AOK78">
        <v>80.808297039999999</v>
      </c>
      <c r="AOL78">
        <v>80.250472079999994</v>
      </c>
      <c r="AOM78">
        <v>80.065224189999995</v>
      </c>
      <c r="AON78">
        <v>80.801296230000005</v>
      </c>
      <c r="AOO78">
        <v>79.603393550000007</v>
      </c>
      <c r="AOP78">
        <v>79.478740569999999</v>
      </c>
      <c r="AOQ78">
        <v>79.075978320000004</v>
      </c>
      <c r="AOR78">
        <v>78.887747500000003</v>
      </c>
      <c r="AOS78">
        <v>78.255543099999997</v>
      </c>
      <c r="AOT78">
        <v>77.283135630000004</v>
      </c>
      <c r="AOU78">
        <v>76.107438079999994</v>
      </c>
      <c r="AOV78">
        <v>74.141264359999994</v>
      </c>
      <c r="AOW78">
        <v>73.177790569999999</v>
      </c>
      <c r="AOX78">
        <v>72.246905620000007</v>
      </c>
      <c r="AOY78">
        <v>71.632990449999994</v>
      </c>
      <c r="AOZ78">
        <v>70.603982849999994</v>
      </c>
      <c r="APA78">
        <v>69.46608621</v>
      </c>
      <c r="APB78">
        <v>67.914919249999997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746.03842740000005</v>
      </c>
      <c r="APK78">
        <v>693.25251179999998</v>
      </c>
      <c r="APL78">
        <v>760.79489100000001</v>
      </c>
      <c r="APM78">
        <v>823.90733680000005</v>
      </c>
      <c r="APN78">
        <v>753.73668050000003</v>
      </c>
      <c r="APO78">
        <v>700.81555830000002</v>
      </c>
      <c r="APP78">
        <v>747.73580330000004</v>
      </c>
      <c r="APQ78">
        <v>948.47820160000003</v>
      </c>
      <c r="APR78">
        <v>602.73100799999997</v>
      </c>
      <c r="APS78">
        <v>708.66610649999996</v>
      </c>
      <c r="APT78">
        <v>688.99630130000003</v>
      </c>
      <c r="APU78">
        <v>686.87333109999997</v>
      </c>
      <c r="APV78">
        <v>762.40596349999998</v>
      </c>
      <c r="APW78">
        <v>758.33688429999995</v>
      </c>
      <c r="APX78">
        <v>816.1114546</v>
      </c>
      <c r="APY78">
        <v>640.97618269999998</v>
      </c>
      <c r="APZ78">
        <v>767.28939060000005</v>
      </c>
      <c r="AQA78">
        <v>582.81890180000005</v>
      </c>
      <c r="AQB78">
        <v>796.47324400000002</v>
      </c>
      <c r="AQC78">
        <v>682.37316859999999</v>
      </c>
      <c r="AQD78">
        <v>697.37832549999996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101.5272181</v>
      </c>
      <c r="ARO78">
        <v>99.641917309999997</v>
      </c>
      <c r="ARP78">
        <v>97.098149289999995</v>
      </c>
      <c r="ARQ78">
        <v>94.741510340000005</v>
      </c>
      <c r="ARR78">
        <v>92.167320779999997</v>
      </c>
      <c r="ARS78">
        <v>90.308147419999997</v>
      </c>
      <c r="ART78">
        <v>87.770267669999996</v>
      </c>
      <c r="ARU78">
        <v>85.333534479999997</v>
      </c>
      <c r="ARV78">
        <v>83.312877659999998</v>
      </c>
      <c r="ARW78">
        <v>81.196522310000006</v>
      </c>
      <c r="ARX78">
        <v>79.360952319999996</v>
      </c>
      <c r="ARY78">
        <v>77.669763009999997</v>
      </c>
      <c r="ARZ78">
        <v>75.158042480000006</v>
      </c>
      <c r="ASA78">
        <v>73.36154904</v>
      </c>
      <c r="ASB78">
        <v>71.60594639</v>
      </c>
      <c r="ASC78">
        <v>69.654180670000002</v>
      </c>
      <c r="ASD78">
        <v>67.503116019999993</v>
      </c>
      <c r="ASE78">
        <v>66.026807950000006</v>
      </c>
      <c r="ASF78">
        <v>64.110902129999999</v>
      </c>
      <c r="ASG78">
        <v>62.684294059999999</v>
      </c>
      <c r="ASH78">
        <v>61.211695380000002</v>
      </c>
    </row>
    <row r="79" spans="3:1178" x14ac:dyDescent="0.25">
      <c r="C79">
        <v>0</v>
      </c>
      <c r="D79">
        <v>0</v>
      </c>
      <c r="E79">
        <v>0</v>
      </c>
      <c r="F79">
        <v>259</v>
      </c>
      <c r="G79">
        <v>219</v>
      </c>
      <c r="H79">
        <v>225</v>
      </c>
      <c r="I79">
        <v>243</v>
      </c>
      <c r="J79">
        <v>238</v>
      </c>
      <c r="K79">
        <v>254</v>
      </c>
      <c r="L79">
        <v>226</v>
      </c>
      <c r="M79">
        <v>225</v>
      </c>
      <c r="N79">
        <v>235</v>
      </c>
      <c r="O79">
        <v>236</v>
      </c>
      <c r="P79">
        <v>244</v>
      </c>
      <c r="Q79">
        <v>240</v>
      </c>
      <c r="R79">
        <v>218</v>
      </c>
      <c r="S79">
        <v>240</v>
      </c>
      <c r="T79">
        <v>246</v>
      </c>
      <c r="U79">
        <v>238</v>
      </c>
      <c r="V79">
        <v>273</v>
      </c>
      <c r="W79">
        <v>244</v>
      </c>
      <c r="X79">
        <v>251</v>
      </c>
      <c r="Y79">
        <v>240</v>
      </c>
      <c r="Z79">
        <v>237</v>
      </c>
      <c r="AA79">
        <v>232</v>
      </c>
      <c r="AB79">
        <v>256</v>
      </c>
      <c r="AC79">
        <v>242</v>
      </c>
      <c r="AD79">
        <v>225</v>
      </c>
      <c r="AE79">
        <v>0</v>
      </c>
      <c r="AF79">
        <v>0</v>
      </c>
      <c r="AG79">
        <v>0</v>
      </c>
      <c r="AH79">
        <v>62</v>
      </c>
      <c r="AI79">
        <v>47</v>
      </c>
      <c r="AJ79">
        <v>61</v>
      </c>
      <c r="AK79">
        <v>50</v>
      </c>
      <c r="AL79">
        <v>60</v>
      </c>
      <c r="AM79">
        <v>71</v>
      </c>
      <c r="AN79">
        <v>66</v>
      </c>
      <c r="AO79">
        <v>82</v>
      </c>
      <c r="AP79">
        <v>94</v>
      </c>
      <c r="AQ79">
        <v>79</v>
      </c>
      <c r="AR79">
        <v>96</v>
      </c>
      <c r="AS79">
        <v>93</v>
      </c>
      <c r="AT79">
        <v>79</v>
      </c>
      <c r="AU79">
        <v>83</v>
      </c>
      <c r="AV79">
        <v>111</v>
      </c>
      <c r="AW79">
        <v>96</v>
      </c>
      <c r="AX79">
        <v>115</v>
      </c>
      <c r="AY79">
        <v>78</v>
      </c>
      <c r="AZ79">
        <v>115</v>
      </c>
      <c r="BA79">
        <v>102</v>
      </c>
      <c r="BB79">
        <v>114</v>
      </c>
      <c r="BC79">
        <v>107</v>
      </c>
      <c r="BD79">
        <v>135</v>
      </c>
      <c r="BE79">
        <v>119</v>
      </c>
      <c r="BF79">
        <v>130</v>
      </c>
      <c r="BG79">
        <v>0</v>
      </c>
      <c r="BH79">
        <v>0</v>
      </c>
      <c r="BI79">
        <v>0</v>
      </c>
      <c r="BJ79">
        <v>114</v>
      </c>
      <c r="BK79">
        <v>119</v>
      </c>
      <c r="BL79">
        <v>133</v>
      </c>
      <c r="BM79">
        <v>128</v>
      </c>
      <c r="BN79">
        <v>92</v>
      </c>
      <c r="BO79">
        <v>118</v>
      </c>
      <c r="BP79">
        <v>127</v>
      </c>
      <c r="BQ79">
        <v>127</v>
      </c>
      <c r="BR79">
        <v>111</v>
      </c>
      <c r="BS79">
        <v>110</v>
      </c>
      <c r="BT79">
        <v>135</v>
      </c>
      <c r="BU79">
        <v>138</v>
      </c>
      <c r="BV79">
        <v>120</v>
      </c>
      <c r="BW79">
        <v>165</v>
      </c>
      <c r="BX79">
        <v>142</v>
      </c>
      <c r="BY79">
        <v>149</v>
      </c>
      <c r="BZ79">
        <v>127</v>
      </c>
      <c r="CA79">
        <v>150</v>
      </c>
      <c r="CB79">
        <v>135</v>
      </c>
      <c r="CC79">
        <v>154</v>
      </c>
      <c r="CD79">
        <v>150</v>
      </c>
      <c r="CE79">
        <v>147</v>
      </c>
      <c r="CF79">
        <v>155</v>
      </c>
      <c r="CG79">
        <v>153</v>
      </c>
      <c r="CH79">
        <v>159</v>
      </c>
      <c r="CI79">
        <v>0</v>
      </c>
      <c r="CJ79">
        <v>0</v>
      </c>
      <c r="CK79">
        <v>0</v>
      </c>
      <c r="CL79">
        <v>46</v>
      </c>
      <c r="CM79">
        <v>51</v>
      </c>
      <c r="CN79">
        <v>36</v>
      </c>
      <c r="CO79">
        <v>46</v>
      </c>
      <c r="CP79">
        <v>44</v>
      </c>
      <c r="CQ79">
        <v>41</v>
      </c>
      <c r="CR79">
        <v>36</v>
      </c>
      <c r="CS79">
        <v>53</v>
      </c>
      <c r="CT79">
        <v>48</v>
      </c>
      <c r="CU79">
        <v>56</v>
      </c>
      <c r="CV79">
        <v>42</v>
      </c>
      <c r="CW79">
        <v>45</v>
      </c>
      <c r="CX79">
        <v>49</v>
      </c>
      <c r="CY79">
        <v>50</v>
      </c>
      <c r="CZ79">
        <v>53</v>
      </c>
      <c r="DA79">
        <v>51</v>
      </c>
      <c r="DB79">
        <v>43</v>
      </c>
      <c r="DC79">
        <v>52</v>
      </c>
      <c r="DD79">
        <v>40</v>
      </c>
      <c r="DE79">
        <v>46</v>
      </c>
      <c r="DF79">
        <v>61</v>
      </c>
      <c r="DG79">
        <v>48</v>
      </c>
      <c r="DH79">
        <v>56</v>
      </c>
      <c r="DI79">
        <v>64</v>
      </c>
      <c r="DJ79">
        <v>72</v>
      </c>
      <c r="DK79">
        <v>0</v>
      </c>
      <c r="DL79">
        <v>0</v>
      </c>
      <c r="DM79">
        <v>0</v>
      </c>
      <c r="DN79">
        <v>1</v>
      </c>
      <c r="DO79">
        <v>1</v>
      </c>
      <c r="DP79">
        <v>0</v>
      </c>
      <c r="DQ79">
        <v>0</v>
      </c>
      <c r="DR79">
        <v>4</v>
      </c>
      <c r="DS79">
        <v>2</v>
      </c>
      <c r="DT79">
        <v>4</v>
      </c>
      <c r="DU79">
        <v>2</v>
      </c>
      <c r="DV79">
        <v>3</v>
      </c>
      <c r="DW79">
        <v>6</v>
      </c>
      <c r="DX79">
        <v>3</v>
      </c>
      <c r="DY79">
        <v>3</v>
      </c>
      <c r="DZ79">
        <v>5</v>
      </c>
      <c r="EA79">
        <v>3</v>
      </c>
      <c r="EB79">
        <v>3</v>
      </c>
      <c r="EC79">
        <v>8</v>
      </c>
      <c r="ED79">
        <v>6</v>
      </c>
      <c r="EE79">
        <v>8</v>
      </c>
      <c r="EF79">
        <v>6</v>
      </c>
      <c r="EG79">
        <v>11</v>
      </c>
      <c r="EH79">
        <v>5</v>
      </c>
      <c r="EI79">
        <v>6</v>
      </c>
      <c r="EJ79">
        <v>8</v>
      </c>
      <c r="EK79">
        <v>7</v>
      </c>
      <c r="EL79">
        <v>8</v>
      </c>
      <c r="EM79">
        <v>0</v>
      </c>
      <c r="EN79">
        <v>0</v>
      </c>
      <c r="EO79">
        <v>0</v>
      </c>
      <c r="EP79">
        <v>30</v>
      </c>
      <c r="EQ79">
        <v>5</v>
      </c>
      <c r="ER79">
        <v>0</v>
      </c>
      <c r="ES79">
        <v>10</v>
      </c>
      <c r="ET79">
        <v>0</v>
      </c>
      <c r="EU79">
        <v>10</v>
      </c>
      <c r="EV79">
        <v>20</v>
      </c>
      <c r="EW79">
        <v>10</v>
      </c>
      <c r="EX79">
        <v>10</v>
      </c>
      <c r="EY79">
        <v>0</v>
      </c>
      <c r="EZ79">
        <v>45</v>
      </c>
      <c r="FA79">
        <v>25</v>
      </c>
      <c r="FB79">
        <v>15</v>
      </c>
      <c r="FC79">
        <v>10</v>
      </c>
      <c r="FD79">
        <v>20</v>
      </c>
      <c r="FE79">
        <v>15</v>
      </c>
      <c r="FF79">
        <v>30</v>
      </c>
      <c r="FG79">
        <v>35</v>
      </c>
      <c r="FH79">
        <v>35</v>
      </c>
      <c r="FI79">
        <v>30</v>
      </c>
      <c r="FJ79">
        <v>45</v>
      </c>
      <c r="FK79">
        <v>30</v>
      </c>
      <c r="FL79">
        <v>35</v>
      </c>
      <c r="FM79">
        <v>40</v>
      </c>
      <c r="FN79">
        <v>25</v>
      </c>
      <c r="FO79">
        <v>0</v>
      </c>
      <c r="FP79">
        <v>0</v>
      </c>
      <c r="FQ79">
        <v>6739</v>
      </c>
      <c r="FR79">
        <v>7013</v>
      </c>
      <c r="FS79">
        <v>7184</v>
      </c>
      <c r="FT79">
        <v>7332</v>
      </c>
      <c r="FU79">
        <v>7460</v>
      </c>
      <c r="FV79">
        <v>7619</v>
      </c>
      <c r="FW79">
        <v>7748</v>
      </c>
      <c r="FX79">
        <v>7805</v>
      </c>
      <c r="FY79">
        <v>7862</v>
      </c>
      <c r="FZ79">
        <v>7972</v>
      </c>
      <c r="GA79">
        <v>8046</v>
      </c>
      <c r="GB79">
        <v>8092</v>
      </c>
      <c r="GC79">
        <v>8172</v>
      </c>
      <c r="GD79">
        <v>8248</v>
      </c>
      <c r="GE79">
        <v>8284</v>
      </c>
      <c r="GF79">
        <v>8306</v>
      </c>
      <c r="GG79">
        <v>8304</v>
      </c>
      <c r="GH79">
        <v>8279</v>
      </c>
      <c r="GI79">
        <v>8298</v>
      </c>
      <c r="GJ79">
        <v>8229</v>
      </c>
      <c r="GK79">
        <v>8198</v>
      </c>
      <c r="GL79">
        <v>8202</v>
      </c>
      <c r="GM79">
        <v>8127</v>
      </c>
      <c r="GN79">
        <v>8085</v>
      </c>
      <c r="GO79">
        <v>8072</v>
      </c>
      <c r="GP79">
        <v>8096</v>
      </c>
      <c r="GQ79">
        <v>0</v>
      </c>
      <c r="GR79">
        <v>0</v>
      </c>
      <c r="GS79">
        <v>706</v>
      </c>
      <c r="GT79">
        <v>865</v>
      </c>
      <c r="GU79">
        <v>1079</v>
      </c>
      <c r="GV79">
        <v>1262</v>
      </c>
      <c r="GW79">
        <v>1482</v>
      </c>
      <c r="GX79">
        <v>1656</v>
      </c>
      <c r="GY79">
        <v>1817</v>
      </c>
      <c r="GZ79">
        <v>1976</v>
      </c>
      <c r="HA79">
        <v>2145</v>
      </c>
      <c r="HB79">
        <v>2241</v>
      </c>
      <c r="HC79">
        <v>2394</v>
      </c>
      <c r="HD79">
        <v>2525</v>
      </c>
      <c r="HE79">
        <v>2656</v>
      </c>
      <c r="HF79">
        <v>2766</v>
      </c>
      <c r="HG79">
        <v>2890</v>
      </c>
      <c r="HH79">
        <v>2973</v>
      </c>
      <c r="HI79">
        <v>3075</v>
      </c>
      <c r="HJ79">
        <v>3178</v>
      </c>
      <c r="HK79">
        <v>3278</v>
      </c>
      <c r="HL79">
        <v>3398</v>
      </c>
      <c r="HM79">
        <v>3505</v>
      </c>
      <c r="HN79">
        <v>3598</v>
      </c>
      <c r="HO79">
        <v>3684</v>
      </c>
      <c r="HP79">
        <v>3746</v>
      </c>
      <c r="HQ79">
        <v>3807</v>
      </c>
      <c r="HR79">
        <v>3846</v>
      </c>
      <c r="HS79">
        <v>0</v>
      </c>
      <c r="HT79">
        <v>0</v>
      </c>
      <c r="HU79">
        <v>73</v>
      </c>
      <c r="HV79">
        <v>80</v>
      </c>
      <c r="HW79">
        <v>94</v>
      </c>
      <c r="HX79">
        <v>110</v>
      </c>
      <c r="HY79">
        <v>120</v>
      </c>
      <c r="HZ79">
        <v>143</v>
      </c>
      <c r="IA79">
        <v>151</v>
      </c>
      <c r="IB79">
        <v>174</v>
      </c>
      <c r="IC79">
        <v>196</v>
      </c>
      <c r="ID79">
        <v>226</v>
      </c>
      <c r="IE79">
        <v>237</v>
      </c>
      <c r="IF79">
        <v>270</v>
      </c>
      <c r="IG79">
        <v>300</v>
      </c>
      <c r="IH79">
        <v>315</v>
      </c>
      <c r="II79">
        <v>335</v>
      </c>
      <c r="IJ79">
        <v>347</v>
      </c>
      <c r="IK79">
        <v>360</v>
      </c>
      <c r="IL79">
        <v>379</v>
      </c>
      <c r="IM79">
        <v>387</v>
      </c>
      <c r="IN79">
        <v>392</v>
      </c>
      <c r="IO79">
        <v>400</v>
      </c>
      <c r="IP79">
        <v>402</v>
      </c>
      <c r="IQ79">
        <v>423</v>
      </c>
      <c r="IR79">
        <v>429</v>
      </c>
      <c r="IS79">
        <v>439</v>
      </c>
      <c r="IT79">
        <v>459</v>
      </c>
      <c r="IU79">
        <v>0</v>
      </c>
      <c r="IV79">
        <v>0</v>
      </c>
      <c r="IW79">
        <v>6</v>
      </c>
      <c r="IX79">
        <v>5</v>
      </c>
      <c r="IY79">
        <v>3</v>
      </c>
      <c r="IZ79">
        <v>7</v>
      </c>
      <c r="JA79">
        <v>5</v>
      </c>
      <c r="JB79">
        <v>6</v>
      </c>
      <c r="JC79">
        <v>6</v>
      </c>
      <c r="JD79">
        <v>7</v>
      </c>
      <c r="JE79">
        <v>7</v>
      </c>
      <c r="JF79">
        <v>4</v>
      </c>
      <c r="JG79">
        <v>9</v>
      </c>
      <c r="JH79">
        <v>11</v>
      </c>
      <c r="JI79">
        <v>7</v>
      </c>
      <c r="JJ79">
        <v>11</v>
      </c>
      <c r="JK79">
        <v>11</v>
      </c>
      <c r="JL79">
        <v>15</v>
      </c>
      <c r="JM79">
        <v>19</v>
      </c>
      <c r="JN79">
        <v>27</v>
      </c>
      <c r="JO79">
        <v>21</v>
      </c>
      <c r="JP79">
        <v>22</v>
      </c>
      <c r="JQ79">
        <v>20</v>
      </c>
      <c r="JR79">
        <v>21</v>
      </c>
      <c r="JS79">
        <v>22</v>
      </c>
      <c r="JT79">
        <v>21</v>
      </c>
      <c r="JU79">
        <v>23</v>
      </c>
      <c r="JV79">
        <v>24</v>
      </c>
      <c r="JW79">
        <v>0</v>
      </c>
      <c r="JX79">
        <v>0</v>
      </c>
      <c r="JY79">
        <v>0</v>
      </c>
      <c r="JZ79">
        <v>10</v>
      </c>
      <c r="KA79">
        <v>18</v>
      </c>
      <c r="KB79">
        <v>22</v>
      </c>
      <c r="KC79">
        <v>35</v>
      </c>
      <c r="KD79">
        <v>43</v>
      </c>
      <c r="KE79">
        <v>64</v>
      </c>
      <c r="KF79">
        <v>73</v>
      </c>
      <c r="KG79">
        <v>85</v>
      </c>
      <c r="KH79">
        <v>103</v>
      </c>
      <c r="KI79">
        <v>123</v>
      </c>
      <c r="KJ79">
        <v>144</v>
      </c>
      <c r="KK79">
        <v>161</v>
      </c>
      <c r="KL79">
        <v>184</v>
      </c>
      <c r="KM79">
        <v>216</v>
      </c>
      <c r="KN79">
        <v>242</v>
      </c>
      <c r="KO79">
        <v>266</v>
      </c>
      <c r="KP79">
        <v>293</v>
      </c>
      <c r="KQ79">
        <v>336</v>
      </c>
      <c r="KR79">
        <v>360</v>
      </c>
      <c r="KS79">
        <v>396</v>
      </c>
      <c r="KT79">
        <v>435</v>
      </c>
      <c r="KU79">
        <v>477</v>
      </c>
      <c r="KV79">
        <v>518</v>
      </c>
      <c r="KW79">
        <v>555</v>
      </c>
      <c r="KX79">
        <v>582</v>
      </c>
      <c r="KY79">
        <v>0</v>
      </c>
      <c r="KZ79">
        <v>0</v>
      </c>
      <c r="LA79">
        <v>0</v>
      </c>
      <c r="LB79">
        <v>224</v>
      </c>
      <c r="LC79">
        <v>426</v>
      </c>
      <c r="LD79">
        <v>615</v>
      </c>
      <c r="LE79">
        <v>800</v>
      </c>
      <c r="LF79">
        <v>1003</v>
      </c>
      <c r="LG79">
        <v>1193</v>
      </c>
      <c r="LH79">
        <v>1383</v>
      </c>
      <c r="LI79">
        <v>1571</v>
      </c>
      <c r="LJ79">
        <v>1750</v>
      </c>
      <c r="LK79">
        <v>1924</v>
      </c>
      <c r="LL79">
        <v>2089</v>
      </c>
      <c r="LM79">
        <v>2267</v>
      </c>
      <c r="LN79">
        <v>2452</v>
      </c>
      <c r="LO79">
        <v>2632</v>
      </c>
      <c r="LP79">
        <v>2796</v>
      </c>
      <c r="LQ79">
        <v>2966</v>
      </c>
      <c r="LR79">
        <v>3155</v>
      </c>
      <c r="LS79">
        <v>3334</v>
      </c>
      <c r="LT79">
        <v>3540</v>
      </c>
      <c r="LU79">
        <v>3704</v>
      </c>
      <c r="LV79">
        <v>3888</v>
      </c>
      <c r="LW79">
        <v>4045</v>
      </c>
      <c r="LX79">
        <v>4218</v>
      </c>
      <c r="LY79">
        <v>4388</v>
      </c>
      <c r="LZ79">
        <v>4542</v>
      </c>
      <c r="MA79">
        <v>0</v>
      </c>
      <c r="MB79">
        <v>0</v>
      </c>
      <c r="MC79">
        <v>1445</v>
      </c>
      <c r="MD79">
        <v>1507</v>
      </c>
      <c r="ME79">
        <v>1546</v>
      </c>
      <c r="MF79">
        <v>1558</v>
      </c>
      <c r="MG79">
        <v>1614</v>
      </c>
      <c r="MH79">
        <v>1648</v>
      </c>
      <c r="MI79">
        <v>1681</v>
      </c>
      <c r="MJ79">
        <v>1704</v>
      </c>
      <c r="MK79">
        <v>1723</v>
      </c>
      <c r="ML79">
        <v>1754</v>
      </c>
      <c r="MM79">
        <v>1785</v>
      </c>
      <c r="MN79">
        <v>1811</v>
      </c>
      <c r="MO79">
        <v>1842</v>
      </c>
      <c r="MP79">
        <v>1881</v>
      </c>
      <c r="MQ79">
        <v>1908</v>
      </c>
      <c r="MR79">
        <v>1951</v>
      </c>
      <c r="MS79">
        <v>1959</v>
      </c>
      <c r="MT79">
        <v>1983</v>
      </c>
      <c r="MU79">
        <v>2002</v>
      </c>
      <c r="MV79">
        <v>2014</v>
      </c>
      <c r="MW79">
        <v>2037</v>
      </c>
      <c r="MX79">
        <v>2050</v>
      </c>
      <c r="MY79">
        <v>2071</v>
      </c>
      <c r="MZ79">
        <v>2115</v>
      </c>
      <c r="NA79">
        <v>2103</v>
      </c>
      <c r="NB79">
        <v>2112</v>
      </c>
      <c r="NC79">
        <v>0</v>
      </c>
      <c r="ND79">
        <v>0</v>
      </c>
      <c r="NE79">
        <v>0</v>
      </c>
      <c r="NF79">
        <v>21</v>
      </c>
      <c r="NG79">
        <v>62</v>
      </c>
      <c r="NH79">
        <v>105</v>
      </c>
      <c r="NI79">
        <v>140</v>
      </c>
      <c r="NJ79">
        <v>178</v>
      </c>
      <c r="NK79">
        <v>213</v>
      </c>
      <c r="NL79">
        <v>266</v>
      </c>
      <c r="NM79">
        <v>303</v>
      </c>
      <c r="NN79">
        <v>353</v>
      </c>
      <c r="NO79">
        <v>399</v>
      </c>
      <c r="NP79">
        <v>449</v>
      </c>
      <c r="NQ79">
        <v>505</v>
      </c>
      <c r="NR79">
        <v>558</v>
      </c>
      <c r="NS79">
        <v>609</v>
      </c>
      <c r="NT79">
        <v>673</v>
      </c>
      <c r="NU79">
        <v>736</v>
      </c>
      <c r="NV79">
        <v>799</v>
      </c>
      <c r="NW79">
        <v>853</v>
      </c>
      <c r="NX79">
        <v>911</v>
      </c>
      <c r="NY79">
        <v>970</v>
      </c>
      <c r="NZ79">
        <v>1025</v>
      </c>
      <c r="OA79">
        <v>1094</v>
      </c>
      <c r="OB79">
        <v>1164</v>
      </c>
      <c r="OC79">
        <v>1235</v>
      </c>
      <c r="OD79">
        <v>1313</v>
      </c>
      <c r="OE79">
        <v>0</v>
      </c>
      <c r="OF79">
        <v>0</v>
      </c>
      <c r="OG79">
        <v>2072</v>
      </c>
      <c r="OH79">
        <v>2102</v>
      </c>
      <c r="OI79">
        <v>2182</v>
      </c>
      <c r="OJ79">
        <v>2276</v>
      </c>
      <c r="OK79">
        <v>2343</v>
      </c>
      <c r="OL79">
        <v>2378</v>
      </c>
      <c r="OM79">
        <v>2444</v>
      </c>
      <c r="ON79">
        <v>2529</v>
      </c>
      <c r="OO79">
        <v>2546</v>
      </c>
      <c r="OP79">
        <v>2638</v>
      </c>
      <c r="OQ79">
        <v>2689</v>
      </c>
      <c r="OR79">
        <v>2764</v>
      </c>
      <c r="OS79">
        <v>2826</v>
      </c>
      <c r="OT79">
        <v>2882</v>
      </c>
      <c r="OU79">
        <v>2929</v>
      </c>
      <c r="OV79">
        <v>2978</v>
      </c>
      <c r="OW79">
        <v>3020</v>
      </c>
      <c r="OX79">
        <v>3095</v>
      </c>
      <c r="OY79">
        <v>3149</v>
      </c>
      <c r="OZ79">
        <v>3183</v>
      </c>
      <c r="PA79">
        <v>3223</v>
      </c>
      <c r="PB79">
        <v>3235</v>
      </c>
      <c r="PC79">
        <v>3235</v>
      </c>
      <c r="PD79">
        <v>3241</v>
      </c>
      <c r="PE79">
        <v>3256</v>
      </c>
      <c r="PF79">
        <v>3272</v>
      </c>
      <c r="PG79">
        <v>0</v>
      </c>
      <c r="PH79">
        <v>0</v>
      </c>
      <c r="PI79">
        <v>0</v>
      </c>
      <c r="PJ79">
        <v>78</v>
      </c>
      <c r="PK79">
        <v>149</v>
      </c>
      <c r="PL79">
        <v>210</v>
      </c>
      <c r="PM79">
        <v>287</v>
      </c>
      <c r="PN79">
        <v>374</v>
      </c>
      <c r="PO79">
        <v>458</v>
      </c>
      <c r="PP79">
        <v>537</v>
      </c>
      <c r="PQ79">
        <v>650</v>
      </c>
      <c r="PR79">
        <v>728</v>
      </c>
      <c r="PS79">
        <v>832</v>
      </c>
      <c r="PT79">
        <v>930</v>
      </c>
      <c r="PU79">
        <v>1017</v>
      </c>
      <c r="PV79">
        <v>1109</v>
      </c>
      <c r="PW79">
        <v>1195</v>
      </c>
      <c r="PX79">
        <v>1307</v>
      </c>
      <c r="PY79">
        <v>1409</v>
      </c>
      <c r="PZ79">
        <v>1506</v>
      </c>
      <c r="QA79">
        <v>1614</v>
      </c>
      <c r="QB79">
        <v>1736</v>
      </c>
      <c r="QC79">
        <v>1866</v>
      </c>
      <c r="QD79">
        <v>1985</v>
      </c>
      <c r="QE79">
        <v>2115</v>
      </c>
      <c r="QF79">
        <v>2240</v>
      </c>
      <c r="QG79">
        <v>2374</v>
      </c>
      <c r="QH79">
        <v>2488</v>
      </c>
      <c r="QI79">
        <v>0</v>
      </c>
      <c r="QJ79">
        <v>0</v>
      </c>
      <c r="QK79">
        <v>7512</v>
      </c>
      <c r="QL79">
        <v>7938</v>
      </c>
      <c r="QM79">
        <v>8249</v>
      </c>
      <c r="QN79">
        <v>8453</v>
      </c>
      <c r="QO79">
        <v>8659</v>
      </c>
      <c r="QP79">
        <v>8821</v>
      </c>
      <c r="QQ79">
        <v>8913</v>
      </c>
      <c r="QR79">
        <v>9017</v>
      </c>
      <c r="QS79">
        <v>9102</v>
      </c>
      <c r="QT79">
        <v>9139</v>
      </c>
      <c r="QU79">
        <v>9209</v>
      </c>
      <c r="QV79">
        <v>9298</v>
      </c>
      <c r="QW79">
        <v>9348</v>
      </c>
      <c r="QX79">
        <v>9427</v>
      </c>
      <c r="QY79">
        <v>9438</v>
      </c>
      <c r="QZ79">
        <v>9420</v>
      </c>
      <c r="RA79">
        <v>9471</v>
      </c>
      <c r="RB79">
        <v>9532</v>
      </c>
      <c r="RC79">
        <v>9536</v>
      </c>
      <c r="RD79">
        <v>9555</v>
      </c>
      <c r="RE79">
        <v>9602</v>
      </c>
      <c r="RF79">
        <v>9584</v>
      </c>
      <c r="RG79">
        <v>9572</v>
      </c>
      <c r="RH79">
        <v>9574</v>
      </c>
      <c r="RI79">
        <v>9601</v>
      </c>
      <c r="RJ79">
        <v>9613</v>
      </c>
      <c r="RK79">
        <v>0</v>
      </c>
      <c r="RL79">
        <v>0</v>
      </c>
      <c r="RM79">
        <v>8360</v>
      </c>
      <c r="RN79">
        <v>8256</v>
      </c>
      <c r="RO79">
        <v>8202</v>
      </c>
      <c r="RP79">
        <v>8232</v>
      </c>
      <c r="RQ79">
        <v>8219</v>
      </c>
      <c r="RR79">
        <v>8210</v>
      </c>
      <c r="RS79">
        <v>8217</v>
      </c>
      <c r="RT79">
        <v>8250</v>
      </c>
      <c r="RU79">
        <v>8283</v>
      </c>
      <c r="RV79">
        <v>8315</v>
      </c>
      <c r="RW79">
        <v>8360</v>
      </c>
      <c r="RX79">
        <v>8400</v>
      </c>
      <c r="RY79">
        <v>8408</v>
      </c>
      <c r="RZ79">
        <v>8407</v>
      </c>
      <c r="SA79">
        <v>8422</v>
      </c>
      <c r="SB79">
        <v>8503</v>
      </c>
      <c r="SC79">
        <v>8510</v>
      </c>
      <c r="SD79">
        <v>8482</v>
      </c>
      <c r="SE79">
        <v>8570</v>
      </c>
      <c r="SF79">
        <v>8531</v>
      </c>
      <c r="SG79">
        <v>8479</v>
      </c>
      <c r="SH79">
        <v>8478</v>
      </c>
      <c r="SI79">
        <v>8502</v>
      </c>
      <c r="SJ79">
        <v>8485</v>
      </c>
      <c r="SK79">
        <v>8517</v>
      </c>
      <c r="SL79">
        <v>8610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861627.28060000006</v>
      </c>
      <c r="SU79">
        <v>850694.95019999996</v>
      </c>
      <c r="SV79">
        <v>831993.48479999998</v>
      </c>
      <c r="SW79">
        <v>813659.74979999999</v>
      </c>
      <c r="SX79">
        <v>801013.54249999998</v>
      </c>
      <c r="SY79">
        <v>784901.88520000002</v>
      </c>
      <c r="SZ79">
        <v>766397.34809999994</v>
      </c>
      <c r="TA79">
        <v>751431.25040000002</v>
      </c>
      <c r="TB79">
        <v>736329.70660000003</v>
      </c>
      <c r="TC79">
        <v>718003.4571</v>
      </c>
      <c r="TD79">
        <v>698942.01419999998</v>
      </c>
      <c r="TE79">
        <v>678421.08360000001</v>
      </c>
      <c r="TF79">
        <v>656678.28240000003</v>
      </c>
      <c r="TG79">
        <v>639014.88820000004</v>
      </c>
      <c r="TH79">
        <v>615243.99549999996</v>
      </c>
      <c r="TI79">
        <v>595074.04850000003</v>
      </c>
      <c r="TJ79">
        <v>578023.68870000006</v>
      </c>
      <c r="TK79">
        <v>556056.48140000005</v>
      </c>
      <c r="TL79">
        <v>537070.68389999995</v>
      </c>
      <c r="TM79">
        <v>520589.4363</v>
      </c>
      <c r="TN79">
        <v>506929.39230000001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509915.9448</v>
      </c>
      <c r="TW79">
        <v>543195.24860000005</v>
      </c>
      <c r="TX79">
        <v>573522.88329999999</v>
      </c>
      <c r="TY79">
        <v>604440.95389999996</v>
      </c>
      <c r="TZ79">
        <v>613099.86089999997</v>
      </c>
      <c r="UA79">
        <v>635881.63520000002</v>
      </c>
      <c r="UB79">
        <v>651142.87699999998</v>
      </c>
      <c r="UC79">
        <v>664975.67290000001</v>
      </c>
      <c r="UD79">
        <v>672345.70979999995</v>
      </c>
      <c r="UE79">
        <v>682026.23439999996</v>
      </c>
      <c r="UF79">
        <v>681178.48450000002</v>
      </c>
      <c r="UG79">
        <v>684028.04520000005</v>
      </c>
      <c r="UH79">
        <v>686349.71279999998</v>
      </c>
      <c r="UI79">
        <v>687326.81559999997</v>
      </c>
      <c r="UJ79">
        <v>691736.17559999996</v>
      </c>
      <c r="UK79">
        <v>692736.24569999997</v>
      </c>
      <c r="UL79">
        <v>690404.83409999998</v>
      </c>
      <c r="UM79">
        <v>686317.48190000001</v>
      </c>
      <c r="UN79">
        <v>677541.63560000004</v>
      </c>
      <c r="UO79">
        <v>668519.17299999995</v>
      </c>
      <c r="UP79">
        <v>655696.772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203141.31649999999</v>
      </c>
      <c r="UY79">
        <v>208258.122</v>
      </c>
      <c r="UZ79">
        <v>232989.86189999999</v>
      </c>
      <c r="VA79">
        <v>254804.22349999999</v>
      </c>
      <c r="VB79">
        <v>285247.44660000002</v>
      </c>
      <c r="VC79">
        <v>290418.61339999997</v>
      </c>
      <c r="VD79">
        <v>321220.04680000001</v>
      </c>
      <c r="VE79">
        <v>346515.6924</v>
      </c>
      <c r="VF79">
        <v>353244.15240000002</v>
      </c>
      <c r="VG79">
        <v>364730.43939999997</v>
      </c>
      <c r="VH79">
        <v>366791.6605</v>
      </c>
      <c r="VI79">
        <v>369449.64549999998</v>
      </c>
      <c r="VJ79">
        <v>377619.78330000001</v>
      </c>
      <c r="VK79">
        <v>374359.85379999998</v>
      </c>
      <c r="VL79">
        <v>368151.98489999998</v>
      </c>
      <c r="VM79">
        <v>364723.58319999999</v>
      </c>
      <c r="VN79">
        <v>355871.06900000002</v>
      </c>
      <c r="VO79">
        <v>363554.70750000002</v>
      </c>
      <c r="VP79">
        <v>357972.34159999999</v>
      </c>
      <c r="VQ79">
        <v>355647.2672</v>
      </c>
      <c r="VR79">
        <v>361019.29729999998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244282.9773</v>
      </c>
      <c r="WA79">
        <v>237167.93909999999</v>
      </c>
      <c r="WB79">
        <v>268636.82419999997</v>
      </c>
      <c r="WC79">
        <v>260812.45069999999</v>
      </c>
      <c r="WD79">
        <v>144694.84090000001</v>
      </c>
      <c r="WE79">
        <v>316080.96309999999</v>
      </c>
      <c r="WF79">
        <v>375069.10399999999</v>
      </c>
      <c r="WG79">
        <v>231728.48439999999</v>
      </c>
      <c r="WH79">
        <v>353538.60310000001</v>
      </c>
      <c r="WI79">
        <v>343241.36219999997</v>
      </c>
      <c r="WJ79">
        <v>454423.6923</v>
      </c>
      <c r="WK79">
        <v>558838.19759999996</v>
      </c>
      <c r="WL79">
        <v>771008.24410000001</v>
      </c>
      <c r="WM79">
        <v>582206.87250000006</v>
      </c>
      <c r="WN79">
        <v>592166.02850000001</v>
      </c>
      <c r="WO79">
        <v>522653.15840000001</v>
      </c>
      <c r="WP79">
        <v>532801.76340000005</v>
      </c>
      <c r="WQ79">
        <v>541915.80189999996</v>
      </c>
      <c r="WR79">
        <v>502216.76260000002</v>
      </c>
      <c r="WS79">
        <v>534026.14610000001</v>
      </c>
      <c r="WT79">
        <v>541014.24679999996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33700000</v>
      </c>
      <c r="ZG79">
        <v>33400000</v>
      </c>
      <c r="ZH79">
        <v>32900000</v>
      </c>
      <c r="ZI79">
        <v>32300000</v>
      </c>
      <c r="ZJ79">
        <v>31900000</v>
      </c>
      <c r="ZK79">
        <v>31500000</v>
      </c>
      <c r="ZL79">
        <v>31000000</v>
      </c>
      <c r="ZM79">
        <v>30700000</v>
      </c>
      <c r="ZN79">
        <v>30400000</v>
      </c>
      <c r="ZO79">
        <v>29900000</v>
      </c>
      <c r="ZP79">
        <v>29700000</v>
      </c>
      <c r="ZQ79">
        <v>29000000</v>
      </c>
      <c r="ZR79">
        <v>28500000</v>
      </c>
      <c r="ZS79">
        <v>27900000</v>
      </c>
      <c r="ZT79">
        <v>27300000</v>
      </c>
      <c r="ZU79">
        <v>26800000</v>
      </c>
      <c r="ZV79">
        <v>26200000</v>
      </c>
      <c r="ZW79">
        <v>25700000</v>
      </c>
      <c r="ZX79">
        <v>25400000</v>
      </c>
      <c r="ZY79">
        <v>24600000</v>
      </c>
      <c r="ZZ79">
        <v>23900000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12100000</v>
      </c>
      <c r="ABK79">
        <v>12100000</v>
      </c>
      <c r="ABL79">
        <v>12100000</v>
      </c>
      <c r="ABM79">
        <v>11800000</v>
      </c>
      <c r="ABN79">
        <v>11900000</v>
      </c>
      <c r="ABO79">
        <v>11800000</v>
      </c>
      <c r="ABP79">
        <v>11800000</v>
      </c>
      <c r="ABQ79">
        <v>11700000</v>
      </c>
      <c r="ABR79">
        <v>11600000</v>
      </c>
      <c r="ABS79">
        <v>11400000</v>
      </c>
      <c r="ABT79">
        <v>11300000</v>
      </c>
      <c r="ABU79">
        <v>11100000</v>
      </c>
      <c r="ABV79">
        <v>11000000</v>
      </c>
      <c r="ABW79">
        <v>10900000</v>
      </c>
      <c r="ABX79">
        <v>10700000</v>
      </c>
      <c r="ABY79">
        <v>10500000</v>
      </c>
      <c r="ABZ79">
        <v>10200000</v>
      </c>
      <c r="ACA79">
        <v>9950000</v>
      </c>
      <c r="ACB79">
        <v>9670000</v>
      </c>
      <c r="ACC79">
        <v>9440000</v>
      </c>
      <c r="ACD79">
        <v>9210000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3350000</v>
      </c>
      <c r="ADO79">
        <v>3290000</v>
      </c>
      <c r="ADP79">
        <v>3230000</v>
      </c>
      <c r="ADQ79">
        <v>3160000</v>
      </c>
      <c r="ADR79">
        <v>3080000</v>
      </c>
      <c r="ADS79">
        <v>3020000</v>
      </c>
      <c r="ADT79">
        <v>2960000</v>
      </c>
      <c r="ADU79">
        <v>2890000</v>
      </c>
      <c r="ADV79">
        <v>2830000</v>
      </c>
      <c r="ADW79">
        <v>2750000</v>
      </c>
      <c r="ADX79">
        <v>2660000</v>
      </c>
      <c r="ADY79">
        <v>2600000</v>
      </c>
      <c r="ADZ79">
        <v>2540000</v>
      </c>
      <c r="AEA79">
        <v>2470000</v>
      </c>
      <c r="AEB79">
        <v>2400000</v>
      </c>
      <c r="AEC79">
        <v>2340000</v>
      </c>
      <c r="AED79">
        <v>2270000</v>
      </c>
      <c r="AEE79">
        <v>2200000</v>
      </c>
      <c r="AEF79">
        <v>2140000</v>
      </c>
      <c r="AEG79">
        <v>2080000</v>
      </c>
      <c r="AEH79">
        <v>2020000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10000000</v>
      </c>
      <c r="AEQ79">
        <v>9740000</v>
      </c>
      <c r="AER79">
        <v>9500000</v>
      </c>
      <c r="AES79">
        <v>9260000</v>
      </c>
      <c r="AET79">
        <v>9020000</v>
      </c>
      <c r="AEU79">
        <v>8810000</v>
      </c>
      <c r="AEV79">
        <v>8590000</v>
      </c>
      <c r="AEW79">
        <v>8350000</v>
      </c>
      <c r="AEX79">
        <v>8100000</v>
      </c>
      <c r="AEY79">
        <v>7880000</v>
      </c>
      <c r="AEZ79">
        <v>7730000</v>
      </c>
      <c r="AFA79">
        <v>7510000</v>
      </c>
      <c r="AFB79">
        <v>7260000</v>
      </c>
      <c r="AFC79">
        <v>7130000</v>
      </c>
      <c r="AFD79">
        <v>6890000</v>
      </c>
      <c r="AFE79">
        <v>6650000</v>
      </c>
      <c r="AFF79">
        <v>6450000</v>
      </c>
      <c r="AFG79">
        <v>6280000</v>
      </c>
      <c r="AFH79">
        <v>6090000</v>
      </c>
      <c r="AFI79">
        <v>5930000</v>
      </c>
      <c r="AFJ79">
        <v>5820000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220.5601518</v>
      </c>
      <c r="AGU79">
        <v>234.9548542</v>
      </c>
      <c r="AGV79">
        <v>248.07283530000001</v>
      </c>
      <c r="AGW79">
        <v>261.44620479999998</v>
      </c>
      <c r="AGX79">
        <v>265.19154730000002</v>
      </c>
      <c r="AGY79">
        <v>275.04562550000003</v>
      </c>
      <c r="AGZ79">
        <v>281.64675620000003</v>
      </c>
      <c r="AHA79">
        <v>287.6300238</v>
      </c>
      <c r="AHB79">
        <v>290.81787559999998</v>
      </c>
      <c r="AHC79">
        <v>295.00511080000001</v>
      </c>
      <c r="AHD79">
        <v>294.63842319999998</v>
      </c>
      <c r="AHE79">
        <v>295.87097840000001</v>
      </c>
      <c r="AHF79">
        <v>296.87519750000001</v>
      </c>
      <c r="AHG79">
        <v>297.29783570000001</v>
      </c>
      <c r="AHH79">
        <v>299.20506990000001</v>
      </c>
      <c r="AHI79">
        <v>299.63764229999998</v>
      </c>
      <c r="AHJ79">
        <v>298.6292085</v>
      </c>
      <c r="AHK79">
        <v>296.86125629999998</v>
      </c>
      <c r="AHL79">
        <v>293.0653327</v>
      </c>
      <c r="AHM79">
        <v>289.16273710000002</v>
      </c>
      <c r="AHN79">
        <v>283.61650789999999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28.791312820000002</v>
      </c>
      <c r="AHW79">
        <v>29.516520029999999</v>
      </c>
      <c r="AHX79">
        <v>33.021760980000003</v>
      </c>
      <c r="AHY79">
        <v>36.113520540000003</v>
      </c>
      <c r="AHZ79">
        <v>40.428252639999997</v>
      </c>
      <c r="AIA79">
        <v>41.161164509999999</v>
      </c>
      <c r="AIB79">
        <v>45.52666593</v>
      </c>
      <c r="AIC79">
        <v>49.111829479999997</v>
      </c>
      <c r="AID79">
        <v>50.06545723</v>
      </c>
      <c r="AIE79">
        <v>51.693413999999997</v>
      </c>
      <c r="AIF79">
        <v>51.985551829999999</v>
      </c>
      <c r="AIG79">
        <v>52.362269269999999</v>
      </c>
      <c r="AIH79">
        <v>53.52022668</v>
      </c>
      <c r="AII79">
        <v>53.05819537</v>
      </c>
      <c r="AIJ79">
        <v>52.178351229999997</v>
      </c>
      <c r="AIK79">
        <v>51.692442270000001</v>
      </c>
      <c r="AIL79">
        <v>50.437771339999998</v>
      </c>
      <c r="AIM79">
        <v>51.526776980000001</v>
      </c>
      <c r="AIN79">
        <v>50.73558568</v>
      </c>
      <c r="AIO79">
        <v>50.406051810000001</v>
      </c>
      <c r="AIP79">
        <v>51.167432120000001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1.4623377820000001</v>
      </c>
      <c r="AIY79">
        <v>1.4197454190000001</v>
      </c>
      <c r="AIZ79">
        <v>1.6081258789999999</v>
      </c>
      <c r="AJA79">
        <v>1.561287262</v>
      </c>
      <c r="AJB79">
        <v>0.86617878599999998</v>
      </c>
      <c r="AJC79">
        <v>1.8921381239999999</v>
      </c>
      <c r="AJD79">
        <v>2.2452555950000002</v>
      </c>
      <c r="AJE79">
        <v>1.3871835100000001</v>
      </c>
      <c r="AJF79">
        <v>2.1163687389999999</v>
      </c>
      <c r="AJG79">
        <v>2.0547269309999998</v>
      </c>
      <c r="AJH79">
        <v>2.720291612</v>
      </c>
      <c r="AJI79">
        <v>3.3453424360000001</v>
      </c>
      <c r="AJJ79">
        <v>4.615444342</v>
      </c>
      <c r="AJK79">
        <v>3.4852330519999999</v>
      </c>
      <c r="AJL79">
        <v>3.5448510010000001</v>
      </c>
      <c r="AJM79">
        <v>3.1287299210000001</v>
      </c>
      <c r="AJN79">
        <v>3.1894819590000001</v>
      </c>
      <c r="AJO79">
        <v>3.2440408270000001</v>
      </c>
      <c r="AJP79">
        <v>3.0063926460000001</v>
      </c>
      <c r="AJQ79">
        <v>3.1968114129999998</v>
      </c>
      <c r="AJR79">
        <v>3.2386438970000002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137.08117060000001</v>
      </c>
      <c r="AKA79">
        <v>377.6748068</v>
      </c>
      <c r="AKB79">
        <v>153.67145170000001</v>
      </c>
      <c r="AKC79">
        <v>194.95352800000001</v>
      </c>
      <c r="AKD79">
        <v>253.63842170000001</v>
      </c>
      <c r="AKE79">
        <v>309.39046739999998</v>
      </c>
      <c r="AKF79">
        <v>269.44965639999998</v>
      </c>
      <c r="AKG79">
        <v>215.0833174</v>
      </c>
      <c r="AKH79">
        <v>314.11947629999997</v>
      </c>
      <c r="AKI79">
        <v>430.59329409999998</v>
      </c>
      <c r="AKJ79">
        <v>326.7697387</v>
      </c>
      <c r="AKK79">
        <v>289.86393559999999</v>
      </c>
      <c r="AKL79">
        <v>327.80550190000002</v>
      </c>
      <c r="AKM79">
        <v>479.86564870000001</v>
      </c>
      <c r="AKN79">
        <v>230.1375821</v>
      </c>
      <c r="AKO79">
        <v>338.72389770000001</v>
      </c>
      <c r="AKP79">
        <v>373.66412270000001</v>
      </c>
      <c r="AKQ79">
        <v>310.50706969999999</v>
      </c>
      <c r="AKR79">
        <v>349.65382110000002</v>
      </c>
      <c r="AKS79">
        <v>322.14026089999999</v>
      </c>
      <c r="AKT79">
        <v>201.1910029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109.98445390000001</v>
      </c>
      <c r="AME79">
        <v>108.91923540000001</v>
      </c>
      <c r="AMF79">
        <v>107.19369380000001</v>
      </c>
      <c r="AMG79">
        <v>105.23196950000001</v>
      </c>
      <c r="AMH79">
        <v>104.0051359</v>
      </c>
      <c r="AMI79">
        <v>102.7604961</v>
      </c>
      <c r="AMJ79">
        <v>101.2206676</v>
      </c>
      <c r="AMK79">
        <v>99.954683509999995</v>
      </c>
      <c r="AML79">
        <v>99.098046490000002</v>
      </c>
      <c r="AMM79">
        <v>97.592724739999994</v>
      </c>
      <c r="AMN79">
        <v>96.885574270000006</v>
      </c>
      <c r="AMO79">
        <v>94.449368750000005</v>
      </c>
      <c r="AMP79">
        <v>92.82182718</v>
      </c>
      <c r="AMQ79">
        <v>90.981741900000003</v>
      </c>
      <c r="AMR79">
        <v>88.861249520000001</v>
      </c>
      <c r="AMS79">
        <v>87.258301250000002</v>
      </c>
      <c r="AMT79">
        <v>85.257454359999997</v>
      </c>
      <c r="AMU79">
        <v>83.622158639999995</v>
      </c>
      <c r="AMV79">
        <v>82.911433209999998</v>
      </c>
      <c r="AMW79">
        <v>80.039819159999993</v>
      </c>
      <c r="AMX79">
        <v>78.041123900000002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265.48342680000002</v>
      </c>
      <c r="ANG79">
        <v>225.9397372</v>
      </c>
      <c r="ANH79">
        <v>352.14659870000003</v>
      </c>
      <c r="ANI79">
        <v>245.3875683</v>
      </c>
      <c r="ANJ79">
        <v>288.4525233</v>
      </c>
      <c r="ANK79">
        <v>263.43188739999999</v>
      </c>
      <c r="ANL79">
        <v>276.68866689999999</v>
      </c>
      <c r="ANM79">
        <v>323.15431740000002</v>
      </c>
      <c r="ANN79">
        <v>277.02015089999998</v>
      </c>
      <c r="ANO79">
        <v>241.22313800000001</v>
      </c>
      <c r="ANP79">
        <v>304.87177969999999</v>
      </c>
      <c r="ANQ79">
        <v>261.92882049999997</v>
      </c>
      <c r="ANR79">
        <v>271.81890570000002</v>
      </c>
      <c r="ANS79">
        <v>197.2895652</v>
      </c>
      <c r="ANT79">
        <v>209.44447260000001</v>
      </c>
      <c r="ANU79">
        <v>188.3957102</v>
      </c>
      <c r="ANV79">
        <v>190.76827510000001</v>
      </c>
      <c r="ANW79">
        <v>245.10165359999999</v>
      </c>
      <c r="ANX79">
        <v>249.43421180000001</v>
      </c>
      <c r="ANY79">
        <v>193.87306520000001</v>
      </c>
      <c r="ANZ79">
        <v>262.95269560000003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75.822091169999993</v>
      </c>
      <c r="AOI79">
        <v>75.656785429999999</v>
      </c>
      <c r="AOJ79">
        <v>76.007821949999993</v>
      </c>
      <c r="AOK79">
        <v>74.29004698</v>
      </c>
      <c r="AOL79">
        <v>74.732549800000001</v>
      </c>
      <c r="AOM79">
        <v>73.958583809999993</v>
      </c>
      <c r="AON79">
        <v>73.807177620000004</v>
      </c>
      <c r="AOO79">
        <v>73.264820920000005</v>
      </c>
      <c r="AOP79">
        <v>72.540423489999995</v>
      </c>
      <c r="AOQ79">
        <v>71.576137250000002</v>
      </c>
      <c r="AOR79">
        <v>70.653934949999993</v>
      </c>
      <c r="AOS79">
        <v>69.563492659999994</v>
      </c>
      <c r="AOT79">
        <v>69.214624110000003</v>
      </c>
      <c r="AOU79">
        <v>68.371112609999997</v>
      </c>
      <c r="AOV79">
        <v>67.096428029999998</v>
      </c>
      <c r="AOW79">
        <v>65.960789129999995</v>
      </c>
      <c r="AOX79">
        <v>64.278035849999995</v>
      </c>
      <c r="AOY79">
        <v>62.405860050000001</v>
      </c>
      <c r="AOZ79">
        <v>60.70058745</v>
      </c>
      <c r="APA79">
        <v>59.205361150000002</v>
      </c>
      <c r="APB79">
        <v>57.763394740000003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819.53044120000004</v>
      </c>
      <c r="APK79">
        <v>822.69219720000001</v>
      </c>
      <c r="APL79">
        <v>817.44297600000004</v>
      </c>
      <c r="APM79">
        <v>1019.552271</v>
      </c>
      <c r="APN79">
        <v>735.11521519999997</v>
      </c>
      <c r="APO79">
        <v>928.01608009999995</v>
      </c>
      <c r="APP79">
        <v>880.27389770000002</v>
      </c>
      <c r="APQ79">
        <v>740.12148639999998</v>
      </c>
      <c r="APR79">
        <v>768.51899479999997</v>
      </c>
      <c r="APS79">
        <v>739.03784859999996</v>
      </c>
      <c r="APT79">
        <v>916.29484579999996</v>
      </c>
      <c r="APU79">
        <v>760.07999059999997</v>
      </c>
      <c r="APV79">
        <v>721.29257340000004</v>
      </c>
      <c r="APW79">
        <v>745.82150679999995</v>
      </c>
      <c r="APX79">
        <v>762.06443360000003</v>
      </c>
      <c r="APY79">
        <v>837.23503300000004</v>
      </c>
      <c r="APZ79">
        <v>705.69648050000001</v>
      </c>
      <c r="AQA79">
        <v>751.18062520000001</v>
      </c>
      <c r="AQB79">
        <v>691.47657489999995</v>
      </c>
      <c r="AQC79">
        <v>785.58817839999995</v>
      </c>
      <c r="AQD79">
        <v>637.58155450000004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74.528520880000002</v>
      </c>
      <c r="ARO79">
        <v>72.419480870000001</v>
      </c>
      <c r="ARP79">
        <v>70.592545779999995</v>
      </c>
      <c r="ARQ79">
        <v>68.81059802</v>
      </c>
      <c r="ARR79">
        <v>67.064501340000007</v>
      </c>
      <c r="ARS79">
        <v>65.463541879999994</v>
      </c>
      <c r="ART79">
        <v>63.860936469999999</v>
      </c>
      <c r="ARU79">
        <v>62.059957679999997</v>
      </c>
      <c r="ARV79">
        <v>60.245220019999998</v>
      </c>
      <c r="ARW79">
        <v>58.594865239999997</v>
      </c>
      <c r="ARX79">
        <v>57.435350679999999</v>
      </c>
      <c r="ARY79">
        <v>55.808382219999999</v>
      </c>
      <c r="ARZ79">
        <v>54.004620260000003</v>
      </c>
      <c r="ASA79">
        <v>52.975644099999997</v>
      </c>
      <c r="ASB79">
        <v>51.19860654</v>
      </c>
      <c r="ASC79">
        <v>49.404397770000003</v>
      </c>
      <c r="ASD79">
        <v>47.959777760000001</v>
      </c>
      <c r="ASE79">
        <v>46.694703879999999</v>
      </c>
      <c r="ASF79">
        <v>45.24401597</v>
      </c>
      <c r="ASG79">
        <v>44.091890769999999</v>
      </c>
      <c r="ASH79">
        <v>43.27509225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4"/>
  <dimension ref="A2:Z79"/>
  <sheetViews>
    <sheetView topLeftCell="I1" workbookViewId="0">
      <selection activeCell="AA8" sqref="AA8"/>
    </sheetView>
  </sheetViews>
  <sheetFormatPr defaultRowHeight="15" x14ac:dyDescent="0.25"/>
  <cols>
    <col min="1" max="1" width="22.5703125" bestFit="1" customWidth="1"/>
    <col min="2" max="2" width="15.5703125" bestFit="1" customWidth="1"/>
    <col min="3" max="3" width="11" bestFit="1" customWidth="1"/>
    <col min="7" max="7" width="9.85546875" bestFit="1" customWidth="1"/>
    <col min="8" max="8" width="10" bestFit="1" customWidth="1"/>
    <col min="9" max="9" width="11" bestFit="1" customWidth="1"/>
    <col min="10" max="10" width="10" bestFit="1" customWidth="1"/>
    <col min="18" max="18" width="9.140625" customWidth="1"/>
    <col min="23" max="24" width="10" bestFit="1" customWidth="1"/>
    <col min="26" max="26" width="10" bestFit="1" customWidth="1"/>
  </cols>
  <sheetData>
    <row r="2" spans="1:26" x14ac:dyDescent="0.25">
      <c r="C2" s="1" t="s">
        <v>1195</v>
      </c>
      <c r="K2" s="1" t="s">
        <v>1196</v>
      </c>
      <c r="S2" s="1" t="s">
        <v>1197</v>
      </c>
    </row>
    <row r="3" spans="1:26" x14ac:dyDescent="0.25">
      <c r="A3" s="1" t="s">
        <v>0</v>
      </c>
      <c r="C3" t="s">
        <v>9</v>
      </c>
      <c r="D3" t="s">
        <v>10</v>
      </c>
      <c r="E3" t="s">
        <v>11</v>
      </c>
      <c r="F3" t="s">
        <v>1194</v>
      </c>
      <c r="G3" t="s">
        <v>12</v>
      </c>
      <c r="H3" t="s">
        <v>13</v>
      </c>
      <c r="I3" t="s">
        <v>14</v>
      </c>
      <c r="J3" t="s">
        <v>15</v>
      </c>
      <c r="K3" t="s">
        <v>9</v>
      </c>
      <c r="L3" t="s">
        <v>10</v>
      </c>
      <c r="M3" t="s">
        <v>11</v>
      </c>
      <c r="N3" t="s">
        <v>1194</v>
      </c>
      <c r="O3" t="s">
        <v>12</v>
      </c>
      <c r="P3" t="s">
        <v>13</v>
      </c>
      <c r="Q3" t="s">
        <v>14</v>
      </c>
      <c r="R3" t="s">
        <v>15</v>
      </c>
      <c r="S3" t="s">
        <v>9</v>
      </c>
      <c r="T3" t="s">
        <v>10</v>
      </c>
      <c r="U3" t="s">
        <v>11</v>
      </c>
      <c r="V3" t="s">
        <v>1194</v>
      </c>
      <c r="W3" t="s">
        <v>12</v>
      </c>
      <c r="X3" t="s">
        <v>13</v>
      </c>
      <c r="Y3" t="s">
        <v>14</v>
      </c>
      <c r="Z3" t="s">
        <v>15</v>
      </c>
    </row>
    <row r="4" spans="1:26" x14ac:dyDescent="0.25">
      <c r="A4" s="2" t="s">
        <v>2</v>
      </c>
      <c r="B4" t="s">
        <v>3</v>
      </c>
      <c r="C4">
        <f>AVERAGE(C5:C79)</f>
        <v>17847894.846949335</v>
      </c>
      <c r="D4">
        <f t="shared" ref="D4:Z4" si="0">AVERAGE(D5:D79)</f>
        <v>10755998.377345197</v>
      </c>
      <c r="E4">
        <f t="shared" si="0"/>
        <v>11545323.046711737</v>
      </c>
      <c r="F4">
        <f t="shared" si="0"/>
        <v>8014243.0915633347</v>
      </c>
      <c r="G4">
        <f t="shared" si="0"/>
        <v>389841600</v>
      </c>
      <c r="H4">
        <f t="shared" si="0"/>
        <v>467930933.33333331</v>
      </c>
      <c r="I4">
        <f t="shared" si="0"/>
        <v>43967369.099209331</v>
      </c>
      <c r="J4">
        <f t="shared" si="0"/>
        <v>145385066.66666666</v>
      </c>
      <c r="K4">
        <f t="shared" si="0"/>
        <v>17590330.983226668</v>
      </c>
      <c r="L4">
        <f t="shared" si="0"/>
        <v>10067617.757880801</v>
      </c>
      <c r="M4">
        <f t="shared" si="0"/>
        <v>10413322.251006002</v>
      </c>
      <c r="N4">
        <f t="shared" si="0"/>
        <v>7326091.5869649332</v>
      </c>
      <c r="O4">
        <f t="shared" si="0"/>
        <v>386629333.33333331</v>
      </c>
      <c r="P4">
        <f t="shared" si="0"/>
        <v>462161333.33333331</v>
      </c>
      <c r="Q4">
        <f t="shared" si="0"/>
        <v>44203425.816053323</v>
      </c>
      <c r="R4">
        <f t="shared" si="0"/>
        <v>140089866.66666666</v>
      </c>
      <c r="S4">
        <f t="shared" si="0"/>
        <v>17036191.956163995</v>
      </c>
      <c r="T4">
        <f t="shared" si="0"/>
        <v>8630469.2094510682</v>
      </c>
      <c r="U4">
        <f t="shared" si="0"/>
        <v>8067406.9460271997</v>
      </c>
      <c r="V4">
        <f t="shared" si="0"/>
        <v>5807701.3482861333</v>
      </c>
      <c r="W4">
        <f t="shared" si="0"/>
        <v>380139733.33333331</v>
      </c>
      <c r="X4">
        <f t="shared" si="0"/>
        <v>450396133.33333331</v>
      </c>
      <c r="Y4">
        <f t="shared" si="0"/>
        <v>44691293.455687985</v>
      </c>
      <c r="Z4">
        <f t="shared" si="0"/>
        <v>129040266.66666667</v>
      </c>
    </row>
    <row r="5" spans="1:26" x14ac:dyDescent="0.25">
      <c r="A5">
        <v>1</v>
      </c>
      <c r="B5">
        <v>22400</v>
      </c>
      <c r="C5">
        <f>SUM(Reg[[#This Row],[STECo0]:[STECo27]])</f>
        <v>19200733.626600001</v>
      </c>
      <c r="D5">
        <f>SUM(Reg[[#This Row],[NASCo0]:[NASCo27]])</f>
        <v>10938222.731399998</v>
      </c>
      <c r="E5">
        <f>SUM(Reg[[#This Row],[CIRCo0]:[CIRCo27]])</f>
        <v>18366305.310699999</v>
      </c>
      <c r="F5">
        <f>SUM(Reg[[#This Row],[HCCCo0]:[HCCCo27]])</f>
        <v>16788749.0627</v>
      </c>
      <c r="G5">
        <f>SUM(Reg[[#This Row],[CHDCo0]:[CHDCo27]])</f>
        <v>563600000</v>
      </c>
      <c r="H5">
        <f>SUM(Reg[[#This Row],[T2DCo0]:[T2DCo27]])</f>
        <v>518300000</v>
      </c>
      <c r="I5">
        <f>SUM(Reg[[#This Row],[OveCo0]:[OveCo27]])</f>
        <v>53450000</v>
      </c>
      <c r="J5">
        <f>SUM(Reg[[#This Row],[ObeCo0]:[ObeCo27]])</f>
        <v>98710000</v>
      </c>
      <c r="K5">
        <f>SUM(Sug0.2[[#This Row],[STECo0]:[STECo27]])</f>
        <v>18852846.557000004</v>
      </c>
      <c r="L5">
        <f>SUM(Sug0.2[[#This Row],[NASCo0]:[NASCo27]])</f>
        <v>10210183.3687</v>
      </c>
      <c r="M5">
        <f>SUM(Sug0.2[[#This Row],[CIRCo0]:[CIRCo27]])</f>
        <v>16114422.2589</v>
      </c>
      <c r="N5">
        <f>SUM(Sug0.2[[#This Row],[HCCCo0]:[HCCCo27]])</f>
        <v>15605740.8718</v>
      </c>
      <c r="O5">
        <f>SUM(Sug0.2[[#This Row],[CHDCo0]:[CHDCo27]])</f>
        <v>559400000</v>
      </c>
      <c r="P5">
        <f>SUM(Sug0.2[[#This Row],[T2DCo0]:[T2DCo27]])</f>
        <v>513100000</v>
      </c>
      <c r="Q5">
        <f>SUM(Sug0.2[[#This Row],[OveCo0]:[OveCo27]])</f>
        <v>53500000</v>
      </c>
      <c r="R5">
        <f>SUM(Sug0.2[[#This Row],[ObeCo0]:[ObeCo27]])</f>
        <v>96780000</v>
      </c>
      <c r="S5">
        <f>SUM(Sug0.5[[#This Row],[STECo0]:[STECo27]])</f>
        <v>18131056.667799998</v>
      </c>
      <c r="T5">
        <f>SUM(Sug0.5[[#This Row],[NASCo0]:[NASCo27]])</f>
        <v>8416818.2278999984</v>
      </c>
      <c r="U5">
        <f>SUM(Sug0.5[[#This Row],[CIRCo0]:[CIRCo27]])</f>
        <v>12063202.132299999</v>
      </c>
      <c r="V5">
        <f>SUM(Sug0.5[[#This Row],[HCCCo0]:[HCCCo27]])</f>
        <v>11694657.8222</v>
      </c>
      <c r="W5">
        <f>SUM(Sug0.5[[#This Row],[CHDCo0]:[CHDCo27]])</f>
        <v>550700000</v>
      </c>
      <c r="X5">
        <f>SUM(Sug0.5[[#This Row],[T2DCo0]:[T2DCo27]])</f>
        <v>501500000</v>
      </c>
      <c r="Y5">
        <f>SUM(Sug0.5[[#This Row],[OveCo0]:[OveCo27]])</f>
        <v>53560000</v>
      </c>
      <c r="Z5">
        <f>SUM(Sug0.5[[#This Row],[ObeCo0]:[ObeCo27]])</f>
        <v>92110000</v>
      </c>
    </row>
    <row r="6" spans="1:26" x14ac:dyDescent="0.25">
      <c r="A6">
        <v>2</v>
      </c>
      <c r="B6">
        <v>22400</v>
      </c>
      <c r="C6">
        <f>SUM(Reg[[#This Row],[STECo0]:[STECo27]])</f>
        <v>10135166.435400002</v>
      </c>
      <c r="D6">
        <f>SUM(Reg[[#This Row],[NASCo0]:[NASCo27]])</f>
        <v>13199356.424699999</v>
      </c>
      <c r="E6">
        <f>SUM(Reg[[#This Row],[CIRCo0]:[CIRCo27]])</f>
        <v>18444258.4498</v>
      </c>
      <c r="F6">
        <f>SUM(Reg[[#This Row],[HCCCo0]:[HCCCo27]])</f>
        <v>12260396.010600001</v>
      </c>
      <c r="G6">
        <f>SUM(Reg[[#This Row],[CHDCo0]:[CHDCo27]])</f>
        <v>265110000</v>
      </c>
      <c r="H6">
        <f>SUM(Reg[[#This Row],[T2DCo0]:[T2DCo27]])</f>
        <v>480900000</v>
      </c>
      <c r="I6">
        <f>SUM(Reg[[#This Row],[OveCo0]:[OveCo27]])</f>
        <v>57500000</v>
      </c>
      <c r="J6">
        <f>SUM(Reg[[#This Row],[ObeCo0]:[ObeCo27]])</f>
        <v>245190000</v>
      </c>
      <c r="K6">
        <f>SUM(Sug0.2[[#This Row],[STECo0]:[STECo27]])</f>
        <v>9908634.6562000029</v>
      </c>
      <c r="L6">
        <f>SUM(Sug0.2[[#This Row],[NASCo0]:[NASCo27]])</f>
        <v>12079943.2937</v>
      </c>
      <c r="M6">
        <f>SUM(Sug0.2[[#This Row],[CIRCo0]:[CIRCo27]])</f>
        <v>16026304.1173</v>
      </c>
      <c r="N6">
        <f>SUM(Sug0.2[[#This Row],[HCCCo0]:[HCCCo27]])</f>
        <v>10579642.837899998</v>
      </c>
      <c r="O6">
        <f>SUM(Sug0.2[[#This Row],[CHDCo0]:[CHDCo27]])</f>
        <v>262300000</v>
      </c>
      <c r="P6">
        <f>SUM(Sug0.2[[#This Row],[T2DCo0]:[T2DCo27]])</f>
        <v>474300000</v>
      </c>
      <c r="Q6">
        <f>SUM(Sug0.2[[#This Row],[OveCo0]:[OveCo27]])</f>
        <v>57270000</v>
      </c>
      <c r="R6">
        <f>SUM(Sug0.2[[#This Row],[ObeCo0]:[ObeCo27]])</f>
        <v>234720000</v>
      </c>
      <c r="S6">
        <f>SUM(Sug0.5[[#This Row],[STECo0]:[STECo27]])</f>
        <v>9442162.7683999985</v>
      </c>
      <c r="T6">
        <f>SUM(Sug0.5[[#This Row],[NASCo0]:[NASCo27]])</f>
        <v>9651086.8321000002</v>
      </c>
      <c r="U6">
        <f>SUM(Sug0.5[[#This Row],[CIRCo0]:[CIRCo27]])</f>
        <v>11583829.879299998</v>
      </c>
      <c r="V6">
        <f>SUM(Sug0.5[[#This Row],[HCCCo0]:[HCCCo27]])</f>
        <v>8016856.2320000008</v>
      </c>
      <c r="W6">
        <f>SUM(Sug0.5[[#This Row],[CHDCo0]:[CHDCo27]])</f>
        <v>254430000</v>
      </c>
      <c r="X6">
        <f>SUM(Sug0.5[[#This Row],[T2DCo0]:[T2DCo27]])</f>
        <v>456900000</v>
      </c>
      <c r="Y6">
        <f>SUM(Sug0.5[[#This Row],[OveCo0]:[OveCo27]])</f>
        <v>56560000</v>
      </c>
      <c r="Z6">
        <f>SUM(Sug0.5[[#This Row],[ObeCo0]:[ObeCo27]])</f>
        <v>212710000</v>
      </c>
    </row>
    <row r="7" spans="1:26" x14ac:dyDescent="0.25">
      <c r="A7">
        <v>3</v>
      </c>
      <c r="B7">
        <v>22400</v>
      </c>
      <c r="C7">
        <f>SUM(Reg[[#This Row],[STECo0]:[STECo27]])</f>
        <v>12274901.758099996</v>
      </c>
      <c r="D7">
        <f>SUM(Reg[[#This Row],[NASCo0]:[NASCo27]])</f>
        <v>9381272.9367999993</v>
      </c>
      <c r="E7">
        <f>SUM(Reg[[#This Row],[CIRCo0]:[CIRCo27]])</f>
        <v>5416374.347099999</v>
      </c>
      <c r="F7">
        <f>SUM(Reg[[#This Row],[HCCCo0]:[HCCCo27]])</f>
        <v>5500074.2815299993</v>
      </c>
      <c r="G7">
        <f>SUM(Reg[[#This Row],[CHDCo0]:[CHDCo27]])</f>
        <v>191230000</v>
      </c>
      <c r="H7">
        <f>SUM(Reg[[#This Row],[T2DCo0]:[T2DCo27]])</f>
        <v>238200000</v>
      </c>
      <c r="I7">
        <f>SUM(Reg[[#This Row],[OveCo0]:[OveCo27]])</f>
        <v>36470000</v>
      </c>
      <c r="J7">
        <f>SUM(Reg[[#This Row],[ObeCo0]:[ObeCo27]])</f>
        <v>207550000</v>
      </c>
      <c r="K7">
        <f>SUM(Sug0.2[[#This Row],[STECo0]:[STECo27]])</f>
        <v>12151182.8411</v>
      </c>
      <c r="L7">
        <f>SUM(Sug0.2[[#This Row],[NASCo0]:[NASCo27]])</f>
        <v>8785557.3169999979</v>
      </c>
      <c r="M7">
        <f>SUM(Sug0.2[[#This Row],[CIRCo0]:[CIRCo27]])</f>
        <v>4976539.0661999993</v>
      </c>
      <c r="N7">
        <f>SUM(Sug0.2[[#This Row],[HCCCo0]:[HCCCo27]])</f>
        <v>5165267.8230299996</v>
      </c>
      <c r="O7">
        <f>SUM(Sug0.2[[#This Row],[CHDCo0]:[CHDCo27]])</f>
        <v>189940000</v>
      </c>
      <c r="P7">
        <f>SUM(Sug0.2[[#This Row],[T2DCo0]:[T2DCo27]])</f>
        <v>234940000</v>
      </c>
      <c r="Q7">
        <f>SUM(Sug0.2[[#This Row],[OveCo0]:[OveCo27]])</f>
        <v>36410000</v>
      </c>
      <c r="R7">
        <f>SUM(Sug0.2[[#This Row],[ObeCo0]:[ObeCo27]])</f>
        <v>199500000</v>
      </c>
      <c r="S7">
        <f>SUM(Sug0.5[[#This Row],[STECo0]:[STECo27]])</f>
        <v>11879001.771599999</v>
      </c>
      <c r="T7">
        <f>SUM(Sug0.5[[#This Row],[NASCo0]:[NASCo27]])</f>
        <v>7780774.4319000002</v>
      </c>
      <c r="U7">
        <f>SUM(Sug0.5[[#This Row],[CIRCo0]:[CIRCo27]])</f>
        <v>4091396.6173000005</v>
      </c>
      <c r="V7">
        <f>SUM(Sug0.5[[#This Row],[HCCCo0]:[HCCCo27]])</f>
        <v>4290896.4774699993</v>
      </c>
      <c r="W7">
        <f>SUM(Sug0.5[[#This Row],[CHDCo0]:[CHDCo27]])</f>
        <v>187350000</v>
      </c>
      <c r="X7">
        <f>SUM(Sug0.5[[#This Row],[T2DCo0]:[T2DCo27]])</f>
        <v>228320000</v>
      </c>
      <c r="Y7">
        <f>SUM(Sug0.5[[#This Row],[OveCo0]:[OveCo27]])</f>
        <v>36440000</v>
      </c>
      <c r="Z7">
        <f>SUM(Sug0.5[[#This Row],[ObeCo0]:[ObeCo27]])</f>
        <v>181800000</v>
      </c>
    </row>
    <row r="8" spans="1:26" x14ac:dyDescent="0.25">
      <c r="A8">
        <v>4</v>
      </c>
      <c r="B8">
        <v>22400</v>
      </c>
      <c r="C8">
        <f>SUM(Reg[[#This Row],[STECo0]:[STECo27]])</f>
        <v>5190799.0702</v>
      </c>
      <c r="D8">
        <f>SUM(Reg[[#This Row],[NASCo0]:[NASCo27]])</f>
        <v>13982003.1742</v>
      </c>
      <c r="E8">
        <f>SUM(Reg[[#This Row],[CIRCo0]:[CIRCo27]])</f>
        <v>9453475.9671000019</v>
      </c>
      <c r="F8">
        <f>SUM(Reg[[#This Row],[HCCCo0]:[HCCCo27]])</f>
        <v>8076722.9463099996</v>
      </c>
      <c r="G8">
        <f>SUM(Reg[[#This Row],[CHDCo0]:[CHDCo27]])</f>
        <v>513000000</v>
      </c>
      <c r="H8">
        <f>SUM(Reg[[#This Row],[T2DCo0]:[T2DCo27]])</f>
        <v>675900000</v>
      </c>
      <c r="I8">
        <f>SUM(Reg[[#This Row],[OveCo0]:[OveCo27]])</f>
        <v>62980000</v>
      </c>
      <c r="J8">
        <f>SUM(Reg[[#This Row],[ObeCo0]:[ObeCo27]])</f>
        <v>85640000</v>
      </c>
      <c r="K8">
        <f>SUM(Sug0.2[[#This Row],[STECo0]:[STECo27]])</f>
        <v>5143581.8909999989</v>
      </c>
      <c r="L8">
        <f>SUM(Sug0.2[[#This Row],[NASCo0]:[NASCo27]])</f>
        <v>13270929.0725</v>
      </c>
      <c r="M8">
        <f>SUM(Sug0.2[[#This Row],[CIRCo0]:[CIRCo27]])</f>
        <v>8774509.3012000006</v>
      </c>
      <c r="N8">
        <f>SUM(Sug0.2[[#This Row],[HCCCo0]:[HCCCo27]])</f>
        <v>7647330.2345099999</v>
      </c>
      <c r="O8">
        <f>SUM(Sug0.2[[#This Row],[CHDCo0]:[CHDCo27]])</f>
        <v>510900000</v>
      </c>
      <c r="P8">
        <f>SUM(Sug0.2[[#This Row],[T2DCo0]:[T2DCo27]])</f>
        <v>671200000</v>
      </c>
      <c r="Q8">
        <f>SUM(Sug0.2[[#This Row],[OveCo0]:[OveCo27]])</f>
        <v>62840000</v>
      </c>
      <c r="R8">
        <f>SUM(Sug0.2[[#This Row],[ObeCo0]:[ObeCo27]])</f>
        <v>85240000</v>
      </c>
      <c r="S8">
        <f>SUM(Sug0.5[[#This Row],[STECo0]:[STECo27]])</f>
        <v>4988684.4907</v>
      </c>
      <c r="T8">
        <f>SUM(Sug0.5[[#This Row],[NASCo0]:[NASCo27]])</f>
        <v>12022781.702199999</v>
      </c>
      <c r="U8">
        <f>SUM(Sug0.5[[#This Row],[CIRCo0]:[CIRCo27]])</f>
        <v>7373744.0009000003</v>
      </c>
      <c r="V8">
        <f>SUM(Sug0.5[[#This Row],[HCCCo0]:[HCCCo27]])</f>
        <v>7158817.8080099979</v>
      </c>
      <c r="W8">
        <f>SUM(Sug0.5[[#This Row],[CHDCo0]:[CHDCo27]])</f>
        <v>506300000</v>
      </c>
      <c r="X8">
        <f>SUM(Sug0.5[[#This Row],[T2DCo0]:[T2DCo27]])</f>
        <v>662400000</v>
      </c>
      <c r="Y8">
        <f>SUM(Sug0.5[[#This Row],[OveCo0]:[OveCo27]])</f>
        <v>62660000</v>
      </c>
      <c r="Z8">
        <f>SUM(Sug0.5[[#This Row],[ObeCo0]:[ObeCo27]])</f>
        <v>84320000</v>
      </c>
    </row>
    <row r="9" spans="1:26" x14ac:dyDescent="0.25">
      <c r="A9">
        <v>5</v>
      </c>
      <c r="B9">
        <v>22400</v>
      </c>
      <c r="C9">
        <f>SUM(Reg[[#This Row],[STECo0]:[STECo27]])</f>
        <v>13871117.817999998</v>
      </c>
      <c r="D9">
        <f>SUM(Reg[[#This Row],[NASCo0]:[NASCo27]])</f>
        <v>6944692.6583000002</v>
      </c>
      <c r="E9">
        <f>SUM(Reg[[#This Row],[CIRCo0]:[CIRCo27]])</f>
        <v>21329289.108199999</v>
      </c>
      <c r="F9">
        <f>SUM(Reg[[#This Row],[HCCCo0]:[HCCCo27]])</f>
        <v>5493415.2221000008</v>
      </c>
      <c r="G9">
        <f>SUM(Reg[[#This Row],[CHDCo0]:[CHDCo27]])</f>
        <v>235090000</v>
      </c>
      <c r="H9">
        <f>SUM(Reg[[#This Row],[T2DCo0]:[T2DCo27]])</f>
        <v>409900000</v>
      </c>
      <c r="I9">
        <f>SUM(Reg[[#This Row],[OveCo0]:[OveCo27]])</f>
        <v>25717361.553900003</v>
      </c>
      <c r="J9">
        <f>SUM(Reg[[#This Row],[ObeCo0]:[ObeCo27]])</f>
        <v>258300000</v>
      </c>
      <c r="K9">
        <f>SUM(Sug0.2[[#This Row],[STECo0]:[STECo27]])</f>
        <v>13603489.958199997</v>
      </c>
      <c r="L9">
        <f>SUM(Sug0.2[[#This Row],[NASCo0]:[NASCo27]])</f>
        <v>6545573.5793000003</v>
      </c>
      <c r="M9">
        <f>SUM(Sug0.2[[#This Row],[CIRCo0]:[CIRCo27]])</f>
        <v>19081322.0145</v>
      </c>
      <c r="N9">
        <f>SUM(Sug0.2[[#This Row],[HCCCo0]:[HCCCo27]])</f>
        <v>5125999.9108799985</v>
      </c>
      <c r="O9">
        <f>SUM(Sug0.2[[#This Row],[CHDCo0]:[CHDCo27]])</f>
        <v>232910000</v>
      </c>
      <c r="P9">
        <f>SUM(Sug0.2[[#This Row],[T2DCo0]:[T2DCo27]])</f>
        <v>407500000</v>
      </c>
      <c r="Q9">
        <f>SUM(Sug0.2[[#This Row],[OveCo0]:[OveCo27]])</f>
        <v>25793824.052399997</v>
      </c>
      <c r="R9">
        <f>SUM(Sug0.2[[#This Row],[ObeCo0]:[ObeCo27]])</f>
        <v>252350000</v>
      </c>
      <c r="S9">
        <f>SUM(Sug0.5[[#This Row],[STECo0]:[STECo27]])</f>
        <v>13014673.172800003</v>
      </c>
      <c r="T9">
        <f>SUM(Sug0.5[[#This Row],[NASCo0]:[NASCo27]])</f>
        <v>5539047.6947999997</v>
      </c>
      <c r="U9">
        <f>SUM(Sug0.5[[#This Row],[CIRCo0]:[CIRCo27]])</f>
        <v>14839167.0173</v>
      </c>
      <c r="V9">
        <f>SUM(Sug0.5[[#This Row],[HCCCo0]:[HCCCo27]])</f>
        <v>4465656.0327399997</v>
      </c>
      <c r="W9">
        <f>SUM(Sug0.5[[#This Row],[CHDCo0]:[CHDCo27]])</f>
        <v>228160000</v>
      </c>
      <c r="X9">
        <f>SUM(Sug0.5[[#This Row],[T2DCo0]:[T2DCo27]])</f>
        <v>399500000</v>
      </c>
      <c r="Y9">
        <f>SUM(Sug0.5[[#This Row],[OveCo0]:[OveCo27]])</f>
        <v>25978723.282500003</v>
      </c>
      <c r="Z9">
        <f>SUM(Sug0.5[[#This Row],[ObeCo0]:[ObeCo27]])</f>
        <v>239000000</v>
      </c>
    </row>
    <row r="10" spans="1:26" x14ac:dyDescent="0.25">
      <c r="A10">
        <v>6</v>
      </c>
      <c r="B10">
        <v>22400</v>
      </c>
      <c r="C10">
        <f>SUM(Reg[[#This Row],[STECo0]:[STECo27]])</f>
        <v>18517717.667800002</v>
      </c>
      <c r="D10">
        <f>SUM(Reg[[#This Row],[NASCo0]:[NASCo27]])</f>
        <v>2602078.3474900001</v>
      </c>
      <c r="E10">
        <f>SUM(Reg[[#This Row],[CIRCo0]:[CIRCo27]])</f>
        <v>8169150.6259000003</v>
      </c>
      <c r="F10">
        <f>SUM(Reg[[#This Row],[HCCCo0]:[HCCCo27]])</f>
        <v>6821284.0025000004</v>
      </c>
      <c r="G10">
        <f>SUM(Reg[[#This Row],[CHDCo0]:[CHDCo27]])</f>
        <v>419500000</v>
      </c>
      <c r="H10">
        <f>SUM(Reg[[#This Row],[T2DCo0]:[T2DCo27]])</f>
        <v>457100000</v>
      </c>
      <c r="I10">
        <f>SUM(Reg[[#This Row],[OveCo0]:[OveCo27]])</f>
        <v>44260000</v>
      </c>
      <c r="J10">
        <f>SUM(Reg[[#This Row],[ObeCo0]:[ObeCo27]])</f>
        <v>100740000</v>
      </c>
      <c r="K10">
        <f>SUM(Sug0.2[[#This Row],[STECo0]:[STECo27]])</f>
        <v>18321418.203900002</v>
      </c>
      <c r="L10">
        <f>SUM(Sug0.2[[#This Row],[NASCo0]:[NASCo27]])</f>
        <v>2493203.4854600001</v>
      </c>
      <c r="M10">
        <f>SUM(Sug0.2[[#This Row],[CIRCo0]:[CIRCo27]])</f>
        <v>7738318.9717999995</v>
      </c>
      <c r="N10">
        <f>SUM(Sug0.2[[#This Row],[HCCCo0]:[HCCCo27]])</f>
        <v>6418829.5226300014</v>
      </c>
      <c r="O10">
        <f>SUM(Sug0.2[[#This Row],[CHDCo0]:[CHDCo27]])</f>
        <v>417600000</v>
      </c>
      <c r="P10">
        <f>SUM(Sug0.2[[#This Row],[T2DCo0]:[T2DCo27]])</f>
        <v>453700000</v>
      </c>
      <c r="Q10">
        <f>SUM(Sug0.2[[#This Row],[OveCo0]:[OveCo27]])</f>
        <v>44270000</v>
      </c>
      <c r="R10">
        <f>SUM(Sug0.2[[#This Row],[ObeCo0]:[ObeCo27]])</f>
        <v>99250000</v>
      </c>
      <c r="S10">
        <f>SUM(Sug0.5[[#This Row],[STECo0]:[STECo27]])</f>
        <v>17927087.151499994</v>
      </c>
      <c r="T10">
        <f>SUM(Sug0.5[[#This Row],[NASCo0]:[NASCo27]])</f>
        <v>2280368.70633</v>
      </c>
      <c r="U10">
        <f>SUM(Sug0.5[[#This Row],[CIRCo0]:[CIRCo27]])</f>
        <v>6889584.2295999993</v>
      </c>
      <c r="V10">
        <f>SUM(Sug0.5[[#This Row],[HCCCo0]:[HCCCo27]])</f>
        <v>5405912.3953</v>
      </c>
      <c r="W10">
        <f>SUM(Sug0.5[[#This Row],[CHDCo0]:[CHDCo27]])</f>
        <v>415100000</v>
      </c>
      <c r="X10">
        <f>SUM(Sug0.5[[#This Row],[T2DCo0]:[T2DCo27]])</f>
        <v>446600000</v>
      </c>
      <c r="Y10">
        <f>SUM(Sug0.5[[#This Row],[OveCo0]:[OveCo27]])</f>
        <v>44220000</v>
      </c>
      <c r="Z10">
        <f>SUM(Sug0.5[[#This Row],[ObeCo0]:[ObeCo27]])</f>
        <v>96430000</v>
      </c>
    </row>
    <row r="11" spans="1:26" x14ac:dyDescent="0.25">
      <c r="A11">
        <v>7</v>
      </c>
      <c r="B11">
        <v>22400</v>
      </c>
      <c r="C11">
        <f>SUM(Reg[[#This Row],[STECo0]:[STECo27]])</f>
        <v>16878225.3376</v>
      </c>
      <c r="D11">
        <f>SUM(Reg[[#This Row],[NASCo0]:[NASCo27]])</f>
        <v>6781527.9523</v>
      </c>
      <c r="E11">
        <f>SUM(Reg[[#This Row],[CIRCo0]:[CIRCo27]])</f>
        <v>7566390.9073000001</v>
      </c>
      <c r="F11">
        <f>SUM(Reg[[#This Row],[HCCCo0]:[HCCCo27]])</f>
        <v>6033796.6043000007</v>
      </c>
      <c r="G11">
        <f>SUM(Reg[[#This Row],[CHDCo0]:[CHDCo27]])</f>
        <v>364600000</v>
      </c>
      <c r="H11">
        <f>SUM(Reg[[#This Row],[T2DCo0]:[T2DCo27]])</f>
        <v>338500000</v>
      </c>
      <c r="I11">
        <f>SUM(Reg[[#This Row],[OveCo0]:[OveCo27]])</f>
        <v>78100000</v>
      </c>
      <c r="J11">
        <f>SUM(Reg[[#This Row],[ObeCo0]:[ObeCo27]])</f>
        <v>169560000</v>
      </c>
      <c r="K11">
        <f>SUM(Sug0.2[[#This Row],[STECo0]:[STECo27]])</f>
        <v>16523371.859200003</v>
      </c>
      <c r="L11">
        <f>SUM(Sug0.2[[#This Row],[NASCo0]:[NASCo27]])</f>
        <v>6257984.7836000007</v>
      </c>
      <c r="M11">
        <f>SUM(Sug0.2[[#This Row],[CIRCo0]:[CIRCo27]])</f>
        <v>6754954.3138000006</v>
      </c>
      <c r="N11">
        <f>SUM(Sug0.2[[#This Row],[HCCCo0]:[HCCCo27]])</f>
        <v>5403845.9856999991</v>
      </c>
      <c r="O11">
        <f>SUM(Sug0.2[[#This Row],[CHDCo0]:[CHDCo27]])</f>
        <v>361300000</v>
      </c>
      <c r="P11">
        <f>SUM(Sug0.2[[#This Row],[T2DCo0]:[T2DCo27]])</f>
        <v>334100000</v>
      </c>
      <c r="Q11">
        <f>SUM(Sug0.2[[#This Row],[OveCo0]:[OveCo27]])</f>
        <v>77970000</v>
      </c>
      <c r="R11">
        <f>SUM(Sug0.2[[#This Row],[ObeCo0]:[ObeCo27]])</f>
        <v>166280000</v>
      </c>
      <c r="S11">
        <f>SUM(Sug0.5[[#This Row],[STECo0]:[STECo27]])</f>
        <v>15778195.867700001</v>
      </c>
      <c r="T11">
        <f>SUM(Sug0.5[[#This Row],[NASCo0]:[NASCo27]])</f>
        <v>5262160.9487000005</v>
      </c>
      <c r="U11">
        <f>SUM(Sug0.5[[#This Row],[CIRCo0]:[CIRCo27]])</f>
        <v>5351603.2212000005</v>
      </c>
      <c r="V11">
        <f>SUM(Sug0.5[[#This Row],[HCCCo0]:[HCCCo27]])</f>
        <v>3649889.7341100001</v>
      </c>
      <c r="W11">
        <f>SUM(Sug0.5[[#This Row],[CHDCo0]:[CHDCo27]])</f>
        <v>356300000</v>
      </c>
      <c r="X11">
        <f>SUM(Sug0.5[[#This Row],[T2DCo0]:[T2DCo27]])</f>
        <v>325200000</v>
      </c>
      <c r="Y11">
        <f>SUM(Sug0.5[[#This Row],[OveCo0]:[OveCo27]])</f>
        <v>77890000</v>
      </c>
      <c r="Z11">
        <f>SUM(Sug0.5[[#This Row],[ObeCo0]:[ObeCo27]])</f>
        <v>159330000</v>
      </c>
    </row>
    <row r="12" spans="1:26" x14ac:dyDescent="0.25">
      <c r="A12">
        <v>8</v>
      </c>
      <c r="B12">
        <v>22400</v>
      </c>
      <c r="C12">
        <f>SUM(Reg[[#This Row],[STECo0]:[STECo27]])</f>
        <v>20270992.883299995</v>
      </c>
      <c r="D12">
        <f>SUM(Reg[[#This Row],[NASCo0]:[NASCo27]])</f>
        <v>9310309.749900002</v>
      </c>
      <c r="E12">
        <f>SUM(Reg[[#This Row],[CIRCo0]:[CIRCo27]])</f>
        <v>13843843.736400001</v>
      </c>
      <c r="F12">
        <f>SUM(Reg[[#This Row],[HCCCo0]:[HCCCo27]])</f>
        <v>9832621.8479000013</v>
      </c>
      <c r="G12">
        <f>SUM(Reg[[#This Row],[CHDCo0]:[CHDCo27]])</f>
        <v>461000000</v>
      </c>
      <c r="H12">
        <f>SUM(Reg[[#This Row],[T2DCo0]:[T2DCo27]])</f>
        <v>723000000</v>
      </c>
      <c r="I12">
        <f>SUM(Reg[[#This Row],[OveCo0]:[OveCo27]])</f>
        <v>30150000</v>
      </c>
      <c r="J12">
        <f>SUM(Reg[[#This Row],[ObeCo0]:[ObeCo27]])</f>
        <v>105700000</v>
      </c>
      <c r="K12">
        <f>SUM(Sug0.2[[#This Row],[STECo0]:[STECo27]])</f>
        <v>20048439.012400001</v>
      </c>
      <c r="L12">
        <f>SUM(Sug0.2[[#This Row],[NASCo0]:[NASCo27]])</f>
        <v>8884470.9036999997</v>
      </c>
      <c r="M12">
        <f>SUM(Sug0.2[[#This Row],[CIRCo0]:[CIRCo27]])</f>
        <v>12792706.384</v>
      </c>
      <c r="N12">
        <f>SUM(Sug0.2[[#This Row],[HCCCo0]:[HCCCo27]])</f>
        <v>9294102.1478000004</v>
      </c>
      <c r="O12">
        <f>SUM(Sug0.2[[#This Row],[CHDCo0]:[CHDCo27]])</f>
        <v>458400000</v>
      </c>
      <c r="P12">
        <f>SUM(Sug0.2[[#This Row],[T2DCo0]:[T2DCo27]])</f>
        <v>715700000</v>
      </c>
      <c r="Q12">
        <f>SUM(Sug0.2[[#This Row],[OveCo0]:[OveCo27]])</f>
        <v>30110000</v>
      </c>
      <c r="R12">
        <f>SUM(Sug0.2[[#This Row],[ObeCo0]:[ObeCo27]])</f>
        <v>103040000</v>
      </c>
      <c r="S12">
        <f>SUM(Sug0.5[[#This Row],[STECo0]:[STECo27]])</f>
        <v>19549464.850200001</v>
      </c>
      <c r="T12">
        <f>SUM(Sug0.5[[#This Row],[NASCo0]:[NASCo27]])</f>
        <v>8032244.8171999985</v>
      </c>
      <c r="U12">
        <f>SUM(Sug0.5[[#This Row],[CIRCo0]:[CIRCo27]])</f>
        <v>11020123.6198</v>
      </c>
      <c r="V12">
        <f>SUM(Sug0.5[[#This Row],[HCCCo0]:[HCCCo27]])</f>
        <v>7812210.7733000005</v>
      </c>
      <c r="W12">
        <f>SUM(Sug0.5[[#This Row],[CHDCo0]:[CHDCo27]])</f>
        <v>453200000</v>
      </c>
      <c r="X12">
        <f>SUM(Sug0.5[[#This Row],[T2DCo0]:[T2DCo27]])</f>
        <v>700500000</v>
      </c>
      <c r="Y12">
        <f>SUM(Sug0.5[[#This Row],[OveCo0]:[OveCo27]])</f>
        <v>29970000</v>
      </c>
      <c r="Z12">
        <f>SUM(Sug0.5[[#This Row],[ObeCo0]:[ObeCo27]])</f>
        <v>97830000</v>
      </c>
    </row>
    <row r="13" spans="1:26" x14ac:dyDescent="0.25">
      <c r="A13">
        <v>9</v>
      </c>
      <c r="B13">
        <v>22400</v>
      </c>
      <c r="C13">
        <f>SUM(Reg[[#This Row],[STECo0]:[STECo27]])</f>
        <v>22915742.739500001</v>
      </c>
      <c r="D13">
        <f>SUM(Reg[[#This Row],[NASCo0]:[NASCo27]])</f>
        <v>6409323.5272999983</v>
      </c>
      <c r="E13">
        <f>SUM(Reg[[#This Row],[CIRCo0]:[CIRCo27]])</f>
        <v>5789892.0382000003</v>
      </c>
      <c r="F13">
        <f>SUM(Reg[[#This Row],[HCCCo0]:[HCCCo27]])</f>
        <v>4855847.8285999997</v>
      </c>
      <c r="G13">
        <f>SUM(Reg[[#This Row],[CHDCo0]:[CHDCo27]])</f>
        <v>587000000</v>
      </c>
      <c r="H13">
        <f>SUM(Reg[[#This Row],[T2DCo0]:[T2DCo27]])</f>
        <v>201540000</v>
      </c>
      <c r="I13">
        <f>SUM(Reg[[#This Row],[OveCo0]:[OveCo27]])</f>
        <v>46880000</v>
      </c>
      <c r="J13">
        <f>SUM(Reg[[#This Row],[ObeCo0]:[ObeCo27]])</f>
        <v>138940000</v>
      </c>
      <c r="K13">
        <f>SUM(Sug0.2[[#This Row],[STECo0]:[STECo27]])</f>
        <v>22527699.358200002</v>
      </c>
      <c r="L13">
        <f>SUM(Sug0.2[[#This Row],[NASCo0]:[NASCo27]])</f>
        <v>5955541.4005000005</v>
      </c>
      <c r="M13">
        <f>SUM(Sug0.2[[#This Row],[CIRCo0]:[CIRCo27]])</f>
        <v>5250958.7172000008</v>
      </c>
      <c r="N13">
        <f>SUM(Sug0.2[[#This Row],[HCCCo0]:[HCCCo27]])</f>
        <v>4452872.3626000006</v>
      </c>
      <c r="O13">
        <f>SUM(Sug0.2[[#This Row],[CHDCo0]:[CHDCo27]])</f>
        <v>584100000</v>
      </c>
      <c r="P13">
        <f>SUM(Sug0.2[[#This Row],[T2DCo0]:[T2DCo27]])</f>
        <v>199550000</v>
      </c>
      <c r="Q13">
        <f>SUM(Sug0.2[[#This Row],[OveCo0]:[OveCo27]])</f>
        <v>48090000</v>
      </c>
      <c r="R13">
        <f>SUM(Sug0.2[[#This Row],[ObeCo0]:[ObeCo27]])</f>
        <v>131860000</v>
      </c>
      <c r="S13">
        <f>SUM(Sug0.5[[#This Row],[STECo0]:[STECo27]])</f>
        <v>21575206.666000001</v>
      </c>
      <c r="T13">
        <f>SUM(Sug0.5[[#This Row],[NASCo0]:[NASCo27]])</f>
        <v>5114103.2207000004</v>
      </c>
      <c r="U13">
        <f>SUM(Sug0.5[[#This Row],[CIRCo0]:[CIRCo27]])</f>
        <v>4225955.8205999993</v>
      </c>
      <c r="V13">
        <f>SUM(Sug0.5[[#This Row],[HCCCo0]:[HCCCo27]])</f>
        <v>3856258.36834</v>
      </c>
      <c r="W13">
        <f>SUM(Sug0.5[[#This Row],[CHDCo0]:[CHDCo27]])</f>
        <v>575400000</v>
      </c>
      <c r="X13">
        <f>SUM(Sug0.5[[#This Row],[T2DCo0]:[T2DCo27]])</f>
        <v>193490000</v>
      </c>
      <c r="Y13">
        <f>SUM(Sug0.5[[#This Row],[OveCo0]:[OveCo27]])</f>
        <v>50250000</v>
      </c>
      <c r="Z13">
        <f>SUM(Sug0.5[[#This Row],[ObeCo0]:[ObeCo27]])</f>
        <v>117630000</v>
      </c>
    </row>
    <row r="14" spans="1:26" x14ac:dyDescent="0.25">
      <c r="A14">
        <v>10</v>
      </c>
      <c r="C14">
        <f>SUM(Reg[[#This Row],[STECo0]:[STECo27]])</f>
        <v>21851150.076099999</v>
      </c>
      <c r="D14">
        <f>SUM(Reg[[#This Row],[NASCo0]:[NASCo27]])</f>
        <v>15877702.186399998</v>
      </c>
      <c r="E14">
        <f>SUM(Reg[[#This Row],[CIRCo0]:[CIRCo27]])</f>
        <v>7502087.3845000006</v>
      </c>
      <c r="F14">
        <f>SUM(Reg[[#This Row],[HCCCo0]:[HCCCo27]])</f>
        <v>8466535.6417999994</v>
      </c>
      <c r="G14">
        <f>SUM(Reg[[#This Row],[CHDCo0]:[CHDCo27]])</f>
        <v>645200000</v>
      </c>
      <c r="H14">
        <f>SUM(Reg[[#This Row],[T2DCo0]:[T2DCo27]])</f>
        <v>604500000</v>
      </c>
      <c r="I14">
        <f>SUM(Reg[[#This Row],[OveCo0]:[OveCo27]])</f>
        <v>34350000</v>
      </c>
      <c r="J14">
        <f>SUM(Reg[[#This Row],[ObeCo0]:[ObeCo27]])</f>
        <v>101360000</v>
      </c>
      <c r="K14">
        <f>SUM(Sug0.2[[#This Row],[STECo0]:[STECo27]])</f>
        <v>21693917.406099997</v>
      </c>
      <c r="L14">
        <f>SUM(Sug0.2[[#This Row],[NASCo0]:[NASCo27]])</f>
        <v>15314154.156500001</v>
      </c>
      <c r="M14">
        <f>SUM(Sug0.2[[#This Row],[CIRCo0]:[CIRCo27]])</f>
        <v>6803769.0309000006</v>
      </c>
      <c r="N14">
        <f>SUM(Sug0.2[[#This Row],[HCCCo0]:[HCCCo27]])</f>
        <v>8141657.1186999986</v>
      </c>
      <c r="O14">
        <f>SUM(Sug0.2[[#This Row],[CHDCo0]:[CHDCo27]])</f>
        <v>641800000</v>
      </c>
      <c r="P14">
        <f>SUM(Sug0.2[[#This Row],[T2DCo0]:[T2DCo27]])</f>
        <v>593600000</v>
      </c>
      <c r="Q14">
        <f>SUM(Sug0.2[[#This Row],[OveCo0]:[OveCo27]])</f>
        <v>34890000</v>
      </c>
      <c r="R14">
        <f>SUM(Sug0.2[[#This Row],[ObeCo0]:[ObeCo27]])</f>
        <v>94980000</v>
      </c>
      <c r="S14">
        <f>SUM(Sug0.5[[#This Row],[STECo0]:[STECo27]])</f>
        <v>21234919.895199999</v>
      </c>
      <c r="T14">
        <f>SUM(Sug0.5[[#This Row],[NASCo0]:[NASCo27]])</f>
        <v>14010419.120999999</v>
      </c>
      <c r="U14">
        <f>SUM(Sug0.5[[#This Row],[CIRCo0]:[CIRCo27]])</f>
        <v>5944957.8898</v>
      </c>
      <c r="V14">
        <f>SUM(Sug0.5[[#This Row],[HCCCo0]:[HCCCo27]])</f>
        <v>7610151.1572000002</v>
      </c>
      <c r="W14">
        <f>SUM(Sug0.5[[#This Row],[CHDCo0]:[CHDCo27]])</f>
        <v>631800000</v>
      </c>
      <c r="X14">
        <f>SUM(Sug0.5[[#This Row],[T2DCo0]:[T2DCo27]])</f>
        <v>567600000</v>
      </c>
      <c r="Y14">
        <f>SUM(Sug0.5[[#This Row],[OveCo0]:[OveCo27]])</f>
        <v>36080000</v>
      </c>
      <c r="Z14">
        <f>SUM(Sug0.5[[#This Row],[ObeCo0]:[ObeCo27]])</f>
        <v>81000000</v>
      </c>
    </row>
    <row r="15" spans="1:26" x14ac:dyDescent="0.25">
      <c r="A15">
        <v>11</v>
      </c>
      <c r="C15">
        <f>SUM(Reg[[#This Row],[STECo0]:[STECo27]])</f>
        <v>8504558.1651000008</v>
      </c>
      <c r="D15">
        <f>SUM(Reg[[#This Row],[NASCo0]:[NASCo27]])</f>
        <v>11193277.4682</v>
      </c>
      <c r="E15">
        <f>SUM(Reg[[#This Row],[CIRCo0]:[CIRCo27]])</f>
        <v>31371238.483100001</v>
      </c>
      <c r="F15">
        <f>SUM(Reg[[#This Row],[HCCCo0]:[HCCCo27]])</f>
        <v>18073620.294099998</v>
      </c>
      <c r="G15">
        <f>SUM(Reg[[#This Row],[CHDCo0]:[CHDCo27]])</f>
        <v>484100000</v>
      </c>
      <c r="H15">
        <f>SUM(Reg[[#This Row],[T2DCo0]:[T2DCo27]])</f>
        <v>489700000</v>
      </c>
      <c r="I15">
        <f>SUM(Reg[[#This Row],[OveCo0]:[OveCo27]])</f>
        <v>41610000</v>
      </c>
      <c r="J15">
        <f>SUM(Reg[[#This Row],[ObeCo0]:[ObeCo27]])</f>
        <v>127850000</v>
      </c>
      <c r="K15">
        <f>SUM(Sug0.2[[#This Row],[STECo0]:[STECo27]])</f>
        <v>8486453.8898999989</v>
      </c>
      <c r="L15">
        <f>SUM(Sug0.2[[#This Row],[NASCo0]:[NASCo27]])</f>
        <v>10260797.704500001</v>
      </c>
      <c r="M15">
        <f>SUM(Sug0.2[[#This Row],[CIRCo0]:[CIRCo27]])</f>
        <v>27211494.086999997</v>
      </c>
      <c r="N15">
        <f>SUM(Sug0.2[[#This Row],[HCCCo0]:[HCCCo27]])</f>
        <v>16261864.141299998</v>
      </c>
      <c r="O15">
        <f>SUM(Sug0.2[[#This Row],[CHDCo0]:[CHDCo27]])</f>
        <v>478500000</v>
      </c>
      <c r="P15">
        <f>SUM(Sug0.2[[#This Row],[T2DCo0]:[T2DCo27]])</f>
        <v>478800000</v>
      </c>
      <c r="Q15">
        <f>SUM(Sug0.2[[#This Row],[OveCo0]:[OveCo27]])</f>
        <v>42790000</v>
      </c>
      <c r="R15">
        <f>SUM(Sug0.2[[#This Row],[ObeCo0]:[ObeCo27]])</f>
        <v>120720000</v>
      </c>
      <c r="S15">
        <f>SUM(Sug0.5[[#This Row],[STECo0]:[STECo27]])</f>
        <v>8374774.7473000027</v>
      </c>
      <c r="T15">
        <f>SUM(Sug0.5[[#This Row],[NASCo0]:[NASCo27]])</f>
        <v>8429567.1355000008</v>
      </c>
      <c r="U15">
        <f>SUM(Sug0.5[[#This Row],[CIRCo0]:[CIRCo27]])</f>
        <v>18790469.174599998</v>
      </c>
      <c r="V15">
        <f>SUM(Sug0.5[[#This Row],[HCCCo0]:[HCCCo27]])</f>
        <v>11574476.313999999</v>
      </c>
      <c r="W15">
        <f>SUM(Sug0.5[[#This Row],[CHDCo0]:[CHDCo27]])</f>
        <v>466900000</v>
      </c>
      <c r="X15">
        <f>SUM(Sug0.5[[#This Row],[T2DCo0]:[T2DCo27]])</f>
        <v>459700000</v>
      </c>
      <c r="Y15">
        <f>SUM(Sug0.5[[#This Row],[OveCo0]:[OveCo27]])</f>
        <v>45400000</v>
      </c>
      <c r="Z15">
        <f>SUM(Sug0.5[[#This Row],[ObeCo0]:[ObeCo27]])</f>
        <v>105780000</v>
      </c>
    </row>
    <row r="16" spans="1:26" x14ac:dyDescent="0.25">
      <c r="A16">
        <v>12</v>
      </c>
      <c r="C16">
        <f>SUM(Reg[[#This Row],[STECo0]:[STECo27]])</f>
        <v>27390000</v>
      </c>
      <c r="D16">
        <f>SUM(Reg[[#This Row],[NASCo0]:[NASCo27]])</f>
        <v>6215481.7707000002</v>
      </c>
      <c r="E16">
        <f>SUM(Reg[[#This Row],[CIRCo0]:[CIRCo27]])</f>
        <v>13069875.738299999</v>
      </c>
      <c r="F16">
        <f>SUM(Reg[[#This Row],[HCCCo0]:[HCCCo27]])</f>
        <v>6348381.9949999992</v>
      </c>
      <c r="G16">
        <f>SUM(Reg[[#This Row],[CHDCo0]:[CHDCo27]])</f>
        <v>238790000</v>
      </c>
      <c r="H16">
        <f>SUM(Reg[[#This Row],[T2DCo0]:[T2DCo27]])</f>
        <v>517100000</v>
      </c>
      <c r="I16">
        <f>SUM(Reg[[#This Row],[OveCo0]:[OveCo27]])</f>
        <v>49240000</v>
      </c>
      <c r="J16">
        <f>SUM(Reg[[#This Row],[ObeCo0]:[ObeCo27]])</f>
        <v>315000000</v>
      </c>
      <c r="K16">
        <f>SUM(Sug0.2[[#This Row],[STECo0]:[STECo27]])</f>
        <v>26692149.718400002</v>
      </c>
      <c r="L16">
        <f>SUM(Sug0.2[[#This Row],[NASCo0]:[NASCo27]])</f>
        <v>5750043.9491999997</v>
      </c>
      <c r="M16">
        <f>SUM(Sug0.2[[#This Row],[CIRCo0]:[CIRCo27]])</f>
        <v>12005563.381100001</v>
      </c>
      <c r="N16">
        <f>SUM(Sug0.2[[#This Row],[HCCCo0]:[HCCCo27]])</f>
        <v>5917456.0339000011</v>
      </c>
      <c r="O16">
        <f>SUM(Sug0.2[[#This Row],[CHDCo0]:[CHDCo27]])</f>
        <v>236440000</v>
      </c>
      <c r="P16">
        <f>SUM(Sug0.2[[#This Row],[T2DCo0]:[T2DCo27]])</f>
        <v>504500000</v>
      </c>
      <c r="Q16">
        <f>SUM(Sug0.2[[#This Row],[OveCo0]:[OveCo27]])</f>
        <v>50800000</v>
      </c>
      <c r="R16">
        <f>SUM(Sug0.2[[#This Row],[ObeCo0]:[ObeCo27]])</f>
        <v>292600000</v>
      </c>
      <c r="S16">
        <f>SUM(Sug0.5[[#This Row],[STECo0]:[STECo27]])</f>
        <v>25545616.658600003</v>
      </c>
      <c r="T16">
        <f>SUM(Sug0.5[[#This Row],[NASCo0]:[NASCo27]])</f>
        <v>4784845.422199999</v>
      </c>
      <c r="U16">
        <f>SUM(Sug0.5[[#This Row],[CIRCo0]:[CIRCo27]])</f>
        <v>9213310.3777000029</v>
      </c>
      <c r="V16">
        <f>SUM(Sug0.5[[#This Row],[HCCCo0]:[HCCCo27]])</f>
        <v>4707885.6622599997</v>
      </c>
      <c r="W16">
        <f>SUM(Sug0.5[[#This Row],[CHDCo0]:[CHDCo27]])</f>
        <v>231480000</v>
      </c>
      <c r="X16">
        <f>SUM(Sug0.5[[#This Row],[T2DCo0]:[T2DCo27]])</f>
        <v>480200000</v>
      </c>
      <c r="Y16">
        <f>SUM(Sug0.5[[#This Row],[OveCo0]:[OveCo27]])</f>
        <v>54070000</v>
      </c>
      <c r="Z16">
        <f>SUM(Sug0.5[[#This Row],[ObeCo0]:[ObeCo27]])</f>
        <v>247170000</v>
      </c>
    </row>
    <row r="17" spans="1:26" x14ac:dyDescent="0.25">
      <c r="A17">
        <v>13</v>
      </c>
      <c r="C17">
        <f>SUM(Reg[[#This Row],[STECo0]:[STECo27]])</f>
        <v>21741911.319100004</v>
      </c>
      <c r="D17">
        <f>SUM(Reg[[#This Row],[NASCo0]:[NASCo27]])</f>
        <v>9751034.1289999988</v>
      </c>
      <c r="E17">
        <f>SUM(Reg[[#This Row],[CIRCo0]:[CIRCo27]])</f>
        <v>4759443.6289999997</v>
      </c>
      <c r="F17">
        <f>SUM(Reg[[#This Row],[HCCCo0]:[HCCCo27]])</f>
        <v>2907874.7302700002</v>
      </c>
      <c r="G17">
        <f>SUM(Reg[[#This Row],[CHDCo0]:[CHDCo27]])</f>
        <v>292000000</v>
      </c>
      <c r="H17">
        <f>SUM(Reg[[#This Row],[T2DCo0]:[T2DCo27]])</f>
        <v>553100000</v>
      </c>
      <c r="I17">
        <f>SUM(Reg[[#This Row],[OveCo0]:[OveCo27]])</f>
        <v>45260000</v>
      </c>
      <c r="J17">
        <f>SUM(Reg[[#This Row],[ObeCo0]:[ObeCo27]])</f>
        <v>105720000</v>
      </c>
      <c r="K17">
        <f>SUM(Sug0.2[[#This Row],[STECo0]:[STECo27]])</f>
        <v>21292341.107400004</v>
      </c>
      <c r="L17">
        <f>SUM(Sug0.2[[#This Row],[NASCo0]:[NASCo27]])</f>
        <v>9170816.8673999999</v>
      </c>
      <c r="M17">
        <f>SUM(Sug0.2[[#This Row],[CIRCo0]:[CIRCo27]])</f>
        <v>4315494.6090000002</v>
      </c>
      <c r="N17">
        <f>SUM(Sug0.2[[#This Row],[HCCCo0]:[HCCCo27]])</f>
        <v>2677319.4852800001</v>
      </c>
      <c r="O17">
        <f>SUM(Sug0.2[[#This Row],[CHDCo0]:[CHDCo27]])</f>
        <v>288500000</v>
      </c>
      <c r="P17">
        <f>SUM(Sug0.2[[#This Row],[T2DCo0]:[T2DCo27]])</f>
        <v>545000000</v>
      </c>
      <c r="Q17">
        <f>SUM(Sug0.2[[#This Row],[OveCo0]:[OveCo27]])</f>
        <v>45860000</v>
      </c>
      <c r="R17">
        <f>SUM(Sug0.2[[#This Row],[ObeCo0]:[ObeCo27]])</f>
        <v>100020000</v>
      </c>
      <c r="S17">
        <f>SUM(Sug0.5[[#This Row],[STECo0]:[STECo27]])</f>
        <v>20246481.820799999</v>
      </c>
      <c r="T17">
        <f>SUM(Sug0.5[[#This Row],[NASCo0]:[NASCo27]])</f>
        <v>7993235.4487000015</v>
      </c>
      <c r="U17">
        <f>SUM(Sug0.5[[#This Row],[CIRCo0]:[CIRCo27]])</f>
        <v>3425271.5969000002</v>
      </c>
      <c r="V17">
        <f>SUM(Sug0.5[[#This Row],[HCCCo0]:[HCCCo27]])</f>
        <v>2075687.9959699998</v>
      </c>
      <c r="W17">
        <f>SUM(Sug0.5[[#This Row],[CHDCo0]:[CHDCo27]])</f>
        <v>281400000</v>
      </c>
      <c r="X17">
        <f>SUM(Sug0.5[[#This Row],[T2DCo0]:[T2DCo27]])</f>
        <v>529200000</v>
      </c>
      <c r="Y17">
        <f>SUM(Sug0.5[[#This Row],[OveCo0]:[OveCo27]])</f>
        <v>46700000</v>
      </c>
      <c r="Z17">
        <f>SUM(Sug0.5[[#This Row],[ObeCo0]:[ObeCo27]])</f>
        <v>88750000</v>
      </c>
    </row>
    <row r="18" spans="1:26" x14ac:dyDescent="0.25">
      <c r="A18">
        <v>14</v>
      </c>
      <c r="C18">
        <f>SUM(Reg[[#This Row],[STECo0]:[STECo27]])</f>
        <v>13770057.693400001</v>
      </c>
      <c r="D18">
        <f>SUM(Reg[[#This Row],[NASCo0]:[NASCo27]])</f>
        <v>6623780.5390999988</v>
      </c>
      <c r="E18">
        <f>SUM(Reg[[#This Row],[CIRCo0]:[CIRCo27]])</f>
        <v>8301659.3177000005</v>
      </c>
      <c r="F18">
        <f>SUM(Reg[[#This Row],[HCCCo0]:[HCCCo27]])</f>
        <v>1600126.38121</v>
      </c>
      <c r="G18">
        <f>SUM(Reg[[#This Row],[CHDCo0]:[CHDCo27]])</f>
        <v>279340000</v>
      </c>
      <c r="H18">
        <f>SUM(Reg[[#This Row],[T2DCo0]:[T2DCo27]])</f>
        <v>511400000</v>
      </c>
      <c r="I18">
        <f>SUM(Reg[[#This Row],[OveCo0]:[OveCo27]])</f>
        <v>46770000</v>
      </c>
      <c r="J18">
        <f>SUM(Reg[[#This Row],[ObeCo0]:[ObeCo27]])</f>
        <v>136090000</v>
      </c>
      <c r="K18">
        <f>SUM(Sug0.2[[#This Row],[STECo0]:[STECo27]])</f>
        <v>13581296.763799999</v>
      </c>
      <c r="L18">
        <f>SUM(Sug0.2[[#This Row],[NASCo0]:[NASCo27]])</f>
        <v>6340352.7970000012</v>
      </c>
      <c r="M18">
        <f>SUM(Sug0.2[[#This Row],[CIRCo0]:[CIRCo27]])</f>
        <v>7708086.4705999997</v>
      </c>
      <c r="N18">
        <f>SUM(Sug0.2[[#This Row],[HCCCo0]:[HCCCo27]])</f>
        <v>1546613.49474</v>
      </c>
      <c r="O18">
        <f>SUM(Sug0.2[[#This Row],[CHDCo0]:[CHDCo27]])</f>
        <v>278260000</v>
      </c>
      <c r="P18">
        <f>SUM(Sug0.2[[#This Row],[T2DCo0]:[T2DCo27]])</f>
        <v>505800000</v>
      </c>
      <c r="Q18">
        <f>SUM(Sug0.2[[#This Row],[OveCo0]:[OveCo27]])</f>
        <v>46670000</v>
      </c>
      <c r="R18">
        <f>SUM(Sug0.2[[#This Row],[ObeCo0]:[ObeCo27]])</f>
        <v>132170000</v>
      </c>
      <c r="S18">
        <f>SUM(Sug0.5[[#This Row],[STECo0]:[STECo27]])</f>
        <v>13176796.708799999</v>
      </c>
      <c r="T18">
        <f>SUM(Sug0.5[[#This Row],[NASCo0]:[NASCo27]])</f>
        <v>5800944.1025999989</v>
      </c>
      <c r="U18">
        <f>SUM(Sug0.5[[#This Row],[CIRCo0]:[CIRCo27]])</f>
        <v>6611869.4410999995</v>
      </c>
      <c r="V18">
        <f>SUM(Sug0.5[[#This Row],[HCCCo0]:[HCCCo27]])</f>
        <v>1450833.48966</v>
      </c>
      <c r="W18">
        <f>SUM(Sug0.5[[#This Row],[CHDCo0]:[CHDCo27]])</f>
        <v>274330000</v>
      </c>
      <c r="X18">
        <f>SUM(Sug0.5[[#This Row],[T2DCo0]:[T2DCo27]])</f>
        <v>495200000</v>
      </c>
      <c r="Y18">
        <f>SUM(Sug0.5[[#This Row],[OveCo0]:[OveCo27]])</f>
        <v>46520000</v>
      </c>
      <c r="Z18">
        <f>SUM(Sug0.5[[#This Row],[ObeCo0]:[ObeCo27]])</f>
        <v>124280000</v>
      </c>
    </row>
    <row r="19" spans="1:26" x14ac:dyDescent="0.25">
      <c r="A19">
        <v>15</v>
      </c>
      <c r="C19">
        <f>SUM(Reg[[#This Row],[STECo0]:[STECo27]])</f>
        <v>12211544.7552</v>
      </c>
      <c r="D19">
        <f>SUM(Reg[[#This Row],[NASCo0]:[NASCo27]])</f>
        <v>12233631.161600001</v>
      </c>
      <c r="E19">
        <f>SUM(Reg[[#This Row],[CIRCo0]:[CIRCo27]])</f>
        <v>24338611.089000002</v>
      </c>
      <c r="F19">
        <f>SUM(Reg[[#This Row],[HCCCo0]:[HCCCo27]])</f>
        <v>4784407.2250999995</v>
      </c>
      <c r="G19">
        <f>SUM(Reg[[#This Row],[CHDCo0]:[CHDCo27]])</f>
        <v>117600000</v>
      </c>
      <c r="H19">
        <f>SUM(Reg[[#This Row],[T2DCo0]:[T2DCo27]])</f>
        <v>943000000</v>
      </c>
      <c r="I19">
        <f>SUM(Reg[[#This Row],[OveCo0]:[OveCo27]])</f>
        <v>39430000</v>
      </c>
      <c r="J19">
        <f>SUM(Reg[[#This Row],[ObeCo0]:[ObeCo27]])</f>
        <v>90270000</v>
      </c>
      <c r="K19">
        <f>SUM(Sug0.2[[#This Row],[STECo0]:[STECo27]])</f>
        <v>12006407.545299999</v>
      </c>
      <c r="L19">
        <f>SUM(Sug0.2[[#This Row],[NASCo0]:[NASCo27]])</f>
        <v>11396181.4812</v>
      </c>
      <c r="M19">
        <f>SUM(Sug0.2[[#This Row],[CIRCo0]:[CIRCo27]])</f>
        <v>22143171.158</v>
      </c>
      <c r="N19">
        <f>SUM(Sug0.2[[#This Row],[HCCCo0]:[HCCCo27]])</f>
        <v>4316271.6801000005</v>
      </c>
      <c r="O19">
        <f>SUM(Sug0.2[[#This Row],[CHDCo0]:[CHDCo27]])</f>
        <v>116380000</v>
      </c>
      <c r="P19">
        <f>SUM(Sug0.2[[#This Row],[T2DCo0]:[T2DCo27]])</f>
        <v>930500000</v>
      </c>
      <c r="Q19">
        <f>SUM(Sug0.2[[#This Row],[OveCo0]:[OveCo27]])</f>
        <v>39680000</v>
      </c>
      <c r="R19">
        <f>SUM(Sug0.2[[#This Row],[ObeCo0]:[ObeCo27]])</f>
        <v>87150000</v>
      </c>
      <c r="S19">
        <f>SUM(Sug0.5[[#This Row],[STECo0]:[STECo27]])</f>
        <v>11602545.681500001</v>
      </c>
      <c r="T19">
        <f>SUM(Sug0.5[[#This Row],[NASCo0]:[NASCo27]])</f>
        <v>9421792.3233999964</v>
      </c>
      <c r="U19">
        <f>SUM(Sug0.5[[#This Row],[CIRCo0]:[CIRCo27]])</f>
        <v>16687941.7347</v>
      </c>
      <c r="V19">
        <f>SUM(Sug0.5[[#This Row],[HCCCo0]:[HCCCo27]])</f>
        <v>3594827.6030999995</v>
      </c>
      <c r="W19">
        <f>SUM(Sug0.5[[#This Row],[CHDCo0]:[CHDCo27]])</f>
        <v>114260000</v>
      </c>
      <c r="X19">
        <f>SUM(Sug0.5[[#This Row],[T2DCo0]:[T2DCo27]])</f>
        <v>905400000</v>
      </c>
      <c r="Y19">
        <f>SUM(Sug0.5[[#This Row],[OveCo0]:[OveCo27]])</f>
        <v>40450000</v>
      </c>
      <c r="Z19">
        <f>SUM(Sug0.5[[#This Row],[ObeCo0]:[ObeCo27]])</f>
        <v>80070000</v>
      </c>
    </row>
    <row r="20" spans="1:26" x14ac:dyDescent="0.25">
      <c r="A20">
        <v>16</v>
      </c>
      <c r="C20">
        <f>SUM(Reg[[#This Row],[STECo0]:[STECo27]])</f>
        <v>13777673.114300001</v>
      </c>
      <c r="D20">
        <f>SUM(Reg[[#This Row],[NASCo0]:[NASCo27]])</f>
        <v>27440000</v>
      </c>
      <c r="E20">
        <f>SUM(Reg[[#This Row],[CIRCo0]:[CIRCo27]])</f>
        <v>26339315.1391</v>
      </c>
      <c r="F20">
        <f>SUM(Reg[[#This Row],[HCCCo0]:[HCCCo27]])</f>
        <v>24927140.9223</v>
      </c>
      <c r="G20">
        <f>SUM(Reg[[#This Row],[CHDCo0]:[CHDCo27]])</f>
        <v>292100000</v>
      </c>
      <c r="H20">
        <f>SUM(Reg[[#This Row],[T2DCo0]:[T2DCo27]])</f>
        <v>402600000</v>
      </c>
      <c r="I20">
        <f>SUM(Reg[[#This Row],[OveCo0]:[OveCo27]])</f>
        <v>39510000</v>
      </c>
      <c r="J20">
        <f>SUM(Reg[[#This Row],[ObeCo0]:[ObeCo27]])</f>
        <v>90380000</v>
      </c>
      <c r="K20">
        <f>SUM(Sug0.2[[#This Row],[STECo0]:[STECo27]])</f>
        <v>13689992.682499997</v>
      </c>
      <c r="L20">
        <f>SUM(Sug0.2[[#This Row],[NASCo0]:[NASCo27]])</f>
        <v>25760000</v>
      </c>
      <c r="M20">
        <f>SUM(Sug0.2[[#This Row],[CIRCo0]:[CIRCo27]])</f>
        <v>23222996.0779</v>
      </c>
      <c r="N20">
        <f>SUM(Sug0.2[[#This Row],[HCCCo0]:[HCCCo27]])</f>
        <v>21725146.7881</v>
      </c>
      <c r="O20">
        <f>SUM(Sug0.2[[#This Row],[CHDCo0]:[CHDCo27]])</f>
        <v>290400000</v>
      </c>
      <c r="P20">
        <f>SUM(Sug0.2[[#This Row],[T2DCo0]:[T2DCo27]])</f>
        <v>400600000</v>
      </c>
      <c r="Q20">
        <f>SUM(Sug0.2[[#This Row],[OveCo0]:[OveCo27]])</f>
        <v>39480000</v>
      </c>
      <c r="R20">
        <f>SUM(Sug0.2[[#This Row],[ObeCo0]:[ObeCo27]])</f>
        <v>90240000</v>
      </c>
      <c r="S20">
        <f>SUM(Sug0.5[[#This Row],[STECo0]:[STECo27]])</f>
        <v>13532384.992799997</v>
      </c>
      <c r="T20">
        <f>SUM(Sug0.5[[#This Row],[NASCo0]:[NASCo27]])</f>
        <v>22120596.462899998</v>
      </c>
      <c r="U20">
        <f>SUM(Sug0.5[[#This Row],[CIRCo0]:[CIRCo27]])</f>
        <v>16713252.920499999</v>
      </c>
      <c r="V20">
        <f>SUM(Sug0.5[[#This Row],[HCCCo0]:[HCCCo27]])</f>
        <v>16824319.983199999</v>
      </c>
      <c r="W20">
        <f>SUM(Sug0.5[[#This Row],[CHDCo0]:[CHDCo27]])</f>
        <v>286800000</v>
      </c>
      <c r="X20">
        <f>SUM(Sug0.5[[#This Row],[T2DCo0]:[T2DCo27]])</f>
        <v>395200000</v>
      </c>
      <c r="Y20">
        <f>SUM(Sug0.5[[#This Row],[OveCo0]:[OveCo27]])</f>
        <v>39430000</v>
      </c>
      <c r="Z20">
        <f>SUM(Sug0.5[[#This Row],[ObeCo0]:[ObeCo27]])</f>
        <v>89730000</v>
      </c>
    </row>
    <row r="21" spans="1:26" x14ac:dyDescent="0.25">
      <c r="A21">
        <v>17</v>
      </c>
      <c r="C21">
        <f>SUM(Reg[[#This Row],[STECo0]:[STECo27]])</f>
        <v>12125071.684600001</v>
      </c>
      <c r="D21">
        <f>SUM(Reg[[#This Row],[NASCo0]:[NASCo27]])</f>
        <v>13713232.750299998</v>
      </c>
      <c r="E21">
        <f>SUM(Reg[[#This Row],[CIRCo0]:[CIRCo27]])</f>
        <v>10892740.658099998</v>
      </c>
      <c r="F21">
        <f>SUM(Reg[[#This Row],[HCCCo0]:[HCCCo27]])</f>
        <v>9005297.1732000001</v>
      </c>
      <c r="G21">
        <f>SUM(Reg[[#This Row],[CHDCo0]:[CHDCo27]])</f>
        <v>530700000</v>
      </c>
      <c r="H21">
        <f>SUM(Reg[[#This Row],[T2DCo0]:[T2DCo27]])</f>
        <v>177780000</v>
      </c>
      <c r="I21">
        <f>SUM(Reg[[#This Row],[OveCo0]:[OveCo27]])</f>
        <v>52200000</v>
      </c>
      <c r="J21">
        <f>SUM(Reg[[#This Row],[ObeCo0]:[ObeCo27]])</f>
        <v>220360000</v>
      </c>
      <c r="K21">
        <f>SUM(Sug0.2[[#This Row],[STECo0]:[STECo27]])</f>
        <v>11758270.715599999</v>
      </c>
      <c r="L21">
        <f>SUM(Sug0.2[[#This Row],[NASCo0]:[NASCo27]])</f>
        <v>12413210.923700001</v>
      </c>
      <c r="M21">
        <f>SUM(Sug0.2[[#This Row],[CIRCo0]:[CIRCo27]])</f>
        <v>9848110.3823000006</v>
      </c>
      <c r="N21">
        <f>SUM(Sug0.2[[#This Row],[HCCCo0]:[HCCCo27]])</f>
        <v>8078271.8700000001</v>
      </c>
      <c r="O21">
        <f>SUM(Sug0.2[[#This Row],[CHDCo0]:[CHDCo27]])</f>
        <v>522300000</v>
      </c>
      <c r="P21">
        <f>SUM(Sug0.2[[#This Row],[T2DCo0]:[T2DCo27]])</f>
        <v>175260000</v>
      </c>
      <c r="Q21">
        <f>SUM(Sug0.2[[#This Row],[OveCo0]:[OveCo27]])</f>
        <v>52020000</v>
      </c>
      <c r="R21">
        <f>SUM(Sug0.2[[#This Row],[ObeCo0]:[ObeCo27]])</f>
        <v>210180000</v>
      </c>
      <c r="S21">
        <f>SUM(Sug0.5[[#This Row],[STECo0]:[STECo27]])</f>
        <v>11036087.317399999</v>
      </c>
      <c r="T21">
        <f>SUM(Sug0.5[[#This Row],[NASCo0]:[NASCo27]])</f>
        <v>9648119.9622000009</v>
      </c>
      <c r="U21">
        <f>SUM(Sug0.5[[#This Row],[CIRCo0]:[CIRCo27]])</f>
        <v>7313823.0474999994</v>
      </c>
      <c r="V21">
        <f>SUM(Sug0.5[[#This Row],[HCCCo0]:[HCCCo27]])</f>
        <v>6375888.8571999995</v>
      </c>
      <c r="W21">
        <f>SUM(Sug0.5[[#This Row],[CHDCo0]:[CHDCo27]])</f>
        <v>504100000</v>
      </c>
      <c r="X21">
        <f>SUM(Sug0.5[[#This Row],[T2DCo0]:[T2DCo27]])</f>
        <v>170170000</v>
      </c>
      <c r="Y21">
        <f>SUM(Sug0.5[[#This Row],[OveCo0]:[OveCo27]])</f>
        <v>51870000</v>
      </c>
      <c r="Z21">
        <f>SUM(Sug0.5[[#This Row],[ObeCo0]:[ObeCo27]])</f>
        <v>190140000</v>
      </c>
    </row>
    <row r="22" spans="1:26" x14ac:dyDescent="0.25">
      <c r="A22">
        <v>18</v>
      </c>
      <c r="C22">
        <f>SUM(Reg[[#This Row],[STECo0]:[STECo27]])</f>
        <v>25044464.744600002</v>
      </c>
      <c r="D22">
        <f>SUM(Reg[[#This Row],[NASCo0]:[NASCo27]])</f>
        <v>11305921.602800002</v>
      </c>
      <c r="E22">
        <f>SUM(Reg[[#This Row],[CIRCo0]:[CIRCo27]])</f>
        <v>14739301.6282</v>
      </c>
      <c r="F22">
        <f>SUM(Reg[[#This Row],[HCCCo0]:[HCCCo27]])</f>
        <v>5619840.5581999999</v>
      </c>
      <c r="G22">
        <f>SUM(Reg[[#This Row],[CHDCo0]:[CHDCo27]])</f>
        <v>152420000</v>
      </c>
      <c r="H22">
        <f>SUM(Reg[[#This Row],[T2DCo0]:[T2DCo27]])</f>
        <v>882100000</v>
      </c>
      <c r="I22">
        <f>SUM(Reg[[#This Row],[OveCo0]:[OveCo27]])</f>
        <v>26567995.975299999</v>
      </c>
      <c r="J22">
        <f>SUM(Reg[[#This Row],[ObeCo0]:[ObeCo27]])</f>
        <v>174340000</v>
      </c>
      <c r="K22">
        <f>SUM(Sug0.2[[#This Row],[STECo0]:[STECo27]])</f>
        <v>24764081.5405</v>
      </c>
      <c r="L22">
        <f>SUM(Sug0.2[[#This Row],[NASCo0]:[NASCo27]])</f>
        <v>10782646.797700003</v>
      </c>
      <c r="M22">
        <f>SUM(Sug0.2[[#This Row],[CIRCo0]:[CIRCo27]])</f>
        <v>14034679.256699998</v>
      </c>
      <c r="N22">
        <f>SUM(Sug0.2[[#This Row],[HCCCo0]:[HCCCo27]])</f>
        <v>5240084.9191300003</v>
      </c>
      <c r="O22">
        <f>SUM(Sug0.2[[#This Row],[CHDCo0]:[CHDCo27]])</f>
        <v>151330000</v>
      </c>
      <c r="P22">
        <f>SUM(Sug0.2[[#This Row],[T2DCo0]:[T2DCo27]])</f>
        <v>878200000</v>
      </c>
      <c r="Q22">
        <f>SUM(Sug0.2[[#This Row],[OveCo0]:[OveCo27]])</f>
        <v>26570264.493800003</v>
      </c>
      <c r="R22">
        <f>SUM(Sug0.2[[#This Row],[ObeCo0]:[ObeCo27]])</f>
        <v>173940000</v>
      </c>
      <c r="S22">
        <f>SUM(Sug0.5[[#This Row],[STECo0]:[STECo27]])</f>
        <v>24168451.717100002</v>
      </c>
      <c r="T22">
        <f>SUM(Sug0.5[[#This Row],[NASCo0]:[NASCo27]])</f>
        <v>9646650.3377999999</v>
      </c>
      <c r="U22">
        <f>SUM(Sug0.5[[#This Row],[CIRCo0]:[CIRCo27]])</f>
        <v>12150163.8004</v>
      </c>
      <c r="V22">
        <f>SUM(Sug0.5[[#This Row],[HCCCo0]:[HCCCo27]])</f>
        <v>4403134.7667800002</v>
      </c>
      <c r="W22">
        <f>SUM(Sug0.5[[#This Row],[CHDCo0]:[CHDCo27]])</f>
        <v>149810000</v>
      </c>
      <c r="X22">
        <f>SUM(Sug0.5[[#This Row],[T2DCo0]:[T2DCo27]])</f>
        <v>868400000</v>
      </c>
      <c r="Y22">
        <f>SUM(Sug0.5[[#This Row],[OveCo0]:[OveCo27]])</f>
        <v>26588431.935699999</v>
      </c>
      <c r="Z22">
        <f>SUM(Sug0.5[[#This Row],[ObeCo0]:[ObeCo27]])</f>
        <v>173110000</v>
      </c>
    </row>
    <row r="23" spans="1:26" x14ac:dyDescent="0.25">
      <c r="A23">
        <v>19</v>
      </c>
      <c r="C23">
        <f>SUM(Reg[[#This Row],[STECo0]:[STECo27]])</f>
        <v>14987004.905099999</v>
      </c>
      <c r="D23">
        <f>SUM(Reg[[#This Row],[NASCo0]:[NASCo27]])</f>
        <v>5366404.7504000012</v>
      </c>
      <c r="E23">
        <f>SUM(Reg[[#This Row],[CIRCo0]:[CIRCo27]])</f>
        <v>11512427.538000001</v>
      </c>
      <c r="F23">
        <f>SUM(Reg[[#This Row],[HCCCo0]:[HCCCo27]])</f>
        <v>6509472.4113899991</v>
      </c>
      <c r="G23">
        <f>SUM(Reg[[#This Row],[CHDCo0]:[CHDCo27]])</f>
        <v>475800000</v>
      </c>
      <c r="H23">
        <f>SUM(Reg[[#This Row],[T2DCo0]:[T2DCo27]])</f>
        <v>289500000</v>
      </c>
      <c r="I23">
        <f>SUM(Reg[[#This Row],[OveCo0]:[OveCo27]])</f>
        <v>67430000</v>
      </c>
      <c r="J23">
        <f>SUM(Reg[[#This Row],[ObeCo0]:[ObeCo27]])</f>
        <v>170480000</v>
      </c>
      <c r="K23">
        <f>SUM(Sug0.2[[#This Row],[STECo0]:[STECo27]])</f>
        <v>14704432.2739</v>
      </c>
      <c r="L23">
        <f>SUM(Sug0.2[[#This Row],[NASCo0]:[NASCo27]])</f>
        <v>4983029.1634</v>
      </c>
      <c r="M23">
        <f>SUM(Sug0.2[[#This Row],[CIRCo0]:[CIRCo27]])</f>
        <v>10462481.466</v>
      </c>
      <c r="N23">
        <f>SUM(Sug0.2[[#This Row],[HCCCo0]:[HCCCo27]])</f>
        <v>5840227.0935899997</v>
      </c>
      <c r="O23">
        <f>SUM(Sug0.2[[#This Row],[CHDCo0]:[CHDCo27]])</f>
        <v>471800000</v>
      </c>
      <c r="P23">
        <f>SUM(Sug0.2[[#This Row],[T2DCo0]:[T2DCo27]])</f>
        <v>287800000</v>
      </c>
      <c r="Q23">
        <f>SUM(Sug0.2[[#This Row],[OveCo0]:[OveCo27]])</f>
        <v>67250000</v>
      </c>
      <c r="R23">
        <f>SUM(Sug0.2[[#This Row],[ObeCo0]:[ObeCo27]])</f>
        <v>167650000</v>
      </c>
      <c r="S23">
        <f>SUM(Sug0.5[[#This Row],[STECo0]:[STECo27]])</f>
        <v>14116737.6261</v>
      </c>
      <c r="T23">
        <f>SUM(Sug0.5[[#This Row],[NASCo0]:[NASCo27]])</f>
        <v>4215811.4265000001</v>
      </c>
      <c r="U23">
        <f>SUM(Sug0.5[[#This Row],[CIRCo0]:[CIRCo27]])</f>
        <v>7915909.8705000002</v>
      </c>
      <c r="V23">
        <f>SUM(Sug0.5[[#This Row],[HCCCo0]:[HCCCo27]])</f>
        <v>4494665.0614700001</v>
      </c>
      <c r="W23">
        <f>SUM(Sug0.5[[#This Row],[CHDCo0]:[CHDCo27]])</f>
        <v>462500000</v>
      </c>
      <c r="X23">
        <f>SUM(Sug0.5[[#This Row],[T2DCo0]:[T2DCo27]])</f>
        <v>284000000</v>
      </c>
      <c r="Y23">
        <f>SUM(Sug0.5[[#This Row],[OveCo0]:[OveCo27]])</f>
        <v>67140000</v>
      </c>
      <c r="Z23">
        <f>SUM(Sug0.5[[#This Row],[ObeCo0]:[ObeCo27]])</f>
        <v>161350000</v>
      </c>
    </row>
    <row r="24" spans="1:26" x14ac:dyDescent="0.25">
      <c r="A24">
        <v>20</v>
      </c>
      <c r="C24">
        <f>SUM(Reg[[#This Row],[STECo0]:[STECo27]])</f>
        <v>17729620.082200002</v>
      </c>
      <c r="D24">
        <f>SUM(Reg[[#This Row],[NASCo0]:[NASCo27]])</f>
        <v>22064330.3686</v>
      </c>
      <c r="E24">
        <f>SUM(Reg[[#This Row],[CIRCo0]:[CIRCo27]])</f>
        <v>8581489.6248000003</v>
      </c>
      <c r="F24">
        <f>SUM(Reg[[#This Row],[HCCCo0]:[HCCCo27]])</f>
        <v>18861676.344499998</v>
      </c>
      <c r="G24">
        <f>SUM(Reg[[#This Row],[CHDCo0]:[CHDCo27]])</f>
        <v>489900000</v>
      </c>
      <c r="H24">
        <f>SUM(Reg[[#This Row],[T2DCo0]:[T2DCo27]])</f>
        <v>383800000</v>
      </c>
      <c r="I24">
        <f>SUM(Reg[[#This Row],[OveCo0]:[OveCo27]])</f>
        <v>38930000</v>
      </c>
      <c r="J24">
        <f>SUM(Reg[[#This Row],[ObeCo0]:[ObeCo27]])</f>
        <v>100050000</v>
      </c>
      <c r="K24">
        <f>SUM(Sug0.2[[#This Row],[STECo0]:[STECo27]])</f>
        <v>17542865.544999998</v>
      </c>
      <c r="L24">
        <f>SUM(Sug0.2[[#This Row],[NASCo0]:[NASCo27]])</f>
        <v>20394691.901500002</v>
      </c>
      <c r="M24">
        <f>SUM(Sug0.2[[#This Row],[CIRCo0]:[CIRCo27]])</f>
        <v>7490118.4888000004</v>
      </c>
      <c r="N24">
        <f>SUM(Sug0.2[[#This Row],[HCCCo0]:[HCCCo27]])</f>
        <v>16965111.698100001</v>
      </c>
      <c r="O24">
        <f>SUM(Sug0.2[[#This Row],[CHDCo0]:[CHDCo27]])</f>
        <v>484100000</v>
      </c>
      <c r="P24">
        <f>SUM(Sug0.2[[#This Row],[T2DCo0]:[T2DCo27]])</f>
        <v>378900000</v>
      </c>
      <c r="Q24">
        <f>SUM(Sug0.2[[#This Row],[OveCo0]:[OveCo27]])</f>
        <v>39320000</v>
      </c>
      <c r="R24">
        <f>SUM(Sug0.2[[#This Row],[ObeCo0]:[ObeCo27]])</f>
        <v>96490000</v>
      </c>
      <c r="S24">
        <f>SUM(Sug0.5[[#This Row],[STECo0]:[STECo27]])</f>
        <v>17191981.623100001</v>
      </c>
      <c r="T24">
        <f>SUM(Sug0.5[[#This Row],[NASCo0]:[NASCo27]])</f>
        <v>16801167.6063</v>
      </c>
      <c r="U24">
        <f>SUM(Sug0.5[[#This Row],[CIRCo0]:[CIRCo27]])</f>
        <v>5433052.3252999997</v>
      </c>
      <c r="V24">
        <f>SUM(Sug0.5[[#This Row],[HCCCo0]:[HCCCo27]])</f>
        <v>12998802.9714</v>
      </c>
      <c r="W24">
        <f>SUM(Sug0.5[[#This Row],[CHDCo0]:[CHDCo27]])</f>
        <v>476600000</v>
      </c>
      <c r="X24">
        <f>SUM(Sug0.5[[#This Row],[T2DCo0]:[T2DCo27]])</f>
        <v>369800000</v>
      </c>
      <c r="Y24">
        <f>SUM(Sug0.5[[#This Row],[OveCo0]:[OveCo27]])</f>
        <v>40390000</v>
      </c>
      <c r="Z24">
        <f>SUM(Sug0.5[[#This Row],[ObeCo0]:[ObeCo27]])</f>
        <v>88500000</v>
      </c>
    </row>
    <row r="25" spans="1:26" x14ac:dyDescent="0.25">
      <c r="A25" s="3" t="s">
        <v>1</v>
      </c>
      <c r="B25" s="3"/>
      <c r="C25">
        <f>SUM(Reg[[#This Row],[STECo0]:[STECo27]])</f>
        <v>30160000</v>
      </c>
      <c r="D25">
        <f>SUM(Reg[[#This Row],[NASCo0]:[NASCo27]])</f>
        <v>13632406.949700002</v>
      </c>
      <c r="E25">
        <f>SUM(Reg[[#This Row],[CIRCo0]:[CIRCo27]])</f>
        <v>9286035.3599999994</v>
      </c>
      <c r="F25">
        <f>SUM(Reg[[#This Row],[HCCCo0]:[HCCCo27]])</f>
        <v>7504563.0450699991</v>
      </c>
      <c r="G25">
        <f>SUM(Reg[[#This Row],[CHDCo0]:[CHDCo27]])</f>
        <v>379100000</v>
      </c>
      <c r="H25">
        <f>SUM(Reg[[#This Row],[T2DCo0]:[T2DCo27]])</f>
        <v>402100000</v>
      </c>
      <c r="I25">
        <f>SUM(Reg[[#This Row],[OveCo0]:[OveCo27]])</f>
        <v>48790000</v>
      </c>
      <c r="J25">
        <f>SUM(Reg[[#This Row],[ObeCo0]:[ObeCo27]])</f>
        <v>176650000</v>
      </c>
      <c r="K25">
        <f>SUM(Sug0.2[[#This Row],[STECo0]:[STECo27]])</f>
        <v>29480000</v>
      </c>
      <c r="L25">
        <f>SUM(Sug0.2[[#This Row],[NASCo0]:[NASCo27]])</f>
        <v>12390022.922499999</v>
      </c>
      <c r="M25">
        <f>SUM(Sug0.2[[#This Row],[CIRCo0]:[CIRCo27]])</f>
        <v>8277747.9821999995</v>
      </c>
      <c r="N25">
        <f>SUM(Sug0.2[[#This Row],[HCCCo0]:[HCCCo27]])</f>
        <v>6363176.1052699983</v>
      </c>
      <c r="O25">
        <f>SUM(Sug0.2[[#This Row],[CHDCo0]:[CHDCo27]])</f>
        <v>373000000</v>
      </c>
      <c r="P25">
        <f>SUM(Sug0.2[[#This Row],[T2DCo0]:[T2DCo27]])</f>
        <v>396000000</v>
      </c>
      <c r="Q25">
        <f>SUM(Sug0.2[[#This Row],[OveCo0]:[OveCo27]])</f>
        <v>48920000</v>
      </c>
      <c r="R25">
        <f>SUM(Sug0.2[[#This Row],[ObeCo0]:[ObeCo27]])</f>
        <v>168300000</v>
      </c>
      <c r="S25">
        <f>SUM(Sug0.5[[#This Row],[STECo0]:[STECo27]])</f>
        <v>27730000</v>
      </c>
      <c r="T25">
        <f>SUM(Sug0.5[[#This Row],[NASCo0]:[NASCo27]])</f>
        <v>10117401.417800002</v>
      </c>
      <c r="U25">
        <f>SUM(Sug0.5[[#This Row],[CIRCo0]:[CIRCo27]])</f>
        <v>5812902.7343999995</v>
      </c>
      <c r="V25">
        <f>SUM(Sug0.5[[#This Row],[HCCCo0]:[HCCCo27]])</f>
        <v>4703727.0630699992</v>
      </c>
      <c r="W25">
        <f>SUM(Sug0.5[[#This Row],[CHDCo0]:[CHDCo27]])</f>
        <v>363000000</v>
      </c>
      <c r="X25">
        <f>SUM(Sug0.5[[#This Row],[T2DCo0]:[T2DCo27]])</f>
        <v>384400000</v>
      </c>
      <c r="Y25">
        <f>SUM(Sug0.5[[#This Row],[OveCo0]:[OveCo27]])</f>
        <v>48930000</v>
      </c>
      <c r="Z25">
        <f>SUM(Sug0.5[[#This Row],[ObeCo0]:[ObeCo27]])</f>
        <v>150990000</v>
      </c>
    </row>
    <row r="26" spans="1:26" x14ac:dyDescent="0.25">
      <c r="C26">
        <f>SUM(Reg[[#This Row],[STECo0]:[STECo27]])</f>
        <v>34010000</v>
      </c>
      <c r="D26">
        <f>SUM(Reg[[#This Row],[NASCo0]:[NASCo27]])</f>
        <v>10576800.2421</v>
      </c>
      <c r="E26">
        <f>SUM(Reg[[#This Row],[CIRCo0]:[CIRCo27]])</f>
        <v>18464982.898999996</v>
      </c>
      <c r="F26">
        <f>SUM(Reg[[#This Row],[HCCCo0]:[HCCCo27]])</f>
        <v>4611424.9470399991</v>
      </c>
      <c r="G26">
        <f>SUM(Reg[[#This Row],[CHDCo0]:[CHDCo27]])</f>
        <v>234800000</v>
      </c>
      <c r="H26">
        <f>SUM(Reg[[#This Row],[T2DCo0]:[T2DCo27]])</f>
        <v>228640000</v>
      </c>
      <c r="I26">
        <f>SUM(Reg[[#This Row],[OveCo0]:[OveCo27]])</f>
        <v>30460000</v>
      </c>
      <c r="J26">
        <f>SUM(Reg[[#This Row],[ObeCo0]:[ObeCo27]])</f>
        <v>103740000</v>
      </c>
      <c r="K26">
        <f>SUM(Sug0.2[[#This Row],[STECo0]:[STECo27]])</f>
        <v>33760000</v>
      </c>
      <c r="L26">
        <f>SUM(Sug0.2[[#This Row],[NASCo0]:[NASCo27]])</f>
        <v>9996482.0140999984</v>
      </c>
      <c r="M26">
        <f>SUM(Sug0.2[[#This Row],[CIRCo0]:[CIRCo27]])</f>
        <v>16991528.3783</v>
      </c>
      <c r="N26">
        <f>SUM(Sug0.2[[#This Row],[HCCCo0]:[HCCCo27]])</f>
        <v>4228163.2339600008</v>
      </c>
      <c r="O26">
        <f>SUM(Sug0.2[[#This Row],[CHDCo0]:[CHDCo27]])</f>
        <v>233940000</v>
      </c>
      <c r="P26">
        <f>SUM(Sug0.2[[#This Row],[T2DCo0]:[T2DCo27]])</f>
        <v>226910000</v>
      </c>
      <c r="Q26">
        <f>SUM(Sug0.2[[#This Row],[OveCo0]:[OveCo27]])</f>
        <v>30280000</v>
      </c>
      <c r="R26">
        <f>SUM(Sug0.2[[#This Row],[ObeCo0]:[ObeCo27]])</f>
        <v>100540000</v>
      </c>
      <c r="S26">
        <f>SUM(Sug0.5[[#This Row],[STECo0]:[STECo27]])</f>
        <v>33160000</v>
      </c>
      <c r="T26">
        <f>SUM(Sug0.5[[#This Row],[NASCo0]:[NASCo27]])</f>
        <v>8614857.1218000017</v>
      </c>
      <c r="U26">
        <f>SUM(Sug0.5[[#This Row],[CIRCo0]:[CIRCo27]])</f>
        <v>13462618.378900001</v>
      </c>
      <c r="V26">
        <f>SUM(Sug0.5[[#This Row],[HCCCo0]:[HCCCo27]])</f>
        <v>3465262.3695499995</v>
      </c>
      <c r="W26">
        <f>SUM(Sug0.5[[#This Row],[CHDCo0]:[CHDCo27]])</f>
        <v>231430000</v>
      </c>
      <c r="X26">
        <f>SUM(Sug0.5[[#This Row],[T2DCo0]:[T2DCo27]])</f>
        <v>222520000</v>
      </c>
      <c r="Y26">
        <f>SUM(Sug0.5[[#This Row],[OveCo0]:[OveCo27]])</f>
        <v>29600000</v>
      </c>
      <c r="Z26">
        <f>SUM(Sug0.5[[#This Row],[ObeCo0]:[ObeCo27]])</f>
        <v>94220000</v>
      </c>
    </row>
    <row r="27" spans="1:26" x14ac:dyDescent="0.25">
      <c r="C27">
        <f>SUM(Reg[[#This Row],[STECo0]:[STECo27]])</f>
        <v>30650000</v>
      </c>
      <c r="D27">
        <f>SUM(Reg[[#This Row],[NASCo0]:[NASCo27]])</f>
        <v>7506354.1795999995</v>
      </c>
      <c r="E27">
        <f>SUM(Reg[[#This Row],[CIRCo0]:[CIRCo27]])</f>
        <v>6194779.9217000008</v>
      </c>
      <c r="F27">
        <f>SUM(Reg[[#This Row],[HCCCo0]:[HCCCo27]])</f>
        <v>4518945.7281900002</v>
      </c>
      <c r="G27">
        <f>SUM(Reg[[#This Row],[CHDCo0]:[CHDCo27]])</f>
        <v>239950000</v>
      </c>
      <c r="H27">
        <f>SUM(Reg[[#This Row],[T2DCo0]:[T2DCo27]])</f>
        <v>670500000</v>
      </c>
      <c r="I27">
        <f>SUM(Reg[[#This Row],[OveCo0]:[OveCo27]])</f>
        <v>86430000</v>
      </c>
      <c r="J27">
        <f>SUM(Reg[[#This Row],[ObeCo0]:[ObeCo27]])</f>
        <v>93180000</v>
      </c>
      <c r="K27">
        <f>SUM(Sug0.2[[#This Row],[STECo0]:[STECo27]])</f>
        <v>30100000</v>
      </c>
      <c r="L27">
        <f>SUM(Sug0.2[[#This Row],[NASCo0]:[NASCo27]])</f>
        <v>7037647.2224999992</v>
      </c>
      <c r="M27">
        <f>SUM(Sug0.2[[#This Row],[CIRCo0]:[CIRCo27]])</f>
        <v>5645218.7629999993</v>
      </c>
      <c r="N27">
        <f>SUM(Sug0.2[[#This Row],[HCCCo0]:[HCCCo27]])</f>
        <v>4215788.7674200004</v>
      </c>
      <c r="O27">
        <f>SUM(Sug0.2[[#This Row],[CHDCo0]:[CHDCo27]])</f>
        <v>236220000</v>
      </c>
      <c r="P27">
        <f>SUM(Sug0.2[[#This Row],[T2DCo0]:[T2DCo27]])</f>
        <v>654800000</v>
      </c>
      <c r="Q27">
        <f>SUM(Sug0.2[[#This Row],[OveCo0]:[OveCo27]])</f>
        <v>90300000</v>
      </c>
      <c r="R27">
        <f>SUM(Sug0.2[[#This Row],[ObeCo0]:[ObeCo27]])</f>
        <v>86760000</v>
      </c>
      <c r="S27">
        <f>SUM(Sug0.5[[#This Row],[STECo0]:[STECo27]])</f>
        <v>28830000</v>
      </c>
      <c r="T27">
        <f>SUM(Sug0.5[[#This Row],[NASCo0]:[NASCo27]])</f>
        <v>6029103.1156000001</v>
      </c>
      <c r="U27">
        <f>SUM(Sug0.5[[#This Row],[CIRCo0]:[CIRCo27]])</f>
        <v>4609474.2589000007</v>
      </c>
      <c r="V27">
        <f>SUM(Sug0.5[[#This Row],[HCCCo0]:[HCCCo27]])</f>
        <v>3427093.5483800001</v>
      </c>
      <c r="W27">
        <f>SUM(Sug0.5[[#This Row],[CHDCo0]:[CHDCo27]])</f>
        <v>229080000</v>
      </c>
      <c r="X27">
        <f>SUM(Sug0.5[[#This Row],[T2DCo0]:[T2DCo27]])</f>
        <v>626900000</v>
      </c>
      <c r="Y27">
        <f>SUM(Sug0.5[[#This Row],[OveCo0]:[OveCo27]])</f>
        <v>97730000</v>
      </c>
      <c r="Z27">
        <f>SUM(Sug0.5[[#This Row],[ObeCo0]:[ObeCo27]])</f>
        <v>72740000</v>
      </c>
    </row>
    <row r="28" spans="1:26" x14ac:dyDescent="0.25">
      <c r="C28">
        <f>SUM(Reg[[#This Row],[STECo0]:[STECo27]])</f>
        <v>28130000</v>
      </c>
      <c r="D28">
        <f>SUM(Reg[[#This Row],[NASCo0]:[NASCo27]])</f>
        <v>7246117.9077000003</v>
      </c>
      <c r="E28">
        <f>SUM(Reg[[#This Row],[CIRCo0]:[CIRCo27]])</f>
        <v>7460724.4896999989</v>
      </c>
      <c r="F28">
        <f>SUM(Reg[[#This Row],[HCCCo0]:[HCCCo27]])</f>
        <v>4114119.3222099994</v>
      </c>
      <c r="G28">
        <f>SUM(Reg[[#This Row],[CHDCo0]:[CHDCo27]])</f>
        <v>138100000</v>
      </c>
      <c r="H28">
        <f>SUM(Reg[[#This Row],[T2DCo0]:[T2DCo27]])</f>
        <v>873800000</v>
      </c>
      <c r="I28">
        <f>SUM(Reg[[#This Row],[OveCo0]:[OveCo27]])</f>
        <v>24978951.512499999</v>
      </c>
      <c r="J28">
        <f>SUM(Reg[[#This Row],[ObeCo0]:[ObeCo27]])</f>
        <v>140650000</v>
      </c>
      <c r="K28">
        <f>SUM(Sug0.2[[#This Row],[STECo0]:[STECo27]])</f>
        <v>27740000</v>
      </c>
      <c r="L28">
        <f>SUM(Sug0.2[[#This Row],[NASCo0]:[NASCo27]])</f>
        <v>6968792.3191</v>
      </c>
      <c r="M28">
        <f>SUM(Sug0.2[[#This Row],[CIRCo0]:[CIRCo27]])</f>
        <v>7124606.9542999994</v>
      </c>
      <c r="N28">
        <f>SUM(Sug0.2[[#This Row],[HCCCo0]:[HCCCo27]])</f>
        <v>4082093.0134099997</v>
      </c>
      <c r="O28">
        <f>SUM(Sug0.2[[#This Row],[CHDCo0]:[CHDCo27]])</f>
        <v>137630000</v>
      </c>
      <c r="P28">
        <f>SUM(Sug0.2[[#This Row],[T2DCo0]:[T2DCo27]])</f>
        <v>869300000</v>
      </c>
      <c r="Q28">
        <f>SUM(Sug0.2[[#This Row],[OveCo0]:[OveCo27]])</f>
        <v>24904627.5262</v>
      </c>
      <c r="R28">
        <f>SUM(Sug0.2[[#This Row],[ObeCo0]:[ObeCo27]])</f>
        <v>138600000</v>
      </c>
      <c r="S28">
        <f>SUM(Sug0.5[[#This Row],[STECo0]:[STECo27]])</f>
        <v>26947015.308200002</v>
      </c>
      <c r="T28">
        <f>SUM(Sug0.5[[#This Row],[NASCo0]:[NASCo27]])</f>
        <v>6364874.8550999993</v>
      </c>
      <c r="U28">
        <f>SUM(Sug0.5[[#This Row],[CIRCo0]:[CIRCo27]])</f>
        <v>5988974.8297999995</v>
      </c>
      <c r="V28">
        <f>SUM(Sug0.5[[#This Row],[HCCCo0]:[HCCCo27]])</f>
        <v>3346187.6269299993</v>
      </c>
      <c r="W28">
        <f>SUM(Sug0.5[[#This Row],[CHDCo0]:[CHDCo27]])</f>
        <v>137410000</v>
      </c>
      <c r="X28">
        <f>SUM(Sug0.5[[#This Row],[T2DCo0]:[T2DCo27]])</f>
        <v>855600000</v>
      </c>
      <c r="Y28">
        <f>SUM(Sug0.5[[#This Row],[OveCo0]:[OveCo27]])</f>
        <v>24864858.206799999</v>
      </c>
      <c r="Z28">
        <f>SUM(Sug0.5[[#This Row],[ObeCo0]:[ObeCo27]])</f>
        <v>134260000</v>
      </c>
    </row>
    <row r="29" spans="1:26" x14ac:dyDescent="0.25">
      <c r="C29">
        <f>SUM(Reg[[#This Row],[STECo0]:[STECo27]])</f>
        <v>17107258.795000002</v>
      </c>
      <c r="D29">
        <f>SUM(Reg[[#This Row],[NASCo0]:[NASCo27]])</f>
        <v>8470512.2156000007</v>
      </c>
      <c r="E29">
        <f>SUM(Reg[[#This Row],[CIRCo0]:[CIRCo27]])</f>
        <v>6056022.1186000016</v>
      </c>
      <c r="F29">
        <f>SUM(Reg[[#This Row],[HCCCo0]:[HCCCo27]])</f>
        <v>6339732.3527000006</v>
      </c>
      <c r="G29">
        <f>SUM(Reg[[#This Row],[CHDCo0]:[CHDCo27]])</f>
        <v>511600000</v>
      </c>
      <c r="H29">
        <f>SUM(Reg[[#This Row],[T2DCo0]:[T2DCo27]])</f>
        <v>820600000</v>
      </c>
      <c r="I29">
        <f>SUM(Reg[[#This Row],[OveCo0]:[OveCo27]])</f>
        <v>59380000</v>
      </c>
      <c r="J29">
        <f>SUM(Reg[[#This Row],[ObeCo0]:[ObeCo27]])</f>
        <v>162200000</v>
      </c>
      <c r="K29">
        <f>SUM(Sug0.2[[#This Row],[STECo0]:[STECo27]])</f>
        <v>16759784.694400001</v>
      </c>
      <c r="L29">
        <f>SUM(Sug0.2[[#This Row],[NASCo0]:[NASCo27]])</f>
        <v>7992312.7712000003</v>
      </c>
      <c r="M29">
        <f>SUM(Sug0.2[[#This Row],[CIRCo0]:[CIRCo27]])</f>
        <v>5590744.2974999994</v>
      </c>
      <c r="N29">
        <f>SUM(Sug0.2[[#This Row],[HCCCo0]:[HCCCo27]])</f>
        <v>6121573.4076000005</v>
      </c>
      <c r="O29">
        <f>SUM(Sug0.2[[#This Row],[CHDCo0]:[CHDCo27]])</f>
        <v>506500000</v>
      </c>
      <c r="P29">
        <f>SUM(Sug0.2[[#This Row],[T2DCo0]:[T2DCo27]])</f>
        <v>811400000</v>
      </c>
      <c r="Q29">
        <f>SUM(Sug0.2[[#This Row],[OveCo0]:[OveCo27]])</f>
        <v>59000000</v>
      </c>
      <c r="R29">
        <f>SUM(Sug0.2[[#This Row],[ObeCo0]:[ObeCo27]])</f>
        <v>156340000</v>
      </c>
      <c r="S29">
        <f>SUM(Sug0.5[[#This Row],[STECo0]:[STECo27]])</f>
        <v>15944520.056499999</v>
      </c>
      <c r="T29">
        <f>SUM(Sug0.5[[#This Row],[NASCo0]:[NASCo27]])</f>
        <v>6903359.1806000005</v>
      </c>
      <c r="U29">
        <f>SUM(Sug0.5[[#This Row],[CIRCo0]:[CIRCo27]])</f>
        <v>4660273.5275000008</v>
      </c>
      <c r="V29">
        <f>SUM(Sug0.5[[#This Row],[HCCCo0]:[HCCCo27]])</f>
        <v>4849888.2747299988</v>
      </c>
      <c r="W29">
        <f>SUM(Sug0.5[[#This Row],[CHDCo0]:[CHDCo27]])</f>
        <v>494900000</v>
      </c>
      <c r="X29">
        <f>SUM(Sug0.5[[#This Row],[T2DCo0]:[T2DCo27]])</f>
        <v>788800000</v>
      </c>
      <c r="Y29">
        <f>SUM(Sug0.5[[#This Row],[OveCo0]:[OveCo27]])</f>
        <v>58070000</v>
      </c>
      <c r="Z29">
        <f>SUM(Sug0.5[[#This Row],[ObeCo0]:[ObeCo27]])</f>
        <v>142430000</v>
      </c>
    </row>
    <row r="30" spans="1:26" x14ac:dyDescent="0.25">
      <c r="C30">
        <f>SUM(Reg[[#This Row],[STECo0]:[STECo27]])</f>
        <v>15130692.596800001</v>
      </c>
      <c r="D30">
        <f>SUM(Reg[[#This Row],[NASCo0]:[NASCo27]])</f>
        <v>15918208.708399996</v>
      </c>
      <c r="E30">
        <f>SUM(Reg[[#This Row],[CIRCo0]:[CIRCo27]])</f>
        <v>14292887.1601</v>
      </c>
      <c r="F30">
        <f>SUM(Reg[[#This Row],[HCCCo0]:[HCCCo27]])</f>
        <v>3780494.8185999999</v>
      </c>
      <c r="G30">
        <f>SUM(Reg[[#This Row],[CHDCo0]:[CHDCo27]])</f>
        <v>562000000</v>
      </c>
      <c r="H30">
        <f>SUM(Reg[[#This Row],[T2DCo0]:[T2DCo27]])</f>
        <v>333900000</v>
      </c>
      <c r="I30">
        <f>SUM(Reg[[#This Row],[OveCo0]:[OveCo27]])</f>
        <v>40640000</v>
      </c>
      <c r="J30">
        <f>SUM(Reg[[#This Row],[ObeCo0]:[ObeCo27]])</f>
        <v>180280000</v>
      </c>
      <c r="K30">
        <f>SUM(Sug0.2[[#This Row],[STECo0]:[STECo27]])</f>
        <v>14948853.446700001</v>
      </c>
      <c r="L30">
        <f>SUM(Sug0.2[[#This Row],[NASCo0]:[NASCo27]])</f>
        <v>14881910.439900002</v>
      </c>
      <c r="M30">
        <f>SUM(Sug0.2[[#This Row],[CIRCo0]:[CIRCo27]])</f>
        <v>13104756.935600001</v>
      </c>
      <c r="N30">
        <f>SUM(Sug0.2[[#This Row],[HCCCo0]:[HCCCo27]])</f>
        <v>3409817.2457100004</v>
      </c>
      <c r="O30">
        <f>SUM(Sug0.2[[#This Row],[CHDCo0]:[CHDCo27]])</f>
        <v>557900000</v>
      </c>
      <c r="P30">
        <f>SUM(Sug0.2[[#This Row],[T2DCo0]:[T2DCo27]])</f>
        <v>329000000</v>
      </c>
      <c r="Q30">
        <f>SUM(Sug0.2[[#This Row],[OveCo0]:[OveCo27]])</f>
        <v>40440000</v>
      </c>
      <c r="R30">
        <f>SUM(Sug0.2[[#This Row],[ObeCo0]:[ObeCo27]])</f>
        <v>172540000</v>
      </c>
      <c r="S30">
        <f>SUM(Sug0.5[[#This Row],[STECo0]:[STECo27]])</f>
        <v>14547039.969500002</v>
      </c>
      <c r="T30">
        <f>SUM(Sug0.5[[#This Row],[NASCo0]:[NASCo27]])</f>
        <v>12654786.298000002</v>
      </c>
      <c r="U30">
        <f>SUM(Sug0.5[[#This Row],[CIRCo0]:[CIRCo27]])</f>
        <v>9995481.117899999</v>
      </c>
      <c r="V30">
        <f>SUM(Sug0.5[[#This Row],[HCCCo0]:[HCCCo27]])</f>
        <v>2616881.0704199998</v>
      </c>
      <c r="W30">
        <f>SUM(Sug0.5[[#This Row],[CHDCo0]:[CHDCo27]])</f>
        <v>544200000</v>
      </c>
      <c r="X30">
        <f>SUM(Sug0.5[[#This Row],[T2DCo0]:[T2DCo27]])</f>
        <v>317800000</v>
      </c>
      <c r="Y30">
        <f>SUM(Sug0.5[[#This Row],[OveCo0]:[OveCo27]])</f>
        <v>39730000</v>
      </c>
      <c r="Z30">
        <f>SUM(Sug0.5[[#This Row],[ObeCo0]:[ObeCo27]])</f>
        <v>155680000</v>
      </c>
    </row>
    <row r="31" spans="1:26" x14ac:dyDescent="0.25">
      <c r="C31">
        <f>SUM(Reg[[#This Row],[STECo0]:[STECo27]])</f>
        <v>13569010.603700001</v>
      </c>
      <c r="D31">
        <f>SUM(Reg[[#This Row],[NASCo0]:[NASCo27]])</f>
        <v>8821321.7664999999</v>
      </c>
      <c r="E31">
        <f>SUM(Reg[[#This Row],[CIRCo0]:[CIRCo27]])</f>
        <v>6217428.6978000002</v>
      </c>
      <c r="F31">
        <f>SUM(Reg[[#This Row],[HCCCo0]:[HCCCo27]])</f>
        <v>13035831.916299999</v>
      </c>
      <c r="G31">
        <f>SUM(Reg[[#This Row],[CHDCo0]:[CHDCo27]])</f>
        <v>309300000</v>
      </c>
      <c r="H31">
        <f>SUM(Reg[[#This Row],[T2DCo0]:[T2DCo27]])</f>
        <v>310800000</v>
      </c>
      <c r="I31">
        <f>SUM(Reg[[#This Row],[OveCo0]:[OveCo27]])</f>
        <v>34370000</v>
      </c>
      <c r="J31">
        <f>SUM(Reg[[#This Row],[ObeCo0]:[ObeCo27]])</f>
        <v>105920000</v>
      </c>
      <c r="K31">
        <f>SUM(Sug0.2[[#This Row],[STECo0]:[STECo27]])</f>
        <v>13336164.221399998</v>
      </c>
      <c r="L31">
        <f>SUM(Sug0.2[[#This Row],[NASCo0]:[NASCo27]])</f>
        <v>8168177.0136000011</v>
      </c>
      <c r="M31">
        <f>SUM(Sug0.2[[#This Row],[CIRCo0]:[CIRCo27]])</f>
        <v>5527460.4884999981</v>
      </c>
      <c r="N31">
        <f>SUM(Sug0.2[[#This Row],[HCCCo0]:[HCCCo27]])</f>
        <v>11658980.167200001</v>
      </c>
      <c r="O31">
        <f>SUM(Sug0.2[[#This Row],[CHDCo0]:[CHDCo27]])</f>
        <v>306400000</v>
      </c>
      <c r="P31">
        <f>SUM(Sug0.2[[#This Row],[T2DCo0]:[T2DCo27]])</f>
        <v>304800000</v>
      </c>
      <c r="Q31">
        <f>SUM(Sug0.2[[#This Row],[OveCo0]:[OveCo27]])</f>
        <v>34390000</v>
      </c>
      <c r="R31">
        <f>SUM(Sug0.2[[#This Row],[ObeCo0]:[ObeCo27]])</f>
        <v>100080000</v>
      </c>
      <c r="S31">
        <f>SUM(Sug0.5[[#This Row],[STECo0]:[STECo27]])</f>
        <v>12864812.636600001</v>
      </c>
      <c r="T31">
        <f>SUM(Sug0.5[[#This Row],[NASCo0]:[NASCo27]])</f>
        <v>6806179.6524999999</v>
      </c>
      <c r="U31">
        <f>SUM(Sug0.5[[#This Row],[CIRCo0]:[CIRCo27]])</f>
        <v>4199850.4720000001</v>
      </c>
      <c r="V31">
        <f>SUM(Sug0.5[[#This Row],[HCCCo0]:[HCCCo27]])</f>
        <v>9028170.3792000003</v>
      </c>
      <c r="W31">
        <f>SUM(Sug0.5[[#This Row],[CHDCo0]:[CHDCo27]])</f>
        <v>301600000</v>
      </c>
      <c r="X31">
        <f>SUM(Sug0.5[[#This Row],[T2DCo0]:[T2DCo27]])</f>
        <v>292200000</v>
      </c>
      <c r="Y31">
        <f>SUM(Sug0.5[[#This Row],[OveCo0]:[OveCo27]])</f>
        <v>34400000</v>
      </c>
      <c r="Z31">
        <f>SUM(Sug0.5[[#This Row],[ObeCo0]:[ObeCo27]])</f>
        <v>88030000</v>
      </c>
    </row>
    <row r="32" spans="1:26" x14ac:dyDescent="0.25">
      <c r="C32">
        <f>SUM(Reg[[#This Row],[STECo0]:[STECo27]])</f>
        <v>6393984.3962999992</v>
      </c>
      <c r="D32">
        <f>SUM(Reg[[#This Row],[NASCo0]:[NASCo27]])</f>
        <v>22127729.0436</v>
      </c>
      <c r="E32">
        <f>SUM(Reg[[#This Row],[CIRCo0]:[CIRCo27]])</f>
        <v>10917831.1873</v>
      </c>
      <c r="F32">
        <f>SUM(Reg[[#This Row],[HCCCo0]:[HCCCo27]])</f>
        <v>6742380.5033999989</v>
      </c>
      <c r="G32">
        <f>SUM(Reg[[#This Row],[CHDCo0]:[CHDCo27]])</f>
        <v>667700000</v>
      </c>
      <c r="H32">
        <f>SUM(Reg[[#This Row],[T2DCo0]:[T2DCo27]])</f>
        <v>265800000</v>
      </c>
      <c r="I32">
        <f>SUM(Reg[[#This Row],[OveCo0]:[OveCo27]])</f>
        <v>28290000</v>
      </c>
      <c r="J32">
        <f>SUM(Reg[[#This Row],[ObeCo0]:[ObeCo27]])</f>
        <v>113170000</v>
      </c>
      <c r="K32">
        <f>SUM(Sug0.2[[#This Row],[STECo0]:[STECo27]])</f>
        <v>6285066.9640999995</v>
      </c>
      <c r="L32">
        <f>SUM(Sug0.2[[#This Row],[NASCo0]:[NASCo27]])</f>
        <v>20339426.622400001</v>
      </c>
      <c r="M32">
        <f>SUM(Sug0.2[[#This Row],[CIRCo0]:[CIRCo27]])</f>
        <v>9820779.9732000008</v>
      </c>
      <c r="N32">
        <f>SUM(Sug0.2[[#This Row],[HCCCo0]:[HCCCo27]])</f>
        <v>5908086.6589000002</v>
      </c>
      <c r="O32">
        <f>SUM(Sug0.2[[#This Row],[CHDCo0]:[CHDCo27]])</f>
        <v>659000000</v>
      </c>
      <c r="P32">
        <f>SUM(Sug0.2[[#This Row],[T2DCo0]:[T2DCo27]])</f>
        <v>262400000</v>
      </c>
      <c r="Q32">
        <f>SUM(Sug0.2[[#This Row],[OveCo0]:[OveCo27]])</f>
        <v>28230000</v>
      </c>
      <c r="R32">
        <f>SUM(Sug0.2[[#This Row],[ObeCo0]:[ObeCo27]])</f>
        <v>110330000</v>
      </c>
      <c r="S32">
        <f>SUM(Sug0.5[[#This Row],[STECo0]:[STECo27]])</f>
        <v>6119919.0369999995</v>
      </c>
      <c r="T32">
        <f>SUM(Sug0.5[[#This Row],[NASCo0]:[NASCo27]])</f>
        <v>16748802.015600001</v>
      </c>
      <c r="U32">
        <f>SUM(Sug0.5[[#This Row],[CIRCo0]:[CIRCo27]])</f>
        <v>6844412.5499999989</v>
      </c>
      <c r="V32">
        <f>SUM(Sug0.5[[#This Row],[HCCCo0]:[HCCCo27]])</f>
        <v>4135599.2369200001</v>
      </c>
      <c r="W32">
        <f>SUM(Sug0.5[[#This Row],[CHDCo0]:[CHDCo27]])</f>
        <v>647800000</v>
      </c>
      <c r="X32">
        <f>SUM(Sug0.5[[#This Row],[T2DCo0]:[T2DCo27]])</f>
        <v>255900000</v>
      </c>
      <c r="Y32">
        <f>SUM(Sug0.5[[#This Row],[OveCo0]:[OveCo27]])</f>
        <v>28190000</v>
      </c>
      <c r="Z32">
        <f>SUM(Sug0.5[[#This Row],[ObeCo0]:[ObeCo27]])</f>
        <v>104170000</v>
      </c>
    </row>
    <row r="33" spans="3:26" x14ac:dyDescent="0.25">
      <c r="C33">
        <f>SUM(Reg[[#This Row],[STECo0]:[STECo27]])</f>
        <v>16241568.416199999</v>
      </c>
      <c r="D33">
        <f>SUM(Reg[[#This Row],[NASCo0]:[NASCo27]])</f>
        <v>8577170.4729999993</v>
      </c>
      <c r="E33">
        <f>SUM(Reg[[#This Row],[CIRCo0]:[CIRCo27]])</f>
        <v>11307402.058399998</v>
      </c>
      <c r="F33">
        <f>SUM(Reg[[#This Row],[HCCCo0]:[HCCCo27]])</f>
        <v>7737599.5917999996</v>
      </c>
      <c r="G33">
        <f>SUM(Reg[[#This Row],[CHDCo0]:[CHDCo27]])</f>
        <v>284300000</v>
      </c>
      <c r="H33">
        <f>SUM(Reg[[#This Row],[T2DCo0]:[T2DCo27]])</f>
        <v>618300000</v>
      </c>
      <c r="I33">
        <f>SUM(Reg[[#This Row],[OveCo0]:[OveCo27]])</f>
        <v>69020000</v>
      </c>
      <c r="J33">
        <f>SUM(Reg[[#This Row],[ObeCo0]:[ObeCo27]])</f>
        <v>103610000</v>
      </c>
      <c r="K33">
        <f>SUM(Sug0.2[[#This Row],[STECo0]:[STECo27]])</f>
        <v>16038413.464200001</v>
      </c>
      <c r="L33">
        <f>SUM(Sug0.2[[#This Row],[NASCo0]:[NASCo27]])</f>
        <v>8059529.3332999991</v>
      </c>
      <c r="M33">
        <f>SUM(Sug0.2[[#This Row],[CIRCo0]:[CIRCo27]])</f>
        <v>10338154.798599999</v>
      </c>
      <c r="N33">
        <f>SUM(Sug0.2[[#This Row],[HCCCo0]:[HCCCo27]])</f>
        <v>7183914.3508000011</v>
      </c>
      <c r="O33">
        <f>SUM(Sug0.2[[#This Row],[CHDCo0]:[CHDCo27]])</f>
        <v>282600000</v>
      </c>
      <c r="P33">
        <f>SUM(Sug0.2[[#This Row],[T2DCo0]:[T2DCo27]])</f>
        <v>612200000</v>
      </c>
      <c r="Q33">
        <f>SUM(Sug0.2[[#This Row],[OveCo0]:[OveCo27]])</f>
        <v>68910000</v>
      </c>
      <c r="R33">
        <f>SUM(Sug0.2[[#This Row],[ObeCo0]:[ObeCo27]])</f>
        <v>101030000</v>
      </c>
      <c r="S33">
        <f>SUM(Sug0.5[[#This Row],[STECo0]:[STECo27]])</f>
        <v>15536537.020199997</v>
      </c>
      <c r="T33">
        <f>SUM(Sug0.5[[#This Row],[NASCo0]:[NASCo27]])</f>
        <v>7065407.3591999998</v>
      </c>
      <c r="U33">
        <f>SUM(Sug0.5[[#This Row],[CIRCo0]:[CIRCo27]])</f>
        <v>8351374.1082999995</v>
      </c>
      <c r="V33">
        <f>SUM(Sug0.5[[#This Row],[HCCCo0]:[HCCCo27]])</f>
        <v>5962853.999499999</v>
      </c>
      <c r="W33">
        <f>SUM(Sug0.5[[#This Row],[CHDCo0]:[CHDCo27]])</f>
        <v>279400000</v>
      </c>
      <c r="X33">
        <f>SUM(Sug0.5[[#This Row],[T2DCo0]:[T2DCo27]])</f>
        <v>600100000</v>
      </c>
      <c r="Y33">
        <f>SUM(Sug0.5[[#This Row],[OveCo0]:[OveCo27]])</f>
        <v>68770000</v>
      </c>
      <c r="Z33">
        <f>SUM(Sug0.5[[#This Row],[ObeCo0]:[ObeCo27]])</f>
        <v>95050000</v>
      </c>
    </row>
    <row r="34" spans="3:26" x14ac:dyDescent="0.25">
      <c r="C34">
        <f>SUM(Reg[[#This Row],[STECo0]:[STECo27]])</f>
        <v>18651964.094400004</v>
      </c>
      <c r="D34">
        <f>SUM(Reg[[#This Row],[NASCo0]:[NASCo27]])</f>
        <v>6539655.9544000002</v>
      </c>
      <c r="E34">
        <f>SUM(Reg[[#This Row],[CIRCo0]:[CIRCo27]])</f>
        <v>4518503.9012000002</v>
      </c>
      <c r="F34">
        <f>SUM(Reg[[#This Row],[HCCCo0]:[HCCCo27]])</f>
        <v>3838816.2003899994</v>
      </c>
      <c r="G34">
        <f>SUM(Reg[[#This Row],[CHDCo0]:[CHDCo27]])</f>
        <v>448400000</v>
      </c>
      <c r="H34">
        <f>SUM(Reg[[#This Row],[T2DCo0]:[T2DCo27]])</f>
        <v>270300000</v>
      </c>
      <c r="I34">
        <f>SUM(Reg[[#This Row],[OveCo0]:[OveCo27]])</f>
        <v>47400000</v>
      </c>
      <c r="J34">
        <f>SUM(Reg[[#This Row],[ObeCo0]:[ObeCo27]])</f>
        <v>252770000</v>
      </c>
      <c r="K34">
        <f>SUM(Sug0.2[[#This Row],[STECo0]:[STECo27]])</f>
        <v>18483094.054300003</v>
      </c>
      <c r="L34">
        <f>SUM(Sug0.2[[#This Row],[NASCo0]:[NASCo27]])</f>
        <v>6365688.7078000009</v>
      </c>
      <c r="M34">
        <f>SUM(Sug0.2[[#This Row],[CIRCo0]:[CIRCo27]])</f>
        <v>4368587.908400001</v>
      </c>
      <c r="N34">
        <f>SUM(Sug0.2[[#This Row],[HCCCo0]:[HCCCo27]])</f>
        <v>3705251.9547900003</v>
      </c>
      <c r="O34">
        <f>SUM(Sug0.2[[#This Row],[CHDCo0]:[CHDCo27]])</f>
        <v>446400000</v>
      </c>
      <c r="P34">
        <f>SUM(Sug0.2[[#This Row],[T2DCo0]:[T2DCo27]])</f>
        <v>268500000</v>
      </c>
      <c r="Q34">
        <f>SUM(Sug0.2[[#This Row],[OveCo0]:[OveCo27]])</f>
        <v>47460000</v>
      </c>
      <c r="R34">
        <f>SUM(Sug0.2[[#This Row],[ObeCo0]:[ObeCo27]])</f>
        <v>244880000</v>
      </c>
      <c r="S34">
        <f>SUM(Sug0.5[[#This Row],[STECo0]:[STECo27]])</f>
        <v>18205374.361000001</v>
      </c>
      <c r="T34">
        <f>SUM(Sug0.5[[#This Row],[NASCo0]:[NASCo27]])</f>
        <v>6017258.6133999992</v>
      </c>
      <c r="U34">
        <f>SUM(Sug0.5[[#This Row],[CIRCo0]:[CIRCo27]])</f>
        <v>4124253.3448000001</v>
      </c>
      <c r="V34">
        <f>SUM(Sug0.5[[#This Row],[HCCCo0]:[HCCCo27]])</f>
        <v>3366342.4595300001</v>
      </c>
      <c r="W34">
        <f>SUM(Sug0.5[[#This Row],[CHDCo0]:[CHDCo27]])</f>
        <v>443500000</v>
      </c>
      <c r="X34">
        <f>SUM(Sug0.5[[#This Row],[T2DCo0]:[T2DCo27]])</f>
        <v>265300000</v>
      </c>
      <c r="Y34">
        <f>SUM(Sug0.5[[#This Row],[OveCo0]:[OveCo27]])</f>
        <v>48120000</v>
      </c>
      <c r="Z34">
        <f>SUM(Sug0.5[[#This Row],[ObeCo0]:[ObeCo27]])</f>
        <v>228150000</v>
      </c>
    </row>
    <row r="35" spans="3:26" x14ac:dyDescent="0.25">
      <c r="C35">
        <f>SUM(Reg[[#This Row],[STECo0]:[STECo27]])</f>
        <v>25063344.8281</v>
      </c>
      <c r="D35">
        <f>SUM(Reg[[#This Row],[NASCo0]:[NASCo27]])</f>
        <v>11629654.107200002</v>
      </c>
      <c r="E35">
        <f>SUM(Reg[[#This Row],[CIRCo0]:[CIRCo27]])</f>
        <v>8377954.5775999995</v>
      </c>
      <c r="F35">
        <f>SUM(Reg[[#This Row],[HCCCo0]:[HCCCo27]])</f>
        <v>6394266.8664200008</v>
      </c>
      <c r="G35">
        <f>SUM(Reg[[#This Row],[CHDCo0]:[CHDCo27]])</f>
        <v>287800000</v>
      </c>
      <c r="H35">
        <f>SUM(Reg[[#This Row],[T2DCo0]:[T2DCo27]])</f>
        <v>505200000</v>
      </c>
      <c r="I35">
        <f>SUM(Reg[[#This Row],[OveCo0]:[OveCo27]])</f>
        <v>21850599.816</v>
      </c>
      <c r="J35">
        <f>SUM(Reg[[#This Row],[ObeCo0]:[ObeCo27]])</f>
        <v>182040000</v>
      </c>
      <c r="K35">
        <f>SUM(Sug0.2[[#This Row],[STECo0]:[STECo27]])</f>
        <v>24878600.601800002</v>
      </c>
      <c r="L35">
        <f>SUM(Sug0.2[[#This Row],[NASCo0]:[NASCo27]])</f>
        <v>11035121.195599999</v>
      </c>
      <c r="M35">
        <f>SUM(Sug0.2[[#This Row],[CIRCo0]:[CIRCo27]])</f>
        <v>7747167.1177000003</v>
      </c>
      <c r="N35">
        <f>SUM(Sug0.2[[#This Row],[HCCCo0]:[HCCCo27]])</f>
        <v>5792588.4850200014</v>
      </c>
      <c r="O35">
        <f>SUM(Sug0.2[[#This Row],[CHDCo0]:[CHDCo27]])</f>
        <v>286830000</v>
      </c>
      <c r="P35">
        <f>SUM(Sug0.2[[#This Row],[T2DCo0]:[T2DCo27]])</f>
        <v>502100000</v>
      </c>
      <c r="Q35">
        <f>SUM(Sug0.2[[#This Row],[OveCo0]:[OveCo27]])</f>
        <v>21834587.8116</v>
      </c>
      <c r="R35">
        <f>SUM(Sug0.2[[#This Row],[ObeCo0]:[ObeCo27]])</f>
        <v>179900000</v>
      </c>
      <c r="S35">
        <f>SUM(Sug0.5[[#This Row],[STECo0]:[STECo27]])</f>
        <v>24586057.414299995</v>
      </c>
      <c r="T35">
        <f>SUM(Sug0.5[[#This Row],[NASCo0]:[NASCo27]])</f>
        <v>9752031.2232000008</v>
      </c>
      <c r="U35">
        <f>SUM(Sug0.5[[#This Row],[CIRCo0]:[CIRCo27]])</f>
        <v>6481771.9818000011</v>
      </c>
      <c r="V35">
        <f>SUM(Sug0.5[[#This Row],[HCCCo0]:[HCCCo27]])</f>
        <v>4714044.1886200011</v>
      </c>
      <c r="W35">
        <f>SUM(Sug0.5[[#This Row],[CHDCo0]:[CHDCo27]])</f>
        <v>284450000</v>
      </c>
      <c r="X35">
        <f>SUM(Sug0.5[[#This Row],[T2DCo0]:[T2DCo27]])</f>
        <v>494400000</v>
      </c>
      <c r="Y35">
        <f>SUM(Sug0.5[[#This Row],[OveCo0]:[OveCo27]])</f>
        <v>21919779.738200005</v>
      </c>
      <c r="Z35">
        <f>SUM(Sug0.5[[#This Row],[ObeCo0]:[ObeCo27]])</f>
        <v>175140000</v>
      </c>
    </row>
    <row r="36" spans="3:26" x14ac:dyDescent="0.25">
      <c r="C36">
        <f>SUM(Reg[[#This Row],[STECo0]:[STECo27]])</f>
        <v>22596699.894300003</v>
      </c>
      <c r="D36">
        <f>SUM(Reg[[#This Row],[NASCo0]:[NASCo27]])</f>
        <v>14461015.887999997</v>
      </c>
      <c r="E36">
        <f>SUM(Reg[[#This Row],[CIRCo0]:[CIRCo27]])</f>
        <v>15076321.8642</v>
      </c>
      <c r="F36">
        <f>SUM(Reg[[#This Row],[HCCCo0]:[HCCCo27]])</f>
        <v>17743871.223700002</v>
      </c>
      <c r="G36">
        <f>SUM(Reg[[#This Row],[CHDCo0]:[CHDCo27]])</f>
        <v>453100000</v>
      </c>
      <c r="H36">
        <f>SUM(Reg[[#This Row],[T2DCo0]:[T2DCo27]])</f>
        <v>959200000</v>
      </c>
      <c r="I36">
        <f>SUM(Reg[[#This Row],[OveCo0]:[OveCo27]])</f>
        <v>54490000</v>
      </c>
      <c r="J36">
        <f>SUM(Reg[[#This Row],[ObeCo0]:[ObeCo27]])</f>
        <v>180190000</v>
      </c>
      <c r="K36">
        <f>SUM(Sug0.2[[#This Row],[STECo0]:[STECo27]])</f>
        <v>22362627.464200001</v>
      </c>
      <c r="L36">
        <f>SUM(Sug0.2[[#This Row],[NASCo0]:[NASCo27]])</f>
        <v>13492804.5056</v>
      </c>
      <c r="M36">
        <f>SUM(Sug0.2[[#This Row],[CIRCo0]:[CIRCo27]])</f>
        <v>13241987.793000003</v>
      </c>
      <c r="N36">
        <f>SUM(Sug0.2[[#This Row],[HCCCo0]:[HCCCo27]])</f>
        <v>15912430.5033</v>
      </c>
      <c r="O36">
        <f>SUM(Sug0.2[[#This Row],[CHDCo0]:[CHDCo27]])</f>
        <v>446400000</v>
      </c>
      <c r="P36">
        <f>SUM(Sug0.2[[#This Row],[T2DCo0]:[T2DCo27]])</f>
        <v>941200000</v>
      </c>
      <c r="Q36">
        <f>SUM(Sug0.2[[#This Row],[OveCo0]:[OveCo27]])</f>
        <v>55260000</v>
      </c>
      <c r="R36">
        <f>SUM(Sug0.2[[#This Row],[ObeCo0]:[ObeCo27]])</f>
        <v>169800000</v>
      </c>
      <c r="S36">
        <f>SUM(Sug0.5[[#This Row],[STECo0]:[STECo27]])</f>
        <v>21831329.188500002</v>
      </c>
      <c r="T36">
        <f>SUM(Sug0.5[[#This Row],[NASCo0]:[NASCo27]])</f>
        <v>11408765.681899998</v>
      </c>
      <c r="U36">
        <f>SUM(Sug0.5[[#This Row],[CIRCo0]:[CIRCo27]])</f>
        <v>9923670.8383999988</v>
      </c>
      <c r="V36">
        <f>SUM(Sug0.5[[#This Row],[HCCCo0]:[HCCCo27]])</f>
        <v>11014778.782799998</v>
      </c>
      <c r="W36">
        <f>SUM(Sug0.5[[#This Row],[CHDCo0]:[CHDCo27]])</f>
        <v>436100000</v>
      </c>
      <c r="X36">
        <f>SUM(Sug0.5[[#This Row],[T2DCo0]:[T2DCo27]])</f>
        <v>904600000</v>
      </c>
      <c r="Y36">
        <f>SUM(Sug0.5[[#This Row],[OveCo0]:[OveCo27]])</f>
        <v>57050000</v>
      </c>
      <c r="Z36">
        <f>SUM(Sug0.5[[#This Row],[ObeCo0]:[ObeCo27]])</f>
        <v>147900000</v>
      </c>
    </row>
    <row r="37" spans="3:26" x14ac:dyDescent="0.25">
      <c r="C37">
        <f>SUM(Reg[[#This Row],[STECo0]:[STECo27]])</f>
        <v>27668044.047699999</v>
      </c>
      <c r="D37">
        <f>SUM(Reg[[#This Row],[NASCo0]:[NASCo27]])</f>
        <v>10652188.027300002</v>
      </c>
      <c r="E37">
        <f>SUM(Reg[[#This Row],[CIRCo0]:[CIRCo27]])</f>
        <v>9890401.441399999</v>
      </c>
      <c r="F37">
        <f>SUM(Reg[[#This Row],[HCCCo0]:[HCCCo27]])</f>
        <v>6010856.8247999996</v>
      </c>
      <c r="G37">
        <f>SUM(Reg[[#This Row],[CHDCo0]:[CHDCo27]])</f>
        <v>484700000</v>
      </c>
      <c r="H37">
        <f>SUM(Reg[[#This Row],[T2DCo0]:[T2DCo27]])</f>
        <v>540900000</v>
      </c>
      <c r="I37">
        <f>SUM(Reg[[#This Row],[OveCo0]:[OveCo27]])</f>
        <v>76770000</v>
      </c>
      <c r="J37">
        <f>SUM(Reg[[#This Row],[ObeCo0]:[ObeCo27]])</f>
        <v>53160000</v>
      </c>
      <c r="K37">
        <f>SUM(Sug0.2[[#This Row],[STECo0]:[STECo27]])</f>
        <v>27272831.241099998</v>
      </c>
      <c r="L37">
        <f>SUM(Sug0.2[[#This Row],[NASCo0]:[NASCo27]])</f>
        <v>9683298.6129000019</v>
      </c>
      <c r="M37">
        <f>SUM(Sug0.2[[#This Row],[CIRCo0]:[CIRCo27]])</f>
        <v>8792387.0995000005</v>
      </c>
      <c r="N37">
        <f>SUM(Sug0.2[[#This Row],[HCCCo0]:[HCCCo27]])</f>
        <v>5270257.3251</v>
      </c>
      <c r="O37">
        <f>SUM(Sug0.2[[#This Row],[CHDCo0]:[CHDCo27]])</f>
        <v>480100000</v>
      </c>
      <c r="P37">
        <f>SUM(Sug0.2[[#This Row],[T2DCo0]:[T2DCo27]])</f>
        <v>534600000</v>
      </c>
      <c r="Q37">
        <f>SUM(Sug0.2[[#This Row],[OveCo0]:[OveCo27]])</f>
        <v>76820000</v>
      </c>
      <c r="R37">
        <f>SUM(Sug0.2[[#This Row],[ObeCo0]:[ObeCo27]])</f>
        <v>52150000</v>
      </c>
      <c r="S37">
        <f>SUM(Sug0.5[[#This Row],[STECo0]:[STECo27]])</f>
        <v>26212809.655999999</v>
      </c>
      <c r="T37">
        <f>SUM(Sug0.5[[#This Row],[NASCo0]:[NASCo27]])</f>
        <v>8024429.8378000017</v>
      </c>
      <c r="U37">
        <f>SUM(Sug0.5[[#This Row],[CIRCo0]:[CIRCo27]])</f>
        <v>6360443.8485000003</v>
      </c>
      <c r="V37">
        <f>SUM(Sug0.5[[#This Row],[HCCCo0]:[HCCCo27]])</f>
        <v>3777802.2155999993</v>
      </c>
      <c r="W37">
        <f>SUM(Sug0.5[[#This Row],[CHDCo0]:[CHDCo27]])</f>
        <v>473400000</v>
      </c>
      <c r="X37">
        <f>SUM(Sug0.5[[#This Row],[T2DCo0]:[T2DCo27]])</f>
        <v>521400000</v>
      </c>
      <c r="Y37">
        <f>SUM(Sug0.5[[#This Row],[OveCo0]:[OveCo27]])</f>
        <v>77080000</v>
      </c>
      <c r="Z37">
        <f>SUM(Sug0.5[[#This Row],[ObeCo0]:[ObeCo27]])</f>
        <v>50020000</v>
      </c>
    </row>
    <row r="38" spans="3:26" x14ac:dyDescent="0.25">
      <c r="C38">
        <f>SUM(Reg[[#This Row],[STECo0]:[STECo27]])</f>
        <v>11828898.749000002</v>
      </c>
      <c r="D38">
        <f>SUM(Reg[[#This Row],[NASCo0]:[NASCo27]])</f>
        <v>6935582.4805999985</v>
      </c>
      <c r="E38">
        <f>SUM(Reg[[#This Row],[CIRCo0]:[CIRCo27]])</f>
        <v>7044304.5827000001</v>
      </c>
      <c r="F38">
        <f>SUM(Reg[[#This Row],[HCCCo0]:[HCCCo27]])</f>
        <v>4909957.7515000002</v>
      </c>
      <c r="G38">
        <f>SUM(Reg[[#This Row],[CHDCo0]:[CHDCo27]])</f>
        <v>134990000</v>
      </c>
      <c r="H38">
        <f>SUM(Reg[[#This Row],[T2DCo0]:[T2DCo27]])</f>
        <v>499100000</v>
      </c>
      <c r="I38">
        <f>SUM(Reg[[#This Row],[OveCo0]:[OveCo27]])</f>
        <v>19406608.570500001</v>
      </c>
      <c r="J38">
        <f>SUM(Reg[[#This Row],[ObeCo0]:[ObeCo27]])</f>
        <v>138590000</v>
      </c>
      <c r="K38">
        <f>SUM(Sug0.2[[#This Row],[STECo0]:[STECo27]])</f>
        <v>11657990.672</v>
      </c>
      <c r="L38">
        <f>SUM(Sug0.2[[#This Row],[NASCo0]:[NASCo27]])</f>
        <v>6552706.4246000005</v>
      </c>
      <c r="M38">
        <f>SUM(Sug0.2[[#This Row],[CIRCo0]:[CIRCo27]])</f>
        <v>6230997.5921999998</v>
      </c>
      <c r="N38">
        <f>SUM(Sug0.2[[#This Row],[HCCCo0]:[HCCCo27]])</f>
        <v>4256813.8812100003</v>
      </c>
      <c r="O38">
        <f>SUM(Sug0.2[[#This Row],[CHDCo0]:[CHDCo27]])</f>
        <v>134790000</v>
      </c>
      <c r="P38">
        <f>SUM(Sug0.2[[#This Row],[T2DCo0]:[T2DCo27]])</f>
        <v>495400000</v>
      </c>
      <c r="Q38">
        <f>SUM(Sug0.2[[#This Row],[OveCo0]:[OveCo27]])</f>
        <v>19424419.316399999</v>
      </c>
      <c r="R38">
        <f>SUM(Sug0.2[[#This Row],[ObeCo0]:[ObeCo27]])</f>
        <v>137060000</v>
      </c>
      <c r="S38">
        <f>SUM(Sug0.5[[#This Row],[STECo0]:[STECo27]])</f>
        <v>11387683.753500002</v>
      </c>
      <c r="T38">
        <f>SUM(Sug0.5[[#This Row],[NASCo0]:[NASCo27]])</f>
        <v>5709906.2493999992</v>
      </c>
      <c r="U38">
        <f>SUM(Sug0.5[[#This Row],[CIRCo0]:[CIRCo27]])</f>
        <v>4805084.9280000003</v>
      </c>
      <c r="V38">
        <f>SUM(Sug0.5[[#This Row],[HCCCo0]:[HCCCo27]])</f>
        <v>3166496.9629500001</v>
      </c>
      <c r="W38">
        <f>SUM(Sug0.5[[#This Row],[CHDCo0]:[CHDCo27]])</f>
        <v>134030000</v>
      </c>
      <c r="X38">
        <f>SUM(Sug0.5[[#This Row],[T2DCo0]:[T2DCo27]])</f>
        <v>490100000</v>
      </c>
      <c r="Y38">
        <f>SUM(Sug0.5[[#This Row],[OveCo0]:[OveCo27]])</f>
        <v>19404176.857799999</v>
      </c>
      <c r="Z38">
        <f>SUM(Sug0.5[[#This Row],[ObeCo0]:[ObeCo27]])</f>
        <v>134090000</v>
      </c>
    </row>
    <row r="39" spans="3:26" x14ac:dyDescent="0.25">
      <c r="C39">
        <f>SUM(Reg[[#This Row],[STECo0]:[STECo27]])</f>
        <v>29010000</v>
      </c>
      <c r="D39">
        <f>SUM(Reg[[#This Row],[NASCo0]:[NASCo27]])</f>
        <v>16939149.480100006</v>
      </c>
      <c r="E39">
        <f>SUM(Reg[[#This Row],[CIRCo0]:[CIRCo27]])</f>
        <v>16592185.082699997</v>
      </c>
      <c r="F39">
        <f>SUM(Reg[[#This Row],[HCCCo0]:[HCCCo27]])</f>
        <v>10518396.8215</v>
      </c>
      <c r="G39">
        <f>SUM(Reg[[#This Row],[CHDCo0]:[CHDCo27]])</f>
        <v>589200000</v>
      </c>
      <c r="H39">
        <f>SUM(Reg[[#This Row],[T2DCo0]:[T2DCo27]])</f>
        <v>362900000</v>
      </c>
      <c r="I39">
        <f>SUM(Reg[[#This Row],[OveCo0]:[OveCo27]])</f>
        <v>51670000</v>
      </c>
      <c r="J39">
        <f>SUM(Reg[[#This Row],[ObeCo0]:[ObeCo27]])</f>
        <v>92650000</v>
      </c>
      <c r="K39">
        <f>SUM(Sug0.2[[#This Row],[STECo0]:[STECo27]])</f>
        <v>28660000</v>
      </c>
      <c r="L39">
        <f>SUM(Sug0.2[[#This Row],[NASCo0]:[NASCo27]])</f>
        <v>15718182.807700003</v>
      </c>
      <c r="M39">
        <f>SUM(Sug0.2[[#This Row],[CIRCo0]:[CIRCo27]])</f>
        <v>14876552.9232</v>
      </c>
      <c r="N39">
        <f>SUM(Sug0.2[[#This Row],[HCCCo0]:[HCCCo27]])</f>
        <v>9457398.6236999985</v>
      </c>
      <c r="O39">
        <f>SUM(Sug0.2[[#This Row],[CHDCo0]:[CHDCo27]])</f>
        <v>585600000</v>
      </c>
      <c r="P39">
        <f>SUM(Sug0.2[[#This Row],[T2DCo0]:[T2DCo27]])</f>
        <v>358600000</v>
      </c>
      <c r="Q39">
        <f>SUM(Sug0.2[[#This Row],[OveCo0]:[OveCo27]])</f>
        <v>51660000</v>
      </c>
      <c r="R39">
        <f>SUM(Sug0.2[[#This Row],[ObeCo0]:[ObeCo27]])</f>
        <v>90190000</v>
      </c>
      <c r="S39">
        <f>SUM(Sug0.5[[#This Row],[STECo0]:[STECo27]])</f>
        <v>27650000</v>
      </c>
      <c r="T39">
        <f>SUM(Sug0.5[[#This Row],[NASCo0]:[NASCo27]])</f>
        <v>13156241.847700004</v>
      </c>
      <c r="U39">
        <f>SUM(Sug0.5[[#This Row],[CIRCo0]:[CIRCo27]])</f>
        <v>10587209.744700002</v>
      </c>
      <c r="V39">
        <f>SUM(Sug0.5[[#This Row],[HCCCo0]:[HCCCo27]])</f>
        <v>7150762.7951000007</v>
      </c>
      <c r="W39">
        <f>SUM(Sug0.5[[#This Row],[CHDCo0]:[CHDCo27]])</f>
        <v>578500000</v>
      </c>
      <c r="X39">
        <f>SUM(Sug0.5[[#This Row],[T2DCo0]:[T2DCo27]])</f>
        <v>348600000</v>
      </c>
      <c r="Y39">
        <f>SUM(Sug0.5[[#This Row],[OveCo0]:[OveCo27]])</f>
        <v>51540000</v>
      </c>
      <c r="Z39">
        <f>SUM(Sug0.5[[#This Row],[ObeCo0]:[ObeCo27]])</f>
        <v>85190000</v>
      </c>
    </row>
    <row r="40" spans="3:26" x14ac:dyDescent="0.25">
      <c r="C40">
        <f>SUM(Reg[[#This Row],[STECo0]:[STECo27]])</f>
        <v>11551716.373900002</v>
      </c>
      <c r="D40">
        <f>SUM(Reg[[#This Row],[NASCo0]:[NASCo27]])</f>
        <v>27082899.079999998</v>
      </c>
      <c r="E40">
        <f>SUM(Reg[[#This Row],[CIRCo0]:[CIRCo27]])</f>
        <v>42622946.916099995</v>
      </c>
      <c r="F40">
        <f>SUM(Reg[[#This Row],[HCCCo0]:[HCCCo27]])</f>
        <v>25977224.5451</v>
      </c>
      <c r="G40">
        <f>SUM(Reg[[#This Row],[CHDCo0]:[CHDCo27]])</f>
        <v>279300000</v>
      </c>
      <c r="H40">
        <f>SUM(Reg[[#This Row],[T2DCo0]:[T2DCo27]])</f>
        <v>386600000</v>
      </c>
      <c r="I40">
        <f>SUM(Reg[[#This Row],[OveCo0]:[OveCo27]])</f>
        <v>24711507.515100002</v>
      </c>
      <c r="J40">
        <f>SUM(Reg[[#This Row],[ObeCo0]:[ObeCo27]])</f>
        <v>123970000</v>
      </c>
      <c r="K40">
        <f>SUM(Sug0.2[[#This Row],[STECo0]:[STECo27]])</f>
        <v>11641307.375499997</v>
      </c>
      <c r="L40">
        <f>SUM(Sug0.2[[#This Row],[NASCo0]:[NASCo27]])</f>
        <v>24979183.395199999</v>
      </c>
      <c r="M40">
        <f>SUM(Sug0.2[[#This Row],[CIRCo0]:[CIRCo27]])</f>
        <v>37282044.091700003</v>
      </c>
      <c r="N40">
        <f>SUM(Sug0.2[[#This Row],[HCCCo0]:[HCCCo27]])</f>
        <v>22459309.4296</v>
      </c>
      <c r="O40">
        <f>SUM(Sug0.2[[#This Row],[CHDCo0]:[CHDCo27]])</f>
        <v>278100000</v>
      </c>
      <c r="P40">
        <f>SUM(Sug0.2[[#This Row],[T2DCo0]:[T2DCo27]])</f>
        <v>383500000</v>
      </c>
      <c r="Q40">
        <f>SUM(Sug0.2[[#This Row],[OveCo0]:[OveCo27]])</f>
        <v>24989428.0024</v>
      </c>
      <c r="R40">
        <f>SUM(Sug0.2[[#This Row],[ObeCo0]:[ObeCo27]])</f>
        <v>119080000</v>
      </c>
      <c r="S40">
        <f>SUM(Sug0.5[[#This Row],[STECo0]:[STECo27]])</f>
        <v>11844189.427299999</v>
      </c>
      <c r="T40">
        <f>SUM(Sug0.5[[#This Row],[NASCo0]:[NASCo27]])</f>
        <v>20614870.116400003</v>
      </c>
      <c r="U40">
        <f>SUM(Sug0.5[[#This Row],[CIRCo0]:[CIRCo27]])</f>
        <v>26029259.613600001</v>
      </c>
      <c r="V40">
        <f>SUM(Sug0.5[[#This Row],[HCCCo0]:[HCCCo27]])</f>
        <v>16381162.5079</v>
      </c>
      <c r="W40">
        <f>SUM(Sug0.5[[#This Row],[CHDCo0]:[CHDCo27]])</f>
        <v>274200000</v>
      </c>
      <c r="X40">
        <f>SUM(Sug0.5[[#This Row],[T2DCo0]:[T2DCo27]])</f>
        <v>376200000</v>
      </c>
      <c r="Y40">
        <f>SUM(Sug0.5[[#This Row],[OveCo0]:[OveCo27]])</f>
        <v>25526693.850099999</v>
      </c>
      <c r="Z40">
        <f>SUM(Sug0.5[[#This Row],[ObeCo0]:[ObeCo27]])</f>
        <v>109270000</v>
      </c>
    </row>
    <row r="41" spans="3:26" x14ac:dyDescent="0.25">
      <c r="C41">
        <f>SUM(Reg[[#This Row],[STECo0]:[STECo27]])</f>
        <v>16265399.590199998</v>
      </c>
      <c r="D41">
        <f>SUM(Reg[[#This Row],[NASCo0]:[NASCo27]])</f>
        <v>3207190.0291999998</v>
      </c>
      <c r="E41">
        <f>SUM(Reg[[#This Row],[CIRCo0]:[CIRCo27]])</f>
        <v>8172471.7726000007</v>
      </c>
      <c r="F41">
        <f>SUM(Reg[[#This Row],[HCCCo0]:[HCCCo27]])</f>
        <v>9178395.5651200004</v>
      </c>
      <c r="G41">
        <f>SUM(Reg[[#This Row],[CHDCo0]:[CHDCo27]])</f>
        <v>328600000</v>
      </c>
      <c r="H41">
        <f>SUM(Reg[[#This Row],[T2DCo0]:[T2DCo27]])</f>
        <v>354500000</v>
      </c>
      <c r="I41">
        <f>SUM(Reg[[#This Row],[OveCo0]:[OveCo27]])</f>
        <v>46010000</v>
      </c>
      <c r="J41">
        <f>SUM(Reg[[#This Row],[ObeCo0]:[ObeCo27]])</f>
        <v>61430000</v>
      </c>
      <c r="K41">
        <f>SUM(Sug0.2[[#This Row],[STECo0]:[STECo27]])</f>
        <v>16034990.043500002</v>
      </c>
      <c r="L41">
        <f>SUM(Sug0.2[[#This Row],[NASCo0]:[NASCo27]])</f>
        <v>3061247.1222000001</v>
      </c>
      <c r="M41">
        <f>SUM(Sug0.2[[#This Row],[CIRCo0]:[CIRCo27]])</f>
        <v>7660118.9656000007</v>
      </c>
      <c r="N41">
        <f>SUM(Sug0.2[[#This Row],[HCCCo0]:[HCCCo27]])</f>
        <v>9123047.6775000002</v>
      </c>
      <c r="O41">
        <f>SUM(Sug0.2[[#This Row],[CHDCo0]:[CHDCo27]])</f>
        <v>324800000</v>
      </c>
      <c r="P41">
        <f>SUM(Sug0.2[[#This Row],[T2DCo0]:[T2DCo27]])</f>
        <v>348700000</v>
      </c>
      <c r="Q41">
        <f>SUM(Sug0.2[[#This Row],[OveCo0]:[OveCo27]])</f>
        <v>46080000</v>
      </c>
      <c r="R41">
        <f>SUM(Sug0.2[[#This Row],[ObeCo0]:[ObeCo27]])</f>
        <v>57980000</v>
      </c>
      <c r="S41">
        <f>SUM(Sug0.5[[#This Row],[STECo0]:[STECo27]])</f>
        <v>15464925.7104</v>
      </c>
      <c r="T41">
        <f>SUM(Sug0.5[[#This Row],[NASCo0]:[NASCo27]])</f>
        <v>2756023.7919000001</v>
      </c>
      <c r="U41">
        <f>SUM(Sug0.5[[#This Row],[CIRCo0]:[CIRCo27]])</f>
        <v>6822612.2106000017</v>
      </c>
      <c r="V41">
        <f>SUM(Sug0.5[[#This Row],[HCCCo0]:[HCCCo27]])</f>
        <v>8656741.0839000009</v>
      </c>
      <c r="W41">
        <f>SUM(Sug0.5[[#This Row],[CHDCo0]:[CHDCo27]])</f>
        <v>319100000</v>
      </c>
      <c r="X41">
        <f>SUM(Sug0.5[[#This Row],[T2DCo0]:[T2DCo27]])</f>
        <v>337400000</v>
      </c>
      <c r="Y41">
        <f>SUM(Sug0.5[[#This Row],[OveCo0]:[OveCo27]])</f>
        <v>46390000</v>
      </c>
      <c r="Z41">
        <f>SUM(Sug0.5[[#This Row],[ObeCo0]:[ObeCo27]])</f>
        <v>50640000</v>
      </c>
    </row>
    <row r="42" spans="3:26" x14ac:dyDescent="0.25">
      <c r="C42">
        <f>SUM(Reg[[#This Row],[STECo0]:[STECo27]])</f>
        <v>8639172.0476999991</v>
      </c>
      <c r="D42">
        <f>SUM(Reg[[#This Row],[NASCo0]:[NASCo27]])</f>
        <v>4924647.3413000004</v>
      </c>
      <c r="E42">
        <f>SUM(Reg[[#This Row],[CIRCo0]:[CIRCo27]])</f>
        <v>7801288.9564999994</v>
      </c>
      <c r="F42">
        <f>SUM(Reg[[#This Row],[HCCCo0]:[HCCCo27]])</f>
        <v>4183980.233</v>
      </c>
      <c r="G42">
        <f>SUM(Reg[[#This Row],[CHDCo0]:[CHDCo27]])</f>
        <v>510500000</v>
      </c>
      <c r="H42">
        <f>SUM(Reg[[#This Row],[T2DCo0]:[T2DCo27]])</f>
        <v>514500000</v>
      </c>
      <c r="I42">
        <f>SUM(Reg[[#This Row],[OveCo0]:[OveCo27]])</f>
        <v>42890000</v>
      </c>
      <c r="J42">
        <f>SUM(Reg[[#This Row],[ObeCo0]:[ObeCo27]])</f>
        <v>183600000</v>
      </c>
      <c r="K42">
        <f>SUM(Sug0.2[[#This Row],[STECo0]:[STECo27]])</f>
        <v>8400455.402900001</v>
      </c>
      <c r="L42">
        <f>SUM(Sug0.2[[#This Row],[NASCo0]:[NASCo27]])</f>
        <v>4528582.307000001</v>
      </c>
      <c r="M42">
        <f>SUM(Sug0.2[[#This Row],[CIRCo0]:[CIRCo27]])</f>
        <v>6665311.2649000008</v>
      </c>
      <c r="N42">
        <f>SUM(Sug0.2[[#This Row],[HCCCo0]:[HCCCo27]])</f>
        <v>3558894.8263400006</v>
      </c>
      <c r="O42">
        <f>SUM(Sug0.2[[#This Row],[CHDCo0]:[CHDCo27]])</f>
        <v>503200000</v>
      </c>
      <c r="P42">
        <f>SUM(Sug0.2[[#This Row],[T2DCo0]:[T2DCo27]])</f>
        <v>501100000</v>
      </c>
      <c r="Q42">
        <f>SUM(Sug0.2[[#This Row],[OveCo0]:[OveCo27]])</f>
        <v>45020000</v>
      </c>
      <c r="R42">
        <f>SUM(Sug0.2[[#This Row],[ObeCo0]:[ObeCo27]])</f>
        <v>171120000</v>
      </c>
      <c r="S42">
        <f>SUM(Sug0.5[[#This Row],[STECo0]:[STECo27]])</f>
        <v>7899513.3461000016</v>
      </c>
      <c r="T42">
        <f>SUM(Sug0.5[[#This Row],[NASCo0]:[NASCo27]])</f>
        <v>3624569.7485999987</v>
      </c>
      <c r="U42">
        <f>SUM(Sug0.5[[#This Row],[CIRCo0]:[CIRCo27]])</f>
        <v>4517248.4613999994</v>
      </c>
      <c r="V42">
        <f>SUM(Sug0.5[[#This Row],[HCCCo0]:[HCCCo27]])</f>
        <v>2559013.9903700007</v>
      </c>
      <c r="W42">
        <f>SUM(Sug0.5[[#This Row],[CHDCo0]:[CHDCo27]])</f>
        <v>491800000</v>
      </c>
      <c r="X42">
        <f>SUM(Sug0.5[[#This Row],[T2DCo0]:[T2DCo27]])</f>
        <v>474700000</v>
      </c>
      <c r="Y42">
        <f>SUM(Sug0.5[[#This Row],[OveCo0]:[OveCo27]])</f>
        <v>50040000</v>
      </c>
      <c r="Z42">
        <f>SUM(Sug0.5[[#This Row],[ObeCo0]:[ObeCo27]])</f>
        <v>143880000</v>
      </c>
    </row>
    <row r="43" spans="3:26" x14ac:dyDescent="0.25">
      <c r="C43">
        <f>SUM(Reg[[#This Row],[STECo0]:[STECo27]])</f>
        <v>9849665.6102999989</v>
      </c>
      <c r="D43">
        <f>SUM(Reg[[#This Row],[NASCo0]:[NASCo27]])</f>
        <v>13939448.604700001</v>
      </c>
      <c r="E43">
        <f>SUM(Reg[[#This Row],[CIRCo0]:[CIRCo27]])</f>
        <v>20205846.601</v>
      </c>
      <c r="F43">
        <f>SUM(Reg[[#This Row],[HCCCo0]:[HCCCo27]])</f>
        <v>6157482.4230000004</v>
      </c>
      <c r="G43">
        <f>SUM(Reg[[#This Row],[CHDCo0]:[CHDCo27]])</f>
        <v>460600000</v>
      </c>
      <c r="H43">
        <f>SUM(Reg[[#This Row],[T2DCo0]:[T2DCo27]])</f>
        <v>553500000</v>
      </c>
      <c r="I43">
        <f>SUM(Reg[[#This Row],[OveCo0]:[OveCo27]])</f>
        <v>50010000</v>
      </c>
      <c r="J43">
        <f>SUM(Reg[[#This Row],[ObeCo0]:[ObeCo27]])</f>
        <v>99520000</v>
      </c>
      <c r="K43">
        <f>SUM(Sug0.2[[#This Row],[STECo0]:[STECo27]])</f>
        <v>9798611.3410000019</v>
      </c>
      <c r="L43">
        <f>SUM(Sug0.2[[#This Row],[NASCo0]:[NASCo27]])</f>
        <v>13182913.245000001</v>
      </c>
      <c r="M43">
        <f>SUM(Sug0.2[[#This Row],[CIRCo0]:[CIRCo27]])</f>
        <v>18328019.147699997</v>
      </c>
      <c r="N43">
        <f>SUM(Sug0.2[[#This Row],[HCCCo0]:[HCCCo27]])</f>
        <v>5466931.2932000002</v>
      </c>
      <c r="O43">
        <f>SUM(Sug0.2[[#This Row],[CHDCo0]:[CHDCo27]])</f>
        <v>458000000</v>
      </c>
      <c r="P43">
        <f>SUM(Sug0.2[[#This Row],[T2DCo0]:[T2DCo27]])</f>
        <v>547300000</v>
      </c>
      <c r="Q43">
        <f>SUM(Sug0.2[[#This Row],[OveCo0]:[OveCo27]])</f>
        <v>50050000</v>
      </c>
      <c r="R43">
        <f>SUM(Sug0.2[[#This Row],[ObeCo0]:[ObeCo27]])</f>
        <v>96040000</v>
      </c>
      <c r="S43">
        <f>SUM(Sug0.5[[#This Row],[STECo0]:[STECo27]])</f>
        <v>9649883.6308999993</v>
      </c>
      <c r="T43">
        <f>SUM(Sug0.5[[#This Row],[NASCo0]:[NASCo27]])</f>
        <v>11389658.943999998</v>
      </c>
      <c r="U43">
        <f>SUM(Sug0.5[[#This Row],[CIRCo0]:[CIRCo27]])</f>
        <v>15145126.032300003</v>
      </c>
      <c r="V43">
        <f>SUM(Sug0.5[[#This Row],[HCCCo0]:[HCCCo27]])</f>
        <v>4755962.4293999998</v>
      </c>
      <c r="W43">
        <f>SUM(Sug0.5[[#This Row],[CHDCo0]:[CHDCo27]])</f>
        <v>451300000</v>
      </c>
      <c r="X43">
        <f>SUM(Sug0.5[[#This Row],[T2DCo0]:[T2DCo27]])</f>
        <v>535300000</v>
      </c>
      <c r="Y43">
        <f>SUM(Sug0.5[[#This Row],[OveCo0]:[OveCo27]])</f>
        <v>50710000</v>
      </c>
      <c r="Z43">
        <f>SUM(Sug0.5[[#This Row],[ObeCo0]:[ObeCo27]])</f>
        <v>87530000</v>
      </c>
    </row>
    <row r="44" spans="3:26" x14ac:dyDescent="0.25">
      <c r="C44">
        <f>SUM(Reg[[#This Row],[STECo0]:[STECo27]])</f>
        <v>24545027.644999996</v>
      </c>
      <c r="D44">
        <f>SUM(Reg[[#This Row],[NASCo0]:[NASCo27]])</f>
        <v>5987415.3186000008</v>
      </c>
      <c r="E44">
        <f>SUM(Reg[[#This Row],[CIRCo0]:[CIRCo27]])</f>
        <v>15351568.945499999</v>
      </c>
      <c r="F44">
        <f>SUM(Reg[[#This Row],[HCCCo0]:[HCCCo27]])</f>
        <v>8881185.9739999995</v>
      </c>
      <c r="G44">
        <f>SUM(Reg[[#This Row],[CHDCo0]:[CHDCo27]])</f>
        <v>675900000</v>
      </c>
      <c r="H44">
        <f>SUM(Reg[[#This Row],[T2DCo0]:[T2DCo27]])</f>
        <v>594200000</v>
      </c>
      <c r="I44">
        <f>SUM(Reg[[#This Row],[OveCo0]:[OveCo27]])</f>
        <v>15561515.653499998</v>
      </c>
      <c r="J44">
        <f>SUM(Reg[[#This Row],[ObeCo0]:[ObeCo27]])</f>
        <v>159240000</v>
      </c>
      <c r="K44">
        <f>SUM(Sug0.2[[#This Row],[STECo0]:[STECo27]])</f>
        <v>23767081.670200001</v>
      </c>
      <c r="L44">
        <f>SUM(Sug0.2[[#This Row],[NASCo0]:[NASCo27]])</f>
        <v>5512438.0240999991</v>
      </c>
      <c r="M44">
        <f>SUM(Sug0.2[[#This Row],[CIRCo0]:[CIRCo27]])</f>
        <v>13670002.332199998</v>
      </c>
      <c r="N44">
        <f>SUM(Sug0.2[[#This Row],[HCCCo0]:[HCCCo27]])</f>
        <v>7791224.224299999</v>
      </c>
      <c r="O44">
        <f>SUM(Sug0.2[[#This Row],[CHDCo0]:[CHDCo27]])</f>
        <v>665200000</v>
      </c>
      <c r="P44">
        <f>SUM(Sug0.2[[#This Row],[T2DCo0]:[T2DCo27]])</f>
        <v>578000000</v>
      </c>
      <c r="Q44">
        <f>SUM(Sug0.2[[#This Row],[OveCo0]:[OveCo27]])</f>
        <v>16089860.952100003</v>
      </c>
      <c r="R44">
        <f>SUM(Sug0.2[[#This Row],[ObeCo0]:[ObeCo27]])</f>
        <v>148790000</v>
      </c>
      <c r="S44">
        <f>SUM(Sug0.5[[#This Row],[STECo0]:[STECo27]])</f>
        <v>22251918.012099996</v>
      </c>
      <c r="T44">
        <f>SUM(Sug0.5[[#This Row],[NASCo0]:[NASCo27]])</f>
        <v>4365622.8610999994</v>
      </c>
      <c r="U44">
        <f>SUM(Sug0.5[[#This Row],[CIRCo0]:[CIRCo27]])</f>
        <v>9707755.5773999989</v>
      </c>
      <c r="V44">
        <f>SUM(Sug0.5[[#This Row],[HCCCo0]:[HCCCo27]])</f>
        <v>5341087.1810600003</v>
      </c>
      <c r="W44">
        <f>SUM(Sug0.5[[#This Row],[CHDCo0]:[CHDCo27]])</f>
        <v>645100000</v>
      </c>
      <c r="X44">
        <f>SUM(Sug0.5[[#This Row],[T2DCo0]:[T2DCo27]])</f>
        <v>548600000</v>
      </c>
      <c r="Y44">
        <f>SUM(Sug0.5[[#This Row],[OveCo0]:[OveCo27]])</f>
        <v>17233625.626500003</v>
      </c>
      <c r="Z44">
        <f>SUM(Sug0.5[[#This Row],[ObeCo0]:[ObeCo27]])</f>
        <v>126180000</v>
      </c>
    </row>
    <row r="45" spans="3:26" x14ac:dyDescent="0.25">
      <c r="C45">
        <f>SUM(Reg[[#This Row],[STECo0]:[STECo27]])</f>
        <v>9313426.8716000021</v>
      </c>
      <c r="D45">
        <f>SUM(Reg[[#This Row],[NASCo0]:[NASCo27]])</f>
        <v>8169659.6018999992</v>
      </c>
      <c r="E45">
        <f>SUM(Reg[[#This Row],[CIRCo0]:[CIRCo27]])</f>
        <v>13564485.0812</v>
      </c>
      <c r="F45">
        <f>SUM(Reg[[#This Row],[HCCCo0]:[HCCCo27]])</f>
        <v>6327815.2618999993</v>
      </c>
      <c r="G45">
        <f>SUM(Reg[[#This Row],[CHDCo0]:[CHDCo27]])</f>
        <v>411600000</v>
      </c>
      <c r="H45">
        <f>SUM(Reg[[#This Row],[T2DCo0]:[T2DCo27]])</f>
        <v>370400000</v>
      </c>
      <c r="I45">
        <f>SUM(Reg[[#This Row],[OveCo0]:[OveCo27]])</f>
        <v>71900000</v>
      </c>
      <c r="J45">
        <f>SUM(Reg[[#This Row],[ObeCo0]:[ObeCo27]])</f>
        <v>66930000</v>
      </c>
      <c r="K45">
        <f>SUM(Sug0.2[[#This Row],[STECo0]:[STECo27]])</f>
        <v>9166381.8193999976</v>
      </c>
      <c r="L45">
        <f>SUM(Sug0.2[[#This Row],[NASCo0]:[NASCo27]])</f>
        <v>7625001.1841000002</v>
      </c>
      <c r="M45">
        <f>SUM(Sug0.2[[#This Row],[CIRCo0]:[CIRCo27]])</f>
        <v>11914148.164899997</v>
      </c>
      <c r="N45">
        <f>SUM(Sug0.2[[#This Row],[HCCCo0]:[HCCCo27]])</f>
        <v>5762733.1364999991</v>
      </c>
      <c r="O45">
        <f>SUM(Sug0.2[[#This Row],[CHDCo0]:[CHDCo27]])</f>
        <v>405900000</v>
      </c>
      <c r="P45">
        <f>SUM(Sug0.2[[#This Row],[T2DCo0]:[T2DCo27]])</f>
        <v>365900000</v>
      </c>
      <c r="Q45">
        <f>SUM(Sug0.2[[#This Row],[OveCo0]:[OveCo27]])</f>
        <v>71970000</v>
      </c>
      <c r="R45">
        <f>SUM(Sug0.2[[#This Row],[ObeCo0]:[ObeCo27]])</f>
        <v>65050000</v>
      </c>
      <c r="S45">
        <f>SUM(Sug0.5[[#This Row],[STECo0]:[STECo27]])</f>
        <v>8912157.5442000013</v>
      </c>
      <c r="T45">
        <f>SUM(Sug0.5[[#This Row],[NASCo0]:[NASCo27]])</f>
        <v>6400365.4997999994</v>
      </c>
      <c r="U45">
        <f>SUM(Sug0.5[[#This Row],[CIRCo0]:[CIRCo27]])</f>
        <v>9315064.3971999977</v>
      </c>
      <c r="V45">
        <f>SUM(Sug0.5[[#This Row],[HCCCo0]:[HCCCo27]])</f>
        <v>4503691.2663500002</v>
      </c>
      <c r="W45">
        <f>SUM(Sug0.5[[#This Row],[CHDCo0]:[CHDCo27]])</f>
        <v>396300000</v>
      </c>
      <c r="X45">
        <f>SUM(Sug0.5[[#This Row],[T2DCo0]:[T2DCo27]])</f>
        <v>355000000</v>
      </c>
      <c r="Y45">
        <f>SUM(Sug0.5[[#This Row],[OveCo0]:[OveCo27]])</f>
        <v>72100000</v>
      </c>
      <c r="Z45">
        <f>SUM(Sug0.5[[#This Row],[ObeCo0]:[ObeCo27]])</f>
        <v>61240000</v>
      </c>
    </row>
    <row r="46" spans="3:26" x14ac:dyDescent="0.25">
      <c r="C46">
        <f>SUM(Reg[[#This Row],[STECo0]:[STECo27]])</f>
        <v>10896113.328999998</v>
      </c>
      <c r="D46">
        <f>SUM(Reg[[#This Row],[NASCo0]:[NASCo27]])</f>
        <v>8088270.4686000003</v>
      </c>
      <c r="E46">
        <f>SUM(Reg[[#This Row],[CIRCo0]:[CIRCo27]])</f>
        <v>12657779.943499999</v>
      </c>
      <c r="F46">
        <f>SUM(Reg[[#This Row],[HCCCo0]:[HCCCo27]])</f>
        <v>8196047.3550000004</v>
      </c>
      <c r="G46">
        <f>SUM(Reg[[#This Row],[CHDCo0]:[CHDCo27]])</f>
        <v>650600000</v>
      </c>
      <c r="H46">
        <f>SUM(Reg[[#This Row],[T2DCo0]:[T2DCo27]])</f>
        <v>308100000</v>
      </c>
      <c r="I46">
        <f>SUM(Reg[[#This Row],[OveCo0]:[OveCo27]])</f>
        <v>40380000</v>
      </c>
      <c r="J46">
        <f>SUM(Reg[[#This Row],[ObeCo0]:[ObeCo27]])</f>
        <v>110450000</v>
      </c>
      <c r="K46">
        <f>SUM(Sug0.2[[#This Row],[STECo0]:[STECo27]])</f>
        <v>10732187.904700004</v>
      </c>
      <c r="L46">
        <f>SUM(Sug0.2[[#This Row],[NASCo0]:[NASCo27]])</f>
        <v>7590018.9200999988</v>
      </c>
      <c r="M46">
        <f>SUM(Sug0.2[[#This Row],[CIRCo0]:[CIRCo27]])</f>
        <v>11433392.424800001</v>
      </c>
      <c r="N46">
        <f>SUM(Sug0.2[[#This Row],[HCCCo0]:[HCCCo27]])</f>
        <v>7453065.774100001</v>
      </c>
      <c r="O46">
        <f>SUM(Sug0.2[[#This Row],[CHDCo0]:[CHDCo27]])</f>
        <v>648600000</v>
      </c>
      <c r="P46">
        <f>SUM(Sug0.2[[#This Row],[T2DCo0]:[T2DCo27]])</f>
        <v>307900000</v>
      </c>
      <c r="Q46">
        <f>SUM(Sug0.2[[#This Row],[OveCo0]:[OveCo27]])</f>
        <v>40630000</v>
      </c>
      <c r="R46">
        <f>SUM(Sug0.2[[#This Row],[ObeCo0]:[ObeCo27]])</f>
        <v>111730000</v>
      </c>
      <c r="S46">
        <f>SUM(Sug0.5[[#This Row],[STECo0]:[STECo27]])</f>
        <v>10306439.909000002</v>
      </c>
      <c r="T46">
        <f>SUM(Sug0.5[[#This Row],[NASCo0]:[NASCo27]])</f>
        <v>6658320.7018000027</v>
      </c>
      <c r="U46">
        <f>SUM(Sug0.5[[#This Row],[CIRCo0]:[CIRCo27]])</f>
        <v>9249942.4989</v>
      </c>
      <c r="V46">
        <f>SUM(Sug0.5[[#This Row],[HCCCo0]:[HCCCo27]])</f>
        <v>5883860.7888700012</v>
      </c>
      <c r="W46">
        <f>SUM(Sug0.5[[#This Row],[CHDCo0]:[CHDCo27]])</f>
        <v>641900000</v>
      </c>
      <c r="X46">
        <f>SUM(Sug0.5[[#This Row],[T2DCo0]:[T2DCo27]])</f>
        <v>307300000</v>
      </c>
      <c r="Y46">
        <f>SUM(Sug0.5[[#This Row],[OveCo0]:[OveCo27]])</f>
        <v>41160000</v>
      </c>
      <c r="Z46">
        <f>SUM(Sug0.5[[#This Row],[ObeCo0]:[ObeCo27]])</f>
        <v>114660000</v>
      </c>
    </row>
    <row r="47" spans="3:26" x14ac:dyDescent="0.25">
      <c r="C47">
        <f>SUM(Reg[[#This Row],[STECo0]:[STECo27]])</f>
        <v>16994688.075100001</v>
      </c>
      <c r="D47">
        <f>SUM(Reg[[#This Row],[NASCo0]:[NASCo27]])</f>
        <v>10360720.874600003</v>
      </c>
      <c r="E47">
        <f>SUM(Reg[[#This Row],[CIRCo0]:[CIRCo27]])</f>
        <v>7874997.4461999983</v>
      </c>
      <c r="F47">
        <f>SUM(Reg[[#This Row],[HCCCo0]:[HCCCo27]])</f>
        <v>3540096.2804700001</v>
      </c>
      <c r="G47">
        <f>SUM(Reg[[#This Row],[CHDCo0]:[CHDCo27]])</f>
        <v>240870000</v>
      </c>
      <c r="H47">
        <f>SUM(Reg[[#This Row],[T2DCo0]:[T2DCo27]])</f>
        <v>381000000</v>
      </c>
      <c r="I47">
        <f>SUM(Reg[[#This Row],[OveCo0]:[OveCo27]])</f>
        <v>78520000</v>
      </c>
      <c r="J47">
        <f>SUM(Reg[[#This Row],[ObeCo0]:[ObeCo27]])</f>
        <v>84890000</v>
      </c>
      <c r="K47">
        <f>SUM(Sug0.2[[#This Row],[STECo0]:[STECo27]])</f>
        <v>16864996.265199997</v>
      </c>
      <c r="L47">
        <f>SUM(Sug0.2[[#This Row],[NASCo0]:[NASCo27]])</f>
        <v>9908839.8865999989</v>
      </c>
      <c r="M47">
        <f>SUM(Sug0.2[[#This Row],[CIRCo0]:[CIRCo27]])</f>
        <v>7291574.8513000002</v>
      </c>
      <c r="N47">
        <f>SUM(Sug0.2[[#This Row],[HCCCo0]:[HCCCo27]])</f>
        <v>3431204.7623699997</v>
      </c>
      <c r="O47">
        <f>SUM(Sug0.2[[#This Row],[CHDCo0]:[CHDCo27]])</f>
        <v>239960000</v>
      </c>
      <c r="P47">
        <f>SUM(Sug0.2[[#This Row],[T2DCo0]:[T2DCo27]])</f>
        <v>379000000</v>
      </c>
      <c r="Q47">
        <f>SUM(Sug0.2[[#This Row],[OveCo0]:[OveCo27]])</f>
        <v>78310000</v>
      </c>
      <c r="R47">
        <f>SUM(Sug0.2[[#This Row],[ObeCo0]:[ObeCo27]])</f>
        <v>83760000</v>
      </c>
      <c r="S47">
        <f>SUM(Sug0.5[[#This Row],[STECo0]:[STECo27]])</f>
        <v>16506718.843899999</v>
      </c>
      <c r="T47">
        <f>SUM(Sug0.5[[#This Row],[NASCo0]:[NASCo27]])</f>
        <v>9026198.2206999995</v>
      </c>
      <c r="U47">
        <f>SUM(Sug0.5[[#This Row],[CIRCo0]:[CIRCo27]])</f>
        <v>6433043.8895999994</v>
      </c>
      <c r="V47">
        <f>SUM(Sug0.5[[#This Row],[HCCCo0]:[HCCCo27]])</f>
        <v>2954988.8629699997</v>
      </c>
      <c r="W47">
        <f>SUM(Sug0.5[[#This Row],[CHDCo0]:[CHDCo27]])</f>
        <v>237570000</v>
      </c>
      <c r="X47">
        <f>SUM(Sug0.5[[#This Row],[T2DCo0]:[T2DCo27]])</f>
        <v>374500000</v>
      </c>
      <c r="Y47">
        <f>SUM(Sug0.5[[#This Row],[OveCo0]:[OveCo27]])</f>
        <v>77850000</v>
      </c>
      <c r="Z47">
        <f>SUM(Sug0.5[[#This Row],[ObeCo0]:[ObeCo27]])</f>
        <v>81640000</v>
      </c>
    </row>
    <row r="48" spans="3:26" x14ac:dyDescent="0.25">
      <c r="C48">
        <f>SUM(Reg[[#This Row],[STECo0]:[STECo27]])</f>
        <v>24572268.830999997</v>
      </c>
      <c r="D48">
        <f>SUM(Reg[[#This Row],[NASCo0]:[NASCo27]])</f>
        <v>9682983.4530000016</v>
      </c>
      <c r="E48">
        <f>SUM(Reg[[#This Row],[CIRCo0]:[CIRCo27]])</f>
        <v>9054198.4050999992</v>
      </c>
      <c r="F48">
        <f>SUM(Reg[[#This Row],[HCCCo0]:[HCCCo27]])</f>
        <v>7390737.0240999982</v>
      </c>
      <c r="G48">
        <f>SUM(Reg[[#This Row],[CHDCo0]:[CHDCo27]])</f>
        <v>267600000</v>
      </c>
      <c r="H48">
        <f>SUM(Reg[[#This Row],[T2DCo0]:[T2DCo27]])</f>
        <v>361200000</v>
      </c>
      <c r="I48">
        <f>SUM(Reg[[#This Row],[OveCo0]:[OveCo27]])</f>
        <v>32930000</v>
      </c>
      <c r="J48">
        <f>SUM(Reg[[#This Row],[ObeCo0]:[ObeCo27]])</f>
        <v>179300000</v>
      </c>
      <c r="K48">
        <f>SUM(Sug0.2[[#This Row],[STECo0]:[STECo27]])</f>
        <v>24148420.235800002</v>
      </c>
      <c r="L48">
        <f>SUM(Sug0.2[[#This Row],[NASCo0]:[NASCo27]])</f>
        <v>9105068.5298999995</v>
      </c>
      <c r="M48">
        <f>SUM(Sug0.2[[#This Row],[CIRCo0]:[CIRCo27]])</f>
        <v>8310685.4415000007</v>
      </c>
      <c r="N48">
        <f>SUM(Sug0.2[[#This Row],[HCCCo0]:[HCCCo27]])</f>
        <v>7158480.9836999997</v>
      </c>
      <c r="O48">
        <f>SUM(Sug0.2[[#This Row],[CHDCo0]:[CHDCo27]])</f>
        <v>265400000</v>
      </c>
      <c r="P48">
        <f>SUM(Sug0.2[[#This Row],[T2DCo0]:[T2DCo27]])</f>
        <v>355500000</v>
      </c>
      <c r="Q48">
        <f>SUM(Sug0.2[[#This Row],[OveCo0]:[OveCo27]])</f>
        <v>33570000</v>
      </c>
      <c r="R48">
        <f>SUM(Sug0.2[[#This Row],[ObeCo0]:[ObeCo27]])</f>
        <v>169480000</v>
      </c>
      <c r="S48">
        <f>SUM(Sug0.5[[#This Row],[STECo0]:[STECo27]])</f>
        <v>23222485.570100002</v>
      </c>
      <c r="T48">
        <f>SUM(Sug0.5[[#This Row],[NASCo0]:[NASCo27]])</f>
        <v>7946616.1632000012</v>
      </c>
      <c r="U48">
        <f>SUM(Sug0.5[[#This Row],[CIRCo0]:[CIRCo27]])</f>
        <v>6417146.3122999985</v>
      </c>
      <c r="V48">
        <f>SUM(Sug0.5[[#This Row],[HCCCo0]:[HCCCo27]])</f>
        <v>5320076.6634099996</v>
      </c>
      <c r="W48">
        <f>SUM(Sug0.5[[#This Row],[CHDCo0]:[CHDCo27]])</f>
        <v>258380000</v>
      </c>
      <c r="X48">
        <f>SUM(Sug0.5[[#This Row],[T2DCo0]:[T2DCo27]])</f>
        <v>343100000</v>
      </c>
      <c r="Y48">
        <f>SUM(Sug0.5[[#This Row],[OveCo0]:[OveCo27]])</f>
        <v>35150000</v>
      </c>
      <c r="Z48">
        <f>SUM(Sug0.5[[#This Row],[ObeCo0]:[ObeCo27]])</f>
        <v>147720000</v>
      </c>
    </row>
    <row r="49" spans="3:26" x14ac:dyDescent="0.25">
      <c r="C49">
        <f>SUM(Reg[[#This Row],[STECo0]:[STECo27]])</f>
        <v>16572149.952200003</v>
      </c>
      <c r="D49">
        <f>SUM(Reg[[#This Row],[NASCo0]:[NASCo27]])</f>
        <v>9750582.0983000007</v>
      </c>
      <c r="E49">
        <f>SUM(Reg[[#This Row],[CIRCo0]:[CIRCo27]])</f>
        <v>5954497.7714</v>
      </c>
      <c r="F49">
        <f>SUM(Reg[[#This Row],[HCCCo0]:[HCCCo27]])</f>
        <v>9217641.7625999991</v>
      </c>
      <c r="G49">
        <f>SUM(Reg[[#This Row],[CHDCo0]:[CHDCo27]])</f>
        <v>577700000</v>
      </c>
      <c r="H49">
        <f>SUM(Reg[[#This Row],[T2DCo0]:[T2DCo27]])</f>
        <v>720800000</v>
      </c>
      <c r="I49">
        <f>SUM(Reg[[#This Row],[OveCo0]:[OveCo27]])</f>
        <v>50280000</v>
      </c>
      <c r="J49">
        <f>SUM(Reg[[#This Row],[ObeCo0]:[ObeCo27]])</f>
        <v>168990000</v>
      </c>
      <c r="K49">
        <f>SUM(Sug0.2[[#This Row],[STECo0]:[STECo27]])</f>
        <v>16377068.471400002</v>
      </c>
      <c r="L49">
        <f>SUM(Sug0.2[[#This Row],[NASCo0]:[NASCo27]])</f>
        <v>9396638.9682999998</v>
      </c>
      <c r="M49">
        <f>SUM(Sug0.2[[#This Row],[CIRCo0]:[CIRCo27]])</f>
        <v>5607278.3143000016</v>
      </c>
      <c r="N49">
        <f>SUM(Sug0.2[[#This Row],[HCCCo0]:[HCCCo27]])</f>
        <v>8399199.2821999993</v>
      </c>
      <c r="O49">
        <f>SUM(Sug0.2[[#This Row],[CHDCo0]:[CHDCo27]])</f>
        <v>573900000</v>
      </c>
      <c r="P49">
        <f>SUM(Sug0.2[[#This Row],[T2DCo0]:[T2DCo27]])</f>
        <v>710600000</v>
      </c>
      <c r="Q49">
        <f>SUM(Sug0.2[[#This Row],[OveCo0]:[OveCo27]])</f>
        <v>49980000</v>
      </c>
      <c r="R49">
        <f>SUM(Sug0.2[[#This Row],[ObeCo0]:[ObeCo27]])</f>
        <v>162930000</v>
      </c>
      <c r="S49">
        <f>SUM(Sug0.5[[#This Row],[STECo0]:[STECo27]])</f>
        <v>16072602.2513</v>
      </c>
      <c r="T49">
        <f>SUM(Sug0.5[[#This Row],[NASCo0]:[NASCo27]])</f>
        <v>8582392.0633000005</v>
      </c>
      <c r="U49">
        <f>SUM(Sug0.5[[#This Row],[CIRCo0]:[CIRCo27]])</f>
        <v>4924862.1296000006</v>
      </c>
      <c r="V49">
        <f>SUM(Sug0.5[[#This Row],[HCCCo0]:[HCCCo27]])</f>
        <v>7353486.4901000001</v>
      </c>
      <c r="W49">
        <f>SUM(Sug0.5[[#This Row],[CHDCo0]:[CHDCo27]])</f>
        <v>565200000</v>
      </c>
      <c r="X49">
        <f>SUM(Sug0.5[[#This Row],[T2DCo0]:[T2DCo27]])</f>
        <v>692700000</v>
      </c>
      <c r="Y49">
        <f>SUM(Sug0.5[[#This Row],[OveCo0]:[OveCo27]])</f>
        <v>49690000</v>
      </c>
      <c r="Z49">
        <f>SUM(Sug0.5[[#This Row],[ObeCo0]:[ObeCo27]])</f>
        <v>150140000</v>
      </c>
    </row>
    <row r="50" spans="3:26" x14ac:dyDescent="0.25">
      <c r="C50">
        <f>SUM(Reg[[#This Row],[STECo0]:[STECo27]])</f>
        <v>44540000</v>
      </c>
      <c r="D50">
        <f>SUM(Reg[[#This Row],[NASCo0]:[NASCo27]])</f>
        <v>9130187.2092999984</v>
      </c>
      <c r="E50">
        <f>SUM(Reg[[#This Row],[CIRCo0]:[CIRCo27]])</f>
        <v>6919250.9301999984</v>
      </c>
      <c r="F50">
        <f>SUM(Reg[[#This Row],[HCCCo0]:[HCCCo27]])</f>
        <v>9088578.9721999988</v>
      </c>
      <c r="G50">
        <f>SUM(Reg[[#This Row],[CHDCo0]:[CHDCo27]])</f>
        <v>387500000</v>
      </c>
      <c r="H50">
        <f>SUM(Reg[[#This Row],[T2DCo0]:[T2DCo27]])</f>
        <v>729800000</v>
      </c>
      <c r="I50">
        <f>SUM(Reg[[#This Row],[OveCo0]:[OveCo27]])</f>
        <v>41100000</v>
      </c>
      <c r="J50">
        <f>SUM(Reg[[#This Row],[ObeCo0]:[ObeCo27]])</f>
        <v>130690000</v>
      </c>
      <c r="K50">
        <f>SUM(Sug0.2[[#This Row],[STECo0]:[STECo27]])</f>
        <v>43670000</v>
      </c>
      <c r="L50">
        <f>SUM(Sug0.2[[#This Row],[NASCo0]:[NASCo27]])</f>
        <v>8513330.6906000003</v>
      </c>
      <c r="M50">
        <f>SUM(Sug0.2[[#This Row],[CIRCo0]:[CIRCo27]])</f>
        <v>6330529.0110999998</v>
      </c>
      <c r="N50">
        <f>SUM(Sug0.2[[#This Row],[HCCCo0]:[HCCCo27]])</f>
        <v>8474734.9618999995</v>
      </c>
      <c r="O50">
        <f>SUM(Sug0.2[[#This Row],[CHDCo0]:[CHDCo27]])</f>
        <v>383600000</v>
      </c>
      <c r="P50">
        <f>SUM(Sug0.2[[#This Row],[T2DCo0]:[T2DCo27]])</f>
        <v>717500000</v>
      </c>
      <c r="Q50">
        <f>SUM(Sug0.2[[#This Row],[OveCo0]:[OveCo27]])</f>
        <v>41240000</v>
      </c>
      <c r="R50">
        <f>SUM(Sug0.2[[#This Row],[ObeCo0]:[ObeCo27]])</f>
        <v>124130000</v>
      </c>
      <c r="S50">
        <f>SUM(Sug0.5[[#This Row],[STECo0]:[STECo27]])</f>
        <v>42220000</v>
      </c>
      <c r="T50">
        <f>SUM(Sug0.5[[#This Row],[NASCo0]:[NASCo27]])</f>
        <v>7347671.0314999977</v>
      </c>
      <c r="U50">
        <f>SUM(Sug0.5[[#This Row],[CIRCo0]:[CIRCo27]])</f>
        <v>4997747.7778000003</v>
      </c>
      <c r="V50">
        <f>SUM(Sug0.5[[#This Row],[HCCCo0]:[HCCCo27]])</f>
        <v>6902868.7492000004</v>
      </c>
      <c r="W50">
        <f>SUM(Sug0.5[[#This Row],[CHDCo0]:[CHDCo27]])</f>
        <v>378700000</v>
      </c>
      <c r="X50">
        <f>SUM(Sug0.5[[#This Row],[T2DCo0]:[T2DCo27]])</f>
        <v>699100000</v>
      </c>
      <c r="Y50">
        <f>SUM(Sug0.5[[#This Row],[OveCo0]:[OveCo27]])</f>
        <v>41440000</v>
      </c>
      <c r="Z50">
        <f>SUM(Sug0.5[[#This Row],[ObeCo0]:[ObeCo27]])</f>
        <v>111370000</v>
      </c>
    </row>
    <row r="51" spans="3:26" x14ac:dyDescent="0.25">
      <c r="C51">
        <f>SUM(Reg[[#This Row],[STECo0]:[STECo27]])</f>
        <v>13475997.481999999</v>
      </c>
      <c r="D51">
        <f>SUM(Reg[[#This Row],[NASCo0]:[NASCo27]])</f>
        <v>11292151.080499999</v>
      </c>
      <c r="E51">
        <f>SUM(Reg[[#This Row],[CIRCo0]:[CIRCo27]])</f>
        <v>12115549.8674</v>
      </c>
      <c r="F51">
        <f>SUM(Reg[[#This Row],[HCCCo0]:[HCCCo27]])</f>
        <v>6375276.7414899999</v>
      </c>
      <c r="G51">
        <f>SUM(Reg[[#This Row],[CHDCo0]:[CHDCo27]])</f>
        <v>609300000</v>
      </c>
      <c r="H51">
        <f>SUM(Reg[[#This Row],[T2DCo0]:[T2DCo27]])</f>
        <v>611200000</v>
      </c>
      <c r="I51">
        <f>SUM(Reg[[#This Row],[OveCo0]:[OveCo27]])</f>
        <v>38700000</v>
      </c>
      <c r="J51">
        <f>SUM(Reg[[#This Row],[ObeCo0]:[ObeCo27]])</f>
        <v>163060000</v>
      </c>
      <c r="K51">
        <f>SUM(Sug0.2[[#This Row],[STECo0]:[STECo27]])</f>
        <v>13151611.033599999</v>
      </c>
      <c r="L51">
        <f>SUM(Sug0.2[[#This Row],[NASCo0]:[NASCo27]])</f>
        <v>10264839.791199999</v>
      </c>
      <c r="M51">
        <f>SUM(Sug0.2[[#This Row],[CIRCo0]:[CIRCo27]])</f>
        <v>10357003.060699999</v>
      </c>
      <c r="N51">
        <f>SUM(Sug0.2[[#This Row],[HCCCo0]:[HCCCo27]])</f>
        <v>5348624.5695999991</v>
      </c>
      <c r="O51">
        <f>SUM(Sug0.2[[#This Row],[CHDCo0]:[CHDCo27]])</f>
        <v>601900000</v>
      </c>
      <c r="P51">
        <f>SUM(Sug0.2[[#This Row],[T2DCo0]:[T2DCo27]])</f>
        <v>601200000</v>
      </c>
      <c r="Q51">
        <f>SUM(Sug0.2[[#This Row],[OveCo0]:[OveCo27]])</f>
        <v>38730000</v>
      </c>
      <c r="R51">
        <f>SUM(Sug0.2[[#This Row],[ObeCo0]:[ObeCo27]])</f>
        <v>159900000</v>
      </c>
      <c r="S51">
        <f>SUM(Sug0.5[[#This Row],[STECo0]:[STECo27]])</f>
        <v>12630603.020099998</v>
      </c>
      <c r="T51">
        <f>SUM(Sug0.5[[#This Row],[NASCo0]:[NASCo27]])</f>
        <v>8203125.9176000012</v>
      </c>
      <c r="U51">
        <f>SUM(Sug0.5[[#This Row],[CIRCo0]:[CIRCo27]])</f>
        <v>7132447.5036999993</v>
      </c>
      <c r="V51">
        <f>SUM(Sug0.5[[#This Row],[HCCCo0]:[HCCCo27]])</f>
        <v>3987498.7062600004</v>
      </c>
      <c r="W51">
        <f>SUM(Sug0.5[[#This Row],[CHDCo0]:[CHDCo27]])</f>
        <v>590200000</v>
      </c>
      <c r="X51">
        <f>SUM(Sug0.5[[#This Row],[T2DCo0]:[T2DCo27]])</f>
        <v>584100000</v>
      </c>
      <c r="Y51">
        <f>SUM(Sug0.5[[#This Row],[OveCo0]:[OveCo27]])</f>
        <v>38490000</v>
      </c>
      <c r="Z51">
        <f>SUM(Sug0.5[[#This Row],[ObeCo0]:[ObeCo27]])</f>
        <v>154240000</v>
      </c>
    </row>
    <row r="52" spans="3:26" x14ac:dyDescent="0.25">
      <c r="C52">
        <f>SUM(Reg[[#This Row],[STECo0]:[STECo27]])</f>
        <v>23148591.837000001</v>
      </c>
      <c r="D52">
        <f>SUM(Reg[[#This Row],[NASCo0]:[NASCo27]])</f>
        <v>9515135.4136999995</v>
      </c>
      <c r="E52">
        <f>SUM(Reg[[#This Row],[CIRCo0]:[CIRCo27]])</f>
        <v>10562538.776799999</v>
      </c>
      <c r="F52">
        <f>SUM(Reg[[#This Row],[HCCCo0]:[HCCCo27]])</f>
        <v>4453644.3556299992</v>
      </c>
      <c r="G52">
        <f>SUM(Reg[[#This Row],[CHDCo0]:[CHDCo27]])</f>
        <v>356300000</v>
      </c>
      <c r="H52">
        <f>SUM(Reg[[#This Row],[T2DCo0]:[T2DCo27]])</f>
        <v>250900000</v>
      </c>
      <c r="I52">
        <f>SUM(Reg[[#This Row],[OveCo0]:[OveCo27]])</f>
        <v>72440000</v>
      </c>
      <c r="J52">
        <f>SUM(Reg[[#This Row],[ObeCo0]:[ObeCo27]])</f>
        <v>172160000</v>
      </c>
      <c r="K52">
        <f>SUM(Sug0.2[[#This Row],[STECo0]:[STECo27]])</f>
        <v>22725249.824100003</v>
      </c>
      <c r="L52">
        <f>SUM(Sug0.2[[#This Row],[NASCo0]:[NASCo27]])</f>
        <v>9063503.2083000001</v>
      </c>
      <c r="M52">
        <f>SUM(Sug0.2[[#This Row],[CIRCo0]:[CIRCo27]])</f>
        <v>9613694.2591999993</v>
      </c>
      <c r="N52">
        <f>SUM(Sug0.2[[#This Row],[HCCCo0]:[HCCCo27]])</f>
        <v>4241125.8843299998</v>
      </c>
      <c r="O52">
        <f>SUM(Sug0.2[[#This Row],[CHDCo0]:[CHDCo27]])</f>
        <v>353900000</v>
      </c>
      <c r="P52">
        <f>SUM(Sug0.2[[#This Row],[T2DCo0]:[T2DCo27]])</f>
        <v>247600000</v>
      </c>
      <c r="Q52">
        <f>SUM(Sug0.2[[#This Row],[OveCo0]:[OveCo27]])</f>
        <v>72750000</v>
      </c>
      <c r="R52">
        <f>SUM(Sug0.2[[#This Row],[ObeCo0]:[ObeCo27]])</f>
        <v>164700000</v>
      </c>
      <c r="S52">
        <f>SUM(Sug0.5[[#This Row],[STECo0]:[STECo27]])</f>
        <v>21729000.620000005</v>
      </c>
      <c r="T52">
        <f>SUM(Sug0.5[[#This Row],[NASCo0]:[NASCo27]])</f>
        <v>8095262.0181</v>
      </c>
      <c r="U52">
        <f>SUM(Sug0.5[[#This Row],[CIRCo0]:[CIRCo27]])</f>
        <v>8011556.9617999997</v>
      </c>
      <c r="V52">
        <f>SUM(Sug0.5[[#This Row],[HCCCo0]:[HCCCo27]])</f>
        <v>3606196.2862299997</v>
      </c>
      <c r="W52">
        <f>SUM(Sug0.5[[#This Row],[CHDCo0]:[CHDCo27]])</f>
        <v>348400000</v>
      </c>
      <c r="X52">
        <f>SUM(Sug0.5[[#This Row],[T2DCo0]:[T2DCo27]])</f>
        <v>240800000</v>
      </c>
      <c r="Y52">
        <f>SUM(Sug0.5[[#This Row],[OveCo0]:[OveCo27]])</f>
        <v>73640000</v>
      </c>
      <c r="Z52">
        <f>SUM(Sug0.5[[#This Row],[ObeCo0]:[ObeCo27]])</f>
        <v>148130000</v>
      </c>
    </row>
    <row r="53" spans="3:26" x14ac:dyDescent="0.25">
      <c r="C53">
        <f>SUM(Reg[[#This Row],[STECo0]:[STECo27]])</f>
        <v>10491870.588999998</v>
      </c>
      <c r="D53">
        <f>SUM(Reg[[#This Row],[NASCo0]:[NASCo27]])</f>
        <v>9562778.6882999986</v>
      </c>
      <c r="E53">
        <f>SUM(Reg[[#This Row],[CIRCo0]:[CIRCo27]])</f>
        <v>4155536.4858999997</v>
      </c>
      <c r="F53">
        <f>SUM(Reg[[#This Row],[HCCCo0]:[HCCCo27]])</f>
        <v>7351731.3505000016</v>
      </c>
      <c r="G53">
        <f>SUM(Reg[[#This Row],[CHDCo0]:[CHDCo27]])</f>
        <v>401900000</v>
      </c>
      <c r="H53">
        <f>SUM(Reg[[#This Row],[T2DCo0]:[T2DCo27]])</f>
        <v>319000000</v>
      </c>
      <c r="I53">
        <f>SUM(Reg[[#This Row],[OveCo0]:[OveCo27]])</f>
        <v>21812244.908099998</v>
      </c>
      <c r="J53">
        <f>SUM(Reg[[#This Row],[ObeCo0]:[ObeCo27]])</f>
        <v>108080000</v>
      </c>
      <c r="K53">
        <f>SUM(Sug0.2[[#This Row],[STECo0]:[STECo27]])</f>
        <v>10346292.746999998</v>
      </c>
      <c r="L53">
        <f>SUM(Sug0.2[[#This Row],[NASCo0]:[NASCo27]])</f>
        <v>9056796.6751999985</v>
      </c>
      <c r="M53">
        <f>SUM(Sug0.2[[#This Row],[CIRCo0]:[CIRCo27]])</f>
        <v>3872677.2909000004</v>
      </c>
      <c r="N53">
        <f>SUM(Sug0.2[[#This Row],[HCCCo0]:[HCCCo27]])</f>
        <v>6691697.708300001</v>
      </c>
      <c r="O53">
        <f>SUM(Sug0.2[[#This Row],[CHDCo0]:[CHDCo27]])</f>
        <v>400300000</v>
      </c>
      <c r="P53">
        <f>SUM(Sug0.2[[#This Row],[T2DCo0]:[T2DCo27]])</f>
        <v>316700000</v>
      </c>
      <c r="Q53">
        <f>SUM(Sug0.2[[#This Row],[OveCo0]:[OveCo27]])</f>
        <v>21856427.830599997</v>
      </c>
      <c r="R53">
        <f>SUM(Sug0.2[[#This Row],[ObeCo0]:[ObeCo27]])</f>
        <v>105640000</v>
      </c>
      <c r="S53">
        <f>SUM(Sug0.5[[#This Row],[STECo0]:[STECo27]])</f>
        <v>10059641.614900004</v>
      </c>
      <c r="T53">
        <f>SUM(Sug0.5[[#This Row],[NASCo0]:[NASCo27]])</f>
        <v>7942951.5404000003</v>
      </c>
      <c r="U53">
        <f>SUM(Sug0.5[[#This Row],[CIRCo0]:[CIRCo27]])</f>
        <v>3325044.3345999992</v>
      </c>
      <c r="V53">
        <f>SUM(Sug0.5[[#This Row],[HCCCo0]:[HCCCo27]])</f>
        <v>5275275.3156999992</v>
      </c>
      <c r="W53">
        <f>SUM(Sug0.5[[#This Row],[CHDCo0]:[CHDCo27]])</f>
        <v>396100000</v>
      </c>
      <c r="X53">
        <f>SUM(Sug0.5[[#This Row],[T2DCo0]:[T2DCo27]])</f>
        <v>311600000</v>
      </c>
      <c r="Y53">
        <f>SUM(Sug0.5[[#This Row],[OveCo0]:[OveCo27]])</f>
        <v>21922237.993400004</v>
      </c>
      <c r="Z53">
        <f>SUM(Sug0.5[[#This Row],[ObeCo0]:[ObeCo27]])</f>
        <v>100460000</v>
      </c>
    </row>
    <row r="54" spans="3:26" x14ac:dyDescent="0.25">
      <c r="C54">
        <f>SUM(Reg[[#This Row],[STECo0]:[STECo27]])</f>
        <v>20565540.200599998</v>
      </c>
      <c r="D54">
        <f>SUM(Reg[[#This Row],[NASCo0]:[NASCo27]])</f>
        <v>7033110.9667000007</v>
      </c>
      <c r="E54">
        <f>SUM(Reg[[#This Row],[CIRCo0]:[CIRCo27]])</f>
        <v>6826680.1216999991</v>
      </c>
      <c r="F54">
        <f>SUM(Reg[[#This Row],[HCCCo0]:[HCCCo27]])</f>
        <v>3592717.0678399997</v>
      </c>
      <c r="G54">
        <f>SUM(Reg[[#This Row],[CHDCo0]:[CHDCo27]])</f>
        <v>472800000</v>
      </c>
      <c r="H54">
        <f>SUM(Reg[[#This Row],[T2DCo0]:[T2DCo27]])</f>
        <v>289200000</v>
      </c>
      <c r="I54">
        <f>SUM(Reg[[#This Row],[OveCo0]:[OveCo27]])</f>
        <v>45740000</v>
      </c>
      <c r="J54">
        <f>SUM(Reg[[#This Row],[ObeCo0]:[ObeCo27]])</f>
        <v>147330000</v>
      </c>
      <c r="K54">
        <f>SUM(Sug0.2[[#This Row],[STECo0]:[STECo27]])</f>
        <v>20265310.592800003</v>
      </c>
      <c r="L54">
        <f>SUM(Sug0.2[[#This Row],[NASCo0]:[NASCo27]])</f>
        <v>6642800.1940000001</v>
      </c>
      <c r="M54">
        <f>SUM(Sug0.2[[#This Row],[CIRCo0]:[CIRCo27]])</f>
        <v>6364497.6252999986</v>
      </c>
      <c r="N54">
        <f>SUM(Sug0.2[[#This Row],[HCCCo0]:[HCCCo27]])</f>
        <v>3379038.6361400001</v>
      </c>
      <c r="O54">
        <f>SUM(Sug0.2[[#This Row],[CHDCo0]:[CHDCo27]])</f>
        <v>470700000</v>
      </c>
      <c r="P54">
        <f>SUM(Sug0.2[[#This Row],[T2DCo0]:[T2DCo27]])</f>
        <v>287300000</v>
      </c>
      <c r="Q54">
        <f>SUM(Sug0.2[[#This Row],[OveCo0]:[OveCo27]])</f>
        <v>45630000</v>
      </c>
      <c r="R54">
        <f>SUM(Sug0.2[[#This Row],[ObeCo0]:[ObeCo27]])</f>
        <v>145930000</v>
      </c>
      <c r="S54">
        <f>SUM(Sug0.5[[#This Row],[STECo0]:[STECo27]])</f>
        <v>19612960.272700004</v>
      </c>
      <c r="T54">
        <f>SUM(Sug0.5[[#This Row],[NASCo0]:[NASCo27]])</f>
        <v>5931615.6893999977</v>
      </c>
      <c r="U54">
        <f>SUM(Sug0.5[[#This Row],[CIRCo0]:[CIRCo27]])</f>
        <v>4926273.4158999994</v>
      </c>
      <c r="V54">
        <f>SUM(Sug0.5[[#This Row],[HCCCo0]:[HCCCo27]])</f>
        <v>2619410.39958</v>
      </c>
      <c r="W54">
        <f>SUM(Sug0.5[[#This Row],[CHDCo0]:[CHDCo27]])</f>
        <v>467800000</v>
      </c>
      <c r="X54">
        <f>SUM(Sug0.5[[#This Row],[T2DCo0]:[T2DCo27]])</f>
        <v>284800000</v>
      </c>
      <c r="Y54">
        <f>SUM(Sug0.5[[#This Row],[OveCo0]:[OveCo27]])</f>
        <v>45540000</v>
      </c>
      <c r="Z54">
        <f>SUM(Sug0.5[[#This Row],[ObeCo0]:[ObeCo27]])</f>
        <v>143440000</v>
      </c>
    </row>
    <row r="55" spans="3:26" x14ac:dyDescent="0.25">
      <c r="C55">
        <f>SUM(Reg[[#This Row],[STECo0]:[STECo27]])</f>
        <v>13536068.5101</v>
      </c>
      <c r="D55">
        <f>SUM(Reg[[#This Row],[NASCo0]:[NASCo27]])</f>
        <v>22858452.576700002</v>
      </c>
      <c r="E55">
        <f>SUM(Reg[[#This Row],[CIRCo0]:[CIRCo27]])</f>
        <v>15670618.1219</v>
      </c>
      <c r="F55">
        <f>SUM(Reg[[#This Row],[HCCCo0]:[HCCCo27]])</f>
        <v>9740870.0346000008</v>
      </c>
      <c r="G55">
        <f>SUM(Reg[[#This Row],[CHDCo0]:[CHDCo27]])</f>
        <v>183900000</v>
      </c>
      <c r="H55">
        <f>SUM(Reg[[#This Row],[T2DCo0]:[T2DCo27]])</f>
        <v>257600000</v>
      </c>
      <c r="I55">
        <f>SUM(Reg[[#This Row],[OveCo0]:[OveCo27]])</f>
        <v>79000000</v>
      </c>
      <c r="J55">
        <f>SUM(Reg[[#This Row],[ObeCo0]:[ObeCo27]])</f>
        <v>40150000</v>
      </c>
      <c r="K55">
        <f>SUM(Sug0.2[[#This Row],[STECo0]:[STECo27]])</f>
        <v>13303831.781600002</v>
      </c>
      <c r="L55">
        <f>SUM(Sug0.2[[#This Row],[NASCo0]:[NASCo27]])</f>
        <v>21178072.381399997</v>
      </c>
      <c r="M55">
        <f>SUM(Sug0.2[[#This Row],[CIRCo0]:[CIRCo27]])</f>
        <v>14191758.332599998</v>
      </c>
      <c r="N55">
        <f>SUM(Sug0.2[[#This Row],[HCCCo0]:[HCCCo27]])</f>
        <v>8558104.8099999987</v>
      </c>
      <c r="O55">
        <f>SUM(Sug0.2[[#This Row],[CHDCo0]:[CHDCo27]])</f>
        <v>181790000</v>
      </c>
      <c r="P55">
        <f>SUM(Sug0.2[[#This Row],[T2DCo0]:[T2DCo27]])</f>
        <v>254600000</v>
      </c>
      <c r="Q55">
        <f>SUM(Sug0.2[[#This Row],[OveCo0]:[OveCo27]])</f>
        <v>79610000</v>
      </c>
      <c r="R55">
        <f>SUM(Sug0.2[[#This Row],[ObeCo0]:[ObeCo27]])</f>
        <v>38740000</v>
      </c>
      <c r="S55">
        <f>SUM(Sug0.5[[#This Row],[STECo0]:[STECo27]])</f>
        <v>12835060.396200001</v>
      </c>
      <c r="T55">
        <f>SUM(Sug0.5[[#This Row],[NASCo0]:[NASCo27]])</f>
        <v>17951489.7841</v>
      </c>
      <c r="U55">
        <f>SUM(Sug0.5[[#This Row],[CIRCo0]:[CIRCo27]])</f>
        <v>9711471.8716000002</v>
      </c>
      <c r="V55">
        <f>SUM(Sug0.5[[#This Row],[HCCCo0]:[HCCCo27]])</f>
        <v>6048065.3667000011</v>
      </c>
      <c r="W55">
        <f>SUM(Sug0.5[[#This Row],[CHDCo0]:[CHDCo27]])</f>
        <v>178090000</v>
      </c>
      <c r="X55">
        <f>SUM(Sug0.5[[#This Row],[T2DCo0]:[T2DCo27]])</f>
        <v>247200000</v>
      </c>
      <c r="Y55">
        <f>SUM(Sug0.5[[#This Row],[OveCo0]:[OveCo27]])</f>
        <v>80630000</v>
      </c>
      <c r="Z55">
        <f>SUM(Sug0.5[[#This Row],[ObeCo0]:[ObeCo27]])</f>
        <v>35910000</v>
      </c>
    </row>
    <row r="56" spans="3:26" x14ac:dyDescent="0.25">
      <c r="C56">
        <f>SUM(Reg[[#This Row],[STECo0]:[STECo27]])</f>
        <v>25115331.318599999</v>
      </c>
      <c r="D56">
        <f>SUM(Reg[[#This Row],[NASCo0]:[NASCo27]])</f>
        <v>15664771.202100001</v>
      </c>
      <c r="E56">
        <f>SUM(Reg[[#This Row],[CIRCo0]:[CIRCo27]])</f>
        <v>8787669.467699999</v>
      </c>
      <c r="F56">
        <f>SUM(Reg[[#This Row],[HCCCo0]:[HCCCo27]])</f>
        <v>8667158.3015999999</v>
      </c>
      <c r="G56">
        <f>SUM(Reg[[#This Row],[CHDCo0]:[CHDCo27]])</f>
        <v>469300000</v>
      </c>
      <c r="H56">
        <f>SUM(Reg[[#This Row],[T2DCo0]:[T2DCo27]])</f>
        <v>690700000</v>
      </c>
      <c r="I56">
        <f>SUM(Reg[[#This Row],[OveCo0]:[OveCo27]])</f>
        <v>44610000</v>
      </c>
      <c r="J56">
        <f>SUM(Reg[[#This Row],[ObeCo0]:[ObeCo27]])</f>
        <v>129800000</v>
      </c>
      <c r="K56">
        <f>SUM(Sug0.2[[#This Row],[STECo0]:[STECo27]])</f>
        <v>24952922.514999997</v>
      </c>
      <c r="L56">
        <f>SUM(Sug0.2[[#This Row],[NASCo0]:[NASCo27]])</f>
        <v>14858653.637800001</v>
      </c>
      <c r="M56">
        <f>SUM(Sug0.2[[#This Row],[CIRCo0]:[CIRCo27]])</f>
        <v>8060522.7163000014</v>
      </c>
      <c r="N56">
        <f>SUM(Sug0.2[[#This Row],[HCCCo0]:[HCCCo27]])</f>
        <v>8353998.9041000009</v>
      </c>
      <c r="O56">
        <f>SUM(Sug0.2[[#This Row],[CHDCo0]:[CHDCo27]])</f>
        <v>468000000</v>
      </c>
      <c r="P56">
        <f>SUM(Sug0.2[[#This Row],[T2DCo0]:[T2DCo27]])</f>
        <v>683800000</v>
      </c>
      <c r="Q56">
        <f>SUM(Sug0.2[[#This Row],[OveCo0]:[OveCo27]])</f>
        <v>44700000</v>
      </c>
      <c r="R56">
        <f>SUM(Sug0.2[[#This Row],[ObeCo0]:[ObeCo27]])</f>
        <v>126580000</v>
      </c>
      <c r="S56">
        <f>SUM(Sug0.5[[#This Row],[STECo0]:[STECo27]])</f>
        <v>24573270.365799997</v>
      </c>
      <c r="T56">
        <f>SUM(Sug0.5[[#This Row],[NASCo0]:[NASCo27]])</f>
        <v>13269301.2336</v>
      </c>
      <c r="U56">
        <f>SUM(Sug0.5[[#This Row],[CIRCo0]:[CIRCo27]])</f>
        <v>6800928.7547999993</v>
      </c>
      <c r="V56">
        <f>SUM(Sug0.5[[#This Row],[HCCCo0]:[HCCCo27]])</f>
        <v>6450988.6847999999</v>
      </c>
      <c r="W56">
        <f>SUM(Sug0.5[[#This Row],[CHDCo0]:[CHDCo27]])</f>
        <v>464800000</v>
      </c>
      <c r="X56">
        <f>SUM(Sug0.5[[#This Row],[T2DCo0]:[T2DCo27]])</f>
        <v>672300000</v>
      </c>
      <c r="Y56">
        <f>SUM(Sug0.5[[#This Row],[OveCo0]:[OveCo27]])</f>
        <v>44680000</v>
      </c>
      <c r="Z56">
        <f>SUM(Sug0.5[[#This Row],[ObeCo0]:[ObeCo27]])</f>
        <v>120870000</v>
      </c>
    </row>
    <row r="57" spans="3:26" x14ac:dyDescent="0.25">
      <c r="C57">
        <f>SUM(Reg[[#This Row],[STECo0]:[STECo27]])</f>
        <v>11219106.990799997</v>
      </c>
      <c r="D57">
        <f>SUM(Reg[[#This Row],[NASCo0]:[NASCo27]])</f>
        <v>2455246.5599999996</v>
      </c>
      <c r="E57">
        <f>SUM(Reg[[#This Row],[CIRCo0]:[CIRCo27]])</f>
        <v>1840075.0909800001</v>
      </c>
      <c r="F57">
        <f>SUM(Reg[[#This Row],[HCCCo0]:[HCCCo27]])</f>
        <v>2406779.6791300005</v>
      </c>
      <c r="G57">
        <f>SUM(Reg[[#This Row],[CHDCo0]:[CHDCo27]])</f>
        <v>222270000</v>
      </c>
      <c r="H57">
        <f>SUM(Reg[[#This Row],[T2DCo0]:[T2DCo27]])</f>
        <v>233180000</v>
      </c>
      <c r="I57">
        <f>SUM(Reg[[#This Row],[OveCo0]:[OveCo27]])</f>
        <v>40410000</v>
      </c>
      <c r="J57">
        <f>SUM(Reg[[#This Row],[ObeCo0]:[ObeCo27]])</f>
        <v>103280000</v>
      </c>
      <c r="K57">
        <f>SUM(Sug0.2[[#This Row],[STECo0]:[STECo27]])</f>
        <v>11200107.135299996</v>
      </c>
      <c r="L57">
        <f>SUM(Sug0.2[[#This Row],[NASCo0]:[NASCo27]])</f>
        <v>2412574.0431999997</v>
      </c>
      <c r="M57">
        <f>SUM(Sug0.2[[#This Row],[CIRCo0]:[CIRCo27]])</f>
        <v>1795244.9355500003</v>
      </c>
      <c r="N57">
        <f>SUM(Sug0.2[[#This Row],[HCCCo0]:[HCCCo27]])</f>
        <v>2406779.6791300005</v>
      </c>
      <c r="O57">
        <f>SUM(Sug0.2[[#This Row],[CHDCo0]:[CHDCo27]])</f>
        <v>221880000</v>
      </c>
      <c r="P57">
        <f>SUM(Sug0.2[[#This Row],[T2DCo0]:[T2DCo27]])</f>
        <v>232110000</v>
      </c>
      <c r="Q57">
        <f>SUM(Sug0.2[[#This Row],[OveCo0]:[OveCo27]])</f>
        <v>40230000</v>
      </c>
      <c r="R57">
        <f>SUM(Sug0.2[[#This Row],[ObeCo0]:[ObeCo27]])</f>
        <v>102090000</v>
      </c>
      <c r="S57">
        <f>SUM(Sug0.5[[#This Row],[STECo0]:[STECo27]])</f>
        <v>11106549.248199997</v>
      </c>
      <c r="T57">
        <f>SUM(Sug0.5[[#This Row],[NASCo0]:[NASCo27]])</f>
        <v>2334190.7849000003</v>
      </c>
      <c r="U57">
        <f>SUM(Sug0.5[[#This Row],[CIRCo0]:[CIRCo27]])</f>
        <v>1717792.6281400002</v>
      </c>
      <c r="V57">
        <f>SUM(Sug0.5[[#This Row],[HCCCo0]:[HCCCo27]])</f>
        <v>2281851.2335300003</v>
      </c>
      <c r="W57">
        <f>SUM(Sug0.5[[#This Row],[CHDCo0]:[CHDCo27]])</f>
        <v>220520000</v>
      </c>
      <c r="X57">
        <f>SUM(Sug0.5[[#This Row],[T2DCo0]:[T2DCo27]])</f>
        <v>230580000</v>
      </c>
      <c r="Y57">
        <f>SUM(Sug0.5[[#This Row],[OveCo0]:[OveCo27]])</f>
        <v>39940000</v>
      </c>
      <c r="Z57">
        <f>SUM(Sug0.5[[#This Row],[ObeCo0]:[ObeCo27]])</f>
        <v>99350000</v>
      </c>
    </row>
    <row r="58" spans="3:26" x14ac:dyDescent="0.25">
      <c r="C58">
        <f>SUM(Reg[[#This Row],[STECo0]:[STECo27]])</f>
        <v>13669626.271500001</v>
      </c>
      <c r="D58">
        <f>SUM(Reg[[#This Row],[NASCo0]:[NASCo27]])</f>
        <v>3841361.9313000008</v>
      </c>
      <c r="E58">
        <f>SUM(Reg[[#This Row],[CIRCo0]:[CIRCo27]])</f>
        <v>5231652.9712999994</v>
      </c>
      <c r="F58">
        <f>SUM(Reg[[#This Row],[HCCCo0]:[HCCCo27]])</f>
        <v>7656807.6623</v>
      </c>
      <c r="G58">
        <f>SUM(Reg[[#This Row],[CHDCo0]:[CHDCo27]])</f>
        <v>240130000</v>
      </c>
      <c r="H58">
        <f>SUM(Reg[[#This Row],[T2DCo0]:[T2DCo27]])</f>
        <v>380500000</v>
      </c>
      <c r="I58">
        <f>SUM(Reg[[#This Row],[OveCo0]:[OveCo27]])</f>
        <v>45090000</v>
      </c>
      <c r="J58">
        <f>SUM(Reg[[#This Row],[ObeCo0]:[ObeCo27]])</f>
        <v>157570000</v>
      </c>
      <c r="K58">
        <f>SUM(Sug0.2[[#This Row],[STECo0]:[STECo27]])</f>
        <v>13552068.836000001</v>
      </c>
      <c r="L58">
        <f>SUM(Sug0.2[[#This Row],[NASCo0]:[NASCo27]])</f>
        <v>3706204.0231999997</v>
      </c>
      <c r="M58">
        <f>SUM(Sug0.2[[#This Row],[CIRCo0]:[CIRCo27]])</f>
        <v>4897073.2981999991</v>
      </c>
      <c r="N58">
        <f>SUM(Sug0.2[[#This Row],[HCCCo0]:[HCCCo27]])</f>
        <v>7523263.3418000005</v>
      </c>
      <c r="O58">
        <f>SUM(Sug0.2[[#This Row],[CHDCo0]:[CHDCo27]])</f>
        <v>238720000</v>
      </c>
      <c r="P58">
        <f>SUM(Sug0.2[[#This Row],[T2DCo0]:[T2DCo27]])</f>
        <v>377400000</v>
      </c>
      <c r="Q58">
        <f>SUM(Sug0.2[[#This Row],[OveCo0]:[OveCo27]])</f>
        <v>44980000</v>
      </c>
      <c r="R58">
        <f>SUM(Sug0.2[[#This Row],[ObeCo0]:[ObeCo27]])</f>
        <v>152900000</v>
      </c>
      <c r="S58">
        <f>SUM(Sug0.5[[#This Row],[STECo0]:[STECo27]])</f>
        <v>13304287.007600002</v>
      </c>
      <c r="T58">
        <f>SUM(Sug0.5[[#This Row],[NASCo0]:[NASCo27]])</f>
        <v>3484735.3285999992</v>
      </c>
      <c r="U58">
        <f>SUM(Sug0.5[[#This Row],[CIRCo0]:[CIRCo27]])</f>
        <v>4463501.5971000008</v>
      </c>
      <c r="V58">
        <f>SUM(Sug0.5[[#This Row],[HCCCo0]:[HCCCo27]])</f>
        <v>6707186.3684999999</v>
      </c>
      <c r="W58">
        <f>SUM(Sug0.5[[#This Row],[CHDCo0]:[CHDCo27]])</f>
        <v>236450000</v>
      </c>
      <c r="X58">
        <f>SUM(Sug0.5[[#This Row],[T2DCo0]:[T2DCo27]])</f>
        <v>369500000</v>
      </c>
      <c r="Y58">
        <f>SUM(Sug0.5[[#This Row],[OveCo0]:[OveCo27]])</f>
        <v>44820000</v>
      </c>
      <c r="Z58">
        <f>SUM(Sug0.5[[#This Row],[ObeCo0]:[ObeCo27]])</f>
        <v>143190000</v>
      </c>
    </row>
    <row r="59" spans="3:26" x14ac:dyDescent="0.25">
      <c r="C59">
        <f>SUM(Reg[[#This Row],[STECo0]:[STECo27]])</f>
        <v>16007857.954299999</v>
      </c>
      <c r="D59">
        <f>SUM(Reg[[#This Row],[NASCo0]:[NASCo27]])</f>
        <v>8273536.9271999989</v>
      </c>
      <c r="E59">
        <f>SUM(Reg[[#This Row],[CIRCo0]:[CIRCo27]])</f>
        <v>11255165.504000003</v>
      </c>
      <c r="F59">
        <f>SUM(Reg[[#This Row],[HCCCo0]:[HCCCo27]])</f>
        <v>6894415.0848999992</v>
      </c>
      <c r="G59">
        <f>SUM(Reg[[#This Row],[CHDCo0]:[CHDCo27]])</f>
        <v>336000000</v>
      </c>
      <c r="H59">
        <f>SUM(Reg[[#This Row],[T2DCo0]:[T2DCo27]])</f>
        <v>226480000</v>
      </c>
      <c r="I59">
        <f>SUM(Reg[[#This Row],[OveCo0]:[OveCo27]])</f>
        <v>32220000</v>
      </c>
      <c r="J59">
        <f>SUM(Reg[[#This Row],[ObeCo0]:[ObeCo27]])</f>
        <v>208380000</v>
      </c>
      <c r="K59">
        <f>SUM(Sug0.2[[#This Row],[STECo0]:[STECo27]])</f>
        <v>15804891.429200001</v>
      </c>
      <c r="L59">
        <f>SUM(Sug0.2[[#This Row],[NASCo0]:[NASCo27]])</f>
        <v>7579795.1215999993</v>
      </c>
      <c r="M59">
        <f>SUM(Sug0.2[[#This Row],[CIRCo0]:[CIRCo27]])</f>
        <v>10279466.4045</v>
      </c>
      <c r="N59">
        <f>SUM(Sug0.2[[#This Row],[HCCCo0]:[HCCCo27]])</f>
        <v>6475646.5680999998</v>
      </c>
      <c r="O59">
        <f>SUM(Sug0.2[[#This Row],[CHDCo0]:[CHDCo27]])</f>
        <v>332000000</v>
      </c>
      <c r="P59">
        <f>SUM(Sug0.2[[#This Row],[T2DCo0]:[T2DCo27]])</f>
        <v>222600000</v>
      </c>
      <c r="Q59">
        <f>SUM(Sug0.2[[#This Row],[OveCo0]:[OveCo27]])</f>
        <v>32770000</v>
      </c>
      <c r="R59">
        <f>SUM(Sug0.2[[#This Row],[ObeCo0]:[ObeCo27]])</f>
        <v>198330000</v>
      </c>
      <c r="S59">
        <f>SUM(Sug0.5[[#This Row],[STECo0]:[STECo27]])</f>
        <v>15361805.1895</v>
      </c>
      <c r="T59">
        <f>SUM(Sug0.5[[#This Row],[NASCo0]:[NASCo27]])</f>
        <v>6314122.9304000009</v>
      </c>
      <c r="U59">
        <f>SUM(Sug0.5[[#This Row],[CIRCo0]:[CIRCo27]])</f>
        <v>7665996.7905000011</v>
      </c>
      <c r="V59">
        <f>SUM(Sug0.5[[#This Row],[HCCCo0]:[HCCCo27]])</f>
        <v>4646792.0702900011</v>
      </c>
      <c r="W59">
        <f>SUM(Sug0.5[[#This Row],[CHDCo0]:[CHDCo27]])</f>
        <v>324700000</v>
      </c>
      <c r="X59">
        <f>SUM(Sug0.5[[#This Row],[T2DCo0]:[T2DCo27]])</f>
        <v>216210000</v>
      </c>
      <c r="Y59">
        <f>SUM(Sug0.5[[#This Row],[OveCo0]:[OveCo27]])</f>
        <v>34030000</v>
      </c>
      <c r="Z59">
        <f>SUM(Sug0.5[[#This Row],[ObeCo0]:[ObeCo27]])</f>
        <v>176730000</v>
      </c>
    </row>
    <row r="60" spans="3:26" x14ac:dyDescent="0.25">
      <c r="C60">
        <f>SUM(Reg[[#This Row],[STECo0]:[STECo27]])</f>
        <v>13156741.802700002</v>
      </c>
      <c r="D60">
        <f>SUM(Reg[[#This Row],[NASCo0]:[NASCo27]])</f>
        <v>11722998.3288</v>
      </c>
      <c r="E60">
        <f>SUM(Reg[[#This Row],[CIRCo0]:[CIRCo27]])</f>
        <v>9035498.0829000007</v>
      </c>
      <c r="F60">
        <f>SUM(Reg[[#This Row],[HCCCo0]:[HCCCo27]])</f>
        <v>7187450.7184000006</v>
      </c>
      <c r="G60">
        <f>SUM(Reg[[#This Row],[CHDCo0]:[CHDCo27]])</f>
        <v>367500000</v>
      </c>
      <c r="H60">
        <f>SUM(Reg[[#This Row],[T2DCo0]:[T2DCo27]])</f>
        <v>226330000</v>
      </c>
      <c r="I60">
        <f>SUM(Reg[[#This Row],[OveCo0]:[OveCo27]])</f>
        <v>24516822.624200001</v>
      </c>
      <c r="J60">
        <f>SUM(Reg[[#This Row],[ObeCo0]:[ObeCo27]])</f>
        <v>128060000</v>
      </c>
      <c r="K60">
        <f>SUM(Sug0.2[[#This Row],[STECo0]:[STECo27]])</f>
        <v>12983653.499499999</v>
      </c>
      <c r="L60">
        <f>SUM(Sug0.2[[#This Row],[NASCo0]:[NASCo27]])</f>
        <v>11190456.3114</v>
      </c>
      <c r="M60">
        <f>SUM(Sug0.2[[#This Row],[CIRCo0]:[CIRCo27]])</f>
        <v>8389945.7676999997</v>
      </c>
      <c r="N60">
        <f>SUM(Sug0.2[[#This Row],[HCCCo0]:[HCCCo27]])</f>
        <v>6726733.0066999989</v>
      </c>
      <c r="O60">
        <f>SUM(Sug0.2[[#This Row],[CHDCo0]:[CHDCo27]])</f>
        <v>365600000</v>
      </c>
      <c r="P60">
        <f>SUM(Sug0.2[[#This Row],[T2DCo0]:[T2DCo27]])</f>
        <v>225240000</v>
      </c>
      <c r="Q60">
        <f>SUM(Sug0.2[[#This Row],[OveCo0]:[OveCo27]])</f>
        <v>24340328.891100001</v>
      </c>
      <c r="R60">
        <f>SUM(Sug0.2[[#This Row],[ObeCo0]:[ObeCo27]])</f>
        <v>125190000</v>
      </c>
      <c r="S60">
        <f>SUM(Sug0.5[[#This Row],[STECo0]:[STECo27]])</f>
        <v>12661022.9506</v>
      </c>
      <c r="T60">
        <f>SUM(Sug0.5[[#This Row],[NASCo0]:[NASCo27]])</f>
        <v>9951253.800499998</v>
      </c>
      <c r="U60">
        <f>SUM(Sug0.5[[#This Row],[CIRCo0]:[CIRCo27]])</f>
        <v>6977751.1083000004</v>
      </c>
      <c r="V60">
        <f>SUM(Sug0.5[[#This Row],[HCCCo0]:[HCCCo27]])</f>
        <v>5935548.8260000004</v>
      </c>
      <c r="W60">
        <f>SUM(Sug0.5[[#This Row],[CHDCo0]:[CHDCo27]])</f>
        <v>361100000</v>
      </c>
      <c r="X60">
        <f>SUM(Sug0.5[[#This Row],[T2DCo0]:[T2DCo27]])</f>
        <v>221250000</v>
      </c>
      <c r="Y60">
        <f>SUM(Sug0.5[[#This Row],[OveCo0]:[OveCo27]])</f>
        <v>24049001.897999998</v>
      </c>
      <c r="Z60">
        <f>SUM(Sug0.5[[#This Row],[ObeCo0]:[ObeCo27]])</f>
        <v>119110000</v>
      </c>
    </row>
    <row r="61" spans="3:26" x14ac:dyDescent="0.25">
      <c r="C61">
        <f>SUM(Reg[[#This Row],[STECo0]:[STECo27]])</f>
        <v>15959568.290600002</v>
      </c>
      <c r="D61">
        <f>SUM(Reg[[#This Row],[NASCo0]:[NASCo27]])</f>
        <v>9332756.6658000015</v>
      </c>
      <c r="E61">
        <f>SUM(Reg[[#This Row],[CIRCo0]:[CIRCo27]])</f>
        <v>22202404.009599999</v>
      </c>
      <c r="F61">
        <f>SUM(Reg[[#This Row],[HCCCo0]:[HCCCo27]])</f>
        <v>6003319.5600999994</v>
      </c>
      <c r="G61">
        <f>SUM(Reg[[#This Row],[CHDCo0]:[CHDCo27]])</f>
        <v>574800000</v>
      </c>
      <c r="H61">
        <f>SUM(Reg[[#This Row],[T2DCo0]:[T2DCo27]])</f>
        <v>586600000</v>
      </c>
      <c r="I61">
        <f>SUM(Reg[[#This Row],[OveCo0]:[OveCo27]])</f>
        <v>35290000</v>
      </c>
      <c r="J61">
        <f>SUM(Reg[[#This Row],[ObeCo0]:[ObeCo27]])</f>
        <v>75330000</v>
      </c>
      <c r="K61">
        <f>SUM(Sug0.2[[#This Row],[STECo0]:[STECo27]])</f>
        <v>15815452.946100002</v>
      </c>
      <c r="L61">
        <f>SUM(Sug0.2[[#This Row],[NASCo0]:[NASCo27]])</f>
        <v>8669769.694600001</v>
      </c>
      <c r="M61">
        <f>SUM(Sug0.2[[#This Row],[CIRCo0]:[CIRCo27]])</f>
        <v>19502311.4395</v>
      </c>
      <c r="N61">
        <f>SUM(Sug0.2[[#This Row],[HCCCo0]:[HCCCo27]])</f>
        <v>5264940.3696499988</v>
      </c>
      <c r="O61">
        <f>SUM(Sug0.2[[#This Row],[CHDCo0]:[CHDCo27]])</f>
        <v>569700000</v>
      </c>
      <c r="P61">
        <f>SUM(Sug0.2[[#This Row],[T2DCo0]:[T2DCo27]])</f>
        <v>581800000</v>
      </c>
      <c r="Q61">
        <f>SUM(Sug0.2[[#This Row],[OveCo0]:[OveCo27]])</f>
        <v>35370000</v>
      </c>
      <c r="R61">
        <f>SUM(Sug0.2[[#This Row],[ObeCo0]:[ObeCo27]])</f>
        <v>74530000</v>
      </c>
      <c r="S61">
        <f>SUM(Sug0.5[[#This Row],[STECo0]:[STECo27]])</f>
        <v>15538351.919</v>
      </c>
      <c r="T61">
        <f>SUM(Sug0.5[[#This Row],[NASCo0]:[NASCo27]])</f>
        <v>7164280.0725999996</v>
      </c>
      <c r="U61">
        <f>SUM(Sug0.5[[#This Row],[CIRCo0]:[CIRCo27]])</f>
        <v>14295443.4068</v>
      </c>
      <c r="V61">
        <f>SUM(Sug0.5[[#This Row],[HCCCo0]:[HCCCo27]])</f>
        <v>4309896.2072100006</v>
      </c>
      <c r="W61">
        <f>SUM(Sug0.5[[#This Row],[CHDCo0]:[CHDCo27]])</f>
        <v>560200000</v>
      </c>
      <c r="X61">
        <f>SUM(Sug0.5[[#This Row],[T2DCo0]:[T2DCo27]])</f>
        <v>569800000</v>
      </c>
      <c r="Y61">
        <f>SUM(Sug0.5[[#This Row],[OveCo0]:[OveCo27]])</f>
        <v>35480000</v>
      </c>
      <c r="Z61">
        <f>SUM(Sug0.5[[#This Row],[ObeCo0]:[ObeCo27]])</f>
        <v>72710000</v>
      </c>
    </row>
    <row r="62" spans="3:26" x14ac:dyDescent="0.25">
      <c r="C62">
        <f>SUM(Reg[[#This Row],[STECo0]:[STECo27]])</f>
        <v>25481235.679700002</v>
      </c>
      <c r="D62">
        <f>SUM(Reg[[#This Row],[NASCo0]:[NASCo27]])</f>
        <v>9813752.2706000004</v>
      </c>
      <c r="E62">
        <f>SUM(Reg[[#This Row],[CIRCo0]:[CIRCo27]])</f>
        <v>8794786.3369999994</v>
      </c>
      <c r="F62">
        <f>SUM(Reg[[#This Row],[HCCCo0]:[HCCCo27]])</f>
        <v>6164155.8231000016</v>
      </c>
      <c r="G62">
        <f>SUM(Reg[[#This Row],[CHDCo0]:[CHDCo27]])</f>
        <v>478300000</v>
      </c>
      <c r="H62">
        <f>SUM(Reg[[#This Row],[T2DCo0]:[T2DCo27]])</f>
        <v>521800000</v>
      </c>
      <c r="I62">
        <f>SUM(Reg[[#This Row],[OveCo0]:[OveCo27]])</f>
        <v>28705699.307300001</v>
      </c>
      <c r="J62">
        <f>SUM(Reg[[#This Row],[ObeCo0]:[ObeCo27]])</f>
        <v>222040000</v>
      </c>
      <c r="K62">
        <f>SUM(Sug0.2[[#This Row],[STECo0]:[STECo27]])</f>
        <v>24925593.222399998</v>
      </c>
      <c r="L62">
        <f>SUM(Sug0.2[[#This Row],[NASCo0]:[NASCo27]])</f>
        <v>9067618.6978000011</v>
      </c>
      <c r="M62">
        <f>SUM(Sug0.2[[#This Row],[CIRCo0]:[CIRCo27]])</f>
        <v>8003617.2575000003</v>
      </c>
      <c r="N62">
        <f>SUM(Sug0.2[[#This Row],[HCCCo0]:[HCCCo27]])</f>
        <v>5777506.4409000007</v>
      </c>
      <c r="O62">
        <f>SUM(Sug0.2[[#This Row],[CHDCo0]:[CHDCo27]])</f>
        <v>471000000</v>
      </c>
      <c r="P62">
        <f>SUM(Sug0.2[[#This Row],[T2DCo0]:[T2DCo27]])</f>
        <v>511800000</v>
      </c>
      <c r="Q62">
        <f>SUM(Sug0.2[[#This Row],[OveCo0]:[OveCo27]])</f>
        <v>29596960.546700001</v>
      </c>
      <c r="R62">
        <f>SUM(Sug0.2[[#This Row],[ObeCo0]:[ObeCo27]])</f>
        <v>210060000</v>
      </c>
      <c r="S62">
        <f>SUM(Sug0.5[[#This Row],[STECo0]:[STECo27]])</f>
        <v>23723879.5891</v>
      </c>
      <c r="T62">
        <f>SUM(Sug0.5[[#This Row],[NASCo0]:[NASCo27]])</f>
        <v>7619669.5538000008</v>
      </c>
      <c r="U62">
        <f>SUM(Sug0.5[[#This Row],[CIRCo0]:[CIRCo27]])</f>
        <v>6123085.370000001</v>
      </c>
      <c r="V62">
        <f>SUM(Sug0.5[[#This Row],[HCCCo0]:[HCCCo27]])</f>
        <v>4926234.7696999991</v>
      </c>
      <c r="W62">
        <f>SUM(Sug0.5[[#This Row],[CHDCo0]:[CHDCo27]])</f>
        <v>455400000</v>
      </c>
      <c r="X62">
        <f>SUM(Sug0.5[[#This Row],[T2DCo0]:[T2DCo27]])</f>
        <v>491900000</v>
      </c>
      <c r="Y62">
        <f>SUM(Sug0.5[[#This Row],[OveCo0]:[OveCo27]])</f>
        <v>31290000</v>
      </c>
      <c r="Z62">
        <f>SUM(Sug0.5[[#This Row],[ObeCo0]:[ObeCo27]])</f>
        <v>185750000</v>
      </c>
    </row>
    <row r="63" spans="3:26" x14ac:dyDescent="0.25">
      <c r="C63">
        <f>SUM(Reg[[#This Row],[STECo0]:[STECo27]])</f>
        <v>12979511.468</v>
      </c>
      <c r="D63">
        <f>SUM(Reg[[#This Row],[NASCo0]:[NASCo27]])</f>
        <v>7352942.5119000012</v>
      </c>
      <c r="E63">
        <f>SUM(Reg[[#This Row],[CIRCo0]:[CIRCo27]])</f>
        <v>7679442.8464999991</v>
      </c>
      <c r="F63">
        <f>SUM(Reg[[#This Row],[HCCCo0]:[HCCCo27]])</f>
        <v>11222291.587400002</v>
      </c>
      <c r="G63">
        <f>SUM(Reg[[#This Row],[CHDCo0]:[CHDCo27]])</f>
        <v>341800000</v>
      </c>
      <c r="H63">
        <f>SUM(Reg[[#This Row],[T2DCo0]:[T2DCo27]])</f>
        <v>330300000</v>
      </c>
      <c r="I63">
        <f>SUM(Reg[[#This Row],[OveCo0]:[OveCo27]])</f>
        <v>20395674.055800006</v>
      </c>
      <c r="J63">
        <f>SUM(Reg[[#This Row],[ObeCo0]:[ObeCo27]])</f>
        <v>100430000</v>
      </c>
      <c r="K63">
        <f>SUM(Sug0.2[[#This Row],[STECo0]:[STECo27]])</f>
        <v>12867174.8555</v>
      </c>
      <c r="L63">
        <f>SUM(Sug0.2[[#This Row],[NASCo0]:[NASCo27]])</f>
        <v>6980009.9213000005</v>
      </c>
      <c r="M63">
        <f>SUM(Sug0.2[[#This Row],[CIRCo0]:[CIRCo27]])</f>
        <v>7153628.3301999997</v>
      </c>
      <c r="N63">
        <f>SUM(Sug0.2[[#This Row],[HCCCo0]:[HCCCo27]])</f>
        <v>10370450.510800002</v>
      </c>
      <c r="O63">
        <f>SUM(Sug0.2[[#This Row],[CHDCo0]:[CHDCo27]])</f>
        <v>339800000</v>
      </c>
      <c r="P63">
        <f>SUM(Sug0.2[[#This Row],[T2DCo0]:[T2DCo27]])</f>
        <v>328000000</v>
      </c>
      <c r="Q63">
        <f>SUM(Sug0.2[[#This Row],[OveCo0]:[OveCo27]])</f>
        <v>20380846.2643</v>
      </c>
      <c r="R63">
        <f>SUM(Sug0.2[[#This Row],[ObeCo0]:[ObeCo27]])</f>
        <v>99540000</v>
      </c>
      <c r="S63">
        <f>SUM(Sug0.5[[#This Row],[STECo0]:[STECo27]])</f>
        <v>12669703.103399999</v>
      </c>
      <c r="T63">
        <f>SUM(Sug0.5[[#This Row],[NASCo0]:[NASCo27]])</f>
        <v>6275577.756099999</v>
      </c>
      <c r="U63">
        <f>SUM(Sug0.5[[#This Row],[CIRCo0]:[CIRCo27]])</f>
        <v>5974698.2147999993</v>
      </c>
      <c r="V63">
        <f>SUM(Sug0.5[[#This Row],[HCCCo0]:[HCCCo27]])</f>
        <v>9191908.0188999996</v>
      </c>
      <c r="W63">
        <f>SUM(Sug0.5[[#This Row],[CHDCo0]:[CHDCo27]])</f>
        <v>337100000</v>
      </c>
      <c r="X63">
        <f>SUM(Sug0.5[[#This Row],[T2DCo0]:[T2DCo27]])</f>
        <v>324300000</v>
      </c>
      <c r="Y63">
        <f>SUM(Sug0.5[[#This Row],[OveCo0]:[OveCo27]])</f>
        <v>20330498.449400004</v>
      </c>
      <c r="Z63">
        <f>SUM(Sug0.5[[#This Row],[ObeCo0]:[ObeCo27]])</f>
        <v>97740000</v>
      </c>
    </row>
    <row r="64" spans="3:26" x14ac:dyDescent="0.25">
      <c r="C64">
        <f>SUM(Reg[[#This Row],[STECo0]:[STECo27]])</f>
        <v>7292934.5360000003</v>
      </c>
      <c r="D64">
        <f>SUM(Reg[[#This Row],[NASCo0]:[NASCo27]])</f>
        <v>6927112.0691000018</v>
      </c>
      <c r="E64">
        <f>SUM(Reg[[#This Row],[CIRCo0]:[CIRCo27]])</f>
        <v>8451639.1271000002</v>
      </c>
      <c r="F64">
        <f>SUM(Reg[[#This Row],[HCCCo0]:[HCCCo27]])</f>
        <v>3817855.2581600002</v>
      </c>
      <c r="G64">
        <f>SUM(Reg[[#This Row],[CHDCo0]:[CHDCo27]])</f>
        <v>317100000</v>
      </c>
      <c r="H64">
        <f>SUM(Reg[[#This Row],[T2DCo0]:[T2DCo27]])</f>
        <v>270100000</v>
      </c>
      <c r="I64">
        <f>SUM(Reg[[#This Row],[OveCo0]:[OveCo27]])</f>
        <v>41660000</v>
      </c>
      <c r="J64">
        <f>SUM(Reg[[#This Row],[ObeCo0]:[ObeCo27]])</f>
        <v>178170000</v>
      </c>
      <c r="K64">
        <f>SUM(Sug0.2[[#This Row],[STECo0]:[STECo27]])</f>
        <v>7132335.1052000001</v>
      </c>
      <c r="L64">
        <f>SUM(Sug0.2[[#This Row],[NASCo0]:[NASCo27]])</f>
        <v>6495743.8842999991</v>
      </c>
      <c r="M64">
        <f>SUM(Sug0.2[[#This Row],[CIRCo0]:[CIRCo27]])</f>
        <v>7669759.2189999986</v>
      </c>
      <c r="N64">
        <f>SUM(Sug0.2[[#This Row],[HCCCo0]:[HCCCo27]])</f>
        <v>3580212.2789199995</v>
      </c>
      <c r="O64">
        <f>SUM(Sug0.2[[#This Row],[CHDCo0]:[CHDCo27]])</f>
        <v>315300000</v>
      </c>
      <c r="P64">
        <f>SUM(Sug0.2[[#This Row],[T2DCo0]:[T2DCo27]])</f>
        <v>268300000</v>
      </c>
      <c r="Q64">
        <f>SUM(Sug0.2[[#This Row],[OveCo0]:[OveCo27]])</f>
        <v>41570000</v>
      </c>
      <c r="R64">
        <f>SUM(Sug0.2[[#This Row],[ObeCo0]:[ObeCo27]])</f>
        <v>174690000</v>
      </c>
      <c r="S64">
        <f>SUM(Sug0.5[[#This Row],[STECo0]:[STECo27]])</f>
        <v>6855931.7282000016</v>
      </c>
      <c r="T64">
        <f>SUM(Sug0.5[[#This Row],[NASCo0]:[NASCo27]])</f>
        <v>5597197.7744999984</v>
      </c>
      <c r="U64">
        <f>SUM(Sug0.5[[#This Row],[CIRCo0]:[CIRCo27]])</f>
        <v>6279707.5176000008</v>
      </c>
      <c r="V64">
        <f>SUM(Sug0.5[[#This Row],[HCCCo0]:[HCCCo27]])</f>
        <v>2833789.0479299999</v>
      </c>
      <c r="W64">
        <f>SUM(Sug0.5[[#This Row],[CHDCo0]:[CHDCo27]])</f>
        <v>310500000</v>
      </c>
      <c r="X64">
        <f>SUM(Sug0.5[[#This Row],[T2DCo0]:[T2DCo27]])</f>
        <v>263500000</v>
      </c>
      <c r="Y64">
        <f>SUM(Sug0.5[[#This Row],[OveCo0]:[OveCo27]])</f>
        <v>41510000</v>
      </c>
      <c r="Z64">
        <f>SUM(Sug0.5[[#This Row],[ObeCo0]:[ObeCo27]])</f>
        <v>167440000</v>
      </c>
    </row>
    <row r="65" spans="3:26" x14ac:dyDescent="0.25">
      <c r="C65">
        <f>SUM(Reg[[#This Row],[STECo0]:[STECo27]])</f>
        <v>11398966.5167</v>
      </c>
      <c r="D65">
        <f>SUM(Reg[[#This Row],[NASCo0]:[NASCo27]])</f>
        <v>11434962.3287</v>
      </c>
      <c r="E65">
        <f>SUM(Reg[[#This Row],[CIRCo0]:[CIRCo27]])</f>
        <v>19639471.0865</v>
      </c>
      <c r="F65">
        <f>SUM(Reg[[#This Row],[HCCCo0]:[HCCCo27]])</f>
        <v>14477695.940600004</v>
      </c>
      <c r="G65">
        <f>SUM(Reg[[#This Row],[CHDCo0]:[CHDCo27]])</f>
        <v>456300000</v>
      </c>
      <c r="H65">
        <f>SUM(Reg[[#This Row],[T2DCo0]:[T2DCo27]])</f>
        <v>394600000</v>
      </c>
      <c r="I65">
        <f>SUM(Reg[[#This Row],[OveCo0]:[OveCo27]])</f>
        <v>20259974.479099996</v>
      </c>
      <c r="J65">
        <f>SUM(Reg[[#This Row],[ObeCo0]:[ObeCo27]])</f>
        <v>203960000</v>
      </c>
      <c r="K65">
        <f>SUM(Sug0.2[[#This Row],[STECo0]:[STECo27]])</f>
        <v>11242376.778200001</v>
      </c>
      <c r="L65">
        <f>SUM(Sug0.2[[#This Row],[NASCo0]:[NASCo27]])</f>
        <v>10628130.2468</v>
      </c>
      <c r="M65">
        <f>SUM(Sug0.2[[#This Row],[CIRCo0]:[CIRCo27]])</f>
        <v>17368100.062100001</v>
      </c>
      <c r="N65">
        <f>SUM(Sug0.2[[#This Row],[HCCCo0]:[HCCCo27]])</f>
        <v>13207858.1208</v>
      </c>
      <c r="O65">
        <f>SUM(Sug0.2[[#This Row],[CHDCo0]:[CHDCo27]])</f>
        <v>450000000</v>
      </c>
      <c r="P65">
        <f>SUM(Sug0.2[[#This Row],[T2DCo0]:[T2DCo27]])</f>
        <v>385700000</v>
      </c>
      <c r="Q65">
        <f>SUM(Sug0.2[[#This Row],[OveCo0]:[OveCo27]])</f>
        <v>21099349.220900003</v>
      </c>
      <c r="R65">
        <f>SUM(Sug0.2[[#This Row],[ObeCo0]:[ObeCo27]])</f>
        <v>190620000</v>
      </c>
      <c r="S65">
        <f>SUM(Sug0.5[[#This Row],[STECo0]:[STECo27]])</f>
        <v>10780232.7161</v>
      </c>
      <c r="T65">
        <f>SUM(Sug0.5[[#This Row],[NASCo0]:[NASCo27]])</f>
        <v>8865826.4752000012</v>
      </c>
      <c r="U65">
        <f>SUM(Sug0.5[[#This Row],[CIRCo0]:[CIRCo27]])</f>
        <v>13103332.661999999</v>
      </c>
      <c r="V65">
        <f>SUM(Sug0.5[[#This Row],[HCCCo0]:[HCCCo27]])</f>
        <v>10407908.719600001</v>
      </c>
      <c r="W65">
        <f>SUM(Sug0.5[[#This Row],[CHDCo0]:[CHDCo27]])</f>
        <v>437800000</v>
      </c>
      <c r="X65">
        <f>SUM(Sug0.5[[#This Row],[T2DCo0]:[T2DCo27]])</f>
        <v>366100000</v>
      </c>
      <c r="Y65">
        <f>SUM(Sug0.5[[#This Row],[OveCo0]:[OveCo27]])</f>
        <v>22941991.8882</v>
      </c>
      <c r="Z65">
        <f>SUM(Sug0.5[[#This Row],[ObeCo0]:[ObeCo27]])</f>
        <v>161500000</v>
      </c>
    </row>
    <row r="66" spans="3:26" x14ac:dyDescent="0.25">
      <c r="C66">
        <f>SUM(Reg[[#This Row],[STECo0]:[STECo27]])</f>
        <v>31810000</v>
      </c>
      <c r="D66">
        <f>SUM(Reg[[#This Row],[NASCo0]:[NASCo27]])</f>
        <v>9391812.5998999998</v>
      </c>
      <c r="E66">
        <f>SUM(Reg[[#This Row],[CIRCo0]:[CIRCo27]])</f>
        <v>7173334.0134000005</v>
      </c>
      <c r="F66">
        <f>SUM(Reg[[#This Row],[HCCCo0]:[HCCCo27]])</f>
        <v>3621861.8235800001</v>
      </c>
      <c r="G66">
        <f>SUM(Reg[[#This Row],[CHDCo0]:[CHDCo27]])</f>
        <v>358800000</v>
      </c>
      <c r="H66">
        <f>SUM(Reg[[#This Row],[T2DCo0]:[T2DCo27]])</f>
        <v>561500000</v>
      </c>
      <c r="I66">
        <f>SUM(Reg[[#This Row],[OveCo0]:[OveCo27]])</f>
        <v>19771572.883199997</v>
      </c>
      <c r="J66">
        <f>SUM(Reg[[#This Row],[ObeCo0]:[ObeCo27]])</f>
        <v>192940000</v>
      </c>
      <c r="K66">
        <f>SUM(Sug0.2[[#This Row],[STECo0]:[STECo27]])</f>
        <v>31410000</v>
      </c>
      <c r="L66">
        <f>SUM(Sug0.2[[#This Row],[NASCo0]:[NASCo27]])</f>
        <v>8781282.4473999999</v>
      </c>
      <c r="M66">
        <f>SUM(Sug0.2[[#This Row],[CIRCo0]:[CIRCo27]])</f>
        <v>6475003.6873000003</v>
      </c>
      <c r="N66">
        <f>SUM(Sug0.2[[#This Row],[HCCCo0]:[HCCCo27]])</f>
        <v>3267328.7449799995</v>
      </c>
      <c r="O66">
        <f>SUM(Sug0.2[[#This Row],[CHDCo0]:[CHDCo27]])</f>
        <v>355700000</v>
      </c>
      <c r="P66">
        <f>SUM(Sug0.2[[#This Row],[T2DCo0]:[T2DCo27]])</f>
        <v>556200000</v>
      </c>
      <c r="Q66">
        <f>SUM(Sug0.2[[#This Row],[OveCo0]:[OveCo27]])</f>
        <v>19865673.3792</v>
      </c>
      <c r="R66">
        <f>SUM(Sug0.2[[#This Row],[ObeCo0]:[ObeCo27]])</f>
        <v>186190000</v>
      </c>
      <c r="S66">
        <f>SUM(Sug0.5[[#This Row],[STECo0]:[STECo27]])</f>
        <v>30490000</v>
      </c>
      <c r="T66">
        <f>SUM(Sug0.5[[#This Row],[NASCo0]:[NASCo27]])</f>
        <v>7487461.1739000008</v>
      </c>
      <c r="U66">
        <f>SUM(Sug0.5[[#This Row],[CIRCo0]:[CIRCo27]])</f>
        <v>4963027.5771999992</v>
      </c>
      <c r="V66">
        <f>SUM(Sug0.5[[#This Row],[HCCCo0]:[HCCCo27]])</f>
        <v>2425909.24719</v>
      </c>
      <c r="W66">
        <f>SUM(Sug0.5[[#This Row],[CHDCo0]:[CHDCo27]])</f>
        <v>349200000</v>
      </c>
      <c r="X66">
        <f>SUM(Sug0.5[[#This Row],[T2DCo0]:[T2DCo27]])</f>
        <v>544000000</v>
      </c>
      <c r="Y66">
        <f>SUM(Sug0.5[[#This Row],[OveCo0]:[OveCo27]])</f>
        <v>19804640.023599997</v>
      </c>
      <c r="Z66">
        <f>SUM(Sug0.5[[#This Row],[ObeCo0]:[ObeCo27]])</f>
        <v>173360000</v>
      </c>
    </row>
    <row r="67" spans="3:26" x14ac:dyDescent="0.25">
      <c r="C67">
        <f>SUM(Reg[[#This Row],[STECo0]:[STECo27]])</f>
        <v>10455602.188600002</v>
      </c>
      <c r="D67">
        <f>SUM(Reg[[#This Row],[NASCo0]:[NASCo27]])</f>
        <v>7100463.3915999988</v>
      </c>
      <c r="E67">
        <f>SUM(Reg[[#This Row],[CIRCo0]:[CIRCo27]])</f>
        <v>4628697.2535000006</v>
      </c>
      <c r="F67">
        <f>SUM(Reg[[#This Row],[HCCCo0]:[HCCCo27]])</f>
        <v>7958720.4410499986</v>
      </c>
      <c r="G67">
        <f>SUM(Reg[[#This Row],[CHDCo0]:[CHDCo27]])</f>
        <v>462900000</v>
      </c>
      <c r="H67">
        <f>SUM(Reg[[#This Row],[T2DCo0]:[T2DCo27]])</f>
        <v>358600000</v>
      </c>
      <c r="I67">
        <f>SUM(Reg[[#This Row],[OveCo0]:[OveCo27]])</f>
        <v>54790000</v>
      </c>
      <c r="J67">
        <f>SUM(Reg[[#This Row],[ObeCo0]:[ObeCo27]])</f>
        <v>167580000</v>
      </c>
      <c r="K67">
        <f>SUM(Sug0.2[[#This Row],[STECo0]:[STECo27]])</f>
        <v>10279833.052799998</v>
      </c>
      <c r="L67">
        <f>SUM(Sug0.2[[#This Row],[NASCo0]:[NASCo27]])</f>
        <v>6615045.6832999988</v>
      </c>
      <c r="M67">
        <f>SUM(Sug0.2[[#This Row],[CIRCo0]:[CIRCo27]])</f>
        <v>4265479.6813000003</v>
      </c>
      <c r="N67">
        <f>SUM(Sug0.2[[#This Row],[HCCCo0]:[HCCCo27]])</f>
        <v>7580632.4770499999</v>
      </c>
      <c r="O67">
        <f>SUM(Sug0.2[[#This Row],[CHDCo0]:[CHDCo27]])</f>
        <v>460200000</v>
      </c>
      <c r="P67">
        <f>SUM(Sug0.2[[#This Row],[T2DCo0]:[T2DCo27]])</f>
        <v>352800000</v>
      </c>
      <c r="Q67">
        <f>SUM(Sug0.2[[#This Row],[OveCo0]:[OveCo27]])</f>
        <v>54820000</v>
      </c>
      <c r="R67">
        <f>SUM(Sug0.2[[#This Row],[ObeCo0]:[ObeCo27]])</f>
        <v>158730000</v>
      </c>
      <c r="S67">
        <f>SUM(Sug0.5[[#This Row],[STECo0]:[STECo27]])</f>
        <v>9865096.8276999984</v>
      </c>
      <c r="T67">
        <f>SUM(Sug0.5[[#This Row],[NASCo0]:[NASCo27]])</f>
        <v>5620879.3231999995</v>
      </c>
      <c r="U67">
        <f>SUM(Sug0.5[[#This Row],[CIRCo0]:[CIRCo27]])</f>
        <v>3267105.4044999997</v>
      </c>
      <c r="V67">
        <f>SUM(Sug0.5[[#This Row],[HCCCo0]:[HCCCo27]])</f>
        <v>6089370.3988499995</v>
      </c>
      <c r="W67">
        <f>SUM(Sug0.5[[#This Row],[CHDCo0]:[CHDCo27]])</f>
        <v>451800000</v>
      </c>
      <c r="X67">
        <f>SUM(Sug0.5[[#This Row],[T2DCo0]:[T2DCo27]])</f>
        <v>343100000</v>
      </c>
      <c r="Y67">
        <f>SUM(Sug0.5[[#This Row],[OveCo0]:[OveCo27]])</f>
        <v>54840000</v>
      </c>
      <c r="Z67">
        <f>SUM(Sug0.5[[#This Row],[ObeCo0]:[ObeCo27]])</f>
        <v>139710000</v>
      </c>
    </row>
    <row r="68" spans="3:26" x14ac:dyDescent="0.25">
      <c r="C68">
        <f>SUM(Reg[[#This Row],[STECo0]:[STECo27]])</f>
        <v>18261319.850699998</v>
      </c>
      <c r="D68">
        <f>SUM(Reg[[#This Row],[NASCo0]:[NASCo27]])</f>
        <v>9588376.7912000008</v>
      </c>
      <c r="E68">
        <f>SUM(Reg[[#This Row],[CIRCo0]:[CIRCo27]])</f>
        <v>6131625.3457000004</v>
      </c>
      <c r="F68">
        <f>SUM(Reg[[#This Row],[HCCCo0]:[HCCCo27]])</f>
        <v>7386505.0745999999</v>
      </c>
      <c r="G68">
        <f>SUM(Reg[[#This Row],[CHDCo0]:[CHDCo27]])</f>
        <v>257500000</v>
      </c>
      <c r="H68">
        <f>SUM(Reg[[#This Row],[T2DCo0]:[T2DCo27]])</f>
        <v>753600000</v>
      </c>
      <c r="I68">
        <f>SUM(Reg[[#This Row],[OveCo0]:[OveCo27]])</f>
        <v>34240000</v>
      </c>
      <c r="J68">
        <f>SUM(Reg[[#This Row],[ObeCo0]:[ObeCo27]])</f>
        <v>114730000</v>
      </c>
      <c r="K68">
        <f>SUM(Sug0.2[[#This Row],[STECo0]:[STECo27]])</f>
        <v>18042619.004099999</v>
      </c>
      <c r="L68">
        <f>SUM(Sug0.2[[#This Row],[NASCo0]:[NASCo27]])</f>
        <v>9113258.2206999995</v>
      </c>
      <c r="M68">
        <f>SUM(Sug0.2[[#This Row],[CIRCo0]:[CIRCo27]])</f>
        <v>5793950.3782999991</v>
      </c>
      <c r="N68">
        <f>SUM(Sug0.2[[#This Row],[HCCCo0]:[HCCCo27]])</f>
        <v>6747299.8929000003</v>
      </c>
      <c r="O68">
        <f>SUM(Sug0.2[[#This Row],[CHDCo0]:[CHDCo27]])</f>
        <v>255700000</v>
      </c>
      <c r="P68">
        <f>SUM(Sug0.2[[#This Row],[T2DCo0]:[T2DCo27]])</f>
        <v>747400000</v>
      </c>
      <c r="Q68">
        <f>SUM(Sug0.2[[#This Row],[OveCo0]:[OveCo27]])</f>
        <v>33930000</v>
      </c>
      <c r="R68">
        <f>SUM(Sug0.2[[#This Row],[ObeCo0]:[ObeCo27]])</f>
        <v>111830000</v>
      </c>
      <c r="S68">
        <f>SUM(Sug0.5[[#This Row],[STECo0]:[STECo27]])</f>
        <v>17548220.560399998</v>
      </c>
      <c r="T68">
        <f>SUM(Sug0.5[[#This Row],[NASCo0]:[NASCo27]])</f>
        <v>8102996.6760999989</v>
      </c>
      <c r="U68">
        <f>SUM(Sug0.5[[#This Row],[CIRCo0]:[CIRCo27]])</f>
        <v>5065431.6301000006</v>
      </c>
      <c r="V68">
        <f>SUM(Sug0.5[[#This Row],[HCCCo0]:[HCCCo27]])</f>
        <v>6264293.8233699994</v>
      </c>
      <c r="W68">
        <f>SUM(Sug0.5[[#This Row],[CHDCo0]:[CHDCo27]])</f>
        <v>251500000</v>
      </c>
      <c r="X68">
        <f>SUM(Sug0.5[[#This Row],[T2DCo0]:[T2DCo27]])</f>
        <v>736400000</v>
      </c>
      <c r="Y68">
        <f>SUM(Sug0.5[[#This Row],[OveCo0]:[OveCo27]])</f>
        <v>33440000</v>
      </c>
      <c r="Z68">
        <f>SUM(Sug0.5[[#This Row],[ObeCo0]:[ObeCo27]])</f>
        <v>105750000</v>
      </c>
    </row>
    <row r="69" spans="3:26" x14ac:dyDescent="0.25">
      <c r="C69">
        <f>SUM(Reg[[#This Row],[STECo0]:[STECo27]])</f>
        <v>29950000</v>
      </c>
      <c r="D69">
        <f>SUM(Reg[[#This Row],[NASCo0]:[NASCo27]])</f>
        <v>14291754.036300002</v>
      </c>
      <c r="E69">
        <f>SUM(Reg[[#This Row],[CIRCo0]:[CIRCo27]])</f>
        <v>8841372.5058999993</v>
      </c>
      <c r="F69">
        <f>SUM(Reg[[#This Row],[HCCCo0]:[HCCCo27]])</f>
        <v>10799781.588440003</v>
      </c>
      <c r="G69">
        <f>SUM(Reg[[#This Row],[CHDCo0]:[CHDCo27]])</f>
        <v>165170000</v>
      </c>
      <c r="H69">
        <f>SUM(Reg[[#This Row],[T2DCo0]:[T2DCo27]])</f>
        <v>800400000</v>
      </c>
      <c r="I69">
        <f>SUM(Reg[[#This Row],[OveCo0]:[OveCo27]])</f>
        <v>31930000</v>
      </c>
      <c r="J69">
        <f>SUM(Reg[[#This Row],[ObeCo0]:[ObeCo27]])</f>
        <v>114970000</v>
      </c>
      <c r="K69">
        <f>SUM(Sug0.2[[#This Row],[STECo0]:[STECo27]])</f>
        <v>29670000</v>
      </c>
      <c r="L69">
        <f>SUM(Sug0.2[[#This Row],[NASCo0]:[NASCo27]])</f>
        <v>13215707.4607</v>
      </c>
      <c r="M69">
        <f>SUM(Sug0.2[[#This Row],[CIRCo0]:[CIRCo27]])</f>
        <v>7922464.0174000002</v>
      </c>
      <c r="N69">
        <f>SUM(Sug0.2[[#This Row],[HCCCo0]:[HCCCo27]])</f>
        <v>10091490.267240001</v>
      </c>
      <c r="O69">
        <f>SUM(Sug0.2[[#This Row],[CHDCo0]:[CHDCo27]])</f>
        <v>164130000</v>
      </c>
      <c r="P69">
        <f>SUM(Sug0.2[[#This Row],[T2DCo0]:[T2DCo27]])</f>
        <v>786600000</v>
      </c>
      <c r="Q69">
        <f>SUM(Sug0.2[[#This Row],[OveCo0]:[OveCo27]])</f>
        <v>32440000</v>
      </c>
      <c r="R69">
        <f>SUM(Sug0.2[[#This Row],[ObeCo0]:[ObeCo27]])</f>
        <v>108830000</v>
      </c>
      <c r="S69">
        <f>SUM(Sug0.5[[#This Row],[STECo0]:[STECo27]])</f>
        <v>28930000</v>
      </c>
      <c r="T69">
        <f>SUM(Sug0.5[[#This Row],[NASCo0]:[NASCo27]])</f>
        <v>10981516.6501</v>
      </c>
      <c r="U69">
        <f>SUM(Sug0.5[[#This Row],[CIRCo0]:[CIRCo27]])</f>
        <v>5944372.7262999993</v>
      </c>
      <c r="V69">
        <f>SUM(Sug0.5[[#This Row],[HCCCo0]:[HCCCo27]])</f>
        <v>7011953.21074</v>
      </c>
      <c r="W69">
        <f>SUM(Sug0.5[[#This Row],[CHDCo0]:[CHDCo27]])</f>
        <v>161050000</v>
      </c>
      <c r="X69">
        <f>SUM(Sug0.5[[#This Row],[T2DCo0]:[T2DCo27]])</f>
        <v>756500000</v>
      </c>
      <c r="Y69">
        <f>SUM(Sug0.5[[#This Row],[OveCo0]:[OveCo27]])</f>
        <v>33120000</v>
      </c>
      <c r="Z69">
        <f>SUM(Sug0.5[[#This Row],[ObeCo0]:[ObeCo27]])</f>
        <v>96360000</v>
      </c>
    </row>
    <row r="70" spans="3:26" x14ac:dyDescent="0.25">
      <c r="C70">
        <f>SUM(Reg[[#This Row],[STECo0]:[STECo27]])</f>
        <v>23744122.8189</v>
      </c>
      <c r="D70">
        <f>SUM(Reg[[#This Row],[NASCo0]:[NASCo27]])</f>
        <v>13156354.396699999</v>
      </c>
      <c r="E70">
        <f>SUM(Reg[[#This Row],[CIRCo0]:[CIRCo27]])</f>
        <v>6085674.003800001</v>
      </c>
      <c r="F70">
        <f>SUM(Reg[[#This Row],[HCCCo0]:[HCCCo27]])</f>
        <v>9267142.49285</v>
      </c>
      <c r="G70">
        <f>SUM(Reg[[#This Row],[CHDCo0]:[CHDCo27]])</f>
        <v>192350000</v>
      </c>
      <c r="H70">
        <f>SUM(Reg[[#This Row],[T2DCo0]:[T2DCo27]])</f>
        <v>390600000</v>
      </c>
      <c r="I70">
        <f>SUM(Reg[[#This Row],[OveCo0]:[OveCo27]])</f>
        <v>71980000</v>
      </c>
      <c r="J70">
        <f>SUM(Reg[[#This Row],[ObeCo0]:[ObeCo27]])</f>
        <v>68040000</v>
      </c>
      <c r="K70">
        <f>SUM(Sug0.2[[#This Row],[STECo0]:[STECo27]])</f>
        <v>23431126.7936</v>
      </c>
      <c r="L70">
        <f>SUM(Sug0.2[[#This Row],[NASCo0]:[NASCo27]])</f>
        <v>12511092.673900001</v>
      </c>
      <c r="M70">
        <f>SUM(Sug0.2[[#This Row],[CIRCo0]:[CIRCo27]])</f>
        <v>5656614.1976000005</v>
      </c>
      <c r="N70">
        <f>SUM(Sug0.2[[#This Row],[HCCCo0]:[HCCCo27]])</f>
        <v>8800067.2662499975</v>
      </c>
      <c r="O70">
        <f>SUM(Sug0.2[[#This Row],[CHDCo0]:[CHDCo27]])</f>
        <v>190960000</v>
      </c>
      <c r="P70">
        <f>SUM(Sug0.2[[#This Row],[T2DCo0]:[T2DCo27]])</f>
        <v>385900000</v>
      </c>
      <c r="Q70">
        <f>SUM(Sug0.2[[#This Row],[OveCo0]:[OveCo27]])</f>
        <v>72010000</v>
      </c>
      <c r="R70">
        <f>SUM(Sug0.2[[#This Row],[ObeCo0]:[ObeCo27]])</f>
        <v>65340000</v>
      </c>
      <c r="S70">
        <f>SUM(Sug0.5[[#This Row],[STECo0]:[STECo27]])</f>
        <v>22861933.224300001</v>
      </c>
      <c r="T70">
        <f>SUM(Sug0.5[[#This Row],[NASCo0]:[NASCo27]])</f>
        <v>10938829.465899998</v>
      </c>
      <c r="U70">
        <f>SUM(Sug0.5[[#This Row],[CIRCo0]:[CIRCo27]])</f>
        <v>4827115.4836000009</v>
      </c>
      <c r="V70">
        <f>SUM(Sug0.5[[#This Row],[HCCCo0]:[HCCCo27]])</f>
        <v>7549663.7881499995</v>
      </c>
      <c r="W70">
        <f>SUM(Sug0.5[[#This Row],[CHDCo0]:[CHDCo27]])</f>
        <v>188920000</v>
      </c>
      <c r="X70">
        <f>SUM(Sug0.5[[#This Row],[T2DCo0]:[T2DCo27]])</f>
        <v>377300000</v>
      </c>
      <c r="Y70">
        <f>SUM(Sug0.5[[#This Row],[OveCo0]:[OveCo27]])</f>
        <v>72040000</v>
      </c>
      <c r="Z70">
        <f>SUM(Sug0.5[[#This Row],[ObeCo0]:[ObeCo27]])</f>
        <v>60050000</v>
      </c>
    </row>
    <row r="71" spans="3:26" x14ac:dyDescent="0.25">
      <c r="C71">
        <f>SUM(Reg[[#This Row],[STECo0]:[STECo27]])</f>
        <v>7069977.6253999993</v>
      </c>
      <c r="D71">
        <f>SUM(Reg[[#This Row],[NASCo0]:[NASCo27]])</f>
        <v>7766772.9099999992</v>
      </c>
      <c r="E71">
        <f>SUM(Reg[[#This Row],[CIRCo0]:[CIRCo27]])</f>
        <v>18547785.2784</v>
      </c>
      <c r="F71">
        <f>SUM(Reg[[#This Row],[HCCCo0]:[HCCCo27]])</f>
        <v>6843820.3276000004</v>
      </c>
      <c r="G71">
        <f>SUM(Reg[[#This Row],[CHDCo0]:[CHDCo27]])</f>
        <v>237320000</v>
      </c>
      <c r="H71">
        <f>SUM(Reg[[#This Row],[T2DCo0]:[T2DCo27]])</f>
        <v>603800000</v>
      </c>
      <c r="I71">
        <f>SUM(Reg[[#This Row],[OveCo0]:[OveCo27]])</f>
        <v>52890000</v>
      </c>
      <c r="J71">
        <f>SUM(Reg[[#This Row],[ObeCo0]:[ObeCo27]])</f>
        <v>256340000</v>
      </c>
      <c r="K71">
        <f>SUM(Sug0.2[[#This Row],[STECo0]:[STECo27]])</f>
        <v>6880196.8506000005</v>
      </c>
      <c r="L71">
        <f>SUM(Sug0.2[[#This Row],[NASCo0]:[NASCo27]])</f>
        <v>7048820.493900001</v>
      </c>
      <c r="M71">
        <f>SUM(Sug0.2[[#This Row],[CIRCo0]:[CIRCo27]])</f>
        <v>16434371.368299998</v>
      </c>
      <c r="N71">
        <f>SUM(Sug0.2[[#This Row],[HCCCo0]:[HCCCo27]])</f>
        <v>5722024.1232000012</v>
      </c>
      <c r="O71">
        <f>SUM(Sug0.2[[#This Row],[CHDCo0]:[CHDCo27]])</f>
        <v>234810000</v>
      </c>
      <c r="P71">
        <f>SUM(Sug0.2[[#This Row],[T2DCo0]:[T2DCo27]])</f>
        <v>591700000</v>
      </c>
      <c r="Q71">
        <f>SUM(Sug0.2[[#This Row],[OveCo0]:[OveCo27]])</f>
        <v>52810000</v>
      </c>
      <c r="R71">
        <f>SUM(Sug0.2[[#This Row],[ObeCo0]:[ObeCo27]])</f>
        <v>244510000</v>
      </c>
      <c r="S71">
        <f>SUM(Sug0.5[[#This Row],[STECo0]:[STECo27]])</f>
        <v>6467565.0055</v>
      </c>
      <c r="T71">
        <f>SUM(Sug0.5[[#This Row],[NASCo0]:[NASCo27]])</f>
        <v>5734046.5048999991</v>
      </c>
      <c r="U71">
        <f>SUM(Sug0.5[[#This Row],[CIRCo0]:[CIRCo27]])</f>
        <v>11749573.660799999</v>
      </c>
      <c r="V71">
        <f>SUM(Sug0.5[[#This Row],[HCCCo0]:[HCCCo27]])</f>
        <v>4374997.9406999992</v>
      </c>
      <c r="W71">
        <f>SUM(Sug0.5[[#This Row],[CHDCo0]:[CHDCo27]])</f>
        <v>231000000</v>
      </c>
      <c r="X71">
        <f>SUM(Sug0.5[[#This Row],[T2DCo0]:[T2DCo27]])</f>
        <v>571900000</v>
      </c>
      <c r="Y71">
        <f>SUM(Sug0.5[[#This Row],[OveCo0]:[OveCo27]])</f>
        <v>52440000</v>
      </c>
      <c r="Z71">
        <f>SUM(Sug0.5[[#This Row],[ObeCo0]:[ObeCo27]])</f>
        <v>220490000</v>
      </c>
    </row>
    <row r="72" spans="3:26" x14ac:dyDescent="0.25">
      <c r="C72">
        <f>SUM(Reg[[#This Row],[STECo0]:[STECo27]])</f>
        <v>13777929.598599998</v>
      </c>
      <c r="D72">
        <f>SUM(Reg[[#This Row],[NASCo0]:[NASCo27]])</f>
        <v>14884375.057100004</v>
      </c>
      <c r="E72">
        <f>SUM(Reg[[#This Row],[CIRCo0]:[CIRCo27]])</f>
        <v>3757160.3181000007</v>
      </c>
      <c r="F72">
        <f>SUM(Reg[[#This Row],[HCCCo0]:[HCCCo27]])</f>
        <v>6039558.4441999998</v>
      </c>
      <c r="G72">
        <f>SUM(Reg[[#This Row],[CHDCo0]:[CHDCo27]])</f>
        <v>424600000</v>
      </c>
      <c r="H72">
        <f>SUM(Reg[[#This Row],[T2DCo0]:[T2DCo27]])</f>
        <v>514900000</v>
      </c>
      <c r="I72">
        <f>SUM(Reg[[#This Row],[OveCo0]:[OveCo27]])</f>
        <v>60470000</v>
      </c>
      <c r="J72">
        <f>SUM(Reg[[#This Row],[ObeCo0]:[ObeCo27]])</f>
        <v>146670000</v>
      </c>
      <c r="K72">
        <f>SUM(Sug0.2[[#This Row],[STECo0]:[STECo27]])</f>
        <v>13590729.451999998</v>
      </c>
      <c r="L72">
        <f>SUM(Sug0.2[[#This Row],[NASCo0]:[NASCo27]])</f>
        <v>14274803.9011</v>
      </c>
      <c r="M72">
        <f>SUM(Sug0.2[[#This Row],[CIRCo0]:[CIRCo27]])</f>
        <v>3501705.1466000006</v>
      </c>
      <c r="N72">
        <f>SUM(Sug0.2[[#This Row],[HCCCo0]:[HCCCo27]])</f>
        <v>5652724.325600001</v>
      </c>
      <c r="O72">
        <f>SUM(Sug0.2[[#This Row],[CHDCo0]:[CHDCo27]])</f>
        <v>422800000</v>
      </c>
      <c r="P72">
        <f>SUM(Sug0.2[[#This Row],[T2DCo0]:[T2DCo27]])</f>
        <v>511600000</v>
      </c>
      <c r="Q72">
        <f>SUM(Sug0.2[[#This Row],[OveCo0]:[OveCo27]])</f>
        <v>60710000</v>
      </c>
      <c r="R72">
        <f>SUM(Sug0.2[[#This Row],[ObeCo0]:[ObeCo27]])</f>
        <v>142010000</v>
      </c>
      <c r="S72">
        <f>SUM(Sug0.5[[#This Row],[STECo0]:[STECo27]])</f>
        <v>13267337.088200005</v>
      </c>
      <c r="T72">
        <f>SUM(Sug0.5[[#This Row],[NASCo0]:[NASCo27]])</f>
        <v>12623783.037</v>
      </c>
      <c r="U72">
        <f>SUM(Sug0.5[[#This Row],[CIRCo0]:[CIRCo27]])</f>
        <v>3214131.4902999992</v>
      </c>
      <c r="V72">
        <f>SUM(Sug0.5[[#This Row],[HCCCo0]:[HCCCo27]])</f>
        <v>4936012.2033000002</v>
      </c>
      <c r="W72">
        <f>SUM(Sug0.5[[#This Row],[CHDCo0]:[CHDCo27]])</f>
        <v>415800000</v>
      </c>
      <c r="X72">
        <f>SUM(Sug0.5[[#This Row],[T2DCo0]:[T2DCo27]])</f>
        <v>501900000</v>
      </c>
      <c r="Y72">
        <f>SUM(Sug0.5[[#This Row],[OveCo0]:[OveCo27]])</f>
        <v>60870000</v>
      </c>
      <c r="Z72">
        <f>SUM(Sug0.5[[#This Row],[ObeCo0]:[ObeCo27]])</f>
        <v>132990000</v>
      </c>
    </row>
    <row r="73" spans="3:26" x14ac:dyDescent="0.25">
      <c r="C73">
        <f>SUM(Reg[[#This Row],[STECo0]:[STECo27]])</f>
        <v>6130833.9984000009</v>
      </c>
      <c r="D73">
        <f>SUM(Reg[[#This Row],[NASCo0]:[NASCo27]])</f>
        <v>11482082.809399998</v>
      </c>
      <c r="E73">
        <f>SUM(Reg[[#This Row],[CIRCo0]:[CIRCo27]])</f>
        <v>16893091.040100001</v>
      </c>
      <c r="F73">
        <f>SUM(Reg[[#This Row],[HCCCo0]:[HCCCo27]])</f>
        <v>8311281.5729</v>
      </c>
      <c r="G73">
        <f>SUM(Reg[[#This Row],[CHDCo0]:[CHDCo27]])</f>
        <v>387000000</v>
      </c>
      <c r="H73">
        <f>SUM(Reg[[#This Row],[T2DCo0]:[T2DCo27]])</f>
        <v>715000000</v>
      </c>
      <c r="I73">
        <f>SUM(Reg[[#This Row],[OveCo0]:[OveCo27]])</f>
        <v>23961556.099300001</v>
      </c>
      <c r="J73">
        <f>SUM(Reg[[#This Row],[ObeCo0]:[ObeCo27]])</f>
        <v>102510000</v>
      </c>
      <c r="K73">
        <f>SUM(Sug0.2[[#This Row],[STECo0]:[STECo27]])</f>
        <v>6072933.1245999997</v>
      </c>
      <c r="L73">
        <f>SUM(Sug0.2[[#This Row],[NASCo0]:[NASCo27]])</f>
        <v>10886844.917899998</v>
      </c>
      <c r="M73">
        <f>SUM(Sug0.2[[#This Row],[CIRCo0]:[CIRCo27]])</f>
        <v>15522922.951799998</v>
      </c>
      <c r="N73">
        <f>SUM(Sug0.2[[#This Row],[HCCCo0]:[HCCCo27]])</f>
        <v>7611815.4806000004</v>
      </c>
      <c r="O73">
        <f>SUM(Sug0.2[[#This Row],[CHDCo0]:[CHDCo27]])</f>
        <v>384600000</v>
      </c>
      <c r="P73">
        <f>SUM(Sug0.2[[#This Row],[T2DCo0]:[T2DCo27]])</f>
        <v>710300000</v>
      </c>
      <c r="Q73">
        <f>SUM(Sug0.2[[#This Row],[OveCo0]:[OveCo27]])</f>
        <v>23921472.007300001</v>
      </c>
      <c r="R73">
        <f>SUM(Sug0.2[[#This Row],[ObeCo0]:[ObeCo27]])</f>
        <v>101790000</v>
      </c>
      <c r="S73">
        <f>SUM(Sug0.5[[#This Row],[STECo0]:[STECo27]])</f>
        <v>5942826.4810000006</v>
      </c>
      <c r="T73">
        <f>SUM(Sug0.5[[#This Row],[NASCo0]:[NASCo27]])</f>
        <v>9535594.0210999995</v>
      </c>
      <c r="U73">
        <f>SUM(Sug0.5[[#This Row],[CIRCo0]:[CIRCo27]])</f>
        <v>12266758.064199997</v>
      </c>
      <c r="V73">
        <f>SUM(Sug0.5[[#This Row],[HCCCo0]:[HCCCo27]])</f>
        <v>6476347.0269000009</v>
      </c>
      <c r="W73">
        <f>SUM(Sug0.5[[#This Row],[CHDCo0]:[CHDCo27]])</f>
        <v>381200000</v>
      </c>
      <c r="X73">
        <f>SUM(Sug0.5[[#This Row],[T2DCo0]:[T2DCo27]])</f>
        <v>699400000</v>
      </c>
      <c r="Y73">
        <f>SUM(Sug0.5[[#This Row],[OveCo0]:[OveCo27]])</f>
        <v>23871424.843700003</v>
      </c>
      <c r="Z73">
        <f>SUM(Sug0.5[[#This Row],[ObeCo0]:[ObeCo27]])</f>
        <v>99820000</v>
      </c>
    </row>
    <row r="74" spans="3:26" x14ac:dyDescent="0.25">
      <c r="C74">
        <f>SUM(Reg[[#This Row],[STECo0]:[STECo27]])</f>
        <v>21542888.985399999</v>
      </c>
      <c r="D74">
        <f>SUM(Reg[[#This Row],[NASCo0]:[NASCo27]])</f>
        <v>11262959.895099999</v>
      </c>
      <c r="E74">
        <f>SUM(Reg[[#This Row],[CIRCo0]:[CIRCo27]])</f>
        <v>11427317.706799999</v>
      </c>
      <c r="F74">
        <f>SUM(Reg[[#This Row],[HCCCo0]:[HCCCo27]])</f>
        <v>5866954.3215999994</v>
      </c>
      <c r="G74">
        <f>SUM(Reg[[#This Row],[CHDCo0]:[CHDCo27]])</f>
        <v>806300000</v>
      </c>
      <c r="H74">
        <f>SUM(Reg[[#This Row],[T2DCo0]:[T2DCo27]])</f>
        <v>332500000</v>
      </c>
      <c r="I74">
        <f>SUM(Reg[[#This Row],[OveCo0]:[OveCo27]])</f>
        <v>50660000</v>
      </c>
      <c r="J74">
        <f>SUM(Reg[[#This Row],[ObeCo0]:[ObeCo27]])</f>
        <v>423000000</v>
      </c>
      <c r="K74">
        <f>SUM(Sug0.2[[#This Row],[STECo0]:[STECo27]])</f>
        <v>21085514.548699997</v>
      </c>
      <c r="L74">
        <f>SUM(Sug0.2[[#This Row],[NASCo0]:[NASCo27]])</f>
        <v>10378515.104599997</v>
      </c>
      <c r="M74">
        <f>SUM(Sug0.2[[#This Row],[CIRCo0]:[CIRCo27]])</f>
        <v>9949297.3831999991</v>
      </c>
      <c r="N74">
        <f>SUM(Sug0.2[[#This Row],[HCCCo0]:[HCCCo27]])</f>
        <v>5400139.1555000003</v>
      </c>
      <c r="O74">
        <f>SUM(Sug0.2[[#This Row],[CHDCo0]:[CHDCo27]])</f>
        <v>798600000</v>
      </c>
      <c r="P74">
        <f>SUM(Sug0.2[[#This Row],[T2DCo0]:[T2DCo27]])</f>
        <v>324800000</v>
      </c>
      <c r="Q74">
        <f>SUM(Sug0.2[[#This Row],[OveCo0]:[OveCo27]])</f>
        <v>52690000</v>
      </c>
      <c r="R74">
        <f>SUM(Sug0.2[[#This Row],[ObeCo0]:[ObeCo27]])</f>
        <v>392200000</v>
      </c>
      <c r="S74">
        <f>SUM(Sug0.5[[#This Row],[STECo0]:[STECo27]])</f>
        <v>19990779.205800001</v>
      </c>
      <c r="T74">
        <f>SUM(Sug0.5[[#This Row],[NASCo0]:[NASCo27]])</f>
        <v>8604325.3315999992</v>
      </c>
      <c r="U74">
        <f>SUM(Sug0.5[[#This Row],[CIRCo0]:[CIRCo27]])</f>
        <v>7378805.5169999981</v>
      </c>
      <c r="V74">
        <f>SUM(Sug0.5[[#This Row],[HCCCo0]:[HCCCo27]])</f>
        <v>3880313.9037199998</v>
      </c>
      <c r="W74">
        <f>SUM(Sug0.5[[#This Row],[CHDCo0]:[CHDCo27]])</f>
        <v>777300000</v>
      </c>
      <c r="X74">
        <f>SUM(Sug0.5[[#This Row],[T2DCo0]:[T2DCo27]])</f>
        <v>309800000</v>
      </c>
      <c r="Y74">
        <f>SUM(Sug0.5[[#This Row],[OveCo0]:[OveCo27]])</f>
        <v>56460000</v>
      </c>
      <c r="Z74">
        <f>SUM(Sug0.5[[#This Row],[ObeCo0]:[ObeCo27]])</f>
        <v>332200000</v>
      </c>
    </row>
    <row r="75" spans="3:26" x14ac:dyDescent="0.25">
      <c r="C75">
        <f>SUM(Reg[[#This Row],[STECo0]:[STECo27]])</f>
        <v>17866020.408600003</v>
      </c>
      <c r="D75">
        <f>SUM(Reg[[#This Row],[NASCo0]:[NASCo27]])</f>
        <v>3909073.2779000006</v>
      </c>
      <c r="E75">
        <f>SUM(Reg[[#This Row],[CIRCo0]:[CIRCo27]])</f>
        <v>11843057.639</v>
      </c>
      <c r="F75">
        <f>SUM(Reg[[#This Row],[HCCCo0]:[HCCCo27]])</f>
        <v>6094327.2302100006</v>
      </c>
      <c r="G75">
        <f>SUM(Reg[[#This Row],[CHDCo0]:[CHDCo27]])</f>
        <v>164710000</v>
      </c>
      <c r="H75">
        <f>SUM(Reg[[#This Row],[T2DCo0]:[T2DCo27]])</f>
        <v>177410000</v>
      </c>
      <c r="I75">
        <f>SUM(Reg[[#This Row],[OveCo0]:[OveCo27]])</f>
        <v>68220000</v>
      </c>
      <c r="J75">
        <f>SUM(Reg[[#This Row],[ObeCo0]:[ObeCo27]])</f>
        <v>80120000</v>
      </c>
      <c r="K75">
        <f>SUM(Sug0.2[[#This Row],[STECo0]:[STECo27]])</f>
        <v>17712917.847699996</v>
      </c>
      <c r="L75">
        <f>SUM(Sug0.2[[#This Row],[NASCo0]:[NASCo27]])</f>
        <v>3814070.4672999997</v>
      </c>
      <c r="M75">
        <f>SUM(Sug0.2[[#This Row],[CIRCo0]:[CIRCo27]])</f>
        <v>11301969.079499999</v>
      </c>
      <c r="N75">
        <f>SUM(Sug0.2[[#This Row],[HCCCo0]:[HCCCo27]])</f>
        <v>6059923.35781</v>
      </c>
      <c r="O75">
        <f>SUM(Sug0.2[[#This Row],[CHDCo0]:[CHDCo27]])</f>
        <v>164420000</v>
      </c>
      <c r="P75">
        <f>SUM(Sug0.2[[#This Row],[T2DCo0]:[T2DCo27]])</f>
        <v>176600000</v>
      </c>
      <c r="Q75">
        <f>SUM(Sug0.2[[#This Row],[OveCo0]:[OveCo27]])</f>
        <v>67960000</v>
      </c>
      <c r="R75">
        <f>SUM(Sug0.2[[#This Row],[ObeCo0]:[ObeCo27]])</f>
        <v>78520000</v>
      </c>
      <c r="S75">
        <f>SUM(Sug0.5[[#This Row],[STECo0]:[STECo27]])</f>
        <v>17411233.759599999</v>
      </c>
      <c r="T75">
        <f>SUM(Sug0.5[[#This Row],[NASCo0]:[NASCo27]])</f>
        <v>3569981.7966</v>
      </c>
      <c r="U75">
        <f>SUM(Sug0.5[[#This Row],[CIRCo0]:[CIRCo27]])</f>
        <v>10137622.1219</v>
      </c>
      <c r="V75">
        <f>SUM(Sug0.5[[#This Row],[HCCCo0]:[HCCCo27]])</f>
        <v>5473167.4676099997</v>
      </c>
      <c r="W75">
        <f>SUM(Sug0.5[[#This Row],[CHDCo0]:[CHDCo27]])</f>
        <v>163360000</v>
      </c>
      <c r="X75">
        <f>SUM(Sug0.5[[#This Row],[T2DCo0]:[T2DCo27]])</f>
        <v>175210000</v>
      </c>
      <c r="Y75">
        <f>SUM(Sug0.5[[#This Row],[OveCo0]:[OveCo27]])</f>
        <v>67020000</v>
      </c>
      <c r="Z75">
        <f>SUM(Sug0.5[[#This Row],[ObeCo0]:[ObeCo27]])</f>
        <v>75270000</v>
      </c>
    </row>
    <row r="76" spans="3:26" x14ac:dyDescent="0.25">
      <c r="C76">
        <f>SUM(Reg[[#This Row],[STECo0]:[STECo27]])</f>
        <v>33210000</v>
      </c>
      <c r="D76">
        <f>SUM(Reg[[#This Row],[NASCo0]:[NASCo27]])</f>
        <v>15530212.232700001</v>
      </c>
      <c r="E76">
        <f>SUM(Reg[[#This Row],[CIRCo0]:[CIRCo27]])</f>
        <v>5164421.9510999992</v>
      </c>
      <c r="F76">
        <f>SUM(Reg[[#This Row],[HCCCo0]:[HCCCo27]])</f>
        <v>2805553.4738499997</v>
      </c>
      <c r="G76">
        <f>SUM(Reg[[#This Row],[CHDCo0]:[CHDCo27]])</f>
        <v>267880000</v>
      </c>
      <c r="H76">
        <f>SUM(Reg[[#This Row],[T2DCo0]:[T2DCo27]])</f>
        <v>135460000</v>
      </c>
      <c r="I76">
        <f>SUM(Reg[[#This Row],[OveCo0]:[OveCo27]])</f>
        <v>15984597.486899998</v>
      </c>
      <c r="J76">
        <f>SUM(Reg[[#This Row],[ObeCo0]:[ObeCo27]])</f>
        <v>145430000</v>
      </c>
      <c r="K76">
        <f>SUM(Sug0.2[[#This Row],[STECo0]:[STECo27]])</f>
        <v>32820000</v>
      </c>
      <c r="L76">
        <f>SUM(Sug0.2[[#This Row],[NASCo0]:[NASCo27]])</f>
        <v>14588534.141199999</v>
      </c>
      <c r="M76">
        <f>SUM(Sug0.2[[#This Row],[CIRCo0]:[CIRCo27]])</f>
        <v>4663199.8788000001</v>
      </c>
      <c r="N76">
        <f>SUM(Sug0.2[[#This Row],[HCCCo0]:[HCCCo27]])</f>
        <v>2624545.7918800004</v>
      </c>
      <c r="O76">
        <f>SUM(Sug0.2[[#This Row],[CHDCo0]:[CHDCo27]])</f>
        <v>266360000</v>
      </c>
      <c r="P76">
        <f>SUM(Sug0.2[[#This Row],[T2DCo0]:[T2DCo27]])</f>
        <v>134690000</v>
      </c>
      <c r="Q76">
        <f>SUM(Sug0.2[[#This Row],[OveCo0]:[OveCo27]])</f>
        <v>15908865.909000002</v>
      </c>
      <c r="R76">
        <f>SUM(Sug0.2[[#This Row],[ObeCo0]:[ObeCo27]])</f>
        <v>144320000</v>
      </c>
      <c r="S76">
        <f>SUM(Sug0.5[[#This Row],[STECo0]:[STECo27]])</f>
        <v>32020000</v>
      </c>
      <c r="T76">
        <f>SUM(Sug0.5[[#This Row],[NASCo0]:[NASCo27]])</f>
        <v>12642424.4454</v>
      </c>
      <c r="U76">
        <f>SUM(Sug0.5[[#This Row],[CIRCo0]:[CIRCo27]])</f>
        <v>3808743.8494000002</v>
      </c>
      <c r="V76">
        <f>SUM(Sug0.5[[#This Row],[HCCCo0]:[HCCCo27]])</f>
        <v>2140413.4114600001</v>
      </c>
      <c r="W76">
        <f>SUM(Sug0.5[[#This Row],[CHDCo0]:[CHDCo27]])</f>
        <v>263520000</v>
      </c>
      <c r="X76">
        <f>SUM(Sug0.5[[#This Row],[T2DCo0]:[T2DCo27]])</f>
        <v>132990000</v>
      </c>
      <c r="Y76">
        <f>SUM(Sug0.5[[#This Row],[OveCo0]:[OveCo27]])</f>
        <v>15780924.582700001</v>
      </c>
      <c r="Z76">
        <f>SUM(Sug0.5[[#This Row],[ObeCo0]:[ObeCo27]])</f>
        <v>141880000</v>
      </c>
    </row>
    <row r="77" spans="3:26" x14ac:dyDescent="0.25">
      <c r="C77">
        <f>SUM(Reg[[#This Row],[STECo0]:[STECo27]])</f>
        <v>13549668.069399999</v>
      </c>
      <c r="D77">
        <f>SUM(Reg[[#This Row],[NASCo0]:[NASCo27]])</f>
        <v>9579369.7533</v>
      </c>
      <c r="E77">
        <f>SUM(Reg[[#This Row],[CIRCo0]:[CIRCo27]])</f>
        <v>10743026.955400001</v>
      </c>
      <c r="F77">
        <f>SUM(Reg[[#This Row],[HCCCo0]:[HCCCo27]])</f>
        <v>11005898.898700001</v>
      </c>
      <c r="G77">
        <f>SUM(Reg[[#This Row],[CHDCo0]:[CHDCo27]])</f>
        <v>437500000</v>
      </c>
      <c r="H77">
        <f>SUM(Reg[[#This Row],[T2DCo0]:[T2DCo27]])</f>
        <v>618100000</v>
      </c>
      <c r="I77">
        <f>SUM(Reg[[#This Row],[OveCo0]:[OveCo27]])</f>
        <v>32590000</v>
      </c>
      <c r="J77">
        <f>SUM(Reg[[#This Row],[ObeCo0]:[ObeCo27]])</f>
        <v>187280000</v>
      </c>
      <c r="K77">
        <f>SUM(Sug0.2[[#This Row],[STECo0]:[STECo27]])</f>
        <v>13328880.272100002</v>
      </c>
      <c r="L77">
        <f>SUM(Sug0.2[[#This Row],[NASCo0]:[NASCo27]])</f>
        <v>8892133.9432000015</v>
      </c>
      <c r="M77">
        <f>SUM(Sug0.2[[#This Row],[CIRCo0]:[CIRCo27]])</f>
        <v>9684599.8118000012</v>
      </c>
      <c r="N77">
        <f>SUM(Sug0.2[[#This Row],[HCCCo0]:[HCCCo27]])</f>
        <v>10136399.933</v>
      </c>
      <c r="O77">
        <f>SUM(Sug0.2[[#This Row],[CHDCo0]:[CHDCo27]])</f>
        <v>432900000</v>
      </c>
      <c r="P77">
        <f>SUM(Sug0.2[[#This Row],[T2DCo0]:[T2DCo27]])</f>
        <v>610900000</v>
      </c>
      <c r="Q77">
        <f>SUM(Sug0.2[[#This Row],[OveCo0]:[OveCo27]])</f>
        <v>32740000</v>
      </c>
      <c r="R77">
        <f>SUM(Sug0.2[[#This Row],[ObeCo0]:[ObeCo27]])</f>
        <v>179220000</v>
      </c>
      <c r="S77">
        <f>SUM(Sug0.5[[#This Row],[STECo0]:[STECo27]])</f>
        <v>12833086.400599999</v>
      </c>
      <c r="T77">
        <f>SUM(Sug0.5[[#This Row],[NASCo0]:[NASCo27]])</f>
        <v>7500740.6144999983</v>
      </c>
      <c r="U77">
        <f>SUM(Sug0.5[[#This Row],[CIRCo0]:[CIRCo27]])</f>
        <v>7216895.3442999991</v>
      </c>
      <c r="V77">
        <f>SUM(Sug0.5[[#This Row],[HCCCo0]:[HCCCo27]])</f>
        <v>7883765.8589000003</v>
      </c>
      <c r="W77">
        <f>SUM(Sug0.5[[#This Row],[CHDCo0]:[CHDCo27]])</f>
        <v>423600000</v>
      </c>
      <c r="X77">
        <f>SUM(Sug0.5[[#This Row],[T2DCo0]:[T2DCo27]])</f>
        <v>595100000</v>
      </c>
      <c r="Y77">
        <f>SUM(Sug0.5[[#This Row],[OveCo0]:[OveCo27]])</f>
        <v>32950000</v>
      </c>
      <c r="Z77">
        <f>SUM(Sug0.5[[#This Row],[ObeCo0]:[ObeCo27]])</f>
        <v>163020000</v>
      </c>
    </row>
    <row r="78" spans="3:26" x14ac:dyDescent="0.25">
      <c r="C78">
        <f>SUM(Reg[[#This Row],[STECo0]:[STECo27]])</f>
        <v>14434931.700200001</v>
      </c>
      <c r="D78">
        <f>SUM(Reg[[#This Row],[NASCo0]:[NASCo27]])</f>
        <v>12477975.304700002</v>
      </c>
      <c r="E78">
        <f>SUM(Reg[[#This Row],[CIRCo0]:[CIRCo27]])</f>
        <v>20770617.038800001</v>
      </c>
      <c r="F78">
        <f>SUM(Reg[[#This Row],[HCCCo0]:[HCCCo27]])</f>
        <v>6982617.0605999986</v>
      </c>
      <c r="G78">
        <f>SUM(Reg[[#This Row],[CHDCo0]:[CHDCo27]])</f>
        <v>514400000</v>
      </c>
      <c r="H78">
        <f>SUM(Reg[[#This Row],[T2DCo0]:[T2DCo27]])</f>
        <v>570800000</v>
      </c>
      <c r="I78">
        <f>SUM(Reg[[#This Row],[OveCo0]:[OveCo27]])</f>
        <v>28580000</v>
      </c>
      <c r="J78">
        <f>SUM(Reg[[#This Row],[ObeCo0]:[ObeCo27]])</f>
        <v>99950000</v>
      </c>
      <c r="K78">
        <f>SUM(Sug0.2[[#This Row],[STECo0]:[STECo27]])</f>
        <v>14180354.7216</v>
      </c>
      <c r="L78">
        <f>SUM(Sug0.2[[#This Row],[NASCo0]:[NASCo27]])</f>
        <v>11838449.718500001</v>
      </c>
      <c r="M78">
        <f>SUM(Sug0.2[[#This Row],[CIRCo0]:[CIRCo27]])</f>
        <v>18297801.881499998</v>
      </c>
      <c r="N78">
        <f>SUM(Sug0.2[[#This Row],[HCCCo0]:[HCCCo27]])</f>
        <v>6399996.4393999996</v>
      </c>
      <c r="O78">
        <f>SUM(Sug0.2[[#This Row],[CHDCo0]:[CHDCo27]])</f>
        <v>510500000</v>
      </c>
      <c r="P78">
        <f>SUM(Sug0.2[[#This Row],[T2DCo0]:[T2DCo27]])</f>
        <v>566900000</v>
      </c>
      <c r="Q78">
        <f>SUM(Sug0.2[[#This Row],[OveCo0]:[OveCo27]])</f>
        <v>28630000</v>
      </c>
      <c r="R78">
        <f>SUM(Sug0.2[[#This Row],[ObeCo0]:[ObeCo27]])</f>
        <v>98000000</v>
      </c>
      <c r="S78">
        <f>SUM(Sug0.5[[#This Row],[STECo0]:[STECo27]])</f>
        <v>13729676.925500002</v>
      </c>
      <c r="T78">
        <f>SUM(Sug0.5[[#This Row],[NASCo0]:[NASCo27]])</f>
        <v>10231379.0691</v>
      </c>
      <c r="U78">
        <f>SUM(Sug0.5[[#This Row],[CIRCo0]:[CIRCo27]])</f>
        <v>14424940.554199997</v>
      </c>
      <c r="V78">
        <f>SUM(Sug0.5[[#This Row],[HCCCo0]:[HCCCo27]])</f>
        <v>5133657.8638999993</v>
      </c>
      <c r="W78">
        <f>SUM(Sug0.5[[#This Row],[CHDCo0]:[CHDCo27]])</f>
        <v>505100000</v>
      </c>
      <c r="X78">
        <f>SUM(Sug0.5[[#This Row],[T2DCo0]:[T2DCo27]])</f>
        <v>558100000</v>
      </c>
      <c r="Y78">
        <f>SUM(Sug0.5[[#This Row],[OveCo0]:[OveCo27]])</f>
        <v>28780000</v>
      </c>
      <c r="Z78">
        <f>SUM(Sug0.5[[#This Row],[ObeCo0]:[ObeCo27]])</f>
        <v>94190000</v>
      </c>
    </row>
    <row r="79" spans="3:26" x14ac:dyDescent="0.25">
      <c r="C79">
        <f>SUM(Reg[[#This Row],[STECo0]:[STECo27]])</f>
        <v>14950320.205700001</v>
      </c>
      <c r="D79">
        <f>SUM(Reg[[#This Row],[NASCo0]:[NASCo27]])</f>
        <v>17505770.590799998</v>
      </c>
      <c r="E79">
        <f>SUM(Reg[[#This Row],[CIRCo0]:[CIRCo27]])</f>
        <v>9979050.7238999996</v>
      </c>
      <c r="F79">
        <f>SUM(Reg[[#This Row],[HCCCo0]:[HCCCo27]])</f>
        <v>13364315.157600001</v>
      </c>
      <c r="G79">
        <f>SUM(Reg[[#This Row],[CHDCo0]:[CHDCo27]])</f>
        <v>620100000</v>
      </c>
      <c r="H79">
        <f>SUM(Reg[[#This Row],[T2DCo0]:[T2DCo27]])</f>
        <v>239100000</v>
      </c>
      <c r="I79">
        <f>SUM(Reg[[#This Row],[OveCo0]:[OveCo27]])</f>
        <v>55590000</v>
      </c>
      <c r="J79">
        <f>SUM(Reg[[#This Row],[ObeCo0]:[ObeCo27]])</f>
        <v>176480000</v>
      </c>
      <c r="K79">
        <f>SUM(Sug0.2[[#This Row],[STECo0]:[STECo27]])</f>
        <v>14843044.893299997</v>
      </c>
      <c r="L79">
        <f>SUM(Sug0.2[[#This Row],[NASCo0]:[NASCo27]])</f>
        <v>16183126.7028</v>
      </c>
      <c r="M79">
        <f>SUM(Sug0.2[[#This Row],[CIRCo0]:[CIRCo27]])</f>
        <v>9082706.7943999991</v>
      </c>
      <c r="N79">
        <f>SUM(Sug0.2[[#This Row],[HCCCo0]:[HCCCo27]])</f>
        <v>12407684.842799999</v>
      </c>
      <c r="O79">
        <f>SUM(Sug0.2[[#This Row],[CHDCo0]:[CHDCo27]])</f>
        <v>618300000</v>
      </c>
      <c r="P79">
        <f>SUM(Sug0.2[[#This Row],[T2DCo0]:[T2DCo27]])</f>
        <v>236300000</v>
      </c>
      <c r="Q79">
        <f>SUM(Sug0.2[[#This Row],[OveCo0]:[OveCo27]])</f>
        <v>55860000</v>
      </c>
      <c r="R79">
        <f>SUM(Sug0.2[[#This Row],[ObeCo0]:[ObeCo27]])</f>
        <v>172060000</v>
      </c>
      <c r="S79">
        <f>SUM(Sug0.5[[#This Row],[STECo0]:[STECo27]])</f>
        <v>14498096.650300002</v>
      </c>
      <c r="T79">
        <f>SUM(Sug0.5[[#This Row],[NASCo0]:[NASCo27]])</f>
        <v>13652382.3968</v>
      </c>
      <c r="U79">
        <f>SUM(Sug0.5[[#This Row],[CIRCo0]:[CIRCo27]])</f>
        <v>6875731.1086999979</v>
      </c>
      <c r="V79">
        <f>SUM(Sug0.5[[#This Row],[HCCCo0]:[HCCCo27]])</f>
        <v>8908524.463200001</v>
      </c>
      <c r="W79">
        <f>SUM(Sug0.5[[#This Row],[CHDCo0]:[CHDCo27]])</f>
        <v>612700000</v>
      </c>
      <c r="X79">
        <f>SUM(Sug0.5[[#This Row],[T2DCo0]:[T2DCo27]])</f>
        <v>232270000</v>
      </c>
      <c r="Y79">
        <f>SUM(Sug0.5[[#This Row],[OveCo0]:[OveCo27]])</f>
        <v>56280000</v>
      </c>
      <c r="Z79">
        <f>SUM(Sug0.5[[#This Row],[ObeCo0]:[ObeCo27]])</f>
        <v>162990000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5"/>
  <dimension ref="A1:CR79"/>
  <sheetViews>
    <sheetView zoomScaleNormal="100" workbookViewId="0">
      <selection activeCell="C15" sqref="C15"/>
    </sheetView>
  </sheetViews>
  <sheetFormatPr defaultRowHeight="15" x14ac:dyDescent="0.25"/>
  <cols>
    <col min="1" max="1" width="22.5703125" bestFit="1" customWidth="1"/>
    <col min="2" max="2" width="15.5703125" bestFit="1" customWidth="1"/>
    <col min="3" max="3" width="10.5703125" bestFit="1" customWidth="1"/>
    <col min="7" max="7" width="8.5703125" customWidth="1"/>
    <col min="9" max="9" width="11.42578125" bestFit="1" customWidth="1"/>
    <col min="16" max="16" width="9.42578125" customWidth="1"/>
  </cols>
  <sheetData>
    <row r="1" spans="1:96" x14ac:dyDescent="0.25">
      <c r="C1" s="1" t="s">
        <v>1199</v>
      </c>
      <c r="K1" s="1" t="s">
        <v>1198</v>
      </c>
      <c r="S1" s="1" t="s">
        <v>1200</v>
      </c>
      <c r="AD1" s="1" t="s">
        <v>1201</v>
      </c>
      <c r="AO1" s="1" t="s">
        <v>1204</v>
      </c>
      <c r="AV1">
        <v>7</v>
      </c>
      <c r="AW1">
        <v>8</v>
      </c>
      <c r="AX1">
        <v>9</v>
      </c>
      <c r="AY1">
        <v>10</v>
      </c>
      <c r="AZ1">
        <v>11</v>
      </c>
      <c r="BA1">
        <v>12</v>
      </c>
      <c r="BB1">
        <v>13</v>
      </c>
      <c r="BC1">
        <v>14</v>
      </c>
      <c r="BD1">
        <v>15</v>
      </c>
      <c r="BE1">
        <v>16</v>
      </c>
      <c r="BF1">
        <v>17</v>
      </c>
      <c r="BG1">
        <v>18</v>
      </c>
      <c r="BH1">
        <v>19</v>
      </c>
      <c r="BI1">
        <v>20</v>
      </c>
      <c r="BJ1">
        <v>21</v>
      </c>
      <c r="BK1">
        <v>22</v>
      </c>
      <c r="BL1">
        <v>23</v>
      </c>
      <c r="BM1">
        <v>24</v>
      </c>
      <c r="BN1">
        <v>25</v>
      </c>
      <c r="BO1">
        <v>26</v>
      </c>
      <c r="BP1">
        <v>27</v>
      </c>
      <c r="BQ1" s="1" t="s">
        <v>1205</v>
      </c>
      <c r="BX1">
        <v>7</v>
      </c>
      <c r="BY1">
        <v>8</v>
      </c>
      <c r="BZ1">
        <v>9</v>
      </c>
      <c r="CA1">
        <v>10</v>
      </c>
      <c r="CB1">
        <v>11</v>
      </c>
      <c r="CC1">
        <v>12</v>
      </c>
      <c r="CD1">
        <v>13</v>
      </c>
      <c r="CE1">
        <v>14</v>
      </c>
      <c r="CF1">
        <v>15</v>
      </c>
      <c r="CG1">
        <v>16</v>
      </c>
      <c r="CH1">
        <v>17</v>
      </c>
      <c r="CI1">
        <v>18</v>
      </c>
      <c r="CJ1">
        <v>19</v>
      </c>
      <c r="CK1">
        <v>20</v>
      </c>
      <c r="CL1">
        <v>21</v>
      </c>
      <c r="CM1">
        <v>22</v>
      </c>
      <c r="CN1">
        <v>23</v>
      </c>
      <c r="CO1">
        <v>24</v>
      </c>
      <c r="CP1">
        <v>25</v>
      </c>
      <c r="CQ1">
        <v>26</v>
      </c>
      <c r="CR1">
        <v>27</v>
      </c>
    </row>
    <row r="2" spans="1:96" x14ac:dyDescent="0.25">
      <c r="B2" t="s">
        <v>3</v>
      </c>
      <c r="C2" t="s">
        <v>9</v>
      </c>
      <c r="D2" t="s">
        <v>10</v>
      </c>
      <c r="E2" t="s">
        <v>11</v>
      </c>
      <c r="F2" t="s">
        <v>1194</v>
      </c>
      <c r="G2" t="s">
        <v>12</v>
      </c>
      <c r="H2" t="s">
        <v>13</v>
      </c>
      <c r="I2" t="s">
        <v>14</v>
      </c>
      <c r="J2" t="s">
        <v>15</v>
      </c>
      <c r="K2" t="s">
        <v>9</v>
      </c>
      <c r="L2" t="s">
        <v>10</v>
      </c>
      <c r="M2" t="s">
        <v>11</v>
      </c>
      <c r="N2" t="s">
        <v>1194</v>
      </c>
      <c r="O2" t="s">
        <v>12</v>
      </c>
      <c r="P2" t="s">
        <v>13</v>
      </c>
      <c r="Q2" t="s">
        <v>14</v>
      </c>
      <c r="R2" t="s">
        <v>15</v>
      </c>
      <c r="S2" t="s">
        <v>9</v>
      </c>
      <c r="T2" t="s">
        <v>10</v>
      </c>
      <c r="U2" t="s">
        <v>11</v>
      </c>
      <c r="V2" t="s">
        <v>1194</v>
      </c>
      <c r="X2" t="s">
        <v>12</v>
      </c>
      <c r="Z2" t="s">
        <v>13</v>
      </c>
      <c r="AB2" t="s">
        <v>14</v>
      </c>
      <c r="AC2" t="s">
        <v>15</v>
      </c>
      <c r="AD2" t="s">
        <v>9</v>
      </c>
      <c r="AE2" t="s">
        <v>10</v>
      </c>
      <c r="AF2" t="s">
        <v>11</v>
      </c>
      <c r="AG2" t="s">
        <v>1194</v>
      </c>
      <c r="AI2" t="s">
        <v>12</v>
      </c>
      <c r="AK2" t="s">
        <v>13</v>
      </c>
      <c r="AM2" t="s">
        <v>14</v>
      </c>
      <c r="AN2" t="s">
        <v>15</v>
      </c>
      <c r="AO2" t="s">
        <v>9</v>
      </c>
      <c r="BQ2" t="s">
        <v>9</v>
      </c>
    </row>
    <row r="3" spans="1:96" x14ac:dyDescent="0.25">
      <c r="A3" s="1" t="s">
        <v>0</v>
      </c>
      <c r="B3" s="8" t="s">
        <v>1203</v>
      </c>
      <c r="C3" s="11">
        <f t="shared" ref="C3:BN3" si="0">AVERAGE(C5:C75)</f>
        <v>258375.34775915495</v>
      </c>
      <c r="D3" s="11">
        <f t="shared" si="0"/>
        <v>676583.98709901411</v>
      </c>
      <c r="E3" s="11">
        <f t="shared" si="0"/>
        <v>1126355.6531722534</v>
      </c>
      <c r="F3" s="11">
        <f t="shared" si="0"/>
        <v>690445.14452408464</v>
      </c>
      <c r="G3" s="11">
        <f t="shared" si="0"/>
        <v>3226760.5633802819</v>
      </c>
      <c r="H3" s="11">
        <f t="shared" si="0"/>
        <v>5888028.1690140842</v>
      </c>
      <c r="I3" s="11">
        <f t="shared" si="0"/>
        <v>-243802.61043943666</v>
      </c>
      <c r="J3" s="11">
        <f t="shared" si="0"/>
        <v>5374647.8873239439</v>
      </c>
      <c r="K3" s="11">
        <f t="shared" si="0"/>
        <v>814276.85647887306</v>
      </c>
      <c r="L3" s="11">
        <f t="shared" si="0"/>
        <v>2089412.4822022533</v>
      </c>
      <c r="M3" s="11">
        <f t="shared" si="0"/>
        <v>3472012.7005456327</v>
      </c>
      <c r="N3" s="11">
        <f t="shared" si="0"/>
        <v>2188712.7852464793</v>
      </c>
      <c r="O3" s="11">
        <f t="shared" si="0"/>
        <v>9756056.3380281683</v>
      </c>
      <c r="P3" s="11">
        <f t="shared" si="0"/>
        <v>17888873.239436619</v>
      </c>
      <c r="Q3" s="11">
        <f t="shared" si="0"/>
        <v>-749971.82591690158</v>
      </c>
      <c r="R3" s="11">
        <f t="shared" si="0"/>
        <v>16602816.901408451</v>
      </c>
      <c r="S3" s="11">
        <f t="shared" si="0"/>
        <v>0</v>
      </c>
      <c r="T3" s="11">
        <f t="shared" si="0"/>
        <v>388.89440659154911</v>
      </c>
      <c r="U3" s="11">
        <f t="shared" si="0"/>
        <v>83.390163274084514</v>
      </c>
      <c r="V3" s="11">
        <f t="shared" si="0"/>
        <v>4.7736678658732359</v>
      </c>
      <c r="W3" s="11">
        <f t="shared" si="0"/>
        <v>437.29728846492964</v>
      </c>
      <c r="X3" s="11">
        <f t="shared" si="0"/>
        <v>15.969666834647864</v>
      </c>
      <c r="Y3" s="11">
        <f t="shared" si="0"/>
        <v>32.114884613661964</v>
      </c>
      <c r="Z3" s="11">
        <f t="shared" si="0"/>
        <v>24.148257022535251</v>
      </c>
      <c r="AA3" s="11">
        <f t="shared" si="0"/>
        <v>182.74592397887278</v>
      </c>
      <c r="AB3" s="11">
        <f t="shared" si="0"/>
        <v>0</v>
      </c>
      <c r="AC3" s="11">
        <f t="shared" si="0"/>
        <v>64.02381940112673</v>
      </c>
      <c r="AD3" s="11">
        <f t="shared" si="0"/>
        <v>0</v>
      </c>
      <c r="AE3" s="11">
        <f t="shared" si="0"/>
        <v>1202.0303310338027</v>
      </c>
      <c r="AF3" s="11">
        <f t="shared" si="0"/>
        <v>256.25116555184508</v>
      </c>
      <c r="AG3" s="11">
        <f t="shared" si="0"/>
        <v>15.031131597985912</v>
      </c>
      <c r="AH3" s="11">
        <f t="shared" si="0"/>
        <v>1355.2428673095776</v>
      </c>
      <c r="AI3" s="11">
        <f t="shared" si="0"/>
        <v>48.43782988154927</v>
      </c>
      <c r="AJ3" s="11">
        <f t="shared" si="0"/>
        <v>97.562550669014072</v>
      </c>
      <c r="AK3" s="11">
        <f t="shared" si="0"/>
        <v>73.671328135070411</v>
      </c>
      <c r="AL3" s="11">
        <f t="shared" si="0"/>
        <v>587.27586454929542</v>
      </c>
      <c r="AM3" s="11">
        <f t="shared" si="0"/>
        <v>0</v>
      </c>
      <c r="AN3" s="11">
        <f t="shared" si="0"/>
        <v>198.64093813126755</v>
      </c>
      <c r="AO3" s="11">
        <f t="shared" si="0"/>
        <v>0</v>
      </c>
      <c r="AP3" s="11">
        <f t="shared" si="0"/>
        <v>0</v>
      </c>
      <c r="AQ3" s="11">
        <f t="shared" si="0"/>
        <v>0</v>
      </c>
      <c r="AR3" s="11">
        <f t="shared" si="0"/>
        <v>0</v>
      </c>
      <c r="AS3" s="11">
        <f t="shared" si="0"/>
        <v>0</v>
      </c>
      <c r="AT3" s="11">
        <f t="shared" si="0"/>
        <v>0</v>
      </c>
      <c r="AU3" s="11">
        <f t="shared" si="0"/>
        <v>0</v>
      </c>
      <c r="AV3" s="11">
        <f t="shared" si="0"/>
        <v>12873.033411267605</v>
      </c>
      <c r="AW3" s="11">
        <f t="shared" si="0"/>
        <v>14372.842394366198</v>
      </c>
      <c r="AX3" s="11">
        <f t="shared" si="0"/>
        <v>15144.744946478873</v>
      </c>
      <c r="AY3" s="11">
        <f t="shared" si="0"/>
        <v>15537.980615492956</v>
      </c>
      <c r="AZ3" s="11">
        <f t="shared" si="0"/>
        <v>15732.511322535211</v>
      </c>
      <c r="BA3" s="11">
        <f t="shared" si="0"/>
        <v>14939.514180281694</v>
      </c>
      <c r="BB3" s="11">
        <f t="shared" si="0"/>
        <v>14467.61706478873</v>
      </c>
      <c r="BC3" s="11">
        <f t="shared" si="0"/>
        <v>14657.827390140845</v>
      </c>
      <c r="BD3" s="11">
        <f t="shared" si="0"/>
        <v>14139.651905633809</v>
      </c>
      <c r="BE3" s="11">
        <f t="shared" si="0"/>
        <v>13657.71668309859</v>
      </c>
      <c r="BF3" s="11">
        <f t="shared" si="0"/>
        <v>12916.859257746482</v>
      </c>
      <c r="BG3" s="11">
        <f t="shared" si="0"/>
        <v>12760.388050704216</v>
      </c>
      <c r="BH3" s="11">
        <f t="shared" si="0"/>
        <v>12240.464698591544</v>
      </c>
      <c r="BI3" s="11">
        <f t="shared" si="0"/>
        <v>10838.833797183095</v>
      </c>
      <c r="BJ3" s="11">
        <f t="shared" si="0"/>
        <v>10857.295925352111</v>
      </c>
      <c r="BK3" s="11">
        <f t="shared" si="0"/>
        <v>10083.696019718313</v>
      </c>
      <c r="BL3" s="11">
        <f t="shared" si="0"/>
        <v>10239.873684507045</v>
      </c>
      <c r="BM3" s="11">
        <f t="shared" si="0"/>
        <v>9293.2750676056385</v>
      </c>
      <c r="BN3" s="11">
        <f t="shared" si="0"/>
        <v>8365.5334563380293</v>
      </c>
      <c r="BO3" s="11">
        <f t="shared" ref="BO3:CQ3" si="1">AVERAGE(BO5:BO75)</f>
        <v>7842.0006154929533</v>
      </c>
      <c r="BP3" s="11">
        <f t="shared" si="1"/>
        <v>7413.6872718309896</v>
      </c>
      <c r="BQ3" s="11">
        <f t="shared" si="1"/>
        <v>0</v>
      </c>
      <c r="BR3" s="11">
        <f t="shared" si="1"/>
        <v>0</v>
      </c>
      <c r="BS3" s="11">
        <f t="shared" si="1"/>
        <v>0</v>
      </c>
      <c r="BT3" s="11">
        <f t="shared" si="1"/>
        <v>0</v>
      </c>
      <c r="BU3" s="11">
        <f t="shared" si="1"/>
        <v>0</v>
      </c>
      <c r="BV3" s="11">
        <f t="shared" si="1"/>
        <v>0</v>
      </c>
      <c r="BW3" s="11">
        <f t="shared" si="1"/>
        <v>0</v>
      </c>
      <c r="BX3" s="11">
        <f t="shared" si="1"/>
        <v>40617.611392957748</v>
      </c>
      <c r="BY3" s="11">
        <f t="shared" si="1"/>
        <v>44610.00307464791</v>
      </c>
      <c r="BZ3" s="11">
        <f t="shared" si="1"/>
        <v>46693.113074647867</v>
      </c>
      <c r="CA3" s="11">
        <f t="shared" si="1"/>
        <v>47338.202615492955</v>
      </c>
      <c r="CB3" s="11">
        <f t="shared" si="1"/>
        <v>47932.243071830999</v>
      </c>
      <c r="CC3" s="11">
        <f t="shared" si="1"/>
        <v>46914.623114084527</v>
      </c>
      <c r="CD3" s="11">
        <f t="shared" si="1"/>
        <v>46023.546728169014</v>
      </c>
      <c r="CE3" s="11">
        <f t="shared" si="1"/>
        <v>45364.629850704223</v>
      </c>
      <c r="CF3" s="11">
        <f t="shared" si="1"/>
        <v>43917.094642253527</v>
      </c>
      <c r="CG3" s="11">
        <f t="shared" si="1"/>
        <v>42930.949823943643</v>
      </c>
      <c r="CH3" s="11">
        <f t="shared" si="1"/>
        <v>41116.883974647884</v>
      </c>
      <c r="CI3" s="11">
        <f t="shared" si="1"/>
        <v>39781.765814084501</v>
      </c>
      <c r="CJ3" s="11">
        <f t="shared" si="1"/>
        <v>37652.546232394365</v>
      </c>
      <c r="CK3" s="11">
        <f t="shared" si="1"/>
        <v>35962.254950704228</v>
      </c>
      <c r="CL3" s="11">
        <f t="shared" si="1"/>
        <v>34869.557728169013</v>
      </c>
      <c r="CM3" s="11">
        <f t="shared" si="1"/>
        <v>32729.514694366211</v>
      </c>
      <c r="CN3" s="11">
        <f t="shared" si="1"/>
        <v>31688.911276056333</v>
      </c>
      <c r="CO3" s="11">
        <f t="shared" si="1"/>
        <v>29725.935976056331</v>
      </c>
      <c r="CP3" s="11">
        <f t="shared" si="1"/>
        <v>27924.042508450715</v>
      </c>
      <c r="CQ3" s="11">
        <f t="shared" si="1"/>
        <v>26107.425176056324</v>
      </c>
      <c r="CR3" s="11">
        <f>AVERAGE(CR5:CR75)</f>
        <v>24376.00075915494</v>
      </c>
    </row>
    <row r="4" spans="1:96" x14ac:dyDescent="0.25">
      <c r="A4" s="2" t="s">
        <v>2</v>
      </c>
      <c r="B4" s="8" t="s">
        <v>1202</v>
      </c>
      <c r="C4" s="12">
        <f t="shared" ref="C4:BN4" si="2">_xlfn.STDEV.P(C5:C75)</f>
        <v>172859.9427723088</v>
      </c>
      <c r="D4" s="12">
        <f t="shared" si="2"/>
        <v>407970.00214958395</v>
      </c>
      <c r="E4" s="12">
        <f t="shared" si="2"/>
        <v>905632.03881676402</v>
      </c>
      <c r="F4" s="12">
        <f t="shared" si="2"/>
        <v>627257.83135866863</v>
      </c>
      <c r="G4" s="12">
        <f t="shared" si="2"/>
        <v>2257880.580836372</v>
      </c>
      <c r="H4" s="12">
        <f t="shared" si="2"/>
        <v>4022672.2320530233</v>
      </c>
      <c r="I4" s="12">
        <f t="shared" si="2"/>
        <v>655219.54695322004</v>
      </c>
      <c r="J4" s="12">
        <f t="shared" si="2"/>
        <v>5035843.0294104414</v>
      </c>
      <c r="K4" s="12">
        <f t="shared" si="2"/>
        <v>534285.34913127171</v>
      </c>
      <c r="L4" s="12">
        <f t="shared" si="2"/>
        <v>1249080.2470340075</v>
      </c>
      <c r="M4" s="12">
        <f t="shared" si="2"/>
        <v>2788328.5723844245</v>
      </c>
      <c r="N4" s="12">
        <f t="shared" si="2"/>
        <v>1767525.8725604613</v>
      </c>
      <c r="O4" s="12">
        <f t="shared" si="2"/>
        <v>6505174.6420512488</v>
      </c>
      <c r="P4" s="12">
        <f t="shared" si="2"/>
        <v>11575761.411308432</v>
      </c>
      <c r="Q4" s="12">
        <f t="shared" si="2"/>
        <v>1979377.3553194532</v>
      </c>
      <c r="R4" s="12">
        <f t="shared" si="2"/>
        <v>15263528.119560555</v>
      </c>
      <c r="S4" s="12">
        <f t="shared" si="2"/>
        <v>0</v>
      </c>
      <c r="T4" s="12">
        <f t="shared" si="2"/>
        <v>175.39011663208245</v>
      </c>
      <c r="U4" s="12">
        <f t="shared" si="2"/>
        <v>58.069933892695971</v>
      </c>
      <c r="V4" s="12">
        <f t="shared" si="2"/>
        <v>3.9076112735638331</v>
      </c>
      <c r="W4" s="12">
        <f t="shared" si="2"/>
        <v>263.75341340091478</v>
      </c>
      <c r="X4" s="12">
        <f t="shared" si="2"/>
        <v>8.7228859407243053</v>
      </c>
      <c r="Y4" s="12">
        <f t="shared" si="2"/>
        <v>23.340533575729083</v>
      </c>
      <c r="Z4" s="12">
        <f t="shared" si="2"/>
        <v>14.259391618284145</v>
      </c>
      <c r="AA4" s="12">
        <f t="shared" si="2"/>
        <v>104.41580652971591</v>
      </c>
      <c r="AB4" s="12">
        <f t="shared" si="2"/>
        <v>0</v>
      </c>
      <c r="AC4" s="12">
        <f t="shared" si="2"/>
        <v>44.48741507131016</v>
      </c>
      <c r="AD4" s="12">
        <f t="shared" si="2"/>
        <v>0</v>
      </c>
      <c r="AE4" s="12">
        <f t="shared" si="2"/>
        <v>546.38378513264854</v>
      </c>
      <c r="AF4" s="12">
        <f t="shared" si="2"/>
        <v>178.20321969052137</v>
      </c>
      <c r="AG4" s="12">
        <f t="shared" si="2"/>
        <v>10.785344078361474</v>
      </c>
      <c r="AH4" s="12">
        <f t="shared" si="2"/>
        <v>840.34960391263655</v>
      </c>
      <c r="AI4" s="12">
        <f t="shared" si="2"/>
        <v>25.475693410525736</v>
      </c>
      <c r="AJ4" s="12">
        <f t="shared" si="2"/>
        <v>61.176409609730136</v>
      </c>
      <c r="AK4" s="12">
        <f t="shared" si="2"/>
        <v>41.231305603329005</v>
      </c>
      <c r="AL4" s="12">
        <f t="shared" si="2"/>
        <v>333.61093856157902</v>
      </c>
      <c r="AM4" s="12">
        <f t="shared" si="2"/>
        <v>0</v>
      </c>
      <c r="AN4" s="12">
        <f t="shared" si="2"/>
        <v>138.56874873150574</v>
      </c>
      <c r="AO4" s="12">
        <f t="shared" si="2"/>
        <v>0</v>
      </c>
      <c r="AP4" s="12">
        <f t="shared" si="2"/>
        <v>0</v>
      </c>
      <c r="AQ4" s="12">
        <f t="shared" si="2"/>
        <v>0</v>
      </c>
      <c r="AR4" s="12">
        <f t="shared" si="2"/>
        <v>0</v>
      </c>
      <c r="AS4" s="12">
        <f t="shared" si="2"/>
        <v>0</v>
      </c>
      <c r="AT4" s="12">
        <f t="shared" si="2"/>
        <v>0</v>
      </c>
      <c r="AU4" s="12">
        <f t="shared" si="2"/>
        <v>0</v>
      </c>
      <c r="AV4" s="12">
        <f t="shared" si="2"/>
        <v>8817.279698123657</v>
      </c>
      <c r="AW4" s="12">
        <f t="shared" si="2"/>
        <v>9774.3941858263279</v>
      </c>
      <c r="AX4" s="12">
        <f t="shared" si="2"/>
        <v>10104.412417199068</v>
      </c>
      <c r="AY4" s="12">
        <f t="shared" si="2"/>
        <v>9906.0354823486159</v>
      </c>
      <c r="AZ4" s="12">
        <f t="shared" si="2"/>
        <v>11064.521220164213</v>
      </c>
      <c r="BA4" s="12">
        <f t="shared" si="2"/>
        <v>9788.1785871629236</v>
      </c>
      <c r="BB4" s="12">
        <f t="shared" si="2"/>
        <v>9636.323397905715</v>
      </c>
      <c r="BC4" s="12">
        <f t="shared" si="2"/>
        <v>10207.409422476543</v>
      </c>
      <c r="BD4" s="12">
        <f t="shared" si="2"/>
        <v>9836.6852414468303</v>
      </c>
      <c r="BE4" s="12">
        <f t="shared" si="2"/>
        <v>9910.3546126316742</v>
      </c>
      <c r="BF4" s="12">
        <f t="shared" si="2"/>
        <v>9764.8443156890353</v>
      </c>
      <c r="BG4" s="12">
        <f t="shared" si="2"/>
        <v>9158.6388815240971</v>
      </c>
      <c r="BH4" s="12">
        <f t="shared" si="2"/>
        <v>8965.194676333409</v>
      </c>
      <c r="BI4" s="12">
        <f t="shared" si="2"/>
        <v>8478.7121333319483</v>
      </c>
      <c r="BJ4" s="12">
        <f t="shared" si="2"/>
        <v>8571.2828967384794</v>
      </c>
      <c r="BK4" s="12">
        <f t="shared" si="2"/>
        <v>8298.6834163262774</v>
      </c>
      <c r="BL4" s="12">
        <f t="shared" si="2"/>
        <v>7872.0200885428285</v>
      </c>
      <c r="BM4" s="12">
        <f t="shared" si="2"/>
        <v>6907.7223997863121</v>
      </c>
      <c r="BN4" s="12">
        <f t="shared" si="2"/>
        <v>6664.6833846265426</v>
      </c>
      <c r="BO4" s="12">
        <f t="shared" ref="BO4:CQ4" si="3">_xlfn.STDEV.P(BO5:BO75)</f>
        <v>6268.2827307616071</v>
      </c>
      <c r="BP4" s="12">
        <f t="shared" si="3"/>
        <v>6269.033615611178</v>
      </c>
      <c r="BQ4" s="12">
        <f t="shared" si="3"/>
        <v>0</v>
      </c>
      <c r="BR4" s="12">
        <f t="shared" si="3"/>
        <v>0</v>
      </c>
      <c r="BS4" s="12">
        <f t="shared" si="3"/>
        <v>0</v>
      </c>
      <c r="BT4" s="12">
        <f t="shared" si="3"/>
        <v>0</v>
      </c>
      <c r="BU4" s="12">
        <f t="shared" si="3"/>
        <v>0</v>
      </c>
      <c r="BV4" s="12">
        <f t="shared" si="3"/>
        <v>0</v>
      </c>
      <c r="BW4" s="12">
        <f t="shared" si="3"/>
        <v>0</v>
      </c>
      <c r="BX4" s="12">
        <f t="shared" si="3"/>
        <v>25081.425497131677</v>
      </c>
      <c r="BY4" s="12">
        <f t="shared" si="3"/>
        <v>28183.242015749969</v>
      </c>
      <c r="BZ4" s="12">
        <f t="shared" si="3"/>
        <v>29772.220767115894</v>
      </c>
      <c r="CA4" s="12">
        <f t="shared" si="3"/>
        <v>29959.063558234622</v>
      </c>
      <c r="CB4" s="12">
        <f t="shared" si="3"/>
        <v>31205.923926779233</v>
      </c>
      <c r="CC4" s="12">
        <f t="shared" si="3"/>
        <v>30153.877381169405</v>
      </c>
      <c r="CD4" s="12">
        <f t="shared" si="3"/>
        <v>30479.342033533027</v>
      </c>
      <c r="CE4" s="12">
        <f t="shared" si="3"/>
        <v>30190.746817346942</v>
      </c>
      <c r="CF4" s="12">
        <f t="shared" si="3"/>
        <v>29779.989005680196</v>
      </c>
      <c r="CG4" s="12">
        <f t="shared" si="3"/>
        <v>29176.908139255785</v>
      </c>
      <c r="CH4" s="12">
        <f t="shared" si="3"/>
        <v>27850.151060248219</v>
      </c>
      <c r="CI4" s="12">
        <f t="shared" si="3"/>
        <v>27476.779980428098</v>
      </c>
      <c r="CJ4" s="12">
        <f t="shared" si="3"/>
        <v>26231.6125277994</v>
      </c>
      <c r="CK4" s="12">
        <f t="shared" si="3"/>
        <v>25296.618197323794</v>
      </c>
      <c r="CL4" s="12">
        <f t="shared" si="3"/>
        <v>25189.567385555751</v>
      </c>
      <c r="CM4" s="12">
        <f t="shared" si="3"/>
        <v>23355.488784627818</v>
      </c>
      <c r="CN4" s="12">
        <f t="shared" si="3"/>
        <v>22878.660236379503</v>
      </c>
      <c r="CO4" s="12">
        <f t="shared" si="3"/>
        <v>21072.936028516298</v>
      </c>
      <c r="CP4" s="12">
        <f t="shared" si="3"/>
        <v>20564.138048750432</v>
      </c>
      <c r="CQ4" s="12">
        <f t="shared" si="3"/>
        <v>19668.137759986043</v>
      </c>
      <c r="CR4" s="12">
        <f>_xlfn.STDEV.P(CR5:CR75)</f>
        <v>18448.666111891136</v>
      </c>
    </row>
    <row r="5" spans="1:96" s="9" customFormat="1" x14ac:dyDescent="0.25">
      <c r="A5" s="9">
        <v>1</v>
      </c>
      <c r="B5" s="9">
        <v>22400</v>
      </c>
      <c r="C5" s="10">
        <f>(SUM(Reg[[#This Row],[STECo0]:[STECo27]]))-(SUM(Sug0.2[[#This Row],[STECo0]:[STECo27]]))</f>
        <v>347887.06959999725</v>
      </c>
      <c r="D5" s="10">
        <f>(SUM(Reg[[#This Row],[NASCo0]:[NASCo27]]))-(SUM(Sug0.2[[#This Row],[NASCo0]:[NASCo27]]))</f>
        <v>728039.36269999854</v>
      </c>
      <c r="E5" s="10">
        <f>(SUM(Reg[[#This Row],[CIRCo0]:[CIRCo27]]))-(SUM(Sug0.2[[#This Row],[CIRCo0]:[CIRCo27]]))</f>
        <v>2251883.0517999995</v>
      </c>
      <c r="F5" s="10">
        <f>(SUM(Reg[[#This Row],[HCCCo0]:[HCCCo27]]))-(SUM(Sug0.2[[#This Row],[HCCCo0]:[HCCCo27]]))</f>
        <v>1183008.1908999998</v>
      </c>
      <c r="G5" s="10">
        <f>(SUM(Reg[[#This Row],[CHDCo0]:[CHDCo27]]))-(SUM(Sug0.2[[#This Row],[CHDCo0]:[CHDCo27]]))</f>
        <v>4200000</v>
      </c>
      <c r="H5" s="10">
        <f>(SUM(Reg[[#This Row],[T2DCo0]:[T2DCo27]]))-(SUM(Sug0.2[[#This Row],[T2DCo0]:[T2DCo27]]))</f>
        <v>5200000</v>
      </c>
      <c r="I5" s="10">
        <f>(SUM(Reg[[#This Row],[OveCo0]:[OveCo27]]))-(SUM(Sug0.2[[#This Row],[OveCo0]:[OveCo27]]))</f>
        <v>-50000</v>
      </c>
      <c r="J5" s="10">
        <f>(SUM(Reg[[#This Row],[ObeCo0]:[ObeCo27]]))-(SUM(Sug0.2[[#This Row],[ObeCo0]:[ObeCo27]]))</f>
        <v>1930000</v>
      </c>
      <c r="K5" s="10">
        <f>(SUM(Reg[[#This Row],[STECo0]:[STECo27]]))-(SUM(Sug0.5[[#This Row],[STECo0]:[STECo27]]))</f>
        <v>1069676.9588000029</v>
      </c>
      <c r="L5" s="10">
        <f>(SUM(Reg[[#This Row],[NASCo0]:[NASCo27]]))-(SUM(Sug0.5[[#This Row],[NASCo0]:[NASCo27]]))</f>
        <v>2521404.5034999996</v>
      </c>
      <c r="M5" s="10">
        <f>(SUM(Reg[[#This Row],[CIRCo0]:[CIRCo27]]))-(SUM(Sug0.5[[#This Row],[CIRCo0]:[CIRCo27]]))</f>
        <v>6303103.1784000006</v>
      </c>
      <c r="N5" s="10">
        <f>(SUM(Reg[[#This Row],[HCCCo0]:[HCCCo27]]))-(SUM(Sug0.5[[#This Row],[HCCCo0]:[HCCCo27]]))</f>
        <v>5094091.2404999994</v>
      </c>
      <c r="O5" s="10">
        <f>(SUM(Reg[[#This Row],[CHDCo0]:[CHDCo27]]))-(SUM(Sug0.5[[#This Row],[CHDCo0]:[CHDCo27]]))</f>
        <v>12900000</v>
      </c>
      <c r="P5" s="10">
        <f>(SUM(Reg[[#This Row],[T2DCo0]:[T2DCo27]]))-(SUM(Sug0.5[[#This Row],[T2DCo0]:[T2DCo27]]))</f>
        <v>16800000</v>
      </c>
      <c r="Q5" s="10">
        <f>(SUM(Reg[[#This Row],[OveCo0]:[OveCo27]]))-(SUM(Sug0.5[[#This Row],[OveCo0]:[OveCo27]]))</f>
        <v>-110000</v>
      </c>
      <c r="R5" s="10">
        <f>(SUM(Reg[[#This Row],[ObeCo0]:[ObeCo27]]))-(SUM(Sug0.5[[#This Row],[ObeCo0]:[ObeCo27]]))</f>
        <v>6600000</v>
      </c>
      <c r="S5" s="10">
        <f>(SUM(Reg[[#This Row],[SteDa0]:[SteDa27]]))-(SUM(Sug0.2[[#This Row],[SteDa0]:[SteDa27]]))</f>
        <v>0</v>
      </c>
      <c r="T5" s="10">
        <f>(SUM(Reg[[#This Row],[NASDa0]:[NASDa27]]))-(SUM(Sug0.2[[#This Row],[NASDa0]:[NASDa27]]))</f>
        <v>626.66029899999921</v>
      </c>
      <c r="U5" s="10">
        <f>(SUM(Reg[[#This Row],[CIRDa0]:[CIRDa27]]))-(SUM(Sug0.2[[#This Row],[CIRDa0]:[CIRDa27]]))</f>
        <v>153.92420056999981</v>
      </c>
      <c r="V5" s="13">
        <f>(SUM(Reg[[#This Row],[HCCDa0]:[HCCDa27]]))-(SUM(Sug0.2[[#This Row],[HCCDa0]:[HCCDa27]]))</f>
        <v>4.7427344760000025</v>
      </c>
      <c r="W5" s="10">
        <f>(SUM(Reg[[#This Row],[LIDDa0]:[LIDDa27]]))-(SUM(Sug0.2[[#This Row],[LIDDa0]:[LIDDa27]]))</f>
        <v>564.26967969999896</v>
      </c>
      <c r="X5" s="10">
        <f>(SUM(Reg[[#This Row],[CHDDa0]:[CHDDa27]]))-(SUM(Sug0.2[[#This Row],[CHDDa0]:[CHDDa27]]))</f>
        <v>11.523050789999616</v>
      </c>
      <c r="Y5" s="10">
        <f>(SUM(Reg[[#This Row],[CHDDDa0]:[CHDDDa27]]))-(SUM(Sug0.2[[#This Row],[CHDDDa0]:[CHDDDa27]]))</f>
        <v>36.154944999999316</v>
      </c>
      <c r="Z5" s="10">
        <f>(SUM(Reg[[#This Row],[T2DDa0]:[T2DDa27]]))-(SUM(Sug0.2[[#This Row],[T2DDa0]:[T2DDa27]]))</f>
        <v>20.384722450000254</v>
      </c>
      <c r="AA5" s="10">
        <f>(SUM(Reg[[#This Row],[T2DDDa0]:[T2DDDa27]]))-(SUM(Sug0.2[[#This Row],[T2DDDa0]:[T2DDDa27]]))</f>
        <v>237.84178819999943</v>
      </c>
      <c r="AB5" s="10">
        <f>(SUM(Reg[[#This Row],[OveDa0]:[OveDa27]]))-(SUM(Sug0.2[[#This Row],[OveDa0]:[OveDa27]]))</f>
        <v>0</v>
      </c>
      <c r="AC5" s="10">
        <f>(SUM(Reg[[#This Row],[ObeDa0]:[ObeDa27]]))-(SUM(Sug0.2[[#This Row],[ObeDa0]:[ObeDa27]]))</f>
        <v>31.918041629999834</v>
      </c>
      <c r="AD5" s="10">
        <f>(SUM(Reg[[#This Row],[SteDa0]:[SteDa27]]))-(SUM(Sug0.5[[#This Row],[SteDa0]:[SteDa27]]))</f>
        <v>0</v>
      </c>
      <c r="AE5" s="10">
        <f>(SUM(Reg[[#This Row],[NASDa0]:[NASDa27]]))-(SUM(Sug0.5[[#This Row],[NASDa0]:[NASDa27]]))</f>
        <v>2170.3003730000009</v>
      </c>
      <c r="AF5" s="10">
        <f>(SUM(Reg[[#This Row],[CIRDa0]:[CIRDa27]]))-(SUM(Sug0.5[[#This Row],[CIRDa0]:[CIRDa27]]))</f>
        <v>430.10092582999982</v>
      </c>
      <c r="AG5" s="10">
        <f>(SUM(Reg[[#This Row],[HCCDa0]:[HCCDa27]]))-(SUM(Sug0.5[[#This Row],[HCCDa0]:[HCCDa27]]))</f>
        <v>20.442140683000012</v>
      </c>
      <c r="AH5" s="10">
        <f>(SUM(Reg[[#This Row],[LIDDa0]:[LIDDa27]]))-(SUM(Sug0.5[[#This Row],[LIDDa0]:[LIDDa27]]))</f>
        <v>1844.8381956000003</v>
      </c>
      <c r="AI5" s="10">
        <f>(SUM(Reg[[#This Row],[CHDDa0]:[CHDDa27]]))-(SUM(Sug0.5[[#This Row],[CHDDa0]:[CHDDa27]]))</f>
        <v>34.322292589999734</v>
      </c>
      <c r="AJ5" s="10">
        <f>(SUM(Reg[[#This Row],[CHDDDa0]:[CHDDDa27]]))-(SUM(Sug0.5[[#This Row],[CHDDDa0]:[CHDDDa27]]))</f>
        <v>110.71209869999984</v>
      </c>
      <c r="AK5" s="10">
        <f>(SUM(Reg[[#This Row],[T2DDa0]:[T2DDa27]]))-(SUM(Sug0.5[[#This Row],[T2DDa0]:[T2DDa27]]))</f>
        <v>63.637198570000237</v>
      </c>
      <c r="AL5" s="11">
        <f>(SUM(Reg[[#This Row],[T2DDDa0]:[T2DDDa27]]))-(SUM(Sug0.5[[#This Row],[T2DDDa0]:[T2DDDa27]]))</f>
        <v>510.75661500000206</v>
      </c>
      <c r="AM5" s="11">
        <f>(SUM(Reg[[#This Row],[OveDa0]:[OveDa27]]))-(SUM(Sug0.5[[#This Row],[OveDa0]:[OveDa27]]))</f>
        <v>0</v>
      </c>
      <c r="AN5" s="11">
        <f>(SUM(Reg[[#This Row],[ObeDa0]:[ObeDa27]]))-(SUM(Sug0.5[[#This Row],[ObeDa0]:[ObeDa27]]))</f>
        <v>109.27775985000017</v>
      </c>
      <c r="AO5" s="11">
        <f>Reg[STECo0]-Sug0.2[STECo0]</f>
        <v>0</v>
      </c>
      <c r="AP5" s="11">
        <f>Reg[STECo1]-Sug0.2[STECo1]</f>
        <v>0</v>
      </c>
      <c r="AQ5" s="11">
        <f>Reg[STECo2]-Sug0.2[STECo2]</f>
        <v>0</v>
      </c>
      <c r="AR5" s="11">
        <f>Reg[STECo3]-Sug0.2[STECo3]</f>
        <v>0</v>
      </c>
      <c r="AS5" s="11">
        <f>Reg[STECo4]-Sug0.2[STECo4]</f>
        <v>0</v>
      </c>
      <c r="AT5" s="11">
        <f>Reg[STECo5]-Sug0.2[STECo5]</f>
        <v>0</v>
      </c>
      <c r="AU5" s="11">
        <f>Reg[STECo6]-Sug0.2[STECo6]</f>
        <v>0</v>
      </c>
      <c r="AV5" s="11">
        <f>Reg[[#This Row],[STECo7]]-Sug0.2[[#This Row],[STECo7]]</f>
        <v>20000</v>
      </c>
      <c r="AW5" s="11">
        <f>Reg[[#This Row],[STECo8]]-Sug0.2[[#This Row],[STECo8]]</f>
        <v>20000</v>
      </c>
      <c r="AX5" s="11">
        <f>Reg[[#This Row],[STECo9]]-Sug0.2[[#This Row],[STECo9]]</f>
        <v>30000</v>
      </c>
      <c r="AY5" s="11">
        <f>Reg[[#This Row],[STECo10]]-Sug0.2[[#This Row],[STECo10]]</f>
        <v>20000</v>
      </c>
      <c r="AZ5" s="11">
        <f>Reg[[#This Row],[STECo11]]-Sug0.2[[#This Row],[STECo11]]</f>
        <v>30000</v>
      </c>
      <c r="BA5" s="11">
        <f>Reg[[#This Row],[STECo12]]-Sug0.2[[#This Row],[STECo12]]</f>
        <v>17648.9804</v>
      </c>
      <c r="BB5" s="11">
        <f>Reg[[#This Row],[STECo13]]-Sug0.2[[#This Row],[STECo13]]</f>
        <v>19347.986799999955</v>
      </c>
      <c r="BC5" s="11">
        <f>Reg[[#This Row],[STECo14]]-Sug0.2[[#This Row],[STECo14]]</f>
        <v>19360.668200000073</v>
      </c>
      <c r="BD5" s="11">
        <f>Reg[[#This Row],[STECo15]]-Sug0.2[[#This Row],[STECo15]]</f>
        <v>17936.782600000035</v>
      </c>
      <c r="BE5" s="11">
        <f>Reg[[#This Row],[STECo16]]-Sug0.2[[#This Row],[STECo16]]</f>
        <v>17533.628399999929</v>
      </c>
      <c r="BF5" s="11">
        <f>Reg[[#This Row],[STECo17]]-Sug0.2[[#This Row],[STECo17]]</f>
        <v>17022.940199999954</v>
      </c>
      <c r="BG5" s="11">
        <f>Reg[[#This Row],[STECo18]]-Sug0.2[[#This Row],[STECo18]]</f>
        <v>17763.850099999923</v>
      </c>
      <c r="BH5" s="11">
        <f>Reg[[#This Row],[STECo19]]-Sug0.2[[#This Row],[STECo19]]</f>
        <v>17028.146799999988</v>
      </c>
      <c r="BI5" s="11">
        <f>Reg[[#This Row],[STECo20]]-Sug0.2[[#This Row],[STECo20]]</f>
        <v>14942.54859999998</v>
      </c>
      <c r="BJ5" s="11">
        <f>Reg[[#This Row],[STECo21]]-Sug0.2[[#This Row],[STECo21]]</f>
        <v>13478.44020000007</v>
      </c>
      <c r="BK5" s="11">
        <f>Reg[[#This Row],[STECo22]]-Sug0.2[[#This Row],[STECo22]]</f>
        <v>12886.080000000075</v>
      </c>
      <c r="BL5" s="11">
        <f>Reg[[#This Row],[STECo23]]-Sug0.2[[#This Row],[STECo23]]</f>
        <v>11249.98330000008</v>
      </c>
      <c r="BM5" s="11">
        <f>Reg[[#This Row],[STECo24]]-Sug0.2[[#This Row],[STECo24]]</f>
        <v>9698.2615000000224</v>
      </c>
      <c r="BN5" s="11">
        <f>Reg[[#This Row],[STECo25]]-Sug0.2[[#This Row],[STECo25]]</f>
        <v>8684.4646000000648</v>
      </c>
      <c r="BO5" s="11">
        <f>Reg[[#This Row],[STECo26]]-Sug0.2[[#This Row],[STECo26]]</f>
        <v>7100.2264999999898</v>
      </c>
      <c r="BP5" s="11">
        <f>Reg[[#This Row],[STECo27]]-Sug0.2[[#This Row],[STECo27]]</f>
        <v>6204.0814000000246</v>
      </c>
      <c r="BQ5" s="11">
        <f>Reg[STECo0]-Sug0.2[STECo0]</f>
        <v>0</v>
      </c>
      <c r="BR5" s="11">
        <f>Reg[STECo1]-Sug0.2[STECo1]</f>
        <v>0</v>
      </c>
      <c r="BS5" s="11">
        <f>Reg[STECo2]-Sug0.2[STECo2]</f>
        <v>0</v>
      </c>
      <c r="BT5" s="11">
        <f>Reg[STECo3]-Sug0.2[STECo3]</f>
        <v>0</v>
      </c>
      <c r="BU5" s="11">
        <f>Reg[STECo4]-Sug0.2[STECo4]</f>
        <v>0</v>
      </c>
      <c r="BV5" s="11">
        <f>Reg[STECo5]-Sug0.2[STECo5]</f>
        <v>0</v>
      </c>
      <c r="BW5" s="11">
        <f>Reg[STECo6]-Sug0.2[STECo6]</f>
        <v>0</v>
      </c>
      <c r="BX5" s="11">
        <f>Reg[[#This Row],[STECo7]]-Sug0.5[[#This Row],[STECo7]]</f>
        <v>69966.768900000025</v>
      </c>
      <c r="BY5" s="11">
        <f>Reg[[#This Row],[STECo8]]-Sug0.5[[#This Row],[STECo8]]</f>
        <v>69058.68339999998</v>
      </c>
      <c r="BZ5" s="11">
        <f>Reg[[#This Row],[STECo9]]-Sug0.5[[#This Row],[STECo9]]</f>
        <v>78733.020699999994</v>
      </c>
      <c r="CA5" s="11">
        <f>Reg[[#This Row],[STECo10]]-Sug0.5[[#This Row],[STECo10]]</f>
        <v>70531.813599999994</v>
      </c>
      <c r="CB5" s="11">
        <f>Reg[[#This Row],[STECo11]]-Sug0.5[[#This Row],[STECo11]]</f>
        <v>74941.349099999992</v>
      </c>
      <c r="CC5" s="11">
        <f>Reg[[#This Row],[STECo12]]-Sug0.5[[#This Row],[STECo12]]</f>
        <v>64098.31110000005</v>
      </c>
      <c r="CD5" s="11">
        <f>Reg[[#This Row],[STECo13]]-Sug0.5[[#This Row],[STECo13]]</f>
        <v>63271.395699999994</v>
      </c>
      <c r="CE5" s="11">
        <f>Reg[[#This Row],[STECo14]]-Sug0.5[[#This Row],[STECo14]]</f>
        <v>57828.924100000062</v>
      </c>
      <c r="CF5" s="11">
        <f>Reg[[#This Row],[STECo15]]-Sug0.5[[#This Row],[STECo15]]</f>
        <v>54547.475800000015</v>
      </c>
      <c r="CG5" s="11">
        <f>Reg[[#This Row],[STECo16]]-Sug0.5[[#This Row],[STECo16]]</f>
        <v>52958.714299999992</v>
      </c>
      <c r="CH5" s="11">
        <f>Reg[[#This Row],[STECo17]]-Sug0.5[[#This Row],[STECo17]]</f>
        <v>51184.622899999958</v>
      </c>
      <c r="CI5" s="11">
        <f>Reg[[#This Row],[STECo18]]-Sug0.5[[#This Row],[STECo18]]</f>
        <v>51829.967799999984</v>
      </c>
      <c r="CJ5" s="11">
        <f>Reg[[#This Row],[STECo19]]-Sug0.5[[#This Row],[STECo19]]</f>
        <v>44425.998499999987</v>
      </c>
      <c r="CK5" s="11">
        <f>Reg[[#This Row],[STECo20]]-Sug0.5[[#This Row],[STECo20]]</f>
        <v>42390.208800000022</v>
      </c>
      <c r="CL5" s="11">
        <f>Reg[[#This Row],[STECo21]]-Sug0.5[[#This Row],[STECo21]]</f>
        <v>40949.764800000004</v>
      </c>
      <c r="CM5" s="11">
        <f>Reg[[#This Row],[STECo22]]-Sug0.5[[#This Row],[STECo22]]</f>
        <v>37659.319200000027</v>
      </c>
      <c r="CN5" s="11">
        <f>Reg[[#This Row],[STECo23]]-Sug0.5[[#This Row],[STECo23]]</f>
        <v>34719.77620000008</v>
      </c>
      <c r="CO5" s="11">
        <f>Reg[[#This Row],[STECo24]]-Sug0.5[[#This Row],[STECo24]]</f>
        <v>33614.36269999994</v>
      </c>
      <c r="CP5" s="11">
        <f>Reg[[#This Row],[STECo25]]-Sug0.5[[#This Row],[STECo25]]</f>
        <v>28064.532800000045</v>
      </c>
      <c r="CQ5" s="11">
        <f>Reg[[#This Row],[STECo26]]-Sug0.5[[#This Row],[STECo26]]</f>
        <v>25205.804100000067</v>
      </c>
      <c r="CR5" s="11">
        <f>Reg[[#This Row],[STECo27]]-Sug0.5[[#This Row],[STECo27]]</f>
        <v>23696.144300000044</v>
      </c>
    </row>
    <row r="6" spans="1:96" x14ac:dyDescent="0.25">
      <c r="A6">
        <v>2</v>
      </c>
      <c r="B6">
        <v>22400</v>
      </c>
      <c r="C6" s="7">
        <f>(SUM(Reg[[#This Row],[STECo0]:[STECo27]]))-(SUM(Sug0.2[[#This Row],[STECo0]:[STECo27]]))</f>
        <v>226531.77919999883</v>
      </c>
      <c r="D6" s="7">
        <f>(SUM(Reg[[#This Row],[NASCo0]:[NASCo27]]))-(SUM(Sug0.2[[#This Row],[NASCo0]:[NASCo27]]))</f>
        <v>1119413.1309999991</v>
      </c>
      <c r="E6" s="7">
        <f>(SUM(Reg[[#This Row],[CIRCo0]:[CIRCo27]]))-(SUM(Sug0.2[[#This Row],[CIRCo0]:[CIRCo27]]))</f>
        <v>2417954.3324999996</v>
      </c>
      <c r="F6" s="7">
        <f>(SUM(Reg[[#This Row],[HCCCo0]:[HCCCo27]]))-(SUM(Sug0.2[[#This Row],[HCCCo0]:[HCCCo27]]))</f>
        <v>1680753.1727000028</v>
      </c>
      <c r="G6" s="7">
        <f>(SUM(Reg[[#This Row],[CHDCo0]:[CHDCo27]]))-(SUM(Sug0.2[[#This Row],[CHDCo0]:[CHDCo27]]))</f>
        <v>2810000</v>
      </c>
      <c r="H6" s="7">
        <f>(SUM(Reg[[#This Row],[T2DCo0]:[T2DCo27]]))-(SUM(Sug0.2[[#This Row],[T2DCo0]:[T2DCo27]]))</f>
        <v>6600000</v>
      </c>
      <c r="I6" s="7">
        <f>(SUM(Reg[[#This Row],[OveCo0]:[OveCo27]]))-(SUM(Sug0.2[[#This Row],[OveCo0]:[OveCo27]]))</f>
        <v>230000</v>
      </c>
      <c r="J6" s="7">
        <f>(SUM(Reg[[#This Row],[ObeCo0]:[ObeCo27]]))-(SUM(Sug0.2[[#This Row],[ObeCo0]:[ObeCo27]]))</f>
        <v>10470000</v>
      </c>
      <c r="K6" s="7">
        <f>(SUM(Reg[[#This Row],[STECo0]:[STECo27]]))-(SUM(Sug0.5[[#This Row],[STECo0]:[STECo27]]))</f>
        <v>693003.66700000316</v>
      </c>
      <c r="L6" s="7">
        <f>(SUM(Reg[[#This Row],[NASCo0]:[NASCo27]]))-(SUM(Sug0.5[[#This Row],[NASCo0]:[NASCo27]]))</f>
        <v>3548269.5925999992</v>
      </c>
      <c r="M6" s="7">
        <f>(SUM(Reg[[#This Row],[CIRCo0]:[CIRCo27]]))-(SUM(Sug0.5[[#This Row],[CIRCo0]:[CIRCo27]]))</f>
        <v>6860428.5705000013</v>
      </c>
      <c r="N6" s="7">
        <f>(SUM(Reg[[#This Row],[HCCCo0]:[HCCCo27]]))-(SUM(Sug0.5[[#This Row],[HCCCo0]:[HCCCo27]]))</f>
        <v>4243539.7785999998</v>
      </c>
      <c r="O6" s="7">
        <f>(SUM(Reg[[#This Row],[CHDCo0]:[CHDCo27]]))-(SUM(Sug0.5[[#This Row],[CHDCo0]:[CHDCo27]]))</f>
        <v>10680000</v>
      </c>
      <c r="P6" s="7">
        <f>(SUM(Reg[[#This Row],[T2DCo0]:[T2DCo27]]))-(SUM(Sug0.5[[#This Row],[T2DCo0]:[T2DCo27]]))</f>
        <v>24000000</v>
      </c>
      <c r="Q6" s="7">
        <f>(SUM(Reg[[#This Row],[OveCo0]:[OveCo27]]))-(SUM(Sug0.5[[#This Row],[OveCo0]:[OveCo27]]))</f>
        <v>940000</v>
      </c>
      <c r="R6" s="7">
        <f>(SUM(Reg[[#This Row],[ObeCo0]:[ObeCo27]]))-(SUM(Sug0.5[[#This Row],[ObeCo0]:[ObeCo27]]))</f>
        <v>32480000</v>
      </c>
      <c r="S6" s="7">
        <f>(SUM(Reg[[#This Row],[SteDa0]:[SteDa27]]))-(SUM(Sug0.2[[#This Row],[SteDa0]:[SteDa27]]))</f>
        <v>0</v>
      </c>
      <c r="T6" s="7">
        <f>(SUM(Reg[[#This Row],[NASDa0]:[NASDa27]]))-(SUM(Sug0.2[[#This Row],[NASDa0]:[NASDa27]]))</f>
        <v>715.86766759999955</v>
      </c>
      <c r="U6" s="7">
        <f>(SUM(Reg[[#This Row],[CIRDa0]:[CIRDa27]]))-(SUM(Sug0.2[[#This Row],[CIRDa0]:[CIRDa27]]))</f>
        <v>148.2372230200001</v>
      </c>
      <c r="V6" s="14">
        <f>(SUM(Reg[[#This Row],[HCCDa0]:[HCCDa27]]))-(SUM(Sug0.2[[#This Row],[HCCDa0]:[HCCDa27]]))</f>
        <v>10.624372589000004</v>
      </c>
      <c r="W6" s="7">
        <f>(SUM(Reg[[#This Row],[LIDDa0]:[LIDDa27]]))-(SUM(Sug0.2[[#This Row],[LIDDa0]:[LIDDa27]]))</f>
        <v>842.15853340000103</v>
      </c>
      <c r="X6" s="7">
        <f>(SUM(Reg[[#This Row],[CHDDa0]:[CHDDa27]]))-(SUM(Sug0.2[[#This Row],[CHDDa0]:[CHDDa27]]))</f>
        <v>20.647590709999804</v>
      </c>
      <c r="Y6" s="7">
        <f>(SUM(Reg[[#This Row],[CHDDDa0]:[CHDDDa27]]))-(SUM(Sug0.2[[#This Row],[CHDDDa0]:[CHDDDa27]]))</f>
        <v>55.957771399999729</v>
      </c>
      <c r="Z6" s="7">
        <f>(SUM(Reg[[#This Row],[T2DDa0]:[T2DDa27]]))-(SUM(Sug0.2[[#This Row],[T2DDa0]:[T2DDa27]]))</f>
        <v>18.053336230000468</v>
      </c>
      <c r="AA6" s="7">
        <f>(SUM(Reg[[#This Row],[T2DDDa0]:[T2DDDa27]]))-(SUM(Sug0.2[[#This Row],[T2DDDa0]:[T2DDDa27]]))</f>
        <v>145.36280229999647</v>
      </c>
      <c r="AB6" s="7">
        <f>(SUM(Reg[[#This Row],[OveDa0]:[OveDa27]]))-(SUM(Sug0.2[[#This Row],[OveDa0]:[OveDa27]]))</f>
        <v>0</v>
      </c>
      <c r="AC6" s="7">
        <f>(SUM(Reg[[#This Row],[ObeDa0]:[ObeDa27]]))-(SUM(Sug0.2[[#This Row],[ObeDa0]:[ObeDa27]]))</f>
        <v>73.125020199999653</v>
      </c>
      <c r="AD6" s="7">
        <f>(SUM(Reg[[#This Row],[SteDa0]:[SteDa27]]))-(SUM(Sug0.5[[#This Row],[SteDa0]:[SteDa27]]))</f>
        <v>0</v>
      </c>
      <c r="AE6" s="7">
        <f>(SUM(Reg[[#This Row],[NASDa0]:[NASDa27]]))-(SUM(Sug0.5[[#This Row],[NASDa0]:[NASDa27]]))</f>
        <v>2269.1278197000011</v>
      </c>
      <c r="AF6" s="7">
        <f>(SUM(Reg[[#This Row],[CIRDa0]:[CIRDa27]]))-(SUM(Sug0.5[[#This Row],[CIRDa0]:[CIRDa27]]))</f>
        <v>421.79242100999988</v>
      </c>
      <c r="AG6" s="7">
        <f>(SUM(Reg[[#This Row],[HCCDa0]:[HCCDa27]]))-(SUM(Sug0.5[[#This Row],[HCCDa0]:[HCCDa27]]))</f>
        <v>26.824252627</v>
      </c>
      <c r="AH6" s="7">
        <f>(SUM(Reg[[#This Row],[LIDDa0]:[LIDDa27]]))-(SUM(Sug0.5[[#This Row],[LIDDa0]:[LIDDa27]]))</f>
        <v>2474.2863095000012</v>
      </c>
      <c r="AI6" s="7">
        <f>(SUM(Reg[[#This Row],[CHDDa0]:[CHDDa27]]))-(SUM(Sug0.5[[#This Row],[CHDDa0]:[CHDDa27]]))</f>
        <v>76.205994469999951</v>
      </c>
      <c r="AJ6" s="7">
        <f>(SUM(Reg[[#This Row],[CHDDDa0]:[CHDDDa27]]))-(SUM(Sug0.5[[#This Row],[CHDDDa0]:[CHDDDa27]]))</f>
        <v>165.21964419999949</v>
      </c>
      <c r="AK6" s="7">
        <f>(SUM(Reg[[#This Row],[T2DDa0]:[T2DDa27]]))-(SUM(Sug0.5[[#This Row],[T2DDa0]:[T2DDa27]]))</f>
        <v>66.632697190000044</v>
      </c>
      <c r="AL6" s="7">
        <f>(SUM(Reg[[#This Row],[T2DDDa0]:[T2DDDa27]]))-(SUM(Sug0.5[[#This Row],[T2DDDa0]:[T2DDDa27]]))</f>
        <v>541.09195989999716</v>
      </c>
      <c r="AM6" s="7">
        <f>(SUM(Reg[[#This Row],[OveDa0]:[OveDa27]]))-(SUM(Sug0.5[[#This Row],[OveDa0]:[OveDa27]]))</f>
        <v>0</v>
      </c>
      <c r="AN6" s="7">
        <f>(SUM(Reg[[#This Row],[ObeDa0]:[ObeDa27]]))-(SUM(Sug0.5[[#This Row],[ObeDa0]:[ObeDa27]]))</f>
        <v>222.28942505999953</v>
      </c>
      <c r="AO6" s="11">
        <f>Reg[STECo0]-Sug0.2[STECo0]</f>
        <v>0</v>
      </c>
      <c r="AP6" s="11">
        <f>Reg[STECo1]-Sug0.2[STECo1]</f>
        <v>0</v>
      </c>
      <c r="AQ6" s="11">
        <f>Reg[STECo2]-Sug0.2[STECo2]</f>
        <v>0</v>
      </c>
      <c r="AR6" s="11">
        <f>Reg[STECo3]-Sug0.2[STECo3]</f>
        <v>0</v>
      </c>
      <c r="AS6" s="11">
        <f>Reg[STECo4]-Sug0.2[STECo4]</f>
        <v>0</v>
      </c>
      <c r="AT6" s="11">
        <f>Reg[STECo5]-Sug0.2[STECo5]</f>
        <v>0</v>
      </c>
      <c r="AU6" s="11">
        <f>Reg[STECo6]-Sug0.2[STECo6]</f>
        <v>0</v>
      </c>
      <c r="AV6" s="11">
        <f>Reg[[#This Row],[STECo7]]-Sug0.2[[#This Row],[STECo7]]</f>
        <v>14716.685799999977</v>
      </c>
      <c r="AW6" s="11">
        <f>Reg[[#This Row],[STECo8]]-Sug0.2[[#This Row],[STECo8]]</f>
        <v>15392.790099999984</v>
      </c>
      <c r="AX6" s="11">
        <f>Reg[[#This Row],[STECo9]]-Sug0.2[[#This Row],[STECo9]]</f>
        <v>15301.979399999953</v>
      </c>
      <c r="AY6" s="11">
        <f>Reg[[#This Row],[STECo10]]-Sug0.2[[#This Row],[STECo10]]</f>
        <v>14995.134399999981</v>
      </c>
      <c r="AZ6" s="11">
        <f>Reg[[#This Row],[STECo11]]-Sug0.2[[#This Row],[STECo11]]</f>
        <v>14962.782400000026</v>
      </c>
      <c r="BA6" s="11">
        <f>Reg[[#This Row],[STECo12]]-Sug0.2[[#This Row],[STECo12]]</f>
        <v>14592.410099999979</v>
      </c>
      <c r="BB6" s="11">
        <f>Reg[[#This Row],[STECo13]]-Sug0.2[[#This Row],[STECo13]]</f>
        <v>13976.795799999963</v>
      </c>
      <c r="BC6" s="11">
        <f>Reg[[#This Row],[STECo14]]-Sug0.2[[#This Row],[STECo14]]</f>
        <v>13508.024199999985</v>
      </c>
      <c r="BD6" s="11">
        <f>Reg[[#This Row],[STECo15]]-Sug0.2[[#This Row],[STECo15]]</f>
        <v>13354.122400000051</v>
      </c>
      <c r="BE6" s="11">
        <f>Reg[[#This Row],[STECo16]]-Sug0.2[[#This Row],[STECo16]]</f>
        <v>12093.07090000005</v>
      </c>
      <c r="BF6" s="11">
        <f>Reg[[#This Row],[STECo17]]-Sug0.2[[#This Row],[STECo17]]</f>
        <v>11571.506400000013</v>
      </c>
      <c r="BG6" s="11">
        <f>Reg[[#This Row],[STECo18]]-Sug0.2[[#This Row],[STECo18]]</f>
        <v>11398.879199999967</v>
      </c>
      <c r="BH6" s="11">
        <f>Reg[[#This Row],[STECo19]]-Sug0.2[[#This Row],[STECo19]]</f>
        <v>9949.5445000000182</v>
      </c>
      <c r="BI6" s="11">
        <f>Reg[[#This Row],[STECo20]]-Sug0.2[[#This Row],[STECo20]]</f>
        <v>10227.972599999979</v>
      </c>
      <c r="BJ6" s="11">
        <f>Reg[[#This Row],[STECo21]]-Sug0.2[[#This Row],[STECo21]]</f>
        <v>8776.5774000000092</v>
      </c>
      <c r="BK6" s="11">
        <f>Reg[[#This Row],[STECo22]]-Sug0.2[[#This Row],[STECo22]]</f>
        <v>7839.2729999999865</v>
      </c>
      <c r="BL6" s="11">
        <f>Reg[[#This Row],[STECo23]]-Sug0.2[[#This Row],[STECo23]]</f>
        <v>7705.4906000000192</v>
      </c>
      <c r="BM6" s="11">
        <f>Reg[[#This Row],[STECo24]]-Sug0.2[[#This Row],[STECo24]]</f>
        <v>6195.969000000041</v>
      </c>
      <c r="BN6" s="11">
        <f>Reg[[#This Row],[STECo25]]-Sug0.2[[#This Row],[STECo25]]</f>
        <v>4901.521699999983</v>
      </c>
      <c r="BO6" s="11">
        <f>Reg[[#This Row],[STECo26]]-Sug0.2[[#This Row],[STECo26]]</f>
        <v>2509.1637999999803</v>
      </c>
      <c r="BP6" s="11">
        <f>Reg[[#This Row],[STECo27]]-Sug0.2[[#This Row],[STECo27]]</f>
        <v>2562.0854999999865</v>
      </c>
      <c r="BQ6" s="11">
        <f>Reg[STECo0]-Sug0.2[STECo0]</f>
        <v>0</v>
      </c>
      <c r="BR6" s="11">
        <f>Reg[STECo1]-Sug0.2[STECo1]</f>
        <v>0</v>
      </c>
      <c r="BS6" s="11">
        <f>Reg[STECo2]-Sug0.2[STECo2]</f>
        <v>0</v>
      </c>
      <c r="BT6" s="11">
        <f>Reg[STECo3]-Sug0.2[STECo3]</f>
        <v>0</v>
      </c>
      <c r="BU6" s="11">
        <f>Reg[STECo4]-Sug0.2[STECo4]</f>
        <v>0</v>
      </c>
      <c r="BV6" s="11">
        <f>Reg[STECo5]-Sug0.2[STECo5]</f>
        <v>0</v>
      </c>
      <c r="BW6" s="11">
        <f>Reg[STECo6]-Sug0.2[STECo6]</f>
        <v>0</v>
      </c>
      <c r="BX6" s="11">
        <f>Reg[[#This Row],[STECo7]]-Sug0.5[[#This Row],[STECo7]]</f>
        <v>43391.465299999923</v>
      </c>
      <c r="BY6" s="11">
        <f>Reg[[#This Row],[STECo8]]-Sug0.5[[#This Row],[STECo8]]</f>
        <v>47504.065199999954</v>
      </c>
      <c r="BZ6" s="11">
        <f>Reg[[#This Row],[STECo9]]-Sug0.5[[#This Row],[STECo9]]</f>
        <v>48051.075300000026</v>
      </c>
      <c r="CA6" s="11">
        <f>Reg[[#This Row],[STECo10]]-Sug0.5[[#This Row],[STECo10]]</f>
        <v>48803.608799999987</v>
      </c>
      <c r="CB6" s="11">
        <f>Reg[[#This Row],[STECo11]]-Sug0.5[[#This Row],[STECo11]]</f>
        <v>46101.545999999973</v>
      </c>
      <c r="CC6" s="11">
        <f>Reg[[#This Row],[STECo12]]-Sug0.5[[#This Row],[STECo12]]</f>
        <v>45936.64519999997</v>
      </c>
      <c r="CD6" s="11">
        <f>Reg[[#This Row],[STECo13]]-Sug0.5[[#This Row],[STECo13]]</f>
        <v>42184.510899999936</v>
      </c>
      <c r="CE6" s="11">
        <f>Reg[[#This Row],[STECo14]]-Sug0.5[[#This Row],[STECo14]]</f>
        <v>42189.445399999968</v>
      </c>
      <c r="CF6" s="11">
        <f>Reg[[#This Row],[STECo15]]-Sug0.5[[#This Row],[STECo15]]</f>
        <v>38265.848500000022</v>
      </c>
      <c r="CG6" s="11">
        <f>Reg[[#This Row],[STECo16]]-Sug0.5[[#This Row],[STECo16]]</f>
        <v>36162.933200000029</v>
      </c>
      <c r="CH6" s="11">
        <f>Reg[[#This Row],[STECo17]]-Sug0.5[[#This Row],[STECo17]]</f>
        <v>34037.162799999991</v>
      </c>
      <c r="CI6" s="11">
        <f>Reg[[#This Row],[STECo18]]-Sug0.5[[#This Row],[STECo18]]</f>
        <v>32607.37069999997</v>
      </c>
      <c r="CJ6" s="11">
        <f>Reg[[#This Row],[STECo19]]-Sug0.5[[#This Row],[STECo19]]</f>
        <v>28731.304899999988</v>
      </c>
      <c r="CK6" s="11">
        <f>Reg[[#This Row],[STECo20]]-Sug0.5[[#This Row],[STECo20]]</f>
        <v>27687.845099999977</v>
      </c>
      <c r="CL6" s="11">
        <f>Reg[[#This Row],[STECo21]]-Sug0.5[[#This Row],[STECo21]]</f>
        <v>26430.036099999968</v>
      </c>
      <c r="CM6" s="11">
        <f>Reg[[#This Row],[STECo22]]-Sug0.5[[#This Row],[STECo22]]</f>
        <v>23225.672399999981</v>
      </c>
      <c r="CN6" s="11">
        <f>Reg[[#This Row],[STECo23]]-Sug0.5[[#This Row],[STECo23]]</f>
        <v>21556.464600000007</v>
      </c>
      <c r="CO6" s="11">
        <f>Reg[[#This Row],[STECo24]]-Sug0.5[[#This Row],[STECo24]]</f>
        <v>18496.114900000044</v>
      </c>
      <c r="CP6" s="11">
        <f>Reg[[#This Row],[STECo25]]-Sug0.5[[#This Row],[STECo25]]</f>
        <v>15773.987900000007</v>
      </c>
      <c r="CQ6" s="11">
        <f>Reg[[#This Row],[STECo26]]-Sug0.5[[#This Row],[STECo26]]</f>
        <v>12762.126199999999</v>
      </c>
      <c r="CR6" s="11">
        <f>Reg[[#This Row],[STECo27]]-Sug0.5[[#This Row],[STECo27]]</f>
        <v>13104.437600000005</v>
      </c>
    </row>
    <row r="7" spans="1:96" x14ac:dyDescent="0.25">
      <c r="A7">
        <v>3</v>
      </c>
      <c r="B7">
        <v>22400</v>
      </c>
      <c r="C7" s="7">
        <f>(SUM(Reg[[#This Row],[STECo0]:[STECo27]]))-(SUM(Sug0.2[[#This Row],[STECo0]:[STECo27]]))</f>
        <v>123718.91699999571</v>
      </c>
      <c r="D7" s="7">
        <f>(SUM(Reg[[#This Row],[NASCo0]:[NASCo27]]))-(SUM(Sug0.2[[#This Row],[NASCo0]:[NASCo27]]))</f>
        <v>595715.61980000138</v>
      </c>
      <c r="E7" s="7">
        <f>(SUM(Reg[[#This Row],[CIRCo0]:[CIRCo27]]))-(SUM(Sug0.2[[#This Row],[CIRCo0]:[CIRCo27]]))</f>
        <v>439835.28089999966</v>
      </c>
      <c r="F7" s="7">
        <f>(SUM(Reg[[#This Row],[HCCCo0]:[HCCCo27]]))-(SUM(Sug0.2[[#This Row],[HCCCo0]:[HCCCo27]]))</f>
        <v>334806.45849999972</v>
      </c>
      <c r="G7" s="7">
        <f>(SUM(Reg[[#This Row],[CHDCo0]:[CHDCo27]]))-(SUM(Sug0.2[[#This Row],[CHDCo0]:[CHDCo27]]))</f>
        <v>1290000</v>
      </c>
      <c r="H7" s="7">
        <f>(SUM(Reg[[#This Row],[T2DCo0]:[T2DCo27]]))-(SUM(Sug0.2[[#This Row],[T2DCo0]:[T2DCo27]]))</f>
        <v>3260000</v>
      </c>
      <c r="I7" s="7">
        <f>(SUM(Reg[[#This Row],[OveCo0]:[OveCo27]]))-(SUM(Sug0.2[[#This Row],[OveCo0]:[OveCo27]]))</f>
        <v>60000</v>
      </c>
      <c r="J7" s="7">
        <f>(SUM(Reg[[#This Row],[ObeCo0]:[ObeCo27]]))-(SUM(Sug0.2[[#This Row],[ObeCo0]:[ObeCo27]]))</f>
        <v>8050000</v>
      </c>
      <c r="K7" s="7">
        <f>(SUM(Reg[[#This Row],[STECo0]:[STECo27]]))-(SUM(Sug0.5[[#This Row],[STECo0]:[STECo27]]))</f>
        <v>395899.98649999686</v>
      </c>
      <c r="L7" s="7">
        <f>(SUM(Reg[[#This Row],[NASCo0]:[NASCo27]]))-(SUM(Sug0.5[[#This Row],[NASCo0]:[NASCo27]]))</f>
        <v>1600498.5048999991</v>
      </c>
      <c r="M7" s="7">
        <f>(SUM(Reg[[#This Row],[CIRCo0]:[CIRCo27]]))-(SUM(Sug0.5[[#This Row],[CIRCo0]:[CIRCo27]]))</f>
        <v>1324977.7297999985</v>
      </c>
      <c r="N7" s="7">
        <f>(SUM(Reg[[#This Row],[HCCCo0]:[HCCCo27]]))-(SUM(Sug0.5[[#This Row],[HCCCo0]:[HCCCo27]]))</f>
        <v>1209177.80406</v>
      </c>
      <c r="O7" s="7">
        <f>(SUM(Reg[[#This Row],[CHDCo0]:[CHDCo27]]))-(SUM(Sug0.5[[#This Row],[CHDCo0]:[CHDCo27]]))</f>
        <v>3880000</v>
      </c>
      <c r="P7" s="7">
        <f>(SUM(Reg[[#This Row],[T2DCo0]:[T2DCo27]]))-(SUM(Sug0.5[[#This Row],[T2DCo0]:[T2DCo27]]))</f>
        <v>9880000</v>
      </c>
      <c r="Q7" s="7">
        <f>(SUM(Reg[[#This Row],[OveCo0]:[OveCo27]]))-(SUM(Sug0.5[[#This Row],[OveCo0]:[OveCo27]]))</f>
        <v>30000</v>
      </c>
      <c r="R7" s="7">
        <f>(SUM(Reg[[#This Row],[ObeCo0]:[ObeCo27]]))-(SUM(Sug0.5[[#This Row],[ObeCo0]:[ObeCo27]]))</f>
        <v>25750000</v>
      </c>
      <c r="S7" s="7">
        <f>(SUM(Reg[[#This Row],[SteDa0]:[SteDa27]]))-(SUM(Sug0.2[[#This Row],[SteDa0]:[SteDa27]]))</f>
        <v>0</v>
      </c>
      <c r="T7" s="7">
        <f>(SUM(Reg[[#This Row],[NASDa0]:[NASDa27]]))-(SUM(Sug0.2[[#This Row],[NASDa0]:[NASDa27]]))</f>
        <v>412.60102489999917</v>
      </c>
      <c r="U7" s="7">
        <f>(SUM(Reg[[#This Row],[CIRDa0]:[CIRDa27]]))-(SUM(Sug0.2[[#This Row],[CIRDa0]:[CIRDa27]]))</f>
        <v>54.978484790000152</v>
      </c>
      <c r="V7" s="14">
        <f>(SUM(Reg[[#This Row],[HCCDa0]:[HCCDa27]]))-(SUM(Sug0.2[[#This Row],[HCCDa0]:[HCCDa27]]))</f>
        <v>2.2458915839999989</v>
      </c>
      <c r="W7" s="7">
        <f>(SUM(Reg[[#This Row],[LIDDa0]:[LIDDa27]]))-(SUM(Sug0.2[[#This Row],[LIDDa0]:[LIDDa27]]))</f>
        <v>390.58197889999974</v>
      </c>
      <c r="X7" s="7">
        <f>(SUM(Reg[[#This Row],[CHDDa0]:[CHDDa27]]))-(SUM(Sug0.2[[#This Row],[CHDDa0]:[CHDDa27]]))</f>
        <v>13.007468300000028</v>
      </c>
      <c r="Y7" s="7">
        <f>(SUM(Reg[[#This Row],[CHDDDa0]:[CHDDDa27]]))-(SUM(Sug0.2[[#This Row],[CHDDDa0]:[CHDDDa27]]))</f>
        <v>40.719927200000711</v>
      </c>
      <c r="Z7" s="7">
        <f>(SUM(Reg[[#This Row],[T2DDa0]:[T2DDa27]]))-(SUM(Sug0.2[[#This Row],[T2DDa0]:[T2DDa27]]))</f>
        <v>19.812241899999663</v>
      </c>
      <c r="AA7" s="7">
        <f>(SUM(Reg[[#This Row],[T2DDDa0]:[T2DDDa27]]))-(SUM(Sug0.2[[#This Row],[T2DDDa0]:[T2DDDa27]]))</f>
        <v>205.64260619999914</v>
      </c>
      <c r="AB7" s="7">
        <f>(SUM(Reg[[#This Row],[OveDa0]:[OveDa27]]))-(SUM(Sug0.2[[#This Row],[OveDa0]:[OveDa27]]))</f>
        <v>0</v>
      </c>
      <c r="AC7" s="7">
        <f>(SUM(Reg[[#This Row],[ObeDa0]:[ObeDa27]]))-(SUM(Sug0.2[[#This Row],[ObeDa0]:[ObeDa27]]))</f>
        <v>53.408985449999591</v>
      </c>
      <c r="AD7" s="7">
        <f>(SUM(Reg[[#This Row],[SteDa0]:[SteDa27]]))-(SUM(Sug0.5[[#This Row],[SteDa0]:[SteDa27]]))</f>
        <v>0</v>
      </c>
      <c r="AE7" s="7">
        <f>(SUM(Reg[[#This Row],[NASDa0]:[NASDa27]]))-(SUM(Sug0.5[[#This Row],[NASDa0]:[NASDa27]]))</f>
        <v>1108.5277969000008</v>
      </c>
      <c r="AF7" s="7">
        <f>(SUM(Reg[[#This Row],[CIRDa0]:[CIRDa27]]))-(SUM(Sug0.5[[#This Row],[CIRDa0]:[CIRDa27]]))</f>
        <v>165.61942865000003</v>
      </c>
      <c r="AG7" s="7">
        <f>(SUM(Reg[[#This Row],[HCCDa0]:[HCCDa27]]))-(SUM(Sug0.5[[#This Row],[HCCDa0]:[HCCDa27]]))</f>
        <v>8.1112003229999985</v>
      </c>
      <c r="AH7" s="7">
        <f>(SUM(Reg[[#This Row],[LIDDa0]:[LIDDa27]]))-(SUM(Sug0.5[[#This Row],[LIDDa0]:[LIDDa27]]))</f>
        <v>1262.4275351999995</v>
      </c>
      <c r="AI7" s="7">
        <f>(SUM(Reg[[#This Row],[CHDDa0]:[CHDDa27]]))-(SUM(Sug0.5[[#This Row],[CHDDa0]:[CHDDa27]]))</f>
        <v>40.982468609999842</v>
      </c>
      <c r="AJ7" s="7">
        <f>(SUM(Reg[[#This Row],[CHDDDa0]:[CHDDDa27]]))-(SUM(Sug0.5[[#This Row],[CHDDDa0]:[CHDDDa27]]))</f>
        <v>139.71379550000074</v>
      </c>
      <c r="AK7" s="7">
        <f>(SUM(Reg[[#This Row],[T2DDa0]:[T2DDa27]]))-(SUM(Sug0.5[[#This Row],[T2DDa0]:[T2DDa27]]))</f>
        <v>63.329401550000284</v>
      </c>
      <c r="AL7" s="7">
        <f>(SUM(Reg[[#This Row],[T2DDDa0]:[T2DDDa27]]))-(SUM(Sug0.5[[#This Row],[T2DDDa0]:[T2DDDa27]]))</f>
        <v>623.30181989999983</v>
      </c>
      <c r="AM7" s="7">
        <f>(SUM(Reg[[#This Row],[OveDa0]:[OveDa27]]))-(SUM(Sug0.5[[#This Row],[OveDa0]:[OveDa27]]))</f>
        <v>0</v>
      </c>
      <c r="AN7" s="7">
        <f>(SUM(Reg[[#This Row],[ObeDa0]:[ObeDa27]]))-(SUM(Sug0.5[[#This Row],[ObeDa0]:[ObeDa27]]))</f>
        <v>168.6771191499995</v>
      </c>
      <c r="AO7" s="11">
        <f>Reg[STECo0]-Sug0.2[STECo0]</f>
        <v>0</v>
      </c>
      <c r="AP7" s="11">
        <f>Reg[STECo1]-Sug0.2[STECo1]</f>
        <v>0</v>
      </c>
      <c r="AQ7" s="11">
        <f>Reg[STECo2]-Sug0.2[STECo2]</f>
        <v>0</v>
      </c>
      <c r="AR7" s="11">
        <f>Reg[STECo3]-Sug0.2[STECo3]</f>
        <v>0</v>
      </c>
      <c r="AS7" s="11">
        <f>Reg[STECo4]-Sug0.2[STECo4]</f>
        <v>0</v>
      </c>
      <c r="AT7" s="11">
        <f>Reg[STECo5]-Sug0.2[STECo5]</f>
        <v>0</v>
      </c>
      <c r="AU7" s="11">
        <f>Reg[STECo6]-Sug0.2[STECo6]</f>
        <v>0</v>
      </c>
      <c r="AV7" s="11">
        <f>Reg[[#This Row],[STECo7]]-Sug0.2[[#This Row],[STECo7]]</f>
        <v>7011.5922000000719</v>
      </c>
      <c r="AW7" s="11">
        <f>Reg[[#This Row],[STECo8]]-Sug0.2[[#This Row],[STECo8]]</f>
        <v>8579.1527000000933</v>
      </c>
      <c r="AX7" s="11">
        <f>Reg[[#This Row],[STECo9]]-Sug0.2[[#This Row],[STECo9]]</f>
        <v>8600.8810999999987</v>
      </c>
      <c r="AY7" s="11">
        <f>Reg[[#This Row],[STECo10]]-Sug0.2[[#This Row],[STECo10]]</f>
        <v>8350.3701000000583</v>
      </c>
      <c r="AZ7" s="11">
        <f>Reg[[#This Row],[STECo11]]-Sug0.2[[#This Row],[STECo11]]</f>
        <v>8704.5246999999508</v>
      </c>
      <c r="BA7" s="11">
        <f>Reg[[#This Row],[STECo12]]-Sug0.2[[#This Row],[STECo12]]</f>
        <v>8533.8477999999886</v>
      </c>
      <c r="BB7" s="11">
        <f>Reg[[#This Row],[STECo13]]-Sug0.2[[#This Row],[STECo13]]</f>
        <v>6193.8569000000134</v>
      </c>
      <c r="BC7" s="11">
        <f>Reg[[#This Row],[STECo14]]-Sug0.2[[#This Row],[STECo14]]</f>
        <v>5935.3564999999944</v>
      </c>
      <c r="BD7" s="11">
        <f>Reg[[#This Row],[STECo15]]-Sug0.2[[#This Row],[STECo15]]</f>
        <v>6823.9919000000227</v>
      </c>
      <c r="BE7" s="11">
        <f>Reg[[#This Row],[STECo16]]-Sug0.2[[#This Row],[STECo16]]</f>
        <v>6551.6210999999894</v>
      </c>
      <c r="BF7" s="11">
        <f>Reg[[#This Row],[STECo17]]-Sug0.2[[#This Row],[STECo17]]</f>
        <v>5646.1008999999613</v>
      </c>
      <c r="BG7" s="11">
        <f>Reg[[#This Row],[STECo18]]-Sug0.2[[#This Row],[STECo18]]</f>
        <v>5551.0394000000088</v>
      </c>
      <c r="BH7" s="11">
        <f>Reg[[#This Row],[STECo19]]-Sug0.2[[#This Row],[STECo19]]</f>
        <v>5254.6246000000974</v>
      </c>
      <c r="BI7" s="11">
        <f>Reg[[#This Row],[STECo20]]-Sug0.2[[#This Row],[STECo20]]</f>
        <v>4578.3386000000173</v>
      </c>
      <c r="BJ7" s="11">
        <f>Reg[[#This Row],[STECo21]]-Sug0.2[[#This Row],[STECo21]]</f>
        <v>4698.9882999999681</v>
      </c>
      <c r="BK7" s="11">
        <f>Reg[[#This Row],[STECo22]]-Sug0.2[[#This Row],[STECo22]]</f>
        <v>4932.0265000000363</v>
      </c>
      <c r="BL7" s="11">
        <f>Reg[[#This Row],[STECo23]]-Sug0.2[[#This Row],[STECo23]]</f>
        <v>3710.9909000000334</v>
      </c>
      <c r="BM7" s="11">
        <f>Reg[[#This Row],[STECo24]]-Sug0.2[[#This Row],[STECo24]]</f>
        <v>3544.7924000000348</v>
      </c>
      <c r="BN7" s="11">
        <f>Reg[[#This Row],[STECo25]]-Sug0.2[[#This Row],[STECo25]]</f>
        <v>3667.2212000000291</v>
      </c>
      <c r="BO7" s="11">
        <f>Reg[[#This Row],[STECo26]]-Sug0.2[[#This Row],[STECo26]]</f>
        <v>3286.5313000000315</v>
      </c>
      <c r="BP7" s="11">
        <f>Reg[[#This Row],[STECo27]]-Sug0.2[[#This Row],[STECo27]]</f>
        <v>3563.0679000000237</v>
      </c>
      <c r="BQ7" s="11">
        <f>Reg[STECo0]-Sug0.2[STECo0]</f>
        <v>0</v>
      </c>
      <c r="BR7" s="11">
        <f>Reg[STECo1]-Sug0.2[STECo1]</f>
        <v>0</v>
      </c>
      <c r="BS7" s="11">
        <f>Reg[STECo2]-Sug0.2[STECo2]</f>
        <v>0</v>
      </c>
      <c r="BT7" s="11">
        <f>Reg[STECo3]-Sug0.2[STECo3]</f>
        <v>0</v>
      </c>
      <c r="BU7" s="11">
        <f>Reg[STECo4]-Sug0.2[STECo4]</f>
        <v>0</v>
      </c>
      <c r="BV7" s="11">
        <f>Reg[STECo5]-Sug0.2[STECo5]</f>
        <v>0</v>
      </c>
      <c r="BW7" s="11">
        <f>Reg[STECo6]-Sug0.2[STECo6]</f>
        <v>0</v>
      </c>
      <c r="BX7" s="11">
        <f>Reg[[#This Row],[STECo7]]-Sug0.5[[#This Row],[STECo7]]</f>
        <v>16808.611499999999</v>
      </c>
      <c r="BY7" s="11">
        <f>Reg[[#This Row],[STECo8]]-Sug0.5[[#This Row],[STECo8]]</f>
        <v>20328.861700000009</v>
      </c>
      <c r="BZ7" s="11">
        <f>Reg[[#This Row],[STECo9]]-Sug0.5[[#This Row],[STECo9]]</f>
        <v>22000.148599999957</v>
      </c>
      <c r="CA7" s="11">
        <f>Reg[[#This Row],[STECo10]]-Sug0.5[[#This Row],[STECo10]]</f>
        <v>24963.211499999976</v>
      </c>
      <c r="CB7" s="11">
        <f>Reg[[#This Row],[STECo11]]-Sug0.5[[#This Row],[STECo11]]</f>
        <v>25430.866399999941</v>
      </c>
      <c r="CC7" s="11">
        <f>Reg[[#This Row],[STECo12]]-Sug0.5[[#This Row],[STECo12]]</f>
        <v>24855.867399999988</v>
      </c>
      <c r="CD7" s="11">
        <f>Reg[[#This Row],[STECo13]]-Sug0.5[[#This Row],[STECo13]]</f>
        <v>22603.555799999973</v>
      </c>
      <c r="CE7" s="11">
        <f>Reg[[#This Row],[STECo14]]-Sug0.5[[#This Row],[STECo14]]</f>
        <v>20070.87659999996</v>
      </c>
      <c r="CF7" s="11">
        <f>Reg[[#This Row],[STECo15]]-Sug0.5[[#This Row],[STECo15]]</f>
        <v>21685.129799999995</v>
      </c>
      <c r="CG7" s="11">
        <f>Reg[[#This Row],[STECo16]]-Sug0.5[[#This Row],[STECo16]]</f>
        <v>21421.592699999921</v>
      </c>
      <c r="CH7" s="11">
        <f>Reg[[#This Row],[STECo17]]-Sug0.5[[#This Row],[STECo17]]</f>
        <v>20225.905699999887</v>
      </c>
      <c r="CI7" s="11">
        <f>Reg[[#This Row],[STECo18]]-Sug0.5[[#This Row],[STECo18]]</f>
        <v>18526.593899999978</v>
      </c>
      <c r="CJ7" s="11">
        <f>Reg[[#This Row],[STECo19]]-Sug0.5[[#This Row],[STECo19]]</f>
        <v>18256.452200000058</v>
      </c>
      <c r="CK7" s="11">
        <f>Reg[[#This Row],[STECo20]]-Sug0.5[[#This Row],[STECo20]]</f>
        <v>17397.686699999962</v>
      </c>
      <c r="CL7" s="11">
        <f>Reg[[#This Row],[STECo21]]-Sug0.5[[#This Row],[STECo21]]</f>
        <v>18097.455000000016</v>
      </c>
      <c r="CM7" s="11">
        <f>Reg[[#This Row],[STECo22]]-Sug0.5[[#This Row],[STECo22]]</f>
        <v>18433.449300000037</v>
      </c>
      <c r="CN7" s="11">
        <f>Reg[[#This Row],[STECo23]]-Sug0.5[[#This Row],[STECo23]]</f>
        <v>15083.382200000051</v>
      </c>
      <c r="CO7" s="11">
        <f>Reg[[#This Row],[STECo24]]-Sug0.5[[#This Row],[STECo24]]</f>
        <v>14237.280900000012</v>
      </c>
      <c r="CP7" s="11">
        <f>Reg[[#This Row],[STECo25]]-Sug0.5[[#This Row],[STECo25]]</f>
        <v>12919.902300000016</v>
      </c>
      <c r="CQ7" s="11">
        <f>Reg[[#This Row],[STECo26]]-Sug0.5[[#This Row],[STECo26]]</f>
        <v>11119.430899999978</v>
      </c>
      <c r="CR7" s="11">
        <f>Reg[[#This Row],[STECo27]]-Sug0.5[[#This Row],[STECo27]]</f>
        <v>11433.725399999996</v>
      </c>
    </row>
    <row r="8" spans="1:96" x14ac:dyDescent="0.25">
      <c r="A8">
        <v>4</v>
      </c>
      <c r="B8">
        <v>22400</v>
      </c>
      <c r="C8" s="7">
        <f>(SUM(Reg[[#This Row],[STECo0]:[STECo27]]))-(SUM(Sug0.2[[#This Row],[STECo0]:[STECo27]]))</f>
        <v>47217.179200001061</v>
      </c>
      <c r="D8" s="7">
        <f>(SUM(Reg[[#This Row],[NASCo0]:[NASCo27]]))-(SUM(Sug0.2[[#This Row],[NASCo0]:[NASCo27]]))</f>
        <v>711074.10170000046</v>
      </c>
      <c r="E8" s="7">
        <f>(SUM(Reg[[#This Row],[CIRCo0]:[CIRCo27]]))-(SUM(Sug0.2[[#This Row],[CIRCo0]:[CIRCo27]]))</f>
        <v>678966.6659000013</v>
      </c>
      <c r="F8" s="7">
        <f>(SUM(Reg[[#This Row],[HCCCo0]:[HCCCo27]]))-(SUM(Sug0.2[[#This Row],[HCCCo0]:[HCCCo27]]))</f>
        <v>429392.7117999997</v>
      </c>
      <c r="G8" s="7">
        <f>(SUM(Reg[[#This Row],[CHDCo0]:[CHDCo27]]))-(SUM(Sug0.2[[#This Row],[CHDCo0]:[CHDCo27]]))</f>
        <v>2100000</v>
      </c>
      <c r="H8" s="7">
        <f>(SUM(Reg[[#This Row],[T2DCo0]:[T2DCo27]]))-(SUM(Sug0.2[[#This Row],[T2DCo0]:[T2DCo27]]))</f>
        <v>4700000</v>
      </c>
      <c r="I8" s="7">
        <f>(SUM(Reg[[#This Row],[OveCo0]:[OveCo27]]))-(SUM(Sug0.2[[#This Row],[OveCo0]:[OveCo27]]))</f>
        <v>140000</v>
      </c>
      <c r="J8" s="7">
        <f>(SUM(Reg[[#This Row],[ObeCo0]:[ObeCo27]]))-(SUM(Sug0.2[[#This Row],[ObeCo0]:[ObeCo27]]))</f>
        <v>400000</v>
      </c>
      <c r="K8" s="7">
        <f>(SUM(Reg[[#This Row],[STECo0]:[STECo27]]))-(SUM(Sug0.5[[#This Row],[STECo0]:[STECo27]]))</f>
        <v>202114.57949999999</v>
      </c>
      <c r="L8" s="7">
        <f>(SUM(Reg[[#This Row],[NASCo0]:[NASCo27]]))-(SUM(Sug0.5[[#This Row],[NASCo0]:[NASCo27]]))</f>
        <v>1959221.472000001</v>
      </c>
      <c r="M8" s="7">
        <f>(SUM(Reg[[#This Row],[CIRCo0]:[CIRCo27]]))-(SUM(Sug0.5[[#This Row],[CIRCo0]:[CIRCo27]]))</f>
        <v>2079731.9662000015</v>
      </c>
      <c r="N8" s="7">
        <f>(SUM(Reg[[#This Row],[HCCCo0]:[HCCCo27]]))-(SUM(Sug0.5[[#This Row],[HCCCo0]:[HCCCo27]]))</f>
        <v>917905.13830000162</v>
      </c>
      <c r="O8" s="7">
        <f>(SUM(Reg[[#This Row],[CHDCo0]:[CHDCo27]]))-(SUM(Sug0.5[[#This Row],[CHDCo0]:[CHDCo27]]))</f>
        <v>6700000</v>
      </c>
      <c r="P8" s="7">
        <f>(SUM(Reg[[#This Row],[T2DCo0]:[T2DCo27]]))-(SUM(Sug0.5[[#This Row],[T2DCo0]:[T2DCo27]]))</f>
        <v>13500000</v>
      </c>
      <c r="Q8" s="7">
        <f>(SUM(Reg[[#This Row],[OveCo0]:[OveCo27]]))-(SUM(Sug0.5[[#This Row],[OveCo0]:[OveCo27]]))</f>
        <v>320000</v>
      </c>
      <c r="R8" s="7">
        <f>(SUM(Reg[[#This Row],[ObeCo0]:[ObeCo27]]))-(SUM(Sug0.5[[#This Row],[ObeCo0]:[ObeCo27]]))</f>
        <v>1320000</v>
      </c>
      <c r="S8" s="7">
        <f>(SUM(Reg[[#This Row],[SteDa0]:[SteDa27]]))-(SUM(Sug0.2[[#This Row],[SteDa0]:[SteDa27]]))</f>
        <v>0</v>
      </c>
      <c r="T8" s="7">
        <f>(SUM(Reg[[#This Row],[NASDa0]:[NASDa27]]))-(SUM(Sug0.2[[#This Row],[NASDa0]:[NASDa27]]))</f>
        <v>257.38685310000074</v>
      </c>
      <c r="U8" s="7">
        <f>(SUM(Reg[[#This Row],[CIRDa0]:[CIRDa27]]))-(SUM(Sug0.2[[#This Row],[CIRDa0]:[CIRDa27]]))</f>
        <v>46.276353349999908</v>
      </c>
      <c r="V8" s="14">
        <f>(SUM(Reg[[#This Row],[HCCDa0]:[HCCDa27]]))-(SUM(Sug0.2[[#This Row],[HCCDa0]:[HCCDa27]]))</f>
        <v>1.9930569390000059</v>
      </c>
      <c r="W8" s="7">
        <f>(SUM(Reg[[#This Row],[LIDDa0]:[LIDDa27]]))-(SUM(Sug0.2[[#This Row],[LIDDa0]:[LIDDa27]]))</f>
        <v>302.35061850000056</v>
      </c>
      <c r="X8" s="7">
        <f>(SUM(Reg[[#This Row],[CHDDa0]:[CHDDa27]]))-(SUM(Sug0.2[[#This Row],[CHDDa0]:[CHDDa27]]))</f>
        <v>12.844670699999824</v>
      </c>
      <c r="Y8" s="7">
        <f>(SUM(Reg[[#This Row],[CHDDDa0]:[CHDDDa27]]))-(SUM(Sug0.2[[#This Row],[CHDDDa0]:[CHDDDa27]]))</f>
        <v>5.4046928000007028</v>
      </c>
      <c r="Z8" s="7">
        <f>(SUM(Reg[[#This Row],[T2DDa0]:[T2DDa27]]))-(SUM(Sug0.2[[#This Row],[T2DDa0]:[T2DDa27]]))</f>
        <v>9.5485069200001362</v>
      </c>
      <c r="AA8" s="7">
        <f>(SUM(Reg[[#This Row],[T2DDDa0]:[T2DDDa27]]))-(SUM(Sug0.2[[#This Row],[T2DDDa0]:[T2DDDa27]]))</f>
        <v>99.972093000000314</v>
      </c>
      <c r="AB8" s="7">
        <f>(SUM(Reg[[#This Row],[OveDa0]:[OveDa27]]))-(SUM(Sug0.2[[#This Row],[OveDa0]:[OveDa27]]))</f>
        <v>0</v>
      </c>
      <c r="AC8" s="7">
        <f>(SUM(Reg[[#This Row],[ObeDa0]:[ObeDa27]]))-(SUM(Sug0.2[[#This Row],[ObeDa0]:[ObeDa27]]))</f>
        <v>6.688298859999577</v>
      </c>
      <c r="AD8" s="7">
        <f>(SUM(Reg[[#This Row],[SteDa0]:[SteDa27]]))-(SUM(Sug0.5[[#This Row],[SteDa0]:[SteDa27]]))</f>
        <v>0</v>
      </c>
      <c r="AE8" s="7">
        <f>(SUM(Reg[[#This Row],[NASDa0]:[NASDa27]]))-(SUM(Sug0.5[[#This Row],[NASDa0]:[NASDa27]]))</f>
        <v>709.17763379999906</v>
      </c>
      <c r="AF8" s="7">
        <f>(SUM(Reg[[#This Row],[CIRDa0]:[CIRDa27]]))-(SUM(Sug0.5[[#This Row],[CIRDa0]:[CIRDa27]]))</f>
        <v>141.74835987</v>
      </c>
      <c r="AG8" s="7">
        <f>(SUM(Reg[[#This Row],[HCCDa0]:[HCCDa27]]))-(SUM(Sug0.5[[#This Row],[HCCDa0]:[HCCDa27]]))</f>
        <v>4.260522255000005</v>
      </c>
      <c r="AH8" s="7">
        <f>(SUM(Reg[[#This Row],[LIDDa0]:[LIDDa27]]))-(SUM(Sug0.5[[#This Row],[LIDDa0]:[LIDDa27]]))</f>
        <v>728.27729147000082</v>
      </c>
      <c r="AI8" s="7">
        <f>(SUM(Reg[[#This Row],[CHDDa0]:[CHDDa27]]))-(SUM(Sug0.5[[#This Row],[CHDDa0]:[CHDDa27]]))</f>
        <v>38.902171599999747</v>
      </c>
      <c r="AJ8" s="7">
        <f>(SUM(Reg[[#This Row],[CHDDDa0]:[CHDDDa27]]))-(SUM(Sug0.5[[#This Row],[CHDDDa0]:[CHDDDa27]]))</f>
        <v>34.458476300000257</v>
      </c>
      <c r="AK8" s="7">
        <f>(SUM(Reg[[#This Row],[T2DDa0]:[T2DDa27]]))-(SUM(Sug0.5[[#This Row],[T2DDa0]:[T2DDa27]]))</f>
        <v>29.272931839999728</v>
      </c>
      <c r="AL8" s="7">
        <f>(SUM(Reg[[#This Row],[T2DDDa0]:[T2DDDa27]]))-(SUM(Sug0.5[[#This Row],[T2DDDa0]:[T2DDDa27]]))</f>
        <v>424.74737319999986</v>
      </c>
      <c r="AM8" s="7">
        <f>(SUM(Reg[[#This Row],[OveDa0]:[OveDa27]]))-(SUM(Sug0.5[[#This Row],[OveDa0]:[OveDa27]]))</f>
        <v>0</v>
      </c>
      <c r="AN8" s="7">
        <f>(SUM(Reg[[#This Row],[ObeDa0]:[ObeDa27]]))-(SUM(Sug0.5[[#This Row],[ObeDa0]:[ObeDa27]]))</f>
        <v>22.115531729999475</v>
      </c>
      <c r="AO8" s="11">
        <f>Reg[STECo0]-Sug0.2[STECo0]</f>
        <v>0</v>
      </c>
      <c r="AP8" s="11">
        <f>Reg[STECo1]-Sug0.2[STECo1]</f>
        <v>0</v>
      </c>
      <c r="AQ8" s="11">
        <f>Reg[STECo2]-Sug0.2[STECo2]</f>
        <v>0</v>
      </c>
      <c r="AR8" s="11">
        <f>Reg[STECo3]-Sug0.2[STECo3]</f>
        <v>0</v>
      </c>
      <c r="AS8" s="11">
        <f>Reg[STECo4]-Sug0.2[STECo4]</f>
        <v>0</v>
      </c>
      <c r="AT8" s="11">
        <f>Reg[STECo5]-Sug0.2[STECo5]</f>
        <v>0</v>
      </c>
      <c r="AU8" s="11">
        <f>Reg[STECo6]-Sug0.2[STECo6]</f>
        <v>0</v>
      </c>
      <c r="AV8" s="11">
        <f>Reg[[#This Row],[STECo7]]-Sug0.2[[#This Row],[STECo7]]</f>
        <v>2263.335699999996</v>
      </c>
      <c r="AW8" s="11">
        <f>Reg[[#This Row],[STECo8]]-Sug0.2[[#This Row],[STECo8]]</f>
        <v>2917.2555000000284</v>
      </c>
      <c r="AX8" s="11">
        <f>Reg[[#This Row],[STECo9]]-Sug0.2[[#This Row],[STECo9]]</f>
        <v>2869.069899999944</v>
      </c>
      <c r="AY8" s="11">
        <f>Reg[[#This Row],[STECo10]]-Sug0.2[[#This Row],[STECo10]]</f>
        <v>2928.351100000029</v>
      </c>
      <c r="AZ8" s="11">
        <f>Reg[[#This Row],[STECo11]]-Sug0.2[[#This Row],[STECo11]]</f>
        <v>3571.1599000000278</v>
      </c>
      <c r="BA8" s="11">
        <f>Reg[[#This Row],[STECo12]]-Sug0.2[[#This Row],[STECo12]]</f>
        <v>3467.1456000000471</v>
      </c>
      <c r="BB8" s="11">
        <f>Reg[[#This Row],[STECo13]]-Sug0.2[[#This Row],[STECo13]]</f>
        <v>3137.3925999999628</v>
      </c>
      <c r="BC8" s="11">
        <f>Reg[[#This Row],[STECo14]]-Sug0.2[[#This Row],[STECo14]]</f>
        <v>2823.9071000000113</v>
      </c>
      <c r="BD8" s="11">
        <f>Reg[[#This Row],[STECo15]]-Sug0.2[[#This Row],[STECo15]]</f>
        <v>2402.800900000002</v>
      </c>
      <c r="BE8" s="11">
        <f>Reg[[#This Row],[STECo16]]-Sug0.2[[#This Row],[STECo16]]</f>
        <v>2302.9083999999857</v>
      </c>
      <c r="BF8" s="11">
        <f>Reg[[#This Row],[STECo17]]-Sug0.2[[#This Row],[STECo17]]</f>
        <v>1974.5022000000172</v>
      </c>
      <c r="BG8" s="11">
        <f>Reg[[#This Row],[STECo18]]-Sug0.2[[#This Row],[STECo18]]</f>
        <v>1578.6996999999974</v>
      </c>
      <c r="BH8" s="11">
        <f>Reg[[#This Row],[STECo19]]-Sug0.2[[#This Row],[STECo19]]</f>
        <v>1532.718200000003</v>
      </c>
      <c r="BI8" s="11">
        <f>Reg[[#This Row],[STECo20]]-Sug0.2[[#This Row],[STECo20]]</f>
        <v>1674.0853999999817</v>
      </c>
      <c r="BJ8" s="11">
        <f>Reg[[#This Row],[STECo21]]-Sug0.2[[#This Row],[STECo21]]</f>
        <v>1857.5148999999801</v>
      </c>
      <c r="BK8" s="11">
        <f>Reg[[#This Row],[STECo22]]-Sug0.2[[#This Row],[STECo22]]</f>
        <v>1703.2229999999981</v>
      </c>
      <c r="BL8" s="11">
        <f>Reg[[#This Row],[STECo23]]-Sug0.2[[#This Row],[STECo23]]</f>
        <v>1969.7467999999935</v>
      </c>
      <c r="BM8" s="11">
        <f>Reg[[#This Row],[STECo24]]-Sug0.2[[#This Row],[STECo24]]</f>
        <v>1817.9372000000149</v>
      </c>
      <c r="BN8" s="11">
        <f>Reg[[#This Row],[STECo25]]-Sug0.2[[#This Row],[STECo25]]</f>
        <v>1856.6753000000026</v>
      </c>
      <c r="BO8" s="11">
        <f>Reg[[#This Row],[STECo26]]-Sug0.2[[#This Row],[STECo26]]</f>
        <v>1402.0200999999943</v>
      </c>
      <c r="BP8" s="11">
        <f>Reg[[#This Row],[STECo27]]-Sug0.2[[#This Row],[STECo27]]</f>
        <v>1166.7296999999962</v>
      </c>
      <c r="BQ8" s="11">
        <f>Reg[STECo0]-Sug0.2[STECo0]</f>
        <v>0</v>
      </c>
      <c r="BR8" s="11">
        <f>Reg[STECo1]-Sug0.2[STECo1]</f>
        <v>0</v>
      </c>
      <c r="BS8" s="11">
        <f>Reg[STECo2]-Sug0.2[STECo2]</f>
        <v>0</v>
      </c>
      <c r="BT8" s="11">
        <f>Reg[STECo3]-Sug0.2[STECo3]</f>
        <v>0</v>
      </c>
      <c r="BU8" s="11">
        <f>Reg[STECo4]-Sug0.2[STECo4]</f>
        <v>0</v>
      </c>
      <c r="BV8" s="11">
        <f>Reg[STECo5]-Sug0.2[STECo5]</f>
        <v>0</v>
      </c>
      <c r="BW8" s="11">
        <f>Reg[STECo6]-Sug0.2[STECo6]</f>
        <v>0</v>
      </c>
      <c r="BX8" s="11">
        <f>Reg[[#This Row],[STECo7]]-Sug0.5[[#This Row],[STECo7]]</f>
        <v>9794.7801999999792</v>
      </c>
      <c r="BY8" s="11">
        <f>Reg[[#This Row],[STECo8]]-Sug0.5[[#This Row],[STECo8]]</f>
        <v>11100.725600000005</v>
      </c>
      <c r="BZ8" s="11">
        <f>Reg[[#This Row],[STECo9]]-Sug0.5[[#This Row],[STECo9]]</f>
        <v>11365.930699999968</v>
      </c>
      <c r="CA8" s="11">
        <f>Reg[[#This Row],[STECo10]]-Sug0.5[[#This Row],[STECo10]]</f>
        <v>11570.558100000024</v>
      </c>
      <c r="CB8" s="11">
        <f>Reg[[#This Row],[STECo11]]-Sug0.5[[#This Row],[STECo11]]</f>
        <v>12620.409800000023</v>
      </c>
      <c r="CC8" s="11">
        <f>Reg[[#This Row],[STECo12]]-Sug0.5[[#This Row],[STECo12]]</f>
        <v>12724.087600000028</v>
      </c>
      <c r="CD8" s="11">
        <f>Reg[[#This Row],[STECo13]]-Sug0.5[[#This Row],[STECo13]]</f>
        <v>12418.845499999996</v>
      </c>
      <c r="CE8" s="11">
        <f>Reg[[#This Row],[STECo14]]-Sug0.5[[#This Row],[STECo14]]</f>
        <v>11390.816300000006</v>
      </c>
      <c r="CF8" s="11">
        <f>Reg[[#This Row],[STECo15]]-Sug0.5[[#This Row],[STECo15]]</f>
        <v>10658.578200000018</v>
      </c>
      <c r="CG8" s="11">
        <f>Reg[[#This Row],[STECo16]]-Sug0.5[[#This Row],[STECo16]]</f>
        <v>10138.7788</v>
      </c>
      <c r="CH8" s="11">
        <f>Reg[[#This Row],[STECo17]]-Sug0.5[[#This Row],[STECo17]]</f>
        <v>9698.2905000000028</v>
      </c>
      <c r="CI8" s="11">
        <f>Reg[[#This Row],[STECo18]]-Sug0.5[[#This Row],[STECo18]]</f>
        <v>9190.2875999999815</v>
      </c>
      <c r="CJ8" s="11">
        <f>Reg[[#This Row],[STECo19]]-Sug0.5[[#This Row],[STECo19]]</f>
        <v>8676.2796000000089</v>
      </c>
      <c r="CK8" s="11">
        <f>Reg[[#This Row],[STECo20]]-Sug0.5[[#This Row],[STECo20]]</f>
        <v>8237.5628999999899</v>
      </c>
      <c r="CL8" s="11">
        <f>Reg[[#This Row],[STECo21]]-Sug0.5[[#This Row],[STECo21]]</f>
        <v>8307.2196999999869</v>
      </c>
      <c r="CM8" s="11">
        <f>Reg[[#This Row],[STECo22]]-Sug0.5[[#This Row],[STECo22]]</f>
        <v>7864.8826999999874</v>
      </c>
      <c r="CN8" s="11">
        <f>Reg[[#This Row],[STECo23]]-Sug0.5[[#This Row],[STECo23]]</f>
        <v>7806.0334999999905</v>
      </c>
      <c r="CO8" s="11">
        <f>Reg[[#This Row],[STECo24]]-Sug0.5[[#This Row],[STECo24]]</f>
        <v>7956.4263999999966</v>
      </c>
      <c r="CP8" s="11">
        <f>Reg[[#This Row],[STECo25]]-Sug0.5[[#This Row],[STECo25]]</f>
        <v>7908.0613000000012</v>
      </c>
      <c r="CQ8" s="11">
        <f>Reg[[#This Row],[STECo26]]-Sug0.5[[#This Row],[STECo26]]</f>
        <v>6787.5577999999805</v>
      </c>
      <c r="CR8" s="11">
        <f>Reg[[#This Row],[STECo27]]-Sug0.5[[#This Row],[STECo27]]</f>
        <v>5898.466700000019</v>
      </c>
    </row>
    <row r="9" spans="1:96" x14ac:dyDescent="0.25">
      <c r="A9">
        <v>5</v>
      </c>
      <c r="B9">
        <v>22400</v>
      </c>
      <c r="C9" s="7">
        <f>(SUM(Reg[[#This Row],[STECo0]:[STECo27]]))-(SUM(Sug0.2[[#This Row],[STECo0]:[STECo27]]))</f>
        <v>267627.85980000161</v>
      </c>
      <c r="D9" s="7">
        <f>(SUM(Reg[[#This Row],[NASCo0]:[NASCo27]]))-(SUM(Sug0.2[[#This Row],[NASCo0]:[NASCo27]]))</f>
        <v>399119.07899999991</v>
      </c>
      <c r="E9" s="7">
        <f>(SUM(Reg[[#This Row],[CIRCo0]:[CIRCo27]]))-(SUM(Sug0.2[[#This Row],[CIRCo0]:[CIRCo27]]))</f>
        <v>2247967.0936999992</v>
      </c>
      <c r="F9" s="7">
        <f>(SUM(Reg[[#This Row],[HCCCo0]:[HCCCo27]]))-(SUM(Sug0.2[[#This Row],[HCCCo0]:[HCCCo27]]))</f>
        <v>367415.31122000236</v>
      </c>
      <c r="G9" s="7">
        <f>(SUM(Reg[[#This Row],[CHDCo0]:[CHDCo27]]))-(SUM(Sug0.2[[#This Row],[CHDCo0]:[CHDCo27]]))</f>
        <v>2180000</v>
      </c>
      <c r="H9" s="7">
        <f>(SUM(Reg[[#This Row],[T2DCo0]:[T2DCo27]]))-(SUM(Sug0.2[[#This Row],[T2DCo0]:[T2DCo27]]))</f>
        <v>2400000</v>
      </c>
      <c r="I9" s="7">
        <f>(SUM(Reg[[#This Row],[OveCo0]:[OveCo27]]))-(SUM(Sug0.2[[#This Row],[OveCo0]:[OveCo27]]))</f>
        <v>-76462.498499993235</v>
      </c>
      <c r="J9" s="7">
        <f>(SUM(Reg[[#This Row],[ObeCo0]:[ObeCo27]]))-(SUM(Sug0.2[[#This Row],[ObeCo0]:[ObeCo27]]))</f>
        <v>5950000</v>
      </c>
      <c r="K9" s="7">
        <f>(SUM(Reg[[#This Row],[STECo0]:[STECo27]]))-(SUM(Sug0.5[[#This Row],[STECo0]:[STECo27]]))</f>
        <v>856444.64519999549</v>
      </c>
      <c r="L9" s="7">
        <f>(SUM(Reg[[#This Row],[NASCo0]:[NASCo27]]))-(SUM(Sug0.5[[#This Row],[NASCo0]:[NASCo27]]))</f>
        <v>1405644.9635000005</v>
      </c>
      <c r="M9" s="7">
        <f>(SUM(Reg[[#This Row],[CIRCo0]:[CIRCo27]]))-(SUM(Sug0.5[[#This Row],[CIRCo0]:[CIRCo27]]))</f>
        <v>6490122.0908999983</v>
      </c>
      <c r="N9" s="7">
        <f>(SUM(Reg[[#This Row],[HCCCo0]:[HCCCo27]]))-(SUM(Sug0.5[[#This Row],[HCCCo0]:[HCCCo27]]))</f>
        <v>1027759.1893600011</v>
      </c>
      <c r="O9" s="7">
        <f>(SUM(Reg[[#This Row],[CHDCo0]:[CHDCo27]]))-(SUM(Sug0.5[[#This Row],[CHDCo0]:[CHDCo27]]))</f>
        <v>6930000</v>
      </c>
      <c r="P9" s="7">
        <f>(SUM(Reg[[#This Row],[T2DCo0]:[T2DCo27]]))-(SUM(Sug0.5[[#This Row],[T2DCo0]:[T2DCo27]]))</f>
        <v>10400000</v>
      </c>
      <c r="Q9" s="7">
        <f>(SUM(Reg[[#This Row],[OveCo0]:[OveCo27]]))-(SUM(Sug0.5[[#This Row],[OveCo0]:[OveCo27]]))</f>
        <v>-261361.7285999991</v>
      </c>
      <c r="R9" s="7">
        <f>(SUM(Reg[[#This Row],[ObeCo0]:[ObeCo27]]))-(SUM(Sug0.5[[#This Row],[ObeCo0]:[ObeCo27]]))</f>
        <v>19300000</v>
      </c>
      <c r="S9" s="7">
        <f>(SUM(Reg[[#This Row],[SteDa0]:[SteDa27]]))-(SUM(Sug0.2[[#This Row],[SteDa0]:[SteDa27]]))</f>
        <v>0</v>
      </c>
      <c r="T9" s="7">
        <f>(SUM(Reg[[#This Row],[NASDa0]:[NASDa27]]))-(SUM(Sug0.2[[#This Row],[NASDa0]:[NASDa27]]))</f>
        <v>391.60150870000325</v>
      </c>
      <c r="U9" s="7">
        <f>(SUM(Reg[[#This Row],[CIRDa0]:[CIRDa27]]))-(SUM(Sug0.2[[#This Row],[CIRDa0]:[CIRDa27]]))</f>
        <v>69.30122115000006</v>
      </c>
      <c r="V9" s="14">
        <f>(SUM(Reg[[#This Row],[HCCDa0]:[HCCDa27]]))-(SUM(Sug0.2[[#This Row],[HCCDa0]:[HCCDa27]]))</f>
        <v>2.4777271949999999</v>
      </c>
      <c r="W9" s="7">
        <f>(SUM(Reg[[#This Row],[LIDDa0]:[LIDDa27]]))-(SUM(Sug0.2[[#This Row],[LIDDa0]:[LIDDa27]]))</f>
        <v>313.8241578000011</v>
      </c>
      <c r="X9" s="7">
        <f>(SUM(Reg[[#This Row],[CHDDa0]:[CHDDa27]]))-(SUM(Sug0.2[[#This Row],[CHDDa0]:[CHDDa27]]))</f>
        <v>17.7037104799997</v>
      </c>
      <c r="Y9" s="7">
        <f>(SUM(Reg[[#This Row],[CHDDDa0]:[CHDDDa27]]))-(SUM(Sug0.2[[#This Row],[CHDDDa0]:[CHDDDa27]]))</f>
        <v>52.262176300000647</v>
      </c>
      <c r="Z9" s="7">
        <f>(SUM(Reg[[#This Row],[T2DDa0]:[T2DDa27]]))-(SUM(Sug0.2[[#This Row],[T2DDa0]:[T2DDa27]]))</f>
        <v>11.205987009999944</v>
      </c>
      <c r="AA9" s="7">
        <f>(SUM(Reg[[#This Row],[T2DDDa0]:[T2DDDa27]]))-(SUM(Sug0.2[[#This Row],[T2DDDa0]:[T2DDDa27]]))</f>
        <v>35.588889199998448</v>
      </c>
      <c r="AB9" s="7">
        <f>(SUM(Reg[[#This Row],[OveDa0]:[OveDa27]]))-(SUM(Sug0.2[[#This Row],[OveDa0]:[OveDa27]]))</f>
        <v>0</v>
      </c>
      <c r="AC9" s="7">
        <f>(SUM(Reg[[#This Row],[ObeDa0]:[ObeDa27]]))-(SUM(Sug0.2[[#This Row],[ObeDa0]:[ObeDa27]]))</f>
        <v>48.270601150000402</v>
      </c>
      <c r="AD9" s="7">
        <f>(SUM(Reg[[#This Row],[SteDa0]:[SteDa27]]))-(SUM(Sug0.5[[#This Row],[SteDa0]:[SteDa27]]))</f>
        <v>0</v>
      </c>
      <c r="AE9" s="7">
        <f>(SUM(Reg[[#This Row],[NASDa0]:[NASDa27]]))-(SUM(Sug0.5[[#This Row],[NASDa0]:[NASDa27]]))</f>
        <v>1379.1690695000025</v>
      </c>
      <c r="AF9" s="7">
        <f>(SUM(Reg[[#This Row],[CIRDa0]:[CIRDa27]]))-(SUM(Sug0.5[[#This Row],[CIRDa0]:[CIRDa27]]))</f>
        <v>200.17024973999997</v>
      </c>
      <c r="AG9" s="7">
        <f>(SUM(Reg[[#This Row],[HCCDa0]:[HCCDa27]]))-(SUM(Sug0.5[[#This Row],[HCCDa0]:[HCCDa27]]))</f>
        <v>6.9308676399999918</v>
      </c>
      <c r="AH9" s="7">
        <f>(SUM(Reg[[#This Row],[LIDDa0]:[LIDDa27]]))-(SUM(Sug0.5[[#This Row],[LIDDa0]:[LIDDa27]]))</f>
        <v>971.5029968900003</v>
      </c>
      <c r="AI9" s="7">
        <f>(SUM(Reg[[#This Row],[CHDDa0]:[CHDDa27]]))-(SUM(Sug0.5[[#This Row],[CHDDa0]:[CHDDa27]]))</f>
        <v>52.189197480000075</v>
      </c>
      <c r="AJ9" s="7">
        <f>(SUM(Reg[[#This Row],[CHDDDa0]:[CHDDDa27]]))-(SUM(Sug0.5[[#This Row],[CHDDDa0]:[CHDDDa27]]))</f>
        <v>102.18446630000017</v>
      </c>
      <c r="AK9" s="7">
        <f>(SUM(Reg[[#This Row],[T2DDa0]:[T2DDa27]]))-(SUM(Sug0.5[[#This Row],[T2DDa0]:[T2DDa27]]))</f>
        <v>41.719728900000064</v>
      </c>
      <c r="AL9" s="7">
        <f>(SUM(Reg[[#This Row],[T2DDDa0]:[T2DDDa27]]))-(SUM(Sug0.5[[#This Row],[T2DDDa0]:[T2DDDa27]]))</f>
        <v>233.48362819999602</v>
      </c>
      <c r="AM9" s="7">
        <f>(SUM(Reg[[#This Row],[OveDa0]:[OveDa27]]))-(SUM(Sug0.5[[#This Row],[OveDa0]:[OveDa27]]))</f>
        <v>0</v>
      </c>
      <c r="AN9" s="7">
        <f>(SUM(Reg[[#This Row],[ObeDa0]:[ObeDa27]]))-(SUM(Sug0.5[[#This Row],[ObeDa0]:[ObeDa27]]))</f>
        <v>155.3768389300003</v>
      </c>
      <c r="AO9" s="11">
        <f>Reg[STECo0]-Sug0.2[STECo0]</f>
        <v>0</v>
      </c>
      <c r="AP9" s="11">
        <f>Reg[STECo1]-Sug0.2[STECo1]</f>
        <v>0</v>
      </c>
      <c r="AQ9" s="11">
        <f>Reg[STECo2]-Sug0.2[STECo2]</f>
        <v>0</v>
      </c>
      <c r="AR9" s="11">
        <f>Reg[STECo3]-Sug0.2[STECo3]</f>
        <v>0</v>
      </c>
      <c r="AS9" s="11">
        <f>Reg[STECo4]-Sug0.2[STECo4]</f>
        <v>0</v>
      </c>
      <c r="AT9" s="11">
        <f>Reg[STECo5]-Sug0.2[STECo5]</f>
        <v>0</v>
      </c>
      <c r="AU9" s="11">
        <f>Reg[STECo6]-Sug0.2[STECo6]</f>
        <v>0</v>
      </c>
      <c r="AV9" s="11">
        <f>Reg[[#This Row],[STECo7]]-Sug0.2[[#This Row],[STECo7]]</f>
        <v>13792.553199999966</v>
      </c>
      <c r="AW9" s="11">
        <f>Reg[[#This Row],[STECo8]]-Sug0.2[[#This Row],[STECo8]]</f>
        <v>14630.719900000026</v>
      </c>
      <c r="AX9" s="11">
        <f>Reg[[#This Row],[STECo9]]-Sug0.2[[#This Row],[STECo9]]</f>
        <v>16612.13870000001</v>
      </c>
      <c r="AY9" s="11">
        <f>Reg[[#This Row],[STECo10]]-Sug0.2[[#This Row],[STECo10]]</f>
        <v>15310.188300000038</v>
      </c>
      <c r="AZ9" s="11">
        <f>Reg[[#This Row],[STECo11]]-Sug0.2[[#This Row],[STECo11]]</f>
        <v>15204.663399999961</v>
      </c>
      <c r="BA9" s="11">
        <f>Reg[[#This Row],[STECo12]]-Sug0.2[[#This Row],[STECo12]]</f>
        <v>15532.948399999994</v>
      </c>
      <c r="BB9" s="11">
        <f>Reg[[#This Row],[STECo13]]-Sug0.2[[#This Row],[STECo13]]</f>
        <v>14438.807699999888</v>
      </c>
      <c r="BC9" s="11">
        <f>Reg[[#This Row],[STECo14]]-Sug0.2[[#This Row],[STECo14]]</f>
        <v>13810.581999999937</v>
      </c>
      <c r="BD9" s="11">
        <f>Reg[[#This Row],[STECo15]]-Sug0.2[[#This Row],[STECo15]]</f>
        <v>12501.001300000004</v>
      </c>
      <c r="BE9" s="11">
        <f>Reg[[#This Row],[STECo16]]-Sug0.2[[#This Row],[STECo16]]</f>
        <v>12430.528900000034</v>
      </c>
      <c r="BF9" s="11">
        <f>Reg[[#This Row],[STECo17]]-Sug0.2[[#This Row],[STECo17]]</f>
        <v>10928.146399999969</v>
      </c>
      <c r="BG9" s="11">
        <f>Reg[[#This Row],[STECo18]]-Sug0.2[[#This Row],[STECo18]]</f>
        <v>11993.74450000003</v>
      </c>
      <c r="BH9" s="11">
        <f>Reg[[#This Row],[STECo19]]-Sug0.2[[#This Row],[STECo19]]</f>
        <v>12181.846500000102</v>
      </c>
      <c r="BI9" s="11">
        <f>Reg[[#This Row],[STECo20]]-Sug0.2[[#This Row],[STECo20]]</f>
        <v>11653.108400000026</v>
      </c>
      <c r="BJ9" s="11">
        <f>Reg[[#This Row],[STECo21]]-Sug0.2[[#This Row],[STECo21]]</f>
        <v>11229.266999999993</v>
      </c>
      <c r="BK9" s="11">
        <f>Reg[[#This Row],[STECo22]]-Sug0.2[[#This Row],[STECo22]]</f>
        <v>11230.086699999985</v>
      </c>
      <c r="BL9" s="11">
        <f>Reg[[#This Row],[STECo23]]-Sug0.2[[#This Row],[STECo23]]</f>
        <v>11937.587700000033</v>
      </c>
      <c r="BM9" s="11">
        <f>Reg[[#This Row],[STECo24]]-Sug0.2[[#This Row],[STECo24]]</f>
        <v>10894.497499999939</v>
      </c>
      <c r="BN9" s="11">
        <f>Reg[[#This Row],[STECo25]]-Sug0.2[[#This Row],[STECo25]]</f>
        <v>10502.166599999997</v>
      </c>
      <c r="BO9" s="11">
        <f>Reg[[#This Row],[STECo26]]-Sug0.2[[#This Row],[STECo26]]</f>
        <v>10560.431099999987</v>
      </c>
      <c r="BP9" s="11">
        <f>Reg[[#This Row],[STECo27]]-Sug0.2[[#This Row],[STECo27]]</f>
        <v>10252.845600000001</v>
      </c>
      <c r="BQ9" s="11">
        <f>Reg[STECo0]-Sug0.2[STECo0]</f>
        <v>0</v>
      </c>
      <c r="BR9" s="11">
        <f>Reg[STECo1]-Sug0.2[STECo1]</f>
        <v>0</v>
      </c>
      <c r="BS9" s="11">
        <f>Reg[STECo2]-Sug0.2[STECo2]</f>
        <v>0</v>
      </c>
      <c r="BT9" s="11">
        <f>Reg[STECo3]-Sug0.2[STECo3]</f>
        <v>0</v>
      </c>
      <c r="BU9" s="11">
        <f>Reg[STECo4]-Sug0.2[STECo4]</f>
        <v>0</v>
      </c>
      <c r="BV9" s="11">
        <f>Reg[STECo5]-Sug0.2[STECo5]</f>
        <v>0</v>
      </c>
      <c r="BW9" s="11">
        <f>Reg[STECo6]-Sug0.2[STECo6]</f>
        <v>0</v>
      </c>
      <c r="BX9" s="11">
        <f>Reg[[#This Row],[STECo7]]-Sug0.5[[#This Row],[STECo7]]</f>
        <v>41760.785999999964</v>
      </c>
      <c r="BY9" s="11">
        <f>Reg[[#This Row],[STECo8]]-Sug0.5[[#This Row],[STECo8]]</f>
        <v>46495.93180000002</v>
      </c>
      <c r="BZ9" s="11">
        <f>Reg[[#This Row],[STECo9]]-Sug0.5[[#This Row],[STECo9]]</f>
        <v>48753.015800000052</v>
      </c>
      <c r="CA9" s="11">
        <f>Reg[[#This Row],[STECo10]]-Sug0.5[[#This Row],[STECo10]]</f>
        <v>46281.180099999998</v>
      </c>
      <c r="CB9" s="11">
        <f>Reg[[#This Row],[STECo11]]-Sug0.5[[#This Row],[STECo11]]</f>
        <v>48110.278300000005</v>
      </c>
      <c r="CC9" s="11">
        <f>Reg[[#This Row],[STECo12]]-Sug0.5[[#This Row],[STECo12]]</f>
        <v>46819.170900000026</v>
      </c>
      <c r="CD9" s="11">
        <f>Reg[[#This Row],[STECo13]]-Sug0.5[[#This Row],[STECo13]]</f>
        <v>47059.817699999898</v>
      </c>
      <c r="CE9" s="11">
        <f>Reg[[#This Row],[STECo14]]-Sug0.5[[#This Row],[STECo14]]</f>
        <v>46208.338199999998</v>
      </c>
      <c r="CF9" s="11">
        <f>Reg[[#This Row],[STECo15]]-Sug0.5[[#This Row],[STECo15]]</f>
        <v>45668.980499999947</v>
      </c>
      <c r="CG9" s="11">
        <f>Reg[[#This Row],[STECo16]]-Sug0.5[[#This Row],[STECo16]]</f>
        <v>44240.937799999956</v>
      </c>
      <c r="CH9" s="11">
        <f>Reg[[#This Row],[STECo17]]-Sug0.5[[#This Row],[STECo17]]</f>
        <v>41621.983799999929</v>
      </c>
      <c r="CI9" s="11">
        <f>Reg[[#This Row],[STECo18]]-Sug0.5[[#This Row],[STECo18]]</f>
        <v>40870.990899999975</v>
      </c>
      <c r="CJ9" s="11">
        <f>Reg[[#This Row],[STECo19]]-Sug0.5[[#This Row],[STECo19]]</f>
        <v>40665.869999999995</v>
      </c>
      <c r="CK9" s="11">
        <f>Reg[[#This Row],[STECo20]]-Sug0.5[[#This Row],[STECo20]]</f>
        <v>37307.339799999958</v>
      </c>
      <c r="CL9" s="11">
        <f>Reg[[#This Row],[STECo21]]-Sug0.5[[#This Row],[STECo21]]</f>
        <v>34869.829099999974</v>
      </c>
      <c r="CM9" s="11">
        <f>Reg[[#This Row],[STECo22]]-Sug0.5[[#This Row],[STECo22]]</f>
        <v>34755.88870000001</v>
      </c>
      <c r="CN9" s="11">
        <f>Reg[[#This Row],[STECo23]]-Sug0.5[[#This Row],[STECo23]]</f>
        <v>34619.004399999976</v>
      </c>
      <c r="CO9" s="11">
        <f>Reg[[#This Row],[STECo24]]-Sug0.5[[#This Row],[STECo24]]</f>
        <v>34460.609199999948</v>
      </c>
      <c r="CP9" s="11">
        <f>Reg[[#This Row],[STECo25]]-Sug0.5[[#This Row],[STECo25]]</f>
        <v>32481.700999999943</v>
      </c>
      <c r="CQ9" s="11">
        <f>Reg[[#This Row],[STECo26]]-Sug0.5[[#This Row],[STECo26]]</f>
        <v>32846.5821</v>
      </c>
      <c r="CR9" s="11">
        <f>Reg[[#This Row],[STECo27]]-Sug0.5[[#This Row],[STECo27]]</f>
        <v>30546.40909999999</v>
      </c>
    </row>
    <row r="10" spans="1:96" x14ac:dyDescent="0.25">
      <c r="A10">
        <v>6</v>
      </c>
      <c r="B10">
        <v>22400</v>
      </c>
      <c r="C10" s="7">
        <f>(SUM(Reg[[#This Row],[STECo0]:[STECo27]]))-(SUM(Sug0.2[[#This Row],[STECo0]:[STECo27]]))</f>
        <v>196299.46389999986</v>
      </c>
      <c r="D10" s="7">
        <f>(SUM(Reg[[#This Row],[NASCo0]:[NASCo27]]))-(SUM(Sug0.2[[#This Row],[NASCo0]:[NASCo27]]))</f>
        <v>108874.86202999996</v>
      </c>
      <c r="E10" s="7">
        <f>(SUM(Reg[[#This Row],[CIRCo0]:[CIRCo27]]))-(SUM(Sug0.2[[#This Row],[CIRCo0]:[CIRCo27]]))</f>
        <v>430831.65410000086</v>
      </c>
      <c r="F10" s="7">
        <f>(SUM(Reg[[#This Row],[HCCCo0]:[HCCCo27]]))-(SUM(Sug0.2[[#This Row],[HCCCo0]:[HCCCo27]]))</f>
        <v>402454.47986999899</v>
      </c>
      <c r="G10" s="7">
        <f>(SUM(Reg[[#This Row],[CHDCo0]:[CHDCo27]]))-(SUM(Sug0.2[[#This Row],[CHDCo0]:[CHDCo27]]))</f>
        <v>1900000</v>
      </c>
      <c r="H10" s="7">
        <f>(SUM(Reg[[#This Row],[T2DCo0]:[T2DCo27]]))-(SUM(Sug0.2[[#This Row],[T2DCo0]:[T2DCo27]]))</f>
        <v>3400000</v>
      </c>
      <c r="I10" s="7">
        <f>(SUM(Reg[[#This Row],[OveCo0]:[OveCo27]]))-(SUM(Sug0.2[[#This Row],[OveCo0]:[OveCo27]]))</f>
        <v>-10000</v>
      </c>
      <c r="J10" s="7">
        <f>(SUM(Reg[[#This Row],[ObeCo0]:[ObeCo27]]))-(SUM(Sug0.2[[#This Row],[ObeCo0]:[ObeCo27]]))</f>
        <v>1490000</v>
      </c>
      <c r="K10" s="7">
        <f>(SUM(Reg[[#This Row],[STECo0]:[STECo27]]))-(SUM(Sug0.5[[#This Row],[STECo0]:[STECo27]]))</f>
        <v>590630.5163000077</v>
      </c>
      <c r="L10" s="7">
        <f>(SUM(Reg[[#This Row],[NASCo0]:[NASCo27]]))-(SUM(Sug0.5[[#This Row],[NASCo0]:[NASCo27]]))</f>
        <v>321709.64116000012</v>
      </c>
      <c r="M10" s="7">
        <f>(SUM(Reg[[#This Row],[CIRCo0]:[CIRCo27]]))-(SUM(Sug0.5[[#This Row],[CIRCo0]:[CIRCo27]]))</f>
        <v>1279566.3963000011</v>
      </c>
      <c r="N10" s="7">
        <f>(SUM(Reg[[#This Row],[HCCCo0]:[HCCCo27]]))-(SUM(Sug0.5[[#This Row],[HCCCo0]:[HCCCo27]]))</f>
        <v>1415371.6072000004</v>
      </c>
      <c r="O10" s="7">
        <f>(SUM(Reg[[#This Row],[CHDCo0]:[CHDCo27]]))-(SUM(Sug0.5[[#This Row],[CHDCo0]:[CHDCo27]]))</f>
        <v>4400000</v>
      </c>
      <c r="P10" s="7">
        <f>(SUM(Reg[[#This Row],[T2DCo0]:[T2DCo27]]))-(SUM(Sug0.5[[#This Row],[T2DCo0]:[T2DCo27]]))</f>
        <v>10500000</v>
      </c>
      <c r="Q10" s="7">
        <f>(SUM(Reg[[#This Row],[OveCo0]:[OveCo27]]))-(SUM(Sug0.5[[#This Row],[OveCo0]:[OveCo27]]))</f>
        <v>40000</v>
      </c>
      <c r="R10" s="7">
        <f>(SUM(Reg[[#This Row],[ObeCo0]:[ObeCo27]]))-(SUM(Sug0.5[[#This Row],[ObeCo0]:[ObeCo27]]))</f>
        <v>4310000</v>
      </c>
      <c r="S10" s="7">
        <f>(SUM(Reg[[#This Row],[SteDa0]:[SteDa27]]))-(SUM(Sug0.2[[#This Row],[SteDa0]:[SteDa27]]))</f>
        <v>0</v>
      </c>
      <c r="T10" s="7">
        <f>(SUM(Reg[[#This Row],[NASDa0]:[NASDa27]]))-(SUM(Sug0.2[[#This Row],[NASDa0]:[NASDa27]]))</f>
        <v>239.15506389999882</v>
      </c>
      <c r="U10" s="7">
        <f>(SUM(Reg[[#This Row],[CIRDa0]:[CIRDa27]]))-(SUM(Sug0.2[[#This Row],[CIRDa0]:[CIRDa27]]))</f>
        <v>27.980279200000041</v>
      </c>
      <c r="V10" s="14">
        <f>(SUM(Reg[[#This Row],[HCCDa0]:[HCCDa27]]))-(SUM(Sug0.2[[#This Row],[HCCDa0]:[HCCDa27]]))</f>
        <v>2.301812378000001</v>
      </c>
      <c r="W10" s="7">
        <f>(SUM(Reg[[#This Row],[LIDDa0]:[LIDDa27]]))-(SUM(Sug0.2[[#This Row],[LIDDa0]:[LIDDa27]]))</f>
        <v>147.47235640000054</v>
      </c>
      <c r="X10" s="7">
        <f>(SUM(Reg[[#This Row],[CHDDa0]:[CHDDa27]]))-(SUM(Sug0.2[[#This Row],[CHDDa0]:[CHDDa27]]))</f>
        <v>6.7316734000000906</v>
      </c>
      <c r="Y10" s="7">
        <f>(SUM(Reg[[#This Row],[CHDDDa0]:[CHDDDa27]]))-(SUM(Sug0.2[[#This Row],[CHDDDa0]:[CHDDDa27]]))</f>
        <v>-1.1556127199996808</v>
      </c>
      <c r="Z10" s="7">
        <f>(SUM(Reg[[#This Row],[T2DDa0]:[T2DDa27]]))-(SUM(Sug0.2[[#This Row],[T2DDa0]:[T2DDa27]]))</f>
        <v>19.884016200000133</v>
      </c>
      <c r="AA10" s="7">
        <f>(SUM(Reg[[#This Row],[T2DDDa0]:[T2DDDa27]]))-(SUM(Sug0.2[[#This Row],[T2DDDa0]:[T2DDDa27]]))</f>
        <v>70.532433400006994</v>
      </c>
      <c r="AB10" s="7">
        <f>(SUM(Reg[[#This Row],[OveDa0]:[OveDa27]]))-(SUM(Sug0.2[[#This Row],[OveDa0]:[OveDa27]]))</f>
        <v>0</v>
      </c>
      <c r="AC10" s="7">
        <f>(SUM(Reg[[#This Row],[ObeDa0]:[ObeDa27]]))-(SUM(Sug0.2[[#This Row],[ObeDa0]:[ObeDa27]]))</f>
        <v>27.349282040000162</v>
      </c>
      <c r="AD10" s="7">
        <f>(SUM(Reg[[#This Row],[SteDa0]:[SteDa27]]))-(SUM(Sug0.5[[#This Row],[SteDa0]:[SteDa27]]))</f>
        <v>0</v>
      </c>
      <c r="AE10" s="7">
        <f>(SUM(Reg[[#This Row],[NASDa0]:[NASDa27]]))-(SUM(Sug0.5[[#This Row],[NASDa0]:[NASDa27]]))</f>
        <v>706.66899929999818</v>
      </c>
      <c r="AF10" s="7">
        <f>(SUM(Reg[[#This Row],[CIRDa0]:[CIRDa27]]))-(SUM(Sug0.5[[#This Row],[CIRDa0]:[CIRDa27]]))</f>
        <v>83.10119437000003</v>
      </c>
      <c r="AG10" s="7">
        <f>(SUM(Reg[[#This Row],[HCCDa0]:[HCCDa27]]))-(SUM(Sug0.5[[#This Row],[HCCDa0]:[HCCDa27]]))</f>
        <v>8.0951264020000018</v>
      </c>
      <c r="AH10" s="7">
        <f>(SUM(Reg[[#This Row],[LIDDa0]:[LIDDa27]]))-(SUM(Sug0.5[[#This Row],[LIDDa0]:[LIDDa27]]))</f>
        <v>591.13224839999884</v>
      </c>
      <c r="AI10" s="7">
        <f>(SUM(Reg[[#This Row],[CHDDa0]:[CHDDa27]]))-(SUM(Sug0.5[[#This Row],[CHDDa0]:[CHDDa27]]))</f>
        <v>17.024439419999908</v>
      </c>
      <c r="AJ10" s="7">
        <f>(SUM(Reg[[#This Row],[CHDDDa0]:[CHDDDa27]]))-(SUM(Sug0.5[[#This Row],[CHDDDa0]:[CHDDDa27]]))</f>
        <v>28.191185680000672</v>
      </c>
      <c r="AK10" s="7">
        <f>(SUM(Reg[[#This Row],[T2DDa0]:[T2DDa27]]))-(SUM(Sug0.5[[#This Row],[T2DDa0]:[T2DDa27]]))</f>
        <v>63.022126799999569</v>
      </c>
      <c r="AL10" s="7">
        <f>(SUM(Reg[[#This Row],[T2DDDa0]:[T2DDDa27]]))-(SUM(Sug0.5[[#This Row],[T2DDDa0]:[T2DDDa27]]))</f>
        <v>315.10552700000335</v>
      </c>
      <c r="AM10" s="7">
        <f>(SUM(Reg[[#This Row],[OveDa0]:[OveDa27]]))-(SUM(Sug0.5[[#This Row],[OveDa0]:[OveDa27]]))</f>
        <v>0</v>
      </c>
      <c r="AN10" s="7">
        <f>(SUM(Reg[[#This Row],[ObeDa0]:[ObeDa27]]))-(SUM(Sug0.5[[#This Row],[ObeDa0]:[ObeDa27]]))</f>
        <v>81.309190849999823</v>
      </c>
      <c r="AO10" s="11">
        <f>Reg[STECo0]-Sug0.2[STECo0]</f>
        <v>0</v>
      </c>
      <c r="AP10" s="11">
        <f>Reg[STECo1]-Sug0.2[STECo1]</f>
        <v>0</v>
      </c>
      <c r="AQ10" s="11">
        <f>Reg[STECo2]-Sug0.2[STECo2]</f>
        <v>0</v>
      </c>
      <c r="AR10" s="11">
        <f>Reg[STECo3]-Sug0.2[STECo3]</f>
        <v>0</v>
      </c>
      <c r="AS10" s="11">
        <f>Reg[STECo4]-Sug0.2[STECo4]</f>
        <v>0</v>
      </c>
      <c r="AT10" s="11">
        <f>Reg[STECo5]-Sug0.2[STECo5]</f>
        <v>0</v>
      </c>
      <c r="AU10" s="11">
        <f>Reg[STECo6]-Sug0.2[STECo6]</f>
        <v>0</v>
      </c>
      <c r="AV10" s="11">
        <f>Reg[[#This Row],[STECo7]]-Sug0.2[[#This Row],[STECo7]]</f>
        <v>10000</v>
      </c>
      <c r="AW10" s="11">
        <f>Reg[[#This Row],[STECo8]]-Sug0.2[[#This Row],[STECo8]]</f>
        <v>10000</v>
      </c>
      <c r="AX10" s="11">
        <f>Reg[[#This Row],[STECo9]]-Sug0.2[[#This Row],[STECo9]]</f>
        <v>10000</v>
      </c>
      <c r="AY10" s="11">
        <f>Reg[[#This Row],[STECo10]]-Sug0.2[[#This Row],[STECo10]]</f>
        <v>10000</v>
      </c>
      <c r="AZ10" s="11">
        <f>Reg[[#This Row],[STECo11]]-Sug0.2[[#This Row],[STECo11]]</f>
        <v>9983.295599999954</v>
      </c>
      <c r="BA10" s="11">
        <f>Reg[[#This Row],[STECo12]]-Sug0.2[[#This Row],[STECo12]]</f>
        <v>11296.582599999965</v>
      </c>
      <c r="BB10" s="11">
        <f>Reg[[#This Row],[STECo13]]-Sug0.2[[#This Row],[STECo13]]</f>
        <v>12382.724399999948</v>
      </c>
      <c r="BC10" s="11">
        <f>Reg[[#This Row],[STECo14]]-Sug0.2[[#This Row],[STECo14]]</f>
        <v>11449.583400000003</v>
      </c>
      <c r="BD10" s="11">
        <f>Reg[[#This Row],[STECo15]]-Sug0.2[[#This Row],[STECo15]]</f>
        <v>11560.74430000002</v>
      </c>
      <c r="BE10" s="11">
        <f>Reg[[#This Row],[STECo16]]-Sug0.2[[#This Row],[STECo16]]</f>
        <v>10468.560500000021</v>
      </c>
      <c r="BF10" s="11">
        <f>Reg[[#This Row],[STECo17]]-Sug0.2[[#This Row],[STECo17]]</f>
        <v>9639.7513999999501</v>
      </c>
      <c r="BG10" s="11">
        <f>Reg[[#This Row],[STECo18]]-Sug0.2[[#This Row],[STECo18]]</f>
        <v>10477.990700000082</v>
      </c>
      <c r="BH10" s="11">
        <f>Reg[[#This Row],[STECo19]]-Sug0.2[[#This Row],[STECo19]]</f>
        <v>9283.9205000000075</v>
      </c>
      <c r="BI10" s="11">
        <f>Reg[[#This Row],[STECo20]]-Sug0.2[[#This Row],[STECo20]]</f>
        <v>8438.1842999999644</v>
      </c>
      <c r="BJ10" s="11">
        <f>Reg[[#This Row],[STECo21]]-Sug0.2[[#This Row],[STECo21]]</f>
        <v>8285.5075999998953</v>
      </c>
      <c r="BK10" s="11">
        <f>Reg[[#This Row],[STECo22]]-Sug0.2[[#This Row],[STECo22]]</f>
        <v>8044.1820000000298</v>
      </c>
      <c r="BL10" s="11">
        <f>Reg[[#This Row],[STECo23]]-Sug0.2[[#This Row],[STECo23]]</f>
        <v>8950.655299999984</v>
      </c>
      <c r="BM10" s="11">
        <f>Reg[[#This Row],[STECo24]]-Sug0.2[[#This Row],[STECo24]]</f>
        <v>8178.782600000035</v>
      </c>
      <c r="BN10" s="11">
        <f>Reg[[#This Row],[STECo25]]-Sug0.2[[#This Row],[STECo25]]</f>
        <v>6534.4239000000525</v>
      </c>
      <c r="BO10" s="11">
        <f>Reg[[#This Row],[STECo26]]-Sug0.2[[#This Row],[STECo26]]</f>
        <v>6022.8806000000332</v>
      </c>
      <c r="BP10" s="11">
        <f>Reg[[#This Row],[STECo27]]-Sug0.2[[#This Row],[STECo27]]</f>
        <v>5301.6942000000272</v>
      </c>
      <c r="BQ10" s="11">
        <f>Reg[STECo0]-Sug0.2[STECo0]</f>
        <v>0</v>
      </c>
      <c r="BR10" s="11">
        <f>Reg[STECo1]-Sug0.2[STECo1]</f>
        <v>0</v>
      </c>
      <c r="BS10" s="11">
        <f>Reg[STECo2]-Sug0.2[STECo2]</f>
        <v>0</v>
      </c>
      <c r="BT10" s="11">
        <f>Reg[STECo3]-Sug0.2[STECo3]</f>
        <v>0</v>
      </c>
      <c r="BU10" s="11">
        <f>Reg[STECo4]-Sug0.2[STECo4]</f>
        <v>0</v>
      </c>
      <c r="BV10" s="11">
        <f>Reg[STECo5]-Sug0.2[STECo5]</f>
        <v>0</v>
      </c>
      <c r="BW10" s="11">
        <f>Reg[STECo6]-Sug0.2[STECo6]</f>
        <v>0</v>
      </c>
      <c r="BX10" s="11">
        <f>Reg[[#This Row],[STECo7]]-Sug0.5[[#This Row],[STECo7]]</f>
        <v>30351.239799999981</v>
      </c>
      <c r="BY10" s="11">
        <f>Reg[[#This Row],[STECo8]]-Sug0.5[[#This Row],[STECo8]]</f>
        <v>30000</v>
      </c>
      <c r="BZ10" s="11">
        <f>Reg[[#This Row],[STECo9]]-Sug0.5[[#This Row],[STECo9]]</f>
        <v>31544.414199999999</v>
      </c>
      <c r="CA10" s="11">
        <f>Reg[[#This Row],[STECo10]]-Sug0.5[[#This Row],[STECo10]]</f>
        <v>32679.731299999985</v>
      </c>
      <c r="CB10" s="11">
        <f>Reg[[#This Row],[STECo11]]-Sug0.5[[#This Row],[STECo11]]</f>
        <v>32253.354199999943</v>
      </c>
      <c r="CC10" s="11">
        <f>Reg[[#This Row],[STECo12]]-Sug0.5[[#This Row],[STECo12]]</f>
        <v>34375.622199999983</v>
      </c>
      <c r="CD10" s="11">
        <f>Reg[[#This Row],[STECo13]]-Sug0.5[[#This Row],[STECo13]]</f>
        <v>34199.905399999931</v>
      </c>
      <c r="CE10" s="11">
        <f>Reg[[#This Row],[STECo14]]-Sug0.5[[#This Row],[STECo14]]</f>
        <v>31486.35420000006</v>
      </c>
      <c r="CF10" s="11">
        <f>Reg[[#This Row],[STECo15]]-Sug0.5[[#This Row],[STECo15]]</f>
        <v>29346.504799999995</v>
      </c>
      <c r="CG10" s="11">
        <f>Reg[[#This Row],[STECo16]]-Sug0.5[[#This Row],[STECo16]]</f>
        <v>30650.218400000012</v>
      </c>
      <c r="CH10" s="11">
        <f>Reg[[#This Row],[STECo17]]-Sug0.5[[#This Row],[STECo17]]</f>
        <v>30176.613200000022</v>
      </c>
      <c r="CI10" s="11">
        <f>Reg[[#This Row],[STECo18]]-Sug0.5[[#This Row],[STECo18]]</f>
        <v>29297.682700000005</v>
      </c>
      <c r="CJ10" s="11">
        <f>Reg[[#This Row],[STECo19]]-Sug0.5[[#This Row],[STECo19]]</f>
        <v>26370.284800000023</v>
      </c>
      <c r="CK10" s="11">
        <f>Reg[[#This Row],[STECo20]]-Sug0.5[[#This Row],[STECo20]]</f>
        <v>26848.768299999996</v>
      </c>
      <c r="CL10" s="11">
        <f>Reg[[#This Row],[STECo21]]-Sug0.5[[#This Row],[STECo21]]</f>
        <v>25042.71379999991</v>
      </c>
      <c r="CM10" s="11">
        <f>Reg[[#This Row],[STECo22]]-Sug0.5[[#This Row],[STECo22]]</f>
        <v>24132.546199999982</v>
      </c>
      <c r="CN10" s="11">
        <f>Reg[[#This Row],[STECo23]]-Sug0.5[[#This Row],[STECo23]]</f>
        <v>26588.711299999966</v>
      </c>
      <c r="CO10" s="11">
        <f>Reg[[#This Row],[STECo24]]-Sug0.5[[#This Row],[STECo24]]</f>
        <v>24280.76099999994</v>
      </c>
      <c r="CP10" s="11">
        <f>Reg[[#This Row],[STECo25]]-Sug0.5[[#This Row],[STECo25]]</f>
        <v>21753.84149999998</v>
      </c>
      <c r="CQ10" s="11">
        <f>Reg[[#This Row],[STECo26]]-Sug0.5[[#This Row],[STECo26]]</f>
        <v>19915.658400000073</v>
      </c>
      <c r="CR10" s="11">
        <f>Reg[[#This Row],[STECo27]]-Sug0.5[[#This Row],[STECo27]]</f>
        <v>19335.590600000112</v>
      </c>
    </row>
    <row r="11" spans="1:96" x14ac:dyDescent="0.25">
      <c r="A11">
        <v>7</v>
      </c>
      <c r="B11">
        <v>22400</v>
      </c>
      <c r="C11" s="7">
        <f>(SUM(Reg[[#This Row],[STECo0]:[STECo27]]))-(SUM(Sug0.2[[#This Row],[STECo0]:[STECo27]]))</f>
        <v>354853.47839999758</v>
      </c>
      <c r="D11" s="7">
        <f>(SUM(Reg[[#This Row],[NASCo0]:[NASCo27]]))-(SUM(Sug0.2[[#This Row],[NASCo0]:[NASCo27]]))</f>
        <v>523543.16869999934</v>
      </c>
      <c r="E11" s="7">
        <f>(SUM(Reg[[#This Row],[CIRCo0]:[CIRCo27]]))-(SUM(Sug0.2[[#This Row],[CIRCo0]:[CIRCo27]]))</f>
        <v>811436.59349999949</v>
      </c>
      <c r="F11" s="7">
        <f>(SUM(Reg[[#This Row],[HCCCo0]:[HCCCo27]]))-(SUM(Sug0.2[[#This Row],[HCCCo0]:[HCCCo27]]))</f>
        <v>629950.61860000156</v>
      </c>
      <c r="G11" s="7">
        <f>(SUM(Reg[[#This Row],[CHDCo0]:[CHDCo27]]))-(SUM(Sug0.2[[#This Row],[CHDCo0]:[CHDCo27]]))</f>
        <v>3300000</v>
      </c>
      <c r="H11" s="7">
        <f>(SUM(Reg[[#This Row],[T2DCo0]:[T2DCo27]]))-(SUM(Sug0.2[[#This Row],[T2DCo0]:[T2DCo27]]))</f>
        <v>4400000</v>
      </c>
      <c r="I11" s="7">
        <f>(SUM(Reg[[#This Row],[OveCo0]:[OveCo27]]))-(SUM(Sug0.2[[#This Row],[OveCo0]:[OveCo27]]))</f>
        <v>130000</v>
      </c>
      <c r="J11" s="7">
        <f>(SUM(Reg[[#This Row],[ObeCo0]:[ObeCo27]]))-(SUM(Sug0.2[[#This Row],[ObeCo0]:[ObeCo27]]))</f>
        <v>3280000</v>
      </c>
      <c r="K11" s="7">
        <f>(SUM(Reg[[#This Row],[STECo0]:[STECo27]]))-(SUM(Sug0.5[[#This Row],[STECo0]:[STECo27]]))</f>
        <v>1100029.469899999</v>
      </c>
      <c r="L11" s="7">
        <f>(SUM(Reg[[#This Row],[NASCo0]:[NASCo27]]))-(SUM(Sug0.5[[#This Row],[NASCo0]:[NASCo27]]))</f>
        <v>1519367.0035999995</v>
      </c>
      <c r="M11" s="7">
        <f>(SUM(Reg[[#This Row],[CIRCo0]:[CIRCo27]]))-(SUM(Sug0.5[[#This Row],[CIRCo0]:[CIRCo27]]))</f>
        <v>2214787.6860999996</v>
      </c>
      <c r="N11" s="7">
        <f>(SUM(Reg[[#This Row],[HCCCo0]:[HCCCo27]]))-(SUM(Sug0.5[[#This Row],[HCCCo0]:[HCCCo27]]))</f>
        <v>2383906.8701900006</v>
      </c>
      <c r="O11" s="7">
        <f>(SUM(Reg[[#This Row],[CHDCo0]:[CHDCo27]]))-(SUM(Sug0.5[[#This Row],[CHDCo0]:[CHDCo27]]))</f>
        <v>8300000</v>
      </c>
      <c r="P11" s="7">
        <f>(SUM(Reg[[#This Row],[T2DCo0]:[T2DCo27]]))-(SUM(Sug0.5[[#This Row],[T2DCo0]:[T2DCo27]]))</f>
        <v>13300000</v>
      </c>
      <c r="Q11" s="7">
        <f>(SUM(Reg[[#This Row],[OveCo0]:[OveCo27]]))-(SUM(Sug0.5[[#This Row],[OveCo0]:[OveCo27]]))</f>
        <v>210000</v>
      </c>
      <c r="R11" s="7">
        <f>(SUM(Reg[[#This Row],[ObeCo0]:[ObeCo27]]))-(SUM(Sug0.5[[#This Row],[ObeCo0]:[ObeCo27]]))</f>
        <v>10230000</v>
      </c>
      <c r="S11" s="7">
        <f>(SUM(Reg[[#This Row],[SteDa0]:[SteDa27]]))-(SUM(Sug0.2[[#This Row],[SteDa0]:[SteDa27]]))</f>
        <v>0</v>
      </c>
      <c r="T11" s="7">
        <f>(SUM(Reg[[#This Row],[NASDa0]:[NASDa27]]))-(SUM(Sug0.2[[#This Row],[NASDa0]:[NASDa27]]))</f>
        <v>346.98955209999713</v>
      </c>
      <c r="U11" s="7">
        <f>(SUM(Reg[[#This Row],[CIRDa0]:[CIRDa27]]))-(SUM(Sug0.2[[#This Row],[CIRDa0]:[CIRDa27]]))</f>
        <v>77.357856390000052</v>
      </c>
      <c r="V11" s="14">
        <f>(SUM(Reg[[#This Row],[HCCDa0]:[HCCDa27]]))-(SUM(Sug0.2[[#This Row],[HCCDa0]:[HCCDa27]]))</f>
        <v>3.4394592750000044</v>
      </c>
      <c r="W11" s="7">
        <f>(SUM(Reg[[#This Row],[LIDDa0]:[LIDDa27]]))-(SUM(Sug0.2[[#This Row],[LIDDa0]:[LIDDa27]]))</f>
        <v>389.71386048000022</v>
      </c>
      <c r="X11" s="7">
        <f>(SUM(Reg[[#This Row],[CHDDa0]:[CHDDa27]]))-(SUM(Sug0.2[[#This Row],[CHDDa0]:[CHDDa27]]))</f>
        <v>14.707766940000283</v>
      </c>
      <c r="Y11" s="7">
        <f>(SUM(Reg[[#This Row],[CHDDDa0]:[CHDDDa27]]))-(SUM(Sug0.2[[#This Row],[CHDDDa0]:[CHDDDa27]]))</f>
        <v>52.704327499998726</v>
      </c>
      <c r="Z11" s="7">
        <f>(SUM(Reg[[#This Row],[T2DDa0]:[T2DDa27]]))-(SUM(Sug0.2[[#This Row],[T2DDa0]:[T2DDa27]]))</f>
        <v>25.449239309999712</v>
      </c>
      <c r="AA11" s="7">
        <f>(SUM(Reg[[#This Row],[T2DDDa0]:[T2DDDa27]]))-(SUM(Sug0.2[[#This Row],[T2DDDa0]:[T2DDDa27]]))</f>
        <v>159.23184769999716</v>
      </c>
      <c r="AB11" s="7">
        <f>(SUM(Reg[[#This Row],[OveDa0]:[OveDa27]]))-(SUM(Sug0.2[[#This Row],[OveDa0]:[OveDa27]]))</f>
        <v>0</v>
      </c>
      <c r="AC11" s="7">
        <f>(SUM(Reg[[#This Row],[ObeDa0]:[ObeDa27]]))-(SUM(Sug0.2[[#This Row],[ObeDa0]:[ObeDa27]]))</f>
        <v>42.648200680000173</v>
      </c>
      <c r="AD11" s="7">
        <f>(SUM(Reg[[#This Row],[SteDa0]:[SteDa27]]))-(SUM(Sug0.5[[#This Row],[SteDa0]:[SteDa27]]))</f>
        <v>0</v>
      </c>
      <c r="AE11" s="7">
        <f>(SUM(Reg[[#This Row],[NASDa0]:[NASDa27]]))-(SUM(Sug0.5[[#This Row],[NASDa0]:[NASDa27]]))</f>
        <v>1006.993324399999</v>
      </c>
      <c r="AF11" s="7">
        <f>(SUM(Reg[[#This Row],[CIRDa0]:[CIRDa27]]))-(SUM(Sug0.5[[#This Row],[CIRDa0]:[CIRDa27]]))</f>
        <v>211.14555243999996</v>
      </c>
      <c r="AG11" s="7">
        <f>(SUM(Reg[[#This Row],[HCCDa0]:[HCCDa27]]))-(SUM(Sug0.5[[#This Row],[HCCDa0]:[HCCDa27]]))</f>
        <v>13.015862428999998</v>
      </c>
      <c r="AH11" s="7">
        <f>(SUM(Reg[[#This Row],[LIDDa0]:[LIDDa27]]))-(SUM(Sug0.5[[#This Row],[LIDDa0]:[LIDDa27]]))</f>
        <v>1265.3418325200009</v>
      </c>
      <c r="AI11" s="7">
        <f>(SUM(Reg[[#This Row],[CHDDa0]:[CHDDa27]]))-(SUM(Sug0.5[[#This Row],[CHDDa0]:[CHDDa27]]))</f>
        <v>41.139848409999558</v>
      </c>
      <c r="AJ11" s="7">
        <f>(SUM(Reg[[#This Row],[CHDDDa0]:[CHDDDa27]]))-(SUM(Sug0.5[[#This Row],[CHDDDa0]:[CHDDDa27]]))</f>
        <v>114.75125569999909</v>
      </c>
      <c r="AK11" s="7">
        <f>(SUM(Reg[[#This Row],[T2DDa0]:[T2DDa27]]))-(SUM(Sug0.5[[#This Row],[T2DDa0]:[T2DDa27]]))</f>
        <v>78.908108860000311</v>
      </c>
      <c r="AL11" s="7">
        <f>(SUM(Reg[[#This Row],[T2DDDa0]:[T2DDDa27]]))-(SUM(Sug0.5[[#This Row],[T2DDDa0]:[T2DDDa27]]))</f>
        <v>602.38535359999514</v>
      </c>
      <c r="AM11" s="7">
        <f>(SUM(Reg[[#This Row],[OveDa0]:[OveDa27]]))-(SUM(Sug0.5[[#This Row],[OveDa0]:[OveDa27]]))</f>
        <v>0</v>
      </c>
      <c r="AN11" s="7">
        <f>(SUM(Reg[[#This Row],[ObeDa0]:[ObeDa27]]))-(SUM(Sug0.5[[#This Row],[ObeDa0]:[ObeDa27]]))</f>
        <v>132.46302494999964</v>
      </c>
      <c r="AO11" s="11">
        <f>Reg[STECo0]-Sug0.2[STECo0]</f>
        <v>0</v>
      </c>
      <c r="AP11" s="11">
        <f>Reg[STECo1]-Sug0.2[STECo1]</f>
        <v>0</v>
      </c>
      <c r="AQ11" s="11">
        <f>Reg[STECo2]-Sug0.2[STECo2]</f>
        <v>0</v>
      </c>
      <c r="AR11" s="11">
        <f>Reg[STECo3]-Sug0.2[STECo3]</f>
        <v>0</v>
      </c>
      <c r="AS11" s="11">
        <f>Reg[STECo4]-Sug0.2[STECo4]</f>
        <v>0</v>
      </c>
      <c r="AT11" s="11">
        <f>Reg[STECo5]-Sug0.2[STECo5]</f>
        <v>0</v>
      </c>
      <c r="AU11" s="11">
        <f>Reg[STECo6]-Sug0.2[STECo6]</f>
        <v>0</v>
      </c>
      <c r="AV11" s="11">
        <f>Reg[[#This Row],[STECo7]]-Sug0.2[[#This Row],[STECo7]]</f>
        <v>16701.349099999992</v>
      </c>
      <c r="AW11" s="11">
        <f>Reg[[#This Row],[STECo8]]-Sug0.2[[#This Row],[STECo8]]</f>
        <v>18420.128700000001</v>
      </c>
      <c r="AX11" s="11">
        <f>Reg[[#This Row],[STECo9]]-Sug0.2[[#This Row],[STECo9]]</f>
        <v>17505.797199999914</v>
      </c>
      <c r="AY11" s="11">
        <f>Reg[[#This Row],[STECo10]]-Sug0.2[[#This Row],[STECo10]]</f>
        <v>18585.466000000015</v>
      </c>
      <c r="AZ11" s="11">
        <f>Reg[[#This Row],[STECo11]]-Sug0.2[[#This Row],[STECo11]]</f>
        <v>19587.390699999989</v>
      </c>
      <c r="BA11" s="11">
        <f>Reg[[#This Row],[STECo12]]-Sug0.2[[#This Row],[STECo12]]</f>
        <v>19823.661100000027</v>
      </c>
      <c r="BB11" s="11">
        <f>Reg[[#This Row],[STECo13]]-Sug0.2[[#This Row],[STECo13]]</f>
        <v>20477.139200000092</v>
      </c>
      <c r="BC11" s="11">
        <f>Reg[[#This Row],[STECo14]]-Sug0.2[[#This Row],[STECo14]]</f>
        <v>19446.16650000005</v>
      </c>
      <c r="BD11" s="11">
        <f>Reg[[#This Row],[STECo15]]-Sug0.2[[#This Row],[STECo15]]</f>
        <v>17825.037300000084</v>
      </c>
      <c r="BE11" s="11">
        <f>Reg[[#This Row],[STECo16]]-Sug0.2[[#This Row],[STECo16]]</f>
        <v>17715.467699999921</v>
      </c>
      <c r="BF11" s="11">
        <f>Reg[[#This Row],[STECo17]]-Sug0.2[[#This Row],[STECo17]]</f>
        <v>17100.064200000023</v>
      </c>
      <c r="BG11" s="11">
        <f>Reg[[#This Row],[STECo18]]-Sug0.2[[#This Row],[STECo18]]</f>
        <v>17953.330100000021</v>
      </c>
      <c r="BH11" s="11">
        <f>Reg[[#This Row],[STECo19]]-Sug0.2[[#This Row],[STECo19]]</f>
        <v>16118.450599999982</v>
      </c>
      <c r="BI11" s="11">
        <f>Reg[[#This Row],[STECo20]]-Sug0.2[[#This Row],[STECo20]]</f>
        <v>16376.840699999942</v>
      </c>
      <c r="BJ11" s="11">
        <f>Reg[[#This Row],[STECo21]]-Sug0.2[[#This Row],[STECo21]]</f>
        <v>14928.188100000028</v>
      </c>
      <c r="BK11" s="11">
        <f>Reg[[#This Row],[STECo22]]-Sug0.2[[#This Row],[STECo22]]</f>
        <v>14321.867300000042</v>
      </c>
      <c r="BL11" s="11">
        <f>Reg[[#This Row],[STECo23]]-Sug0.2[[#This Row],[STECo23]]</f>
        <v>15819.747500000056</v>
      </c>
      <c r="BM11" s="11">
        <f>Reg[[#This Row],[STECo24]]-Sug0.2[[#This Row],[STECo24]]</f>
        <v>15520.651599999983</v>
      </c>
      <c r="BN11" s="11">
        <f>Reg[[#This Row],[STECo25]]-Sug0.2[[#This Row],[STECo25]]</f>
        <v>13969.842199999955</v>
      </c>
      <c r="BO11" s="11">
        <f>Reg[[#This Row],[STECo26]]-Sug0.2[[#This Row],[STECo26]]</f>
        <v>13562.953499999945</v>
      </c>
      <c r="BP11" s="11">
        <f>Reg[[#This Row],[STECo27]]-Sug0.2[[#This Row],[STECo27]]</f>
        <v>13093.939100000076</v>
      </c>
      <c r="BQ11" s="11">
        <f>Reg[STECo0]-Sug0.2[STECo0]</f>
        <v>0</v>
      </c>
      <c r="BR11" s="11">
        <f>Reg[STECo1]-Sug0.2[STECo1]</f>
        <v>0</v>
      </c>
      <c r="BS11" s="11">
        <f>Reg[STECo2]-Sug0.2[STECo2]</f>
        <v>0</v>
      </c>
      <c r="BT11" s="11">
        <f>Reg[STECo3]-Sug0.2[STECo3]</f>
        <v>0</v>
      </c>
      <c r="BU11" s="11">
        <f>Reg[STECo4]-Sug0.2[STECo4]</f>
        <v>0</v>
      </c>
      <c r="BV11" s="11">
        <f>Reg[STECo5]-Sug0.2[STECo5]</f>
        <v>0</v>
      </c>
      <c r="BW11" s="11">
        <f>Reg[STECo6]-Sug0.2[STECo6]</f>
        <v>0</v>
      </c>
      <c r="BX11" s="11">
        <f>Reg[[#This Row],[STECo7]]-Sug0.5[[#This Row],[STECo7]]</f>
        <v>47832.663900000043</v>
      </c>
      <c r="BY11" s="11">
        <f>Reg[[#This Row],[STECo8]]-Sug0.5[[#This Row],[STECo8]]</f>
        <v>54092.913300000015</v>
      </c>
      <c r="BZ11" s="11">
        <f>Reg[[#This Row],[STECo9]]-Sug0.5[[#This Row],[STECo9]]</f>
        <v>54406.506399999955</v>
      </c>
      <c r="CA11" s="11">
        <f>Reg[[#This Row],[STECo10]]-Sug0.5[[#This Row],[STECo10]]</f>
        <v>57345.944499999983</v>
      </c>
      <c r="CB11" s="11">
        <f>Reg[[#This Row],[STECo11]]-Sug0.5[[#This Row],[STECo11]]</f>
        <v>59237.018099999987</v>
      </c>
      <c r="CC11" s="11">
        <f>Reg[[#This Row],[STECo12]]-Sug0.5[[#This Row],[STECo12]]</f>
        <v>62467.583400000003</v>
      </c>
      <c r="CD11" s="11">
        <f>Reg[[#This Row],[STECo13]]-Sug0.5[[#This Row],[STECo13]]</f>
        <v>61767.108500000089</v>
      </c>
      <c r="CE11" s="11">
        <f>Reg[[#This Row],[STECo14]]-Sug0.5[[#This Row],[STECo14]]</f>
        <v>61923.54700000002</v>
      </c>
      <c r="CF11" s="11">
        <f>Reg[[#This Row],[STECo15]]-Sug0.5[[#This Row],[STECo15]]</f>
        <v>59170.68610000005</v>
      </c>
      <c r="CG11" s="11">
        <f>Reg[[#This Row],[STECo16]]-Sug0.5[[#This Row],[STECo16]]</f>
        <v>59495.299099999946</v>
      </c>
      <c r="CH11" s="11">
        <f>Reg[[#This Row],[STECo17]]-Sug0.5[[#This Row],[STECo17]]</f>
        <v>56768.236499999999</v>
      </c>
      <c r="CI11" s="11">
        <f>Reg[[#This Row],[STECo18]]-Sug0.5[[#This Row],[STECo18]]</f>
        <v>56562.641999999993</v>
      </c>
      <c r="CJ11" s="11">
        <f>Reg[[#This Row],[STECo19]]-Sug0.5[[#This Row],[STECo19]]</f>
        <v>51166.709399999934</v>
      </c>
      <c r="CK11" s="11">
        <f>Reg[[#This Row],[STECo20]]-Sug0.5[[#This Row],[STECo20]]</f>
        <v>50859.188800000004</v>
      </c>
      <c r="CL11" s="11">
        <f>Reg[[#This Row],[STECo21]]-Sug0.5[[#This Row],[STECo21]]</f>
        <v>49377.853100000066</v>
      </c>
      <c r="CM11" s="11">
        <f>Reg[[#This Row],[STECo22]]-Sug0.5[[#This Row],[STECo22]]</f>
        <v>46310.229300000006</v>
      </c>
      <c r="CN11" s="11">
        <f>Reg[[#This Row],[STECo23]]-Sug0.5[[#This Row],[STECo23]]</f>
        <v>45960.529600000009</v>
      </c>
      <c r="CO11" s="11">
        <f>Reg[[#This Row],[STECo24]]-Sug0.5[[#This Row],[STECo24]]</f>
        <v>44460.199900000007</v>
      </c>
      <c r="CP11" s="11">
        <f>Reg[[#This Row],[STECo25]]-Sug0.5[[#This Row],[STECo25]]</f>
        <v>42851.313699999941</v>
      </c>
      <c r="CQ11" s="11">
        <f>Reg[[#This Row],[STECo26]]-Sug0.5[[#This Row],[STECo26]]</f>
        <v>40688.860699999961</v>
      </c>
      <c r="CR11" s="11">
        <f>Reg[[#This Row],[STECo27]]-Sug0.5[[#This Row],[STECo27]]</f>
        <v>37284.436600000015</v>
      </c>
    </row>
    <row r="12" spans="1:96" x14ac:dyDescent="0.25">
      <c r="A12">
        <v>8</v>
      </c>
      <c r="B12">
        <v>22400</v>
      </c>
      <c r="C12" s="7">
        <f>(SUM(Reg[[#This Row],[STECo0]:[STECo27]]))-(SUM(Sug0.2[[#This Row],[STECo0]:[STECo27]]))</f>
        <v>222553.87089999393</v>
      </c>
      <c r="D12" s="7">
        <f>(SUM(Reg[[#This Row],[NASCo0]:[NASCo27]]))-(SUM(Sug0.2[[#This Row],[NASCo0]:[NASCo27]]))</f>
        <v>425838.84620000236</v>
      </c>
      <c r="E12" s="7">
        <f>(SUM(Reg[[#This Row],[CIRCo0]:[CIRCo27]]))-(SUM(Sug0.2[[#This Row],[CIRCo0]:[CIRCo27]]))</f>
        <v>1051137.3524000011</v>
      </c>
      <c r="F12" s="7">
        <f>(SUM(Reg[[#This Row],[HCCCo0]:[HCCCo27]]))-(SUM(Sug0.2[[#This Row],[HCCCo0]:[HCCCo27]]))</f>
        <v>538519.70010000095</v>
      </c>
      <c r="G12" s="7">
        <f>(SUM(Reg[[#This Row],[CHDCo0]:[CHDCo27]]))-(SUM(Sug0.2[[#This Row],[CHDCo0]:[CHDCo27]]))</f>
        <v>2600000</v>
      </c>
      <c r="H12" s="7">
        <f>(SUM(Reg[[#This Row],[T2DCo0]:[T2DCo27]]))-(SUM(Sug0.2[[#This Row],[T2DCo0]:[T2DCo27]]))</f>
        <v>7300000</v>
      </c>
      <c r="I12" s="7">
        <f>(SUM(Reg[[#This Row],[OveCo0]:[OveCo27]]))-(SUM(Sug0.2[[#This Row],[OveCo0]:[OveCo27]]))</f>
        <v>40000</v>
      </c>
      <c r="J12" s="7">
        <f>(SUM(Reg[[#This Row],[ObeCo0]:[ObeCo27]]))-(SUM(Sug0.2[[#This Row],[ObeCo0]:[ObeCo27]]))</f>
        <v>2660000</v>
      </c>
      <c r="K12" s="7">
        <f>(SUM(Reg[[#This Row],[STECo0]:[STECo27]]))-(SUM(Sug0.5[[#This Row],[STECo0]:[STECo27]]))</f>
        <v>721528.03309999406</v>
      </c>
      <c r="L12" s="7">
        <f>(SUM(Reg[[#This Row],[NASCo0]:[NASCo27]]))-(SUM(Sug0.5[[#This Row],[NASCo0]:[NASCo27]]))</f>
        <v>1278064.9327000035</v>
      </c>
      <c r="M12" s="7">
        <f>(SUM(Reg[[#This Row],[CIRCo0]:[CIRCo27]]))-(SUM(Sug0.5[[#This Row],[CIRCo0]:[CIRCo27]]))</f>
        <v>2823720.1166000012</v>
      </c>
      <c r="N12" s="7">
        <f>(SUM(Reg[[#This Row],[HCCCo0]:[HCCCo27]]))-(SUM(Sug0.5[[#This Row],[HCCCo0]:[HCCCo27]]))</f>
        <v>2020411.0746000009</v>
      </c>
      <c r="O12" s="7">
        <f>(SUM(Reg[[#This Row],[CHDCo0]:[CHDCo27]]))-(SUM(Sug0.5[[#This Row],[CHDCo0]:[CHDCo27]]))</f>
        <v>7800000</v>
      </c>
      <c r="P12" s="7">
        <f>(SUM(Reg[[#This Row],[T2DCo0]:[T2DCo27]]))-(SUM(Sug0.5[[#This Row],[T2DCo0]:[T2DCo27]]))</f>
        <v>22500000</v>
      </c>
      <c r="Q12" s="7">
        <f>(SUM(Reg[[#This Row],[OveCo0]:[OveCo27]]))-(SUM(Sug0.5[[#This Row],[OveCo0]:[OveCo27]]))</f>
        <v>180000</v>
      </c>
      <c r="R12" s="7">
        <f>(SUM(Reg[[#This Row],[ObeCo0]:[ObeCo27]]))-(SUM(Sug0.5[[#This Row],[ObeCo0]:[ObeCo27]]))</f>
        <v>7870000</v>
      </c>
      <c r="S12" s="7">
        <f>(SUM(Reg[[#This Row],[SteDa0]:[SteDa27]]))-(SUM(Sug0.2[[#This Row],[SteDa0]:[SteDa27]]))</f>
        <v>0</v>
      </c>
      <c r="T12" s="7">
        <f>(SUM(Reg[[#This Row],[NASDa0]:[NASDa27]]))-(SUM(Sug0.2[[#This Row],[NASDa0]:[NASDa27]]))</f>
        <v>232.33146309999938</v>
      </c>
      <c r="U12" s="7">
        <f>(SUM(Reg[[#This Row],[CIRDa0]:[CIRDa27]]))-(SUM(Sug0.2[[#This Row],[CIRDa0]:[CIRDa27]]))</f>
        <v>52.567110130000174</v>
      </c>
      <c r="V12" s="14">
        <f>(SUM(Reg[[#This Row],[HCCDa0]:[HCCDa27]]))-(SUM(Sug0.2[[#This Row],[HCCDa0]:[HCCDa27]]))</f>
        <v>2.3212235429999879</v>
      </c>
      <c r="W12" s="7">
        <f>(SUM(Reg[[#This Row],[LIDDa0]:[LIDDa27]]))-(SUM(Sug0.2[[#This Row],[LIDDa0]:[LIDDa27]]))</f>
        <v>308.03026279999949</v>
      </c>
      <c r="X12" s="7">
        <f>(SUM(Reg[[#This Row],[CHDDa0]:[CHDDa27]]))-(SUM(Sug0.2[[#This Row],[CHDDa0]:[CHDDa27]]))</f>
        <v>12.409548319999885</v>
      </c>
      <c r="Y12" s="7">
        <f>(SUM(Reg[[#This Row],[CHDDDa0]:[CHDDDa27]]))-(SUM(Sug0.2[[#This Row],[CHDDDa0]:[CHDDDa27]]))</f>
        <v>35.440371999999115</v>
      </c>
      <c r="Z12" s="7">
        <f>(SUM(Reg[[#This Row],[T2DDa0]:[T2DDa27]]))-(SUM(Sug0.2[[#This Row],[T2DDa0]:[T2DDa27]]))</f>
        <v>19.089439840000523</v>
      </c>
      <c r="AA12" s="7">
        <f>(SUM(Reg[[#This Row],[T2DDDa0]:[T2DDDa27]]))-(SUM(Sug0.2[[#This Row],[T2DDDa0]:[T2DDDa27]]))</f>
        <v>189.83788719999939</v>
      </c>
      <c r="AB12" s="7">
        <f>(SUM(Reg[[#This Row],[OveDa0]:[OveDa27]]))-(SUM(Sug0.2[[#This Row],[OveDa0]:[OveDa27]]))</f>
        <v>0</v>
      </c>
      <c r="AC12" s="7">
        <f>(SUM(Reg[[#This Row],[ObeDa0]:[ObeDa27]]))-(SUM(Sug0.2[[#This Row],[ObeDa0]:[ObeDa27]]))</f>
        <v>52.546056899999712</v>
      </c>
      <c r="AD12" s="7">
        <f>(SUM(Reg[[#This Row],[SteDa0]:[SteDa27]]))-(SUM(Sug0.5[[#This Row],[SteDa0]:[SteDa27]]))</f>
        <v>0</v>
      </c>
      <c r="AE12" s="7">
        <f>(SUM(Reg[[#This Row],[NASDa0]:[NASDa27]]))-(SUM(Sug0.5[[#This Row],[NASDa0]:[NASDa27]]))</f>
        <v>697.29358479999973</v>
      </c>
      <c r="AF12" s="7">
        <f>(SUM(Reg[[#This Row],[CIRDa0]:[CIRDa27]]))-(SUM(Sug0.5[[#This Row],[CIRDa0]:[CIRDa27]]))</f>
        <v>141.21352069000011</v>
      </c>
      <c r="AG12" s="7">
        <f>(SUM(Reg[[#This Row],[HCCDa0]:[HCCDa27]]))-(SUM(Sug0.5[[#This Row],[HCCDa0]:[HCCDa27]]))</f>
        <v>8.7087357259999862</v>
      </c>
      <c r="AH12" s="7">
        <f>(SUM(Reg[[#This Row],[LIDDa0]:[LIDDa27]]))-(SUM(Sug0.5[[#This Row],[LIDDa0]:[LIDDa27]]))</f>
        <v>771.56711735999943</v>
      </c>
      <c r="AI12" s="7">
        <f>(SUM(Reg[[#This Row],[CHDDa0]:[CHDDa27]]))-(SUM(Sug0.5[[#This Row],[CHDDa0]:[CHDDa27]]))</f>
        <v>35.983837809999841</v>
      </c>
      <c r="AJ12" s="7">
        <f>(SUM(Reg[[#This Row],[CHDDDa0]:[CHDDDa27]]))-(SUM(Sug0.5[[#This Row],[CHDDDa0]:[CHDDDa27]]))</f>
        <v>88.491858799999136</v>
      </c>
      <c r="AK12" s="7">
        <f>(SUM(Reg[[#This Row],[T2DDa0]:[T2DDa27]]))-(SUM(Sug0.5[[#This Row],[T2DDa0]:[T2DDa27]]))</f>
        <v>59.672553840000091</v>
      </c>
      <c r="AL12" s="7">
        <f>(SUM(Reg[[#This Row],[T2DDDa0]:[T2DDDa27]]))-(SUM(Sug0.5[[#This Row],[T2DDDa0]:[T2DDDa27]]))</f>
        <v>512.97640429999956</v>
      </c>
      <c r="AM12" s="7">
        <f>(SUM(Reg[[#This Row],[OveDa0]:[OveDa27]]))-(SUM(Sug0.5[[#This Row],[OveDa0]:[OveDa27]]))</f>
        <v>0</v>
      </c>
      <c r="AN12" s="7">
        <f>(SUM(Reg[[#This Row],[ObeDa0]:[ObeDa27]]))-(SUM(Sug0.5[[#This Row],[ObeDa0]:[ObeDa27]]))</f>
        <v>154.20116895000024</v>
      </c>
      <c r="AO12" s="11">
        <f>Reg[STECo0]-Sug0.2[STECo0]</f>
        <v>0</v>
      </c>
      <c r="AP12" s="11">
        <f>Reg[STECo1]-Sug0.2[STECo1]</f>
        <v>0</v>
      </c>
      <c r="AQ12" s="11">
        <f>Reg[STECo2]-Sug0.2[STECo2]</f>
        <v>0</v>
      </c>
      <c r="AR12" s="11">
        <f>Reg[STECo3]-Sug0.2[STECo3]</f>
        <v>0</v>
      </c>
      <c r="AS12" s="11">
        <f>Reg[STECo4]-Sug0.2[STECo4]</f>
        <v>0</v>
      </c>
      <c r="AT12" s="11">
        <f>Reg[STECo5]-Sug0.2[STECo5]</f>
        <v>0</v>
      </c>
      <c r="AU12" s="11">
        <f>Reg[STECo6]-Sug0.2[STECo6]</f>
        <v>0</v>
      </c>
      <c r="AV12" s="11">
        <f>Reg[[#This Row],[STECo7]]-Sug0.2[[#This Row],[STECo7]]</f>
        <v>10000</v>
      </c>
      <c r="AW12" s="11">
        <f>Reg[[#This Row],[STECo8]]-Sug0.2[[#This Row],[STECo8]]</f>
        <v>10000</v>
      </c>
      <c r="AX12" s="11">
        <f>Reg[[#This Row],[STECo9]]-Sug0.2[[#This Row],[STECo9]]</f>
        <v>10000</v>
      </c>
      <c r="AY12" s="11">
        <f>Reg[[#This Row],[STECo10]]-Sug0.2[[#This Row],[STECo10]]</f>
        <v>10000</v>
      </c>
      <c r="AZ12" s="11">
        <f>Reg[[#This Row],[STECo11]]-Sug0.2[[#This Row],[STECo11]]</f>
        <v>10000</v>
      </c>
      <c r="BA12" s="11">
        <f>Reg[[#This Row],[STECo12]]-Sug0.2[[#This Row],[STECo12]]</f>
        <v>10000</v>
      </c>
      <c r="BB12" s="11">
        <f>Reg[[#This Row],[STECo13]]-Sug0.2[[#This Row],[STECo13]]</f>
        <v>10000</v>
      </c>
      <c r="BC12" s="11">
        <f>Reg[[#This Row],[STECo14]]-Sug0.2[[#This Row],[STECo14]]</f>
        <v>10000</v>
      </c>
      <c r="BD12" s="11">
        <f>Reg[[#This Row],[STECo15]]-Sug0.2[[#This Row],[STECo15]]</f>
        <v>10000</v>
      </c>
      <c r="BE12" s="11">
        <f>Reg[[#This Row],[STECo16]]-Sug0.2[[#This Row],[STECo16]]</f>
        <v>10642.744199999957</v>
      </c>
      <c r="BF12" s="11">
        <f>Reg[[#This Row],[STECo17]]-Sug0.2[[#This Row],[STECo17]]</f>
        <v>10332.761400000076</v>
      </c>
      <c r="BG12" s="11">
        <f>Reg[[#This Row],[STECo18]]-Sug0.2[[#This Row],[STECo18]]</f>
        <v>10571.151599999983</v>
      </c>
      <c r="BH12" s="11">
        <f>Reg[[#This Row],[STECo19]]-Sug0.2[[#This Row],[STECo19]]</f>
        <v>11101.070599999977</v>
      </c>
      <c r="BI12" s="11">
        <f>Reg[[#This Row],[STECo20]]-Sug0.2[[#This Row],[STECo20]]</f>
        <v>10676.061699999962</v>
      </c>
      <c r="BJ12" s="11">
        <f>Reg[[#This Row],[STECo21]]-Sug0.2[[#This Row],[STECo21]]</f>
        <v>11352.261699999915</v>
      </c>
      <c r="BK12" s="11">
        <f>Reg[[#This Row],[STECo22]]-Sug0.2[[#This Row],[STECo22]]</f>
        <v>10542.41260000004</v>
      </c>
      <c r="BL12" s="11">
        <f>Reg[[#This Row],[STECo23]]-Sug0.2[[#This Row],[STECo23]]</f>
        <v>11072.790000000037</v>
      </c>
      <c r="BM12" s="11">
        <f>Reg[[#This Row],[STECo24]]-Sug0.2[[#This Row],[STECo24]]</f>
        <v>11292.312600000063</v>
      </c>
      <c r="BN12" s="11">
        <f>Reg[[#This Row],[STECo25]]-Sug0.2[[#This Row],[STECo25]]</f>
        <v>11489.653899999917</v>
      </c>
      <c r="BO12" s="11">
        <f>Reg[[#This Row],[STECo26]]-Sug0.2[[#This Row],[STECo26]]</f>
        <v>11410.461899999995</v>
      </c>
      <c r="BP12" s="11">
        <f>Reg[[#This Row],[STECo27]]-Sug0.2[[#This Row],[STECo27]]</f>
        <v>12070.188700000057</v>
      </c>
      <c r="BQ12" s="11">
        <f>Reg[STECo0]-Sug0.2[STECo0]</f>
        <v>0</v>
      </c>
      <c r="BR12" s="11">
        <f>Reg[STECo1]-Sug0.2[STECo1]</f>
        <v>0</v>
      </c>
      <c r="BS12" s="11">
        <f>Reg[STECo2]-Sug0.2[STECo2]</f>
        <v>0</v>
      </c>
      <c r="BT12" s="11">
        <f>Reg[STECo3]-Sug0.2[STECo3]</f>
        <v>0</v>
      </c>
      <c r="BU12" s="11">
        <f>Reg[STECo4]-Sug0.2[STECo4]</f>
        <v>0</v>
      </c>
      <c r="BV12" s="11">
        <f>Reg[STECo5]-Sug0.2[STECo5]</f>
        <v>0</v>
      </c>
      <c r="BW12" s="11">
        <f>Reg[STECo6]-Sug0.2[STECo6]</f>
        <v>0</v>
      </c>
      <c r="BX12" s="11">
        <f>Reg[[#This Row],[STECo7]]-Sug0.5[[#This Row],[STECo7]]</f>
        <v>30000</v>
      </c>
      <c r="BY12" s="11">
        <f>Reg[[#This Row],[STECo8]]-Sug0.5[[#This Row],[STECo8]]</f>
        <v>30000</v>
      </c>
      <c r="BZ12" s="11">
        <f>Reg[[#This Row],[STECo9]]-Sug0.5[[#This Row],[STECo9]]</f>
        <v>30000</v>
      </c>
      <c r="CA12" s="11">
        <f>Reg[[#This Row],[STECo10]]-Sug0.5[[#This Row],[STECo10]]</f>
        <v>30000</v>
      </c>
      <c r="CB12" s="11">
        <f>Reg[[#This Row],[STECo11]]-Sug0.5[[#This Row],[STECo11]]</f>
        <v>40000</v>
      </c>
      <c r="CC12" s="11">
        <f>Reg[[#This Row],[STECo12]]-Sug0.5[[#This Row],[STECo12]]</f>
        <v>40000</v>
      </c>
      <c r="CD12" s="11">
        <f>Reg[[#This Row],[STECo13]]-Sug0.5[[#This Row],[STECo13]]</f>
        <v>30000</v>
      </c>
      <c r="CE12" s="11">
        <f>Reg[[#This Row],[STECo14]]-Sug0.5[[#This Row],[STECo14]]</f>
        <v>40000</v>
      </c>
      <c r="CF12" s="11">
        <f>Reg[[#This Row],[STECo15]]-Sug0.5[[#This Row],[STECo15]]</f>
        <v>31314.98609999998</v>
      </c>
      <c r="CG12" s="11">
        <f>Reg[[#This Row],[STECo16]]-Sug0.5[[#This Row],[STECo16]]</f>
        <v>34445.871099999989</v>
      </c>
      <c r="CH12" s="11">
        <f>Reg[[#This Row],[STECo17]]-Sug0.5[[#This Row],[STECo17]]</f>
        <v>35998.007400000002</v>
      </c>
      <c r="CI12" s="11">
        <f>Reg[[#This Row],[STECo18]]-Sug0.5[[#This Row],[STECo18]]</f>
        <v>35057.390599999926</v>
      </c>
      <c r="CJ12" s="11">
        <f>Reg[[#This Row],[STECo19]]-Sug0.5[[#This Row],[STECo19]]</f>
        <v>35502.48060000001</v>
      </c>
      <c r="CK12" s="11">
        <f>Reg[[#This Row],[STECo20]]-Sug0.5[[#This Row],[STECo20]]</f>
        <v>35383.518799999962</v>
      </c>
      <c r="CL12" s="11">
        <f>Reg[[#This Row],[STECo21]]-Sug0.5[[#This Row],[STECo21]]</f>
        <v>36228.521999999997</v>
      </c>
      <c r="CM12" s="11">
        <f>Reg[[#This Row],[STECo22]]-Sug0.5[[#This Row],[STECo22]]</f>
        <v>35460.842599999974</v>
      </c>
      <c r="CN12" s="11">
        <f>Reg[[#This Row],[STECo23]]-Sug0.5[[#This Row],[STECo23]]</f>
        <v>36661.170299999998</v>
      </c>
      <c r="CO12" s="11">
        <f>Reg[[#This Row],[STECo24]]-Sug0.5[[#This Row],[STECo24]]</f>
        <v>34780.322700000019</v>
      </c>
      <c r="CP12" s="11">
        <f>Reg[[#This Row],[STECo25]]-Sug0.5[[#This Row],[STECo25]]</f>
        <v>33855.010899999994</v>
      </c>
      <c r="CQ12" s="11">
        <f>Reg[[#This Row],[STECo26]]-Sug0.5[[#This Row],[STECo26]]</f>
        <v>32613.484499999904</v>
      </c>
      <c r="CR12" s="11">
        <f>Reg[[#This Row],[STECo27]]-Sug0.5[[#This Row],[STECo27]]</f>
        <v>34226.425500000012</v>
      </c>
    </row>
    <row r="13" spans="1:96" x14ac:dyDescent="0.25">
      <c r="A13">
        <v>9</v>
      </c>
      <c r="B13">
        <v>22400</v>
      </c>
      <c r="C13" s="7">
        <f>(SUM(Reg[[#This Row],[STECo0]:[STECo27]]))-(SUM(Sug0.2[[#This Row],[STECo0]:[STECo27]]))</f>
        <v>388043.38129999861</v>
      </c>
      <c r="D13" s="7">
        <f>(SUM(Reg[[#This Row],[NASCo0]:[NASCo27]]))-(SUM(Sug0.2[[#This Row],[NASCo0]:[NASCo27]]))</f>
        <v>453782.12679999787</v>
      </c>
      <c r="E13" s="7">
        <f>(SUM(Reg[[#This Row],[CIRCo0]:[CIRCo27]]))-(SUM(Sug0.2[[#This Row],[CIRCo0]:[CIRCo27]]))</f>
        <v>538933.32099999953</v>
      </c>
      <c r="F13" s="7">
        <f>(SUM(Reg[[#This Row],[HCCCo0]:[HCCCo27]]))-(SUM(Sug0.2[[#This Row],[HCCCo0]:[HCCCo27]]))</f>
        <v>402975.46599999908</v>
      </c>
      <c r="G13" s="7">
        <f>(SUM(Reg[[#This Row],[CHDCo0]:[CHDCo27]]))-(SUM(Sug0.2[[#This Row],[CHDCo0]:[CHDCo27]]))</f>
        <v>2900000</v>
      </c>
      <c r="H13" s="7">
        <f>(SUM(Reg[[#This Row],[T2DCo0]:[T2DCo27]]))-(SUM(Sug0.2[[#This Row],[T2DCo0]:[T2DCo27]]))</f>
        <v>1990000</v>
      </c>
      <c r="I13" s="7">
        <f>(SUM(Reg[[#This Row],[OveCo0]:[OveCo27]]))-(SUM(Sug0.2[[#This Row],[OveCo0]:[OveCo27]]))</f>
        <v>-1210000</v>
      </c>
      <c r="J13" s="7">
        <f>(SUM(Reg[[#This Row],[ObeCo0]:[ObeCo27]]))-(SUM(Sug0.2[[#This Row],[ObeCo0]:[ObeCo27]]))</f>
        <v>7080000</v>
      </c>
      <c r="K13" s="7">
        <f>(SUM(Reg[[#This Row],[STECo0]:[STECo27]]))-(SUM(Sug0.5[[#This Row],[STECo0]:[STECo27]]))</f>
        <v>1340536.0734999999</v>
      </c>
      <c r="L13" s="7">
        <f>(SUM(Reg[[#This Row],[NASCo0]:[NASCo27]]))-(SUM(Sug0.5[[#This Row],[NASCo0]:[NASCo27]]))</f>
        <v>1295220.3065999979</v>
      </c>
      <c r="M13" s="7">
        <f>(SUM(Reg[[#This Row],[CIRCo0]:[CIRCo27]]))-(SUM(Sug0.5[[#This Row],[CIRCo0]:[CIRCo27]]))</f>
        <v>1563936.217600001</v>
      </c>
      <c r="N13" s="7">
        <f>(SUM(Reg[[#This Row],[HCCCo0]:[HCCCo27]]))-(SUM(Sug0.5[[#This Row],[HCCCo0]:[HCCCo27]]))</f>
        <v>999589.46025999961</v>
      </c>
      <c r="O13" s="7">
        <f>(SUM(Reg[[#This Row],[CHDCo0]:[CHDCo27]]))-(SUM(Sug0.5[[#This Row],[CHDCo0]:[CHDCo27]]))</f>
        <v>11600000</v>
      </c>
      <c r="P13" s="7">
        <f>(SUM(Reg[[#This Row],[T2DCo0]:[T2DCo27]]))-(SUM(Sug0.5[[#This Row],[T2DCo0]:[T2DCo27]]))</f>
        <v>8050000</v>
      </c>
      <c r="Q13" s="7">
        <f>(SUM(Reg[[#This Row],[OveCo0]:[OveCo27]]))-(SUM(Sug0.5[[#This Row],[OveCo0]:[OveCo27]]))</f>
        <v>-3370000</v>
      </c>
      <c r="R13" s="7">
        <f>(SUM(Reg[[#This Row],[ObeCo0]:[ObeCo27]]))-(SUM(Sug0.5[[#This Row],[ObeCo0]:[ObeCo27]]))</f>
        <v>21310000</v>
      </c>
      <c r="S13" s="7">
        <f>(SUM(Reg[[#This Row],[SteDa0]:[SteDa27]]))-(SUM(Sug0.2[[#This Row],[SteDa0]:[SteDa27]]))</f>
        <v>0</v>
      </c>
      <c r="T13" s="7">
        <f>(SUM(Reg[[#This Row],[NASDa0]:[NASDa27]]))-(SUM(Sug0.2[[#This Row],[NASDa0]:[NASDa27]]))</f>
        <v>329.4296003999998</v>
      </c>
      <c r="U13" s="7">
        <f>(SUM(Reg[[#This Row],[CIRDa0]:[CIRDa27]]))-(SUM(Sug0.2[[#This Row],[CIRDa0]:[CIRDa27]]))</f>
        <v>60.276808999999957</v>
      </c>
      <c r="V13" s="14">
        <f>(SUM(Reg[[#This Row],[HCCDa0]:[HCCDa27]]))-(SUM(Sug0.2[[#This Row],[HCCDa0]:[HCCDa27]]))</f>
        <v>2.232017845000005</v>
      </c>
      <c r="W13" s="7">
        <f>(SUM(Reg[[#This Row],[LIDDa0]:[LIDDa27]]))-(SUM(Sug0.2[[#This Row],[LIDDa0]:[LIDDa27]]))</f>
        <v>252.39075790000015</v>
      </c>
      <c r="X13" s="7">
        <f>(SUM(Reg[[#This Row],[CHDDa0]:[CHDDa27]]))-(SUM(Sug0.2[[#This Row],[CHDDa0]:[CHDDa27]]))</f>
        <v>11.084745800000519</v>
      </c>
      <c r="Y13" s="7">
        <f>(SUM(Reg[[#This Row],[CHDDDa0]:[CHDDDa27]]))-(SUM(Sug0.2[[#This Row],[CHDDDa0]:[CHDDDa27]]))</f>
        <v>25.777166010001565</v>
      </c>
      <c r="Z13" s="7">
        <f>(SUM(Reg[[#This Row],[T2DDa0]:[T2DDa27]]))-(SUM(Sug0.2[[#This Row],[T2DDa0]:[T2DDa27]]))</f>
        <v>19.16141615000015</v>
      </c>
      <c r="AA13" s="7">
        <f>(SUM(Reg[[#This Row],[T2DDDa0]:[T2DDDa27]]))-(SUM(Sug0.2[[#This Row],[T2DDDa0]:[T2DDDa27]]))</f>
        <v>155.82249329999831</v>
      </c>
      <c r="AB13" s="7">
        <f>(SUM(Reg[[#This Row],[OveDa0]:[OveDa27]]))-(SUM(Sug0.2[[#This Row],[OveDa0]:[OveDa27]]))</f>
        <v>0</v>
      </c>
      <c r="AC13" s="7">
        <f>(SUM(Reg[[#This Row],[ObeDa0]:[ObeDa27]]))-(SUM(Sug0.2[[#This Row],[ObeDa0]:[ObeDa27]]))</f>
        <v>101.31300137999938</v>
      </c>
      <c r="AD13" s="7">
        <f>(SUM(Reg[[#This Row],[SteDa0]:[SteDa27]]))-(SUM(Sug0.5[[#This Row],[SteDa0]:[SteDa27]]))</f>
        <v>0</v>
      </c>
      <c r="AE13" s="7">
        <f>(SUM(Reg[[#This Row],[NASDa0]:[NASDa27]]))-(SUM(Sug0.5[[#This Row],[NASDa0]:[NASDa27]]))</f>
        <v>940.28363579999859</v>
      </c>
      <c r="AF13" s="7">
        <f>(SUM(Reg[[#This Row],[CIRDa0]:[CIRDa27]]))-(SUM(Sug0.5[[#This Row],[CIRDa0]:[CIRDa27]]))</f>
        <v>174.91789998999997</v>
      </c>
      <c r="AG13" s="7">
        <f>(SUM(Reg[[#This Row],[HCCDa0]:[HCCDa27]]))-(SUM(Sug0.5[[#This Row],[HCCDa0]:[HCCDa27]]))</f>
        <v>5.5365690929999936</v>
      </c>
      <c r="AH13" s="7">
        <f>(SUM(Reg[[#This Row],[LIDDa0]:[LIDDa27]]))-(SUM(Sug0.5[[#This Row],[LIDDa0]:[LIDDa27]]))</f>
        <v>821.39765120000038</v>
      </c>
      <c r="AI13" s="7">
        <f>(SUM(Reg[[#This Row],[CHDDa0]:[CHDDa27]]))-(SUM(Sug0.5[[#This Row],[CHDDa0]:[CHDDa27]]))</f>
        <v>40.259357530000216</v>
      </c>
      <c r="AJ13" s="7">
        <f>(SUM(Reg[[#This Row],[CHDDDa0]:[CHDDDa27]]))-(SUM(Sug0.5[[#This Row],[CHDDDa0]:[CHDDDa27]]))</f>
        <v>49.524828210001033</v>
      </c>
      <c r="AK13" s="7">
        <f>(SUM(Reg[[#This Row],[T2DDa0]:[T2DDa27]]))-(SUM(Sug0.5[[#This Row],[T2DDa0]:[T2DDa27]]))</f>
        <v>71.978476059999821</v>
      </c>
      <c r="AL13" s="7">
        <f>(SUM(Reg[[#This Row],[T2DDDa0]:[T2DDDa27]]))-(SUM(Sug0.5[[#This Row],[T2DDDa0]:[T2DDDa27]]))</f>
        <v>489.83508619999884</v>
      </c>
      <c r="AM13" s="7">
        <f>(SUM(Reg[[#This Row],[OveDa0]:[OveDa27]]))-(SUM(Sug0.5[[#This Row],[OveDa0]:[OveDa27]]))</f>
        <v>0</v>
      </c>
      <c r="AN13" s="7">
        <f>(SUM(Reg[[#This Row],[ObeDa0]:[ObeDa27]]))-(SUM(Sug0.5[[#This Row],[ObeDa0]:[ObeDa27]]))</f>
        <v>305.78906469999947</v>
      </c>
      <c r="AO13" s="11">
        <f>Reg[STECo0]-Sug0.2[STECo0]</f>
        <v>0</v>
      </c>
      <c r="AP13" s="11">
        <f>Reg[STECo1]-Sug0.2[STECo1]</f>
        <v>0</v>
      </c>
      <c r="AQ13" s="11">
        <f>Reg[STECo2]-Sug0.2[STECo2]</f>
        <v>0</v>
      </c>
      <c r="AR13" s="11">
        <f>Reg[STECo3]-Sug0.2[STECo3]</f>
        <v>0</v>
      </c>
      <c r="AS13" s="11">
        <f>Reg[STECo4]-Sug0.2[STECo4]</f>
        <v>0</v>
      </c>
      <c r="AT13" s="11">
        <f>Reg[STECo5]-Sug0.2[STECo5]</f>
        <v>0</v>
      </c>
      <c r="AU13" s="11">
        <f>Reg[STECo6]-Sug0.2[STECo6]</f>
        <v>0</v>
      </c>
      <c r="AV13" s="11">
        <f>Reg[[#This Row],[STECo7]]-Sug0.2[[#This Row],[STECo7]]</f>
        <v>20000</v>
      </c>
      <c r="AW13" s="11">
        <f>Reg[[#This Row],[STECo8]]-Sug0.2[[#This Row],[STECo8]]</f>
        <v>20000</v>
      </c>
      <c r="AX13" s="11">
        <f>Reg[[#This Row],[STECo9]]-Sug0.2[[#This Row],[STECo9]]</f>
        <v>20000</v>
      </c>
      <c r="AY13" s="11">
        <f>Reg[[#This Row],[STECo10]]-Sug0.2[[#This Row],[STECo10]]</f>
        <v>30000</v>
      </c>
      <c r="AZ13" s="11">
        <f>Reg[[#This Row],[STECo11]]-Sug0.2[[#This Row],[STECo11]]</f>
        <v>20000</v>
      </c>
      <c r="BA13" s="11">
        <f>Reg[[#This Row],[STECo12]]-Sug0.2[[#This Row],[STECo12]]</f>
        <v>30000</v>
      </c>
      <c r="BB13" s="11">
        <f>Reg[[#This Row],[STECo13]]-Sug0.2[[#This Row],[STECo13]]</f>
        <v>20000</v>
      </c>
      <c r="BC13" s="11">
        <f>Reg[[#This Row],[STECo14]]-Sug0.2[[#This Row],[STECo14]]</f>
        <v>20000</v>
      </c>
      <c r="BD13" s="11">
        <f>Reg[[#This Row],[STECo15]]-Sug0.2[[#This Row],[STECo15]]</f>
        <v>20000</v>
      </c>
      <c r="BE13" s="11">
        <f>Reg[[#This Row],[STECo16]]-Sug0.2[[#This Row],[STECo16]]</f>
        <v>20000</v>
      </c>
      <c r="BF13" s="11">
        <f>Reg[[#This Row],[STECo17]]-Sug0.2[[#This Row],[STECo17]]</f>
        <v>10000</v>
      </c>
      <c r="BG13" s="11">
        <f>Reg[[#This Row],[STECo18]]-Sug0.2[[#This Row],[STECo18]]</f>
        <v>20000</v>
      </c>
      <c r="BH13" s="11">
        <f>Reg[[#This Row],[STECo19]]-Sug0.2[[#This Row],[STECo19]]</f>
        <v>20000</v>
      </c>
      <c r="BI13" s="11">
        <f>Reg[[#This Row],[STECo20]]-Sug0.2[[#This Row],[STECo20]]</f>
        <v>14783.94299999997</v>
      </c>
      <c r="BJ13" s="11">
        <f>Reg[[#This Row],[STECo21]]-Sug0.2[[#This Row],[STECo21]]</f>
        <v>16143.893199999933</v>
      </c>
      <c r="BK13" s="11">
        <f>Reg[[#This Row],[STECo22]]-Sug0.2[[#This Row],[STECo22]]</f>
        <v>16229.486999999965</v>
      </c>
      <c r="BL13" s="11">
        <f>Reg[[#This Row],[STECo23]]-Sug0.2[[#This Row],[STECo23]]</f>
        <v>15001.321299999952</v>
      </c>
      <c r="BM13" s="11">
        <f>Reg[[#This Row],[STECo24]]-Sug0.2[[#This Row],[STECo24]]</f>
        <v>13726.15140000009</v>
      </c>
      <c r="BN13" s="11">
        <f>Reg[[#This Row],[STECo25]]-Sug0.2[[#This Row],[STECo25]]</f>
        <v>13936.728200000012</v>
      </c>
      <c r="BO13" s="11">
        <f>Reg[[#This Row],[STECo26]]-Sug0.2[[#This Row],[STECo26]]</f>
        <v>14222.159100000048</v>
      </c>
      <c r="BP13" s="11">
        <f>Reg[[#This Row],[STECo27]]-Sug0.2[[#This Row],[STECo27]]</f>
        <v>13999.698100000038</v>
      </c>
      <c r="BQ13" s="11">
        <f>Reg[STECo0]-Sug0.2[STECo0]</f>
        <v>0</v>
      </c>
      <c r="BR13" s="11">
        <f>Reg[STECo1]-Sug0.2[STECo1]</f>
        <v>0</v>
      </c>
      <c r="BS13" s="11">
        <f>Reg[STECo2]-Sug0.2[STECo2]</f>
        <v>0</v>
      </c>
      <c r="BT13" s="11">
        <f>Reg[STECo3]-Sug0.2[STECo3]</f>
        <v>0</v>
      </c>
      <c r="BU13" s="11">
        <f>Reg[STECo4]-Sug0.2[STECo4]</f>
        <v>0</v>
      </c>
      <c r="BV13" s="11">
        <f>Reg[STECo5]-Sug0.2[STECo5]</f>
        <v>0</v>
      </c>
      <c r="BW13" s="11">
        <f>Reg[STECo6]-Sug0.2[STECo6]</f>
        <v>0</v>
      </c>
      <c r="BX13" s="11">
        <f>Reg[[#This Row],[STECo7]]-Sug0.5[[#This Row],[STECo7]]</f>
        <v>50000</v>
      </c>
      <c r="BY13" s="11">
        <f>Reg[[#This Row],[STECo8]]-Sug0.5[[#This Row],[STECo8]]</f>
        <v>70000</v>
      </c>
      <c r="BZ13" s="11">
        <f>Reg[[#This Row],[STECo9]]-Sug0.5[[#This Row],[STECo9]]</f>
        <v>70000</v>
      </c>
      <c r="CA13" s="11">
        <f>Reg[[#This Row],[STECo10]]-Sug0.5[[#This Row],[STECo10]]</f>
        <v>80000</v>
      </c>
      <c r="CB13" s="11">
        <f>Reg[[#This Row],[STECo11]]-Sug0.5[[#This Row],[STECo11]]</f>
        <v>70000</v>
      </c>
      <c r="CC13" s="11">
        <f>Reg[[#This Row],[STECo12]]-Sug0.5[[#This Row],[STECo12]]</f>
        <v>80000</v>
      </c>
      <c r="CD13" s="11">
        <f>Reg[[#This Row],[STECo13]]-Sug0.5[[#This Row],[STECo13]]</f>
        <v>70000</v>
      </c>
      <c r="CE13" s="11">
        <f>Reg[[#This Row],[STECo14]]-Sug0.5[[#This Row],[STECo14]]</f>
        <v>70000</v>
      </c>
      <c r="CF13" s="11">
        <f>Reg[[#This Row],[STECo15]]-Sug0.5[[#This Row],[STECo15]]</f>
        <v>70000</v>
      </c>
      <c r="CG13" s="11">
        <f>Reg[[#This Row],[STECo16]]-Sug0.5[[#This Row],[STECo16]]</f>
        <v>70000</v>
      </c>
      <c r="CH13" s="11">
        <f>Reg[[#This Row],[STECo17]]-Sug0.5[[#This Row],[STECo17]]</f>
        <v>60000</v>
      </c>
      <c r="CI13" s="11">
        <f>Reg[[#This Row],[STECo18]]-Sug0.5[[#This Row],[STECo18]]</f>
        <v>70000</v>
      </c>
      <c r="CJ13" s="11">
        <f>Reg[[#This Row],[STECo19]]-Sug0.5[[#This Row],[STECo19]]</f>
        <v>69588.27919999999</v>
      </c>
      <c r="CK13" s="11">
        <f>Reg[[#This Row],[STECo20]]-Sug0.5[[#This Row],[STECo20]]</f>
        <v>60658.933599999989</v>
      </c>
      <c r="CL13" s="11">
        <f>Reg[[#This Row],[STECo21]]-Sug0.5[[#This Row],[STECo21]]</f>
        <v>61140.701800000039</v>
      </c>
      <c r="CM13" s="11">
        <f>Reg[[#This Row],[STECo22]]-Sug0.5[[#This Row],[STECo22]]</f>
        <v>60249.19160000002</v>
      </c>
      <c r="CN13" s="11">
        <f>Reg[[#This Row],[STECo23]]-Sug0.5[[#This Row],[STECo23]]</f>
        <v>56659.666899999953</v>
      </c>
      <c r="CO13" s="11">
        <f>Reg[[#This Row],[STECo24]]-Sug0.5[[#This Row],[STECo24]]</f>
        <v>53437.688599999994</v>
      </c>
      <c r="CP13" s="11">
        <f>Reg[[#This Row],[STECo25]]-Sug0.5[[#This Row],[STECo25]]</f>
        <v>52186.434899999993</v>
      </c>
      <c r="CQ13" s="11">
        <f>Reg[[#This Row],[STECo26]]-Sug0.5[[#This Row],[STECo26]]</f>
        <v>47999.786900000065</v>
      </c>
      <c r="CR13" s="11">
        <f>Reg[[#This Row],[STECo27]]-Sug0.5[[#This Row],[STECo27]]</f>
        <v>48615.390000000014</v>
      </c>
    </row>
    <row r="14" spans="1:96" x14ac:dyDescent="0.25">
      <c r="A14">
        <v>10</v>
      </c>
      <c r="C14" s="7">
        <f>(SUM(Reg[[#This Row],[STECo0]:[STECo27]]))-(SUM(Sug0.2[[#This Row],[STECo0]:[STECo27]]))</f>
        <v>157232.67000000179</v>
      </c>
      <c r="D14" s="7">
        <f>(SUM(Reg[[#This Row],[NASCo0]:[NASCo27]]))-(SUM(Sug0.2[[#This Row],[NASCo0]:[NASCo27]]))</f>
        <v>563548.02989999764</v>
      </c>
      <c r="E14" s="7">
        <f>(SUM(Reg[[#This Row],[CIRCo0]:[CIRCo27]]))-(SUM(Sug0.2[[#This Row],[CIRCo0]:[CIRCo27]]))</f>
        <v>698318.35360000003</v>
      </c>
      <c r="F14" s="7">
        <f>(SUM(Reg[[#This Row],[HCCCo0]:[HCCCo27]]))-(SUM(Sug0.2[[#This Row],[HCCCo0]:[HCCCo27]]))</f>
        <v>324878.52310000081</v>
      </c>
      <c r="G14" s="7">
        <f>(SUM(Reg[[#This Row],[CHDCo0]:[CHDCo27]]))-(SUM(Sug0.2[[#This Row],[CHDCo0]:[CHDCo27]]))</f>
        <v>3400000</v>
      </c>
      <c r="H14" s="7">
        <f>(SUM(Reg[[#This Row],[T2DCo0]:[T2DCo27]]))-(SUM(Sug0.2[[#This Row],[T2DCo0]:[T2DCo27]]))</f>
        <v>10900000</v>
      </c>
      <c r="I14" s="7">
        <f>(SUM(Reg[[#This Row],[OveCo0]:[OveCo27]]))-(SUM(Sug0.2[[#This Row],[OveCo0]:[OveCo27]]))</f>
        <v>-540000</v>
      </c>
      <c r="J14" s="7">
        <f>(SUM(Reg[[#This Row],[ObeCo0]:[ObeCo27]]))-(SUM(Sug0.2[[#This Row],[ObeCo0]:[ObeCo27]]))</f>
        <v>6380000</v>
      </c>
      <c r="K14" s="7">
        <f>(SUM(Reg[[#This Row],[STECo0]:[STECo27]]))-(SUM(Sug0.5[[#This Row],[STECo0]:[STECo27]]))</f>
        <v>616230.18090000004</v>
      </c>
      <c r="L14" s="7">
        <f>(SUM(Reg[[#This Row],[NASCo0]:[NASCo27]]))-(SUM(Sug0.5[[#This Row],[NASCo0]:[NASCo27]]))</f>
        <v>1867283.0653999988</v>
      </c>
      <c r="M14" s="7">
        <f>(SUM(Reg[[#This Row],[CIRCo0]:[CIRCo27]]))-(SUM(Sug0.5[[#This Row],[CIRCo0]:[CIRCo27]]))</f>
        <v>1557129.4947000006</v>
      </c>
      <c r="N14" s="7">
        <f>(SUM(Reg[[#This Row],[HCCCo0]:[HCCCo27]]))-(SUM(Sug0.5[[#This Row],[HCCCo0]:[HCCCo27]]))</f>
        <v>856384.48459999915</v>
      </c>
      <c r="O14" s="7">
        <f>(SUM(Reg[[#This Row],[CHDCo0]:[CHDCo27]]))-(SUM(Sug0.5[[#This Row],[CHDCo0]:[CHDCo27]]))</f>
        <v>13400000</v>
      </c>
      <c r="P14" s="7">
        <f>(SUM(Reg[[#This Row],[T2DCo0]:[T2DCo27]]))-(SUM(Sug0.5[[#This Row],[T2DCo0]:[T2DCo27]]))</f>
        <v>36900000</v>
      </c>
      <c r="Q14" s="7">
        <f>(SUM(Reg[[#This Row],[OveCo0]:[OveCo27]]))-(SUM(Sug0.5[[#This Row],[OveCo0]:[OveCo27]]))</f>
        <v>-1730000</v>
      </c>
      <c r="R14" s="7">
        <f>(SUM(Reg[[#This Row],[ObeCo0]:[ObeCo27]]))-(SUM(Sug0.5[[#This Row],[ObeCo0]:[ObeCo27]]))</f>
        <v>20360000</v>
      </c>
      <c r="S14" s="7">
        <f>(SUM(Reg[[#This Row],[SteDa0]:[SteDa27]]))-(SUM(Sug0.2[[#This Row],[SteDa0]:[SteDa27]]))</f>
        <v>0</v>
      </c>
      <c r="T14" s="7">
        <f>(SUM(Reg[[#This Row],[NASDa0]:[NASDa27]]))-(SUM(Sug0.2[[#This Row],[NASDa0]:[NASDa27]]))</f>
        <v>211.45857220000289</v>
      </c>
      <c r="U14" s="7">
        <f>(SUM(Reg[[#This Row],[CIRDa0]:[CIRDa27]]))-(SUM(Sug0.2[[#This Row],[CIRDa0]:[CIRDa27]]))</f>
        <v>67.258160639999801</v>
      </c>
      <c r="V14" s="14">
        <f>(SUM(Reg[[#This Row],[HCCDa0]:[HCCDa27]]))-(SUM(Sug0.2[[#This Row],[HCCDa0]:[HCCDa27]]))</f>
        <v>1.9067556839999895</v>
      </c>
      <c r="W14" s="7">
        <f>(SUM(Reg[[#This Row],[LIDDa0]:[LIDDa27]]))-(SUM(Sug0.2[[#This Row],[LIDDa0]:[LIDDa27]]))</f>
        <v>338.82607899999857</v>
      </c>
      <c r="X14" s="7">
        <f>(SUM(Reg[[#This Row],[CHDDa0]:[CHDDa27]]))-(SUM(Sug0.2[[#This Row],[CHDDa0]:[CHDDa27]]))</f>
        <v>10.472480590000032</v>
      </c>
      <c r="Y14" s="7">
        <f>(SUM(Reg[[#This Row],[CHDDDa0]:[CHDDDa27]]))-(SUM(Sug0.2[[#This Row],[CHDDDa0]:[CHDDDa27]]))</f>
        <v>52.771683699997993</v>
      </c>
      <c r="Z14" s="7">
        <f>(SUM(Reg[[#This Row],[T2DDa0]:[T2DDa27]]))-(SUM(Sug0.2[[#This Row],[T2DDa0]:[T2DDa27]]))</f>
        <v>38.443320199999789</v>
      </c>
      <c r="AA14" s="7">
        <f>(SUM(Reg[[#This Row],[T2DDDa0]:[T2DDDa27]]))-(SUM(Sug0.2[[#This Row],[T2DDDa0]:[T2DDDa27]]))</f>
        <v>274.53441650000241</v>
      </c>
      <c r="AB14" s="7">
        <f>(SUM(Reg[[#This Row],[OveDa0]:[OveDa27]]))-(SUM(Sug0.2[[#This Row],[OveDa0]:[OveDa27]]))</f>
        <v>0</v>
      </c>
      <c r="AC14" s="7">
        <f>(SUM(Reg[[#This Row],[ObeDa0]:[ObeDa27]]))-(SUM(Sug0.2[[#This Row],[ObeDa0]:[ObeDa27]]))</f>
        <v>119.84486737999964</v>
      </c>
      <c r="AD14" s="7">
        <f>(SUM(Reg[[#This Row],[SteDa0]:[SteDa27]]))-(SUM(Sug0.5[[#This Row],[SteDa0]:[SteDa27]]))</f>
        <v>0</v>
      </c>
      <c r="AE14" s="7">
        <f>(SUM(Reg[[#This Row],[NASDa0]:[NASDa27]]))-(SUM(Sug0.5[[#This Row],[NASDa0]:[NASDa27]]))</f>
        <v>700.65547260000221</v>
      </c>
      <c r="AF14" s="7">
        <f>(SUM(Reg[[#This Row],[CIRDa0]:[CIRDa27]]))-(SUM(Sug0.5[[#This Row],[CIRDa0]:[CIRDa27]]))</f>
        <v>149.97409867999988</v>
      </c>
      <c r="AG14" s="7">
        <f>(SUM(Reg[[#This Row],[HCCDa0]:[HCCDa27]]))-(SUM(Sug0.5[[#This Row],[HCCDa0]:[HCCDa27]]))</f>
        <v>5.0262355539999888</v>
      </c>
      <c r="AH14" s="7">
        <f>(SUM(Reg[[#This Row],[LIDDa0]:[LIDDa27]]))-(SUM(Sug0.5[[#This Row],[LIDDa0]:[LIDDa27]]))</f>
        <v>820.62333859999899</v>
      </c>
      <c r="AI14" s="7">
        <f>(SUM(Reg[[#This Row],[CHDDa0]:[CHDDa27]]))-(SUM(Sug0.5[[#This Row],[CHDDa0]:[CHDDa27]]))</f>
        <v>40.39203593999946</v>
      </c>
      <c r="AJ14" s="7">
        <f>(SUM(Reg[[#This Row],[CHDDDa0]:[CHDDDa27]]))-(SUM(Sug0.5[[#This Row],[CHDDDa0]:[CHDDDa27]]))</f>
        <v>147.55099729999893</v>
      </c>
      <c r="AK14" s="7">
        <f>(SUM(Reg[[#This Row],[T2DDa0]:[T2DDa27]]))-(SUM(Sug0.5[[#This Row],[T2DDa0]:[T2DDa27]]))</f>
        <v>127.12147184999935</v>
      </c>
      <c r="AL14" s="7">
        <f>(SUM(Reg[[#This Row],[T2DDDa0]:[T2DDDa27]]))-(SUM(Sug0.5[[#This Row],[T2DDDa0]:[T2DDDa27]]))</f>
        <v>962.66353710000476</v>
      </c>
      <c r="AM14" s="7">
        <f>(SUM(Reg[[#This Row],[OveDa0]:[OveDa27]]))-(SUM(Sug0.5[[#This Row],[OveDa0]:[OveDa27]]))</f>
        <v>0</v>
      </c>
      <c r="AN14" s="7">
        <f>(SUM(Reg[[#This Row],[ObeDa0]:[ObeDa27]]))-(SUM(Sug0.5[[#This Row],[ObeDa0]:[ObeDa27]]))</f>
        <v>381.20985379999956</v>
      </c>
      <c r="AO14" s="11">
        <f>Reg[STECo0]-Sug0.2[STECo0]</f>
        <v>0</v>
      </c>
      <c r="AP14" s="11">
        <f>Reg[STECo1]-Sug0.2[STECo1]</f>
        <v>0</v>
      </c>
      <c r="AQ14" s="11">
        <f>Reg[STECo2]-Sug0.2[STECo2]</f>
        <v>0</v>
      </c>
      <c r="AR14" s="11">
        <f>Reg[STECo3]-Sug0.2[STECo3]</f>
        <v>0</v>
      </c>
      <c r="AS14" s="11">
        <f>Reg[STECo4]-Sug0.2[STECo4]</f>
        <v>0</v>
      </c>
      <c r="AT14" s="11">
        <f>Reg[STECo5]-Sug0.2[STECo5]</f>
        <v>0</v>
      </c>
      <c r="AU14" s="11">
        <f>Reg[STECo6]-Sug0.2[STECo6]</f>
        <v>0</v>
      </c>
      <c r="AV14" s="11">
        <f>Reg[[#This Row],[STECo7]]-Sug0.2[[#This Row],[STECo7]]</f>
        <v>0</v>
      </c>
      <c r="AW14" s="11">
        <f>Reg[[#This Row],[STECo8]]-Sug0.2[[#This Row],[STECo8]]</f>
        <v>10000</v>
      </c>
      <c r="AX14" s="11">
        <f>Reg[[#This Row],[STECo9]]-Sug0.2[[#This Row],[STECo9]]</f>
        <v>10000</v>
      </c>
      <c r="AY14" s="11">
        <f>Reg[[#This Row],[STECo10]]-Sug0.2[[#This Row],[STECo10]]</f>
        <v>10000</v>
      </c>
      <c r="AZ14" s="11">
        <f>Reg[[#This Row],[STECo11]]-Sug0.2[[#This Row],[STECo11]]</f>
        <v>10000</v>
      </c>
      <c r="BA14" s="11">
        <f>Reg[[#This Row],[STECo12]]-Sug0.2[[#This Row],[STECo12]]</f>
        <v>10000</v>
      </c>
      <c r="BB14" s="11">
        <f>Reg[[#This Row],[STECo13]]-Sug0.2[[#This Row],[STECo13]]</f>
        <v>10000</v>
      </c>
      <c r="BC14" s="11">
        <f>Reg[[#This Row],[STECo14]]-Sug0.2[[#This Row],[STECo14]]</f>
        <v>10000</v>
      </c>
      <c r="BD14" s="11">
        <f>Reg[[#This Row],[STECo15]]-Sug0.2[[#This Row],[STECo15]]</f>
        <v>10000</v>
      </c>
      <c r="BE14" s="11">
        <f>Reg[[#This Row],[STECo16]]-Sug0.2[[#This Row],[STECo16]]</f>
        <v>10000</v>
      </c>
      <c r="BF14" s="11">
        <f>Reg[[#This Row],[STECo17]]-Sug0.2[[#This Row],[STECo17]]</f>
        <v>10000</v>
      </c>
      <c r="BG14" s="11">
        <f>Reg[[#This Row],[STECo18]]-Sug0.2[[#This Row],[STECo18]]</f>
        <v>10000</v>
      </c>
      <c r="BH14" s="11">
        <f>Reg[[#This Row],[STECo19]]-Sug0.2[[#This Row],[STECo19]]</f>
        <v>5807.4155000000028</v>
      </c>
      <c r="BI14" s="11">
        <f>Reg[[#This Row],[STECo20]]-Sug0.2[[#This Row],[STECo20]]</f>
        <v>4120.2722999999532</v>
      </c>
      <c r="BJ14" s="11">
        <f>Reg[[#This Row],[STECo21]]-Sug0.2[[#This Row],[STECo21]]</f>
        <v>4526.6149999999907</v>
      </c>
      <c r="BK14" s="11">
        <f>Reg[[#This Row],[STECo22]]-Sug0.2[[#This Row],[STECo22]]</f>
        <v>5825.6278000000166</v>
      </c>
      <c r="BL14" s="11">
        <f>Reg[[#This Row],[STECo23]]-Sug0.2[[#This Row],[STECo23]]</f>
        <v>5755.1764999999432</v>
      </c>
      <c r="BM14" s="11">
        <f>Reg[[#This Row],[STECo24]]-Sug0.2[[#This Row],[STECo24]]</f>
        <v>5683.8869999999879</v>
      </c>
      <c r="BN14" s="11">
        <f>Reg[[#This Row],[STECo25]]-Sug0.2[[#This Row],[STECo25]]</f>
        <v>4957.1501999999164</v>
      </c>
      <c r="BO14" s="11">
        <f>Reg[[#This Row],[STECo26]]-Sug0.2[[#This Row],[STECo26]]</f>
        <v>5266.8018000000156</v>
      </c>
      <c r="BP14" s="11">
        <f>Reg[[#This Row],[STECo27]]-Sug0.2[[#This Row],[STECo27]]</f>
        <v>5289.7238999999827</v>
      </c>
      <c r="BQ14" s="11">
        <f>Reg[STECo0]-Sug0.2[STECo0]</f>
        <v>0</v>
      </c>
      <c r="BR14" s="11">
        <f>Reg[STECo1]-Sug0.2[STECo1]</f>
        <v>0</v>
      </c>
      <c r="BS14" s="11">
        <f>Reg[STECo2]-Sug0.2[STECo2]</f>
        <v>0</v>
      </c>
      <c r="BT14" s="11">
        <f>Reg[STECo3]-Sug0.2[STECo3]</f>
        <v>0</v>
      </c>
      <c r="BU14" s="11">
        <f>Reg[STECo4]-Sug0.2[STECo4]</f>
        <v>0</v>
      </c>
      <c r="BV14" s="11">
        <f>Reg[STECo5]-Sug0.2[STECo5]</f>
        <v>0</v>
      </c>
      <c r="BW14" s="11">
        <f>Reg[STECo6]-Sug0.2[STECo6]</f>
        <v>0</v>
      </c>
      <c r="BX14" s="11">
        <f>Reg[[#This Row],[STECo7]]-Sug0.5[[#This Row],[STECo7]]</f>
        <v>20000</v>
      </c>
      <c r="BY14" s="11">
        <f>Reg[[#This Row],[STECo8]]-Sug0.5[[#This Row],[STECo8]]</f>
        <v>30000</v>
      </c>
      <c r="BZ14" s="11">
        <f>Reg[[#This Row],[STECo9]]-Sug0.5[[#This Row],[STECo9]]</f>
        <v>30000</v>
      </c>
      <c r="CA14" s="11">
        <f>Reg[[#This Row],[STECo10]]-Sug0.5[[#This Row],[STECo10]]</f>
        <v>30000</v>
      </c>
      <c r="CB14" s="11">
        <f>Reg[[#This Row],[STECo11]]-Sug0.5[[#This Row],[STECo11]]</f>
        <v>40000</v>
      </c>
      <c r="CC14" s="11">
        <f>Reg[[#This Row],[STECo12]]-Sug0.5[[#This Row],[STECo12]]</f>
        <v>30000</v>
      </c>
      <c r="CD14" s="11">
        <f>Reg[[#This Row],[STECo13]]-Sug0.5[[#This Row],[STECo13]]</f>
        <v>30000</v>
      </c>
      <c r="CE14" s="11">
        <f>Reg[[#This Row],[STECo14]]-Sug0.5[[#This Row],[STECo14]]</f>
        <v>30000</v>
      </c>
      <c r="CF14" s="11">
        <f>Reg[[#This Row],[STECo15]]-Sug0.5[[#This Row],[STECo15]]</f>
        <v>30000</v>
      </c>
      <c r="CG14" s="11">
        <f>Reg[[#This Row],[STECo16]]-Sug0.5[[#This Row],[STECo16]]</f>
        <v>30000</v>
      </c>
      <c r="CH14" s="11">
        <f>Reg[[#This Row],[STECo17]]-Sug0.5[[#This Row],[STECo17]]</f>
        <v>30000</v>
      </c>
      <c r="CI14" s="11">
        <f>Reg[[#This Row],[STECo18]]-Sug0.5[[#This Row],[STECo18]]</f>
        <v>30966.920399999944</v>
      </c>
      <c r="CJ14" s="11">
        <f>Reg[[#This Row],[STECo19]]-Sug0.5[[#This Row],[STECo19]]</f>
        <v>30377.25</v>
      </c>
      <c r="CK14" s="11">
        <f>Reg[[#This Row],[STECo20]]-Sug0.5[[#This Row],[STECo20]]</f>
        <v>29167.190999999992</v>
      </c>
      <c r="CL14" s="11">
        <f>Reg[[#This Row],[STECo21]]-Sug0.5[[#This Row],[STECo21]]</f>
        <v>29265.092199999955</v>
      </c>
      <c r="CM14" s="11">
        <f>Reg[[#This Row],[STECo22]]-Sug0.5[[#This Row],[STECo22]]</f>
        <v>29639.158799999976</v>
      </c>
      <c r="CN14" s="11">
        <f>Reg[[#This Row],[STECo23]]-Sug0.5[[#This Row],[STECo23]]</f>
        <v>30462.744399999967</v>
      </c>
      <c r="CO14" s="11">
        <f>Reg[[#This Row],[STECo24]]-Sug0.5[[#This Row],[STECo24]]</f>
        <v>28323.098099999945</v>
      </c>
      <c r="CP14" s="11">
        <f>Reg[[#This Row],[STECo25]]-Sug0.5[[#This Row],[STECo25]]</f>
        <v>27030.497899999958</v>
      </c>
      <c r="CQ14" s="11">
        <f>Reg[[#This Row],[STECo26]]-Sug0.5[[#This Row],[STECo26]]</f>
        <v>25607.553399999975</v>
      </c>
      <c r="CR14" s="11">
        <f>Reg[[#This Row],[STECo27]]-Sug0.5[[#This Row],[STECo27]]</f>
        <v>25390.674699999974</v>
      </c>
    </row>
    <row r="15" spans="1:96" x14ac:dyDescent="0.25">
      <c r="A15">
        <v>11</v>
      </c>
      <c r="C15" s="7">
        <f>(SUM(Reg[[#This Row],[STECo0]:[STECo27]]))-(SUM(Sug0.2[[#This Row],[STECo0]:[STECo27]]))</f>
        <v>18104.275200001895</v>
      </c>
      <c r="D15" s="7">
        <f>(SUM(Reg[[#This Row],[NASCo0]:[NASCo27]]))-(SUM(Sug0.2[[#This Row],[NASCo0]:[NASCo27]]))</f>
        <v>932479.76369999908</v>
      </c>
      <c r="E15" s="7">
        <f>(SUM(Reg[[#This Row],[CIRCo0]:[CIRCo27]]))-(SUM(Sug0.2[[#This Row],[CIRCo0]:[CIRCo27]]))</f>
        <v>4159744.3961000033</v>
      </c>
      <c r="F15" s="7">
        <f>(SUM(Reg[[#This Row],[HCCCo0]:[HCCCo27]]))-(SUM(Sug0.2[[#This Row],[HCCCo0]:[HCCCo27]]))</f>
        <v>1811756.1527999993</v>
      </c>
      <c r="G15" s="7">
        <f>(SUM(Reg[[#This Row],[CHDCo0]:[CHDCo27]]))-(SUM(Sug0.2[[#This Row],[CHDCo0]:[CHDCo27]]))</f>
        <v>5600000</v>
      </c>
      <c r="H15" s="7">
        <f>(SUM(Reg[[#This Row],[T2DCo0]:[T2DCo27]]))-(SUM(Sug0.2[[#This Row],[T2DCo0]:[T2DCo27]]))</f>
        <v>10900000</v>
      </c>
      <c r="I15" s="7">
        <f>(SUM(Reg[[#This Row],[OveCo0]:[OveCo27]]))-(SUM(Sug0.2[[#This Row],[OveCo0]:[OveCo27]]))</f>
        <v>-1180000</v>
      </c>
      <c r="J15" s="7">
        <f>(SUM(Reg[[#This Row],[ObeCo0]:[ObeCo27]]))-(SUM(Sug0.2[[#This Row],[ObeCo0]:[ObeCo27]]))</f>
        <v>7130000</v>
      </c>
      <c r="K15" s="7">
        <f>(SUM(Reg[[#This Row],[STECo0]:[STECo27]]))-(SUM(Sug0.5[[#This Row],[STECo0]:[STECo27]]))</f>
        <v>129783.41779999807</v>
      </c>
      <c r="L15" s="7">
        <f>(SUM(Reg[[#This Row],[NASCo0]:[NASCo27]]))-(SUM(Sug0.5[[#This Row],[NASCo0]:[NASCo27]]))</f>
        <v>2763710.3326999992</v>
      </c>
      <c r="M15" s="7">
        <f>(SUM(Reg[[#This Row],[CIRCo0]:[CIRCo27]]))-(SUM(Sug0.5[[#This Row],[CIRCo0]:[CIRCo27]]))</f>
        <v>12580769.308500003</v>
      </c>
      <c r="N15" s="7">
        <f>(SUM(Reg[[#This Row],[HCCCo0]:[HCCCo27]]))-(SUM(Sug0.5[[#This Row],[HCCCo0]:[HCCCo27]]))</f>
        <v>6499143.9800999984</v>
      </c>
      <c r="O15" s="7">
        <f>(SUM(Reg[[#This Row],[CHDCo0]:[CHDCo27]]))-(SUM(Sug0.5[[#This Row],[CHDCo0]:[CHDCo27]]))</f>
        <v>17200000</v>
      </c>
      <c r="P15" s="7">
        <f>(SUM(Reg[[#This Row],[T2DCo0]:[T2DCo27]]))-(SUM(Sug0.5[[#This Row],[T2DCo0]:[T2DCo27]]))</f>
        <v>30000000</v>
      </c>
      <c r="Q15" s="7">
        <f>(SUM(Reg[[#This Row],[OveCo0]:[OveCo27]]))-(SUM(Sug0.5[[#This Row],[OveCo0]:[OveCo27]]))</f>
        <v>-3790000</v>
      </c>
      <c r="R15" s="7">
        <f>(SUM(Reg[[#This Row],[ObeCo0]:[ObeCo27]]))-(SUM(Sug0.5[[#This Row],[ObeCo0]:[ObeCo27]]))</f>
        <v>22070000</v>
      </c>
      <c r="S15" s="7">
        <f>(SUM(Reg[[#This Row],[SteDa0]:[SteDa27]]))-(SUM(Sug0.2[[#This Row],[SteDa0]:[SteDa27]]))</f>
        <v>0</v>
      </c>
      <c r="T15" s="7">
        <f>(SUM(Reg[[#This Row],[NASDa0]:[NASDa27]]))-(SUM(Sug0.2[[#This Row],[NASDa0]:[NASDa27]]))</f>
        <v>724.87366240000119</v>
      </c>
      <c r="U15" s="7">
        <f>(SUM(Reg[[#This Row],[CIRDa0]:[CIRDa27]]))-(SUM(Sug0.2[[#This Row],[CIRDa0]:[CIRDa27]]))</f>
        <v>281.53767425999945</v>
      </c>
      <c r="V15" s="14">
        <f>(SUM(Reg[[#This Row],[HCCDa0]:[HCCDa27]]))-(SUM(Sug0.2[[#This Row],[HCCDa0]:[HCCDa27]]))</f>
        <v>15.543940564000025</v>
      </c>
      <c r="W15" s="7">
        <f>(SUM(Reg[[#This Row],[LIDDa0]:[LIDDa27]]))-(SUM(Sug0.2[[#This Row],[LIDDa0]:[LIDDa27]]))</f>
        <v>1132.1372869999996</v>
      </c>
      <c r="X15" s="7">
        <f>(SUM(Reg[[#This Row],[CHDDa0]:[CHDDa27]]))-(SUM(Sug0.2[[#This Row],[CHDDa0]:[CHDDa27]]))</f>
        <v>20.007859300000291</v>
      </c>
      <c r="Y15" s="7">
        <f>(SUM(Reg[[#This Row],[CHDDDa0]:[CHDDDa27]]))-(SUM(Sug0.2[[#This Row],[CHDDDa0]:[CHDDDa27]]))</f>
        <v>37.482400299999426</v>
      </c>
      <c r="Z15" s="7">
        <f>(SUM(Reg[[#This Row],[T2DDa0]:[T2DDa27]]))-(SUM(Sug0.2[[#This Row],[T2DDa0]:[T2DDa27]]))</f>
        <v>38.98027447000004</v>
      </c>
      <c r="AA15" s="7">
        <f>(SUM(Reg[[#This Row],[T2DDDa0]:[T2DDDa27]]))-(SUM(Sug0.2[[#This Row],[T2DDDa0]:[T2DDDa27]]))</f>
        <v>404.6304411999954</v>
      </c>
      <c r="AB15" s="7">
        <f>(SUM(Reg[[#This Row],[OveDa0]:[OveDa27]]))-(SUM(Sug0.2[[#This Row],[OveDa0]:[OveDa27]]))</f>
        <v>0</v>
      </c>
      <c r="AC15" s="7">
        <f>(SUM(Reg[[#This Row],[ObeDa0]:[ObeDa27]]))-(SUM(Sug0.2[[#This Row],[ObeDa0]:[ObeDa27]]))</f>
        <v>121.1763179300001</v>
      </c>
      <c r="AD15" s="7">
        <f>(SUM(Reg[[#This Row],[SteDa0]:[SteDa27]]))-(SUM(Sug0.5[[#This Row],[SteDa0]:[SteDa27]]))</f>
        <v>0</v>
      </c>
      <c r="AE15" s="7">
        <f>(SUM(Reg[[#This Row],[NASDa0]:[NASDa27]]))-(SUM(Sug0.5[[#This Row],[NASDa0]:[NASDa27]]))</f>
        <v>2148.4014008000004</v>
      </c>
      <c r="AF15" s="7">
        <f>(SUM(Reg[[#This Row],[CIRDa0]:[CIRDa27]]))-(SUM(Sug0.5[[#This Row],[CIRDa0]:[CIRDa27]]))</f>
        <v>852.40158544999963</v>
      </c>
      <c r="AG15" s="7">
        <f>(SUM(Reg[[#This Row],[HCCDa0]:[HCCDa27]]))-(SUM(Sug0.5[[#This Row],[HCCDa0]:[HCCDa27]]))</f>
        <v>55.905344463999981</v>
      </c>
      <c r="AH15" s="7">
        <f>(SUM(Reg[[#This Row],[LIDDa0]:[LIDDa27]]))-(SUM(Sug0.5[[#This Row],[LIDDa0]:[LIDDa27]]))</f>
        <v>4240.2413119999983</v>
      </c>
      <c r="AI15" s="7">
        <f>(SUM(Reg[[#This Row],[CHDDa0]:[CHDDa27]]))-(SUM(Sug0.5[[#This Row],[CHDDa0]:[CHDDa27]]))</f>
        <v>64.587036390000094</v>
      </c>
      <c r="AJ15" s="7">
        <f>(SUM(Reg[[#This Row],[CHDDDa0]:[CHDDDa27]]))-(SUM(Sug0.5[[#This Row],[CHDDDa0]:[CHDDDa27]]))</f>
        <v>128.28457782999885</v>
      </c>
      <c r="AK15" s="7">
        <f>(SUM(Reg[[#This Row],[T2DDa0]:[T2DDa27]]))-(SUM(Sug0.5[[#This Row],[T2DDa0]:[T2DDa27]]))</f>
        <v>106.5221076700002</v>
      </c>
      <c r="AL15" s="7">
        <f>(SUM(Reg[[#This Row],[T2DDDa0]:[T2DDDa27]]))-(SUM(Sug0.5[[#This Row],[T2DDDa0]:[T2DDDa27]]))</f>
        <v>1399.4858037999984</v>
      </c>
      <c r="AM15" s="7">
        <f>(SUM(Reg[[#This Row],[OveDa0]:[OveDa27]]))-(SUM(Sug0.5[[#This Row],[OveDa0]:[OveDa27]]))</f>
        <v>0</v>
      </c>
      <c r="AN15" s="7">
        <f>(SUM(Reg[[#This Row],[ObeDa0]:[ObeDa27]]))-(SUM(Sug0.5[[#This Row],[ObeDa0]:[ObeDa27]]))</f>
        <v>375.47758922000025</v>
      </c>
      <c r="AO15" s="11">
        <f>Reg[STECo0]-Sug0.2[STECo0]</f>
        <v>0</v>
      </c>
      <c r="AP15" s="11">
        <f>Reg[STECo1]-Sug0.2[STECo1]</f>
        <v>0</v>
      </c>
      <c r="AQ15" s="11">
        <f>Reg[STECo2]-Sug0.2[STECo2]</f>
        <v>0</v>
      </c>
      <c r="AR15" s="11">
        <f>Reg[STECo3]-Sug0.2[STECo3]</f>
        <v>0</v>
      </c>
      <c r="AS15" s="11">
        <f>Reg[STECo4]-Sug0.2[STECo4]</f>
        <v>0</v>
      </c>
      <c r="AT15" s="11">
        <f>Reg[STECo5]-Sug0.2[STECo5]</f>
        <v>0</v>
      </c>
      <c r="AU15" s="11">
        <f>Reg[STECo6]-Sug0.2[STECo6]</f>
        <v>0</v>
      </c>
      <c r="AV15" s="11">
        <f>Reg[[#This Row],[STECo7]]-Sug0.2[[#This Row],[STECo7]]</f>
        <v>6747.3510000000242</v>
      </c>
      <c r="AW15" s="11">
        <f>Reg[[#This Row],[STECo8]]-Sug0.2[[#This Row],[STECo8]]</f>
        <v>7199.422900000005</v>
      </c>
      <c r="AX15" s="11">
        <f>Reg[[#This Row],[STECo9]]-Sug0.2[[#This Row],[STECo9]]</f>
        <v>8123.2009000000544</v>
      </c>
      <c r="AY15" s="11">
        <f>Reg[[#This Row],[STECo10]]-Sug0.2[[#This Row],[STECo10]]</f>
        <v>7947.7392000000109</v>
      </c>
      <c r="AZ15" s="11">
        <f>Reg[[#This Row],[STECo11]]-Sug0.2[[#This Row],[STECo11]]</f>
        <v>5935.578199999989</v>
      </c>
      <c r="BA15" s="11">
        <f>Reg[[#This Row],[STECo12]]-Sug0.2[[#This Row],[STECo12]]</f>
        <v>5244.054599999974</v>
      </c>
      <c r="BB15" s="11">
        <f>Reg[[#This Row],[STECo13]]-Sug0.2[[#This Row],[STECo13]]</f>
        <v>3189.0655000000261</v>
      </c>
      <c r="BC15" s="11">
        <f>Reg[[#This Row],[STECo14]]-Sug0.2[[#This Row],[STECo14]]</f>
        <v>1520.9306000000215</v>
      </c>
      <c r="BD15" s="11">
        <f>Reg[[#This Row],[STECo15]]-Sug0.2[[#This Row],[STECo15]]</f>
        <v>263.68420000001788</v>
      </c>
      <c r="BE15" s="11">
        <f>Reg[[#This Row],[STECo16]]-Sug0.2[[#This Row],[STECo16]]</f>
        <v>-256.00410000002012</v>
      </c>
      <c r="BF15" s="11">
        <f>Reg[[#This Row],[STECo17]]-Sug0.2[[#This Row],[STECo17]]</f>
        <v>49.709600000001956</v>
      </c>
      <c r="BG15" s="11">
        <f>Reg[[#This Row],[STECo18]]-Sug0.2[[#This Row],[STECo18]]</f>
        <v>-579.14020000002347</v>
      </c>
      <c r="BH15" s="11">
        <f>Reg[[#This Row],[STECo19]]-Sug0.2[[#This Row],[STECo19]]</f>
        <v>-1593.1040000000503</v>
      </c>
      <c r="BI15" s="11">
        <f>Reg[[#This Row],[STECo20]]-Sug0.2[[#This Row],[STECo20]]</f>
        <v>-2911.4409999999916</v>
      </c>
      <c r="BJ15" s="11">
        <f>Reg[[#This Row],[STECo21]]-Sug0.2[[#This Row],[STECo21]]</f>
        <v>-2738.3091000000131</v>
      </c>
      <c r="BK15" s="11">
        <f>Reg[[#This Row],[STECo22]]-Sug0.2[[#This Row],[STECo22]]</f>
        <v>-2229.7538000000059</v>
      </c>
      <c r="BL15" s="11">
        <f>Reg[[#This Row],[STECo23]]-Sug0.2[[#This Row],[STECo23]]</f>
        <v>-2747.6427999999723</v>
      </c>
      <c r="BM15" s="11">
        <f>Reg[[#This Row],[STECo24]]-Sug0.2[[#This Row],[STECo24]]</f>
        <v>-2748.4511999999522</v>
      </c>
      <c r="BN15" s="11">
        <f>Reg[[#This Row],[STECo25]]-Sug0.2[[#This Row],[STECo25]]</f>
        <v>-4198.804599999974</v>
      </c>
      <c r="BO15" s="11">
        <f>Reg[[#This Row],[STECo26]]-Sug0.2[[#This Row],[STECo26]]</f>
        <v>-4267.0003999999608</v>
      </c>
      <c r="BP15" s="11">
        <f>Reg[[#This Row],[STECo27]]-Sug0.2[[#This Row],[STECo27]]</f>
        <v>-3846.8103000000119</v>
      </c>
      <c r="BQ15" s="11">
        <f>Reg[STECo0]-Sug0.2[STECo0]</f>
        <v>0</v>
      </c>
      <c r="BR15" s="11">
        <f>Reg[STECo1]-Sug0.2[STECo1]</f>
        <v>0</v>
      </c>
      <c r="BS15" s="11">
        <f>Reg[STECo2]-Sug0.2[STECo2]</f>
        <v>0</v>
      </c>
      <c r="BT15" s="11">
        <f>Reg[STECo3]-Sug0.2[STECo3]</f>
        <v>0</v>
      </c>
      <c r="BU15" s="11">
        <f>Reg[STECo4]-Sug0.2[STECo4]</f>
        <v>0</v>
      </c>
      <c r="BV15" s="11">
        <f>Reg[STECo5]-Sug0.2[STECo5]</f>
        <v>0</v>
      </c>
      <c r="BW15" s="11">
        <f>Reg[STECo6]-Sug0.2[STECo6]</f>
        <v>0</v>
      </c>
      <c r="BX15" s="11">
        <f>Reg[[#This Row],[STECo7]]-Sug0.5[[#This Row],[STECo7]]</f>
        <v>27724.264200000034</v>
      </c>
      <c r="BY15" s="11">
        <f>Reg[[#This Row],[STECo8]]-Sug0.5[[#This Row],[STECo8]]</f>
        <v>29446.288400000019</v>
      </c>
      <c r="BZ15" s="11">
        <f>Reg[[#This Row],[STECo9]]-Sug0.5[[#This Row],[STECo9]]</f>
        <v>27329.218500000017</v>
      </c>
      <c r="CA15" s="11">
        <f>Reg[[#This Row],[STECo10]]-Sug0.5[[#This Row],[STECo10]]</f>
        <v>25065.946899999981</v>
      </c>
      <c r="CB15" s="11">
        <f>Reg[[#This Row],[STECo11]]-Sug0.5[[#This Row],[STECo11]]</f>
        <v>22673.908800000034</v>
      </c>
      <c r="CC15" s="11">
        <f>Reg[[#This Row],[STECo12]]-Sug0.5[[#This Row],[STECo12]]</f>
        <v>17921.988699999987</v>
      </c>
      <c r="CD15" s="11">
        <f>Reg[[#This Row],[STECo13]]-Sug0.5[[#This Row],[STECo13]]</f>
        <v>15050.151300000027</v>
      </c>
      <c r="CE15" s="11">
        <f>Reg[[#This Row],[STECo14]]-Sug0.5[[#This Row],[STECo14]]</f>
        <v>10537.876099999994</v>
      </c>
      <c r="CF15" s="11">
        <f>Reg[[#This Row],[STECo15]]-Sug0.5[[#This Row],[STECo15]]</f>
        <v>7910.5265999999829</v>
      </c>
      <c r="CG15" s="11">
        <f>Reg[[#This Row],[STECo16]]-Sug0.5[[#This Row],[STECo16]]</f>
        <v>4403.2703999999794</v>
      </c>
      <c r="CH15" s="11">
        <f>Reg[[#This Row],[STECo17]]-Sug0.5[[#This Row],[STECo17]]</f>
        <v>2932.8624999999884</v>
      </c>
      <c r="CI15" s="11">
        <f>Reg[[#This Row],[STECo18]]-Sug0.5[[#This Row],[STECo18]]</f>
        <v>386.09349999995902</v>
      </c>
      <c r="CJ15" s="11">
        <f>Reg[[#This Row],[STECo19]]-Sug0.5[[#This Row],[STECo19]]</f>
        <v>-3139.3521000000183</v>
      </c>
      <c r="CK15" s="11">
        <f>Reg[[#This Row],[STECo20]]-Sug0.5[[#This Row],[STECo20]]</f>
        <v>-5322.4780000000028</v>
      </c>
      <c r="CL15" s="11">
        <f>Reg[[#This Row],[STECo21]]-Sug0.5[[#This Row],[STECo21]]</f>
        <v>-5785.782200000016</v>
      </c>
      <c r="CM15" s="11">
        <f>Reg[[#This Row],[STECo22]]-Sug0.5[[#This Row],[STECo22]]</f>
        <v>-4330.867900000012</v>
      </c>
      <c r="CN15" s="11">
        <f>Reg[[#This Row],[STECo23]]-Sug0.5[[#This Row],[STECo23]]</f>
        <v>-6203.0117999999784</v>
      </c>
      <c r="CO15" s="11">
        <f>Reg[[#This Row],[STECo24]]-Sug0.5[[#This Row],[STECo24]]</f>
        <v>-8407.0271999999532</v>
      </c>
      <c r="CP15" s="11">
        <f>Reg[[#This Row],[STECo25]]-Sug0.5[[#This Row],[STECo25]]</f>
        <v>-9928.0146999999997</v>
      </c>
      <c r="CQ15" s="11">
        <f>Reg[[#This Row],[STECo26]]-Sug0.5[[#This Row],[STECo26]]</f>
        <v>-9753.1437999999616</v>
      </c>
      <c r="CR15" s="11">
        <f>Reg[[#This Row],[STECo27]]-Sug0.5[[#This Row],[STECo27]]</f>
        <v>-8729.3004000000074</v>
      </c>
    </row>
    <row r="16" spans="1:96" x14ac:dyDescent="0.25">
      <c r="A16">
        <v>12</v>
      </c>
      <c r="C16" s="7">
        <f>(SUM(Reg[[#This Row],[STECo0]:[STECo27]]))-(SUM(Sug0.2[[#This Row],[STECo0]:[STECo27]]))</f>
        <v>697850.28159999847</v>
      </c>
      <c r="D16" s="7">
        <f>(SUM(Reg[[#This Row],[NASCo0]:[NASCo27]]))-(SUM(Sug0.2[[#This Row],[NASCo0]:[NASCo27]]))</f>
        <v>465437.82150000054</v>
      </c>
      <c r="E16" s="7">
        <f>(SUM(Reg[[#This Row],[CIRCo0]:[CIRCo27]]))-(SUM(Sug0.2[[#This Row],[CIRCo0]:[CIRCo27]]))</f>
        <v>1064312.3571999986</v>
      </c>
      <c r="F16" s="7">
        <f>(SUM(Reg[[#This Row],[HCCCo0]:[HCCCo27]]))-(SUM(Sug0.2[[#This Row],[HCCCo0]:[HCCCo27]]))</f>
        <v>430925.96109999809</v>
      </c>
      <c r="G16" s="7">
        <f>(SUM(Reg[[#This Row],[CHDCo0]:[CHDCo27]]))-(SUM(Sug0.2[[#This Row],[CHDCo0]:[CHDCo27]]))</f>
        <v>2350000</v>
      </c>
      <c r="H16" s="7">
        <f>(SUM(Reg[[#This Row],[T2DCo0]:[T2DCo27]]))-(SUM(Sug0.2[[#This Row],[T2DCo0]:[T2DCo27]]))</f>
        <v>12600000</v>
      </c>
      <c r="I16" s="7">
        <f>(SUM(Reg[[#This Row],[OveCo0]:[OveCo27]]))-(SUM(Sug0.2[[#This Row],[OveCo0]:[OveCo27]]))</f>
        <v>-1560000</v>
      </c>
      <c r="J16" s="7">
        <f>(SUM(Reg[[#This Row],[ObeCo0]:[ObeCo27]]))-(SUM(Sug0.2[[#This Row],[ObeCo0]:[ObeCo27]]))</f>
        <v>22400000</v>
      </c>
      <c r="K16" s="7">
        <f>(SUM(Reg[[#This Row],[STECo0]:[STECo27]]))-(SUM(Sug0.5[[#This Row],[STECo0]:[STECo27]]))</f>
        <v>1844383.3413999975</v>
      </c>
      <c r="L16" s="7">
        <f>(SUM(Reg[[#This Row],[NASCo0]:[NASCo27]]))-(SUM(Sug0.5[[#This Row],[NASCo0]:[NASCo27]]))</f>
        <v>1430636.3485000012</v>
      </c>
      <c r="M16" s="7">
        <f>(SUM(Reg[[#This Row],[CIRCo0]:[CIRCo27]]))-(SUM(Sug0.5[[#This Row],[CIRCo0]:[CIRCo27]]))</f>
        <v>3856565.3605999965</v>
      </c>
      <c r="N16" s="7">
        <f>(SUM(Reg[[#This Row],[HCCCo0]:[HCCCo27]]))-(SUM(Sug0.5[[#This Row],[HCCCo0]:[HCCCo27]]))</f>
        <v>1640496.3327399995</v>
      </c>
      <c r="O16" s="7">
        <f>(SUM(Reg[[#This Row],[CHDCo0]:[CHDCo27]]))-(SUM(Sug0.5[[#This Row],[CHDCo0]:[CHDCo27]]))</f>
        <v>7310000</v>
      </c>
      <c r="P16" s="7">
        <f>(SUM(Reg[[#This Row],[T2DCo0]:[T2DCo27]]))-(SUM(Sug0.5[[#This Row],[T2DCo0]:[T2DCo27]]))</f>
        <v>36900000</v>
      </c>
      <c r="Q16" s="7">
        <f>(SUM(Reg[[#This Row],[OveCo0]:[OveCo27]]))-(SUM(Sug0.5[[#This Row],[OveCo0]:[OveCo27]]))</f>
        <v>-4830000</v>
      </c>
      <c r="R16" s="7">
        <f>(SUM(Reg[[#This Row],[ObeCo0]:[ObeCo27]]))-(SUM(Sug0.5[[#This Row],[ObeCo0]:[ObeCo27]]))</f>
        <v>67830000</v>
      </c>
      <c r="S16" s="7">
        <f>(SUM(Reg[[#This Row],[SteDa0]:[SteDa27]]))-(SUM(Sug0.2[[#This Row],[SteDa0]:[SteDa27]]))</f>
        <v>0</v>
      </c>
      <c r="T16" s="7">
        <f>(SUM(Reg[[#This Row],[NASDa0]:[NASDa27]]))-(SUM(Sug0.2[[#This Row],[NASDa0]:[NASDa27]]))</f>
        <v>408.20820479999929</v>
      </c>
      <c r="U16" s="7">
        <f>(SUM(Reg[[#This Row],[CIRDa0]:[CIRDa27]]))-(SUM(Sug0.2[[#This Row],[CIRDa0]:[CIRDa27]]))</f>
        <v>51.206508940000049</v>
      </c>
      <c r="V16" s="14">
        <f>(SUM(Reg[[#This Row],[HCCDa0]:[HCCDa27]]))-(SUM(Sug0.2[[#This Row],[HCCDa0]:[HCCDa27]]))</f>
        <v>3.968319103000006</v>
      </c>
      <c r="W16" s="7">
        <f>(SUM(Reg[[#This Row],[LIDDa0]:[LIDDa27]]))-(SUM(Sug0.2[[#This Row],[LIDDa0]:[LIDDa27]]))</f>
        <v>361.75262020000082</v>
      </c>
      <c r="X16" s="7">
        <f>(SUM(Reg[[#This Row],[CHDDa0]:[CHDDa27]]))-(SUM(Sug0.2[[#This Row],[CHDDa0]:[CHDDa27]]))</f>
        <v>14.02972877000002</v>
      </c>
      <c r="Y16" s="7">
        <f>(SUM(Reg[[#This Row],[CHDDDa0]:[CHDDDa27]]))-(SUM(Sug0.2[[#This Row],[CHDDDa0]:[CHDDDa27]]))</f>
        <v>24.561620760000096</v>
      </c>
      <c r="Z16" s="7">
        <f>(SUM(Reg[[#This Row],[T2DDa0]:[T2DDa27]]))-(SUM(Sug0.2[[#This Row],[T2DDa0]:[T2DDa27]]))</f>
        <v>58.535739500000091</v>
      </c>
      <c r="AA16" s="7">
        <f>(SUM(Reg[[#This Row],[T2DDDa0]:[T2DDDa27]]))-(SUM(Sug0.2[[#This Row],[T2DDDa0]:[T2DDDa27]]))</f>
        <v>408.38667069999792</v>
      </c>
      <c r="AB16" s="7">
        <f>(SUM(Reg[[#This Row],[OveDa0]:[OveDa27]]))-(SUM(Sug0.2[[#This Row],[OveDa0]:[OveDa27]]))</f>
        <v>0</v>
      </c>
      <c r="AC16" s="7">
        <f>(SUM(Reg[[#This Row],[ObeDa0]:[ObeDa27]]))-(SUM(Sug0.2[[#This Row],[ObeDa0]:[ObeDa27]]))</f>
        <v>174.64852745000053</v>
      </c>
      <c r="AD16" s="7">
        <f>(SUM(Reg[[#This Row],[SteDa0]:[SteDa27]]))-(SUM(Sug0.5[[#This Row],[SteDa0]:[SteDa27]]))</f>
        <v>0</v>
      </c>
      <c r="AE16" s="7">
        <f>(SUM(Reg[[#This Row],[NASDa0]:[NASDa27]]))-(SUM(Sug0.5[[#This Row],[NASDa0]:[NASDa27]]))</f>
        <v>1254.7272013000002</v>
      </c>
      <c r="AF16" s="7">
        <f>(SUM(Reg[[#This Row],[CIRDa0]:[CIRDa27]]))-(SUM(Sug0.5[[#This Row],[CIRDa0]:[CIRDa27]]))</f>
        <v>185.54820614000005</v>
      </c>
      <c r="AG16" s="7">
        <f>(SUM(Reg[[#This Row],[HCCDa0]:[HCCDa27]]))-(SUM(Sug0.5[[#This Row],[HCCDa0]:[HCCDa27]]))</f>
        <v>15.107033506999997</v>
      </c>
      <c r="AH16" s="7">
        <f>(SUM(Reg[[#This Row],[LIDDa0]:[LIDDa27]]))-(SUM(Sug0.5[[#This Row],[LIDDa0]:[LIDDa27]]))</f>
        <v>1358.4136127000011</v>
      </c>
      <c r="AI16" s="7">
        <f>(SUM(Reg[[#This Row],[CHDDa0]:[CHDDa27]]))-(SUM(Sug0.5[[#This Row],[CHDDa0]:[CHDDa27]]))</f>
        <v>38.844970660000172</v>
      </c>
      <c r="AJ16" s="7">
        <f>(SUM(Reg[[#This Row],[CHDDDa0]:[CHDDDa27]]))-(SUM(Sug0.5[[#This Row],[CHDDDa0]:[CHDDDa27]]))</f>
        <v>95.471985350000068</v>
      </c>
      <c r="AK16" s="7">
        <f>(SUM(Reg[[#This Row],[T2DDa0]:[T2DDa27]]))-(SUM(Sug0.5[[#This Row],[T2DDa0]:[T2DDa27]]))</f>
        <v>172.97067285000048</v>
      </c>
      <c r="AL16" s="7">
        <f>(SUM(Reg[[#This Row],[T2DDDa0]:[T2DDDa27]]))-(SUM(Sug0.5[[#This Row],[T2DDDa0]:[T2DDDa27]]))</f>
        <v>1316.9097339999971</v>
      </c>
      <c r="AM16" s="7">
        <f>(SUM(Reg[[#This Row],[OveDa0]:[OveDa27]]))-(SUM(Sug0.5[[#This Row],[OveDa0]:[OveDa27]]))</f>
        <v>0</v>
      </c>
      <c r="AN16" s="7">
        <f>(SUM(Reg[[#This Row],[ObeDa0]:[ObeDa27]]))-(SUM(Sug0.5[[#This Row],[ObeDa0]:[ObeDa27]]))</f>
        <v>532.76173539000001</v>
      </c>
      <c r="AO16" s="11">
        <f>Reg[STECo0]-Sug0.2[STECo0]</f>
        <v>0</v>
      </c>
      <c r="AP16" s="11">
        <f>Reg[STECo1]-Sug0.2[STECo1]</f>
        <v>0</v>
      </c>
      <c r="AQ16" s="11">
        <f>Reg[STECo2]-Sug0.2[STECo2]</f>
        <v>0</v>
      </c>
      <c r="AR16" s="11">
        <f>Reg[STECo3]-Sug0.2[STECo3]</f>
        <v>0</v>
      </c>
      <c r="AS16" s="11">
        <f>Reg[STECo4]-Sug0.2[STECo4]</f>
        <v>0</v>
      </c>
      <c r="AT16" s="11">
        <f>Reg[STECo5]-Sug0.2[STECo5]</f>
        <v>0</v>
      </c>
      <c r="AU16" s="11">
        <f>Reg[STECo6]-Sug0.2[STECo6]</f>
        <v>0</v>
      </c>
      <c r="AV16" s="11">
        <f>Reg[[#This Row],[STECo7]]-Sug0.2[[#This Row],[STECo7]]</f>
        <v>40000</v>
      </c>
      <c r="AW16" s="11">
        <f>Reg[[#This Row],[STECo8]]-Sug0.2[[#This Row],[STECo8]]</f>
        <v>40000</v>
      </c>
      <c r="AX16" s="11">
        <f>Reg[[#This Row],[STECo9]]-Sug0.2[[#This Row],[STECo9]]</f>
        <v>30000</v>
      </c>
      <c r="AY16" s="11">
        <f>Reg[[#This Row],[STECo10]]-Sug0.2[[#This Row],[STECo10]]</f>
        <v>40000</v>
      </c>
      <c r="AZ16" s="11">
        <f>Reg[[#This Row],[STECo11]]-Sug0.2[[#This Row],[STECo11]]</f>
        <v>30000</v>
      </c>
      <c r="BA16" s="11">
        <f>Reg[[#This Row],[STECo12]]-Sug0.2[[#This Row],[STECo12]]</f>
        <v>40000</v>
      </c>
      <c r="BB16" s="11">
        <f>Reg[[#This Row],[STECo13]]-Sug0.2[[#This Row],[STECo13]]</f>
        <v>40000</v>
      </c>
      <c r="BC16" s="11">
        <f>Reg[[#This Row],[STECo14]]-Sug0.2[[#This Row],[STECo14]]</f>
        <v>40000</v>
      </c>
      <c r="BD16" s="11">
        <f>Reg[[#This Row],[STECo15]]-Sug0.2[[#This Row],[STECo15]]</f>
        <v>40000</v>
      </c>
      <c r="BE16" s="11">
        <f>Reg[[#This Row],[STECo16]]-Sug0.2[[#This Row],[STECo16]]</f>
        <v>40000</v>
      </c>
      <c r="BF16" s="11">
        <f>Reg[[#This Row],[STECo17]]-Sug0.2[[#This Row],[STECo17]]</f>
        <v>40000</v>
      </c>
      <c r="BG16" s="11">
        <f>Reg[[#This Row],[STECo18]]-Sug0.2[[#This Row],[STECo18]]</f>
        <v>30000</v>
      </c>
      <c r="BH16" s="11">
        <f>Reg[[#This Row],[STECo19]]-Sug0.2[[#This Row],[STECo19]]</f>
        <v>30000</v>
      </c>
      <c r="BI16" s="11">
        <f>Reg[[#This Row],[STECo20]]-Sug0.2[[#This Row],[STECo20]]</f>
        <v>30000</v>
      </c>
      <c r="BJ16" s="11">
        <f>Reg[[#This Row],[STECo21]]-Sug0.2[[#This Row],[STECo21]]</f>
        <v>40000</v>
      </c>
      <c r="BK16" s="11">
        <f>Reg[[#This Row],[STECo22]]-Sug0.2[[#This Row],[STECo22]]</f>
        <v>30000</v>
      </c>
      <c r="BL16" s="11">
        <f>Reg[[#This Row],[STECo23]]-Sug0.2[[#This Row],[STECo23]]</f>
        <v>30000</v>
      </c>
      <c r="BM16" s="11">
        <f>Reg[[#This Row],[STECo24]]-Sug0.2[[#This Row],[STECo24]]</f>
        <v>30000</v>
      </c>
      <c r="BN16" s="11">
        <f>Reg[[#This Row],[STECo25]]-Sug0.2[[#This Row],[STECo25]]</f>
        <v>20000</v>
      </c>
      <c r="BO16" s="11">
        <f>Reg[[#This Row],[STECo26]]-Sug0.2[[#This Row],[STECo26]]</f>
        <v>20000</v>
      </c>
      <c r="BP16" s="11">
        <f>Reg[[#This Row],[STECo27]]-Sug0.2[[#This Row],[STECo27]]</f>
        <v>17850.281599999988</v>
      </c>
      <c r="BQ16" s="11">
        <f>Reg[STECo0]-Sug0.2[STECo0]</f>
        <v>0</v>
      </c>
      <c r="BR16" s="11">
        <f>Reg[STECo1]-Sug0.2[STECo1]</f>
        <v>0</v>
      </c>
      <c r="BS16" s="11">
        <f>Reg[STECo2]-Sug0.2[STECo2]</f>
        <v>0</v>
      </c>
      <c r="BT16" s="11">
        <f>Reg[STECo3]-Sug0.2[STECo3]</f>
        <v>0</v>
      </c>
      <c r="BU16" s="11">
        <f>Reg[STECo4]-Sug0.2[STECo4]</f>
        <v>0</v>
      </c>
      <c r="BV16" s="11">
        <f>Reg[STECo5]-Sug0.2[STECo5]</f>
        <v>0</v>
      </c>
      <c r="BW16" s="11">
        <f>Reg[STECo6]-Sug0.2[STECo6]</f>
        <v>0</v>
      </c>
      <c r="BX16" s="11">
        <f>Reg[[#This Row],[STECo7]]-Sug0.5[[#This Row],[STECo7]]</f>
        <v>90000</v>
      </c>
      <c r="BY16" s="11">
        <f>Reg[[#This Row],[STECo8]]-Sug0.5[[#This Row],[STECo8]]</f>
        <v>100000</v>
      </c>
      <c r="BZ16" s="11">
        <f>Reg[[#This Row],[STECo9]]-Sug0.5[[#This Row],[STECo9]]</f>
        <v>100000</v>
      </c>
      <c r="CA16" s="11">
        <f>Reg[[#This Row],[STECo10]]-Sug0.5[[#This Row],[STECo10]]</f>
        <v>100000</v>
      </c>
      <c r="CB16" s="11">
        <f>Reg[[#This Row],[STECo11]]-Sug0.5[[#This Row],[STECo11]]</f>
        <v>100000</v>
      </c>
      <c r="CC16" s="11">
        <f>Reg[[#This Row],[STECo12]]-Sug0.5[[#This Row],[STECo12]]</f>
        <v>110000</v>
      </c>
      <c r="CD16" s="11">
        <f>Reg[[#This Row],[STECo13]]-Sug0.5[[#This Row],[STECo13]]</f>
        <v>110000</v>
      </c>
      <c r="CE16" s="11">
        <f>Reg[[#This Row],[STECo14]]-Sug0.5[[#This Row],[STECo14]]</f>
        <v>110000</v>
      </c>
      <c r="CF16" s="11">
        <f>Reg[[#This Row],[STECo15]]-Sug0.5[[#This Row],[STECo15]]</f>
        <v>100000</v>
      </c>
      <c r="CG16" s="11">
        <f>Reg[[#This Row],[STECo16]]-Sug0.5[[#This Row],[STECo16]]</f>
        <v>100000</v>
      </c>
      <c r="CH16" s="11">
        <f>Reg[[#This Row],[STECo17]]-Sug0.5[[#This Row],[STECo17]]</f>
        <v>100000</v>
      </c>
      <c r="CI16" s="11">
        <f>Reg[[#This Row],[STECo18]]-Sug0.5[[#This Row],[STECo18]]</f>
        <v>90000</v>
      </c>
      <c r="CJ16" s="11">
        <f>Reg[[#This Row],[STECo19]]-Sug0.5[[#This Row],[STECo19]]</f>
        <v>80000</v>
      </c>
      <c r="CK16" s="11">
        <f>Reg[[#This Row],[STECo20]]-Sug0.5[[#This Row],[STECo20]]</f>
        <v>80000</v>
      </c>
      <c r="CL16" s="11">
        <f>Reg[[#This Row],[STECo21]]-Sug0.5[[#This Row],[STECo21]]</f>
        <v>80000</v>
      </c>
      <c r="CM16" s="11">
        <f>Reg[[#This Row],[STECo22]]-Sug0.5[[#This Row],[STECo22]]</f>
        <v>80000</v>
      </c>
      <c r="CN16" s="11">
        <f>Reg[[#This Row],[STECo23]]-Sug0.5[[#This Row],[STECo23]]</f>
        <v>70000</v>
      </c>
      <c r="CO16" s="11">
        <f>Reg[[#This Row],[STECo24]]-Sug0.5[[#This Row],[STECo24]]</f>
        <v>70000</v>
      </c>
      <c r="CP16" s="11">
        <f>Reg[[#This Row],[STECo25]]-Sug0.5[[#This Row],[STECo25]]</f>
        <v>62296.898900000029</v>
      </c>
      <c r="CQ16" s="11">
        <f>Reg[[#This Row],[STECo26]]-Sug0.5[[#This Row],[STECo26]]</f>
        <v>59433.85149999999</v>
      </c>
      <c r="CR16" s="11">
        <f>Reg[[#This Row],[STECo27]]-Sug0.5[[#This Row],[STECo27]]</f>
        <v>52652.591000000015</v>
      </c>
    </row>
    <row r="17" spans="1:96" x14ac:dyDescent="0.25">
      <c r="A17">
        <v>13</v>
      </c>
      <c r="C17" s="7">
        <f>(SUM(Reg[[#This Row],[STECo0]:[STECo27]]))-(SUM(Sug0.2[[#This Row],[STECo0]:[STECo27]]))</f>
        <v>449570.21169999987</v>
      </c>
      <c r="D17" s="7">
        <f>(SUM(Reg[[#This Row],[NASCo0]:[NASCo27]]))-(SUM(Sug0.2[[#This Row],[NASCo0]:[NASCo27]]))</f>
        <v>580217.26159999892</v>
      </c>
      <c r="E17" s="7">
        <f>(SUM(Reg[[#This Row],[CIRCo0]:[CIRCo27]]))-(SUM(Sug0.2[[#This Row],[CIRCo0]:[CIRCo27]]))</f>
        <v>443949.01999999955</v>
      </c>
      <c r="F17" s="7">
        <f>(SUM(Reg[[#This Row],[HCCCo0]:[HCCCo27]]))-(SUM(Sug0.2[[#This Row],[HCCCo0]:[HCCCo27]]))</f>
        <v>230555.24499000004</v>
      </c>
      <c r="G17" s="7">
        <f>(SUM(Reg[[#This Row],[CHDCo0]:[CHDCo27]]))-(SUM(Sug0.2[[#This Row],[CHDCo0]:[CHDCo27]]))</f>
        <v>3500000</v>
      </c>
      <c r="H17" s="7">
        <f>(SUM(Reg[[#This Row],[T2DCo0]:[T2DCo27]]))-(SUM(Sug0.2[[#This Row],[T2DCo0]:[T2DCo27]]))</f>
        <v>8100000</v>
      </c>
      <c r="I17" s="7">
        <f>(SUM(Reg[[#This Row],[OveCo0]:[OveCo27]]))-(SUM(Sug0.2[[#This Row],[OveCo0]:[OveCo27]]))</f>
        <v>-600000</v>
      </c>
      <c r="J17" s="7">
        <f>(SUM(Reg[[#This Row],[ObeCo0]:[ObeCo27]]))-(SUM(Sug0.2[[#This Row],[ObeCo0]:[ObeCo27]]))</f>
        <v>5700000</v>
      </c>
      <c r="K17" s="7">
        <f>(SUM(Reg[[#This Row],[STECo0]:[STECo27]]))-(SUM(Sug0.5[[#This Row],[STECo0]:[STECo27]]))</f>
        <v>1495429.4983000048</v>
      </c>
      <c r="L17" s="7">
        <f>(SUM(Reg[[#This Row],[NASCo0]:[NASCo27]]))-(SUM(Sug0.5[[#This Row],[NASCo0]:[NASCo27]]))</f>
        <v>1757798.6802999973</v>
      </c>
      <c r="M17" s="7">
        <f>(SUM(Reg[[#This Row],[CIRCo0]:[CIRCo27]]))-(SUM(Sug0.5[[#This Row],[CIRCo0]:[CIRCo27]]))</f>
        <v>1334172.0320999995</v>
      </c>
      <c r="N17" s="7">
        <f>(SUM(Reg[[#This Row],[HCCCo0]:[HCCCo27]]))-(SUM(Sug0.5[[#This Row],[HCCCo0]:[HCCCo27]]))</f>
        <v>832186.73430000036</v>
      </c>
      <c r="O17" s="7">
        <f>(SUM(Reg[[#This Row],[CHDCo0]:[CHDCo27]]))-(SUM(Sug0.5[[#This Row],[CHDCo0]:[CHDCo27]]))</f>
        <v>10600000</v>
      </c>
      <c r="P17" s="7">
        <f>(SUM(Reg[[#This Row],[T2DCo0]:[T2DCo27]]))-(SUM(Sug0.5[[#This Row],[T2DCo0]:[T2DCo27]]))</f>
        <v>23900000</v>
      </c>
      <c r="Q17" s="7">
        <f>(SUM(Reg[[#This Row],[OveCo0]:[OveCo27]]))-(SUM(Sug0.5[[#This Row],[OveCo0]:[OveCo27]]))</f>
        <v>-1440000</v>
      </c>
      <c r="R17" s="7">
        <f>(SUM(Reg[[#This Row],[ObeCo0]:[ObeCo27]]))-(SUM(Sug0.5[[#This Row],[ObeCo0]:[ObeCo27]]))</f>
        <v>16970000</v>
      </c>
      <c r="S17" s="7">
        <f>(SUM(Reg[[#This Row],[SteDa0]:[SteDa27]]))-(SUM(Sug0.2[[#This Row],[SteDa0]:[SteDa27]]))</f>
        <v>0</v>
      </c>
      <c r="T17" s="7">
        <f>(SUM(Reg[[#This Row],[NASDa0]:[NASDa27]]))-(SUM(Sug0.2[[#This Row],[NASDa0]:[NASDa27]]))</f>
        <v>220.86753349999981</v>
      </c>
      <c r="U17" s="7">
        <f>(SUM(Reg[[#This Row],[CIRDa0]:[CIRDa27]]))-(SUM(Sug0.2[[#This Row],[CIRDa0]:[CIRDa27]]))</f>
        <v>51.84741305</v>
      </c>
      <c r="V17" s="14">
        <f>(SUM(Reg[[#This Row],[HCCDa0]:[HCCDa27]]))-(SUM(Sug0.2[[#This Row],[HCCDa0]:[HCCDa27]]))</f>
        <v>4.178961393999991</v>
      </c>
      <c r="W17" s="7">
        <f>(SUM(Reg[[#This Row],[LIDDa0]:[LIDDa27]]))-(SUM(Sug0.2[[#This Row],[LIDDa0]:[LIDDa27]]))</f>
        <v>348.2323994999997</v>
      </c>
      <c r="X17" s="7">
        <f>(SUM(Reg[[#This Row],[CHDDa0]:[CHDDa27]]))-(SUM(Sug0.2[[#This Row],[CHDDa0]:[CHDDa27]]))</f>
        <v>23.642042110000148</v>
      </c>
      <c r="Y17" s="7">
        <f>(SUM(Reg[[#This Row],[CHDDDa0]:[CHDDDa27]]))-(SUM(Sug0.2[[#This Row],[CHDDDa0]:[CHDDDa27]]))</f>
        <v>47.009913899999447</v>
      </c>
      <c r="Z17" s="7">
        <f>(SUM(Reg[[#This Row],[T2DDa0]:[T2DDa27]]))-(SUM(Sug0.2[[#This Row],[T2DDa0]:[T2DDa27]]))</f>
        <v>23.960338060000367</v>
      </c>
      <c r="AA17" s="7">
        <f>(SUM(Reg[[#This Row],[T2DDDa0]:[T2DDDa27]]))-(SUM(Sug0.2[[#This Row],[T2DDDa0]:[T2DDDa27]]))</f>
        <v>269.11018989999866</v>
      </c>
      <c r="AB17" s="7">
        <f>(SUM(Reg[[#This Row],[OveDa0]:[OveDa27]]))-(SUM(Sug0.2[[#This Row],[OveDa0]:[OveDa27]]))</f>
        <v>0</v>
      </c>
      <c r="AC17" s="7">
        <f>(SUM(Reg[[#This Row],[ObeDa0]:[ObeDa27]]))-(SUM(Sug0.2[[#This Row],[ObeDa0]:[ObeDa27]]))</f>
        <v>84.679222989999516</v>
      </c>
      <c r="AD17" s="7">
        <f>(SUM(Reg[[#This Row],[SteDa0]:[SteDa27]]))-(SUM(Sug0.5[[#This Row],[SteDa0]:[SteDa27]]))</f>
        <v>0</v>
      </c>
      <c r="AE17" s="7">
        <f>(SUM(Reg[[#This Row],[NASDa0]:[NASDa27]]))-(SUM(Sug0.5[[#This Row],[NASDa0]:[NASDa27]]))</f>
        <v>669.12979820000101</v>
      </c>
      <c r="AF17" s="7">
        <f>(SUM(Reg[[#This Row],[CIRDa0]:[CIRDa27]]))-(SUM(Sug0.5[[#This Row],[CIRDa0]:[CIRDa27]]))</f>
        <v>155.81376539000001</v>
      </c>
      <c r="AG17" s="7">
        <f>(SUM(Reg[[#This Row],[HCCDa0]:[HCCDa27]]))-(SUM(Sug0.5[[#This Row],[HCCDa0]:[HCCDa27]]))</f>
        <v>15.083917254999996</v>
      </c>
      <c r="AH17" s="7">
        <f>(SUM(Reg[[#This Row],[LIDDa0]:[LIDDa27]]))-(SUM(Sug0.5[[#This Row],[LIDDa0]:[LIDDa27]]))</f>
        <v>1101.7542304599992</v>
      </c>
      <c r="AI17" s="7">
        <f>(SUM(Reg[[#This Row],[CHDDa0]:[CHDDa27]]))-(SUM(Sug0.5[[#This Row],[CHDDa0]:[CHDDa27]]))</f>
        <v>76.914132360000622</v>
      </c>
      <c r="AJ17" s="7">
        <f>(SUM(Reg[[#This Row],[CHDDDa0]:[CHDDDa27]]))-(SUM(Sug0.5[[#This Row],[CHDDDa0]:[CHDDDa27]]))</f>
        <v>176.27503929999966</v>
      </c>
      <c r="AK17" s="7">
        <f>(SUM(Reg[[#This Row],[T2DDa0]:[T2DDa27]]))-(SUM(Sug0.5[[#This Row],[T2DDa0]:[T2DDa27]]))</f>
        <v>72.623192779999954</v>
      </c>
      <c r="AL17" s="7">
        <f>(SUM(Reg[[#This Row],[T2DDDa0]:[T2DDDa27]]))-(SUM(Sug0.5[[#This Row],[T2DDDa0]:[T2DDDa27]]))</f>
        <v>757.7616192000005</v>
      </c>
      <c r="AM17" s="7">
        <f>(SUM(Reg[[#This Row],[OveDa0]:[OveDa27]]))-(SUM(Sug0.5[[#This Row],[OveDa0]:[OveDa27]]))</f>
        <v>0</v>
      </c>
      <c r="AN17" s="7">
        <f>(SUM(Reg[[#This Row],[ObeDa0]:[ObeDa27]]))-(SUM(Sug0.5[[#This Row],[ObeDa0]:[ObeDa27]]))</f>
        <v>251.80542246999994</v>
      </c>
      <c r="AO17" s="11">
        <f>Reg[STECo0]-Sug0.2[STECo0]</f>
        <v>0</v>
      </c>
      <c r="AP17" s="11">
        <f>Reg[STECo1]-Sug0.2[STECo1]</f>
        <v>0</v>
      </c>
      <c r="AQ17" s="11">
        <f>Reg[STECo2]-Sug0.2[STECo2]</f>
        <v>0</v>
      </c>
      <c r="AR17" s="11">
        <f>Reg[STECo3]-Sug0.2[STECo3]</f>
        <v>0</v>
      </c>
      <c r="AS17" s="11">
        <f>Reg[STECo4]-Sug0.2[STECo4]</f>
        <v>0</v>
      </c>
      <c r="AT17" s="11">
        <f>Reg[STECo5]-Sug0.2[STECo5]</f>
        <v>0</v>
      </c>
      <c r="AU17" s="11">
        <f>Reg[STECo6]-Sug0.2[STECo6]</f>
        <v>0</v>
      </c>
      <c r="AV17" s="11">
        <f>Reg[[#This Row],[STECo7]]-Sug0.2[[#This Row],[STECo7]]</f>
        <v>20000</v>
      </c>
      <c r="AW17" s="11">
        <f>Reg[[#This Row],[STECo8]]-Sug0.2[[#This Row],[STECo8]]</f>
        <v>20000</v>
      </c>
      <c r="AX17" s="11">
        <f>Reg[[#This Row],[STECo9]]-Sug0.2[[#This Row],[STECo9]]</f>
        <v>30000</v>
      </c>
      <c r="AY17" s="11">
        <f>Reg[[#This Row],[STECo10]]-Sug0.2[[#This Row],[STECo10]]</f>
        <v>30000</v>
      </c>
      <c r="AZ17" s="11">
        <f>Reg[[#This Row],[STECo11]]-Sug0.2[[#This Row],[STECo11]]</f>
        <v>30000</v>
      </c>
      <c r="BA17" s="11">
        <f>Reg[[#This Row],[STECo12]]-Sug0.2[[#This Row],[STECo12]]</f>
        <v>20000</v>
      </c>
      <c r="BB17" s="11">
        <f>Reg[[#This Row],[STECo13]]-Sug0.2[[#This Row],[STECo13]]</f>
        <v>20000</v>
      </c>
      <c r="BC17" s="11">
        <f>Reg[[#This Row],[STECo14]]-Sug0.2[[#This Row],[STECo14]]</f>
        <v>20000</v>
      </c>
      <c r="BD17" s="11">
        <f>Reg[[#This Row],[STECo15]]-Sug0.2[[#This Row],[STECo15]]</f>
        <v>20000</v>
      </c>
      <c r="BE17" s="11">
        <f>Reg[[#This Row],[STECo16]]-Sug0.2[[#This Row],[STECo16]]</f>
        <v>20000</v>
      </c>
      <c r="BF17" s="11">
        <f>Reg[[#This Row],[STECo17]]-Sug0.2[[#This Row],[STECo17]]</f>
        <v>20000</v>
      </c>
      <c r="BG17" s="11">
        <f>Reg[[#This Row],[STECo18]]-Sug0.2[[#This Row],[STECo18]]</f>
        <v>20000</v>
      </c>
      <c r="BH17" s="11">
        <f>Reg[[#This Row],[STECo19]]-Sug0.2[[#This Row],[STECo19]]</f>
        <v>24254.594599999953</v>
      </c>
      <c r="BI17" s="11">
        <f>Reg[[#This Row],[STECo20]]-Sug0.2[[#This Row],[STECo20]]</f>
        <v>21281.932700000005</v>
      </c>
      <c r="BJ17" s="11">
        <f>Reg[[#This Row],[STECo21]]-Sug0.2[[#This Row],[STECo21]]</f>
        <v>21761.116900000023</v>
      </c>
      <c r="BK17" s="11">
        <f>Reg[[#This Row],[STECo22]]-Sug0.2[[#This Row],[STECo22]]</f>
        <v>19846.85560000001</v>
      </c>
      <c r="BL17" s="11">
        <f>Reg[[#This Row],[STECo23]]-Sug0.2[[#This Row],[STECo23]]</f>
        <v>20822.726699999999</v>
      </c>
      <c r="BM17" s="11">
        <f>Reg[[#This Row],[STECo24]]-Sug0.2[[#This Row],[STECo24]]</f>
        <v>19210.456400000025</v>
      </c>
      <c r="BN17" s="11">
        <f>Reg[[#This Row],[STECo25]]-Sug0.2[[#This Row],[STECo25]]</f>
        <v>19041.523999999976</v>
      </c>
      <c r="BO17" s="11">
        <f>Reg[[#This Row],[STECo26]]-Sug0.2[[#This Row],[STECo26]]</f>
        <v>16875.236599999946</v>
      </c>
      <c r="BP17" s="11">
        <f>Reg[[#This Row],[STECo27]]-Sug0.2[[#This Row],[STECo27]]</f>
        <v>16475.768199999933</v>
      </c>
      <c r="BQ17" s="11">
        <f>Reg[STECo0]-Sug0.2[STECo0]</f>
        <v>0</v>
      </c>
      <c r="BR17" s="11">
        <f>Reg[STECo1]-Sug0.2[STECo1]</f>
        <v>0</v>
      </c>
      <c r="BS17" s="11">
        <f>Reg[STECo2]-Sug0.2[STECo2]</f>
        <v>0</v>
      </c>
      <c r="BT17" s="11">
        <f>Reg[STECo3]-Sug0.2[STECo3]</f>
        <v>0</v>
      </c>
      <c r="BU17" s="11">
        <f>Reg[STECo4]-Sug0.2[STECo4]</f>
        <v>0</v>
      </c>
      <c r="BV17" s="11">
        <f>Reg[STECo5]-Sug0.2[STECo5]</f>
        <v>0</v>
      </c>
      <c r="BW17" s="11">
        <f>Reg[STECo6]-Sug0.2[STECo6]</f>
        <v>0</v>
      </c>
      <c r="BX17" s="11">
        <f>Reg[[#This Row],[STECo7]]-Sug0.5[[#This Row],[STECo7]]</f>
        <v>60000</v>
      </c>
      <c r="BY17" s="11">
        <f>Reg[[#This Row],[STECo8]]-Sug0.5[[#This Row],[STECo8]]</f>
        <v>60000</v>
      </c>
      <c r="BZ17" s="11">
        <f>Reg[[#This Row],[STECo9]]-Sug0.5[[#This Row],[STECo9]]</f>
        <v>70000</v>
      </c>
      <c r="CA17" s="11">
        <f>Reg[[#This Row],[STECo10]]-Sug0.5[[#This Row],[STECo10]]</f>
        <v>70000</v>
      </c>
      <c r="CB17" s="11">
        <f>Reg[[#This Row],[STECo11]]-Sug0.5[[#This Row],[STECo11]]</f>
        <v>80000</v>
      </c>
      <c r="CC17" s="11">
        <f>Reg[[#This Row],[STECo12]]-Sug0.5[[#This Row],[STECo12]]</f>
        <v>80000</v>
      </c>
      <c r="CD17" s="11">
        <f>Reg[[#This Row],[STECo13]]-Sug0.5[[#This Row],[STECo13]]</f>
        <v>80000</v>
      </c>
      <c r="CE17" s="11">
        <f>Reg[[#This Row],[STECo14]]-Sug0.5[[#This Row],[STECo14]]</f>
        <v>80000</v>
      </c>
      <c r="CF17" s="11">
        <f>Reg[[#This Row],[STECo15]]-Sug0.5[[#This Row],[STECo15]]</f>
        <v>70000</v>
      </c>
      <c r="CG17" s="11">
        <f>Reg[[#This Row],[STECo16]]-Sug0.5[[#This Row],[STECo16]]</f>
        <v>74421.471999999951</v>
      </c>
      <c r="CH17" s="11">
        <f>Reg[[#This Row],[STECo17]]-Sug0.5[[#This Row],[STECo17]]</f>
        <v>77709.178799999994</v>
      </c>
      <c r="CI17" s="11">
        <f>Reg[[#This Row],[STECo18]]-Sug0.5[[#This Row],[STECo18]]</f>
        <v>76832.026300000027</v>
      </c>
      <c r="CJ17" s="11">
        <f>Reg[[#This Row],[STECo19]]-Sug0.5[[#This Row],[STECo19]]</f>
        <v>77539.799600000028</v>
      </c>
      <c r="CK17" s="11">
        <f>Reg[[#This Row],[STECo20]]-Sug0.5[[#This Row],[STECo20]]</f>
        <v>73128.343100000056</v>
      </c>
      <c r="CL17" s="11">
        <f>Reg[[#This Row],[STECo21]]-Sug0.5[[#This Row],[STECo21]]</f>
        <v>73965.816400000011</v>
      </c>
      <c r="CM17" s="11">
        <f>Reg[[#This Row],[STECo22]]-Sug0.5[[#This Row],[STECo22]]</f>
        <v>70637.733499999973</v>
      </c>
      <c r="CN17" s="11">
        <f>Reg[[#This Row],[STECo23]]-Sug0.5[[#This Row],[STECo23]]</f>
        <v>70548.641299999901</v>
      </c>
      <c r="CO17" s="11">
        <f>Reg[[#This Row],[STECo24]]-Sug0.5[[#This Row],[STECo24]]</f>
        <v>66281.103700000094</v>
      </c>
      <c r="CP17" s="11">
        <f>Reg[[#This Row],[STECo25]]-Sug0.5[[#This Row],[STECo25]]</f>
        <v>64741.181500000064</v>
      </c>
      <c r="CQ17" s="11">
        <f>Reg[[#This Row],[STECo26]]-Sug0.5[[#This Row],[STECo26]]</f>
        <v>62097.078399999999</v>
      </c>
      <c r="CR17" s="11">
        <f>Reg[[#This Row],[STECo27]]-Sug0.5[[#This Row],[STECo27]]</f>
        <v>57527.123699999996</v>
      </c>
    </row>
    <row r="18" spans="1:96" x14ac:dyDescent="0.25">
      <c r="A18">
        <v>14</v>
      </c>
      <c r="C18" s="7">
        <f>(SUM(Reg[[#This Row],[STECo0]:[STECo27]]))-(SUM(Sug0.2[[#This Row],[STECo0]:[STECo27]]))</f>
        <v>188760.92960000224</v>
      </c>
      <c r="D18" s="7">
        <f>(SUM(Reg[[#This Row],[NASCo0]:[NASCo27]]))-(SUM(Sug0.2[[#This Row],[NASCo0]:[NASCo27]]))</f>
        <v>283427.74209999759</v>
      </c>
      <c r="E18" s="7">
        <f>(SUM(Reg[[#This Row],[CIRCo0]:[CIRCo27]]))-(SUM(Sug0.2[[#This Row],[CIRCo0]:[CIRCo27]]))</f>
        <v>593572.84710000083</v>
      </c>
      <c r="F18" s="7">
        <f>(SUM(Reg[[#This Row],[HCCCo0]:[HCCCo27]]))-(SUM(Sug0.2[[#This Row],[HCCCo0]:[HCCCo27]]))</f>
        <v>53512.886470000027</v>
      </c>
      <c r="G18" s="7">
        <f>(SUM(Reg[[#This Row],[CHDCo0]:[CHDCo27]]))-(SUM(Sug0.2[[#This Row],[CHDCo0]:[CHDCo27]]))</f>
        <v>1080000</v>
      </c>
      <c r="H18" s="7">
        <f>(SUM(Reg[[#This Row],[T2DCo0]:[T2DCo27]]))-(SUM(Sug0.2[[#This Row],[T2DCo0]:[T2DCo27]]))</f>
        <v>5600000</v>
      </c>
      <c r="I18" s="7">
        <f>(SUM(Reg[[#This Row],[OveCo0]:[OveCo27]]))-(SUM(Sug0.2[[#This Row],[OveCo0]:[OveCo27]]))</f>
        <v>100000</v>
      </c>
      <c r="J18" s="7">
        <f>(SUM(Reg[[#This Row],[ObeCo0]:[ObeCo27]]))-(SUM(Sug0.2[[#This Row],[ObeCo0]:[ObeCo27]]))</f>
        <v>3920000</v>
      </c>
      <c r="K18" s="7">
        <f>(SUM(Reg[[#This Row],[STECo0]:[STECo27]]))-(SUM(Sug0.5[[#This Row],[STECo0]:[STECo27]]))</f>
        <v>593260.98460000195</v>
      </c>
      <c r="L18" s="7">
        <f>(SUM(Reg[[#This Row],[NASCo0]:[NASCo27]]))-(SUM(Sug0.5[[#This Row],[NASCo0]:[NASCo27]]))</f>
        <v>822836.43649999984</v>
      </c>
      <c r="M18" s="7">
        <f>(SUM(Reg[[#This Row],[CIRCo0]:[CIRCo27]]))-(SUM(Sug0.5[[#This Row],[CIRCo0]:[CIRCo27]]))</f>
        <v>1689789.876600001</v>
      </c>
      <c r="N18" s="7">
        <f>(SUM(Reg[[#This Row],[HCCCo0]:[HCCCo27]]))-(SUM(Sug0.5[[#This Row],[HCCCo0]:[HCCCo27]]))</f>
        <v>149292.89155000006</v>
      </c>
      <c r="O18" s="7">
        <f>(SUM(Reg[[#This Row],[CHDCo0]:[CHDCo27]]))-(SUM(Sug0.5[[#This Row],[CHDCo0]:[CHDCo27]]))</f>
        <v>5010000</v>
      </c>
      <c r="P18" s="7">
        <f>(SUM(Reg[[#This Row],[T2DCo0]:[T2DCo27]]))-(SUM(Sug0.5[[#This Row],[T2DCo0]:[T2DCo27]]))</f>
        <v>16200000</v>
      </c>
      <c r="Q18" s="7">
        <f>(SUM(Reg[[#This Row],[OveCo0]:[OveCo27]]))-(SUM(Sug0.5[[#This Row],[OveCo0]:[OveCo27]]))</f>
        <v>250000</v>
      </c>
      <c r="R18" s="7">
        <f>(SUM(Reg[[#This Row],[ObeCo0]:[ObeCo27]]))-(SUM(Sug0.5[[#This Row],[ObeCo0]:[ObeCo27]]))</f>
        <v>11810000</v>
      </c>
      <c r="S18" s="7">
        <f>(SUM(Reg[[#This Row],[SteDa0]:[SteDa27]]))-(SUM(Sug0.2[[#This Row],[SteDa0]:[SteDa27]]))</f>
        <v>0</v>
      </c>
      <c r="T18" s="7">
        <f>(SUM(Reg[[#This Row],[NASDa0]:[NASDa27]]))-(SUM(Sug0.2[[#This Row],[NASDa0]:[NASDa27]]))</f>
        <v>193.474699899999</v>
      </c>
      <c r="U18" s="7">
        <f>(SUM(Reg[[#This Row],[CIRDa0]:[CIRDa27]]))-(SUM(Sug0.2[[#This Row],[CIRDa0]:[CIRDa27]]))</f>
        <v>29.332991180000022</v>
      </c>
      <c r="V18" s="14">
        <f>(SUM(Reg[[#This Row],[HCCDa0]:[HCCDa27]]))-(SUM(Sug0.2[[#This Row],[HCCDa0]:[HCCDa27]]))</f>
        <v>1.0133492189999984</v>
      </c>
      <c r="W18" s="7">
        <f>(SUM(Reg[[#This Row],[LIDDa0]:[LIDDa27]]))-(SUM(Sug0.2[[#This Row],[LIDDa0]:[LIDDa27]]))</f>
        <v>146.00343642000098</v>
      </c>
      <c r="X18" s="7">
        <f>(SUM(Reg[[#This Row],[CHDDa0]:[CHDDa27]]))-(SUM(Sug0.2[[#This Row],[CHDDa0]:[CHDDa27]]))</f>
        <v>6.5918601599996691</v>
      </c>
      <c r="Y18" s="7">
        <f>(SUM(Reg[[#This Row],[CHDDDa0]:[CHDDDa27]]))-(SUM(Sug0.2[[#This Row],[CHDDDa0]:[CHDDDa27]]))</f>
        <v>25.607535720000214</v>
      </c>
      <c r="Z18" s="7">
        <f>(SUM(Reg[[#This Row],[T2DDa0]:[T2DDa27]]))-(SUM(Sug0.2[[#This Row],[T2DDa0]:[T2DDa27]]))</f>
        <v>20.323253859999795</v>
      </c>
      <c r="AA18" s="7">
        <f>(SUM(Reg[[#This Row],[T2DDDa0]:[T2DDDa27]]))-(SUM(Sug0.2[[#This Row],[T2DDDa0]:[T2DDDa27]]))</f>
        <v>204.31249960000423</v>
      </c>
      <c r="AB18" s="7">
        <f>(SUM(Reg[[#This Row],[OveDa0]:[OveDa27]]))-(SUM(Sug0.2[[#This Row],[OveDa0]:[OveDa27]]))</f>
        <v>0</v>
      </c>
      <c r="AC18" s="7">
        <f>(SUM(Reg[[#This Row],[ObeDa0]:[ObeDa27]]))-(SUM(Sug0.2[[#This Row],[ObeDa0]:[ObeDa27]]))</f>
        <v>66.123820539999542</v>
      </c>
      <c r="AD18" s="7">
        <f>(SUM(Reg[[#This Row],[SteDa0]:[SteDa27]]))-(SUM(Sug0.5[[#This Row],[SteDa0]:[SteDa27]]))</f>
        <v>0</v>
      </c>
      <c r="AE18" s="7">
        <f>(SUM(Reg[[#This Row],[NASDa0]:[NASDa27]]))-(SUM(Sug0.5[[#This Row],[NASDa0]:[NASDa27]]))</f>
        <v>561.68825089999928</v>
      </c>
      <c r="AF18" s="7">
        <f>(SUM(Reg[[#This Row],[CIRDa0]:[CIRDa27]]))-(SUM(Sug0.5[[#This Row],[CIRDa0]:[CIRDa27]]))</f>
        <v>83.505490199999997</v>
      </c>
      <c r="AG18" s="7">
        <f>(SUM(Reg[[#This Row],[HCCDa0]:[HCCDa27]]))-(SUM(Sug0.5[[#This Row],[HCCDa0]:[HCCDa27]]))</f>
        <v>2.8270916599999971</v>
      </c>
      <c r="AH18" s="7">
        <f>(SUM(Reg[[#This Row],[LIDDa0]:[LIDDa27]]))-(SUM(Sug0.5[[#This Row],[LIDDa0]:[LIDDa27]]))</f>
        <v>592.49078492000081</v>
      </c>
      <c r="AI18" s="7">
        <f>(SUM(Reg[[#This Row],[CHDDa0]:[CHDDa27]]))-(SUM(Sug0.5[[#This Row],[CHDDa0]:[CHDDa27]]))</f>
        <v>29.564219859999866</v>
      </c>
      <c r="AJ18" s="7">
        <f>(SUM(Reg[[#This Row],[CHDDDa0]:[CHDDDa27]]))-(SUM(Sug0.5[[#This Row],[CHDDDa0]:[CHDDDa27]]))</f>
        <v>51.405835619999834</v>
      </c>
      <c r="AK18" s="7">
        <f>(SUM(Reg[[#This Row],[T2DDa0]:[T2DDa27]]))-(SUM(Sug0.5[[#This Row],[T2DDa0]:[T2DDa27]]))</f>
        <v>58.105414760000031</v>
      </c>
      <c r="AL18" s="7">
        <f>(SUM(Reg[[#This Row],[T2DDDa0]:[T2DDDa27]]))-(SUM(Sug0.5[[#This Row],[T2DDDa0]:[T2DDDa27]]))</f>
        <v>603.09607590000087</v>
      </c>
      <c r="AM18" s="7">
        <f>(SUM(Reg[[#This Row],[OveDa0]:[OveDa27]]))-(SUM(Sug0.5[[#This Row],[OveDa0]:[OveDa27]]))</f>
        <v>0</v>
      </c>
      <c r="AN18" s="7">
        <f>(SUM(Reg[[#This Row],[ObeDa0]:[ObeDa27]]))-(SUM(Sug0.5[[#This Row],[ObeDa0]:[ObeDa27]]))</f>
        <v>198.72301959999959</v>
      </c>
      <c r="AO18" s="11">
        <f>Reg[STECo0]-Sug0.2[STECo0]</f>
        <v>0</v>
      </c>
      <c r="AP18" s="11">
        <f>Reg[STECo1]-Sug0.2[STECo1]</f>
        <v>0</v>
      </c>
      <c r="AQ18" s="11">
        <f>Reg[STECo2]-Sug0.2[STECo2]</f>
        <v>0</v>
      </c>
      <c r="AR18" s="11">
        <f>Reg[STECo3]-Sug0.2[STECo3]</f>
        <v>0</v>
      </c>
      <c r="AS18" s="11">
        <f>Reg[STECo4]-Sug0.2[STECo4]</f>
        <v>0</v>
      </c>
      <c r="AT18" s="11">
        <f>Reg[STECo5]-Sug0.2[STECo5]</f>
        <v>0</v>
      </c>
      <c r="AU18" s="11">
        <f>Reg[STECo6]-Sug0.2[STECo6]</f>
        <v>0</v>
      </c>
      <c r="AV18" s="11">
        <f>Reg[[#This Row],[STECo7]]-Sug0.2[[#This Row],[STECo7]]</f>
        <v>9468.7130999999354</v>
      </c>
      <c r="AW18" s="11">
        <f>Reg[[#This Row],[STECo8]]-Sug0.2[[#This Row],[STECo8]]</f>
        <v>10225.838199999998</v>
      </c>
      <c r="AX18" s="11">
        <f>Reg[[#This Row],[STECo9]]-Sug0.2[[#This Row],[STECo9]]</f>
        <v>10730.260800000047</v>
      </c>
      <c r="AY18" s="11">
        <f>Reg[[#This Row],[STECo10]]-Sug0.2[[#This Row],[STECo10]]</f>
        <v>11196.624599999981</v>
      </c>
      <c r="AZ18" s="11">
        <f>Reg[[#This Row],[STECo11]]-Sug0.2[[#This Row],[STECo11]]</f>
        <v>11154.087799999979</v>
      </c>
      <c r="BA18" s="11">
        <f>Reg[[#This Row],[STECo12]]-Sug0.2[[#This Row],[STECo12]]</f>
        <v>11838.714200000046</v>
      </c>
      <c r="BB18" s="11">
        <f>Reg[[#This Row],[STECo13]]-Sug0.2[[#This Row],[STECo13]]</f>
        <v>10424.697500000009</v>
      </c>
      <c r="BC18" s="11">
        <f>Reg[[#This Row],[STECo14]]-Sug0.2[[#This Row],[STECo14]]</f>
        <v>10380.580100000021</v>
      </c>
      <c r="BD18" s="11">
        <f>Reg[[#This Row],[STECo15]]-Sug0.2[[#This Row],[STECo15]]</f>
        <v>9574.3214999999618</v>
      </c>
      <c r="BE18" s="11">
        <f>Reg[[#This Row],[STECo16]]-Sug0.2[[#This Row],[STECo16]]</f>
        <v>9050.8403999999864</v>
      </c>
      <c r="BF18" s="11">
        <f>Reg[[#This Row],[STECo17]]-Sug0.2[[#This Row],[STECo17]]</f>
        <v>8470.5670000000391</v>
      </c>
      <c r="BG18" s="11">
        <f>Reg[[#This Row],[STECo18]]-Sug0.2[[#This Row],[STECo18]]</f>
        <v>8377.5682999999262</v>
      </c>
      <c r="BH18" s="11">
        <f>Reg[[#This Row],[STECo19]]-Sug0.2[[#This Row],[STECo19]]</f>
        <v>7909.7018999999855</v>
      </c>
      <c r="BI18" s="11">
        <f>Reg[[#This Row],[STECo20]]-Sug0.2[[#This Row],[STECo20]]</f>
        <v>7969.108099999954</v>
      </c>
      <c r="BJ18" s="11">
        <f>Reg[[#This Row],[STECo21]]-Sug0.2[[#This Row],[STECo21]]</f>
        <v>7736.998099999968</v>
      </c>
      <c r="BK18" s="11">
        <f>Reg[[#This Row],[STECo22]]-Sug0.2[[#This Row],[STECo22]]</f>
        <v>7921.374899999937</v>
      </c>
      <c r="BL18" s="11">
        <f>Reg[[#This Row],[STECo23]]-Sug0.2[[#This Row],[STECo23]]</f>
        <v>8088.4478000000818</v>
      </c>
      <c r="BM18" s="11">
        <f>Reg[[#This Row],[STECo24]]-Sug0.2[[#This Row],[STECo24]]</f>
        <v>7531.0233000000007</v>
      </c>
      <c r="BN18" s="11">
        <f>Reg[[#This Row],[STECo25]]-Sug0.2[[#This Row],[STECo25]]</f>
        <v>7249.1802000000607</v>
      </c>
      <c r="BO18" s="11">
        <f>Reg[[#This Row],[STECo26]]-Sug0.2[[#This Row],[STECo26]]</f>
        <v>7159.3844999999856</v>
      </c>
      <c r="BP18" s="11">
        <f>Reg[[#This Row],[STECo27]]-Sug0.2[[#This Row],[STECo27]]</f>
        <v>6302.8973000000115</v>
      </c>
      <c r="BQ18" s="11">
        <f>Reg[STECo0]-Sug0.2[STECo0]</f>
        <v>0</v>
      </c>
      <c r="BR18" s="11">
        <f>Reg[STECo1]-Sug0.2[STECo1]</f>
        <v>0</v>
      </c>
      <c r="BS18" s="11">
        <f>Reg[STECo2]-Sug0.2[STECo2]</f>
        <v>0</v>
      </c>
      <c r="BT18" s="11">
        <f>Reg[STECo3]-Sug0.2[STECo3]</f>
        <v>0</v>
      </c>
      <c r="BU18" s="11">
        <f>Reg[STECo4]-Sug0.2[STECo4]</f>
        <v>0</v>
      </c>
      <c r="BV18" s="11">
        <f>Reg[STECo5]-Sug0.2[STECo5]</f>
        <v>0</v>
      </c>
      <c r="BW18" s="11">
        <f>Reg[STECo6]-Sug0.2[STECo6]</f>
        <v>0</v>
      </c>
      <c r="BX18" s="11">
        <f>Reg[[#This Row],[STECo7]]-Sug0.5[[#This Row],[STECo7]]</f>
        <v>27342.238899999997</v>
      </c>
      <c r="BY18" s="11">
        <f>Reg[[#This Row],[STECo8]]-Sug0.5[[#This Row],[STECo8]]</f>
        <v>28508.397599999909</v>
      </c>
      <c r="BZ18" s="11">
        <f>Reg[[#This Row],[STECo9]]-Sug0.5[[#This Row],[STECo9]]</f>
        <v>30084.843400000012</v>
      </c>
      <c r="CA18" s="11">
        <f>Reg[[#This Row],[STECo10]]-Sug0.5[[#This Row],[STECo10]]</f>
        <v>31155.824900000007</v>
      </c>
      <c r="CB18" s="11">
        <f>Reg[[#This Row],[STECo11]]-Sug0.5[[#This Row],[STECo11]]</f>
        <v>31571.740099999937</v>
      </c>
      <c r="CC18" s="11">
        <f>Reg[[#This Row],[STECo12]]-Sug0.5[[#This Row],[STECo12]]</f>
        <v>31936.996500000008</v>
      </c>
      <c r="CD18" s="11">
        <f>Reg[[#This Row],[STECo13]]-Sug0.5[[#This Row],[STECo13]]</f>
        <v>31719.592500000028</v>
      </c>
      <c r="CE18" s="11">
        <f>Reg[[#This Row],[STECo14]]-Sug0.5[[#This Row],[STECo14]]</f>
        <v>32266.303100000019</v>
      </c>
      <c r="CF18" s="11">
        <f>Reg[[#This Row],[STECo15]]-Sug0.5[[#This Row],[STECo15]]</f>
        <v>30066.728799999924</v>
      </c>
      <c r="CG18" s="11">
        <f>Reg[[#This Row],[STECo16]]-Sug0.5[[#This Row],[STECo16]]</f>
        <v>29272.537899999996</v>
      </c>
      <c r="CH18" s="11">
        <f>Reg[[#This Row],[STECo17]]-Sug0.5[[#This Row],[STECo17]]</f>
        <v>28736.596400000039</v>
      </c>
      <c r="CI18" s="11">
        <f>Reg[[#This Row],[STECo18]]-Sug0.5[[#This Row],[STECo18]]</f>
        <v>27822.749699999928</v>
      </c>
      <c r="CJ18" s="11">
        <f>Reg[[#This Row],[STECo19]]-Sug0.5[[#This Row],[STECo19]]</f>
        <v>27012.378400000045</v>
      </c>
      <c r="CK18" s="11">
        <f>Reg[[#This Row],[STECo20]]-Sug0.5[[#This Row],[STECo20]]</f>
        <v>27819.431699999957</v>
      </c>
      <c r="CL18" s="11">
        <f>Reg[[#This Row],[STECo21]]-Sug0.5[[#This Row],[STECo21]]</f>
        <v>28275.21120000002</v>
      </c>
      <c r="CM18" s="11">
        <f>Reg[[#This Row],[STECo22]]-Sug0.5[[#This Row],[STECo22]]</f>
        <v>27793.099899999914</v>
      </c>
      <c r="CN18" s="11">
        <f>Reg[[#This Row],[STECo23]]-Sug0.5[[#This Row],[STECo23]]</f>
        <v>27049.890899999999</v>
      </c>
      <c r="CO18" s="11">
        <f>Reg[[#This Row],[STECo24]]-Sug0.5[[#This Row],[STECo24]]</f>
        <v>25425.249599999981</v>
      </c>
      <c r="CP18" s="11">
        <f>Reg[[#This Row],[STECo25]]-Sug0.5[[#This Row],[STECo25]]</f>
        <v>24059.779000000039</v>
      </c>
      <c r="CQ18" s="11">
        <f>Reg[[#This Row],[STECo26]]-Sug0.5[[#This Row],[STECo26]]</f>
        <v>23723.045299999998</v>
      </c>
      <c r="CR18" s="11">
        <f>Reg[[#This Row],[STECo27]]-Sug0.5[[#This Row],[STECo27]]</f>
        <v>21618.348800000036</v>
      </c>
    </row>
    <row r="19" spans="1:96" x14ac:dyDescent="0.25">
      <c r="A19">
        <v>15</v>
      </c>
      <c r="C19" s="7">
        <f>(SUM(Reg[[#This Row],[STECo0]:[STECo27]]))-(SUM(Sug0.2[[#This Row],[STECo0]:[STECo27]]))</f>
        <v>205137.20990000106</v>
      </c>
      <c r="D19" s="7">
        <f>(SUM(Reg[[#This Row],[NASCo0]:[NASCo27]]))-(SUM(Sug0.2[[#This Row],[NASCo0]:[NASCo27]]))</f>
        <v>837449.68040000089</v>
      </c>
      <c r="E19" s="7">
        <f>(SUM(Reg[[#This Row],[CIRCo0]:[CIRCo27]]))-(SUM(Sug0.2[[#This Row],[CIRCo0]:[CIRCo27]]))</f>
        <v>2195439.9310000017</v>
      </c>
      <c r="F19" s="7">
        <f>(SUM(Reg[[#This Row],[HCCCo0]:[HCCCo27]]))-(SUM(Sug0.2[[#This Row],[HCCCo0]:[HCCCo27]]))</f>
        <v>468135.54499999899</v>
      </c>
      <c r="G19" s="7">
        <f>(SUM(Reg[[#This Row],[CHDCo0]:[CHDCo27]]))-(SUM(Sug0.2[[#This Row],[CHDCo0]:[CHDCo27]]))</f>
        <v>1220000</v>
      </c>
      <c r="H19" s="7">
        <f>(SUM(Reg[[#This Row],[T2DCo0]:[T2DCo27]]))-(SUM(Sug0.2[[#This Row],[T2DCo0]:[T2DCo27]]))</f>
        <v>12500000</v>
      </c>
      <c r="I19" s="7">
        <f>(SUM(Reg[[#This Row],[OveCo0]:[OveCo27]]))-(SUM(Sug0.2[[#This Row],[OveCo0]:[OveCo27]]))</f>
        <v>-250000</v>
      </c>
      <c r="J19" s="7">
        <f>(SUM(Reg[[#This Row],[ObeCo0]:[ObeCo27]]))-(SUM(Sug0.2[[#This Row],[ObeCo0]:[ObeCo27]]))</f>
        <v>3120000</v>
      </c>
      <c r="K19" s="7">
        <f>(SUM(Reg[[#This Row],[STECo0]:[STECo27]]))-(SUM(Sug0.5[[#This Row],[STECo0]:[STECo27]]))</f>
        <v>608999.0736999996</v>
      </c>
      <c r="L19" s="7">
        <f>(SUM(Reg[[#This Row],[NASCo0]:[NASCo27]]))-(SUM(Sug0.5[[#This Row],[NASCo0]:[NASCo27]]))</f>
        <v>2811838.8382000048</v>
      </c>
      <c r="M19" s="7">
        <f>(SUM(Reg[[#This Row],[CIRCo0]:[CIRCo27]]))-(SUM(Sug0.5[[#This Row],[CIRCo0]:[CIRCo27]]))</f>
        <v>7650669.3543000016</v>
      </c>
      <c r="N19" s="7">
        <f>(SUM(Reg[[#This Row],[HCCCo0]:[HCCCo27]]))-(SUM(Sug0.5[[#This Row],[HCCCo0]:[HCCCo27]]))</f>
        <v>1189579.622</v>
      </c>
      <c r="O19" s="7">
        <f>(SUM(Reg[[#This Row],[CHDCo0]:[CHDCo27]]))-(SUM(Sug0.5[[#This Row],[CHDCo0]:[CHDCo27]]))</f>
        <v>3340000</v>
      </c>
      <c r="P19" s="7">
        <f>(SUM(Reg[[#This Row],[T2DCo0]:[T2DCo27]]))-(SUM(Sug0.5[[#This Row],[T2DCo0]:[T2DCo27]]))</f>
        <v>37600000</v>
      </c>
      <c r="Q19" s="7">
        <f>(SUM(Reg[[#This Row],[OveCo0]:[OveCo27]]))-(SUM(Sug0.5[[#This Row],[OveCo0]:[OveCo27]]))</f>
        <v>-1020000</v>
      </c>
      <c r="R19" s="7">
        <f>(SUM(Reg[[#This Row],[ObeCo0]:[ObeCo27]]))-(SUM(Sug0.5[[#This Row],[ObeCo0]:[ObeCo27]]))</f>
        <v>10200000</v>
      </c>
      <c r="S19" s="7">
        <f>(SUM(Reg[[#This Row],[SteDa0]:[SteDa27]]))-(SUM(Sug0.2[[#This Row],[SteDa0]:[SteDa27]]))</f>
        <v>0</v>
      </c>
      <c r="T19" s="7">
        <f>(SUM(Reg[[#This Row],[NASDa0]:[NASDa27]]))-(SUM(Sug0.2[[#This Row],[NASDa0]:[NASDa27]]))</f>
        <v>528.25349139999889</v>
      </c>
      <c r="U19" s="7">
        <f>(SUM(Reg[[#This Row],[CIRDa0]:[CIRDa27]]))-(SUM(Sug0.2[[#This Row],[CIRDa0]:[CIRDa27]]))</f>
        <v>74.832931680000002</v>
      </c>
      <c r="V19" s="14">
        <f>(SUM(Reg[[#This Row],[HCCDa0]:[HCCDa27]]))-(SUM(Sug0.2[[#This Row],[HCCDa0]:[HCCDa27]]))</f>
        <v>4.8727688809999989</v>
      </c>
      <c r="W19" s="7">
        <f>(SUM(Reg[[#This Row],[LIDDa0]:[LIDDa27]]))-(SUM(Sug0.2[[#This Row],[LIDDa0]:[LIDDa27]]))</f>
        <v>519.29552479999893</v>
      </c>
      <c r="X19" s="7">
        <f>(SUM(Reg[[#This Row],[CHDDa0]:[CHDDa27]]))-(SUM(Sug0.2[[#This Row],[CHDDa0]:[CHDDa27]]))</f>
        <v>22.270053269999153</v>
      </c>
      <c r="Y19" s="7">
        <f>(SUM(Reg[[#This Row],[CHDDDa0]:[CHDDDa27]]))-(SUM(Sug0.2[[#This Row],[CHDDDa0]:[CHDDDa27]]))</f>
        <v>44.505674800000634</v>
      </c>
      <c r="Z19" s="7">
        <f>(SUM(Reg[[#This Row],[T2DDa0]:[T2DDa27]]))-(SUM(Sug0.2[[#This Row],[T2DDa0]:[T2DDa27]]))</f>
        <v>25.344042769999987</v>
      </c>
      <c r="AA19" s="7">
        <f>(SUM(Reg[[#This Row],[T2DDDa0]:[T2DDDa27]]))-(SUM(Sug0.2[[#This Row],[T2DDDa0]:[T2DDDa27]]))</f>
        <v>206.93617440000162</v>
      </c>
      <c r="AB19" s="7">
        <f>(SUM(Reg[[#This Row],[OveDa0]:[OveDa27]]))-(SUM(Sug0.2[[#This Row],[OveDa0]:[OveDa27]]))</f>
        <v>0</v>
      </c>
      <c r="AC19" s="7">
        <f>(SUM(Reg[[#This Row],[ObeDa0]:[ObeDa27]]))-(SUM(Sug0.2[[#This Row],[ObeDa0]:[ObeDa27]]))</f>
        <v>81.826190379999844</v>
      </c>
      <c r="AD19" s="7">
        <f>(SUM(Reg[[#This Row],[SteDa0]:[SteDa27]]))-(SUM(Sug0.5[[#This Row],[SteDa0]:[SteDa27]]))</f>
        <v>0</v>
      </c>
      <c r="AE19" s="7">
        <f>(SUM(Reg[[#This Row],[NASDa0]:[NASDa27]]))-(SUM(Sug0.5[[#This Row],[NASDa0]:[NASDa27]]))</f>
        <v>1773.6751458999979</v>
      </c>
      <c r="AF19" s="7">
        <f>(SUM(Reg[[#This Row],[CIRDa0]:[CIRDa27]]))-(SUM(Sug0.5[[#This Row],[CIRDa0]:[CIRDa27]]))</f>
        <v>259.87199088000023</v>
      </c>
      <c r="AG19" s="7">
        <f>(SUM(Reg[[#This Row],[HCCDa0]:[HCCDa27]]))-(SUM(Sug0.5[[#This Row],[HCCDa0]:[HCCDa27]]))</f>
        <v>12.382197051000013</v>
      </c>
      <c r="AH19" s="7">
        <f>(SUM(Reg[[#This Row],[LIDDa0]:[LIDDa27]]))-(SUM(Sug0.5[[#This Row],[LIDDa0]:[LIDDa27]]))</f>
        <v>1481.4945586999984</v>
      </c>
      <c r="AI19" s="7">
        <f>(SUM(Reg[[#This Row],[CHDDa0]:[CHDDa27]]))-(SUM(Sug0.5[[#This Row],[CHDDa0]:[CHDDa27]]))</f>
        <v>60.871163319999141</v>
      </c>
      <c r="AJ19" s="7">
        <f>(SUM(Reg[[#This Row],[CHDDDa0]:[CHDDDa27]]))-(SUM(Sug0.5[[#This Row],[CHDDDa0]:[CHDDDa27]]))</f>
        <v>186.52695617000063</v>
      </c>
      <c r="AK19" s="7">
        <f>(SUM(Reg[[#This Row],[T2DDa0]:[T2DDa27]]))-(SUM(Sug0.5[[#This Row],[T2DDa0]:[T2DDa27]]))</f>
        <v>74.508014209999828</v>
      </c>
      <c r="AL19" s="7">
        <f>(SUM(Reg[[#This Row],[T2DDDa0]:[T2DDDa27]]))-(SUM(Sug0.5[[#This Row],[T2DDDa0]:[T2DDDa27]]))</f>
        <v>693.67261800000415</v>
      </c>
      <c r="AM19" s="7">
        <f>(SUM(Reg[[#This Row],[OveDa0]:[OveDa27]]))-(SUM(Sug0.5[[#This Row],[OveDa0]:[OveDa27]]))</f>
        <v>0</v>
      </c>
      <c r="AN19" s="7">
        <f>(SUM(Reg[[#This Row],[ObeDa0]:[ObeDa27]]))-(SUM(Sug0.5[[#This Row],[ObeDa0]:[ObeDa27]]))</f>
        <v>264.76476638000031</v>
      </c>
      <c r="AO19" s="11">
        <f>Reg[STECo0]-Sug0.2[STECo0]</f>
        <v>0</v>
      </c>
      <c r="AP19" s="11">
        <f>Reg[STECo1]-Sug0.2[STECo1]</f>
        <v>0</v>
      </c>
      <c r="AQ19" s="11">
        <f>Reg[STECo2]-Sug0.2[STECo2]</f>
        <v>0</v>
      </c>
      <c r="AR19" s="11">
        <f>Reg[STECo3]-Sug0.2[STECo3]</f>
        <v>0</v>
      </c>
      <c r="AS19" s="11">
        <f>Reg[STECo4]-Sug0.2[STECo4]</f>
        <v>0</v>
      </c>
      <c r="AT19" s="11">
        <f>Reg[STECo5]-Sug0.2[STECo5]</f>
        <v>0</v>
      </c>
      <c r="AU19" s="11">
        <f>Reg[STECo6]-Sug0.2[STECo6]</f>
        <v>0</v>
      </c>
      <c r="AV19" s="11">
        <f>Reg[[#This Row],[STECo7]]-Sug0.2[[#This Row],[STECo7]]</f>
        <v>12387.840800000005</v>
      </c>
      <c r="AW19" s="11">
        <f>Reg[[#This Row],[STECo8]]-Sug0.2[[#This Row],[STECo8]]</f>
        <v>12945.123800000059</v>
      </c>
      <c r="AX19" s="11">
        <f>Reg[[#This Row],[STECo9]]-Sug0.2[[#This Row],[STECo9]]</f>
        <v>12924.622700000065</v>
      </c>
      <c r="AY19" s="11">
        <f>Reg[[#This Row],[STECo10]]-Sug0.2[[#This Row],[STECo10]]</f>
        <v>12288.559899999993</v>
      </c>
      <c r="AZ19" s="11">
        <f>Reg[[#This Row],[STECo11]]-Sug0.2[[#This Row],[STECo11]]</f>
        <v>11510.547699999996</v>
      </c>
      <c r="BA19" s="11">
        <f>Reg[[#This Row],[STECo12]]-Sug0.2[[#This Row],[STECo12]]</f>
        <v>10196.431600000011</v>
      </c>
      <c r="BB19" s="11">
        <f>Reg[[#This Row],[STECo13]]-Sug0.2[[#This Row],[STECo13]]</f>
        <v>10691.404000000097</v>
      </c>
      <c r="BC19" s="11">
        <f>Reg[[#This Row],[STECo14]]-Sug0.2[[#This Row],[STECo14]]</f>
        <v>10764.448399999994</v>
      </c>
      <c r="BD19" s="11">
        <f>Reg[[#This Row],[STECo15]]-Sug0.2[[#This Row],[STECo15]]</f>
        <v>10450.920900000026</v>
      </c>
      <c r="BE19" s="11">
        <f>Reg[[#This Row],[STECo16]]-Sug0.2[[#This Row],[STECo16]]</f>
        <v>10146.52509999997</v>
      </c>
      <c r="BF19" s="11">
        <f>Reg[[#This Row],[STECo17]]-Sug0.2[[#This Row],[STECo17]]</f>
        <v>8936.2600000000093</v>
      </c>
      <c r="BG19" s="11">
        <f>Reg[[#This Row],[STECo18]]-Sug0.2[[#This Row],[STECo18]]</f>
        <v>9359.1286000000546</v>
      </c>
      <c r="BH19" s="11">
        <f>Reg[[#This Row],[STECo19]]-Sug0.2[[#This Row],[STECo19]]</f>
        <v>9749.7831999999471</v>
      </c>
      <c r="BI19" s="11">
        <f>Reg[[#This Row],[STECo20]]-Sug0.2[[#This Row],[STECo20]]</f>
        <v>8950.6628000000492</v>
      </c>
      <c r="BJ19" s="11">
        <f>Reg[[#This Row],[STECo21]]-Sug0.2[[#This Row],[STECo21]]</f>
        <v>7689.6803999999538</v>
      </c>
      <c r="BK19" s="11">
        <f>Reg[[#This Row],[STECo22]]-Sug0.2[[#This Row],[STECo22]]</f>
        <v>7162.2250000000349</v>
      </c>
      <c r="BL19" s="11">
        <f>Reg[[#This Row],[STECo23]]-Sug0.2[[#This Row],[STECo23]]</f>
        <v>8250.0534000000334</v>
      </c>
      <c r="BM19" s="11">
        <f>Reg[[#This Row],[STECo24]]-Sug0.2[[#This Row],[STECo24]]</f>
        <v>8066.9732000000076</v>
      </c>
      <c r="BN19" s="11">
        <f>Reg[[#This Row],[STECo25]]-Sug0.2[[#This Row],[STECo25]]</f>
        <v>7887.5590000000084</v>
      </c>
      <c r="BO19" s="11">
        <f>Reg[[#This Row],[STECo26]]-Sug0.2[[#This Row],[STECo26]]</f>
        <v>7657.8242000000319</v>
      </c>
      <c r="BP19" s="11">
        <f>Reg[[#This Row],[STECo27]]-Sug0.2[[#This Row],[STECo27]]</f>
        <v>7120.6351999999606</v>
      </c>
      <c r="BQ19" s="11">
        <f>Reg[STECo0]-Sug0.2[STECo0]</f>
        <v>0</v>
      </c>
      <c r="BR19" s="11">
        <f>Reg[STECo1]-Sug0.2[STECo1]</f>
        <v>0</v>
      </c>
      <c r="BS19" s="11">
        <f>Reg[STECo2]-Sug0.2[STECo2]</f>
        <v>0</v>
      </c>
      <c r="BT19" s="11">
        <f>Reg[STECo3]-Sug0.2[STECo3]</f>
        <v>0</v>
      </c>
      <c r="BU19" s="11">
        <f>Reg[STECo4]-Sug0.2[STECo4]</f>
        <v>0</v>
      </c>
      <c r="BV19" s="11">
        <f>Reg[STECo5]-Sug0.2[STECo5]</f>
        <v>0</v>
      </c>
      <c r="BW19" s="11">
        <f>Reg[STECo6]-Sug0.2[STECo6]</f>
        <v>0</v>
      </c>
      <c r="BX19" s="11">
        <f>Reg[[#This Row],[STECo7]]-Sug0.5[[#This Row],[STECo7]]</f>
        <v>35366.812600000063</v>
      </c>
      <c r="BY19" s="11">
        <f>Reg[[#This Row],[STECo8]]-Sug0.5[[#This Row],[STECo8]]</f>
        <v>38009.086899999995</v>
      </c>
      <c r="BZ19" s="11">
        <f>Reg[[#This Row],[STECo9]]-Sug0.5[[#This Row],[STECo9]]</f>
        <v>39932.627300000051</v>
      </c>
      <c r="CA19" s="11">
        <f>Reg[[#This Row],[STECo10]]-Sug0.5[[#This Row],[STECo10]]</f>
        <v>39461.854300000006</v>
      </c>
      <c r="CB19" s="11">
        <f>Reg[[#This Row],[STECo11]]-Sug0.5[[#This Row],[STECo11]]</f>
        <v>35875.940599999973</v>
      </c>
      <c r="CC19" s="11">
        <f>Reg[[#This Row],[STECo12]]-Sug0.5[[#This Row],[STECo12]]</f>
        <v>33444.29560000007</v>
      </c>
      <c r="CD19" s="11">
        <f>Reg[[#This Row],[STECo13]]-Sug0.5[[#This Row],[STECo13]]</f>
        <v>32945.363400000031</v>
      </c>
      <c r="CE19" s="11">
        <f>Reg[[#This Row],[STECo14]]-Sug0.5[[#This Row],[STECo14]]</f>
        <v>33984.901600000099</v>
      </c>
      <c r="CF19" s="11">
        <f>Reg[[#This Row],[STECo15]]-Sug0.5[[#This Row],[STECo15]]</f>
        <v>30755.566999999923</v>
      </c>
      <c r="CG19" s="11">
        <f>Reg[[#This Row],[STECo16]]-Sug0.5[[#This Row],[STECo16]]</f>
        <v>29424.922799999942</v>
      </c>
      <c r="CH19" s="11">
        <f>Reg[[#This Row],[STECo17]]-Sug0.5[[#This Row],[STECo17]]</f>
        <v>31100.999199999962</v>
      </c>
      <c r="CI19" s="11">
        <f>Reg[[#This Row],[STECo18]]-Sug0.5[[#This Row],[STECo18]]</f>
        <v>29921.885600000038</v>
      </c>
      <c r="CJ19" s="11">
        <f>Reg[[#This Row],[STECo19]]-Sug0.5[[#This Row],[STECo19]]</f>
        <v>28586.098999999929</v>
      </c>
      <c r="CK19" s="11">
        <f>Reg[[#This Row],[STECo20]]-Sug0.5[[#This Row],[STECo20]]</f>
        <v>26723.202000000048</v>
      </c>
      <c r="CL19" s="11">
        <f>Reg[[#This Row],[STECo21]]-Sug0.5[[#This Row],[STECo21]]</f>
        <v>23444.147400000016</v>
      </c>
      <c r="CM19" s="11">
        <f>Reg[[#This Row],[STECo22]]-Sug0.5[[#This Row],[STECo22]]</f>
        <v>21850.855800000019</v>
      </c>
      <c r="CN19" s="11">
        <f>Reg[[#This Row],[STECo23]]-Sug0.5[[#This Row],[STECo23]]</f>
        <v>22039.428400000033</v>
      </c>
      <c r="CO19" s="11">
        <f>Reg[[#This Row],[STECo24]]-Sug0.5[[#This Row],[STECo24]]</f>
        <v>21054.227899999998</v>
      </c>
      <c r="CP19" s="11">
        <f>Reg[[#This Row],[STECo25]]-Sug0.5[[#This Row],[STECo25]]</f>
        <v>18885.704599999997</v>
      </c>
      <c r="CQ19" s="11">
        <f>Reg[[#This Row],[STECo26]]-Sug0.5[[#This Row],[STECo26]]</f>
        <v>18389.563800000004</v>
      </c>
      <c r="CR19" s="11">
        <f>Reg[[#This Row],[STECo27]]-Sug0.5[[#This Row],[STECo27]]</f>
        <v>17801.587899999984</v>
      </c>
    </row>
    <row r="20" spans="1:96" x14ac:dyDescent="0.25">
      <c r="A20">
        <v>16</v>
      </c>
      <c r="C20" s="7">
        <f>(SUM(Reg[[#This Row],[STECo0]:[STECo27]]))-(SUM(Sug0.2[[#This Row],[STECo0]:[STECo27]]))</f>
        <v>87680.431800004095</v>
      </c>
      <c r="D20" s="7">
        <f>(SUM(Reg[[#This Row],[NASCo0]:[NASCo27]]))-(SUM(Sug0.2[[#This Row],[NASCo0]:[NASCo27]]))</f>
        <v>1680000</v>
      </c>
      <c r="E20" s="7">
        <f>(SUM(Reg[[#This Row],[CIRCo0]:[CIRCo27]]))-(SUM(Sug0.2[[#This Row],[CIRCo0]:[CIRCo27]]))</f>
        <v>3116319.0612000003</v>
      </c>
      <c r="F20" s="7">
        <f>(SUM(Reg[[#This Row],[HCCCo0]:[HCCCo27]]))-(SUM(Sug0.2[[#This Row],[HCCCo0]:[HCCCo27]]))</f>
        <v>3201994.1341999993</v>
      </c>
      <c r="G20" s="7">
        <f>(SUM(Reg[[#This Row],[CHDCo0]:[CHDCo27]]))-(SUM(Sug0.2[[#This Row],[CHDCo0]:[CHDCo27]]))</f>
        <v>1700000</v>
      </c>
      <c r="H20" s="7">
        <f>(SUM(Reg[[#This Row],[T2DCo0]:[T2DCo27]]))-(SUM(Sug0.2[[#This Row],[T2DCo0]:[T2DCo27]]))</f>
        <v>2000000</v>
      </c>
      <c r="I20" s="7">
        <f>(SUM(Reg[[#This Row],[OveCo0]:[OveCo27]]))-(SUM(Sug0.2[[#This Row],[OveCo0]:[OveCo27]]))</f>
        <v>30000</v>
      </c>
      <c r="J20" s="7">
        <f>(SUM(Reg[[#This Row],[ObeCo0]:[ObeCo27]]))-(SUM(Sug0.2[[#This Row],[ObeCo0]:[ObeCo27]]))</f>
        <v>140000</v>
      </c>
      <c r="K20" s="7">
        <f>(SUM(Reg[[#This Row],[STECo0]:[STECo27]]))-(SUM(Sug0.5[[#This Row],[STECo0]:[STECo27]]))</f>
        <v>245288.12150000408</v>
      </c>
      <c r="L20" s="7">
        <f>(SUM(Reg[[#This Row],[NASCo0]:[NASCo27]]))-(SUM(Sug0.5[[#This Row],[NASCo0]:[NASCo27]]))</f>
        <v>5319403.5371000022</v>
      </c>
      <c r="M20" s="7">
        <f>(SUM(Reg[[#This Row],[CIRCo0]:[CIRCo27]]))-(SUM(Sug0.5[[#This Row],[CIRCo0]:[CIRCo27]]))</f>
        <v>9626062.2186000012</v>
      </c>
      <c r="N20" s="7">
        <f>(SUM(Reg[[#This Row],[HCCCo0]:[HCCCo27]]))-(SUM(Sug0.5[[#This Row],[HCCCo0]:[HCCCo27]]))</f>
        <v>8102820.939100001</v>
      </c>
      <c r="O20" s="7">
        <f>(SUM(Reg[[#This Row],[CHDCo0]:[CHDCo27]]))-(SUM(Sug0.5[[#This Row],[CHDCo0]:[CHDCo27]]))</f>
        <v>5300000</v>
      </c>
      <c r="P20" s="7">
        <f>(SUM(Reg[[#This Row],[T2DCo0]:[T2DCo27]]))-(SUM(Sug0.5[[#This Row],[T2DCo0]:[T2DCo27]]))</f>
        <v>7400000</v>
      </c>
      <c r="Q20" s="7">
        <f>(SUM(Reg[[#This Row],[OveCo0]:[OveCo27]]))-(SUM(Sug0.5[[#This Row],[OveCo0]:[OveCo27]]))</f>
        <v>80000</v>
      </c>
      <c r="R20" s="7">
        <f>(SUM(Reg[[#This Row],[ObeCo0]:[ObeCo27]]))-(SUM(Sug0.5[[#This Row],[ObeCo0]:[ObeCo27]]))</f>
        <v>650000</v>
      </c>
      <c r="S20" s="7">
        <f>(SUM(Reg[[#This Row],[SteDa0]:[SteDa27]]))-(SUM(Sug0.2[[#This Row],[SteDa0]:[SteDa27]]))</f>
        <v>0</v>
      </c>
      <c r="T20" s="7">
        <f>(SUM(Reg[[#This Row],[NASDa0]:[NASDa27]]))-(SUM(Sug0.2[[#This Row],[NASDa0]:[NASDa27]]))</f>
        <v>559.90845749999971</v>
      </c>
      <c r="U20" s="7">
        <f>(SUM(Reg[[#This Row],[CIRDa0]:[CIRDa27]]))-(SUM(Sug0.2[[#This Row],[CIRDa0]:[CIRDa27]]))</f>
        <v>207.56604047000019</v>
      </c>
      <c r="V20" s="14">
        <f>(SUM(Reg[[#This Row],[HCCDa0]:[HCCDa27]]))-(SUM(Sug0.2[[#This Row],[HCCDa0]:[HCCDa27]]))</f>
        <v>17.313109930999985</v>
      </c>
      <c r="W20" s="7">
        <f>(SUM(Reg[[#This Row],[LIDDa0]:[LIDDa27]]))-(SUM(Sug0.2[[#This Row],[LIDDa0]:[LIDDa27]]))</f>
        <v>1110.9957182999988</v>
      </c>
      <c r="X20" s="7">
        <f>(SUM(Reg[[#This Row],[CHDDa0]:[CHDDa27]]))-(SUM(Sug0.2[[#This Row],[CHDDa0]:[CHDDa27]]))</f>
        <v>16.202837599999839</v>
      </c>
      <c r="Y20" s="7">
        <f>(SUM(Reg[[#This Row],[CHDDDa0]:[CHDDDa27]]))-(SUM(Sug0.2[[#This Row],[CHDDDa0]:[CHDDDa27]]))</f>
        <v>68.281335900000158</v>
      </c>
      <c r="Z20" s="7">
        <f>(SUM(Reg[[#This Row],[T2DDa0]:[T2DDa27]]))-(SUM(Sug0.2[[#This Row],[T2DDa0]:[T2DDa27]]))</f>
        <v>9.0211564900002941</v>
      </c>
      <c r="AA20" s="7">
        <f>(SUM(Reg[[#This Row],[T2DDDa0]:[T2DDDa27]]))-(SUM(Sug0.2[[#This Row],[T2DDDa0]:[T2DDDa27]]))</f>
        <v>13.91027280000344</v>
      </c>
      <c r="AB20" s="7">
        <f>(SUM(Reg[[#This Row],[OveDa0]:[OveDa27]]))-(SUM(Sug0.2[[#This Row],[OveDa0]:[OveDa27]]))</f>
        <v>0</v>
      </c>
      <c r="AC20" s="7">
        <f>(SUM(Reg[[#This Row],[ObeDa0]:[ObeDa27]]))-(SUM(Sug0.2[[#This Row],[ObeDa0]:[ObeDa27]]))</f>
        <v>2.3220064300001013</v>
      </c>
      <c r="AD20" s="7">
        <f>(SUM(Reg[[#This Row],[SteDa0]:[SteDa27]]))-(SUM(Sug0.5[[#This Row],[SteDa0]:[SteDa27]]))</f>
        <v>0</v>
      </c>
      <c r="AE20" s="7">
        <f>(SUM(Reg[[#This Row],[NASDa0]:[NASDa27]]))-(SUM(Sug0.5[[#This Row],[NASDa0]:[NASDa27]]))</f>
        <v>1798.9387036000035</v>
      </c>
      <c r="AF20" s="7">
        <f>(SUM(Reg[[#This Row],[CIRDa0]:[CIRDa27]]))-(SUM(Sug0.5[[#This Row],[CIRDa0]:[CIRDa27]]))</f>
        <v>649.29194056000028</v>
      </c>
      <c r="AG20" s="7">
        <f>(SUM(Reg[[#This Row],[HCCDa0]:[HCCDa27]]))-(SUM(Sug0.5[[#This Row],[HCCDa0]:[HCCDa27]]))</f>
        <v>43.832336125999987</v>
      </c>
      <c r="AH20" s="7">
        <f>(SUM(Reg[[#This Row],[LIDDa0]:[LIDDa27]]))-(SUM(Sug0.5[[#This Row],[LIDDa0]:[LIDDa27]]))</f>
        <v>2995.3711563999996</v>
      </c>
      <c r="AI20" s="7">
        <f>(SUM(Reg[[#This Row],[CHDDa0]:[CHDDa27]]))-(SUM(Sug0.5[[#This Row],[CHDDa0]:[CHDDa27]]))</f>
        <v>51.205910400000903</v>
      </c>
      <c r="AJ20" s="7">
        <f>(SUM(Reg[[#This Row],[CHDDDa0]:[CHDDDa27]]))-(SUM(Sug0.5[[#This Row],[CHDDDa0]:[CHDDDa27]]))</f>
        <v>125.81907649999994</v>
      </c>
      <c r="AK20" s="7">
        <f>(SUM(Reg[[#This Row],[T2DDa0]:[T2DDa27]]))-(SUM(Sug0.5[[#This Row],[T2DDa0]:[T2DDa27]]))</f>
        <v>33.440052059999971</v>
      </c>
      <c r="AL20" s="7">
        <f>(SUM(Reg[[#This Row],[T2DDDa0]:[T2DDDa27]]))-(SUM(Sug0.5[[#This Row],[T2DDDa0]:[T2DDDa27]]))</f>
        <v>178.35443710000254</v>
      </c>
      <c r="AM20" s="7">
        <f>(SUM(Reg[[#This Row],[OveDa0]:[OveDa27]]))-(SUM(Sug0.5[[#This Row],[OveDa0]:[OveDa27]]))</f>
        <v>0</v>
      </c>
      <c r="AN20" s="7">
        <f>(SUM(Reg[[#This Row],[ObeDa0]:[ObeDa27]]))-(SUM(Sug0.5[[#This Row],[ObeDa0]:[ObeDa27]]))</f>
        <v>11.034490250000317</v>
      </c>
      <c r="AO20" s="11">
        <f>Reg[STECo0]-Sug0.2[STECo0]</f>
        <v>0</v>
      </c>
      <c r="AP20" s="11">
        <f>Reg[STECo1]-Sug0.2[STECo1]</f>
        <v>0</v>
      </c>
      <c r="AQ20" s="11">
        <f>Reg[STECo2]-Sug0.2[STECo2]</f>
        <v>0</v>
      </c>
      <c r="AR20" s="11">
        <f>Reg[STECo3]-Sug0.2[STECo3]</f>
        <v>0</v>
      </c>
      <c r="AS20" s="11">
        <f>Reg[STECo4]-Sug0.2[STECo4]</f>
        <v>0</v>
      </c>
      <c r="AT20" s="11">
        <f>Reg[STECo5]-Sug0.2[STECo5]</f>
        <v>0</v>
      </c>
      <c r="AU20" s="11">
        <f>Reg[STECo6]-Sug0.2[STECo6]</f>
        <v>0</v>
      </c>
      <c r="AV20" s="11">
        <f>Reg[[#This Row],[STECo7]]-Sug0.2[[#This Row],[STECo7]]</f>
        <v>6787.1444000001065</v>
      </c>
      <c r="AW20" s="11">
        <f>Reg[[#This Row],[STECo8]]-Sug0.2[[#This Row],[STECo8]]</f>
        <v>6689.3009000000311</v>
      </c>
      <c r="AX20" s="11">
        <f>Reg[[#This Row],[STECo9]]-Sug0.2[[#This Row],[STECo9]]</f>
        <v>6979.1284999999916</v>
      </c>
      <c r="AY20" s="11">
        <f>Reg[[#This Row],[STECo10]]-Sug0.2[[#This Row],[STECo10]]</f>
        <v>7622.8344999999972</v>
      </c>
      <c r="AZ20" s="11">
        <f>Reg[[#This Row],[STECo11]]-Sug0.2[[#This Row],[STECo11]]</f>
        <v>8040.3865000000224</v>
      </c>
      <c r="BA20" s="11">
        <f>Reg[[#This Row],[STECo12]]-Sug0.2[[#This Row],[STECo12]]</f>
        <v>5943.3572000000859</v>
      </c>
      <c r="BB20" s="11">
        <f>Reg[[#This Row],[STECo13]]-Sug0.2[[#This Row],[STECo13]]</f>
        <v>5684.1264999998966</v>
      </c>
      <c r="BC20" s="11">
        <f>Reg[[#This Row],[STECo14]]-Sug0.2[[#This Row],[STECo14]]</f>
        <v>3762.6610000000801</v>
      </c>
      <c r="BD20" s="11">
        <f>Reg[[#This Row],[STECo15]]-Sug0.2[[#This Row],[STECo15]]</f>
        <v>4708.3999000000767</v>
      </c>
      <c r="BE20" s="11">
        <f>Reg[[#This Row],[STECo16]]-Sug0.2[[#This Row],[STECo16]]</f>
        <v>3861.9283000000287</v>
      </c>
      <c r="BF20" s="11">
        <f>Reg[[#This Row],[STECo17]]-Sug0.2[[#This Row],[STECo17]]</f>
        <v>5050.2728000000352</v>
      </c>
      <c r="BG20" s="11">
        <f>Reg[[#This Row],[STECo18]]-Sug0.2[[#This Row],[STECo18]]</f>
        <v>4160.2717999999877</v>
      </c>
      <c r="BH20" s="11">
        <f>Reg[[#This Row],[STECo19]]-Sug0.2[[#This Row],[STECo19]]</f>
        <v>1947.4226999999955</v>
      </c>
      <c r="BI20" s="11">
        <f>Reg[[#This Row],[STECo20]]-Sug0.2[[#This Row],[STECo20]]</f>
        <v>3431.2731999999378</v>
      </c>
      <c r="BJ20" s="11">
        <f>Reg[[#This Row],[STECo21]]-Sug0.2[[#This Row],[STECo21]]</f>
        <v>2651.46940000006</v>
      </c>
      <c r="BK20" s="11">
        <f>Reg[[#This Row],[STECo22]]-Sug0.2[[#This Row],[STECo22]]</f>
        <v>3036.2854999999981</v>
      </c>
      <c r="BL20" s="11">
        <f>Reg[[#This Row],[STECo23]]-Sug0.2[[#This Row],[STECo23]]</f>
        <v>2114.7619999999879</v>
      </c>
      <c r="BM20" s="11">
        <f>Reg[[#This Row],[STECo24]]-Sug0.2[[#This Row],[STECo24]]</f>
        <v>1306.5607999999775</v>
      </c>
      <c r="BN20" s="11">
        <f>Reg[[#This Row],[STECo25]]-Sug0.2[[#This Row],[STECo25]]</f>
        <v>1751.7459000000381</v>
      </c>
      <c r="BO20" s="11">
        <f>Reg[[#This Row],[STECo26]]-Sug0.2[[#This Row],[STECo26]]</f>
        <v>1524.7871000000159</v>
      </c>
      <c r="BP20" s="11">
        <f>Reg[[#This Row],[STECo27]]-Sug0.2[[#This Row],[STECo27]]</f>
        <v>626.312900000019</v>
      </c>
      <c r="BQ20" s="11">
        <f>Reg[STECo0]-Sug0.2[STECo0]</f>
        <v>0</v>
      </c>
      <c r="BR20" s="11">
        <f>Reg[STECo1]-Sug0.2[STECo1]</f>
        <v>0</v>
      </c>
      <c r="BS20" s="11">
        <f>Reg[STECo2]-Sug0.2[STECo2]</f>
        <v>0</v>
      </c>
      <c r="BT20" s="11">
        <f>Reg[STECo3]-Sug0.2[STECo3]</f>
        <v>0</v>
      </c>
      <c r="BU20" s="11">
        <f>Reg[STECo4]-Sug0.2[STECo4]</f>
        <v>0</v>
      </c>
      <c r="BV20" s="11">
        <f>Reg[STECo5]-Sug0.2[STECo5]</f>
        <v>0</v>
      </c>
      <c r="BW20" s="11">
        <f>Reg[STECo6]-Sug0.2[STECo6]</f>
        <v>0</v>
      </c>
      <c r="BX20" s="11">
        <f>Reg[[#This Row],[STECo7]]-Sug0.5[[#This Row],[STECo7]]</f>
        <v>26840.07090000005</v>
      </c>
      <c r="BY20" s="11">
        <f>Reg[[#This Row],[STECo8]]-Sug0.5[[#This Row],[STECo8]]</f>
        <v>24061.515000000014</v>
      </c>
      <c r="BZ20" s="11">
        <f>Reg[[#This Row],[STECo9]]-Sug0.5[[#This Row],[STECo9]]</f>
        <v>23748.423500000034</v>
      </c>
      <c r="CA20" s="11">
        <f>Reg[[#This Row],[STECo10]]-Sug0.5[[#This Row],[STECo10]]</f>
        <v>23150.830899999943</v>
      </c>
      <c r="CB20" s="11">
        <f>Reg[[#This Row],[STECo11]]-Sug0.5[[#This Row],[STECo11]]</f>
        <v>23481.583199999994</v>
      </c>
      <c r="CC20" s="11">
        <f>Reg[[#This Row],[STECo12]]-Sug0.5[[#This Row],[STECo12]]</f>
        <v>18628.432900000014</v>
      </c>
      <c r="CD20" s="11">
        <f>Reg[[#This Row],[STECo13]]-Sug0.5[[#This Row],[STECo13]]</f>
        <v>17569.118399999919</v>
      </c>
      <c r="CE20" s="11">
        <f>Reg[[#This Row],[STECo14]]-Sug0.5[[#This Row],[STECo14]]</f>
        <v>13378.350199999986</v>
      </c>
      <c r="CF20" s="11">
        <f>Reg[[#This Row],[STECo15]]-Sug0.5[[#This Row],[STECo15]]</f>
        <v>12907.510200000019</v>
      </c>
      <c r="CG20" s="11">
        <f>Reg[[#This Row],[STECo16]]-Sug0.5[[#This Row],[STECo16]]</f>
        <v>11664.599799999967</v>
      </c>
      <c r="CH20" s="11">
        <f>Reg[[#This Row],[STECo17]]-Sug0.5[[#This Row],[STECo17]]</f>
        <v>10636.180599999963</v>
      </c>
      <c r="CI20" s="11">
        <f>Reg[[#This Row],[STECo18]]-Sug0.5[[#This Row],[STECo18]]</f>
        <v>8914.8680999999633</v>
      </c>
      <c r="CJ20" s="11">
        <f>Reg[[#This Row],[STECo19]]-Sug0.5[[#This Row],[STECo19]]</f>
        <v>6707.7891999999993</v>
      </c>
      <c r="CK20" s="11">
        <f>Reg[[#This Row],[STECo20]]-Sug0.5[[#This Row],[STECo20]]</f>
        <v>6652.468600000022</v>
      </c>
      <c r="CL20" s="11">
        <f>Reg[[#This Row],[STECo21]]-Sug0.5[[#This Row],[STECo21]]</f>
        <v>3739.2517000000225</v>
      </c>
      <c r="CM20" s="11">
        <f>Reg[[#This Row],[STECo22]]-Sug0.5[[#This Row],[STECo22]]</f>
        <v>5742.5399999999208</v>
      </c>
      <c r="CN20" s="11">
        <f>Reg[[#This Row],[STECo23]]-Sug0.5[[#This Row],[STECo23]]</f>
        <v>3140.1012000000337</v>
      </c>
      <c r="CO20" s="11">
        <f>Reg[[#This Row],[STECo24]]-Sug0.5[[#This Row],[STECo24]]</f>
        <v>3981.8996000000043</v>
      </c>
      <c r="CP20" s="11">
        <f>Reg[[#This Row],[STECo25]]-Sug0.5[[#This Row],[STECo25]]</f>
        <v>2476.6063000000431</v>
      </c>
      <c r="CQ20" s="11">
        <f>Reg[[#This Row],[STECo26]]-Sug0.5[[#This Row],[STECo26]]</f>
        <v>-938.33059999998659</v>
      </c>
      <c r="CR20" s="11">
        <f>Reg[[#This Row],[STECo27]]-Sug0.5[[#This Row],[STECo27]]</f>
        <v>-1195.688199999975</v>
      </c>
    </row>
    <row r="21" spans="1:96" x14ac:dyDescent="0.25">
      <c r="A21">
        <v>17</v>
      </c>
      <c r="C21" s="7">
        <f>(SUM(Reg[[#This Row],[STECo0]:[STECo27]]))-(SUM(Sug0.2[[#This Row],[STECo0]:[STECo27]]))</f>
        <v>366800.96900000237</v>
      </c>
      <c r="D21" s="7">
        <f>(SUM(Reg[[#This Row],[NASCo0]:[NASCo27]]))-(SUM(Sug0.2[[#This Row],[NASCo0]:[NASCo27]]))</f>
        <v>1300021.8265999965</v>
      </c>
      <c r="E21" s="7">
        <f>(SUM(Reg[[#This Row],[CIRCo0]:[CIRCo27]]))-(SUM(Sug0.2[[#This Row],[CIRCo0]:[CIRCo27]]))</f>
        <v>1044630.2757999972</v>
      </c>
      <c r="F21" s="7">
        <f>(SUM(Reg[[#This Row],[HCCCo0]:[HCCCo27]]))-(SUM(Sug0.2[[#This Row],[HCCCo0]:[HCCCo27]]))</f>
        <v>927025.30319999997</v>
      </c>
      <c r="G21" s="7">
        <f>(SUM(Reg[[#This Row],[CHDCo0]:[CHDCo27]]))-(SUM(Sug0.2[[#This Row],[CHDCo0]:[CHDCo27]]))</f>
        <v>8400000</v>
      </c>
      <c r="H21" s="7">
        <f>(SUM(Reg[[#This Row],[T2DCo0]:[T2DCo27]]))-(SUM(Sug0.2[[#This Row],[T2DCo0]:[T2DCo27]]))</f>
        <v>2520000</v>
      </c>
      <c r="I21" s="7">
        <f>(SUM(Reg[[#This Row],[OveCo0]:[OveCo27]]))-(SUM(Sug0.2[[#This Row],[OveCo0]:[OveCo27]]))</f>
        <v>180000</v>
      </c>
      <c r="J21" s="7">
        <f>(SUM(Reg[[#This Row],[ObeCo0]:[ObeCo27]]))-(SUM(Sug0.2[[#This Row],[ObeCo0]:[ObeCo27]]))</f>
        <v>10180000</v>
      </c>
      <c r="K21" s="7">
        <f>(SUM(Reg[[#This Row],[STECo0]:[STECo27]]))-(SUM(Sug0.5[[#This Row],[STECo0]:[STECo27]]))</f>
        <v>1088984.3672000021</v>
      </c>
      <c r="L21" s="7">
        <f>(SUM(Reg[[#This Row],[NASCo0]:[NASCo27]]))-(SUM(Sug0.5[[#This Row],[NASCo0]:[NASCo27]]))</f>
        <v>4065112.7880999967</v>
      </c>
      <c r="M21" s="7">
        <f>(SUM(Reg[[#This Row],[CIRCo0]:[CIRCo27]]))-(SUM(Sug0.5[[#This Row],[CIRCo0]:[CIRCo27]]))</f>
        <v>3578917.6105999984</v>
      </c>
      <c r="N21" s="7">
        <f>(SUM(Reg[[#This Row],[HCCCo0]:[HCCCo27]]))-(SUM(Sug0.5[[#This Row],[HCCCo0]:[HCCCo27]]))</f>
        <v>2629408.3160000006</v>
      </c>
      <c r="O21" s="7">
        <f>(SUM(Reg[[#This Row],[CHDCo0]:[CHDCo27]]))-(SUM(Sug0.5[[#This Row],[CHDCo0]:[CHDCo27]]))</f>
        <v>26600000</v>
      </c>
      <c r="P21" s="7">
        <f>(SUM(Reg[[#This Row],[T2DCo0]:[T2DCo27]]))-(SUM(Sug0.5[[#This Row],[T2DCo0]:[T2DCo27]]))</f>
        <v>7610000</v>
      </c>
      <c r="Q21" s="7">
        <f>(SUM(Reg[[#This Row],[OveCo0]:[OveCo27]]))-(SUM(Sug0.5[[#This Row],[OveCo0]:[OveCo27]]))</f>
        <v>330000</v>
      </c>
      <c r="R21" s="7">
        <f>(SUM(Reg[[#This Row],[ObeCo0]:[ObeCo27]]))-(SUM(Sug0.5[[#This Row],[ObeCo0]:[ObeCo27]]))</f>
        <v>30220000</v>
      </c>
      <c r="S21" s="7">
        <f>(SUM(Reg[[#This Row],[SteDa0]:[SteDa27]]))-(SUM(Sug0.2[[#This Row],[SteDa0]:[SteDa27]]))</f>
        <v>0</v>
      </c>
      <c r="T21" s="7">
        <f>(SUM(Reg[[#This Row],[NASDa0]:[NASDa27]]))-(SUM(Sug0.2[[#This Row],[NASDa0]:[NASDa27]]))</f>
        <v>763.80603659999906</v>
      </c>
      <c r="U21" s="7">
        <f>(SUM(Reg[[#This Row],[CIRDa0]:[CIRDa27]]))-(SUM(Sug0.2[[#This Row],[CIRDa0]:[CIRDa27]]))</f>
        <v>73.527351460000204</v>
      </c>
      <c r="V21" s="14">
        <f>(SUM(Reg[[#This Row],[HCCDa0]:[HCCDa27]]))-(SUM(Sug0.2[[#This Row],[HCCDa0]:[HCCDa27]]))</f>
        <v>6.2120326540000121</v>
      </c>
      <c r="W21" s="7">
        <f>(SUM(Reg[[#This Row],[LIDDa0]:[LIDDa27]]))-(SUM(Sug0.2[[#This Row],[LIDDa0]:[LIDDa27]]))</f>
        <v>592.13201320000007</v>
      </c>
      <c r="X21" s="7">
        <f>(SUM(Reg[[#This Row],[CHDDa0]:[CHDDa27]]))-(SUM(Sug0.2[[#This Row],[CHDDa0]:[CHDDa27]]))</f>
        <v>44.918573899999956</v>
      </c>
      <c r="Y21" s="7">
        <f>(SUM(Reg[[#This Row],[CHDDDa0]:[CHDDDa27]]))-(SUM(Sug0.2[[#This Row],[CHDDDa0]:[CHDDDa27]]))</f>
        <v>14.45840969999972</v>
      </c>
      <c r="Z21" s="7">
        <f>(SUM(Reg[[#This Row],[T2DDa0]:[T2DDa27]]))-(SUM(Sug0.2[[#This Row],[T2DDa0]:[T2DDa27]]))</f>
        <v>21.484802369999898</v>
      </c>
      <c r="AA21" s="7">
        <f>(SUM(Reg[[#This Row],[T2DDDa0]:[T2DDDa27]]))-(SUM(Sug0.2[[#This Row],[T2DDDa0]:[T2DDDa27]]))</f>
        <v>258.46892159999879</v>
      </c>
      <c r="AB21" s="7">
        <f>(SUM(Reg[[#This Row],[OveDa0]:[OveDa27]]))-(SUM(Sug0.2[[#This Row],[OveDa0]:[OveDa27]]))</f>
        <v>0</v>
      </c>
      <c r="AC21" s="7">
        <f>(SUM(Reg[[#This Row],[ObeDa0]:[ObeDa27]]))-(SUM(Sug0.2[[#This Row],[ObeDa0]:[ObeDa27]]))</f>
        <v>79.804894549999744</v>
      </c>
      <c r="AD21" s="7">
        <f>(SUM(Reg[[#This Row],[SteDa0]:[SteDa27]]))-(SUM(Sug0.5[[#This Row],[SteDa0]:[SteDa27]]))</f>
        <v>0</v>
      </c>
      <c r="AE21" s="7">
        <f>(SUM(Reg[[#This Row],[NASDa0]:[NASDa27]]))-(SUM(Sug0.5[[#This Row],[NASDa0]:[NASDa27]]))</f>
        <v>2388.388889699997</v>
      </c>
      <c r="AF21" s="7">
        <f>(SUM(Reg[[#This Row],[CIRDa0]:[CIRDa27]]))-(SUM(Sug0.5[[#This Row],[CIRDa0]:[CIRDa27]]))</f>
        <v>251.90571161000014</v>
      </c>
      <c r="AG21" s="7">
        <f>(SUM(Reg[[#This Row],[HCCDa0]:[HCCDa27]]))-(SUM(Sug0.5[[#This Row],[HCCDa0]:[HCCDa27]]))</f>
        <v>17.619767514000003</v>
      </c>
      <c r="AH21" s="7">
        <f>(SUM(Reg[[#This Row],[LIDDa0]:[LIDDa27]]))-(SUM(Sug0.5[[#This Row],[LIDDa0]:[LIDDa27]]))</f>
        <v>2074.7677285</v>
      </c>
      <c r="AI21" s="7">
        <f>(SUM(Reg[[#This Row],[CHDDa0]:[CHDDa27]]))-(SUM(Sug0.5[[#This Row],[CHDDa0]:[CHDDa27]]))</f>
        <v>142.16564220000055</v>
      </c>
      <c r="AJ21" s="7">
        <f>(SUM(Reg[[#This Row],[CHDDDa0]:[CHDDDa27]]))-(SUM(Sug0.5[[#This Row],[CHDDDa0]:[CHDDDa27]]))</f>
        <v>163.83442559999912</v>
      </c>
      <c r="AK21" s="7">
        <f>(SUM(Reg[[#This Row],[T2DDa0]:[T2DDa27]]))-(SUM(Sug0.5[[#This Row],[T2DDa0]:[T2DDa27]]))</f>
        <v>64.92509621000022</v>
      </c>
      <c r="AL21" s="7">
        <f>(SUM(Reg[[#This Row],[T2DDDa0]:[T2DDDa27]]))-(SUM(Sug0.5[[#This Row],[T2DDDa0]:[T2DDDa27]]))</f>
        <v>711.94232550000015</v>
      </c>
      <c r="AM21" s="7">
        <f>(SUM(Reg[[#This Row],[OveDa0]:[OveDa27]]))-(SUM(Sug0.5[[#This Row],[OveDa0]:[OveDa27]]))</f>
        <v>0</v>
      </c>
      <c r="AN21" s="7">
        <f>(SUM(Reg[[#This Row],[ObeDa0]:[ObeDa27]]))-(SUM(Sug0.5[[#This Row],[ObeDa0]:[ObeDa27]]))</f>
        <v>241.18837128000087</v>
      </c>
      <c r="AO21" s="11">
        <f>Reg[STECo0]-Sug0.2[STECo0]</f>
        <v>0</v>
      </c>
      <c r="AP21" s="11">
        <f>Reg[STECo1]-Sug0.2[STECo1]</f>
        <v>0</v>
      </c>
      <c r="AQ21" s="11">
        <f>Reg[STECo2]-Sug0.2[STECo2]</f>
        <v>0</v>
      </c>
      <c r="AR21" s="11">
        <f>Reg[STECo3]-Sug0.2[STECo3]</f>
        <v>0</v>
      </c>
      <c r="AS21" s="11">
        <f>Reg[STECo4]-Sug0.2[STECo4]</f>
        <v>0</v>
      </c>
      <c r="AT21" s="11">
        <f>Reg[STECo5]-Sug0.2[STECo5]</f>
        <v>0</v>
      </c>
      <c r="AU21" s="11">
        <f>Reg[STECo6]-Sug0.2[STECo6]</f>
        <v>0</v>
      </c>
      <c r="AV21" s="11">
        <f>Reg[[#This Row],[STECo7]]-Sug0.2[[#This Row],[STECo7]]</f>
        <v>20206.3321</v>
      </c>
      <c r="AW21" s="11">
        <f>Reg[[#This Row],[STECo8]]-Sug0.2[[#This Row],[STECo8]]</f>
        <v>21120.774700000067</v>
      </c>
      <c r="AX21" s="11">
        <f>Reg[[#This Row],[STECo9]]-Sug0.2[[#This Row],[STECo9]]</f>
        <v>23193.607299999916</v>
      </c>
      <c r="AY21" s="11">
        <f>Reg[[#This Row],[STECo10]]-Sug0.2[[#This Row],[STECo10]]</f>
        <v>23040.007199999993</v>
      </c>
      <c r="AZ21" s="11">
        <f>Reg[[#This Row],[STECo11]]-Sug0.2[[#This Row],[STECo11]]</f>
        <v>23237.635699999984</v>
      </c>
      <c r="BA21" s="11">
        <f>Reg[[#This Row],[STECo12]]-Sug0.2[[#This Row],[STECo12]]</f>
        <v>22349.962699999916</v>
      </c>
      <c r="BB21" s="11">
        <f>Reg[[#This Row],[STECo13]]-Sug0.2[[#This Row],[STECo13]]</f>
        <v>22108.407800000045</v>
      </c>
      <c r="BC21" s="11">
        <f>Reg[[#This Row],[STECo14]]-Sug0.2[[#This Row],[STECo14]]</f>
        <v>20272.002899999963</v>
      </c>
      <c r="BD21" s="11">
        <f>Reg[[#This Row],[STECo15]]-Sug0.2[[#This Row],[STECo15]]</f>
        <v>19424.281000000075</v>
      </c>
      <c r="BE21" s="11">
        <f>Reg[[#This Row],[STECo16]]-Sug0.2[[#This Row],[STECo16]]</f>
        <v>19045.861499999999</v>
      </c>
      <c r="BF21" s="11">
        <f>Reg[[#This Row],[STECo17]]-Sug0.2[[#This Row],[STECo17]]</f>
        <v>18854.887600000016</v>
      </c>
      <c r="BG21" s="11">
        <f>Reg[[#This Row],[STECo18]]-Sug0.2[[#This Row],[STECo18]]</f>
        <v>18187.994499999913</v>
      </c>
      <c r="BH21" s="11">
        <f>Reg[[#This Row],[STECo19]]-Sug0.2[[#This Row],[STECo19]]</f>
        <v>16629.61129999999</v>
      </c>
      <c r="BI21" s="11">
        <f>Reg[[#This Row],[STECo20]]-Sug0.2[[#This Row],[STECo20]]</f>
        <v>16533.627500000061</v>
      </c>
      <c r="BJ21" s="11">
        <f>Reg[[#This Row],[STECo21]]-Sug0.2[[#This Row],[STECo21]]</f>
        <v>16321.395499999984</v>
      </c>
      <c r="BK21" s="11">
        <f>Reg[[#This Row],[STECo22]]-Sug0.2[[#This Row],[STECo22]]</f>
        <v>13492.646500000032</v>
      </c>
      <c r="BL21" s="11">
        <f>Reg[[#This Row],[STECo23]]-Sug0.2[[#This Row],[STECo23]]</f>
        <v>12998.108999999997</v>
      </c>
      <c r="BM21" s="11">
        <f>Reg[[#This Row],[STECo24]]-Sug0.2[[#This Row],[STECo24]]</f>
        <v>10992.787899999996</v>
      </c>
      <c r="BN21" s="11">
        <f>Reg[[#This Row],[STECo25]]-Sug0.2[[#This Row],[STECo25]]</f>
        <v>10289.735699999961</v>
      </c>
      <c r="BO21" s="11">
        <f>Reg[[#This Row],[STECo26]]-Sug0.2[[#This Row],[STECo26]]</f>
        <v>9478.9165999999968</v>
      </c>
      <c r="BP21" s="11">
        <f>Reg[[#This Row],[STECo27]]-Sug0.2[[#This Row],[STECo27]]</f>
        <v>9022.3839999999618</v>
      </c>
      <c r="BQ21" s="11">
        <f>Reg[STECo0]-Sug0.2[STECo0]</f>
        <v>0</v>
      </c>
      <c r="BR21" s="11">
        <f>Reg[STECo1]-Sug0.2[STECo1]</f>
        <v>0</v>
      </c>
      <c r="BS21" s="11">
        <f>Reg[STECo2]-Sug0.2[STECo2]</f>
        <v>0</v>
      </c>
      <c r="BT21" s="11">
        <f>Reg[STECo3]-Sug0.2[STECo3]</f>
        <v>0</v>
      </c>
      <c r="BU21" s="11">
        <f>Reg[STECo4]-Sug0.2[STECo4]</f>
        <v>0</v>
      </c>
      <c r="BV21" s="11">
        <f>Reg[STECo5]-Sug0.2[STECo5]</f>
        <v>0</v>
      </c>
      <c r="BW21" s="11">
        <f>Reg[STECo6]-Sug0.2[STECo6]</f>
        <v>0</v>
      </c>
      <c r="BX21" s="11">
        <f>Reg[[#This Row],[STECo7]]-Sug0.5[[#This Row],[STECo7]]</f>
        <v>65100.239300000016</v>
      </c>
      <c r="BY21" s="11">
        <f>Reg[[#This Row],[STECo8]]-Sug0.5[[#This Row],[STECo8]]</f>
        <v>66684.693000000087</v>
      </c>
      <c r="BZ21" s="11">
        <f>Reg[[#This Row],[STECo9]]-Sug0.5[[#This Row],[STECo9]]</f>
        <v>68198.421499999939</v>
      </c>
      <c r="CA21" s="11">
        <f>Reg[[#This Row],[STECo10]]-Sug0.5[[#This Row],[STECo10]]</f>
        <v>69641.963600000017</v>
      </c>
      <c r="CB21" s="11">
        <f>Reg[[#This Row],[STECo11]]-Sug0.5[[#This Row],[STECo11]]</f>
        <v>67613.556899999967</v>
      </c>
      <c r="CC21" s="11">
        <f>Reg[[#This Row],[STECo12]]-Sug0.5[[#This Row],[STECo12]]</f>
        <v>64660.26939999999</v>
      </c>
      <c r="CD21" s="11">
        <f>Reg[[#This Row],[STECo13]]-Sug0.5[[#This Row],[STECo13]]</f>
        <v>62708.724700000021</v>
      </c>
      <c r="CE21" s="11">
        <f>Reg[[#This Row],[STECo14]]-Sug0.5[[#This Row],[STECo14]]</f>
        <v>61544.740800000029</v>
      </c>
      <c r="CF21" s="11">
        <f>Reg[[#This Row],[STECo15]]-Sug0.5[[#This Row],[STECo15]]</f>
        <v>60138.088500000071</v>
      </c>
      <c r="CG21" s="11">
        <f>Reg[[#This Row],[STECo16]]-Sug0.5[[#This Row],[STECo16]]</f>
        <v>57824.484599999967</v>
      </c>
      <c r="CH21" s="11">
        <f>Reg[[#This Row],[STECo17]]-Sug0.5[[#This Row],[STECo17]]</f>
        <v>56443.409600000014</v>
      </c>
      <c r="CI21" s="11">
        <f>Reg[[#This Row],[STECo18]]-Sug0.5[[#This Row],[STECo18]]</f>
        <v>53327.906199999969</v>
      </c>
      <c r="CJ21" s="11">
        <f>Reg[[#This Row],[STECo19]]-Sug0.5[[#This Row],[STECo19]]</f>
        <v>50917.469699999958</v>
      </c>
      <c r="CK21" s="11">
        <f>Reg[[#This Row],[STECo20]]-Sug0.5[[#This Row],[STECo20]]</f>
        <v>46216.482200000028</v>
      </c>
      <c r="CL21" s="11">
        <f>Reg[[#This Row],[STECo21]]-Sug0.5[[#This Row],[STECo21]]</f>
        <v>42985.061400000006</v>
      </c>
      <c r="CM21" s="11">
        <f>Reg[[#This Row],[STECo22]]-Sug0.5[[#This Row],[STECo22]]</f>
        <v>39275.106700000004</v>
      </c>
      <c r="CN21" s="11">
        <f>Reg[[#This Row],[STECo23]]-Sug0.5[[#This Row],[STECo23]]</f>
        <v>37877.302099999972</v>
      </c>
      <c r="CO21" s="11">
        <f>Reg[[#This Row],[STECo24]]-Sug0.5[[#This Row],[STECo24]]</f>
        <v>33372.723799999978</v>
      </c>
      <c r="CP21" s="11">
        <f>Reg[[#This Row],[STECo25]]-Sug0.5[[#This Row],[STECo25]]</f>
        <v>30486.333299999998</v>
      </c>
      <c r="CQ21" s="11">
        <f>Reg[[#This Row],[STECo26]]-Sug0.5[[#This Row],[STECo26]]</f>
        <v>28343.819300000032</v>
      </c>
      <c r="CR21" s="11">
        <f>Reg[[#This Row],[STECo27]]-Sug0.5[[#This Row],[STECo27]]</f>
        <v>25623.570599999977</v>
      </c>
    </row>
    <row r="22" spans="1:96" x14ac:dyDescent="0.25">
      <c r="A22">
        <v>18</v>
      </c>
      <c r="C22" s="7">
        <f>(SUM(Reg[[#This Row],[STECo0]:[STECo27]]))-(SUM(Sug0.2[[#This Row],[STECo0]:[STECo27]]))</f>
        <v>280383.2041000016</v>
      </c>
      <c r="D22" s="7">
        <f>(SUM(Reg[[#This Row],[NASCo0]:[NASCo27]]))-(SUM(Sug0.2[[#This Row],[NASCo0]:[NASCo27]]))</f>
        <v>523274.80509999953</v>
      </c>
      <c r="E22" s="7">
        <f>(SUM(Reg[[#This Row],[CIRCo0]:[CIRCo27]]))-(SUM(Sug0.2[[#This Row],[CIRCo0]:[CIRCo27]]))</f>
        <v>704622.37150000222</v>
      </c>
      <c r="F22" s="7">
        <f>(SUM(Reg[[#This Row],[HCCCo0]:[HCCCo27]]))-(SUM(Sug0.2[[#This Row],[HCCCo0]:[HCCCo27]]))</f>
        <v>379755.63906999957</v>
      </c>
      <c r="G22" s="7">
        <f>(SUM(Reg[[#This Row],[CHDCo0]:[CHDCo27]]))-(SUM(Sug0.2[[#This Row],[CHDCo0]:[CHDCo27]]))</f>
        <v>1090000</v>
      </c>
      <c r="H22" s="7">
        <f>(SUM(Reg[[#This Row],[T2DCo0]:[T2DCo27]]))-(SUM(Sug0.2[[#This Row],[T2DCo0]:[T2DCo27]]))</f>
        <v>3900000</v>
      </c>
      <c r="I22" s="7">
        <f>(SUM(Reg[[#This Row],[OveCo0]:[OveCo27]]))-(SUM(Sug0.2[[#This Row],[OveCo0]:[OveCo27]]))</f>
        <v>-2268.5185000039637</v>
      </c>
      <c r="J22" s="7">
        <f>(SUM(Reg[[#This Row],[ObeCo0]:[ObeCo27]]))-(SUM(Sug0.2[[#This Row],[ObeCo0]:[ObeCo27]]))</f>
        <v>400000</v>
      </c>
      <c r="K22" s="7">
        <f>(SUM(Reg[[#This Row],[STECo0]:[STECo27]]))-(SUM(Sug0.5[[#This Row],[STECo0]:[STECo27]]))</f>
        <v>876013.02749999985</v>
      </c>
      <c r="L22" s="7">
        <f>(SUM(Reg[[#This Row],[NASCo0]:[NASCo27]]))-(SUM(Sug0.5[[#This Row],[NASCo0]:[NASCo27]]))</f>
        <v>1659271.2650000025</v>
      </c>
      <c r="M22" s="7">
        <f>(SUM(Reg[[#This Row],[CIRCo0]:[CIRCo27]]))-(SUM(Sug0.5[[#This Row],[CIRCo0]:[CIRCo27]]))</f>
        <v>2589137.8278000001</v>
      </c>
      <c r="N22" s="7">
        <f>(SUM(Reg[[#This Row],[HCCCo0]:[HCCCo27]]))-(SUM(Sug0.5[[#This Row],[HCCCo0]:[HCCCo27]]))</f>
        <v>1216705.7914199997</v>
      </c>
      <c r="O22" s="7">
        <f>(SUM(Reg[[#This Row],[CHDCo0]:[CHDCo27]]))-(SUM(Sug0.5[[#This Row],[CHDCo0]:[CHDCo27]]))</f>
        <v>2610000</v>
      </c>
      <c r="P22" s="7">
        <f>(SUM(Reg[[#This Row],[T2DCo0]:[T2DCo27]]))-(SUM(Sug0.5[[#This Row],[T2DCo0]:[T2DCo27]]))</f>
        <v>13700000</v>
      </c>
      <c r="Q22" s="7">
        <f>(SUM(Reg[[#This Row],[OveCo0]:[OveCo27]]))-(SUM(Sug0.5[[#This Row],[OveCo0]:[OveCo27]]))</f>
        <v>-20435.960400000215</v>
      </c>
      <c r="R22" s="7">
        <f>(SUM(Reg[[#This Row],[ObeCo0]:[ObeCo27]]))-(SUM(Sug0.5[[#This Row],[ObeCo0]:[ObeCo27]]))</f>
        <v>1230000</v>
      </c>
      <c r="S22" s="7">
        <f>(SUM(Reg[[#This Row],[SteDa0]:[SteDa27]]))-(SUM(Sug0.2[[#This Row],[SteDa0]:[SteDa27]]))</f>
        <v>0</v>
      </c>
      <c r="T22" s="7">
        <f>(SUM(Reg[[#This Row],[NASDa0]:[NASDa27]]))-(SUM(Sug0.2[[#This Row],[NASDa0]:[NASDa27]]))</f>
        <v>304.8260608999999</v>
      </c>
      <c r="U22" s="7">
        <f>(SUM(Reg[[#This Row],[CIRDa0]:[CIRDa27]]))-(SUM(Sug0.2[[#This Row],[CIRDa0]:[CIRDa27]]))</f>
        <v>39.787113329999784</v>
      </c>
      <c r="V22" s="14">
        <f>(SUM(Reg[[#This Row],[HCCDa0]:[HCCDa27]]))-(SUM(Sug0.2[[#This Row],[HCCDa0]:[HCCDa27]]))</f>
        <v>4.2374081419999996</v>
      </c>
      <c r="W22" s="7">
        <f>(SUM(Reg[[#This Row],[LIDDa0]:[LIDDa27]]))-(SUM(Sug0.2[[#This Row],[LIDDa0]:[LIDDa27]]))</f>
        <v>275.58449150000069</v>
      </c>
      <c r="X22" s="7">
        <f>(SUM(Reg[[#This Row],[CHDDa0]:[CHDDa27]]))-(SUM(Sug0.2[[#This Row],[CHDDa0]:[CHDDa27]]))</f>
        <v>14.864077120000275</v>
      </c>
      <c r="Y22" s="7">
        <f>(SUM(Reg[[#This Row],[CHDDDa0]:[CHDDDa27]]))-(SUM(Sug0.2[[#This Row],[CHDDDa0]:[CHDDDa27]]))</f>
        <v>17.619989299999361</v>
      </c>
      <c r="Z22" s="7">
        <f>(SUM(Reg[[#This Row],[T2DDa0]:[T2DDa27]]))-(SUM(Sug0.2[[#This Row],[T2DDa0]:[T2DDa27]]))</f>
        <v>9.5535459800000808</v>
      </c>
      <c r="AA22" s="7">
        <f>(SUM(Reg[[#This Row],[T2DDDa0]:[T2DDDa27]]))-(SUM(Sug0.2[[#This Row],[T2DDDa0]:[T2DDDa27]]))</f>
        <v>135.96776370000589</v>
      </c>
      <c r="AB22" s="7">
        <f>(SUM(Reg[[#This Row],[OveDa0]:[OveDa27]]))-(SUM(Sug0.2[[#This Row],[OveDa0]:[OveDa27]]))</f>
        <v>0</v>
      </c>
      <c r="AC22" s="7">
        <f>(SUM(Reg[[#This Row],[ObeDa0]:[ObeDa27]]))-(SUM(Sug0.2[[#This Row],[ObeDa0]:[ObeDa27]]))</f>
        <v>4.0354021400000875</v>
      </c>
      <c r="AD22" s="7">
        <f>(SUM(Reg[[#This Row],[SteDa0]:[SteDa27]]))-(SUM(Sug0.5[[#This Row],[SteDa0]:[SteDa27]]))</f>
        <v>0</v>
      </c>
      <c r="AE22" s="7">
        <f>(SUM(Reg[[#This Row],[NASDa0]:[NASDa27]]))-(SUM(Sug0.5[[#This Row],[NASDa0]:[NASDa27]]))</f>
        <v>966.58413310000105</v>
      </c>
      <c r="AF22" s="7">
        <f>(SUM(Reg[[#This Row],[CIRDa0]:[CIRDa27]]))-(SUM(Sug0.5[[#This Row],[CIRDa0]:[CIRDa27]]))</f>
        <v>146.19791307000003</v>
      </c>
      <c r="AG22" s="7">
        <f>(SUM(Reg[[#This Row],[HCCDa0]:[HCCDa27]]))-(SUM(Sug0.5[[#This Row],[HCCDa0]:[HCCDa27]]))</f>
        <v>13.576306698999993</v>
      </c>
      <c r="AH22" s="7">
        <f>(SUM(Reg[[#This Row],[LIDDa0]:[LIDDa27]]))-(SUM(Sug0.5[[#This Row],[LIDDa0]:[LIDDa27]]))</f>
        <v>966.6099221000004</v>
      </c>
      <c r="AI22" s="7">
        <f>(SUM(Reg[[#This Row],[CHDDa0]:[CHDDa27]]))-(SUM(Sug0.5[[#This Row],[CHDDa0]:[CHDDa27]]))</f>
        <v>35.21702299000026</v>
      </c>
      <c r="AJ22" s="7">
        <f>(SUM(Reg[[#This Row],[CHDDDa0]:[CHDDDa27]]))-(SUM(Sug0.5[[#This Row],[CHDDDa0]:[CHDDDa27]]))</f>
        <v>77.061837000000196</v>
      </c>
      <c r="AK22" s="7">
        <f>(SUM(Reg[[#This Row],[T2DDa0]:[T2DDa27]]))-(SUM(Sug0.5[[#This Row],[T2DDa0]:[T2DDa27]]))</f>
        <v>30.801911379999865</v>
      </c>
      <c r="AL22" s="7">
        <f>(SUM(Reg[[#This Row],[T2DDDa0]:[T2DDDa27]]))-(SUM(Sug0.5[[#This Row],[T2DDDa0]:[T2DDDa27]]))</f>
        <v>342.32894309999756</v>
      </c>
      <c r="AM22" s="7">
        <f>(SUM(Reg[[#This Row],[OveDa0]:[OveDa27]]))-(SUM(Sug0.5[[#This Row],[OveDa0]:[OveDa27]]))</f>
        <v>0</v>
      </c>
      <c r="AN22" s="7">
        <f>(SUM(Reg[[#This Row],[ObeDa0]:[ObeDa27]]))-(SUM(Sug0.5[[#This Row],[ObeDa0]:[ObeDa27]]))</f>
        <v>10.495318669999733</v>
      </c>
      <c r="AO22" s="11">
        <f>Reg[STECo0]-Sug0.2[STECo0]</f>
        <v>0</v>
      </c>
      <c r="AP22" s="11">
        <f>Reg[STECo1]-Sug0.2[STECo1]</f>
        <v>0</v>
      </c>
      <c r="AQ22" s="11">
        <f>Reg[STECo2]-Sug0.2[STECo2]</f>
        <v>0</v>
      </c>
      <c r="AR22" s="11">
        <f>Reg[STECo3]-Sug0.2[STECo3]</f>
        <v>0</v>
      </c>
      <c r="AS22" s="11">
        <f>Reg[STECo4]-Sug0.2[STECo4]</f>
        <v>0</v>
      </c>
      <c r="AT22" s="11">
        <f>Reg[STECo5]-Sug0.2[STECo5]</f>
        <v>0</v>
      </c>
      <c r="AU22" s="11">
        <f>Reg[STECo6]-Sug0.2[STECo6]</f>
        <v>0</v>
      </c>
      <c r="AV22" s="11">
        <f>Reg[[#This Row],[STECo7]]-Sug0.2[[#This Row],[STECo7]]</f>
        <v>20000</v>
      </c>
      <c r="AW22" s="11">
        <f>Reg[[#This Row],[STECo8]]-Sug0.2[[#This Row],[STECo8]]</f>
        <v>20000</v>
      </c>
      <c r="AX22" s="11">
        <f>Reg[[#This Row],[STECo9]]-Sug0.2[[#This Row],[STECo9]]</f>
        <v>20000</v>
      </c>
      <c r="AY22" s="11">
        <f>Reg[[#This Row],[STECo10]]-Sug0.2[[#This Row],[STECo10]]</f>
        <v>20000</v>
      </c>
      <c r="AZ22" s="11">
        <f>Reg[[#This Row],[STECo11]]-Sug0.2[[#This Row],[STECo11]]</f>
        <v>20000</v>
      </c>
      <c r="BA22" s="11">
        <f>Reg[[#This Row],[STECo12]]-Sug0.2[[#This Row],[STECo12]]</f>
        <v>10000</v>
      </c>
      <c r="BB22" s="11">
        <f>Reg[[#This Row],[STECo13]]-Sug0.2[[#This Row],[STECo13]]</f>
        <v>20000</v>
      </c>
      <c r="BC22" s="11">
        <f>Reg[[#This Row],[STECo14]]-Sug0.2[[#This Row],[STECo14]]</f>
        <v>20000</v>
      </c>
      <c r="BD22" s="11">
        <f>Reg[[#This Row],[STECo15]]-Sug0.2[[#This Row],[STECo15]]</f>
        <v>10000</v>
      </c>
      <c r="BE22" s="11">
        <f>Reg[[#This Row],[STECo16]]-Sug0.2[[#This Row],[STECo16]]</f>
        <v>10000</v>
      </c>
      <c r="BF22" s="11">
        <f>Reg[[#This Row],[STECo17]]-Sug0.2[[#This Row],[STECo17]]</f>
        <v>10000</v>
      </c>
      <c r="BG22" s="11">
        <f>Reg[[#This Row],[STECo18]]-Sug0.2[[#This Row],[STECo18]]</f>
        <v>20000</v>
      </c>
      <c r="BH22" s="11">
        <f>Reg[[#This Row],[STECo19]]-Sug0.2[[#This Row],[STECo19]]</f>
        <v>10000</v>
      </c>
      <c r="BI22" s="11">
        <f>Reg[[#This Row],[STECo20]]-Sug0.2[[#This Row],[STECo20]]</f>
        <v>10000</v>
      </c>
      <c r="BJ22" s="11">
        <f>Reg[[#This Row],[STECo21]]-Sug0.2[[#This Row],[STECo21]]</f>
        <v>10000</v>
      </c>
      <c r="BK22" s="11">
        <f>Reg[[#This Row],[STECo22]]-Sug0.2[[#This Row],[STECo22]]</f>
        <v>10000</v>
      </c>
      <c r="BL22" s="11">
        <f>Reg[[#This Row],[STECo23]]-Sug0.2[[#This Row],[STECo23]]</f>
        <v>10000</v>
      </c>
      <c r="BM22" s="11">
        <f>Reg[[#This Row],[STECo24]]-Sug0.2[[#This Row],[STECo24]]</f>
        <v>11086.968699999969</v>
      </c>
      <c r="BN22" s="11">
        <f>Reg[[#This Row],[STECo25]]-Sug0.2[[#This Row],[STECo25]]</f>
        <v>6354.935899999924</v>
      </c>
      <c r="BO22" s="11">
        <f>Reg[[#This Row],[STECo26]]-Sug0.2[[#This Row],[STECo26]]</f>
        <v>6169.8406999999424</v>
      </c>
      <c r="BP22" s="11">
        <f>Reg[[#This Row],[STECo27]]-Sug0.2[[#This Row],[STECo27]]</f>
        <v>6771.4588000000222</v>
      </c>
      <c r="BQ22" s="11">
        <f>Reg[STECo0]-Sug0.2[STECo0]</f>
        <v>0</v>
      </c>
      <c r="BR22" s="11">
        <f>Reg[STECo1]-Sug0.2[STECo1]</f>
        <v>0</v>
      </c>
      <c r="BS22" s="11">
        <f>Reg[STECo2]-Sug0.2[STECo2]</f>
        <v>0</v>
      </c>
      <c r="BT22" s="11">
        <f>Reg[STECo3]-Sug0.2[STECo3]</f>
        <v>0</v>
      </c>
      <c r="BU22" s="11">
        <f>Reg[STECo4]-Sug0.2[STECo4]</f>
        <v>0</v>
      </c>
      <c r="BV22" s="11">
        <f>Reg[STECo5]-Sug0.2[STECo5]</f>
        <v>0</v>
      </c>
      <c r="BW22" s="11">
        <f>Reg[STECo6]-Sug0.2[STECo6]</f>
        <v>0</v>
      </c>
      <c r="BX22" s="11">
        <f>Reg[[#This Row],[STECo7]]-Sug0.5[[#This Row],[STECo7]]</f>
        <v>70000</v>
      </c>
      <c r="BY22" s="11">
        <f>Reg[[#This Row],[STECo8]]-Sug0.5[[#This Row],[STECo8]]</f>
        <v>70000</v>
      </c>
      <c r="BZ22" s="11">
        <f>Reg[[#This Row],[STECo9]]-Sug0.5[[#This Row],[STECo9]]</f>
        <v>70000</v>
      </c>
      <c r="CA22" s="11">
        <f>Reg[[#This Row],[STECo10]]-Sug0.5[[#This Row],[STECo10]]</f>
        <v>60000</v>
      </c>
      <c r="CB22" s="11">
        <f>Reg[[#This Row],[STECo11]]-Sug0.5[[#This Row],[STECo11]]</f>
        <v>60000</v>
      </c>
      <c r="CC22" s="11">
        <f>Reg[[#This Row],[STECo12]]-Sug0.5[[#This Row],[STECo12]]</f>
        <v>60000</v>
      </c>
      <c r="CD22" s="11">
        <f>Reg[[#This Row],[STECo13]]-Sug0.5[[#This Row],[STECo13]]</f>
        <v>60000</v>
      </c>
      <c r="CE22" s="11">
        <f>Reg[[#This Row],[STECo14]]-Sug0.5[[#This Row],[STECo14]]</f>
        <v>50000</v>
      </c>
      <c r="CF22" s="11">
        <f>Reg[[#This Row],[STECo15]]-Sug0.5[[#This Row],[STECo15]]</f>
        <v>40000</v>
      </c>
      <c r="CG22" s="11">
        <f>Reg[[#This Row],[STECo16]]-Sug0.5[[#This Row],[STECo16]]</f>
        <v>40000</v>
      </c>
      <c r="CH22" s="11">
        <f>Reg[[#This Row],[STECo17]]-Sug0.5[[#This Row],[STECo17]]</f>
        <v>40000</v>
      </c>
      <c r="CI22" s="11">
        <f>Reg[[#This Row],[STECo18]]-Sug0.5[[#This Row],[STECo18]]</f>
        <v>50000</v>
      </c>
      <c r="CJ22" s="11">
        <f>Reg[[#This Row],[STECo19]]-Sug0.5[[#This Row],[STECo19]]</f>
        <v>30000</v>
      </c>
      <c r="CK22" s="11">
        <f>Reg[[#This Row],[STECo20]]-Sug0.5[[#This Row],[STECo20]]</f>
        <v>30000</v>
      </c>
      <c r="CL22" s="11">
        <f>Reg[[#This Row],[STECo21]]-Sug0.5[[#This Row],[STECo21]]</f>
        <v>20000</v>
      </c>
      <c r="CM22" s="11">
        <f>Reg[[#This Row],[STECo22]]-Sug0.5[[#This Row],[STECo22]]</f>
        <v>20000</v>
      </c>
      <c r="CN22" s="11">
        <f>Reg[[#This Row],[STECo23]]-Sug0.5[[#This Row],[STECo23]]</f>
        <v>30000</v>
      </c>
      <c r="CO22" s="11">
        <f>Reg[[#This Row],[STECo24]]-Sug0.5[[#This Row],[STECo24]]</f>
        <v>23798.682499999995</v>
      </c>
      <c r="CP22" s="11">
        <f>Reg[[#This Row],[STECo25]]-Sug0.5[[#This Row],[STECo25]]</f>
        <v>17775.400399999926</v>
      </c>
      <c r="CQ22" s="11">
        <f>Reg[[#This Row],[STECo26]]-Sug0.5[[#This Row],[STECo26]]</f>
        <v>16989.416299999924</v>
      </c>
      <c r="CR22" s="11">
        <f>Reg[[#This Row],[STECo27]]-Sug0.5[[#This Row],[STECo27]]</f>
        <v>17449.528300000005</v>
      </c>
    </row>
    <row r="23" spans="1:96" x14ac:dyDescent="0.25">
      <c r="A23">
        <v>19</v>
      </c>
      <c r="C23" s="7">
        <f>(SUM(Reg[[#This Row],[STECo0]:[STECo27]]))-(SUM(Sug0.2[[#This Row],[STECo0]:[STECo27]]))</f>
        <v>282572.63119999878</v>
      </c>
      <c r="D23" s="7">
        <f>(SUM(Reg[[#This Row],[NASCo0]:[NASCo27]]))-(SUM(Sug0.2[[#This Row],[NASCo0]:[NASCo27]]))</f>
        <v>383375.58700000122</v>
      </c>
      <c r="E23" s="7">
        <f>(SUM(Reg[[#This Row],[CIRCo0]:[CIRCo27]]))-(SUM(Sug0.2[[#This Row],[CIRCo0]:[CIRCo27]]))</f>
        <v>1049946.0720000006</v>
      </c>
      <c r="F23" s="7">
        <f>(SUM(Reg[[#This Row],[HCCCo0]:[HCCCo27]]))-(SUM(Sug0.2[[#This Row],[HCCCo0]:[HCCCo27]]))</f>
        <v>669245.31779999938</v>
      </c>
      <c r="G23" s="7">
        <f>(SUM(Reg[[#This Row],[CHDCo0]:[CHDCo27]]))-(SUM(Sug0.2[[#This Row],[CHDCo0]:[CHDCo27]]))</f>
        <v>4000000</v>
      </c>
      <c r="H23" s="7">
        <f>(SUM(Reg[[#This Row],[T2DCo0]:[T2DCo27]]))-(SUM(Sug0.2[[#This Row],[T2DCo0]:[T2DCo27]]))</f>
        <v>1700000</v>
      </c>
      <c r="I23" s="7">
        <f>(SUM(Reg[[#This Row],[OveCo0]:[OveCo27]]))-(SUM(Sug0.2[[#This Row],[OveCo0]:[OveCo27]]))</f>
        <v>180000</v>
      </c>
      <c r="J23" s="7">
        <f>(SUM(Reg[[#This Row],[ObeCo0]:[ObeCo27]]))-(SUM(Sug0.2[[#This Row],[ObeCo0]:[ObeCo27]]))</f>
        <v>2830000</v>
      </c>
      <c r="K23" s="7">
        <f>(SUM(Reg[[#This Row],[STECo0]:[STECo27]]))-(SUM(Sug0.5[[#This Row],[STECo0]:[STECo27]]))</f>
        <v>870267.27899999917</v>
      </c>
      <c r="L23" s="7">
        <f>(SUM(Reg[[#This Row],[NASCo0]:[NASCo27]]))-(SUM(Sug0.5[[#This Row],[NASCo0]:[NASCo27]]))</f>
        <v>1150593.3239000011</v>
      </c>
      <c r="M23" s="7">
        <f>(SUM(Reg[[#This Row],[CIRCo0]:[CIRCo27]]))-(SUM(Sug0.5[[#This Row],[CIRCo0]:[CIRCo27]]))</f>
        <v>3596517.6675000004</v>
      </c>
      <c r="N23" s="7">
        <f>(SUM(Reg[[#This Row],[HCCCo0]:[HCCCo27]]))-(SUM(Sug0.5[[#This Row],[HCCCo0]:[HCCCo27]]))</f>
        <v>2014807.349919999</v>
      </c>
      <c r="O23" s="7">
        <f>(SUM(Reg[[#This Row],[CHDCo0]:[CHDCo27]]))-(SUM(Sug0.5[[#This Row],[CHDCo0]:[CHDCo27]]))</f>
        <v>13300000</v>
      </c>
      <c r="P23" s="7">
        <f>(SUM(Reg[[#This Row],[T2DCo0]:[T2DCo27]]))-(SUM(Sug0.5[[#This Row],[T2DCo0]:[T2DCo27]]))</f>
        <v>5500000</v>
      </c>
      <c r="Q23" s="7">
        <f>(SUM(Reg[[#This Row],[OveCo0]:[OveCo27]]))-(SUM(Sug0.5[[#This Row],[OveCo0]:[OveCo27]]))</f>
        <v>290000</v>
      </c>
      <c r="R23" s="7">
        <f>(SUM(Reg[[#This Row],[ObeCo0]:[ObeCo27]]))-(SUM(Sug0.5[[#This Row],[ObeCo0]:[ObeCo27]]))</f>
        <v>9130000</v>
      </c>
      <c r="S23" s="7">
        <f>(SUM(Reg[[#This Row],[SteDa0]:[SteDa27]]))-(SUM(Sug0.2[[#This Row],[SteDa0]:[SteDa27]]))</f>
        <v>0</v>
      </c>
      <c r="T23" s="7">
        <f>(SUM(Reg[[#This Row],[NASDa0]:[NASDa27]]))-(SUM(Sug0.2[[#This Row],[NASDa0]:[NASDa27]]))</f>
        <v>423.78022369999962</v>
      </c>
      <c r="U23" s="7">
        <f>(SUM(Reg[[#This Row],[CIRDa0]:[CIRDa27]]))-(SUM(Sug0.2[[#This Row],[CIRDa0]:[CIRDa27]]))</f>
        <v>58.651816479999979</v>
      </c>
      <c r="V23" s="14">
        <f>(SUM(Reg[[#This Row],[HCCDa0]:[HCCDa27]]))-(SUM(Sug0.2[[#This Row],[HCCDa0]:[HCCDa27]]))</f>
        <v>3.4186170180000026</v>
      </c>
      <c r="W23" s="7">
        <f>(SUM(Reg[[#This Row],[LIDDa0]:[LIDDa27]]))-(SUM(Sug0.2[[#This Row],[LIDDa0]:[LIDDa27]]))</f>
        <v>381.49423240000033</v>
      </c>
      <c r="X23" s="7">
        <f>(SUM(Reg[[#This Row],[CHDDa0]:[CHDDa27]]))-(SUM(Sug0.2[[#This Row],[CHDDa0]:[CHDDa27]]))</f>
        <v>16.215125830000488</v>
      </c>
      <c r="Y23" s="7">
        <f>(SUM(Reg[[#This Row],[CHDDDa0]:[CHDDDa27]]))-(SUM(Sug0.2[[#This Row],[CHDDDa0]:[CHDDDa27]]))</f>
        <v>52.610865099999501</v>
      </c>
      <c r="Z23" s="7">
        <f>(SUM(Reg[[#This Row],[T2DDa0]:[T2DDa27]]))-(SUM(Sug0.2[[#This Row],[T2DDa0]:[T2DDa27]]))</f>
        <v>10.270019080000111</v>
      </c>
      <c r="AA23" s="7">
        <f>(SUM(Reg[[#This Row],[T2DDDa0]:[T2DDDa27]]))-(SUM(Sug0.2[[#This Row],[T2DDDa0]:[T2DDDa27]]))</f>
        <v>144.56021799999507</v>
      </c>
      <c r="AB23" s="7">
        <f>(SUM(Reg[[#This Row],[OveDa0]:[OveDa27]]))-(SUM(Sug0.2[[#This Row],[OveDa0]:[OveDa27]]))</f>
        <v>0</v>
      </c>
      <c r="AC23" s="7">
        <f>(SUM(Reg[[#This Row],[ObeDa0]:[ObeDa27]]))-(SUM(Sug0.2[[#This Row],[ObeDa0]:[ObeDa27]]))</f>
        <v>29.082580870000584</v>
      </c>
      <c r="AD23" s="7">
        <f>(SUM(Reg[[#This Row],[SteDa0]:[SteDa27]]))-(SUM(Sug0.5[[#This Row],[SteDa0]:[SteDa27]]))</f>
        <v>0</v>
      </c>
      <c r="AE23" s="7">
        <f>(SUM(Reg[[#This Row],[NASDa0]:[NASDa27]]))-(SUM(Sug0.5[[#This Row],[NASDa0]:[NASDa27]]))</f>
        <v>1271.8564071999999</v>
      </c>
      <c r="AF23" s="7">
        <f>(SUM(Reg[[#This Row],[CIRDa0]:[CIRDa27]]))-(SUM(Sug0.5[[#This Row],[CIRDa0]:[CIRDa27]]))</f>
        <v>200.90774164999993</v>
      </c>
      <c r="AG23" s="7">
        <f>(SUM(Reg[[#This Row],[HCCDa0]:[HCCDa27]]))-(SUM(Sug0.5[[#This Row],[HCCDa0]:[HCCDa27]]))</f>
        <v>10.291972933999997</v>
      </c>
      <c r="AH23" s="7">
        <f>(SUM(Reg[[#This Row],[LIDDa0]:[LIDDa27]]))-(SUM(Sug0.5[[#This Row],[LIDDa0]:[LIDDa27]]))</f>
        <v>1205.0749237000005</v>
      </c>
      <c r="AI23" s="7">
        <f>(SUM(Reg[[#This Row],[CHDDa0]:[CHDDa27]]))-(SUM(Sug0.5[[#This Row],[CHDDa0]:[CHDDa27]]))</f>
        <v>60.312383070000124</v>
      </c>
      <c r="AJ23" s="7">
        <f>(SUM(Reg[[#This Row],[CHDDDa0]:[CHDDDa27]]))-(SUM(Sug0.5[[#This Row],[CHDDDa0]:[CHDDDa27]]))</f>
        <v>117.22345580000001</v>
      </c>
      <c r="AK23" s="7">
        <f>(SUM(Reg[[#This Row],[T2DDa0]:[T2DDa27]]))-(SUM(Sug0.5[[#This Row],[T2DDa0]:[T2DDa27]]))</f>
        <v>32.254814599999918</v>
      </c>
      <c r="AL23" s="7">
        <f>(SUM(Reg[[#This Row],[T2DDDa0]:[T2DDDa27]]))-(SUM(Sug0.5[[#This Row],[T2DDDa0]:[T2DDDa27]]))</f>
        <v>334.56535469999653</v>
      </c>
      <c r="AM23" s="7">
        <f>(SUM(Reg[[#This Row],[OveDa0]:[OveDa27]]))-(SUM(Sug0.5[[#This Row],[OveDa0]:[OveDa27]]))</f>
        <v>0</v>
      </c>
      <c r="AN23" s="7">
        <f>(SUM(Reg[[#This Row],[ObeDa0]:[ObeDa27]]))-(SUM(Sug0.5[[#This Row],[ObeDa0]:[ObeDa27]]))</f>
        <v>93.785965960000567</v>
      </c>
      <c r="AO23" s="11">
        <f>Reg[STECo0]-Sug0.2[STECo0]</f>
        <v>0</v>
      </c>
      <c r="AP23" s="11">
        <f>Reg[STECo1]-Sug0.2[STECo1]</f>
        <v>0</v>
      </c>
      <c r="AQ23" s="11">
        <f>Reg[STECo2]-Sug0.2[STECo2]</f>
        <v>0</v>
      </c>
      <c r="AR23" s="11">
        <f>Reg[STECo3]-Sug0.2[STECo3]</f>
        <v>0</v>
      </c>
      <c r="AS23" s="11">
        <f>Reg[STECo4]-Sug0.2[STECo4]</f>
        <v>0</v>
      </c>
      <c r="AT23" s="11">
        <f>Reg[STECo5]-Sug0.2[STECo5]</f>
        <v>0</v>
      </c>
      <c r="AU23" s="11">
        <f>Reg[STECo6]-Sug0.2[STECo6]</f>
        <v>0</v>
      </c>
      <c r="AV23" s="11">
        <f>Reg[[#This Row],[STECo7]]-Sug0.2[[#This Row],[STECo7]]</f>
        <v>12375.992599999998</v>
      </c>
      <c r="AW23" s="11">
        <f>Reg[[#This Row],[STECo8]]-Sug0.2[[#This Row],[STECo8]]</f>
        <v>13185.179799999925</v>
      </c>
      <c r="AX23" s="11">
        <f>Reg[[#This Row],[STECo9]]-Sug0.2[[#This Row],[STECo9]]</f>
        <v>15175.551499999943</v>
      </c>
      <c r="AY23" s="11">
        <f>Reg[[#This Row],[STECo10]]-Sug0.2[[#This Row],[STECo10]]</f>
        <v>15435.142500000075</v>
      </c>
      <c r="AZ23" s="11">
        <f>Reg[[#This Row],[STECo11]]-Sug0.2[[#This Row],[STECo11]]</f>
        <v>14888.266300000018</v>
      </c>
      <c r="BA23" s="11">
        <f>Reg[[#This Row],[STECo12]]-Sug0.2[[#This Row],[STECo12]]</f>
        <v>15304.899700000067</v>
      </c>
      <c r="BB23" s="11">
        <f>Reg[[#This Row],[STECo13]]-Sug0.2[[#This Row],[STECo13]]</f>
        <v>14583.957000000053</v>
      </c>
      <c r="BC23" s="11">
        <f>Reg[[#This Row],[STECo14]]-Sug0.2[[#This Row],[STECo14]]</f>
        <v>14960.6446</v>
      </c>
      <c r="BD23" s="11">
        <f>Reg[[#This Row],[STECo15]]-Sug0.2[[#This Row],[STECo15]]</f>
        <v>15648.848100000061</v>
      </c>
      <c r="BE23" s="11">
        <f>Reg[[#This Row],[STECo16]]-Sug0.2[[#This Row],[STECo16]]</f>
        <v>15360.935399999958</v>
      </c>
      <c r="BF23" s="11">
        <f>Reg[[#This Row],[STECo17]]-Sug0.2[[#This Row],[STECo17]]</f>
        <v>15565.487199999974</v>
      </c>
      <c r="BG23" s="11">
        <f>Reg[[#This Row],[STECo18]]-Sug0.2[[#This Row],[STECo18]]</f>
        <v>14874.760299999965</v>
      </c>
      <c r="BH23" s="11">
        <f>Reg[[#This Row],[STECo19]]-Sug0.2[[#This Row],[STECo19]]</f>
        <v>13596.532599999919</v>
      </c>
      <c r="BI23" s="11">
        <f>Reg[[#This Row],[STECo20]]-Sug0.2[[#This Row],[STECo20]]</f>
        <v>11186.878799999948</v>
      </c>
      <c r="BJ23" s="11">
        <f>Reg[[#This Row],[STECo21]]-Sug0.2[[#This Row],[STECo21]]</f>
        <v>12454.001000000047</v>
      </c>
      <c r="BK23" s="11">
        <f>Reg[[#This Row],[STECo22]]-Sug0.2[[#This Row],[STECo22]]</f>
        <v>12302.157299999963</v>
      </c>
      <c r="BL23" s="11">
        <f>Reg[[#This Row],[STECo23]]-Sug0.2[[#This Row],[STECo23]]</f>
        <v>11739.090499999933</v>
      </c>
      <c r="BM23" s="11">
        <f>Reg[[#This Row],[STECo24]]-Sug0.2[[#This Row],[STECo24]]</f>
        <v>11065.861999999965</v>
      </c>
      <c r="BN23" s="11">
        <f>Reg[[#This Row],[STECo25]]-Sug0.2[[#This Row],[STECo25]]</f>
        <v>11322.549300000072</v>
      </c>
      <c r="BO23" s="11">
        <f>Reg[[#This Row],[STECo26]]-Sug0.2[[#This Row],[STECo26]]</f>
        <v>11055.225199999986</v>
      </c>
      <c r="BP23" s="11">
        <f>Reg[[#This Row],[STECo27]]-Sug0.2[[#This Row],[STECo27]]</f>
        <v>10490.66949999996</v>
      </c>
      <c r="BQ23" s="11">
        <f>Reg[STECo0]-Sug0.2[STECo0]</f>
        <v>0</v>
      </c>
      <c r="BR23" s="11">
        <f>Reg[STECo1]-Sug0.2[STECo1]</f>
        <v>0</v>
      </c>
      <c r="BS23" s="11">
        <f>Reg[STECo2]-Sug0.2[STECo2]</f>
        <v>0</v>
      </c>
      <c r="BT23" s="11">
        <f>Reg[STECo3]-Sug0.2[STECo3]</f>
        <v>0</v>
      </c>
      <c r="BU23" s="11">
        <f>Reg[STECo4]-Sug0.2[STECo4]</f>
        <v>0</v>
      </c>
      <c r="BV23" s="11">
        <f>Reg[STECo5]-Sug0.2[STECo5]</f>
        <v>0</v>
      </c>
      <c r="BW23" s="11">
        <f>Reg[STECo6]-Sug0.2[STECo6]</f>
        <v>0</v>
      </c>
      <c r="BX23" s="11">
        <f>Reg[[#This Row],[STECo7]]-Sug0.5[[#This Row],[STECo7]]</f>
        <v>43370.735100000049</v>
      </c>
      <c r="BY23" s="11">
        <f>Reg[[#This Row],[STECo8]]-Sug0.5[[#This Row],[STECo8]]</f>
        <v>44340.483799999929</v>
      </c>
      <c r="BZ23" s="11">
        <f>Reg[[#This Row],[STECo9]]-Sug0.5[[#This Row],[STECo9]]</f>
        <v>50172.231499999994</v>
      </c>
      <c r="CA23" s="11">
        <f>Reg[[#This Row],[STECo10]]-Sug0.5[[#This Row],[STECo10]]</f>
        <v>54423.911599999992</v>
      </c>
      <c r="CB23" s="11">
        <f>Reg[[#This Row],[STECo11]]-Sug0.5[[#This Row],[STECo11]]</f>
        <v>54201.074099999969</v>
      </c>
      <c r="CC23" s="11">
        <f>Reg[[#This Row],[STECo12]]-Sug0.5[[#This Row],[STECo12]]</f>
        <v>55645.592100000009</v>
      </c>
      <c r="CD23" s="11">
        <f>Reg[[#This Row],[STECo13]]-Sug0.5[[#This Row],[STECo13]]</f>
        <v>52832.447800000082</v>
      </c>
      <c r="CE23" s="11">
        <f>Reg[[#This Row],[STECo14]]-Sug0.5[[#This Row],[STECo14]]</f>
        <v>48622.094999999972</v>
      </c>
      <c r="CF23" s="11">
        <f>Reg[[#This Row],[STECo15]]-Sug0.5[[#This Row],[STECo15]]</f>
        <v>46514.255600000033</v>
      </c>
      <c r="CG23" s="11">
        <f>Reg[[#This Row],[STECo16]]-Sug0.5[[#This Row],[STECo16]]</f>
        <v>46754.322599999956</v>
      </c>
      <c r="CH23" s="11">
        <f>Reg[[#This Row],[STECo17]]-Sug0.5[[#This Row],[STECo17]]</f>
        <v>44496.104599999962</v>
      </c>
      <c r="CI23" s="11">
        <f>Reg[[#This Row],[STECo18]]-Sug0.5[[#This Row],[STECo18]]</f>
        <v>42883.617300000042</v>
      </c>
      <c r="CJ23" s="11">
        <f>Reg[[#This Row],[STECo19]]-Sug0.5[[#This Row],[STECo19]]</f>
        <v>38254.650999999954</v>
      </c>
      <c r="CK23" s="11">
        <f>Reg[[#This Row],[STECo20]]-Sug0.5[[#This Row],[STECo20]]</f>
        <v>32814.844599999953</v>
      </c>
      <c r="CL23" s="11">
        <f>Reg[[#This Row],[STECo21]]-Sug0.5[[#This Row],[STECo21]]</f>
        <v>32583.142200000002</v>
      </c>
      <c r="CM23" s="11">
        <f>Reg[[#This Row],[STECo22]]-Sug0.5[[#This Row],[STECo22]]</f>
        <v>32126.204999999958</v>
      </c>
      <c r="CN23" s="11">
        <f>Reg[[#This Row],[STECo23]]-Sug0.5[[#This Row],[STECo23]]</f>
        <v>31872.995599999907</v>
      </c>
      <c r="CO23" s="11">
        <f>Reg[[#This Row],[STECo24]]-Sug0.5[[#This Row],[STECo24]]</f>
        <v>30348.292099999962</v>
      </c>
      <c r="CP23" s="11">
        <f>Reg[[#This Row],[STECo25]]-Sug0.5[[#This Row],[STECo25]]</f>
        <v>31008.345200000098</v>
      </c>
      <c r="CQ23" s="11">
        <f>Reg[[#This Row],[STECo26]]-Sug0.5[[#This Row],[STECo26]]</f>
        <v>29168.306099999929</v>
      </c>
      <c r="CR23" s="11">
        <f>Reg[[#This Row],[STECo27]]-Sug0.5[[#This Row],[STECo27]]</f>
        <v>27833.626099999994</v>
      </c>
    </row>
    <row r="24" spans="1:96" x14ac:dyDescent="0.25">
      <c r="A24">
        <v>20</v>
      </c>
      <c r="C24" s="7">
        <f>(SUM(Reg[[#This Row],[STECo0]:[STECo27]]))-(SUM(Sug0.2[[#This Row],[STECo0]:[STECo27]]))</f>
        <v>186754.53720000386</v>
      </c>
      <c r="D24" s="7">
        <f>(SUM(Reg[[#This Row],[NASCo0]:[NASCo27]]))-(SUM(Sug0.2[[#This Row],[NASCo0]:[NASCo27]]))</f>
        <v>1669638.4670999981</v>
      </c>
      <c r="E24" s="7">
        <f>(SUM(Reg[[#This Row],[CIRCo0]:[CIRCo27]]))-(SUM(Sug0.2[[#This Row],[CIRCo0]:[CIRCo27]]))</f>
        <v>1091371.1359999999</v>
      </c>
      <c r="F24" s="7">
        <f>(SUM(Reg[[#This Row],[HCCCo0]:[HCCCo27]]))-(SUM(Sug0.2[[#This Row],[HCCCo0]:[HCCCo27]]))</f>
        <v>1896564.6463999972</v>
      </c>
      <c r="G24" s="7">
        <f>(SUM(Reg[[#This Row],[CHDCo0]:[CHDCo27]]))-(SUM(Sug0.2[[#This Row],[CHDCo0]:[CHDCo27]]))</f>
        <v>5800000</v>
      </c>
      <c r="H24" s="7">
        <f>(SUM(Reg[[#This Row],[T2DCo0]:[T2DCo27]]))-(SUM(Sug0.2[[#This Row],[T2DCo0]:[T2DCo27]]))</f>
        <v>4900000</v>
      </c>
      <c r="I24" s="7">
        <f>(SUM(Reg[[#This Row],[OveCo0]:[OveCo27]]))-(SUM(Sug0.2[[#This Row],[OveCo0]:[OveCo27]]))</f>
        <v>-390000</v>
      </c>
      <c r="J24" s="7">
        <f>(SUM(Reg[[#This Row],[ObeCo0]:[ObeCo27]]))-(SUM(Sug0.2[[#This Row],[ObeCo0]:[ObeCo27]]))</f>
        <v>3560000</v>
      </c>
      <c r="K24" s="7">
        <f>(SUM(Reg[[#This Row],[STECo0]:[STECo27]]))-(SUM(Sug0.5[[#This Row],[STECo0]:[STECo27]]))</f>
        <v>537638.45910000056</v>
      </c>
      <c r="L24" s="7">
        <f>(SUM(Reg[[#This Row],[NASCo0]:[NASCo27]]))-(SUM(Sug0.5[[#This Row],[NASCo0]:[NASCo27]]))</f>
        <v>5263162.7622999996</v>
      </c>
      <c r="M24" s="7">
        <f>(SUM(Reg[[#This Row],[CIRCo0]:[CIRCo27]]))-(SUM(Sug0.5[[#This Row],[CIRCo0]:[CIRCo27]]))</f>
        <v>3148437.2995000007</v>
      </c>
      <c r="N24" s="7">
        <f>(SUM(Reg[[#This Row],[HCCCo0]:[HCCCo27]]))-(SUM(Sug0.5[[#This Row],[HCCCo0]:[HCCCo27]]))</f>
        <v>5862873.3730999976</v>
      </c>
      <c r="O24" s="7">
        <f>(SUM(Reg[[#This Row],[CHDCo0]:[CHDCo27]]))-(SUM(Sug0.5[[#This Row],[CHDCo0]:[CHDCo27]]))</f>
        <v>13300000</v>
      </c>
      <c r="P24" s="7">
        <f>(SUM(Reg[[#This Row],[T2DCo0]:[T2DCo27]]))-(SUM(Sug0.5[[#This Row],[T2DCo0]:[T2DCo27]]))</f>
        <v>14000000</v>
      </c>
      <c r="Q24" s="7">
        <f>(SUM(Reg[[#This Row],[OveCo0]:[OveCo27]]))-(SUM(Sug0.5[[#This Row],[OveCo0]:[OveCo27]]))</f>
        <v>-1460000</v>
      </c>
      <c r="R24" s="7">
        <f>(SUM(Reg[[#This Row],[ObeCo0]:[ObeCo27]]))-(SUM(Sug0.5[[#This Row],[ObeCo0]:[ObeCo27]]))</f>
        <v>11550000</v>
      </c>
      <c r="S24" s="7">
        <f>(SUM(Reg[[#This Row],[SteDa0]:[SteDa27]]))-(SUM(Sug0.2[[#This Row],[SteDa0]:[SteDa27]]))</f>
        <v>0</v>
      </c>
      <c r="T24" s="7">
        <f>(SUM(Reg[[#This Row],[NASDa0]:[NASDa27]]))-(SUM(Sug0.2[[#This Row],[NASDa0]:[NASDa27]]))</f>
        <v>638.8253080000004</v>
      </c>
      <c r="U24" s="7">
        <f>(SUM(Reg[[#This Row],[CIRDa0]:[CIRDa27]]))-(SUM(Sug0.2[[#This Row],[CIRDa0]:[CIRDa27]]))</f>
        <v>162.56475385999988</v>
      </c>
      <c r="V24" s="14">
        <f>(SUM(Reg[[#This Row],[HCCDa0]:[HCCDa27]]))-(SUM(Sug0.2[[#This Row],[HCCDa0]:[HCCDa27]]))</f>
        <v>9.5455518059999918</v>
      </c>
      <c r="W24" s="7">
        <f>(SUM(Reg[[#This Row],[LIDDa0]:[LIDDa27]]))-(SUM(Sug0.2[[#This Row],[LIDDa0]:[LIDDa27]]))</f>
        <v>771.45276150000063</v>
      </c>
      <c r="X24" s="7">
        <f>(SUM(Reg[[#This Row],[CHDDa0]:[CHDDa27]]))-(SUM(Sug0.2[[#This Row],[CHDDa0]:[CHDDa27]]))</f>
        <v>31.179034299999785</v>
      </c>
      <c r="Y24" s="7">
        <f>(SUM(Reg[[#This Row],[CHDDDa0]:[CHDDDa27]]))-(SUM(Sug0.2[[#This Row],[CHDDDa0]:[CHDDDa27]]))</f>
        <v>55.953530000000683</v>
      </c>
      <c r="Z24" s="7">
        <f>(SUM(Reg[[#This Row],[T2DDa0]:[T2DDa27]]))-(SUM(Sug0.2[[#This Row],[T2DDa0]:[T2DDa27]]))</f>
        <v>30.041566109999621</v>
      </c>
      <c r="AA24" s="7">
        <f>(SUM(Reg[[#This Row],[T2DDDa0]:[T2DDDa27]]))-(SUM(Sug0.2[[#This Row],[T2DDDa0]:[T2DDDa27]]))</f>
        <v>186.79611790000308</v>
      </c>
      <c r="AB24" s="7">
        <f>(SUM(Reg[[#This Row],[OveDa0]:[OveDa27]]))-(SUM(Sug0.2[[#This Row],[OveDa0]:[OveDa27]]))</f>
        <v>0</v>
      </c>
      <c r="AC24" s="7">
        <f>(SUM(Reg[[#This Row],[ObeDa0]:[ObeDa27]]))-(SUM(Sug0.2[[#This Row],[ObeDa0]:[ObeDa27]]))</f>
        <v>51.365007570000216</v>
      </c>
      <c r="AD24" s="7">
        <f>(SUM(Reg[[#This Row],[SteDa0]:[SteDa27]]))-(SUM(Sug0.5[[#This Row],[SteDa0]:[SteDa27]]))</f>
        <v>0</v>
      </c>
      <c r="AE24" s="7">
        <f>(SUM(Reg[[#This Row],[NASDa0]:[NASDa27]]))-(SUM(Sug0.5[[#This Row],[NASDa0]:[NASDa27]]))</f>
        <v>2006.3520504999997</v>
      </c>
      <c r="AF24" s="7">
        <f>(SUM(Reg[[#This Row],[CIRDa0]:[CIRDa27]]))-(SUM(Sug0.5[[#This Row],[CIRDa0]:[CIRDa27]]))</f>
        <v>468.97422680999989</v>
      </c>
      <c r="AG24" s="7">
        <f>(SUM(Reg[[#This Row],[HCCDa0]:[HCCDa27]]))-(SUM(Sug0.5[[#This Row],[HCCDa0]:[HCCDa27]]))</f>
        <v>29.648496696000009</v>
      </c>
      <c r="AH24" s="7">
        <f>(SUM(Reg[[#This Row],[LIDDa0]:[LIDDa27]]))-(SUM(Sug0.5[[#This Row],[LIDDa0]:[LIDDa27]]))</f>
        <v>2423.0703547000012</v>
      </c>
      <c r="AI24" s="7">
        <f>(SUM(Reg[[#This Row],[CHDDa0]:[CHDDa27]]))-(SUM(Sug0.5[[#This Row],[CHDDa0]:[CHDDa27]]))</f>
        <v>73.243697500000053</v>
      </c>
      <c r="AJ24" s="7">
        <f>(SUM(Reg[[#This Row],[CHDDDa0]:[CHDDDa27]]))-(SUM(Sug0.5[[#This Row],[CHDDDa0]:[CHDDDa27]]))</f>
        <v>147.47383110000101</v>
      </c>
      <c r="AK24" s="7">
        <f>(SUM(Reg[[#This Row],[T2DDa0]:[T2DDa27]]))-(SUM(Sug0.5[[#This Row],[T2DDa0]:[T2DDa27]]))</f>
        <v>81.456637620000038</v>
      </c>
      <c r="AL24" s="7">
        <f>(SUM(Reg[[#This Row],[T2DDDa0]:[T2DDDa27]]))-(SUM(Sug0.5[[#This Row],[T2DDDa0]:[T2DDDa27]]))</f>
        <v>532.8857915000026</v>
      </c>
      <c r="AM24" s="7">
        <f>(SUM(Reg[[#This Row],[OveDa0]:[OveDa27]]))-(SUM(Sug0.5[[#This Row],[OveDa0]:[OveDa27]]))</f>
        <v>0</v>
      </c>
      <c r="AN24" s="7">
        <f>(SUM(Reg[[#This Row],[ObeDa0]:[ObeDa27]]))-(SUM(Sug0.5[[#This Row],[ObeDa0]:[ObeDa27]]))</f>
        <v>166.66400659000055</v>
      </c>
      <c r="AO24" s="11">
        <f>Reg[STECo0]-Sug0.2[STECo0]</f>
        <v>0</v>
      </c>
      <c r="AP24" s="11">
        <f>Reg[STECo1]-Sug0.2[STECo1]</f>
        <v>0</v>
      </c>
      <c r="AQ24" s="11">
        <f>Reg[STECo2]-Sug0.2[STECo2]</f>
        <v>0</v>
      </c>
      <c r="AR24" s="11">
        <f>Reg[STECo3]-Sug0.2[STECo3]</f>
        <v>0</v>
      </c>
      <c r="AS24" s="11">
        <f>Reg[STECo4]-Sug0.2[STECo4]</f>
        <v>0</v>
      </c>
      <c r="AT24" s="11">
        <f>Reg[STECo5]-Sug0.2[STECo5]</f>
        <v>0</v>
      </c>
      <c r="AU24" s="11">
        <f>Reg[STECo6]-Sug0.2[STECo6]</f>
        <v>0</v>
      </c>
      <c r="AV24" s="11">
        <f>Reg[[#This Row],[STECo7]]-Sug0.2[[#This Row],[STECo7]]</f>
        <v>10000</v>
      </c>
      <c r="AW24" s="11">
        <f>Reg[[#This Row],[STECo8]]-Sug0.2[[#This Row],[STECo8]]</f>
        <v>20000</v>
      </c>
      <c r="AX24" s="11">
        <f>Reg[[#This Row],[STECo9]]-Sug0.2[[#This Row],[STECo9]]</f>
        <v>20000</v>
      </c>
      <c r="AY24" s="11">
        <f>Reg[[#This Row],[STECo10]]-Sug0.2[[#This Row],[STECo10]]</f>
        <v>16847.11659999995</v>
      </c>
      <c r="AZ24" s="11">
        <f>Reg[[#This Row],[STECo11]]-Sug0.2[[#This Row],[STECo11]]</f>
        <v>13148.022499999963</v>
      </c>
      <c r="BA24" s="11">
        <f>Reg[[#This Row],[STECo12]]-Sug0.2[[#This Row],[STECo12]]</f>
        <v>12104.80819999997</v>
      </c>
      <c r="BB24" s="11">
        <f>Reg[[#This Row],[STECo13]]-Sug0.2[[#This Row],[STECo13]]</f>
        <v>11859.079499999993</v>
      </c>
      <c r="BC24" s="11">
        <f>Reg[[#This Row],[STECo14]]-Sug0.2[[#This Row],[STECo14]]</f>
        <v>11409.942700000014</v>
      </c>
      <c r="BD24" s="11">
        <f>Reg[[#This Row],[STECo15]]-Sug0.2[[#This Row],[STECo15]]</f>
        <v>9264.9137000000337</v>
      </c>
      <c r="BE24" s="11">
        <f>Reg[[#This Row],[STECo16]]-Sug0.2[[#This Row],[STECo16]]</f>
        <v>9777.2412000000477</v>
      </c>
      <c r="BF24" s="11">
        <f>Reg[[#This Row],[STECo17]]-Sug0.2[[#This Row],[STECo17]]</f>
        <v>8922.919099999941</v>
      </c>
      <c r="BG24" s="11">
        <f>Reg[[#This Row],[STECo18]]-Sug0.2[[#This Row],[STECo18]]</f>
        <v>6543.3510999999708</v>
      </c>
      <c r="BH24" s="11">
        <f>Reg[[#This Row],[STECo19]]-Sug0.2[[#This Row],[STECo19]]</f>
        <v>6800.1461000000127</v>
      </c>
      <c r="BI24" s="11">
        <f>Reg[[#This Row],[STECo20]]-Sug0.2[[#This Row],[STECo20]]</f>
        <v>5733.3884000000544</v>
      </c>
      <c r="BJ24" s="11">
        <f>Reg[[#This Row],[STECo21]]-Sug0.2[[#This Row],[STECo21]]</f>
        <v>6072.4324999999953</v>
      </c>
      <c r="BK24" s="11">
        <f>Reg[[#This Row],[STECo22]]-Sug0.2[[#This Row],[STECo22]]</f>
        <v>5158.6199000000488</v>
      </c>
      <c r="BL24" s="11">
        <f>Reg[[#This Row],[STECo23]]-Sug0.2[[#This Row],[STECo23]]</f>
        <v>4769.8750999999465</v>
      </c>
      <c r="BM24" s="11">
        <f>Reg[[#This Row],[STECo24]]-Sug0.2[[#This Row],[STECo24]]</f>
        <v>3396.0275000000838</v>
      </c>
      <c r="BN24" s="11">
        <f>Reg[[#This Row],[STECo25]]-Sug0.2[[#This Row],[STECo25]]</f>
        <v>2772.5733000000473</v>
      </c>
      <c r="BO24" s="11">
        <f>Reg[[#This Row],[STECo26]]-Sug0.2[[#This Row],[STECo26]]</f>
        <v>1891.548300000024</v>
      </c>
      <c r="BP24" s="11">
        <f>Reg[[#This Row],[STECo27]]-Sug0.2[[#This Row],[STECo27]]</f>
        <v>282.53149999992456</v>
      </c>
      <c r="BQ24" s="11">
        <f>Reg[STECo0]-Sug0.2[STECo0]</f>
        <v>0</v>
      </c>
      <c r="BR24" s="11">
        <f>Reg[STECo1]-Sug0.2[STECo1]</f>
        <v>0</v>
      </c>
      <c r="BS24" s="11">
        <f>Reg[STECo2]-Sug0.2[STECo2]</f>
        <v>0</v>
      </c>
      <c r="BT24" s="11">
        <f>Reg[STECo3]-Sug0.2[STECo3]</f>
        <v>0</v>
      </c>
      <c r="BU24" s="11">
        <f>Reg[STECo4]-Sug0.2[STECo4]</f>
        <v>0</v>
      </c>
      <c r="BV24" s="11">
        <f>Reg[STECo5]-Sug0.2[STECo5]</f>
        <v>0</v>
      </c>
      <c r="BW24" s="11">
        <f>Reg[STECo6]-Sug0.2[STECo6]</f>
        <v>0</v>
      </c>
      <c r="BX24" s="11">
        <f>Reg[[#This Row],[STECo7]]-Sug0.5[[#This Row],[STECo7]]</f>
        <v>30000</v>
      </c>
      <c r="BY24" s="11">
        <f>Reg[[#This Row],[STECo8]]-Sug0.5[[#This Row],[STECo8]]</f>
        <v>40000</v>
      </c>
      <c r="BZ24" s="11">
        <f>Reg[[#This Row],[STECo9]]-Sug0.5[[#This Row],[STECo9]]</f>
        <v>42285.116000000038</v>
      </c>
      <c r="CA24" s="11">
        <f>Reg[[#This Row],[STECo10]]-Sug0.5[[#This Row],[STECo10]]</f>
        <v>42881.334700000007</v>
      </c>
      <c r="CB24" s="11">
        <f>Reg[[#This Row],[STECo11]]-Sug0.5[[#This Row],[STECo11]]</f>
        <v>39104.032499999972</v>
      </c>
      <c r="CC24" s="11">
        <f>Reg[[#This Row],[STECo12]]-Sug0.5[[#This Row],[STECo12]]</f>
        <v>36754.599300000002</v>
      </c>
      <c r="CD24" s="11">
        <f>Reg[[#This Row],[STECo13]]-Sug0.5[[#This Row],[STECo13]]</f>
        <v>33974.660099999979</v>
      </c>
      <c r="CE24" s="11">
        <f>Reg[[#This Row],[STECo14]]-Sug0.5[[#This Row],[STECo14]]</f>
        <v>34852.188500000047</v>
      </c>
      <c r="CF24" s="11">
        <f>Reg[[#This Row],[STECo15]]-Sug0.5[[#This Row],[STECo15]]</f>
        <v>29003.20820000011</v>
      </c>
      <c r="CG24" s="11">
        <f>Reg[[#This Row],[STECo16]]-Sug0.5[[#This Row],[STECo16]]</f>
        <v>27669.592500000028</v>
      </c>
      <c r="CH24" s="11">
        <f>Reg[[#This Row],[STECo17]]-Sug0.5[[#This Row],[STECo17]]</f>
        <v>29901.271399999969</v>
      </c>
      <c r="CI24" s="11">
        <f>Reg[[#This Row],[STECo18]]-Sug0.5[[#This Row],[STECo18]]</f>
        <v>25159.645900000003</v>
      </c>
      <c r="CJ24" s="11">
        <f>Reg[[#This Row],[STECo19]]-Sug0.5[[#This Row],[STECo19]]</f>
        <v>22189.950500000035</v>
      </c>
      <c r="CK24" s="11">
        <f>Reg[[#This Row],[STECo20]]-Sug0.5[[#This Row],[STECo20]]</f>
        <v>22151.727900000056</v>
      </c>
      <c r="CL24" s="11">
        <f>Reg[[#This Row],[STECo21]]-Sug0.5[[#This Row],[STECo21]]</f>
        <v>18892.012400000007</v>
      </c>
      <c r="CM24" s="11">
        <f>Reg[[#This Row],[STECo22]]-Sug0.5[[#This Row],[STECo22]]</f>
        <v>15803.391100000008</v>
      </c>
      <c r="CN24" s="11">
        <f>Reg[[#This Row],[STECo23]]-Sug0.5[[#This Row],[STECo23]]</f>
        <v>13673.64189999993</v>
      </c>
      <c r="CO24" s="11">
        <f>Reg[[#This Row],[STECo24]]-Sug0.5[[#This Row],[STECo24]]</f>
        <v>11808.914000000106</v>
      </c>
      <c r="CP24" s="11">
        <f>Reg[[#This Row],[STECo25]]-Sug0.5[[#This Row],[STECo25]]</f>
        <v>10865.489799999981</v>
      </c>
      <c r="CQ24" s="11">
        <f>Reg[[#This Row],[STECo26]]-Sug0.5[[#This Row],[STECo26]]</f>
        <v>7347.9375</v>
      </c>
      <c r="CR24" s="11">
        <f>Reg[[#This Row],[STECo27]]-Sug0.5[[#This Row],[STECo27]]</f>
        <v>3319.7448999999324</v>
      </c>
    </row>
    <row r="25" spans="1:96" x14ac:dyDescent="0.25">
      <c r="A25" s="3" t="s">
        <v>1</v>
      </c>
      <c r="B25" s="3"/>
      <c r="C25" s="7">
        <f>(SUM(Reg[[#This Row],[STECo0]:[STECo27]]))-(SUM(Sug0.2[[#This Row],[STECo0]:[STECo27]]))</f>
        <v>680000</v>
      </c>
      <c r="D25" s="7">
        <f>(SUM(Reg[[#This Row],[NASCo0]:[NASCo27]]))-(SUM(Sug0.2[[#This Row],[NASCo0]:[NASCo27]]))</f>
        <v>1242384.0272000022</v>
      </c>
      <c r="E25" s="7">
        <f>(SUM(Reg[[#This Row],[CIRCo0]:[CIRCo27]]))-(SUM(Sug0.2[[#This Row],[CIRCo0]:[CIRCo27]]))</f>
        <v>1008287.3777999999</v>
      </c>
      <c r="F25" s="7">
        <f>(SUM(Reg[[#This Row],[HCCCo0]:[HCCCo27]]))-(SUM(Sug0.2[[#This Row],[HCCCo0]:[HCCCo27]]))</f>
        <v>1141386.9398000007</v>
      </c>
      <c r="G25" s="7">
        <f>(SUM(Reg[[#This Row],[CHDCo0]:[CHDCo27]]))-(SUM(Sug0.2[[#This Row],[CHDCo0]:[CHDCo27]]))</f>
        <v>6100000</v>
      </c>
      <c r="H25" s="7">
        <f>(SUM(Reg[[#This Row],[T2DCo0]:[T2DCo27]]))-(SUM(Sug0.2[[#This Row],[T2DCo0]:[T2DCo27]]))</f>
        <v>6100000</v>
      </c>
      <c r="I25" s="7">
        <f>(SUM(Reg[[#This Row],[OveCo0]:[OveCo27]]))-(SUM(Sug0.2[[#This Row],[OveCo0]:[OveCo27]]))</f>
        <v>-130000</v>
      </c>
      <c r="J25" s="7">
        <f>(SUM(Reg[[#This Row],[ObeCo0]:[ObeCo27]]))-(SUM(Sug0.2[[#This Row],[ObeCo0]:[ObeCo27]]))</f>
        <v>8350000</v>
      </c>
      <c r="K25" s="7">
        <f>(SUM(Reg[[#This Row],[STECo0]:[STECo27]]))-(SUM(Sug0.5[[#This Row],[STECo0]:[STECo27]]))</f>
        <v>2430000</v>
      </c>
      <c r="L25" s="7">
        <f>(SUM(Reg[[#This Row],[NASCo0]:[NASCo27]]))-(SUM(Sug0.5[[#This Row],[NASCo0]:[NASCo27]]))</f>
        <v>3515005.5318999998</v>
      </c>
      <c r="M25" s="7">
        <f>(SUM(Reg[[#This Row],[CIRCo0]:[CIRCo27]]))-(SUM(Sug0.5[[#This Row],[CIRCo0]:[CIRCo27]]))</f>
        <v>3473132.6255999999</v>
      </c>
      <c r="N25" s="7">
        <f>(SUM(Reg[[#This Row],[HCCCo0]:[HCCCo27]]))-(SUM(Sug0.5[[#This Row],[HCCCo0]:[HCCCo27]]))</f>
        <v>2800835.9819999998</v>
      </c>
      <c r="O25" s="7">
        <f>(SUM(Reg[[#This Row],[CHDCo0]:[CHDCo27]]))-(SUM(Sug0.5[[#This Row],[CHDCo0]:[CHDCo27]]))</f>
        <v>16100000</v>
      </c>
      <c r="P25" s="7">
        <f>(SUM(Reg[[#This Row],[T2DCo0]:[T2DCo27]]))-(SUM(Sug0.5[[#This Row],[T2DCo0]:[T2DCo27]]))</f>
        <v>17700000</v>
      </c>
      <c r="Q25" s="7">
        <f>(SUM(Reg[[#This Row],[OveCo0]:[OveCo27]]))-(SUM(Sug0.5[[#This Row],[OveCo0]:[OveCo27]]))</f>
        <v>-140000</v>
      </c>
      <c r="R25" s="7">
        <f>(SUM(Reg[[#This Row],[ObeCo0]:[ObeCo27]]))-(SUM(Sug0.5[[#This Row],[ObeCo0]:[ObeCo27]]))</f>
        <v>25660000</v>
      </c>
      <c r="S25" s="7">
        <f>(SUM(Reg[[#This Row],[SteDa0]:[SteDa27]]))-(SUM(Sug0.2[[#This Row],[SteDa0]:[SteDa27]]))</f>
        <v>0</v>
      </c>
      <c r="T25" s="7">
        <f>(SUM(Reg[[#This Row],[NASDa0]:[NASDa27]]))-(SUM(Sug0.2[[#This Row],[NASDa0]:[NASDa27]]))</f>
        <v>510.27828279999721</v>
      </c>
      <c r="U25" s="7">
        <f>(SUM(Reg[[#This Row],[CIRDa0]:[CIRDa27]]))-(SUM(Sug0.2[[#This Row],[CIRDa0]:[CIRDa27]]))</f>
        <v>76.864896339999973</v>
      </c>
      <c r="V25" s="14">
        <f>(SUM(Reg[[#This Row],[HCCDa0]:[HCCDa27]]))-(SUM(Sug0.2[[#This Row],[HCCDa0]:[HCCDa27]]))</f>
        <v>7.6305190960000076</v>
      </c>
      <c r="W25" s="7">
        <f>(SUM(Reg[[#This Row],[LIDDa0]:[LIDDa27]]))-(SUM(Sug0.2[[#This Row],[LIDDa0]:[LIDDa27]]))</f>
        <v>535.57146790000024</v>
      </c>
      <c r="X25" s="7">
        <f>(SUM(Reg[[#This Row],[CHDDa0]:[CHDDa27]]))-(SUM(Sug0.2[[#This Row],[CHDDa0]:[CHDDa27]]))</f>
        <v>38.331085859999803</v>
      </c>
      <c r="Y25" s="7">
        <f>(SUM(Reg[[#This Row],[CHDDDa0]:[CHDDDa27]]))-(SUM(Sug0.2[[#This Row],[CHDDDa0]:[CHDDDa27]]))</f>
        <v>35.318463399999928</v>
      </c>
      <c r="Z25" s="7">
        <f>(SUM(Reg[[#This Row],[T2DDa0]:[T2DDa27]]))-(SUM(Sug0.2[[#This Row],[T2DDa0]:[T2DDa27]]))</f>
        <v>34.354350780000459</v>
      </c>
      <c r="AA25" s="7">
        <f>(SUM(Reg[[#This Row],[T2DDDa0]:[T2DDDa27]]))-(SUM(Sug0.2[[#This Row],[T2DDDa0]:[T2DDDa27]]))</f>
        <v>209.38301789999605</v>
      </c>
      <c r="AB25" s="7">
        <f>(SUM(Reg[[#This Row],[OveDa0]:[OveDa27]]))-(SUM(Sug0.2[[#This Row],[OveDa0]:[OveDa27]]))</f>
        <v>0</v>
      </c>
      <c r="AC25" s="7">
        <f>(SUM(Reg[[#This Row],[ObeDa0]:[ObeDa27]]))-(SUM(Sug0.2[[#This Row],[ObeDa0]:[ObeDa27]]))</f>
        <v>72.394580669999868</v>
      </c>
      <c r="AD25" s="7">
        <f>(SUM(Reg[[#This Row],[SteDa0]:[SteDa27]]))-(SUM(Sug0.5[[#This Row],[SteDa0]:[SteDa27]]))</f>
        <v>0</v>
      </c>
      <c r="AE25" s="7">
        <f>(SUM(Reg[[#This Row],[NASDa0]:[NASDa27]]))-(SUM(Sug0.5[[#This Row],[NASDa0]:[NASDa27]]))</f>
        <v>1443.7009388999959</v>
      </c>
      <c r="AF25" s="7">
        <f>(SUM(Reg[[#This Row],[CIRDa0]:[CIRDa27]]))-(SUM(Sug0.5[[#This Row],[CIRDa0]:[CIRDa27]]))</f>
        <v>264.76774883999997</v>
      </c>
      <c r="AG25" s="7">
        <f>(SUM(Reg[[#This Row],[HCCDa0]:[HCCDa27]]))-(SUM(Sug0.5[[#This Row],[HCCDa0]:[HCCDa27]]))</f>
        <v>18.724441024000011</v>
      </c>
      <c r="AH25" s="7">
        <f>(SUM(Reg[[#This Row],[LIDDa0]:[LIDDa27]]))-(SUM(Sug0.5[[#This Row],[LIDDa0]:[LIDDa27]]))</f>
        <v>1529.4316023699998</v>
      </c>
      <c r="AI25" s="7">
        <f>(SUM(Reg[[#This Row],[CHDDa0]:[CHDDa27]]))-(SUM(Sug0.5[[#This Row],[CHDDa0]:[CHDDa27]]))</f>
        <v>102.43720048000068</v>
      </c>
      <c r="AJ25" s="7">
        <f>(SUM(Reg[[#This Row],[CHDDDa0]:[CHDDDa27]]))-(SUM(Sug0.5[[#This Row],[CHDDDa0]:[CHDDDa27]]))</f>
        <v>190.98109899999963</v>
      </c>
      <c r="AK25" s="7">
        <f>(SUM(Reg[[#This Row],[T2DDa0]:[T2DDa27]]))-(SUM(Sug0.5[[#This Row],[T2DDa0]:[T2DDa27]]))</f>
        <v>100.02962019999995</v>
      </c>
      <c r="AL25" s="7">
        <f>(SUM(Reg[[#This Row],[T2DDDa0]:[T2DDDa27]]))-(SUM(Sug0.5[[#This Row],[T2DDDa0]:[T2DDDa27]]))</f>
        <v>766.87004499999603</v>
      </c>
      <c r="AM25" s="7">
        <f>(SUM(Reg[[#This Row],[OveDa0]:[OveDa27]]))-(SUM(Sug0.5[[#This Row],[OveDa0]:[OveDa27]]))</f>
        <v>0</v>
      </c>
      <c r="AN25" s="7">
        <f>(SUM(Reg[[#This Row],[ObeDa0]:[ObeDa27]]))-(SUM(Sug0.5[[#This Row],[ObeDa0]:[ObeDa27]]))</f>
        <v>224.17622465999989</v>
      </c>
      <c r="AO25" s="11">
        <f>Reg[STECo0]-Sug0.2[STECo0]</f>
        <v>0</v>
      </c>
      <c r="AP25" s="11">
        <f>Reg[STECo1]-Sug0.2[STECo1]</f>
        <v>0</v>
      </c>
      <c r="AQ25" s="11">
        <f>Reg[STECo2]-Sug0.2[STECo2]</f>
        <v>0</v>
      </c>
      <c r="AR25" s="11">
        <f>Reg[STECo3]-Sug0.2[STECo3]</f>
        <v>0</v>
      </c>
      <c r="AS25" s="11">
        <f>Reg[STECo4]-Sug0.2[STECo4]</f>
        <v>0</v>
      </c>
      <c r="AT25" s="11">
        <f>Reg[STECo5]-Sug0.2[STECo5]</f>
        <v>0</v>
      </c>
      <c r="AU25" s="11">
        <f>Reg[STECo6]-Sug0.2[STECo6]</f>
        <v>0</v>
      </c>
      <c r="AV25" s="11">
        <f>Reg[[#This Row],[STECo7]]-Sug0.2[[#This Row],[STECo7]]</f>
        <v>30000</v>
      </c>
      <c r="AW25" s="11">
        <f>Reg[[#This Row],[STECo8]]-Sug0.2[[#This Row],[STECo8]]</f>
        <v>40000</v>
      </c>
      <c r="AX25" s="11">
        <f>Reg[[#This Row],[STECo9]]-Sug0.2[[#This Row],[STECo9]]</f>
        <v>40000</v>
      </c>
      <c r="AY25" s="11">
        <f>Reg[[#This Row],[STECo10]]-Sug0.2[[#This Row],[STECo10]]</f>
        <v>40000</v>
      </c>
      <c r="AZ25" s="11">
        <f>Reg[[#This Row],[STECo11]]-Sug0.2[[#This Row],[STECo11]]</f>
        <v>50000</v>
      </c>
      <c r="BA25" s="11">
        <f>Reg[[#This Row],[STECo12]]-Sug0.2[[#This Row],[STECo12]]</f>
        <v>40000</v>
      </c>
      <c r="BB25" s="11">
        <f>Reg[[#This Row],[STECo13]]-Sug0.2[[#This Row],[STECo13]]</f>
        <v>40000</v>
      </c>
      <c r="BC25" s="11">
        <f>Reg[[#This Row],[STECo14]]-Sug0.2[[#This Row],[STECo14]]</f>
        <v>30000</v>
      </c>
      <c r="BD25" s="11">
        <f>Reg[[#This Row],[STECo15]]-Sug0.2[[#This Row],[STECo15]]</f>
        <v>30000</v>
      </c>
      <c r="BE25" s="11">
        <f>Reg[[#This Row],[STECo16]]-Sug0.2[[#This Row],[STECo16]]</f>
        <v>30000</v>
      </c>
      <c r="BF25" s="11">
        <f>Reg[[#This Row],[STECo17]]-Sug0.2[[#This Row],[STECo17]]</f>
        <v>40000</v>
      </c>
      <c r="BG25" s="11">
        <f>Reg[[#This Row],[STECo18]]-Sug0.2[[#This Row],[STECo18]]</f>
        <v>30000</v>
      </c>
      <c r="BH25" s="11">
        <f>Reg[[#This Row],[STECo19]]-Sug0.2[[#This Row],[STECo19]]</f>
        <v>40000</v>
      </c>
      <c r="BI25" s="11">
        <f>Reg[[#This Row],[STECo20]]-Sug0.2[[#This Row],[STECo20]]</f>
        <v>30000</v>
      </c>
      <c r="BJ25" s="11">
        <f>Reg[[#This Row],[STECo21]]-Sug0.2[[#This Row],[STECo21]]</f>
        <v>30000</v>
      </c>
      <c r="BK25" s="11">
        <f>Reg[[#This Row],[STECo22]]-Sug0.2[[#This Row],[STECo22]]</f>
        <v>30000</v>
      </c>
      <c r="BL25" s="11">
        <f>Reg[[#This Row],[STECo23]]-Sug0.2[[#This Row],[STECo23]]</f>
        <v>30000</v>
      </c>
      <c r="BM25" s="11">
        <f>Reg[[#This Row],[STECo24]]-Sug0.2[[#This Row],[STECo24]]</f>
        <v>30000</v>
      </c>
      <c r="BN25" s="11">
        <f>Reg[[#This Row],[STECo25]]-Sug0.2[[#This Row],[STECo25]]</f>
        <v>20000</v>
      </c>
      <c r="BO25" s="11">
        <f>Reg[[#This Row],[STECo26]]-Sug0.2[[#This Row],[STECo26]]</f>
        <v>10000</v>
      </c>
      <c r="BP25" s="11">
        <f>Reg[[#This Row],[STECo27]]-Sug0.2[[#This Row],[STECo27]]</f>
        <v>20000</v>
      </c>
      <c r="BQ25" s="11">
        <f>Reg[STECo0]-Sug0.2[STECo0]</f>
        <v>0</v>
      </c>
      <c r="BR25" s="11">
        <f>Reg[STECo1]-Sug0.2[STECo1]</f>
        <v>0</v>
      </c>
      <c r="BS25" s="11">
        <f>Reg[STECo2]-Sug0.2[STECo2]</f>
        <v>0</v>
      </c>
      <c r="BT25" s="11">
        <f>Reg[STECo3]-Sug0.2[STECo3]</f>
        <v>0</v>
      </c>
      <c r="BU25" s="11">
        <f>Reg[STECo4]-Sug0.2[STECo4]</f>
        <v>0</v>
      </c>
      <c r="BV25" s="11">
        <f>Reg[STECo5]-Sug0.2[STECo5]</f>
        <v>0</v>
      </c>
      <c r="BW25" s="11">
        <f>Reg[STECo6]-Sug0.2[STECo6]</f>
        <v>0</v>
      </c>
      <c r="BX25" s="11">
        <f>Reg[[#This Row],[STECo7]]-Sug0.5[[#This Row],[STECo7]]</f>
        <v>110000</v>
      </c>
      <c r="BY25" s="11">
        <f>Reg[[#This Row],[STECo8]]-Sug0.5[[#This Row],[STECo8]]</f>
        <v>120000</v>
      </c>
      <c r="BZ25" s="11">
        <f>Reg[[#This Row],[STECo9]]-Sug0.5[[#This Row],[STECo9]]</f>
        <v>140000</v>
      </c>
      <c r="CA25" s="11">
        <f>Reg[[#This Row],[STECo10]]-Sug0.5[[#This Row],[STECo10]]</f>
        <v>140000</v>
      </c>
      <c r="CB25" s="11">
        <f>Reg[[#This Row],[STECo11]]-Sug0.5[[#This Row],[STECo11]]</f>
        <v>150000</v>
      </c>
      <c r="CC25" s="11">
        <f>Reg[[#This Row],[STECo12]]-Sug0.5[[#This Row],[STECo12]]</f>
        <v>140000</v>
      </c>
      <c r="CD25" s="11">
        <f>Reg[[#This Row],[STECo13]]-Sug0.5[[#This Row],[STECo13]]</f>
        <v>140000</v>
      </c>
      <c r="CE25" s="11">
        <f>Reg[[#This Row],[STECo14]]-Sug0.5[[#This Row],[STECo14]]</f>
        <v>130000</v>
      </c>
      <c r="CF25" s="11">
        <f>Reg[[#This Row],[STECo15]]-Sug0.5[[#This Row],[STECo15]]</f>
        <v>130000</v>
      </c>
      <c r="CG25" s="11">
        <f>Reg[[#This Row],[STECo16]]-Sug0.5[[#This Row],[STECo16]]</f>
        <v>130000</v>
      </c>
      <c r="CH25" s="11">
        <f>Reg[[#This Row],[STECo17]]-Sug0.5[[#This Row],[STECo17]]</f>
        <v>130000</v>
      </c>
      <c r="CI25" s="11">
        <f>Reg[[#This Row],[STECo18]]-Sug0.5[[#This Row],[STECo18]]</f>
        <v>120000</v>
      </c>
      <c r="CJ25" s="11">
        <f>Reg[[#This Row],[STECo19]]-Sug0.5[[#This Row],[STECo19]]</f>
        <v>120000</v>
      </c>
      <c r="CK25" s="11">
        <f>Reg[[#This Row],[STECo20]]-Sug0.5[[#This Row],[STECo20]]</f>
        <v>110000</v>
      </c>
      <c r="CL25" s="11">
        <f>Reg[[#This Row],[STECo21]]-Sug0.5[[#This Row],[STECo21]]</f>
        <v>110000</v>
      </c>
      <c r="CM25" s="11">
        <f>Reg[[#This Row],[STECo22]]-Sug0.5[[#This Row],[STECo22]]</f>
        <v>100000</v>
      </c>
      <c r="CN25" s="11">
        <f>Reg[[#This Row],[STECo23]]-Sug0.5[[#This Row],[STECo23]]</f>
        <v>100000</v>
      </c>
      <c r="CO25" s="11">
        <f>Reg[[#This Row],[STECo24]]-Sug0.5[[#This Row],[STECo24]]</f>
        <v>90000</v>
      </c>
      <c r="CP25" s="11">
        <f>Reg[[#This Row],[STECo25]]-Sug0.5[[#This Row],[STECo25]]</f>
        <v>80000</v>
      </c>
      <c r="CQ25" s="11">
        <f>Reg[[#This Row],[STECo26]]-Sug0.5[[#This Row],[STECo26]]</f>
        <v>70000</v>
      </c>
      <c r="CR25" s="11">
        <f>Reg[[#This Row],[STECo27]]-Sug0.5[[#This Row],[STECo27]]</f>
        <v>70000</v>
      </c>
    </row>
    <row r="26" spans="1:96" x14ac:dyDescent="0.25">
      <c r="C26" s="7">
        <f>(SUM(Reg[[#This Row],[STECo0]:[STECo27]]))-(SUM(Sug0.2[[#This Row],[STECo0]:[STECo27]]))</f>
        <v>250000</v>
      </c>
      <c r="D26" s="7">
        <f>(SUM(Reg[[#This Row],[NASCo0]:[NASCo27]]))-(SUM(Sug0.2[[#This Row],[NASCo0]:[NASCo27]]))</f>
        <v>580318.22800000198</v>
      </c>
      <c r="E26" s="7">
        <f>(SUM(Reg[[#This Row],[CIRCo0]:[CIRCo27]]))-(SUM(Sug0.2[[#This Row],[CIRCo0]:[CIRCo27]]))</f>
        <v>1473454.5206999965</v>
      </c>
      <c r="F26" s="7">
        <f>(SUM(Reg[[#This Row],[HCCCo0]:[HCCCo27]]))-(SUM(Sug0.2[[#This Row],[HCCCo0]:[HCCCo27]]))</f>
        <v>383261.71307999827</v>
      </c>
      <c r="G26" s="7">
        <f>(SUM(Reg[[#This Row],[CHDCo0]:[CHDCo27]]))-(SUM(Sug0.2[[#This Row],[CHDCo0]:[CHDCo27]]))</f>
        <v>860000</v>
      </c>
      <c r="H26" s="7">
        <f>(SUM(Reg[[#This Row],[T2DCo0]:[T2DCo27]]))-(SUM(Sug0.2[[#This Row],[T2DCo0]:[T2DCo27]]))</f>
        <v>1730000</v>
      </c>
      <c r="I26" s="7">
        <f>(SUM(Reg[[#This Row],[OveCo0]:[OveCo27]]))-(SUM(Sug0.2[[#This Row],[OveCo0]:[OveCo27]]))</f>
        <v>180000</v>
      </c>
      <c r="J26" s="7">
        <f>(SUM(Reg[[#This Row],[ObeCo0]:[ObeCo27]]))-(SUM(Sug0.2[[#This Row],[ObeCo0]:[ObeCo27]]))</f>
        <v>3200000</v>
      </c>
      <c r="K26" s="7">
        <f>(SUM(Reg[[#This Row],[STECo0]:[STECo27]]))-(SUM(Sug0.5[[#This Row],[STECo0]:[STECo27]]))</f>
        <v>850000</v>
      </c>
      <c r="L26" s="7">
        <f>(SUM(Reg[[#This Row],[NASCo0]:[NASCo27]]))-(SUM(Sug0.5[[#This Row],[NASCo0]:[NASCo27]]))</f>
        <v>1961943.1202999987</v>
      </c>
      <c r="M26" s="7">
        <f>(SUM(Reg[[#This Row],[CIRCo0]:[CIRCo27]]))-(SUM(Sug0.5[[#This Row],[CIRCo0]:[CIRCo27]]))</f>
        <v>5002364.5200999957</v>
      </c>
      <c r="N26" s="7">
        <f>(SUM(Reg[[#This Row],[HCCCo0]:[HCCCo27]]))-(SUM(Sug0.5[[#This Row],[HCCCo0]:[HCCCo27]]))</f>
        <v>1146162.5774899996</v>
      </c>
      <c r="O26" s="7">
        <f>(SUM(Reg[[#This Row],[CHDCo0]:[CHDCo27]]))-(SUM(Sug0.5[[#This Row],[CHDCo0]:[CHDCo27]]))</f>
        <v>3370000</v>
      </c>
      <c r="P26" s="7">
        <f>(SUM(Reg[[#This Row],[T2DCo0]:[T2DCo27]]))-(SUM(Sug0.5[[#This Row],[T2DCo0]:[T2DCo27]]))</f>
        <v>6120000</v>
      </c>
      <c r="Q26" s="7">
        <f>(SUM(Reg[[#This Row],[OveCo0]:[OveCo27]]))-(SUM(Sug0.5[[#This Row],[OveCo0]:[OveCo27]]))</f>
        <v>860000</v>
      </c>
      <c r="R26" s="7">
        <f>(SUM(Reg[[#This Row],[ObeCo0]:[ObeCo27]]))-(SUM(Sug0.5[[#This Row],[ObeCo0]:[ObeCo27]]))</f>
        <v>9520000</v>
      </c>
      <c r="S26" s="7">
        <f>(SUM(Reg[[#This Row],[SteDa0]:[SteDa27]]))-(SUM(Sug0.2[[#This Row],[SteDa0]:[SteDa27]]))</f>
        <v>0</v>
      </c>
      <c r="T26" s="7">
        <f>(SUM(Reg[[#This Row],[NASDa0]:[NASDa27]]))-(SUM(Sug0.2[[#This Row],[NASDa0]:[NASDa27]]))</f>
        <v>351.0761003000016</v>
      </c>
      <c r="U26" s="7">
        <f>(SUM(Reg[[#This Row],[CIRDa0]:[CIRDa27]]))-(SUM(Sug0.2[[#This Row],[CIRDa0]:[CIRDa27]]))</f>
        <v>61.822946179999917</v>
      </c>
      <c r="V26" s="14">
        <f>(SUM(Reg[[#This Row],[HCCDa0]:[HCCDa27]]))-(SUM(Sug0.2[[#This Row],[HCCDa0]:[HCCDa27]]))</f>
        <v>2.6472961390000052</v>
      </c>
      <c r="W26" s="7">
        <f>(SUM(Reg[[#This Row],[LIDDa0]:[LIDDa27]]))-(SUM(Sug0.2[[#This Row],[LIDDa0]:[LIDDa27]]))</f>
        <v>526.71062419999998</v>
      </c>
      <c r="X26" s="7">
        <f>(SUM(Reg[[#This Row],[CHDDa0]:[CHDDa27]]))-(SUM(Sug0.2[[#This Row],[CHDDa0]:[CHDDa27]]))</f>
        <v>5.6221611000003122</v>
      </c>
      <c r="Y26" s="7">
        <f>(SUM(Reg[[#This Row],[CHDDDa0]:[CHDDDa27]]))-(SUM(Sug0.2[[#This Row],[CHDDDa0]:[CHDDDa27]]))</f>
        <v>4.0097635199999786</v>
      </c>
      <c r="Z26" s="7">
        <f>(SUM(Reg[[#This Row],[T2DDa0]:[T2DDa27]]))-(SUM(Sug0.2[[#This Row],[T2DDa0]:[T2DDa27]]))</f>
        <v>15.277671870000404</v>
      </c>
      <c r="AA26" s="7">
        <f>(SUM(Reg[[#This Row],[T2DDDa0]:[T2DDDa27]]))-(SUM(Sug0.2[[#This Row],[T2DDDa0]:[T2DDDa27]]))</f>
        <v>83.971517500001937</v>
      </c>
      <c r="AB26" s="7">
        <f>(SUM(Reg[[#This Row],[OveDa0]:[OveDa27]]))-(SUM(Sug0.2[[#This Row],[OveDa0]:[OveDa27]]))</f>
        <v>0</v>
      </c>
      <c r="AC26" s="7">
        <f>(SUM(Reg[[#This Row],[ObeDa0]:[ObeDa27]]))-(SUM(Sug0.2[[#This Row],[ObeDa0]:[ObeDa27]]))</f>
        <v>55.5648362000004</v>
      </c>
      <c r="AD26" s="7">
        <f>(SUM(Reg[[#This Row],[SteDa0]:[SteDa27]]))-(SUM(Sug0.5[[#This Row],[SteDa0]:[SteDa27]]))</f>
        <v>0</v>
      </c>
      <c r="AE26" s="7">
        <f>(SUM(Reg[[#This Row],[NASDa0]:[NASDa27]]))-(SUM(Sug0.5[[#This Row],[NASDa0]:[NASDa27]]))</f>
        <v>1186.9200495000005</v>
      </c>
      <c r="AF26" s="7">
        <f>(SUM(Reg[[#This Row],[CIRDa0]:[CIRDa27]]))-(SUM(Sug0.5[[#This Row],[CIRDa0]:[CIRDa27]]))</f>
        <v>210.40315581000016</v>
      </c>
      <c r="AG26" s="7">
        <f>(SUM(Reg[[#This Row],[HCCDa0]:[HCCDa27]]))-(SUM(Sug0.5[[#This Row],[HCCDa0]:[HCCDa27]]))</f>
        <v>7.9168663720000048</v>
      </c>
      <c r="AH26" s="7">
        <f>(SUM(Reg[[#This Row],[LIDDa0]:[LIDDa27]]))-(SUM(Sug0.5[[#This Row],[LIDDa0]:[LIDDa27]]))</f>
        <v>1208.6164764999985</v>
      </c>
      <c r="AI26" s="7">
        <f>(SUM(Reg[[#This Row],[CHDDa0]:[CHDDa27]]))-(SUM(Sug0.5[[#This Row],[CHDDa0]:[CHDDa27]]))</f>
        <v>22.791163010000218</v>
      </c>
      <c r="AJ26" s="7">
        <f>(SUM(Reg[[#This Row],[CHDDDa0]:[CHDDDa27]]))-(SUM(Sug0.5[[#This Row],[CHDDDa0]:[CHDDDa27]]))</f>
        <v>13.7120429900001</v>
      </c>
      <c r="AK26" s="7">
        <f>(SUM(Reg[[#This Row],[T2DDa0]:[T2DDa27]]))-(SUM(Sug0.5[[#This Row],[T2DDa0]:[T2DDa27]]))</f>
        <v>53.363916319999589</v>
      </c>
      <c r="AL26" s="7">
        <f>(SUM(Reg[[#This Row],[T2DDDa0]:[T2DDDa27]]))-(SUM(Sug0.5[[#This Row],[T2DDDa0]:[T2DDDa27]]))</f>
        <v>263.66236000000208</v>
      </c>
      <c r="AM26" s="7">
        <f>(SUM(Reg[[#This Row],[OveDa0]:[OveDa27]]))-(SUM(Sug0.5[[#This Row],[OveDa0]:[OveDa27]]))</f>
        <v>0</v>
      </c>
      <c r="AN26" s="7">
        <f>(SUM(Reg[[#This Row],[ObeDa0]:[ObeDa27]]))-(SUM(Sug0.5[[#This Row],[ObeDa0]:[ObeDa27]]))</f>
        <v>165.22147141000073</v>
      </c>
      <c r="AO26" s="11">
        <f>Reg[STECo0]-Sug0.2[STECo0]</f>
        <v>0</v>
      </c>
      <c r="AP26" s="11">
        <f>Reg[STECo1]-Sug0.2[STECo1]</f>
        <v>0</v>
      </c>
      <c r="AQ26" s="11">
        <f>Reg[STECo2]-Sug0.2[STECo2]</f>
        <v>0</v>
      </c>
      <c r="AR26" s="11">
        <f>Reg[STECo3]-Sug0.2[STECo3]</f>
        <v>0</v>
      </c>
      <c r="AS26" s="11">
        <f>Reg[STECo4]-Sug0.2[STECo4]</f>
        <v>0</v>
      </c>
      <c r="AT26" s="11">
        <f>Reg[STECo5]-Sug0.2[STECo5]</f>
        <v>0</v>
      </c>
      <c r="AU26" s="11">
        <f>Reg[STECo6]-Sug0.2[STECo6]</f>
        <v>0</v>
      </c>
      <c r="AV26" s="11">
        <f>Reg[[#This Row],[STECo7]]-Sug0.2[[#This Row],[STECo7]]</f>
        <v>10000</v>
      </c>
      <c r="AW26" s="11">
        <f>Reg[[#This Row],[STECo8]]-Sug0.2[[#This Row],[STECo8]]</f>
        <v>10000</v>
      </c>
      <c r="AX26" s="11">
        <f>Reg[[#This Row],[STECo9]]-Sug0.2[[#This Row],[STECo9]]</f>
        <v>10000</v>
      </c>
      <c r="AY26" s="11">
        <f>Reg[[#This Row],[STECo10]]-Sug0.2[[#This Row],[STECo10]]</f>
        <v>20000</v>
      </c>
      <c r="AZ26" s="11">
        <f>Reg[[#This Row],[STECo11]]-Sug0.2[[#This Row],[STECo11]]</f>
        <v>10000</v>
      </c>
      <c r="BA26" s="11">
        <f>Reg[[#This Row],[STECo12]]-Sug0.2[[#This Row],[STECo12]]</f>
        <v>10000</v>
      </c>
      <c r="BB26" s="11">
        <f>Reg[[#This Row],[STECo13]]-Sug0.2[[#This Row],[STECo13]]</f>
        <v>10000</v>
      </c>
      <c r="BC26" s="11">
        <f>Reg[[#This Row],[STECo14]]-Sug0.2[[#This Row],[STECo14]]</f>
        <v>10000</v>
      </c>
      <c r="BD26" s="11">
        <f>Reg[[#This Row],[STECo15]]-Sug0.2[[#This Row],[STECo15]]</f>
        <v>10000</v>
      </c>
      <c r="BE26" s="11">
        <f>Reg[[#This Row],[STECo16]]-Sug0.2[[#This Row],[STECo16]]</f>
        <v>20000</v>
      </c>
      <c r="BF26" s="11">
        <f>Reg[[#This Row],[STECo17]]-Sug0.2[[#This Row],[STECo17]]</f>
        <v>10000</v>
      </c>
      <c r="BG26" s="11">
        <f>Reg[[#This Row],[STECo18]]-Sug0.2[[#This Row],[STECo18]]</f>
        <v>20000</v>
      </c>
      <c r="BH26" s="11">
        <f>Reg[[#This Row],[STECo19]]-Sug0.2[[#This Row],[STECo19]]</f>
        <v>20000</v>
      </c>
      <c r="BI26" s="11">
        <f>Reg[[#This Row],[STECo20]]-Sug0.2[[#This Row],[STECo20]]</f>
        <v>10000</v>
      </c>
      <c r="BJ26" s="11">
        <f>Reg[[#This Row],[STECo21]]-Sug0.2[[#This Row],[STECo21]]</f>
        <v>10000</v>
      </c>
      <c r="BK26" s="11">
        <f>Reg[[#This Row],[STECo22]]-Sug0.2[[#This Row],[STECo22]]</f>
        <v>10000</v>
      </c>
      <c r="BL26" s="11">
        <f>Reg[[#This Row],[STECo23]]-Sug0.2[[#This Row],[STECo23]]</f>
        <v>10000</v>
      </c>
      <c r="BM26" s="11">
        <f>Reg[[#This Row],[STECo24]]-Sug0.2[[#This Row],[STECo24]]</f>
        <v>10000</v>
      </c>
      <c r="BN26" s="11">
        <f>Reg[[#This Row],[STECo25]]-Sug0.2[[#This Row],[STECo25]]</f>
        <v>10000</v>
      </c>
      <c r="BO26" s="11">
        <f>Reg[[#This Row],[STECo26]]-Sug0.2[[#This Row],[STECo26]]</f>
        <v>10000</v>
      </c>
      <c r="BP26" s="11">
        <f>Reg[[#This Row],[STECo27]]-Sug0.2[[#This Row],[STECo27]]</f>
        <v>10000</v>
      </c>
      <c r="BQ26" s="11">
        <f>Reg[STECo0]-Sug0.2[STECo0]</f>
        <v>0</v>
      </c>
      <c r="BR26" s="11">
        <f>Reg[STECo1]-Sug0.2[STECo1]</f>
        <v>0</v>
      </c>
      <c r="BS26" s="11">
        <f>Reg[STECo2]-Sug0.2[STECo2]</f>
        <v>0</v>
      </c>
      <c r="BT26" s="11">
        <f>Reg[STECo3]-Sug0.2[STECo3]</f>
        <v>0</v>
      </c>
      <c r="BU26" s="11">
        <f>Reg[STECo4]-Sug0.2[STECo4]</f>
        <v>0</v>
      </c>
      <c r="BV26" s="11">
        <f>Reg[STECo5]-Sug0.2[STECo5]</f>
        <v>0</v>
      </c>
      <c r="BW26" s="11">
        <f>Reg[STECo6]-Sug0.2[STECo6]</f>
        <v>0</v>
      </c>
      <c r="BX26" s="11">
        <f>Reg[[#This Row],[STECo7]]-Sug0.5[[#This Row],[STECo7]]</f>
        <v>50000</v>
      </c>
      <c r="BY26" s="11">
        <f>Reg[[#This Row],[STECo8]]-Sug0.5[[#This Row],[STECo8]]</f>
        <v>50000</v>
      </c>
      <c r="BZ26" s="11">
        <f>Reg[[#This Row],[STECo9]]-Sug0.5[[#This Row],[STECo9]]</f>
        <v>50000</v>
      </c>
      <c r="CA26" s="11">
        <f>Reg[[#This Row],[STECo10]]-Sug0.5[[#This Row],[STECo10]]</f>
        <v>50000</v>
      </c>
      <c r="CB26" s="11">
        <f>Reg[[#This Row],[STECo11]]-Sug0.5[[#This Row],[STECo11]]</f>
        <v>40000</v>
      </c>
      <c r="CC26" s="11">
        <f>Reg[[#This Row],[STECo12]]-Sug0.5[[#This Row],[STECo12]]</f>
        <v>40000</v>
      </c>
      <c r="CD26" s="11">
        <f>Reg[[#This Row],[STECo13]]-Sug0.5[[#This Row],[STECo13]]</f>
        <v>40000</v>
      </c>
      <c r="CE26" s="11">
        <f>Reg[[#This Row],[STECo14]]-Sug0.5[[#This Row],[STECo14]]</f>
        <v>30000</v>
      </c>
      <c r="CF26" s="11">
        <f>Reg[[#This Row],[STECo15]]-Sug0.5[[#This Row],[STECo15]]</f>
        <v>40000</v>
      </c>
      <c r="CG26" s="11">
        <f>Reg[[#This Row],[STECo16]]-Sug0.5[[#This Row],[STECo16]]</f>
        <v>40000</v>
      </c>
      <c r="CH26" s="11">
        <f>Reg[[#This Row],[STECo17]]-Sug0.5[[#This Row],[STECo17]]</f>
        <v>40000</v>
      </c>
      <c r="CI26" s="11">
        <f>Reg[[#This Row],[STECo18]]-Sug0.5[[#This Row],[STECo18]]</f>
        <v>40000</v>
      </c>
      <c r="CJ26" s="11">
        <f>Reg[[#This Row],[STECo19]]-Sug0.5[[#This Row],[STECo19]]</f>
        <v>50000</v>
      </c>
      <c r="CK26" s="11">
        <f>Reg[[#This Row],[STECo20]]-Sug0.5[[#This Row],[STECo20]]</f>
        <v>40000</v>
      </c>
      <c r="CL26" s="11">
        <f>Reg[[#This Row],[STECo21]]-Sug0.5[[#This Row],[STECo21]]</f>
        <v>40000</v>
      </c>
      <c r="CM26" s="11">
        <f>Reg[[#This Row],[STECo22]]-Sug0.5[[#This Row],[STECo22]]</f>
        <v>40000</v>
      </c>
      <c r="CN26" s="11">
        <f>Reg[[#This Row],[STECo23]]-Sug0.5[[#This Row],[STECo23]]</f>
        <v>30000</v>
      </c>
      <c r="CO26" s="11">
        <f>Reg[[#This Row],[STECo24]]-Sug0.5[[#This Row],[STECo24]]</f>
        <v>40000</v>
      </c>
      <c r="CP26" s="11">
        <f>Reg[[#This Row],[STECo25]]-Sug0.5[[#This Row],[STECo25]]</f>
        <v>40000</v>
      </c>
      <c r="CQ26" s="11">
        <f>Reg[[#This Row],[STECo26]]-Sug0.5[[#This Row],[STECo26]]</f>
        <v>30000</v>
      </c>
      <c r="CR26" s="11">
        <f>Reg[[#This Row],[STECo27]]-Sug0.5[[#This Row],[STECo27]]</f>
        <v>30000</v>
      </c>
    </row>
    <row r="27" spans="1:96" x14ac:dyDescent="0.25">
      <c r="C27" s="7">
        <f>(SUM(Reg[[#This Row],[STECo0]:[STECo27]]))-(SUM(Sug0.2[[#This Row],[STECo0]:[STECo27]]))</f>
        <v>550000</v>
      </c>
      <c r="D27" s="7">
        <f>(SUM(Reg[[#This Row],[NASCo0]:[NASCo27]]))-(SUM(Sug0.2[[#This Row],[NASCo0]:[NASCo27]]))</f>
        <v>468706.95710000023</v>
      </c>
      <c r="E27" s="7">
        <f>(SUM(Reg[[#This Row],[CIRCo0]:[CIRCo27]]))-(SUM(Sug0.2[[#This Row],[CIRCo0]:[CIRCo27]]))</f>
        <v>549561.15870000143</v>
      </c>
      <c r="F27" s="7">
        <f>(SUM(Reg[[#This Row],[HCCCo0]:[HCCCo27]]))-(SUM(Sug0.2[[#This Row],[HCCCo0]:[HCCCo27]]))</f>
        <v>303156.96076999977</v>
      </c>
      <c r="G27" s="7">
        <f>(SUM(Reg[[#This Row],[CHDCo0]:[CHDCo27]]))-(SUM(Sug0.2[[#This Row],[CHDCo0]:[CHDCo27]]))</f>
        <v>3730000</v>
      </c>
      <c r="H27" s="7">
        <f>(SUM(Reg[[#This Row],[T2DCo0]:[T2DCo27]]))-(SUM(Sug0.2[[#This Row],[T2DCo0]:[T2DCo27]]))</f>
        <v>15700000</v>
      </c>
      <c r="I27" s="7">
        <f>(SUM(Reg[[#This Row],[OveCo0]:[OveCo27]]))-(SUM(Sug0.2[[#This Row],[OveCo0]:[OveCo27]]))</f>
        <v>-3870000</v>
      </c>
      <c r="J27" s="7">
        <f>(SUM(Reg[[#This Row],[ObeCo0]:[ObeCo27]]))-(SUM(Sug0.2[[#This Row],[ObeCo0]:[ObeCo27]]))</f>
        <v>6420000</v>
      </c>
      <c r="K27" s="7">
        <f>(SUM(Reg[[#This Row],[STECo0]:[STECo27]]))-(SUM(Sug0.5[[#This Row],[STECo0]:[STECo27]]))</f>
        <v>1820000</v>
      </c>
      <c r="L27" s="7">
        <f>(SUM(Reg[[#This Row],[NASCo0]:[NASCo27]]))-(SUM(Sug0.5[[#This Row],[NASCo0]:[NASCo27]]))</f>
        <v>1477251.0639999993</v>
      </c>
      <c r="M27" s="7">
        <f>(SUM(Reg[[#This Row],[CIRCo0]:[CIRCo27]]))-(SUM(Sug0.5[[#This Row],[CIRCo0]:[CIRCo27]]))</f>
        <v>1585305.6628</v>
      </c>
      <c r="N27" s="7">
        <f>(SUM(Reg[[#This Row],[HCCCo0]:[HCCCo27]]))-(SUM(Sug0.5[[#This Row],[HCCCo0]:[HCCCo27]]))</f>
        <v>1091852.1798100001</v>
      </c>
      <c r="O27" s="7">
        <f>(SUM(Reg[[#This Row],[CHDCo0]:[CHDCo27]]))-(SUM(Sug0.5[[#This Row],[CHDCo0]:[CHDCo27]]))</f>
        <v>10870000</v>
      </c>
      <c r="P27" s="7">
        <f>(SUM(Reg[[#This Row],[T2DCo0]:[T2DCo27]]))-(SUM(Sug0.5[[#This Row],[T2DCo0]:[T2DCo27]]))</f>
        <v>43600000</v>
      </c>
      <c r="Q27" s="7">
        <f>(SUM(Reg[[#This Row],[OveCo0]:[OveCo27]]))-(SUM(Sug0.5[[#This Row],[OveCo0]:[OveCo27]]))</f>
        <v>-11300000</v>
      </c>
      <c r="R27" s="7">
        <f>(SUM(Reg[[#This Row],[ObeCo0]:[ObeCo27]]))-(SUM(Sug0.5[[#This Row],[ObeCo0]:[ObeCo27]]))</f>
        <v>20440000</v>
      </c>
      <c r="S27" s="7">
        <f>(SUM(Reg[[#This Row],[SteDa0]:[SteDa27]]))-(SUM(Sug0.2[[#This Row],[SteDa0]:[SteDa27]]))</f>
        <v>0</v>
      </c>
      <c r="T27" s="7">
        <f>(SUM(Reg[[#This Row],[NASDa0]:[NASDa27]]))-(SUM(Sug0.2[[#This Row],[NASDa0]:[NASDa27]]))</f>
        <v>435.74700200000098</v>
      </c>
      <c r="U27" s="7">
        <f>(SUM(Reg[[#This Row],[CIRDa0]:[CIRDa27]]))-(SUM(Sug0.2[[#This Row],[CIRDa0]:[CIRDa27]]))</f>
        <v>48.38735295999993</v>
      </c>
      <c r="V27" s="14">
        <f>(SUM(Reg[[#This Row],[HCCDa0]:[HCCDa27]]))-(SUM(Sug0.2[[#This Row],[HCCDa0]:[HCCDa27]]))</f>
        <v>3.3956037480000134</v>
      </c>
      <c r="W27" s="7">
        <f>(SUM(Reg[[#This Row],[LIDDa0]:[LIDDa27]]))-(SUM(Sug0.2[[#This Row],[LIDDa0]:[LIDDa27]]))</f>
        <v>473.46583490000012</v>
      </c>
      <c r="X27" s="7">
        <f>(SUM(Reg[[#This Row],[CHDDa0]:[CHDDa27]]))-(SUM(Sug0.2[[#This Row],[CHDDa0]:[CHDDa27]]))</f>
        <v>30.502480029999788</v>
      </c>
      <c r="Y27" s="7">
        <f>(SUM(Reg[[#This Row],[CHDDDa0]:[CHDDDa27]]))-(SUM(Sug0.2[[#This Row],[CHDDDa0]:[CHDDDa27]]))</f>
        <v>75.41259380000065</v>
      </c>
      <c r="Z27" s="7">
        <f>(SUM(Reg[[#This Row],[T2DDa0]:[T2DDa27]]))-(SUM(Sug0.2[[#This Row],[T2DDa0]:[T2DDa27]]))</f>
        <v>61.369289499999923</v>
      </c>
      <c r="AA27" s="7">
        <f>(SUM(Reg[[#This Row],[T2DDDa0]:[T2DDDa27]]))-(SUM(Sug0.2[[#This Row],[T2DDDa0]:[T2DDDa27]]))</f>
        <v>358.76392260000284</v>
      </c>
      <c r="AB27" s="7">
        <f>(SUM(Reg[[#This Row],[OveDa0]:[OveDa27]]))-(SUM(Sug0.2[[#This Row],[OveDa0]:[OveDa27]]))</f>
        <v>0</v>
      </c>
      <c r="AC27" s="7">
        <f>(SUM(Reg[[#This Row],[ObeDa0]:[ObeDa27]]))-(SUM(Sug0.2[[#This Row],[ObeDa0]:[ObeDa27]]))</f>
        <v>135.24370586000032</v>
      </c>
      <c r="AD27" s="7">
        <f>(SUM(Reg[[#This Row],[SteDa0]:[SteDa27]]))-(SUM(Sug0.5[[#This Row],[SteDa0]:[SteDa27]]))</f>
        <v>0</v>
      </c>
      <c r="AE27" s="7">
        <f>(SUM(Reg[[#This Row],[NASDa0]:[NASDa27]]))-(SUM(Sug0.5[[#This Row],[NASDa0]:[NASDa27]]))</f>
        <v>1373.369250900002</v>
      </c>
      <c r="AF27" s="7">
        <f>(SUM(Reg[[#This Row],[CIRDa0]:[CIRDa27]]))-(SUM(Sug0.5[[#This Row],[CIRDa0]:[CIRDa27]]))</f>
        <v>139.58181622000001</v>
      </c>
      <c r="AG27" s="7">
        <f>(SUM(Reg[[#This Row],[HCCDa0]:[HCCDa27]]))-(SUM(Sug0.5[[#This Row],[HCCDa0]:[HCCDa27]]))</f>
        <v>12.229629634000005</v>
      </c>
      <c r="AH27" s="7">
        <f>(SUM(Reg[[#This Row],[LIDDa0]:[LIDDa27]]))-(SUM(Sug0.5[[#This Row],[LIDDa0]:[LIDDa27]]))</f>
        <v>1276.9638192999992</v>
      </c>
      <c r="AI27" s="7">
        <f>(SUM(Reg[[#This Row],[CHDDa0]:[CHDDa27]]))-(SUM(Sug0.5[[#This Row],[CHDDa0]:[CHDDa27]]))</f>
        <v>87.494851859999926</v>
      </c>
      <c r="AJ27" s="7">
        <f>(SUM(Reg[[#This Row],[CHDDDa0]:[CHDDDa27]]))-(SUM(Sug0.5[[#This Row],[CHDDDa0]:[CHDDDa27]]))</f>
        <v>215.89220949999981</v>
      </c>
      <c r="AK27" s="7">
        <f>(SUM(Reg[[#This Row],[T2DDa0]:[T2DDa27]]))-(SUM(Sug0.5[[#This Row],[T2DDa0]:[T2DDa27]]))</f>
        <v>170.01135609999983</v>
      </c>
      <c r="AL27" s="7">
        <f>(SUM(Reg[[#This Row],[T2DDDa0]:[T2DDDa27]]))-(SUM(Sug0.5[[#This Row],[T2DDDa0]:[T2DDDa27]]))</f>
        <v>1360.7441714000015</v>
      </c>
      <c r="AM27" s="7">
        <f>(SUM(Reg[[#This Row],[OveDa0]:[OveDa27]]))-(SUM(Sug0.5[[#This Row],[OveDa0]:[OveDa27]]))</f>
        <v>0</v>
      </c>
      <c r="AN27" s="7">
        <f>(SUM(Reg[[#This Row],[ObeDa0]:[ObeDa27]]))-(SUM(Sug0.5[[#This Row],[ObeDa0]:[ObeDa27]]))</f>
        <v>430.79903153000032</v>
      </c>
      <c r="AO27" s="11">
        <f>Reg[STECo0]-Sug0.2[STECo0]</f>
        <v>0</v>
      </c>
      <c r="AP27" s="11">
        <f>Reg[STECo1]-Sug0.2[STECo1]</f>
        <v>0</v>
      </c>
      <c r="AQ27" s="11">
        <f>Reg[STECo2]-Sug0.2[STECo2]</f>
        <v>0</v>
      </c>
      <c r="AR27" s="11">
        <f>Reg[STECo3]-Sug0.2[STECo3]</f>
        <v>0</v>
      </c>
      <c r="AS27" s="11">
        <f>Reg[STECo4]-Sug0.2[STECo4]</f>
        <v>0</v>
      </c>
      <c r="AT27" s="11">
        <f>Reg[STECo5]-Sug0.2[STECo5]</f>
        <v>0</v>
      </c>
      <c r="AU27" s="11">
        <f>Reg[STECo6]-Sug0.2[STECo6]</f>
        <v>0</v>
      </c>
      <c r="AV27" s="11">
        <f>Reg[[#This Row],[STECo7]]-Sug0.2[[#This Row],[STECo7]]</f>
        <v>30000</v>
      </c>
      <c r="AW27" s="11">
        <f>Reg[[#This Row],[STECo8]]-Sug0.2[[#This Row],[STECo8]]</f>
        <v>30000</v>
      </c>
      <c r="AX27" s="11">
        <f>Reg[[#This Row],[STECo9]]-Sug0.2[[#This Row],[STECo9]]</f>
        <v>30000</v>
      </c>
      <c r="AY27" s="11">
        <f>Reg[[#This Row],[STECo10]]-Sug0.2[[#This Row],[STECo10]]</f>
        <v>30000</v>
      </c>
      <c r="AZ27" s="11">
        <f>Reg[[#This Row],[STECo11]]-Sug0.2[[#This Row],[STECo11]]</f>
        <v>30000</v>
      </c>
      <c r="BA27" s="11">
        <f>Reg[[#This Row],[STECo12]]-Sug0.2[[#This Row],[STECo12]]</f>
        <v>30000</v>
      </c>
      <c r="BB27" s="11">
        <f>Reg[[#This Row],[STECo13]]-Sug0.2[[#This Row],[STECo13]]</f>
        <v>30000</v>
      </c>
      <c r="BC27" s="11">
        <f>Reg[[#This Row],[STECo14]]-Sug0.2[[#This Row],[STECo14]]</f>
        <v>40000</v>
      </c>
      <c r="BD27" s="11">
        <f>Reg[[#This Row],[STECo15]]-Sug0.2[[#This Row],[STECo15]]</f>
        <v>40000</v>
      </c>
      <c r="BE27" s="11">
        <f>Reg[[#This Row],[STECo16]]-Sug0.2[[#This Row],[STECo16]]</f>
        <v>30000</v>
      </c>
      <c r="BF27" s="11">
        <f>Reg[[#This Row],[STECo17]]-Sug0.2[[#This Row],[STECo17]]</f>
        <v>30000</v>
      </c>
      <c r="BG27" s="11">
        <f>Reg[[#This Row],[STECo18]]-Sug0.2[[#This Row],[STECo18]]</f>
        <v>30000</v>
      </c>
      <c r="BH27" s="11">
        <f>Reg[[#This Row],[STECo19]]-Sug0.2[[#This Row],[STECo19]]</f>
        <v>30000</v>
      </c>
      <c r="BI27" s="11">
        <f>Reg[[#This Row],[STECo20]]-Sug0.2[[#This Row],[STECo20]]</f>
        <v>30000</v>
      </c>
      <c r="BJ27" s="11">
        <f>Reg[[#This Row],[STECo21]]-Sug0.2[[#This Row],[STECo21]]</f>
        <v>20000</v>
      </c>
      <c r="BK27" s="11">
        <f>Reg[[#This Row],[STECo22]]-Sug0.2[[#This Row],[STECo22]]</f>
        <v>20000</v>
      </c>
      <c r="BL27" s="11">
        <f>Reg[[#This Row],[STECo23]]-Sug0.2[[#This Row],[STECo23]]</f>
        <v>20000</v>
      </c>
      <c r="BM27" s="11">
        <f>Reg[[#This Row],[STECo24]]-Sug0.2[[#This Row],[STECo24]]</f>
        <v>10000</v>
      </c>
      <c r="BN27" s="11">
        <f>Reg[[#This Row],[STECo25]]-Sug0.2[[#This Row],[STECo25]]</f>
        <v>10000</v>
      </c>
      <c r="BO27" s="11">
        <f>Reg[[#This Row],[STECo26]]-Sug0.2[[#This Row],[STECo26]]</f>
        <v>20000</v>
      </c>
      <c r="BP27" s="11">
        <f>Reg[[#This Row],[STECo27]]-Sug0.2[[#This Row],[STECo27]]</f>
        <v>10000</v>
      </c>
      <c r="BQ27" s="11">
        <f>Reg[STECo0]-Sug0.2[STECo0]</f>
        <v>0</v>
      </c>
      <c r="BR27" s="11">
        <f>Reg[STECo1]-Sug0.2[STECo1]</f>
        <v>0</v>
      </c>
      <c r="BS27" s="11">
        <f>Reg[STECo2]-Sug0.2[STECo2]</f>
        <v>0</v>
      </c>
      <c r="BT27" s="11">
        <f>Reg[STECo3]-Sug0.2[STECo3]</f>
        <v>0</v>
      </c>
      <c r="BU27" s="11">
        <f>Reg[STECo4]-Sug0.2[STECo4]</f>
        <v>0</v>
      </c>
      <c r="BV27" s="11">
        <f>Reg[STECo5]-Sug0.2[STECo5]</f>
        <v>0</v>
      </c>
      <c r="BW27" s="11">
        <f>Reg[STECo6]-Sug0.2[STECo6]</f>
        <v>0</v>
      </c>
      <c r="BX27" s="11">
        <f>Reg[[#This Row],[STECo7]]-Sug0.5[[#This Row],[STECo7]]</f>
        <v>80000</v>
      </c>
      <c r="BY27" s="11">
        <f>Reg[[#This Row],[STECo8]]-Sug0.5[[#This Row],[STECo8]]</f>
        <v>100000</v>
      </c>
      <c r="BZ27" s="11">
        <f>Reg[[#This Row],[STECo9]]-Sug0.5[[#This Row],[STECo9]]</f>
        <v>100000</v>
      </c>
      <c r="CA27" s="11">
        <f>Reg[[#This Row],[STECo10]]-Sug0.5[[#This Row],[STECo10]]</f>
        <v>100000</v>
      </c>
      <c r="CB27" s="11">
        <f>Reg[[#This Row],[STECo11]]-Sug0.5[[#This Row],[STECo11]]</f>
        <v>100000</v>
      </c>
      <c r="CC27" s="11">
        <f>Reg[[#This Row],[STECo12]]-Sug0.5[[#This Row],[STECo12]]</f>
        <v>100000</v>
      </c>
      <c r="CD27" s="11">
        <f>Reg[[#This Row],[STECo13]]-Sug0.5[[#This Row],[STECo13]]</f>
        <v>100000</v>
      </c>
      <c r="CE27" s="11">
        <f>Reg[[#This Row],[STECo14]]-Sug0.5[[#This Row],[STECo14]]</f>
        <v>110000</v>
      </c>
      <c r="CF27" s="11">
        <f>Reg[[#This Row],[STECo15]]-Sug0.5[[#This Row],[STECo15]]</f>
        <v>110000</v>
      </c>
      <c r="CG27" s="11">
        <f>Reg[[#This Row],[STECo16]]-Sug0.5[[#This Row],[STECo16]]</f>
        <v>100000</v>
      </c>
      <c r="CH27" s="11">
        <f>Reg[[#This Row],[STECo17]]-Sug0.5[[#This Row],[STECo17]]</f>
        <v>100000</v>
      </c>
      <c r="CI27" s="11">
        <f>Reg[[#This Row],[STECo18]]-Sug0.5[[#This Row],[STECo18]]</f>
        <v>90000</v>
      </c>
      <c r="CJ27" s="11">
        <f>Reg[[#This Row],[STECo19]]-Sug0.5[[#This Row],[STECo19]]</f>
        <v>90000</v>
      </c>
      <c r="CK27" s="11">
        <f>Reg[[#This Row],[STECo20]]-Sug0.5[[#This Row],[STECo20]]</f>
        <v>90000</v>
      </c>
      <c r="CL27" s="11">
        <f>Reg[[#This Row],[STECo21]]-Sug0.5[[#This Row],[STECo21]]</f>
        <v>80000</v>
      </c>
      <c r="CM27" s="11">
        <f>Reg[[#This Row],[STECo22]]-Sug0.5[[#This Row],[STECo22]]</f>
        <v>70000</v>
      </c>
      <c r="CN27" s="11">
        <f>Reg[[#This Row],[STECo23]]-Sug0.5[[#This Row],[STECo23]]</f>
        <v>70000</v>
      </c>
      <c r="CO27" s="11">
        <f>Reg[[#This Row],[STECo24]]-Sug0.5[[#This Row],[STECo24]]</f>
        <v>60000</v>
      </c>
      <c r="CP27" s="11">
        <f>Reg[[#This Row],[STECo25]]-Sug0.5[[#This Row],[STECo25]]</f>
        <v>60000</v>
      </c>
      <c r="CQ27" s="11">
        <f>Reg[[#This Row],[STECo26]]-Sug0.5[[#This Row],[STECo26]]</f>
        <v>60000</v>
      </c>
      <c r="CR27" s="11">
        <f>Reg[[#This Row],[STECo27]]-Sug0.5[[#This Row],[STECo27]]</f>
        <v>50000</v>
      </c>
    </row>
    <row r="28" spans="1:96" x14ac:dyDescent="0.25">
      <c r="C28" s="7">
        <f>(SUM(Reg[[#This Row],[STECo0]:[STECo27]]))-(SUM(Sug0.2[[#This Row],[STECo0]:[STECo27]]))</f>
        <v>390000</v>
      </c>
      <c r="D28" s="7">
        <f>(SUM(Reg[[#This Row],[NASCo0]:[NASCo27]]))-(SUM(Sug0.2[[#This Row],[NASCo0]:[NASCo27]]))</f>
        <v>277325.58860000037</v>
      </c>
      <c r="E28" s="7">
        <f>(SUM(Reg[[#This Row],[CIRCo0]:[CIRCo27]]))-(SUM(Sug0.2[[#This Row],[CIRCo0]:[CIRCo27]]))</f>
        <v>336117.53539999947</v>
      </c>
      <c r="F28" s="7">
        <f>(SUM(Reg[[#This Row],[HCCCo0]:[HCCCo27]]))-(SUM(Sug0.2[[#This Row],[HCCCo0]:[HCCCo27]]))</f>
        <v>32026.308799999766</v>
      </c>
      <c r="G28" s="7">
        <f>(SUM(Reg[[#This Row],[CHDCo0]:[CHDCo27]]))-(SUM(Sug0.2[[#This Row],[CHDCo0]:[CHDCo27]]))</f>
        <v>470000</v>
      </c>
      <c r="H28" s="7">
        <f>(SUM(Reg[[#This Row],[T2DCo0]:[T2DCo27]]))-(SUM(Sug0.2[[#This Row],[T2DCo0]:[T2DCo27]]))</f>
        <v>4500000</v>
      </c>
      <c r="I28" s="7">
        <f>(SUM(Reg[[#This Row],[OveCo0]:[OveCo27]]))-(SUM(Sug0.2[[#This Row],[OveCo0]:[OveCo27]]))</f>
        <v>74323.986299999058</v>
      </c>
      <c r="J28" s="7">
        <f>(SUM(Reg[[#This Row],[ObeCo0]:[ObeCo27]]))-(SUM(Sug0.2[[#This Row],[ObeCo0]:[ObeCo27]]))</f>
        <v>2050000</v>
      </c>
      <c r="K28" s="7">
        <f>(SUM(Reg[[#This Row],[STECo0]:[STECo27]]))-(SUM(Sug0.5[[#This Row],[STECo0]:[STECo27]]))</f>
        <v>1182984.6917999983</v>
      </c>
      <c r="L28" s="7">
        <f>(SUM(Reg[[#This Row],[NASCo0]:[NASCo27]]))-(SUM(Sug0.5[[#This Row],[NASCo0]:[NASCo27]]))</f>
        <v>881243.05260000098</v>
      </c>
      <c r="M28" s="7">
        <f>(SUM(Reg[[#This Row],[CIRCo0]:[CIRCo27]]))-(SUM(Sug0.5[[#This Row],[CIRCo0]:[CIRCo27]]))</f>
        <v>1471749.6598999994</v>
      </c>
      <c r="N28" s="7">
        <f>(SUM(Reg[[#This Row],[HCCCo0]:[HCCCo27]]))-(SUM(Sug0.5[[#This Row],[HCCCo0]:[HCCCo27]]))</f>
        <v>767931.6952800001</v>
      </c>
      <c r="O28" s="7">
        <f>(SUM(Reg[[#This Row],[CHDCo0]:[CHDCo27]]))-(SUM(Sug0.5[[#This Row],[CHDCo0]:[CHDCo27]]))</f>
        <v>690000</v>
      </c>
      <c r="P28" s="7">
        <f>(SUM(Reg[[#This Row],[T2DCo0]:[T2DCo27]]))-(SUM(Sug0.5[[#This Row],[T2DCo0]:[T2DCo27]]))</f>
        <v>18200000</v>
      </c>
      <c r="Q28" s="7">
        <f>(SUM(Reg[[#This Row],[OveCo0]:[OveCo27]]))-(SUM(Sug0.5[[#This Row],[OveCo0]:[OveCo27]]))</f>
        <v>114093.30570000038</v>
      </c>
      <c r="R28" s="7">
        <f>(SUM(Reg[[#This Row],[ObeCo0]:[ObeCo27]]))-(SUM(Sug0.5[[#This Row],[ObeCo0]:[ObeCo27]]))</f>
        <v>6390000</v>
      </c>
      <c r="S28" s="7">
        <f>(SUM(Reg[[#This Row],[SteDa0]:[SteDa27]]))-(SUM(Sug0.2[[#This Row],[SteDa0]:[SteDa27]]))</f>
        <v>0</v>
      </c>
      <c r="T28" s="7">
        <f>(SUM(Reg[[#This Row],[NASDa0]:[NASDa27]]))-(SUM(Sug0.2[[#This Row],[NASDa0]:[NASDa27]]))</f>
        <v>126.85164219999933</v>
      </c>
      <c r="U28" s="7">
        <f>(SUM(Reg[[#This Row],[CIRDa0]:[CIRDa27]]))-(SUM(Sug0.2[[#This Row],[CIRDa0]:[CIRDa27]]))</f>
        <v>13.731231369999932</v>
      </c>
      <c r="V28" s="14">
        <f>(SUM(Reg[[#This Row],[HCCDa0]:[HCCDa27]]))-(SUM(Sug0.2[[#This Row],[HCCDa0]:[HCCDa27]]))</f>
        <v>0.25808695499999601</v>
      </c>
      <c r="W28" s="7">
        <f>(SUM(Reg[[#This Row],[LIDDa0]:[LIDDa27]]))-(SUM(Sug0.2[[#This Row],[LIDDa0]:[LIDDa27]]))</f>
        <v>182.00474460000032</v>
      </c>
      <c r="X28" s="7">
        <f>(SUM(Reg[[#This Row],[CHDDa0]:[CHDDa27]]))-(SUM(Sug0.2[[#This Row],[CHDDa0]:[CHDDa27]]))</f>
        <v>7.4272037899995667</v>
      </c>
      <c r="Y28" s="7">
        <f>(SUM(Reg[[#This Row],[CHDDDa0]:[CHDDDa27]]))-(SUM(Sug0.2[[#This Row],[CHDDDa0]:[CHDDDa27]]))</f>
        <v>15.041330400000334</v>
      </c>
      <c r="Z28" s="7">
        <f>(SUM(Reg[[#This Row],[T2DDa0]:[T2DDa27]]))-(SUM(Sug0.2[[#This Row],[T2DDa0]:[T2DDa27]]))</f>
        <v>15.28857139999991</v>
      </c>
      <c r="AA28" s="7">
        <f>(SUM(Reg[[#This Row],[T2DDDa0]:[T2DDDa27]]))-(SUM(Sug0.2[[#This Row],[T2DDDa0]:[T2DDDa27]]))</f>
        <v>125.0558678999987</v>
      </c>
      <c r="AB28" s="7">
        <f>(SUM(Reg[[#This Row],[OveDa0]:[OveDa27]]))-(SUM(Sug0.2[[#This Row],[OveDa0]:[OveDa27]]))</f>
        <v>0</v>
      </c>
      <c r="AC28" s="7">
        <f>(SUM(Reg[[#This Row],[ObeDa0]:[ObeDa27]]))-(SUM(Sug0.2[[#This Row],[ObeDa0]:[ObeDa27]]))</f>
        <v>25.854316879999942</v>
      </c>
      <c r="AD28" s="7">
        <f>(SUM(Reg[[#This Row],[SteDa0]:[SteDa27]]))-(SUM(Sug0.5[[#This Row],[SteDa0]:[SteDa27]]))</f>
        <v>0</v>
      </c>
      <c r="AE28" s="7">
        <f>(SUM(Reg[[#This Row],[NASDa0]:[NASDa27]]))-(SUM(Sug0.5[[#This Row],[NASDa0]:[NASDa27]]))</f>
        <v>403.08984370000007</v>
      </c>
      <c r="AF28" s="7">
        <f>(SUM(Reg[[#This Row],[CIRDa0]:[CIRDa27]]))-(SUM(Sug0.5[[#This Row],[CIRDa0]:[CIRDa27]]))</f>
        <v>60.124607979999979</v>
      </c>
      <c r="AG28" s="7">
        <f>(SUM(Reg[[#This Row],[HCCDa0]:[HCCDa27]]))-(SUM(Sug0.5[[#This Row],[HCCDa0]:[HCCDa27]]))</f>
        <v>6.1884481919999921</v>
      </c>
      <c r="AH28" s="7">
        <f>(SUM(Reg[[#This Row],[LIDDa0]:[LIDDa27]]))-(SUM(Sug0.5[[#This Row],[LIDDa0]:[LIDDa27]]))</f>
        <v>486.38645613000017</v>
      </c>
      <c r="AI28" s="7">
        <f>(SUM(Reg[[#This Row],[CHDDa0]:[CHDDa27]]))-(SUM(Sug0.5[[#This Row],[CHDDa0]:[CHDDa27]]))</f>
        <v>11.100101270000323</v>
      </c>
      <c r="AJ28" s="7">
        <f>(SUM(Reg[[#This Row],[CHDDDa0]:[CHDDDa27]]))-(SUM(Sug0.5[[#This Row],[CHDDDa0]:[CHDDDa27]]))</f>
        <v>23.495578800000658</v>
      </c>
      <c r="AK28" s="7">
        <f>(SUM(Reg[[#This Row],[T2DDa0]:[T2DDa27]]))-(SUM(Sug0.5[[#This Row],[T2DDa0]:[T2DDa27]]))</f>
        <v>60.035671299999649</v>
      </c>
      <c r="AL28" s="7">
        <f>(SUM(Reg[[#This Row],[T2DDDa0]:[T2DDDa27]]))-(SUM(Sug0.5[[#This Row],[T2DDDa0]:[T2DDDa27]]))</f>
        <v>422.2053767000034</v>
      </c>
      <c r="AM28" s="7">
        <f>(SUM(Reg[[#This Row],[OveDa0]:[OveDa27]]))-(SUM(Sug0.5[[#This Row],[OveDa0]:[OveDa27]]))</f>
        <v>0</v>
      </c>
      <c r="AN28" s="7">
        <f>(SUM(Reg[[#This Row],[ObeDa0]:[ObeDa27]]))-(SUM(Sug0.5[[#This Row],[ObeDa0]:[ObeDa27]]))</f>
        <v>79.885919099999683</v>
      </c>
      <c r="AO28" s="11">
        <f>Reg[STECo0]-Sug0.2[STECo0]</f>
        <v>0</v>
      </c>
      <c r="AP28" s="11">
        <f>Reg[STECo1]-Sug0.2[STECo1]</f>
        <v>0</v>
      </c>
      <c r="AQ28" s="11">
        <f>Reg[STECo2]-Sug0.2[STECo2]</f>
        <v>0</v>
      </c>
      <c r="AR28" s="11">
        <f>Reg[STECo3]-Sug0.2[STECo3]</f>
        <v>0</v>
      </c>
      <c r="AS28" s="11">
        <f>Reg[STECo4]-Sug0.2[STECo4]</f>
        <v>0</v>
      </c>
      <c r="AT28" s="11">
        <f>Reg[STECo5]-Sug0.2[STECo5]</f>
        <v>0</v>
      </c>
      <c r="AU28" s="11">
        <f>Reg[STECo6]-Sug0.2[STECo6]</f>
        <v>0</v>
      </c>
      <c r="AV28" s="11">
        <f>Reg[[#This Row],[STECo7]]-Sug0.2[[#This Row],[STECo7]]</f>
        <v>10000</v>
      </c>
      <c r="AW28" s="11">
        <f>Reg[[#This Row],[STECo8]]-Sug0.2[[#This Row],[STECo8]]</f>
        <v>10000</v>
      </c>
      <c r="AX28" s="11">
        <f>Reg[[#This Row],[STECo9]]-Sug0.2[[#This Row],[STECo9]]</f>
        <v>10000</v>
      </c>
      <c r="AY28" s="11">
        <f>Reg[[#This Row],[STECo10]]-Sug0.2[[#This Row],[STECo10]]</f>
        <v>20000</v>
      </c>
      <c r="AZ28" s="11">
        <f>Reg[[#This Row],[STECo11]]-Sug0.2[[#This Row],[STECo11]]</f>
        <v>20000</v>
      </c>
      <c r="BA28" s="11">
        <f>Reg[[#This Row],[STECo12]]-Sug0.2[[#This Row],[STECo12]]</f>
        <v>20000</v>
      </c>
      <c r="BB28" s="11">
        <f>Reg[[#This Row],[STECo13]]-Sug0.2[[#This Row],[STECo13]]</f>
        <v>10000</v>
      </c>
      <c r="BC28" s="11">
        <f>Reg[[#This Row],[STECo14]]-Sug0.2[[#This Row],[STECo14]]</f>
        <v>20000</v>
      </c>
      <c r="BD28" s="11">
        <f>Reg[[#This Row],[STECo15]]-Sug0.2[[#This Row],[STECo15]]</f>
        <v>20000</v>
      </c>
      <c r="BE28" s="11">
        <f>Reg[[#This Row],[STECo16]]-Sug0.2[[#This Row],[STECo16]]</f>
        <v>20000</v>
      </c>
      <c r="BF28" s="11">
        <f>Reg[[#This Row],[STECo17]]-Sug0.2[[#This Row],[STECo17]]</f>
        <v>30000</v>
      </c>
      <c r="BG28" s="11">
        <f>Reg[[#This Row],[STECo18]]-Sug0.2[[#This Row],[STECo18]]</f>
        <v>20000</v>
      </c>
      <c r="BH28" s="11">
        <f>Reg[[#This Row],[STECo19]]-Sug0.2[[#This Row],[STECo19]]</f>
        <v>20000</v>
      </c>
      <c r="BI28" s="11">
        <f>Reg[[#This Row],[STECo20]]-Sug0.2[[#This Row],[STECo20]]</f>
        <v>20000</v>
      </c>
      <c r="BJ28" s="11">
        <f>Reg[[#This Row],[STECo21]]-Sug0.2[[#This Row],[STECo21]]</f>
        <v>20000</v>
      </c>
      <c r="BK28" s="11">
        <f>Reg[[#This Row],[STECo22]]-Sug0.2[[#This Row],[STECo22]]</f>
        <v>20000</v>
      </c>
      <c r="BL28" s="11">
        <f>Reg[[#This Row],[STECo23]]-Sug0.2[[#This Row],[STECo23]]</f>
        <v>20000</v>
      </c>
      <c r="BM28" s="11">
        <f>Reg[[#This Row],[STECo24]]-Sug0.2[[#This Row],[STECo24]]</f>
        <v>20000</v>
      </c>
      <c r="BN28" s="11">
        <f>Reg[[#This Row],[STECo25]]-Sug0.2[[#This Row],[STECo25]]</f>
        <v>20000</v>
      </c>
      <c r="BO28" s="11">
        <f>Reg[[#This Row],[STECo26]]-Sug0.2[[#This Row],[STECo26]]</f>
        <v>20000</v>
      </c>
      <c r="BP28" s="11">
        <f>Reg[[#This Row],[STECo27]]-Sug0.2[[#This Row],[STECo27]]</f>
        <v>20000</v>
      </c>
      <c r="BQ28" s="11">
        <f>Reg[STECo0]-Sug0.2[STECo0]</f>
        <v>0</v>
      </c>
      <c r="BR28" s="11">
        <f>Reg[STECo1]-Sug0.2[STECo1]</f>
        <v>0</v>
      </c>
      <c r="BS28" s="11">
        <f>Reg[STECo2]-Sug0.2[STECo2]</f>
        <v>0</v>
      </c>
      <c r="BT28" s="11">
        <f>Reg[STECo3]-Sug0.2[STECo3]</f>
        <v>0</v>
      </c>
      <c r="BU28" s="11">
        <f>Reg[STECo4]-Sug0.2[STECo4]</f>
        <v>0</v>
      </c>
      <c r="BV28" s="11">
        <f>Reg[STECo5]-Sug0.2[STECo5]</f>
        <v>0</v>
      </c>
      <c r="BW28" s="11">
        <f>Reg[STECo6]-Sug0.2[STECo6]</f>
        <v>0</v>
      </c>
      <c r="BX28" s="11">
        <f>Reg[[#This Row],[STECo7]]-Sug0.5[[#This Row],[STECo7]]</f>
        <v>40000</v>
      </c>
      <c r="BY28" s="11">
        <f>Reg[[#This Row],[STECo8]]-Sug0.5[[#This Row],[STECo8]]</f>
        <v>40000</v>
      </c>
      <c r="BZ28" s="11">
        <f>Reg[[#This Row],[STECo9]]-Sug0.5[[#This Row],[STECo9]]</f>
        <v>50000</v>
      </c>
      <c r="CA28" s="11">
        <f>Reg[[#This Row],[STECo10]]-Sug0.5[[#This Row],[STECo10]]</f>
        <v>60000</v>
      </c>
      <c r="CB28" s="11">
        <f>Reg[[#This Row],[STECo11]]-Sug0.5[[#This Row],[STECo11]]</f>
        <v>50000</v>
      </c>
      <c r="CC28" s="11">
        <f>Reg[[#This Row],[STECo12]]-Sug0.5[[#This Row],[STECo12]]</f>
        <v>50000</v>
      </c>
      <c r="CD28" s="11">
        <f>Reg[[#This Row],[STECo13]]-Sug0.5[[#This Row],[STECo13]]</f>
        <v>50000</v>
      </c>
      <c r="CE28" s="11">
        <f>Reg[[#This Row],[STECo14]]-Sug0.5[[#This Row],[STECo14]]</f>
        <v>60000</v>
      </c>
      <c r="CF28" s="11">
        <f>Reg[[#This Row],[STECo15]]-Sug0.5[[#This Row],[STECo15]]</f>
        <v>60000</v>
      </c>
      <c r="CG28" s="11">
        <f>Reg[[#This Row],[STECo16]]-Sug0.5[[#This Row],[STECo16]]</f>
        <v>60000</v>
      </c>
      <c r="CH28" s="11">
        <f>Reg[[#This Row],[STECo17]]-Sug0.5[[#This Row],[STECo17]]</f>
        <v>70000</v>
      </c>
      <c r="CI28" s="11">
        <f>Reg[[#This Row],[STECo18]]-Sug0.5[[#This Row],[STECo18]]</f>
        <v>60000</v>
      </c>
      <c r="CJ28" s="11">
        <f>Reg[[#This Row],[STECo19]]-Sug0.5[[#This Row],[STECo19]]</f>
        <v>60000</v>
      </c>
      <c r="CK28" s="11">
        <f>Reg[[#This Row],[STECo20]]-Sug0.5[[#This Row],[STECo20]]</f>
        <v>60000</v>
      </c>
      <c r="CL28" s="11">
        <f>Reg[[#This Row],[STECo21]]-Sug0.5[[#This Row],[STECo21]]</f>
        <v>60000</v>
      </c>
      <c r="CM28" s="11">
        <f>Reg[[#This Row],[STECo22]]-Sug0.5[[#This Row],[STECo22]]</f>
        <v>60000</v>
      </c>
      <c r="CN28" s="11">
        <f>Reg[[#This Row],[STECo23]]-Sug0.5[[#This Row],[STECo23]]</f>
        <v>60000</v>
      </c>
      <c r="CO28" s="11">
        <f>Reg[[#This Row],[STECo24]]-Sug0.5[[#This Row],[STECo24]]</f>
        <v>60000</v>
      </c>
      <c r="CP28" s="11">
        <f>Reg[[#This Row],[STECo25]]-Sug0.5[[#This Row],[STECo25]]</f>
        <v>60000</v>
      </c>
      <c r="CQ28" s="11">
        <f>Reg[[#This Row],[STECo26]]-Sug0.5[[#This Row],[STECo26]]</f>
        <v>60000</v>
      </c>
      <c r="CR28" s="11">
        <f>Reg[[#This Row],[STECo27]]-Sug0.5[[#This Row],[STECo27]]</f>
        <v>52984.69180000003</v>
      </c>
    </row>
    <row r="29" spans="1:96" x14ac:dyDescent="0.25">
      <c r="C29" s="7">
        <f>(SUM(Reg[[#This Row],[STECo0]:[STECo27]]))-(SUM(Sug0.2[[#This Row],[STECo0]:[STECo27]]))</f>
        <v>347474.10060000047</v>
      </c>
      <c r="D29" s="7">
        <f>(SUM(Reg[[#This Row],[NASCo0]:[NASCo27]]))-(SUM(Sug0.2[[#This Row],[NASCo0]:[NASCo27]]))</f>
        <v>478199.44440000039</v>
      </c>
      <c r="E29" s="7">
        <f>(SUM(Reg[[#This Row],[CIRCo0]:[CIRCo27]]))-(SUM(Sug0.2[[#This Row],[CIRCo0]:[CIRCo27]]))</f>
        <v>465277.82110000215</v>
      </c>
      <c r="F29" s="7">
        <f>(SUM(Reg[[#This Row],[HCCCo0]:[HCCCo27]]))-(SUM(Sug0.2[[#This Row],[HCCCo0]:[HCCCo27]]))</f>
        <v>218158.94510000013</v>
      </c>
      <c r="G29" s="7">
        <f>(SUM(Reg[[#This Row],[CHDCo0]:[CHDCo27]]))-(SUM(Sug0.2[[#This Row],[CHDCo0]:[CHDCo27]]))</f>
        <v>5100000</v>
      </c>
      <c r="H29" s="7">
        <f>(SUM(Reg[[#This Row],[T2DCo0]:[T2DCo27]]))-(SUM(Sug0.2[[#This Row],[T2DCo0]:[T2DCo27]]))</f>
        <v>9200000</v>
      </c>
      <c r="I29" s="7">
        <f>(SUM(Reg[[#This Row],[OveCo0]:[OveCo27]]))-(SUM(Sug0.2[[#This Row],[OveCo0]:[OveCo27]]))</f>
        <v>380000</v>
      </c>
      <c r="J29" s="7">
        <f>(SUM(Reg[[#This Row],[ObeCo0]:[ObeCo27]]))-(SUM(Sug0.2[[#This Row],[ObeCo0]:[ObeCo27]]))</f>
        <v>5860000</v>
      </c>
      <c r="K29" s="7">
        <f>(SUM(Reg[[#This Row],[STECo0]:[STECo27]]))-(SUM(Sug0.5[[#This Row],[STECo0]:[STECo27]]))</f>
        <v>1162738.7385000028</v>
      </c>
      <c r="L29" s="7">
        <f>(SUM(Reg[[#This Row],[NASCo0]:[NASCo27]]))-(SUM(Sug0.5[[#This Row],[NASCo0]:[NASCo27]]))</f>
        <v>1567153.0350000001</v>
      </c>
      <c r="M29" s="7">
        <f>(SUM(Reg[[#This Row],[CIRCo0]:[CIRCo27]]))-(SUM(Sug0.5[[#This Row],[CIRCo0]:[CIRCo27]]))</f>
        <v>1395748.5911000008</v>
      </c>
      <c r="N29" s="7">
        <f>(SUM(Reg[[#This Row],[HCCCo0]:[HCCCo27]]))-(SUM(Sug0.5[[#This Row],[HCCCo0]:[HCCCo27]]))</f>
        <v>1489844.0779700018</v>
      </c>
      <c r="O29" s="7">
        <f>(SUM(Reg[[#This Row],[CHDCo0]:[CHDCo27]]))-(SUM(Sug0.5[[#This Row],[CHDCo0]:[CHDCo27]]))</f>
        <v>16700000</v>
      </c>
      <c r="P29" s="7">
        <f>(SUM(Reg[[#This Row],[T2DCo0]:[T2DCo27]]))-(SUM(Sug0.5[[#This Row],[T2DCo0]:[T2DCo27]]))</f>
        <v>31800000</v>
      </c>
      <c r="Q29" s="7">
        <f>(SUM(Reg[[#This Row],[OveCo0]:[OveCo27]]))-(SUM(Sug0.5[[#This Row],[OveCo0]:[OveCo27]]))</f>
        <v>1310000</v>
      </c>
      <c r="R29" s="7">
        <f>(SUM(Reg[[#This Row],[ObeCo0]:[ObeCo27]]))-(SUM(Sug0.5[[#This Row],[ObeCo0]:[ObeCo27]]))</f>
        <v>19770000</v>
      </c>
      <c r="S29" s="7">
        <f>(SUM(Reg[[#This Row],[SteDa0]:[SteDa27]]))-(SUM(Sug0.2[[#This Row],[SteDa0]:[SteDa27]]))</f>
        <v>0</v>
      </c>
      <c r="T29" s="7">
        <f>(SUM(Reg[[#This Row],[NASDa0]:[NASDa27]]))-(SUM(Sug0.2[[#This Row],[NASDa0]:[NASDa27]]))</f>
        <v>268.71819729999879</v>
      </c>
      <c r="U29" s="7">
        <f>(SUM(Reg[[#This Row],[CIRDa0]:[CIRDa27]]))-(SUM(Sug0.2[[#This Row],[CIRDa0]:[CIRDa27]]))</f>
        <v>29.694241519999991</v>
      </c>
      <c r="V29" s="14">
        <f>(SUM(Reg[[#This Row],[HCCDa0]:[HCCDa27]]))-(SUM(Sug0.2[[#This Row],[HCCDa0]:[HCCDa27]]))</f>
        <v>1.1607838840000042</v>
      </c>
      <c r="W29" s="7">
        <f>(SUM(Reg[[#This Row],[LIDDa0]:[LIDDa27]]))-(SUM(Sug0.2[[#This Row],[LIDDa0]:[LIDDa27]]))</f>
        <v>325.55862973000058</v>
      </c>
      <c r="X29" s="7">
        <f>(SUM(Reg[[#This Row],[CHDDa0]:[CHDDa27]]))-(SUM(Sug0.2[[#This Row],[CHDDa0]:[CHDDa27]]))</f>
        <v>27.683011900000565</v>
      </c>
      <c r="Y29" s="7">
        <f>(SUM(Reg[[#This Row],[CHDDDa0]:[CHDDDa27]]))-(SUM(Sug0.2[[#This Row],[CHDDDa0]:[CHDDDa27]]))</f>
        <v>66.156861400001617</v>
      </c>
      <c r="Z29" s="7">
        <f>(SUM(Reg[[#This Row],[T2DDa0]:[T2DDa27]]))-(SUM(Sug0.2[[#This Row],[T2DDa0]:[T2DDa27]]))</f>
        <v>23.364299830000164</v>
      </c>
      <c r="AA29" s="7">
        <f>(SUM(Reg[[#This Row],[T2DDDa0]:[T2DDDa27]]))-(SUM(Sug0.2[[#This Row],[T2DDDa0]:[T2DDDa27]]))</f>
        <v>191.3486301999983</v>
      </c>
      <c r="AB29" s="7">
        <f>(SUM(Reg[[#This Row],[OveDa0]:[OveDa27]]))-(SUM(Sug0.2[[#This Row],[OveDa0]:[OveDa27]]))</f>
        <v>0</v>
      </c>
      <c r="AC29" s="7">
        <f>(SUM(Reg[[#This Row],[ObeDa0]:[ObeDa27]]))-(SUM(Sug0.2[[#This Row],[ObeDa0]:[ObeDa27]]))</f>
        <v>58.742025529999864</v>
      </c>
      <c r="AD29" s="7">
        <f>(SUM(Reg[[#This Row],[SteDa0]:[SteDa27]]))-(SUM(Sug0.5[[#This Row],[SteDa0]:[SteDa27]]))</f>
        <v>0</v>
      </c>
      <c r="AE29" s="7">
        <f>(SUM(Reg[[#This Row],[NASDa0]:[NASDa27]]))-(SUM(Sug0.5[[#This Row],[NASDa0]:[NASDa27]]))</f>
        <v>880.64204799999834</v>
      </c>
      <c r="AF29" s="7">
        <f>(SUM(Reg[[#This Row],[CIRDa0]:[CIRDa27]]))-(SUM(Sug0.5[[#This Row],[CIRDa0]:[CIRDa27]]))</f>
        <v>89.077307940000026</v>
      </c>
      <c r="AG29" s="7">
        <f>(SUM(Reg[[#This Row],[HCCDa0]:[HCCDa27]]))-(SUM(Sug0.5[[#This Row],[HCCDa0]:[HCCDa27]]))</f>
        <v>7.9271881000000057</v>
      </c>
      <c r="AH29" s="7">
        <f>(SUM(Reg[[#This Row],[LIDDa0]:[LIDDa27]]))-(SUM(Sug0.5[[#This Row],[LIDDa0]:[LIDDa27]]))</f>
        <v>843.17728349000026</v>
      </c>
      <c r="AI29" s="7">
        <f>(SUM(Reg[[#This Row],[CHDDa0]:[CHDDa27]]))-(SUM(Sug0.5[[#This Row],[CHDDa0]:[CHDDa27]]))</f>
        <v>90.114836599999762</v>
      </c>
      <c r="AJ29" s="7">
        <f>(SUM(Reg[[#This Row],[CHDDDa0]:[CHDDDa27]]))-(SUM(Sug0.5[[#This Row],[CHDDDa0]:[CHDDDa27]]))</f>
        <v>207.01688000000013</v>
      </c>
      <c r="AK29" s="7">
        <f>(SUM(Reg[[#This Row],[T2DDa0]:[T2DDa27]]))-(SUM(Sug0.5[[#This Row],[T2DDa0]:[T2DDa27]]))</f>
        <v>81.07215301000042</v>
      </c>
      <c r="AL29" s="7">
        <f>(SUM(Reg[[#This Row],[T2DDDa0]:[T2DDDa27]]))-(SUM(Sug0.5[[#This Row],[T2DDDa0]:[T2DDDa27]]))</f>
        <v>655.00542129999667</v>
      </c>
      <c r="AM29" s="7">
        <f>(SUM(Reg[[#This Row],[OveDa0]:[OveDa27]]))-(SUM(Sug0.5[[#This Row],[OveDa0]:[OveDa27]]))</f>
        <v>0</v>
      </c>
      <c r="AN29" s="7">
        <f>(SUM(Reg[[#This Row],[ObeDa0]:[ObeDa27]]))-(SUM(Sug0.5[[#This Row],[ObeDa0]:[ObeDa27]]))</f>
        <v>198.54720203999977</v>
      </c>
      <c r="AO29" s="11">
        <f>Reg[STECo0]-Sug0.2[STECo0]</f>
        <v>0</v>
      </c>
      <c r="AP29" s="11">
        <f>Reg[STECo1]-Sug0.2[STECo1]</f>
        <v>0</v>
      </c>
      <c r="AQ29" s="11">
        <f>Reg[STECo2]-Sug0.2[STECo2]</f>
        <v>0</v>
      </c>
      <c r="AR29" s="11">
        <f>Reg[STECo3]-Sug0.2[STECo3]</f>
        <v>0</v>
      </c>
      <c r="AS29" s="11">
        <f>Reg[STECo4]-Sug0.2[STECo4]</f>
        <v>0</v>
      </c>
      <c r="AT29" s="11">
        <f>Reg[STECo5]-Sug0.2[STECo5]</f>
        <v>0</v>
      </c>
      <c r="AU29" s="11">
        <f>Reg[STECo6]-Sug0.2[STECo6]</f>
        <v>0</v>
      </c>
      <c r="AV29" s="11">
        <f>Reg[[#This Row],[STECo7]]-Sug0.2[[#This Row],[STECo7]]</f>
        <v>12977.739799999981</v>
      </c>
      <c r="AW29" s="11">
        <f>Reg[[#This Row],[STECo8]]-Sug0.2[[#This Row],[STECo8]]</f>
        <v>13628.298300000024</v>
      </c>
      <c r="AX29" s="11">
        <f>Reg[[#This Row],[STECo9]]-Sug0.2[[#This Row],[STECo9]]</f>
        <v>13730.654099999927</v>
      </c>
      <c r="AY29" s="11">
        <f>Reg[[#This Row],[STECo10]]-Sug0.2[[#This Row],[STECo10]]</f>
        <v>15148.559200000018</v>
      </c>
      <c r="AZ29" s="11">
        <f>Reg[[#This Row],[STECo11]]-Sug0.2[[#This Row],[STECo11]]</f>
        <v>14354.362899999949</v>
      </c>
      <c r="BA29" s="11">
        <f>Reg[[#This Row],[STECo12]]-Sug0.2[[#This Row],[STECo12]]</f>
        <v>16563.605100000044</v>
      </c>
      <c r="BB29" s="11">
        <f>Reg[[#This Row],[STECo13]]-Sug0.2[[#This Row],[STECo13]]</f>
        <v>17633.834700000007</v>
      </c>
      <c r="BC29" s="11">
        <f>Reg[[#This Row],[STECo14]]-Sug0.2[[#This Row],[STECo14]]</f>
        <v>17335.576699999976</v>
      </c>
      <c r="BD29" s="11">
        <f>Reg[[#This Row],[STECo15]]-Sug0.2[[#This Row],[STECo15]]</f>
        <v>16935.195100000012</v>
      </c>
      <c r="BE29" s="11">
        <f>Reg[[#This Row],[STECo16]]-Sug0.2[[#This Row],[STECo16]]</f>
        <v>17659.858299999963</v>
      </c>
      <c r="BF29" s="11">
        <f>Reg[[#This Row],[STECo17]]-Sug0.2[[#This Row],[STECo17]]</f>
        <v>17046.956200000015</v>
      </c>
      <c r="BG29" s="11">
        <f>Reg[[#This Row],[STECo18]]-Sug0.2[[#This Row],[STECo18]]</f>
        <v>17507.115899999975</v>
      </c>
      <c r="BH29" s="11">
        <f>Reg[[#This Row],[STECo19]]-Sug0.2[[#This Row],[STECo19]]</f>
        <v>17182.961700000102</v>
      </c>
      <c r="BI29" s="11">
        <f>Reg[[#This Row],[STECo20]]-Sug0.2[[#This Row],[STECo20]]</f>
        <v>17223.540700000012</v>
      </c>
      <c r="BJ29" s="11">
        <f>Reg[[#This Row],[STECo21]]-Sug0.2[[#This Row],[STECo21]]</f>
        <v>17597.375499999966</v>
      </c>
      <c r="BK29" s="11">
        <f>Reg[[#This Row],[STECo22]]-Sug0.2[[#This Row],[STECo22]]</f>
        <v>18274.818800000008</v>
      </c>
      <c r="BL29" s="11">
        <f>Reg[[#This Row],[STECo23]]-Sug0.2[[#This Row],[STECo23]]</f>
        <v>17082.354799999972</v>
      </c>
      <c r="BM29" s="11">
        <f>Reg[[#This Row],[STECo24]]-Sug0.2[[#This Row],[STECo24]]</f>
        <v>17946.848100000061</v>
      </c>
      <c r="BN29" s="11">
        <f>Reg[[#This Row],[STECo25]]-Sug0.2[[#This Row],[STECo25]]</f>
        <v>17346.338199999998</v>
      </c>
      <c r="BO29" s="11">
        <f>Reg[[#This Row],[STECo26]]-Sug0.2[[#This Row],[STECo26]]</f>
        <v>17067.667000000016</v>
      </c>
      <c r="BP29" s="11">
        <f>Reg[[#This Row],[STECo27]]-Sug0.2[[#This Row],[STECo27]]</f>
        <v>17230.439499999979</v>
      </c>
      <c r="BQ29" s="11">
        <f>Reg[STECo0]-Sug0.2[STECo0]</f>
        <v>0</v>
      </c>
      <c r="BR29" s="11">
        <f>Reg[STECo1]-Sug0.2[STECo1]</f>
        <v>0</v>
      </c>
      <c r="BS29" s="11">
        <f>Reg[STECo2]-Sug0.2[STECo2]</f>
        <v>0</v>
      </c>
      <c r="BT29" s="11">
        <f>Reg[STECo3]-Sug0.2[STECo3]</f>
        <v>0</v>
      </c>
      <c r="BU29" s="11">
        <f>Reg[STECo4]-Sug0.2[STECo4]</f>
        <v>0</v>
      </c>
      <c r="BV29" s="11">
        <f>Reg[STECo5]-Sug0.2[STECo5]</f>
        <v>0</v>
      </c>
      <c r="BW29" s="11">
        <f>Reg[STECo6]-Sug0.2[STECo6]</f>
        <v>0</v>
      </c>
      <c r="BX29" s="11">
        <f>Reg[[#This Row],[STECo7]]-Sug0.5[[#This Row],[STECo7]]</f>
        <v>40919.608299999963</v>
      </c>
      <c r="BY29" s="11">
        <f>Reg[[#This Row],[STECo8]]-Sug0.5[[#This Row],[STECo8]]</f>
        <v>44484.822700000019</v>
      </c>
      <c r="BZ29" s="11">
        <f>Reg[[#This Row],[STECo9]]-Sug0.5[[#This Row],[STECo9]]</f>
        <v>46060.103199999896</v>
      </c>
      <c r="CA29" s="11">
        <f>Reg[[#This Row],[STECo10]]-Sug0.5[[#This Row],[STECo10]]</f>
        <v>51141.535800000071</v>
      </c>
      <c r="CB29" s="11">
        <f>Reg[[#This Row],[STECo11]]-Sug0.5[[#This Row],[STECo11]]</f>
        <v>51652.174699999974</v>
      </c>
      <c r="CC29" s="11">
        <f>Reg[[#This Row],[STECo12]]-Sug0.5[[#This Row],[STECo12]]</f>
        <v>56544.720899999957</v>
      </c>
      <c r="CD29" s="11">
        <f>Reg[[#This Row],[STECo13]]-Sug0.5[[#This Row],[STECo13]]</f>
        <v>60443.018299999996</v>
      </c>
      <c r="CE29" s="11">
        <f>Reg[[#This Row],[STECo14]]-Sug0.5[[#This Row],[STECo14]]</f>
        <v>59651.611600000062</v>
      </c>
      <c r="CF29" s="11">
        <f>Reg[[#This Row],[STECo15]]-Sug0.5[[#This Row],[STECo15]]</f>
        <v>61677.562600000063</v>
      </c>
      <c r="CG29" s="11">
        <f>Reg[[#This Row],[STECo16]]-Sug0.5[[#This Row],[STECo16]]</f>
        <v>63636.386099999887</v>
      </c>
      <c r="CH29" s="11">
        <f>Reg[[#This Row],[STECo17]]-Sug0.5[[#This Row],[STECo17]]</f>
        <v>61487.287099999958</v>
      </c>
      <c r="CI29" s="11">
        <f>Reg[[#This Row],[STECo18]]-Sug0.5[[#This Row],[STECo18]]</f>
        <v>61227.071999999927</v>
      </c>
      <c r="CJ29" s="11">
        <f>Reg[[#This Row],[STECo19]]-Sug0.5[[#This Row],[STECo19]]</f>
        <v>58979.354900000035</v>
      </c>
      <c r="CK29" s="11">
        <f>Reg[[#This Row],[STECo20]]-Sug0.5[[#This Row],[STECo20]]</f>
        <v>56449.929200000013</v>
      </c>
      <c r="CL29" s="11">
        <f>Reg[[#This Row],[STECo21]]-Sug0.5[[#This Row],[STECo21]]</f>
        <v>55856.34600000002</v>
      </c>
      <c r="CM29" s="11">
        <f>Reg[[#This Row],[STECo22]]-Sug0.5[[#This Row],[STECo22]]</f>
        <v>57629.428499999922</v>
      </c>
      <c r="CN29" s="11">
        <f>Reg[[#This Row],[STECo23]]-Sug0.5[[#This Row],[STECo23]]</f>
        <v>55950.901399999973</v>
      </c>
      <c r="CO29" s="11">
        <f>Reg[[#This Row],[STECo24]]-Sug0.5[[#This Row],[STECo24]]</f>
        <v>56164.020200000028</v>
      </c>
      <c r="CP29" s="11">
        <f>Reg[[#This Row],[STECo25]]-Sug0.5[[#This Row],[STECo25]]</f>
        <v>55228.251500000013</v>
      </c>
      <c r="CQ29" s="11">
        <f>Reg[[#This Row],[STECo26]]-Sug0.5[[#This Row],[STECo26]]</f>
        <v>55130.074600000051</v>
      </c>
      <c r="CR29" s="11">
        <f>Reg[[#This Row],[STECo27]]-Sug0.5[[#This Row],[STECo27]]</f>
        <v>52424.528899999917</v>
      </c>
    </row>
    <row r="30" spans="1:96" x14ac:dyDescent="0.25">
      <c r="C30" s="7">
        <f>(SUM(Reg[[#This Row],[STECo0]:[STECo27]]))-(SUM(Sug0.2[[#This Row],[STECo0]:[STECo27]]))</f>
        <v>181839.1501000002</v>
      </c>
      <c r="D30" s="7">
        <f>(SUM(Reg[[#This Row],[NASCo0]:[NASCo27]]))-(SUM(Sug0.2[[#This Row],[NASCo0]:[NASCo27]]))</f>
        <v>1036298.2684999947</v>
      </c>
      <c r="E30" s="7">
        <f>(SUM(Reg[[#This Row],[CIRCo0]:[CIRCo27]]))-(SUM(Sug0.2[[#This Row],[CIRCo0]:[CIRCo27]]))</f>
        <v>1188130.2244999986</v>
      </c>
      <c r="F30" s="7">
        <f>(SUM(Reg[[#This Row],[HCCCo0]:[HCCCo27]]))-(SUM(Sug0.2[[#This Row],[HCCCo0]:[HCCCo27]]))</f>
        <v>370677.57288999949</v>
      </c>
      <c r="G30" s="7">
        <f>(SUM(Reg[[#This Row],[CHDCo0]:[CHDCo27]]))-(SUM(Sug0.2[[#This Row],[CHDCo0]:[CHDCo27]]))</f>
        <v>4100000</v>
      </c>
      <c r="H30" s="7">
        <f>(SUM(Reg[[#This Row],[T2DCo0]:[T2DCo27]]))-(SUM(Sug0.2[[#This Row],[T2DCo0]:[T2DCo27]]))</f>
        <v>4900000</v>
      </c>
      <c r="I30" s="7">
        <f>(SUM(Reg[[#This Row],[OveCo0]:[OveCo27]]))-(SUM(Sug0.2[[#This Row],[OveCo0]:[OveCo27]]))</f>
        <v>200000</v>
      </c>
      <c r="J30" s="7">
        <f>(SUM(Reg[[#This Row],[ObeCo0]:[ObeCo27]]))-(SUM(Sug0.2[[#This Row],[ObeCo0]:[ObeCo27]]))</f>
        <v>7740000</v>
      </c>
      <c r="K30" s="7">
        <f>(SUM(Reg[[#This Row],[STECo0]:[STECo27]]))-(SUM(Sug0.5[[#This Row],[STECo0]:[STECo27]]))</f>
        <v>583652.62729999982</v>
      </c>
      <c r="L30" s="7">
        <f>(SUM(Reg[[#This Row],[NASCo0]:[NASCo27]]))-(SUM(Sug0.5[[#This Row],[NASCo0]:[NASCo27]]))</f>
        <v>3263422.4103999939</v>
      </c>
      <c r="M30" s="7">
        <f>(SUM(Reg[[#This Row],[CIRCo0]:[CIRCo27]]))-(SUM(Sug0.5[[#This Row],[CIRCo0]:[CIRCo27]]))</f>
        <v>4297406.042200001</v>
      </c>
      <c r="N30" s="7">
        <f>(SUM(Reg[[#This Row],[HCCCo0]:[HCCCo27]]))-(SUM(Sug0.5[[#This Row],[HCCCo0]:[HCCCo27]]))</f>
        <v>1163613.7481800001</v>
      </c>
      <c r="O30" s="7">
        <f>(SUM(Reg[[#This Row],[CHDCo0]:[CHDCo27]]))-(SUM(Sug0.5[[#This Row],[CHDCo0]:[CHDCo27]]))</f>
        <v>17800000</v>
      </c>
      <c r="P30" s="7">
        <f>(SUM(Reg[[#This Row],[T2DCo0]:[T2DCo27]]))-(SUM(Sug0.5[[#This Row],[T2DCo0]:[T2DCo27]]))</f>
        <v>16100000</v>
      </c>
      <c r="Q30" s="7">
        <f>(SUM(Reg[[#This Row],[OveCo0]:[OveCo27]]))-(SUM(Sug0.5[[#This Row],[OveCo0]:[OveCo27]]))</f>
        <v>910000</v>
      </c>
      <c r="R30" s="7">
        <f>(SUM(Reg[[#This Row],[ObeCo0]:[ObeCo27]]))-(SUM(Sug0.5[[#This Row],[ObeCo0]:[ObeCo27]]))</f>
        <v>24600000</v>
      </c>
      <c r="S30" s="7">
        <f>(SUM(Reg[[#This Row],[SteDa0]:[SteDa27]]))-(SUM(Sug0.2[[#This Row],[SteDa0]:[SteDa27]]))</f>
        <v>0</v>
      </c>
      <c r="T30" s="7">
        <f>(SUM(Reg[[#This Row],[NASDa0]:[NASDa27]]))-(SUM(Sug0.2[[#This Row],[NASDa0]:[NASDa27]]))</f>
        <v>402.97385469999881</v>
      </c>
      <c r="U30" s="7">
        <f>(SUM(Reg[[#This Row],[CIRDa0]:[CIRDa27]]))-(SUM(Sug0.2[[#This Row],[CIRDa0]:[CIRDa27]]))</f>
        <v>34.806118010000205</v>
      </c>
      <c r="V30" s="14">
        <f>(SUM(Reg[[#This Row],[HCCDa0]:[HCCDa27]]))-(SUM(Sug0.2[[#This Row],[HCCDa0]:[HCCDa27]]))</f>
        <v>6.470086749999993</v>
      </c>
      <c r="W30" s="7">
        <f>(SUM(Reg[[#This Row],[LIDDa0]:[LIDDa27]]))-(SUM(Sug0.2[[#This Row],[LIDDa0]:[LIDDa27]]))</f>
        <v>486.83594360000006</v>
      </c>
      <c r="X30" s="7">
        <f>(SUM(Reg[[#This Row],[CHDDa0]:[CHDDa27]]))-(SUM(Sug0.2[[#This Row],[CHDDa0]:[CHDDa27]]))</f>
        <v>20.675833599999351</v>
      </c>
      <c r="Y30" s="7">
        <f>(SUM(Reg[[#This Row],[CHDDDa0]:[CHDDDa27]]))-(SUM(Sug0.2[[#This Row],[CHDDDa0]:[CHDDDa27]]))</f>
        <v>43.841664000000492</v>
      </c>
      <c r="Z30" s="7">
        <f>(SUM(Reg[[#This Row],[T2DDa0]:[T2DDa27]]))-(SUM(Sug0.2[[#This Row],[T2DDa0]:[T2DDa27]]))</f>
        <v>22.565236419999565</v>
      </c>
      <c r="AA30" s="7">
        <f>(SUM(Reg[[#This Row],[T2DDDa0]:[T2DDDa27]]))-(SUM(Sug0.2[[#This Row],[T2DDDa0]:[T2DDDa27]]))</f>
        <v>159.10966009999902</v>
      </c>
      <c r="AB30" s="7">
        <f>(SUM(Reg[[#This Row],[OveDa0]:[OveDa27]]))-(SUM(Sug0.2[[#This Row],[OveDa0]:[OveDa27]]))</f>
        <v>0</v>
      </c>
      <c r="AC30" s="7">
        <f>(SUM(Reg[[#This Row],[ObeDa0]:[ObeDa27]]))-(SUM(Sug0.2[[#This Row],[ObeDa0]:[ObeDa27]]))</f>
        <v>100.83335006000016</v>
      </c>
      <c r="AD30" s="7">
        <f>(SUM(Reg[[#This Row],[SteDa0]:[SteDa27]]))-(SUM(Sug0.5[[#This Row],[SteDa0]:[SteDa27]]))</f>
        <v>0</v>
      </c>
      <c r="AE30" s="7">
        <f>(SUM(Reg[[#This Row],[NASDa0]:[NASDa27]]))-(SUM(Sug0.5[[#This Row],[NASDa0]:[NASDa27]]))</f>
        <v>1269.0110061000005</v>
      </c>
      <c r="AF30" s="7">
        <f>(SUM(Reg[[#This Row],[CIRDa0]:[CIRDa27]]))-(SUM(Sug0.5[[#This Row],[CIRDa0]:[CIRDa27]]))</f>
        <v>125.8919424</v>
      </c>
      <c r="AG30" s="7">
        <f>(SUM(Reg[[#This Row],[HCCDa0]:[HCCDa27]]))-(SUM(Sug0.5[[#This Row],[HCCDa0]:[HCCDa27]]))</f>
        <v>20.310594560999988</v>
      </c>
      <c r="AH30" s="7">
        <f>(SUM(Reg[[#This Row],[LIDDa0]:[LIDDa27]]))-(SUM(Sug0.5[[#This Row],[LIDDa0]:[LIDDa27]]))</f>
        <v>1205.3095109999999</v>
      </c>
      <c r="AI30" s="7">
        <f>(SUM(Reg[[#This Row],[CHDDa0]:[CHDDa27]]))-(SUM(Sug0.5[[#This Row],[CHDDa0]:[CHDDa27]]))</f>
        <v>84.283791299998938</v>
      </c>
      <c r="AJ30" s="7">
        <f>(SUM(Reg[[#This Row],[CHDDDa0]:[CHDDDa27]]))-(SUM(Sug0.5[[#This Row],[CHDDDa0]:[CHDDDa27]]))</f>
        <v>169.41932980000183</v>
      </c>
      <c r="AK30" s="7">
        <f>(SUM(Reg[[#This Row],[T2DDa0]:[T2DDa27]]))-(SUM(Sug0.5[[#This Row],[T2DDa0]:[T2DDa27]]))</f>
        <v>81.221448949999512</v>
      </c>
      <c r="AL30" s="7">
        <f>(SUM(Reg[[#This Row],[T2DDDa0]:[T2DDDa27]]))-(SUM(Sug0.5[[#This Row],[T2DDDa0]:[T2DDDa27]]))</f>
        <v>653.2150227999955</v>
      </c>
      <c r="AM30" s="7">
        <f>(SUM(Reg[[#This Row],[OveDa0]:[OveDa27]]))-(SUM(Sug0.5[[#This Row],[OveDa0]:[OveDa27]]))</f>
        <v>0</v>
      </c>
      <c r="AN30" s="7">
        <f>(SUM(Reg[[#This Row],[ObeDa0]:[ObeDa27]]))-(SUM(Sug0.5[[#This Row],[ObeDa0]:[ObeDa27]]))</f>
        <v>316.40641069000026</v>
      </c>
      <c r="AO30" s="11">
        <f>Reg[STECo0]-Sug0.2[STECo0]</f>
        <v>0</v>
      </c>
      <c r="AP30" s="11">
        <f>Reg[STECo1]-Sug0.2[STECo1]</f>
        <v>0</v>
      </c>
      <c r="AQ30" s="11">
        <f>Reg[STECo2]-Sug0.2[STECo2]</f>
        <v>0</v>
      </c>
      <c r="AR30" s="11">
        <f>Reg[STECo3]-Sug0.2[STECo3]</f>
        <v>0</v>
      </c>
      <c r="AS30" s="11">
        <f>Reg[STECo4]-Sug0.2[STECo4]</f>
        <v>0</v>
      </c>
      <c r="AT30" s="11">
        <f>Reg[STECo5]-Sug0.2[STECo5]</f>
        <v>0</v>
      </c>
      <c r="AU30" s="11">
        <f>Reg[STECo6]-Sug0.2[STECo6]</f>
        <v>0</v>
      </c>
      <c r="AV30" s="11">
        <f>Reg[[#This Row],[STECo7]]-Sug0.2[[#This Row],[STECo7]]</f>
        <v>6598.0285999999614</v>
      </c>
      <c r="AW30" s="11">
        <f>Reg[[#This Row],[STECo8]]-Sug0.2[[#This Row],[STECo8]]</f>
        <v>9011.6236999999965</v>
      </c>
      <c r="AX30" s="11">
        <f>Reg[[#This Row],[STECo9]]-Sug0.2[[#This Row],[STECo9]]</f>
        <v>8854.5607000000309</v>
      </c>
      <c r="AY30" s="11">
        <f>Reg[[#This Row],[STECo10]]-Sug0.2[[#This Row],[STECo10]]</f>
        <v>9620.0729000000283</v>
      </c>
      <c r="AZ30" s="11">
        <f>Reg[[#This Row],[STECo11]]-Sug0.2[[#This Row],[STECo11]]</f>
        <v>9439.2369000000181</v>
      </c>
      <c r="BA30" s="11">
        <f>Reg[[#This Row],[STECo12]]-Sug0.2[[#This Row],[STECo12]]</f>
        <v>9743.1060000000289</v>
      </c>
      <c r="BB30" s="11">
        <f>Reg[[#This Row],[STECo13]]-Sug0.2[[#This Row],[STECo13]]</f>
        <v>10114.923100000015</v>
      </c>
      <c r="BC30" s="11">
        <f>Reg[[#This Row],[STECo14]]-Sug0.2[[#This Row],[STECo14]]</f>
        <v>8820.0964999999851</v>
      </c>
      <c r="BD30" s="11">
        <f>Reg[[#This Row],[STECo15]]-Sug0.2[[#This Row],[STECo15]]</f>
        <v>9799.1263999999501</v>
      </c>
      <c r="BE30" s="11">
        <f>Reg[[#This Row],[STECo16]]-Sug0.2[[#This Row],[STECo16]]</f>
        <v>9170.8783999999287</v>
      </c>
      <c r="BF30" s="11">
        <f>Reg[[#This Row],[STECo17]]-Sug0.2[[#This Row],[STECo17]]</f>
        <v>9652.6803000000073</v>
      </c>
      <c r="BG30" s="11">
        <f>Reg[[#This Row],[STECo18]]-Sug0.2[[#This Row],[STECo18]]</f>
        <v>10664.159700000077</v>
      </c>
      <c r="BH30" s="11">
        <f>Reg[[#This Row],[STECo19]]-Sug0.2[[#This Row],[STECo19]]</f>
        <v>9804.5010000000475</v>
      </c>
      <c r="BI30" s="11">
        <f>Reg[[#This Row],[STECo20]]-Sug0.2[[#This Row],[STECo20]]</f>
        <v>9138.1757999999681</v>
      </c>
      <c r="BJ30" s="11">
        <f>Reg[[#This Row],[STECo21]]-Sug0.2[[#This Row],[STECo21]]</f>
        <v>8280.547600000049</v>
      </c>
      <c r="BK30" s="11">
        <f>Reg[[#This Row],[STECo22]]-Sug0.2[[#This Row],[STECo22]]</f>
        <v>8900.7273000000278</v>
      </c>
      <c r="BL30" s="11">
        <f>Reg[[#This Row],[STECo23]]-Sug0.2[[#This Row],[STECo23]]</f>
        <v>8293.0359000000171</v>
      </c>
      <c r="BM30" s="11">
        <f>Reg[[#This Row],[STECo24]]-Sug0.2[[#This Row],[STECo24]]</f>
        <v>7510.2145000000019</v>
      </c>
      <c r="BN30" s="11">
        <f>Reg[[#This Row],[STECo25]]-Sug0.2[[#This Row],[STECo25]]</f>
        <v>6240.4475999999559</v>
      </c>
      <c r="BO30" s="11">
        <f>Reg[[#This Row],[STECo26]]-Sug0.2[[#This Row],[STECo26]]</f>
        <v>5867.359999999986</v>
      </c>
      <c r="BP30" s="11">
        <f>Reg[[#This Row],[STECo27]]-Sug0.2[[#This Row],[STECo27]]</f>
        <v>6315.6472000000067</v>
      </c>
      <c r="BQ30" s="11">
        <f>Reg[STECo0]-Sug0.2[STECo0]</f>
        <v>0</v>
      </c>
      <c r="BR30" s="11">
        <f>Reg[STECo1]-Sug0.2[STECo1]</f>
        <v>0</v>
      </c>
      <c r="BS30" s="11">
        <f>Reg[STECo2]-Sug0.2[STECo2]</f>
        <v>0</v>
      </c>
      <c r="BT30" s="11">
        <f>Reg[STECo3]-Sug0.2[STECo3]</f>
        <v>0</v>
      </c>
      <c r="BU30" s="11">
        <f>Reg[STECo4]-Sug0.2[STECo4]</f>
        <v>0</v>
      </c>
      <c r="BV30" s="11">
        <f>Reg[STECo5]-Sug0.2[STECo5]</f>
        <v>0</v>
      </c>
      <c r="BW30" s="11">
        <f>Reg[STECo6]-Sug0.2[STECo6]</f>
        <v>0</v>
      </c>
      <c r="BX30" s="11">
        <f>Reg[[#This Row],[STECo7]]-Sug0.5[[#This Row],[STECo7]]</f>
        <v>23708.170399999944</v>
      </c>
      <c r="BY30" s="11">
        <f>Reg[[#This Row],[STECo8]]-Sug0.5[[#This Row],[STECo8]]</f>
        <v>28012.035100000096</v>
      </c>
      <c r="BZ30" s="11">
        <f>Reg[[#This Row],[STECo9]]-Sug0.5[[#This Row],[STECo9]]</f>
        <v>29726.025000000023</v>
      </c>
      <c r="CA30" s="11">
        <f>Reg[[#This Row],[STECo10]]-Sug0.5[[#This Row],[STECo10]]</f>
        <v>29985.971699999995</v>
      </c>
      <c r="CB30" s="11">
        <f>Reg[[#This Row],[STECo11]]-Sug0.5[[#This Row],[STECo11]]</f>
        <v>29311.314600000042</v>
      </c>
      <c r="CC30" s="11">
        <f>Reg[[#This Row],[STECo12]]-Sug0.5[[#This Row],[STECo12]]</f>
        <v>29229.318100000033</v>
      </c>
      <c r="CD30" s="11">
        <f>Reg[[#This Row],[STECo13]]-Sug0.5[[#This Row],[STECo13]]</f>
        <v>31000.366299999994</v>
      </c>
      <c r="CE30" s="11">
        <f>Reg[[#This Row],[STECo14]]-Sug0.5[[#This Row],[STECo14]]</f>
        <v>28097.008700000006</v>
      </c>
      <c r="CF30" s="11">
        <f>Reg[[#This Row],[STECo15]]-Sug0.5[[#This Row],[STECo15]]</f>
        <v>30280.18339999998</v>
      </c>
      <c r="CG30" s="11">
        <f>Reg[[#This Row],[STECo16]]-Sug0.5[[#This Row],[STECo16]]</f>
        <v>31626.674099999946</v>
      </c>
      <c r="CH30" s="11">
        <f>Reg[[#This Row],[STECo17]]-Sug0.5[[#This Row],[STECo17]]</f>
        <v>32203.338500000071</v>
      </c>
      <c r="CI30" s="11">
        <f>Reg[[#This Row],[STECo18]]-Sug0.5[[#This Row],[STECo18]]</f>
        <v>31507.74450000003</v>
      </c>
      <c r="CJ30" s="11">
        <f>Reg[[#This Row],[STECo19]]-Sug0.5[[#This Row],[STECo19]]</f>
        <v>28393.835000000079</v>
      </c>
      <c r="CK30" s="11">
        <f>Reg[[#This Row],[STECo20]]-Sug0.5[[#This Row],[STECo20]]</f>
        <v>27033.769899999956</v>
      </c>
      <c r="CL30" s="11">
        <f>Reg[[#This Row],[STECo21]]-Sug0.5[[#This Row],[STECo21]]</f>
        <v>27798.981200000038</v>
      </c>
      <c r="CM30" s="11">
        <f>Reg[[#This Row],[STECo22]]-Sug0.5[[#This Row],[STECo22]]</f>
        <v>28640.243400000036</v>
      </c>
      <c r="CN30" s="11">
        <f>Reg[[#This Row],[STECo23]]-Sug0.5[[#This Row],[STECo23]]</f>
        <v>27109.167800000054</v>
      </c>
      <c r="CO30" s="11">
        <f>Reg[[#This Row],[STECo24]]-Sug0.5[[#This Row],[STECo24]]</f>
        <v>25304.686600000015</v>
      </c>
      <c r="CP30" s="11">
        <f>Reg[[#This Row],[STECo25]]-Sug0.5[[#This Row],[STECo25]]</f>
        <v>23122.500499999966</v>
      </c>
      <c r="CQ30" s="11">
        <f>Reg[[#This Row],[STECo26]]-Sug0.5[[#This Row],[STECo26]]</f>
        <v>21747.497500000056</v>
      </c>
      <c r="CR30" s="11">
        <f>Reg[[#This Row],[STECo27]]-Sug0.5[[#This Row],[STECo27]]</f>
        <v>19813.794999999925</v>
      </c>
    </row>
    <row r="31" spans="1:96" x14ac:dyDescent="0.25">
      <c r="C31" s="7">
        <f>(SUM(Reg[[#This Row],[STECo0]:[STECo27]]))-(SUM(Sug0.2[[#This Row],[STECo0]:[STECo27]]))</f>
        <v>232846.3823000025</v>
      </c>
      <c r="D31" s="7">
        <f>(SUM(Reg[[#This Row],[NASCo0]:[NASCo27]]))-(SUM(Sug0.2[[#This Row],[NASCo0]:[NASCo27]]))</f>
        <v>653144.7528999988</v>
      </c>
      <c r="E31" s="7">
        <f>(SUM(Reg[[#This Row],[CIRCo0]:[CIRCo27]]))-(SUM(Sug0.2[[#This Row],[CIRCo0]:[CIRCo27]]))</f>
        <v>689968.20930000208</v>
      </c>
      <c r="F31" s="7">
        <f>(SUM(Reg[[#This Row],[HCCCo0]:[HCCCo27]]))-(SUM(Sug0.2[[#This Row],[HCCCo0]:[HCCCo27]]))</f>
        <v>1376851.7490999978</v>
      </c>
      <c r="G31" s="7">
        <f>(SUM(Reg[[#This Row],[CHDCo0]:[CHDCo27]]))-(SUM(Sug0.2[[#This Row],[CHDCo0]:[CHDCo27]]))</f>
        <v>2900000</v>
      </c>
      <c r="H31" s="7">
        <f>(SUM(Reg[[#This Row],[T2DCo0]:[T2DCo27]]))-(SUM(Sug0.2[[#This Row],[T2DCo0]:[T2DCo27]]))</f>
        <v>6000000</v>
      </c>
      <c r="I31" s="7">
        <f>(SUM(Reg[[#This Row],[OveCo0]:[OveCo27]]))-(SUM(Sug0.2[[#This Row],[OveCo0]:[OveCo27]]))</f>
        <v>-20000</v>
      </c>
      <c r="J31" s="7">
        <f>(SUM(Reg[[#This Row],[ObeCo0]:[ObeCo27]]))-(SUM(Sug0.2[[#This Row],[ObeCo0]:[ObeCo27]]))</f>
        <v>5840000</v>
      </c>
      <c r="K31" s="7">
        <f>(SUM(Reg[[#This Row],[STECo0]:[STECo27]]))-(SUM(Sug0.5[[#This Row],[STECo0]:[STECo27]]))</f>
        <v>704197.96710000001</v>
      </c>
      <c r="L31" s="7">
        <f>(SUM(Reg[[#This Row],[NASCo0]:[NASCo27]]))-(SUM(Sug0.5[[#This Row],[NASCo0]:[NASCo27]]))</f>
        <v>2015142.1140000001</v>
      </c>
      <c r="M31" s="7">
        <f>(SUM(Reg[[#This Row],[CIRCo0]:[CIRCo27]]))-(SUM(Sug0.5[[#This Row],[CIRCo0]:[CIRCo27]]))</f>
        <v>2017578.2258000001</v>
      </c>
      <c r="N31" s="7">
        <f>(SUM(Reg[[#This Row],[HCCCo0]:[HCCCo27]]))-(SUM(Sug0.5[[#This Row],[HCCCo0]:[HCCCo27]]))</f>
        <v>4007661.5370999984</v>
      </c>
      <c r="O31" s="7">
        <f>(SUM(Reg[[#This Row],[CHDCo0]:[CHDCo27]]))-(SUM(Sug0.5[[#This Row],[CHDCo0]:[CHDCo27]]))</f>
        <v>7700000</v>
      </c>
      <c r="P31" s="7">
        <f>(SUM(Reg[[#This Row],[T2DCo0]:[T2DCo27]]))-(SUM(Sug0.5[[#This Row],[T2DCo0]:[T2DCo27]]))</f>
        <v>18600000</v>
      </c>
      <c r="Q31" s="7">
        <f>(SUM(Reg[[#This Row],[OveCo0]:[OveCo27]]))-(SUM(Sug0.5[[#This Row],[OveCo0]:[OveCo27]]))</f>
        <v>-30000</v>
      </c>
      <c r="R31" s="7">
        <f>(SUM(Reg[[#This Row],[ObeCo0]:[ObeCo27]]))-(SUM(Sug0.5[[#This Row],[ObeCo0]:[ObeCo27]]))</f>
        <v>17890000</v>
      </c>
      <c r="S31" s="7">
        <f>(SUM(Reg[[#This Row],[SteDa0]:[SteDa27]]))-(SUM(Sug0.2[[#This Row],[SteDa0]:[SteDa27]]))</f>
        <v>0</v>
      </c>
      <c r="T31" s="7">
        <f>(SUM(Reg[[#This Row],[NASDa0]:[NASDa27]]))-(SUM(Sug0.2[[#This Row],[NASDa0]:[NASDa27]]))</f>
        <v>515.69760030000089</v>
      </c>
      <c r="U31" s="7">
        <f>(SUM(Reg[[#This Row],[CIRDa0]:[CIRDa27]]))-(SUM(Sug0.2[[#This Row],[CIRDa0]:[CIRDa27]]))</f>
        <v>80.116788290000045</v>
      </c>
      <c r="V31" s="14">
        <f>(SUM(Reg[[#This Row],[HCCDa0]:[HCCDa27]]))-(SUM(Sug0.2[[#This Row],[HCCDa0]:[HCCDa27]]))</f>
        <v>5.7998060730000063</v>
      </c>
      <c r="W31" s="7">
        <f>(SUM(Reg[[#This Row],[LIDDa0]:[LIDDa27]]))-(SUM(Sug0.2[[#This Row],[LIDDa0]:[LIDDa27]]))</f>
        <v>387.9337663999986</v>
      </c>
      <c r="X31" s="7">
        <f>(SUM(Reg[[#This Row],[CHDDa0]:[CHDDa27]]))-(SUM(Sug0.2[[#This Row],[CHDDa0]:[CHDDa27]]))</f>
        <v>12.596705370000109</v>
      </c>
      <c r="Y31" s="7">
        <f>(SUM(Reg[[#This Row],[CHDDDa0]:[CHDDDa27]]))-(SUM(Sug0.2[[#This Row],[CHDDDa0]:[CHDDDa27]]))</f>
        <v>30.17785529999901</v>
      </c>
      <c r="Z31" s="7">
        <f>(SUM(Reg[[#This Row],[T2DDa0]:[T2DDa27]]))-(SUM(Sug0.2[[#This Row],[T2DDa0]:[T2DDa27]]))</f>
        <v>36.368420560000004</v>
      </c>
      <c r="AA31" s="7">
        <f>(SUM(Reg[[#This Row],[T2DDDa0]:[T2DDDa27]]))-(SUM(Sug0.2[[#This Row],[T2DDDa0]:[T2DDDa27]]))</f>
        <v>240.88378150000426</v>
      </c>
      <c r="AB31" s="7">
        <f>(SUM(Reg[[#This Row],[OveDa0]:[OveDa27]]))-(SUM(Sug0.2[[#This Row],[OveDa0]:[OveDa27]]))</f>
        <v>0</v>
      </c>
      <c r="AC31" s="7">
        <f>(SUM(Reg[[#This Row],[ObeDa0]:[ObeDa27]]))-(SUM(Sug0.2[[#This Row],[ObeDa0]:[ObeDa27]]))</f>
        <v>89.400033020000365</v>
      </c>
      <c r="AD31" s="7">
        <f>(SUM(Reg[[#This Row],[SteDa0]:[SteDa27]]))-(SUM(Sug0.5[[#This Row],[SteDa0]:[SteDa27]]))</f>
        <v>0</v>
      </c>
      <c r="AE31" s="7">
        <f>(SUM(Reg[[#This Row],[NASDa0]:[NASDa27]]))-(SUM(Sug0.5[[#This Row],[NASDa0]:[NASDa27]]))</f>
        <v>1591.0775488000008</v>
      </c>
      <c r="AF31" s="7">
        <f>(SUM(Reg[[#This Row],[CIRDa0]:[CIRDa27]]))-(SUM(Sug0.5[[#This Row],[CIRDa0]:[CIRDa27]]))</f>
        <v>234.27439902000003</v>
      </c>
      <c r="AG31" s="7">
        <f>(SUM(Reg[[#This Row],[HCCDa0]:[HCCDa27]]))-(SUM(Sug0.5[[#This Row],[HCCDa0]:[HCCDa27]]))</f>
        <v>16.88174470500001</v>
      </c>
      <c r="AH31" s="7">
        <f>(SUM(Reg[[#This Row],[LIDDa0]:[LIDDa27]]))-(SUM(Sug0.5[[#This Row],[LIDDa0]:[LIDDa27]]))</f>
        <v>1253.1170289000002</v>
      </c>
      <c r="AI31" s="7">
        <f>(SUM(Reg[[#This Row],[CHDDa0]:[CHDDa27]]))-(SUM(Sug0.5[[#This Row],[CHDDa0]:[CHDDa27]]))</f>
        <v>33.335990249999895</v>
      </c>
      <c r="AJ31" s="7">
        <f>(SUM(Reg[[#This Row],[CHDDDa0]:[CHDDDa27]]))-(SUM(Sug0.5[[#This Row],[CHDDDa0]:[CHDDDa27]]))</f>
        <v>73.556993099998635</v>
      </c>
      <c r="AK31" s="7">
        <f>(SUM(Reg[[#This Row],[T2DDa0]:[T2DDa27]]))-(SUM(Sug0.5[[#This Row],[T2DDa0]:[T2DDa27]]))</f>
        <v>113.22587329999965</v>
      </c>
      <c r="AL31" s="7">
        <f>(SUM(Reg[[#This Row],[T2DDDa0]:[T2DDDa27]]))-(SUM(Sug0.5[[#This Row],[T2DDDa0]:[T2DDDa27]]))</f>
        <v>977.31871570000476</v>
      </c>
      <c r="AM31" s="7">
        <f>(SUM(Reg[[#This Row],[OveDa0]:[OveDa27]]))-(SUM(Sug0.5[[#This Row],[OveDa0]:[OveDa27]]))</f>
        <v>0</v>
      </c>
      <c r="AN31" s="7">
        <f>(SUM(Reg[[#This Row],[ObeDa0]:[ObeDa27]]))-(SUM(Sug0.5[[#This Row],[ObeDa0]:[ObeDa27]]))</f>
        <v>273.16328937999992</v>
      </c>
      <c r="AO31" s="11">
        <f>Reg[STECo0]-Sug0.2[STECo0]</f>
        <v>0</v>
      </c>
      <c r="AP31" s="11">
        <f>Reg[STECo1]-Sug0.2[STECo1]</f>
        <v>0</v>
      </c>
      <c r="AQ31" s="11">
        <f>Reg[STECo2]-Sug0.2[STECo2]</f>
        <v>0</v>
      </c>
      <c r="AR31" s="11">
        <f>Reg[STECo3]-Sug0.2[STECo3]</f>
        <v>0</v>
      </c>
      <c r="AS31" s="11">
        <f>Reg[STECo4]-Sug0.2[STECo4]</f>
        <v>0</v>
      </c>
      <c r="AT31" s="11">
        <f>Reg[STECo5]-Sug0.2[STECo5]</f>
        <v>0</v>
      </c>
      <c r="AU31" s="11">
        <f>Reg[STECo6]-Sug0.2[STECo6]</f>
        <v>0</v>
      </c>
      <c r="AV31" s="11">
        <f>Reg[[#This Row],[STECo7]]-Sug0.2[[#This Row],[STECo7]]</f>
        <v>11327.504699999932</v>
      </c>
      <c r="AW31" s="11">
        <f>Reg[[#This Row],[STECo8]]-Sug0.2[[#This Row],[STECo8]]</f>
        <v>14232.158999999985</v>
      </c>
      <c r="AX31" s="11">
        <f>Reg[[#This Row],[STECo9]]-Sug0.2[[#This Row],[STECo9]]</f>
        <v>15073.778300000005</v>
      </c>
      <c r="AY31" s="11">
        <f>Reg[[#This Row],[STECo10]]-Sug0.2[[#This Row],[STECo10]]</f>
        <v>14126.585699999938</v>
      </c>
      <c r="AZ31" s="11">
        <f>Reg[[#This Row],[STECo11]]-Sug0.2[[#This Row],[STECo11]]</f>
        <v>14899.171900000074</v>
      </c>
      <c r="BA31" s="11">
        <f>Reg[[#This Row],[STECo12]]-Sug0.2[[#This Row],[STECo12]]</f>
        <v>15135.788300000015</v>
      </c>
      <c r="BB31" s="11">
        <f>Reg[[#This Row],[STECo13]]-Sug0.2[[#This Row],[STECo13]]</f>
        <v>14415.92220000003</v>
      </c>
      <c r="BC31" s="11">
        <f>Reg[[#This Row],[STECo14]]-Sug0.2[[#This Row],[STECo14]]</f>
        <v>13634.85289999994</v>
      </c>
      <c r="BD31" s="11">
        <f>Reg[[#This Row],[STECo15]]-Sug0.2[[#This Row],[STECo15]]</f>
        <v>13062.387199999997</v>
      </c>
      <c r="BE31" s="11">
        <f>Reg[[#This Row],[STECo16]]-Sug0.2[[#This Row],[STECo16]]</f>
        <v>12681.929200000013</v>
      </c>
      <c r="BF31" s="11">
        <f>Reg[[#This Row],[STECo17]]-Sug0.2[[#This Row],[STECo17]]</f>
        <v>11568.84149999998</v>
      </c>
      <c r="BG31" s="11">
        <f>Reg[[#This Row],[STECo18]]-Sug0.2[[#This Row],[STECo18]]</f>
        <v>10750.518500000006</v>
      </c>
      <c r="BH31" s="11">
        <f>Reg[[#This Row],[STECo19]]-Sug0.2[[#This Row],[STECo19]]</f>
        <v>9035.358200000017</v>
      </c>
      <c r="BI31" s="11">
        <f>Reg[[#This Row],[STECo20]]-Sug0.2[[#This Row],[STECo20]]</f>
        <v>8999.0594000000274</v>
      </c>
      <c r="BJ31" s="11">
        <f>Reg[[#This Row],[STECo21]]-Sug0.2[[#This Row],[STECo21]]</f>
        <v>10205.346100000083</v>
      </c>
      <c r="BK31" s="11">
        <f>Reg[[#This Row],[STECo22]]-Sug0.2[[#This Row],[STECo22]]</f>
        <v>8767.6018999998923</v>
      </c>
      <c r="BL31" s="11">
        <f>Reg[[#This Row],[STECo23]]-Sug0.2[[#This Row],[STECo23]]</f>
        <v>7889.388399999938</v>
      </c>
      <c r="BM31" s="11">
        <f>Reg[[#This Row],[STECo24]]-Sug0.2[[#This Row],[STECo24]]</f>
        <v>8129.9267000000691</v>
      </c>
      <c r="BN31" s="11">
        <f>Reg[[#This Row],[STECo25]]-Sug0.2[[#This Row],[STECo25]]</f>
        <v>6849.4126999999862</v>
      </c>
      <c r="BO31" s="11">
        <f>Reg[[#This Row],[STECo26]]-Sug0.2[[#This Row],[STECo26]]</f>
        <v>6649.9152000000468</v>
      </c>
      <c r="BP31" s="11">
        <f>Reg[[#This Row],[STECo27]]-Sug0.2[[#This Row],[STECo27]]</f>
        <v>5410.9342999999644</v>
      </c>
      <c r="BQ31" s="11">
        <f>Reg[STECo0]-Sug0.2[STECo0]</f>
        <v>0</v>
      </c>
      <c r="BR31" s="11">
        <f>Reg[STECo1]-Sug0.2[STECo1]</f>
        <v>0</v>
      </c>
      <c r="BS31" s="11">
        <f>Reg[STECo2]-Sug0.2[STECo2]</f>
        <v>0</v>
      </c>
      <c r="BT31" s="11">
        <f>Reg[STECo3]-Sug0.2[STECo3]</f>
        <v>0</v>
      </c>
      <c r="BU31" s="11">
        <f>Reg[STECo4]-Sug0.2[STECo4]</f>
        <v>0</v>
      </c>
      <c r="BV31" s="11">
        <f>Reg[STECo5]-Sug0.2[STECo5]</f>
        <v>0</v>
      </c>
      <c r="BW31" s="11">
        <f>Reg[STECo6]-Sug0.2[STECo6]</f>
        <v>0</v>
      </c>
      <c r="BX31" s="11">
        <f>Reg[[#This Row],[STECo7]]-Sug0.5[[#This Row],[STECo7]]</f>
        <v>35981.485600000015</v>
      </c>
      <c r="BY31" s="11">
        <f>Reg[[#This Row],[STECo8]]-Sug0.5[[#This Row],[STECo8]]</f>
        <v>38275.882199999993</v>
      </c>
      <c r="BZ31" s="11">
        <f>Reg[[#This Row],[STECo9]]-Sug0.5[[#This Row],[STECo9]]</f>
        <v>38731.235899999971</v>
      </c>
      <c r="CA31" s="11">
        <f>Reg[[#This Row],[STECo10]]-Sug0.5[[#This Row],[STECo10]]</f>
        <v>40855.305300000007</v>
      </c>
      <c r="CB31" s="11">
        <f>Reg[[#This Row],[STECo11]]-Sug0.5[[#This Row],[STECo11]]</f>
        <v>41244.06520000007</v>
      </c>
      <c r="CC31" s="11">
        <f>Reg[[#This Row],[STECo12]]-Sug0.5[[#This Row],[STECo12]]</f>
        <v>42533.481000000029</v>
      </c>
      <c r="CD31" s="11">
        <f>Reg[[#This Row],[STECo13]]-Sug0.5[[#This Row],[STECo13]]</f>
        <v>41945.68339999998</v>
      </c>
      <c r="CE31" s="11">
        <f>Reg[[#This Row],[STECo14]]-Sug0.5[[#This Row],[STECo14]]</f>
        <v>42168.717100000009</v>
      </c>
      <c r="CF31" s="11">
        <f>Reg[[#This Row],[STECo15]]-Sug0.5[[#This Row],[STECo15]]</f>
        <v>39625.496600000071</v>
      </c>
      <c r="CG31" s="11">
        <f>Reg[[#This Row],[STECo16]]-Sug0.5[[#This Row],[STECo16]]</f>
        <v>37620.219700000016</v>
      </c>
      <c r="CH31" s="11">
        <f>Reg[[#This Row],[STECo17]]-Sug0.5[[#This Row],[STECo17]]</f>
        <v>35615.504799999995</v>
      </c>
      <c r="CI31" s="11">
        <f>Reg[[#This Row],[STECo18]]-Sug0.5[[#This Row],[STECo18]]</f>
        <v>32331.783000000054</v>
      </c>
      <c r="CJ31" s="11">
        <f>Reg[[#This Row],[STECo19]]-Sug0.5[[#This Row],[STECo19]]</f>
        <v>31390.080600000103</v>
      </c>
      <c r="CK31" s="11">
        <f>Reg[[#This Row],[STECo20]]-Sug0.5[[#This Row],[STECo20]]</f>
        <v>30627.051099999924</v>
      </c>
      <c r="CL31" s="11">
        <f>Reg[[#This Row],[STECo21]]-Sug0.5[[#This Row],[STECo21]]</f>
        <v>29074.223300000071</v>
      </c>
      <c r="CM31" s="11">
        <f>Reg[[#This Row],[STECo22]]-Sug0.5[[#This Row],[STECo22]]</f>
        <v>26017.680399999954</v>
      </c>
      <c r="CN31" s="11">
        <f>Reg[[#This Row],[STECo23]]-Sug0.5[[#This Row],[STECo23]]</f>
        <v>25052.268399999943</v>
      </c>
      <c r="CO31" s="11">
        <f>Reg[[#This Row],[STECo24]]-Sug0.5[[#This Row],[STECo24]]</f>
        <v>26472.654000000039</v>
      </c>
      <c r="CP31" s="11">
        <f>Reg[[#This Row],[STECo25]]-Sug0.5[[#This Row],[STECo25]]</f>
        <v>23809.863200000022</v>
      </c>
      <c r="CQ31" s="11">
        <f>Reg[[#This Row],[STECo26]]-Sug0.5[[#This Row],[STECo26]]</f>
        <v>23243.037100000016</v>
      </c>
      <c r="CR31" s="11">
        <f>Reg[[#This Row],[STECo27]]-Sug0.5[[#This Row],[STECo27]]</f>
        <v>21582.249199999962</v>
      </c>
    </row>
    <row r="32" spans="1:96" x14ac:dyDescent="0.25">
      <c r="C32" s="7">
        <f>(SUM(Reg[[#This Row],[STECo0]:[STECo27]]))-(SUM(Sug0.2[[#This Row],[STECo0]:[STECo27]]))</f>
        <v>108917.43219999969</v>
      </c>
      <c r="D32" s="7">
        <f>(SUM(Reg[[#This Row],[NASCo0]:[NASCo27]]))-(SUM(Sug0.2[[#This Row],[NASCo0]:[NASCo27]]))</f>
        <v>1788302.4211999997</v>
      </c>
      <c r="E32" s="7">
        <f>(SUM(Reg[[#This Row],[CIRCo0]:[CIRCo27]]))-(SUM(Sug0.2[[#This Row],[CIRCo0]:[CIRCo27]]))</f>
        <v>1097051.2140999995</v>
      </c>
      <c r="F32" s="7">
        <f>(SUM(Reg[[#This Row],[HCCCo0]:[HCCCo27]]))-(SUM(Sug0.2[[#This Row],[HCCCo0]:[HCCCo27]]))</f>
        <v>834293.84449999873</v>
      </c>
      <c r="G32" s="7">
        <f>(SUM(Reg[[#This Row],[CHDCo0]:[CHDCo27]]))-(SUM(Sug0.2[[#This Row],[CHDCo0]:[CHDCo27]]))</f>
        <v>8700000</v>
      </c>
      <c r="H32" s="7">
        <f>(SUM(Reg[[#This Row],[T2DCo0]:[T2DCo27]]))-(SUM(Sug0.2[[#This Row],[T2DCo0]:[T2DCo27]]))</f>
        <v>3400000</v>
      </c>
      <c r="I32" s="7">
        <f>(SUM(Reg[[#This Row],[OveCo0]:[OveCo27]]))-(SUM(Sug0.2[[#This Row],[OveCo0]:[OveCo27]]))</f>
        <v>60000</v>
      </c>
      <c r="J32" s="7">
        <f>(SUM(Reg[[#This Row],[ObeCo0]:[ObeCo27]]))-(SUM(Sug0.2[[#This Row],[ObeCo0]:[ObeCo27]]))</f>
        <v>2840000</v>
      </c>
      <c r="K32" s="7">
        <f>(SUM(Reg[[#This Row],[STECo0]:[STECo27]]))-(SUM(Sug0.5[[#This Row],[STECo0]:[STECo27]]))</f>
        <v>274065.35929999966</v>
      </c>
      <c r="L32" s="7">
        <f>(SUM(Reg[[#This Row],[NASCo0]:[NASCo27]]))-(SUM(Sug0.5[[#This Row],[NASCo0]:[NASCo27]]))</f>
        <v>5378927.027999999</v>
      </c>
      <c r="M32" s="7">
        <f>(SUM(Reg[[#This Row],[CIRCo0]:[CIRCo27]]))-(SUM(Sug0.5[[#This Row],[CIRCo0]:[CIRCo27]]))</f>
        <v>4073418.6373000015</v>
      </c>
      <c r="N32" s="7">
        <f>(SUM(Reg[[#This Row],[HCCCo0]:[HCCCo27]]))-(SUM(Sug0.5[[#This Row],[HCCCo0]:[HCCCo27]]))</f>
        <v>2606781.2664799988</v>
      </c>
      <c r="O32" s="7">
        <f>(SUM(Reg[[#This Row],[CHDCo0]:[CHDCo27]]))-(SUM(Sug0.5[[#This Row],[CHDCo0]:[CHDCo27]]))</f>
        <v>19900000</v>
      </c>
      <c r="P32" s="7">
        <f>(SUM(Reg[[#This Row],[T2DCo0]:[T2DCo27]]))-(SUM(Sug0.5[[#This Row],[T2DCo0]:[T2DCo27]]))</f>
        <v>9900000</v>
      </c>
      <c r="Q32" s="7">
        <f>(SUM(Reg[[#This Row],[OveCo0]:[OveCo27]]))-(SUM(Sug0.5[[#This Row],[OveCo0]:[OveCo27]]))</f>
        <v>100000</v>
      </c>
      <c r="R32" s="7">
        <f>(SUM(Reg[[#This Row],[ObeCo0]:[ObeCo27]]))-(SUM(Sug0.5[[#This Row],[ObeCo0]:[ObeCo27]]))</f>
        <v>9000000</v>
      </c>
      <c r="S32" s="7">
        <f>(SUM(Reg[[#This Row],[SteDa0]:[SteDa27]]))-(SUM(Sug0.2[[#This Row],[SteDa0]:[SteDa27]]))</f>
        <v>0</v>
      </c>
      <c r="T32" s="7">
        <f>(SUM(Reg[[#This Row],[NASDa0]:[NASDa27]]))-(SUM(Sug0.2[[#This Row],[NASDa0]:[NASDa27]]))</f>
        <v>549.00304210000104</v>
      </c>
      <c r="U32" s="7">
        <f>(SUM(Reg[[#This Row],[CIRDa0]:[CIRDa27]]))-(SUM(Sug0.2[[#This Row],[CIRDa0]:[CIRDa27]]))</f>
        <v>172.82848556000067</v>
      </c>
      <c r="V32" s="14">
        <f>(SUM(Reg[[#This Row],[HCCDa0]:[HCCDa27]]))-(SUM(Sug0.2[[#This Row],[HCCDa0]:[HCCDa27]]))</f>
        <v>7.6373604999999927</v>
      </c>
      <c r="W32" s="7">
        <f>(SUM(Reg[[#This Row],[LIDDa0]:[LIDDa27]]))-(SUM(Sug0.2[[#This Row],[LIDDa0]:[LIDDa27]]))</f>
        <v>668.99008939999931</v>
      </c>
      <c r="X32" s="7">
        <f>(SUM(Reg[[#This Row],[CHDDa0]:[CHDDa27]]))-(SUM(Sug0.2[[#This Row],[CHDDa0]:[CHDDa27]]))</f>
        <v>28.633092409999335</v>
      </c>
      <c r="Y32" s="7">
        <f>(SUM(Reg[[#This Row],[CHDDDa0]:[CHDDDa27]]))-(SUM(Sug0.2[[#This Row],[CHDDDa0]:[CHDDDa27]]))</f>
        <v>20.63182979999965</v>
      </c>
      <c r="Z32" s="7">
        <f>(SUM(Reg[[#This Row],[T2DDa0]:[T2DDa27]]))-(SUM(Sug0.2[[#This Row],[T2DDa0]:[T2DDa27]]))</f>
        <v>15.753639330000169</v>
      </c>
      <c r="AA32" s="7">
        <f>(SUM(Reg[[#This Row],[T2DDDa0]:[T2DDDa27]]))-(SUM(Sug0.2[[#This Row],[T2DDDa0]:[T2DDDa27]]))</f>
        <v>150.88376259999677</v>
      </c>
      <c r="AB32" s="7">
        <f>(SUM(Reg[[#This Row],[OveDa0]:[OveDa27]]))-(SUM(Sug0.2[[#This Row],[OveDa0]:[OveDa27]]))</f>
        <v>0</v>
      </c>
      <c r="AC32" s="7">
        <f>(SUM(Reg[[#This Row],[ObeDa0]:[ObeDa27]]))-(SUM(Sug0.2[[#This Row],[ObeDa0]:[ObeDa27]]))</f>
        <v>34.327738859999272</v>
      </c>
      <c r="AD32" s="7">
        <f>(SUM(Reg[[#This Row],[SteDa0]:[SteDa27]]))-(SUM(Sug0.5[[#This Row],[SteDa0]:[SteDa27]]))</f>
        <v>0</v>
      </c>
      <c r="AE32" s="7">
        <f>(SUM(Reg[[#This Row],[NASDa0]:[NASDa27]]))-(SUM(Sug0.5[[#This Row],[NASDa0]:[NASDa27]]))</f>
        <v>1639.8856243000009</v>
      </c>
      <c r="AF32" s="7">
        <f>(SUM(Reg[[#This Row],[CIRDa0]:[CIRDa27]]))-(SUM(Sug0.5[[#This Row],[CIRDa0]:[CIRDa27]]))</f>
        <v>641.72279713000012</v>
      </c>
      <c r="AG32" s="7">
        <f>(SUM(Reg[[#This Row],[HCCDa0]:[HCCDa27]]))-(SUM(Sug0.5[[#This Row],[HCCDa0]:[HCCDa27]]))</f>
        <v>23.863208874999998</v>
      </c>
      <c r="AH32" s="7">
        <f>(SUM(Reg[[#This Row],[LIDDa0]:[LIDDa27]]))-(SUM(Sug0.5[[#This Row],[LIDDa0]:[LIDDa27]]))</f>
        <v>1789.4336769899983</v>
      </c>
      <c r="AI32" s="7">
        <f>(SUM(Reg[[#This Row],[CHDDa0]:[CHDDa27]]))-(SUM(Sug0.5[[#This Row],[CHDDa0]:[CHDDa27]]))</f>
        <v>65.060393589999876</v>
      </c>
      <c r="AJ32" s="7">
        <f>(SUM(Reg[[#This Row],[CHDDDa0]:[CHDDDa27]]))-(SUM(Sug0.5[[#This Row],[CHDDDa0]:[CHDDDa27]]))</f>
        <v>90.748552399999426</v>
      </c>
      <c r="AK32" s="7">
        <f>(SUM(Reg[[#This Row],[T2DDa0]:[T2DDa27]]))-(SUM(Sug0.5[[#This Row],[T2DDa0]:[T2DDa27]]))</f>
        <v>50.67541140000003</v>
      </c>
      <c r="AL32" s="7">
        <f>(SUM(Reg[[#This Row],[T2DDDa0]:[T2DDDa27]]))-(SUM(Sug0.5[[#This Row],[T2DDDa0]:[T2DDDa27]]))</f>
        <v>453.6858601999993</v>
      </c>
      <c r="AM32" s="7">
        <f>(SUM(Reg[[#This Row],[OveDa0]:[OveDa27]]))-(SUM(Sug0.5[[#This Row],[OveDa0]:[OveDa27]]))</f>
        <v>0</v>
      </c>
      <c r="AN32" s="7">
        <f>(SUM(Reg[[#This Row],[ObeDa0]:[ObeDa27]]))-(SUM(Sug0.5[[#This Row],[ObeDa0]:[ObeDa27]]))</f>
        <v>109.39151353999978</v>
      </c>
      <c r="AO32" s="11">
        <f>Reg[STECo0]-Sug0.2[STECo0]</f>
        <v>0</v>
      </c>
      <c r="AP32" s="11">
        <f>Reg[STECo1]-Sug0.2[STECo1]</f>
        <v>0</v>
      </c>
      <c r="AQ32" s="11">
        <f>Reg[STECo2]-Sug0.2[STECo2]</f>
        <v>0</v>
      </c>
      <c r="AR32" s="11">
        <f>Reg[STECo3]-Sug0.2[STECo3]</f>
        <v>0</v>
      </c>
      <c r="AS32" s="11">
        <f>Reg[STECo4]-Sug0.2[STECo4]</f>
        <v>0</v>
      </c>
      <c r="AT32" s="11">
        <f>Reg[STECo5]-Sug0.2[STECo5]</f>
        <v>0</v>
      </c>
      <c r="AU32" s="11">
        <f>Reg[STECo6]-Sug0.2[STECo6]</f>
        <v>0</v>
      </c>
      <c r="AV32" s="11">
        <f>Reg[[#This Row],[STECo7]]-Sug0.2[[#This Row],[STECo7]]</f>
        <v>6046.5425999999861</v>
      </c>
      <c r="AW32" s="11">
        <f>Reg[[#This Row],[STECo8]]-Sug0.2[[#This Row],[STECo8]]</f>
        <v>7146.6100999999908</v>
      </c>
      <c r="AX32" s="11">
        <f>Reg[[#This Row],[STECo9]]-Sug0.2[[#This Row],[STECo9]]</f>
        <v>7434.0604000000167</v>
      </c>
      <c r="AY32" s="11">
        <f>Reg[[#This Row],[STECo10]]-Sug0.2[[#This Row],[STECo10]]</f>
        <v>6640.1316000000224</v>
      </c>
      <c r="AZ32" s="11">
        <f>Reg[[#This Row],[STECo11]]-Sug0.2[[#This Row],[STECo11]]</f>
        <v>6353.2988999999943</v>
      </c>
      <c r="BA32" s="11">
        <f>Reg[[#This Row],[STECo12]]-Sug0.2[[#This Row],[STECo12]]</f>
        <v>6803.2184000000125</v>
      </c>
      <c r="BB32" s="11">
        <f>Reg[[#This Row],[STECo13]]-Sug0.2[[#This Row],[STECo13]]</f>
        <v>6384.8974999999627</v>
      </c>
      <c r="BC32" s="11">
        <f>Reg[[#This Row],[STECo14]]-Sug0.2[[#This Row],[STECo14]]</f>
        <v>6156.1783999999752</v>
      </c>
      <c r="BD32" s="11">
        <f>Reg[[#This Row],[STECo15]]-Sug0.2[[#This Row],[STECo15]]</f>
        <v>6516.4508999999962</v>
      </c>
      <c r="BE32" s="11">
        <f>Reg[[#This Row],[STECo16]]-Sug0.2[[#This Row],[STECo16]]</f>
        <v>5923.6798999999883</v>
      </c>
      <c r="BF32" s="11">
        <f>Reg[[#This Row],[STECo17]]-Sug0.2[[#This Row],[STECo17]]</f>
        <v>4890.4298999999883</v>
      </c>
      <c r="BG32" s="11">
        <f>Reg[[#This Row],[STECo18]]-Sug0.2[[#This Row],[STECo18]]</f>
        <v>4785.9741999999969</v>
      </c>
      <c r="BH32" s="11">
        <f>Reg[[#This Row],[STECo19]]-Sug0.2[[#This Row],[STECo19]]</f>
        <v>4204.0456999999587</v>
      </c>
      <c r="BI32" s="11">
        <f>Reg[[#This Row],[STECo20]]-Sug0.2[[#This Row],[STECo20]]</f>
        <v>4189.008300000045</v>
      </c>
      <c r="BJ32" s="11">
        <f>Reg[[#This Row],[STECo21]]-Sug0.2[[#This Row],[STECo21]]</f>
        <v>3927.9556999999913</v>
      </c>
      <c r="BK32" s="11">
        <f>Reg[[#This Row],[STECo22]]-Sug0.2[[#This Row],[STECo22]]</f>
        <v>3712.3044999999693</v>
      </c>
      <c r="BL32" s="11">
        <f>Reg[[#This Row],[STECo23]]-Sug0.2[[#This Row],[STECo23]]</f>
        <v>3407.5874999999942</v>
      </c>
      <c r="BM32" s="11">
        <f>Reg[[#This Row],[STECo24]]-Sug0.2[[#This Row],[STECo24]]</f>
        <v>3753.690499999997</v>
      </c>
      <c r="BN32" s="11">
        <f>Reg[[#This Row],[STECo25]]-Sug0.2[[#This Row],[STECo25]]</f>
        <v>3366.3999999999942</v>
      </c>
      <c r="BO32" s="11">
        <f>Reg[[#This Row],[STECo26]]-Sug0.2[[#This Row],[STECo26]]</f>
        <v>3898.0317000000214</v>
      </c>
      <c r="BP32" s="11">
        <f>Reg[[#This Row],[STECo27]]-Sug0.2[[#This Row],[STECo27]]</f>
        <v>3376.9354999999923</v>
      </c>
      <c r="BQ32" s="11">
        <f>Reg[STECo0]-Sug0.2[STECo0]</f>
        <v>0</v>
      </c>
      <c r="BR32" s="11">
        <f>Reg[STECo1]-Sug0.2[STECo1]</f>
        <v>0</v>
      </c>
      <c r="BS32" s="11">
        <f>Reg[STECo2]-Sug0.2[STECo2]</f>
        <v>0</v>
      </c>
      <c r="BT32" s="11">
        <f>Reg[STECo3]-Sug0.2[STECo3]</f>
        <v>0</v>
      </c>
      <c r="BU32" s="11">
        <f>Reg[STECo4]-Sug0.2[STECo4]</f>
        <v>0</v>
      </c>
      <c r="BV32" s="11">
        <f>Reg[STECo5]-Sug0.2[STECo5]</f>
        <v>0</v>
      </c>
      <c r="BW32" s="11">
        <f>Reg[STECo6]-Sug0.2[STECo6]</f>
        <v>0</v>
      </c>
      <c r="BX32" s="11">
        <f>Reg[[#This Row],[STECo7]]-Sug0.5[[#This Row],[STECo7]]</f>
        <v>18455.099599999958</v>
      </c>
      <c r="BY32" s="11">
        <f>Reg[[#This Row],[STECo8]]-Sug0.5[[#This Row],[STECo8]]</f>
        <v>18530.139000000025</v>
      </c>
      <c r="BZ32" s="11">
        <f>Reg[[#This Row],[STECo9]]-Sug0.5[[#This Row],[STECo9]]</f>
        <v>18981.63420000003</v>
      </c>
      <c r="CA32" s="11">
        <f>Reg[[#This Row],[STECo10]]-Sug0.5[[#This Row],[STECo10]]</f>
        <v>19054.290800000017</v>
      </c>
      <c r="CB32" s="11">
        <f>Reg[[#This Row],[STECo11]]-Sug0.5[[#This Row],[STECo11]]</f>
        <v>19013.181199999992</v>
      </c>
      <c r="CC32" s="11">
        <f>Reg[[#This Row],[STECo12]]-Sug0.5[[#This Row],[STECo12]]</f>
        <v>17506.948600000003</v>
      </c>
      <c r="CD32" s="11">
        <f>Reg[[#This Row],[STECo13]]-Sug0.5[[#This Row],[STECo13]]</f>
        <v>16820.902399999963</v>
      </c>
      <c r="CE32" s="11">
        <f>Reg[[#This Row],[STECo14]]-Sug0.5[[#This Row],[STECo14]]</f>
        <v>15262.19219999999</v>
      </c>
      <c r="CF32" s="11">
        <f>Reg[[#This Row],[STECo15]]-Sug0.5[[#This Row],[STECo15]]</f>
        <v>14900.674400000018</v>
      </c>
      <c r="CG32" s="11">
        <f>Reg[[#This Row],[STECo16]]-Sug0.5[[#This Row],[STECo16]]</f>
        <v>13942.811400000006</v>
      </c>
      <c r="CH32" s="11">
        <f>Reg[[#This Row],[STECo17]]-Sug0.5[[#This Row],[STECo17]]</f>
        <v>12949.858500000031</v>
      </c>
      <c r="CI32" s="11">
        <f>Reg[[#This Row],[STECo18]]-Sug0.5[[#This Row],[STECo18]]</f>
        <v>11775.015799999994</v>
      </c>
      <c r="CJ32" s="11">
        <f>Reg[[#This Row],[STECo19]]-Sug0.5[[#This Row],[STECo19]]</f>
        <v>11137.033400000015</v>
      </c>
      <c r="CK32" s="11">
        <f>Reg[[#This Row],[STECo20]]-Sug0.5[[#This Row],[STECo20]]</f>
        <v>10741.046800000011</v>
      </c>
      <c r="CL32" s="11">
        <f>Reg[[#This Row],[STECo21]]-Sug0.5[[#This Row],[STECo21]]</f>
        <v>9420.1414000000223</v>
      </c>
      <c r="CM32" s="11">
        <f>Reg[[#This Row],[STECo22]]-Sug0.5[[#This Row],[STECo22]]</f>
        <v>8302.0627999999851</v>
      </c>
      <c r="CN32" s="11">
        <f>Reg[[#This Row],[STECo23]]-Sug0.5[[#This Row],[STECo23]]</f>
        <v>7077.2972000000009</v>
      </c>
      <c r="CO32" s="11">
        <f>Reg[[#This Row],[STECo24]]-Sug0.5[[#This Row],[STECo24]]</f>
        <v>8143.5997000000207</v>
      </c>
      <c r="CP32" s="11">
        <f>Reg[[#This Row],[STECo25]]-Sug0.5[[#This Row],[STECo25]]</f>
        <v>7597.5634999999893</v>
      </c>
      <c r="CQ32" s="11">
        <f>Reg[[#This Row],[STECo26]]-Sug0.5[[#This Row],[STECo26]]</f>
        <v>7496.2147000000114</v>
      </c>
      <c r="CR32" s="11">
        <f>Reg[[#This Row],[STECo27]]-Sug0.5[[#This Row],[STECo27]]</f>
        <v>6957.6517000000167</v>
      </c>
    </row>
    <row r="33" spans="3:96" x14ac:dyDescent="0.25">
      <c r="C33" s="7">
        <f>(SUM(Reg[[#This Row],[STECo0]:[STECo27]]))-(SUM(Sug0.2[[#This Row],[STECo0]:[STECo27]]))</f>
        <v>203154.95199999772</v>
      </c>
      <c r="D33" s="7">
        <f>(SUM(Reg[[#This Row],[NASCo0]:[NASCo27]]))-(SUM(Sug0.2[[#This Row],[NASCo0]:[NASCo27]]))</f>
        <v>517641.13970000017</v>
      </c>
      <c r="E33" s="7">
        <f>(SUM(Reg[[#This Row],[CIRCo0]:[CIRCo27]]))-(SUM(Sug0.2[[#This Row],[CIRCo0]:[CIRCo27]]))</f>
        <v>969247.25979999825</v>
      </c>
      <c r="F33" s="7">
        <f>(SUM(Reg[[#This Row],[HCCCo0]:[HCCCo27]]))-(SUM(Sug0.2[[#This Row],[HCCCo0]:[HCCCo27]]))</f>
        <v>553685.24099999852</v>
      </c>
      <c r="G33" s="7">
        <f>(SUM(Reg[[#This Row],[CHDCo0]:[CHDCo27]]))-(SUM(Sug0.2[[#This Row],[CHDCo0]:[CHDCo27]]))</f>
        <v>1700000</v>
      </c>
      <c r="H33" s="7">
        <f>(SUM(Reg[[#This Row],[T2DCo0]:[T2DCo27]]))-(SUM(Sug0.2[[#This Row],[T2DCo0]:[T2DCo27]]))</f>
        <v>6100000</v>
      </c>
      <c r="I33" s="7">
        <f>(SUM(Reg[[#This Row],[OveCo0]:[OveCo27]]))-(SUM(Sug0.2[[#This Row],[OveCo0]:[OveCo27]]))</f>
        <v>110000</v>
      </c>
      <c r="J33" s="7">
        <f>(SUM(Reg[[#This Row],[ObeCo0]:[ObeCo27]]))-(SUM(Sug0.2[[#This Row],[ObeCo0]:[ObeCo27]]))</f>
        <v>2580000</v>
      </c>
      <c r="K33" s="7">
        <f>(SUM(Reg[[#This Row],[STECo0]:[STECo27]]))-(SUM(Sug0.5[[#This Row],[STECo0]:[STECo27]]))</f>
        <v>705031.39600000158</v>
      </c>
      <c r="L33" s="7">
        <f>(SUM(Reg[[#This Row],[NASCo0]:[NASCo27]]))-(SUM(Sug0.5[[#This Row],[NASCo0]:[NASCo27]]))</f>
        <v>1511763.1137999995</v>
      </c>
      <c r="M33" s="7">
        <f>(SUM(Reg[[#This Row],[CIRCo0]:[CIRCo27]]))-(SUM(Sug0.5[[#This Row],[CIRCo0]:[CIRCo27]]))</f>
        <v>2956027.9500999982</v>
      </c>
      <c r="N33" s="7">
        <f>(SUM(Reg[[#This Row],[HCCCo0]:[HCCCo27]]))-(SUM(Sug0.5[[#This Row],[HCCCo0]:[HCCCo27]]))</f>
        <v>1774745.5923000006</v>
      </c>
      <c r="O33" s="7">
        <f>(SUM(Reg[[#This Row],[CHDCo0]:[CHDCo27]]))-(SUM(Sug0.5[[#This Row],[CHDCo0]:[CHDCo27]]))</f>
        <v>4900000</v>
      </c>
      <c r="P33" s="7">
        <f>(SUM(Reg[[#This Row],[T2DCo0]:[T2DCo27]]))-(SUM(Sug0.5[[#This Row],[T2DCo0]:[T2DCo27]]))</f>
        <v>18200000</v>
      </c>
      <c r="Q33" s="7">
        <f>(SUM(Reg[[#This Row],[OveCo0]:[OveCo27]]))-(SUM(Sug0.5[[#This Row],[OveCo0]:[OveCo27]]))</f>
        <v>250000</v>
      </c>
      <c r="R33" s="7">
        <f>(SUM(Reg[[#This Row],[ObeCo0]:[ObeCo27]]))-(SUM(Sug0.5[[#This Row],[ObeCo0]:[ObeCo27]]))</f>
        <v>8560000</v>
      </c>
      <c r="S33" s="7">
        <f>(SUM(Reg[[#This Row],[SteDa0]:[SteDa27]]))-(SUM(Sug0.2[[#This Row],[SteDa0]:[SteDa27]]))</f>
        <v>0</v>
      </c>
      <c r="T33" s="7">
        <f>(SUM(Reg[[#This Row],[NASDa0]:[NASDa27]]))-(SUM(Sug0.2[[#This Row],[NASDa0]:[NASDa27]]))</f>
        <v>333.88489730000038</v>
      </c>
      <c r="U33" s="7">
        <f>(SUM(Reg[[#This Row],[CIRDa0]:[CIRDa27]]))-(SUM(Sug0.2[[#This Row],[CIRDa0]:[CIRDa27]]))</f>
        <v>66.056033490000345</v>
      </c>
      <c r="V33" s="14">
        <f>(SUM(Reg[[#This Row],[HCCDa0]:[HCCDa27]]))-(SUM(Sug0.2[[#This Row],[HCCDa0]:[HCCDa27]]))</f>
        <v>3.3167225129999878</v>
      </c>
      <c r="W33" s="7">
        <f>(SUM(Reg[[#This Row],[LIDDa0]:[LIDDa27]]))-(SUM(Sug0.2[[#This Row],[LIDDa0]:[LIDDa27]]))</f>
        <v>294.47739275999947</v>
      </c>
      <c r="X33" s="7">
        <f>(SUM(Reg[[#This Row],[CHDDa0]:[CHDDa27]]))-(SUM(Sug0.2[[#This Row],[CHDDa0]:[CHDDa27]]))</f>
        <v>12.643358999999236</v>
      </c>
      <c r="Y33" s="7">
        <f>(SUM(Reg[[#This Row],[CHDDDa0]:[CHDDDa27]]))-(SUM(Sug0.2[[#This Row],[CHDDDa0]:[CHDDDa27]]))</f>
        <v>2.4622059200005424</v>
      </c>
      <c r="Z33" s="7">
        <f>(SUM(Reg[[#This Row],[T2DDa0]:[T2DDa27]]))-(SUM(Sug0.2[[#This Row],[T2DDa0]:[T2DDa27]]))</f>
        <v>15.952604300000075</v>
      </c>
      <c r="AA33" s="7">
        <f>(SUM(Reg[[#This Row],[T2DDDa0]:[T2DDDa27]]))-(SUM(Sug0.2[[#This Row],[T2DDDa0]:[T2DDDa27]]))</f>
        <v>179.29344769999625</v>
      </c>
      <c r="AB33" s="7">
        <f>(SUM(Reg[[#This Row],[OveDa0]:[OveDa27]]))-(SUM(Sug0.2[[#This Row],[OveDa0]:[OveDa27]]))</f>
        <v>0</v>
      </c>
      <c r="AC33" s="7">
        <f>(SUM(Reg[[#This Row],[ObeDa0]:[ObeDa27]]))-(SUM(Sug0.2[[#This Row],[ObeDa0]:[ObeDa27]]))</f>
        <v>54.221577420000358</v>
      </c>
      <c r="AD33" s="7">
        <f>(SUM(Reg[[#This Row],[SteDa0]:[SteDa27]]))-(SUM(Sug0.5[[#This Row],[SteDa0]:[SteDa27]]))</f>
        <v>0</v>
      </c>
      <c r="AE33" s="7">
        <f>(SUM(Reg[[#This Row],[NASDa0]:[NASDa27]]))-(SUM(Sug0.5[[#This Row],[NASDa0]:[NASDa27]]))</f>
        <v>975.10578990000067</v>
      </c>
      <c r="AF33" s="7">
        <f>(SUM(Reg[[#This Row],[CIRDa0]:[CIRDa27]]))-(SUM(Sug0.5[[#This Row],[CIRDa0]:[CIRDa27]]))</f>
        <v>201.45889434000014</v>
      </c>
      <c r="AG33" s="7">
        <f>(SUM(Reg[[#This Row],[HCCDa0]:[HCCDa27]]))-(SUM(Sug0.5[[#This Row],[HCCDa0]:[HCCDa27]]))</f>
        <v>10.631200231999991</v>
      </c>
      <c r="AH33" s="7">
        <f>(SUM(Reg[[#This Row],[LIDDa0]:[LIDDa27]]))-(SUM(Sug0.5[[#This Row],[LIDDa0]:[LIDDa27]]))</f>
        <v>945.17852100999971</v>
      </c>
      <c r="AI33" s="7">
        <f>(SUM(Reg[[#This Row],[CHDDa0]:[CHDDa27]]))-(SUM(Sug0.5[[#This Row],[CHDDa0]:[CHDDa27]]))</f>
        <v>38.801239029999579</v>
      </c>
      <c r="AJ33" s="7">
        <f>(SUM(Reg[[#This Row],[CHDDDa0]:[CHDDDa27]]))-(SUM(Sug0.5[[#This Row],[CHDDDa0]:[CHDDDa27]]))</f>
        <v>40.754387180000322</v>
      </c>
      <c r="AK33" s="7">
        <f>(SUM(Reg[[#This Row],[T2DDa0]:[T2DDa27]]))-(SUM(Sug0.5[[#This Row],[T2DDa0]:[T2DDa27]]))</f>
        <v>47.077648650000128</v>
      </c>
      <c r="AL33" s="7">
        <f>(SUM(Reg[[#This Row],[T2DDDa0]:[T2DDDa27]]))-(SUM(Sug0.5[[#This Row],[T2DDDa0]:[T2DDDa27]]))</f>
        <v>451.48734549999608</v>
      </c>
      <c r="AM33" s="7">
        <f>(SUM(Reg[[#This Row],[OveDa0]:[OveDa27]]))-(SUM(Sug0.5[[#This Row],[OveDa0]:[OveDa27]]))</f>
        <v>0</v>
      </c>
      <c r="AN33" s="7">
        <f>(SUM(Reg[[#This Row],[ObeDa0]:[ObeDa27]]))-(SUM(Sug0.5[[#This Row],[ObeDa0]:[ObeDa27]]))</f>
        <v>179.69126497000025</v>
      </c>
      <c r="AO33" s="11">
        <f>Reg[STECo0]-Sug0.2[STECo0]</f>
        <v>0</v>
      </c>
      <c r="AP33" s="11">
        <f>Reg[STECo1]-Sug0.2[STECo1]</f>
        <v>0</v>
      </c>
      <c r="AQ33" s="11">
        <f>Reg[STECo2]-Sug0.2[STECo2]</f>
        <v>0</v>
      </c>
      <c r="AR33" s="11">
        <f>Reg[STECo3]-Sug0.2[STECo3]</f>
        <v>0</v>
      </c>
      <c r="AS33" s="11">
        <f>Reg[STECo4]-Sug0.2[STECo4]</f>
        <v>0</v>
      </c>
      <c r="AT33" s="11">
        <f>Reg[STECo5]-Sug0.2[STECo5]</f>
        <v>0</v>
      </c>
      <c r="AU33" s="11">
        <f>Reg[STECo6]-Sug0.2[STECo6]</f>
        <v>0</v>
      </c>
      <c r="AV33" s="11">
        <f>Reg[[#This Row],[STECo7]]-Sug0.2[[#This Row],[STECo7]]</f>
        <v>10170.979099999997</v>
      </c>
      <c r="AW33" s="11">
        <f>Reg[[#This Row],[STECo8]]-Sug0.2[[#This Row],[STECo8]]</f>
        <v>12529.236200000043</v>
      </c>
      <c r="AX33" s="11">
        <f>Reg[[#This Row],[STECo9]]-Sug0.2[[#This Row],[STECo9]]</f>
        <v>13092.093100000056</v>
      </c>
      <c r="AY33" s="11">
        <f>Reg[[#This Row],[STECo10]]-Sug0.2[[#This Row],[STECo10]]</f>
        <v>11509.752299999935</v>
      </c>
      <c r="AZ33" s="11">
        <f>Reg[[#This Row],[STECo11]]-Sug0.2[[#This Row],[STECo11]]</f>
        <v>12340.553399999975</v>
      </c>
      <c r="BA33" s="11">
        <f>Reg[[#This Row],[STECo12]]-Sug0.2[[#This Row],[STECo12]]</f>
        <v>13113.194200000027</v>
      </c>
      <c r="BB33" s="11">
        <f>Reg[[#This Row],[STECo13]]-Sug0.2[[#This Row],[STECo13]]</f>
        <v>13006.031799999997</v>
      </c>
      <c r="BC33" s="11">
        <f>Reg[[#This Row],[STECo14]]-Sug0.2[[#This Row],[STECo14]]</f>
        <v>11826.898799999966</v>
      </c>
      <c r="BD33" s="11">
        <f>Reg[[#This Row],[STECo15]]-Sug0.2[[#This Row],[STECo15]]</f>
        <v>11396.092000000062</v>
      </c>
      <c r="BE33" s="11">
        <f>Reg[[#This Row],[STECo16]]-Sug0.2[[#This Row],[STECo16]]</f>
        <v>10812.708699999959</v>
      </c>
      <c r="BF33" s="11">
        <f>Reg[[#This Row],[STECo17]]-Sug0.2[[#This Row],[STECo17]]</f>
        <v>9765.3725000000559</v>
      </c>
      <c r="BG33" s="11">
        <f>Reg[[#This Row],[STECo18]]-Sug0.2[[#This Row],[STECo18]]</f>
        <v>9322.9285000000382</v>
      </c>
      <c r="BH33" s="11">
        <f>Reg[[#This Row],[STECo19]]-Sug0.2[[#This Row],[STECo19]]</f>
        <v>8821.2668999999296</v>
      </c>
      <c r="BI33" s="11">
        <f>Reg[[#This Row],[STECo20]]-Sug0.2[[#This Row],[STECo20]]</f>
        <v>7596.1942999999737</v>
      </c>
      <c r="BJ33" s="11">
        <f>Reg[[#This Row],[STECo21]]-Sug0.2[[#This Row],[STECo21]]</f>
        <v>6579.6086999999825</v>
      </c>
      <c r="BK33" s="11">
        <f>Reg[[#This Row],[STECo22]]-Sug0.2[[#This Row],[STECo22]]</f>
        <v>6598.5618999999715</v>
      </c>
      <c r="BL33" s="11">
        <f>Reg[[#This Row],[STECo23]]-Sug0.2[[#This Row],[STECo23]]</f>
        <v>5520.3832999999868</v>
      </c>
      <c r="BM33" s="11">
        <f>Reg[[#This Row],[STECo24]]-Sug0.2[[#This Row],[STECo24]]</f>
        <v>7543.1343999999808</v>
      </c>
      <c r="BN33" s="11">
        <f>Reg[[#This Row],[STECo25]]-Sug0.2[[#This Row],[STECo25]]</f>
        <v>7644.6345999999903</v>
      </c>
      <c r="BO33" s="11">
        <f>Reg[[#This Row],[STECo26]]-Sug0.2[[#This Row],[STECo26]]</f>
        <v>7546.7143999999389</v>
      </c>
      <c r="BP33" s="11">
        <f>Reg[[#This Row],[STECo27]]-Sug0.2[[#This Row],[STECo27]]</f>
        <v>6418.6129000000656</v>
      </c>
      <c r="BQ33" s="11">
        <f>Reg[STECo0]-Sug0.2[STECo0]</f>
        <v>0</v>
      </c>
      <c r="BR33" s="11">
        <f>Reg[STECo1]-Sug0.2[STECo1]</f>
        <v>0</v>
      </c>
      <c r="BS33" s="11">
        <f>Reg[STECo2]-Sug0.2[STECo2]</f>
        <v>0</v>
      </c>
      <c r="BT33" s="11">
        <f>Reg[STECo3]-Sug0.2[STECo3]</f>
        <v>0</v>
      </c>
      <c r="BU33" s="11">
        <f>Reg[STECo4]-Sug0.2[STECo4]</f>
        <v>0</v>
      </c>
      <c r="BV33" s="11">
        <f>Reg[STECo5]-Sug0.2[STECo5]</f>
        <v>0</v>
      </c>
      <c r="BW33" s="11">
        <f>Reg[STECo6]-Sug0.2[STECo6]</f>
        <v>0</v>
      </c>
      <c r="BX33" s="11">
        <f>Reg[[#This Row],[STECo7]]-Sug0.5[[#This Row],[STECo7]]</f>
        <v>33575.167600000044</v>
      </c>
      <c r="BY33" s="11">
        <f>Reg[[#This Row],[STECo8]]-Sug0.5[[#This Row],[STECo8]]</f>
        <v>39180.408100000001</v>
      </c>
      <c r="BZ33" s="11">
        <f>Reg[[#This Row],[STECo9]]-Sug0.5[[#This Row],[STECo9]]</f>
        <v>40925.676900000079</v>
      </c>
      <c r="CA33" s="11">
        <f>Reg[[#This Row],[STECo10]]-Sug0.5[[#This Row],[STECo10]]</f>
        <v>41134.854199999943</v>
      </c>
      <c r="CB33" s="11">
        <f>Reg[[#This Row],[STECo11]]-Sug0.5[[#This Row],[STECo11]]</f>
        <v>41102.788200000068</v>
      </c>
      <c r="CC33" s="11">
        <f>Reg[[#This Row],[STECo12]]-Sug0.5[[#This Row],[STECo12]]</f>
        <v>43018.824000000022</v>
      </c>
      <c r="CD33" s="11">
        <f>Reg[[#This Row],[STECo13]]-Sug0.5[[#This Row],[STECo13]]</f>
        <v>42040.623900000006</v>
      </c>
      <c r="CE33" s="11">
        <f>Reg[[#This Row],[STECo14]]-Sug0.5[[#This Row],[STECo14]]</f>
        <v>40549.367499999935</v>
      </c>
      <c r="CF33" s="11">
        <f>Reg[[#This Row],[STECo15]]-Sug0.5[[#This Row],[STECo15]]</f>
        <v>39799.988100000075</v>
      </c>
      <c r="CG33" s="11">
        <f>Reg[[#This Row],[STECo16]]-Sug0.5[[#This Row],[STECo16]]</f>
        <v>38054.029099999927</v>
      </c>
      <c r="CH33" s="11">
        <f>Reg[[#This Row],[STECo17]]-Sug0.5[[#This Row],[STECo17]]</f>
        <v>36294.634399999981</v>
      </c>
      <c r="CI33" s="11">
        <f>Reg[[#This Row],[STECo18]]-Sug0.5[[#This Row],[STECo18]]</f>
        <v>34763.462000000058</v>
      </c>
      <c r="CJ33" s="11">
        <f>Reg[[#This Row],[STECo19]]-Sug0.5[[#This Row],[STECo19]]</f>
        <v>32983.867299999925</v>
      </c>
      <c r="CK33" s="11">
        <f>Reg[[#This Row],[STECo20]]-Sug0.5[[#This Row],[STECo20]]</f>
        <v>30757.139599999995</v>
      </c>
      <c r="CL33" s="11">
        <f>Reg[[#This Row],[STECo21]]-Sug0.5[[#This Row],[STECo21]]</f>
        <v>28921.356600000057</v>
      </c>
      <c r="CM33" s="11">
        <f>Reg[[#This Row],[STECo22]]-Sug0.5[[#This Row],[STECo22]]</f>
        <v>25832.668000000063</v>
      </c>
      <c r="CN33" s="11">
        <f>Reg[[#This Row],[STECo23]]-Sug0.5[[#This Row],[STECo23]]</f>
        <v>22967.520900000003</v>
      </c>
      <c r="CO33" s="11">
        <f>Reg[[#This Row],[STECo24]]-Sug0.5[[#This Row],[STECo24]]</f>
        <v>23621.92089999991</v>
      </c>
      <c r="CP33" s="11">
        <f>Reg[[#This Row],[STECo25]]-Sug0.5[[#This Row],[STECo25]]</f>
        <v>23769.031899999944</v>
      </c>
      <c r="CQ33" s="11">
        <f>Reg[[#This Row],[STECo26]]-Sug0.5[[#This Row],[STECo26]]</f>
        <v>23575.686400000006</v>
      </c>
      <c r="CR33" s="11">
        <f>Reg[[#This Row],[STECo27]]-Sug0.5[[#This Row],[STECo27]]</f>
        <v>22162.380400000024</v>
      </c>
    </row>
    <row r="34" spans="3:96" x14ac:dyDescent="0.25">
      <c r="C34" s="7">
        <f>(SUM(Reg[[#This Row],[STECo0]:[STECo27]]))-(SUM(Sug0.2[[#This Row],[STECo0]:[STECo27]]))</f>
        <v>168870.0401000008</v>
      </c>
      <c r="D34" s="7">
        <f>(SUM(Reg[[#This Row],[NASCo0]:[NASCo27]]))-(SUM(Sug0.2[[#This Row],[NASCo0]:[NASCo27]]))</f>
        <v>173967.24659999926</v>
      </c>
      <c r="E34" s="7">
        <f>(SUM(Reg[[#This Row],[CIRCo0]:[CIRCo27]]))-(SUM(Sug0.2[[#This Row],[CIRCo0]:[CIRCo27]]))</f>
        <v>149915.99279999919</v>
      </c>
      <c r="F34" s="7">
        <f>(SUM(Reg[[#This Row],[HCCCo0]:[HCCCo27]]))-(SUM(Sug0.2[[#This Row],[HCCCo0]:[HCCCo27]]))</f>
        <v>133564.24559999909</v>
      </c>
      <c r="G34" s="7">
        <f>(SUM(Reg[[#This Row],[CHDCo0]:[CHDCo27]]))-(SUM(Sug0.2[[#This Row],[CHDCo0]:[CHDCo27]]))</f>
        <v>2000000</v>
      </c>
      <c r="H34" s="7">
        <f>(SUM(Reg[[#This Row],[T2DCo0]:[T2DCo27]]))-(SUM(Sug0.2[[#This Row],[T2DCo0]:[T2DCo27]]))</f>
        <v>1800000</v>
      </c>
      <c r="I34" s="7">
        <f>(SUM(Reg[[#This Row],[OveCo0]:[OveCo27]]))-(SUM(Sug0.2[[#This Row],[OveCo0]:[OveCo27]]))</f>
        <v>-60000</v>
      </c>
      <c r="J34" s="7">
        <f>(SUM(Reg[[#This Row],[ObeCo0]:[ObeCo27]]))-(SUM(Sug0.2[[#This Row],[ObeCo0]:[ObeCo27]]))</f>
        <v>7890000</v>
      </c>
      <c r="K34" s="7">
        <f>(SUM(Reg[[#This Row],[STECo0]:[STECo27]]))-(SUM(Sug0.5[[#This Row],[STECo0]:[STECo27]]))</f>
        <v>446589.73340000212</v>
      </c>
      <c r="L34" s="7">
        <f>(SUM(Reg[[#This Row],[NASCo0]:[NASCo27]]))-(SUM(Sug0.5[[#This Row],[NASCo0]:[NASCo27]]))</f>
        <v>522397.34100000095</v>
      </c>
      <c r="M34" s="7">
        <f>(SUM(Reg[[#This Row],[CIRCo0]:[CIRCo27]]))-(SUM(Sug0.5[[#This Row],[CIRCo0]:[CIRCo27]]))</f>
        <v>394250.55640000012</v>
      </c>
      <c r="N34" s="7">
        <f>(SUM(Reg[[#This Row],[HCCCo0]:[HCCCo27]]))-(SUM(Sug0.5[[#This Row],[HCCCo0]:[HCCCo27]]))</f>
        <v>472473.74085999932</v>
      </c>
      <c r="O34" s="7">
        <f>(SUM(Reg[[#This Row],[CHDCo0]:[CHDCo27]]))-(SUM(Sug0.5[[#This Row],[CHDCo0]:[CHDCo27]]))</f>
        <v>4900000</v>
      </c>
      <c r="P34" s="7">
        <f>(SUM(Reg[[#This Row],[T2DCo0]:[T2DCo27]]))-(SUM(Sug0.5[[#This Row],[T2DCo0]:[T2DCo27]]))</f>
        <v>5000000</v>
      </c>
      <c r="Q34" s="7">
        <f>(SUM(Reg[[#This Row],[OveCo0]:[OveCo27]]))-(SUM(Sug0.5[[#This Row],[OveCo0]:[OveCo27]]))</f>
        <v>-720000</v>
      </c>
      <c r="R34" s="7">
        <f>(SUM(Reg[[#This Row],[ObeCo0]:[ObeCo27]]))-(SUM(Sug0.5[[#This Row],[ObeCo0]:[ObeCo27]]))</f>
        <v>24620000</v>
      </c>
      <c r="S34" s="7">
        <f>(SUM(Reg[[#This Row],[SteDa0]:[SteDa27]]))-(SUM(Sug0.2[[#This Row],[SteDa0]:[SteDa27]]))</f>
        <v>0</v>
      </c>
      <c r="T34" s="7">
        <f>(SUM(Reg[[#This Row],[NASDa0]:[NASDa27]]))-(SUM(Sug0.2[[#This Row],[NASDa0]:[NASDa27]]))</f>
        <v>135.37599200000022</v>
      </c>
      <c r="U34" s="7">
        <f>(SUM(Reg[[#This Row],[CIRDa0]:[CIRDa27]]))-(SUM(Sug0.2[[#This Row],[CIRDa0]:[CIRDa27]]))</f>
        <v>12.968731010000056</v>
      </c>
      <c r="V34" s="14">
        <f>(SUM(Reg[[#This Row],[HCCDa0]:[HCCDa27]]))-(SUM(Sug0.2[[#This Row],[HCCDa0]:[HCCDa27]]))</f>
        <v>0.88082553099999927</v>
      </c>
      <c r="W34" s="7">
        <f>(SUM(Reg[[#This Row],[LIDDa0]:[LIDDa27]]))-(SUM(Sug0.2[[#This Row],[LIDDa0]:[LIDDa27]]))</f>
        <v>98.029990809999617</v>
      </c>
      <c r="X34" s="7">
        <f>(SUM(Reg[[#This Row],[CHDDa0]:[CHDDa27]]))-(SUM(Sug0.2[[#This Row],[CHDDa0]:[CHDDa27]]))</f>
        <v>5.3470803200002592</v>
      </c>
      <c r="Y34" s="7">
        <f>(SUM(Reg[[#This Row],[CHDDDa0]:[CHDDDa27]]))-(SUM(Sug0.2[[#This Row],[CHDDDa0]:[CHDDDa27]]))</f>
        <v>6.8673865799996747</v>
      </c>
      <c r="Z34" s="7">
        <f>(SUM(Reg[[#This Row],[T2DDa0]:[T2DDa27]]))-(SUM(Sug0.2[[#This Row],[T2DDa0]:[T2DDa27]]))</f>
        <v>11.545128690000411</v>
      </c>
      <c r="AA34" s="7">
        <f>(SUM(Reg[[#This Row],[T2DDDa0]:[T2DDDa27]]))-(SUM(Sug0.2[[#This Row],[T2DDDa0]:[T2DDDa27]]))</f>
        <v>81.644652699998915</v>
      </c>
      <c r="AB34" s="7">
        <f>(SUM(Reg[[#This Row],[OveDa0]:[OveDa27]]))-(SUM(Sug0.2[[#This Row],[OveDa0]:[OveDa27]]))</f>
        <v>0</v>
      </c>
      <c r="AC34" s="7">
        <f>(SUM(Reg[[#This Row],[ObeDa0]:[ObeDa27]]))-(SUM(Sug0.2[[#This Row],[ObeDa0]:[ObeDa27]]))</f>
        <v>53.836658619999525</v>
      </c>
      <c r="AD34" s="7">
        <f>(SUM(Reg[[#This Row],[SteDa0]:[SteDa27]]))-(SUM(Sug0.5[[#This Row],[SteDa0]:[SteDa27]]))</f>
        <v>0</v>
      </c>
      <c r="AE34" s="7">
        <f>(SUM(Reg[[#This Row],[NASDa0]:[NASDa27]]))-(SUM(Sug0.5[[#This Row],[NASDa0]:[NASDa27]]))</f>
        <v>406.51363820000006</v>
      </c>
      <c r="AF34" s="7">
        <f>(SUM(Reg[[#This Row],[CIRDa0]:[CIRDa27]]))-(SUM(Sug0.5[[#This Row],[CIRDa0]:[CIRDa27]]))</f>
        <v>34.105296750000093</v>
      </c>
      <c r="AG34" s="7">
        <f>(SUM(Reg[[#This Row],[HCCDa0]:[HCCDa27]]))-(SUM(Sug0.5[[#This Row],[HCCDa0]:[HCCDa27]]))</f>
        <v>3.1158558319999941</v>
      </c>
      <c r="AH34" s="7">
        <f>(SUM(Reg[[#This Row],[LIDDa0]:[LIDDa27]]))-(SUM(Sug0.5[[#This Row],[LIDDa0]:[LIDDa27]]))</f>
        <v>293.30391421000013</v>
      </c>
      <c r="AI34" s="7">
        <f>(SUM(Reg[[#This Row],[CHDDa0]:[CHDDa27]]))-(SUM(Sug0.5[[#This Row],[CHDDa0]:[CHDDa27]]))</f>
        <v>14.090482700000393</v>
      </c>
      <c r="AJ34" s="7">
        <f>(SUM(Reg[[#This Row],[CHDDDa0]:[CHDDDa27]]))-(SUM(Sug0.5[[#This Row],[CHDDDa0]:[CHDDDa27]]))</f>
        <v>10.087575089999973</v>
      </c>
      <c r="AK34" s="7">
        <f>(SUM(Reg[[#This Row],[T2DDa0]:[T2DDa27]]))-(SUM(Sug0.5[[#This Row],[T2DDa0]:[T2DDa27]]))</f>
        <v>30.175223500000357</v>
      </c>
      <c r="AL34" s="7">
        <f>(SUM(Reg[[#This Row],[T2DDDa0]:[T2DDDa27]]))-(SUM(Sug0.5[[#This Row],[T2DDDa0]:[T2DDDa27]]))</f>
        <v>194.84612899999775</v>
      </c>
      <c r="AM34" s="7">
        <f>(SUM(Reg[[#This Row],[OveDa0]:[OveDa27]]))-(SUM(Sug0.5[[#This Row],[OveDa0]:[OveDa27]]))</f>
        <v>0</v>
      </c>
      <c r="AN34" s="7">
        <f>(SUM(Reg[[#This Row],[ObeDa0]:[ObeDa27]]))-(SUM(Sug0.5[[#This Row],[ObeDa0]:[ObeDa27]]))</f>
        <v>172.9898471599995</v>
      </c>
      <c r="AO34" s="11">
        <f>Reg[STECo0]-Sug0.2[STECo0]</f>
        <v>0</v>
      </c>
      <c r="AP34" s="11">
        <f>Reg[STECo1]-Sug0.2[STECo1]</f>
        <v>0</v>
      </c>
      <c r="AQ34" s="11">
        <f>Reg[STECo2]-Sug0.2[STECo2]</f>
        <v>0</v>
      </c>
      <c r="AR34" s="11">
        <f>Reg[STECo3]-Sug0.2[STECo3]</f>
        <v>0</v>
      </c>
      <c r="AS34" s="11">
        <f>Reg[STECo4]-Sug0.2[STECo4]</f>
        <v>0</v>
      </c>
      <c r="AT34" s="11">
        <f>Reg[STECo5]-Sug0.2[STECo5]</f>
        <v>0</v>
      </c>
      <c r="AU34" s="11">
        <f>Reg[STECo6]-Sug0.2[STECo6]</f>
        <v>0</v>
      </c>
      <c r="AV34" s="11">
        <f>Reg[[#This Row],[STECo7]]-Sug0.2[[#This Row],[STECo7]]</f>
        <v>10000</v>
      </c>
      <c r="AW34" s="11">
        <f>Reg[[#This Row],[STECo8]]-Sug0.2[[#This Row],[STECo8]]</f>
        <v>10000</v>
      </c>
      <c r="AX34" s="11">
        <f>Reg[[#This Row],[STECo9]]-Sug0.2[[#This Row],[STECo9]]</f>
        <v>10000</v>
      </c>
      <c r="AY34" s="11">
        <f>Reg[[#This Row],[STECo10]]-Sug0.2[[#This Row],[STECo10]]</f>
        <v>10000</v>
      </c>
      <c r="AZ34" s="11">
        <f>Reg[[#This Row],[STECo11]]-Sug0.2[[#This Row],[STECo11]]</f>
        <v>10000</v>
      </c>
      <c r="BA34" s="11">
        <f>Reg[[#This Row],[STECo12]]-Sug0.2[[#This Row],[STECo12]]</f>
        <v>7911.3506000000052</v>
      </c>
      <c r="BB34" s="11">
        <f>Reg[[#This Row],[STECo13]]-Sug0.2[[#This Row],[STECo13]]</f>
        <v>7071.3258000001078</v>
      </c>
      <c r="BC34" s="11">
        <f>Reg[[#This Row],[STECo14]]-Sug0.2[[#This Row],[STECo14]]</f>
        <v>7575.5751000000164</v>
      </c>
      <c r="BD34" s="11">
        <f>Reg[[#This Row],[STECo15]]-Sug0.2[[#This Row],[STECo15]]</f>
        <v>8044.4517000000924</v>
      </c>
      <c r="BE34" s="11">
        <f>Reg[[#This Row],[STECo16]]-Sug0.2[[#This Row],[STECo16]]</f>
        <v>8479.5884999999544</v>
      </c>
      <c r="BF34" s="11">
        <f>Reg[[#This Row],[STECo17]]-Sug0.2[[#This Row],[STECo17]]</f>
        <v>8774.2293000000063</v>
      </c>
      <c r="BG34" s="11">
        <f>Reg[[#This Row],[STECo18]]-Sug0.2[[#This Row],[STECo18]]</f>
        <v>8203.1628999999957</v>
      </c>
      <c r="BH34" s="11">
        <f>Reg[[#This Row],[STECo19]]-Sug0.2[[#This Row],[STECo19]]</f>
        <v>8576.8693999999668</v>
      </c>
      <c r="BI34" s="11">
        <f>Reg[[#This Row],[STECo20]]-Sug0.2[[#This Row],[STECo20]]</f>
        <v>8921.8474999999162</v>
      </c>
      <c r="BJ34" s="11">
        <f>Reg[[#This Row],[STECo21]]-Sug0.2[[#This Row],[STECo21]]</f>
        <v>7795.7890999999363</v>
      </c>
      <c r="BK34" s="11">
        <f>Reg[[#This Row],[STECo22]]-Sug0.2[[#This Row],[STECo22]]</f>
        <v>7849.0505000000121</v>
      </c>
      <c r="BL34" s="11">
        <f>Reg[[#This Row],[STECo23]]-Sug0.2[[#This Row],[STECo23]]</f>
        <v>7711.156799999997</v>
      </c>
      <c r="BM34" s="11">
        <f>Reg[[#This Row],[STECo24]]-Sug0.2[[#This Row],[STECo24]]</f>
        <v>7046.1742000000086</v>
      </c>
      <c r="BN34" s="11">
        <f>Reg[[#This Row],[STECo25]]-Sug0.2[[#This Row],[STECo25]]</f>
        <v>6071.3393999999389</v>
      </c>
      <c r="BO34" s="11">
        <f>Reg[[#This Row],[STECo26]]-Sug0.2[[#This Row],[STECo26]]</f>
        <v>4566.1652999999933</v>
      </c>
      <c r="BP34" s="11">
        <f>Reg[[#This Row],[STECo27]]-Sug0.2[[#This Row],[STECo27]]</f>
        <v>4271.9640000000363</v>
      </c>
      <c r="BQ34" s="11">
        <f>Reg[STECo0]-Sug0.2[STECo0]</f>
        <v>0</v>
      </c>
      <c r="BR34" s="11">
        <f>Reg[STECo1]-Sug0.2[STECo1]</f>
        <v>0</v>
      </c>
      <c r="BS34" s="11">
        <f>Reg[STECo2]-Sug0.2[STECo2]</f>
        <v>0</v>
      </c>
      <c r="BT34" s="11">
        <f>Reg[STECo3]-Sug0.2[STECo3]</f>
        <v>0</v>
      </c>
      <c r="BU34" s="11">
        <f>Reg[STECo4]-Sug0.2[STECo4]</f>
        <v>0</v>
      </c>
      <c r="BV34" s="11">
        <f>Reg[STECo5]-Sug0.2[STECo5]</f>
        <v>0</v>
      </c>
      <c r="BW34" s="11">
        <f>Reg[STECo6]-Sug0.2[STECo6]</f>
        <v>0</v>
      </c>
      <c r="BX34" s="11">
        <f>Reg[[#This Row],[STECo7]]-Sug0.5[[#This Row],[STECo7]]</f>
        <v>20000</v>
      </c>
      <c r="BY34" s="11">
        <f>Reg[[#This Row],[STECo8]]-Sug0.5[[#This Row],[STECo8]]</f>
        <v>20000</v>
      </c>
      <c r="BZ34" s="11">
        <f>Reg[[#This Row],[STECo9]]-Sug0.5[[#This Row],[STECo9]]</f>
        <v>20000</v>
      </c>
      <c r="CA34" s="11">
        <f>Reg[[#This Row],[STECo10]]-Sug0.5[[#This Row],[STECo10]]</f>
        <v>30000</v>
      </c>
      <c r="CB34" s="11">
        <f>Reg[[#This Row],[STECo11]]-Sug0.5[[#This Row],[STECo11]]</f>
        <v>21292.142299999949</v>
      </c>
      <c r="CC34" s="11">
        <f>Reg[[#This Row],[STECo12]]-Sug0.5[[#This Row],[STECo12]]</f>
        <v>21850.396900000051</v>
      </c>
      <c r="CD34" s="11">
        <f>Reg[[#This Row],[STECo13]]-Sug0.5[[#This Row],[STECo13]]</f>
        <v>21335.897000000114</v>
      </c>
      <c r="CE34" s="11">
        <f>Reg[[#This Row],[STECo14]]-Sug0.5[[#This Row],[STECo14]]</f>
        <v>21898.146799999988</v>
      </c>
      <c r="CF34" s="11">
        <f>Reg[[#This Row],[STECo15]]-Sug0.5[[#This Row],[STECo15]]</f>
        <v>22639.385500000091</v>
      </c>
      <c r="CG34" s="11">
        <f>Reg[[#This Row],[STECo16]]-Sug0.5[[#This Row],[STECo16]]</f>
        <v>24211.456599999918</v>
      </c>
      <c r="CH34" s="11">
        <f>Reg[[#This Row],[STECo17]]-Sug0.5[[#This Row],[STECo17]]</f>
        <v>24264.535299999989</v>
      </c>
      <c r="CI34" s="11">
        <f>Reg[[#This Row],[STECo18]]-Sug0.5[[#This Row],[STECo18]]</f>
        <v>23873.307499999995</v>
      </c>
      <c r="CJ34" s="11">
        <f>Reg[[#This Row],[STECo19]]-Sug0.5[[#This Row],[STECo19]]</f>
        <v>23892.707599999965</v>
      </c>
      <c r="CK34" s="11">
        <f>Reg[[#This Row],[STECo20]]-Sug0.5[[#This Row],[STECo20]]</f>
        <v>23494.198399999994</v>
      </c>
      <c r="CL34" s="11">
        <f>Reg[[#This Row],[STECo21]]-Sug0.5[[#This Row],[STECo21]]</f>
        <v>21269.992399999988</v>
      </c>
      <c r="CM34" s="11">
        <f>Reg[[#This Row],[STECo22]]-Sug0.5[[#This Row],[STECo22]]</f>
        <v>21678.329900000012</v>
      </c>
      <c r="CN34" s="11">
        <f>Reg[[#This Row],[STECo23]]-Sug0.5[[#This Row],[STECo23]]</f>
        <v>20593.324699999997</v>
      </c>
      <c r="CO34" s="11">
        <f>Reg[[#This Row],[STECo24]]-Sug0.5[[#This Row],[STECo24]]</f>
        <v>18320.052800000063</v>
      </c>
      <c r="CP34" s="11">
        <f>Reg[[#This Row],[STECo25]]-Sug0.5[[#This Row],[STECo25]]</f>
        <v>16931.340800000005</v>
      </c>
      <c r="CQ34" s="11">
        <f>Reg[[#This Row],[STECo26]]-Sug0.5[[#This Row],[STECo26]]</f>
        <v>14777.771300000022</v>
      </c>
      <c r="CR34" s="11">
        <f>Reg[[#This Row],[STECo27]]-Sug0.5[[#This Row],[STECo27]]</f>
        <v>14266.747600000002</v>
      </c>
    </row>
    <row r="35" spans="3:96" x14ac:dyDescent="0.25">
      <c r="C35" s="7">
        <f>(SUM(Reg[[#This Row],[STECo0]:[STECo27]]))-(SUM(Sug0.2[[#This Row],[STECo0]:[STECo27]]))</f>
        <v>184744.22629999742</v>
      </c>
      <c r="D35" s="7">
        <f>(SUM(Reg[[#This Row],[NASCo0]:[NASCo27]]))-(SUM(Sug0.2[[#This Row],[NASCo0]:[NASCo27]]))</f>
        <v>594532.91160000302</v>
      </c>
      <c r="E35" s="7">
        <f>(SUM(Reg[[#This Row],[CIRCo0]:[CIRCo27]]))-(SUM(Sug0.2[[#This Row],[CIRCo0]:[CIRCo27]]))</f>
        <v>630787.4598999992</v>
      </c>
      <c r="F35" s="7">
        <f>(SUM(Reg[[#This Row],[HCCCo0]:[HCCCo27]]))-(SUM(Sug0.2[[#This Row],[HCCCo0]:[HCCCo27]]))</f>
        <v>601678.38139999937</v>
      </c>
      <c r="G35" s="7">
        <f>(SUM(Reg[[#This Row],[CHDCo0]:[CHDCo27]]))-(SUM(Sug0.2[[#This Row],[CHDCo0]:[CHDCo27]]))</f>
        <v>970000</v>
      </c>
      <c r="H35" s="7">
        <f>(SUM(Reg[[#This Row],[T2DCo0]:[T2DCo27]]))-(SUM(Sug0.2[[#This Row],[T2DCo0]:[T2DCo27]]))</f>
        <v>3100000</v>
      </c>
      <c r="I35" s="7">
        <f>(SUM(Reg[[#This Row],[OveCo0]:[OveCo27]]))-(SUM(Sug0.2[[#This Row],[OveCo0]:[OveCo27]]))</f>
        <v>16012.004399999976</v>
      </c>
      <c r="J35" s="7">
        <f>(SUM(Reg[[#This Row],[ObeCo0]:[ObeCo27]]))-(SUM(Sug0.2[[#This Row],[ObeCo0]:[ObeCo27]]))</f>
        <v>2140000</v>
      </c>
      <c r="K35" s="7">
        <f>(SUM(Reg[[#This Row],[STECo0]:[STECo27]]))-(SUM(Sug0.5[[#This Row],[STECo0]:[STECo27]]))</f>
        <v>477287.41380000487</v>
      </c>
      <c r="L35" s="7">
        <f>(SUM(Reg[[#This Row],[NASCo0]:[NASCo27]]))-(SUM(Sug0.5[[#This Row],[NASCo0]:[NASCo27]]))</f>
        <v>1877622.8840000015</v>
      </c>
      <c r="M35" s="7">
        <f>(SUM(Reg[[#This Row],[CIRCo0]:[CIRCo27]]))-(SUM(Sug0.5[[#This Row],[CIRCo0]:[CIRCo27]]))</f>
        <v>1896182.5957999984</v>
      </c>
      <c r="N35" s="7">
        <f>(SUM(Reg[[#This Row],[HCCCo0]:[HCCCo27]]))-(SUM(Sug0.5[[#This Row],[HCCCo0]:[HCCCo27]]))</f>
        <v>1680222.6777999997</v>
      </c>
      <c r="O35" s="7">
        <f>(SUM(Reg[[#This Row],[CHDCo0]:[CHDCo27]]))-(SUM(Sug0.5[[#This Row],[CHDCo0]:[CHDCo27]]))</f>
        <v>3350000</v>
      </c>
      <c r="P35" s="7">
        <f>(SUM(Reg[[#This Row],[T2DCo0]:[T2DCo27]]))-(SUM(Sug0.5[[#This Row],[T2DCo0]:[T2DCo27]]))</f>
        <v>10800000</v>
      </c>
      <c r="Q35" s="7">
        <f>(SUM(Reg[[#This Row],[OveCo0]:[OveCo27]]))-(SUM(Sug0.5[[#This Row],[OveCo0]:[OveCo27]]))</f>
        <v>-69179.922200005502</v>
      </c>
      <c r="R35" s="7">
        <f>(SUM(Reg[[#This Row],[ObeCo0]:[ObeCo27]]))-(SUM(Sug0.5[[#This Row],[ObeCo0]:[ObeCo27]]))</f>
        <v>6900000</v>
      </c>
      <c r="S35" s="7">
        <f>(SUM(Reg[[#This Row],[SteDa0]:[SteDa27]]))-(SUM(Sug0.2[[#This Row],[SteDa0]:[SteDa27]]))</f>
        <v>0</v>
      </c>
      <c r="T35" s="7">
        <f>(SUM(Reg[[#This Row],[NASDa0]:[NASDa27]]))-(SUM(Sug0.2[[#This Row],[NASDa0]:[NASDa27]]))</f>
        <v>294.05619229999866</v>
      </c>
      <c r="U35" s="7">
        <f>(SUM(Reg[[#This Row],[CIRDa0]:[CIRDa27]]))-(SUM(Sug0.2[[#This Row],[CIRDa0]:[CIRDa27]]))</f>
        <v>58.76346999999987</v>
      </c>
      <c r="V35" s="14">
        <f>(SUM(Reg[[#This Row],[HCCDa0]:[HCCDa27]]))-(SUM(Sug0.2[[#This Row],[HCCDa0]:[HCCDa27]]))</f>
        <v>4.8117258239999927</v>
      </c>
      <c r="W35" s="7">
        <f>(SUM(Reg[[#This Row],[LIDDa0]:[LIDDa27]]))-(SUM(Sug0.2[[#This Row],[LIDDa0]:[LIDDa27]]))</f>
        <v>432.39134029999968</v>
      </c>
      <c r="X35" s="7">
        <f>(SUM(Reg[[#This Row],[CHDDa0]:[CHDDa27]]))-(SUM(Sug0.2[[#This Row],[CHDDa0]:[CHDDa27]]))</f>
        <v>6.5569766300009178</v>
      </c>
      <c r="Y35" s="7">
        <f>(SUM(Reg[[#This Row],[CHDDDa0]:[CHDDDa27]]))-(SUM(Sug0.2[[#This Row],[CHDDDa0]:[CHDDDa27]]))</f>
        <v>0.34206100000028528</v>
      </c>
      <c r="Z35" s="7">
        <f>(SUM(Reg[[#This Row],[T2DDa0]:[T2DDa27]]))-(SUM(Sug0.2[[#This Row],[T2DDa0]:[T2DDa27]]))</f>
        <v>15.569566589999795</v>
      </c>
      <c r="AA35" s="7">
        <f>(SUM(Reg[[#This Row],[T2DDDa0]:[T2DDDa27]]))-(SUM(Sug0.2[[#This Row],[T2DDDa0]:[T2DDDa27]]))</f>
        <v>158.51973789999829</v>
      </c>
      <c r="AB35" s="7">
        <f>(SUM(Reg[[#This Row],[OveDa0]:[OveDa27]]))-(SUM(Sug0.2[[#This Row],[OveDa0]:[OveDa27]]))</f>
        <v>0</v>
      </c>
      <c r="AC35" s="7">
        <f>(SUM(Reg[[#This Row],[ObeDa0]:[ObeDa27]]))-(SUM(Sug0.2[[#This Row],[ObeDa0]:[ObeDa27]]))</f>
        <v>16.581872960000055</v>
      </c>
      <c r="AD35" s="7">
        <f>(SUM(Reg[[#This Row],[SteDa0]:[SteDa27]]))-(SUM(Sug0.5[[#This Row],[SteDa0]:[SteDa27]]))</f>
        <v>0</v>
      </c>
      <c r="AE35" s="7">
        <f>(SUM(Reg[[#This Row],[NASDa0]:[NASDa27]]))-(SUM(Sug0.5[[#This Row],[NASDa0]:[NASDa27]]))</f>
        <v>928.67295410000042</v>
      </c>
      <c r="AF35" s="7">
        <f>(SUM(Reg[[#This Row],[CIRDa0]:[CIRDa27]]))-(SUM(Sug0.5[[#This Row],[CIRDa0]:[CIRDa27]]))</f>
        <v>176.64629709999986</v>
      </c>
      <c r="AG35" s="7">
        <f>(SUM(Reg[[#This Row],[HCCDa0]:[HCCDa27]]))-(SUM(Sug0.5[[#This Row],[HCCDa0]:[HCCDa27]]))</f>
        <v>13.437030642999986</v>
      </c>
      <c r="AH35" s="7">
        <f>(SUM(Reg[[#This Row],[LIDDa0]:[LIDDa27]]))-(SUM(Sug0.5[[#This Row],[LIDDa0]:[LIDDa27]]))</f>
        <v>1081.0037149999998</v>
      </c>
      <c r="AI35" s="7">
        <f>(SUM(Reg[[#This Row],[CHDDa0]:[CHDDa27]]))-(SUM(Sug0.5[[#This Row],[CHDDa0]:[CHDDa27]]))</f>
        <v>19.204058420000138</v>
      </c>
      <c r="AJ35" s="7">
        <f>(SUM(Reg[[#This Row],[CHDDDa0]:[CHDDDa27]]))-(SUM(Sug0.5[[#This Row],[CHDDDa0]:[CHDDDa27]]))</f>
        <v>26.39705290000029</v>
      </c>
      <c r="AK35" s="7">
        <f>(SUM(Reg[[#This Row],[T2DDa0]:[T2DDa27]]))-(SUM(Sug0.5[[#This Row],[T2DDa0]:[T2DDa27]]))</f>
        <v>54.158139290000236</v>
      </c>
      <c r="AL35" s="7">
        <f>(SUM(Reg[[#This Row],[T2DDDa0]:[T2DDDa27]]))-(SUM(Sug0.5[[#This Row],[T2DDDa0]:[T2DDDa27]]))</f>
        <v>417.66498680000586</v>
      </c>
      <c r="AM35" s="7">
        <f>(SUM(Reg[[#This Row],[OveDa0]:[OveDa27]]))-(SUM(Sug0.5[[#This Row],[OveDa0]:[OveDa27]]))</f>
        <v>0</v>
      </c>
      <c r="AN35" s="7">
        <f>(SUM(Reg[[#This Row],[ObeDa0]:[ObeDa27]]))-(SUM(Sug0.5[[#This Row],[ObeDa0]:[ObeDa27]]))</f>
        <v>54.669164899999714</v>
      </c>
      <c r="AO35" s="11">
        <f>Reg[STECo0]-Sug0.2[STECo0]</f>
        <v>0</v>
      </c>
      <c r="AP35" s="11">
        <f>Reg[STECo1]-Sug0.2[STECo1]</f>
        <v>0</v>
      </c>
      <c r="AQ35" s="11">
        <f>Reg[STECo2]-Sug0.2[STECo2]</f>
        <v>0</v>
      </c>
      <c r="AR35" s="11">
        <f>Reg[STECo3]-Sug0.2[STECo3]</f>
        <v>0</v>
      </c>
      <c r="AS35" s="11">
        <f>Reg[STECo4]-Sug0.2[STECo4]</f>
        <v>0</v>
      </c>
      <c r="AT35" s="11">
        <f>Reg[STECo5]-Sug0.2[STECo5]</f>
        <v>0</v>
      </c>
      <c r="AU35" s="11">
        <f>Reg[STECo6]-Sug0.2[STECo6]</f>
        <v>0</v>
      </c>
      <c r="AV35" s="11">
        <f>Reg[[#This Row],[STECo7]]-Sug0.2[[#This Row],[STECo7]]</f>
        <v>10000</v>
      </c>
      <c r="AW35" s="11">
        <f>Reg[[#This Row],[STECo8]]-Sug0.2[[#This Row],[STECo8]]</f>
        <v>0</v>
      </c>
      <c r="AX35" s="11">
        <f>Reg[[#This Row],[STECo9]]-Sug0.2[[#This Row],[STECo9]]</f>
        <v>0</v>
      </c>
      <c r="AY35" s="11">
        <f>Reg[[#This Row],[STECo10]]-Sug0.2[[#This Row],[STECo10]]</f>
        <v>10000</v>
      </c>
      <c r="AZ35" s="11">
        <f>Reg[[#This Row],[STECo11]]-Sug0.2[[#This Row],[STECo11]]</f>
        <v>0</v>
      </c>
      <c r="BA35" s="11">
        <f>Reg[[#This Row],[STECo12]]-Sug0.2[[#This Row],[STECo12]]</f>
        <v>10000</v>
      </c>
      <c r="BB35" s="11">
        <f>Reg[[#This Row],[STECo13]]-Sug0.2[[#This Row],[STECo13]]</f>
        <v>10000</v>
      </c>
      <c r="BC35" s="11">
        <f>Reg[[#This Row],[STECo14]]-Sug0.2[[#This Row],[STECo14]]</f>
        <v>10000</v>
      </c>
      <c r="BD35" s="11">
        <f>Reg[[#This Row],[STECo15]]-Sug0.2[[#This Row],[STECo15]]</f>
        <v>20000</v>
      </c>
      <c r="BE35" s="11">
        <f>Reg[[#This Row],[STECo16]]-Sug0.2[[#This Row],[STECo16]]</f>
        <v>10000</v>
      </c>
      <c r="BF35" s="11">
        <f>Reg[[#This Row],[STECo17]]-Sug0.2[[#This Row],[STECo17]]</f>
        <v>10000</v>
      </c>
      <c r="BG35" s="11">
        <f>Reg[[#This Row],[STECo18]]-Sug0.2[[#This Row],[STECo18]]</f>
        <v>10000</v>
      </c>
      <c r="BH35" s="11">
        <f>Reg[[#This Row],[STECo19]]-Sug0.2[[#This Row],[STECo19]]</f>
        <v>10000</v>
      </c>
      <c r="BI35" s="11">
        <f>Reg[[#This Row],[STECo20]]-Sug0.2[[#This Row],[STECo20]]</f>
        <v>10000</v>
      </c>
      <c r="BJ35" s="11">
        <f>Reg[[#This Row],[STECo21]]-Sug0.2[[#This Row],[STECo21]]</f>
        <v>10000</v>
      </c>
      <c r="BK35" s="11">
        <f>Reg[[#This Row],[STECo22]]-Sug0.2[[#This Row],[STECo22]]</f>
        <v>10355.630200000014</v>
      </c>
      <c r="BL35" s="11">
        <f>Reg[[#This Row],[STECo23]]-Sug0.2[[#This Row],[STECo23]]</f>
        <v>9298.0063000000082</v>
      </c>
      <c r="BM35" s="11">
        <f>Reg[[#This Row],[STECo24]]-Sug0.2[[#This Row],[STECo24]]</f>
        <v>11061.486999999965</v>
      </c>
      <c r="BN35" s="11">
        <f>Reg[[#This Row],[STECo25]]-Sug0.2[[#This Row],[STECo25]]</f>
        <v>9134.5837000000756</v>
      </c>
      <c r="BO35" s="11">
        <f>Reg[[#This Row],[STECo26]]-Sug0.2[[#This Row],[STECo26]]</f>
        <v>8029.6129999998957</v>
      </c>
      <c r="BP35" s="11">
        <f>Reg[[#This Row],[STECo27]]-Sug0.2[[#This Row],[STECo27]]</f>
        <v>6864.906100000022</v>
      </c>
      <c r="BQ35" s="11">
        <f>Reg[STECo0]-Sug0.2[STECo0]</f>
        <v>0</v>
      </c>
      <c r="BR35" s="11">
        <f>Reg[STECo1]-Sug0.2[STECo1]</f>
        <v>0</v>
      </c>
      <c r="BS35" s="11">
        <f>Reg[STECo2]-Sug0.2[STECo2]</f>
        <v>0</v>
      </c>
      <c r="BT35" s="11">
        <f>Reg[STECo3]-Sug0.2[STECo3]</f>
        <v>0</v>
      </c>
      <c r="BU35" s="11">
        <f>Reg[STECo4]-Sug0.2[STECo4]</f>
        <v>0</v>
      </c>
      <c r="BV35" s="11">
        <f>Reg[STECo5]-Sug0.2[STECo5]</f>
        <v>0</v>
      </c>
      <c r="BW35" s="11">
        <f>Reg[STECo6]-Sug0.2[STECo6]</f>
        <v>0</v>
      </c>
      <c r="BX35" s="11">
        <f>Reg[[#This Row],[STECo7]]-Sug0.5[[#This Row],[STECo7]]</f>
        <v>20000</v>
      </c>
      <c r="BY35" s="11">
        <f>Reg[[#This Row],[STECo8]]-Sug0.5[[#This Row],[STECo8]]</f>
        <v>20000</v>
      </c>
      <c r="BZ35" s="11">
        <f>Reg[[#This Row],[STECo9]]-Sug0.5[[#This Row],[STECo9]]</f>
        <v>30000</v>
      </c>
      <c r="CA35" s="11">
        <f>Reg[[#This Row],[STECo10]]-Sug0.5[[#This Row],[STECo10]]</f>
        <v>30000</v>
      </c>
      <c r="CB35" s="11">
        <f>Reg[[#This Row],[STECo11]]-Sug0.5[[#This Row],[STECo11]]</f>
        <v>20000</v>
      </c>
      <c r="CC35" s="11">
        <f>Reg[[#This Row],[STECo12]]-Sug0.5[[#This Row],[STECo12]]</f>
        <v>30000</v>
      </c>
      <c r="CD35" s="11">
        <f>Reg[[#This Row],[STECo13]]-Sug0.5[[#This Row],[STECo13]]</f>
        <v>30000</v>
      </c>
      <c r="CE35" s="11">
        <f>Reg[[#This Row],[STECo14]]-Sug0.5[[#This Row],[STECo14]]</f>
        <v>30000</v>
      </c>
      <c r="CF35" s="11">
        <f>Reg[[#This Row],[STECo15]]-Sug0.5[[#This Row],[STECo15]]</f>
        <v>30000</v>
      </c>
      <c r="CG35" s="11">
        <f>Reg[[#This Row],[STECo16]]-Sug0.5[[#This Row],[STECo16]]</f>
        <v>30000</v>
      </c>
      <c r="CH35" s="11">
        <f>Reg[[#This Row],[STECo17]]-Sug0.5[[#This Row],[STECo17]]</f>
        <v>30000</v>
      </c>
      <c r="CI35" s="11">
        <f>Reg[[#This Row],[STECo18]]-Sug0.5[[#This Row],[STECo18]]</f>
        <v>20000</v>
      </c>
      <c r="CJ35" s="11">
        <f>Reg[[#This Row],[STECo19]]-Sug0.5[[#This Row],[STECo19]]</f>
        <v>20000</v>
      </c>
      <c r="CK35" s="11">
        <f>Reg[[#This Row],[STECo20]]-Sug0.5[[#This Row],[STECo20]]</f>
        <v>30000</v>
      </c>
      <c r="CL35" s="11">
        <f>Reg[[#This Row],[STECo21]]-Sug0.5[[#This Row],[STECo21]]</f>
        <v>20000</v>
      </c>
      <c r="CM35" s="11">
        <f>Reg[[#This Row],[STECo22]]-Sug0.5[[#This Row],[STECo22]]</f>
        <v>21551.215500000049</v>
      </c>
      <c r="CN35" s="11">
        <f>Reg[[#This Row],[STECo23]]-Sug0.5[[#This Row],[STECo23]]</f>
        <v>18072.181199999992</v>
      </c>
      <c r="CO35" s="11">
        <f>Reg[[#This Row],[STECo24]]-Sug0.5[[#This Row],[STECo24]]</f>
        <v>17291.520000000019</v>
      </c>
      <c r="CP35" s="11">
        <f>Reg[[#This Row],[STECo25]]-Sug0.5[[#This Row],[STECo25]]</f>
        <v>12961.233600000036</v>
      </c>
      <c r="CQ35" s="11">
        <f>Reg[[#This Row],[STECo26]]-Sug0.5[[#This Row],[STECo26]]</f>
        <v>10546.357399999979</v>
      </c>
      <c r="CR35" s="11">
        <f>Reg[[#This Row],[STECo27]]-Sug0.5[[#This Row],[STECo27]]</f>
        <v>6864.906100000022</v>
      </c>
    </row>
    <row r="36" spans="3:96" x14ac:dyDescent="0.25">
      <c r="C36" s="7">
        <f>(SUM(Reg[[#This Row],[STECo0]:[STECo27]]))-(SUM(Sug0.2[[#This Row],[STECo0]:[STECo27]]))</f>
        <v>234072.43010000139</v>
      </c>
      <c r="D36" s="7">
        <f>(SUM(Reg[[#This Row],[NASCo0]:[NASCo27]]))-(SUM(Sug0.2[[#This Row],[NASCo0]:[NASCo27]]))</f>
        <v>968211.38239999674</v>
      </c>
      <c r="E36" s="7">
        <f>(SUM(Reg[[#This Row],[CIRCo0]:[CIRCo27]]))-(SUM(Sug0.2[[#This Row],[CIRCo0]:[CIRCo27]]))</f>
        <v>1834334.0711999964</v>
      </c>
      <c r="F36" s="7">
        <f>(SUM(Reg[[#This Row],[HCCCo0]:[HCCCo27]]))-(SUM(Sug0.2[[#This Row],[HCCCo0]:[HCCCo27]]))</f>
        <v>1831440.7204000019</v>
      </c>
      <c r="G36" s="7">
        <f>(SUM(Reg[[#This Row],[CHDCo0]:[CHDCo27]]))-(SUM(Sug0.2[[#This Row],[CHDCo0]:[CHDCo27]]))</f>
        <v>6700000</v>
      </c>
      <c r="H36" s="7">
        <f>(SUM(Reg[[#This Row],[T2DCo0]:[T2DCo27]]))-(SUM(Sug0.2[[#This Row],[T2DCo0]:[T2DCo27]]))</f>
        <v>18000000</v>
      </c>
      <c r="I36" s="7">
        <f>(SUM(Reg[[#This Row],[OveCo0]:[OveCo27]]))-(SUM(Sug0.2[[#This Row],[OveCo0]:[OveCo27]]))</f>
        <v>-770000</v>
      </c>
      <c r="J36" s="7">
        <f>(SUM(Reg[[#This Row],[ObeCo0]:[ObeCo27]]))-(SUM(Sug0.2[[#This Row],[ObeCo0]:[ObeCo27]]))</f>
        <v>10390000</v>
      </c>
      <c r="K36" s="7">
        <f>(SUM(Reg[[#This Row],[STECo0]:[STECo27]]))-(SUM(Sug0.5[[#This Row],[STECo0]:[STECo27]]))</f>
        <v>765370.70580000058</v>
      </c>
      <c r="L36" s="7">
        <f>(SUM(Reg[[#This Row],[NASCo0]:[NASCo27]]))-(SUM(Sug0.5[[#This Row],[NASCo0]:[NASCo27]]))</f>
        <v>3052250.2060999982</v>
      </c>
      <c r="M36" s="7">
        <f>(SUM(Reg[[#This Row],[CIRCo0]:[CIRCo27]]))-(SUM(Sug0.5[[#This Row],[CIRCo0]:[CIRCo27]]))</f>
        <v>5152651.0258000009</v>
      </c>
      <c r="N36" s="7">
        <f>(SUM(Reg[[#This Row],[HCCCo0]:[HCCCo27]]))-(SUM(Sug0.5[[#This Row],[HCCCo0]:[HCCCo27]]))</f>
        <v>6729092.4409000035</v>
      </c>
      <c r="O36" s="7">
        <f>(SUM(Reg[[#This Row],[CHDCo0]:[CHDCo27]]))-(SUM(Sug0.5[[#This Row],[CHDCo0]:[CHDCo27]]))</f>
        <v>17000000</v>
      </c>
      <c r="P36" s="7">
        <f>(SUM(Reg[[#This Row],[T2DCo0]:[T2DCo27]]))-(SUM(Sug0.5[[#This Row],[T2DCo0]:[T2DCo27]]))</f>
        <v>54600000</v>
      </c>
      <c r="Q36" s="7">
        <f>(SUM(Reg[[#This Row],[OveCo0]:[OveCo27]]))-(SUM(Sug0.5[[#This Row],[OveCo0]:[OveCo27]]))</f>
        <v>-2560000</v>
      </c>
      <c r="R36" s="7">
        <f>(SUM(Reg[[#This Row],[ObeCo0]:[ObeCo27]]))-(SUM(Sug0.5[[#This Row],[ObeCo0]:[ObeCo27]]))</f>
        <v>32290000</v>
      </c>
      <c r="S36" s="7">
        <f>(SUM(Reg[[#This Row],[SteDa0]:[SteDa27]]))-(SUM(Sug0.2[[#This Row],[SteDa0]:[SteDa27]]))</f>
        <v>0</v>
      </c>
      <c r="T36" s="7">
        <f>(SUM(Reg[[#This Row],[NASDa0]:[NASDa27]]))-(SUM(Sug0.2[[#This Row],[NASDa0]:[NASDa27]]))</f>
        <v>637.25667670000257</v>
      </c>
      <c r="U36" s="7">
        <f>(SUM(Reg[[#This Row],[CIRDa0]:[CIRDa27]]))-(SUM(Sug0.2[[#This Row],[CIRDa0]:[CIRDa27]]))</f>
        <v>143.60012505999998</v>
      </c>
      <c r="V36" s="14">
        <f>(SUM(Reg[[#This Row],[HCCDa0]:[HCCDa27]]))-(SUM(Sug0.2[[#This Row],[HCCDa0]:[HCCDa27]]))</f>
        <v>9.4898949390000098</v>
      </c>
      <c r="W36" s="7">
        <f>(SUM(Reg[[#This Row],[LIDDa0]:[LIDDa27]]))-(SUM(Sug0.2[[#This Row],[LIDDa0]:[LIDDa27]]))</f>
        <v>632.63175500000125</v>
      </c>
      <c r="X36" s="7">
        <f>(SUM(Reg[[#This Row],[CHDDa0]:[CHDDa27]]))-(SUM(Sug0.2[[#This Row],[CHDDa0]:[CHDDa27]]))</f>
        <v>28.084090979999473</v>
      </c>
      <c r="Y36" s="7">
        <f>(SUM(Reg[[#This Row],[CHDDDa0]:[CHDDDa27]]))-(SUM(Sug0.2[[#This Row],[CHDDDa0]:[CHDDDa27]]))</f>
        <v>61.582305000000815</v>
      </c>
      <c r="Z36" s="7">
        <f>(SUM(Reg[[#This Row],[T2DDa0]:[T2DDa27]]))-(SUM(Sug0.2[[#This Row],[T2DDa0]:[T2DDa27]]))</f>
        <v>47.114213099999688</v>
      </c>
      <c r="AA36" s="7">
        <f>(SUM(Reg[[#This Row],[T2DDDa0]:[T2DDDa27]]))-(SUM(Sug0.2[[#This Row],[T2DDDa0]:[T2DDDa27]]))</f>
        <v>244.76875030000156</v>
      </c>
      <c r="AB36" s="7">
        <f>(SUM(Reg[[#This Row],[OveDa0]:[OveDa27]]))-(SUM(Sug0.2[[#This Row],[OveDa0]:[OveDa27]]))</f>
        <v>0</v>
      </c>
      <c r="AC36" s="7">
        <f>(SUM(Reg[[#This Row],[ObeDa0]:[ObeDa27]]))-(SUM(Sug0.2[[#This Row],[ObeDa0]:[ObeDa27]]))</f>
        <v>109.61868469999945</v>
      </c>
      <c r="AD36" s="7">
        <f>(SUM(Reg[[#This Row],[SteDa0]:[SteDa27]]))-(SUM(Sug0.5[[#This Row],[SteDa0]:[SteDa27]]))</f>
        <v>0</v>
      </c>
      <c r="AE36" s="7">
        <f>(SUM(Reg[[#This Row],[NASDa0]:[NASDa27]]))-(SUM(Sug0.5[[#This Row],[NASDa0]:[NASDa27]]))</f>
        <v>2008.9278628000002</v>
      </c>
      <c r="AF36" s="7">
        <f>(SUM(Reg[[#This Row],[CIRDa0]:[CIRDa27]]))-(SUM(Sug0.5[[#This Row],[CIRDa0]:[CIRDa27]]))</f>
        <v>403.37326941999981</v>
      </c>
      <c r="AG36" s="7">
        <f>(SUM(Reg[[#This Row],[HCCDa0]:[HCCDa27]]))-(SUM(Sug0.5[[#This Row],[HCCDa0]:[HCCDa27]]))</f>
        <v>34.999313200000003</v>
      </c>
      <c r="AH36" s="7">
        <f>(SUM(Reg[[#This Row],[LIDDa0]:[LIDDa27]]))-(SUM(Sug0.5[[#This Row],[LIDDa0]:[LIDDa27]]))</f>
        <v>2034.2665944000009</v>
      </c>
      <c r="AI36" s="7">
        <f>(SUM(Reg[[#This Row],[CHDDa0]:[CHDDa27]]))-(SUM(Sug0.5[[#This Row],[CHDDa0]:[CHDDa27]]))</f>
        <v>70.811762169999611</v>
      </c>
      <c r="AJ36" s="7">
        <f>(SUM(Reg[[#This Row],[CHDDDa0]:[CHDDDa27]]))-(SUM(Sug0.5[[#This Row],[CHDDDa0]:[CHDDDa27]]))</f>
        <v>140.29533300000185</v>
      </c>
      <c r="AK36" s="7">
        <f>(SUM(Reg[[#This Row],[T2DDa0]:[T2DDa27]]))-(SUM(Sug0.5[[#This Row],[T2DDa0]:[T2DDa27]]))</f>
        <v>142.68824369999993</v>
      </c>
      <c r="AL36" s="7">
        <f>(SUM(Reg[[#This Row],[T2DDDa0]:[T2DDDa27]]))-(SUM(Sug0.5[[#This Row],[T2DDDa0]:[T2DDDa27]]))</f>
        <v>1031.5894327999995</v>
      </c>
      <c r="AM36" s="7">
        <f>(SUM(Reg[[#This Row],[OveDa0]:[OveDa27]]))-(SUM(Sug0.5[[#This Row],[OveDa0]:[OveDa27]]))</f>
        <v>0</v>
      </c>
      <c r="AN36" s="7">
        <f>(SUM(Reg[[#This Row],[ObeDa0]:[ObeDa27]]))-(SUM(Sug0.5[[#This Row],[ObeDa0]:[ObeDa27]]))</f>
        <v>338.86481726999978</v>
      </c>
      <c r="AO36" s="11">
        <f>Reg[STECo0]-Sug0.2[STECo0]</f>
        <v>0</v>
      </c>
      <c r="AP36" s="11">
        <f>Reg[STECo1]-Sug0.2[STECo1]</f>
        <v>0</v>
      </c>
      <c r="AQ36" s="11">
        <f>Reg[STECo2]-Sug0.2[STECo2]</f>
        <v>0</v>
      </c>
      <c r="AR36" s="11">
        <f>Reg[STECo3]-Sug0.2[STECo3]</f>
        <v>0</v>
      </c>
      <c r="AS36" s="11">
        <f>Reg[STECo4]-Sug0.2[STECo4]</f>
        <v>0</v>
      </c>
      <c r="AT36" s="11">
        <f>Reg[STECo5]-Sug0.2[STECo5]</f>
        <v>0</v>
      </c>
      <c r="AU36" s="11">
        <f>Reg[STECo6]-Sug0.2[STECo6]</f>
        <v>0</v>
      </c>
      <c r="AV36" s="11">
        <f>Reg[[#This Row],[STECo7]]-Sug0.2[[#This Row],[STECo7]]</f>
        <v>10000</v>
      </c>
      <c r="AW36" s="11">
        <f>Reg[[#This Row],[STECo8]]-Sug0.2[[#This Row],[STECo8]]</f>
        <v>20000</v>
      </c>
      <c r="AX36" s="11">
        <f>Reg[[#This Row],[STECo9]]-Sug0.2[[#This Row],[STECo9]]</f>
        <v>20000</v>
      </c>
      <c r="AY36" s="11">
        <f>Reg[[#This Row],[STECo10]]-Sug0.2[[#This Row],[STECo10]]</f>
        <v>20000</v>
      </c>
      <c r="AZ36" s="11">
        <f>Reg[[#This Row],[STECo11]]-Sug0.2[[#This Row],[STECo11]]</f>
        <v>10000</v>
      </c>
      <c r="BA36" s="11">
        <f>Reg[[#This Row],[STECo12]]-Sug0.2[[#This Row],[STECo12]]</f>
        <v>20000</v>
      </c>
      <c r="BB36" s="11">
        <f>Reg[[#This Row],[STECo13]]-Sug0.2[[#This Row],[STECo13]]</f>
        <v>20000</v>
      </c>
      <c r="BC36" s="11">
        <f>Reg[[#This Row],[STECo14]]-Sug0.2[[#This Row],[STECo14]]</f>
        <v>10000</v>
      </c>
      <c r="BD36" s="11">
        <f>Reg[[#This Row],[STECo15]]-Sug0.2[[#This Row],[STECo15]]</f>
        <v>20000</v>
      </c>
      <c r="BE36" s="11">
        <f>Reg[[#This Row],[STECo16]]-Sug0.2[[#This Row],[STECo16]]</f>
        <v>10000</v>
      </c>
      <c r="BF36" s="11">
        <f>Reg[[#This Row],[STECo17]]-Sug0.2[[#This Row],[STECo17]]</f>
        <v>10000</v>
      </c>
      <c r="BG36" s="11">
        <f>Reg[[#This Row],[STECo18]]-Sug0.2[[#This Row],[STECo18]]</f>
        <v>10000</v>
      </c>
      <c r="BH36" s="11">
        <f>Reg[[#This Row],[STECo19]]-Sug0.2[[#This Row],[STECo19]]</f>
        <v>10000</v>
      </c>
      <c r="BI36" s="11">
        <f>Reg[[#This Row],[STECo20]]-Sug0.2[[#This Row],[STECo20]]</f>
        <v>5930.6515999999829</v>
      </c>
      <c r="BJ36" s="11">
        <f>Reg[[#This Row],[STECo21]]-Sug0.2[[#This Row],[STECo21]]</f>
        <v>6192.4737999999197</v>
      </c>
      <c r="BK36" s="11">
        <f>Reg[[#This Row],[STECo22]]-Sug0.2[[#This Row],[STECo22]]</f>
        <v>5801.1591999999946</v>
      </c>
      <c r="BL36" s="11">
        <f>Reg[[#This Row],[STECo23]]-Sug0.2[[#This Row],[STECo23]]</f>
        <v>5120.1757999999681</v>
      </c>
      <c r="BM36" s="11">
        <f>Reg[[#This Row],[STECo24]]-Sug0.2[[#This Row],[STECo24]]</f>
        <v>4871.6236000000499</v>
      </c>
      <c r="BN36" s="11">
        <f>Reg[[#This Row],[STECo25]]-Sug0.2[[#This Row],[STECo25]]</f>
        <v>5694.9830000000075</v>
      </c>
      <c r="BO36" s="11">
        <f>Reg[[#This Row],[STECo26]]-Sug0.2[[#This Row],[STECo26]]</f>
        <v>6185.105799999903</v>
      </c>
      <c r="BP36" s="11">
        <f>Reg[[#This Row],[STECo27]]-Sug0.2[[#This Row],[STECo27]]</f>
        <v>4276.2572999999393</v>
      </c>
      <c r="BQ36" s="11">
        <f>Reg[STECo0]-Sug0.2[STECo0]</f>
        <v>0</v>
      </c>
      <c r="BR36" s="11">
        <f>Reg[STECo1]-Sug0.2[STECo1]</f>
        <v>0</v>
      </c>
      <c r="BS36" s="11">
        <f>Reg[STECo2]-Sug0.2[STECo2]</f>
        <v>0</v>
      </c>
      <c r="BT36" s="11">
        <f>Reg[STECo3]-Sug0.2[STECo3]</f>
        <v>0</v>
      </c>
      <c r="BU36" s="11">
        <f>Reg[STECo4]-Sug0.2[STECo4]</f>
        <v>0</v>
      </c>
      <c r="BV36" s="11">
        <f>Reg[STECo5]-Sug0.2[STECo5]</f>
        <v>0</v>
      </c>
      <c r="BW36" s="11">
        <f>Reg[STECo6]-Sug0.2[STECo6]</f>
        <v>0</v>
      </c>
      <c r="BX36" s="11">
        <f>Reg[[#This Row],[STECo7]]-Sug0.5[[#This Row],[STECo7]]</f>
        <v>50000</v>
      </c>
      <c r="BY36" s="11">
        <f>Reg[[#This Row],[STECo8]]-Sug0.5[[#This Row],[STECo8]]</f>
        <v>50000</v>
      </c>
      <c r="BZ36" s="11">
        <f>Reg[[#This Row],[STECo9]]-Sug0.5[[#This Row],[STECo9]]</f>
        <v>50000</v>
      </c>
      <c r="CA36" s="11">
        <f>Reg[[#This Row],[STECo10]]-Sug0.5[[#This Row],[STECo10]]</f>
        <v>60000</v>
      </c>
      <c r="CB36" s="11">
        <f>Reg[[#This Row],[STECo11]]-Sug0.5[[#This Row],[STECo11]]</f>
        <v>50000</v>
      </c>
      <c r="CC36" s="11">
        <f>Reg[[#This Row],[STECo12]]-Sug0.5[[#This Row],[STECo12]]</f>
        <v>50000</v>
      </c>
      <c r="CD36" s="11">
        <f>Reg[[#This Row],[STECo13]]-Sug0.5[[#This Row],[STECo13]]</f>
        <v>50000</v>
      </c>
      <c r="CE36" s="11">
        <f>Reg[[#This Row],[STECo14]]-Sug0.5[[#This Row],[STECo14]]</f>
        <v>50000</v>
      </c>
      <c r="CF36" s="11">
        <f>Reg[[#This Row],[STECo15]]-Sug0.5[[#This Row],[STECo15]]</f>
        <v>50000</v>
      </c>
      <c r="CG36" s="11">
        <f>Reg[[#This Row],[STECo16]]-Sug0.5[[#This Row],[STECo16]]</f>
        <v>40000</v>
      </c>
      <c r="CH36" s="11">
        <f>Reg[[#This Row],[STECo17]]-Sug0.5[[#This Row],[STECo17]]</f>
        <v>40000</v>
      </c>
      <c r="CI36" s="11">
        <f>Reg[[#This Row],[STECo18]]-Sug0.5[[#This Row],[STECo18]]</f>
        <v>30000</v>
      </c>
      <c r="CJ36" s="11">
        <f>Reg[[#This Row],[STECo19]]-Sug0.5[[#This Row],[STECo19]]</f>
        <v>29950.445399999968</v>
      </c>
      <c r="CK36" s="11">
        <f>Reg[[#This Row],[STECo20]]-Sug0.5[[#This Row],[STECo20]]</f>
        <v>28646.166299999924</v>
      </c>
      <c r="CL36" s="11">
        <f>Reg[[#This Row],[STECo21]]-Sug0.5[[#This Row],[STECo21]]</f>
        <v>30310.529499999946</v>
      </c>
      <c r="CM36" s="11">
        <f>Reg[[#This Row],[STECo22]]-Sug0.5[[#This Row],[STECo22]]</f>
        <v>24786.771100000013</v>
      </c>
      <c r="CN36" s="11">
        <f>Reg[[#This Row],[STECo23]]-Sug0.5[[#This Row],[STECo23]]</f>
        <v>18944.650499999989</v>
      </c>
      <c r="CO36" s="11">
        <f>Reg[[#This Row],[STECo24]]-Sug0.5[[#This Row],[STECo24]]</f>
        <v>16702.709499999997</v>
      </c>
      <c r="CP36" s="11">
        <f>Reg[[#This Row],[STECo25]]-Sug0.5[[#This Row],[STECo25]]</f>
        <v>15637.071999999927</v>
      </c>
      <c r="CQ36" s="11">
        <f>Reg[[#This Row],[STECo26]]-Sug0.5[[#This Row],[STECo26]]</f>
        <v>15743.90559999994</v>
      </c>
      <c r="CR36" s="11">
        <f>Reg[[#This Row],[STECo27]]-Sug0.5[[#This Row],[STECo27]]</f>
        <v>14648.455899999943</v>
      </c>
    </row>
    <row r="37" spans="3:96" x14ac:dyDescent="0.25">
      <c r="C37" s="7">
        <f>(SUM(Reg[[#This Row],[STECo0]:[STECo27]]))-(SUM(Sug0.2[[#This Row],[STECo0]:[STECo27]]))</f>
        <v>395212.80660000071</v>
      </c>
      <c r="D37" s="7">
        <f>(SUM(Reg[[#This Row],[NASCo0]:[NASCo27]]))-(SUM(Sug0.2[[#This Row],[NASCo0]:[NASCo27]]))</f>
        <v>968889.41440000013</v>
      </c>
      <c r="E37" s="7">
        <f>(SUM(Reg[[#This Row],[CIRCo0]:[CIRCo27]]))-(SUM(Sug0.2[[#This Row],[CIRCo0]:[CIRCo27]]))</f>
        <v>1098014.3418999985</v>
      </c>
      <c r="F37" s="7">
        <f>(SUM(Reg[[#This Row],[HCCCo0]:[HCCCo27]]))-(SUM(Sug0.2[[#This Row],[HCCCo0]:[HCCCo27]]))</f>
        <v>740599.49969999958</v>
      </c>
      <c r="G37" s="7">
        <f>(SUM(Reg[[#This Row],[CHDCo0]:[CHDCo27]]))-(SUM(Sug0.2[[#This Row],[CHDCo0]:[CHDCo27]]))</f>
        <v>4600000</v>
      </c>
      <c r="H37" s="7">
        <f>(SUM(Reg[[#This Row],[T2DCo0]:[T2DCo27]]))-(SUM(Sug0.2[[#This Row],[T2DCo0]:[T2DCo27]]))</f>
        <v>6300000</v>
      </c>
      <c r="I37" s="7">
        <f>(SUM(Reg[[#This Row],[OveCo0]:[OveCo27]]))-(SUM(Sug0.2[[#This Row],[OveCo0]:[OveCo27]]))</f>
        <v>-50000</v>
      </c>
      <c r="J37" s="7">
        <f>(SUM(Reg[[#This Row],[ObeCo0]:[ObeCo27]]))-(SUM(Sug0.2[[#This Row],[ObeCo0]:[ObeCo27]]))</f>
        <v>1010000</v>
      </c>
      <c r="K37" s="7">
        <f>(SUM(Reg[[#This Row],[STECo0]:[STECo27]]))-(SUM(Sug0.5[[#This Row],[STECo0]:[STECo27]]))</f>
        <v>1455234.3916999996</v>
      </c>
      <c r="L37" s="7">
        <f>(SUM(Reg[[#This Row],[NASCo0]:[NASCo27]]))-(SUM(Sug0.5[[#This Row],[NASCo0]:[NASCo27]]))</f>
        <v>2627758.1895000003</v>
      </c>
      <c r="M37" s="7">
        <f>(SUM(Reg[[#This Row],[CIRCo0]:[CIRCo27]]))-(SUM(Sug0.5[[#This Row],[CIRCo0]:[CIRCo27]]))</f>
        <v>3529957.5928999986</v>
      </c>
      <c r="N37" s="7">
        <f>(SUM(Reg[[#This Row],[HCCCo0]:[HCCCo27]]))-(SUM(Sug0.5[[#This Row],[HCCCo0]:[HCCCo27]]))</f>
        <v>2233054.6092000003</v>
      </c>
      <c r="O37" s="7">
        <f>(SUM(Reg[[#This Row],[CHDCo0]:[CHDCo27]]))-(SUM(Sug0.5[[#This Row],[CHDCo0]:[CHDCo27]]))</f>
        <v>11300000</v>
      </c>
      <c r="P37" s="7">
        <f>(SUM(Reg[[#This Row],[T2DCo0]:[T2DCo27]]))-(SUM(Sug0.5[[#This Row],[T2DCo0]:[T2DCo27]]))</f>
        <v>19500000</v>
      </c>
      <c r="Q37" s="7">
        <f>(SUM(Reg[[#This Row],[OveCo0]:[OveCo27]]))-(SUM(Sug0.5[[#This Row],[OveCo0]:[OveCo27]]))</f>
        <v>-310000</v>
      </c>
      <c r="R37" s="7">
        <f>(SUM(Reg[[#This Row],[ObeCo0]:[ObeCo27]]))-(SUM(Sug0.5[[#This Row],[ObeCo0]:[ObeCo27]]))</f>
        <v>3140000</v>
      </c>
      <c r="S37" s="7">
        <f>(SUM(Reg[[#This Row],[SteDa0]:[SteDa27]]))-(SUM(Sug0.2[[#This Row],[SteDa0]:[SteDa27]]))</f>
        <v>0</v>
      </c>
      <c r="T37" s="7">
        <f>(SUM(Reg[[#This Row],[NASDa0]:[NASDa27]]))-(SUM(Sug0.2[[#This Row],[NASDa0]:[NASDa27]]))</f>
        <v>551.03658390000055</v>
      </c>
      <c r="U37" s="7">
        <f>(SUM(Reg[[#This Row],[CIRDa0]:[CIRDa27]]))-(SUM(Sug0.2[[#This Row],[CIRDa0]:[CIRDa27]]))</f>
        <v>110.24976488999982</v>
      </c>
      <c r="V37" s="14">
        <f>(SUM(Reg[[#This Row],[HCCDa0]:[HCCDa27]]))-(SUM(Sug0.2[[#This Row],[HCCDa0]:[HCCDa27]]))</f>
        <v>10.138580885000025</v>
      </c>
      <c r="W37" s="7">
        <f>(SUM(Reg[[#This Row],[LIDDa0]:[LIDDa27]]))-(SUM(Sug0.2[[#This Row],[LIDDa0]:[LIDDa27]]))</f>
        <v>685.05440020000151</v>
      </c>
      <c r="X37" s="7">
        <f>(SUM(Reg[[#This Row],[CHDDa0]:[CHDDa27]]))-(SUM(Sug0.2[[#This Row],[CHDDa0]:[CHDDa27]]))</f>
        <v>18.237954820000596</v>
      </c>
      <c r="Y37" s="7">
        <f>(SUM(Reg[[#This Row],[CHDDDa0]:[CHDDDa27]]))-(SUM(Sug0.2[[#This Row],[CHDDDa0]:[CHDDDa27]]))</f>
        <v>48.799816499999906</v>
      </c>
      <c r="Z37" s="7">
        <f>(SUM(Reg[[#This Row],[T2DDa0]:[T2DDa27]]))-(SUM(Sug0.2[[#This Row],[T2DDa0]:[T2DDa27]]))</f>
        <v>38.345701400000053</v>
      </c>
      <c r="AA37" s="7">
        <f>(SUM(Reg[[#This Row],[T2DDDa0]:[T2DDDa27]]))-(SUM(Sug0.2[[#This Row],[T2DDDa0]:[T2DDDa27]]))</f>
        <v>189.24238879999939</v>
      </c>
      <c r="AB37" s="7">
        <f>(SUM(Reg[[#This Row],[OveDa0]:[OveDa27]]))-(SUM(Sug0.2[[#This Row],[OveDa0]:[OveDa27]]))</f>
        <v>0</v>
      </c>
      <c r="AC37" s="7">
        <f>(SUM(Reg[[#This Row],[ObeDa0]:[ObeDa27]]))-(SUM(Sug0.2[[#This Row],[ObeDa0]:[ObeDa27]]))</f>
        <v>30.305730900000299</v>
      </c>
      <c r="AD37" s="7">
        <f>(SUM(Reg[[#This Row],[SteDa0]:[SteDa27]]))-(SUM(Sug0.5[[#This Row],[SteDa0]:[SteDa27]]))</f>
        <v>0</v>
      </c>
      <c r="AE37" s="7">
        <f>(SUM(Reg[[#This Row],[NASDa0]:[NASDa27]]))-(SUM(Sug0.5[[#This Row],[NASDa0]:[NASDa27]]))</f>
        <v>1494.4852055000019</v>
      </c>
      <c r="AF37" s="7">
        <f>(SUM(Reg[[#This Row],[CIRDa0]:[CIRDa27]]))-(SUM(Sug0.5[[#This Row],[CIRDa0]:[CIRDa27]]))</f>
        <v>354.43707789999996</v>
      </c>
      <c r="AG37" s="7">
        <f>(SUM(Reg[[#This Row],[HCCDa0]:[HCCDa27]]))-(SUM(Sug0.5[[#This Row],[HCCDa0]:[HCCDa27]]))</f>
        <v>30.56983536900001</v>
      </c>
      <c r="AH37" s="7">
        <f>(SUM(Reg[[#This Row],[LIDDa0]:[LIDDa27]]))-(SUM(Sug0.5[[#This Row],[LIDDa0]:[LIDDa27]]))</f>
        <v>2232.7748746000025</v>
      </c>
      <c r="AI37" s="7">
        <f>(SUM(Reg[[#This Row],[CHDDa0]:[CHDDa27]]))-(SUM(Sug0.5[[#This Row],[CHDDa0]:[CHDDa27]]))</f>
        <v>47.335617040000216</v>
      </c>
      <c r="AJ37" s="7">
        <f>(SUM(Reg[[#This Row],[CHDDDa0]:[CHDDDa27]]))-(SUM(Sug0.5[[#This Row],[CHDDDa0]:[CHDDDa27]]))</f>
        <v>98.679721099999369</v>
      </c>
      <c r="AK37" s="7">
        <f>(SUM(Reg[[#This Row],[T2DDa0]:[T2DDa27]]))-(SUM(Sug0.5[[#This Row],[T2DDa0]:[T2DDa27]]))</f>
        <v>121.41967329999989</v>
      </c>
      <c r="AL37" s="7">
        <f>(SUM(Reg[[#This Row],[T2DDDa0]:[T2DDDa27]]))-(SUM(Sug0.5[[#This Row],[T2DDDa0]:[T2DDDa27]]))</f>
        <v>672.22431470000447</v>
      </c>
      <c r="AM37" s="7">
        <f>(SUM(Reg[[#This Row],[OveDa0]:[OveDa27]]))-(SUM(Sug0.5[[#This Row],[OveDa0]:[OveDa27]]))</f>
        <v>0</v>
      </c>
      <c r="AN37" s="7">
        <f>(SUM(Reg[[#This Row],[ObeDa0]:[ObeDa27]]))-(SUM(Sug0.5[[#This Row],[ObeDa0]:[ObeDa27]]))</f>
        <v>93.866304790000186</v>
      </c>
      <c r="AO37" s="11">
        <f>Reg[STECo0]-Sug0.2[STECo0]</f>
        <v>0</v>
      </c>
      <c r="AP37" s="11">
        <f>Reg[STECo1]-Sug0.2[STECo1]</f>
        <v>0</v>
      </c>
      <c r="AQ37" s="11">
        <f>Reg[STECo2]-Sug0.2[STECo2]</f>
        <v>0</v>
      </c>
      <c r="AR37" s="11">
        <f>Reg[STECo3]-Sug0.2[STECo3]</f>
        <v>0</v>
      </c>
      <c r="AS37" s="11">
        <f>Reg[STECo4]-Sug0.2[STECo4]</f>
        <v>0</v>
      </c>
      <c r="AT37" s="11">
        <f>Reg[STECo5]-Sug0.2[STECo5]</f>
        <v>0</v>
      </c>
      <c r="AU37" s="11">
        <f>Reg[STECo6]-Sug0.2[STECo6]</f>
        <v>0</v>
      </c>
      <c r="AV37" s="11">
        <f>Reg[[#This Row],[STECo7]]-Sug0.2[[#This Row],[STECo7]]</f>
        <v>30000</v>
      </c>
      <c r="AW37" s="11">
        <f>Reg[[#This Row],[STECo8]]-Sug0.2[[#This Row],[STECo8]]</f>
        <v>30000</v>
      </c>
      <c r="AX37" s="11">
        <f>Reg[[#This Row],[STECo9]]-Sug0.2[[#This Row],[STECo9]]</f>
        <v>30000</v>
      </c>
      <c r="AY37" s="11">
        <f>Reg[[#This Row],[STECo10]]-Sug0.2[[#This Row],[STECo10]]</f>
        <v>30000</v>
      </c>
      <c r="AZ37" s="11">
        <f>Reg[[#This Row],[STECo11]]-Sug0.2[[#This Row],[STECo11]]</f>
        <v>30000</v>
      </c>
      <c r="BA37" s="11">
        <f>Reg[[#This Row],[STECo12]]-Sug0.2[[#This Row],[STECo12]]</f>
        <v>20000</v>
      </c>
      <c r="BB37" s="11">
        <f>Reg[[#This Row],[STECo13]]-Sug0.2[[#This Row],[STECo13]]</f>
        <v>20000</v>
      </c>
      <c r="BC37" s="11">
        <f>Reg[[#This Row],[STECo14]]-Sug0.2[[#This Row],[STECo14]]</f>
        <v>30000</v>
      </c>
      <c r="BD37" s="11">
        <f>Reg[[#This Row],[STECo15]]-Sug0.2[[#This Row],[STECo15]]</f>
        <v>20000</v>
      </c>
      <c r="BE37" s="11">
        <f>Reg[[#This Row],[STECo16]]-Sug0.2[[#This Row],[STECo16]]</f>
        <v>20000</v>
      </c>
      <c r="BF37" s="11">
        <f>Reg[[#This Row],[STECo17]]-Sug0.2[[#This Row],[STECo17]]</f>
        <v>20000</v>
      </c>
      <c r="BG37" s="11">
        <f>Reg[[#This Row],[STECo18]]-Sug0.2[[#This Row],[STECo18]]</f>
        <v>20000</v>
      </c>
      <c r="BH37" s="11">
        <f>Reg[[#This Row],[STECo19]]-Sug0.2[[#This Row],[STECo19]]</f>
        <v>20000</v>
      </c>
      <c r="BI37" s="11">
        <f>Reg[[#This Row],[STECo20]]-Sug0.2[[#This Row],[STECo20]]</f>
        <v>10000</v>
      </c>
      <c r="BJ37" s="11">
        <f>Reg[[#This Row],[STECo21]]-Sug0.2[[#This Row],[STECo21]]</f>
        <v>10000</v>
      </c>
      <c r="BK37" s="11">
        <f>Reg[[#This Row],[STECo22]]-Sug0.2[[#This Row],[STECo22]]</f>
        <v>10000</v>
      </c>
      <c r="BL37" s="11">
        <f>Reg[[#This Row],[STECo23]]-Sug0.2[[#This Row],[STECo23]]</f>
        <v>10000</v>
      </c>
      <c r="BM37" s="11">
        <f>Reg[[#This Row],[STECo24]]-Sug0.2[[#This Row],[STECo24]]</f>
        <v>10000</v>
      </c>
      <c r="BN37" s="11">
        <f>Reg[[#This Row],[STECo25]]-Sug0.2[[#This Row],[STECo25]]</f>
        <v>10000</v>
      </c>
      <c r="BO37" s="11">
        <f>Reg[[#This Row],[STECo26]]-Sug0.2[[#This Row],[STECo26]]</f>
        <v>10000</v>
      </c>
      <c r="BP37" s="11">
        <f>Reg[[#This Row],[STECo27]]-Sug0.2[[#This Row],[STECo27]]</f>
        <v>5212.8066000000108</v>
      </c>
      <c r="BQ37" s="11">
        <f>Reg[STECo0]-Sug0.2[STECo0]</f>
        <v>0</v>
      </c>
      <c r="BR37" s="11">
        <f>Reg[STECo1]-Sug0.2[STECo1]</f>
        <v>0</v>
      </c>
      <c r="BS37" s="11">
        <f>Reg[STECo2]-Sug0.2[STECo2]</f>
        <v>0</v>
      </c>
      <c r="BT37" s="11">
        <f>Reg[STECo3]-Sug0.2[STECo3]</f>
        <v>0</v>
      </c>
      <c r="BU37" s="11">
        <f>Reg[STECo4]-Sug0.2[STECo4]</f>
        <v>0</v>
      </c>
      <c r="BV37" s="11">
        <f>Reg[STECo5]-Sug0.2[STECo5]</f>
        <v>0</v>
      </c>
      <c r="BW37" s="11">
        <f>Reg[STECo6]-Sug0.2[STECo6]</f>
        <v>0</v>
      </c>
      <c r="BX37" s="11">
        <f>Reg[[#This Row],[STECo7]]-Sug0.5[[#This Row],[STECo7]]</f>
        <v>90000</v>
      </c>
      <c r="BY37" s="11">
        <f>Reg[[#This Row],[STECo8]]-Sug0.5[[#This Row],[STECo8]]</f>
        <v>100000</v>
      </c>
      <c r="BZ37" s="11">
        <f>Reg[[#This Row],[STECo9]]-Sug0.5[[#This Row],[STECo9]]</f>
        <v>100000</v>
      </c>
      <c r="CA37" s="11">
        <f>Reg[[#This Row],[STECo10]]-Sug0.5[[#This Row],[STECo10]]</f>
        <v>90000</v>
      </c>
      <c r="CB37" s="11">
        <f>Reg[[#This Row],[STECo11]]-Sug0.5[[#This Row],[STECo11]]</f>
        <v>90000</v>
      </c>
      <c r="CC37" s="11">
        <f>Reg[[#This Row],[STECo12]]-Sug0.5[[#This Row],[STECo12]]</f>
        <v>80000</v>
      </c>
      <c r="CD37" s="11">
        <f>Reg[[#This Row],[STECo13]]-Sug0.5[[#This Row],[STECo13]]</f>
        <v>90000</v>
      </c>
      <c r="CE37" s="11">
        <f>Reg[[#This Row],[STECo14]]-Sug0.5[[#This Row],[STECo14]]</f>
        <v>90000</v>
      </c>
      <c r="CF37" s="11">
        <f>Reg[[#This Row],[STECo15]]-Sug0.5[[#This Row],[STECo15]]</f>
        <v>80000</v>
      </c>
      <c r="CG37" s="11">
        <f>Reg[[#This Row],[STECo16]]-Sug0.5[[#This Row],[STECo16]]</f>
        <v>80000</v>
      </c>
      <c r="CH37" s="11">
        <f>Reg[[#This Row],[STECo17]]-Sug0.5[[#This Row],[STECo17]]</f>
        <v>70000</v>
      </c>
      <c r="CI37" s="11">
        <f>Reg[[#This Row],[STECo18]]-Sug0.5[[#This Row],[STECo18]]</f>
        <v>70000</v>
      </c>
      <c r="CJ37" s="11">
        <f>Reg[[#This Row],[STECo19]]-Sug0.5[[#This Row],[STECo19]]</f>
        <v>70000</v>
      </c>
      <c r="CK37" s="11">
        <f>Reg[[#This Row],[STECo20]]-Sug0.5[[#This Row],[STECo20]]</f>
        <v>60000</v>
      </c>
      <c r="CL37" s="11">
        <f>Reg[[#This Row],[STECo21]]-Sug0.5[[#This Row],[STECo21]]</f>
        <v>60000</v>
      </c>
      <c r="CM37" s="11">
        <f>Reg[[#This Row],[STECo22]]-Sug0.5[[#This Row],[STECo22]]</f>
        <v>50000</v>
      </c>
      <c r="CN37" s="11">
        <f>Reg[[#This Row],[STECo23]]-Sug0.5[[#This Row],[STECo23]]</f>
        <v>50000</v>
      </c>
      <c r="CO37" s="11">
        <f>Reg[[#This Row],[STECo24]]-Sug0.5[[#This Row],[STECo24]]</f>
        <v>40000</v>
      </c>
      <c r="CP37" s="11">
        <f>Reg[[#This Row],[STECo25]]-Sug0.5[[#This Row],[STECo25]]</f>
        <v>40000</v>
      </c>
      <c r="CQ37" s="11">
        <f>Reg[[#This Row],[STECo26]]-Sug0.5[[#This Row],[STECo26]]</f>
        <v>29496.159199999995</v>
      </c>
      <c r="CR37" s="11">
        <f>Reg[[#This Row],[STECo27]]-Sug0.5[[#This Row],[STECo27]]</f>
        <v>25738.232500000042</v>
      </c>
    </row>
    <row r="38" spans="3:96" x14ac:dyDescent="0.25">
      <c r="C38" s="7">
        <f>(SUM(Reg[[#This Row],[STECo0]:[STECo27]]))-(SUM(Sug0.2[[#This Row],[STECo0]:[STECo27]]))</f>
        <v>170908.07700000145</v>
      </c>
      <c r="D38" s="7">
        <f>(SUM(Reg[[#This Row],[NASCo0]:[NASCo27]]))-(SUM(Sug0.2[[#This Row],[NASCo0]:[NASCo27]]))</f>
        <v>382876.055999998</v>
      </c>
      <c r="E38" s="7">
        <f>(SUM(Reg[[#This Row],[CIRCo0]:[CIRCo27]]))-(SUM(Sug0.2[[#This Row],[CIRCo0]:[CIRCo27]]))</f>
        <v>813306.99050000031</v>
      </c>
      <c r="F38" s="7">
        <f>(SUM(Reg[[#This Row],[HCCCo0]:[HCCCo27]]))-(SUM(Sug0.2[[#This Row],[HCCCo0]:[HCCCo27]]))</f>
        <v>653143.87028999999</v>
      </c>
      <c r="G38" s="7">
        <f>(SUM(Reg[[#This Row],[CHDCo0]:[CHDCo27]]))-(SUM(Sug0.2[[#This Row],[CHDCo0]:[CHDCo27]]))</f>
        <v>200000</v>
      </c>
      <c r="H38" s="7">
        <f>(SUM(Reg[[#This Row],[T2DCo0]:[T2DCo27]]))-(SUM(Sug0.2[[#This Row],[T2DCo0]:[T2DCo27]]))</f>
        <v>3700000</v>
      </c>
      <c r="I38" s="7">
        <f>(SUM(Reg[[#This Row],[OveCo0]:[OveCo27]]))-(SUM(Sug0.2[[#This Row],[OveCo0]:[OveCo27]]))</f>
        <v>-17810.745899997652</v>
      </c>
      <c r="J38" s="7">
        <f>(SUM(Reg[[#This Row],[ObeCo0]:[ObeCo27]]))-(SUM(Sug0.2[[#This Row],[ObeCo0]:[ObeCo27]]))</f>
        <v>1530000</v>
      </c>
      <c r="K38" s="7">
        <f>(SUM(Reg[[#This Row],[STECo0]:[STECo27]]))-(SUM(Sug0.5[[#This Row],[STECo0]:[STECo27]]))</f>
        <v>441214.99550000019</v>
      </c>
      <c r="L38" s="7">
        <f>(SUM(Reg[[#This Row],[NASCo0]:[NASCo27]]))-(SUM(Sug0.5[[#This Row],[NASCo0]:[NASCo27]]))</f>
        <v>1225676.2311999993</v>
      </c>
      <c r="M38" s="7">
        <f>(SUM(Reg[[#This Row],[CIRCo0]:[CIRCo27]]))-(SUM(Sug0.5[[#This Row],[CIRCo0]:[CIRCo27]]))</f>
        <v>2239219.6546999998</v>
      </c>
      <c r="N38" s="7">
        <f>(SUM(Reg[[#This Row],[HCCCo0]:[HCCCo27]]))-(SUM(Sug0.5[[#This Row],[HCCCo0]:[HCCCo27]]))</f>
        <v>1743460.7885500002</v>
      </c>
      <c r="O38" s="7">
        <f>(SUM(Reg[[#This Row],[CHDCo0]:[CHDCo27]]))-(SUM(Sug0.5[[#This Row],[CHDCo0]:[CHDCo27]]))</f>
        <v>960000</v>
      </c>
      <c r="P38" s="7">
        <f>(SUM(Reg[[#This Row],[T2DCo0]:[T2DCo27]]))-(SUM(Sug0.5[[#This Row],[T2DCo0]:[T2DCo27]]))</f>
        <v>9000000</v>
      </c>
      <c r="Q38" s="7">
        <f>(SUM(Reg[[#This Row],[OveCo0]:[OveCo27]]))-(SUM(Sug0.5[[#This Row],[OveCo0]:[OveCo27]]))</f>
        <v>2431.7127000018954</v>
      </c>
      <c r="R38" s="7">
        <f>(SUM(Reg[[#This Row],[ObeCo0]:[ObeCo27]]))-(SUM(Sug0.5[[#This Row],[ObeCo0]:[ObeCo27]]))</f>
        <v>4500000</v>
      </c>
      <c r="S38" s="7">
        <f>(SUM(Reg[[#This Row],[SteDa0]:[SteDa27]]))-(SUM(Sug0.2[[#This Row],[SteDa0]:[SteDa27]]))</f>
        <v>0</v>
      </c>
      <c r="T38" s="7">
        <f>(SUM(Reg[[#This Row],[NASDa0]:[NASDa27]]))-(SUM(Sug0.2[[#This Row],[NASDa0]:[NASDa27]]))</f>
        <v>313.81550309999875</v>
      </c>
      <c r="U38" s="7">
        <f>(SUM(Reg[[#This Row],[CIRDa0]:[CIRDa27]]))-(SUM(Sug0.2[[#This Row],[CIRDa0]:[CIRDa27]]))</f>
        <v>45.153971949999971</v>
      </c>
      <c r="V38" s="14">
        <f>(SUM(Reg[[#This Row],[HCCDa0]:[HCCDa27]]))-(SUM(Sug0.2[[#This Row],[HCCDa0]:[HCCDa27]]))</f>
        <v>4.1915067139999955</v>
      </c>
      <c r="W38" s="7">
        <f>(SUM(Reg[[#This Row],[LIDDa0]:[LIDDa27]]))-(SUM(Sug0.2[[#This Row],[LIDDa0]:[LIDDa27]]))</f>
        <v>284.32007930000054</v>
      </c>
      <c r="X38" s="7">
        <f>(SUM(Reg[[#This Row],[CHDDa0]:[CHDDa27]]))-(SUM(Sug0.2[[#This Row],[CHDDa0]:[CHDDa27]]))</f>
        <v>1.8931493500001579</v>
      </c>
      <c r="Y38" s="7">
        <f>(SUM(Reg[[#This Row],[CHDDDa0]:[CHDDDa27]]))-(SUM(Sug0.2[[#This Row],[CHDDDa0]:[CHDDDa27]]))</f>
        <v>5.6821467700005996</v>
      </c>
      <c r="Z38" s="7">
        <f>(SUM(Reg[[#This Row],[T2DDa0]:[T2DDa27]]))-(SUM(Sug0.2[[#This Row],[T2DDa0]:[T2DDa27]]))</f>
        <v>9.761499429999958</v>
      </c>
      <c r="AA38" s="7">
        <f>(SUM(Reg[[#This Row],[T2DDDa0]:[T2DDDa27]]))-(SUM(Sug0.2[[#This Row],[T2DDDa0]:[T2DDDa27]]))</f>
        <v>99.529911999998149</v>
      </c>
      <c r="AB38" s="7">
        <f>(SUM(Reg[[#This Row],[OveDa0]:[OveDa27]]))-(SUM(Sug0.2[[#This Row],[OveDa0]:[OveDa27]]))</f>
        <v>0</v>
      </c>
      <c r="AC38" s="7">
        <f>(SUM(Reg[[#This Row],[ObeDa0]:[ObeDa27]]))-(SUM(Sug0.2[[#This Row],[ObeDa0]:[ObeDa27]]))</f>
        <v>17.087600450000309</v>
      </c>
      <c r="AD38" s="7">
        <f>(SUM(Reg[[#This Row],[SteDa0]:[SteDa27]]))-(SUM(Sug0.5[[#This Row],[SteDa0]:[SteDa27]]))</f>
        <v>0</v>
      </c>
      <c r="AE38" s="7">
        <f>(SUM(Reg[[#This Row],[NASDa0]:[NASDa27]]))-(SUM(Sug0.5[[#This Row],[NASDa0]:[NASDa27]]))</f>
        <v>1004.5971720999978</v>
      </c>
      <c r="AF38" s="7">
        <f>(SUM(Reg[[#This Row],[CIRDa0]:[CIRDa27]]))-(SUM(Sug0.5[[#This Row],[CIRDa0]:[CIRDa27]]))</f>
        <v>124.31918407099994</v>
      </c>
      <c r="AG38" s="7">
        <f>(SUM(Reg[[#This Row],[HCCDa0]:[HCCDa27]]))-(SUM(Sug0.5[[#This Row],[HCCDa0]:[HCCDa27]]))</f>
        <v>11.188541956999998</v>
      </c>
      <c r="AH38" s="7">
        <f>(SUM(Reg[[#This Row],[LIDDa0]:[LIDDa27]]))-(SUM(Sug0.5[[#This Row],[LIDDa0]:[LIDDa27]]))</f>
        <v>888.28271690999964</v>
      </c>
      <c r="AI38" s="7">
        <f>(SUM(Reg[[#This Row],[CHDDa0]:[CHDDa27]]))-(SUM(Sug0.5[[#This Row],[CHDDa0]:[CHDDa27]]))</f>
        <v>9.8601954899997963</v>
      </c>
      <c r="AJ38" s="7">
        <f>(SUM(Reg[[#This Row],[CHDDDa0]:[CHDDDa27]]))-(SUM(Sug0.5[[#This Row],[CHDDDa0]:[CHDDDa27]]))</f>
        <v>13.274159570000847</v>
      </c>
      <c r="AK38" s="7">
        <f>(SUM(Reg[[#This Row],[T2DDa0]:[T2DDa27]]))-(SUM(Sug0.5[[#This Row],[T2DDa0]:[T2DDa27]]))</f>
        <v>24.788332819999823</v>
      </c>
      <c r="AL38" s="7">
        <f>(SUM(Reg[[#This Row],[T2DDDa0]:[T2DDDa27]]))-(SUM(Sug0.5[[#This Row],[T2DDDa0]:[T2DDDa27]]))</f>
        <v>209.04775009999503</v>
      </c>
      <c r="AM38" s="7">
        <f>(SUM(Reg[[#This Row],[OveDa0]:[OveDa27]]))-(SUM(Sug0.5[[#This Row],[OveDa0]:[OveDa27]]))</f>
        <v>0</v>
      </c>
      <c r="AN38" s="7">
        <f>(SUM(Reg[[#This Row],[ObeDa0]:[ObeDa27]]))-(SUM(Sug0.5[[#This Row],[ObeDa0]:[ObeDa27]]))</f>
        <v>50.371086060000152</v>
      </c>
      <c r="AO38" s="11">
        <f>Reg[STECo0]-Sug0.2[STECo0]</f>
        <v>0</v>
      </c>
      <c r="AP38" s="11">
        <f>Reg[STECo1]-Sug0.2[STECo1]</f>
        <v>0</v>
      </c>
      <c r="AQ38" s="11">
        <f>Reg[STECo2]-Sug0.2[STECo2]</f>
        <v>0</v>
      </c>
      <c r="AR38" s="11">
        <f>Reg[STECo3]-Sug0.2[STECo3]</f>
        <v>0</v>
      </c>
      <c r="AS38" s="11">
        <f>Reg[STECo4]-Sug0.2[STECo4]</f>
        <v>0</v>
      </c>
      <c r="AT38" s="11">
        <f>Reg[STECo5]-Sug0.2[STECo5]</f>
        <v>0</v>
      </c>
      <c r="AU38" s="11">
        <f>Reg[STECo6]-Sug0.2[STECo6]</f>
        <v>0</v>
      </c>
      <c r="AV38" s="11">
        <f>Reg[[#This Row],[STECo7]]-Sug0.2[[#This Row],[STECo7]]</f>
        <v>7409.5856000001077</v>
      </c>
      <c r="AW38" s="11">
        <f>Reg[[#This Row],[STECo8]]-Sug0.2[[#This Row],[STECo8]]</f>
        <v>8612.2626999999629</v>
      </c>
      <c r="AX38" s="11">
        <f>Reg[[#This Row],[STECo9]]-Sug0.2[[#This Row],[STECo9]]</f>
        <v>10033.70410000009</v>
      </c>
      <c r="AY38" s="11">
        <f>Reg[[#This Row],[STECo10]]-Sug0.2[[#This Row],[STECo10]]</f>
        <v>10027.973800000036</v>
      </c>
      <c r="AZ38" s="11">
        <f>Reg[[#This Row],[STECo11]]-Sug0.2[[#This Row],[STECo11]]</f>
        <v>9550.4512000000104</v>
      </c>
      <c r="BA38" s="11">
        <f>Reg[[#This Row],[STECo12]]-Sug0.2[[#This Row],[STECo12]]</f>
        <v>10082.482200000086</v>
      </c>
      <c r="BB38" s="11">
        <f>Reg[[#This Row],[STECo13]]-Sug0.2[[#This Row],[STECo13]]</f>
        <v>11362.020599999931</v>
      </c>
      <c r="BC38" s="11">
        <f>Reg[[#This Row],[STECo14]]-Sug0.2[[#This Row],[STECo14]]</f>
        <v>11200.79700000002</v>
      </c>
      <c r="BD38" s="11">
        <f>Reg[[#This Row],[STECo15]]-Sug0.2[[#This Row],[STECo15]]</f>
        <v>10709.794099999941</v>
      </c>
      <c r="BE38" s="11">
        <f>Reg[[#This Row],[STECo16]]-Sug0.2[[#This Row],[STECo16]]</f>
        <v>9757.9902000000002</v>
      </c>
      <c r="BF38" s="11">
        <f>Reg[[#This Row],[STECo17]]-Sug0.2[[#This Row],[STECo17]]</f>
        <v>8386.6221000000369</v>
      </c>
      <c r="BG38" s="11">
        <f>Reg[[#This Row],[STECo18]]-Sug0.2[[#This Row],[STECo18]]</f>
        <v>8745.4886999999871</v>
      </c>
      <c r="BH38" s="11">
        <f>Reg[[#This Row],[STECo19]]-Sug0.2[[#This Row],[STECo19]]</f>
        <v>7685.6069000000134</v>
      </c>
      <c r="BI38" s="11">
        <f>Reg[[#This Row],[STECo20]]-Sug0.2[[#This Row],[STECo20]]</f>
        <v>6893.2397000000346</v>
      </c>
      <c r="BJ38" s="11">
        <f>Reg[[#This Row],[STECo21]]-Sug0.2[[#This Row],[STECo21]]</f>
        <v>6623.4712000000291</v>
      </c>
      <c r="BK38" s="11">
        <f>Reg[[#This Row],[STECo22]]-Sug0.2[[#This Row],[STECo22]]</f>
        <v>6229.5998000000254</v>
      </c>
      <c r="BL38" s="11">
        <f>Reg[[#This Row],[STECo23]]-Sug0.2[[#This Row],[STECo23]]</f>
        <v>5983.1212000000523</v>
      </c>
      <c r="BM38" s="11">
        <f>Reg[[#This Row],[STECo24]]-Sug0.2[[#This Row],[STECo24]]</f>
        <v>5366.8772999999928</v>
      </c>
      <c r="BN38" s="11">
        <f>Reg[[#This Row],[STECo25]]-Sug0.2[[#This Row],[STECo25]]</f>
        <v>5333.1620000000112</v>
      </c>
      <c r="BO38" s="11">
        <f>Reg[[#This Row],[STECo26]]-Sug0.2[[#This Row],[STECo26]]</f>
        <v>5713.4645000000019</v>
      </c>
      <c r="BP38" s="11">
        <f>Reg[[#This Row],[STECo27]]-Sug0.2[[#This Row],[STECo27]]</f>
        <v>5200.3620999999694</v>
      </c>
      <c r="BQ38" s="11">
        <f>Reg[STECo0]-Sug0.2[STECo0]</f>
        <v>0</v>
      </c>
      <c r="BR38" s="11">
        <f>Reg[STECo1]-Sug0.2[STECo1]</f>
        <v>0</v>
      </c>
      <c r="BS38" s="11">
        <f>Reg[STECo2]-Sug0.2[STECo2]</f>
        <v>0</v>
      </c>
      <c r="BT38" s="11">
        <f>Reg[STECo3]-Sug0.2[STECo3]</f>
        <v>0</v>
      </c>
      <c r="BU38" s="11">
        <f>Reg[STECo4]-Sug0.2[STECo4]</f>
        <v>0</v>
      </c>
      <c r="BV38" s="11">
        <f>Reg[STECo5]-Sug0.2[STECo5]</f>
        <v>0</v>
      </c>
      <c r="BW38" s="11">
        <f>Reg[STECo6]-Sug0.2[STECo6]</f>
        <v>0</v>
      </c>
      <c r="BX38" s="11">
        <f>Reg[[#This Row],[STECo7]]-Sug0.5[[#This Row],[STECo7]]</f>
        <v>19932.828700000071</v>
      </c>
      <c r="BY38" s="11">
        <f>Reg[[#This Row],[STECo8]]-Sug0.5[[#This Row],[STECo8]]</f>
        <v>22290.562200000044</v>
      </c>
      <c r="BZ38" s="11">
        <f>Reg[[#This Row],[STECo9]]-Sug0.5[[#This Row],[STECo9]]</f>
        <v>24592.411900000065</v>
      </c>
      <c r="CA38" s="11">
        <f>Reg[[#This Row],[STECo10]]-Sug0.5[[#This Row],[STECo10]]</f>
        <v>26168.236499999999</v>
      </c>
      <c r="CB38" s="11">
        <f>Reg[[#This Row],[STECo11]]-Sug0.5[[#This Row],[STECo11]]</f>
        <v>27445.957000000053</v>
      </c>
      <c r="CC38" s="11">
        <f>Reg[[#This Row],[STECo12]]-Sug0.5[[#This Row],[STECo12]]</f>
        <v>24936.139000000083</v>
      </c>
      <c r="CD38" s="11">
        <f>Reg[[#This Row],[STECo13]]-Sug0.5[[#This Row],[STECo13]]</f>
        <v>26132.647299999953</v>
      </c>
      <c r="CE38" s="11">
        <f>Reg[[#This Row],[STECo14]]-Sug0.5[[#This Row],[STECo14]]</f>
        <v>27323.156300000031</v>
      </c>
      <c r="CF38" s="11">
        <f>Reg[[#This Row],[STECo15]]-Sug0.5[[#This Row],[STECo15]]</f>
        <v>26774.485199999996</v>
      </c>
      <c r="CG38" s="11">
        <f>Reg[[#This Row],[STECo16]]-Sug0.5[[#This Row],[STECo16]]</f>
        <v>24314.991800000076</v>
      </c>
      <c r="CH38" s="11">
        <f>Reg[[#This Row],[STECo17]]-Sug0.5[[#This Row],[STECo17]]</f>
        <v>21510.132700000075</v>
      </c>
      <c r="CI38" s="11">
        <f>Reg[[#This Row],[STECo18]]-Sug0.5[[#This Row],[STECo18]]</f>
        <v>19526.565300000017</v>
      </c>
      <c r="CJ38" s="11">
        <f>Reg[[#This Row],[STECo19]]-Sug0.5[[#This Row],[STECo19]]</f>
        <v>18372.260299999965</v>
      </c>
      <c r="CK38" s="11">
        <f>Reg[[#This Row],[STECo20]]-Sug0.5[[#This Row],[STECo20]]</f>
        <v>18760.982200000028</v>
      </c>
      <c r="CL38" s="11">
        <f>Reg[[#This Row],[STECo21]]-Sug0.5[[#This Row],[STECo21]]</f>
        <v>19111.474199999997</v>
      </c>
      <c r="CM38" s="11">
        <f>Reg[[#This Row],[STECo22]]-Sug0.5[[#This Row],[STECo22]]</f>
        <v>18018.949800000002</v>
      </c>
      <c r="CN38" s="11">
        <f>Reg[[#This Row],[STECo23]]-Sug0.5[[#This Row],[STECo23]]</f>
        <v>17429.092100000009</v>
      </c>
      <c r="CO38" s="11">
        <f>Reg[[#This Row],[STECo24]]-Sug0.5[[#This Row],[STECo24]]</f>
        <v>15469.234699999972</v>
      </c>
      <c r="CP38" s="11">
        <f>Reg[[#This Row],[STECo25]]-Sug0.5[[#This Row],[STECo25]]</f>
        <v>14589.569599999988</v>
      </c>
      <c r="CQ38" s="11">
        <f>Reg[[#This Row],[STECo26]]-Sug0.5[[#This Row],[STECo26]]</f>
        <v>14878.813699999999</v>
      </c>
      <c r="CR38" s="11">
        <f>Reg[[#This Row],[STECo27]]-Sug0.5[[#This Row],[STECo27]]</f>
        <v>13636.505000000005</v>
      </c>
    </row>
    <row r="39" spans="3:96" x14ac:dyDescent="0.25">
      <c r="C39" s="7">
        <f>(SUM(Reg[[#This Row],[STECo0]:[STECo27]]))-(SUM(Sug0.2[[#This Row],[STECo0]:[STECo27]]))</f>
        <v>350000</v>
      </c>
      <c r="D39" s="7">
        <f>(SUM(Reg[[#This Row],[NASCo0]:[NASCo27]]))-(SUM(Sug0.2[[#This Row],[NASCo0]:[NASCo27]]))</f>
        <v>1220966.6724000033</v>
      </c>
      <c r="E39" s="7">
        <f>(SUM(Reg[[#This Row],[CIRCo0]:[CIRCo27]]))-(SUM(Sug0.2[[#This Row],[CIRCo0]:[CIRCo27]]))</f>
        <v>1715632.1594999973</v>
      </c>
      <c r="F39" s="7">
        <f>(SUM(Reg[[#This Row],[HCCCo0]:[HCCCo27]]))-(SUM(Sug0.2[[#This Row],[HCCCo0]:[HCCCo27]]))</f>
        <v>1060998.1978000011</v>
      </c>
      <c r="G39" s="7">
        <f>(SUM(Reg[[#This Row],[CHDCo0]:[CHDCo27]]))-(SUM(Sug0.2[[#This Row],[CHDCo0]:[CHDCo27]]))</f>
        <v>3600000</v>
      </c>
      <c r="H39" s="7">
        <f>(SUM(Reg[[#This Row],[T2DCo0]:[T2DCo27]]))-(SUM(Sug0.2[[#This Row],[T2DCo0]:[T2DCo27]]))</f>
        <v>4300000</v>
      </c>
      <c r="I39" s="7">
        <f>(SUM(Reg[[#This Row],[OveCo0]:[OveCo27]]))-(SUM(Sug0.2[[#This Row],[OveCo0]:[OveCo27]]))</f>
        <v>10000</v>
      </c>
      <c r="J39" s="7">
        <f>(SUM(Reg[[#This Row],[ObeCo0]:[ObeCo27]]))-(SUM(Sug0.2[[#This Row],[ObeCo0]:[ObeCo27]]))</f>
        <v>2460000</v>
      </c>
      <c r="K39" s="7">
        <f>(SUM(Reg[[#This Row],[STECo0]:[STECo27]]))-(SUM(Sug0.5[[#This Row],[STECo0]:[STECo27]]))</f>
        <v>1360000</v>
      </c>
      <c r="L39" s="7">
        <f>(SUM(Reg[[#This Row],[NASCo0]:[NASCo27]]))-(SUM(Sug0.5[[#This Row],[NASCo0]:[NASCo27]]))</f>
        <v>3782907.6324000023</v>
      </c>
      <c r="M39" s="7">
        <f>(SUM(Reg[[#This Row],[CIRCo0]:[CIRCo27]]))-(SUM(Sug0.5[[#This Row],[CIRCo0]:[CIRCo27]]))</f>
        <v>6004975.3379999958</v>
      </c>
      <c r="N39" s="7">
        <f>(SUM(Reg[[#This Row],[HCCCo0]:[HCCCo27]]))-(SUM(Sug0.5[[#This Row],[HCCCo0]:[HCCCo27]]))</f>
        <v>3367634.0263999989</v>
      </c>
      <c r="O39" s="7">
        <f>(SUM(Reg[[#This Row],[CHDCo0]:[CHDCo27]]))-(SUM(Sug0.5[[#This Row],[CHDCo0]:[CHDCo27]]))</f>
        <v>10700000</v>
      </c>
      <c r="P39" s="7">
        <f>(SUM(Reg[[#This Row],[T2DCo0]:[T2DCo27]]))-(SUM(Sug0.5[[#This Row],[T2DCo0]:[T2DCo27]]))</f>
        <v>14300000</v>
      </c>
      <c r="Q39" s="7">
        <f>(SUM(Reg[[#This Row],[OveCo0]:[OveCo27]]))-(SUM(Sug0.5[[#This Row],[OveCo0]:[OveCo27]]))</f>
        <v>130000</v>
      </c>
      <c r="R39" s="7">
        <f>(SUM(Reg[[#This Row],[ObeCo0]:[ObeCo27]]))-(SUM(Sug0.5[[#This Row],[ObeCo0]:[ObeCo27]]))</f>
        <v>7460000</v>
      </c>
      <c r="S39" s="7">
        <f>(SUM(Reg[[#This Row],[SteDa0]:[SteDa27]]))-(SUM(Sug0.2[[#This Row],[SteDa0]:[SteDa27]]))</f>
        <v>0</v>
      </c>
      <c r="T39" s="7">
        <f>(SUM(Reg[[#This Row],[NASDa0]:[NASDa27]]))-(SUM(Sug0.2[[#This Row],[NASDa0]:[NASDa27]]))</f>
        <v>446.27988339999956</v>
      </c>
      <c r="U39" s="7">
        <f>(SUM(Reg[[#This Row],[CIRDa0]:[CIRDa27]]))-(SUM(Sug0.2[[#This Row],[CIRDa0]:[CIRDa27]]))</f>
        <v>156.15058226999986</v>
      </c>
      <c r="V39" s="14">
        <f>(SUM(Reg[[#This Row],[HCCDa0]:[HCCDa27]]))-(SUM(Sug0.2[[#This Row],[HCCDa0]:[HCCDa27]]))</f>
        <v>7.0857147500000082</v>
      </c>
      <c r="W39" s="7">
        <f>(SUM(Reg[[#This Row],[LIDDa0]:[LIDDa27]]))-(SUM(Sug0.2[[#This Row],[LIDDa0]:[LIDDa27]]))</f>
        <v>618.6634103999977</v>
      </c>
      <c r="X39" s="7">
        <f>(SUM(Reg[[#This Row],[CHDDa0]:[CHDDa27]]))-(SUM(Sug0.2[[#This Row],[CHDDa0]:[CHDDa27]]))</f>
        <v>12.15711108000005</v>
      </c>
      <c r="Y39" s="7">
        <f>(SUM(Reg[[#This Row],[CHDDDa0]:[CHDDDa27]]))-(SUM(Sug0.2[[#This Row],[CHDDDa0]:[CHDDDa27]]))</f>
        <v>19.402259399999821</v>
      </c>
      <c r="Z39" s="7">
        <f>(SUM(Reg[[#This Row],[T2DDa0]:[T2DDa27]]))-(SUM(Sug0.2[[#This Row],[T2DDa0]:[T2DDa27]]))</f>
        <v>22.926268410000603</v>
      </c>
      <c r="AA39" s="7">
        <f>(SUM(Reg[[#This Row],[T2DDDa0]:[T2DDDa27]]))-(SUM(Sug0.2[[#This Row],[T2DDDa0]:[T2DDDa27]]))</f>
        <v>316.88579209999443</v>
      </c>
      <c r="AB39" s="7">
        <f>(SUM(Reg[[#This Row],[OveDa0]:[OveDa27]]))-(SUM(Sug0.2[[#This Row],[OveDa0]:[OveDa27]]))</f>
        <v>0</v>
      </c>
      <c r="AC39" s="7">
        <f>(SUM(Reg[[#This Row],[ObeDa0]:[ObeDa27]]))-(SUM(Sug0.2[[#This Row],[ObeDa0]:[ObeDa27]]))</f>
        <v>40.680295130000104</v>
      </c>
      <c r="AD39" s="7">
        <f>(SUM(Reg[[#This Row],[SteDa0]:[SteDa27]]))-(SUM(Sug0.5[[#This Row],[SteDa0]:[SteDa27]]))</f>
        <v>0</v>
      </c>
      <c r="AE39" s="7">
        <f>(SUM(Reg[[#This Row],[NASDa0]:[NASDa27]]))-(SUM(Sug0.5[[#This Row],[NASDa0]:[NASDa27]]))</f>
        <v>1382.7040616000013</v>
      </c>
      <c r="AF39" s="7">
        <f>(SUM(Reg[[#This Row],[CIRDa0]:[CIRDa27]]))-(SUM(Sug0.5[[#This Row],[CIRDa0]:[CIRDa27]]))</f>
        <v>546.55095513999993</v>
      </c>
      <c r="AG39" s="7">
        <f>(SUM(Reg[[#This Row],[HCCDa0]:[HCCDa27]]))-(SUM(Sug0.5[[#This Row],[HCCDa0]:[HCCDa27]]))</f>
        <v>22.529954044</v>
      </c>
      <c r="AH39" s="7">
        <f>(SUM(Reg[[#This Row],[LIDDa0]:[LIDDa27]]))-(SUM(Sug0.5[[#This Row],[LIDDa0]:[LIDDa27]]))</f>
        <v>2215.059263799998</v>
      </c>
      <c r="AI39" s="7">
        <f>(SUM(Reg[[#This Row],[CHDDa0]:[CHDDa27]]))-(SUM(Sug0.5[[#This Row],[CHDDa0]:[CHDDa27]]))</f>
        <v>34.692253160000064</v>
      </c>
      <c r="AJ39" s="7">
        <f>(SUM(Reg[[#This Row],[CHDDDa0]:[CHDDDa27]]))-(SUM(Sug0.5[[#This Row],[CHDDDa0]:[CHDDDa27]]))</f>
        <v>28.711114640000687</v>
      </c>
      <c r="AK39" s="7">
        <f>(SUM(Reg[[#This Row],[T2DDa0]:[T2DDa27]]))-(SUM(Sug0.5[[#This Row],[T2DDa0]:[T2DDa27]]))</f>
        <v>72.064170080000622</v>
      </c>
      <c r="AL39" s="7">
        <f>(SUM(Reg[[#This Row],[T2DDDa0]:[T2DDDa27]]))-(SUM(Sug0.5[[#This Row],[T2DDDa0]:[T2DDDa27]]))</f>
        <v>1024.6598629000036</v>
      </c>
      <c r="AM39" s="7">
        <f>(SUM(Reg[[#This Row],[OveDa0]:[OveDa27]]))-(SUM(Sug0.5[[#This Row],[OveDa0]:[OveDa27]]))</f>
        <v>0</v>
      </c>
      <c r="AN39" s="7">
        <f>(SUM(Reg[[#This Row],[ObeDa0]:[ObeDa27]]))-(SUM(Sug0.5[[#This Row],[ObeDa0]:[ObeDa27]]))</f>
        <v>123.77861498999982</v>
      </c>
      <c r="AO39" s="11">
        <f>Reg[STECo0]-Sug0.2[STECo0]</f>
        <v>0</v>
      </c>
      <c r="AP39" s="11">
        <f>Reg[STECo1]-Sug0.2[STECo1]</f>
        <v>0</v>
      </c>
      <c r="AQ39" s="11">
        <f>Reg[STECo2]-Sug0.2[STECo2]</f>
        <v>0</v>
      </c>
      <c r="AR39" s="11">
        <f>Reg[STECo3]-Sug0.2[STECo3]</f>
        <v>0</v>
      </c>
      <c r="AS39" s="11">
        <f>Reg[STECo4]-Sug0.2[STECo4]</f>
        <v>0</v>
      </c>
      <c r="AT39" s="11">
        <f>Reg[STECo5]-Sug0.2[STECo5]</f>
        <v>0</v>
      </c>
      <c r="AU39" s="11">
        <f>Reg[STECo6]-Sug0.2[STECo6]</f>
        <v>0</v>
      </c>
      <c r="AV39" s="11">
        <f>Reg[[#This Row],[STECo7]]-Sug0.2[[#This Row],[STECo7]]</f>
        <v>30000</v>
      </c>
      <c r="AW39" s="11">
        <f>Reg[[#This Row],[STECo8]]-Sug0.2[[#This Row],[STECo8]]</f>
        <v>30000</v>
      </c>
      <c r="AX39" s="11">
        <f>Reg[[#This Row],[STECo9]]-Sug0.2[[#This Row],[STECo9]]</f>
        <v>30000</v>
      </c>
      <c r="AY39" s="11">
        <f>Reg[[#This Row],[STECo10]]-Sug0.2[[#This Row],[STECo10]]</f>
        <v>30000</v>
      </c>
      <c r="AZ39" s="11">
        <f>Reg[[#This Row],[STECo11]]-Sug0.2[[#This Row],[STECo11]]</f>
        <v>30000</v>
      </c>
      <c r="BA39" s="11">
        <f>Reg[[#This Row],[STECo12]]-Sug0.2[[#This Row],[STECo12]]</f>
        <v>30000</v>
      </c>
      <c r="BB39" s="11">
        <f>Reg[[#This Row],[STECo13]]-Sug0.2[[#This Row],[STECo13]]</f>
        <v>20000</v>
      </c>
      <c r="BC39" s="11">
        <f>Reg[[#This Row],[STECo14]]-Sug0.2[[#This Row],[STECo14]]</f>
        <v>30000</v>
      </c>
      <c r="BD39" s="11">
        <f>Reg[[#This Row],[STECo15]]-Sug0.2[[#This Row],[STECo15]]</f>
        <v>20000</v>
      </c>
      <c r="BE39" s="11">
        <f>Reg[[#This Row],[STECo16]]-Sug0.2[[#This Row],[STECo16]]</f>
        <v>20000</v>
      </c>
      <c r="BF39" s="11">
        <f>Reg[[#This Row],[STECo17]]-Sug0.2[[#This Row],[STECo17]]</f>
        <v>10000</v>
      </c>
      <c r="BG39" s="11">
        <f>Reg[[#This Row],[STECo18]]-Sug0.2[[#This Row],[STECo18]]</f>
        <v>10000</v>
      </c>
      <c r="BH39" s="11">
        <f>Reg[[#This Row],[STECo19]]-Sug0.2[[#This Row],[STECo19]]</f>
        <v>20000</v>
      </c>
      <c r="BI39" s="11">
        <f>Reg[[#This Row],[STECo20]]-Sug0.2[[#This Row],[STECo20]]</f>
        <v>10000</v>
      </c>
      <c r="BJ39" s="11">
        <f>Reg[[#This Row],[STECo21]]-Sug0.2[[#This Row],[STECo21]]</f>
        <v>10000</v>
      </c>
      <c r="BK39" s="11">
        <f>Reg[[#This Row],[STECo22]]-Sug0.2[[#This Row],[STECo22]]</f>
        <v>0</v>
      </c>
      <c r="BL39" s="11">
        <f>Reg[[#This Row],[STECo23]]-Sug0.2[[#This Row],[STECo23]]</f>
        <v>10000</v>
      </c>
      <c r="BM39" s="11">
        <f>Reg[[#This Row],[STECo24]]-Sug0.2[[#This Row],[STECo24]]</f>
        <v>10000</v>
      </c>
      <c r="BN39" s="11">
        <f>Reg[[#This Row],[STECo25]]-Sug0.2[[#This Row],[STECo25]]</f>
        <v>0</v>
      </c>
      <c r="BO39" s="11">
        <f>Reg[[#This Row],[STECo26]]-Sug0.2[[#This Row],[STECo26]]</f>
        <v>0</v>
      </c>
      <c r="BP39" s="11">
        <f>Reg[[#This Row],[STECo27]]-Sug0.2[[#This Row],[STECo27]]</f>
        <v>0</v>
      </c>
      <c r="BQ39" s="11">
        <f>Reg[STECo0]-Sug0.2[STECo0]</f>
        <v>0</v>
      </c>
      <c r="BR39" s="11">
        <f>Reg[STECo1]-Sug0.2[STECo1]</f>
        <v>0</v>
      </c>
      <c r="BS39" s="11">
        <f>Reg[STECo2]-Sug0.2[STECo2]</f>
        <v>0</v>
      </c>
      <c r="BT39" s="11">
        <f>Reg[STECo3]-Sug0.2[STECo3]</f>
        <v>0</v>
      </c>
      <c r="BU39" s="11">
        <f>Reg[STECo4]-Sug0.2[STECo4]</f>
        <v>0</v>
      </c>
      <c r="BV39" s="11">
        <f>Reg[STECo5]-Sug0.2[STECo5]</f>
        <v>0</v>
      </c>
      <c r="BW39" s="11">
        <f>Reg[STECo6]-Sug0.2[STECo6]</f>
        <v>0</v>
      </c>
      <c r="BX39" s="11">
        <f>Reg[[#This Row],[STECo7]]-Sug0.5[[#This Row],[STECo7]]</f>
        <v>90000</v>
      </c>
      <c r="BY39" s="11">
        <f>Reg[[#This Row],[STECo8]]-Sug0.5[[#This Row],[STECo8]]</f>
        <v>90000</v>
      </c>
      <c r="BZ39" s="11">
        <f>Reg[[#This Row],[STECo9]]-Sug0.5[[#This Row],[STECo9]]</f>
        <v>80000</v>
      </c>
      <c r="CA39" s="11">
        <f>Reg[[#This Row],[STECo10]]-Sug0.5[[#This Row],[STECo10]]</f>
        <v>90000</v>
      </c>
      <c r="CB39" s="11">
        <f>Reg[[#This Row],[STECo11]]-Sug0.5[[#This Row],[STECo11]]</f>
        <v>100000</v>
      </c>
      <c r="CC39" s="11">
        <f>Reg[[#This Row],[STECo12]]-Sug0.5[[#This Row],[STECo12]]</f>
        <v>100000</v>
      </c>
      <c r="CD39" s="11">
        <f>Reg[[#This Row],[STECo13]]-Sug0.5[[#This Row],[STECo13]]</f>
        <v>80000</v>
      </c>
      <c r="CE39" s="11">
        <f>Reg[[#This Row],[STECo14]]-Sug0.5[[#This Row],[STECo14]]</f>
        <v>80000</v>
      </c>
      <c r="CF39" s="11">
        <f>Reg[[#This Row],[STECo15]]-Sug0.5[[#This Row],[STECo15]]</f>
        <v>80000</v>
      </c>
      <c r="CG39" s="11">
        <f>Reg[[#This Row],[STECo16]]-Sug0.5[[#This Row],[STECo16]]</f>
        <v>70000</v>
      </c>
      <c r="CH39" s="11">
        <f>Reg[[#This Row],[STECo17]]-Sug0.5[[#This Row],[STECo17]]</f>
        <v>60000</v>
      </c>
      <c r="CI39" s="11">
        <f>Reg[[#This Row],[STECo18]]-Sug0.5[[#This Row],[STECo18]]</f>
        <v>60000</v>
      </c>
      <c r="CJ39" s="11">
        <f>Reg[[#This Row],[STECo19]]-Sug0.5[[#This Row],[STECo19]]</f>
        <v>60000</v>
      </c>
      <c r="CK39" s="11">
        <f>Reg[[#This Row],[STECo20]]-Sug0.5[[#This Row],[STECo20]]</f>
        <v>60000</v>
      </c>
      <c r="CL39" s="11">
        <f>Reg[[#This Row],[STECo21]]-Sug0.5[[#This Row],[STECo21]]</f>
        <v>50000</v>
      </c>
      <c r="CM39" s="11">
        <f>Reg[[#This Row],[STECo22]]-Sug0.5[[#This Row],[STECo22]]</f>
        <v>40000</v>
      </c>
      <c r="CN39" s="11">
        <f>Reg[[#This Row],[STECo23]]-Sug0.5[[#This Row],[STECo23]]</f>
        <v>40000</v>
      </c>
      <c r="CO39" s="11">
        <f>Reg[[#This Row],[STECo24]]-Sug0.5[[#This Row],[STECo24]]</f>
        <v>40000</v>
      </c>
      <c r="CP39" s="11">
        <f>Reg[[#This Row],[STECo25]]-Sug0.5[[#This Row],[STECo25]]</f>
        <v>30000</v>
      </c>
      <c r="CQ39" s="11">
        <f>Reg[[#This Row],[STECo26]]-Sug0.5[[#This Row],[STECo26]]</f>
        <v>30000</v>
      </c>
      <c r="CR39" s="11">
        <f>Reg[[#This Row],[STECo27]]-Sug0.5[[#This Row],[STECo27]]</f>
        <v>30000</v>
      </c>
    </row>
    <row r="40" spans="3:96" x14ac:dyDescent="0.25">
      <c r="C40" s="7">
        <f>(SUM(Reg[[#This Row],[STECo0]:[STECo27]]))-(SUM(Sug0.2[[#This Row],[STECo0]:[STECo27]]))</f>
        <v>-89591.001599995419</v>
      </c>
      <c r="D40" s="7">
        <f>(SUM(Reg[[#This Row],[NASCo0]:[NASCo27]]))-(SUM(Sug0.2[[#This Row],[NASCo0]:[NASCo27]]))</f>
        <v>2103715.684799999</v>
      </c>
      <c r="E40" s="7">
        <f>(SUM(Reg[[#This Row],[CIRCo0]:[CIRCo27]]))-(SUM(Sug0.2[[#This Row],[CIRCo0]:[CIRCo27]]))</f>
        <v>5340902.8243999928</v>
      </c>
      <c r="F40" s="7">
        <f>(SUM(Reg[[#This Row],[HCCCo0]:[HCCCo27]]))-(SUM(Sug0.2[[#This Row],[HCCCo0]:[HCCCo27]]))</f>
        <v>3517915.1154999994</v>
      </c>
      <c r="G40" s="7">
        <f>(SUM(Reg[[#This Row],[CHDCo0]:[CHDCo27]]))-(SUM(Sug0.2[[#This Row],[CHDCo0]:[CHDCo27]]))</f>
        <v>1200000</v>
      </c>
      <c r="H40" s="7">
        <f>(SUM(Reg[[#This Row],[T2DCo0]:[T2DCo27]]))-(SUM(Sug0.2[[#This Row],[T2DCo0]:[T2DCo27]]))</f>
        <v>3100000</v>
      </c>
      <c r="I40" s="7">
        <f>(SUM(Reg[[#This Row],[OveCo0]:[OveCo27]]))-(SUM(Sug0.2[[#This Row],[OveCo0]:[OveCo27]]))</f>
        <v>-277920.48729999736</v>
      </c>
      <c r="J40" s="7">
        <f>(SUM(Reg[[#This Row],[ObeCo0]:[ObeCo27]]))-(SUM(Sug0.2[[#This Row],[ObeCo0]:[ObeCo27]]))</f>
        <v>4890000</v>
      </c>
      <c r="K40" s="7">
        <f>(SUM(Reg[[#This Row],[STECo0]:[STECo27]]))-(SUM(Sug0.5[[#This Row],[STECo0]:[STECo27]]))</f>
        <v>-292473.05339999683</v>
      </c>
      <c r="L40" s="7">
        <f>(SUM(Reg[[#This Row],[NASCo0]:[NASCo27]]))-(SUM(Sug0.5[[#This Row],[NASCo0]:[NASCo27]]))</f>
        <v>6468028.9635999948</v>
      </c>
      <c r="M40" s="7">
        <f>(SUM(Reg[[#This Row],[CIRCo0]:[CIRCo27]]))-(SUM(Sug0.5[[#This Row],[CIRCo0]:[CIRCo27]]))</f>
        <v>16593687.302499995</v>
      </c>
      <c r="N40" s="7">
        <f>(SUM(Reg[[#This Row],[HCCCo0]:[HCCCo27]]))-(SUM(Sug0.5[[#This Row],[HCCCo0]:[HCCCo27]]))</f>
        <v>9596062.0372000001</v>
      </c>
      <c r="O40" s="7">
        <f>(SUM(Reg[[#This Row],[CHDCo0]:[CHDCo27]]))-(SUM(Sug0.5[[#This Row],[CHDCo0]:[CHDCo27]]))</f>
        <v>5100000</v>
      </c>
      <c r="P40" s="7">
        <f>(SUM(Reg[[#This Row],[T2DCo0]:[T2DCo27]]))-(SUM(Sug0.5[[#This Row],[T2DCo0]:[T2DCo27]]))</f>
        <v>10400000</v>
      </c>
      <c r="Q40" s="7">
        <f>(SUM(Reg[[#This Row],[OveCo0]:[OveCo27]]))-(SUM(Sug0.5[[#This Row],[OveCo0]:[OveCo27]]))</f>
        <v>-815186.33499999717</v>
      </c>
      <c r="R40" s="7">
        <f>(SUM(Reg[[#This Row],[ObeCo0]:[ObeCo27]]))-(SUM(Sug0.5[[#This Row],[ObeCo0]:[ObeCo27]]))</f>
        <v>14700000</v>
      </c>
      <c r="S40" s="7">
        <f>(SUM(Reg[[#This Row],[SteDa0]:[SteDa27]]))-(SUM(Sug0.2[[#This Row],[SteDa0]:[SteDa27]]))</f>
        <v>0</v>
      </c>
      <c r="T40" s="7">
        <f>(SUM(Reg[[#This Row],[NASDa0]:[NASDa27]]))-(SUM(Sug0.2[[#This Row],[NASDa0]:[NASDa27]]))</f>
        <v>1034.5627509999995</v>
      </c>
      <c r="U40" s="7">
        <f>(SUM(Reg[[#This Row],[CIRDa0]:[CIRDa27]]))-(SUM(Sug0.2[[#This Row],[CIRDa0]:[CIRDa27]]))</f>
        <v>281.31004581999969</v>
      </c>
      <c r="V40" s="14">
        <f>(SUM(Reg[[#This Row],[HCCDa0]:[HCCDa27]]))-(SUM(Sug0.2[[#This Row],[HCCDa0]:[HCCDa27]]))</f>
        <v>20.919356944999976</v>
      </c>
      <c r="W40" s="7">
        <f>(SUM(Reg[[#This Row],[LIDDa0]:[LIDDa27]]))-(SUM(Sug0.2[[#This Row],[LIDDa0]:[LIDDa27]]))</f>
        <v>1582.6184802000007</v>
      </c>
      <c r="X40" s="7">
        <f>(SUM(Reg[[#This Row],[CHDDa0]:[CHDDa27]]))-(SUM(Sug0.2[[#This Row],[CHDDa0]:[CHDDa27]]))</f>
        <v>9.007200290000128</v>
      </c>
      <c r="Y40" s="7">
        <f>(SUM(Reg[[#This Row],[CHDDDa0]:[CHDDDa27]]))-(SUM(Sug0.2[[#This Row],[CHDDDa0]:[CHDDDa27]]))</f>
        <v>52.149485499999173</v>
      </c>
      <c r="Z40" s="7">
        <f>(SUM(Reg[[#This Row],[T2DDa0]:[T2DDa27]]))-(SUM(Sug0.2[[#This Row],[T2DDa0]:[T2DDa27]]))</f>
        <v>13.103442390000055</v>
      </c>
      <c r="AA40" s="7">
        <f>(SUM(Reg[[#This Row],[T2DDDa0]:[T2DDDa27]]))-(SUM(Sug0.2[[#This Row],[T2DDDa0]:[T2DDDa27]]))</f>
        <v>114.35205300000052</v>
      </c>
      <c r="AB40" s="7">
        <f>(SUM(Reg[[#This Row],[OveDa0]:[OveDa27]]))-(SUM(Sug0.2[[#This Row],[OveDa0]:[OveDa27]]))</f>
        <v>0</v>
      </c>
      <c r="AC40" s="7">
        <f>(SUM(Reg[[#This Row],[ObeDa0]:[ObeDa27]]))-(SUM(Sug0.2[[#This Row],[ObeDa0]:[ObeDa27]]))</f>
        <v>73.489368510000531</v>
      </c>
      <c r="AD40" s="7">
        <f>(SUM(Reg[[#This Row],[SteDa0]:[SteDa27]]))-(SUM(Sug0.5[[#This Row],[SteDa0]:[SteDa27]]))</f>
        <v>0</v>
      </c>
      <c r="AE40" s="7">
        <f>(SUM(Reg[[#This Row],[NASDa0]:[NASDa27]]))-(SUM(Sug0.5[[#This Row],[NASDa0]:[NASDa27]]))</f>
        <v>3190.0755851999984</v>
      </c>
      <c r="AF40" s="7">
        <f>(SUM(Reg[[#This Row],[CIRDa0]:[CIRDa27]]))-(SUM(Sug0.5[[#This Row],[CIRDa0]:[CIRDa27]]))</f>
        <v>872.58503551999979</v>
      </c>
      <c r="AG40" s="7">
        <f>(SUM(Reg[[#This Row],[HCCDa0]:[HCCDa27]]))-(SUM(Sug0.5[[#This Row],[HCCDa0]:[HCCDa27]]))</f>
        <v>57.208972035999992</v>
      </c>
      <c r="AH40" s="7">
        <f>(SUM(Reg[[#This Row],[LIDDa0]:[LIDDa27]]))-(SUM(Sug0.5[[#This Row],[LIDDa0]:[LIDDa27]]))</f>
        <v>5131.0511544000019</v>
      </c>
      <c r="AI40" s="7">
        <f>(SUM(Reg[[#This Row],[CHDDa0]:[CHDDa27]]))-(SUM(Sug0.5[[#This Row],[CHDDa0]:[CHDDa27]]))</f>
        <v>38.871077339999829</v>
      </c>
      <c r="AJ40" s="7">
        <f>(SUM(Reg[[#This Row],[CHDDDa0]:[CHDDDa27]]))-(SUM(Sug0.5[[#This Row],[CHDDDa0]:[CHDDDa27]]))</f>
        <v>94.28098669999963</v>
      </c>
      <c r="AK40" s="7">
        <f>(SUM(Reg[[#This Row],[T2DDa0]:[T2DDa27]]))-(SUM(Sug0.5[[#This Row],[T2DDa0]:[T2DDa27]]))</f>
        <v>42.915774179999971</v>
      </c>
      <c r="AL40" s="7">
        <f>(SUM(Reg[[#This Row],[T2DDDa0]:[T2DDDa27]]))-(SUM(Sug0.5[[#This Row],[T2DDDa0]:[T2DDDa27]]))</f>
        <v>387.15010999999868</v>
      </c>
      <c r="AM40" s="7">
        <f>(SUM(Reg[[#This Row],[OveDa0]:[OveDa27]]))-(SUM(Sug0.5[[#This Row],[OveDa0]:[OveDa27]]))</f>
        <v>0</v>
      </c>
      <c r="AN40" s="7">
        <f>(SUM(Reg[[#This Row],[ObeDa0]:[ObeDa27]]))-(SUM(Sug0.5[[#This Row],[ObeDa0]:[ObeDa27]]))</f>
        <v>221.80953950000003</v>
      </c>
      <c r="AO40" s="11">
        <f>Reg[STECo0]-Sug0.2[STECo0]</f>
        <v>0</v>
      </c>
      <c r="AP40" s="11">
        <f>Reg[STECo1]-Sug0.2[STECo1]</f>
        <v>0</v>
      </c>
      <c r="AQ40" s="11">
        <f>Reg[STECo2]-Sug0.2[STECo2]</f>
        <v>0</v>
      </c>
      <c r="AR40" s="11">
        <f>Reg[STECo3]-Sug0.2[STECo3]</f>
        <v>0</v>
      </c>
      <c r="AS40" s="11">
        <f>Reg[STECo4]-Sug0.2[STECo4]</f>
        <v>0</v>
      </c>
      <c r="AT40" s="11">
        <f>Reg[STECo5]-Sug0.2[STECo5]</f>
        <v>0</v>
      </c>
      <c r="AU40" s="11">
        <f>Reg[STECo6]-Sug0.2[STECo6]</f>
        <v>0</v>
      </c>
      <c r="AV40" s="11">
        <f>Reg[[#This Row],[STECo7]]-Sug0.2[[#This Row],[STECo7]]</f>
        <v>7176.7532999999821</v>
      </c>
      <c r="AW40" s="11">
        <f>Reg[[#This Row],[STECo8]]-Sug0.2[[#This Row],[STECo8]]</f>
        <v>3774.1824999999953</v>
      </c>
      <c r="AX40" s="11">
        <f>Reg[[#This Row],[STECo9]]-Sug0.2[[#This Row],[STECo9]]</f>
        <v>4697.7626999999629</v>
      </c>
      <c r="AY40" s="11">
        <f>Reg[[#This Row],[STECo10]]-Sug0.2[[#This Row],[STECo10]]</f>
        <v>3010.2168000000529</v>
      </c>
      <c r="AZ40" s="11">
        <f>Reg[[#This Row],[STECo11]]-Sug0.2[[#This Row],[STECo11]]</f>
        <v>2125.4841000000015</v>
      </c>
      <c r="BA40" s="11">
        <f>Reg[[#This Row],[STECo12]]-Sug0.2[[#This Row],[STECo12]]</f>
        <v>2063.5767999999225</v>
      </c>
      <c r="BB40" s="11">
        <f>Reg[[#This Row],[STECo13]]-Sug0.2[[#This Row],[STECo13]]</f>
        <v>-1335.6483999999473</v>
      </c>
      <c r="BC40" s="11">
        <f>Reg[[#This Row],[STECo14]]-Sug0.2[[#This Row],[STECo14]]</f>
        <v>-2836.6319999999832</v>
      </c>
      <c r="BD40" s="11">
        <f>Reg[[#This Row],[STECo15]]-Sug0.2[[#This Row],[STECo15]]</f>
        <v>-4563.7906000000658</v>
      </c>
      <c r="BE40" s="11">
        <f>Reg[[#This Row],[STECo16]]-Sug0.2[[#This Row],[STECo16]]</f>
        <v>-4889.2301000000443</v>
      </c>
      <c r="BF40" s="11">
        <f>Reg[[#This Row],[STECo17]]-Sug0.2[[#This Row],[STECo17]]</f>
        <v>-6526.8846999999369</v>
      </c>
      <c r="BG40" s="11">
        <f>Reg[[#This Row],[STECo18]]-Sug0.2[[#This Row],[STECo18]]</f>
        <v>-8929.1009000000195</v>
      </c>
      <c r="BH40" s="11">
        <f>Reg[[#This Row],[STECo19]]-Sug0.2[[#This Row],[STECo19]]</f>
        <v>-8389.3839000000153</v>
      </c>
      <c r="BI40" s="11">
        <f>Reg[[#This Row],[STECo20]]-Sug0.2[[#This Row],[STECo20]]</f>
        <v>-7873.531799999997</v>
      </c>
      <c r="BJ40" s="11">
        <f>Reg[[#This Row],[STECo21]]-Sug0.2[[#This Row],[STECo21]]</f>
        <v>-8830.3755000000237</v>
      </c>
      <c r="BK40" s="11">
        <f>Reg[[#This Row],[STECo22]]-Sug0.2[[#This Row],[STECo22]]</f>
        <v>-10236.633000000031</v>
      </c>
      <c r="BL40" s="11">
        <f>Reg[[#This Row],[STECo23]]-Sug0.2[[#This Row],[STECo23]]</f>
        <v>-9255.2081999999937</v>
      </c>
      <c r="BM40" s="11">
        <f>Reg[[#This Row],[STECo24]]-Sug0.2[[#This Row],[STECo24]]</f>
        <v>-9045.945299999963</v>
      </c>
      <c r="BN40" s="11">
        <f>Reg[[#This Row],[STECo25]]-Sug0.2[[#This Row],[STECo25]]</f>
        <v>-10070.566999999981</v>
      </c>
      <c r="BO40" s="11">
        <f>Reg[[#This Row],[STECo26]]-Sug0.2[[#This Row],[STECo26]]</f>
        <v>-9777.2494999999763</v>
      </c>
      <c r="BP40" s="11">
        <f>Reg[[#This Row],[STECo27]]-Sug0.2[[#This Row],[STECo27]]</f>
        <v>-9878.7968999999575</v>
      </c>
      <c r="BQ40" s="11">
        <f>Reg[STECo0]-Sug0.2[STECo0]</f>
        <v>0</v>
      </c>
      <c r="BR40" s="11">
        <f>Reg[STECo1]-Sug0.2[STECo1]</f>
        <v>0</v>
      </c>
      <c r="BS40" s="11">
        <f>Reg[STECo2]-Sug0.2[STECo2]</f>
        <v>0</v>
      </c>
      <c r="BT40" s="11">
        <f>Reg[STECo3]-Sug0.2[STECo3]</f>
        <v>0</v>
      </c>
      <c r="BU40" s="11">
        <f>Reg[STECo4]-Sug0.2[STECo4]</f>
        <v>0</v>
      </c>
      <c r="BV40" s="11">
        <f>Reg[STECo5]-Sug0.2[STECo5]</f>
        <v>0</v>
      </c>
      <c r="BW40" s="11">
        <f>Reg[STECo6]-Sug0.2[STECo6]</f>
        <v>0</v>
      </c>
      <c r="BX40" s="11">
        <f>Reg[[#This Row],[STECo7]]-Sug0.5[[#This Row],[STECo7]]</f>
        <v>20234.457199999946</v>
      </c>
      <c r="BY40" s="11">
        <f>Reg[[#This Row],[STECo8]]-Sug0.5[[#This Row],[STECo8]]</f>
        <v>13935.44319999998</v>
      </c>
      <c r="BZ40" s="11">
        <f>Reg[[#This Row],[STECo9]]-Sug0.5[[#This Row],[STECo9]]</f>
        <v>9865.3016999999527</v>
      </c>
      <c r="CA40" s="11">
        <f>Reg[[#This Row],[STECo10]]-Sug0.5[[#This Row],[STECo10]]</f>
        <v>4287.2785000000149</v>
      </c>
      <c r="CB40" s="11">
        <f>Reg[[#This Row],[STECo11]]-Sug0.5[[#This Row],[STECo11]]</f>
        <v>2833.9788000000408</v>
      </c>
      <c r="CC40" s="11">
        <f>Reg[[#This Row],[STECo12]]-Sug0.5[[#This Row],[STECo12]]</f>
        <v>-2751.4358000000939</v>
      </c>
      <c r="CD40" s="11">
        <f>Reg[[#This Row],[STECo13]]-Sug0.5[[#This Row],[STECo13]]</f>
        <v>-8848.6707999999635</v>
      </c>
      <c r="CE40" s="11">
        <f>Reg[[#This Row],[STECo14]]-Sug0.5[[#This Row],[STECo14]]</f>
        <v>-12400.133999999962</v>
      </c>
      <c r="CF40" s="11">
        <f>Reg[[#This Row],[STECo15]]-Sug0.5[[#This Row],[STECo15]]</f>
        <v>-15973.267300000065</v>
      </c>
      <c r="CG40" s="11">
        <f>Reg[[#This Row],[STECo16]]-Sug0.5[[#This Row],[STECo16]]</f>
        <v>-18411.006900000037</v>
      </c>
      <c r="CH40" s="11">
        <f>Reg[[#This Row],[STECo17]]-Sug0.5[[#This Row],[STECo17]]</f>
        <v>-22473.250899999985</v>
      </c>
      <c r="CI40" s="11">
        <f>Reg[[#This Row],[STECo18]]-Sug0.5[[#This Row],[STECo18]]</f>
        <v>-25419.134100000025</v>
      </c>
      <c r="CJ40" s="11">
        <f>Reg[[#This Row],[STECo19]]-Sug0.5[[#This Row],[STECo19]]</f>
        <v>-24049.56719999999</v>
      </c>
      <c r="CK40" s="11">
        <f>Reg[[#This Row],[STECo20]]-Sug0.5[[#This Row],[STECo20]]</f>
        <v>-23824.221299999976</v>
      </c>
      <c r="CL40" s="11">
        <f>Reg[[#This Row],[STECo21]]-Sug0.5[[#This Row],[STECo21]]</f>
        <v>-24316.481800000009</v>
      </c>
      <c r="CM40" s="11">
        <f>Reg[[#This Row],[STECo22]]-Sug0.5[[#This Row],[STECo22]]</f>
        <v>-26103.41399999999</v>
      </c>
      <c r="CN40" s="11">
        <f>Reg[[#This Row],[STECo23]]-Sug0.5[[#This Row],[STECo23]]</f>
        <v>-25715.813400000043</v>
      </c>
      <c r="CO40" s="11">
        <f>Reg[[#This Row],[STECo24]]-Sug0.5[[#This Row],[STECo24]]</f>
        <v>-25811.097299999965</v>
      </c>
      <c r="CP40" s="11">
        <f>Reg[[#This Row],[STECo25]]-Sug0.5[[#This Row],[STECo25]]</f>
        <v>-28396.656799999997</v>
      </c>
      <c r="CQ40" s="11">
        <f>Reg[[#This Row],[STECo26]]-Sug0.5[[#This Row],[STECo26]]</f>
        <v>-29388.592899999989</v>
      </c>
      <c r="CR40" s="11">
        <f>Reg[[#This Row],[STECo27]]-Sug0.5[[#This Row],[STECo27]]</f>
        <v>-29746.768299999996</v>
      </c>
    </row>
    <row r="41" spans="3:96" x14ac:dyDescent="0.25">
      <c r="C41" s="7">
        <f>(SUM(Reg[[#This Row],[STECo0]:[STECo27]]))-(SUM(Sug0.2[[#This Row],[STECo0]:[STECo27]]))</f>
        <v>230409.54669999518</v>
      </c>
      <c r="D41" s="7">
        <f>(SUM(Reg[[#This Row],[NASCo0]:[NASCo27]]))-(SUM(Sug0.2[[#This Row],[NASCo0]:[NASCo27]]))</f>
        <v>145942.90699999966</v>
      </c>
      <c r="E41" s="7">
        <f>(SUM(Reg[[#This Row],[CIRCo0]:[CIRCo27]]))-(SUM(Sug0.2[[#This Row],[CIRCo0]:[CIRCo27]]))</f>
        <v>512352.80700000003</v>
      </c>
      <c r="F41" s="7">
        <f>(SUM(Reg[[#This Row],[HCCCo0]:[HCCCo27]]))-(SUM(Sug0.2[[#This Row],[HCCCo0]:[HCCCo27]]))</f>
        <v>55347.887620000169</v>
      </c>
      <c r="G41" s="7">
        <f>(SUM(Reg[[#This Row],[CHDCo0]:[CHDCo27]]))-(SUM(Sug0.2[[#This Row],[CHDCo0]:[CHDCo27]]))</f>
        <v>3800000</v>
      </c>
      <c r="H41" s="7">
        <f>(SUM(Reg[[#This Row],[T2DCo0]:[T2DCo27]]))-(SUM(Sug0.2[[#This Row],[T2DCo0]:[T2DCo27]]))</f>
        <v>5800000</v>
      </c>
      <c r="I41" s="7">
        <f>(SUM(Reg[[#This Row],[OveCo0]:[OveCo27]]))-(SUM(Sug0.2[[#This Row],[OveCo0]:[OveCo27]]))</f>
        <v>-70000</v>
      </c>
      <c r="J41" s="7">
        <f>(SUM(Reg[[#This Row],[ObeCo0]:[ObeCo27]]))-(SUM(Sug0.2[[#This Row],[ObeCo0]:[ObeCo27]]))</f>
        <v>3450000</v>
      </c>
      <c r="K41" s="7">
        <f>(SUM(Reg[[#This Row],[STECo0]:[STECo27]]))-(SUM(Sug0.5[[#This Row],[STECo0]:[STECo27]]))</f>
        <v>800473.87979999743</v>
      </c>
      <c r="L41" s="7">
        <f>(SUM(Reg[[#This Row],[NASCo0]:[NASCo27]]))-(SUM(Sug0.5[[#This Row],[NASCo0]:[NASCo27]]))</f>
        <v>451166.23729999969</v>
      </c>
      <c r="M41" s="7">
        <f>(SUM(Reg[[#This Row],[CIRCo0]:[CIRCo27]]))-(SUM(Sug0.5[[#This Row],[CIRCo0]:[CIRCo27]]))</f>
        <v>1349859.561999999</v>
      </c>
      <c r="N41" s="7">
        <f>(SUM(Reg[[#This Row],[HCCCo0]:[HCCCo27]]))-(SUM(Sug0.5[[#This Row],[HCCCo0]:[HCCCo27]]))</f>
        <v>521654.48121999949</v>
      </c>
      <c r="O41" s="7">
        <f>(SUM(Reg[[#This Row],[CHDCo0]:[CHDCo27]]))-(SUM(Sug0.5[[#This Row],[CHDCo0]:[CHDCo27]]))</f>
        <v>9500000</v>
      </c>
      <c r="P41" s="7">
        <f>(SUM(Reg[[#This Row],[T2DCo0]:[T2DCo27]]))-(SUM(Sug0.5[[#This Row],[T2DCo0]:[T2DCo27]]))</f>
        <v>17100000</v>
      </c>
      <c r="Q41" s="7">
        <f>(SUM(Reg[[#This Row],[OveCo0]:[OveCo27]]))-(SUM(Sug0.5[[#This Row],[OveCo0]:[OveCo27]]))</f>
        <v>-380000</v>
      </c>
      <c r="R41" s="7">
        <f>(SUM(Reg[[#This Row],[ObeCo0]:[ObeCo27]]))-(SUM(Sug0.5[[#This Row],[ObeCo0]:[ObeCo27]]))</f>
        <v>10790000</v>
      </c>
      <c r="S41" s="7">
        <f>(SUM(Reg[[#This Row],[SteDa0]:[SteDa27]]))-(SUM(Sug0.2[[#This Row],[SteDa0]:[SteDa27]]))</f>
        <v>0</v>
      </c>
      <c r="T41" s="7">
        <f>(SUM(Reg[[#This Row],[NASDa0]:[NASDa27]]))-(SUM(Sug0.2[[#This Row],[NASDa0]:[NASDa27]]))</f>
        <v>184.79385439999987</v>
      </c>
      <c r="U41" s="7">
        <f>(SUM(Reg[[#This Row],[CIRDa0]:[CIRDa27]]))-(SUM(Sug0.2[[#This Row],[CIRDa0]:[CIRDa27]]))</f>
        <v>32.245793450000008</v>
      </c>
      <c r="V41" s="14">
        <f>(SUM(Reg[[#This Row],[HCCDa0]:[HCCDa27]]))-(SUM(Sug0.2[[#This Row],[HCCDa0]:[HCCDa27]]))</f>
        <v>0.21446231299999141</v>
      </c>
      <c r="W41" s="7">
        <f>(SUM(Reg[[#This Row],[LIDDa0]:[LIDDa27]]))-(SUM(Sug0.2[[#This Row],[LIDDa0]:[LIDDa27]]))</f>
        <v>194.39923539999972</v>
      </c>
      <c r="X41" s="7">
        <f>(SUM(Reg[[#This Row],[CHDDa0]:[CHDDa27]]))-(SUM(Sug0.2[[#This Row],[CHDDa0]:[CHDDa27]]))</f>
        <v>14.644382549999818</v>
      </c>
      <c r="Y41" s="7">
        <f>(SUM(Reg[[#This Row],[CHDDDa0]:[CHDDDa27]]))-(SUM(Sug0.2[[#This Row],[CHDDDa0]:[CHDDDa27]]))</f>
        <v>6.828889700000218</v>
      </c>
      <c r="Z41" s="7">
        <f>(SUM(Reg[[#This Row],[T2DDa0]:[T2DDa27]]))-(SUM(Sug0.2[[#This Row],[T2DDa0]:[T2DDa27]]))</f>
        <v>32.622980890000235</v>
      </c>
      <c r="AA41" s="7">
        <f>(SUM(Reg[[#This Row],[T2DDDa0]:[T2DDDa27]]))-(SUM(Sug0.2[[#This Row],[T2DDDa0]:[T2DDDa27]]))</f>
        <v>311.10819839999749</v>
      </c>
      <c r="AB41" s="7">
        <f>(SUM(Reg[[#This Row],[OveDa0]:[OveDa27]]))-(SUM(Sug0.2[[#This Row],[OveDa0]:[OveDa27]]))</f>
        <v>0</v>
      </c>
      <c r="AC41" s="7">
        <f>(SUM(Reg[[#This Row],[ObeDa0]:[ObeDa27]]))-(SUM(Sug0.2[[#This Row],[ObeDa0]:[ObeDa27]]))</f>
        <v>111.82074513000066</v>
      </c>
      <c r="AD41" s="7">
        <f>(SUM(Reg[[#This Row],[SteDa0]:[SteDa27]]))-(SUM(Sug0.5[[#This Row],[SteDa0]:[SteDa27]]))</f>
        <v>0</v>
      </c>
      <c r="AE41" s="7">
        <f>(SUM(Reg[[#This Row],[NASDa0]:[NASDa27]]))-(SUM(Sug0.5[[#This Row],[NASDa0]:[NASDa27]]))</f>
        <v>571.26961240000037</v>
      </c>
      <c r="AF41" s="7">
        <f>(SUM(Reg[[#This Row],[CIRDa0]:[CIRDa27]]))-(SUM(Sug0.5[[#This Row],[CIRDa0]:[CIRDa27]]))</f>
        <v>84.955702469999949</v>
      </c>
      <c r="AG41" s="7">
        <f>(SUM(Reg[[#This Row],[HCCDa0]:[HCCDa27]]))-(SUM(Sug0.5[[#This Row],[HCCDa0]:[HCCDa27]]))</f>
        <v>2.0213097729999916</v>
      </c>
      <c r="AH41" s="7">
        <f>(SUM(Reg[[#This Row],[LIDDa0]:[LIDDa27]]))-(SUM(Sug0.5[[#This Row],[LIDDa0]:[LIDDa27]]))</f>
        <v>585.81527680000045</v>
      </c>
      <c r="AI41" s="7">
        <f>(SUM(Reg[[#This Row],[CHDDa0]:[CHDDa27]]))-(SUM(Sug0.5[[#This Row],[CHDDa0]:[CHDDa27]]))</f>
        <v>38.09840618999965</v>
      </c>
      <c r="AJ41" s="7">
        <f>(SUM(Reg[[#This Row],[CHDDDa0]:[CHDDDa27]]))-(SUM(Sug0.5[[#This Row],[CHDDDa0]:[CHDDDa27]]))</f>
        <v>94.802559100000053</v>
      </c>
      <c r="AK41" s="7">
        <f>(SUM(Reg[[#This Row],[T2DDa0]:[T2DDa27]]))-(SUM(Sug0.5[[#This Row],[T2DDa0]:[T2DDa27]]))</f>
        <v>98.274378720000414</v>
      </c>
      <c r="AL41" s="7">
        <f>(SUM(Reg[[#This Row],[T2DDDa0]:[T2DDDa27]]))-(SUM(Sug0.5[[#This Row],[T2DDDa0]:[T2DDDa27]]))</f>
        <v>872.6790658999962</v>
      </c>
      <c r="AM41" s="7">
        <f>(SUM(Reg[[#This Row],[OveDa0]:[OveDa27]]))-(SUM(Sug0.5[[#This Row],[OveDa0]:[OveDa27]]))</f>
        <v>0</v>
      </c>
      <c r="AN41" s="7">
        <f>(SUM(Reg[[#This Row],[ObeDa0]:[ObeDa27]]))-(SUM(Sug0.5[[#This Row],[ObeDa0]:[ObeDa27]]))</f>
        <v>350.98131809000051</v>
      </c>
      <c r="AO41" s="11">
        <f>Reg[STECo0]-Sug0.2[STECo0]</f>
        <v>0</v>
      </c>
      <c r="AP41" s="11">
        <f>Reg[STECo1]-Sug0.2[STECo1]</f>
        <v>0</v>
      </c>
      <c r="AQ41" s="11">
        <f>Reg[STECo2]-Sug0.2[STECo2]</f>
        <v>0</v>
      </c>
      <c r="AR41" s="11">
        <f>Reg[STECo3]-Sug0.2[STECo3]</f>
        <v>0</v>
      </c>
      <c r="AS41" s="11">
        <f>Reg[STECo4]-Sug0.2[STECo4]</f>
        <v>0</v>
      </c>
      <c r="AT41" s="11">
        <f>Reg[STECo5]-Sug0.2[STECo5]</f>
        <v>0</v>
      </c>
      <c r="AU41" s="11">
        <f>Reg[STECo6]-Sug0.2[STECo6]</f>
        <v>0</v>
      </c>
      <c r="AV41" s="11">
        <f>Reg[[#This Row],[STECo7]]-Sug0.2[[#This Row],[STECo7]]</f>
        <v>6579.187600000063</v>
      </c>
      <c r="AW41" s="11">
        <f>Reg[[#This Row],[STECo8]]-Sug0.2[[#This Row],[STECo8]]</f>
        <v>7001.749300000025</v>
      </c>
      <c r="AX41" s="11">
        <f>Reg[[#This Row],[STECo9]]-Sug0.2[[#This Row],[STECo9]]</f>
        <v>7513.3742999999085</v>
      </c>
      <c r="AY41" s="11">
        <f>Reg[[#This Row],[STECo10]]-Sug0.2[[#This Row],[STECo10]]</f>
        <v>9147.1192999999039</v>
      </c>
      <c r="AZ41" s="11">
        <f>Reg[[#This Row],[STECo11]]-Sug0.2[[#This Row],[STECo11]]</f>
        <v>10679.32070000004</v>
      </c>
      <c r="BA41" s="11">
        <f>Reg[[#This Row],[STECo12]]-Sug0.2[[#This Row],[STECo12]]</f>
        <v>12987.625699999975</v>
      </c>
      <c r="BB41" s="11">
        <f>Reg[[#This Row],[STECo13]]-Sug0.2[[#This Row],[STECo13]]</f>
        <v>12397.423499999917</v>
      </c>
      <c r="BC41" s="11">
        <f>Reg[[#This Row],[STECo14]]-Sug0.2[[#This Row],[STECo14]]</f>
        <v>13888.077099999995</v>
      </c>
      <c r="BD41" s="11">
        <f>Reg[[#This Row],[STECo15]]-Sug0.2[[#This Row],[STECo15]]</f>
        <v>13783.204900000012</v>
      </c>
      <c r="BE41" s="11">
        <f>Reg[[#This Row],[STECo16]]-Sug0.2[[#This Row],[STECo16]]</f>
        <v>12993.875499999966</v>
      </c>
      <c r="BF41" s="11">
        <f>Reg[[#This Row],[STECo17]]-Sug0.2[[#This Row],[STECo17]]</f>
        <v>12238.833600000013</v>
      </c>
      <c r="BG41" s="11">
        <f>Reg[[#This Row],[STECo18]]-Sug0.2[[#This Row],[STECo18]]</f>
        <v>11608.154399999999</v>
      </c>
      <c r="BH41" s="11">
        <f>Reg[[#This Row],[STECo19]]-Sug0.2[[#This Row],[STECo19]]</f>
        <v>11181.312200000044</v>
      </c>
      <c r="BI41" s="11">
        <f>Reg[[#This Row],[STECo20]]-Sug0.2[[#This Row],[STECo20]]</f>
        <v>10683.331099999952</v>
      </c>
      <c r="BJ41" s="11">
        <f>Reg[[#This Row],[STECo21]]-Sug0.2[[#This Row],[STECo21]]</f>
        <v>10037.580199999968</v>
      </c>
      <c r="BK41" s="11">
        <f>Reg[[#This Row],[STECo22]]-Sug0.2[[#This Row],[STECo22]]</f>
        <v>9907.6438999999082</v>
      </c>
      <c r="BL41" s="11">
        <f>Reg[[#This Row],[STECo23]]-Sug0.2[[#This Row],[STECo23]]</f>
        <v>9540.2268000000622</v>
      </c>
      <c r="BM41" s="11">
        <f>Reg[[#This Row],[STECo24]]-Sug0.2[[#This Row],[STECo24]]</f>
        <v>12018.098400000017</v>
      </c>
      <c r="BN41" s="11">
        <f>Reg[[#This Row],[STECo25]]-Sug0.2[[#This Row],[STECo25]]</f>
        <v>12262.607399999979</v>
      </c>
      <c r="BO41" s="11">
        <f>Reg[[#This Row],[STECo26]]-Sug0.2[[#This Row],[STECo26]]</f>
        <v>12121.906699999934</v>
      </c>
      <c r="BP41" s="11">
        <f>Reg[[#This Row],[STECo27]]-Sug0.2[[#This Row],[STECo27]]</f>
        <v>11838.894100000034</v>
      </c>
      <c r="BQ41" s="11">
        <f>Reg[STECo0]-Sug0.2[STECo0]</f>
        <v>0</v>
      </c>
      <c r="BR41" s="11">
        <f>Reg[STECo1]-Sug0.2[STECo1]</f>
        <v>0</v>
      </c>
      <c r="BS41" s="11">
        <f>Reg[STECo2]-Sug0.2[STECo2]</f>
        <v>0</v>
      </c>
      <c r="BT41" s="11">
        <f>Reg[STECo3]-Sug0.2[STECo3]</f>
        <v>0</v>
      </c>
      <c r="BU41" s="11">
        <f>Reg[STECo4]-Sug0.2[STECo4]</f>
        <v>0</v>
      </c>
      <c r="BV41" s="11">
        <f>Reg[STECo5]-Sug0.2[STECo5]</f>
        <v>0</v>
      </c>
      <c r="BW41" s="11">
        <f>Reg[STECo6]-Sug0.2[STECo6]</f>
        <v>0</v>
      </c>
      <c r="BX41" s="11">
        <f>Reg[[#This Row],[STECo7]]-Sug0.5[[#This Row],[STECo7]]</f>
        <v>25431.090400000103</v>
      </c>
      <c r="BY41" s="11">
        <f>Reg[[#This Row],[STECo8]]-Sug0.5[[#This Row],[STECo8]]</f>
        <v>27515.646300000022</v>
      </c>
      <c r="BZ41" s="11">
        <f>Reg[[#This Row],[STECo9]]-Sug0.5[[#This Row],[STECo9]]</f>
        <v>29337.937700000009</v>
      </c>
      <c r="CA41" s="11">
        <f>Reg[[#This Row],[STECo10]]-Sug0.5[[#This Row],[STECo10]]</f>
        <v>33114.887499999953</v>
      </c>
      <c r="CB41" s="11">
        <f>Reg[[#This Row],[STECo11]]-Sug0.5[[#This Row],[STECo11]]</f>
        <v>37433.829600000056</v>
      </c>
      <c r="CC41" s="11">
        <f>Reg[[#This Row],[STECo12]]-Sug0.5[[#This Row],[STECo12]]</f>
        <v>42127.928599999985</v>
      </c>
      <c r="CD41" s="11">
        <f>Reg[[#This Row],[STECo13]]-Sug0.5[[#This Row],[STECo13]]</f>
        <v>42596.275699999998</v>
      </c>
      <c r="CE41" s="11">
        <f>Reg[[#This Row],[STECo14]]-Sug0.5[[#This Row],[STECo14]]</f>
        <v>43515.974999999977</v>
      </c>
      <c r="CF41" s="11">
        <f>Reg[[#This Row],[STECo15]]-Sug0.5[[#This Row],[STECo15]]</f>
        <v>45045.111800000072</v>
      </c>
      <c r="CG41" s="11">
        <f>Reg[[#This Row],[STECo16]]-Sug0.5[[#This Row],[STECo16]]</f>
        <v>42860.395299999975</v>
      </c>
      <c r="CH41" s="11">
        <f>Reg[[#This Row],[STECo17]]-Sug0.5[[#This Row],[STECo17]]</f>
        <v>41423.744499999913</v>
      </c>
      <c r="CI41" s="11">
        <f>Reg[[#This Row],[STECo18]]-Sug0.5[[#This Row],[STECo18]]</f>
        <v>41131.255600000033</v>
      </c>
      <c r="CJ41" s="11">
        <f>Reg[[#This Row],[STECo19]]-Sug0.5[[#This Row],[STECo19]]</f>
        <v>41264.366400000057</v>
      </c>
      <c r="CK41" s="11">
        <f>Reg[[#This Row],[STECo20]]-Sug0.5[[#This Row],[STECo20]]</f>
        <v>40751.73880000005</v>
      </c>
      <c r="CL41" s="11">
        <f>Reg[[#This Row],[STECo21]]-Sug0.5[[#This Row],[STECo21]]</f>
        <v>39732.087999999989</v>
      </c>
      <c r="CM41" s="11">
        <f>Reg[[#This Row],[STECo22]]-Sug0.5[[#This Row],[STECo22]]</f>
        <v>37437.899999999907</v>
      </c>
      <c r="CN41" s="11">
        <f>Reg[[#This Row],[STECo23]]-Sug0.5[[#This Row],[STECo23]]</f>
        <v>38476.286600000109</v>
      </c>
      <c r="CO41" s="11">
        <f>Reg[[#This Row],[STECo24]]-Sug0.5[[#This Row],[STECo24]]</f>
        <v>37355.618099999963</v>
      </c>
      <c r="CP41" s="11">
        <f>Reg[[#This Row],[STECo25]]-Sug0.5[[#This Row],[STECo25]]</f>
        <v>38125.561199999996</v>
      </c>
      <c r="CQ41" s="11">
        <f>Reg[[#This Row],[STECo26]]-Sug0.5[[#This Row],[STECo26]]</f>
        <v>38458.192099999986</v>
      </c>
      <c r="CR41" s="11">
        <f>Reg[[#This Row],[STECo27]]-Sug0.5[[#This Row],[STECo27]]</f>
        <v>37338.050600000075</v>
      </c>
    </row>
    <row r="42" spans="3:96" x14ac:dyDescent="0.25">
      <c r="C42" s="7">
        <f>(SUM(Reg[[#This Row],[STECo0]:[STECo27]]))-(SUM(Sug0.2[[#This Row],[STECo0]:[STECo27]]))</f>
        <v>238716.64479999803</v>
      </c>
      <c r="D42" s="7">
        <f>(SUM(Reg[[#This Row],[NASCo0]:[NASCo27]]))-(SUM(Sug0.2[[#This Row],[NASCo0]:[NASCo27]]))</f>
        <v>396065.03429999948</v>
      </c>
      <c r="E42" s="7">
        <f>(SUM(Reg[[#This Row],[CIRCo0]:[CIRCo27]]))-(SUM(Sug0.2[[#This Row],[CIRCo0]:[CIRCo27]]))</f>
        <v>1135977.6915999986</v>
      </c>
      <c r="F42" s="7">
        <f>(SUM(Reg[[#This Row],[HCCCo0]:[HCCCo27]]))-(SUM(Sug0.2[[#This Row],[HCCCo0]:[HCCCo27]]))</f>
        <v>625085.4066599994</v>
      </c>
      <c r="G42" s="7">
        <f>(SUM(Reg[[#This Row],[CHDCo0]:[CHDCo27]]))-(SUM(Sug0.2[[#This Row],[CHDCo0]:[CHDCo27]]))</f>
        <v>7300000</v>
      </c>
      <c r="H42" s="7">
        <f>(SUM(Reg[[#This Row],[T2DCo0]:[T2DCo27]]))-(SUM(Sug0.2[[#This Row],[T2DCo0]:[T2DCo27]]))</f>
        <v>13400000</v>
      </c>
      <c r="I42" s="7">
        <f>(SUM(Reg[[#This Row],[OveCo0]:[OveCo27]]))-(SUM(Sug0.2[[#This Row],[OveCo0]:[OveCo27]]))</f>
        <v>-2130000</v>
      </c>
      <c r="J42" s="7">
        <f>(SUM(Reg[[#This Row],[ObeCo0]:[ObeCo27]]))-(SUM(Sug0.2[[#This Row],[ObeCo0]:[ObeCo27]]))</f>
        <v>12480000</v>
      </c>
      <c r="K42" s="7">
        <f>(SUM(Reg[[#This Row],[STECo0]:[STECo27]]))-(SUM(Sug0.5[[#This Row],[STECo0]:[STECo27]]))</f>
        <v>739658.70159999747</v>
      </c>
      <c r="L42" s="7">
        <f>(SUM(Reg[[#This Row],[NASCo0]:[NASCo27]]))-(SUM(Sug0.5[[#This Row],[NASCo0]:[NASCo27]]))</f>
        <v>1300077.5927000018</v>
      </c>
      <c r="M42" s="7">
        <f>(SUM(Reg[[#This Row],[CIRCo0]:[CIRCo27]]))-(SUM(Sug0.5[[#This Row],[CIRCo0]:[CIRCo27]]))</f>
        <v>3284040.4950999999</v>
      </c>
      <c r="N42" s="7">
        <f>(SUM(Reg[[#This Row],[HCCCo0]:[HCCCo27]]))-(SUM(Sug0.5[[#This Row],[HCCCo0]:[HCCCo27]]))</f>
        <v>1624966.2426299993</v>
      </c>
      <c r="O42" s="7">
        <f>(SUM(Reg[[#This Row],[CHDCo0]:[CHDCo27]]))-(SUM(Sug0.5[[#This Row],[CHDCo0]:[CHDCo27]]))</f>
        <v>18700000</v>
      </c>
      <c r="P42" s="7">
        <f>(SUM(Reg[[#This Row],[T2DCo0]:[T2DCo27]]))-(SUM(Sug0.5[[#This Row],[T2DCo0]:[T2DCo27]]))</f>
        <v>39800000</v>
      </c>
      <c r="Q42" s="7">
        <f>(SUM(Reg[[#This Row],[OveCo0]:[OveCo27]]))-(SUM(Sug0.5[[#This Row],[OveCo0]:[OveCo27]]))</f>
        <v>-7150000</v>
      </c>
      <c r="R42" s="7">
        <f>(SUM(Reg[[#This Row],[ObeCo0]:[ObeCo27]]))-(SUM(Sug0.5[[#This Row],[ObeCo0]:[ObeCo27]]))</f>
        <v>39720000</v>
      </c>
      <c r="S42" s="7">
        <f>(SUM(Reg[[#This Row],[SteDa0]:[SteDa27]]))-(SUM(Sug0.2[[#This Row],[SteDa0]:[SteDa27]]))</f>
        <v>0</v>
      </c>
      <c r="T42" s="7">
        <f>(SUM(Reg[[#This Row],[NASDa0]:[NASDa27]]))-(SUM(Sug0.2[[#This Row],[NASDa0]:[NASDa27]]))</f>
        <v>388.96307929999966</v>
      </c>
      <c r="U42" s="7">
        <f>(SUM(Reg[[#This Row],[CIRDa0]:[CIRDa27]]))-(SUM(Sug0.2[[#This Row],[CIRDa0]:[CIRDa27]]))</f>
        <v>134.1557623299999</v>
      </c>
      <c r="V42" s="14">
        <f>(SUM(Reg[[#This Row],[HCCDa0]:[HCCDa27]]))-(SUM(Sug0.2[[#This Row],[HCCDa0]:[HCCDa27]]))</f>
        <v>7.49850842499999</v>
      </c>
      <c r="W42" s="7">
        <f>(SUM(Reg[[#This Row],[LIDDa0]:[LIDDa27]]))-(SUM(Sug0.2[[#This Row],[LIDDa0]:[LIDDa27]]))</f>
        <v>531.25832759999957</v>
      </c>
      <c r="X42" s="7">
        <f>(SUM(Reg[[#This Row],[CHDDa0]:[CHDDa27]]))-(SUM(Sug0.2[[#This Row],[CHDDa0]:[CHDDa27]]))</f>
        <v>18.253305239999918</v>
      </c>
      <c r="Y42" s="7">
        <f>(SUM(Reg[[#This Row],[CHDDDa0]:[CHDDDa27]]))-(SUM(Sug0.2[[#This Row],[CHDDDa0]:[CHDDDa27]]))</f>
        <v>41.287451449999935</v>
      </c>
      <c r="Z42" s="7">
        <f>(SUM(Reg[[#This Row],[T2DDa0]:[T2DDa27]]))-(SUM(Sug0.2[[#This Row],[T2DDa0]:[T2DDa27]]))</f>
        <v>43.386102349999874</v>
      </c>
      <c r="AA42" s="7">
        <f>(SUM(Reg[[#This Row],[T2DDDa0]:[T2DDDa27]]))-(SUM(Sug0.2[[#This Row],[T2DDDa0]:[T2DDDa27]]))</f>
        <v>484.13223529999595</v>
      </c>
      <c r="AB42" s="7">
        <f>(SUM(Reg[[#This Row],[OveDa0]:[OveDa27]]))-(SUM(Sug0.2[[#This Row],[OveDa0]:[OveDa27]]))</f>
        <v>0</v>
      </c>
      <c r="AC42" s="7">
        <f>(SUM(Reg[[#This Row],[ObeDa0]:[ObeDa27]]))-(SUM(Sug0.2[[#This Row],[ObeDa0]:[ObeDa27]]))</f>
        <v>142.23913750000065</v>
      </c>
      <c r="AD42" s="7">
        <f>(SUM(Reg[[#This Row],[SteDa0]:[SteDa27]]))-(SUM(Sug0.5[[#This Row],[SteDa0]:[SteDa27]]))</f>
        <v>0</v>
      </c>
      <c r="AE42" s="7">
        <f>(SUM(Reg[[#This Row],[NASDa0]:[NASDa27]]))-(SUM(Sug0.5[[#This Row],[NASDa0]:[NASDa27]]))</f>
        <v>1276.7655320000003</v>
      </c>
      <c r="AF42" s="7">
        <f>(SUM(Reg[[#This Row],[CIRDa0]:[CIRDa27]]))-(SUM(Sug0.5[[#This Row],[CIRDa0]:[CIRDa27]]))</f>
        <v>387.83592256999987</v>
      </c>
      <c r="AG42" s="7">
        <f>(SUM(Reg[[#This Row],[HCCDa0]:[HCCDa27]]))-(SUM(Sug0.5[[#This Row],[HCCDa0]:[HCCDa27]]))</f>
        <v>19.493053156999995</v>
      </c>
      <c r="AH42" s="7">
        <f>(SUM(Reg[[#This Row],[LIDDa0]:[LIDDa27]]))-(SUM(Sug0.5[[#This Row],[LIDDa0]:[LIDDa27]]))</f>
        <v>1677.1197345</v>
      </c>
      <c r="AI42" s="7">
        <f>(SUM(Reg[[#This Row],[CHDDa0]:[CHDDa27]]))-(SUM(Sug0.5[[#This Row],[CHDDa0]:[CHDDa27]]))</f>
        <v>47.681611629999679</v>
      </c>
      <c r="AJ42" s="7">
        <f>(SUM(Reg[[#This Row],[CHDDDa0]:[CHDDDa27]]))-(SUM(Sug0.5[[#This Row],[CHDDDa0]:[CHDDDa27]]))</f>
        <v>76.713333090000106</v>
      </c>
      <c r="AK42" s="7">
        <f>(SUM(Reg[[#This Row],[T2DDa0]:[T2DDa27]]))-(SUM(Sug0.5[[#This Row],[T2DDa0]:[T2DDa27]]))</f>
        <v>128.20793394999964</v>
      </c>
      <c r="AL42" s="7">
        <f>(SUM(Reg[[#This Row],[T2DDDa0]:[T2DDDa27]]))-(SUM(Sug0.5[[#This Row],[T2DDDa0]:[T2DDDa27]]))</f>
        <v>1434.9216666000029</v>
      </c>
      <c r="AM42" s="7">
        <f>(SUM(Reg[[#This Row],[OveDa0]:[OveDa27]]))-(SUM(Sug0.5[[#This Row],[OveDa0]:[OveDa27]]))</f>
        <v>0</v>
      </c>
      <c r="AN42" s="7">
        <f>(SUM(Reg[[#This Row],[ObeDa0]:[ObeDa27]]))-(SUM(Sug0.5[[#This Row],[ObeDa0]:[ObeDa27]]))</f>
        <v>450.90438256000084</v>
      </c>
      <c r="AO42" s="11">
        <f>Reg[STECo0]-Sug0.2[STECo0]</f>
        <v>0</v>
      </c>
      <c r="AP42" s="11">
        <f>Reg[STECo1]-Sug0.2[STECo1]</f>
        <v>0</v>
      </c>
      <c r="AQ42" s="11">
        <f>Reg[STECo2]-Sug0.2[STECo2]</f>
        <v>0</v>
      </c>
      <c r="AR42" s="11">
        <f>Reg[STECo3]-Sug0.2[STECo3]</f>
        <v>0</v>
      </c>
      <c r="AS42" s="11">
        <f>Reg[STECo4]-Sug0.2[STECo4]</f>
        <v>0</v>
      </c>
      <c r="AT42" s="11">
        <f>Reg[STECo5]-Sug0.2[STECo5]</f>
        <v>0</v>
      </c>
      <c r="AU42" s="11">
        <f>Reg[STECo6]-Sug0.2[STECo6]</f>
        <v>0</v>
      </c>
      <c r="AV42" s="11">
        <f>Reg[[#This Row],[STECo7]]-Sug0.2[[#This Row],[STECo7]]</f>
        <v>12862.733699999982</v>
      </c>
      <c r="AW42" s="11">
        <f>Reg[[#This Row],[STECo8]]-Sug0.2[[#This Row],[STECo8]]</f>
        <v>13338.065699999977</v>
      </c>
      <c r="AX42" s="11">
        <f>Reg[[#This Row],[STECo9]]-Sug0.2[[#This Row],[STECo9]]</f>
        <v>13965.231499999994</v>
      </c>
      <c r="AY42" s="11">
        <f>Reg[[#This Row],[STECo10]]-Sug0.2[[#This Row],[STECo10]]</f>
        <v>13804.994999999995</v>
      </c>
      <c r="AZ42" s="11">
        <f>Reg[[#This Row],[STECo11]]-Sug0.2[[#This Row],[STECo11]]</f>
        <v>13462.742199999979</v>
      </c>
      <c r="BA42" s="11">
        <f>Reg[[#This Row],[STECo12]]-Sug0.2[[#This Row],[STECo12]]</f>
        <v>11966.881900000037</v>
      </c>
      <c r="BB42" s="11">
        <f>Reg[[#This Row],[STECo13]]-Sug0.2[[#This Row],[STECo13]]</f>
        <v>12013.12969999999</v>
      </c>
      <c r="BC42" s="11">
        <f>Reg[[#This Row],[STECo14]]-Sug0.2[[#This Row],[STECo14]]</f>
        <v>11444.204800000007</v>
      </c>
      <c r="BD42" s="11">
        <f>Reg[[#This Row],[STECo15]]-Sug0.2[[#This Row],[STECo15]]</f>
        <v>11270.364799999981</v>
      </c>
      <c r="BE42" s="11">
        <f>Reg[[#This Row],[STECo16]]-Sug0.2[[#This Row],[STECo16]]</f>
        <v>11613.079700000002</v>
      </c>
      <c r="BF42" s="11">
        <f>Reg[[#This Row],[STECo17]]-Sug0.2[[#This Row],[STECo17]]</f>
        <v>11274.834600000002</v>
      </c>
      <c r="BG42" s="11">
        <f>Reg[[#This Row],[STECo18]]-Sug0.2[[#This Row],[STECo18]]</f>
        <v>11238.346499999985</v>
      </c>
      <c r="BH42" s="11">
        <f>Reg[[#This Row],[STECo19]]-Sug0.2[[#This Row],[STECo19]]</f>
        <v>11147.185200000007</v>
      </c>
      <c r="BI42" s="11">
        <f>Reg[[#This Row],[STECo20]]-Sug0.2[[#This Row],[STECo20]]</f>
        <v>11418.665100000042</v>
      </c>
      <c r="BJ42" s="11">
        <f>Reg[[#This Row],[STECo21]]-Sug0.2[[#This Row],[STECo21]]</f>
        <v>11442.261899999983</v>
      </c>
      <c r="BK42" s="11">
        <f>Reg[[#This Row],[STECo22]]-Sug0.2[[#This Row],[STECo22]]</f>
        <v>10806.412699999986</v>
      </c>
      <c r="BL42" s="11">
        <f>Reg[[#This Row],[STECo23]]-Sug0.2[[#This Row],[STECo23]]</f>
        <v>10659.529399999999</v>
      </c>
      <c r="BM42" s="11">
        <f>Reg[[#This Row],[STECo24]]-Sug0.2[[#This Row],[STECo24]]</f>
        <v>9778.6370999999926</v>
      </c>
      <c r="BN42" s="11">
        <f>Reg[[#This Row],[STECo25]]-Sug0.2[[#This Row],[STECo25]]</f>
        <v>8900.4585000000079</v>
      </c>
      <c r="BO42" s="11">
        <f>Reg[[#This Row],[STECo26]]-Sug0.2[[#This Row],[STECo26]]</f>
        <v>8180.3567999999505</v>
      </c>
      <c r="BP42" s="11">
        <f>Reg[[#This Row],[STECo27]]-Sug0.2[[#This Row],[STECo27]]</f>
        <v>8128.5280000000494</v>
      </c>
      <c r="BQ42" s="11">
        <f>Reg[STECo0]-Sug0.2[STECo0]</f>
        <v>0</v>
      </c>
      <c r="BR42" s="11">
        <f>Reg[STECo1]-Sug0.2[STECo1]</f>
        <v>0</v>
      </c>
      <c r="BS42" s="11">
        <f>Reg[STECo2]-Sug0.2[STECo2]</f>
        <v>0</v>
      </c>
      <c r="BT42" s="11">
        <f>Reg[STECo3]-Sug0.2[STECo3]</f>
        <v>0</v>
      </c>
      <c r="BU42" s="11">
        <f>Reg[STECo4]-Sug0.2[STECo4]</f>
        <v>0</v>
      </c>
      <c r="BV42" s="11">
        <f>Reg[STECo5]-Sug0.2[STECo5]</f>
        <v>0</v>
      </c>
      <c r="BW42" s="11">
        <f>Reg[STECo6]-Sug0.2[STECo6]</f>
        <v>0</v>
      </c>
      <c r="BX42" s="11">
        <f>Reg[[#This Row],[STECo7]]-Sug0.5[[#This Row],[STECo7]]</f>
        <v>34008.798399999971</v>
      </c>
      <c r="BY42" s="11">
        <f>Reg[[#This Row],[STECo8]]-Sug0.5[[#This Row],[STECo8]]</f>
        <v>38575.778300000005</v>
      </c>
      <c r="BZ42" s="11">
        <f>Reg[[#This Row],[STECo9]]-Sug0.5[[#This Row],[STECo9]]</f>
        <v>41895.694699999993</v>
      </c>
      <c r="CA42" s="11">
        <f>Reg[[#This Row],[STECo10]]-Sug0.5[[#This Row],[STECo10]]</f>
        <v>42894.09169999999</v>
      </c>
      <c r="CB42" s="11">
        <f>Reg[[#This Row],[STECo11]]-Sug0.5[[#This Row],[STECo11]]</f>
        <v>43260.278200000001</v>
      </c>
      <c r="CC42" s="11">
        <f>Reg[[#This Row],[STECo12]]-Sug0.5[[#This Row],[STECo12]]</f>
        <v>40199.428699999989</v>
      </c>
      <c r="CD42" s="11">
        <f>Reg[[#This Row],[STECo13]]-Sug0.5[[#This Row],[STECo13]]</f>
        <v>41228.158700000029</v>
      </c>
      <c r="CE42" s="11">
        <f>Reg[[#This Row],[STECo14]]-Sug0.5[[#This Row],[STECo14]]</f>
        <v>40301.123300000036</v>
      </c>
      <c r="CF42" s="11">
        <f>Reg[[#This Row],[STECo15]]-Sug0.5[[#This Row],[STECo15]]</f>
        <v>38967.817899999965</v>
      </c>
      <c r="CG42" s="11">
        <f>Reg[[#This Row],[STECo16]]-Sug0.5[[#This Row],[STECo16]]</f>
        <v>37471.537100000016</v>
      </c>
      <c r="CH42" s="11">
        <f>Reg[[#This Row],[STECo17]]-Sug0.5[[#This Row],[STECo17]]</f>
        <v>36730.905700000003</v>
      </c>
      <c r="CI42" s="11">
        <f>Reg[[#This Row],[STECo18]]-Sug0.5[[#This Row],[STECo18]]</f>
        <v>35271.866700000013</v>
      </c>
      <c r="CJ42" s="11">
        <f>Reg[[#This Row],[STECo19]]-Sug0.5[[#This Row],[STECo19]]</f>
        <v>34858.570699999982</v>
      </c>
      <c r="CK42" s="11">
        <f>Reg[[#This Row],[STECo20]]-Sug0.5[[#This Row],[STECo20]]</f>
        <v>33705.698200000043</v>
      </c>
      <c r="CL42" s="11">
        <f>Reg[[#This Row],[STECo21]]-Sug0.5[[#This Row],[STECo21]]</f>
        <v>33569.904800000018</v>
      </c>
      <c r="CM42" s="11">
        <f>Reg[[#This Row],[STECo22]]-Sug0.5[[#This Row],[STECo22]]</f>
        <v>31684.401899999997</v>
      </c>
      <c r="CN42" s="11">
        <f>Reg[[#This Row],[STECo23]]-Sug0.5[[#This Row],[STECo23]]</f>
        <v>29544.522400000016</v>
      </c>
      <c r="CO42" s="11">
        <f>Reg[[#This Row],[STECo24]]-Sug0.5[[#This Row],[STECo24]]</f>
        <v>27909.860199999996</v>
      </c>
      <c r="CP42" s="11">
        <f>Reg[[#This Row],[STECo25]]-Sug0.5[[#This Row],[STECo25]]</f>
        <v>27017.836499999976</v>
      </c>
      <c r="CQ42" s="11">
        <f>Reg[[#This Row],[STECo26]]-Sug0.5[[#This Row],[STECo26]]</f>
        <v>25654.82779999997</v>
      </c>
      <c r="CR42" s="11">
        <f>Reg[[#This Row],[STECo27]]-Sug0.5[[#This Row],[STECo27]]</f>
        <v>24907.599700000021</v>
      </c>
    </row>
    <row r="43" spans="3:96" x14ac:dyDescent="0.25">
      <c r="C43" s="7">
        <f>(SUM(Reg[[#This Row],[STECo0]:[STECo27]]))-(SUM(Sug0.2[[#This Row],[STECo0]:[STECo27]]))</f>
        <v>51054.269299997017</v>
      </c>
      <c r="D43" s="7">
        <f>(SUM(Reg[[#This Row],[NASCo0]:[NASCo27]]))-(SUM(Sug0.2[[#This Row],[NASCo0]:[NASCo27]]))</f>
        <v>756535.35969999991</v>
      </c>
      <c r="E43" s="7">
        <f>(SUM(Reg[[#This Row],[CIRCo0]:[CIRCo27]]))-(SUM(Sug0.2[[#This Row],[CIRCo0]:[CIRCo27]]))</f>
        <v>1877827.453300003</v>
      </c>
      <c r="F43" s="7">
        <f>(SUM(Reg[[#This Row],[HCCCo0]:[HCCCo27]]))-(SUM(Sug0.2[[#This Row],[HCCCo0]:[HCCCo27]]))</f>
        <v>690551.12980000023</v>
      </c>
      <c r="G43" s="7">
        <f>(SUM(Reg[[#This Row],[CHDCo0]:[CHDCo27]]))-(SUM(Sug0.2[[#This Row],[CHDCo0]:[CHDCo27]]))</f>
        <v>2600000</v>
      </c>
      <c r="H43" s="7">
        <f>(SUM(Reg[[#This Row],[T2DCo0]:[T2DCo27]]))-(SUM(Sug0.2[[#This Row],[T2DCo0]:[T2DCo27]]))</f>
        <v>6200000</v>
      </c>
      <c r="I43" s="7">
        <f>(SUM(Reg[[#This Row],[OveCo0]:[OveCo27]]))-(SUM(Sug0.2[[#This Row],[OveCo0]:[OveCo27]]))</f>
        <v>-40000</v>
      </c>
      <c r="J43" s="7">
        <f>(SUM(Reg[[#This Row],[ObeCo0]:[ObeCo27]]))-(SUM(Sug0.2[[#This Row],[ObeCo0]:[ObeCo27]]))</f>
        <v>3480000</v>
      </c>
      <c r="K43" s="7">
        <f>(SUM(Reg[[#This Row],[STECo0]:[STECo27]]))-(SUM(Sug0.5[[#This Row],[STECo0]:[STECo27]]))</f>
        <v>199781.9793999996</v>
      </c>
      <c r="L43" s="7">
        <f>(SUM(Reg[[#This Row],[NASCo0]:[NASCo27]]))-(SUM(Sug0.5[[#This Row],[NASCo0]:[NASCo27]]))</f>
        <v>2549789.6607000027</v>
      </c>
      <c r="M43" s="7">
        <f>(SUM(Reg[[#This Row],[CIRCo0]:[CIRCo27]]))-(SUM(Sug0.5[[#This Row],[CIRCo0]:[CIRCo27]]))</f>
        <v>5060720.5686999969</v>
      </c>
      <c r="N43" s="7">
        <f>(SUM(Reg[[#This Row],[HCCCo0]:[HCCCo27]]))-(SUM(Sug0.5[[#This Row],[HCCCo0]:[HCCCo27]]))</f>
        <v>1401519.9936000006</v>
      </c>
      <c r="O43" s="7">
        <f>(SUM(Reg[[#This Row],[CHDCo0]:[CHDCo27]]))-(SUM(Sug0.5[[#This Row],[CHDCo0]:[CHDCo27]]))</f>
        <v>9300000</v>
      </c>
      <c r="P43" s="7">
        <f>(SUM(Reg[[#This Row],[T2DCo0]:[T2DCo27]]))-(SUM(Sug0.5[[#This Row],[T2DCo0]:[T2DCo27]]))</f>
        <v>18200000</v>
      </c>
      <c r="Q43" s="7">
        <f>(SUM(Reg[[#This Row],[OveCo0]:[OveCo27]]))-(SUM(Sug0.5[[#This Row],[OveCo0]:[OveCo27]]))</f>
        <v>-700000</v>
      </c>
      <c r="R43" s="7">
        <f>(SUM(Reg[[#This Row],[ObeCo0]:[ObeCo27]]))-(SUM(Sug0.5[[#This Row],[ObeCo0]:[ObeCo27]]))</f>
        <v>11990000</v>
      </c>
      <c r="S43" s="7">
        <f>(SUM(Reg[[#This Row],[SteDa0]:[SteDa27]]))-(SUM(Sug0.2[[#This Row],[SteDa0]:[SteDa27]]))</f>
        <v>0</v>
      </c>
      <c r="T43" s="7">
        <f>(SUM(Reg[[#This Row],[NASDa0]:[NASDa27]]))-(SUM(Sug0.2[[#This Row],[NASDa0]:[NASDa27]]))</f>
        <v>382.28790409999965</v>
      </c>
      <c r="U43" s="7">
        <f>(SUM(Reg[[#This Row],[CIRDa0]:[CIRDa27]]))-(SUM(Sug0.2[[#This Row],[CIRDa0]:[CIRDa27]]))</f>
        <v>127.69829276000019</v>
      </c>
      <c r="V43" s="14">
        <f>(SUM(Reg[[#This Row],[HCCDa0]:[HCCDa27]]))-(SUM(Sug0.2[[#This Row],[HCCDa0]:[HCCDa27]]))</f>
        <v>7.1156487499999983</v>
      </c>
      <c r="W43" s="7">
        <f>(SUM(Reg[[#This Row],[LIDDa0]:[LIDDa27]]))-(SUM(Sug0.2[[#This Row],[LIDDa0]:[LIDDa27]]))</f>
        <v>459.90975009999875</v>
      </c>
      <c r="X43" s="7">
        <f>(SUM(Reg[[#This Row],[CHDDa0]:[CHDDa27]]))-(SUM(Sug0.2[[#This Row],[CHDDa0]:[CHDDa27]]))</f>
        <v>9.4631126500000846</v>
      </c>
      <c r="Y43" s="7">
        <f>(SUM(Reg[[#This Row],[CHDDDa0]:[CHDDDa27]]))-(SUM(Sug0.2[[#This Row],[CHDDDa0]:[CHDDDa27]]))</f>
        <v>42.323443600000246</v>
      </c>
      <c r="Z43" s="7">
        <f>(SUM(Reg[[#This Row],[T2DDa0]:[T2DDa27]]))-(SUM(Sug0.2[[#This Row],[T2DDa0]:[T2DDa27]]))</f>
        <v>15.01764804000004</v>
      </c>
      <c r="AA43" s="7">
        <f>(SUM(Reg[[#This Row],[T2DDDa0]:[T2DDDa27]]))-(SUM(Sug0.2[[#This Row],[T2DDDa0]:[T2DDDa27]]))</f>
        <v>110.82774240000072</v>
      </c>
      <c r="AB43" s="7">
        <f>(SUM(Reg[[#This Row],[OveDa0]:[OveDa27]]))-(SUM(Sug0.2[[#This Row],[OveDa0]:[OveDa27]]))</f>
        <v>0</v>
      </c>
      <c r="AC43" s="7">
        <f>(SUM(Reg[[#This Row],[ObeDa0]:[ObeDa27]]))-(SUM(Sug0.2[[#This Row],[ObeDa0]:[ObeDa27]]))</f>
        <v>70.696142319999353</v>
      </c>
      <c r="AD43" s="7">
        <f>(SUM(Reg[[#This Row],[SteDa0]:[SteDa27]]))-(SUM(Sug0.5[[#This Row],[SteDa0]:[SteDa27]]))</f>
        <v>0</v>
      </c>
      <c r="AE43" s="7">
        <f>(SUM(Reg[[#This Row],[NASDa0]:[NASDa27]]))-(SUM(Sug0.5[[#This Row],[NASDa0]:[NASDa27]]))</f>
        <v>1288.4443969000022</v>
      </c>
      <c r="AF43" s="7">
        <f>(SUM(Reg[[#This Row],[CIRDa0]:[CIRDa27]]))-(SUM(Sug0.5[[#This Row],[CIRDa0]:[CIRDa27]]))</f>
        <v>345.12089651999986</v>
      </c>
      <c r="AG43" s="7">
        <f>(SUM(Reg[[#This Row],[HCCDa0]:[HCCDa27]]))-(SUM(Sug0.5[[#This Row],[HCCDa0]:[HCCDa27]]))</f>
        <v>14.441688037999981</v>
      </c>
      <c r="AH43" s="7">
        <f>(SUM(Reg[[#This Row],[LIDDa0]:[LIDDa27]]))-(SUM(Sug0.5[[#This Row],[LIDDa0]:[LIDDa27]]))</f>
        <v>1352.0875729999998</v>
      </c>
      <c r="AI43" s="7">
        <f>(SUM(Reg[[#This Row],[CHDDa0]:[CHDDa27]]))-(SUM(Sug0.5[[#This Row],[CHDDa0]:[CHDDa27]]))</f>
        <v>33.55026695999959</v>
      </c>
      <c r="AJ43" s="7">
        <f>(SUM(Reg[[#This Row],[CHDDDa0]:[CHDDDa27]]))-(SUM(Sug0.5[[#This Row],[CHDDDa0]:[CHDDDa27]]))</f>
        <v>76.675344799999948</v>
      </c>
      <c r="AK43" s="7">
        <f>(SUM(Reg[[#This Row],[T2DDa0]:[T2DDa27]]))-(SUM(Sug0.5[[#This Row],[T2DDa0]:[T2DDa27]]))</f>
        <v>44.006541900000002</v>
      </c>
      <c r="AL43" s="7">
        <f>(SUM(Reg[[#This Row],[T2DDDa0]:[T2DDDa27]]))-(SUM(Sug0.5[[#This Row],[T2DDDa0]:[T2DDDa27]]))</f>
        <v>403.10356759999922</v>
      </c>
      <c r="AM43" s="7">
        <f>(SUM(Reg[[#This Row],[OveDa0]:[OveDa27]]))-(SUM(Sug0.5[[#This Row],[OveDa0]:[OveDa27]]))</f>
        <v>0</v>
      </c>
      <c r="AN43" s="7">
        <f>(SUM(Reg[[#This Row],[ObeDa0]:[ObeDa27]]))-(SUM(Sug0.5[[#This Row],[ObeDa0]:[ObeDa27]]))</f>
        <v>241.78138553999975</v>
      </c>
      <c r="AO43" s="11">
        <f>Reg[STECo0]-Sug0.2[STECo0]</f>
        <v>0</v>
      </c>
      <c r="AP43" s="11">
        <f>Reg[STECo1]-Sug0.2[STECo1]</f>
        <v>0</v>
      </c>
      <c r="AQ43" s="11">
        <f>Reg[STECo2]-Sug0.2[STECo2]</f>
        <v>0</v>
      </c>
      <c r="AR43" s="11">
        <f>Reg[STECo3]-Sug0.2[STECo3]</f>
        <v>0</v>
      </c>
      <c r="AS43" s="11">
        <f>Reg[STECo4]-Sug0.2[STECo4]</f>
        <v>0</v>
      </c>
      <c r="AT43" s="11">
        <f>Reg[STECo5]-Sug0.2[STECo5]</f>
        <v>0</v>
      </c>
      <c r="AU43" s="11">
        <f>Reg[STECo6]-Sug0.2[STECo6]</f>
        <v>0</v>
      </c>
      <c r="AV43" s="11">
        <f>Reg[[#This Row],[STECo7]]-Sug0.2[[#This Row],[STECo7]]</f>
        <v>3959.7620999999344</v>
      </c>
      <c r="AW43" s="11">
        <f>Reg[[#This Row],[STECo8]]-Sug0.2[[#This Row],[STECo8]]</f>
        <v>3976.9958000000333</v>
      </c>
      <c r="AX43" s="11">
        <f>Reg[[#This Row],[STECo9]]-Sug0.2[[#This Row],[STECo9]]</f>
        <v>3925.5137000000104</v>
      </c>
      <c r="AY43" s="11">
        <f>Reg[[#This Row],[STECo10]]-Sug0.2[[#This Row],[STECo10]]</f>
        <v>3186.3950000000186</v>
      </c>
      <c r="AZ43" s="11">
        <f>Reg[[#This Row],[STECo11]]-Sug0.2[[#This Row],[STECo11]]</f>
        <v>3275.5630999999121</v>
      </c>
      <c r="BA43" s="11">
        <f>Reg[[#This Row],[STECo12]]-Sug0.2[[#This Row],[STECo12]]</f>
        <v>3474.6173999999883</v>
      </c>
      <c r="BB43" s="11">
        <f>Reg[[#This Row],[STECo13]]-Sug0.2[[#This Row],[STECo13]]</f>
        <v>2287.060999999987</v>
      </c>
      <c r="BC43" s="11">
        <f>Reg[[#This Row],[STECo14]]-Sug0.2[[#This Row],[STECo14]]</f>
        <v>2942.0929999999935</v>
      </c>
      <c r="BD43" s="11">
        <f>Reg[[#This Row],[STECo15]]-Sug0.2[[#This Row],[STECo15]]</f>
        <v>2586.929199999955</v>
      </c>
      <c r="BE43" s="11">
        <f>Reg[[#This Row],[STECo16]]-Sug0.2[[#This Row],[STECo16]]</f>
        <v>2825.5295000000042</v>
      </c>
      <c r="BF43" s="11">
        <f>Reg[[#This Row],[STECo17]]-Sug0.2[[#This Row],[STECo17]]</f>
        <v>2184.4259000000311</v>
      </c>
      <c r="BG43" s="11">
        <f>Reg[[#This Row],[STECo18]]-Sug0.2[[#This Row],[STECo18]]</f>
        <v>2811.2954000000027</v>
      </c>
      <c r="BH43" s="11">
        <f>Reg[[#This Row],[STECo19]]-Sug0.2[[#This Row],[STECo19]]</f>
        <v>2825.1819999999716</v>
      </c>
      <c r="BI43" s="11">
        <f>Reg[[#This Row],[STECo20]]-Sug0.2[[#This Row],[STECo20]]</f>
        <v>2277.9976000000024</v>
      </c>
      <c r="BJ43" s="11">
        <f>Reg[[#This Row],[STECo21]]-Sug0.2[[#This Row],[STECo21]]</f>
        <v>3294.9043999999994</v>
      </c>
      <c r="BK43" s="11">
        <f>Reg[[#This Row],[STECo22]]-Sug0.2[[#This Row],[STECo22]]</f>
        <v>2366.3364999999758</v>
      </c>
      <c r="BL43" s="11">
        <f>Reg[[#This Row],[STECo23]]-Sug0.2[[#This Row],[STECo23]]</f>
        <v>1786.8776000000071</v>
      </c>
      <c r="BM43" s="11">
        <f>Reg[[#This Row],[STECo24]]-Sug0.2[[#This Row],[STECo24]]</f>
        <v>1445.6939000000129</v>
      </c>
      <c r="BN43" s="11">
        <f>Reg[[#This Row],[STECo25]]-Sug0.2[[#This Row],[STECo25]]</f>
        <v>721.84440000000177</v>
      </c>
      <c r="BO43" s="11">
        <f>Reg[[#This Row],[STECo26]]-Sug0.2[[#This Row],[STECo26]]</f>
        <v>-155.73769999999786</v>
      </c>
      <c r="BP43" s="11">
        <f>Reg[[#This Row],[STECo27]]-Sug0.2[[#This Row],[STECo27]]</f>
        <v>-945.01049999997485</v>
      </c>
      <c r="BQ43" s="11">
        <f>Reg[STECo0]-Sug0.2[STECo0]</f>
        <v>0</v>
      </c>
      <c r="BR43" s="11">
        <f>Reg[STECo1]-Sug0.2[STECo1]</f>
        <v>0</v>
      </c>
      <c r="BS43" s="11">
        <f>Reg[STECo2]-Sug0.2[STECo2]</f>
        <v>0</v>
      </c>
      <c r="BT43" s="11">
        <f>Reg[STECo3]-Sug0.2[STECo3]</f>
        <v>0</v>
      </c>
      <c r="BU43" s="11">
        <f>Reg[STECo4]-Sug0.2[STECo4]</f>
        <v>0</v>
      </c>
      <c r="BV43" s="11">
        <f>Reg[STECo5]-Sug0.2[STECo5]</f>
        <v>0</v>
      </c>
      <c r="BW43" s="11">
        <f>Reg[STECo6]-Sug0.2[STECo6]</f>
        <v>0</v>
      </c>
      <c r="BX43" s="11">
        <f>Reg[[#This Row],[STECo7]]-Sug0.5[[#This Row],[STECo7]]</f>
        <v>10650.394699999946</v>
      </c>
      <c r="BY43" s="11">
        <f>Reg[[#This Row],[STECo8]]-Sug0.5[[#This Row],[STECo8]]</f>
        <v>12726.386500000022</v>
      </c>
      <c r="BZ43" s="11">
        <f>Reg[[#This Row],[STECo9]]-Sug0.5[[#This Row],[STECo9]]</f>
        <v>12677.478499999968</v>
      </c>
      <c r="CA43" s="11">
        <f>Reg[[#This Row],[STECo10]]-Sug0.5[[#This Row],[STECo10]]</f>
        <v>11745.926600000006</v>
      </c>
      <c r="CB43" s="11">
        <f>Reg[[#This Row],[STECo11]]-Sug0.5[[#This Row],[STECo11]]</f>
        <v>12738.300799999968</v>
      </c>
      <c r="CC43" s="11">
        <f>Reg[[#This Row],[STECo12]]-Sug0.5[[#This Row],[STECo12]]</f>
        <v>14310.712400000019</v>
      </c>
      <c r="CD43" s="11">
        <f>Reg[[#This Row],[STECo13]]-Sug0.5[[#This Row],[STECo13]]</f>
        <v>11892.717200000014</v>
      </c>
      <c r="CE43" s="11">
        <f>Reg[[#This Row],[STECo14]]-Sug0.5[[#This Row],[STECo14]]</f>
        <v>12823.084700000007</v>
      </c>
      <c r="CF43" s="11">
        <f>Reg[[#This Row],[STECo15]]-Sug0.5[[#This Row],[STECo15]]</f>
        <v>12341.808099999966</v>
      </c>
      <c r="CG43" s="11">
        <f>Reg[[#This Row],[STECo16]]-Sug0.5[[#This Row],[STECo16]]</f>
        <v>11249.793300000019</v>
      </c>
      <c r="CH43" s="11">
        <f>Reg[[#This Row],[STECo17]]-Sug0.5[[#This Row],[STECo17]]</f>
        <v>9652.1143000000156</v>
      </c>
      <c r="CI43" s="11">
        <f>Reg[[#This Row],[STECo18]]-Sug0.5[[#This Row],[STECo18]]</f>
        <v>10209.441299999948</v>
      </c>
      <c r="CJ43" s="11">
        <f>Reg[[#This Row],[STECo19]]-Sug0.5[[#This Row],[STECo19]]</f>
        <v>9289.5812999999616</v>
      </c>
      <c r="CK43" s="11">
        <f>Reg[[#This Row],[STECo20]]-Sug0.5[[#This Row],[STECo20]]</f>
        <v>7996.2364999999991</v>
      </c>
      <c r="CL43" s="11">
        <f>Reg[[#This Row],[STECo21]]-Sug0.5[[#This Row],[STECo21]]</f>
        <v>9884.7131999999983</v>
      </c>
      <c r="CM43" s="11">
        <f>Reg[[#This Row],[STECo22]]-Sug0.5[[#This Row],[STECo22]]</f>
        <v>7668.6829999999609</v>
      </c>
      <c r="CN43" s="11">
        <f>Reg[[#This Row],[STECo23]]-Sug0.5[[#This Row],[STECo23]]</f>
        <v>6977.3314999999711</v>
      </c>
      <c r="CO43" s="11">
        <f>Reg[[#This Row],[STECo24]]-Sug0.5[[#This Row],[STECo24]]</f>
        <v>5947.9974999999977</v>
      </c>
      <c r="CP43" s="11">
        <f>Reg[[#This Row],[STECo25]]-Sug0.5[[#This Row],[STECo25]]</f>
        <v>4611.7834000000148</v>
      </c>
      <c r="CQ43" s="11">
        <f>Reg[[#This Row],[STECo26]]-Sug0.5[[#This Row],[STECo26]]</f>
        <v>2686.4758000000147</v>
      </c>
      <c r="CR43" s="11">
        <f>Reg[[#This Row],[STECo27]]-Sug0.5[[#This Row],[STECo27]]</f>
        <v>1701.0188000000198</v>
      </c>
    </row>
    <row r="44" spans="3:96" x14ac:dyDescent="0.25">
      <c r="C44" s="7">
        <f>(SUM(Reg[[#This Row],[STECo0]:[STECo27]]))-(SUM(Sug0.2[[#This Row],[STECo0]:[STECo27]]))</f>
        <v>777945.97479999438</v>
      </c>
      <c r="D44" s="7">
        <f>(SUM(Reg[[#This Row],[NASCo0]:[NASCo27]]))-(SUM(Sug0.2[[#This Row],[NASCo0]:[NASCo27]]))</f>
        <v>474977.29450000171</v>
      </c>
      <c r="E44" s="7">
        <f>(SUM(Reg[[#This Row],[CIRCo0]:[CIRCo27]]))-(SUM(Sug0.2[[#This Row],[CIRCo0]:[CIRCo27]]))</f>
        <v>1681566.6133000012</v>
      </c>
      <c r="F44" s="7">
        <f>(SUM(Reg[[#This Row],[HCCCo0]:[HCCCo27]]))-(SUM(Sug0.2[[#This Row],[HCCCo0]:[HCCCo27]]))</f>
        <v>1089961.7497000005</v>
      </c>
      <c r="G44" s="7">
        <f>(SUM(Reg[[#This Row],[CHDCo0]:[CHDCo27]]))-(SUM(Sug0.2[[#This Row],[CHDCo0]:[CHDCo27]]))</f>
        <v>10700000</v>
      </c>
      <c r="H44" s="7">
        <f>(SUM(Reg[[#This Row],[T2DCo0]:[T2DCo27]]))-(SUM(Sug0.2[[#This Row],[T2DCo0]:[T2DCo27]]))</f>
        <v>16200000</v>
      </c>
      <c r="I44" s="7">
        <f>(SUM(Reg[[#This Row],[OveCo0]:[OveCo27]]))-(SUM(Sug0.2[[#This Row],[OveCo0]:[OveCo27]]))</f>
        <v>-528345.29860000499</v>
      </c>
      <c r="J44" s="7">
        <f>(SUM(Reg[[#This Row],[ObeCo0]:[ObeCo27]]))-(SUM(Sug0.2[[#This Row],[ObeCo0]:[ObeCo27]]))</f>
        <v>10450000</v>
      </c>
      <c r="K44" s="7">
        <f>(SUM(Reg[[#This Row],[STECo0]:[STECo27]]))-(SUM(Sug0.5[[#This Row],[STECo0]:[STECo27]]))</f>
        <v>2293109.6328999996</v>
      </c>
      <c r="L44" s="7">
        <f>(SUM(Reg[[#This Row],[NASCo0]:[NASCo27]]))-(SUM(Sug0.5[[#This Row],[NASCo0]:[NASCo27]]))</f>
        <v>1621792.4575000014</v>
      </c>
      <c r="M44" s="7">
        <f>(SUM(Reg[[#This Row],[CIRCo0]:[CIRCo27]]))-(SUM(Sug0.5[[#This Row],[CIRCo0]:[CIRCo27]]))</f>
        <v>5643813.3681000005</v>
      </c>
      <c r="N44" s="7">
        <f>(SUM(Reg[[#This Row],[HCCCo0]:[HCCCo27]]))-(SUM(Sug0.5[[#This Row],[HCCCo0]:[HCCCo27]]))</f>
        <v>3540098.7929399991</v>
      </c>
      <c r="O44" s="7">
        <f>(SUM(Reg[[#This Row],[CHDCo0]:[CHDCo27]]))-(SUM(Sug0.5[[#This Row],[CHDCo0]:[CHDCo27]]))</f>
        <v>30800000</v>
      </c>
      <c r="P44" s="7">
        <f>(SUM(Reg[[#This Row],[T2DCo0]:[T2DCo27]]))-(SUM(Sug0.5[[#This Row],[T2DCo0]:[T2DCo27]]))</f>
        <v>45600000</v>
      </c>
      <c r="Q44" s="7">
        <f>(SUM(Reg[[#This Row],[OveCo0]:[OveCo27]]))-(SUM(Sug0.5[[#This Row],[OveCo0]:[OveCo27]]))</f>
        <v>-1672109.9730000049</v>
      </c>
      <c r="R44" s="7">
        <f>(SUM(Reg[[#This Row],[ObeCo0]:[ObeCo27]]))-(SUM(Sug0.5[[#This Row],[ObeCo0]:[ObeCo27]]))</f>
        <v>33060000</v>
      </c>
      <c r="S44" s="7">
        <f>(SUM(Reg[[#This Row],[SteDa0]:[SteDa27]]))-(SUM(Sug0.2[[#This Row],[SteDa0]:[SteDa27]]))</f>
        <v>0</v>
      </c>
      <c r="T44" s="7">
        <f>(SUM(Reg[[#This Row],[NASDa0]:[NASDa27]]))-(SUM(Sug0.2[[#This Row],[NASDa0]:[NASDa27]]))</f>
        <v>487.80871099999786</v>
      </c>
      <c r="U44" s="7">
        <f>(SUM(Reg[[#This Row],[CIRDa0]:[CIRDa27]]))-(SUM(Sug0.2[[#This Row],[CIRDa0]:[CIRDa27]]))</f>
        <v>130.28683378000028</v>
      </c>
      <c r="V44" s="14">
        <f>(SUM(Reg[[#This Row],[HCCDa0]:[HCCDa27]]))-(SUM(Sug0.2[[#This Row],[HCCDa0]:[HCCDa27]]))</f>
        <v>7.8726398920000022</v>
      </c>
      <c r="W44" s="7">
        <f>(SUM(Reg[[#This Row],[LIDDa0]:[LIDDa27]]))-(SUM(Sug0.2[[#This Row],[LIDDa0]:[LIDDa27]]))</f>
        <v>445.53665199999978</v>
      </c>
      <c r="X44" s="7">
        <f>(SUM(Reg[[#This Row],[CHDDa0]:[CHDDa27]]))-(SUM(Sug0.2[[#This Row],[CHDDa0]:[CHDDa27]]))</f>
        <v>25.859919579999996</v>
      </c>
      <c r="Y44" s="7">
        <f>(SUM(Reg[[#This Row],[CHDDDa0]:[CHDDDa27]]))-(SUM(Sug0.2[[#This Row],[CHDDDa0]:[CHDDDa27]]))</f>
        <v>45.368876399999863</v>
      </c>
      <c r="Z44" s="7">
        <f>(SUM(Reg[[#This Row],[T2DDa0]:[T2DDa27]]))-(SUM(Sug0.2[[#This Row],[T2DDa0]:[T2DDa27]]))</f>
        <v>61.942251719999604</v>
      </c>
      <c r="AA44" s="7">
        <f>(SUM(Reg[[#This Row],[T2DDDa0]:[T2DDDa27]]))-(SUM(Sug0.2[[#This Row],[T2DDDa0]:[T2DDDa27]]))</f>
        <v>386.40461230000437</v>
      </c>
      <c r="AB44" s="7">
        <f>(SUM(Reg[[#This Row],[OveDa0]:[OveDa27]]))-(SUM(Sug0.2[[#This Row],[OveDa0]:[OveDa27]]))</f>
        <v>0</v>
      </c>
      <c r="AC44" s="7">
        <f>(SUM(Reg[[#This Row],[ObeDa0]:[ObeDa27]]))-(SUM(Sug0.2[[#This Row],[ObeDa0]:[ObeDa27]]))</f>
        <v>167.34051185000044</v>
      </c>
      <c r="AD44" s="7">
        <f>(SUM(Reg[[#This Row],[SteDa0]:[SteDa27]]))-(SUM(Sug0.5[[#This Row],[SteDa0]:[SteDa27]]))</f>
        <v>0</v>
      </c>
      <c r="AE44" s="7">
        <f>(SUM(Reg[[#This Row],[NASDa0]:[NASDa27]]))-(SUM(Sug0.5[[#This Row],[NASDa0]:[NASDa27]]))</f>
        <v>1665.6048571000001</v>
      </c>
      <c r="AF44" s="7">
        <f>(SUM(Reg[[#This Row],[CIRDa0]:[CIRDa27]]))-(SUM(Sug0.5[[#This Row],[CIRDa0]:[CIRDa27]]))</f>
        <v>437.27947989000029</v>
      </c>
      <c r="AG44" s="7">
        <f>(SUM(Reg[[#This Row],[HCCDa0]:[HCCDa27]]))-(SUM(Sug0.5[[#This Row],[HCCDa0]:[HCCDa27]]))</f>
        <v>25.569633967000009</v>
      </c>
      <c r="AH44" s="7">
        <f>(SUM(Reg[[#This Row],[LIDDa0]:[LIDDa27]]))-(SUM(Sug0.5[[#This Row],[LIDDa0]:[LIDDa27]]))</f>
        <v>1709.9561097999999</v>
      </c>
      <c r="AI44" s="7">
        <f>(SUM(Reg[[#This Row],[CHDDa0]:[CHDDa27]]))-(SUM(Sug0.5[[#This Row],[CHDDa0]:[CHDDa27]]))</f>
        <v>72.875021909999759</v>
      </c>
      <c r="AJ44" s="7">
        <f>(SUM(Reg[[#This Row],[CHDDDa0]:[CHDDDa27]]))-(SUM(Sug0.5[[#This Row],[CHDDDa0]:[CHDDDa27]]))</f>
        <v>146.83782149999934</v>
      </c>
      <c r="AK44" s="7">
        <f>(SUM(Reg[[#This Row],[T2DDa0]:[T2DDa27]]))-(SUM(Sug0.5[[#This Row],[T2DDa0]:[T2DDa27]]))</f>
        <v>174.71400359000017</v>
      </c>
      <c r="AL44" s="7">
        <f>(SUM(Reg[[#This Row],[T2DDDa0]:[T2DDDa27]]))-(SUM(Sug0.5[[#This Row],[T2DDDa0]:[T2DDDa27]]))</f>
        <v>1369.4280724000018</v>
      </c>
      <c r="AM44" s="7">
        <f>(SUM(Reg[[#This Row],[OveDa0]:[OveDa27]]))-(SUM(Sug0.5[[#This Row],[OveDa0]:[OveDa27]]))</f>
        <v>0</v>
      </c>
      <c r="AN44" s="7">
        <f>(SUM(Reg[[#This Row],[ObeDa0]:[ObeDa27]]))-(SUM(Sug0.5[[#This Row],[ObeDa0]:[ObeDa27]]))</f>
        <v>529.46149447000039</v>
      </c>
      <c r="AO44" s="11">
        <f>Reg[STECo0]-Sug0.2[STECo0]</f>
        <v>0</v>
      </c>
      <c r="AP44" s="11">
        <f>Reg[STECo1]-Sug0.2[STECo1]</f>
        <v>0</v>
      </c>
      <c r="AQ44" s="11">
        <f>Reg[STECo2]-Sug0.2[STECo2]</f>
        <v>0</v>
      </c>
      <c r="AR44" s="11">
        <f>Reg[STECo3]-Sug0.2[STECo3]</f>
        <v>0</v>
      </c>
      <c r="AS44" s="11">
        <f>Reg[STECo4]-Sug0.2[STECo4]</f>
        <v>0</v>
      </c>
      <c r="AT44" s="11">
        <f>Reg[STECo5]-Sug0.2[STECo5]</f>
        <v>0</v>
      </c>
      <c r="AU44" s="11">
        <f>Reg[STECo6]-Sug0.2[STECo6]</f>
        <v>0</v>
      </c>
      <c r="AV44" s="11">
        <f>Reg[[#This Row],[STECo7]]-Sug0.2[[#This Row],[STECo7]]</f>
        <v>30000</v>
      </c>
      <c r="AW44" s="11">
        <f>Reg[[#This Row],[STECo8]]-Sug0.2[[#This Row],[STECo8]]</f>
        <v>30000</v>
      </c>
      <c r="AX44" s="11">
        <f>Reg[[#This Row],[STECo9]]-Sug0.2[[#This Row],[STECo9]]</f>
        <v>40000</v>
      </c>
      <c r="AY44" s="11">
        <f>Reg[[#This Row],[STECo10]]-Sug0.2[[#This Row],[STECo10]]</f>
        <v>40000</v>
      </c>
      <c r="AZ44" s="11">
        <f>Reg[[#This Row],[STECo11]]-Sug0.2[[#This Row],[STECo11]]</f>
        <v>40000</v>
      </c>
      <c r="BA44" s="11">
        <f>Reg[[#This Row],[STECo12]]-Sug0.2[[#This Row],[STECo12]]</f>
        <v>40000</v>
      </c>
      <c r="BB44" s="11">
        <f>Reg[[#This Row],[STECo13]]-Sug0.2[[#This Row],[STECo13]]</f>
        <v>40000</v>
      </c>
      <c r="BC44" s="11">
        <f>Reg[[#This Row],[STECo14]]-Sug0.2[[#This Row],[STECo14]]</f>
        <v>40000</v>
      </c>
      <c r="BD44" s="11">
        <f>Reg[[#This Row],[STECo15]]-Sug0.2[[#This Row],[STECo15]]</f>
        <v>40000</v>
      </c>
      <c r="BE44" s="11">
        <f>Reg[[#This Row],[STECo16]]-Sug0.2[[#This Row],[STECo16]]</f>
        <v>50000</v>
      </c>
      <c r="BF44" s="11">
        <f>Reg[[#This Row],[STECo17]]-Sug0.2[[#This Row],[STECo17]]</f>
        <v>40000</v>
      </c>
      <c r="BG44" s="11">
        <f>Reg[[#This Row],[STECo18]]-Sug0.2[[#This Row],[STECo18]]</f>
        <v>40000</v>
      </c>
      <c r="BH44" s="11">
        <f>Reg[[#This Row],[STECo19]]-Sug0.2[[#This Row],[STECo19]]</f>
        <v>40000</v>
      </c>
      <c r="BI44" s="11">
        <f>Reg[[#This Row],[STECo20]]-Sug0.2[[#This Row],[STECo20]]</f>
        <v>30000</v>
      </c>
      <c r="BJ44" s="11">
        <f>Reg[[#This Row],[STECo21]]-Sug0.2[[#This Row],[STECo21]]</f>
        <v>40000</v>
      </c>
      <c r="BK44" s="11">
        <f>Reg[[#This Row],[STECo22]]-Sug0.2[[#This Row],[STECo22]]</f>
        <v>40000</v>
      </c>
      <c r="BL44" s="11">
        <f>Reg[[#This Row],[STECo23]]-Sug0.2[[#This Row],[STECo23]]</f>
        <v>40000</v>
      </c>
      <c r="BM44" s="11">
        <f>Reg[[#This Row],[STECo24]]-Sug0.2[[#This Row],[STECo24]]</f>
        <v>31132.348299999954</v>
      </c>
      <c r="BN44" s="11">
        <f>Reg[[#This Row],[STECo25]]-Sug0.2[[#This Row],[STECo25]]</f>
        <v>28361.054000000004</v>
      </c>
      <c r="BO44" s="11">
        <f>Reg[[#This Row],[STECo26]]-Sug0.2[[#This Row],[STECo26]]</f>
        <v>28957.476399999927</v>
      </c>
      <c r="BP44" s="11">
        <f>Reg[[#This Row],[STECo27]]-Sug0.2[[#This Row],[STECo27]]</f>
        <v>29495.096099999966</v>
      </c>
      <c r="BQ44" s="11">
        <f>Reg[STECo0]-Sug0.2[STECo0]</f>
        <v>0</v>
      </c>
      <c r="BR44" s="11">
        <f>Reg[STECo1]-Sug0.2[STECo1]</f>
        <v>0</v>
      </c>
      <c r="BS44" s="11">
        <f>Reg[STECo2]-Sug0.2[STECo2]</f>
        <v>0</v>
      </c>
      <c r="BT44" s="11">
        <f>Reg[STECo3]-Sug0.2[STECo3]</f>
        <v>0</v>
      </c>
      <c r="BU44" s="11">
        <f>Reg[STECo4]-Sug0.2[STECo4]</f>
        <v>0</v>
      </c>
      <c r="BV44" s="11">
        <f>Reg[STECo5]-Sug0.2[STECo5]</f>
        <v>0</v>
      </c>
      <c r="BW44" s="11">
        <f>Reg[STECo6]-Sug0.2[STECo6]</f>
        <v>0</v>
      </c>
      <c r="BX44" s="11">
        <f>Reg[[#This Row],[STECo7]]-Sug0.5[[#This Row],[STECo7]]</f>
        <v>110000</v>
      </c>
      <c r="BY44" s="11">
        <f>Reg[[#This Row],[STECo8]]-Sug0.5[[#This Row],[STECo8]]</f>
        <v>120000</v>
      </c>
      <c r="BZ44" s="11">
        <f>Reg[[#This Row],[STECo9]]-Sug0.5[[#This Row],[STECo9]]</f>
        <v>130000</v>
      </c>
      <c r="CA44" s="11">
        <f>Reg[[#This Row],[STECo10]]-Sug0.5[[#This Row],[STECo10]]</f>
        <v>140000</v>
      </c>
      <c r="CB44" s="11">
        <f>Reg[[#This Row],[STECo11]]-Sug0.5[[#This Row],[STECo11]]</f>
        <v>140000</v>
      </c>
      <c r="CC44" s="11">
        <f>Reg[[#This Row],[STECo12]]-Sug0.5[[#This Row],[STECo12]]</f>
        <v>130000</v>
      </c>
      <c r="CD44" s="11">
        <f>Reg[[#This Row],[STECo13]]-Sug0.5[[#This Row],[STECo13]]</f>
        <v>130000</v>
      </c>
      <c r="CE44" s="11">
        <f>Reg[[#This Row],[STECo14]]-Sug0.5[[#This Row],[STECo14]]</f>
        <v>120000</v>
      </c>
      <c r="CF44" s="11">
        <f>Reg[[#This Row],[STECo15]]-Sug0.5[[#This Row],[STECo15]]</f>
        <v>120000</v>
      </c>
      <c r="CG44" s="11">
        <f>Reg[[#This Row],[STECo16]]-Sug0.5[[#This Row],[STECo16]]</f>
        <v>120000</v>
      </c>
      <c r="CH44" s="11">
        <f>Reg[[#This Row],[STECo17]]-Sug0.5[[#This Row],[STECo17]]</f>
        <v>110000</v>
      </c>
      <c r="CI44" s="11">
        <f>Reg[[#This Row],[STECo18]]-Sug0.5[[#This Row],[STECo18]]</f>
        <v>110000</v>
      </c>
      <c r="CJ44" s="11">
        <f>Reg[[#This Row],[STECo19]]-Sug0.5[[#This Row],[STECo19]]</f>
        <v>100000</v>
      </c>
      <c r="CK44" s="11">
        <f>Reg[[#This Row],[STECo20]]-Sug0.5[[#This Row],[STECo20]]</f>
        <v>100000</v>
      </c>
      <c r="CL44" s="11">
        <f>Reg[[#This Row],[STECo21]]-Sug0.5[[#This Row],[STECo21]]</f>
        <v>105054.64040000003</v>
      </c>
      <c r="CM44" s="11">
        <f>Reg[[#This Row],[STECo22]]-Sug0.5[[#This Row],[STECo22]]</f>
        <v>100934.32640000002</v>
      </c>
      <c r="CN44" s="11">
        <f>Reg[[#This Row],[STECo23]]-Sug0.5[[#This Row],[STECo23]]</f>
        <v>91720.749700000044</v>
      </c>
      <c r="CO44" s="11">
        <f>Reg[[#This Row],[STECo24]]-Sug0.5[[#This Row],[STECo24]]</f>
        <v>80932.684699999983</v>
      </c>
      <c r="CP44" s="11">
        <f>Reg[[#This Row],[STECo25]]-Sug0.5[[#This Row],[STECo25]]</f>
        <v>77862.08189999999</v>
      </c>
      <c r="CQ44" s="11">
        <f>Reg[[#This Row],[STECo26]]-Sug0.5[[#This Row],[STECo26]]</f>
        <v>79760.066699999967</v>
      </c>
      <c r="CR44" s="11">
        <f>Reg[[#This Row],[STECo27]]-Sug0.5[[#This Row],[STECo27]]</f>
        <v>76845.083099999931</v>
      </c>
    </row>
    <row r="45" spans="3:96" x14ac:dyDescent="0.25">
      <c r="C45" s="7">
        <f>(SUM(Reg[[#This Row],[STECo0]:[STECo27]]))-(SUM(Sug0.2[[#This Row],[STECo0]:[STECo27]]))</f>
        <v>147045.05220000446</v>
      </c>
      <c r="D45" s="7">
        <f>(SUM(Reg[[#This Row],[NASCo0]:[NASCo27]]))-(SUM(Sug0.2[[#This Row],[NASCo0]:[NASCo27]]))</f>
        <v>544658.41779999901</v>
      </c>
      <c r="E45" s="7">
        <f>(SUM(Reg[[#This Row],[CIRCo0]:[CIRCo27]]))-(SUM(Sug0.2[[#This Row],[CIRCo0]:[CIRCo27]]))</f>
        <v>1650336.9163000025</v>
      </c>
      <c r="F45" s="7">
        <f>(SUM(Reg[[#This Row],[HCCCo0]:[HCCCo27]]))-(SUM(Sug0.2[[#This Row],[HCCCo0]:[HCCCo27]]))</f>
        <v>565082.12540000025</v>
      </c>
      <c r="G45" s="7">
        <f>(SUM(Reg[[#This Row],[CHDCo0]:[CHDCo27]]))-(SUM(Sug0.2[[#This Row],[CHDCo0]:[CHDCo27]]))</f>
        <v>5700000</v>
      </c>
      <c r="H45" s="7">
        <f>(SUM(Reg[[#This Row],[T2DCo0]:[T2DCo27]]))-(SUM(Sug0.2[[#This Row],[T2DCo0]:[T2DCo27]]))</f>
        <v>4500000</v>
      </c>
      <c r="I45" s="7">
        <f>(SUM(Reg[[#This Row],[OveCo0]:[OveCo27]]))-(SUM(Sug0.2[[#This Row],[OveCo0]:[OveCo27]]))</f>
        <v>-70000</v>
      </c>
      <c r="J45" s="7">
        <f>(SUM(Reg[[#This Row],[ObeCo0]:[ObeCo27]]))-(SUM(Sug0.2[[#This Row],[ObeCo0]:[ObeCo27]]))</f>
        <v>1880000</v>
      </c>
      <c r="K45" s="7">
        <f>(SUM(Reg[[#This Row],[STECo0]:[STECo27]]))-(SUM(Sug0.5[[#This Row],[STECo0]:[STECo27]]))</f>
        <v>401269.32740000077</v>
      </c>
      <c r="L45" s="7">
        <f>(SUM(Reg[[#This Row],[NASCo0]:[NASCo27]]))-(SUM(Sug0.5[[#This Row],[NASCo0]:[NASCo27]]))</f>
        <v>1769294.1020999998</v>
      </c>
      <c r="M45" s="7">
        <f>(SUM(Reg[[#This Row],[CIRCo0]:[CIRCo27]]))-(SUM(Sug0.5[[#This Row],[CIRCo0]:[CIRCo27]]))</f>
        <v>4249420.6840000022</v>
      </c>
      <c r="N45" s="7">
        <f>(SUM(Reg[[#This Row],[HCCCo0]:[HCCCo27]]))-(SUM(Sug0.5[[#This Row],[HCCCo0]:[HCCCo27]]))</f>
        <v>1824123.9955499992</v>
      </c>
      <c r="O45" s="7">
        <f>(SUM(Reg[[#This Row],[CHDCo0]:[CHDCo27]]))-(SUM(Sug0.5[[#This Row],[CHDCo0]:[CHDCo27]]))</f>
        <v>15300000</v>
      </c>
      <c r="P45" s="7">
        <f>(SUM(Reg[[#This Row],[T2DCo0]:[T2DCo27]]))-(SUM(Sug0.5[[#This Row],[T2DCo0]:[T2DCo27]]))</f>
        <v>15400000</v>
      </c>
      <c r="Q45" s="7">
        <f>(SUM(Reg[[#This Row],[OveCo0]:[OveCo27]]))-(SUM(Sug0.5[[#This Row],[OveCo0]:[OveCo27]]))</f>
        <v>-200000</v>
      </c>
      <c r="R45" s="7">
        <f>(SUM(Reg[[#This Row],[ObeCo0]:[ObeCo27]]))-(SUM(Sug0.5[[#This Row],[ObeCo0]:[ObeCo27]]))</f>
        <v>5690000</v>
      </c>
      <c r="S45" s="7">
        <f>(SUM(Reg[[#This Row],[SteDa0]:[SteDa27]]))-(SUM(Sug0.2[[#This Row],[SteDa0]:[SteDa27]]))</f>
        <v>0</v>
      </c>
      <c r="T45" s="7">
        <f>(SUM(Reg[[#This Row],[NASDa0]:[NASDa27]]))-(SUM(Sug0.2[[#This Row],[NASDa0]:[NASDa27]]))</f>
        <v>443.20112299999982</v>
      </c>
      <c r="U45" s="7">
        <f>(SUM(Reg[[#This Row],[CIRDa0]:[CIRDa27]]))-(SUM(Sug0.2[[#This Row],[CIRDa0]:[CIRDa27]]))</f>
        <v>151.17470687000036</v>
      </c>
      <c r="V45" s="14">
        <f>(SUM(Reg[[#This Row],[HCCDa0]:[HCCDa27]]))-(SUM(Sug0.2[[#This Row],[HCCDa0]:[HCCDa27]]))</f>
        <v>6.4344730149999947</v>
      </c>
      <c r="W45" s="7">
        <f>(SUM(Reg[[#This Row],[LIDDa0]:[LIDDa27]]))-(SUM(Sug0.2[[#This Row],[LIDDa0]:[LIDDa27]]))</f>
        <v>528.03694770000129</v>
      </c>
      <c r="X45" s="7">
        <f>(SUM(Reg[[#This Row],[CHDDa0]:[CHDDa27]]))-(SUM(Sug0.2[[#This Row],[CHDDa0]:[CHDDa27]]))</f>
        <v>25.038042420000011</v>
      </c>
      <c r="Y45" s="7">
        <f>(SUM(Reg[[#This Row],[CHDDDa0]:[CHDDDa27]]))-(SUM(Sug0.2[[#This Row],[CHDDDa0]:[CHDDDa27]]))</f>
        <v>60.471548399998028</v>
      </c>
      <c r="Z45" s="7">
        <f>(SUM(Reg[[#This Row],[T2DDa0]:[T2DDa27]]))-(SUM(Sug0.2[[#This Row],[T2DDa0]:[T2DDa27]]))</f>
        <v>17.377590020000298</v>
      </c>
      <c r="AA45" s="7">
        <f>(SUM(Reg[[#This Row],[T2DDDa0]:[T2DDDa27]]))-(SUM(Sug0.2[[#This Row],[T2DDDa0]:[T2DDDa27]]))</f>
        <v>211.38694559999931</v>
      </c>
      <c r="AB45" s="7">
        <f>(SUM(Reg[[#This Row],[OveDa0]:[OveDa27]]))-(SUM(Sug0.2[[#This Row],[OveDa0]:[OveDa27]]))</f>
        <v>0</v>
      </c>
      <c r="AC45" s="7">
        <f>(SUM(Reg[[#This Row],[ObeDa0]:[ObeDa27]]))-(SUM(Sug0.2[[#This Row],[ObeDa0]:[ObeDa27]]))</f>
        <v>44.063759900000377</v>
      </c>
      <c r="AD45" s="7">
        <f>(SUM(Reg[[#This Row],[SteDa0]:[SteDa27]]))-(SUM(Sug0.5[[#This Row],[SteDa0]:[SteDa27]]))</f>
        <v>0</v>
      </c>
      <c r="AE45" s="7">
        <f>(SUM(Reg[[#This Row],[NASDa0]:[NASDa27]]))-(SUM(Sug0.5[[#This Row],[NASDa0]:[NASDa27]]))</f>
        <v>1439.7154383999996</v>
      </c>
      <c r="AF45" s="7">
        <f>(SUM(Reg[[#This Row],[CIRDa0]:[CIRDa27]]))-(SUM(Sug0.5[[#This Row],[CIRDa0]:[CIRDa27]]))</f>
        <v>389.25683599000035</v>
      </c>
      <c r="AG45" s="7">
        <f>(SUM(Reg[[#This Row],[HCCDa0]:[HCCDa27]]))-(SUM(Sug0.5[[#This Row],[HCCDa0]:[HCCDa27]]))</f>
        <v>20.770921787000006</v>
      </c>
      <c r="AH45" s="7">
        <f>(SUM(Reg[[#This Row],[LIDDa0]:[LIDDa27]]))-(SUM(Sug0.5[[#This Row],[LIDDa0]:[LIDDa27]]))</f>
        <v>1804.5775056000011</v>
      </c>
      <c r="AI45" s="7">
        <f>(SUM(Reg[[#This Row],[CHDDa0]:[CHDDa27]]))-(SUM(Sug0.5[[#This Row],[CHDDa0]:[CHDDa27]]))</f>
        <v>70.552263130000028</v>
      </c>
      <c r="AJ45" s="7">
        <f>(SUM(Reg[[#This Row],[CHDDDa0]:[CHDDDa27]]))-(SUM(Sug0.5[[#This Row],[CHDDDa0]:[CHDDDa27]]))</f>
        <v>199.22147649999897</v>
      </c>
      <c r="AK45" s="7">
        <f>(SUM(Reg[[#This Row],[T2DDa0]:[T2DDa27]]))-(SUM(Sug0.5[[#This Row],[T2DDa0]:[T2DDa27]]))</f>
        <v>56.84577486000012</v>
      </c>
      <c r="AL45" s="7">
        <f>(SUM(Reg[[#This Row],[T2DDDa0]:[T2DDDa27]]))-(SUM(Sug0.5[[#This Row],[T2DDDa0]:[T2DDDa27]]))</f>
        <v>581.80482549999942</v>
      </c>
      <c r="AM45" s="7">
        <f>(SUM(Reg[[#This Row],[OveDa0]:[OveDa27]]))-(SUM(Sug0.5[[#This Row],[OveDa0]:[OveDa27]]))</f>
        <v>0</v>
      </c>
      <c r="AN45" s="7">
        <f>(SUM(Reg[[#This Row],[ObeDa0]:[ObeDa27]]))-(SUM(Sug0.5[[#This Row],[ObeDa0]:[ObeDa27]]))</f>
        <v>134.21436489000075</v>
      </c>
      <c r="AO45" s="11">
        <f>Reg[STECo0]-Sug0.2[STECo0]</f>
        <v>0</v>
      </c>
      <c r="AP45" s="11">
        <f>Reg[STECo1]-Sug0.2[STECo1]</f>
        <v>0</v>
      </c>
      <c r="AQ45" s="11">
        <f>Reg[STECo2]-Sug0.2[STECo2]</f>
        <v>0</v>
      </c>
      <c r="AR45" s="11">
        <f>Reg[STECo3]-Sug0.2[STECo3]</f>
        <v>0</v>
      </c>
      <c r="AS45" s="11">
        <f>Reg[STECo4]-Sug0.2[STECo4]</f>
        <v>0</v>
      </c>
      <c r="AT45" s="11">
        <f>Reg[STECo5]-Sug0.2[STECo5]</f>
        <v>0</v>
      </c>
      <c r="AU45" s="11">
        <f>Reg[STECo6]-Sug0.2[STECo6]</f>
        <v>0</v>
      </c>
      <c r="AV45" s="11">
        <f>Reg[[#This Row],[STECo7]]-Sug0.2[[#This Row],[STECo7]]</f>
        <v>11478.111300000048</v>
      </c>
      <c r="AW45" s="11">
        <f>Reg[[#This Row],[STECo8]]-Sug0.2[[#This Row],[STECo8]]</f>
        <v>11332.675199999998</v>
      </c>
      <c r="AX45" s="11">
        <f>Reg[[#This Row],[STECo9]]-Sug0.2[[#This Row],[STECo9]]</f>
        <v>12225.108100000012</v>
      </c>
      <c r="AY45" s="11">
        <f>Reg[[#This Row],[STECo10]]-Sug0.2[[#This Row],[STECo10]]</f>
        <v>12343.798500000034</v>
      </c>
      <c r="AZ45" s="11">
        <f>Reg[[#This Row],[STECo11]]-Sug0.2[[#This Row],[STECo11]]</f>
        <v>12099.503800000006</v>
      </c>
      <c r="BA45" s="11">
        <f>Reg[[#This Row],[STECo12]]-Sug0.2[[#This Row],[STECo12]]</f>
        <v>10684.258999999962</v>
      </c>
      <c r="BB45" s="11">
        <f>Reg[[#This Row],[STECo13]]-Sug0.2[[#This Row],[STECo13]]</f>
        <v>9775.6651999999885</v>
      </c>
      <c r="BC45" s="11">
        <f>Reg[[#This Row],[STECo14]]-Sug0.2[[#This Row],[STECo14]]</f>
        <v>9174.5726000000141</v>
      </c>
      <c r="BD45" s="11">
        <f>Reg[[#This Row],[STECo15]]-Sug0.2[[#This Row],[STECo15]]</f>
        <v>7832.3268000000389</v>
      </c>
      <c r="BE45" s="11">
        <f>Reg[[#This Row],[STECo16]]-Sug0.2[[#This Row],[STECo16]]</f>
        <v>6858.6908000000403</v>
      </c>
      <c r="BF45" s="11">
        <f>Reg[[#This Row],[STECo17]]-Sug0.2[[#This Row],[STECo17]]</f>
        <v>6996.6946000000462</v>
      </c>
      <c r="BG45" s="11">
        <f>Reg[[#This Row],[STECo18]]-Sug0.2[[#This Row],[STECo18]]</f>
        <v>6746.0596999999834</v>
      </c>
      <c r="BH45" s="11">
        <f>Reg[[#This Row],[STECo19]]-Sug0.2[[#This Row],[STECo19]]</f>
        <v>5821.8422000000137</v>
      </c>
      <c r="BI45" s="11">
        <f>Reg[[#This Row],[STECo20]]-Sug0.2[[#This Row],[STECo20]]</f>
        <v>5343.1652999999933</v>
      </c>
      <c r="BJ45" s="11">
        <f>Reg[[#This Row],[STECo21]]-Sug0.2[[#This Row],[STECo21]]</f>
        <v>4673.0724000000046</v>
      </c>
      <c r="BK45" s="11">
        <f>Reg[[#This Row],[STECo22]]-Sug0.2[[#This Row],[STECo22]]</f>
        <v>3621.2461999999941</v>
      </c>
      <c r="BL45" s="11">
        <f>Reg[[#This Row],[STECo23]]-Sug0.2[[#This Row],[STECo23]]</f>
        <v>2909.6051999999909</v>
      </c>
      <c r="BM45" s="11">
        <f>Reg[[#This Row],[STECo24]]-Sug0.2[[#This Row],[STECo24]]</f>
        <v>1844.0054000000237</v>
      </c>
      <c r="BN45" s="11">
        <f>Reg[[#This Row],[STECo25]]-Sug0.2[[#This Row],[STECo25]]</f>
        <v>1904.5707999999868</v>
      </c>
      <c r="BO45" s="11">
        <f>Reg[[#This Row],[STECo26]]-Sug0.2[[#This Row],[STECo26]]</f>
        <v>1405.314400000032</v>
      </c>
      <c r="BP45" s="11">
        <f>Reg[[#This Row],[STECo27]]-Sug0.2[[#This Row],[STECo27]]</f>
        <v>1974.7646999999997</v>
      </c>
      <c r="BQ45" s="11">
        <f>Reg[STECo0]-Sug0.2[STECo0]</f>
        <v>0</v>
      </c>
      <c r="BR45" s="11">
        <f>Reg[STECo1]-Sug0.2[STECo1]</f>
        <v>0</v>
      </c>
      <c r="BS45" s="11">
        <f>Reg[STECo2]-Sug0.2[STECo2]</f>
        <v>0</v>
      </c>
      <c r="BT45" s="11">
        <f>Reg[STECo3]-Sug0.2[STECo3]</f>
        <v>0</v>
      </c>
      <c r="BU45" s="11">
        <f>Reg[STECo4]-Sug0.2[STECo4]</f>
        <v>0</v>
      </c>
      <c r="BV45" s="11">
        <f>Reg[STECo5]-Sug0.2[STECo5]</f>
        <v>0</v>
      </c>
      <c r="BW45" s="11">
        <f>Reg[STECo6]-Sug0.2[STECo6]</f>
        <v>0</v>
      </c>
      <c r="BX45" s="11">
        <f>Reg[[#This Row],[STECo7]]-Sug0.5[[#This Row],[STECo7]]</f>
        <v>30932.537100000016</v>
      </c>
      <c r="BY45" s="11">
        <f>Reg[[#This Row],[STECo8]]-Sug0.5[[#This Row],[STECo8]]</f>
        <v>29527.914900000033</v>
      </c>
      <c r="BZ45" s="11">
        <f>Reg[[#This Row],[STECo9]]-Sug0.5[[#This Row],[STECo9]]</f>
        <v>30562.770299999975</v>
      </c>
      <c r="CA45" s="11">
        <f>Reg[[#This Row],[STECo10]]-Sug0.5[[#This Row],[STECo10]]</f>
        <v>31215.567299999995</v>
      </c>
      <c r="CB45" s="11">
        <f>Reg[[#This Row],[STECo11]]-Sug0.5[[#This Row],[STECo11]]</f>
        <v>29154.042400000035</v>
      </c>
      <c r="CC45" s="11">
        <f>Reg[[#This Row],[STECo12]]-Sug0.5[[#This Row],[STECo12]]</f>
        <v>28137.079999999958</v>
      </c>
      <c r="CD45" s="11">
        <f>Reg[[#This Row],[STECo13]]-Sug0.5[[#This Row],[STECo13]]</f>
        <v>26394.295999999973</v>
      </c>
      <c r="CE45" s="11">
        <f>Reg[[#This Row],[STECo14]]-Sug0.5[[#This Row],[STECo14]]</f>
        <v>25520.075399999972</v>
      </c>
      <c r="CF45" s="11">
        <f>Reg[[#This Row],[STECo15]]-Sug0.5[[#This Row],[STECo15]]</f>
        <v>23496.980199999991</v>
      </c>
      <c r="CG45" s="11">
        <f>Reg[[#This Row],[STECo16]]-Sug0.5[[#This Row],[STECo16]]</f>
        <v>21818.589000000036</v>
      </c>
      <c r="CH45" s="11">
        <f>Reg[[#This Row],[STECo17]]-Sug0.5[[#This Row],[STECo17]]</f>
        <v>20507.553100000019</v>
      </c>
      <c r="CI45" s="11">
        <f>Reg[[#This Row],[STECo18]]-Sug0.5[[#This Row],[STECo18]]</f>
        <v>18739.054799999984</v>
      </c>
      <c r="CJ45" s="11">
        <f>Reg[[#This Row],[STECo19]]-Sug0.5[[#This Row],[STECo19]]</f>
        <v>16919.729099999997</v>
      </c>
      <c r="CK45" s="11">
        <f>Reg[[#This Row],[STECo20]]-Sug0.5[[#This Row],[STECo20]]</f>
        <v>14130.685200000007</v>
      </c>
      <c r="CL45" s="11">
        <f>Reg[[#This Row],[STECo21]]-Sug0.5[[#This Row],[STECo21]]</f>
        <v>12690.178400000033</v>
      </c>
      <c r="CM45" s="11">
        <f>Reg[[#This Row],[STECo22]]-Sug0.5[[#This Row],[STECo22]]</f>
        <v>9906.3974999999627</v>
      </c>
      <c r="CN45" s="11">
        <f>Reg[[#This Row],[STECo23]]-Sug0.5[[#This Row],[STECo23]]</f>
        <v>8526.7595999999903</v>
      </c>
      <c r="CO45" s="11">
        <f>Reg[[#This Row],[STECo24]]-Sug0.5[[#This Row],[STECo24]]</f>
        <v>6512.8703000000096</v>
      </c>
      <c r="CP45" s="11">
        <f>Reg[[#This Row],[STECo25]]-Sug0.5[[#This Row],[STECo25]]</f>
        <v>6856.4548999999533</v>
      </c>
      <c r="CQ45" s="11">
        <f>Reg[[#This Row],[STECo26]]-Sug0.5[[#This Row],[STECo26]]</f>
        <v>5806.1673000000301</v>
      </c>
      <c r="CR45" s="11">
        <f>Reg[[#This Row],[STECo27]]-Sug0.5[[#This Row],[STECo27]]</f>
        <v>3913.624599999981</v>
      </c>
    </row>
    <row r="46" spans="3:96" x14ac:dyDescent="0.25">
      <c r="C46" s="7">
        <f>(SUM(Reg[[#This Row],[STECo0]:[STECo27]]))-(SUM(Sug0.2[[#This Row],[STECo0]:[STECo27]]))</f>
        <v>163925.42429999448</v>
      </c>
      <c r="D46" s="7">
        <f>(SUM(Reg[[#This Row],[NASCo0]:[NASCo27]]))-(SUM(Sug0.2[[#This Row],[NASCo0]:[NASCo27]]))</f>
        <v>498251.54850000143</v>
      </c>
      <c r="E46" s="7">
        <f>(SUM(Reg[[#This Row],[CIRCo0]:[CIRCo27]]))-(SUM(Sug0.2[[#This Row],[CIRCo0]:[CIRCo27]]))</f>
        <v>1224387.518699998</v>
      </c>
      <c r="F46" s="7">
        <f>(SUM(Reg[[#This Row],[HCCCo0]:[HCCCo27]]))-(SUM(Sug0.2[[#This Row],[HCCCo0]:[HCCCo27]]))</f>
        <v>742981.58089999948</v>
      </c>
      <c r="G46" s="7">
        <f>(SUM(Reg[[#This Row],[CHDCo0]:[CHDCo27]]))-(SUM(Sug0.2[[#This Row],[CHDCo0]:[CHDCo27]]))</f>
        <v>2000000</v>
      </c>
      <c r="H46" s="7">
        <f>(SUM(Reg[[#This Row],[T2DCo0]:[T2DCo27]]))-(SUM(Sug0.2[[#This Row],[T2DCo0]:[T2DCo27]]))</f>
        <v>200000</v>
      </c>
      <c r="I46" s="7">
        <f>(SUM(Reg[[#This Row],[OveCo0]:[OveCo27]]))-(SUM(Sug0.2[[#This Row],[OveCo0]:[OveCo27]]))</f>
        <v>-250000</v>
      </c>
      <c r="J46" s="7">
        <f>(SUM(Reg[[#This Row],[ObeCo0]:[ObeCo27]]))-(SUM(Sug0.2[[#This Row],[ObeCo0]:[ObeCo27]]))</f>
        <v>-1280000</v>
      </c>
      <c r="K46" s="7">
        <f>(SUM(Reg[[#This Row],[STECo0]:[STECo27]]))-(SUM(Sug0.5[[#This Row],[STECo0]:[STECo27]]))</f>
        <v>589673.4199999962</v>
      </c>
      <c r="L46" s="7">
        <f>(SUM(Reg[[#This Row],[NASCo0]:[NASCo27]]))-(SUM(Sug0.5[[#This Row],[NASCo0]:[NASCo27]]))</f>
        <v>1429949.7667999975</v>
      </c>
      <c r="M46" s="7">
        <f>(SUM(Reg[[#This Row],[CIRCo0]:[CIRCo27]]))-(SUM(Sug0.5[[#This Row],[CIRCo0]:[CIRCo27]]))</f>
        <v>3407837.4445999991</v>
      </c>
      <c r="N46" s="7">
        <f>(SUM(Reg[[#This Row],[HCCCo0]:[HCCCo27]]))-(SUM(Sug0.5[[#This Row],[HCCCo0]:[HCCCo27]]))</f>
        <v>2312186.5661299992</v>
      </c>
      <c r="O46" s="7">
        <f>(SUM(Reg[[#This Row],[CHDCo0]:[CHDCo27]]))-(SUM(Sug0.5[[#This Row],[CHDCo0]:[CHDCo27]]))</f>
        <v>8700000</v>
      </c>
      <c r="P46" s="7">
        <f>(SUM(Reg[[#This Row],[T2DCo0]:[T2DCo27]]))-(SUM(Sug0.5[[#This Row],[T2DCo0]:[T2DCo27]]))</f>
        <v>800000</v>
      </c>
      <c r="Q46" s="7">
        <f>(SUM(Reg[[#This Row],[OveCo0]:[OveCo27]]))-(SUM(Sug0.5[[#This Row],[OveCo0]:[OveCo27]]))</f>
        <v>-780000</v>
      </c>
      <c r="R46" s="7">
        <f>(SUM(Reg[[#This Row],[ObeCo0]:[ObeCo27]]))-(SUM(Sug0.5[[#This Row],[ObeCo0]:[ObeCo27]]))</f>
        <v>-4210000</v>
      </c>
      <c r="S46" s="7">
        <f>(SUM(Reg[[#This Row],[SteDa0]:[SteDa27]]))-(SUM(Sug0.2[[#This Row],[SteDa0]:[SteDa27]]))</f>
        <v>0</v>
      </c>
      <c r="T46" s="7">
        <f>(SUM(Reg[[#This Row],[NASDa0]:[NASDa27]]))-(SUM(Sug0.2[[#This Row],[NASDa0]:[NASDa27]]))</f>
        <v>416.76541049999832</v>
      </c>
      <c r="U46" s="7">
        <f>(SUM(Reg[[#This Row],[CIRDa0]:[CIRDa27]]))-(SUM(Sug0.2[[#This Row],[CIRDa0]:[CIRDa27]]))</f>
        <v>60.732234009999843</v>
      </c>
      <c r="V46" s="14">
        <f>(SUM(Reg[[#This Row],[HCCDa0]:[HCCDa27]]))-(SUM(Sug0.2[[#This Row],[HCCDa0]:[HCCDa27]]))</f>
        <v>3.2564070640000082</v>
      </c>
      <c r="W46" s="7">
        <f>(SUM(Reg[[#This Row],[LIDDa0]:[LIDDa27]]))-(SUM(Sug0.2[[#This Row],[LIDDa0]:[LIDDa27]]))</f>
        <v>354.15768856999966</v>
      </c>
      <c r="X46" s="7">
        <f>(SUM(Reg[[#This Row],[CHDDa0]:[CHDDa27]]))-(SUM(Sug0.2[[#This Row],[CHDDa0]:[CHDDa27]]))</f>
        <v>6.5555810599994402</v>
      </c>
      <c r="Y46" s="7">
        <f>(SUM(Reg[[#This Row],[CHDDDa0]:[CHDDDa27]]))-(SUM(Sug0.2[[#This Row],[CHDDDa0]:[CHDDDa27]]))</f>
        <v>5.4330566000007821</v>
      </c>
      <c r="Z46" s="7">
        <f>(SUM(Reg[[#This Row],[T2DDa0]:[T2DDa27]]))-(SUM(Sug0.2[[#This Row],[T2DDa0]:[T2DDa27]]))</f>
        <v>0.41021319999993011</v>
      </c>
      <c r="AA46" s="7">
        <f>(SUM(Reg[[#This Row],[T2DDDa0]:[T2DDDa27]]))-(SUM(Sug0.2[[#This Row],[T2DDDa0]:[T2DDDa27]]))</f>
        <v>36.756730000000971</v>
      </c>
      <c r="AB46" s="7">
        <f>(SUM(Reg[[#This Row],[OveDa0]:[OveDa27]]))-(SUM(Sug0.2[[#This Row],[OveDa0]:[OveDa27]]))</f>
        <v>0</v>
      </c>
      <c r="AC46" s="7">
        <f>(SUM(Reg[[#This Row],[ObeDa0]:[ObeDa27]]))-(SUM(Sug0.2[[#This Row],[ObeDa0]:[ObeDa27]]))</f>
        <v>-13.941791270000294</v>
      </c>
      <c r="AD46" s="7">
        <f>(SUM(Reg[[#This Row],[SteDa0]:[SteDa27]]))-(SUM(Sug0.5[[#This Row],[SteDa0]:[SteDa27]]))</f>
        <v>0</v>
      </c>
      <c r="AE46" s="7">
        <f>(SUM(Reg[[#This Row],[NASDa0]:[NASDa27]]))-(SUM(Sug0.5[[#This Row],[NASDa0]:[NASDa27]]))</f>
        <v>1196.0898135999978</v>
      </c>
      <c r="AF46" s="7">
        <f>(SUM(Reg[[#This Row],[CIRDa0]:[CIRDa27]]))-(SUM(Sug0.5[[#This Row],[CIRDa0]:[CIRDa27]]))</f>
        <v>169.03601017999989</v>
      </c>
      <c r="AG46" s="7">
        <f>(SUM(Reg[[#This Row],[HCCDa0]:[HCCDa27]]))-(SUM(Sug0.5[[#This Row],[HCCDa0]:[HCCDa27]]))</f>
        <v>10.134061011</v>
      </c>
      <c r="AH46" s="7">
        <f>(SUM(Reg[[#This Row],[LIDDa0]:[LIDDa27]]))-(SUM(Sug0.5[[#This Row],[LIDDa0]:[LIDDa27]]))</f>
        <v>952.33629609000081</v>
      </c>
      <c r="AI46" s="7">
        <f>(SUM(Reg[[#This Row],[CHDDa0]:[CHDDa27]]))-(SUM(Sug0.5[[#This Row],[CHDDa0]:[CHDDa27]]))</f>
        <v>28.151091749999523</v>
      </c>
      <c r="AJ46" s="7">
        <f>(SUM(Reg[[#This Row],[CHDDDa0]:[CHDDDa27]]))-(SUM(Sug0.5[[#This Row],[CHDDDa0]:[CHDDDa27]]))</f>
        <v>21.504625100002158</v>
      </c>
      <c r="AK46" s="7">
        <f>(SUM(Reg[[#This Row],[T2DDa0]:[T2DDa27]]))-(SUM(Sug0.5[[#This Row],[T2DDa0]:[T2DDa27]]))</f>
        <v>1.2272075700001324</v>
      </c>
      <c r="AL46" s="7">
        <f>(SUM(Reg[[#This Row],[T2DDDa0]:[T2DDDa27]]))-(SUM(Sug0.5[[#This Row],[T2DDDa0]:[T2DDDa27]]))</f>
        <v>30.478676000000632</v>
      </c>
      <c r="AM46" s="7">
        <f>(SUM(Reg[[#This Row],[OveDa0]:[OveDa27]]))-(SUM(Sug0.5[[#This Row],[OveDa0]:[OveDa27]]))</f>
        <v>0</v>
      </c>
      <c r="AN46" s="7">
        <f>(SUM(Reg[[#This Row],[ObeDa0]:[ObeDa27]]))-(SUM(Sug0.5[[#This Row],[ObeDa0]:[ObeDa27]]))</f>
        <v>-46.343661490000159</v>
      </c>
      <c r="AO46" s="11">
        <f>Reg[STECo0]-Sug0.2[STECo0]</f>
        <v>0</v>
      </c>
      <c r="AP46" s="11">
        <f>Reg[STECo1]-Sug0.2[STECo1]</f>
        <v>0</v>
      </c>
      <c r="AQ46" s="11">
        <f>Reg[STECo2]-Sug0.2[STECo2]</f>
        <v>0</v>
      </c>
      <c r="AR46" s="11">
        <f>Reg[STECo3]-Sug0.2[STECo3]</f>
        <v>0</v>
      </c>
      <c r="AS46" s="11">
        <f>Reg[STECo4]-Sug0.2[STECo4]</f>
        <v>0</v>
      </c>
      <c r="AT46" s="11">
        <f>Reg[STECo5]-Sug0.2[STECo5]</f>
        <v>0</v>
      </c>
      <c r="AU46" s="11">
        <f>Reg[STECo6]-Sug0.2[STECo6]</f>
        <v>0</v>
      </c>
      <c r="AV46" s="11">
        <f>Reg[[#This Row],[STECo7]]-Sug0.2[[#This Row],[STECo7]]</f>
        <v>9183.5320999999531</v>
      </c>
      <c r="AW46" s="11">
        <f>Reg[[#This Row],[STECo8]]-Sug0.2[[#This Row],[STECo8]]</f>
        <v>8594.7514000000665</v>
      </c>
      <c r="AX46" s="11">
        <f>Reg[[#This Row],[STECo9]]-Sug0.2[[#This Row],[STECo9]]</f>
        <v>9124.2709999999497</v>
      </c>
      <c r="AY46" s="11">
        <f>Reg[[#This Row],[STECo10]]-Sug0.2[[#This Row],[STECo10]]</f>
        <v>8934.2293999999529</v>
      </c>
      <c r="AZ46" s="11">
        <f>Reg[[#This Row],[STECo11]]-Sug0.2[[#This Row],[STECo11]]</f>
        <v>7791.9064000000944</v>
      </c>
      <c r="BA46" s="11">
        <f>Reg[[#This Row],[STECo12]]-Sug0.2[[#This Row],[STECo12]]</f>
        <v>8135.8979999999283</v>
      </c>
      <c r="BB46" s="11">
        <f>Reg[[#This Row],[STECo13]]-Sug0.2[[#This Row],[STECo13]]</f>
        <v>8868.9740999999922</v>
      </c>
      <c r="BC46" s="11">
        <f>Reg[[#This Row],[STECo14]]-Sug0.2[[#This Row],[STECo14]]</f>
        <v>8274.3007999999681</v>
      </c>
      <c r="BD46" s="11">
        <f>Reg[[#This Row],[STECo15]]-Sug0.2[[#This Row],[STECo15]]</f>
        <v>8229.2360000000335</v>
      </c>
      <c r="BE46" s="11">
        <f>Reg[[#This Row],[STECo16]]-Sug0.2[[#This Row],[STECo16]]</f>
        <v>8052.9585000000661</v>
      </c>
      <c r="BF46" s="11">
        <f>Reg[[#This Row],[STECo17]]-Sug0.2[[#This Row],[STECo17]]</f>
        <v>8310.9043999999994</v>
      </c>
      <c r="BG46" s="11">
        <f>Reg[[#This Row],[STECo18]]-Sug0.2[[#This Row],[STECo18]]</f>
        <v>8905.6076999999932</v>
      </c>
      <c r="BH46" s="11">
        <f>Reg[[#This Row],[STECo19]]-Sug0.2[[#This Row],[STECo19]]</f>
        <v>8414.107799999998</v>
      </c>
      <c r="BI46" s="11">
        <f>Reg[[#This Row],[STECo20]]-Sug0.2[[#This Row],[STECo20]]</f>
        <v>8563.4039999999804</v>
      </c>
      <c r="BJ46" s="11">
        <f>Reg[[#This Row],[STECo21]]-Sug0.2[[#This Row],[STECo21]]</f>
        <v>7876.4063000000315</v>
      </c>
      <c r="BK46" s="11">
        <f>Reg[[#This Row],[STECo22]]-Sug0.2[[#This Row],[STECo22]]</f>
        <v>7115.9549999999581</v>
      </c>
      <c r="BL46" s="11">
        <f>Reg[[#This Row],[STECo23]]-Sug0.2[[#This Row],[STECo23]]</f>
        <v>6496.2348000000347</v>
      </c>
      <c r="BM46" s="11">
        <f>Reg[[#This Row],[STECo24]]-Sug0.2[[#This Row],[STECo24]]</f>
        <v>5906.5781000000425</v>
      </c>
      <c r="BN46" s="11">
        <f>Reg[[#This Row],[STECo25]]-Sug0.2[[#This Row],[STECo25]]</f>
        <v>6171.9221999999718</v>
      </c>
      <c r="BO46" s="11">
        <f>Reg[[#This Row],[STECo26]]-Sug0.2[[#This Row],[STECo26]]</f>
        <v>5614.6987000000081</v>
      </c>
      <c r="BP46" s="11">
        <f>Reg[[#This Row],[STECo27]]-Sug0.2[[#This Row],[STECo27]]</f>
        <v>5359.5475999999908</v>
      </c>
      <c r="BQ46" s="11">
        <f>Reg[STECo0]-Sug0.2[STECo0]</f>
        <v>0</v>
      </c>
      <c r="BR46" s="11">
        <f>Reg[STECo1]-Sug0.2[STECo1]</f>
        <v>0</v>
      </c>
      <c r="BS46" s="11">
        <f>Reg[STECo2]-Sug0.2[STECo2]</f>
        <v>0</v>
      </c>
      <c r="BT46" s="11">
        <f>Reg[STECo3]-Sug0.2[STECo3]</f>
        <v>0</v>
      </c>
      <c r="BU46" s="11">
        <f>Reg[STECo4]-Sug0.2[STECo4]</f>
        <v>0</v>
      </c>
      <c r="BV46" s="11">
        <f>Reg[STECo5]-Sug0.2[STECo5]</f>
        <v>0</v>
      </c>
      <c r="BW46" s="11">
        <f>Reg[STECo6]-Sug0.2[STECo6]</f>
        <v>0</v>
      </c>
      <c r="BX46" s="11">
        <f>Reg[[#This Row],[STECo7]]-Sug0.5[[#This Row],[STECo7]]</f>
        <v>31687.322199999937</v>
      </c>
      <c r="BY46" s="11">
        <f>Reg[[#This Row],[STECo8]]-Sug0.5[[#This Row],[STECo8]]</f>
        <v>32290.561300000059</v>
      </c>
      <c r="BZ46" s="11">
        <f>Reg[[#This Row],[STECo9]]-Sug0.5[[#This Row],[STECo9]]</f>
        <v>34001.556999999913</v>
      </c>
      <c r="CA46" s="11">
        <f>Reg[[#This Row],[STECo10]]-Sug0.5[[#This Row],[STECo10]]</f>
        <v>34071.213699999964</v>
      </c>
      <c r="CB46" s="11">
        <f>Reg[[#This Row],[STECo11]]-Sug0.5[[#This Row],[STECo11]]</f>
        <v>31388.151500000036</v>
      </c>
      <c r="CC46" s="11">
        <f>Reg[[#This Row],[STECo12]]-Sug0.5[[#This Row],[STECo12]]</f>
        <v>31972.651699999929</v>
      </c>
      <c r="CD46" s="11">
        <f>Reg[[#This Row],[STECo13]]-Sug0.5[[#This Row],[STECo13]]</f>
        <v>33397.23060000001</v>
      </c>
      <c r="CE46" s="11">
        <f>Reg[[#This Row],[STECo14]]-Sug0.5[[#This Row],[STECo14]]</f>
        <v>32895.390899999999</v>
      </c>
      <c r="CF46" s="11">
        <f>Reg[[#This Row],[STECo15]]-Sug0.5[[#This Row],[STECo15]]</f>
        <v>32067.895499999984</v>
      </c>
      <c r="CG46" s="11">
        <f>Reg[[#This Row],[STECo16]]-Sug0.5[[#This Row],[STECo16]]</f>
        <v>30753.424400000018</v>
      </c>
      <c r="CH46" s="11">
        <f>Reg[[#This Row],[STECo17]]-Sug0.5[[#This Row],[STECo17]]</f>
        <v>29488.320100000012</v>
      </c>
      <c r="CI46" s="11">
        <f>Reg[[#This Row],[STECo18]]-Sug0.5[[#This Row],[STECo18]]</f>
        <v>28748.975299999991</v>
      </c>
      <c r="CJ46" s="11">
        <f>Reg[[#This Row],[STECo19]]-Sug0.5[[#This Row],[STECo19]]</f>
        <v>28956.136399999959</v>
      </c>
      <c r="CK46" s="11">
        <f>Reg[[#This Row],[STECo20]]-Sug0.5[[#This Row],[STECo20]]</f>
        <v>26591.622900000017</v>
      </c>
      <c r="CL46" s="11">
        <f>Reg[[#This Row],[STECo21]]-Sug0.5[[#This Row],[STECo21]]</f>
        <v>24285.586100000015</v>
      </c>
      <c r="CM46" s="11">
        <f>Reg[[#This Row],[STECo22]]-Sug0.5[[#This Row],[STECo22]]</f>
        <v>23365.822400000005</v>
      </c>
      <c r="CN46" s="11">
        <f>Reg[[#This Row],[STECo23]]-Sug0.5[[#This Row],[STECo23]]</f>
        <v>22530.592200000014</v>
      </c>
      <c r="CO46" s="11">
        <f>Reg[[#This Row],[STECo24]]-Sug0.5[[#This Row],[STECo24]]</f>
        <v>22024.52860000002</v>
      </c>
      <c r="CP46" s="11">
        <f>Reg[[#This Row],[STECo25]]-Sug0.5[[#This Row],[STECo25]]</f>
        <v>21431.635299999965</v>
      </c>
      <c r="CQ46" s="11">
        <f>Reg[[#This Row],[STECo26]]-Sug0.5[[#This Row],[STECo26]]</f>
        <v>19722.219000000041</v>
      </c>
      <c r="CR46" s="11">
        <f>Reg[[#This Row],[STECo27]]-Sug0.5[[#This Row],[STECo27]]</f>
        <v>18002.582900000038</v>
      </c>
    </row>
    <row r="47" spans="3:96" x14ac:dyDescent="0.25">
      <c r="C47" s="7">
        <f>(SUM(Reg[[#This Row],[STECo0]:[STECo27]]))-(SUM(Sug0.2[[#This Row],[STECo0]:[STECo27]]))</f>
        <v>129691.80990000442</v>
      </c>
      <c r="D47" s="7">
        <f>(SUM(Reg[[#This Row],[NASCo0]:[NASCo27]]))-(SUM(Sug0.2[[#This Row],[NASCo0]:[NASCo27]]))</f>
        <v>451880.98800000362</v>
      </c>
      <c r="E47" s="7">
        <f>(SUM(Reg[[#This Row],[CIRCo0]:[CIRCo27]]))-(SUM(Sug0.2[[#This Row],[CIRCo0]:[CIRCo27]]))</f>
        <v>583422.59489999805</v>
      </c>
      <c r="F47" s="7">
        <f>(SUM(Reg[[#This Row],[HCCCo0]:[HCCCo27]]))-(SUM(Sug0.2[[#This Row],[HCCCo0]:[HCCCo27]]))</f>
        <v>108891.51810000045</v>
      </c>
      <c r="G47" s="7">
        <f>(SUM(Reg[[#This Row],[CHDCo0]:[CHDCo27]]))-(SUM(Sug0.2[[#This Row],[CHDCo0]:[CHDCo27]]))</f>
        <v>910000</v>
      </c>
      <c r="H47" s="7">
        <f>(SUM(Reg[[#This Row],[T2DCo0]:[T2DCo27]]))-(SUM(Sug0.2[[#This Row],[T2DCo0]:[T2DCo27]]))</f>
        <v>2000000</v>
      </c>
      <c r="I47" s="7">
        <f>(SUM(Reg[[#This Row],[OveCo0]:[OveCo27]]))-(SUM(Sug0.2[[#This Row],[OveCo0]:[OveCo27]]))</f>
        <v>210000</v>
      </c>
      <c r="J47" s="7">
        <f>(SUM(Reg[[#This Row],[ObeCo0]:[ObeCo27]]))-(SUM(Sug0.2[[#This Row],[ObeCo0]:[ObeCo27]]))</f>
        <v>1130000</v>
      </c>
      <c r="K47" s="7">
        <f>(SUM(Reg[[#This Row],[STECo0]:[STECo27]]))-(SUM(Sug0.5[[#This Row],[STECo0]:[STECo27]]))</f>
        <v>487969.23120000213</v>
      </c>
      <c r="L47" s="7">
        <f>(SUM(Reg[[#This Row],[NASCo0]:[NASCo27]]))-(SUM(Sug0.5[[#This Row],[NASCo0]:[NASCo27]]))</f>
        <v>1334522.6539000031</v>
      </c>
      <c r="M47" s="7">
        <f>(SUM(Reg[[#This Row],[CIRCo0]:[CIRCo27]]))-(SUM(Sug0.5[[#This Row],[CIRCo0]:[CIRCo27]]))</f>
        <v>1441953.5565999988</v>
      </c>
      <c r="N47" s="7">
        <f>(SUM(Reg[[#This Row],[HCCCo0]:[HCCCo27]]))-(SUM(Sug0.5[[#This Row],[HCCCo0]:[HCCCo27]]))</f>
        <v>585107.41750000045</v>
      </c>
      <c r="O47" s="7">
        <f>(SUM(Reg[[#This Row],[CHDCo0]:[CHDCo27]]))-(SUM(Sug0.5[[#This Row],[CHDCo0]:[CHDCo27]]))</f>
        <v>3300000</v>
      </c>
      <c r="P47" s="7">
        <f>(SUM(Reg[[#This Row],[T2DCo0]:[T2DCo27]]))-(SUM(Sug0.5[[#This Row],[T2DCo0]:[T2DCo27]]))</f>
        <v>6500000</v>
      </c>
      <c r="Q47" s="7">
        <f>(SUM(Reg[[#This Row],[OveCo0]:[OveCo27]]))-(SUM(Sug0.5[[#This Row],[OveCo0]:[OveCo27]]))</f>
        <v>670000</v>
      </c>
      <c r="R47" s="7">
        <f>(SUM(Reg[[#This Row],[ObeCo0]:[ObeCo27]]))-(SUM(Sug0.5[[#This Row],[ObeCo0]:[ObeCo27]]))</f>
        <v>3250000</v>
      </c>
      <c r="S47" s="7">
        <f>(SUM(Reg[[#This Row],[SteDa0]:[SteDa27]]))-(SUM(Sug0.2[[#This Row],[SteDa0]:[SteDa27]]))</f>
        <v>0</v>
      </c>
      <c r="T47" s="7">
        <f>(SUM(Reg[[#This Row],[NASDa0]:[NASDa27]]))-(SUM(Sug0.2[[#This Row],[NASDa0]:[NASDa27]]))</f>
        <v>225.67314900000019</v>
      </c>
      <c r="U47" s="7">
        <f>(SUM(Reg[[#This Row],[CIRDa0]:[CIRDa27]]))-(SUM(Sug0.2[[#This Row],[CIRDa0]:[CIRDa27]]))</f>
        <v>36.306805569999938</v>
      </c>
      <c r="V47" s="14">
        <f>(SUM(Reg[[#This Row],[HCCDa0]:[HCCDa27]]))-(SUM(Sug0.2[[#This Row],[HCCDa0]:[HCCDa27]]))</f>
        <v>1.061758017999999</v>
      </c>
      <c r="W47" s="7">
        <f>(SUM(Reg[[#This Row],[LIDDa0]:[LIDDa27]]))-(SUM(Sug0.2[[#This Row],[LIDDa0]:[LIDDa27]]))</f>
        <v>141.69416789999968</v>
      </c>
      <c r="X47" s="7">
        <f>(SUM(Reg[[#This Row],[CHDDa0]:[CHDDa27]]))-(SUM(Sug0.2[[#This Row],[CHDDa0]:[CHDDa27]]))</f>
        <v>11.049638200000118</v>
      </c>
      <c r="Y47" s="7">
        <f>(SUM(Reg[[#This Row],[CHDDDa0]:[CHDDDa27]]))-(SUM(Sug0.2[[#This Row],[CHDDDa0]:[CHDDDa27]]))</f>
        <v>38.726429399999688</v>
      </c>
      <c r="Z47" s="7">
        <f>(SUM(Reg[[#This Row],[T2DDa0]:[T2DDa27]]))-(SUM(Sug0.2[[#This Row],[T2DDa0]:[T2DDa27]]))</f>
        <v>7.8113573499995255</v>
      </c>
      <c r="AA47" s="7">
        <f>(SUM(Reg[[#This Row],[T2DDDa0]:[T2DDDa27]]))-(SUM(Sug0.2[[#This Row],[T2DDDa0]:[T2DDDa27]]))</f>
        <v>90.682356400000572</v>
      </c>
      <c r="AB47" s="7">
        <f>(SUM(Reg[[#This Row],[OveDa0]:[OveDa27]]))-(SUM(Sug0.2[[#This Row],[OveDa0]:[OveDa27]]))</f>
        <v>0</v>
      </c>
      <c r="AC47" s="7">
        <f>(SUM(Reg[[#This Row],[ObeDa0]:[ObeDa27]]))-(SUM(Sug0.2[[#This Row],[ObeDa0]:[ObeDa27]]))</f>
        <v>19.401771899999176</v>
      </c>
      <c r="AD47" s="7">
        <f>(SUM(Reg[[#This Row],[SteDa0]:[SteDa27]]))-(SUM(Sug0.5[[#This Row],[SteDa0]:[SteDa27]]))</f>
        <v>0</v>
      </c>
      <c r="AE47" s="7">
        <f>(SUM(Reg[[#This Row],[NASDa0]:[NASDa27]]))-(SUM(Sug0.5[[#This Row],[NASDa0]:[NASDa27]]))</f>
        <v>666.47178660000009</v>
      </c>
      <c r="AF47" s="7">
        <f>(SUM(Reg[[#This Row],[CIRDa0]:[CIRDa27]]))-(SUM(Sug0.5[[#This Row],[CIRDa0]:[CIRDa27]]))</f>
        <v>89.733801719999974</v>
      </c>
      <c r="AG47" s="7">
        <f>(SUM(Reg[[#This Row],[HCCDa0]:[HCCDa27]]))-(SUM(Sug0.5[[#This Row],[HCCDa0]:[HCCDa27]]))</f>
        <v>5.7051504400000042</v>
      </c>
      <c r="AH47" s="7">
        <f>(SUM(Reg[[#This Row],[LIDDa0]:[LIDDa27]]))-(SUM(Sug0.5[[#This Row],[LIDDa0]:[LIDDa27]]))</f>
        <v>578.92730849999998</v>
      </c>
      <c r="AI47" s="7">
        <f>(SUM(Reg[[#This Row],[CHDDa0]:[CHDDa27]]))-(SUM(Sug0.5[[#This Row],[CHDDa0]:[CHDDa27]]))</f>
        <v>32.090595350000513</v>
      </c>
      <c r="AJ47" s="7">
        <f>(SUM(Reg[[#This Row],[CHDDDa0]:[CHDDDa27]]))-(SUM(Sug0.5[[#This Row],[CHDDDa0]:[CHDDDa27]]))</f>
        <v>72.02665049999996</v>
      </c>
      <c r="AK47" s="7">
        <f>(SUM(Reg[[#This Row],[T2DDa0]:[T2DDa27]]))-(SUM(Sug0.5[[#This Row],[T2DDa0]:[T2DDa27]]))</f>
        <v>26.756651120000015</v>
      </c>
      <c r="AL47" s="7">
        <f>(SUM(Reg[[#This Row],[T2DDDa0]:[T2DDDa27]]))-(SUM(Sug0.5[[#This Row],[T2DDDa0]:[T2DDDa27]]))</f>
        <v>313.51618700000472</v>
      </c>
      <c r="AM47" s="7">
        <f>(SUM(Reg[[#This Row],[OveDa0]:[OveDa27]]))-(SUM(Sug0.5[[#This Row],[OveDa0]:[OveDa27]]))</f>
        <v>0</v>
      </c>
      <c r="AN47" s="7">
        <f>(SUM(Reg[[#This Row],[ObeDa0]:[ObeDa27]]))-(SUM(Sug0.5[[#This Row],[ObeDa0]:[ObeDa27]]))</f>
        <v>56.775642989999596</v>
      </c>
      <c r="AO47" s="11">
        <f>Reg[STECo0]-Sug0.2[STECo0]</f>
        <v>0</v>
      </c>
      <c r="AP47" s="11">
        <f>Reg[STECo1]-Sug0.2[STECo1]</f>
        <v>0</v>
      </c>
      <c r="AQ47" s="11">
        <f>Reg[STECo2]-Sug0.2[STECo2]</f>
        <v>0</v>
      </c>
      <c r="AR47" s="11">
        <f>Reg[STECo3]-Sug0.2[STECo3]</f>
        <v>0</v>
      </c>
      <c r="AS47" s="11">
        <f>Reg[STECo4]-Sug0.2[STECo4]</f>
        <v>0</v>
      </c>
      <c r="AT47" s="11">
        <f>Reg[STECo5]-Sug0.2[STECo5]</f>
        <v>0</v>
      </c>
      <c r="AU47" s="11">
        <f>Reg[STECo6]-Sug0.2[STECo6]</f>
        <v>0</v>
      </c>
      <c r="AV47" s="11">
        <f>Reg[[#This Row],[STECo7]]-Sug0.2[[#This Row],[STECo7]]</f>
        <v>6572.6242000000784</v>
      </c>
      <c r="AW47" s="11">
        <f>Reg[[#This Row],[STECo8]]-Sug0.2[[#This Row],[STECo8]]</f>
        <v>8390.0812000000151</v>
      </c>
      <c r="AX47" s="11">
        <f>Reg[[#This Row],[STECo9]]-Sug0.2[[#This Row],[STECo9]]</f>
        <v>7227.8834999999963</v>
      </c>
      <c r="AY47" s="11">
        <f>Reg[[#This Row],[STECo10]]-Sug0.2[[#This Row],[STECo10]]</f>
        <v>7128.7492999999085</v>
      </c>
      <c r="AZ47" s="11">
        <f>Reg[[#This Row],[STECo11]]-Sug0.2[[#This Row],[STECo11]]</f>
        <v>6921.1158000000287</v>
      </c>
      <c r="BA47" s="11">
        <f>Reg[[#This Row],[STECo12]]-Sug0.2[[#This Row],[STECo12]]</f>
        <v>7664.4638000000268</v>
      </c>
      <c r="BB47" s="11">
        <f>Reg[[#This Row],[STECo13]]-Sug0.2[[#This Row],[STECo13]]</f>
        <v>7950.9001000000862</v>
      </c>
      <c r="BC47" s="11">
        <f>Reg[[#This Row],[STECo14]]-Sug0.2[[#This Row],[STECo14]]</f>
        <v>7224.4921999999788</v>
      </c>
      <c r="BD47" s="11">
        <f>Reg[[#This Row],[STECo15]]-Sug0.2[[#This Row],[STECo15]]</f>
        <v>6437.5712000000058</v>
      </c>
      <c r="BE47" s="11">
        <f>Reg[[#This Row],[STECo16]]-Sug0.2[[#This Row],[STECo16]]</f>
        <v>7835.9075999999186</v>
      </c>
      <c r="BF47" s="11">
        <f>Reg[[#This Row],[STECo17]]-Sug0.2[[#This Row],[STECo17]]</f>
        <v>6792.5688999999547</v>
      </c>
      <c r="BG47" s="11">
        <f>Reg[[#This Row],[STECo18]]-Sug0.2[[#This Row],[STECo18]]</f>
        <v>6330.9379999999655</v>
      </c>
      <c r="BH47" s="11">
        <f>Reg[[#This Row],[STECo19]]-Sug0.2[[#This Row],[STECo19]]</f>
        <v>6658.7535999999382</v>
      </c>
      <c r="BI47" s="11">
        <f>Reg[[#This Row],[STECo20]]-Sug0.2[[#This Row],[STECo20]]</f>
        <v>6381.9272000000346</v>
      </c>
      <c r="BJ47" s="11">
        <f>Reg[[#This Row],[STECo21]]-Sug0.2[[#This Row],[STECo21]]</f>
        <v>5954.6414000000805</v>
      </c>
      <c r="BK47" s="11">
        <f>Reg[[#This Row],[STECo22]]-Sug0.2[[#This Row],[STECo22]]</f>
        <v>4999.9613000000827</v>
      </c>
      <c r="BL47" s="11">
        <f>Reg[[#This Row],[STECo23]]-Sug0.2[[#This Row],[STECo23]]</f>
        <v>4247.5400000000373</v>
      </c>
      <c r="BM47" s="11">
        <f>Reg[[#This Row],[STECo24]]-Sug0.2[[#This Row],[STECo24]]</f>
        <v>4271.1045999999624</v>
      </c>
      <c r="BN47" s="11">
        <f>Reg[[#This Row],[STECo25]]-Sug0.2[[#This Row],[STECo25]]</f>
        <v>3503.2496000000974</v>
      </c>
      <c r="BO47" s="11">
        <f>Reg[[#This Row],[STECo26]]-Sug0.2[[#This Row],[STECo26]]</f>
        <v>4164.750800000038</v>
      </c>
      <c r="BP47" s="11">
        <f>Reg[[#This Row],[STECo27]]-Sug0.2[[#This Row],[STECo27]]</f>
        <v>3032.5855999999912</v>
      </c>
      <c r="BQ47" s="11">
        <f>Reg[STECo0]-Sug0.2[STECo0]</f>
        <v>0</v>
      </c>
      <c r="BR47" s="11">
        <f>Reg[STECo1]-Sug0.2[STECo1]</f>
        <v>0</v>
      </c>
      <c r="BS47" s="11">
        <f>Reg[STECo2]-Sug0.2[STECo2]</f>
        <v>0</v>
      </c>
      <c r="BT47" s="11">
        <f>Reg[STECo3]-Sug0.2[STECo3]</f>
        <v>0</v>
      </c>
      <c r="BU47" s="11">
        <f>Reg[STECo4]-Sug0.2[STECo4]</f>
        <v>0</v>
      </c>
      <c r="BV47" s="11">
        <f>Reg[STECo5]-Sug0.2[STECo5]</f>
        <v>0</v>
      </c>
      <c r="BW47" s="11">
        <f>Reg[STECo6]-Sug0.2[STECo6]</f>
        <v>0</v>
      </c>
      <c r="BX47" s="11">
        <f>Reg[[#This Row],[STECo7]]-Sug0.5[[#This Row],[STECo7]]</f>
        <v>21908.747300000046</v>
      </c>
      <c r="BY47" s="11">
        <f>Reg[[#This Row],[STECo8]]-Sug0.5[[#This Row],[STECo8]]</f>
        <v>25170.243600000045</v>
      </c>
      <c r="BZ47" s="11">
        <f>Reg[[#This Row],[STECo9]]-Sug0.5[[#This Row],[STECo9]]</f>
        <v>26502.239299999899</v>
      </c>
      <c r="CA47" s="11">
        <f>Reg[[#This Row],[STECo10]]-Sug0.5[[#This Row],[STECo10]]</f>
        <v>27401.130000000005</v>
      </c>
      <c r="CB47" s="11">
        <f>Reg[[#This Row],[STECo11]]-Sug0.5[[#This Row],[STECo11]]</f>
        <v>27360.035900000017</v>
      </c>
      <c r="CC47" s="11">
        <f>Reg[[#This Row],[STECo12]]-Sug0.5[[#This Row],[STECo12]]</f>
        <v>28977.972700000042</v>
      </c>
      <c r="CD47" s="11">
        <f>Reg[[#This Row],[STECo13]]-Sug0.5[[#This Row],[STECo13]]</f>
        <v>29153.300300000003</v>
      </c>
      <c r="CE47" s="11">
        <f>Reg[[#This Row],[STECo14]]-Sug0.5[[#This Row],[STECo14]]</f>
        <v>26027.96510000003</v>
      </c>
      <c r="CF47" s="11">
        <f>Reg[[#This Row],[STECo15]]-Sug0.5[[#This Row],[STECo15]]</f>
        <v>22579.540800000075</v>
      </c>
      <c r="CG47" s="11">
        <f>Reg[[#This Row],[STECo16]]-Sug0.5[[#This Row],[STECo16]]</f>
        <v>24813.707300000009</v>
      </c>
      <c r="CH47" s="11">
        <f>Reg[[#This Row],[STECo17]]-Sug0.5[[#This Row],[STECo17]]</f>
        <v>22913.599300000002</v>
      </c>
      <c r="CI47" s="11">
        <f>Reg[[#This Row],[STECo18]]-Sug0.5[[#This Row],[STECo18]]</f>
        <v>23565.15830000001</v>
      </c>
      <c r="CJ47" s="11">
        <f>Reg[[#This Row],[STECo19]]-Sug0.5[[#This Row],[STECo19]]</f>
        <v>25098.37910000002</v>
      </c>
      <c r="CK47" s="11">
        <f>Reg[[#This Row],[STECo20]]-Sug0.5[[#This Row],[STECo20]]</f>
        <v>24118.711800000048</v>
      </c>
      <c r="CL47" s="11">
        <f>Reg[[#This Row],[STECo21]]-Sug0.5[[#This Row],[STECo21]]</f>
        <v>21726.39439999999</v>
      </c>
      <c r="CM47" s="11">
        <f>Reg[[#This Row],[STECo22]]-Sug0.5[[#This Row],[STECo22]]</f>
        <v>20390.467200000072</v>
      </c>
      <c r="CN47" s="11">
        <f>Reg[[#This Row],[STECo23]]-Sug0.5[[#This Row],[STECo23]]</f>
        <v>21010.153000000049</v>
      </c>
      <c r="CO47" s="11">
        <f>Reg[[#This Row],[STECo24]]-Sug0.5[[#This Row],[STECo24]]</f>
        <v>18925.412000000011</v>
      </c>
      <c r="CP47" s="11">
        <f>Reg[[#This Row],[STECo25]]-Sug0.5[[#This Row],[STECo25]]</f>
        <v>16658.309100000071</v>
      </c>
      <c r="CQ47" s="11">
        <f>Reg[[#This Row],[STECo26]]-Sug0.5[[#This Row],[STECo26]]</f>
        <v>17561.365899999975</v>
      </c>
      <c r="CR47" s="11">
        <f>Reg[[#This Row],[STECo27]]-Sug0.5[[#This Row],[STECo27]]</f>
        <v>16106.398800000083</v>
      </c>
    </row>
    <row r="48" spans="3:96" x14ac:dyDescent="0.25">
      <c r="C48" s="7">
        <f>(SUM(Reg[[#This Row],[STECo0]:[STECo27]]))-(SUM(Sug0.2[[#This Row],[STECo0]:[STECo27]]))</f>
        <v>423848.59519999474</v>
      </c>
      <c r="D48" s="7">
        <f>(SUM(Reg[[#This Row],[NASCo0]:[NASCo27]]))-(SUM(Sug0.2[[#This Row],[NASCo0]:[NASCo27]]))</f>
        <v>577914.92310000211</v>
      </c>
      <c r="E48" s="7">
        <f>(SUM(Reg[[#This Row],[CIRCo0]:[CIRCo27]]))-(SUM(Sug0.2[[#This Row],[CIRCo0]:[CIRCo27]]))</f>
        <v>743512.9635999985</v>
      </c>
      <c r="F48" s="7">
        <f>(SUM(Reg[[#This Row],[HCCCo0]:[HCCCo27]]))-(SUM(Sug0.2[[#This Row],[HCCCo0]:[HCCCo27]]))</f>
        <v>232256.04039999843</v>
      </c>
      <c r="G48" s="7">
        <f>(SUM(Reg[[#This Row],[CHDCo0]:[CHDCo27]]))-(SUM(Sug0.2[[#This Row],[CHDCo0]:[CHDCo27]]))</f>
        <v>2200000</v>
      </c>
      <c r="H48" s="7">
        <f>(SUM(Reg[[#This Row],[T2DCo0]:[T2DCo27]]))-(SUM(Sug0.2[[#This Row],[T2DCo0]:[T2DCo27]]))</f>
        <v>5700000</v>
      </c>
      <c r="I48" s="7">
        <f>(SUM(Reg[[#This Row],[OveCo0]:[OveCo27]]))-(SUM(Sug0.2[[#This Row],[OveCo0]:[OveCo27]]))</f>
        <v>-640000</v>
      </c>
      <c r="J48" s="7">
        <f>(SUM(Reg[[#This Row],[ObeCo0]:[ObeCo27]]))-(SUM(Sug0.2[[#This Row],[ObeCo0]:[ObeCo27]]))</f>
        <v>9820000</v>
      </c>
      <c r="K48" s="7">
        <f>(SUM(Reg[[#This Row],[STECo0]:[STECo27]]))-(SUM(Sug0.5[[#This Row],[STECo0]:[STECo27]]))</f>
        <v>1349783.2608999945</v>
      </c>
      <c r="L48" s="7">
        <f>(SUM(Reg[[#This Row],[NASCo0]:[NASCo27]]))-(SUM(Sug0.5[[#This Row],[NASCo0]:[NASCo27]]))</f>
        <v>1736367.2898000004</v>
      </c>
      <c r="M48" s="7">
        <f>(SUM(Reg[[#This Row],[CIRCo0]:[CIRCo27]]))-(SUM(Sug0.5[[#This Row],[CIRCo0]:[CIRCo27]]))</f>
        <v>2637052.0928000007</v>
      </c>
      <c r="N48" s="7">
        <f>(SUM(Reg[[#This Row],[HCCCo0]:[HCCCo27]]))-(SUM(Sug0.5[[#This Row],[HCCCo0]:[HCCCo27]]))</f>
        <v>2070660.3606899986</v>
      </c>
      <c r="O48" s="7">
        <f>(SUM(Reg[[#This Row],[CHDCo0]:[CHDCo27]]))-(SUM(Sug0.5[[#This Row],[CHDCo0]:[CHDCo27]]))</f>
        <v>9220000</v>
      </c>
      <c r="P48" s="7">
        <f>(SUM(Reg[[#This Row],[T2DCo0]:[T2DCo27]]))-(SUM(Sug0.5[[#This Row],[T2DCo0]:[T2DCo27]]))</f>
        <v>18100000</v>
      </c>
      <c r="Q48" s="7">
        <f>(SUM(Reg[[#This Row],[OveCo0]:[OveCo27]]))-(SUM(Sug0.5[[#This Row],[OveCo0]:[OveCo27]]))</f>
        <v>-2220000</v>
      </c>
      <c r="R48" s="7">
        <f>(SUM(Reg[[#This Row],[ObeCo0]:[ObeCo27]]))-(SUM(Sug0.5[[#This Row],[ObeCo0]:[ObeCo27]]))</f>
        <v>31580000</v>
      </c>
      <c r="S48" s="7">
        <f>(SUM(Reg[[#This Row],[SteDa0]:[SteDa27]]))-(SUM(Sug0.2[[#This Row],[SteDa0]:[SteDa27]]))</f>
        <v>0</v>
      </c>
      <c r="T48" s="7">
        <f>(SUM(Reg[[#This Row],[NASDa0]:[NASDa27]]))-(SUM(Sug0.2[[#This Row],[NASDa0]:[NASDa27]]))</f>
        <v>351.23102480000034</v>
      </c>
      <c r="U48" s="7">
        <f>(SUM(Reg[[#This Row],[CIRDa0]:[CIRDa27]]))-(SUM(Sug0.2[[#This Row],[CIRDa0]:[CIRDa27]]))</f>
        <v>44.783865549999916</v>
      </c>
      <c r="V48" s="14">
        <f>(SUM(Reg[[#This Row],[HCCDa0]:[HCCDa27]]))-(SUM(Sug0.2[[#This Row],[HCCDa0]:[HCCDa27]]))</f>
        <v>1.3043820099999905</v>
      </c>
      <c r="W48" s="7">
        <f>(SUM(Reg[[#This Row],[LIDDa0]:[LIDDa27]]))-(SUM(Sug0.2[[#This Row],[LIDDa0]:[LIDDa27]]))</f>
        <v>328.21851750000042</v>
      </c>
      <c r="X48" s="7">
        <f>(SUM(Reg[[#This Row],[CHDDa0]:[CHDDa27]]))-(SUM(Sug0.2[[#This Row],[CHDDa0]:[CHDDa27]]))</f>
        <v>18.090996450000148</v>
      </c>
      <c r="Y48" s="7">
        <f>(SUM(Reg[[#This Row],[CHDDDa0]:[CHDDDa27]]))-(SUM(Sug0.2[[#This Row],[CHDDDa0]:[CHDDDa27]]))</f>
        <v>20.077739469999869</v>
      </c>
      <c r="Z48" s="7">
        <f>(SUM(Reg[[#This Row],[T2DDa0]:[T2DDa27]]))-(SUM(Sug0.2[[#This Row],[T2DDa0]:[T2DDa27]]))</f>
        <v>36.423253400000249</v>
      </c>
      <c r="AA48" s="7">
        <f>(SUM(Reg[[#This Row],[T2DDDa0]:[T2DDDa27]]))-(SUM(Sug0.2[[#This Row],[T2DDDa0]:[T2DDDa27]]))</f>
        <v>245.9102192000064</v>
      </c>
      <c r="AB48" s="7">
        <f>(SUM(Reg[[#This Row],[OveDa0]:[OveDa27]]))-(SUM(Sug0.2[[#This Row],[OveDa0]:[OveDa27]]))</f>
        <v>0</v>
      </c>
      <c r="AC48" s="7">
        <f>(SUM(Reg[[#This Row],[ObeDa0]:[ObeDa27]]))-(SUM(Sug0.2[[#This Row],[ObeDa0]:[ObeDa27]]))</f>
        <v>127.91731105999997</v>
      </c>
      <c r="AD48" s="7">
        <f>(SUM(Reg[[#This Row],[SteDa0]:[SteDa27]]))-(SUM(Sug0.5[[#This Row],[SteDa0]:[SteDa27]]))</f>
        <v>0</v>
      </c>
      <c r="AE48" s="7">
        <f>(SUM(Reg[[#This Row],[NASDa0]:[NASDa27]]))-(SUM(Sug0.5[[#This Row],[NASDa0]:[NASDa27]]))</f>
        <v>1055.2869266999996</v>
      </c>
      <c r="AF48" s="7">
        <f>(SUM(Reg[[#This Row],[CIRDa0]:[CIRDa27]]))-(SUM(Sug0.5[[#This Row],[CIRDa0]:[CIRDa27]]))</f>
        <v>158.83702380999983</v>
      </c>
      <c r="AG48" s="7">
        <f>(SUM(Reg[[#This Row],[HCCDa0]:[HCCDa27]]))-(SUM(Sug0.5[[#This Row],[HCCDa0]:[HCCDa27]]))</f>
        <v>11.629114670999996</v>
      </c>
      <c r="AH48" s="7">
        <f>(SUM(Reg[[#This Row],[LIDDa0]:[LIDDa27]]))-(SUM(Sug0.5[[#This Row],[LIDDa0]:[LIDDa27]]))</f>
        <v>1112.4678950800017</v>
      </c>
      <c r="AI48" s="7">
        <f>(SUM(Reg[[#This Row],[CHDDa0]:[CHDDa27]]))-(SUM(Sug0.5[[#This Row],[CHDDa0]:[CHDDa27]]))</f>
        <v>68.616182570000319</v>
      </c>
      <c r="AJ48" s="7">
        <f>(SUM(Reg[[#This Row],[CHDDDa0]:[CHDDDa27]]))-(SUM(Sug0.5[[#This Row],[CHDDDa0]:[CHDDDa27]]))</f>
        <v>70.895634910000354</v>
      </c>
      <c r="AK48" s="7">
        <f>(SUM(Reg[[#This Row],[T2DDa0]:[T2DDa27]]))-(SUM(Sug0.5[[#This Row],[T2DDa0]:[T2DDa27]]))</f>
        <v>118.91961151000032</v>
      </c>
      <c r="AL48" s="7">
        <f>(SUM(Reg[[#This Row],[T2DDDa0]:[T2DDDa27]]))-(SUM(Sug0.5[[#This Row],[T2DDDa0]:[T2DDDa27]]))</f>
        <v>767.48931250000533</v>
      </c>
      <c r="AM48" s="7">
        <f>(SUM(Reg[[#This Row],[OveDa0]:[OveDa27]]))-(SUM(Sug0.5[[#This Row],[OveDa0]:[OveDa27]]))</f>
        <v>0</v>
      </c>
      <c r="AN48" s="7">
        <f>(SUM(Reg[[#This Row],[ObeDa0]:[ObeDa27]]))-(SUM(Sug0.5[[#This Row],[ObeDa0]:[ObeDa27]]))</f>
        <v>412.09922041000027</v>
      </c>
      <c r="AO48" s="11">
        <f>Reg[STECo0]-Sug0.2[STECo0]</f>
        <v>0</v>
      </c>
      <c r="AP48" s="11">
        <f>Reg[STECo1]-Sug0.2[STECo1]</f>
        <v>0</v>
      </c>
      <c r="AQ48" s="11">
        <f>Reg[STECo2]-Sug0.2[STECo2]</f>
        <v>0</v>
      </c>
      <c r="AR48" s="11">
        <f>Reg[STECo3]-Sug0.2[STECo3]</f>
        <v>0</v>
      </c>
      <c r="AS48" s="11">
        <f>Reg[STECo4]-Sug0.2[STECo4]</f>
        <v>0</v>
      </c>
      <c r="AT48" s="11">
        <f>Reg[STECo5]-Sug0.2[STECo5]</f>
        <v>0</v>
      </c>
      <c r="AU48" s="11">
        <f>Reg[STECo6]-Sug0.2[STECo6]</f>
        <v>0</v>
      </c>
      <c r="AV48" s="11">
        <f>Reg[[#This Row],[STECo7]]-Sug0.2[[#This Row],[STECo7]]</f>
        <v>20000</v>
      </c>
      <c r="AW48" s="11">
        <f>Reg[[#This Row],[STECo8]]-Sug0.2[[#This Row],[STECo8]]</f>
        <v>20000</v>
      </c>
      <c r="AX48" s="11">
        <f>Reg[[#This Row],[STECo9]]-Sug0.2[[#This Row],[STECo9]]</f>
        <v>10000</v>
      </c>
      <c r="AY48" s="11">
        <f>Reg[[#This Row],[STECo10]]-Sug0.2[[#This Row],[STECo10]]</f>
        <v>20000</v>
      </c>
      <c r="AZ48" s="11">
        <f>Reg[[#This Row],[STECo11]]-Sug0.2[[#This Row],[STECo11]]</f>
        <v>30000</v>
      </c>
      <c r="BA48" s="11">
        <f>Reg[[#This Row],[STECo12]]-Sug0.2[[#This Row],[STECo12]]</f>
        <v>20000</v>
      </c>
      <c r="BB48" s="11">
        <f>Reg[[#This Row],[STECo13]]-Sug0.2[[#This Row],[STECo13]]</f>
        <v>30000</v>
      </c>
      <c r="BC48" s="11">
        <f>Reg[[#This Row],[STECo14]]-Sug0.2[[#This Row],[STECo14]]</f>
        <v>30000</v>
      </c>
      <c r="BD48" s="11">
        <f>Reg[[#This Row],[STECo15]]-Sug0.2[[#This Row],[STECo15]]</f>
        <v>30000</v>
      </c>
      <c r="BE48" s="11">
        <f>Reg[[#This Row],[STECo16]]-Sug0.2[[#This Row],[STECo16]]</f>
        <v>30000</v>
      </c>
      <c r="BF48" s="11">
        <f>Reg[[#This Row],[STECo17]]-Sug0.2[[#This Row],[STECo17]]</f>
        <v>20000</v>
      </c>
      <c r="BG48" s="11">
        <f>Reg[[#This Row],[STECo18]]-Sug0.2[[#This Row],[STECo18]]</f>
        <v>20000</v>
      </c>
      <c r="BH48" s="11">
        <f>Reg[[#This Row],[STECo19]]-Sug0.2[[#This Row],[STECo19]]</f>
        <v>10000</v>
      </c>
      <c r="BI48" s="11">
        <f>Reg[[#This Row],[STECo20]]-Sug0.2[[#This Row],[STECo20]]</f>
        <v>20000</v>
      </c>
      <c r="BJ48" s="11">
        <f>Reg[[#This Row],[STECo21]]-Sug0.2[[#This Row],[STECo21]]</f>
        <v>20000</v>
      </c>
      <c r="BK48" s="11">
        <f>Reg[[#This Row],[STECo22]]-Sug0.2[[#This Row],[STECo22]]</f>
        <v>10000</v>
      </c>
      <c r="BL48" s="11">
        <f>Reg[[#This Row],[STECo23]]-Sug0.2[[#This Row],[STECo23]]</f>
        <v>20000</v>
      </c>
      <c r="BM48" s="11">
        <f>Reg[[#This Row],[STECo24]]-Sug0.2[[#This Row],[STECo24]]</f>
        <v>18536.768700000015</v>
      </c>
      <c r="BN48" s="11">
        <f>Reg[[#This Row],[STECo25]]-Sug0.2[[#This Row],[STECo25]]</f>
        <v>14189.834200000041</v>
      </c>
      <c r="BO48" s="11">
        <f>Reg[[#This Row],[STECo26]]-Sug0.2[[#This Row],[STECo26]]</f>
        <v>15680.612500000047</v>
      </c>
      <c r="BP48" s="11">
        <f>Reg[[#This Row],[STECo27]]-Sug0.2[[#This Row],[STECo27]]</f>
        <v>15441.379799999995</v>
      </c>
      <c r="BQ48" s="11">
        <f>Reg[STECo0]-Sug0.2[STECo0]</f>
        <v>0</v>
      </c>
      <c r="BR48" s="11">
        <f>Reg[STECo1]-Sug0.2[STECo1]</f>
        <v>0</v>
      </c>
      <c r="BS48" s="11">
        <f>Reg[STECo2]-Sug0.2[STECo2]</f>
        <v>0</v>
      </c>
      <c r="BT48" s="11">
        <f>Reg[STECo3]-Sug0.2[STECo3]</f>
        <v>0</v>
      </c>
      <c r="BU48" s="11">
        <f>Reg[STECo4]-Sug0.2[STECo4]</f>
        <v>0</v>
      </c>
      <c r="BV48" s="11">
        <f>Reg[STECo5]-Sug0.2[STECo5]</f>
        <v>0</v>
      </c>
      <c r="BW48" s="11">
        <f>Reg[STECo6]-Sug0.2[STECo6]</f>
        <v>0</v>
      </c>
      <c r="BX48" s="11">
        <f>Reg[[#This Row],[STECo7]]-Sug0.5[[#This Row],[STECo7]]</f>
        <v>50000</v>
      </c>
      <c r="BY48" s="11">
        <f>Reg[[#This Row],[STECo8]]-Sug0.5[[#This Row],[STECo8]]</f>
        <v>60000</v>
      </c>
      <c r="BZ48" s="11">
        <f>Reg[[#This Row],[STECo9]]-Sug0.5[[#This Row],[STECo9]]</f>
        <v>60000</v>
      </c>
      <c r="CA48" s="11">
        <f>Reg[[#This Row],[STECo10]]-Sug0.5[[#This Row],[STECo10]]</f>
        <v>70000</v>
      </c>
      <c r="CB48" s="11">
        <f>Reg[[#This Row],[STECo11]]-Sug0.5[[#This Row],[STECo11]]</f>
        <v>80000</v>
      </c>
      <c r="CC48" s="11">
        <f>Reg[[#This Row],[STECo12]]-Sug0.5[[#This Row],[STECo12]]</f>
        <v>70000</v>
      </c>
      <c r="CD48" s="11">
        <f>Reg[[#This Row],[STECo13]]-Sug0.5[[#This Row],[STECo13]]</f>
        <v>80000</v>
      </c>
      <c r="CE48" s="11">
        <f>Reg[[#This Row],[STECo14]]-Sug0.5[[#This Row],[STECo14]]</f>
        <v>80000</v>
      </c>
      <c r="CF48" s="11">
        <f>Reg[[#This Row],[STECo15]]-Sug0.5[[#This Row],[STECo15]]</f>
        <v>80000</v>
      </c>
      <c r="CG48" s="11">
        <f>Reg[[#This Row],[STECo16]]-Sug0.5[[#This Row],[STECo16]]</f>
        <v>80000</v>
      </c>
      <c r="CH48" s="11">
        <f>Reg[[#This Row],[STECo17]]-Sug0.5[[#This Row],[STECo17]]</f>
        <v>60000</v>
      </c>
      <c r="CI48" s="11">
        <f>Reg[[#This Row],[STECo18]]-Sug0.5[[#This Row],[STECo18]]</f>
        <v>70000</v>
      </c>
      <c r="CJ48" s="11">
        <f>Reg[[#This Row],[STECo19]]-Sug0.5[[#This Row],[STECo19]]</f>
        <v>60000</v>
      </c>
      <c r="CK48" s="11">
        <f>Reg[[#This Row],[STECo20]]-Sug0.5[[#This Row],[STECo20]]</f>
        <v>60000</v>
      </c>
      <c r="CL48" s="11">
        <f>Reg[[#This Row],[STECo21]]-Sug0.5[[#This Row],[STECo21]]</f>
        <v>70000</v>
      </c>
      <c r="CM48" s="11">
        <f>Reg[[#This Row],[STECo22]]-Sug0.5[[#This Row],[STECo22]]</f>
        <v>55456.48060000001</v>
      </c>
      <c r="CN48" s="11">
        <f>Reg[[#This Row],[STECo23]]-Sug0.5[[#This Row],[STECo23]]</f>
        <v>60093.628700000001</v>
      </c>
      <c r="CO48" s="11">
        <f>Reg[[#This Row],[STECo24]]-Sug0.5[[#This Row],[STECo24]]</f>
        <v>56917.386200000066</v>
      </c>
      <c r="CP48" s="11">
        <f>Reg[[#This Row],[STECo25]]-Sug0.5[[#This Row],[STECo25]]</f>
        <v>50760.382500000065</v>
      </c>
      <c r="CQ48" s="11">
        <f>Reg[[#This Row],[STECo26]]-Sug0.5[[#This Row],[STECo26]]</f>
        <v>48273.885499999975</v>
      </c>
      <c r="CR48" s="11">
        <f>Reg[[#This Row],[STECo27]]-Sug0.5[[#This Row],[STECo27]]</f>
        <v>48281.497399999993</v>
      </c>
    </row>
    <row r="49" spans="3:96" x14ac:dyDescent="0.25">
      <c r="C49" s="7">
        <f>(SUM(Reg[[#This Row],[STECo0]:[STECo27]]))-(SUM(Sug0.2[[#This Row],[STECo0]:[STECo27]]))</f>
        <v>195081.48080000095</v>
      </c>
      <c r="D49" s="7">
        <f>(SUM(Reg[[#This Row],[NASCo0]:[NASCo27]]))-(SUM(Sug0.2[[#This Row],[NASCo0]:[NASCo27]]))</f>
        <v>353943.13000000082</v>
      </c>
      <c r="E49" s="7">
        <f>(SUM(Reg[[#This Row],[CIRCo0]:[CIRCo27]]))-(SUM(Sug0.2[[#This Row],[CIRCo0]:[CIRCo27]]))</f>
        <v>347219.45709999837</v>
      </c>
      <c r="F49" s="7">
        <f>(SUM(Reg[[#This Row],[HCCCo0]:[HCCCo27]]))-(SUM(Sug0.2[[#This Row],[HCCCo0]:[HCCCo27]]))</f>
        <v>818442.48039999977</v>
      </c>
      <c r="G49" s="7">
        <f>(SUM(Reg[[#This Row],[CHDCo0]:[CHDCo27]]))-(SUM(Sug0.2[[#This Row],[CHDCo0]:[CHDCo27]]))</f>
        <v>3800000</v>
      </c>
      <c r="H49" s="7">
        <f>(SUM(Reg[[#This Row],[T2DCo0]:[T2DCo27]]))-(SUM(Sug0.2[[#This Row],[T2DCo0]:[T2DCo27]]))</f>
        <v>10200000</v>
      </c>
      <c r="I49" s="7">
        <f>(SUM(Reg[[#This Row],[OveCo0]:[OveCo27]]))-(SUM(Sug0.2[[#This Row],[OveCo0]:[OveCo27]]))</f>
        <v>300000</v>
      </c>
      <c r="J49" s="7">
        <f>(SUM(Reg[[#This Row],[ObeCo0]:[ObeCo27]]))-(SUM(Sug0.2[[#This Row],[ObeCo0]:[ObeCo27]]))</f>
        <v>6060000</v>
      </c>
      <c r="K49" s="7">
        <f>(SUM(Reg[[#This Row],[STECo0]:[STECo27]]))-(SUM(Sug0.5[[#This Row],[STECo0]:[STECo27]]))</f>
        <v>499547.70090000331</v>
      </c>
      <c r="L49" s="7">
        <f>(SUM(Reg[[#This Row],[NASCo0]:[NASCo27]]))-(SUM(Sug0.5[[#This Row],[NASCo0]:[NASCo27]]))</f>
        <v>1168190.0350000001</v>
      </c>
      <c r="M49" s="7">
        <f>(SUM(Reg[[#This Row],[CIRCo0]:[CIRCo27]]))-(SUM(Sug0.5[[#This Row],[CIRCo0]:[CIRCo27]]))</f>
        <v>1029635.6417999994</v>
      </c>
      <c r="N49" s="7">
        <f>(SUM(Reg[[#This Row],[HCCCo0]:[HCCCo27]]))-(SUM(Sug0.5[[#This Row],[HCCCo0]:[HCCCo27]]))</f>
        <v>1864155.272499999</v>
      </c>
      <c r="O49" s="7">
        <f>(SUM(Reg[[#This Row],[CHDCo0]:[CHDCo27]]))-(SUM(Sug0.5[[#This Row],[CHDCo0]:[CHDCo27]]))</f>
        <v>12500000</v>
      </c>
      <c r="P49" s="7">
        <f>(SUM(Reg[[#This Row],[T2DCo0]:[T2DCo27]]))-(SUM(Sug0.5[[#This Row],[T2DCo0]:[T2DCo27]]))</f>
        <v>28100000</v>
      </c>
      <c r="Q49" s="7">
        <f>(SUM(Reg[[#This Row],[OveCo0]:[OveCo27]]))-(SUM(Sug0.5[[#This Row],[OveCo0]:[OveCo27]]))</f>
        <v>590000</v>
      </c>
      <c r="R49" s="7">
        <f>(SUM(Reg[[#This Row],[ObeCo0]:[ObeCo27]]))-(SUM(Sug0.5[[#This Row],[ObeCo0]:[ObeCo27]]))</f>
        <v>18850000</v>
      </c>
      <c r="S49" s="7">
        <f>(SUM(Reg[[#This Row],[SteDa0]:[SteDa27]]))-(SUM(Sug0.2[[#This Row],[SteDa0]:[SteDa27]]))</f>
        <v>0</v>
      </c>
      <c r="T49" s="7">
        <f>(SUM(Reg[[#This Row],[NASDa0]:[NASDa27]]))-(SUM(Sug0.2[[#This Row],[NASDa0]:[NASDa27]]))</f>
        <v>226.31040700000085</v>
      </c>
      <c r="U49" s="7">
        <f>(SUM(Reg[[#This Row],[CIRDa0]:[CIRDa27]]))-(SUM(Sug0.2[[#This Row],[CIRDa0]:[CIRDa27]]))</f>
        <v>55.204591090000008</v>
      </c>
      <c r="V49" s="14">
        <f>(SUM(Reg[[#This Row],[HCCDa0]:[HCCDa27]]))-(SUM(Sug0.2[[#This Row],[HCCDa0]:[HCCDa27]]))</f>
        <v>4.2128443759999996</v>
      </c>
      <c r="W49" s="7">
        <f>(SUM(Reg[[#This Row],[LIDDa0]:[LIDDa27]]))-(SUM(Sug0.2[[#This Row],[LIDDa0]:[LIDDa27]]))</f>
        <v>250.4349127000005</v>
      </c>
      <c r="X49" s="7">
        <f>(SUM(Reg[[#This Row],[CHDDa0]:[CHDDa27]]))-(SUM(Sug0.2[[#This Row],[CHDDa0]:[CHDDa27]]))</f>
        <v>17.812299999999141</v>
      </c>
      <c r="Y49" s="7">
        <f>(SUM(Reg[[#This Row],[CHDDDa0]:[CHDDDa27]]))-(SUM(Sug0.2[[#This Row],[CHDDDa0]:[CHDDDa27]]))</f>
        <v>60.385335700000724</v>
      </c>
      <c r="Z49" s="7">
        <f>(SUM(Reg[[#This Row],[T2DDa0]:[T2DDa27]]))-(SUM(Sug0.2[[#This Row],[T2DDa0]:[T2DDa27]]))</f>
        <v>35.182555600000342</v>
      </c>
      <c r="AA49" s="7">
        <f>(SUM(Reg[[#This Row],[T2DDDa0]:[T2DDDa27]]))-(SUM(Sug0.2[[#This Row],[T2DDDa0]:[T2DDDa27]]))</f>
        <v>295.284706500006</v>
      </c>
      <c r="AB49" s="7">
        <f>(SUM(Reg[[#This Row],[OveDa0]:[OveDa27]]))-(SUM(Sug0.2[[#This Row],[OveDa0]:[OveDa27]]))</f>
        <v>0</v>
      </c>
      <c r="AC49" s="7">
        <f>(SUM(Reg[[#This Row],[ObeDa0]:[ObeDa27]]))-(SUM(Sug0.2[[#This Row],[ObeDa0]:[ObeDa27]]))</f>
        <v>45.453194499999881</v>
      </c>
      <c r="AD49" s="7">
        <f>(SUM(Reg[[#This Row],[SteDa0]:[SteDa27]]))-(SUM(Sug0.5[[#This Row],[SteDa0]:[SteDa27]]))</f>
        <v>0</v>
      </c>
      <c r="AE49" s="7">
        <f>(SUM(Reg[[#This Row],[NASDa0]:[NASDa27]]))-(SUM(Sug0.5[[#This Row],[NASDa0]:[NASDa27]]))</f>
        <v>746.93796789999942</v>
      </c>
      <c r="AF49" s="7">
        <f>(SUM(Reg[[#This Row],[CIRDa0]:[CIRDa27]]))-(SUM(Sug0.5[[#This Row],[CIRDa0]:[CIRDa27]]))</f>
        <v>163.70227359</v>
      </c>
      <c r="AG49" s="7">
        <f>(SUM(Reg[[#This Row],[HCCDa0]:[HCCDa27]]))-(SUM(Sug0.5[[#This Row],[HCCDa0]:[HCCDa27]]))</f>
        <v>9.5955381659999972</v>
      </c>
      <c r="AH49" s="7">
        <f>(SUM(Reg[[#This Row],[LIDDa0]:[LIDDa27]]))-(SUM(Sug0.5[[#This Row],[LIDDa0]:[LIDDa27]]))</f>
        <v>676.8351431000001</v>
      </c>
      <c r="AI49" s="7">
        <f>(SUM(Reg[[#This Row],[CHDDa0]:[CHDDa27]]))-(SUM(Sug0.5[[#This Row],[CHDDa0]:[CHDDa27]]))</f>
        <v>57.446349099999679</v>
      </c>
      <c r="AJ49" s="7">
        <f>(SUM(Reg[[#This Row],[CHDDDa0]:[CHDDDa27]]))-(SUM(Sug0.5[[#This Row],[CHDDDa0]:[CHDDDa27]]))</f>
        <v>156.14720209999996</v>
      </c>
      <c r="AK49" s="7">
        <f>(SUM(Reg[[#This Row],[T2DDa0]:[T2DDa27]]))-(SUM(Sug0.5[[#This Row],[T2DDa0]:[T2DDa27]]))</f>
        <v>96.317023700000846</v>
      </c>
      <c r="AL49" s="7">
        <f>(SUM(Reg[[#This Row],[T2DDDa0]:[T2DDDa27]]))-(SUM(Sug0.5[[#This Row],[T2DDDa0]:[T2DDDa27]]))</f>
        <v>839.87242250000781</v>
      </c>
      <c r="AM49" s="7">
        <f>(SUM(Reg[[#This Row],[OveDa0]:[OveDa27]]))-(SUM(Sug0.5[[#This Row],[OveDa0]:[OveDa27]]))</f>
        <v>0</v>
      </c>
      <c r="AN49" s="7">
        <f>(SUM(Reg[[#This Row],[ObeDa0]:[ObeDa27]]))-(SUM(Sug0.5[[#This Row],[ObeDa0]:[ObeDa27]]))</f>
        <v>141.84535048000021</v>
      </c>
      <c r="AO49" s="11">
        <f>Reg[STECo0]-Sug0.2[STECo0]</f>
        <v>0</v>
      </c>
      <c r="AP49" s="11">
        <f>Reg[STECo1]-Sug0.2[STECo1]</f>
        <v>0</v>
      </c>
      <c r="AQ49" s="11">
        <f>Reg[STECo2]-Sug0.2[STECo2]</f>
        <v>0</v>
      </c>
      <c r="AR49" s="11">
        <f>Reg[STECo3]-Sug0.2[STECo3]</f>
        <v>0</v>
      </c>
      <c r="AS49" s="11">
        <f>Reg[STECo4]-Sug0.2[STECo4]</f>
        <v>0</v>
      </c>
      <c r="AT49" s="11">
        <f>Reg[STECo5]-Sug0.2[STECo5]</f>
        <v>0</v>
      </c>
      <c r="AU49" s="11">
        <f>Reg[STECo6]-Sug0.2[STECo6]</f>
        <v>0</v>
      </c>
      <c r="AV49" s="11">
        <f>Reg[[#This Row],[STECo7]]-Sug0.2[[#This Row],[STECo7]]</f>
        <v>7441.7462000000523</v>
      </c>
      <c r="AW49" s="11">
        <f>Reg[[#This Row],[STECo8]]-Sug0.2[[#This Row],[STECo8]]</f>
        <v>7837.2840999999316</v>
      </c>
      <c r="AX49" s="11">
        <f>Reg[[#This Row],[STECo9]]-Sug0.2[[#This Row],[STECo9]]</f>
        <v>9392.3763000000035</v>
      </c>
      <c r="AY49" s="11">
        <f>Reg[[#This Row],[STECo10]]-Sug0.2[[#This Row],[STECo10]]</f>
        <v>10965.65989999997</v>
      </c>
      <c r="AZ49" s="11">
        <f>Reg[[#This Row],[STECo11]]-Sug0.2[[#This Row],[STECo11]]</f>
        <v>11094.535900000017</v>
      </c>
      <c r="BA49" s="11">
        <f>Reg[[#This Row],[STECo12]]-Sug0.2[[#This Row],[STECo12]]</f>
        <v>9900.9784000000218</v>
      </c>
      <c r="BB49" s="11">
        <f>Reg[[#This Row],[STECo13]]-Sug0.2[[#This Row],[STECo13]]</f>
        <v>10035.132199999993</v>
      </c>
      <c r="BC49" s="11">
        <f>Reg[[#This Row],[STECo14]]-Sug0.2[[#This Row],[STECo14]]</f>
        <v>9742.8468000000576</v>
      </c>
      <c r="BD49" s="11">
        <f>Reg[[#This Row],[STECo15]]-Sug0.2[[#This Row],[STECo15]]</f>
        <v>10355.197500000009</v>
      </c>
      <c r="BE49" s="11">
        <f>Reg[[#This Row],[STECo16]]-Sug0.2[[#This Row],[STECo16]]</f>
        <v>9183.5675000000047</v>
      </c>
      <c r="BF49" s="11">
        <f>Reg[[#This Row],[STECo17]]-Sug0.2[[#This Row],[STECo17]]</f>
        <v>9854.6203000000678</v>
      </c>
      <c r="BG49" s="11">
        <f>Reg[[#This Row],[STECo18]]-Sug0.2[[#This Row],[STECo18]]</f>
        <v>9749.8324000000721</v>
      </c>
      <c r="BH49" s="11">
        <f>Reg[[#This Row],[STECo19]]-Sug0.2[[#This Row],[STECo19]]</f>
        <v>10262.05019999994</v>
      </c>
      <c r="BI49" s="11">
        <f>Reg[[#This Row],[STECo20]]-Sug0.2[[#This Row],[STECo20]]</f>
        <v>9705.4878000000026</v>
      </c>
      <c r="BJ49" s="11">
        <f>Reg[[#This Row],[STECo21]]-Sug0.2[[#This Row],[STECo21]]</f>
        <v>9923.1295000000391</v>
      </c>
      <c r="BK49" s="11">
        <f>Reg[[#This Row],[STECo22]]-Sug0.2[[#This Row],[STECo22]]</f>
        <v>9957.9418000000296</v>
      </c>
      <c r="BL49" s="11">
        <f>Reg[[#This Row],[STECo23]]-Sug0.2[[#This Row],[STECo23]]</f>
        <v>9589.3039000000572</v>
      </c>
      <c r="BM49" s="11">
        <f>Reg[[#This Row],[STECo24]]-Sug0.2[[#This Row],[STECo24]]</f>
        <v>8470.577099999995</v>
      </c>
      <c r="BN49" s="11">
        <f>Reg[[#This Row],[STECo25]]-Sug0.2[[#This Row],[STECo25]]</f>
        <v>6742.0844000000507</v>
      </c>
      <c r="BO49" s="11">
        <f>Reg[[#This Row],[STECo26]]-Sug0.2[[#This Row],[STECo26]]</f>
        <v>7265.0222000000067</v>
      </c>
      <c r="BP49" s="11">
        <f>Reg[[#This Row],[STECo27]]-Sug0.2[[#This Row],[STECo27]]</f>
        <v>7612.1063999999315</v>
      </c>
      <c r="BQ49" s="11">
        <f>Reg[STECo0]-Sug0.2[STECo0]</f>
        <v>0</v>
      </c>
      <c r="BR49" s="11">
        <f>Reg[STECo1]-Sug0.2[STECo1]</f>
        <v>0</v>
      </c>
      <c r="BS49" s="11">
        <f>Reg[STECo2]-Sug0.2[STECo2]</f>
        <v>0</v>
      </c>
      <c r="BT49" s="11">
        <f>Reg[STECo3]-Sug0.2[STECo3]</f>
        <v>0</v>
      </c>
      <c r="BU49" s="11">
        <f>Reg[STECo4]-Sug0.2[STECo4]</f>
        <v>0</v>
      </c>
      <c r="BV49" s="11">
        <f>Reg[STECo5]-Sug0.2[STECo5]</f>
        <v>0</v>
      </c>
      <c r="BW49" s="11">
        <f>Reg[STECo6]-Sug0.2[STECo6]</f>
        <v>0</v>
      </c>
      <c r="BX49" s="11">
        <f>Reg[[#This Row],[STECo7]]-Sug0.5[[#This Row],[STECo7]]</f>
        <v>21442.319499999983</v>
      </c>
      <c r="BY49" s="11">
        <f>Reg[[#This Row],[STECo8]]-Sug0.5[[#This Row],[STECo8]]</f>
        <v>25838.546199999982</v>
      </c>
      <c r="BZ49" s="11">
        <f>Reg[[#This Row],[STECo9]]-Sug0.5[[#This Row],[STECo9]]</f>
        <v>28296.019800000009</v>
      </c>
      <c r="CA49" s="11">
        <f>Reg[[#This Row],[STECo10]]-Sug0.5[[#This Row],[STECo10]]</f>
        <v>29780.423899999936</v>
      </c>
      <c r="CB49" s="11">
        <f>Reg[[#This Row],[STECo11]]-Sug0.5[[#This Row],[STECo11]]</f>
        <v>28913.032899999991</v>
      </c>
      <c r="CC49" s="11">
        <f>Reg[[#This Row],[STECo12]]-Sug0.5[[#This Row],[STECo12]]</f>
        <v>27418.093900000094</v>
      </c>
      <c r="CD49" s="11">
        <f>Reg[[#This Row],[STECo13]]-Sug0.5[[#This Row],[STECo13]]</f>
        <v>27992.737300000037</v>
      </c>
      <c r="CE49" s="11">
        <f>Reg[[#This Row],[STECo14]]-Sug0.5[[#This Row],[STECo14]]</f>
        <v>25126.289199999999</v>
      </c>
      <c r="CF49" s="11">
        <f>Reg[[#This Row],[STECo15]]-Sug0.5[[#This Row],[STECo15]]</f>
        <v>26584.978100000066</v>
      </c>
      <c r="CG49" s="11">
        <f>Reg[[#This Row],[STECo16]]-Sug0.5[[#This Row],[STECo16]]</f>
        <v>26003.996599999955</v>
      </c>
      <c r="CH49" s="11">
        <f>Reg[[#This Row],[STECo17]]-Sug0.5[[#This Row],[STECo17]]</f>
        <v>27592.936900000088</v>
      </c>
      <c r="CI49" s="11">
        <f>Reg[[#This Row],[STECo18]]-Sug0.5[[#This Row],[STECo18]]</f>
        <v>26698.139200000092</v>
      </c>
      <c r="CJ49" s="11">
        <f>Reg[[#This Row],[STECo19]]-Sug0.5[[#This Row],[STECo19]]</f>
        <v>25920.523399999947</v>
      </c>
      <c r="CK49" s="11">
        <f>Reg[[#This Row],[STECo20]]-Sug0.5[[#This Row],[STECo20]]</f>
        <v>22846.546399999992</v>
      </c>
      <c r="CL49" s="11">
        <f>Reg[[#This Row],[STECo21]]-Sug0.5[[#This Row],[STECo21]]</f>
        <v>21097.073600000003</v>
      </c>
      <c r="CM49" s="11">
        <f>Reg[[#This Row],[STECo22]]-Sug0.5[[#This Row],[STECo22]]</f>
        <v>20725.472300000023</v>
      </c>
      <c r="CN49" s="11">
        <f>Reg[[#This Row],[STECo23]]-Sug0.5[[#This Row],[STECo23]]</f>
        <v>19257.208500000066</v>
      </c>
      <c r="CO49" s="11">
        <f>Reg[[#This Row],[STECo24]]-Sug0.5[[#This Row],[STECo24]]</f>
        <v>17933.20390000008</v>
      </c>
      <c r="CP49" s="11">
        <f>Reg[[#This Row],[STECo25]]-Sug0.5[[#This Row],[STECo25]]</f>
        <v>15855.011800000095</v>
      </c>
      <c r="CQ49" s="11">
        <f>Reg[[#This Row],[STECo26]]-Sug0.5[[#This Row],[STECo26]]</f>
        <v>16975.695500000031</v>
      </c>
      <c r="CR49" s="11">
        <f>Reg[[#This Row],[STECo27]]-Sug0.5[[#This Row],[STECo27]]</f>
        <v>17249.451999999932</v>
      </c>
    </row>
    <row r="50" spans="3:96" x14ac:dyDescent="0.25">
      <c r="C50" s="7">
        <f>(SUM(Reg[[#This Row],[STECo0]:[STECo27]]))-(SUM(Sug0.2[[#This Row],[STECo0]:[STECo27]]))</f>
        <v>870000</v>
      </c>
      <c r="D50" s="7">
        <f>(SUM(Reg[[#This Row],[NASCo0]:[NASCo27]]))-(SUM(Sug0.2[[#This Row],[NASCo0]:[NASCo27]]))</f>
        <v>616856.51869999804</v>
      </c>
      <c r="E50" s="7">
        <f>(SUM(Reg[[#This Row],[CIRCo0]:[CIRCo27]]))-(SUM(Sug0.2[[#This Row],[CIRCo0]:[CIRCo27]]))</f>
        <v>588721.91909999866</v>
      </c>
      <c r="F50" s="7">
        <f>(SUM(Reg[[#This Row],[HCCCo0]:[HCCCo27]]))-(SUM(Sug0.2[[#This Row],[HCCCo0]:[HCCCo27]]))</f>
        <v>613844.01029999927</v>
      </c>
      <c r="G50" s="7">
        <f>(SUM(Reg[[#This Row],[CHDCo0]:[CHDCo27]]))-(SUM(Sug0.2[[#This Row],[CHDCo0]:[CHDCo27]]))</f>
        <v>3900000</v>
      </c>
      <c r="H50" s="7">
        <f>(SUM(Reg[[#This Row],[T2DCo0]:[T2DCo27]]))-(SUM(Sug0.2[[#This Row],[T2DCo0]:[T2DCo27]]))</f>
        <v>12300000</v>
      </c>
      <c r="I50" s="7">
        <f>(SUM(Reg[[#This Row],[OveCo0]:[OveCo27]]))-(SUM(Sug0.2[[#This Row],[OveCo0]:[OveCo27]]))</f>
        <v>-140000</v>
      </c>
      <c r="J50" s="7">
        <f>(SUM(Reg[[#This Row],[ObeCo0]:[ObeCo27]]))-(SUM(Sug0.2[[#This Row],[ObeCo0]:[ObeCo27]]))</f>
        <v>6560000</v>
      </c>
      <c r="K50" s="7">
        <f>(SUM(Reg[[#This Row],[STECo0]:[STECo27]]))-(SUM(Sug0.5[[#This Row],[STECo0]:[STECo27]]))</f>
        <v>2320000</v>
      </c>
      <c r="L50" s="7">
        <f>(SUM(Reg[[#This Row],[NASCo0]:[NASCo27]]))-(SUM(Sug0.5[[#This Row],[NASCo0]:[NASCo27]]))</f>
        <v>1782516.1778000006</v>
      </c>
      <c r="M50" s="7">
        <f>(SUM(Reg[[#This Row],[CIRCo0]:[CIRCo27]]))-(SUM(Sug0.5[[#This Row],[CIRCo0]:[CIRCo27]]))</f>
        <v>1921503.1523999982</v>
      </c>
      <c r="N50" s="7">
        <f>(SUM(Reg[[#This Row],[HCCCo0]:[HCCCo27]]))-(SUM(Sug0.5[[#This Row],[HCCCo0]:[HCCCo27]]))</f>
        <v>2185710.2229999984</v>
      </c>
      <c r="O50" s="7">
        <f>(SUM(Reg[[#This Row],[CHDCo0]:[CHDCo27]]))-(SUM(Sug0.5[[#This Row],[CHDCo0]:[CHDCo27]]))</f>
        <v>8800000</v>
      </c>
      <c r="P50" s="7">
        <f>(SUM(Reg[[#This Row],[T2DCo0]:[T2DCo27]]))-(SUM(Sug0.5[[#This Row],[T2DCo0]:[T2DCo27]]))</f>
        <v>30700000</v>
      </c>
      <c r="Q50" s="7">
        <f>(SUM(Reg[[#This Row],[OveCo0]:[OveCo27]]))-(SUM(Sug0.5[[#This Row],[OveCo0]:[OveCo27]]))</f>
        <v>-340000</v>
      </c>
      <c r="R50" s="7">
        <f>(SUM(Reg[[#This Row],[ObeCo0]:[ObeCo27]]))-(SUM(Sug0.5[[#This Row],[ObeCo0]:[ObeCo27]]))</f>
        <v>19320000</v>
      </c>
      <c r="S50" s="7">
        <f>(SUM(Reg[[#This Row],[SteDa0]:[SteDa27]]))-(SUM(Sug0.2[[#This Row],[SteDa0]:[SteDa27]]))</f>
        <v>0</v>
      </c>
      <c r="T50" s="7">
        <f>(SUM(Reg[[#This Row],[NASDa0]:[NASDa27]]))-(SUM(Sug0.2[[#This Row],[NASDa0]:[NASDa27]]))</f>
        <v>451.2640825999988</v>
      </c>
      <c r="U50" s="7">
        <f>(SUM(Reg[[#This Row],[CIRDa0]:[CIRDa27]]))-(SUM(Sug0.2[[#This Row],[CIRDa0]:[CIRDa27]]))</f>
        <v>63.11025149999989</v>
      </c>
      <c r="V50" s="14">
        <f>(SUM(Reg[[#This Row],[HCCDa0]:[HCCDa27]]))-(SUM(Sug0.2[[#This Row],[HCCDa0]:[HCCDa27]]))</f>
        <v>3.8065699829999815</v>
      </c>
      <c r="W50" s="7">
        <f>(SUM(Reg[[#This Row],[LIDDa0]:[LIDDa27]]))-(SUM(Sug0.2[[#This Row],[LIDDa0]:[LIDDa27]]))</f>
        <v>504.28273720000197</v>
      </c>
      <c r="X50" s="7">
        <f>(SUM(Reg[[#This Row],[CHDDa0]:[CHDDa27]]))-(SUM(Sug0.2[[#This Row],[CHDDa0]:[CHDDa27]]))</f>
        <v>14.441972940000369</v>
      </c>
      <c r="Y50" s="7">
        <f>(SUM(Reg[[#This Row],[CHDDDa0]:[CHDDDa27]]))-(SUM(Sug0.2[[#This Row],[CHDDDa0]:[CHDDDa27]]))</f>
        <v>-5.1855581499994514</v>
      </c>
      <c r="Z50" s="7">
        <f>(SUM(Reg[[#This Row],[T2DDa0]:[T2DDa27]]))-(SUM(Sug0.2[[#This Row],[T2DDa0]:[T2DDa27]]))</f>
        <v>38.873880899999676</v>
      </c>
      <c r="AA50" s="7">
        <f>(SUM(Reg[[#This Row],[T2DDDa0]:[T2DDDa27]]))-(SUM(Sug0.2[[#This Row],[T2DDDa0]:[T2DDDa27]]))</f>
        <v>160.48103019999871</v>
      </c>
      <c r="AB50" s="7">
        <f>(SUM(Reg[[#This Row],[OveDa0]:[OveDa27]]))-(SUM(Sug0.2[[#This Row],[OveDa0]:[OveDa27]]))</f>
        <v>0</v>
      </c>
      <c r="AC50" s="7">
        <f>(SUM(Reg[[#This Row],[ObeDa0]:[ObeDa27]]))-(SUM(Sug0.2[[#This Row],[ObeDa0]:[ObeDa27]]))</f>
        <v>75.153832299999522</v>
      </c>
      <c r="AD50" s="7">
        <f>(SUM(Reg[[#This Row],[SteDa0]:[SteDa27]]))-(SUM(Sug0.5[[#This Row],[SteDa0]:[SteDa27]]))</f>
        <v>0</v>
      </c>
      <c r="AE50" s="7">
        <f>(SUM(Reg[[#This Row],[NASDa0]:[NASDa27]]))-(SUM(Sug0.5[[#This Row],[NASDa0]:[NASDa27]]))</f>
        <v>1304.0075021999992</v>
      </c>
      <c r="AF50" s="7">
        <f>(SUM(Reg[[#This Row],[CIRDa0]:[CIRDa27]]))-(SUM(Sug0.5[[#This Row],[CIRDa0]:[CIRDa27]]))</f>
        <v>205.98272843000007</v>
      </c>
      <c r="AG50" s="7">
        <f>(SUM(Reg[[#This Row],[HCCDa0]:[HCCDa27]]))-(SUM(Sug0.5[[#This Row],[HCCDa0]:[HCCDa27]]))</f>
        <v>13.554028031999984</v>
      </c>
      <c r="AH50" s="7">
        <f>(SUM(Reg[[#This Row],[LIDDa0]:[LIDDa27]]))-(SUM(Sug0.5[[#This Row],[LIDDa0]:[LIDDa27]]))</f>
        <v>1427.9037133000011</v>
      </c>
      <c r="AI50" s="7">
        <f>(SUM(Reg[[#This Row],[CHDDa0]:[CHDDa27]]))-(SUM(Sug0.5[[#This Row],[CHDDa0]:[CHDDa27]]))</f>
        <v>32.733060230000319</v>
      </c>
      <c r="AJ50" s="7">
        <f>(SUM(Reg[[#This Row],[CHDDDa0]:[CHDDDa27]]))-(SUM(Sug0.5[[#This Row],[CHDDDa0]:[CHDDDa27]]))</f>
        <v>36.06191058999957</v>
      </c>
      <c r="AK50" s="7">
        <f>(SUM(Reg[[#This Row],[T2DDa0]:[T2DDa27]]))-(SUM(Sug0.5[[#This Row],[T2DDa0]:[T2DDa27]]))</f>
        <v>97.899314799999502</v>
      </c>
      <c r="AL50" s="7">
        <f>(SUM(Reg[[#This Row],[T2DDDa0]:[T2DDDa27]]))-(SUM(Sug0.5[[#This Row],[T2DDDa0]:[T2DDDa27]]))</f>
        <v>506.56175590000021</v>
      </c>
      <c r="AM50" s="7">
        <f>(SUM(Reg[[#This Row],[OveDa0]:[OveDa27]]))-(SUM(Sug0.5[[#This Row],[OveDa0]:[OveDa27]]))</f>
        <v>0</v>
      </c>
      <c r="AN50" s="7">
        <f>(SUM(Reg[[#This Row],[ObeDa0]:[ObeDa27]]))-(SUM(Sug0.5[[#This Row],[ObeDa0]:[ObeDa27]]))</f>
        <v>222.4070368799994</v>
      </c>
      <c r="AO50" s="11">
        <f>Reg[STECo0]-Sug0.2[STECo0]</f>
        <v>0</v>
      </c>
      <c r="AP50" s="11">
        <f>Reg[STECo1]-Sug0.2[STECo1]</f>
        <v>0</v>
      </c>
      <c r="AQ50" s="11">
        <f>Reg[STECo2]-Sug0.2[STECo2]</f>
        <v>0</v>
      </c>
      <c r="AR50" s="11">
        <f>Reg[STECo3]-Sug0.2[STECo3]</f>
        <v>0</v>
      </c>
      <c r="AS50" s="11">
        <f>Reg[STECo4]-Sug0.2[STECo4]</f>
        <v>0</v>
      </c>
      <c r="AT50" s="11">
        <f>Reg[STECo5]-Sug0.2[STECo5]</f>
        <v>0</v>
      </c>
      <c r="AU50" s="11">
        <f>Reg[STECo6]-Sug0.2[STECo6]</f>
        <v>0</v>
      </c>
      <c r="AV50" s="11">
        <f>Reg[[#This Row],[STECo7]]-Sug0.2[[#This Row],[STECo7]]</f>
        <v>40000</v>
      </c>
      <c r="AW50" s="11">
        <f>Reg[[#This Row],[STECo8]]-Sug0.2[[#This Row],[STECo8]]</f>
        <v>50000</v>
      </c>
      <c r="AX50" s="11">
        <f>Reg[[#This Row],[STECo9]]-Sug0.2[[#This Row],[STECo9]]</f>
        <v>50000</v>
      </c>
      <c r="AY50" s="11">
        <f>Reg[[#This Row],[STECo10]]-Sug0.2[[#This Row],[STECo10]]</f>
        <v>50000</v>
      </c>
      <c r="AZ50" s="11">
        <f>Reg[[#This Row],[STECo11]]-Sug0.2[[#This Row],[STECo11]]</f>
        <v>60000</v>
      </c>
      <c r="BA50" s="11">
        <f>Reg[[#This Row],[STECo12]]-Sug0.2[[#This Row],[STECo12]]</f>
        <v>50000</v>
      </c>
      <c r="BB50" s="11">
        <f>Reg[[#This Row],[STECo13]]-Sug0.2[[#This Row],[STECo13]]</f>
        <v>50000</v>
      </c>
      <c r="BC50" s="11">
        <f>Reg[[#This Row],[STECo14]]-Sug0.2[[#This Row],[STECo14]]</f>
        <v>50000</v>
      </c>
      <c r="BD50" s="11">
        <f>Reg[[#This Row],[STECo15]]-Sug0.2[[#This Row],[STECo15]]</f>
        <v>50000</v>
      </c>
      <c r="BE50" s="11">
        <f>Reg[[#This Row],[STECo16]]-Sug0.2[[#This Row],[STECo16]]</f>
        <v>50000</v>
      </c>
      <c r="BF50" s="11">
        <f>Reg[[#This Row],[STECo17]]-Sug0.2[[#This Row],[STECo17]]</f>
        <v>50000</v>
      </c>
      <c r="BG50" s="11">
        <f>Reg[[#This Row],[STECo18]]-Sug0.2[[#This Row],[STECo18]]</f>
        <v>50000</v>
      </c>
      <c r="BH50" s="11">
        <f>Reg[[#This Row],[STECo19]]-Sug0.2[[#This Row],[STECo19]]</f>
        <v>40000</v>
      </c>
      <c r="BI50" s="11">
        <f>Reg[[#This Row],[STECo20]]-Sug0.2[[#This Row],[STECo20]]</f>
        <v>40000</v>
      </c>
      <c r="BJ50" s="11">
        <f>Reg[[#This Row],[STECo21]]-Sug0.2[[#This Row],[STECo21]]</f>
        <v>40000</v>
      </c>
      <c r="BK50" s="11">
        <f>Reg[[#This Row],[STECo22]]-Sug0.2[[#This Row],[STECo22]]</f>
        <v>40000</v>
      </c>
      <c r="BL50" s="11">
        <f>Reg[[#This Row],[STECo23]]-Sug0.2[[#This Row],[STECo23]]</f>
        <v>20000</v>
      </c>
      <c r="BM50" s="11">
        <f>Reg[[#This Row],[STECo24]]-Sug0.2[[#This Row],[STECo24]]</f>
        <v>20000</v>
      </c>
      <c r="BN50" s="11">
        <f>Reg[[#This Row],[STECo25]]-Sug0.2[[#This Row],[STECo25]]</f>
        <v>30000</v>
      </c>
      <c r="BO50" s="11">
        <f>Reg[[#This Row],[STECo26]]-Sug0.2[[#This Row],[STECo26]]</f>
        <v>20000</v>
      </c>
      <c r="BP50" s="11">
        <f>Reg[[#This Row],[STECo27]]-Sug0.2[[#This Row],[STECo27]]</f>
        <v>20000</v>
      </c>
      <c r="BQ50" s="11">
        <f>Reg[STECo0]-Sug0.2[STECo0]</f>
        <v>0</v>
      </c>
      <c r="BR50" s="11">
        <f>Reg[STECo1]-Sug0.2[STECo1]</f>
        <v>0</v>
      </c>
      <c r="BS50" s="11">
        <f>Reg[STECo2]-Sug0.2[STECo2]</f>
        <v>0</v>
      </c>
      <c r="BT50" s="11">
        <f>Reg[STECo3]-Sug0.2[STECo3]</f>
        <v>0</v>
      </c>
      <c r="BU50" s="11">
        <f>Reg[STECo4]-Sug0.2[STECo4]</f>
        <v>0</v>
      </c>
      <c r="BV50" s="11">
        <f>Reg[STECo5]-Sug0.2[STECo5]</f>
        <v>0</v>
      </c>
      <c r="BW50" s="11">
        <f>Reg[STECo6]-Sug0.2[STECo6]</f>
        <v>0</v>
      </c>
      <c r="BX50" s="11">
        <f>Reg[[#This Row],[STECo7]]-Sug0.5[[#This Row],[STECo7]]</f>
        <v>110000</v>
      </c>
      <c r="BY50" s="11">
        <f>Reg[[#This Row],[STECo8]]-Sug0.5[[#This Row],[STECo8]]</f>
        <v>130000</v>
      </c>
      <c r="BZ50" s="11">
        <f>Reg[[#This Row],[STECo9]]-Sug0.5[[#This Row],[STECo9]]</f>
        <v>140000</v>
      </c>
      <c r="CA50" s="11">
        <f>Reg[[#This Row],[STECo10]]-Sug0.5[[#This Row],[STECo10]]</f>
        <v>140000</v>
      </c>
      <c r="CB50" s="11">
        <f>Reg[[#This Row],[STECo11]]-Sug0.5[[#This Row],[STECo11]]</f>
        <v>140000</v>
      </c>
      <c r="CC50" s="11">
        <f>Reg[[#This Row],[STECo12]]-Sug0.5[[#This Row],[STECo12]]</f>
        <v>140000</v>
      </c>
      <c r="CD50" s="11">
        <f>Reg[[#This Row],[STECo13]]-Sug0.5[[#This Row],[STECo13]]</f>
        <v>140000</v>
      </c>
      <c r="CE50" s="11">
        <f>Reg[[#This Row],[STECo14]]-Sug0.5[[#This Row],[STECo14]]</f>
        <v>140000</v>
      </c>
      <c r="CF50" s="11">
        <f>Reg[[#This Row],[STECo15]]-Sug0.5[[#This Row],[STECo15]]</f>
        <v>140000</v>
      </c>
      <c r="CG50" s="11">
        <f>Reg[[#This Row],[STECo16]]-Sug0.5[[#This Row],[STECo16]]</f>
        <v>130000</v>
      </c>
      <c r="CH50" s="11">
        <f>Reg[[#This Row],[STECo17]]-Sug0.5[[#This Row],[STECo17]]</f>
        <v>120000</v>
      </c>
      <c r="CI50" s="11">
        <f>Reg[[#This Row],[STECo18]]-Sug0.5[[#This Row],[STECo18]]</f>
        <v>120000</v>
      </c>
      <c r="CJ50" s="11">
        <f>Reg[[#This Row],[STECo19]]-Sug0.5[[#This Row],[STECo19]]</f>
        <v>110000</v>
      </c>
      <c r="CK50" s="11">
        <f>Reg[[#This Row],[STECo20]]-Sug0.5[[#This Row],[STECo20]]</f>
        <v>100000</v>
      </c>
      <c r="CL50" s="11">
        <f>Reg[[#This Row],[STECo21]]-Sug0.5[[#This Row],[STECo21]]</f>
        <v>100000</v>
      </c>
      <c r="CM50" s="11">
        <f>Reg[[#This Row],[STECo22]]-Sug0.5[[#This Row],[STECo22]]</f>
        <v>90000</v>
      </c>
      <c r="CN50" s="11">
        <f>Reg[[#This Row],[STECo23]]-Sug0.5[[#This Row],[STECo23]]</f>
        <v>80000</v>
      </c>
      <c r="CO50" s="11">
        <f>Reg[[#This Row],[STECo24]]-Sug0.5[[#This Row],[STECo24]]</f>
        <v>70000</v>
      </c>
      <c r="CP50" s="11">
        <f>Reg[[#This Row],[STECo25]]-Sug0.5[[#This Row],[STECo25]]</f>
        <v>70000</v>
      </c>
      <c r="CQ50" s="11">
        <f>Reg[[#This Row],[STECo26]]-Sug0.5[[#This Row],[STECo26]]</f>
        <v>60000</v>
      </c>
      <c r="CR50" s="11">
        <f>Reg[[#This Row],[STECo27]]-Sug0.5[[#This Row],[STECo27]]</f>
        <v>50000</v>
      </c>
    </row>
    <row r="51" spans="3:96" x14ac:dyDescent="0.25">
      <c r="C51" s="7">
        <f>(SUM(Reg[[#This Row],[STECo0]:[STECo27]]))-(SUM(Sug0.2[[#This Row],[STECo0]:[STECo27]]))</f>
        <v>324386.44840000011</v>
      </c>
      <c r="D51" s="7">
        <f>(SUM(Reg[[#This Row],[NASCo0]:[NASCo27]]))-(SUM(Sug0.2[[#This Row],[NASCo0]:[NASCo27]]))</f>
        <v>1027311.2893000003</v>
      </c>
      <c r="E51" s="7">
        <f>(SUM(Reg[[#This Row],[CIRCo0]:[CIRCo27]]))-(SUM(Sug0.2[[#This Row],[CIRCo0]:[CIRCo27]]))</f>
        <v>1758546.8067000005</v>
      </c>
      <c r="F51" s="7">
        <f>(SUM(Reg[[#This Row],[HCCCo0]:[HCCCo27]]))-(SUM(Sug0.2[[#This Row],[HCCCo0]:[HCCCo27]]))</f>
        <v>1026652.1718900008</v>
      </c>
      <c r="G51" s="7">
        <f>(SUM(Reg[[#This Row],[CHDCo0]:[CHDCo27]]))-(SUM(Sug0.2[[#This Row],[CHDCo0]:[CHDCo27]]))</f>
        <v>7400000</v>
      </c>
      <c r="H51" s="7">
        <f>(SUM(Reg[[#This Row],[T2DCo0]:[T2DCo27]]))-(SUM(Sug0.2[[#This Row],[T2DCo0]:[T2DCo27]]))</f>
        <v>10000000</v>
      </c>
      <c r="I51" s="7">
        <f>(SUM(Reg[[#This Row],[OveCo0]:[OveCo27]]))-(SUM(Sug0.2[[#This Row],[OveCo0]:[OveCo27]]))</f>
        <v>-30000</v>
      </c>
      <c r="J51" s="7">
        <f>(SUM(Reg[[#This Row],[ObeCo0]:[ObeCo27]]))-(SUM(Sug0.2[[#This Row],[ObeCo0]:[ObeCo27]]))</f>
        <v>3160000</v>
      </c>
      <c r="K51" s="7">
        <f>(SUM(Reg[[#This Row],[STECo0]:[STECo27]]))-(SUM(Sug0.5[[#This Row],[STECo0]:[STECo27]]))</f>
        <v>845394.46190000139</v>
      </c>
      <c r="L51" s="7">
        <f>(SUM(Reg[[#This Row],[NASCo0]:[NASCo27]]))-(SUM(Sug0.5[[#This Row],[NASCo0]:[NASCo27]]))</f>
        <v>3089025.162899998</v>
      </c>
      <c r="M51" s="7">
        <f>(SUM(Reg[[#This Row],[CIRCo0]:[CIRCo27]]))-(SUM(Sug0.5[[#This Row],[CIRCo0]:[CIRCo27]]))</f>
        <v>4983102.3637000006</v>
      </c>
      <c r="N51" s="7">
        <f>(SUM(Reg[[#This Row],[HCCCo0]:[HCCCo27]]))-(SUM(Sug0.5[[#This Row],[HCCCo0]:[HCCCo27]]))</f>
        <v>2387778.0352299996</v>
      </c>
      <c r="O51" s="7">
        <f>(SUM(Reg[[#This Row],[CHDCo0]:[CHDCo27]]))-(SUM(Sug0.5[[#This Row],[CHDCo0]:[CHDCo27]]))</f>
        <v>19100000</v>
      </c>
      <c r="P51" s="7">
        <f>(SUM(Reg[[#This Row],[T2DCo0]:[T2DCo27]]))-(SUM(Sug0.5[[#This Row],[T2DCo0]:[T2DCo27]]))</f>
        <v>27100000</v>
      </c>
      <c r="Q51" s="7">
        <f>(SUM(Reg[[#This Row],[OveCo0]:[OveCo27]]))-(SUM(Sug0.5[[#This Row],[OveCo0]:[OveCo27]]))</f>
        <v>210000</v>
      </c>
      <c r="R51" s="7">
        <f>(SUM(Reg[[#This Row],[ObeCo0]:[ObeCo27]]))-(SUM(Sug0.5[[#This Row],[ObeCo0]:[ObeCo27]]))</f>
        <v>8820000</v>
      </c>
      <c r="S51" s="7">
        <f>(SUM(Reg[[#This Row],[SteDa0]:[SteDa27]]))-(SUM(Sug0.2[[#This Row],[SteDa0]:[SteDa27]]))</f>
        <v>0</v>
      </c>
      <c r="T51" s="7">
        <f>(SUM(Reg[[#This Row],[NASDa0]:[NASDa27]]))-(SUM(Sug0.2[[#This Row],[NASDa0]:[NASDa27]]))</f>
        <v>564.00479720000112</v>
      </c>
      <c r="U51" s="7">
        <f>(SUM(Reg[[#This Row],[CIRDa0]:[CIRDa27]]))-(SUM(Sug0.2[[#This Row],[CIRDa0]:[CIRDa27]]))</f>
        <v>227.84228054000027</v>
      </c>
      <c r="V51" s="14">
        <f>(SUM(Reg[[#This Row],[HCCDa0]:[HCCDa27]]))-(SUM(Sug0.2[[#This Row],[HCCDa0]:[HCCDa27]]))</f>
        <v>10.880722798000015</v>
      </c>
      <c r="W51" s="7">
        <f>(SUM(Reg[[#This Row],[LIDDa0]:[LIDDa27]]))-(SUM(Sug0.2[[#This Row],[LIDDa0]:[LIDDa27]]))</f>
        <v>943.57748379999975</v>
      </c>
      <c r="X51" s="7">
        <f>(SUM(Reg[[#This Row],[CHDDa0]:[CHDDa27]]))-(SUM(Sug0.2[[#This Row],[CHDDa0]:[CHDDa27]]))</f>
        <v>27.112905369998771</v>
      </c>
      <c r="Y51" s="7">
        <f>(SUM(Reg[[#This Row],[CHDDDa0]:[CHDDDa27]]))-(SUM(Sug0.2[[#This Row],[CHDDDa0]:[CHDDDa27]]))</f>
        <v>69.456229100000201</v>
      </c>
      <c r="Z51" s="7">
        <f>(SUM(Reg[[#This Row],[T2DDa0]:[T2DDa27]]))-(SUM(Sug0.2[[#This Row],[T2DDa0]:[T2DDa27]]))</f>
        <v>31.520507160000534</v>
      </c>
      <c r="AA51" s="7">
        <f>(SUM(Reg[[#This Row],[T2DDDa0]:[T2DDDa27]]))-(SUM(Sug0.2[[#This Row],[T2DDDa0]:[T2DDDa27]]))</f>
        <v>257.83989110000766</v>
      </c>
      <c r="AB51" s="7">
        <f>(SUM(Reg[[#This Row],[OveDa0]:[OveDa27]]))-(SUM(Sug0.2[[#This Row],[OveDa0]:[OveDa27]]))</f>
        <v>0</v>
      </c>
      <c r="AC51" s="7">
        <f>(SUM(Reg[[#This Row],[ObeDa0]:[ObeDa27]]))-(SUM(Sug0.2[[#This Row],[ObeDa0]:[ObeDa27]]))</f>
        <v>26.563973350000424</v>
      </c>
      <c r="AD51" s="7">
        <f>(SUM(Reg[[#This Row],[SteDa0]:[SteDa27]]))-(SUM(Sug0.5[[#This Row],[SteDa0]:[SteDa27]]))</f>
        <v>0</v>
      </c>
      <c r="AE51" s="7">
        <f>(SUM(Reg[[#This Row],[NASDa0]:[NASDa27]]))-(SUM(Sug0.5[[#This Row],[NASDa0]:[NASDa27]]))</f>
        <v>1695.9075880000009</v>
      </c>
      <c r="AF51" s="7">
        <f>(SUM(Reg[[#This Row],[CIRDa0]:[CIRDa27]]))-(SUM(Sug0.5[[#This Row],[CIRDa0]:[CIRDa27]]))</f>
        <v>645.6247864500001</v>
      </c>
      <c r="AG51" s="7">
        <f>(SUM(Reg[[#This Row],[HCCDa0]:[HCCDa27]]))-(SUM(Sug0.5[[#This Row],[HCCDa0]:[HCCDa27]]))</f>
        <v>25.306283487000009</v>
      </c>
      <c r="AH51" s="7">
        <f>(SUM(Reg[[#This Row],[LIDDa0]:[LIDDa27]]))-(SUM(Sug0.5[[#This Row],[LIDDa0]:[LIDDa27]]))</f>
        <v>2717.7602541000015</v>
      </c>
      <c r="AI51" s="7">
        <f>(SUM(Reg[[#This Row],[CHDDa0]:[CHDDa27]]))-(SUM(Sug0.5[[#This Row],[CHDDa0]:[CHDDa27]]))</f>
        <v>72.555959309998798</v>
      </c>
      <c r="AJ51" s="7">
        <f>(SUM(Reg[[#This Row],[CHDDDa0]:[CHDDDa27]]))-(SUM(Sug0.5[[#This Row],[CHDDDa0]:[CHDDDa27]]))</f>
        <v>200.41373719999956</v>
      </c>
      <c r="AK51" s="7">
        <f>(SUM(Reg[[#This Row],[T2DDa0]:[T2DDa27]]))-(SUM(Sug0.5[[#This Row],[T2DDa0]:[T2DDa27]]))</f>
        <v>85.241561730000058</v>
      </c>
      <c r="AL51" s="7">
        <f>(SUM(Reg[[#This Row],[T2DDDa0]:[T2DDDa27]]))-(SUM(Sug0.5[[#This Row],[T2DDDa0]:[T2DDDa27]]))</f>
        <v>736.38835240000117</v>
      </c>
      <c r="AM51" s="7">
        <f>(SUM(Reg[[#This Row],[OveDa0]:[OveDa27]]))-(SUM(Sug0.5[[#This Row],[OveDa0]:[OveDa27]]))</f>
        <v>0</v>
      </c>
      <c r="AN51" s="7">
        <f>(SUM(Reg[[#This Row],[ObeDa0]:[ObeDa27]]))-(SUM(Sug0.5[[#This Row],[ObeDa0]:[ObeDa27]]))</f>
        <v>74.005713250000326</v>
      </c>
      <c r="AO51" s="11">
        <f>Reg[STECo0]-Sug0.2[STECo0]</f>
        <v>0</v>
      </c>
      <c r="AP51" s="11">
        <f>Reg[STECo1]-Sug0.2[STECo1]</f>
        <v>0</v>
      </c>
      <c r="AQ51" s="11">
        <f>Reg[STECo2]-Sug0.2[STECo2]</f>
        <v>0</v>
      </c>
      <c r="AR51" s="11">
        <f>Reg[STECo3]-Sug0.2[STECo3]</f>
        <v>0</v>
      </c>
      <c r="AS51" s="11">
        <f>Reg[STECo4]-Sug0.2[STECo4]</f>
        <v>0</v>
      </c>
      <c r="AT51" s="11">
        <f>Reg[STECo5]-Sug0.2[STECo5]</f>
        <v>0</v>
      </c>
      <c r="AU51" s="11">
        <f>Reg[STECo6]-Sug0.2[STECo6]</f>
        <v>0</v>
      </c>
      <c r="AV51" s="11">
        <f>Reg[[#This Row],[STECo7]]-Sug0.2[[#This Row],[STECo7]]</f>
        <v>18332.643799999962</v>
      </c>
      <c r="AW51" s="11">
        <f>Reg[[#This Row],[STECo8]]-Sug0.2[[#This Row],[STECo8]]</f>
        <v>19239.039299999946</v>
      </c>
      <c r="AX51" s="11">
        <f>Reg[[#This Row],[STECo9]]-Sug0.2[[#This Row],[STECo9]]</f>
        <v>19777.424699999974</v>
      </c>
      <c r="AY51" s="11">
        <f>Reg[[#This Row],[STECo10]]-Sug0.2[[#This Row],[STECo10]]</f>
        <v>18619.523099999991</v>
      </c>
      <c r="AZ51" s="11">
        <f>Reg[[#This Row],[STECo11]]-Sug0.2[[#This Row],[STECo11]]</f>
        <v>19771.945099999895</v>
      </c>
      <c r="BA51" s="11">
        <f>Reg[[#This Row],[STECo12]]-Sug0.2[[#This Row],[STECo12]]</f>
        <v>21207.079299999983</v>
      </c>
      <c r="BB51" s="11">
        <f>Reg[[#This Row],[STECo13]]-Sug0.2[[#This Row],[STECo13]]</f>
        <v>18548.2071</v>
      </c>
      <c r="BC51" s="11">
        <f>Reg[[#This Row],[STECo14]]-Sug0.2[[#This Row],[STECo14]]</f>
        <v>19989.706200000015</v>
      </c>
      <c r="BD51" s="11">
        <f>Reg[[#This Row],[STECo15]]-Sug0.2[[#This Row],[STECo15]]</f>
        <v>17734.422900000005</v>
      </c>
      <c r="BE51" s="11">
        <f>Reg[[#This Row],[STECo16]]-Sug0.2[[#This Row],[STECo16]]</f>
        <v>18598.565900000045</v>
      </c>
      <c r="BF51" s="11">
        <f>Reg[[#This Row],[STECo17]]-Sug0.2[[#This Row],[STECo17]]</f>
        <v>18372.263799999957</v>
      </c>
      <c r="BG51" s="11">
        <f>Reg[[#This Row],[STECo18]]-Sug0.2[[#This Row],[STECo18]]</f>
        <v>16306.063499999931</v>
      </c>
      <c r="BH51" s="11">
        <f>Reg[[#This Row],[STECo19]]-Sug0.2[[#This Row],[STECo19]]</f>
        <v>14716.261399999959</v>
      </c>
      <c r="BI51" s="11">
        <f>Reg[[#This Row],[STECo20]]-Sug0.2[[#This Row],[STECo20]]</f>
        <v>14504.111700000009</v>
      </c>
      <c r="BJ51" s="11">
        <f>Reg[[#This Row],[STECo21]]-Sug0.2[[#This Row],[STECo21]]</f>
        <v>11979.921199999982</v>
      </c>
      <c r="BK51" s="11">
        <f>Reg[[#This Row],[STECo22]]-Sug0.2[[#This Row],[STECo22]]</f>
        <v>11699.009000000078</v>
      </c>
      <c r="BL51" s="11">
        <f>Reg[[#This Row],[STECo23]]-Sug0.2[[#This Row],[STECo23]]</f>
        <v>11226.188399999985</v>
      </c>
      <c r="BM51" s="11">
        <f>Reg[[#This Row],[STECo24]]-Sug0.2[[#This Row],[STECo24]]</f>
        <v>8911.7086999999592</v>
      </c>
      <c r="BN51" s="11">
        <f>Reg[[#This Row],[STECo25]]-Sug0.2[[#This Row],[STECo25]]</f>
        <v>8838.8812000000034</v>
      </c>
      <c r="BO51" s="11">
        <f>Reg[[#This Row],[STECo26]]-Sug0.2[[#This Row],[STECo26]]</f>
        <v>7916.6788000000524</v>
      </c>
      <c r="BP51" s="11">
        <f>Reg[[#This Row],[STECo27]]-Sug0.2[[#This Row],[STECo27]]</f>
        <v>8096.8033000000287</v>
      </c>
      <c r="BQ51" s="11">
        <f>Reg[STECo0]-Sug0.2[STECo0]</f>
        <v>0</v>
      </c>
      <c r="BR51" s="11">
        <f>Reg[STECo1]-Sug0.2[STECo1]</f>
        <v>0</v>
      </c>
      <c r="BS51" s="11">
        <f>Reg[STECo2]-Sug0.2[STECo2]</f>
        <v>0</v>
      </c>
      <c r="BT51" s="11">
        <f>Reg[STECo3]-Sug0.2[STECo3]</f>
        <v>0</v>
      </c>
      <c r="BU51" s="11">
        <f>Reg[STECo4]-Sug0.2[STECo4]</f>
        <v>0</v>
      </c>
      <c r="BV51" s="11">
        <f>Reg[STECo5]-Sug0.2[STECo5]</f>
        <v>0</v>
      </c>
      <c r="BW51" s="11">
        <f>Reg[STECo6]-Sug0.2[STECo6]</f>
        <v>0</v>
      </c>
      <c r="BX51" s="11">
        <f>Reg[[#This Row],[STECo7]]-Sug0.5[[#This Row],[STECo7]]</f>
        <v>55315.838699999964</v>
      </c>
      <c r="BY51" s="11">
        <f>Reg[[#This Row],[STECo8]]-Sug0.5[[#This Row],[STECo8]]</f>
        <v>57099.822399999946</v>
      </c>
      <c r="BZ51" s="11">
        <f>Reg[[#This Row],[STECo9]]-Sug0.5[[#This Row],[STECo9]]</f>
        <v>57833.984299999895</v>
      </c>
      <c r="CA51" s="11">
        <f>Reg[[#This Row],[STECo10]]-Sug0.5[[#This Row],[STECo10]]</f>
        <v>54306.942399999942</v>
      </c>
      <c r="CB51" s="11">
        <f>Reg[[#This Row],[STECo11]]-Sug0.5[[#This Row],[STECo11]]</f>
        <v>51218.752899999963</v>
      </c>
      <c r="CC51" s="11">
        <f>Reg[[#This Row],[STECo12]]-Sug0.5[[#This Row],[STECo12]]</f>
        <v>49087.075799999991</v>
      </c>
      <c r="CD51" s="11">
        <f>Reg[[#This Row],[STECo13]]-Sug0.5[[#This Row],[STECo13]]</f>
        <v>46326.144100000034</v>
      </c>
      <c r="CE51" s="11">
        <f>Reg[[#This Row],[STECo14]]-Sug0.5[[#This Row],[STECo14]]</f>
        <v>46010.789199999999</v>
      </c>
      <c r="CF51" s="11">
        <f>Reg[[#This Row],[STECo15]]-Sug0.5[[#This Row],[STECo15]]</f>
        <v>44419.710300000035</v>
      </c>
      <c r="CG51" s="11">
        <f>Reg[[#This Row],[STECo16]]-Sug0.5[[#This Row],[STECo16]]</f>
        <v>44912.694099999964</v>
      </c>
      <c r="CH51" s="11">
        <f>Reg[[#This Row],[STECo17]]-Sug0.5[[#This Row],[STECo17]]</f>
        <v>40608.222499999916</v>
      </c>
      <c r="CI51" s="11">
        <f>Reg[[#This Row],[STECo18]]-Sug0.5[[#This Row],[STECo18]]</f>
        <v>39195.79589999991</v>
      </c>
      <c r="CJ51" s="11">
        <f>Reg[[#This Row],[STECo19]]-Sug0.5[[#This Row],[STECo19]]</f>
        <v>36493.355299999937</v>
      </c>
      <c r="CK51" s="11">
        <f>Reg[[#This Row],[STECo20]]-Sug0.5[[#This Row],[STECo20]]</f>
        <v>37306.595700000064</v>
      </c>
      <c r="CL51" s="11">
        <f>Reg[[#This Row],[STECo21]]-Sug0.5[[#This Row],[STECo21]]</f>
        <v>33207.501000000047</v>
      </c>
      <c r="CM51" s="11">
        <f>Reg[[#This Row],[STECo22]]-Sug0.5[[#This Row],[STECo22]]</f>
        <v>30063.732399999979</v>
      </c>
      <c r="CN51" s="11">
        <f>Reg[[#This Row],[STECo23]]-Sug0.5[[#This Row],[STECo23]]</f>
        <v>27537.179700000037</v>
      </c>
      <c r="CO51" s="11">
        <f>Reg[[#This Row],[STECo24]]-Sug0.5[[#This Row],[STECo24]]</f>
        <v>25388.752699999954</v>
      </c>
      <c r="CP51" s="11">
        <f>Reg[[#This Row],[STECo25]]-Sug0.5[[#This Row],[STECo25]]</f>
        <v>24836.011300000013</v>
      </c>
      <c r="CQ51" s="11">
        <f>Reg[[#This Row],[STECo26]]-Sug0.5[[#This Row],[STECo26]]</f>
        <v>21695.325899999996</v>
      </c>
      <c r="CR51" s="11">
        <f>Reg[[#This Row],[STECo27]]-Sug0.5[[#This Row],[STECo27]]</f>
        <v>22530.2353</v>
      </c>
    </row>
    <row r="52" spans="3:96" x14ac:dyDescent="0.25">
      <c r="C52" s="7">
        <f>(SUM(Reg[[#This Row],[STECo0]:[STECo27]]))-(SUM(Sug0.2[[#This Row],[STECo0]:[STECo27]]))</f>
        <v>423342.01289999858</v>
      </c>
      <c r="D52" s="7">
        <f>(SUM(Reg[[#This Row],[NASCo0]:[NASCo27]]))-(SUM(Sug0.2[[#This Row],[NASCo0]:[NASCo27]]))</f>
        <v>451632.2053999994</v>
      </c>
      <c r="E52" s="7">
        <f>(SUM(Reg[[#This Row],[CIRCo0]:[CIRCo27]]))-(SUM(Sug0.2[[#This Row],[CIRCo0]:[CIRCo27]]))</f>
        <v>948844.5175999999</v>
      </c>
      <c r="F52" s="7">
        <f>(SUM(Reg[[#This Row],[HCCCo0]:[HCCCo27]]))-(SUM(Sug0.2[[#This Row],[HCCCo0]:[HCCCo27]]))</f>
        <v>212518.47129999939</v>
      </c>
      <c r="G52" s="7">
        <f>(SUM(Reg[[#This Row],[CHDCo0]:[CHDCo27]]))-(SUM(Sug0.2[[#This Row],[CHDCo0]:[CHDCo27]]))</f>
        <v>2400000</v>
      </c>
      <c r="H52" s="7">
        <f>(SUM(Reg[[#This Row],[T2DCo0]:[T2DCo27]]))-(SUM(Sug0.2[[#This Row],[T2DCo0]:[T2DCo27]]))</f>
        <v>3300000</v>
      </c>
      <c r="I52" s="7">
        <f>(SUM(Reg[[#This Row],[OveCo0]:[OveCo27]]))-(SUM(Sug0.2[[#This Row],[OveCo0]:[OveCo27]]))</f>
        <v>-310000</v>
      </c>
      <c r="J52" s="7">
        <f>(SUM(Reg[[#This Row],[ObeCo0]:[ObeCo27]]))-(SUM(Sug0.2[[#This Row],[ObeCo0]:[ObeCo27]]))</f>
        <v>7460000</v>
      </c>
      <c r="K52" s="7">
        <f>(SUM(Reg[[#This Row],[STECo0]:[STECo27]]))-(SUM(Sug0.5[[#This Row],[STECo0]:[STECo27]]))</f>
        <v>1419591.2169999965</v>
      </c>
      <c r="L52" s="7">
        <f>(SUM(Reg[[#This Row],[NASCo0]:[NASCo27]]))-(SUM(Sug0.5[[#This Row],[NASCo0]:[NASCo27]]))</f>
        <v>1419873.3955999995</v>
      </c>
      <c r="M52" s="7">
        <f>(SUM(Reg[[#This Row],[CIRCo0]:[CIRCo27]]))-(SUM(Sug0.5[[#This Row],[CIRCo0]:[CIRCo27]]))</f>
        <v>2550981.8149999995</v>
      </c>
      <c r="N52" s="7">
        <f>(SUM(Reg[[#This Row],[HCCCo0]:[HCCCo27]]))-(SUM(Sug0.5[[#This Row],[HCCCo0]:[HCCCo27]]))</f>
        <v>847448.06939999945</v>
      </c>
      <c r="O52" s="7">
        <f>(SUM(Reg[[#This Row],[CHDCo0]:[CHDCo27]]))-(SUM(Sug0.5[[#This Row],[CHDCo0]:[CHDCo27]]))</f>
        <v>7900000</v>
      </c>
      <c r="P52" s="7">
        <f>(SUM(Reg[[#This Row],[T2DCo0]:[T2DCo27]]))-(SUM(Sug0.5[[#This Row],[T2DCo0]:[T2DCo27]]))</f>
        <v>10100000</v>
      </c>
      <c r="Q52" s="7">
        <f>(SUM(Reg[[#This Row],[OveCo0]:[OveCo27]]))-(SUM(Sug0.5[[#This Row],[OveCo0]:[OveCo27]]))</f>
        <v>-1200000</v>
      </c>
      <c r="R52" s="7">
        <f>(SUM(Reg[[#This Row],[ObeCo0]:[ObeCo27]]))-(SUM(Sug0.5[[#This Row],[ObeCo0]:[ObeCo27]]))</f>
        <v>24030000</v>
      </c>
      <c r="S52" s="7">
        <f>(SUM(Reg[[#This Row],[SteDa0]:[SteDa27]]))-(SUM(Sug0.2[[#This Row],[SteDa0]:[SteDa27]]))</f>
        <v>0</v>
      </c>
      <c r="T52" s="7">
        <f>(SUM(Reg[[#This Row],[NASDa0]:[NASDa27]]))-(SUM(Sug0.2[[#This Row],[NASDa0]:[NASDa27]]))</f>
        <v>289.80588259999786</v>
      </c>
      <c r="U52" s="7">
        <f>(SUM(Reg[[#This Row],[CIRDa0]:[CIRDa27]]))-(SUM(Sug0.2[[#This Row],[CIRDa0]:[CIRDa27]]))</f>
        <v>64.231222989999992</v>
      </c>
      <c r="V52" s="14">
        <f>(SUM(Reg[[#This Row],[HCCDa0]:[HCCDa27]]))-(SUM(Sug0.2[[#This Row],[HCCDa0]:[HCCDa27]]))</f>
        <v>1.8343960570000064</v>
      </c>
      <c r="W52" s="7">
        <f>(SUM(Reg[[#This Row],[LIDDa0]:[LIDDa27]]))-(SUM(Sug0.2[[#This Row],[LIDDa0]:[LIDDa27]]))</f>
        <v>245.74150019999979</v>
      </c>
      <c r="X52" s="7">
        <f>(SUM(Reg[[#This Row],[CHDDa0]:[CHDDa27]]))-(SUM(Sug0.2[[#This Row],[CHDDa0]:[CHDDa27]]))</f>
        <v>12.510930029999827</v>
      </c>
      <c r="Y52" s="7">
        <f>(SUM(Reg[[#This Row],[CHDDDa0]:[CHDDDa27]]))-(SUM(Sug0.2[[#This Row],[CHDDDa0]:[CHDDDa27]]))</f>
        <v>13.817612400000598</v>
      </c>
      <c r="Z52" s="7">
        <f>(SUM(Reg[[#This Row],[T2DDa0]:[T2DDa27]]))-(SUM(Sug0.2[[#This Row],[T2DDa0]:[T2DDa27]]))</f>
        <v>26.069901110000046</v>
      </c>
      <c r="AA52" s="7">
        <f>(SUM(Reg[[#This Row],[T2DDDa0]:[T2DDDa27]]))-(SUM(Sug0.2[[#This Row],[T2DDDa0]:[T2DDDa27]]))</f>
        <v>128.8007147999997</v>
      </c>
      <c r="AB52" s="7">
        <f>(SUM(Reg[[#This Row],[OveDa0]:[OveDa27]]))-(SUM(Sug0.2[[#This Row],[OveDa0]:[OveDa27]]))</f>
        <v>0</v>
      </c>
      <c r="AC52" s="7">
        <f>(SUM(Reg[[#This Row],[ObeDa0]:[ObeDa27]]))-(SUM(Sug0.2[[#This Row],[ObeDa0]:[ObeDa27]]))</f>
        <v>80.52848108000012</v>
      </c>
      <c r="AD52" s="7">
        <f>(SUM(Reg[[#This Row],[SteDa0]:[SteDa27]]))-(SUM(Sug0.5[[#This Row],[SteDa0]:[SteDa27]]))</f>
        <v>0</v>
      </c>
      <c r="AE52" s="7">
        <f>(SUM(Reg[[#This Row],[NASDa0]:[NASDa27]]))-(SUM(Sug0.5[[#This Row],[NASDa0]:[NASDa27]]))</f>
        <v>911.11231089999728</v>
      </c>
      <c r="AF52" s="7">
        <f>(SUM(Reg[[#This Row],[CIRDa0]:[CIRDa27]]))-(SUM(Sug0.5[[#This Row],[CIRDa0]:[CIRDa27]]))</f>
        <v>172.68654545000015</v>
      </c>
      <c r="AG52" s="7">
        <f>(SUM(Reg[[#This Row],[HCCDa0]:[HCCDa27]]))-(SUM(Sug0.5[[#This Row],[HCCDa0]:[HCCDa27]]))</f>
        <v>7.3149189690000007</v>
      </c>
      <c r="AH52" s="7">
        <f>(SUM(Reg[[#This Row],[LIDDa0]:[LIDDa27]]))-(SUM(Sug0.5[[#This Row],[LIDDa0]:[LIDDa27]]))</f>
        <v>818.1398879999997</v>
      </c>
      <c r="AI52" s="7">
        <f>(SUM(Reg[[#This Row],[CHDDa0]:[CHDDa27]]))-(SUM(Sug0.5[[#This Row],[CHDDa0]:[CHDDa27]]))</f>
        <v>39.726704199999858</v>
      </c>
      <c r="AJ52" s="7">
        <f>(SUM(Reg[[#This Row],[CHDDDa0]:[CHDDDa27]]))-(SUM(Sug0.5[[#This Row],[CHDDDa0]:[CHDDDa27]]))</f>
        <v>111.07179410000072</v>
      </c>
      <c r="AK52" s="7">
        <f>(SUM(Reg[[#This Row],[T2DDa0]:[T2DDa27]]))-(SUM(Sug0.5[[#This Row],[T2DDa0]:[T2DDa27]]))</f>
        <v>82.181408019999708</v>
      </c>
      <c r="AL52" s="7">
        <f>(SUM(Reg[[#This Row],[T2DDDa0]:[T2DDDa27]]))-(SUM(Sug0.5[[#This Row],[T2DDDa0]:[T2DDDa27]]))</f>
        <v>294.1771434000002</v>
      </c>
      <c r="AM52" s="7">
        <f>(SUM(Reg[[#This Row],[OveDa0]:[OveDa27]]))-(SUM(Sug0.5[[#This Row],[OveDa0]:[OveDa27]]))</f>
        <v>0</v>
      </c>
      <c r="AN52" s="7">
        <f>(SUM(Reg[[#This Row],[ObeDa0]:[ObeDa27]]))-(SUM(Sug0.5[[#This Row],[ObeDa0]:[ObeDa27]]))</f>
        <v>259.47510514999976</v>
      </c>
      <c r="AO52" s="11">
        <f>Reg[STECo0]-Sug0.2[STECo0]</f>
        <v>0</v>
      </c>
      <c r="AP52" s="11">
        <f>Reg[STECo1]-Sug0.2[STECo1]</f>
        <v>0</v>
      </c>
      <c r="AQ52" s="11">
        <f>Reg[STECo2]-Sug0.2[STECo2]</f>
        <v>0</v>
      </c>
      <c r="AR52" s="11">
        <f>Reg[STECo3]-Sug0.2[STECo3]</f>
        <v>0</v>
      </c>
      <c r="AS52" s="11">
        <f>Reg[STECo4]-Sug0.2[STECo4]</f>
        <v>0</v>
      </c>
      <c r="AT52" s="11">
        <f>Reg[STECo5]-Sug0.2[STECo5]</f>
        <v>0</v>
      </c>
      <c r="AU52" s="11">
        <f>Reg[STECo6]-Sug0.2[STECo6]</f>
        <v>0</v>
      </c>
      <c r="AV52" s="11">
        <f>Reg[[#This Row],[STECo7]]-Sug0.2[[#This Row],[STECo7]]</f>
        <v>20000</v>
      </c>
      <c r="AW52" s="11">
        <f>Reg[[#This Row],[STECo8]]-Sug0.2[[#This Row],[STECo8]]</f>
        <v>20000</v>
      </c>
      <c r="AX52" s="11">
        <f>Reg[[#This Row],[STECo9]]-Sug0.2[[#This Row],[STECo9]]</f>
        <v>30000</v>
      </c>
      <c r="AY52" s="11">
        <f>Reg[[#This Row],[STECo10]]-Sug0.2[[#This Row],[STECo10]]</f>
        <v>30000</v>
      </c>
      <c r="AZ52" s="11">
        <f>Reg[[#This Row],[STECo11]]-Sug0.2[[#This Row],[STECo11]]</f>
        <v>30000</v>
      </c>
      <c r="BA52" s="11">
        <f>Reg[[#This Row],[STECo12]]-Sug0.2[[#This Row],[STECo12]]</f>
        <v>20000</v>
      </c>
      <c r="BB52" s="11">
        <f>Reg[[#This Row],[STECo13]]-Sug0.2[[#This Row],[STECo13]]</f>
        <v>20000</v>
      </c>
      <c r="BC52" s="11">
        <f>Reg[[#This Row],[STECo14]]-Sug0.2[[#This Row],[STECo14]]</f>
        <v>20000</v>
      </c>
      <c r="BD52" s="11">
        <f>Reg[[#This Row],[STECo15]]-Sug0.2[[#This Row],[STECo15]]</f>
        <v>20000</v>
      </c>
      <c r="BE52" s="11">
        <f>Reg[[#This Row],[STECo16]]-Sug0.2[[#This Row],[STECo16]]</f>
        <v>20000</v>
      </c>
      <c r="BF52" s="11">
        <f>Reg[[#This Row],[STECo17]]-Sug0.2[[#This Row],[STECo17]]</f>
        <v>20000</v>
      </c>
      <c r="BG52" s="11">
        <f>Reg[[#This Row],[STECo18]]-Sug0.2[[#This Row],[STECo18]]</f>
        <v>20000</v>
      </c>
      <c r="BH52" s="11">
        <f>Reg[[#This Row],[STECo19]]-Sug0.2[[#This Row],[STECo19]]</f>
        <v>20000</v>
      </c>
      <c r="BI52" s="11">
        <f>Reg[[#This Row],[STECo20]]-Sug0.2[[#This Row],[STECo20]]</f>
        <v>20000</v>
      </c>
      <c r="BJ52" s="11">
        <f>Reg[[#This Row],[STECo21]]-Sug0.2[[#This Row],[STECo21]]</f>
        <v>20000</v>
      </c>
      <c r="BK52" s="11">
        <f>Reg[[#This Row],[STECo22]]-Sug0.2[[#This Row],[STECo22]]</f>
        <v>18336.554000000004</v>
      </c>
      <c r="BL52" s="11">
        <f>Reg[[#This Row],[STECo23]]-Sug0.2[[#This Row],[STECo23]]</f>
        <v>18629.916899999953</v>
      </c>
      <c r="BM52" s="11">
        <f>Reg[[#This Row],[STECo24]]-Sug0.2[[#This Row],[STECo24]]</f>
        <v>16153.43590000004</v>
      </c>
      <c r="BN52" s="11">
        <f>Reg[[#This Row],[STECo25]]-Sug0.2[[#This Row],[STECo25]]</f>
        <v>15572.504199999967</v>
      </c>
      <c r="BO52" s="11">
        <f>Reg[[#This Row],[STECo26]]-Sug0.2[[#This Row],[STECo26]]</f>
        <v>13510.538600000087</v>
      </c>
      <c r="BP52" s="11">
        <f>Reg[[#This Row],[STECo27]]-Sug0.2[[#This Row],[STECo27]]</f>
        <v>11139.063300000038</v>
      </c>
      <c r="BQ52" s="11">
        <f>Reg[STECo0]-Sug0.2[STECo0]</f>
        <v>0</v>
      </c>
      <c r="BR52" s="11">
        <f>Reg[STECo1]-Sug0.2[STECo1]</f>
        <v>0</v>
      </c>
      <c r="BS52" s="11">
        <f>Reg[STECo2]-Sug0.2[STECo2]</f>
        <v>0</v>
      </c>
      <c r="BT52" s="11">
        <f>Reg[STECo3]-Sug0.2[STECo3]</f>
        <v>0</v>
      </c>
      <c r="BU52" s="11">
        <f>Reg[STECo4]-Sug0.2[STECo4]</f>
        <v>0</v>
      </c>
      <c r="BV52" s="11">
        <f>Reg[STECo5]-Sug0.2[STECo5]</f>
        <v>0</v>
      </c>
      <c r="BW52" s="11">
        <f>Reg[STECo6]-Sug0.2[STECo6]</f>
        <v>0</v>
      </c>
      <c r="BX52" s="11">
        <f>Reg[[#This Row],[STECo7]]-Sug0.5[[#This Row],[STECo7]]</f>
        <v>70000</v>
      </c>
      <c r="BY52" s="11">
        <f>Reg[[#This Row],[STECo8]]-Sug0.5[[#This Row],[STECo8]]</f>
        <v>70000</v>
      </c>
      <c r="BZ52" s="11">
        <f>Reg[[#This Row],[STECo9]]-Sug0.5[[#This Row],[STECo9]]</f>
        <v>80000</v>
      </c>
      <c r="CA52" s="11">
        <f>Reg[[#This Row],[STECo10]]-Sug0.5[[#This Row],[STECo10]]</f>
        <v>80000</v>
      </c>
      <c r="CB52" s="11">
        <f>Reg[[#This Row],[STECo11]]-Sug0.5[[#This Row],[STECo11]]</f>
        <v>90000</v>
      </c>
      <c r="CC52" s="11">
        <f>Reg[[#This Row],[STECo12]]-Sug0.5[[#This Row],[STECo12]]</f>
        <v>80000</v>
      </c>
      <c r="CD52" s="11">
        <f>Reg[[#This Row],[STECo13]]-Sug0.5[[#This Row],[STECo13]]</f>
        <v>80000</v>
      </c>
      <c r="CE52" s="11">
        <f>Reg[[#This Row],[STECo14]]-Sug0.5[[#This Row],[STECo14]]</f>
        <v>80000</v>
      </c>
      <c r="CF52" s="11">
        <f>Reg[[#This Row],[STECo15]]-Sug0.5[[#This Row],[STECo15]]</f>
        <v>70000</v>
      </c>
      <c r="CG52" s="11">
        <f>Reg[[#This Row],[STECo16]]-Sug0.5[[#This Row],[STECo16]]</f>
        <v>70000</v>
      </c>
      <c r="CH52" s="11">
        <f>Reg[[#This Row],[STECo17]]-Sug0.5[[#This Row],[STECo17]]</f>
        <v>70000</v>
      </c>
      <c r="CI52" s="11">
        <f>Reg[[#This Row],[STECo18]]-Sug0.5[[#This Row],[STECo18]]</f>
        <v>70000</v>
      </c>
      <c r="CJ52" s="11">
        <f>Reg[[#This Row],[STECo19]]-Sug0.5[[#This Row],[STECo19]]</f>
        <v>60000</v>
      </c>
      <c r="CK52" s="11">
        <f>Reg[[#This Row],[STECo20]]-Sug0.5[[#This Row],[STECo20]]</f>
        <v>61078.378900000011</v>
      </c>
      <c r="CL52" s="11">
        <f>Reg[[#This Row],[STECo21]]-Sug0.5[[#This Row],[STECo21]]</f>
        <v>64579.462999999989</v>
      </c>
      <c r="CM52" s="11">
        <f>Reg[[#This Row],[STECo22]]-Sug0.5[[#This Row],[STECo22]]</f>
        <v>60455.398200000054</v>
      </c>
      <c r="CN52" s="11">
        <f>Reg[[#This Row],[STECo23]]-Sug0.5[[#This Row],[STECo23]]</f>
        <v>59873.506500000018</v>
      </c>
      <c r="CO52" s="11">
        <f>Reg[[#This Row],[STECo24]]-Sug0.5[[#This Row],[STECo24]]</f>
        <v>56764.53879999998</v>
      </c>
      <c r="CP52" s="11">
        <f>Reg[[#This Row],[STECo25]]-Sug0.5[[#This Row],[STECo25]]</f>
        <v>54006.769899999956</v>
      </c>
      <c r="CQ52" s="11">
        <f>Reg[[#This Row],[STECo26]]-Sug0.5[[#This Row],[STECo26]]</f>
        <v>49109.735700000077</v>
      </c>
      <c r="CR52" s="11">
        <f>Reg[[#This Row],[STECo27]]-Sug0.5[[#This Row],[STECo27]]</f>
        <v>43723.425999999978</v>
      </c>
    </row>
    <row r="53" spans="3:96" x14ac:dyDescent="0.25">
      <c r="C53" s="7">
        <f>(SUM(Reg[[#This Row],[STECo0]:[STECo27]]))-(SUM(Sug0.2[[#This Row],[STECo0]:[STECo27]]))</f>
        <v>145577.84200000018</v>
      </c>
      <c r="D53" s="7">
        <f>(SUM(Reg[[#This Row],[NASCo0]:[NASCo27]]))-(SUM(Sug0.2[[#This Row],[NASCo0]:[NASCo27]]))</f>
        <v>505982.0131000001</v>
      </c>
      <c r="E53" s="7">
        <f>(SUM(Reg[[#This Row],[CIRCo0]:[CIRCo27]]))-(SUM(Sug0.2[[#This Row],[CIRCo0]:[CIRCo27]]))</f>
        <v>282859.19499999937</v>
      </c>
      <c r="F53" s="7">
        <f>(SUM(Reg[[#This Row],[HCCCo0]:[HCCCo27]]))-(SUM(Sug0.2[[#This Row],[HCCCo0]:[HCCCo27]]))</f>
        <v>660033.64220000058</v>
      </c>
      <c r="G53" s="7">
        <f>(SUM(Reg[[#This Row],[CHDCo0]:[CHDCo27]]))-(SUM(Sug0.2[[#This Row],[CHDCo0]:[CHDCo27]]))</f>
        <v>1600000</v>
      </c>
      <c r="H53" s="7">
        <f>(SUM(Reg[[#This Row],[T2DCo0]:[T2DCo27]]))-(SUM(Sug0.2[[#This Row],[T2DCo0]:[T2DCo27]]))</f>
        <v>2300000</v>
      </c>
      <c r="I53" s="7">
        <f>(SUM(Reg[[#This Row],[OveCo0]:[OveCo27]]))-(SUM(Sug0.2[[#This Row],[OveCo0]:[OveCo27]]))</f>
        <v>-44182.922499999404</v>
      </c>
      <c r="J53" s="7">
        <f>(SUM(Reg[[#This Row],[ObeCo0]:[ObeCo27]]))-(SUM(Sug0.2[[#This Row],[ObeCo0]:[ObeCo27]]))</f>
        <v>2440000</v>
      </c>
      <c r="K53" s="7">
        <f>(SUM(Reg[[#This Row],[STECo0]:[STECo27]]))-(SUM(Sug0.5[[#This Row],[STECo0]:[STECo27]]))</f>
        <v>432228.97409999371</v>
      </c>
      <c r="L53" s="7">
        <f>(SUM(Reg[[#This Row],[NASCo0]:[NASCo27]]))-(SUM(Sug0.5[[#This Row],[NASCo0]:[NASCo27]]))</f>
        <v>1619827.1478999984</v>
      </c>
      <c r="M53" s="7">
        <f>(SUM(Reg[[#This Row],[CIRCo0]:[CIRCo27]]))-(SUM(Sug0.5[[#This Row],[CIRCo0]:[CIRCo27]]))</f>
        <v>830492.15130000049</v>
      </c>
      <c r="N53" s="7">
        <f>(SUM(Reg[[#This Row],[HCCCo0]:[HCCCo27]]))-(SUM(Sug0.5[[#This Row],[HCCCo0]:[HCCCo27]]))</f>
        <v>2076456.0348000024</v>
      </c>
      <c r="O53" s="7">
        <f>(SUM(Reg[[#This Row],[CHDCo0]:[CHDCo27]]))-(SUM(Sug0.5[[#This Row],[CHDCo0]:[CHDCo27]]))</f>
        <v>5800000</v>
      </c>
      <c r="P53" s="7">
        <f>(SUM(Reg[[#This Row],[T2DCo0]:[T2DCo27]]))-(SUM(Sug0.5[[#This Row],[T2DCo0]:[T2DCo27]]))</f>
        <v>7400000</v>
      </c>
      <c r="Q53" s="7">
        <f>(SUM(Reg[[#This Row],[OveCo0]:[OveCo27]]))-(SUM(Sug0.5[[#This Row],[OveCo0]:[OveCo27]]))</f>
        <v>-109993.08530000597</v>
      </c>
      <c r="R53" s="7">
        <f>(SUM(Reg[[#This Row],[ObeCo0]:[ObeCo27]]))-(SUM(Sug0.5[[#This Row],[ObeCo0]:[ObeCo27]]))</f>
        <v>7620000</v>
      </c>
      <c r="S53" s="7">
        <f>(SUM(Reg[[#This Row],[SteDa0]:[SteDa27]]))-(SUM(Sug0.2[[#This Row],[SteDa0]:[SteDa27]]))</f>
        <v>0</v>
      </c>
      <c r="T53" s="7">
        <f>(SUM(Reg[[#This Row],[NASDa0]:[NASDa27]]))-(SUM(Sug0.2[[#This Row],[NASDa0]:[NASDa27]]))</f>
        <v>291.04501979999986</v>
      </c>
      <c r="U53" s="7">
        <f>(SUM(Reg[[#This Row],[CIRDa0]:[CIRDa27]]))-(SUM(Sug0.2[[#This Row],[CIRDa0]:[CIRDa27]]))</f>
        <v>32.420660300000122</v>
      </c>
      <c r="V53" s="14">
        <f>(SUM(Reg[[#This Row],[HCCDa0]:[HCCDa27]]))-(SUM(Sug0.2[[#This Row],[HCCDa0]:[HCCDa27]]))</f>
        <v>2.6525606209999992</v>
      </c>
      <c r="W53" s="7">
        <f>(SUM(Reg[[#This Row],[LIDDa0]:[LIDDa27]]))-(SUM(Sug0.2[[#This Row],[LIDDa0]:[LIDDa27]]))</f>
        <v>261.85538606000046</v>
      </c>
      <c r="X53" s="7">
        <f>(SUM(Reg[[#This Row],[CHDDa0]:[CHDDa27]]))-(SUM(Sug0.2[[#This Row],[CHDDa0]:[CHDDa27]]))</f>
        <v>5.9308448799997677</v>
      </c>
      <c r="Y53" s="7">
        <f>(SUM(Reg[[#This Row],[CHDDDa0]:[CHDDDa27]]))-(SUM(Sug0.2[[#This Row],[CHDDDa0]:[CHDDDa27]]))</f>
        <v>21.090135300000838</v>
      </c>
      <c r="Z53" s="7">
        <f>(SUM(Reg[[#This Row],[T2DDa0]:[T2DDa27]]))-(SUM(Sug0.2[[#This Row],[T2DDa0]:[T2DDa27]]))</f>
        <v>7.4426917299999786</v>
      </c>
      <c r="AA53" s="7">
        <f>(SUM(Reg[[#This Row],[T2DDDa0]:[T2DDDa27]]))-(SUM(Sug0.2[[#This Row],[T2DDDa0]:[T2DDDa27]]))</f>
        <v>109.49249760000021</v>
      </c>
      <c r="AB53" s="7">
        <f>(SUM(Reg[[#This Row],[OveDa0]:[OveDa27]]))-(SUM(Sug0.2[[#This Row],[OveDa0]:[OveDa27]]))</f>
        <v>0</v>
      </c>
      <c r="AC53" s="7">
        <f>(SUM(Reg[[#This Row],[ObeDa0]:[ObeDa27]]))-(SUM(Sug0.2[[#This Row],[ObeDa0]:[ObeDa27]]))</f>
        <v>35.485286550000183</v>
      </c>
      <c r="AD53" s="7">
        <f>(SUM(Reg[[#This Row],[SteDa0]:[SteDa27]]))-(SUM(Sug0.5[[#This Row],[SteDa0]:[SteDa27]]))</f>
        <v>0</v>
      </c>
      <c r="AE53" s="7">
        <f>(SUM(Reg[[#This Row],[NASDa0]:[NASDa27]]))-(SUM(Sug0.5[[#This Row],[NASDa0]:[NASDa27]]))</f>
        <v>931.73791249999886</v>
      </c>
      <c r="AF53" s="7">
        <f>(SUM(Reg[[#This Row],[CIRDa0]:[CIRDa27]]))-(SUM(Sug0.5[[#This Row],[CIRDa0]:[CIRDa27]]))</f>
        <v>95.189070610000101</v>
      </c>
      <c r="AG53" s="7">
        <f>(SUM(Reg[[#This Row],[HCCDa0]:[HCCDa27]]))-(SUM(Sug0.5[[#This Row],[HCCDa0]:[HCCDa27]]))</f>
        <v>8.3449163129999953</v>
      </c>
      <c r="AH53" s="7">
        <f>(SUM(Reg[[#This Row],[LIDDa0]:[LIDDa27]]))-(SUM(Sug0.5[[#This Row],[LIDDa0]:[LIDDa27]]))</f>
        <v>703.15743469000017</v>
      </c>
      <c r="AI53" s="7">
        <f>(SUM(Reg[[#This Row],[CHDDa0]:[CHDDa27]]))-(SUM(Sug0.5[[#This Row],[CHDDa0]:[CHDDa27]]))</f>
        <v>24.31077442999981</v>
      </c>
      <c r="AJ53" s="7">
        <f>(SUM(Reg[[#This Row],[CHDDDa0]:[CHDDDa27]]))-(SUM(Sug0.5[[#This Row],[CHDDDa0]:[CHDDDa27]]))</f>
        <v>57.752577899999778</v>
      </c>
      <c r="AK53" s="7">
        <f>(SUM(Reg[[#This Row],[T2DDa0]:[T2DDa27]]))-(SUM(Sug0.5[[#This Row],[T2DDa0]:[T2DDa27]]))</f>
        <v>27.390154700000267</v>
      </c>
      <c r="AL53" s="7">
        <f>(SUM(Reg[[#This Row],[T2DDDa0]:[T2DDDa27]]))-(SUM(Sug0.5[[#This Row],[T2DDDa0]:[T2DDDa27]]))</f>
        <v>260.21521879999818</v>
      </c>
      <c r="AM53" s="7">
        <f>(SUM(Reg[[#This Row],[OveDa0]:[OveDa27]]))-(SUM(Sug0.5[[#This Row],[OveDa0]:[OveDa27]]))</f>
        <v>0</v>
      </c>
      <c r="AN53" s="7">
        <f>(SUM(Reg[[#This Row],[ObeDa0]:[ObeDa27]]))-(SUM(Sug0.5[[#This Row],[ObeDa0]:[ObeDa27]]))</f>
        <v>110.95401958000048</v>
      </c>
      <c r="AO53" s="11">
        <f>Reg[STECo0]-Sug0.2[STECo0]</f>
        <v>0</v>
      </c>
      <c r="AP53" s="11">
        <f>Reg[STECo1]-Sug0.2[STECo1]</f>
        <v>0</v>
      </c>
      <c r="AQ53" s="11">
        <f>Reg[STECo2]-Sug0.2[STECo2]</f>
        <v>0</v>
      </c>
      <c r="AR53" s="11">
        <f>Reg[STECo3]-Sug0.2[STECo3]</f>
        <v>0</v>
      </c>
      <c r="AS53" s="11">
        <f>Reg[STECo4]-Sug0.2[STECo4]</f>
        <v>0</v>
      </c>
      <c r="AT53" s="11">
        <f>Reg[STECo5]-Sug0.2[STECo5]</f>
        <v>0</v>
      </c>
      <c r="AU53" s="11">
        <f>Reg[STECo6]-Sug0.2[STECo6]</f>
        <v>0</v>
      </c>
      <c r="AV53" s="11">
        <f>Reg[[#This Row],[STECo7]]-Sug0.2[[#This Row],[STECo7]]</f>
        <v>5208.9760000000242</v>
      </c>
      <c r="AW53" s="11">
        <f>Reg[[#This Row],[STECo8]]-Sug0.2[[#This Row],[STECo8]]</f>
        <v>6321.5727999999654</v>
      </c>
      <c r="AX53" s="11">
        <f>Reg[[#This Row],[STECo9]]-Sug0.2[[#This Row],[STECo9]]</f>
        <v>7014.2277999999933</v>
      </c>
      <c r="AY53" s="11">
        <f>Reg[[#This Row],[STECo10]]-Sug0.2[[#This Row],[STECo10]]</f>
        <v>6895.0540999999503</v>
      </c>
      <c r="AZ53" s="11">
        <f>Reg[[#This Row],[STECo11]]-Sug0.2[[#This Row],[STECo11]]</f>
        <v>8347.1229000000749</v>
      </c>
      <c r="BA53" s="11">
        <f>Reg[[#This Row],[STECo12]]-Sug0.2[[#This Row],[STECo12]]</f>
        <v>7542.3392000000458</v>
      </c>
      <c r="BB53" s="11">
        <f>Reg[[#This Row],[STECo13]]-Sug0.2[[#This Row],[STECo13]]</f>
        <v>7867.9638000000268</v>
      </c>
      <c r="BC53" s="11">
        <f>Reg[[#This Row],[STECo14]]-Sug0.2[[#This Row],[STECo14]]</f>
        <v>8168.2216000000481</v>
      </c>
      <c r="BD53" s="11">
        <f>Reg[[#This Row],[STECo15]]-Sug0.2[[#This Row],[STECo15]]</f>
        <v>7636.5970000000088</v>
      </c>
      <c r="BE53" s="11">
        <f>Reg[[#This Row],[STECo16]]-Sug0.2[[#This Row],[STECo16]]</f>
        <v>8055.7827999999863</v>
      </c>
      <c r="BF53" s="11">
        <f>Reg[[#This Row],[STECo17]]-Sug0.2[[#This Row],[STECo17]]</f>
        <v>8582.4991000000155</v>
      </c>
      <c r="BG53" s="11">
        <f>Reg[[#This Row],[STECo18]]-Sug0.2[[#This Row],[STECo18]]</f>
        <v>8466.9189999999944</v>
      </c>
      <c r="BH53" s="11">
        <f>Reg[[#This Row],[STECo19]]-Sug0.2[[#This Row],[STECo19]]</f>
        <v>7763.625800000038</v>
      </c>
      <c r="BI53" s="11">
        <f>Reg[[#This Row],[STECo20]]-Sug0.2[[#This Row],[STECo20]]</f>
        <v>6840.7570000000414</v>
      </c>
      <c r="BJ53" s="11">
        <f>Reg[[#This Row],[STECo21]]-Sug0.2[[#This Row],[STECo21]]</f>
        <v>6764.5026000000071</v>
      </c>
      <c r="BK53" s="11">
        <f>Reg[[#This Row],[STECo22]]-Sug0.2[[#This Row],[STECo22]]</f>
        <v>6507.773899999971</v>
      </c>
      <c r="BL53" s="11">
        <f>Reg[[#This Row],[STECo23]]-Sug0.2[[#This Row],[STECo23]]</f>
        <v>6202.2962999999872</v>
      </c>
      <c r="BM53" s="11">
        <f>Reg[[#This Row],[STECo24]]-Sug0.2[[#This Row],[STECo24]]</f>
        <v>5458.876099999994</v>
      </c>
      <c r="BN53" s="11">
        <f>Reg[[#This Row],[STECo25]]-Sug0.2[[#This Row],[STECo25]]</f>
        <v>5736.9833000000217</v>
      </c>
      <c r="BO53" s="11">
        <f>Reg[[#This Row],[STECo26]]-Sug0.2[[#This Row],[STECo26]]</f>
        <v>5251.6074000000372</v>
      </c>
      <c r="BP53" s="11">
        <f>Reg[[#This Row],[STECo27]]-Sug0.2[[#This Row],[STECo27]]</f>
        <v>4944.1435000000056</v>
      </c>
      <c r="BQ53" s="11">
        <f>Reg[STECo0]-Sug0.2[STECo0]</f>
        <v>0</v>
      </c>
      <c r="BR53" s="11">
        <f>Reg[STECo1]-Sug0.2[STECo1]</f>
        <v>0</v>
      </c>
      <c r="BS53" s="11">
        <f>Reg[STECo2]-Sug0.2[STECo2]</f>
        <v>0</v>
      </c>
      <c r="BT53" s="11">
        <f>Reg[STECo3]-Sug0.2[STECo3]</f>
        <v>0</v>
      </c>
      <c r="BU53" s="11">
        <f>Reg[STECo4]-Sug0.2[STECo4]</f>
        <v>0</v>
      </c>
      <c r="BV53" s="11">
        <f>Reg[STECo5]-Sug0.2[STECo5]</f>
        <v>0</v>
      </c>
      <c r="BW53" s="11">
        <f>Reg[STECo6]-Sug0.2[STECo6]</f>
        <v>0</v>
      </c>
      <c r="BX53" s="11">
        <f>Reg[[#This Row],[STECo7]]-Sug0.5[[#This Row],[STECo7]]</f>
        <v>18789.520499999984</v>
      </c>
      <c r="BY53" s="11">
        <f>Reg[[#This Row],[STECo8]]-Sug0.5[[#This Row],[STECo8]]</f>
        <v>20680.573899999959</v>
      </c>
      <c r="BZ53" s="11">
        <f>Reg[[#This Row],[STECo9]]-Sug0.5[[#This Row],[STECo9]]</f>
        <v>21831.784100000048</v>
      </c>
      <c r="CA53" s="11">
        <f>Reg[[#This Row],[STECo10]]-Sug0.5[[#This Row],[STECo10]]</f>
        <v>22557.892899999977</v>
      </c>
      <c r="CB53" s="11">
        <f>Reg[[#This Row],[STECo11]]-Sug0.5[[#This Row],[STECo11]]</f>
        <v>23801.696800000034</v>
      </c>
      <c r="CC53" s="11">
        <f>Reg[[#This Row],[STECo12]]-Sug0.5[[#This Row],[STECo12]]</f>
        <v>23188.681100000045</v>
      </c>
      <c r="CD53" s="11">
        <f>Reg[[#This Row],[STECo13]]-Sug0.5[[#This Row],[STECo13]]</f>
        <v>23136.48769999994</v>
      </c>
      <c r="CE53" s="11">
        <f>Reg[[#This Row],[STECo14]]-Sug0.5[[#This Row],[STECo14]]</f>
        <v>21630.660900000017</v>
      </c>
      <c r="CF53" s="11">
        <f>Reg[[#This Row],[STECo15]]-Sug0.5[[#This Row],[STECo15]]</f>
        <v>21074.070499999973</v>
      </c>
      <c r="CG53" s="11">
        <f>Reg[[#This Row],[STECo16]]-Sug0.5[[#This Row],[STECo16]]</f>
        <v>22028.645099999965</v>
      </c>
      <c r="CH53" s="11">
        <f>Reg[[#This Row],[STECo17]]-Sug0.5[[#This Row],[STECo17]]</f>
        <v>22079.171099999978</v>
      </c>
      <c r="CI53" s="11">
        <f>Reg[[#This Row],[STECo18]]-Sug0.5[[#This Row],[STECo18]]</f>
        <v>22645.648400000005</v>
      </c>
      <c r="CJ53" s="11">
        <f>Reg[[#This Row],[STECo19]]-Sug0.5[[#This Row],[STECo19]]</f>
        <v>21594.623000000021</v>
      </c>
      <c r="CK53" s="11">
        <f>Reg[[#This Row],[STECo20]]-Sug0.5[[#This Row],[STECo20]]</f>
        <v>19508.825500000035</v>
      </c>
      <c r="CL53" s="11">
        <f>Reg[[#This Row],[STECo21]]-Sug0.5[[#This Row],[STECo21]]</f>
        <v>20232.012400000007</v>
      </c>
      <c r="CM53" s="11">
        <f>Reg[[#This Row],[STECo22]]-Sug0.5[[#This Row],[STECo22]]</f>
        <v>19045.686899999972</v>
      </c>
      <c r="CN53" s="11">
        <f>Reg[[#This Row],[STECo23]]-Sug0.5[[#This Row],[STECo23]]</f>
        <v>18375.027399999963</v>
      </c>
      <c r="CO53" s="11">
        <f>Reg[[#This Row],[STECo24]]-Sug0.5[[#This Row],[STECo24]]</f>
        <v>17839.832399999956</v>
      </c>
      <c r="CP53" s="11">
        <f>Reg[[#This Row],[STECo25]]-Sug0.5[[#This Row],[STECo25]]</f>
        <v>18358.346500000043</v>
      </c>
      <c r="CQ53" s="11">
        <f>Reg[[#This Row],[STECo26]]-Sug0.5[[#This Row],[STECo26]]</f>
        <v>17452.311600000015</v>
      </c>
      <c r="CR53" s="11">
        <f>Reg[[#This Row],[STECo27]]-Sug0.5[[#This Row],[STECo27]]</f>
        <v>16377.475399999996</v>
      </c>
    </row>
    <row r="54" spans="3:96" x14ac:dyDescent="0.25">
      <c r="C54" s="7">
        <f>(SUM(Reg[[#This Row],[STECo0]:[STECo27]]))-(SUM(Sug0.2[[#This Row],[STECo0]:[STECo27]]))</f>
        <v>300229.60779999569</v>
      </c>
      <c r="D54" s="7">
        <f>(SUM(Reg[[#This Row],[NASCo0]:[NASCo27]]))-(SUM(Sug0.2[[#This Row],[NASCo0]:[NASCo27]]))</f>
        <v>390310.77270000055</v>
      </c>
      <c r="E54" s="7">
        <f>(SUM(Reg[[#This Row],[CIRCo0]:[CIRCo27]]))-(SUM(Sug0.2[[#This Row],[CIRCo0]:[CIRCo27]]))</f>
        <v>462182.49640000053</v>
      </c>
      <c r="F54" s="7">
        <f>(SUM(Reg[[#This Row],[HCCCo0]:[HCCCo27]]))-(SUM(Sug0.2[[#This Row],[HCCCo0]:[HCCCo27]]))</f>
        <v>213678.43169999961</v>
      </c>
      <c r="G54" s="7">
        <f>(SUM(Reg[[#This Row],[CHDCo0]:[CHDCo27]]))-(SUM(Sug0.2[[#This Row],[CHDCo0]:[CHDCo27]]))</f>
        <v>2100000</v>
      </c>
      <c r="H54" s="7">
        <f>(SUM(Reg[[#This Row],[T2DCo0]:[T2DCo27]]))-(SUM(Sug0.2[[#This Row],[T2DCo0]:[T2DCo27]]))</f>
        <v>1900000</v>
      </c>
      <c r="I54" s="7">
        <f>(SUM(Reg[[#This Row],[OveCo0]:[OveCo27]]))-(SUM(Sug0.2[[#This Row],[OveCo0]:[OveCo27]]))</f>
        <v>110000</v>
      </c>
      <c r="J54" s="7">
        <f>(SUM(Reg[[#This Row],[ObeCo0]:[ObeCo27]]))-(SUM(Sug0.2[[#This Row],[ObeCo0]:[ObeCo27]]))</f>
        <v>1400000</v>
      </c>
      <c r="K54" s="7">
        <f>(SUM(Reg[[#This Row],[STECo0]:[STECo27]]))-(SUM(Sug0.5[[#This Row],[STECo0]:[STECo27]]))</f>
        <v>952579.92789999396</v>
      </c>
      <c r="L54" s="7">
        <f>(SUM(Reg[[#This Row],[NASCo0]:[NASCo27]]))-(SUM(Sug0.5[[#This Row],[NASCo0]:[NASCo27]]))</f>
        <v>1101495.277300003</v>
      </c>
      <c r="M54" s="7">
        <f>(SUM(Reg[[#This Row],[CIRCo0]:[CIRCo27]]))-(SUM(Sug0.5[[#This Row],[CIRCo0]:[CIRCo27]]))</f>
        <v>1900406.7057999996</v>
      </c>
      <c r="N54" s="7">
        <f>(SUM(Reg[[#This Row],[HCCCo0]:[HCCCo27]]))-(SUM(Sug0.5[[#This Row],[HCCCo0]:[HCCCo27]]))</f>
        <v>973306.66825999971</v>
      </c>
      <c r="O54" s="7">
        <f>(SUM(Reg[[#This Row],[CHDCo0]:[CHDCo27]]))-(SUM(Sug0.5[[#This Row],[CHDCo0]:[CHDCo27]]))</f>
        <v>5000000</v>
      </c>
      <c r="P54" s="7">
        <f>(SUM(Reg[[#This Row],[T2DCo0]:[T2DCo27]]))-(SUM(Sug0.5[[#This Row],[T2DCo0]:[T2DCo27]]))</f>
        <v>4400000</v>
      </c>
      <c r="Q54" s="7">
        <f>(SUM(Reg[[#This Row],[OveCo0]:[OveCo27]]))-(SUM(Sug0.5[[#This Row],[OveCo0]:[OveCo27]]))</f>
        <v>200000</v>
      </c>
      <c r="R54" s="7">
        <f>(SUM(Reg[[#This Row],[ObeCo0]:[ObeCo27]]))-(SUM(Sug0.5[[#This Row],[ObeCo0]:[ObeCo27]]))</f>
        <v>3890000</v>
      </c>
      <c r="S54" s="7">
        <f>(SUM(Reg[[#This Row],[SteDa0]:[SteDa27]]))-(SUM(Sug0.2[[#This Row],[SteDa0]:[SteDa27]]))</f>
        <v>0</v>
      </c>
      <c r="T54" s="7">
        <f>(SUM(Reg[[#This Row],[NASDa0]:[NASDa27]]))-(SUM(Sug0.2[[#This Row],[NASDa0]:[NASDa27]]))</f>
        <v>310.10205609999866</v>
      </c>
      <c r="U54" s="7">
        <f>(SUM(Reg[[#This Row],[CIRDa0]:[CIRDa27]]))-(SUM(Sug0.2[[#This Row],[CIRDa0]:[CIRDa27]]))</f>
        <v>63.873970690000078</v>
      </c>
      <c r="V54" s="14">
        <f>(SUM(Reg[[#This Row],[HCCDa0]:[HCCDa27]]))-(SUM(Sug0.2[[#This Row],[HCCDa0]:[HCCDa27]]))</f>
        <v>3.2117910310000042</v>
      </c>
      <c r="W54" s="7">
        <f>(SUM(Reg[[#This Row],[LIDDa0]:[LIDDa27]]))-(SUM(Sug0.2[[#This Row],[LIDDa0]:[LIDDa27]]))</f>
        <v>323.24611209999875</v>
      </c>
      <c r="X54" s="7">
        <f>(SUM(Reg[[#This Row],[CHDDa0]:[CHDDa27]]))-(SUM(Sug0.2[[#This Row],[CHDDa0]:[CHDDa27]]))</f>
        <v>8.3657026100001985</v>
      </c>
      <c r="Y54" s="7">
        <f>(SUM(Reg[[#This Row],[CHDDDa0]:[CHDDDa27]]))-(SUM(Sug0.2[[#This Row],[CHDDDa0]:[CHDDDa27]]))</f>
        <v>11.672454499999731</v>
      </c>
      <c r="Z54" s="7">
        <f>(SUM(Reg[[#This Row],[T2DDa0]:[T2DDa27]]))-(SUM(Sug0.2[[#This Row],[T2DDa0]:[T2DDa27]]))</f>
        <v>11.802703730000076</v>
      </c>
      <c r="AA54" s="7">
        <f>(SUM(Reg[[#This Row],[T2DDDa0]:[T2DDDa27]]))-(SUM(Sug0.2[[#This Row],[T2DDDa0]:[T2DDDa27]]))</f>
        <v>23.778092799997466</v>
      </c>
      <c r="AB54" s="7">
        <f>(SUM(Reg[[#This Row],[OveDa0]:[OveDa27]]))-(SUM(Sug0.2[[#This Row],[OveDa0]:[OveDa27]]))</f>
        <v>0</v>
      </c>
      <c r="AC54" s="7">
        <f>(SUM(Reg[[#This Row],[ObeDa0]:[ObeDa27]]))-(SUM(Sug0.2[[#This Row],[ObeDa0]:[ObeDa27]]))</f>
        <v>15.595036930000106</v>
      </c>
      <c r="AD54" s="7">
        <f>(SUM(Reg[[#This Row],[SteDa0]:[SteDa27]]))-(SUM(Sug0.5[[#This Row],[SteDa0]:[SteDa27]]))</f>
        <v>0</v>
      </c>
      <c r="AE54" s="7">
        <f>(SUM(Reg[[#This Row],[NASDa0]:[NASDa27]]))-(SUM(Sug0.5[[#This Row],[NASDa0]:[NASDa27]]))</f>
        <v>875.13841279999906</v>
      </c>
      <c r="AF54" s="7">
        <f>(SUM(Reg[[#This Row],[CIRDa0]:[CIRDa27]]))-(SUM(Sug0.5[[#This Row],[CIRDa0]:[CIRDa27]]))</f>
        <v>262.63764461999995</v>
      </c>
      <c r="AG54" s="7">
        <f>(SUM(Reg[[#This Row],[HCCDa0]:[HCCDa27]]))-(SUM(Sug0.5[[#This Row],[HCCDa0]:[HCCDa27]]))</f>
        <v>14.62972937</v>
      </c>
      <c r="AH54" s="7">
        <f>(SUM(Reg[[#This Row],[LIDDa0]:[LIDDa27]]))-(SUM(Sug0.5[[#This Row],[LIDDa0]:[LIDDa27]]))</f>
        <v>1168.4823364299991</v>
      </c>
      <c r="AI54" s="7">
        <f>(SUM(Reg[[#This Row],[CHDDa0]:[CHDDa27]]))-(SUM(Sug0.5[[#This Row],[CHDDa0]:[CHDDa27]]))</f>
        <v>19.855550629999925</v>
      </c>
      <c r="AJ54" s="7">
        <f>(SUM(Reg[[#This Row],[CHDDDa0]:[CHDDDa27]]))-(SUM(Sug0.5[[#This Row],[CHDDDa0]:[CHDDDa27]]))</f>
        <v>32.957424399999582</v>
      </c>
      <c r="AK54" s="7">
        <f>(SUM(Reg[[#This Row],[T2DDa0]:[T2DDa27]]))-(SUM(Sug0.5[[#This Row],[T2DDa0]:[T2DDa27]]))</f>
        <v>31.177442660000452</v>
      </c>
      <c r="AL54" s="7">
        <f>(SUM(Reg[[#This Row],[T2DDDa0]:[T2DDDa27]]))-(SUM(Sug0.5[[#This Row],[T2DDDa0]:[T2DDDa27]]))</f>
        <v>113.66644650000308</v>
      </c>
      <c r="AM54" s="7">
        <f>(SUM(Reg[[#This Row],[OveDa0]:[OveDa27]]))-(SUM(Sug0.5[[#This Row],[OveDa0]:[OveDa27]]))</f>
        <v>0</v>
      </c>
      <c r="AN54" s="7">
        <f>(SUM(Reg[[#This Row],[ObeDa0]:[ObeDa27]]))-(SUM(Sug0.5[[#This Row],[ObeDa0]:[ObeDa27]]))</f>
        <v>43.68743002000042</v>
      </c>
      <c r="AO54" s="11">
        <f>Reg[STECo0]-Sug0.2[STECo0]</f>
        <v>0</v>
      </c>
      <c r="AP54" s="11">
        <f>Reg[STECo1]-Sug0.2[STECo1]</f>
        <v>0</v>
      </c>
      <c r="AQ54" s="11">
        <f>Reg[STECo2]-Sug0.2[STECo2]</f>
        <v>0</v>
      </c>
      <c r="AR54" s="11">
        <f>Reg[STECo3]-Sug0.2[STECo3]</f>
        <v>0</v>
      </c>
      <c r="AS54" s="11">
        <f>Reg[STECo4]-Sug0.2[STECo4]</f>
        <v>0</v>
      </c>
      <c r="AT54" s="11">
        <f>Reg[STECo5]-Sug0.2[STECo5]</f>
        <v>0</v>
      </c>
      <c r="AU54" s="11">
        <f>Reg[STECo6]-Sug0.2[STECo6]</f>
        <v>0</v>
      </c>
      <c r="AV54" s="11">
        <f>Reg[[#This Row],[STECo7]]-Sug0.2[[#This Row],[STECo7]]</f>
        <v>10000</v>
      </c>
      <c r="AW54" s="11">
        <f>Reg[[#This Row],[STECo8]]-Sug0.2[[#This Row],[STECo8]]</f>
        <v>20000</v>
      </c>
      <c r="AX54" s="11">
        <f>Reg[[#This Row],[STECo9]]-Sug0.2[[#This Row],[STECo9]]</f>
        <v>20000</v>
      </c>
      <c r="AY54" s="11">
        <f>Reg[[#This Row],[STECo10]]-Sug0.2[[#This Row],[STECo10]]</f>
        <v>20000</v>
      </c>
      <c r="AZ54" s="11">
        <f>Reg[[#This Row],[STECo11]]-Sug0.2[[#This Row],[STECo11]]</f>
        <v>20000</v>
      </c>
      <c r="BA54" s="11">
        <f>Reg[[#This Row],[STECo12]]-Sug0.2[[#This Row],[STECo12]]</f>
        <v>10000</v>
      </c>
      <c r="BB54" s="11">
        <f>Reg[[#This Row],[STECo13]]-Sug0.2[[#This Row],[STECo13]]</f>
        <v>20000</v>
      </c>
      <c r="BC54" s="11">
        <f>Reg[[#This Row],[STECo14]]-Sug0.2[[#This Row],[STECo14]]</f>
        <v>20000</v>
      </c>
      <c r="BD54" s="11">
        <f>Reg[[#This Row],[STECo15]]-Sug0.2[[#This Row],[STECo15]]</f>
        <v>20000</v>
      </c>
      <c r="BE54" s="11">
        <f>Reg[[#This Row],[STECo16]]-Sug0.2[[#This Row],[STECo16]]</f>
        <v>19879.527000000002</v>
      </c>
      <c r="BF54" s="11">
        <f>Reg[[#This Row],[STECo17]]-Sug0.2[[#This Row],[STECo17]]</f>
        <v>13771.60839999991</v>
      </c>
      <c r="BG54" s="11">
        <f>Reg[[#This Row],[STECo18]]-Sug0.2[[#This Row],[STECo18]]</f>
        <v>14292.596600000048</v>
      </c>
      <c r="BH54" s="11">
        <f>Reg[[#This Row],[STECo19]]-Sug0.2[[#This Row],[STECo19]]</f>
        <v>13652.495999999926</v>
      </c>
      <c r="BI54" s="11">
        <f>Reg[[#This Row],[STECo20]]-Sug0.2[[#This Row],[STECo20]]</f>
        <v>11081.924200000009</v>
      </c>
      <c r="BJ54" s="11">
        <f>Reg[[#This Row],[STECo21]]-Sug0.2[[#This Row],[STECo21]]</f>
        <v>11181.077099999995</v>
      </c>
      <c r="BK54" s="11">
        <f>Reg[[#This Row],[STECo22]]-Sug0.2[[#This Row],[STECo22]]</f>
        <v>10650.595499999938</v>
      </c>
      <c r="BL54" s="11">
        <f>Reg[[#This Row],[STECo23]]-Sug0.2[[#This Row],[STECo23]]</f>
        <v>9346.1162999999942</v>
      </c>
      <c r="BM54" s="11">
        <f>Reg[[#This Row],[STECo24]]-Sug0.2[[#This Row],[STECo24]]</f>
        <v>9266.9610999999568</v>
      </c>
      <c r="BN54" s="11">
        <f>Reg[[#This Row],[STECo25]]-Sug0.2[[#This Row],[STECo25]]</f>
        <v>9090.7689000000246</v>
      </c>
      <c r="BO54" s="11">
        <f>Reg[[#This Row],[STECo26]]-Sug0.2[[#This Row],[STECo26]]</f>
        <v>8916.9787999999244</v>
      </c>
      <c r="BP54" s="11">
        <f>Reg[[#This Row],[STECo27]]-Sug0.2[[#This Row],[STECo27]]</f>
        <v>9098.9579000000376</v>
      </c>
      <c r="BQ54" s="11">
        <f>Reg[STECo0]-Sug0.2[STECo0]</f>
        <v>0</v>
      </c>
      <c r="BR54" s="11">
        <f>Reg[STECo1]-Sug0.2[STECo1]</f>
        <v>0</v>
      </c>
      <c r="BS54" s="11">
        <f>Reg[STECo2]-Sug0.2[STECo2]</f>
        <v>0</v>
      </c>
      <c r="BT54" s="11">
        <f>Reg[STECo3]-Sug0.2[STECo3]</f>
        <v>0</v>
      </c>
      <c r="BU54" s="11">
        <f>Reg[STECo4]-Sug0.2[STECo4]</f>
        <v>0</v>
      </c>
      <c r="BV54" s="11">
        <f>Reg[STECo5]-Sug0.2[STECo5]</f>
        <v>0</v>
      </c>
      <c r="BW54" s="11">
        <f>Reg[STECo6]-Sug0.2[STECo6]</f>
        <v>0</v>
      </c>
      <c r="BX54" s="11">
        <f>Reg[[#This Row],[STECo7]]-Sug0.5[[#This Row],[STECo7]]</f>
        <v>50000</v>
      </c>
      <c r="BY54" s="11">
        <f>Reg[[#This Row],[STECo8]]-Sug0.5[[#This Row],[STECo8]]</f>
        <v>60000</v>
      </c>
      <c r="BZ54" s="11">
        <f>Reg[[#This Row],[STECo9]]-Sug0.5[[#This Row],[STECo9]]</f>
        <v>50000</v>
      </c>
      <c r="CA54" s="11">
        <f>Reg[[#This Row],[STECo10]]-Sug0.5[[#This Row],[STECo10]]</f>
        <v>50000</v>
      </c>
      <c r="CB54" s="11">
        <f>Reg[[#This Row],[STECo11]]-Sug0.5[[#This Row],[STECo11]]</f>
        <v>50000</v>
      </c>
      <c r="CC54" s="11">
        <f>Reg[[#This Row],[STECo12]]-Sug0.5[[#This Row],[STECo12]]</f>
        <v>50000</v>
      </c>
      <c r="CD54" s="11">
        <f>Reg[[#This Row],[STECo13]]-Sug0.5[[#This Row],[STECo13]]</f>
        <v>50000</v>
      </c>
      <c r="CE54" s="11">
        <f>Reg[[#This Row],[STECo14]]-Sug0.5[[#This Row],[STECo14]]</f>
        <v>54705.340199999977</v>
      </c>
      <c r="CF54" s="11">
        <f>Reg[[#This Row],[STECo15]]-Sug0.5[[#This Row],[STECo15]]</f>
        <v>51437.911500000046</v>
      </c>
      <c r="CG54" s="11">
        <f>Reg[[#This Row],[STECo16]]-Sug0.5[[#This Row],[STECo16]]</f>
        <v>54852.289100000053</v>
      </c>
      <c r="CH54" s="11">
        <f>Reg[[#This Row],[STECo17]]-Sug0.5[[#This Row],[STECo17]]</f>
        <v>46063.65579999995</v>
      </c>
      <c r="CI54" s="11">
        <f>Reg[[#This Row],[STECo18]]-Sug0.5[[#This Row],[STECo18]]</f>
        <v>47373.042100000079</v>
      </c>
      <c r="CJ54" s="11">
        <f>Reg[[#This Row],[STECo19]]-Sug0.5[[#This Row],[STECo19]]</f>
        <v>44762.282000000007</v>
      </c>
      <c r="CK54" s="11">
        <f>Reg[[#This Row],[STECo20]]-Sug0.5[[#This Row],[STECo20]]</f>
        <v>43567.172499999986</v>
      </c>
      <c r="CL54" s="11">
        <f>Reg[[#This Row],[STECo21]]-Sug0.5[[#This Row],[STECo21]]</f>
        <v>42192.743900000001</v>
      </c>
      <c r="CM54" s="11">
        <f>Reg[[#This Row],[STECo22]]-Sug0.5[[#This Row],[STECo22]]</f>
        <v>39734.914099999936</v>
      </c>
      <c r="CN54" s="11">
        <f>Reg[[#This Row],[STECo23]]-Sug0.5[[#This Row],[STECo23]]</f>
        <v>36688.477900000056</v>
      </c>
      <c r="CO54" s="11">
        <f>Reg[[#This Row],[STECo24]]-Sug0.5[[#This Row],[STECo24]]</f>
        <v>35137.227299999911</v>
      </c>
      <c r="CP54" s="11">
        <f>Reg[[#This Row],[STECo25]]-Sug0.5[[#This Row],[STECo25]]</f>
        <v>33551.497300000046</v>
      </c>
      <c r="CQ54" s="11">
        <f>Reg[[#This Row],[STECo26]]-Sug0.5[[#This Row],[STECo26]]</f>
        <v>32301.300500000012</v>
      </c>
      <c r="CR54" s="11">
        <f>Reg[[#This Row],[STECo27]]-Sug0.5[[#This Row],[STECo27]]</f>
        <v>30212.07369999995</v>
      </c>
    </row>
    <row r="55" spans="3:96" x14ac:dyDescent="0.25">
      <c r="C55" s="7">
        <f>(SUM(Reg[[#This Row],[STECo0]:[STECo27]]))-(SUM(Sug0.2[[#This Row],[STECo0]:[STECo27]]))</f>
        <v>232236.72849999741</v>
      </c>
      <c r="D55" s="7">
        <f>(SUM(Reg[[#This Row],[NASCo0]:[NASCo27]]))-(SUM(Sug0.2[[#This Row],[NASCo0]:[NASCo27]]))</f>
        <v>1680380.1953000054</v>
      </c>
      <c r="E55" s="7">
        <f>(SUM(Reg[[#This Row],[CIRCo0]:[CIRCo27]]))-(SUM(Sug0.2[[#This Row],[CIRCo0]:[CIRCo27]]))</f>
        <v>1478859.7893000022</v>
      </c>
      <c r="F55" s="7">
        <f>(SUM(Reg[[#This Row],[HCCCo0]:[HCCCo27]]))-(SUM(Sug0.2[[#This Row],[HCCCo0]:[HCCCo27]]))</f>
        <v>1182765.2246000022</v>
      </c>
      <c r="G55" s="7">
        <f>(SUM(Reg[[#This Row],[CHDCo0]:[CHDCo27]]))-(SUM(Sug0.2[[#This Row],[CHDCo0]:[CHDCo27]]))</f>
        <v>2110000</v>
      </c>
      <c r="H55" s="7">
        <f>(SUM(Reg[[#This Row],[T2DCo0]:[T2DCo27]]))-(SUM(Sug0.2[[#This Row],[T2DCo0]:[T2DCo27]]))</f>
        <v>3000000</v>
      </c>
      <c r="I55" s="7">
        <f>(SUM(Reg[[#This Row],[OveCo0]:[OveCo27]]))-(SUM(Sug0.2[[#This Row],[OveCo0]:[OveCo27]]))</f>
        <v>-610000</v>
      </c>
      <c r="J55" s="7">
        <f>(SUM(Reg[[#This Row],[ObeCo0]:[ObeCo27]]))-(SUM(Sug0.2[[#This Row],[ObeCo0]:[ObeCo27]]))</f>
        <v>1410000</v>
      </c>
      <c r="K55" s="7">
        <f>(SUM(Reg[[#This Row],[STECo0]:[STECo27]]))-(SUM(Sug0.5[[#This Row],[STECo0]:[STECo27]]))</f>
        <v>701008.11389999837</v>
      </c>
      <c r="L55" s="7">
        <f>(SUM(Reg[[#This Row],[NASCo0]:[NASCo27]]))-(SUM(Sug0.5[[#This Row],[NASCo0]:[NASCo27]]))</f>
        <v>4906962.7926000021</v>
      </c>
      <c r="M55" s="7">
        <f>(SUM(Reg[[#This Row],[CIRCo0]:[CIRCo27]]))-(SUM(Sug0.5[[#This Row],[CIRCo0]:[CIRCo27]]))</f>
        <v>5959146.2502999995</v>
      </c>
      <c r="N55" s="7">
        <f>(SUM(Reg[[#This Row],[HCCCo0]:[HCCCo27]]))-(SUM(Sug0.5[[#This Row],[HCCCo0]:[HCCCo27]]))</f>
        <v>3692804.6678999998</v>
      </c>
      <c r="O55" s="7">
        <f>(SUM(Reg[[#This Row],[CHDCo0]:[CHDCo27]]))-(SUM(Sug0.5[[#This Row],[CHDCo0]:[CHDCo27]]))</f>
        <v>5810000</v>
      </c>
      <c r="P55" s="7">
        <f>(SUM(Reg[[#This Row],[T2DCo0]:[T2DCo27]]))-(SUM(Sug0.5[[#This Row],[T2DCo0]:[T2DCo27]]))</f>
        <v>10400000</v>
      </c>
      <c r="Q55" s="7">
        <f>(SUM(Reg[[#This Row],[OveCo0]:[OveCo27]]))-(SUM(Sug0.5[[#This Row],[OveCo0]:[OveCo27]]))</f>
        <v>-1630000</v>
      </c>
      <c r="R55" s="7">
        <f>(SUM(Reg[[#This Row],[ObeCo0]:[ObeCo27]]))-(SUM(Sug0.5[[#This Row],[ObeCo0]:[ObeCo27]]))</f>
        <v>4240000</v>
      </c>
      <c r="S55" s="7">
        <f>(SUM(Reg[[#This Row],[SteDa0]:[SteDa27]]))-(SUM(Sug0.2[[#This Row],[SteDa0]:[SteDa27]]))</f>
        <v>0</v>
      </c>
      <c r="T55" s="7">
        <f>(SUM(Reg[[#This Row],[NASDa0]:[NASDa27]]))-(SUM(Sug0.2[[#This Row],[NASDa0]:[NASDa27]]))</f>
        <v>402.50143029999799</v>
      </c>
      <c r="U55" s="7">
        <f>(SUM(Reg[[#This Row],[CIRDa0]:[CIRDa27]]))-(SUM(Sug0.2[[#This Row],[CIRDa0]:[CIRDa27]]))</f>
        <v>82.08690098999989</v>
      </c>
      <c r="V55" s="14">
        <f>(SUM(Reg[[#This Row],[HCCDa0]:[HCCDa27]]))-(SUM(Sug0.2[[#This Row],[HCCDa0]:[HCCDa27]]))</f>
        <v>5.5685243219999876</v>
      </c>
      <c r="W55" s="7">
        <f>(SUM(Reg[[#This Row],[LIDDa0]:[LIDDa27]]))-(SUM(Sug0.2[[#This Row],[LIDDa0]:[LIDDa27]]))</f>
        <v>620.43603429999894</v>
      </c>
      <c r="X55" s="7">
        <f>(SUM(Reg[[#This Row],[CHDDa0]:[CHDDa27]]))-(SUM(Sug0.2[[#This Row],[CHDDa0]:[CHDDa27]]))</f>
        <v>28.674416200000451</v>
      </c>
      <c r="Y55" s="7">
        <f>(SUM(Reg[[#This Row],[CHDDDa0]:[CHDDDa27]]))-(SUM(Sug0.2[[#This Row],[CHDDDa0]:[CHDDDa27]]))</f>
        <v>36.57901320000019</v>
      </c>
      <c r="Z55" s="7">
        <f>(SUM(Reg[[#This Row],[T2DDa0]:[T2DDa27]]))-(SUM(Sug0.2[[#This Row],[T2DDa0]:[T2DDa27]]))</f>
        <v>17.357812040000454</v>
      </c>
      <c r="AA55" s="7">
        <f>(SUM(Reg[[#This Row],[T2DDDa0]:[T2DDDa27]]))-(SUM(Sug0.2[[#This Row],[T2DDDa0]:[T2DDDa27]]))</f>
        <v>132.5338558999938</v>
      </c>
      <c r="AB55" s="7">
        <f>(SUM(Reg[[#This Row],[OveDa0]:[OveDa27]]))-(SUM(Sug0.2[[#This Row],[OveDa0]:[OveDa27]]))</f>
        <v>0</v>
      </c>
      <c r="AC55" s="7">
        <f>(SUM(Reg[[#This Row],[ObeDa0]:[ObeDa27]]))-(SUM(Sug0.2[[#This Row],[ObeDa0]:[ObeDa27]]))</f>
        <v>85.961299880000297</v>
      </c>
      <c r="AD55" s="7">
        <f>(SUM(Reg[[#This Row],[SteDa0]:[SteDa27]]))-(SUM(Sug0.5[[#This Row],[SteDa0]:[SteDa27]]))</f>
        <v>0</v>
      </c>
      <c r="AE55" s="7">
        <f>(SUM(Reg[[#This Row],[NASDa0]:[NASDa27]]))-(SUM(Sug0.5[[#This Row],[NASDa0]:[NASDa27]]))</f>
        <v>1180.4098677999982</v>
      </c>
      <c r="AF55" s="7">
        <f>(SUM(Reg[[#This Row],[CIRDa0]:[CIRDa27]]))-(SUM(Sug0.5[[#This Row],[CIRDa0]:[CIRDa27]]))</f>
        <v>330.7736486499997</v>
      </c>
      <c r="AG55" s="7">
        <f>(SUM(Reg[[#This Row],[HCCDa0]:[HCCDa27]]))-(SUM(Sug0.5[[#This Row],[HCCDa0]:[HCCDa27]]))</f>
        <v>17.385929335999993</v>
      </c>
      <c r="AH55" s="7">
        <f>(SUM(Reg[[#This Row],[LIDDa0]:[LIDDa27]]))-(SUM(Sug0.5[[#This Row],[LIDDa0]:[LIDDa27]]))</f>
        <v>1782.847410899999</v>
      </c>
      <c r="AI55" s="7">
        <f>(SUM(Reg[[#This Row],[CHDDa0]:[CHDDa27]]))-(SUM(Sug0.5[[#This Row],[CHDDa0]:[CHDDa27]]))</f>
        <v>78.726705860000493</v>
      </c>
      <c r="AJ55" s="7">
        <f>(SUM(Reg[[#This Row],[CHDDDa0]:[CHDDDa27]]))-(SUM(Sug0.5[[#This Row],[CHDDDa0]:[CHDDDa27]]))</f>
        <v>76.960873799999717</v>
      </c>
      <c r="AK55" s="7">
        <f>(SUM(Reg[[#This Row],[T2DDa0]:[T2DDa27]]))-(SUM(Sug0.5[[#This Row],[T2DDa0]:[T2DDa27]]))</f>
        <v>61.320586909999975</v>
      </c>
      <c r="AL55" s="7">
        <f>(SUM(Reg[[#This Row],[T2DDDa0]:[T2DDDa27]]))-(SUM(Sug0.5[[#This Row],[T2DDDa0]:[T2DDDa27]]))</f>
        <v>668.99815989999479</v>
      </c>
      <c r="AM55" s="7">
        <f>(SUM(Reg[[#This Row],[OveDa0]:[OveDa27]]))-(SUM(Sug0.5[[#This Row],[OveDa0]:[OveDa27]]))</f>
        <v>0</v>
      </c>
      <c r="AN55" s="7">
        <f>(SUM(Reg[[#This Row],[ObeDa0]:[ObeDa27]]))-(SUM(Sug0.5[[#This Row],[ObeDa0]:[ObeDa27]]))</f>
        <v>257.36168575000011</v>
      </c>
      <c r="AO55" s="11">
        <f>Reg[STECo0]-Sug0.2[STECo0]</f>
        <v>0</v>
      </c>
      <c r="AP55" s="11">
        <f>Reg[STECo1]-Sug0.2[STECo1]</f>
        <v>0</v>
      </c>
      <c r="AQ55" s="11">
        <f>Reg[STECo2]-Sug0.2[STECo2]</f>
        <v>0</v>
      </c>
      <c r="AR55" s="11">
        <f>Reg[STECo3]-Sug0.2[STECo3]</f>
        <v>0</v>
      </c>
      <c r="AS55" s="11">
        <f>Reg[STECo4]-Sug0.2[STECo4]</f>
        <v>0</v>
      </c>
      <c r="AT55" s="11">
        <f>Reg[STECo5]-Sug0.2[STECo5]</f>
        <v>0</v>
      </c>
      <c r="AU55" s="11">
        <f>Reg[STECo6]-Sug0.2[STECo6]</f>
        <v>0</v>
      </c>
      <c r="AV55" s="11">
        <f>Reg[[#This Row],[STECo7]]-Sug0.2[[#This Row],[STECo7]]</f>
        <v>11062.09149999998</v>
      </c>
      <c r="AW55" s="11">
        <f>Reg[[#This Row],[STECo8]]-Sug0.2[[#This Row],[STECo8]]</f>
        <v>11626.674899999984</v>
      </c>
      <c r="AX55" s="11">
        <f>Reg[[#This Row],[STECo9]]-Sug0.2[[#This Row],[STECo9]]</f>
        <v>11479.356499999994</v>
      </c>
      <c r="AY55" s="11">
        <f>Reg[[#This Row],[STECo10]]-Sug0.2[[#This Row],[STECo10]]</f>
        <v>10587.756099999999</v>
      </c>
      <c r="AZ55" s="11">
        <f>Reg[[#This Row],[STECo11]]-Sug0.2[[#This Row],[STECo11]]</f>
        <v>12082.773899999913</v>
      </c>
      <c r="BA55" s="11">
        <f>Reg[[#This Row],[STECo12]]-Sug0.2[[#This Row],[STECo12]]</f>
        <v>11643.304800000042</v>
      </c>
      <c r="BB55" s="11">
        <f>Reg[[#This Row],[STECo13]]-Sug0.2[[#This Row],[STECo13]]</f>
        <v>12409.099199999939</v>
      </c>
      <c r="BC55" s="11">
        <f>Reg[[#This Row],[STECo14]]-Sug0.2[[#This Row],[STECo14]]</f>
        <v>12872.851999999955</v>
      </c>
      <c r="BD55" s="11">
        <f>Reg[[#This Row],[STECo15]]-Sug0.2[[#This Row],[STECo15]]</f>
        <v>12337.684800000046</v>
      </c>
      <c r="BE55" s="11">
        <f>Reg[[#This Row],[STECo16]]-Sug0.2[[#This Row],[STECo16]]</f>
        <v>11744.990700000082</v>
      </c>
      <c r="BF55" s="11">
        <f>Reg[[#This Row],[STECo17]]-Sug0.2[[#This Row],[STECo17]]</f>
        <v>12082.546800000011</v>
      </c>
      <c r="BG55" s="11">
        <f>Reg[[#This Row],[STECo18]]-Sug0.2[[#This Row],[STECo18]]</f>
        <v>12683.741500000004</v>
      </c>
      <c r="BH55" s="11">
        <f>Reg[[#This Row],[STECo19]]-Sug0.2[[#This Row],[STECo19]]</f>
        <v>11887.226099999971</v>
      </c>
      <c r="BI55" s="11">
        <f>Reg[[#This Row],[STECo20]]-Sug0.2[[#This Row],[STECo20]]</f>
        <v>11402.780700000003</v>
      </c>
      <c r="BJ55" s="11">
        <f>Reg[[#This Row],[STECo21]]-Sug0.2[[#This Row],[STECo21]]</f>
        <v>11942.894700000063</v>
      </c>
      <c r="BK55" s="11">
        <f>Reg[[#This Row],[STECo22]]-Sug0.2[[#This Row],[STECo22]]</f>
        <v>11725.324900000007</v>
      </c>
      <c r="BL55" s="11">
        <f>Reg[[#This Row],[STECo23]]-Sug0.2[[#This Row],[STECo23]]</f>
        <v>11257.323800000013</v>
      </c>
      <c r="BM55" s="11">
        <f>Reg[[#This Row],[STECo24]]-Sug0.2[[#This Row],[STECo24]]</f>
        <v>9578.610800000024</v>
      </c>
      <c r="BN55" s="11">
        <f>Reg[[#This Row],[STECo25]]-Sug0.2[[#This Row],[STECo25]]</f>
        <v>8703.4924999999348</v>
      </c>
      <c r="BO55" s="11">
        <f>Reg[[#This Row],[STECo26]]-Sug0.2[[#This Row],[STECo26]]</f>
        <v>6945.1995000000461</v>
      </c>
      <c r="BP55" s="11">
        <f>Reg[[#This Row],[STECo27]]-Sug0.2[[#This Row],[STECo27]]</f>
        <v>6181.0028000000166</v>
      </c>
      <c r="BQ55" s="11">
        <f>Reg[STECo0]-Sug0.2[STECo0]</f>
        <v>0</v>
      </c>
      <c r="BR55" s="11">
        <f>Reg[STECo1]-Sug0.2[STECo1]</f>
        <v>0</v>
      </c>
      <c r="BS55" s="11">
        <f>Reg[STECo2]-Sug0.2[STECo2]</f>
        <v>0</v>
      </c>
      <c r="BT55" s="11">
        <f>Reg[STECo3]-Sug0.2[STECo3]</f>
        <v>0</v>
      </c>
      <c r="BU55" s="11">
        <f>Reg[STECo4]-Sug0.2[STECo4]</f>
        <v>0</v>
      </c>
      <c r="BV55" s="11">
        <f>Reg[STECo5]-Sug0.2[STECo5]</f>
        <v>0</v>
      </c>
      <c r="BW55" s="11">
        <f>Reg[STECo6]-Sug0.2[STECo6]</f>
        <v>0</v>
      </c>
      <c r="BX55" s="11">
        <f>Reg[[#This Row],[STECo7]]-Sug0.5[[#This Row],[STECo7]]</f>
        <v>32475.864999999991</v>
      </c>
      <c r="BY55" s="11">
        <f>Reg[[#This Row],[STECo8]]-Sug0.5[[#This Row],[STECo8]]</f>
        <v>36653.585500000045</v>
      </c>
      <c r="BZ55" s="11">
        <f>Reg[[#This Row],[STECo9]]-Sug0.5[[#This Row],[STECo9]]</f>
        <v>36925.263600000064</v>
      </c>
      <c r="CA55" s="11">
        <f>Reg[[#This Row],[STECo10]]-Sug0.5[[#This Row],[STECo10]]</f>
        <v>35199.645200000028</v>
      </c>
      <c r="CB55" s="11">
        <f>Reg[[#This Row],[STECo11]]-Sug0.5[[#This Row],[STECo11]]</f>
        <v>37871.380899999989</v>
      </c>
      <c r="CC55" s="11">
        <f>Reg[[#This Row],[STECo12]]-Sug0.5[[#This Row],[STECo12]]</f>
        <v>39394.640300000086</v>
      </c>
      <c r="CD55" s="11">
        <f>Reg[[#This Row],[STECo13]]-Sug0.5[[#This Row],[STECo13]]</f>
        <v>40372.069299999974</v>
      </c>
      <c r="CE55" s="11">
        <f>Reg[[#This Row],[STECo14]]-Sug0.5[[#This Row],[STECo14]]</f>
        <v>40268.921499999939</v>
      </c>
      <c r="CF55" s="11">
        <f>Reg[[#This Row],[STECo15]]-Sug0.5[[#This Row],[STECo15]]</f>
        <v>37734.087999999989</v>
      </c>
      <c r="CG55" s="11">
        <f>Reg[[#This Row],[STECo16]]-Sug0.5[[#This Row],[STECo16]]</f>
        <v>37179.50680000009</v>
      </c>
      <c r="CH55" s="11">
        <f>Reg[[#This Row],[STECo17]]-Sug0.5[[#This Row],[STECo17]]</f>
        <v>37229.34719999996</v>
      </c>
      <c r="CI55" s="11">
        <f>Reg[[#This Row],[STECo18]]-Sug0.5[[#This Row],[STECo18]]</f>
        <v>36071.680899999919</v>
      </c>
      <c r="CJ55" s="11">
        <f>Reg[[#This Row],[STECo19]]-Sug0.5[[#This Row],[STECo19]]</f>
        <v>34095.696499999962</v>
      </c>
      <c r="CK55" s="11">
        <f>Reg[[#This Row],[STECo20]]-Sug0.5[[#This Row],[STECo20]]</f>
        <v>32342.432499999995</v>
      </c>
      <c r="CL55" s="11">
        <f>Reg[[#This Row],[STECo21]]-Sug0.5[[#This Row],[STECo21]]</f>
        <v>31668.799600000028</v>
      </c>
      <c r="CM55" s="11">
        <f>Reg[[#This Row],[STECo22]]-Sug0.5[[#This Row],[STECo22]]</f>
        <v>30616.126000000047</v>
      </c>
      <c r="CN55" s="11">
        <f>Reg[[#This Row],[STECo23]]-Sug0.5[[#This Row],[STECo23]]</f>
        <v>29850.880999999936</v>
      </c>
      <c r="CO55" s="11">
        <f>Reg[[#This Row],[STECo24]]-Sug0.5[[#This Row],[STECo24]]</f>
        <v>28306.022999999986</v>
      </c>
      <c r="CP55" s="11">
        <f>Reg[[#This Row],[STECo25]]-Sug0.5[[#This Row],[STECo25]]</f>
        <v>25335.508999999962</v>
      </c>
      <c r="CQ55" s="11">
        <f>Reg[[#This Row],[STECo26]]-Sug0.5[[#This Row],[STECo26]]</f>
        <v>21356.488500000036</v>
      </c>
      <c r="CR55" s="11">
        <f>Reg[[#This Row],[STECo27]]-Sug0.5[[#This Row],[STECo27]]</f>
        <v>20060.163600000029</v>
      </c>
    </row>
    <row r="56" spans="3:96" x14ac:dyDescent="0.25">
      <c r="C56" s="7">
        <f>(SUM(Reg[[#This Row],[STECo0]:[STECo27]]))-(SUM(Sug0.2[[#This Row],[STECo0]:[STECo27]]))</f>
        <v>162408.80360000208</v>
      </c>
      <c r="D56" s="7">
        <f>(SUM(Reg[[#This Row],[NASCo0]:[NASCo27]]))-(SUM(Sug0.2[[#This Row],[NASCo0]:[NASCo27]]))</f>
        <v>806117.56430000067</v>
      </c>
      <c r="E56" s="7">
        <f>(SUM(Reg[[#This Row],[CIRCo0]:[CIRCo27]]))-(SUM(Sug0.2[[#This Row],[CIRCo0]:[CIRCo27]]))</f>
        <v>727146.75139999762</v>
      </c>
      <c r="F56" s="7">
        <f>(SUM(Reg[[#This Row],[HCCCo0]:[HCCCo27]]))-(SUM(Sug0.2[[#This Row],[HCCCo0]:[HCCCo27]]))</f>
        <v>313159.39749999903</v>
      </c>
      <c r="G56" s="7">
        <f>(SUM(Reg[[#This Row],[CHDCo0]:[CHDCo27]]))-(SUM(Sug0.2[[#This Row],[CHDCo0]:[CHDCo27]]))</f>
        <v>1300000</v>
      </c>
      <c r="H56" s="7">
        <f>(SUM(Reg[[#This Row],[T2DCo0]:[T2DCo27]]))-(SUM(Sug0.2[[#This Row],[T2DCo0]:[T2DCo27]]))</f>
        <v>6900000</v>
      </c>
      <c r="I56" s="7">
        <f>(SUM(Reg[[#This Row],[OveCo0]:[OveCo27]]))-(SUM(Sug0.2[[#This Row],[OveCo0]:[OveCo27]]))</f>
        <v>-90000</v>
      </c>
      <c r="J56" s="7">
        <f>(SUM(Reg[[#This Row],[ObeCo0]:[ObeCo27]]))-(SUM(Sug0.2[[#This Row],[ObeCo0]:[ObeCo27]]))</f>
        <v>3220000</v>
      </c>
      <c r="K56" s="7">
        <f>(SUM(Reg[[#This Row],[STECo0]:[STECo27]]))-(SUM(Sug0.5[[#This Row],[STECo0]:[STECo27]]))</f>
        <v>542060.95280000195</v>
      </c>
      <c r="L56" s="7">
        <f>(SUM(Reg[[#This Row],[NASCo0]:[NASCo27]]))-(SUM(Sug0.5[[#This Row],[NASCo0]:[NASCo27]]))</f>
        <v>2395469.9685000014</v>
      </c>
      <c r="M56" s="7">
        <f>(SUM(Reg[[#This Row],[CIRCo0]:[CIRCo27]]))-(SUM(Sug0.5[[#This Row],[CIRCo0]:[CIRCo27]]))</f>
        <v>1986740.7128999997</v>
      </c>
      <c r="N56" s="7">
        <f>(SUM(Reg[[#This Row],[HCCCo0]:[HCCCo27]]))-(SUM(Sug0.5[[#This Row],[HCCCo0]:[HCCCo27]]))</f>
        <v>2216169.6168</v>
      </c>
      <c r="O56" s="7">
        <f>(SUM(Reg[[#This Row],[CHDCo0]:[CHDCo27]]))-(SUM(Sug0.5[[#This Row],[CHDCo0]:[CHDCo27]]))</f>
        <v>4500000</v>
      </c>
      <c r="P56" s="7">
        <f>(SUM(Reg[[#This Row],[T2DCo0]:[T2DCo27]]))-(SUM(Sug0.5[[#This Row],[T2DCo0]:[T2DCo27]]))</f>
        <v>18400000</v>
      </c>
      <c r="Q56" s="7">
        <f>(SUM(Reg[[#This Row],[OveCo0]:[OveCo27]]))-(SUM(Sug0.5[[#This Row],[OveCo0]:[OveCo27]]))</f>
        <v>-70000</v>
      </c>
      <c r="R56" s="7">
        <f>(SUM(Reg[[#This Row],[ObeCo0]:[ObeCo27]]))-(SUM(Sug0.5[[#This Row],[ObeCo0]:[ObeCo27]]))</f>
        <v>8930000</v>
      </c>
      <c r="S56" s="7">
        <f>(SUM(Reg[[#This Row],[SteDa0]:[SteDa27]]))-(SUM(Sug0.2[[#This Row],[SteDa0]:[SteDa27]]))</f>
        <v>0</v>
      </c>
      <c r="T56" s="7">
        <f>(SUM(Reg[[#This Row],[NASDa0]:[NASDa27]]))-(SUM(Sug0.2[[#This Row],[NASDa0]:[NASDa27]]))</f>
        <v>327.47456160000274</v>
      </c>
      <c r="U56" s="7">
        <f>(SUM(Reg[[#This Row],[CIRDa0]:[CIRDa27]]))-(SUM(Sug0.2[[#This Row],[CIRDa0]:[CIRDa27]]))</f>
        <v>77.352986619999911</v>
      </c>
      <c r="V56" s="14">
        <f>(SUM(Reg[[#This Row],[HCCDa0]:[HCCDa27]]))-(SUM(Sug0.2[[#This Row],[HCCDa0]:[HCCDa27]]))</f>
        <v>2.265139461000004</v>
      </c>
      <c r="W56" s="7">
        <f>(SUM(Reg[[#This Row],[LIDDa0]:[LIDDa27]]))-(SUM(Sug0.2[[#This Row],[LIDDa0]:[LIDDa27]]))</f>
        <v>306.56090180000137</v>
      </c>
      <c r="X56" s="7">
        <f>(SUM(Reg[[#This Row],[CHDDa0]:[CHDDa27]]))-(SUM(Sug0.2[[#This Row],[CHDDa0]:[CHDDa27]]))</f>
        <v>5.6856929200007471</v>
      </c>
      <c r="Y56" s="7">
        <f>(SUM(Reg[[#This Row],[CHDDDa0]:[CHDDDa27]]))-(SUM(Sug0.2[[#This Row],[CHDDDa0]:[CHDDDa27]]))</f>
        <v>0.85645629999999073</v>
      </c>
      <c r="Z56" s="7">
        <f>(SUM(Reg[[#This Row],[T2DDa0]:[T2DDa27]]))-(SUM(Sug0.2[[#This Row],[T2DDa0]:[T2DDa27]]))</f>
        <v>23.347215089999736</v>
      </c>
      <c r="AA56" s="7">
        <f>(SUM(Reg[[#This Row],[T2DDDa0]:[T2DDDa27]]))-(SUM(Sug0.2[[#This Row],[T2DDDa0]:[T2DDDa27]]))</f>
        <v>115.3314368999927</v>
      </c>
      <c r="AB56" s="7">
        <f>(SUM(Reg[[#This Row],[OveDa0]:[OveDa27]]))-(SUM(Sug0.2[[#This Row],[OveDa0]:[OveDa27]]))</f>
        <v>0</v>
      </c>
      <c r="AC56" s="7">
        <f>(SUM(Reg[[#This Row],[ObeDa0]:[ObeDa27]]))-(SUM(Sug0.2[[#This Row],[ObeDa0]:[ObeDa27]]))</f>
        <v>38.989453450000155</v>
      </c>
      <c r="AD56" s="7">
        <f>(SUM(Reg[[#This Row],[SteDa0]:[SteDa27]]))-(SUM(Sug0.5[[#This Row],[SteDa0]:[SteDa27]]))</f>
        <v>0</v>
      </c>
      <c r="AE56" s="7">
        <f>(SUM(Reg[[#This Row],[NASDa0]:[NASDa27]]))-(SUM(Sug0.5[[#This Row],[NASDa0]:[NASDa27]]))</f>
        <v>973.1278818000028</v>
      </c>
      <c r="AF56" s="7">
        <f>(SUM(Reg[[#This Row],[CIRDa0]:[CIRDa27]]))-(SUM(Sug0.5[[#This Row],[CIRDa0]:[CIRDa27]]))</f>
        <v>211.34705957000006</v>
      </c>
      <c r="AG56" s="7">
        <f>(SUM(Reg[[#This Row],[HCCDa0]:[HCCDa27]]))-(SUM(Sug0.5[[#This Row],[HCCDa0]:[HCCDa27]]))</f>
        <v>16.029962044999998</v>
      </c>
      <c r="AH56" s="7">
        <f>(SUM(Reg[[#This Row],[LIDDa0]:[LIDDa27]]))-(SUM(Sug0.5[[#This Row],[LIDDa0]:[LIDDa27]]))</f>
        <v>934.43575389999933</v>
      </c>
      <c r="AI56" s="7">
        <f>(SUM(Reg[[#This Row],[CHDDa0]:[CHDDa27]]))-(SUM(Sug0.5[[#This Row],[CHDDa0]:[CHDDa27]]))</f>
        <v>18.158878620000678</v>
      </c>
      <c r="AJ56" s="7">
        <f>(SUM(Reg[[#This Row],[CHDDDa0]:[CHDDDa27]]))-(SUM(Sug0.5[[#This Row],[CHDDDa0]:[CHDDDa27]]))</f>
        <v>9.5339226599994618</v>
      </c>
      <c r="AK56" s="7">
        <f>(SUM(Reg[[#This Row],[T2DDa0]:[T2DDa27]]))-(SUM(Sug0.5[[#This Row],[T2DDa0]:[T2DDa27]]))</f>
        <v>61.126493379999374</v>
      </c>
      <c r="AL56" s="7">
        <f>(SUM(Reg[[#This Row],[T2DDDa0]:[T2DDDa27]]))-(SUM(Sug0.5[[#This Row],[T2DDDa0]:[T2DDDa27]]))</f>
        <v>416.11920649999593</v>
      </c>
      <c r="AM56" s="7">
        <f>(SUM(Reg[[#This Row],[OveDa0]:[OveDa27]]))-(SUM(Sug0.5[[#This Row],[OveDa0]:[OveDa27]]))</f>
        <v>0</v>
      </c>
      <c r="AN56" s="7">
        <f>(SUM(Reg[[#This Row],[ObeDa0]:[ObeDa27]]))-(SUM(Sug0.5[[#This Row],[ObeDa0]:[ObeDa27]]))</f>
        <v>108.30784860999984</v>
      </c>
      <c r="AO56" s="11">
        <f>Reg[STECo0]-Sug0.2[STECo0]</f>
        <v>0</v>
      </c>
      <c r="AP56" s="11">
        <f>Reg[STECo1]-Sug0.2[STECo1]</f>
        <v>0</v>
      </c>
      <c r="AQ56" s="11">
        <f>Reg[STECo2]-Sug0.2[STECo2]</f>
        <v>0</v>
      </c>
      <c r="AR56" s="11">
        <f>Reg[STECo3]-Sug0.2[STECo3]</f>
        <v>0</v>
      </c>
      <c r="AS56" s="11">
        <f>Reg[STECo4]-Sug0.2[STECo4]</f>
        <v>0</v>
      </c>
      <c r="AT56" s="11">
        <f>Reg[STECo5]-Sug0.2[STECo5]</f>
        <v>0</v>
      </c>
      <c r="AU56" s="11">
        <f>Reg[STECo6]-Sug0.2[STECo6]</f>
        <v>0</v>
      </c>
      <c r="AV56" s="11">
        <f>Reg[[#This Row],[STECo7]]-Sug0.2[[#This Row],[STECo7]]</f>
        <v>0</v>
      </c>
      <c r="AW56" s="11">
        <f>Reg[[#This Row],[STECo8]]-Sug0.2[[#This Row],[STECo8]]</f>
        <v>10000</v>
      </c>
      <c r="AX56" s="11">
        <f>Reg[[#This Row],[STECo9]]-Sug0.2[[#This Row],[STECo9]]</f>
        <v>10000</v>
      </c>
      <c r="AY56" s="11">
        <f>Reg[[#This Row],[STECo10]]-Sug0.2[[#This Row],[STECo10]]</f>
        <v>10000</v>
      </c>
      <c r="AZ56" s="11">
        <f>Reg[[#This Row],[STECo11]]-Sug0.2[[#This Row],[STECo11]]</f>
        <v>10000</v>
      </c>
      <c r="BA56" s="11">
        <f>Reg[[#This Row],[STECo12]]-Sug0.2[[#This Row],[STECo12]]</f>
        <v>10000</v>
      </c>
      <c r="BB56" s="11">
        <f>Reg[[#This Row],[STECo13]]-Sug0.2[[#This Row],[STECo13]]</f>
        <v>10000</v>
      </c>
      <c r="BC56" s="11">
        <f>Reg[[#This Row],[STECo14]]-Sug0.2[[#This Row],[STECo14]]</f>
        <v>10000</v>
      </c>
      <c r="BD56" s="11">
        <f>Reg[[#This Row],[STECo15]]-Sug0.2[[#This Row],[STECo15]]</f>
        <v>10000</v>
      </c>
      <c r="BE56" s="11">
        <f>Reg[[#This Row],[STECo16]]-Sug0.2[[#This Row],[STECo16]]</f>
        <v>10000</v>
      </c>
      <c r="BF56" s="11">
        <f>Reg[[#This Row],[STECo17]]-Sug0.2[[#This Row],[STECo17]]</f>
        <v>10000</v>
      </c>
      <c r="BG56" s="11">
        <f>Reg[[#This Row],[STECo18]]-Sug0.2[[#This Row],[STECo18]]</f>
        <v>10000</v>
      </c>
      <c r="BH56" s="11">
        <f>Reg[[#This Row],[STECo19]]-Sug0.2[[#This Row],[STECo19]]</f>
        <v>10000</v>
      </c>
      <c r="BI56" s="11">
        <f>Reg[[#This Row],[STECo20]]-Sug0.2[[#This Row],[STECo20]]</f>
        <v>0</v>
      </c>
      <c r="BJ56" s="11">
        <f>Reg[[#This Row],[STECo21]]-Sug0.2[[#This Row],[STECo21]]</f>
        <v>10000</v>
      </c>
      <c r="BK56" s="11">
        <f>Reg[[#This Row],[STECo22]]-Sug0.2[[#This Row],[STECo22]]</f>
        <v>10000</v>
      </c>
      <c r="BL56" s="11">
        <f>Reg[[#This Row],[STECo23]]-Sug0.2[[#This Row],[STECo23]]</f>
        <v>10000</v>
      </c>
      <c r="BM56" s="11">
        <f>Reg[[#This Row],[STECo24]]-Sug0.2[[#This Row],[STECo24]]</f>
        <v>4961.1274999999441</v>
      </c>
      <c r="BN56" s="11">
        <f>Reg[[#This Row],[STECo25]]-Sug0.2[[#This Row],[STECo25]]</f>
        <v>3350.6981999999844</v>
      </c>
      <c r="BO56" s="11">
        <f>Reg[[#This Row],[STECo26]]-Sug0.2[[#This Row],[STECo26]]</f>
        <v>1728.2119999999413</v>
      </c>
      <c r="BP56" s="11">
        <f>Reg[[#This Row],[STECo27]]-Sug0.2[[#This Row],[STECo27]]</f>
        <v>2368.7658999999985</v>
      </c>
      <c r="BQ56" s="11">
        <f>Reg[STECo0]-Sug0.2[STECo0]</f>
        <v>0</v>
      </c>
      <c r="BR56" s="11">
        <f>Reg[STECo1]-Sug0.2[STECo1]</f>
        <v>0</v>
      </c>
      <c r="BS56" s="11">
        <f>Reg[STECo2]-Sug0.2[STECo2]</f>
        <v>0</v>
      </c>
      <c r="BT56" s="11">
        <f>Reg[STECo3]-Sug0.2[STECo3]</f>
        <v>0</v>
      </c>
      <c r="BU56" s="11">
        <f>Reg[STECo4]-Sug0.2[STECo4]</f>
        <v>0</v>
      </c>
      <c r="BV56" s="11">
        <f>Reg[STECo5]-Sug0.2[STECo5]</f>
        <v>0</v>
      </c>
      <c r="BW56" s="11">
        <f>Reg[STECo6]-Sug0.2[STECo6]</f>
        <v>0</v>
      </c>
      <c r="BX56" s="11">
        <f>Reg[[#This Row],[STECo7]]-Sug0.5[[#This Row],[STECo7]]</f>
        <v>30000</v>
      </c>
      <c r="BY56" s="11">
        <f>Reg[[#This Row],[STECo8]]-Sug0.5[[#This Row],[STECo8]]</f>
        <v>40000</v>
      </c>
      <c r="BZ56" s="11">
        <f>Reg[[#This Row],[STECo9]]-Sug0.5[[#This Row],[STECo9]]</f>
        <v>40000</v>
      </c>
      <c r="CA56" s="11">
        <f>Reg[[#This Row],[STECo10]]-Sug0.5[[#This Row],[STECo10]]</f>
        <v>40000</v>
      </c>
      <c r="CB56" s="11">
        <f>Reg[[#This Row],[STECo11]]-Sug0.5[[#This Row],[STECo11]]</f>
        <v>40000</v>
      </c>
      <c r="CC56" s="11">
        <f>Reg[[#This Row],[STECo12]]-Sug0.5[[#This Row],[STECo12]]</f>
        <v>40000</v>
      </c>
      <c r="CD56" s="11">
        <f>Reg[[#This Row],[STECo13]]-Sug0.5[[#This Row],[STECo13]]</f>
        <v>30000</v>
      </c>
      <c r="CE56" s="11">
        <f>Reg[[#This Row],[STECo14]]-Sug0.5[[#This Row],[STECo14]]</f>
        <v>30000</v>
      </c>
      <c r="CF56" s="11">
        <f>Reg[[#This Row],[STECo15]]-Sug0.5[[#This Row],[STECo15]]</f>
        <v>30000</v>
      </c>
      <c r="CG56" s="11">
        <f>Reg[[#This Row],[STECo16]]-Sug0.5[[#This Row],[STECo16]]</f>
        <v>30000</v>
      </c>
      <c r="CH56" s="11">
        <f>Reg[[#This Row],[STECo17]]-Sug0.5[[#This Row],[STECo17]]</f>
        <v>30000</v>
      </c>
      <c r="CI56" s="11">
        <f>Reg[[#This Row],[STECo18]]-Sug0.5[[#This Row],[STECo18]]</f>
        <v>20000</v>
      </c>
      <c r="CJ56" s="11">
        <f>Reg[[#This Row],[STECo19]]-Sug0.5[[#This Row],[STECo19]]</f>
        <v>20000</v>
      </c>
      <c r="CK56" s="11">
        <f>Reg[[#This Row],[STECo20]]-Sug0.5[[#This Row],[STECo20]]</f>
        <v>10000</v>
      </c>
      <c r="CL56" s="11">
        <f>Reg[[#This Row],[STECo21]]-Sug0.5[[#This Row],[STECo21]]</f>
        <v>20000</v>
      </c>
      <c r="CM56" s="11">
        <f>Reg[[#This Row],[STECo22]]-Sug0.5[[#This Row],[STECo22]]</f>
        <v>20000</v>
      </c>
      <c r="CN56" s="11">
        <f>Reg[[#This Row],[STECo23]]-Sug0.5[[#This Row],[STECo23]]</f>
        <v>20000</v>
      </c>
      <c r="CO56" s="11">
        <f>Reg[[#This Row],[STECo24]]-Sug0.5[[#This Row],[STECo24]]</f>
        <v>15206.934299999964</v>
      </c>
      <c r="CP56" s="11">
        <f>Reg[[#This Row],[STECo25]]-Sug0.5[[#This Row],[STECo25]]</f>
        <v>13926.339400000055</v>
      </c>
      <c r="CQ56" s="11">
        <f>Reg[[#This Row],[STECo26]]-Sug0.5[[#This Row],[STECo26]]</f>
        <v>11182.54859999998</v>
      </c>
      <c r="CR56" s="11">
        <f>Reg[[#This Row],[STECo27]]-Sug0.5[[#This Row],[STECo27]]</f>
        <v>11745.13049999997</v>
      </c>
    </row>
    <row r="57" spans="3:96" x14ac:dyDescent="0.25">
      <c r="C57" s="7">
        <f>(SUM(Reg[[#This Row],[STECo0]:[STECo27]]))-(SUM(Sug0.2[[#This Row],[STECo0]:[STECo27]]))</f>
        <v>18999.85550000146</v>
      </c>
      <c r="D57" s="7">
        <f>(SUM(Reg[[#This Row],[NASCo0]:[NASCo27]]))-(SUM(Sug0.2[[#This Row],[NASCo0]:[NASCo27]]))</f>
        <v>42672.516799999867</v>
      </c>
      <c r="E57" s="7">
        <f>(SUM(Reg[[#This Row],[CIRCo0]:[CIRCo27]]))-(SUM(Sug0.2[[#This Row],[CIRCo0]:[CIRCo27]]))</f>
        <v>44830.15542999981</v>
      </c>
      <c r="F57" s="7">
        <f>(SUM(Reg[[#This Row],[HCCCo0]:[HCCCo27]]))-(SUM(Sug0.2[[#This Row],[HCCCo0]:[HCCCo27]]))</f>
        <v>0</v>
      </c>
      <c r="G57" s="7">
        <f>(SUM(Reg[[#This Row],[CHDCo0]:[CHDCo27]]))-(SUM(Sug0.2[[#This Row],[CHDCo0]:[CHDCo27]]))</f>
        <v>390000</v>
      </c>
      <c r="H57" s="7">
        <f>(SUM(Reg[[#This Row],[T2DCo0]:[T2DCo27]]))-(SUM(Sug0.2[[#This Row],[T2DCo0]:[T2DCo27]]))</f>
        <v>1070000</v>
      </c>
      <c r="I57" s="7">
        <f>(SUM(Reg[[#This Row],[OveCo0]:[OveCo27]]))-(SUM(Sug0.2[[#This Row],[OveCo0]:[OveCo27]]))</f>
        <v>180000</v>
      </c>
      <c r="J57" s="7">
        <f>(SUM(Reg[[#This Row],[ObeCo0]:[ObeCo27]]))-(SUM(Sug0.2[[#This Row],[ObeCo0]:[ObeCo27]]))</f>
        <v>1190000</v>
      </c>
      <c r="K57" s="7">
        <f>(SUM(Reg[[#This Row],[STECo0]:[STECo27]]))-(SUM(Sug0.5[[#This Row],[STECo0]:[STECo27]]))</f>
        <v>112557.74259999953</v>
      </c>
      <c r="L57" s="7">
        <f>(SUM(Reg[[#This Row],[NASCo0]:[NASCo27]]))-(SUM(Sug0.5[[#This Row],[NASCo0]:[NASCo27]]))</f>
        <v>121055.77509999927</v>
      </c>
      <c r="M57" s="7">
        <f>(SUM(Reg[[#This Row],[CIRCo0]:[CIRCo27]]))-(SUM(Sug0.5[[#This Row],[CIRCo0]:[CIRCo27]]))</f>
        <v>122282.46283999993</v>
      </c>
      <c r="N57" s="7">
        <f>(SUM(Reg[[#This Row],[HCCCo0]:[HCCCo27]]))-(SUM(Sug0.5[[#This Row],[HCCCo0]:[HCCCo27]]))</f>
        <v>124928.44560000021</v>
      </c>
      <c r="O57" s="7">
        <f>(SUM(Reg[[#This Row],[CHDCo0]:[CHDCo27]]))-(SUM(Sug0.5[[#This Row],[CHDCo0]:[CHDCo27]]))</f>
        <v>1750000</v>
      </c>
      <c r="P57" s="7">
        <f>(SUM(Reg[[#This Row],[T2DCo0]:[T2DCo27]]))-(SUM(Sug0.5[[#This Row],[T2DCo0]:[T2DCo27]]))</f>
        <v>2600000</v>
      </c>
      <c r="Q57" s="7">
        <f>(SUM(Reg[[#This Row],[OveCo0]:[OveCo27]]))-(SUM(Sug0.5[[#This Row],[OveCo0]:[OveCo27]]))</f>
        <v>470000</v>
      </c>
      <c r="R57" s="7">
        <f>(SUM(Reg[[#This Row],[ObeCo0]:[ObeCo27]]))-(SUM(Sug0.5[[#This Row],[ObeCo0]:[ObeCo27]]))</f>
        <v>3930000</v>
      </c>
      <c r="S57" s="7">
        <f>(SUM(Reg[[#This Row],[SteDa0]:[SteDa27]]))-(SUM(Sug0.2[[#This Row],[SteDa0]:[SteDa27]]))</f>
        <v>0</v>
      </c>
      <c r="T57" s="7">
        <f>(SUM(Reg[[#This Row],[NASDa0]:[NASDa27]]))-(SUM(Sug0.2[[#This Row],[NASDa0]:[NASDa27]]))</f>
        <v>55.859802099999797</v>
      </c>
      <c r="U57" s="7">
        <f>(SUM(Reg[[#This Row],[CIRDa0]:[CIRDa27]]))-(SUM(Sug0.2[[#This Row],[CIRDa0]:[CIRDa27]]))</f>
        <v>7.5229674400001159</v>
      </c>
      <c r="V57" s="14">
        <f>(SUM(Reg[[#This Row],[HCCDa0]:[HCCDa27]]))-(SUM(Sug0.2[[#This Row],[HCCDa0]:[HCCDa27]]))</f>
        <v>0</v>
      </c>
      <c r="W57" s="7">
        <f>(SUM(Reg[[#This Row],[LIDDa0]:[LIDDa27]]))-(SUM(Sug0.2[[#This Row],[LIDDa0]:[LIDDa27]]))</f>
        <v>21.524672100000316</v>
      </c>
      <c r="X57" s="7">
        <f>(SUM(Reg[[#This Row],[CHDDa0]:[CHDDa27]]))-(SUM(Sug0.2[[#This Row],[CHDDa0]:[CHDDa27]]))</f>
        <v>2.1239461500001653</v>
      </c>
      <c r="Y57" s="7">
        <f>(SUM(Reg[[#This Row],[CHDDDa0]:[CHDDDa27]]))-(SUM(Sug0.2[[#This Row],[CHDDDa0]:[CHDDDa27]]))</f>
        <v>7.7679673000002367</v>
      </c>
      <c r="Z57" s="7">
        <f>(SUM(Reg[[#This Row],[T2DDa0]:[T2DDa27]]))-(SUM(Sug0.2[[#This Row],[T2DDa0]:[T2DDa27]]))</f>
        <v>5.2612710600001265</v>
      </c>
      <c r="AA57" s="7">
        <f>(SUM(Reg[[#This Row],[T2DDDa0]:[T2DDDa27]]))-(SUM(Sug0.2[[#This Row],[T2DDDa0]:[T2DDDa27]]))</f>
        <v>32.925227300002007</v>
      </c>
      <c r="AB57" s="7">
        <f>(SUM(Reg[[#This Row],[OveDa0]:[OveDa27]]))-(SUM(Sug0.2[[#This Row],[OveDa0]:[OveDa27]]))</f>
        <v>0</v>
      </c>
      <c r="AC57" s="7">
        <f>(SUM(Reg[[#This Row],[ObeDa0]:[ObeDa27]]))-(SUM(Sug0.2[[#This Row],[ObeDa0]:[ObeDa27]]))</f>
        <v>11.256488990000094</v>
      </c>
      <c r="AD57" s="7">
        <f>(SUM(Reg[[#This Row],[SteDa0]:[SteDa27]]))-(SUM(Sug0.5[[#This Row],[SteDa0]:[SteDa27]]))</f>
        <v>0</v>
      </c>
      <c r="AE57" s="7">
        <f>(SUM(Reg[[#This Row],[NASDa0]:[NASDa27]]))-(SUM(Sug0.5[[#This Row],[NASDa0]:[NASDa27]]))</f>
        <v>158.46620129999928</v>
      </c>
      <c r="AF57" s="7">
        <f>(SUM(Reg[[#This Row],[CIRDa0]:[CIRDa27]]))-(SUM(Sug0.5[[#This Row],[CIRDa0]:[CIRDa27]]))</f>
        <v>20.5202721</v>
      </c>
      <c r="AG57" s="7">
        <f>(SUM(Reg[[#This Row],[HCCDa0]:[HCCDa27]]))-(SUM(Sug0.5[[#This Row],[HCCDa0]:[HCCDa27]]))</f>
        <v>1.1827245279999978</v>
      </c>
      <c r="AH57" s="7">
        <f>(SUM(Reg[[#This Row],[LIDDa0]:[LIDDa27]]))-(SUM(Sug0.5[[#This Row],[LIDDa0]:[LIDDa27]]))</f>
        <v>126.23229153000011</v>
      </c>
      <c r="AI57" s="7">
        <f>(SUM(Reg[[#This Row],[CHDDa0]:[CHDDa27]]))-(SUM(Sug0.5[[#This Row],[CHDDa0]:[CHDDa27]]))</f>
        <v>7.8730064700000639</v>
      </c>
      <c r="AJ57" s="7">
        <f>(SUM(Reg[[#This Row],[CHDDDa0]:[CHDDDa27]]))-(SUM(Sug0.5[[#This Row],[CHDDDa0]:[CHDDDa27]]))</f>
        <v>32.248946200000319</v>
      </c>
      <c r="AK57" s="7">
        <f>(SUM(Reg[[#This Row],[T2DDa0]:[T2DDa27]]))-(SUM(Sug0.5[[#This Row],[T2DDa0]:[T2DDa27]]))</f>
        <v>15.703682650000019</v>
      </c>
      <c r="AL57" s="7">
        <f>(SUM(Reg[[#This Row],[T2DDDa0]:[T2DDDa27]]))-(SUM(Sug0.5[[#This Row],[T2DDDa0]:[T2DDDa27]]))</f>
        <v>155.38731979999829</v>
      </c>
      <c r="AM57" s="7">
        <f>(SUM(Reg[[#This Row],[OveDa0]:[OveDa27]]))-(SUM(Sug0.5[[#This Row],[OveDa0]:[OveDa27]]))</f>
        <v>0</v>
      </c>
      <c r="AN57" s="7">
        <f>(SUM(Reg[[#This Row],[ObeDa0]:[ObeDa27]]))-(SUM(Sug0.5[[#This Row],[ObeDa0]:[ObeDa27]]))</f>
        <v>35.504116820000036</v>
      </c>
      <c r="AO57" s="11">
        <f>Reg[STECo0]-Sug0.2[STECo0]</f>
        <v>0</v>
      </c>
      <c r="AP57" s="11">
        <f>Reg[STECo1]-Sug0.2[STECo1]</f>
        <v>0</v>
      </c>
      <c r="AQ57" s="11">
        <f>Reg[STECo2]-Sug0.2[STECo2]</f>
        <v>0</v>
      </c>
      <c r="AR57" s="11">
        <f>Reg[STECo3]-Sug0.2[STECo3]</f>
        <v>0</v>
      </c>
      <c r="AS57" s="11">
        <f>Reg[STECo4]-Sug0.2[STECo4]</f>
        <v>0</v>
      </c>
      <c r="AT57" s="11">
        <f>Reg[STECo5]-Sug0.2[STECo5]</f>
        <v>0</v>
      </c>
      <c r="AU57" s="11">
        <f>Reg[STECo6]-Sug0.2[STECo6]</f>
        <v>0</v>
      </c>
      <c r="AV57" s="11">
        <f>Reg[[#This Row],[STECo7]]-Sug0.2[[#This Row],[STECo7]]</f>
        <v>468.23129999998491</v>
      </c>
      <c r="AW57" s="11">
        <f>Reg[[#This Row],[STECo8]]-Sug0.2[[#This Row],[STECo8]]</f>
        <v>181.83739999996033</v>
      </c>
      <c r="AX57" s="11">
        <f>Reg[[#This Row],[STECo9]]-Sug0.2[[#This Row],[STECo9]]</f>
        <v>353.08230000000913</v>
      </c>
      <c r="AY57" s="11">
        <f>Reg[[#This Row],[STECo10]]-Sug0.2[[#This Row],[STECo10]]</f>
        <v>342.79839999997057</v>
      </c>
      <c r="AZ57" s="11">
        <f>Reg[[#This Row],[STECo11]]-Sug0.2[[#This Row],[STECo11]]</f>
        <v>998.4419999999227</v>
      </c>
      <c r="BA57" s="11">
        <f>Reg[[#This Row],[STECo12]]-Sug0.2[[#This Row],[STECo12]]</f>
        <v>484.68059999996331</v>
      </c>
      <c r="BB57" s="11">
        <f>Reg[[#This Row],[STECo13]]-Sug0.2[[#This Row],[STECo13]]</f>
        <v>705.84550000005402</v>
      </c>
      <c r="BC57" s="11">
        <f>Reg[[#This Row],[STECo14]]-Sug0.2[[#This Row],[STECo14]]</f>
        <v>609.14390000002459</v>
      </c>
      <c r="BD57" s="11">
        <f>Reg[[#This Row],[STECo15]]-Sug0.2[[#This Row],[STECo15]]</f>
        <v>591.40190000005532</v>
      </c>
      <c r="BE57" s="11">
        <f>Reg[[#This Row],[STECo16]]-Sug0.2[[#This Row],[STECo16]]</f>
        <v>645.94860000000335</v>
      </c>
      <c r="BF57" s="11">
        <f>Reg[[#This Row],[STECo17]]-Sug0.2[[#This Row],[STECo17]]</f>
        <v>836.17940000002272</v>
      </c>
      <c r="BG57" s="11">
        <f>Reg[[#This Row],[STECo18]]-Sug0.2[[#This Row],[STECo18]]</f>
        <v>811.82469999993918</v>
      </c>
      <c r="BH57" s="11">
        <f>Reg[[#This Row],[STECo19]]-Sug0.2[[#This Row],[STECo19]]</f>
        <v>591.13449999998556</v>
      </c>
      <c r="BI57" s="11">
        <f>Reg[[#This Row],[STECo20]]-Sug0.2[[#This Row],[STECo20]]</f>
        <v>573.91700000001583</v>
      </c>
      <c r="BJ57" s="11">
        <f>Reg[[#This Row],[STECo21]]-Sug0.2[[#This Row],[STECo21]]</f>
        <v>928.66830000001937</v>
      </c>
      <c r="BK57" s="11">
        <f>Reg[[#This Row],[STECo22]]-Sug0.2[[#This Row],[STECo22]]</f>
        <v>1021.8356000000495</v>
      </c>
      <c r="BL57" s="11">
        <f>Reg[[#This Row],[STECo23]]-Sug0.2[[#This Row],[STECo23]]</f>
        <v>1283.85970000003</v>
      </c>
      <c r="BM57" s="11">
        <f>Reg[[#This Row],[STECo24]]-Sug0.2[[#This Row],[STECo24]]</f>
        <v>1586.4108999999589</v>
      </c>
      <c r="BN57" s="11">
        <f>Reg[[#This Row],[STECo25]]-Sug0.2[[#This Row],[STECo25]]</f>
        <v>1980.2633999999962</v>
      </c>
      <c r="BO57" s="11">
        <f>Reg[[#This Row],[STECo26]]-Sug0.2[[#This Row],[STECo26]]</f>
        <v>2189.6116000000038</v>
      </c>
      <c r="BP57" s="11">
        <f>Reg[[#This Row],[STECo27]]-Sug0.2[[#This Row],[STECo27]]</f>
        <v>1814.7385000000359</v>
      </c>
      <c r="BQ57" s="11">
        <f>Reg[STECo0]-Sug0.2[STECo0]</f>
        <v>0</v>
      </c>
      <c r="BR57" s="11">
        <f>Reg[STECo1]-Sug0.2[STECo1]</f>
        <v>0</v>
      </c>
      <c r="BS57" s="11">
        <f>Reg[STECo2]-Sug0.2[STECo2]</f>
        <v>0</v>
      </c>
      <c r="BT57" s="11">
        <f>Reg[STECo3]-Sug0.2[STECo3]</f>
        <v>0</v>
      </c>
      <c r="BU57" s="11">
        <f>Reg[STECo4]-Sug0.2[STECo4]</f>
        <v>0</v>
      </c>
      <c r="BV57" s="11">
        <f>Reg[STECo5]-Sug0.2[STECo5]</f>
        <v>0</v>
      </c>
      <c r="BW57" s="11">
        <f>Reg[STECo6]-Sug0.2[STECo6]</f>
        <v>0</v>
      </c>
      <c r="BX57" s="11">
        <f>Reg[[#This Row],[STECo7]]-Sug0.5[[#This Row],[STECo7]]</f>
        <v>4682.3135000000475</v>
      </c>
      <c r="BY57" s="11">
        <f>Reg[[#This Row],[STECo8]]-Sug0.5[[#This Row],[STECo8]]</f>
        <v>4727.7728999999817</v>
      </c>
      <c r="BZ57" s="11">
        <f>Reg[[#This Row],[STECo9]]-Sug0.5[[#This Row],[STECo9]]</f>
        <v>5207.9648999999044</v>
      </c>
      <c r="CA57" s="11">
        <f>Reg[[#This Row],[STECo10]]-Sug0.5[[#This Row],[STECo10]]</f>
        <v>5056.2765999999829</v>
      </c>
      <c r="CB57" s="11">
        <f>Reg[[#This Row],[STECo11]]-Sug0.5[[#This Row],[STECo11]]</f>
        <v>4992.2099000000162</v>
      </c>
      <c r="CC57" s="11">
        <f>Reg[[#This Row],[STECo12]]-Sug0.5[[#This Row],[STECo12]]</f>
        <v>4604.4654999999329</v>
      </c>
      <c r="CD57" s="11">
        <f>Reg[[#This Row],[STECo13]]-Sug0.5[[#This Row],[STECo13]]</f>
        <v>4627.2092999999877</v>
      </c>
      <c r="CE57" s="11">
        <f>Reg[[#This Row],[STECo14]]-Sug0.5[[#This Row],[STECo14]]</f>
        <v>5101.580100000021</v>
      </c>
      <c r="CF57" s="11">
        <f>Reg[[#This Row],[STECo15]]-Sug0.5[[#This Row],[STECo15]]</f>
        <v>5026.9157000000123</v>
      </c>
      <c r="CG57" s="11">
        <f>Reg[[#This Row],[STECo16]]-Sug0.5[[#This Row],[STECo16]]</f>
        <v>4736.9565000000875</v>
      </c>
      <c r="CH57" s="11">
        <f>Reg[[#This Row],[STECo17]]-Sug0.5[[#This Row],[STECo17]]</f>
        <v>5435.1663000000408</v>
      </c>
      <c r="CI57" s="11">
        <f>Reg[[#This Row],[STECo18]]-Sug0.5[[#This Row],[STECo18]]</f>
        <v>5885.7290999999386</v>
      </c>
      <c r="CJ57" s="11">
        <f>Reg[[#This Row],[STECo19]]-Sug0.5[[#This Row],[STECo19]]</f>
        <v>5057.483899999992</v>
      </c>
      <c r="CK57" s="11">
        <f>Reg[[#This Row],[STECo20]]-Sug0.5[[#This Row],[STECo20]]</f>
        <v>4973.9472000000533</v>
      </c>
      <c r="CL57" s="11">
        <f>Reg[[#This Row],[STECo21]]-Sug0.5[[#This Row],[STECo21]]</f>
        <v>5200.5422000000253</v>
      </c>
      <c r="CM57" s="11">
        <f>Reg[[#This Row],[STECo22]]-Sug0.5[[#This Row],[STECo22]]</f>
        <v>5710.2578000000212</v>
      </c>
      <c r="CN57" s="11">
        <f>Reg[[#This Row],[STECo23]]-Sug0.5[[#This Row],[STECo23]]</f>
        <v>5835.7259000000195</v>
      </c>
      <c r="CO57" s="11">
        <f>Reg[[#This Row],[STECo24]]-Sug0.5[[#This Row],[STECo24]]</f>
        <v>6572.273899999971</v>
      </c>
      <c r="CP57" s="11">
        <f>Reg[[#This Row],[STECo25]]-Sug0.5[[#This Row],[STECo25]]</f>
        <v>6435.8557999999612</v>
      </c>
      <c r="CQ57" s="11">
        <f>Reg[[#This Row],[STECo26]]-Sug0.5[[#This Row],[STECo26]]</f>
        <v>6568.834600000002</v>
      </c>
      <c r="CR57" s="11">
        <f>Reg[[#This Row],[STECo27]]-Sug0.5[[#This Row],[STECo27]]</f>
        <v>6118.2609999999986</v>
      </c>
    </row>
    <row r="58" spans="3:96" x14ac:dyDescent="0.25">
      <c r="C58" s="7">
        <f>(SUM(Reg[[#This Row],[STECo0]:[STECo27]]))-(SUM(Sug0.2[[#This Row],[STECo0]:[STECo27]]))</f>
        <v>117557.43549999967</v>
      </c>
      <c r="D58" s="7">
        <f>(SUM(Reg[[#This Row],[NASCo0]:[NASCo27]]))-(SUM(Sug0.2[[#This Row],[NASCo0]:[NASCo27]]))</f>
        <v>135157.90810000105</v>
      </c>
      <c r="E58" s="7">
        <f>(SUM(Reg[[#This Row],[CIRCo0]:[CIRCo27]]))-(SUM(Sug0.2[[#This Row],[CIRCo0]:[CIRCo27]]))</f>
        <v>334579.67310000025</v>
      </c>
      <c r="F58" s="7">
        <f>(SUM(Reg[[#This Row],[HCCCo0]:[HCCCo27]]))-(SUM(Sug0.2[[#This Row],[HCCCo0]:[HCCCo27]]))</f>
        <v>133544.32049999945</v>
      </c>
      <c r="G58" s="7">
        <f>(SUM(Reg[[#This Row],[CHDCo0]:[CHDCo27]]))-(SUM(Sug0.2[[#This Row],[CHDCo0]:[CHDCo27]]))</f>
        <v>1410000</v>
      </c>
      <c r="H58" s="7">
        <f>(SUM(Reg[[#This Row],[T2DCo0]:[T2DCo27]]))-(SUM(Sug0.2[[#This Row],[T2DCo0]:[T2DCo27]]))</f>
        <v>3100000</v>
      </c>
      <c r="I58" s="7">
        <f>(SUM(Reg[[#This Row],[OveCo0]:[OveCo27]]))-(SUM(Sug0.2[[#This Row],[OveCo0]:[OveCo27]]))</f>
        <v>110000</v>
      </c>
      <c r="J58" s="7">
        <f>(SUM(Reg[[#This Row],[ObeCo0]:[ObeCo27]]))-(SUM(Sug0.2[[#This Row],[ObeCo0]:[ObeCo27]]))</f>
        <v>4670000</v>
      </c>
      <c r="K58" s="7">
        <f>(SUM(Reg[[#This Row],[STECo0]:[STECo27]]))-(SUM(Sug0.5[[#This Row],[STECo0]:[STECo27]]))</f>
        <v>365339.26389999874</v>
      </c>
      <c r="L58" s="7">
        <f>(SUM(Reg[[#This Row],[NASCo0]:[NASCo27]]))-(SUM(Sug0.5[[#This Row],[NASCo0]:[NASCo27]]))</f>
        <v>356626.60270000156</v>
      </c>
      <c r="M58" s="7">
        <f>(SUM(Reg[[#This Row],[CIRCo0]:[CIRCo27]]))-(SUM(Sug0.5[[#This Row],[CIRCo0]:[CIRCo27]]))</f>
        <v>768151.37419999857</v>
      </c>
      <c r="N58" s="7">
        <f>(SUM(Reg[[#This Row],[HCCCo0]:[HCCCo27]]))-(SUM(Sug0.5[[#This Row],[HCCCo0]:[HCCCo27]]))</f>
        <v>949621.2938000001</v>
      </c>
      <c r="O58" s="7">
        <f>(SUM(Reg[[#This Row],[CHDCo0]:[CHDCo27]]))-(SUM(Sug0.5[[#This Row],[CHDCo0]:[CHDCo27]]))</f>
        <v>3680000</v>
      </c>
      <c r="P58" s="7">
        <f>(SUM(Reg[[#This Row],[T2DCo0]:[T2DCo27]]))-(SUM(Sug0.5[[#This Row],[T2DCo0]:[T2DCo27]]))</f>
        <v>11000000</v>
      </c>
      <c r="Q58" s="7">
        <f>(SUM(Reg[[#This Row],[OveCo0]:[OveCo27]]))-(SUM(Sug0.5[[#This Row],[OveCo0]:[OveCo27]]))</f>
        <v>270000</v>
      </c>
      <c r="R58" s="7">
        <f>(SUM(Reg[[#This Row],[ObeCo0]:[ObeCo27]]))-(SUM(Sug0.5[[#This Row],[ObeCo0]:[ObeCo27]]))</f>
        <v>14380000</v>
      </c>
      <c r="S58" s="7">
        <f>(SUM(Reg[[#This Row],[SteDa0]:[SteDa27]]))-(SUM(Sug0.2[[#This Row],[SteDa0]:[SteDa27]]))</f>
        <v>0</v>
      </c>
      <c r="T58" s="7">
        <f>(SUM(Reg[[#This Row],[NASDa0]:[NASDa27]]))-(SUM(Sug0.2[[#This Row],[NASDa0]:[NASDa27]]))</f>
        <v>138.18136959999947</v>
      </c>
      <c r="U58" s="7">
        <f>(SUM(Reg[[#This Row],[CIRDa0]:[CIRDa27]]))-(SUM(Sug0.2[[#This Row],[CIRDa0]:[CIRDa27]]))</f>
        <v>29.922603989999914</v>
      </c>
      <c r="V58" s="14">
        <f>(SUM(Reg[[#This Row],[HCCDa0]:[HCCDa27]]))-(SUM(Sug0.2[[#This Row],[HCCDa0]:[HCCDa27]]))</f>
        <v>0.58518756000000138</v>
      </c>
      <c r="W58" s="7">
        <f>(SUM(Reg[[#This Row],[LIDDa0]:[LIDDa27]]))-(SUM(Sug0.2[[#This Row],[LIDDa0]:[LIDDa27]]))</f>
        <v>171.84017129999938</v>
      </c>
      <c r="X58" s="7">
        <f>(SUM(Reg[[#This Row],[CHDDa0]:[CHDDa27]]))-(SUM(Sug0.2[[#This Row],[CHDDa0]:[CHDDa27]]))</f>
        <v>9.7372194500001115</v>
      </c>
      <c r="Y58" s="7">
        <f>(SUM(Reg[[#This Row],[CHDDDa0]:[CHDDDa27]]))-(SUM(Sug0.2[[#This Row],[CHDDDa0]:[CHDDDa27]]))</f>
        <v>54.254629599999134</v>
      </c>
      <c r="Z58" s="7">
        <f>(SUM(Reg[[#This Row],[T2DDa0]:[T2DDa27]]))-(SUM(Sug0.2[[#This Row],[T2DDa0]:[T2DDa27]]))</f>
        <v>19.433820249999826</v>
      </c>
      <c r="AA58" s="7">
        <f>(SUM(Reg[[#This Row],[T2DDDa0]:[T2DDDa27]]))-(SUM(Sug0.2[[#This Row],[T2DDDa0]:[T2DDDa27]]))</f>
        <v>171.0917079000028</v>
      </c>
      <c r="AB58" s="7">
        <f>(SUM(Reg[[#This Row],[OveDa0]:[OveDa27]]))-(SUM(Sug0.2[[#This Row],[OveDa0]:[OveDa27]]))</f>
        <v>0</v>
      </c>
      <c r="AC58" s="7">
        <f>(SUM(Reg[[#This Row],[ObeDa0]:[ObeDa27]]))-(SUM(Sug0.2[[#This Row],[ObeDa0]:[ObeDa27]]))</f>
        <v>58.308830640000451</v>
      </c>
      <c r="AD58" s="7">
        <f>(SUM(Reg[[#This Row],[SteDa0]:[SteDa27]]))-(SUM(Sug0.5[[#This Row],[SteDa0]:[SteDa27]]))</f>
        <v>0</v>
      </c>
      <c r="AE58" s="7">
        <f>(SUM(Reg[[#This Row],[NASDa0]:[NASDa27]]))-(SUM(Sug0.5[[#This Row],[NASDa0]:[NASDa27]]))</f>
        <v>364.60428479999973</v>
      </c>
      <c r="AF58" s="7">
        <f>(SUM(Reg[[#This Row],[CIRDa0]:[CIRDa27]]))-(SUM(Sug0.5[[#This Row],[CIRDa0]:[CIRDa27]]))</f>
        <v>68.698403509999991</v>
      </c>
      <c r="AG58" s="7">
        <f>(SUM(Reg[[#This Row],[HCCDa0]:[HCCDa27]]))-(SUM(Sug0.5[[#This Row],[HCCDa0]:[HCCDa27]]))</f>
        <v>4.161214539000003</v>
      </c>
      <c r="AH58" s="7">
        <f>(SUM(Reg[[#This Row],[LIDDa0]:[LIDDa27]]))-(SUM(Sug0.5[[#This Row],[LIDDa0]:[LIDDa27]]))</f>
        <v>402.98649591999856</v>
      </c>
      <c r="AI58" s="7">
        <f>(SUM(Reg[[#This Row],[CHDDa0]:[CHDDa27]]))-(SUM(Sug0.5[[#This Row],[CHDDa0]:[CHDDa27]]))</f>
        <v>24.641662499999939</v>
      </c>
      <c r="AJ58" s="7">
        <f>(SUM(Reg[[#This Row],[CHDDDa0]:[CHDDDa27]]))-(SUM(Sug0.5[[#This Row],[CHDDDa0]:[CHDDDa27]]))</f>
        <v>79.18077699999958</v>
      </c>
      <c r="AK58" s="7">
        <f>(SUM(Reg[[#This Row],[T2DDa0]:[T2DDa27]]))-(SUM(Sug0.5[[#This Row],[T2DDa0]:[T2DDa27]]))</f>
        <v>61.956487989999914</v>
      </c>
      <c r="AL58" s="7">
        <f>(SUM(Reg[[#This Row],[T2DDDa0]:[T2DDDa27]]))-(SUM(Sug0.5[[#This Row],[T2DDDa0]:[T2DDDa27]]))</f>
        <v>570.85166949999621</v>
      </c>
      <c r="AM58" s="7">
        <f>(SUM(Reg[[#This Row],[OveDa0]:[OveDa27]]))-(SUM(Sug0.5[[#This Row],[OveDa0]:[OveDa27]]))</f>
        <v>0</v>
      </c>
      <c r="AN58" s="7">
        <f>(SUM(Reg[[#This Row],[ObeDa0]:[ObeDa27]]))-(SUM(Sug0.5[[#This Row],[ObeDa0]:[ObeDa27]]))</f>
        <v>181.24624797000024</v>
      </c>
      <c r="AO58" s="11">
        <f>Reg[STECo0]-Sug0.2[STECo0]</f>
        <v>0</v>
      </c>
      <c r="AP58" s="11">
        <f>Reg[STECo1]-Sug0.2[STECo1]</f>
        <v>0</v>
      </c>
      <c r="AQ58" s="11">
        <f>Reg[STECo2]-Sug0.2[STECo2]</f>
        <v>0</v>
      </c>
      <c r="AR58" s="11">
        <f>Reg[STECo3]-Sug0.2[STECo3]</f>
        <v>0</v>
      </c>
      <c r="AS58" s="11">
        <f>Reg[STECo4]-Sug0.2[STECo4]</f>
        <v>0</v>
      </c>
      <c r="AT58" s="11">
        <f>Reg[STECo5]-Sug0.2[STECo5]</f>
        <v>0</v>
      </c>
      <c r="AU58" s="11">
        <f>Reg[STECo6]-Sug0.2[STECo6]</f>
        <v>0</v>
      </c>
      <c r="AV58" s="11">
        <f>Reg[[#This Row],[STECo7]]-Sug0.2[[#This Row],[STECo7]]</f>
        <v>5225.4050000000279</v>
      </c>
      <c r="AW58" s="11">
        <f>Reg[[#This Row],[STECo8]]-Sug0.2[[#This Row],[STECo8]]</f>
        <v>5612.9118000000017</v>
      </c>
      <c r="AX58" s="11">
        <f>Reg[[#This Row],[STECo9]]-Sug0.2[[#This Row],[STECo9]]</f>
        <v>5868.6157999999123</v>
      </c>
      <c r="AY58" s="11">
        <f>Reg[[#This Row],[STECo10]]-Sug0.2[[#This Row],[STECo10]]</f>
        <v>5799.4295999999158</v>
      </c>
      <c r="AZ58" s="11">
        <f>Reg[[#This Row],[STECo11]]-Sug0.2[[#This Row],[STECo11]]</f>
        <v>6717.1046000000788</v>
      </c>
      <c r="BA58" s="11">
        <f>Reg[[#This Row],[STECo12]]-Sug0.2[[#This Row],[STECo12]]</f>
        <v>6617.3647000000346</v>
      </c>
      <c r="BB58" s="11">
        <f>Reg[[#This Row],[STECo13]]-Sug0.2[[#This Row],[STECo13]]</f>
        <v>6238.4048000000184</v>
      </c>
      <c r="BC58" s="11">
        <f>Reg[[#This Row],[STECo14]]-Sug0.2[[#This Row],[STECo14]]</f>
        <v>6147.1022000000812</v>
      </c>
      <c r="BD58" s="11">
        <f>Reg[[#This Row],[STECo15]]-Sug0.2[[#This Row],[STECo15]]</f>
        <v>6670.1853000000119</v>
      </c>
      <c r="BE58" s="11">
        <f>Reg[[#This Row],[STECo16]]-Sug0.2[[#This Row],[STECo16]]</f>
        <v>5453.3961999999592</v>
      </c>
      <c r="BF58" s="11">
        <f>Reg[[#This Row],[STECo17]]-Sug0.2[[#This Row],[STECo17]]</f>
        <v>5542.7419000000227</v>
      </c>
      <c r="BG58" s="11">
        <f>Reg[[#This Row],[STECo18]]-Sug0.2[[#This Row],[STECo18]]</f>
        <v>5782.8924999999581</v>
      </c>
      <c r="BH58" s="11">
        <f>Reg[[#This Row],[STECo19]]-Sug0.2[[#This Row],[STECo19]]</f>
        <v>6082.3304000000935</v>
      </c>
      <c r="BI58" s="11">
        <f>Reg[[#This Row],[STECo20]]-Sug0.2[[#This Row],[STECo20]]</f>
        <v>5526.6381999999285</v>
      </c>
      <c r="BJ58" s="11">
        <f>Reg[[#This Row],[STECo21]]-Sug0.2[[#This Row],[STECo21]]</f>
        <v>5071.6589999999851</v>
      </c>
      <c r="BK58" s="11">
        <f>Reg[[#This Row],[STECo22]]-Sug0.2[[#This Row],[STECo22]]</f>
        <v>4638.4949000000488</v>
      </c>
      <c r="BL58" s="11">
        <f>Reg[[#This Row],[STECo23]]-Sug0.2[[#This Row],[STECo23]]</f>
        <v>5473.3546999999089</v>
      </c>
      <c r="BM58" s="11">
        <f>Reg[[#This Row],[STECo24]]-Sug0.2[[#This Row],[STECo24]]</f>
        <v>5179.4065999999875</v>
      </c>
      <c r="BN58" s="11">
        <f>Reg[[#This Row],[STECo25]]-Sug0.2[[#This Row],[STECo25]]</f>
        <v>5028.5500999999931</v>
      </c>
      <c r="BO58" s="11">
        <f>Reg[[#This Row],[STECo26]]-Sug0.2[[#This Row],[STECo26]]</f>
        <v>4818.6836999999941</v>
      </c>
      <c r="BP58" s="11">
        <f>Reg[[#This Row],[STECo27]]-Sug0.2[[#This Row],[STECo27]]</f>
        <v>4062.7635000000009</v>
      </c>
      <c r="BQ58" s="11">
        <f>Reg[STECo0]-Sug0.2[STECo0]</f>
        <v>0</v>
      </c>
      <c r="BR58" s="11">
        <f>Reg[STECo1]-Sug0.2[STECo1]</f>
        <v>0</v>
      </c>
      <c r="BS58" s="11">
        <f>Reg[STECo2]-Sug0.2[STECo2]</f>
        <v>0</v>
      </c>
      <c r="BT58" s="11">
        <f>Reg[STECo3]-Sug0.2[STECo3]</f>
        <v>0</v>
      </c>
      <c r="BU58" s="11">
        <f>Reg[STECo4]-Sug0.2[STECo4]</f>
        <v>0</v>
      </c>
      <c r="BV58" s="11">
        <f>Reg[STECo5]-Sug0.2[STECo5]</f>
        <v>0</v>
      </c>
      <c r="BW58" s="11">
        <f>Reg[STECo6]-Sug0.2[STECo6]</f>
        <v>0</v>
      </c>
      <c r="BX58" s="11">
        <f>Reg[[#This Row],[STECo7]]-Sug0.5[[#This Row],[STECo7]]</f>
        <v>12340.85010000004</v>
      </c>
      <c r="BY58" s="11">
        <f>Reg[[#This Row],[STECo8]]-Sug0.5[[#This Row],[STECo8]]</f>
        <v>13708.457700000028</v>
      </c>
      <c r="BZ58" s="11">
        <f>Reg[[#This Row],[STECo9]]-Sug0.5[[#This Row],[STECo9]]</f>
        <v>15195.522999999928</v>
      </c>
      <c r="CA58" s="11">
        <f>Reg[[#This Row],[STECo10]]-Sug0.5[[#This Row],[STECo10]]</f>
        <v>14651.19049999991</v>
      </c>
      <c r="CB58" s="11">
        <f>Reg[[#This Row],[STECo11]]-Sug0.5[[#This Row],[STECo11]]</f>
        <v>16693.98060000001</v>
      </c>
      <c r="CC58" s="11">
        <f>Reg[[#This Row],[STECo12]]-Sug0.5[[#This Row],[STECo12]]</f>
        <v>18797.151799999992</v>
      </c>
      <c r="CD58" s="11">
        <f>Reg[[#This Row],[STECo13]]-Sug0.5[[#This Row],[STECo13]]</f>
        <v>20204.982799999998</v>
      </c>
      <c r="CE58" s="11">
        <f>Reg[[#This Row],[STECo14]]-Sug0.5[[#This Row],[STECo14]]</f>
        <v>19978.082400000072</v>
      </c>
      <c r="CF58" s="11">
        <f>Reg[[#This Row],[STECo15]]-Sug0.5[[#This Row],[STECo15]]</f>
        <v>20361.618099999963</v>
      </c>
      <c r="CG58" s="11">
        <f>Reg[[#This Row],[STECo16]]-Sug0.5[[#This Row],[STECo16]]</f>
        <v>18660.840099999914</v>
      </c>
      <c r="CH58" s="11">
        <f>Reg[[#This Row],[STECo17]]-Sug0.5[[#This Row],[STECo17]]</f>
        <v>19606.415299999993</v>
      </c>
      <c r="CI58" s="11">
        <f>Reg[[#This Row],[STECo18]]-Sug0.5[[#This Row],[STECo18]]</f>
        <v>20561.395699999994</v>
      </c>
      <c r="CJ58" s="11">
        <f>Reg[[#This Row],[STECo19]]-Sug0.5[[#This Row],[STECo19]]</f>
        <v>21132.199100000085</v>
      </c>
      <c r="CK58" s="11">
        <f>Reg[[#This Row],[STECo20]]-Sug0.5[[#This Row],[STECo20]]</f>
        <v>20440.990799999912</v>
      </c>
      <c r="CL58" s="11">
        <f>Reg[[#This Row],[STECo21]]-Sug0.5[[#This Row],[STECo21]]</f>
        <v>17567.050699999905</v>
      </c>
      <c r="CM58" s="11">
        <f>Reg[[#This Row],[STECo22]]-Sug0.5[[#This Row],[STECo22]]</f>
        <v>17126.750500000082</v>
      </c>
      <c r="CN58" s="11">
        <f>Reg[[#This Row],[STECo23]]-Sug0.5[[#This Row],[STECo23]]</f>
        <v>17043.610899999971</v>
      </c>
      <c r="CO58" s="11">
        <f>Reg[[#This Row],[STECo24]]-Sug0.5[[#This Row],[STECo24]]</f>
        <v>16748.990099999995</v>
      </c>
      <c r="CP58" s="11">
        <f>Reg[[#This Row],[STECo25]]-Sug0.5[[#This Row],[STECo25]]</f>
        <v>16587.684699999983</v>
      </c>
      <c r="CQ58" s="11">
        <f>Reg[[#This Row],[STECo26]]-Sug0.5[[#This Row],[STECo26]]</f>
        <v>14265.840000000026</v>
      </c>
      <c r="CR58" s="11">
        <f>Reg[[#This Row],[STECo27]]-Sug0.5[[#This Row],[STECo27]]</f>
        <v>13665.658999999985</v>
      </c>
    </row>
    <row r="59" spans="3:96" x14ac:dyDescent="0.25">
      <c r="C59" s="7">
        <f>(SUM(Reg[[#This Row],[STECo0]:[STECo27]]))-(SUM(Sug0.2[[#This Row],[STECo0]:[STECo27]]))</f>
        <v>202966.52509999834</v>
      </c>
      <c r="D59" s="7">
        <f>(SUM(Reg[[#This Row],[NASCo0]:[NASCo27]]))-(SUM(Sug0.2[[#This Row],[NASCo0]:[NASCo27]]))</f>
        <v>693741.80559999961</v>
      </c>
      <c r="E59" s="7">
        <f>(SUM(Reg[[#This Row],[CIRCo0]:[CIRCo27]]))-(SUM(Sug0.2[[#This Row],[CIRCo0]:[CIRCo27]]))</f>
        <v>975699.09950000234</v>
      </c>
      <c r="F59" s="7">
        <f>(SUM(Reg[[#This Row],[HCCCo0]:[HCCCo27]]))-(SUM(Sug0.2[[#This Row],[HCCCo0]:[HCCCo27]]))</f>
        <v>418768.5167999994</v>
      </c>
      <c r="G59" s="7">
        <f>(SUM(Reg[[#This Row],[CHDCo0]:[CHDCo27]]))-(SUM(Sug0.2[[#This Row],[CHDCo0]:[CHDCo27]]))</f>
        <v>4000000</v>
      </c>
      <c r="H59" s="7">
        <f>(SUM(Reg[[#This Row],[T2DCo0]:[T2DCo27]]))-(SUM(Sug0.2[[#This Row],[T2DCo0]:[T2DCo27]]))</f>
        <v>3880000</v>
      </c>
      <c r="I59" s="7">
        <f>(SUM(Reg[[#This Row],[OveCo0]:[OveCo27]]))-(SUM(Sug0.2[[#This Row],[OveCo0]:[OveCo27]]))</f>
        <v>-550000</v>
      </c>
      <c r="J59" s="7">
        <f>(SUM(Reg[[#This Row],[ObeCo0]:[ObeCo27]]))-(SUM(Sug0.2[[#This Row],[ObeCo0]:[ObeCo27]]))</f>
        <v>10050000</v>
      </c>
      <c r="K59" s="7">
        <f>(SUM(Reg[[#This Row],[STECo0]:[STECo27]]))-(SUM(Sug0.5[[#This Row],[STECo0]:[STECo27]]))</f>
        <v>646052.76479999907</v>
      </c>
      <c r="L59" s="7">
        <f>(SUM(Reg[[#This Row],[NASCo0]:[NASCo27]]))-(SUM(Sug0.5[[#This Row],[NASCo0]:[NASCo27]]))</f>
        <v>1959413.996799998</v>
      </c>
      <c r="M59" s="7">
        <f>(SUM(Reg[[#This Row],[CIRCo0]:[CIRCo27]]))-(SUM(Sug0.5[[#This Row],[CIRCo0]:[CIRCo27]]))</f>
        <v>3589168.7135000015</v>
      </c>
      <c r="N59" s="7">
        <f>(SUM(Reg[[#This Row],[HCCCo0]:[HCCCo27]]))-(SUM(Sug0.5[[#This Row],[HCCCo0]:[HCCCo27]]))</f>
        <v>2247623.0146099981</v>
      </c>
      <c r="O59" s="7">
        <f>(SUM(Reg[[#This Row],[CHDCo0]:[CHDCo27]]))-(SUM(Sug0.5[[#This Row],[CHDCo0]:[CHDCo27]]))</f>
        <v>11300000</v>
      </c>
      <c r="P59" s="7">
        <f>(SUM(Reg[[#This Row],[T2DCo0]:[T2DCo27]]))-(SUM(Sug0.5[[#This Row],[T2DCo0]:[T2DCo27]]))</f>
        <v>10270000</v>
      </c>
      <c r="Q59" s="7">
        <f>(SUM(Reg[[#This Row],[OveCo0]:[OveCo27]]))-(SUM(Sug0.5[[#This Row],[OveCo0]:[OveCo27]]))</f>
        <v>-1810000</v>
      </c>
      <c r="R59" s="7">
        <f>(SUM(Reg[[#This Row],[ObeCo0]:[ObeCo27]]))-(SUM(Sug0.5[[#This Row],[ObeCo0]:[ObeCo27]]))</f>
        <v>31650000</v>
      </c>
      <c r="S59" s="7">
        <f>(SUM(Reg[[#This Row],[SteDa0]:[SteDa27]]))-(SUM(Sug0.2[[#This Row],[SteDa0]:[SteDa27]]))</f>
        <v>0</v>
      </c>
      <c r="T59" s="7">
        <f>(SUM(Reg[[#This Row],[NASDa0]:[NASDa27]]))-(SUM(Sug0.2[[#This Row],[NASDa0]:[NASDa27]]))</f>
        <v>609.8092886000004</v>
      </c>
      <c r="U59" s="7">
        <f>(SUM(Reg[[#This Row],[CIRDa0]:[CIRDa27]]))-(SUM(Sug0.2[[#This Row],[CIRDa0]:[CIRDa27]]))</f>
        <v>77.848767449999968</v>
      </c>
      <c r="V59" s="14">
        <f>(SUM(Reg[[#This Row],[HCCDa0]:[HCCDa27]]))-(SUM(Sug0.2[[#This Row],[HCCDa0]:[HCCDa27]]))</f>
        <v>2.569579774999994</v>
      </c>
      <c r="W59" s="7">
        <f>(SUM(Reg[[#This Row],[LIDDa0]:[LIDDa27]]))-(SUM(Sug0.2[[#This Row],[LIDDa0]:[LIDDa27]]))</f>
        <v>406.42281989999901</v>
      </c>
      <c r="X59" s="7">
        <f>(SUM(Reg[[#This Row],[CHDDa0]:[CHDDa27]]))-(SUM(Sug0.2[[#This Row],[CHDDa0]:[CHDDa27]]))</f>
        <v>20.074373459999833</v>
      </c>
      <c r="Y59" s="7">
        <f>(SUM(Reg[[#This Row],[CHDDDa0]:[CHDDDa27]]))-(SUM(Sug0.2[[#This Row],[CHDDDa0]:[CHDDDa27]]))</f>
        <v>33.591674939998938</v>
      </c>
      <c r="Z59" s="7">
        <f>(SUM(Reg[[#This Row],[T2DDa0]:[T2DDa27]]))-(SUM(Sug0.2[[#This Row],[T2DDa0]:[T2DDa27]]))</f>
        <v>29.609140430000025</v>
      </c>
      <c r="AA59" s="7">
        <f>(SUM(Reg[[#This Row],[T2DDDa0]:[T2DDDa27]]))-(SUM(Sug0.2[[#This Row],[T2DDDa0]:[T2DDDa27]]))</f>
        <v>284.08913190000021</v>
      </c>
      <c r="AB59" s="7">
        <f>(SUM(Reg[[#This Row],[OveDa0]:[OveDa27]]))-(SUM(Sug0.2[[#This Row],[OveDa0]:[OveDa27]]))</f>
        <v>0</v>
      </c>
      <c r="AC59" s="7">
        <f>(SUM(Reg[[#This Row],[ObeDa0]:[ObeDa27]]))-(SUM(Sug0.2[[#This Row],[ObeDa0]:[ObeDa27]]))</f>
        <v>88.212875979999581</v>
      </c>
      <c r="AD59" s="7">
        <f>(SUM(Reg[[#This Row],[SteDa0]:[SteDa27]]))-(SUM(Sug0.5[[#This Row],[SteDa0]:[SteDa27]]))</f>
        <v>0</v>
      </c>
      <c r="AE59" s="7">
        <f>(SUM(Reg[[#This Row],[NASDa0]:[NASDa27]]))-(SUM(Sug0.5[[#This Row],[NASDa0]:[NASDa27]]))</f>
        <v>1722.3538293000001</v>
      </c>
      <c r="AF59" s="7">
        <f>(SUM(Reg[[#This Row],[CIRDa0]:[CIRDa27]]))-(SUM(Sug0.5[[#This Row],[CIRDa0]:[CIRDa27]]))</f>
        <v>286.37144445000001</v>
      </c>
      <c r="AG59" s="7">
        <f>(SUM(Reg[[#This Row],[HCCDa0]:[HCCDa27]]))-(SUM(Sug0.5[[#This Row],[HCCDa0]:[HCCDa27]]))</f>
        <v>13.791501532999995</v>
      </c>
      <c r="AH59" s="7">
        <f>(SUM(Reg[[#This Row],[LIDDa0]:[LIDDa27]]))-(SUM(Sug0.5[[#This Row],[LIDDa0]:[LIDDa27]]))</f>
        <v>1680.9341570799988</v>
      </c>
      <c r="AI59" s="7">
        <f>(SUM(Reg[[#This Row],[CHDDa0]:[CHDDa27]]))-(SUM(Sug0.5[[#This Row],[CHDDa0]:[CHDDa27]]))</f>
        <v>63.447068550000267</v>
      </c>
      <c r="AJ59" s="7">
        <f>(SUM(Reg[[#This Row],[CHDDDa0]:[CHDDDa27]]))-(SUM(Sug0.5[[#This Row],[CHDDDa0]:[CHDDDa27]]))</f>
        <v>96.148784569999407</v>
      </c>
      <c r="AK59" s="7">
        <f>(SUM(Reg[[#This Row],[T2DDa0]:[T2DDa27]]))-(SUM(Sug0.5[[#This Row],[T2DDa0]:[T2DDa27]]))</f>
        <v>73.9436354999998</v>
      </c>
      <c r="AL59" s="7">
        <f>(SUM(Reg[[#This Row],[T2DDDa0]:[T2DDDa27]]))-(SUM(Sug0.5[[#This Row],[T2DDDa0]:[T2DDDa27]]))</f>
        <v>769.35808040000302</v>
      </c>
      <c r="AM59" s="7">
        <f>(SUM(Reg[[#This Row],[OveDa0]:[OveDa27]]))-(SUM(Sug0.5[[#This Row],[OveDa0]:[OveDa27]]))</f>
        <v>0</v>
      </c>
      <c r="AN59" s="7">
        <f>(SUM(Reg[[#This Row],[ObeDa0]:[ObeDa27]]))-(SUM(Sug0.5[[#This Row],[ObeDa0]:[ObeDa27]]))</f>
        <v>281.91961769999966</v>
      </c>
      <c r="AO59" s="11">
        <f>Reg[STECo0]-Sug0.2[STECo0]</f>
        <v>0</v>
      </c>
      <c r="AP59" s="11">
        <f>Reg[STECo1]-Sug0.2[STECo1]</f>
        <v>0</v>
      </c>
      <c r="AQ59" s="11">
        <f>Reg[STECo2]-Sug0.2[STECo2]</f>
        <v>0</v>
      </c>
      <c r="AR59" s="11">
        <f>Reg[STECo3]-Sug0.2[STECo3]</f>
        <v>0</v>
      </c>
      <c r="AS59" s="11">
        <f>Reg[STECo4]-Sug0.2[STECo4]</f>
        <v>0</v>
      </c>
      <c r="AT59" s="11">
        <f>Reg[STECo5]-Sug0.2[STECo5]</f>
        <v>0</v>
      </c>
      <c r="AU59" s="11">
        <f>Reg[STECo6]-Sug0.2[STECo6]</f>
        <v>0</v>
      </c>
      <c r="AV59" s="11">
        <f>Reg[[#This Row],[STECo7]]-Sug0.2[[#This Row],[STECo7]]</f>
        <v>11767.502000000095</v>
      </c>
      <c r="AW59" s="11">
        <f>Reg[[#This Row],[STECo8]]-Sug0.2[[#This Row],[STECo8]]</f>
        <v>12208.811299999943</v>
      </c>
      <c r="AX59" s="11">
        <f>Reg[[#This Row],[STECo9]]-Sug0.2[[#This Row],[STECo9]]</f>
        <v>14463.097100000014</v>
      </c>
      <c r="AY59" s="11">
        <f>Reg[[#This Row],[STECo10]]-Sug0.2[[#This Row],[STECo10]]</f>
        <v>14147.419600000023</v>
      </c>
      <c r="AZ59" s="11">
        <f>Reg[[#This Row],[STECo11]]-Sug0.2[[#This Row],[STECo11]]</f>
        <v>14862.888200000045</v>
      </c>
      <c r="BA59" s="11">
        <f>Reg[[#This Row],[STECo12]]-Sug0.2[[#This Row],[STECo12]]</f>
        <v>13534.334200000041</v>
      </c>
      <c r="BB59" s="11">
        <f>Reg[[#This Row],[STECo13]]-Sug0.2[[#This Row],[STECo13]]</f>
        <v>13719.841899999999</v>
      </c>
      <c r="BC59" s="11">
        <f>Reg[[#This Row],[STECo14]]-Sug0.2[[#This Row],[STECo14]]</f>
        <v>11162.732000000076</v>
      </c>
      <c r="BD59" s="11">
        <f>Reg[[#This Row],[STECo15]]-Sug0.2[[#This Row],[STECo15]]</f>
        <v>9380.4469999999274</v>
      </c>
      <c r="BE59" s="11">
        <f>Reg[[#This Row],[STECo16]]-Sug0.2[[#This Row],[STECo16]]</f>
        <v>9372.4892999998992</v>
      </c>
      <c r="BF59" s="11">
        <f>Reg[[#This Row],[STECo17]]-Sug0.2[[#This Row],[STECo17]]</f>
        <v>7382.6166000000667</v>
      </c>
      <c r="BG59" s="11">
        <f>Reg[[#This Row],[STECo18]]-Sug0.2[[#This Row],[STECo18]]</f>
        <v>7834.3413999999175</v>
      </c>
      <c r="BH59" s="11">
        <f>Reg[[#This Row],[STECo19]]-Sug0.2[[#This Row],[STECo19]]</f>
        <v>7525.2402000000002</v>
      </c>
      <c r="BI59" s="11">
        <f>Reg[[#This Row],[STECo20]]-Sug0.2[[#This Row],[STECo20]]</f>
        <v>6599.0204999999842</v>
      </c>
      <c r="BJ59" s="11">
        <f>Reg[[#This Row],[STECo21]]-Sug0.2[[#This Row],[STECo21]]</f>
        <v>7398.3470000000671</v>
      </c>
      <c r="BK59" s="11">
        <f>Reg[[#This Row],[STECo22]]-Sug0.2[[#This Row],[STECo22]]</f>
        <v>7034.7609999999404</v>
      </c>
      <c r="BL59" s="11">
        <f>Reg[[#This Row],[STECo23]]-Sug0.2[[#This Row],[STECo23]]</f>
        <v>7333.1182999999728</v>
      </c>
      <c r="BM59" s="11">
        <f>Reg[[#This Row],[STECo24]]-Sug0.2[[#This Row],[STECo24]]</f>
        <v>7817.5256999999983</v>
      </c>
      <c r="BN59" s="11">
        <f>Reg[[#This Row],[STECo25]]-Sug0.2[[#This Row],[STECo25]]</f>
        <v>6505.5691999999108</v>
      </c>
      <c r="BO59" s="11">
        <f>Reg[[#This Row],[STECo26]]-Sug0.2[[#This Row],[STECo26]]</f>
        <v>7039.8048000000417</v>
      </c>
      <c r="BP59" s="11">
        <f>Reg[[#This Row],[STECo27]]-Sug0.2[[#This Row],[STECo27]]</f>
        <v>5876.6177999998908</v>
      </c>
      <c r="BQ59" s="11">
        <f>Reg[STECo0]-Sug0.2[STECo0]</f>
        <v>0</v>
      </c>
      <c r="BR59" s="11">
        <f>Reg[STECo1]-Sug0.2[STECo1]</f>
        <v>0</v>
      </c>
      <c r="BS59" s="11">
        <f>Reg[STECo2]-Sug0.2[STECo2]</f>
        <v>0</v>
      </c>
      <c r="BT59" s="11">
        <f>Reg[STECo3]-Sug0.2[STECo3]</f>
        <v>0</v>
      </c>
      <c r="BU59" s="11">
        <f>Reg[STECo4]-Sug0.2[STECo4]</f>
        <v>0</v>
      </c>
      <c r="BV59" s="11">
        <f>Reg[STECo5]-Sug0.2[STECo5]</f>
        <v>0</v>
      </c>
      <c r="BW59" s="11">
        <f>Reg[STECo6]-Sug0.2[STECo6]</f>
        <v>0</v>
      </c>
      <c r="BX59" s="11">
        <f>Reg[[#This Row],[STECo7]]-Sug0.5[[#This Row],[STECo7]]</f>
        <v>34379.564700000104</v>
      </c>
      <c r="BY59" s="11">
        <f>Reg[[#This Row],[STECo8]]-Sug0.5[[#This Row],[STECo8]]</f>
        <v>36850.448899999959</v>
      </c>
      <c r="BZ59" s="11">
        <f>Reg[[#This Row],[STECo9]]-Sug0.5[[#This Row],[STECo9]]</f>
        <v>42845.565799999982</v>
      </c>
      <c r="CA59" s="11">
        <f>Reg[[#This Row],[STECo10]]-Sug0.5[[#This Row],[STECo10]]</f>
        <v>42864.569799999939</v>
      </c>
      <c r="CB59" s="11">
        <f>Reg[[#This Row],[STECo11]]-Sug0.5[[#This Row],[STECo11]]</f>
        <v>44691.167499999981</v>
      </c>
      <c r="CC59" s="11">
        <f>Reg[[#This Row],[STECo12]]-Sug0.5[[#This Row],[STECo12]]</f>
        <v>43688.034500000067</v>
      </c>
      <c r="CD59" s="11">
        <f>Reg[[#This Row],[STECo13]]-Sug0.5[[#This Row],[STECo13]]</f>
        <v>41449.381399999955</v>
      </c>
      <c r="CE59" s="11">
        <f>Reg[[#This Row],[STECo14]]-Sug0.5[[#This Row],[STECo14]]</f>
        <v>38459.832900000038</v>
      </c>
      <c r="CF59" s="11">
        <f>Reg[[#This Row],[STECo15]]-Sug0.5[[#This Row],[STECo15]]</f>
        <v>37157.498999999953</v>
      </c>
      <c r="CG59" s="11">
        <f>Reg[[#This Row],[STECo16]]-Sug0.5[[#This Row],[STECo16]]</f>
        <v>36428.920599999954</v>
      </c>
      <c r="CH59" s="11">
        <f>Reg[[#This Row],[STECo17]]-Sug0.5[[#This Row],[STECo17]]</f>
        <v>32964.241500000004</v>
      </c>
      <c r="CI59" s="11">
        <f>Reg[[#This Row],[STECo18]]-Sug0.5[[#This Row],[STECo18]]</f>
        <v>30170.548699999927</v>
      </c>
      <c r="CJ59" s="11">
        <f>Reg[[#This Row],[STECo19]]-Sug0.5[[#This Row],[STECo19]]</f>
        <v>28078.046499999939</v>
      </c>
      <c r="CK59" s="11">
        <f>Reg[[#This Row],[STECo20]]-Sug0.5[[#This Row],[STECo20]]</f>
        <v>25610.484200000064</v>
      </c>
      <c r="CL59" s="11">
        <f>Reg[[#This Row],[STECo21]]-Sug0.5[[#This Row],[STECo21]]</f>
        <v>25017.091000000015</v>
      </c>
      <c r="CM59" s="11">
        <f>Reg[[#This Row],[STECo22]]-Sug0.5[[#This Row],[STECo22]]</f>
        <v>21992.884300000034</v>
      </c>
      <c r="CN59" s="11">
        <f>Reg[[#This Row],[STECo23]]-Sug0.5[[#This Row],[STECo23]]</f>
        <v>19698.768599999952</v>
      </c>
      <c r="CO59" s="11">
        <f>Reg[[#This Row],[STECo24]]-Sug0.5[[#This Row],[STECo24]]</f>
        <v>17729.031300000031</v>
      </c>
      <c r="CP59" s="11">
        <f>Reg[[#This Row],[STECo25]]-Sug0.5[[#This Row],[STECo25]]</f>
        <v>14840.829700000002</v>
      </c>
      <c r="CQ59" s="11">
        <f>Reg[[#This Row],[STECo26]]-Sug0.5[[#This Row],[STECo26]]</f>
        <v>16316.55700000003</v>
      </c>
      <c r="CR59" s="11">
        <f>Reg[[#This Row],[STECo27]]-Sug0.5[[#This Row],[STECo27]]</f>
        <v>14819.296899999958</v>
      </c>
    </row>
    <row r="60" spans="3:96" x14ac:dyDescent="0.25">
      <c r="C60" s="7">
        <f>(SUM(Reg[[#This Row],[STECo0]:[STECo27]]))-(SUM(Sug0.2[[#This Row],[STECo0]:[STECo27]]))</f>
        <v>173088.30320000276</v>
      </c>
      <c r="D60" s="7">
        <f>(SUM(Reg[[#This Row],[NASCo0]:[NASCo27]]))-(SUM(Sug0.2[[#This Row],[NASCo0]:[NASCo27]]))</f>
        <v>532542.01740000024</v>
      </c>
      <c r="E60" s="7">
        <f>(SUM(Reg[[#This Row],[CIRCo0]:[CIRCo27]]))-(SUM(Sug0.2[[#This Row],[CIRCo0]:[CIRCo27]]))</f>
        <v>645552.315200001</v>
      </c>
      <c r="F60" s="7">
        <f>(SUM(Reg[[#This Row],[HCCCo0]:[HCCCo27]]))-(SUM(Sug0.2[[#This Row],[HCCCo0]:[HCCCo27]]))</f>
        <v>460717.71170000173</v>
      </c>
      <c r="G60" s="7">
        <f>(SUM(Reg[[#This Row],[CHDCo0]:[CHDCo27]]))-(SUM(Sug0.2[[#This Row],[CHDCo0]:[CHDCo27]]))</f>
        <v>1900000</v>
      </c>
      <c r="H60" s="7">
        <f>(SUM(Reg[[#This Row],[T2DCo0]:[T2DCo27]]))-(SUM(Sug0.2[[#This Row],[T2DCo0]:[T2DCo27]]))</f>
        <v>1090000</v>
      </c>
      <c r="I60" s="7">
        <f>(SUM(Reg[[#This Row],[OveCo0]:[OveCo27]]))-(SUM(Sug0.2[[#This Row],[OveCo0]:[OveCo27]]))</f>
        <v>176493.73310000077</v>
      </c>
      <c r="J60" s="7">
        <f>(SUM(Reg[[#This Row],[ObeCo0]:[ObeCo27]]))-(SUM(Sug0.2[[#This Row],[ObeCo0]:[ObeCo27]]))</f>
        <v>2870000</v>
      </c>
      <c r="K60" s="7">
        <f>(SUM(Reg[[#This Row],[STECo0]:[STECo27]]))-(SUM(Sug0.5[[#This Row],[STECo0]:[STECo27]]))</f>
        <v>495718.85210000165</v>
      </c>
      <c r="L60" s="7">
        <f>(SUM(Reg[[#This Row],[NASCo0]:[NASCo27]]))-(SUM(Sug0.5[[#This Row],[NASCo0]:[NASCo27]]))</f>
        <v>1771744.5283000022</v>
      </c>
      <c r="M60" s="7">
        <f>(SUM(Reg[[#This Row],[CIRCo0]:[CIRCo27]]))-(SUM(Sug0.5[[#This Row],[CIRCo0]:[CIRCo27]]))</f>
        <v>2057746.9746000003</v>
      </c>
      <c r="N60" s="7">
        <f>(SUM(Reg[[#This Row],[HCCCo0]:[HCCCo27]]))-(SUM(Sug0.5[[#This Row],[HCCCo0]:[HCCCo27]]))</f>
        <v>1251901.8924000002</v>
      </c>
      <c r="O60" s="7">
        <f>(SUM(Reg[[#This Row],[CHDCo0]:[CHDCo27]]))-(SUM(Sug0.5[[#This Row],[CHDCo0]:[CHDCo27]]))</f>
        <v>6400000</v>
      </c>
      <c r="P60" s="7">
        <f>(SUM(Reg[[#This Row],[T2DCo0]:[T2DCo27]]))-(SUM(Sug0.5[[#This Row],[T2DCo0]:[T2DCo27]]))</f>
        <v>5080000</v>
      </c>
      <c r="Q60" s="7">
        <f>(SUM(Reg[[#This Row],[OveCo0]:[OveCo27]]))-(SUM(Sug0.5[[#This Row],[OveCo0]:[OveCo27]]))</f>
        <v>467820.72620000318</v>
      </c>
      <c r="R60" s="7">
        <f>(SUM(Reg[[#This Row],[ObeCo0]:[ObeCo27]]))-(SUM(Sug0.5[[#This Row],[ObeCo0]:[ObeCo27]]))</f>
        <v>8950000</v>
      </c>
      <c r="S60" s="7">
        <f>(SUM(Reg[[#This Row],[SteDa0]:[SteDa27]]))-(SUM(Sug0.2[[#This Row],[SteDa0]:[SteDa27]]))</f>
        <v>0</v>
      </c>
      <c r="T60" s="7">
        <f>(SUM(Reg[[#This Row],[NASDa0]:[NASDa27]]))-(SUM(Sug0.2[[#This Row],[NASDa0]:[NASDa27]]))</f>
        <v>230.55236369999966</v>
      </c>
      <c r="U60" s="7">
        <f>(SUM(Reg[[#This Row],[CIRDa0]:[CIRDa27]]))-(SUM(Sug0.2[[#This Row],[CIRDa0]:[CIRDa27]]))</f>
        <v>48.583228640000243</v>
      </c>
      <c r="V60" s="14">
        <f>(SUM(Reg[[#This Row],[HCCDa0]:[HCCDa27]]))-(SUM(Sug0.2[[#This Row],[HCCDa0]:[HCCDa27]]))</f>
        <v>2.1104448099999971</v>
      </c>
      <c r="W60" s="7">
        <f>(SUM(Reg[[#This Row],[LIDDa0]:[LIDDa27]]))-(SUM(Sug0.2[[#This Row],[LIDDa0]:[LIDDa27]]))</f>
        <v>331.13233366000077</v>
      </c>
      <c r="X60" s="7">
        <f>(SUM(Reg[[#This Row],[CHDDa0]:[CHDDa27]]))-(SUM(Sug0.2[[#This Row],[CHDDa0]:[CHDDa27]]))</f>
        <v>13.338617429999431</v>
      </c>
      <c r="Y60" s="7">
        <f>(SUM(Reg[[#This Row],[CHDDDa0]:[CHDDDa27]]))-(SUM(Sug0.2[[#This Row],[CHDDDa0]:[CHDDDa27]]))</f>
        <v>34.572174099998847</v>
      </c>
      <c r="Z60" s="7">
        <f>(SUM(Reg[[#This Row],[T2DDa0]:[T2DDa27]]))-(SUM(Sug0.2[[#This Row],[T2DDa0]:[T2DDa27]]))</f>
        <v>7.1193111200000203</v>
      </c>
      <c r="AA60" s="7">
        <f>(SUM(Reg[[#This Row],[T2DDDa0]:[T2DDDa27]]))-(SUM(Sug0.2[[#This Row],[T2DDDa0]:[T2DDDa27]]))</f>
        <v>40.354295399996772</v>
      </c>
      <c r="AB60" s="7">
        <f>(SUM(Reg[[#This Row],[OveDa0]:[OveDa27]]))-(SUM(Sug0.2[[#This Row],[OveDa0]:[OveDa27]]))</f>
        <v>0</v>
      </c>
      <c r="AC60" s="7">
        <f>(SUM(Reg[[#This Row],[ObeDa0]:[ObeDa27]]))-(SUM(Sug0.2[[#This Row],[ObeDa0]:[ObeDa27]]))</f>
        <v>32.284583929999826</v>
      </c>
      <c r="AD60" s="7">
        <f>(SUM(Reg[[#This Row],[SteDa0]:[SteDa27]]))-(SUM(Sug0.5[[#This Row],[SteDa0]:[SteDa27]]))</f>
        <v>0</v>
      </c>
      <c r="AE60" s="7">
        <f>(SUM(Reg[[#This Row],[NASDa0]:[NASDa27]]))-(SUM(Sug0.5[[#This Row],[NASDa0]:[NASDa27]]))</f>
        <v>767.03785969999899</v>
      </c>
      <c r="AF60" s="7">
        <f>(SUM(Reg[[#This Row],[CIRDa0]:[CIRDa27]]))-(SUM(Sug0.5[[#This Row],[CIRDa0]:[CIRDa27]]))</f>
        <v>154.86272680000013</v>
      </c>
      <c r="AG60" s="7">
        <f>(SUM(Reg[[#This Row],[HCCDa0]:[HCCDa27]]))-(SUM(Sug0.5[[#This Row],[HCCDa0]:[HCCDa27]]))</f>
        <v>5.7346826180000008</v>
      </c>
      <c r="AH60" s="7">
        <f>(SUM(Reg[[#This Row],[LIDDa0]:[LIDDa27]]))-(SUM(Sug0.5[[#This Row],[LIDDa0]:[LIDDa27]]))</f>
        <v>851.23380289000079</v>
      </c>
      <c r="AI60" s="7">
        <f>(SUM(Reg[[#This Row],[CHDDa0]:[CHDDa27]]))-(SUM(Sug0.5[[#This Row],[CHDDa0]:[CHDDa27]]))</f>
        <v>41.963143819999914</v>
      </c>
      <c r="AJ60" s="7">
        <f>(SUM(Reg[[#This Row],[CHDDDa0]:[CHDDDa27]]))-(SUM(Sug0.5[[#This Row],[CHDDDa0]:[CHDDDa27]]))</f>
        <v>89.732965799999874</v>
      </c>
      <c r="AK60" s="7">
        <f>(SUM(Reg[[#This Row],[T2DDa0]:[T2DDa27]]))-(SUM(Sug0.5[[#This Row],[T2DDa0]:[T2DDa27]]))</f>
        <v>34.23353695999981</v>
      </c>
      <c r="AL60" s="7">
        <f>(SUM(Reg[[#This Row],[T2DDDa0]:[T2DDDa27]]))-(SUM(Sug0.5[[#This Row],[T2DDDa0]:[T2DDDa27]]))</f>
        <v>323.179809199999</v>
      </c>
      <c r="AM60" s="7">
        <f>(SUM(Reg[[#This Row],[OveDa0]:[OveDa27]]))-(SUM(Sug0.5[[#This Row],[OveDa0]:[OveDa27]]))</f>
        <v>0</v>
      </c>
      <c r="AN60" s="7">
        <f>(SUM(Reg[[#This Row],[ObeDa0]:[ObeDa27]]))-(SUM(Sug0.5[[#This Row],[ObeDa0]:[ObeDa27]]))</f>
        <v>99.923099269999739</v>
      </c>
      <c r="AO60" s="11">
        <f>Reg[STECo0]-Sug0.2[STECo0]</f>
        <v>0</v>
      </c>
      <c r="AP60" s="11">
        <f>Reg[STECo1]-Sug0.2[STECo1]</f>
        <v>0</v>
      </c>
      <c r="AQ60" s="11">
        <f>Reg[STECo2]-Sug0.2[STECo2]</f>
        <v>0</v>
      </c>
      <c r="AR60" s="11">
        <f>Reg[STECo3]-Sug0.2[STECo3]</f>
        <v>0</v>
      </c>
      <c r="AS60" s="11">
        <f>Reg[STECo4]-Sug0.2[STECo4]</f>
        <v>0</v>
      </c>
      <c r="AT60" s="11">
        <f>Reg[STECo5]-Sug0.2[STECo5]</f>
        <v>0</v>
      </c>
      <c r="AU60" s="11">
        <f>Reg[STECo6]-Sug0.2[STECo6]</f>
        <v>0</v>
      </c>
      <c r="AV60" s="11">
        <f>Reg[[#This Row],[STECo7]]-Sug0.2[[#This Row],[STECo7]]</f>
        <v>7527.5433999999659</v>
      </c>
      <c r="AW60" s="11">
        <f>Reg[[#This Row],[STECo8]]-Sug0.2[[#This Row],[STECo8]]</f>
        <v>8095.3416999999899</v>
      </c>
      <c r="AX60" s="11">
        <f>Reg[[#This Row],[STECo9]]-Sug0.2[[#This Row],[STECo9]]</f>
        <v>7859.5550999999978</v>
      </c>
      <c r="AY60" s="11">
        <f>Reg[[#This Row],[STECo10]]-Sug0.2[[#This Row],[STECo10]]</f>
        <v>8584.4654999999329</v>
      </c>
      <c r="AZ60" s="11">
        <f>Reg[[#This Row],[STECo11]]-Sug0.2[[#This Row],[STECo11]]</f>
        <v>9672.0573999999324</v>
      </c>
      <c r="BA60" s="11">
        <f>Reg[[#This Row],[STECo12]]-Sug0.2[[#This Row],[STECo12]]</f>
        <v>9090.655199999921</v>
      </c>
      <c r="BB60" s="11">
        <f>Reg[[#This Row],[STECo13]]-Sug0.2[[#This Row],[STECo13]]</f>
        <v>9213.8294999999925</v>
      </c>
      <c r="BC60" s="11">
        <f>Reg[[#This Row],[STECo14]]-Sug0.2[[#This Row],[STECo14]]</f>
        <v>9981.2563000000082</v>
      </c>
      <c r="BD60" s="11">
        <f>Reg[[#This Row],[STECo15]]-Sug0.2[[#This Row],[STECo15]]</f>
        <v>10147.641000000061</v>
      </c>
      <c r="BE60" s="11">
        <f>Reg[[#This Row],[STECo16]]-Sug0.2[[#This Row],[STECo16]]</f>
        <v>9408.2913000000408</v>
      </c>
      <c r="BF60" s="11">
        <f>Reg[[#This Row],[STECo17]]-Sug0.2[[#This Row],[STECo17]]</f>
        <v>9478.9526000000769</v>
      </c>
      <c r="BG60" s="11">
        <f>Reg[[#This Row],[STECo18]]-Sug0.2[[#This Row],[STECo18]]</f>
        <v>10290.478099999949</v>
      </c>
      <c r="BH60" s="11">
        <f>Reg[[#This Row],[STECo19]]-Sug0.2[[#This Row],[STECo19]]</f>
        <v>9178.498900000006</v>
      </c>
      <c r="BI60" s="11">
        <f>Reg[[#This Row],[STECo20]]-Sug0.2[[#This Row],[STECo20]]</f>
        <v>8201.4253000000026</v>
      </c>
      <c r="BJ60" s="11">
        <f>Reg[[#This Row],[STECo21]]-Sug0.2[[#This Row],[STECo21]]</f>
        <v>8115.6746999999741</v>
      </c>
      <c r="BK60" s="11">
        <f>Reg[[#This Row],[STECo22]]-Sug0.2[[#This Row],[STECo22]]</f>
        <v>7061.6330999999773</v>
      </c>
      <c r="BL60" s="11">
        <f>Reg[[#This Row],[STECo23]]-Sug0.2[[#This Row],[STECo23]]</f>
        <v>6206.4429000000237</v>
      </c>
      <c r="BM60" s="11">
        <f>Reg[[#This Row],[STECo24]]-Sug0.2[[#This Row],[STECo24]]</f>
        <v>6235.8706000000238</v>
      </c>
      <c r="BN60" s="11">
        <f>Reg[[#This Row],[STECo25]]-Sug0.2[[#This Row],[STECo25]]</f>
        <v>6258.3190000000177</v>
      </c>
      <c r="BO60" s="11">
        <f>Reg[[#This Row],[STECo26]]-Sug0.2[[#This Row],[STECo26]]</f>
        <v>5811.8623000000371</v>
      </c>
      <c r="BP60" s="11">
        <f>Reg[[#This Row],[STECo27]]-Sug0.2[[#This Row],[STECo27]]</f>
        <v>6668.5092999999761</v>
      </c>
      <c r="BQ60" s="11">
        <f>Reg[STECo0]-Sug0.2[STECo0]</f>
        <v>0</v>
      </c>
      <c r="BR60" s="11">
        <f>Reg[STECo1]-Sug0.2[STECo1]</f>
        <v>0</v>
      </c>
      <c r="BS60" s="11">
        <f>Reg[STECo2]-Sug0.2[STECo2]</f>
        <v>0</v>
      </c>
      <c r="BT60" s="11">
        <f>Reg[STECo3]-Sug0.2[STECo3]</f>
        <v>0</v>
      </c>
      <c r="BU60" s="11">
        <f>Reg[STECo4]-Sug0.2[STECo4]</f>
        <v>0</v>
      </c>
      <c r="BV60" s="11">
        <f>Reg[STECo5]-Sug0.2[STECo5]</f>
        <v>0</v>
      </c>
      <c r="BW60" s="11">
        <f>Reg[STECo6]-Sug0.2[STECo6]</f>
        <v>0</v>
      </c>
      <c r="BX60" s="11">
        <f>Reg[[#This Row],[STECo7]]-Sug0.5[[#This Row],[STECo7]]</f>
        <v>21424.546699999948</v>
      </c>
      <c r="BY60" s="11">
        <f>Reg[[#This Row],[STECo8]]-Sug0.5[[#This Row],[STECo8]]</f>
        <v>21475.142600000021</v>
      </c>
      <c r="BZ60" s="11">
        <f>Reg[[#This Row],[STECo9]]-Sug0.5[[#This Row],[STECo9]]</f>
        <v>22268.739300000016</v>
      </c>
      <c r="CA60" s="11">
        <f>Reg[[#This Row],[STECo10]]-Sug0.5[[#This Row],[STECo10]]</f>
        <v>23527.79429999995</v>
      </c>
      <c r="CB60" s="11">
        <f>Reg[[#This Row],[STECo11]]-Sug0.5[[#This Row],[STECo11]]</f>
        <v>27369.864699999918</v>
      </c>
      <c r="CC60" s="11">
        <f>Reg[[#This Row],[STECo12]]-Sug0.5[[#This Row],[STECo12]]</f>
        <v>25673.608499999973</v>
      </c>
      <c r="CD60" s="11">
        <f>Reg[[#This Row],[STECo13]]-Sug0.5[[#This Row],[STECo13]]</f>
        <v>25895.710299999919</v>
      </c>
      <c r="CE60" s="11">
        <f>Reg[[#This Row],[STECo14]]-Sug0.5[[#This Row],[STECo14]]</f>
        <v>25235.62910000002</v>
      </c>
      <c r="CF60" s="11">
        <f>Reg[[#This Row],[STECo15]]-Sug0.5[[#This Row],[STECo15]]</f>
        <v>26968.955799999996</v>
      </c>
      <c r="CG60" s="11">
        <f>Reg[[#This Row],[STECo16]]-Sug0.5[[#This Row],[STECo16]]</f>
        <v>26538.482100000023</v>
      </c>
      <c r="CH60" s="11">
        <f>Reg[[#This Row],[STECo17]]-Sug0.5[[#This Row],[STECo17]]</f>
        <v>26971.928799999994</v>
      </c>
      <c r="CI60" s="11">
        <f>Reg[[#This Row],[STECo18]]-Sug0.5[[#This Row],[STECo18]]</f>
        <v>26353.663499999908</v>
      </c>
      <c r="CJ60" s="11">
        <f>Reg[[#This Row],[STECo19]]-Sug0.5[[#This Row],[STECo19]]</f>
        <v>26723.2402</v>
      </c>
      <c r="CK60" s="11">
        <f>Reg[[#This Row],[STECo20]]-Sug0.5[[#This Row],[STECo20]]</f>
        <v>24604.275799999945</v>
      </c>
      <c r="CL60" s="11">
        <f>Reg[[#This Row],[STECo21]]-Sug0.5[[#This Row],[STECo21]]</f>
        <v>24576.713099999935</v>
      </c>
      <c r="CM60" s="11">
        <f>Reg[[#This Row],[STECo22]]-Sug0.5[[#This Row],[STECo22]]</f>
        <v>22299.893900000025</v>
      </c>
      <c r="CN60" s="11">
        <f>Reg[[#This Row],[STECo23]]-Sug0.5[[#This Row],[STECo23]]</f>
        <v>20856.535099999979</v>
      </c>
      <c r="CO60" s="11">
        <f>Reg[[#This Row],[STECo24]]-Sug0.5[[#This Row],[STECo24]]</f>
        <v>20739.524900000019</v>
      </c>
      <c r="CP60" s="11">
        <f>Reg[[#This Row],[STECo25]]-Sug0.5[[#This Row],[STECo25]]</f>
        <v>20067.43590000004</v>
      </c>
      <c r="CQ60" s="11">
        <f>Reg[[#This Row],[STECo26]]-Sug0.5[[#This Row],[STECo26]]</f>
        <v>17039.323600000003</v>
      </c>
      <c r="CR60" s="11">
        <f>Reg[[#This Row],[STECo27]]-Sug0.5[[#This Row],[STECo27]]</f>
        <v>19107.843899999978</v>
      </c>
    </row>
    <row r="61" spans="3:96" x14ac:dyDescent="0.25">
      <c r="C61" s="7">
        <f>(SUM(Reg[[#This Row],[STECo0]:[STECo27]]))-(SUM(Sug0.2[[#This Row],[STECo0]:[STECo27]]))</f>
        <v>144115.34449999966</v>
      </c>
      <c r="D61" s="7">
        <f>(SUM(Reg[[#This Row],[NASCo0]:[NASCo27]]))-(SUM(Sug0.2[[#This Row],[NASCo0]:[NASCo27]]))</f>
        <v>662986.97120000049</v>
      </c>
      <c r="E61" s="7">
        <f>(SUM(Reg[[#This Row],[CIRCo0]:[CIRCo27]]))-(SUM(Sug0.2[[#This Row],[CIRCo0]:[CIRCo27]]))</f>
        <v>2700092.5700999983</v>
      </c>
      <c r="F61" s="7">
        <f>(SUM(Reg[[#This Row],[HCCCo0]:[HCCCo27]]))-(SUM(Sug0.2[[#This Row],[HCCCo0]:[HCCCo27]]))</f>
        <v>738379.19045000058</v>
      </c>
      <c r="G61" s="7">
        <f>(SUM(Reg[[#This Row],[CHDCo0]:[CHDCo27]]))-(SUM(Sug0.2[[#This Row],[CHDCo0]:[CHDCo27]]))</f>
        <v>5100000</v>
      </c>
      <c r="H61" s="7">
        <f>(SUM(Reg[[#This Row],[T2DCo0]:[T2DCo27]]))-(SUM(Sug0.2[[#This Row],[T2DCo0]:[T2DCo27]]))</f>
        <v>4800000</v>
      </c>
      <c r="I61" s="7">
        <f>(SUM(Reg[[#This Row],[OveCo0]:[OveCo27]]))-(SUM(Sug0.2[[#This Row],[OveCo0]:[OveCo27]]))</f>
        <v>-80000</v>
      </c>
      <c r="J61" s="7">
        <f>(SUM(Reg[[#This Row],[ObeCo0]:[ObeCo27]]))-(SUM(Sug0.2[[#This Row],[ObeCo0]:[ObeCo27]]))</f>
        <v>800000</v>
      </c>
      <c r="K61" s="7">
        <f>(SUM(Reg[[#This Row],[STECo0]:[STECo27]]))-(SUM(Sug0.5[[#This Row],[STECo0]:[STECo27]]))</f>
        <v>421216.37160000205</v>
      </c>
      <c r="L61" s="7">
        <f>(SUM(Reg[[#This Row],[NASCo0]:[NASCo27]]))-(SUM(Sug0.5[[#This Row],[NASCo0]:[NASCo27]]))</f>
        <v>2168476.5932000019</v>
      </c>
      <c r="M61" s="7">
        <f>(SUM(Reg[[#This Row],[CIRCo0]:[CIRCo27]]))-(SUM(Sug0.5[[#This Row],[CIRCo0]:[CIRCo27]]))</f>
        <v>7906960.6027999986</v>
      </c>
      <c r="N61" s="7">
        <f>(SUM(Reg[[#This Row],[HCCCo0]:[HCCCo27]]))-(SUM(Sug0.5[[#This Row],[HCCCo0]:[HCCCo27]]))</f>
        <v>1693423.3528899988</v>
      </c>
      <c r="O61" s="7">
        <f>(SUM(Reg[[#This Row],[CHDCo0]:[CHDCo27]]))-(SUM(Sug0.5[[#This Row],[CHDCo0]:[CHDCo27]]))</f>
        <v>14600000</v>
      </c>
      <c r="P61" s="7">
        <f>(SUM(Reg[[#This Row],[T2DCo0]:[T2DCo27]]))-(SUM(Sug0.5[[#This Row],[T2DCo0]:[T2DCo27]]))</f>
        <v>16800000</v>
      </c>
      <c r="Q61" s="7">
        <f>(SUM(Reg[[#This Row],[OveCo0]:[OveCo27]]))-(SUM(Sug0.5[[#This Row],[OveCo0]:[OveCo27]]))</f>
        <v>-190000</v>
      </c>
      <c r="R61" s="7">
        <f>(SUM(Reg[[#This Row],[ObeCo0]:[ObeCo27]]))-(SUM(Sug0.5[[#This Row],[ObeCo0]:[ObeCo27]]))</f>
        <v>2620000</v>
      </c>
      <c r="S61" s="7">
        <f>(SUM(Reg[[#This Row],[SteDa0]:[SteDa27]]))-(SUM(Sug0.2[[#This Row],[SteDa0]:[SteDa27]]))</f>
        <v>0</v>
      </c>
      <c r="T61" s="7">
        <f>(SUM(Reg[[#This Row],[NASDa0]:[NASDa27]]))-(SUM(Sug0.2[[#This Row],[NASDa0]:[NASDa27]]))</f>
        <v>488.26182919999974</v>
      </c>
      <c r="U61" s="7">
        <f>(SUM(Reg[[#This Row],[CIRDa0]:[CIRDa27]]))-(SUM(Sug0.2[[#This Row],[CIRDa0]:[CIRDa27]]))</f>
        <v>159.31296203000011</v>
      </c>
      <c r="V61" s="14">
        <f>(SUM(Reg[[#This Row],[HCCDa0]:[HCCDa27]]))-(SUM(Sug0.2[[#This Row],[HCCDa0]:[HCCDa27]]))</f>
        <v>9.5631284839999751</v>
      </c>
      <c r="W61" s="7">
        <f>(SUM(Reg[[#This Row],[LIDDa0]:[LIDDa27]]))-(SUM(Sug0.2[[#This Row],[LIDDa0]:[LIDDa27]]))</f>
        <v>730.45026689999941</v>
      </c>
      <c r="X61" s="7">
        <f>(SUM(Reg[[#This Row],[CHDDa0]:[CHDDa27]]))-(SUM(Sug0.2[[#This Row],[CHDDa0]:[CHDDa27]]))</f>
        <v>19.775930110000445</v>
      </c>
      <c r="Y61" s="7">
        <f>(SUM(Reg[[#This Row],[CHDDDa0]:[CHDDDa27]]))-(SUM(Sug0.2[[#This Row],[CHDDDa0]:[CHDDDa27]]))</f>
        <v>20.33904690000054</v>
      </c>
      <c r="Z61" s="7">
        <f>(SUM(Reg[[#This Row],[T2DDa0]:[T2DDa27]]))-(SUM(Sug0.2[[#This Row],[T2DDa0]:[T2DDa27]]))</f>
        <v>16.875899170000139</v>
      </c>
      <c r="AA61" s="7">
        <f>(SUM(Reg[[#This Row],[T2DDDa0]:[T2DDDa27]]))-(SUM(Sug0.2[[#This Row],[T2DDDa0]:[T2DDDa27]]))</f>
        <v>155.92803449999519</v>
      </c>
      <c r="AB61" s="7">
        <f>(SUM(Reg[[#This Row],[OveDa0]:[OveDa27]]))-(SUM(Sug0.2[[#This Row],[OveDa0]:[OveDa27]]))</f>
        <v>0</v>
      </c>
      <c r="AC61" s="7">
        <f>(SUM(Reg[[#This Row],[ObeDa0]:[ObeDa27]]))-(SUM(Sug0.2[[#This Row],[ObeDa0]:[ObeDa27]]))</f>
        <v>20.028352359999644</v>
      </c>
      <c r="AD61" s="7">
        <f>(SUM(Reg[[#This Row],[SteDa0]:[SteDa27]]))-(SUM(Sug0.5[[#This Row],[SteDa0]:[SteDa27]]))</f>
        <v>0</v>
      </c>
      <c r="AE61" s="7">
        <f>(SUM(Reg[[#This Row],[NASDa0]:[NASDa27]]))-(SUM(Sug0.5[[#This Row],[NASDa0]:[NASDa27]]))</f>
        <v>1596.9911841999992</v>
      </c>
      <c r="AF61" s="7">
        <f>(SUM(Reg[[#This Row],[CIRDa0]:[CIRDa27]]))-(SUM(Sug0.5[[#This Row],[CIRDa0]:[CIRDa27]]))</f>
        <v>469.67577707000021</v>
      </c>
      <c r="AG61" s="7">
        <f>(SUM(Reg[[#This Row],[HCCDa0]:[HCCDa27]]))-(SUM(Sug0.5[[#This Row],[HCCDa0]:[HCCDa27]]))</f>
        <v>21.932396411999981</v>
      </c>
      <c r="AH61" s="7">
        <f>(SUM(Reg[[#This Row],[LIDDa0]:[LIDDa27]]))-(SUM(Sug0.5[[#This Row],[LIDDa0]:[LIDDa27]]))</f>
        <v>2081.9398573600001</v>
      </c>
      <c r="AI61" s="7">
        <f>(SUM(Reg[[#This Row],[CHDDa0]:[CHDDa27]]))-(SUM(Sug0.5[[#This Row],[CHDDa0]:[CHDDa27]]))</f>
        <v>55.452346050000415</v>
      </c>
      <c r="AJ61" s="7">
        <f>(SUM(Reg[[#This Row],[CHDDDa0]:[CHDDDa27]]))-(SUM(Sug0.5[[#This Row],[CHDDDa0]:[CHDDDa27]]))</f>
        <v>217.69689409999955</v>
      </c>
      <c r="AK61" s="7">
        <f>(SUM(Reg[[#This Row],[T2DDa0]:[T2DDa27]]))-(SUM(Sug0.5[[#This Row],[T2DDa0]:[T2DDa27]]))</f>
        <v>59.951483119999921</v>
      </c>
      <c r="AL61" s="7">
        <f>(SUM(Reg[[#This Row],[T2DDDa0]:[T2DDDa27]]))-(SUM(Sug0.5[[#This Row],[T2DDDa0]:[T2DDDa27]]))</f>
        <v>452.31321769999522</v>
      </c>
      <c r="AM61" s="7">
        <f>(SUM(Reg[[#This Row],[OveDa0]:[OveDa27]]))-(SUM(Sug0.5[[#This Row],[OveDa0]:[OveDa27]]))</f>
        <v>0</v>
      </c>
      <c r="AN61" s="7">
        <f>(SUM(Reg[[#This Row],[ObeDa0]:[ObeDa27]]))-(SUM(Sug0.5[[#This Row],[ObeDa0]:[ObeDa27]]))</f>
        <v>64.130787239999336</v>
      </c>
      <c r="AO61" s="11">
        <f>Reg[STECo0]-Sug0.2[STECo0]</f>
        <v>0</v>
      </c>
      <c r="AP61" s="11">
        <f>Reg[STECo1]-Sug0.2[STECo1]</f>
        <v>0</v>
      </c>
      <c r="AQ61" s="11">
        <f>Reg[STECo2]-Sug0.2[STECo2]</f>
        <v>0</v>
      </c>
      <c r="AR61" s="11">
        <f>Reg[STECo3]-Sug0.2[STECo3]</f>
        <v>0</v>
      </c>
      <c r="AS61" s="11">
        <f>Reg[STECo4]-Sug0.2[STECo4]</f>
        <v>0</v>
      </c>
      <c r="AT61" s="11">
        <f>Reg[STECo5]-Sug0.2[STECo5]</f>
        <v>0</v>
      </c>
      <c r="AU61" s="11">
        <f>Reg[STECo6]-Sug0.2[STECo6]</f>
        <v>0</v>
      </c>
      <c r="AV61" s="11">
        <f>Reg[[#This Row],[STECo7]]-Sug0.2[[#This Row],[STECo7]]</f>
        <v>14415.624399999972</v>
      </c>
      <c r="AW61" s="11">
        <f>Reg[[#This Row],[STECo8]]-Sug0.2[[#This Row],[STECo8]]</f>
        <v>13271.833699999959</v>
      </c>
      <c r="AX61" s="11">
        <f>Reg[[#This Row],[STECo9]]-Sug0.2[[#This Row],[STECo9]]</f>
        <v>14290.94180000003</v>
      </c>
      <c r="AY61" s="11">
        <f>Reg[[#This Row],[STECo10]]-Sug0.2[[#This Row],[STECo10]]</f>
        <v>14443.336099999957</v>
      </c>
      <c r="AZ61" s="11">
        <f>Reg[[#This Row],[STECo11]]-Sug0.2[[#This Row],[STECo11]]</f>
        <v>12145.607899999944</v>
      </c>
      <c r="BA61" s="11">
        <f>Reg[[#This Row],[STECo12]]-Sug0.2[[#This Row],[STECo12]]</f>
        <v>12971.03760000004</v>
      </c>
      <c r="BB61" s="11">
        <f>Reg[[#This Row],[STECo13]]-Sug0.2[[#This Row],[STECo13]]</f>
        <v>11032.094899999909</v>
      </c>
      <c r="BC61" s="11">
        <f>Reg[[#This Row],[STECo14]]-Sug0.2[[#This Row],[STECo14]]</f>
        <v>10104.501700000023</v>
      </c>
      <c r="BD61" s="11">
        <f>Reg[[#This Row],[STECo15]]-Sug0.2[[#This Row],[STECo15]]</f>
        <v>9515.8899000000674</v>
      </c>
      <c r="BE61" s="11">
        <f>Reg[[#This Row],[STECo16]]-Sug0.2[[#This Row],[STECo16]]</f>
        <v>6762.3678999999538</v>
      </c>
      <c r="BF61" s="11">
        <f>Reg[[#This Row],[STECo17]]-Sug0.2[[#This Row],[STECo17]]</f>
        <v>6380.4647999999579</v>
      </c>
      <c r="BG61" s="11">
        <f>Reg[[#This Row],[STECo18]]-Sug0.2[[#This Row],[STECo18]]</f>
        <v>7541.2837999999756</v>
      </c>
      <c r="BH61" s="11">
        <f>Reg[[#This Row],[STECo19]]-Sug0.2[[#This Row],[STECo19]]</f>
        <v>4358.1160000000382</v>
      </c>
      <c r="BI61" s="11">
        <f>Reg[[#This Row],[STECo20]]-Sug0.2[[#This Row],[STECo20]]</f>
        <v>2030.966599999927</v>
      </c>
      <c r="BJ61" s="11">
        <f>Reg[[#This Row],[STECo21]]-Sug0.2[[#This Row],[STECo21]]</f>
        <v>1396.7004000000888</v>
      </c>
      <c r="BK61" s="11">
        <f>Reg[[#This Row],[STECo22]]-Sug0.2[[#This Row],[STECo22]]</f>
        <v>2472.7419000000227</v>
      </c>
      <c r="BL61" s="11">
        <f>Reg[[#This Row],[STECo23]]-Sug0.2[[#This Row],[STECo23]]</f>
        <v>2013.5072999999393</v>
      </c>
      <c r="BM61" s="11">
        <f>Reg[[#This Row],[STECo24]]-Sug0.2[[#This Row],[STECo24]]</f>
        <v>1202.9918000000762</v>
      </c>
      <c r="BN61" s="11">
        <f>Reg[[#This Row],[STECo25]]-Sug0.2[[#This Row],[STECo25]]</f>
        <v>1021.9588999999687</v>
      </c>
      <c r="BO61" s="11">
        <f>Reg[[#This Row],[STECo26]]-Sug0.2[[#This Row],[STECo26]]</f>
        <v>-779.58030000003055</v>
      </c>
      <c r="BP61" s="11">
        <f>Reg[[#This Row],[STECo27]]-Sug0.2[[#This Row],[STECo27]]</f>
        <v>-2477.0426000000443</v>
      </c>
      <c r="BQ61" s="11">
        <f>Reg[STECo0]-Sug0.2[STECo0]</f>
        <v>0</v>
      </c>
      <c r="BR61" s="11">
        <f>Reg[STECo1]-Sug0.2[STECo1]</f>
        <v>0</v>
      </c>
      <c r="BS61" s="11">
        <f>Reg[STECo2]-Sug0.2[STECo2]</f>
        <v>0</v>
      </c>
      <c r="BT61" s="11">
        <f>Reg[STECo3]-Sug0.2[STECo3]</f>
        <v>0</v>
      </c>
      <c r="BU61" s="11">
        <f>Reg[STECo4]-Sug0.2[STECo4]</f>
        <v>0</v>
      </c>
      <c r="BV61" s="11">
        <f>Reg[STECo5]-Sug0.2[STECo5]</f>
        <v>0</v>
      </c>
      <c r="BW61" s="11">
        <f>Reg[STECo6]-Sug0.2[STECo6]</f>
        <v>0</v>
      </c>
      <c r="BX61" s="11">
        <f>Reg[[#This Row],[STECo7]]-Sug0.5[[#This Row],[STECo7]]</f>
        <v>43122.600800000015</v>
      </c>
      <c r="BY61" s="11">
        <f>Reg[[#This Row],[STECo8]]-Sug0.5[[#This Row],[STECo8]]</f>
        <v>44520.969500000007</v>
      </c>
      <c r="BZ61" s="11">
        <f>Reg[[#This Row],[STECo9]]-Sug0.5[[#This Row],[STECo9]]</f>
        <v>44512.769700000063</v>
      </c>
      <c r="CA61" s="11">
        <f>Reg[[#This Row],[STECo10]]-Sug0.5[[#This Row],[STECo10]]</f>
        <v>42988.827199999942</v>
      </c>
      <c r="CB61" s="11">
        <f>Reg[[#This Row],[STECo11]]-Sug0.5[[#This Row],[STECo11]]</f>
        <v>34007.702199999942</v>
      </c>
      <c r="CC61" s="11">
        <f>Reg[[#This Row],[STECo12]]-Sug0.5[[#This Row],[STECo12]]</f>
        <v>35804.351699999999</v>
      </c>
      <c r="CD61" s="11">
        <f>Reg[[#This Row],[STECo13]]-Sug0.5[[#This Row],[STECo13]]</f>
        <v>31535.139099999913</v>
      </c>
      <c r="CE61" s="11">
        <f>Reg[[#This Row],[STECo14]]-Sug0.5[[#This Row],[STECo14]]</f>
        <v>27080.064400000032</v>
      </c>
      <c r="CF61" s="11">
        <f>Reg[[#This Row],[STECo15]]-Sug0.5[[#This Row],[STECo15]]</f>
        <v>23152.062000000034</v>
      </c>
      <c r="CG61" s="11">
        <f>Reg[[#This Row],[STECo16]]-Sug0.5[[#This Row],[STECo16]]</f>
        <v>19144.168399999966</v>
      </c>
      <c r="CH61" s="11">
        <f>Reg[[#This Row],[STECo17]]-Sug0.5[[#This Row],[STECo17]]</f>
        <v>16922.102199999965</v>
      </c>
      <c r="CI61" s="11">
        <f>Reg[[#This Row],[STECo18]]-Sug0.5[[#This Row],[STECo18]]</f>
        <v>16429.225500000059</v>
      </c>
      <c r="CJ61" s="11">
        <f>Reg[[#This Row],[STECo19]]-Sug0.5[[#This Row],[STECo19]]</f>
        <v>12289.886999999988</v>
      </c>
      <c r="CK61" s="11">
        <f>Reg[[#This Row],[STECo20]]-Sug0.5[[#This Row],[STECo20]]</f>
        <v>8208.4902000000002</v>
      </c>
      <c r="CL61" s="11">
        <f>Reg[[#This Row],[STECo21]]-Sug0.5[[#This Row],[STECo21]]</f>
        <v>5833.2780000000494</v>
      </c>
      <c r="CM61" s="11">
        <f>Reg[[#This Row],[STECo22]]-Sug0.5[[#This Row],[STECo22]]</f>
        <v>6540.8013000000501</v>
      </c>
      <c r="CN61" s="11">
        <f>Reg[[#This Row],[STECo23]]-Sug0.5[[#This Row],[STECo23]]</f>
        <v>5111.2110000000102</v>
      </c>
      <c r="CO61" s="11">
        <f>Reg[[#This Row],[STECo24]]-Sug0.5[[#This Row],[STECo24]]</f>
        <v>2857.1054000000004</v>
      </c>
      <c r="CP61" s="11">
        <f>Reg[[#This Row],[STECo25]]-Sug0.5[[#This Row],[STECo25]]</f>
        <v>2846.8856999999844</v>
      </c>
      <c r="CQ61" s="11">
        <f>Reg[[#This Row],[STECo26]]-Sug0.5[[#This Row],[STECo26]]</f>
        <v>992.1931999999797</v>
      </c>
      <c r="CR61" s="11">
        <f>Reg[[#This Row],[STECo27]]-Sug0.5[[#This Row],[STECo27]]</f>
        <v>-2683.4629000000423</v>
      </c>
    </row>
    <row r="62" spans="3:96" x14ac:dyDescent="0.25">
      <c r="C62" s="7">
        <f>(SUM(Reg[[#This Row],[STECo0]:[STECo27]]))-(SUM(Sug0.2[[#This Row],[STECo0]:[STECo27]]))</f>
        <v>555642.45730000362</v>
      </c>
      <c r="D62" s="7">
        <f>(SUM(Reg[[#This Row],[NASCo0]:[NASCo27]]))-(SUM(Sug0.2[[#This Row],[NASCo0]:[NASCo27]]))</f>
        <v>746133.57279999927</v>
      </c>
      <c r="E62" s="7">
        <f>(SUM(Reg[[#This Row],[CIRCo0]:[CIRCo27]]))-(SUM(Sug0.2[[#This Row],[CIRCo0]:[CIRCo27]]))</f>
        <v>791169.07949999906</v>
      </c>
      <c r="F62" s="7">
        <f>(SUM(Reg[[#This Row],[HCCCo0]:[HCCCo27]]))-(SUM(Sug0.2[[#This Row],[HCCCo0]:[HCCCo27]]))</f>
        <v>386649.38220000081</v>
      </c>
      <c r="G62" s="7">
        <f>(SUM(Reg[[#This Row],[CHDCo0]:[CHDCo27]]))-(SUM(Sug0.2[[#This Row],[CHDCo0]:[CHDCo27]]))</f>
        <v>7300000</v>
      </c>
      <c r="H62" s="7">
        <f>(SUM(Reg[[#This Row],[T2DCo0]:[T2DCo27]]))-(SUM(Sug0.2[[#This Row],[T2DCo0]:[T2DCo27]]))</f>
        <v>10000000</v>
      </c>
      <c r="I62" s="7">
        <f>(SUM(Reg[[#This Row],[OveCo0]:[OveCo27]]))-(SUM(Sug0.2[[#This Row],[OveCo0]:[OveCo27]]))</f>
        <v>-891261.23939999938</v>
      </c>
      <c r="J62" s="7">
        <f>(SUM(Reg[[#This Row],[ObeCo0]:[ObeCo27]]))-(SUM(Sug0.2[[#This Row],[ObeCo0]:[ObeCo27]]))</f>
        <v>11980000</v>
      </c>
      <c r="K62" s="7">
        <f>(SUM(Reg[[#This Row],[STECo0]:[STECo27]]))-(SUM(Sug0.5[[#This Row],[STECo0]:[STECo27]]))</f>
        <v>1757356.0906000026</v>
      </c>
      <c r="L62" s="7">
        <f>(SUM(Reg[[#This Row],[NASCo0]:[NASCo27]]))-(SUM(Sug0.5[[#This Row],[NASCo0]:[NASCo27]]))</f>
        <v>2194082.7167999996</v>
      </c>
      <c r="M62" s="7">
        <f>(SUM(Reg[[#This Row],[CIRCo0]:[CIRCo27]]))-(SUM(Sug0.5[[#This Row],[CIRCo0]:[CIRCo27]]))</f>
        <v>2671700.9669999983</v>
      </c>
      <c r="N62" s="7">
        <f>(SUM(Reg[[#This Row],[HCCCo0]:[HCCCo27]]))-(SUM(Sug0.5[[#This Row],[HCCCo0]:[HCCCo27]]))</f>
        <v>1237921.0534000024</v>
      </c>
      <c r="O62" s="7">
        <f>(SUM(Reg[[#This Row],[CHDCo0]:[CHDCo27]]))-(SUM(Sug0.5[[#This Row],[CHDCo0]:[CHDCo27]]))</f>
        <v>22900000</v>
      </c>
      <c r="P62" s="7">
        <f>(SUM(Reg[[#This Row],[T2DCo0]:[T2DCo27]]))-(SUM(Sug0.5[[#This Row],[T2DCo0]:[T2DCo27]]))</f>
        <v>29900000</v>
      </c>
      <c r="Q62" s="7">
        <f>(SUM(Reg[[#This Row],[OveCo0]:[OveCo27]]))-(SUM(Sug0.5[[#This Row],[OveCo0]:[OveCo27]]))</f>
        <v>-2584300.6926999986</v>
      </c>
      <c r="R62" s="7">
        <f>(SUM(Reg[[#This Row],[ObeCo0]:[ObeCo27]]))-(SUM(Sug0.5[[#This Row],[ObeCo0]:[ObeCo27]]))</f>
        <v>36290000</v>
      </c>
      <c r="S62" s="7">
        <f>(SUM(Reg[[#This Row],[SteDa0]:[SteDa27]]))-(SUM(Sug0.2[[#This Row],[SteDa0]:[SteDa27]]))</f>
        <v>0</v>
      </c>
      <c r="T62" s="7">
        <f>(SUM(Reg[[#This Row],[NASDa0]:[NASDa27]]))-(SUM(Sug0.2[[#This Row],[NASDa0]:[NASDa27]]))</f>
        <v>416.90020520000053</v>
      </c>
      <c r="U62" s="7">
        <f>(SUM(Reg[[#This Row],[CIRDa0]:[CIRDa27]]))-(SUM(Sug0.2[[#This Row],[CIRDa0]:[CIRDa27]]))</f>
        <v>96.834507379999536</v>
      </c>
      <c r="V62" s="14">
        <f>(SUM(Reg[[#This Row],[HCCDa0]:[HCCDa27]]))-(SUM(Sug0.2[[#This Row],[HCCDa0]:[HCCDa27]]))</f>
        <v>2.589786457999999</v>
      </c>
      <c r="W62" s="7">
        <f>(SUM(Reg[[#This Row],[LIDDa0]:[LIDDa27]]))-(SUM(Sug0.2[[#This Row],[LIDDa0]:[LIDDa27]]))</f>
        <v>439.71464983000169</v>
      </c>
      <c r="X62" s="7">
        <f>(SUM(Reg[[#This Row],[CHDDa0]:[CHDDa27]]))-(SUM(Sug0.2[[#This Row],[CHDDa0]:[CHDDa27]]))</f>
        <v>35.082371290000083</v>
      </c>
      <c r="Y62" s="7">
        <f>(SUM(Reg[[#This Row],[CHDDDa0]:[CHDDDa27]]))-(SUM(Sug0.2[[#This Row],[CHDDDa0]:[CHDDDa27]]))</f>
        <v>114.77695519999997</v>
      </c>
      <c r="Z62" s="7">
        <f>(SUM(Reg[[#This Row],[T2DDa0]:[T2DDa27]]))-(SUM(Sug0.2[[#This Row],[T2DDa0]:[T2DDa27]]))</f>
        <v>46.319901700000173</v>
      </c>
      <c r="AA62" s="7">
        <f>(SUM(Reg[[#This Row],[T2DDDa0]:[T2DDDa27]]))-(SUM(Sug0.2[[#This Row],[T2DDDa0]:[T2DDDa27]]))</f>
        <v>308.4761428999991</v>
      </c>
      <c r="AB62" s="7">
        <f>(SUM(Reg[[#This Row],[OveDa0]:[OveDa27]]))-(SUM(Sug0.2[[#This Row],[OveDa0]:[OveDa27]]))</f>
        <v>0</v>
      </c>
      <c r="AC62" s="7">
        <f>(SUM(Reg[[#This Row],[ObeDa0]:[ObeDa27]]))-(SUM(Sug0.2[[#This Row],[ObeDa0]:[ObeDa27]]))</f>
        <v>116.66822884999965</v>
      </c>
      <c r="AD62" s="7">
        <f>(SUM(Reg[[#This Row],[SteDa0]:[SteDa27]]))-(SUM(Sug0.5[[#This Row],[SteDa0]:[SteDa27]]))</f>
        <v>0</v>
      </c>
      <c r="AE62" s="7">
        <f>(SUM(Reg[[#This Row],[NASDa0]:[NASDa27]]))-(SUM(Sug0.5[[#This Row],[NASDa0]:[NASDa27]]))</f>
        <v>1225.9380466999992</v>
      </c>
      <c r="AF62" s="7">
        <f>(SUM(Reg[[#This Row],[CIRDa0]:[CIRDa27]]))-(SUM(Sug0.5[[#This Row],[CIRDa0]:[CIRDa27]]))</f>
        <v>327.00070522999965</v>
      </c>
      <c r="AG62" s="7">
        <f>(SUM(Reg[[#This Row],[HCCDa0]:[HCCDa27]]))-(SUM(Sug0.5[[#This Row],[HCCDa0]:[HCCDa27]]))</f>
        <v>8.2916237020000025</v>
      </c>
      <c r="AH62" s="7">
        <f>(SUM(Reg[[#This Row],[LIDDa0]:[LIDDa27]]))-(SUM(Sug0.5[[#This Row],[LIDDa0]:[LIDDa27]]))</f>
        <v>1490.937940830001</v>
      </c>
      <c r="AI62" s="7">
        <f>(SUM(Reg[[#This Row],[CHDDa0]:[CHDDa27]]))-(SUM(Sug0.5[[#This Row],[CHDDa0]:[CHDDa27]]))</f>
        <v>108.95328968999911</v>
      </c>
      <c r="AJ62" s="7">
        <f>(SUM(Reg[[#This Row],[CHDDDa0]:[CHDDDa27]]))-(SUM(Sug0.5[[#This Row],[CHDDDa0]:[CHDDDa27]]))</f>
        <v>267.68528520000018</v>
      </c>
      <c r="AK62" s="7">
        <f>(SUM(Reg[[#This Row],[T2DDa0]:[T2DDa27]]))-(SUM(Sug0.5[[#This Row],[T2DDa0]:[T2DDa27]]))</f>
        <v>137.65819537000016</v>
      </c>
      <c r="AL62" s="7">
        <f>(SUM(Reg[[#This Row],[T2DDDa0]:[T2DDDa27]]))-(SUM(Sug0.5[[#This Row],[T2DDDa0]:[T2DDDa27]]))</f>
        <v>764.76840480000101</v>
      </c>
      <c r="AM62" s="7">
        <f>(SUM(Reg[[#This Row],[OveDa0]:[OveDa27]]))-(SUM(Sug0.5[[#This Row],[OveDa0]:[OveDa27]]))</f>
        <v>0</v>
      </c>
      <c r="AN62" s="7">
        <f>(SUM(Reg[[#This Row],[ObeDa0]:[ObeDa27]]))-(SUM(Sug0.5[[#This Row],[ObeDa0]:[ObeDa27]]))</f>
        <v>359.4373590199998</v>
      </c>
      <c r="AO62" s="11">
        <f>Reg[STECo0]-Sug0.2[STECo0]</f>
        <v>0</v>
      </c>
      <c r="AP62" s="11">
        <f>Reg[STECo1]-Sug0.2[STECo1]</f>
        <v>0</v>
      </c>
      <c r="AQ62" s="11">
        <f>Reg[STECo2]-Sug0.2[STECo2]</f>
        <v>0</v>
      </c>
      <c r="AR62" s="11">
        <f>Reg[STECo3]-Sug0.2[STECo3]</f>
        <v>0</v>
      </c>
      <c r="AS62" s="11">
        <f>Reg[STECo4]-Sug0.2[STECo4]</f>
        <v>0</v>
      </c>
      <c r="AT62" s="11">
        <f>Reg[STECo5]-Sug0.2[STECo5]</f>
        <v>0</v>
      </c>
      <c r="AU62" s="11">
        <f>Reg[STECo6]-Sug0.2[STECo6]</f>
        <v>0</v>
      </c>
      <c r="AV62" s="11">
        <f>Reg[[#This Row],[STECo7]]-Sug0.2[[#This Row],[STECo7]]</f>
        <v>30000</v>
      </c>
      <c r="AW62" s="11">
        <f>Reg[[#This Row],[STECo8]]-Sug0.2[[#This Row],[STECo8]]</f>
        <v>30000</v>
      </c>
      <c r="AX62" s="11">
        <f>Reg[[#This Row],[STECo9]]-Sug0.2[[#This Row],[STECo9]]</f>
        <v>30000</v>
      </c>
      <c r="AY62" s="11">
        <f>Reg[[#This Row],[STECo10]]-Sug0.2[[#This Row],[STECo10]]</f>
        <v>30000</v>
      </c>
      <c r="AZ62" s="11">
        <f>Reg[[#This Row],[STECo11]]-Sug0.2[[#This Row],[STECo11]]</f>
        <v>30000</v>
      </c>
      <c r="BA62" s="11">
        <f>Reg[[#This Row],[STECo12]]-Sug0.2[[#This Row],[STECo12]]</f>
        <v>30000</v>
      </c>
      <c r="BB62" s="11">
        <f>Reg[[#This Row],[STECo13]]-Sug0.2[[#This Row],[STECo13]]</f>
        <v>30000</v>
      </c>
      <c r="BC62" s="11">
        <f>Reg[[#This Row],[STECo14]]-Sug0.2[[#This Row],[STECo14]]</f>
        <v>40000</v>
      </c>
      <c r="BD62" s="11">
        <f>Reg[[#This Row],[STECo15]]-Sug0.2[[#This Row],[STECo15]]</f>
        <v>30000</v>
      </c>
      <c r="BE62" s="11">
        <f>Reg[[#This Row],[STECo16]]-Sug0.2[[#This Row],[STECo16]]</f>
        <v>30000</v>
      </c>
      <c r="BF62" s="11">
        <f>Reg[[#This Row],[STECo17]]-Sug0.2[[#This Row],[STECo17]]</f>
        <v>30000</v>
      </c>
      <c r="BG62" s="11">
        <f>Reg[[#This Row],[STECo18]]-Sug0.2[[#This Row],[STECo18]]</f>
        <v>30000</v>
      </c>
      <c r="BH62" s="11">
        <f>Reg[[#This Row],[STECo19]]-Sug0.2[[#This Row],[STECo19]]</f>
        <v>20000</v>
      </c>
      <c r="BI62" s="11">
        <f>Reg[[#This Row],[STECo20]]-Sug0.2[[#This Row],[STECo20]]</f>
        <v>30000</v>
      </c>
      <c r="BJ62" s="11">
        <f>Reg[[#This Row],[STECo21]]-Sug0.2[[#This Row],[STECo21]]</f>
        <v>20000</v>
      </c>
      <c r="BK62" s="11">
        <f>Reg[[#This Row],[STECo22]]-Sug0.2[[#This Row],[STECo22]]</f>
        <v>20000</v>
      </c>
      <c r="BL62" s="11">
        <f>Reg[[#This Row],[STECo23]]-Sug0.2[[#This Row],[STECo23]]</f>
        <v>30000</v>
      </c>
      <c r="BM62" s="11">
        <f>Reg[[#This Row],[STECo24]]-Sug0.2[[#This Row],[STECo24]]</f>
        <v>10000</v>
      </c>
      <c r="BN62" s="11">
        <f>Reg[[#This Row],[STECo25]]-Sug0.2[[#This Row],[STECo25]]</f>
        <v>20869.491900000023</v>
      </c>
      <c r="BO62" s="11">
        <f>Reg[[#This Row],[STECo26]]-Sug0.2[[#This Row],[STECo26]]</f>
        <v>18524.871199999936</v>
      </c>
      <c r="BP62" s="11">
        <f>Reg[[#This Row],[STECo27]]-Sug0.2[[#This Row],[STECo27]]</f>
        <v>16248.09420000005</v>
      </c>
      <c r="BQ62" s="11">
        <f>Reg[STECo0]-Sug0.2[STECo0]</f>
        <v>0</v>
      </c>
      <c r="BR62" s="11">
        <f>Reg[STECo1]-Sug0.2[STECo1]</f>
        <v>0</v>
      </c>
      <c r="BS62" s="11">
        <f>Reg[STECo2]-Sug0.2[STECo2]</f>
        <v>0</v>
      </c>
      <c r="BT62" s="11">
        <f>Reg[STECo3]-Sug0.2[STECo3]</f>
        <v>0</v>
      </c>
      <c r="BU62" s="11">
        <f>Reg[STECo4]-Sug0.2[STECo4]</f>
        <v>0</v>
      </c>
      <c r="BV62" s="11">
        <f>Reg[STECo5]-Sug0.2[STECo5]</f>
        <v>0</v>
      </c>
      <c r="BW62" s="11">
        <f>Reg[STECo6]-Sug0.2[STECo6]</f>
        <v>0</v>
      </c>
      <c r="BX62" s="11">
        <f>Reg[[#This Row],[STECo7]]-Sug0.5[[#This Row],[STECo7]]</f>
        <v>70000</v>
      </c>
      <c r="BY62" s="11">
        <f>Reg[[#This Row],[STECo8]]-Sug0.5[[#This Row],[STECo8]]</f>
        <v>80000</v>
      </c>
      <c r="BZ62" s="11">
        <f>Reg[[#This Row],[STECo9]]-Sug0.5[[#This Row],[STECo9]]</f>
        <v>90000</v>
      </c>
      <c r="CA62" s="11">
        <f>Reg[[#This Row],[STECo10]]-Sug0.5[[#This Row],[STECo10]]</f>
        <v>90000</v>
      </c>
      <c r="CB62" s="11">
        <f>Reg[[#This Row],[STECo11]]-Sug0.5[[#This Row],[STECo11]]</f>
        <v>90000</v>
      </c>
      <c r="CC62" s="11">
        <f>Reg[[#This Row],[STECo12]]-Sug0.5[[#This Row],[STECo12]]</f>
        <v>90000</v>
      </c>
      <c r="CD62" s="11">
        <f>Reg[[#This Row],[STECo13]]-Sug0.5[[#This Row],[STECo13]]</f>
        <v>100000</v>
      </c>
      <c r="CE62" s="11">
        <f>Reg[[#This Row],[STECo14]]-Sug0.5[[#This Row],[STECo14]]</f>
        <v>100000</v>
      </c>
      <c r="CF62" s="11">
        <f>Reg[[#This Row],[STECo15]]-Sug0.5[[#This Row],[STECo15]]</f>
        <v>100000</v>
      </c>
      <c r="CG62" s="11">
        <f>Reg[[#This Row],[STECo16]]-Sug0.5[[#This Row],[STECo16]]</f>
        <v>100000</v>
      </c>
      <c r="CH62" s="11">
        <f>Reg[[#This Row],[STECo17]]-Sug0.5[[#This Row],[STECo17]]</f>
        <v>90000</v>
      </c>
      <c r="CI62" s="11">
        <f>Reg[[#This Row],[STECo18]]-Sug0.5[[#This Row],[STECo18]]</f>
        <v>90000</v>
      </c>
      <c r="CJ62" s="11">
        <f>Reg[[#This Row],[STECo19]]-Sug0.5[[#This Row],[STECo19]]</f>
        <v>90000</v>
      </c>
      <c r="CK62" s="11">
        <f>Reg[[#This Row],[STECo20]]-Sug0.5[[#This Row],[STECo20]]</f>
        <v>90000</v>
      </c>
      <c r="CL62" s="11">
        <f>Reg[[#This Row],[STECo21]]-Sug0.5[[#This Row],[STECo21]]</f>
        <v>80000</v>
      </c>
      <c r="CM62" s="11">
        <f>Reg[[#This Row],[STECo22]]-Sug0.5[[#This Row],[STECo22]]</f>
        <v>70000</v>
      </c>
      <c r="CN62" s="11">
        <f>Reg[[#This Row],[STECo23]]-Sug0.5[[#This Row],[STECo23]]</f>
        <v>80000</v>
      </c>
      <c r="CO62" s="11">
        <f>Reg[[#This Row],[STECo24]]-Sug0.5[[#This Row],[STECo24]]</f>
        <v>64606.430300000007</v>
      </c>
      <c r="CP62" s="11">
        <f>Reg[[#This Row],[STECo25]]-Sug0.5[[#This Row],[STECo25]]</f>
        <v>70088.811600000015</v>
      </c>
      <c r="CQ62" s="11">
        <f>Reg[[#This Row],[STECo26]]-Sug0.5[[#This Row],[STECo26]]</f>
        <v>64310.774499999941</v>
      </c>
      <c r="CR62" s="11">
        <f>Reg[[#This Row],[STECo27]]-Sug0.5[[#This Row],[STECo27]]</f>
        <v>58350.074200000032</v>
      </c>
    </row>
    <row r="63" spans="3:96" x14ac:dyDescent="0.25">
      <c r="C63" s="7">
        <f>(SUM(Reg[[#This Row],[STECo0]:[STECo27]]))-(SUM(Sug0.2[[#This Row],[STECo0]:[STECo27]]))</f>
        <v>112336.61250000075</v>
      </c>
      <c r="D63" s="7">
        <f>(SUM(Reg[[#This Row],[NASCo0]:[NASCo27]]))-(SUM(Sug0.2[[#This Row],[NASCo0]:[NASCo27]]))</f>
        <v>372932.59060000069</v>
      </c>
      <c r="E63" s="7">
        <f>(SUM(Reg[[#This Row],[CIRCo0]:[CIRCo27]]))-(SUM(Sug0.2[[#This Row],[CIRCo0]:[CIRCo27]]))</f>
        <v>525814.51629999932</v>
      </c>
      <c r="F63" s="7">
        <f>(SUM(Reg[[#This Row],[HCCCo0]:[HCCCo27]]))-(SUM(Sug0.2[[#This Row],[HCCCo0]:[HCCCo27]]))</f>
        <v>851841.07660000026</v>
      </c>
      <c r="G63" s="7">
        <f>(SUM(Reg[[#This Row],[CHDCo0]:[CHDCo27]]))-(SUM(Sug0.2[[#This Row],[CHDCo0]:[CHDCo27]]))</f>
        <v>2000000</v>
      </c>
      <c r="H63" s="7">
        <f>(SUM(Reg[[#This Row],[T2DCo0]:[T2DCo27]]))-(SUM(Sug0.2[[#This Row],[T2DCo0]:[T2DCo27]]))</f>
        <v>2300000</v>
      </c>
      <c r="I63" s="7">
        <f>(SUM(Reg[[#This Row],[OveCo0]:[OveCo27]]))-(SUM(Sug0.2[[#This Row],[OveCo0]:[OveCo27]]))</f>
        <v>14827.791500005871</v>
      </c>
      <c r="J63" s="7">
        <f>(SUM(Reg[[#This Row],[ObeCo0]:[ObeCo27]]))-(SUM(Sug0.2[[#This Row],[ObeCo0]:[ObeCo27]]))</f>
        <v>890000</v>
      </c>
      <c r="K63" s="7">
        <f>(SUM(Reg[[#This Row],[STECo0]:[STECo27]]))-(SUM(Sug0.5[[#This Row],[STECo0]:[STECo27]]))</f>
        <v>309808.3646000009</v>
      </c>
      <c r="L63" s="7">
        <f>(SUM(Reg[[#This Row],[NASCo0]:[NASCo27]]))-(SUM(Sug0.5[[#This Row],[NASCo0]:[NASCo27]]))</f>
        <v>1077364.7558000023</v>
      </c>
      <c r="M63" s="7">
        <f>(SUM(Reg[[#This Row],[CIRCo0]:[CIRCo27]]))-(SUM(Sug0.5[[#This Row],[CIRCo0]:[CIRCo27]]))</f>
        <v>1704744.6316999998</v>
      </c>
      <c r="N63" s="7">
        <f>(SUM(Reg[[#This Row],[HCCCo0]:[HCCCo27]]))-(SUM(Sug0.5[[#This Row],[HCCCo0]:[HCCCo27]]))</f>
        <v>2030383.5685000028</v>
      </c>
      <c r="O63" s="7">
        <f>(SUM(Reg[[#This Row],[CHDCo0]:[CHDCo27]]))-(SUM(Sug0.5[[#This Row],[CHDCo0]:[CHDCo27]]))</f>
        <v>4700000</v>
      </c>
      <c r="P63" s="7">
        <f>(SUM(Reg[[#This Row],[T2DCo0]:[T2DCo27]]))-(SUM(Sug0.5[[#This Row],[T2DCo0]:[T2DCo27]]))</f>
        <v>6000000</v>
      </c>
      <c r="Q63" s="7">
        <f>(SUM(Reg[[#This Row],[OveCo0]:[OveCo27]]))-(SUM(Sug0.5[[#This Row],[OveCo0]:[OveCo27]]))</f>
        <v>65175.606400001794</v>
      </c>
      <c r="R63" s="7">
        <f>(SUM(Reg[[#This Row],[ObeCo0]:[ObeCo27]]))-(SUM(Sug0.5[[#This Row],[ObeCo0]:[ObeCo27]]))</f>
        <v>2690000</v>
      </c>
      <c r="S63" s="7">
        <f>(SUM(Reg[[#This Row],[SteDa0]:[SteDa27]]))-(SUM(Sug0.2[[#This Row],[SteDa0]:[SteDa27]]))</f>
        <v>0</v>
      </c>
      <c r="T63" s="7">
        <f>(SUM(Reg[[#This Row],[NASDa0]:[NASDa27]]))-(SUM(Sug0.2[[#This Row],[NASDa0]:[NASDa27]]))</f>
        <v>249.03793619999942</v>
      </c>
      <c r="U63" s="7">
        <f>(SUM(Reg[[#This Row],[CIRDa0]:[CIRDa27]]))-(SUM(Sug0.2[[#This Row],[CIRDa0]:[CIRDa27]]))</f>
        <v>39.867770699999824</v>
      </c>
      <c r="V63" s="14">
        <f>(SUM(Reg[[#This Row],[HCCDa0]:[HCCDa27]]))-(SUM(Sug0.2[[#This Row],[HCCDa0]:[HCCDa27]]))</f>
        <v>3.346792807000007</v>
      </c>
      <c r="W63" s="7">
        <f>(SUM(Reg[[#This Row],[LIDDa0]:[LIDDa27]]))-(SUM(Sug0.2[[#This Row],[LIDDa0]:[LIDDa27]]))</f>
        <v>150.4202607999996</v>
      </c>
      <c r="X63" s="7">
        <f>(SUM(Reg[[#This Row],[CHDDa0]:[CHDDa27]]))-(SUM(Sug0.2[[#This Row],[CHDDa0]:[CHDDa27]]))</f>
        <v>9.2579513399998632</v>
      </c>
      <c r="Y63" s="7">
        <f>(SUM(Reg[[#This Row],[CHDDDa0]:[CHDDDa27]]))-(SUM(Sug0.2[[#This Row],[CHDDDa0]:[CHDDDa27]]))</f>
        <v>28.776066100000207</v>
      </c>
      <c r="Z63" s="7">
        <f>(SUM(Reg[[#This Row],[T2DDa0]:[T2DDa27]]))-(SUM(Sug0.2[[#This Row],[T2DDa0]:[T2DDa27]]))</f>
        <v>15.62163659999942</v>
      </c>
      <c r="AA63" s="7">
        <f>(SUM(Reg[[#This Row],[T2DDDa0]:[T2DDDa27]]))-(SUM(Sug0.2[[#This Row],[T2DDDa0]:[T2DDDa27]]))</f>
        <v>69.248378099997353</v>
      </c>
      <c r="AB63" s="7">
        <f>(SUM(Reg[[#This Row],[OveDa0]:[OveDa27]]))-(SUM(Sug0.2[[#This Row],[OveDa0]:[OveDa27]]))</f>
        <v>0</v>
      </c>
      <c r="AC63" s="7">
        <f>(SUM(Reg[[#This Row],[ObeDa0]:[ObeDa27]]))-(SUM(Sug0.2[[#This Row],[ObeDa0]:[ObeDa27]]))</f>
        <v>14.383902279999802</v>
      </c>
      <c r="AD63" s="7">
        <f>(SUM(Reg[[#This Row],[SteDa0]:[SteDa27]]))-(SUM(Sug0.5[[#This Row],[SteDa0]:[SteDa27]]))</f>
        <v>0</v>
      </c>
      <c r="AE63" s="7">
        <f>(SUM(Reg[[#This Row],[NASDa0]:[NASDa27]]))-(SUM(Sug0.5[[#This Row],[NASDa0]:[NASDa27]]))</f>
        <v>719.44555670000045</v>
      </c>
      <c r="AF63" s="7">
        <f>(SUM(Reg[[#This Row],[CIRDa0]:[CIRDa27]]))-(SUM(Sug0.5[[#This Row],[CIRDa0]:[CIRDa27]]))</f>
        <v>129.25540472999995</v>
      </c>
      <c r="AG63" s="7">
        <f>(SUM(Reg[[#This Row],[HCCDa0]:[HCCDa27]]))-(SUM(Sug0.5[[#This Row],[HCCDa0]:[HCCDa27]]))</f>
        <v>7.9771606600000027</v>
      </c>
      <c r="AH63" s="7">
        <f>(SUM(Reg[[#This Row],[LIDDa0]:[LIDDa27]]))-(SUM(Sug0.5[[#This Row],[LIDDa0]:[LIDDa27]]))</f>
        <v>748.71786429999975</v>
      </c>
      <c r="AI63" s="7">
        <f>(SUM(Reg[[#This Row],[CHDDa0]:[CHDDa27]]))-(SUM(Sug0.5[[#This Row],[CHDDa0]:[CHDDa27]]))</f>
        <v>22.050590819999798</v>
      </c>
      <c r="AJ63" s="7">
        <f>(SUM(Reg[[#This Row],[CHDDDa0]:[CHDDDa27]]))-(SUM(Sug0.5[[#This Row],[CHDDDa0]:[CHDDDa27]]))</f>
        <v>48.062609600000542</v>
      </c>
      <c r="AK63" s="7">
        <f>(SUM(Reg[[#This Row],[T2DDa0]:[T2DDa27]]))-(SUM(Sug0.5[[#This Row],[T2DDa0]:[T2DDa27]]))</f>
        <v>38.659950059999574</v>
      </c>
      <c r="AL63" s="7">
        <f>(SUM(Reg[[#This Row],[T2DDDa0]:[T2DDDa27]]))-(SUM(Sug0.5[[#This Row],[T2DDDa0]:[T2DDDa27]]))</f>
        <v>234.43298470000082</v>
      </c>
      <c r="AM63" s="7">
        <f>(SUM(Reg[[#This Row],[OveDa0]:[OveDa27]]))-(SUM(Sug0.5[[#This Row],[OveDa0]:[OveDa27]]))</f>
        <v>0</v>
      </c>
      <c r="AN63" s="7">
        <f>(SUM(Reg[[#This Row],[ObeDa0]:[ObeDa27]]))-(SUM(Sug0.5[[#This Row],[ObeDa0]:[ObeDa27]]))</f>
        <v>41.825753379999696</v>
      </c>
      <c r="AO63" s="11">
        <f>Reg[STECo0]-Sug0.2[STECo0]</f>
        <v>0</v>
      </c>
      <c r="AP63" s="11">
        <f>Reg[STECo1]-Sug0.2[STECo1]</f>
        <v>0</v>
      </c>
      <c r="AQ63" s="11">
        <f>Reg[STECo2]-Sug0.2[STECo2]</f>
        <v>0</v>
      </c>
      <c r="AR63" s="11">
        <f>Reg[STECo3]-Sug0.2[STECo3]</f>
        <v>0</v>
      </c>
      <c r="AS63" s="11">
        <f>Reg[STECo4]-Sug0.2[STECo4]</f>
        <v>0</v>
      </c>
      <c r="AT63" s="11">
        <f>Reg[STECo5]-Sug0.2[STECo5]</f>
        <v>0</v>
      </c>
      <c r="AU63" s="11">
        <f>Reg[STECo6]-Sug0.2[STECo6]</f>
        <v>0</v>
      </c>
      <c r="AV63" s="11">
        <f>Reg[[#This Row],[STECo7]]-Sug0.2[[#This Row],[STECo7]]</f>
        <v>3663.8429999999935</v>
      </c>
      <c r="AW63" s="11">
        <f>Reg[[#This Row],[STECo8]]-Sug0.2[[#This Row],[STECo8]]</f>
        <v>5236.8845000000438</v>
      </c>
      <c r="AX63" s="11">
        <f>Reg[[#This Row],[STECo9]]-Sug0.2[[#This Row],[STECo9]]</f>
        <v>5372.1475000000792</v>
      </c>
      <c r="AY63" s="11">
        <f>Reg[[#This Row],[STECo10]]-Sug0.2[[#This Row],[STECo10]]</f>
        <v>5867.6368000000948</v>
      </c>
      <c r="AZ63" s="11">
        <f>Reg[[#This Row],[STECo11]]-Sug0.2[[#This Row],[STECo11]]</f>
        <v>5606.3105000000214</v>
      </c>
      <c r="BA63" s="11">
        <f>Reg[[#This Row],[STECo12]]-Sug0.2[[#This Row],[STECo12]]</f>
        <v>4301.7415000000037</v>
      </c>
      <c r="BB63" s="11">
        <f>Reg[[#This Row],[STECo13]]-Sug0.2[[#This Row],[STECo13]]</f>
        <v>5710.6535000000149</v>
      </c>
      <c r="BC63" s="11">
        <f>Reg[[#This Row],[STECo14]]-Sug0.2[[#This Row],[STECo14]]</f>
        <v>6785.5903000000399</v>
      </c>
      <c r="BD63" s="11">
        <f>Reg[[#This Row],[STECo15]]-Sug0.2[[#This Row],[STECo15]]</f>
        <v>6507.610800000024</v>
      </c>
      <c r="BE63" s="11">
        <f>Reg[[#This Row],[STECo16]]-Sug0.2[[#This Row],[STECo16]]</f>
        <v>7098.0772000000579</v>
      </c>
      <c r="BF63" s="11">
        <f>Reg[[#This Row],[STECo17]]-Sug0.2[[#This Row],[STECo17]]</f>
        <v>6891.3371000000043</v>
      </c>
      <c r="BG63" s="11">
        <f>Reg[[#This Row],[STECo18]]-Sug0.2[[#This Row],[STECo18]]</f>
        <v>6028.9090999999316</v>
      </c>
      <c r="BH63" s="11">
        <f>Reg[[#This Row],[STECo19]]-Sug0.2[[#This Row],[STECo19]]</f>
        <v>6424.3642999998992</v>
      </c>
      <c r="BI63" s="11">
        <f>Reg[[#This Row],[STECo20]]-Sug0.2[[#This Row],[STECo20]]</f>
        <v>5960.0359999999637</v>
      </c>
      <c r="BJ63" s="11">
        <f>Reg[[#This Row],[STECo21]]-Sug0.2[[#This Row],[STECo21]]</f>
        <v>5113.6004999999423</v>
      </c>
      <c r="BK63" s="11">
        <f>Reg[[#This Row],[STECo22]]-Sug0.2[[#This Row],[STECo22]]</f>
        <v>5160.6342000000295</v>
      </c>
      <c r="BL63" s="11">
        <f>Reg[[#This Row],[STECo23]]-Sug0.2[[#This Row],[STECo23]]</f>
        <v>4566.3716000000131</v>
      </c>
      <c r="BM63" s="11">
        <f>Reg[[#This Row],[STECo24]]-Sug0.2[[#This Row],[STECo24]]</f>
        <v>4125.4976000000024</v>
      </c>
      <c r="BN63" s="11">
        <f>Reg[[#This Row],[STECo25]]-Sug0.2[[#This Row],[STECo25]]</f>
        <v>4304.2432000000263</v>
      </c>
      <c r="BO63" s="11">
        <f>Reg[[#This Row],[STECo26]]-Sug0.2[[#This Row],[STECo26]]</f>
        <v>4004.7569999999832</v>
      </c>
      <c r="BP63" s="11">
        <f>Reg[[#This Row],[STECo27]]-Sug0.2[[#This Row],[STECo27]]</f>
        <v>3606.3663000000524</v>
      </c>
      <c r="BQ63" s="11">
        <f>Reg[STECo0]-Sug0.2[STECo0]</f>
        <v>0</v>
      </c>
      <c r="BR63" s="11">
        <f>Reg[STECo1]-Sug0.2[STECo1]</f>
        <v>0</v>
      </c>
      <c r="BS63" s="11">
        <f>Reg[STECo2]-Sug0.2[STECo2]</f>
        <v>0</v>
      </c>
      <c r="BT63" s="11">
        <f>Reg[STECo3]-Sug0.2[STECo3]</f>
        <v>0</v>
      </c>
      <c r="BU63" s="11">
        <f>Reg[STECo4]-Sug0.2[STECo4]</f>
        <v>0</v>
      </c>
      <c r="BV63" s="11">
        <f>Reg[STECo5]-Sug0.2[STECo5]</f>
        <v>0</v>
      </c>
      <c r="BW63" s="11">
        <f>Reg[STECo6]-Sug0.2[STECo6]</f>
        <v>0</v>
      </c>
      <c r="BX63" s="11">
        <f>Reg[[#This Row],[STECo7]]-Sug0.5[[#This Row],[STECo7]]</f>
        <v>11602.169400000013</v>
      </c>
      <c r="BY63" s="11">
        <f>Reg[[#This Row],[STECo8]]-Sug0.5[[#This Row],[STECo8]]</f>
        <v>13536.852400000091</v>
      </c>
      <c r="BZ63" s="11">
        <f>Reg[[#This Row],[STECo9]]-Sug0.5[[#This Row],[STECo9]]</f>
        <v>14389.680900000036</v>
      </c>
      <c r="CA63" s="11">
        <f>Reg[[#This Row],[STECo10]]-Sug0.5[[#This Row],[STECo10]]</f>
        <v>15274.483200000017</v>
      </c>
      <c r="CB63" s="11">
        <f>Reg[[#This Row],[STECo11]]-Sug0.5[[#This Row],[STECo11]]</f>
        <v>14829.595399999991</v>
      </c>
      <c r="CC63" s="11">
        <f>Reg[[#This Row],[STECo12]]-Sug0.5[[#This Row],[STECo12]]</f>
        <v>14661.03740000003</v>
      </c>
      <c r="CD63" s="11">
        <f>Reg[[#This Row],[STECo13]]-Sug0.5[[#This Row],[STECo13]]</f>
        <v>15086.353200000012</v>
      </c>
      <c r="CE63" s="11">
        <f>Reg[[#This Row],[STECo14]]-Sug0.5[[#This Row],[STECo14]]</f>
        <v>16550.220199999982</v>
      </c>
      <c r="CF63" s="11">
        <f>Reg[[#This Row],[STECo15]]-Sug0.5[[#This Row],[STECo15]]</f>
        <v>16550.220100000035</v>
      </c>
      <c r="CG63" s="11">
        <f>Reg[[#This Row],[STECo16]]-Sug0.5[[#This Row],[STECo16]]</f>
        <v>17160.186800000025</v>
      </c>
      <c r="CH63" s="11">
        <f>Reg[[#This Row],[STECo17]]-Sug0.5[[#This Row],[STECo17]]</f>
        <v>16206.00159999996</v>
      </c>
      <c r="CI63" s="11">
        <f>Reg[[#This Row],[STECo18]]-Sug0.5[[#This Row],[STECo18]]</f>
        <v>16616.261599999969</v>
      </c>
      <c r="CJ63" s="11">
        <f>Reg[[#This Row],[STECo19]]-Sug0.5[[#This Row],[STECo19]]</f>
        <v>16703.347299999907</v>
      </c>
      <c r="CK63" s="11">
        <f>Reg[[#This Row],[STECo20]]-Sug0.5[[#This Row],[STECo20]]</f>
        <v>16216.842099999893</v>
      </c>
      <c r="CL63" s="11">
        <f>Reg[[#This Row],[STECo21]]-Sug0.5[[#This Row],[STECo21]]</f>
        <v>14466.10679999995</v>
      </c>
      <c r="CM63" s="11">
        <f>Reg[[#This Row],[STECo22]]-Sug0.5[[#This Row],[STECo22]]</f>
        <v>13064.896600000036</v>
      </c>
      <c r="CN63" s="11">
        <f>Reg[[#This Row],[STECo23]]-Sug0.5[[#This Row],[STECo23]]</f>
        <v>14333.333200000052</v>
      </c>
      <c r="CO63" s="11">
        <f>Reg[[#This Row],[STECo24]]-Sug0.5[[#This Row],[STECo24]]</f>
        <v>13669.559100000013</v>
      </c>
      <c r="CP63" s="11">
        <f>Reg[[#This Row],[STECo25]]-Sug0.5[[#This Row],[STECo25]]</f>
        <v>13211.635499999975</v>
      </c>
      <c r="CQ63" s="11">
        <f>Reg[[#This Row],[STECo26]]-Sug0.5[[#This Row],[STECo26]]</f>
        <v>13000.950399999972</v>
      </c>
      <c r="CR63" s="11">
        <f>Reg[[#This Row],[STECo27]]-Sug0.5[[#This Row],[STECo27]]</f>
        <v>12678.631400000013</v>
      </c>
    </row>
    <row r="64" spans="3:96" x14ac:dyDescent="0.25">
      <c r="C64" s="7">
        <f>(SUM(Reg[[#This Row],[STECo0]:[STECo27]]))-(SUM(Sug0.2[[#This Row],[STECo0]:[STECo27]]))</f>
        <v>160599.43080000021</v>
      </c>
      <c r="D64" s="7">
        <f>(SUM(Reg[[#This Row],[NASCo0]:[NASCo27]]))-(SUM(Sug0.2[[#This Row],[NASCo0]:[NASCo27]]))</f>
        <v>431368.18480000272</v>
      </c>
      <c r="E64" s="7">
        <f>(SUM(Reg[[#This Row],[CIRCo0]:[CIRCo27]]))-(SUM(Sug0.2[[#This Row],[CIRCo0]:[CIRCo27]]))</f>
        <v>781879.90810000151</v>
      </c>
      <c r="F64" s="7">
        <f>(SUM(Reg[[#This Row],[HCCCo0]:[HCCCo27]]))-(SUM(Sug0.2[[#This Row],[HCCCo0]:[HCCCo27]]))</f>
        <v>237642.97924000071</v>
      </c>
      <c r="G64" s="7">
        <f>(SUM(Reg[[#This Row],[CHDCo0]:[CHDCo27]]))-(SUM(Sug0.2[[#This Row],[CHDCo0]:[CHDCo27]]))</f>
        <v>1800000</v>
      </c>
      <c r="H64" s="7">
        <f>(SUM(Reg[[#This Row],[T2DCo0]:[T2DCo27]]))-(SUM(Sug0.2[[#This Row],[T2DCo0]:[T2DCo27]]))</f>
        <v>1800000</v>
      </c>
      <c r="I64" s="7">
        <f>(SUM(Reg[[#This Row],[OveCo0]:[OveCo27]]))-(SUM(Sug0.2[[#This Row],[OveCo0]:[OveCo27]]))</f>
        <v>90000</v>
      </c>
      <c r="J64" s="7">
        <f>(SUM(Reg[[#This Row],[ObeCo0]:[ObeCo27]]))-(SUM(Sug0.2[[#This Row],[ObeCo0]:[ObeCo27]]))</f>
        <v>3480000</v>
      </c>
      <c r="K64" s="7">
        <f>(SUM(Reg[[#This Row],[STECo0]:[STECo27]]))-(SUM(Sug0.5[[#This Row],[STECo0]:[STECo27]]))</f>
        <v>437002.80779999867</v>
      </c>
      <c r="L64" s="7">
        <f>(SUM(Reg[[#This Row],[NASCo0]:[NASCo27]]))-(SUM(Sug0.5[[#This Row],[NASCo0]:[NASCo27]]))</f>
        <v>1329914.2946000034</v>
      </c>
      <c r="M64" s="7">
        <f>(SUM(Reg[[#This Row],[CIRCo0]:[CIRCo27]]))-(SUM(Sug0.5[[#This Row],[CIRCo0]:[CIRCo27]]))</f>
        <v>2171931.6094999993</v>
      </c>
      <c r="N64" s="7">
        <f>(SUM(Reg[[#This Row],[HCCCo0]:[HCCCo27]]))-(SUM(Sug0.5[[#This Row],[HCCCo0]:[HCCCo27]]))</f>
        <v>984066.21023000032</v>
      </c>
      <c r="O64" s="7">
        <f>(SUM(Reg[[#This Row],[CHDCo0]:[CHDCo27]]))-(SUM(Sug0.5[[#This Row],[CHDCo0]:[CHDCo27]]))</f>
        <v>6600000</v>
      </c>
      <c r="P64" s="7">
        <f>(SUM(Reg[[#This Row],[T2DCo0]:[T2DCo27]]))-(SUM(Sug0.5[[#This Row],[T2DCo0]:[T2DCo27]]))</f>
        <v>6600000</v>
      </c>
      <c r="Q64" s="7">
        <f>(SUM(Reg[[#This Row],[OveCo0]:[OveCo27]]))-(SUM(Sug0.5[[#This Row],[OveCo0]:[OveCo27]]))</f>
        <v>150000</v>
      </c>
      <c r="R64" s="7">
        <f>(SUM(Reg[[#This Row],[ObeCo0]:[ObeCo27]]))-(SUM(Sug0.5[[#This Row],[ObeCo0]:[ObeCo27]]))</f>
        <v>10730000</v>
      </c>
      <c r="S64" s="7">
        <f>(SUM(Reg[[#This Row],[SteDa0]:[SteDa27]]))-(SUM(Sug0.2[[#This Row],[SteDa0]:[SteDa27]]))</f>
        <v>0</v>
      </c>
      <c r="T64" s="7">
        <f>(SUM(Reg[[#This Row],[NASDa0]:[NASDa27]]))-(SUM(Sug0.2[[#This Row],[NASDa0]:[NASDa27]]))</f>
        <v>196.68895229999998</v>
      </c>
      <c r="U64" s="7">
        <f>(SUM(Reg[[#This Row],[CIRDa0]:[CIRDa27]]))-(SUM(Sug0.2[[#This Row],[CIRDa0]:[CIRDa27]]))</f>
        <v>51.920071970000038</v>
      </c>
      <c r="V64" s="14">
        <f>(SUM(Reg[[#This Row],[HCCDa0]:[HCCDa27]]))-(SUM(Sug0.2[[#This Row],[HCCDa0]:[HCCDa27]]))</f>
        <v>2.1044051230000065</v>
      </c>
      <c r="W64" s="7">
        <f>(SUM(Reg[[#This Row],[LIDDa0]:[LIDDa27]]))-(SUM(Sug0.2[[#This Row],[LIDDa0]:[LIDDa27]]))</f>
        <v>220.50165544000129</v>
      </c>
      <c r="X64" s="7">
        <f>(SUM(Reg[[#This Row],[CHDDa0]:[CHDDa27]]))-(SUM(Sug0.2[[#This Row],[CHDDa0]:[CHDDa27]]))</f>
        <v>11.510194799999681</v>
      </c>
      <c r="Y64" s="7">
        <f>(SUM(Reg[[#This Row],[CHDDDa0]:[CHDDDa27]]))-(SUM(Sug0.2[[#This Row],[CHDDDa0]:[CHDDDa27]]))</f>
        <v>-1.3921318399998199</v>
      </c>
      <c r="Z64" s="7">
        <f>(SUM(Reg[[#This Row],[T2DDa0]:[T2DDa27]]))-(SUM(Sug0.2[[#This Row],[T2DDa0]:[T2DDa27]]))</f>
        <v>9.5697167499999978</v>
      </c>
      <c r="AA64" s="7">
        <f>(SUM(Reg[[#This Row],[T2DDDa0]:[T2DDDa27]]))-(SUM(Sug0.2[[#This Row],[T2DDDa0]:[T2DDDa27]]))</f>
        <v>93.885978099999193</v>
      </c>
      <c r="AB64" s="7">
        <f>(SUM(Reg[[#This Row],[OveDa0]:[OveDa27]]))-(SUM(Sug0.2[[#This Row],[OveDa0]:[OveDa27]]))</f>
        <v>0</v>
      </c>
      <c r="AC64" s="7">
        <f>(SUM(Reg[[#This Row],[ObeDa0]:[ObeDa27]]))-(SUM(Sug0.2[[#This Row],[ObeDa0]:[ObeDa27]]))</f>
        <v>29.224804560000166</v>
      </c>
      <c r="AD64" s="7">
        <f>(SUM(Reg[[#This Row],[SteDa0]:[SteDa27]]))-(SUM(Sug0.5[[#This Row],[SteDa0]:[SteDa27]]))</f>
        <v>0</v>
      </c>
      <c r="AE64" s="7">
        <f>(SUM(Reg[[#This Row],[NASDa0]:[NASDa27]]))-(SUM(Sug0.5[[#This Row],[NASDa0]:[NASDa27]]))</f>
        <v>606.39485740000009</v>
      </c>
      <c r="AF64" s="7">
        <f>(SUM(Reg[[#This Row],[CIRDa0]:[CIRDa27]]))-(SUM(Sug0.5[[#This Row],[CIRDa0]:[CIRDa27]]))</f>
        <v>144.22527597000004</v>
      </c>
      <c r="AG64" s="7">
        <f>(SUM(Reg[[#This Row],[HCCDa0]:[HCCDa27]]))-(SUM(Sug0.5[[#This Row],[HCCDa0]:[HCCDa27]]))</f>
        <v>8.7142232420000063</v>
      </c>
      <c r="AH64" s="7">
        <f>(SUM(Reg[[#This Row],[LIDDa0]:[LIDDa27]]))-(SUM(Sug0.5[[#This Row],[LIDDa0]:[LIDDa27]]))</f>
        <v>767.11638368000058</v>
      </c>
      <c r="AI64" s="7">
        <f>(SUM(Reg[[#This Row],[CHDDa0]:[CHDDa27]]))-(SUM(Sug0.5[[#This Row],[CHDDa0]:[CHDDa27]]))</f>
        <v>44.384280089999947</v>
      </c>
      <c r="AJ64" s="7">
        <f>(SUM(Reg[[#This Row],[CHDDDa0]:[CHDDDa27]]))-(SUM(Sug0.5[[#This Row],[CHDDDa0]:[CHDDDa27]]))</f>
        <v>58.380175820000204</v>
      </c>
      <c r="AK64" s="7">
        <f>(SUM(Reg[[#This Row],[T2DDa0]:[T2DDa27]]))-(SUM(Sug0.5[[#This Row],[T2DDa0]:[T2DDa27]]))</f>
        <v>33.903604800000267</v>
      </c>
      <c r="AL64" s="7">
        <f>(SUM(Reg[[#This Row],[T2DDDa0]:[T2DDDa27]]))-(SUM(Sug0.5[[#This Row],[T2DDDa0]:[T2DDDa27]]))</f>
        <v>263.62443269999858</v>
      </c>
      <c r="AM64" s="7">
        <f>(SUM(Reg[[#This Row],[OveDa0]:[OveDa27]]))-(SUM(Sug0.5[[#This Row],[OveDa0]:[OveDa27]]))</f>
        <v>0</v>
      </c>
      <c r="AN64" s="7">
        <f>(SUM(Reg[[#This Row],[ObeDa0]:[ObeDa27]]))-(SUM(Sug0.5[[#This Row],[ObeDa0]:[ObeDa27]]))</f>
        <v>88.030350179999914</v>
      </c>
      <c r="AO64" s="11">
        <f>Reg[STECo0]-Sug0.2[STECo0]</f>
        <v>0</v>
      </c>
      <c r="AP64" s="11">
        <f>Reg[STECo1]-Sug0.2[STECo1]</f>
        <v>0</v>
      </c>
      <c r="AQ64" s="11">
        <f>Reg[STECo2]-Sug0.2[STECo2]</f>
        <v>0</v>
      </c>
      <c r="AR64" s="11">
        <f>Reg[STECo3]-Sug0.2[STECo3]</f>
        <v>0</v>
      </c>
      <c r="AS64" s="11">
        <f>Reg[STECo4]-Sug0.2[STECo4]</f>
        <v>0</v>
      </c>
      <c r="AT64" s="11">
        <f>Reg[STECo5]-Sug0.2[STECo5]</f>
        <v>0</v>
      </c>
      <c r="AU64" s="11">
        <f>Reg[STECo6]-Sug0.2[STECo6]</f>
        <v>0</v>
      </c>
      <c r="AV64" s="11">
        <f>Reg[[#This Row],[STECo7]]-Sug0.2[[#This Row],[STECo7]]</f>
        <v>6214.9431000000332</v>
      </c>
      <c r="AW64" s="11">
        <f>Reg[[#This Row],[STECo8]]-Sug0.2[[#This Row],[STECo8]]</f>
        <v>6643.4127000000444</v>
      </c>
      <c r="AX64" s="11">
        <f>Reg[[#This Row],[STECo9]]-Sug0.2[[#This Row],[STECo9]]</f>
        <v>6923.30349999998</v>
      </c>
      <c r="AY64" s="11">
        <f>Reg[[#This Row],[STECo10]]-Sug0.2[[#This Row],[STECo10]]</f>
        <v>7698.3045000000275</v>
      </c>
      <c r="AZ64" s="11">
        <f>Reg[[#This Row],[STECo11]]-Sug0.2[[#This Row],[STECo11]]</f>
        <v>8310.7330000000075</v>
      </c>
      <c r="BA64" s="11">
        <f>Reg[[#This Row],[STECo12]]-Sug0.2[[#This Row],[STECo12]]</f>
        <v>9151.7162000000244</v>
      </c>
      <c r="BB64" s="11">
        <f>Reg[[#This Row],[STECo13]]-Sug0.2[[#This Row],[STECo13]]</f>
        <v>9884.0846999999485</v>
      </c>
      <c r="BC64" s="11">
        <f>Reg[[#This Row],[STECo14]]-Sug0.2[[#This Row],[STECo14]]</f>
        <v>9647.2423999999883</v>
      </c>
      <c r="BD64" s="11">
        <f>Reg[[#This Row],[STECo15]]-Sug0.2[[#This Row],[STECo15]]</f>
        <v>8722.015000000014</v>
      </c>
      <c r="BE64" s="11">
        <f>Reg[[#This Row],[STECo16]]-Sug0.2[[#This Row],[STECo16]]</f>
        <v>8804.7702000000281</v>
      </c>
      <c r="BF64" s="11">
        <f>Reg[[#This Row],[STECo17]]-Sug0.2[[#This Row],[STECo17]]</f>
        <v>8688.4570999999996</v>
      </c>
      <c r="BG64" s="11">
        <f>Reg[[#This Row],[STECo18]]-Sug0.2[[#This Row],[STECo18]]</f>
        <v>8253.9888000000501</v>
      </c>
      <c r="BH64" s="11">
        <f>Reg[[#This Row],[STECo19]]-Sug0.2[[#This Row],[STECo19]]</f>
        <v>7925.5200999999652</v>
      </c>
      <c r="BI64" s="11">
        <f>Reg[[#This Row],[STECo20]]-Sug0.2[[#This Row],[STECo20]]</f>
        <v>7651.9315000000061</v>
      </c>
      <c r="BJ64" s="11">
        <f>Reg[[#This Row],[STECo21]]-Sug0.2[[#This Row],[STECo21]]</f>
        <v>7346.0533999999752</v>
      </c>
      <c r="BK64" s="11">
        <f>Reg[[#This Row],[STECo22]]-Sug0.2[[#This Row],[STECo22]]</f>
        <v>7696.2109000000055</v>
      </c>
      <c r="BL64" s="11">
        <f>Reg[[#This Row],[STECo23]]-Sug0.2[[#This Row],[STECo23]]</f>
        <v>6924.3597999999765</v>
      </c>
      <c r="BM64" s="11">
        <f>Reg[[#This Row],[STECo24]]-Sug0.2[[#This Row],[STECo24]]</f>
        <v>6266.9046000000089</v>
      </c>
      <c r="BN64" s="11">
        <f>Reg[[#This Row],[STECo25]]-Sug0.2[[#This Row],[STECo25]]</f>
        <v>6047.4983999999822</v>
      </c>
      <c r="BO64" s="11">
        <f>Reg[[#This Row],[STECo26]]-Sug0.2[[#This Row],[STECo26]]</f>
        <v>6479.9739999999874</v>
      </c>
      <c r="BP64" s="11">
        <f>Reg[[#This Row],[STECo27]]-Sug0.2[[#This Row],[STECo27]]</f>
        <v>5318.0068999999785</v>
      </c>
      <c r="BQ64" s="11">
        <f>Reg[STECo0]-Sug0.2[STECo0]</f>
        <v>0</v>
      </c>
      <c r="BR64" s="11">
        <f>Reg[STECo1]-Sug0.2[STECo1]</f>
        <v>0</v>
      </c>
      <c r="BS64" s="11">
        <f>Reg[STECo2]-Sug0.2[STECo2]</f>
        <v>0</v>
      </c>
      <c r="BT64" s="11">
        <f>Reg[STECo3]-Sug0.2[STECo3]</f>
        <v>0</v>
      </c>
      <c r="BU64" s="11">
        <f>Reg[STECo4]-Sug0.2[STECo4]</f>
        <v>0</v>
      </c>
      <c r="BV64" s="11">
        <f>Reg[STECo5]-Sug0.2[STECo5]</f>
        <v>0</v>
      </c>
      <c r="BW64" s="11">
        <f>Reg[STECo6]-Sug0.2[STECo6]</f>
        <v>0</v>
      </c>
      <c r="BX64" s="11">
        <f>Reg[[#This Row],[STECo7]]-Sug0.5[[#This Row],[STECo7]]</f>
        <v>17765.948399999994</v>
      </c>
      <c r="BY64" s="11">
        <f>Reg[[#This Row],[STECo8]]-Sug0.5[[#This Row],[STECo8]]</f>
        <v>19564.545700000017</v>
      </c>
      <c r="BZ64" s="11">
        <f>Reg[[#This Row],[STECo9]]-Sug0.5[[#This Row],[STECo9]]</f>
        <v>20769.910600000003</v>
      </c>
      <c r="CA64" s="11">
        <f>Reg[[#This Row],[STECo10]]-Sug0.5[[#This Row],[STECo10]]</f>
        <v>21601.212600000028</v>
      </c>
      <c r="CB64" s="11">
        <f>Reg[[#This Row],[STECo11]]-Sug0.5[[#This Row],[STECo11]]</f>
        <v>22478.022799999977</v>
      </c>
      <c r="CC64" s="11">
        <f>Reg[[#This Row],[STECo12]]-Sug0.5[[#This Row],[STECo12]]</f>
        <v>23826.953299999994</v>
      </c>
      <c r="CD64" s="11">
        <f>Reg[[#This Row],[STECo13]]-Sug0.5[[#This Row],[STECo13]]</f>
        <v>24867.936599999957</v>
      </c>
      <c r="CE64" s="11">
        <f>Reg[[#This Row],[STECo14]]-Sug0.5[[#This Row],[STECo14]]</f>
        <v>24705.107499999984</v>
      </c>
      <c r="CF64" s="11">
        <f>Reg[[#This Row],[STECo15]]-Sug0.5[[#This Row],[STECo15]]</f>
        <v>23043.960100000026</v>
      </c>
      <c r="CG64" s="11">
        <f>Reg[[#This Row],[STECo16]]-Sug0.5[[#This Row],[STECo16]]</f>
        <v>22902.025299999979</v>
      </c>
      <c r="CH64" s="11">
        <f>Reg[[#This Row],[STECo17]]-Sug0.5[[#This Row],[STECo17]]</f>
        <v>22608.673099999956</v>
      </c>
      <c r="CI64" s="11">
        <f>Reg[[#This Row],[STECo18]]-Sug0.5[[#This Row],[STECo18]]</f>
        <v>21723.410100000037</v>
      </c>
      <c r="CJ64" s="11">
        <f>Reg[[#This Row],[STECo19]]-Sug0.5[[#This Row],[STECo19]]</f>
        <v>21398.904099999985</v>
      </c>
      <c r="CK64" s="11">
        <f>Reg[[#This Row],[STECo20]]-Sug0.5[[#This Row],[STECo20]]</f>
        <v>20818.383299999987</v>
      </c>
      <c r="CL64" s="11">
        <f>Reg[[#This Row],[STECo21]]-Sug0.5[[#This Row],[STECo21]]</f>
        <v>20253.525699999998</v>
      </c>
      <c r="CM64" s="11">
        <f>Reg[[#This Row],[STECo22]]-Sug0.5[[#This Row],[STECo22]]</f>
        <v>20469.503200000036</v>
      </c>
      <c r="CN64" s="11">
        <f>Reg[[#This Row],[STECo23]]-Sug0.5[[#This Row],[STECo23]]</f>
        <v>18934.407699999982</v>
      </c>
      <c r="CO64" s="11">
        <f>Reg[[#This Row],[STECo24]]-Sug0.5[[#This Row],[STECo24]]</f>
        <v>18193.01390000002</v>
      </c>
      <c r="CP64" s="11">
        <f>Reg[[#This Row],[STECo25]]-Sug0.5[[#This Row],[STECo25]]</f>
        <v>17404.995400000014</v>
      </c>
      <c r="CQ64" s="11">
        <f>Reg[[#This Row],[STECo26]]-Sug0.5[[#This Row],[STECo26]]</f>
        <v>17614.072999999975</v>
      </c>
      <c r="CR64" s="11">
        <f>Reg[[#This Row],[STECo27]]-Sug0.5[[#This Row],[STECo27]]</f>
        <v>16058.295400000003</v>
      </c>
    </row>
    <row r="65" spans="3:96" x14ac:dyDescent="0.25">
      <c r="C65" s="7">
        <f>(SUM(Reg[[#This Row],[STECo0]:[STECo27]]))-(SUM(Sug0.2[[#This Row],[STECo0]:[STECo27]]))</f>
        <v>156589.73849999905</v>
      </c>
      <c r="D65" s="7">
        <f>(SUM(Reg[[#This Row],[NASCo0]:[NASCo27]]))-(SUM(Sug0.2[[#This Row],[NASCo0]:[NASCo27]]))</f>
        <v>806832.08190000057</v>
      </c>
      <c r="E65" s="7">
        <f>(SUM(Reg[[#This Row],[CIRCo0]:[CIRCo27]]))-(SUM(Sug0.2[[#This Row],[CIRCo0]:[CIRCo27]]))</f>
        <v>2271371.0243999995</v>
      </c>
      <c r="F65" s="7">
        <f>(SUM(Reg[[#This Row],[HCCCo0]:[HCCCo27]]))-(SUM(Sug0.2[[#This Row],[HCCCo0]:[HCCCo27]]))</f>
        <v>1269837.8198000044</v>
      </c>
      <c r="G65" s="7">
        <f>(SUM(Reg[[#This Row],[CHDCo0]:[CHDCo27]]))-(SUM(Sug0.2[[#This Row],[CHDCo0]:[CHDCo27]]))</f>
        <v>6300000</v>
      </c>
      <c r="H65" s="7">
        <f>(SUM(Reg[[#This Row],[T2DCo0]:[T2DCo27]]))-(SUM(Sug0.2[[#This Row],[T2DCo0]:[T2DCo27]]))</f>
        <v>8900000</v>
      </c>
      <c r="I65" s="7">
        <f>(SUM(Reg[[#This Row],[OveCo0]:[OveCo27]]))-(SUM(Sug0.2[[#This Row],[OveCo0]:[OveCo27]]))</f>
        <v>-839374.74180000648</v>
      </c>
      <c r="J65" s="7">
        <f>(SUM(Reg[[#This Row],[ObeCo0]:[ObeCo27]]))-(SUM(Sug0.2[[#This Row],[ObeCo0]:[ObeCo27]]))</f>
        <v>13340000</v>
      </c>
      <c r="K65" s="7">
        <f>(SUM(Reg[[#This Row],[STECo0]:[STECo27]]))-(SUM(Sug0.5[[#This Row],[STECo0]:[STECo27]]))</f>
        <v>618733.80059999973</v>
      </c>
      <c r="L65" s="7">
        <f>(SUM(Reg[[#This Row],[NASCo0]:[NASCo27]]))-(SUM(Sug0.5[[#This Row],[NASCo0]:[NASCo27]]))</f>
        <v>2569135.8534999993</v>
      </c>
      <c r="M65" s="7">
        <f>(SUM(Reg[[#This Row],[CIRCo0]:[CIRCo27]]))-(SUM(Sug0.5[[#This Row],[CIRCo0]:[CIRCo27]]))</f>
        <v>6536138.4245000016</v>
      </c>
      <c r="N65" s="7">
        <f>(SUM(Reg[[#This Row],[HCCCo0]:[HCCCo27]]))-(SUM(Sug0.5[[#This Row],[HCCCo0]:[HCCCo27]]))</f>
        <v>4069787.2210000027</v>
      </c>
      <c r="O65" s="7">
        <f>(SUM(Reg[[#This Row],[CHDCo0]:[CHDCo27]]))-(SUM(Sug0.5[[#This Row],[CHDCo0]:[CHDCo27]]))</f>
        <v>18500000</v>
      </c>
      <c r="P65" s="7">
        <f>(SUM(Reg[[#This Row],[T2DCo0]:[T2DCo27]]))-(SUM(Sug0.5[[#This Row],[T2DCo0]:[T2DCo27]]))</f>
        <v>28500000</v>
      </c>
      <c r="Q65" s="7">
        <f>(SUM(Reg[[#This Row],[OveCo0]:[OveCo27]]))-(SUM(Sug0.5[[#This Row],[OveCo0]:[OveCo27]]))</f>
        <v>-2682017.4091000035</v>
      </c>
      <c r="R65" s="7">
        <f>(SUM(Reg[[#This Row],[ObeCo0]:[ObeCo27]]))-(SUM(Sug0.5[[#This Row],[ObeCo0]:[ObeCo27]]))</f>
        <v>42460000</v>
      </c>
      <c r="S65" s="7">
        <f>(SUM(Reg[[#This Row],[SteDa0]:[SteDa27]]))-(SUM(Sug0.2[[#This Row],[SteDa0]:[SteDa27]]))</f>
        <v>0</v>
      </c>
      <c r="T65" s="7">
        <f>(SUM(Reg[[#This Row],[NASDa0]:[NASDa27]]))-(SUM(Sug0.2[[#This Row],[NASDa0]:[NASDa27]]))</f>
        <v>564.67699480000101</v>
      </c>
      <c r="U65" s="7">
        <f>(SUM(Reg[[#This Row],[CIRDa0]:[CIRDa27]]))-(SUM(Sug0.2[[#This Row],[CIRDa0]:[CIRDa27]]))</f>
        <v>143.26419479000015</v>
      </c>
      <c r="V65" s="14">
        <f>(SUM(Reg[[#This Row],[HCCDa0]:[HCCDa27]]))-(SUM(Sug0.2[[#This Row],[HCCDa0]:[HCCDa27]]))</f>
        <v>6.7958445789999615</v>
      </c>
      <c r="W65" s="7">
        <f>(SUM(Reg[[#This Row],[LIDDa0]:[LIDDa27]]))-(SUM(Sug0.2[[#This Row],[LIDDa0]:[LIDDa27]]))</f>
        <v>788.38857400000143</v>
      </c>
      <c r="X65" s="7">
        <f>(SUM(Reg[[#This Row],[CHDDa0]:[CHDDa27]]))-(SUM(Sug0.2[[#This Row],[CHDDa0]:[CHDDa27]]))</f>
        <v>26.440648869999677</v>
      </c>
      <c r="Y65" s="7">
        <f>(SUM(Reg[[#This Row],[CHDDDa0]:[CHDDDa27]]))-(SUM(Sug0.2[[#This Row],[CHDDDa0]:[CHDDDa27]]))</f>
        <v>17.327478899999733</v>
      </c>
      <c r="Z65" s="7">
        <f>(SUM(Reg[[#This Row],[T2DDa0]:[T2DDa27]]))-(SUM(Sug0.2[[#This Row],[T2DDa0]:[T2DDa27]]))</f>
        <v>42.947048630000154</v>
      </c>
      <c r="AA65" s="7">
        <f>(SUM(Reg[[#This Row],[T2DDDa0]:[T2DDDa27]]))-(SUM(Sug0.2[[#This Row],[T2DDDa0]:[T2DDDa27]]))</f>
        <v>432.56816800000161</v>
      </c>
      <c r="AB65" s="7">
        <f>(SUM(Reg[[#This Row],[OveDa0]:[OveDa27]]))-(SUM(Sug0.2[[#This Row],[OveDa0]:[OveDa27]]))</f>
        <v>0</v>
      </c>
      <c r="AC65" s="7">
        <f>(SUM(Reg[[#This Row],[ObeDa0]:[ObeDa27]]))-(SUM(Sug0.2[[#This Row],[ObeDa0]:[ObeDa27]]))</f>
        <v>186.70806743999992</v>
      </c>
      <c r="AD65" s="7">
        <f>(SUM(Reg[[#This Row],[SteDa0]:[SteDa27]]))-(SUM(Sug0.5[[#This Row],[SteDa0]:[SteDa27]]))</f>
        <v>0</v>
      </c>
      <c r="AE65" s="7">
        <f>(SUM(Reg[[#This Row],[NASDa0]:[NASDa27]]))-(SUM(Sug0.5[[#This Row],[NASDa0]:[NASDa27]]))</f>
        <v>1798.0592809000009</v>
      </c>
      <c r="AF65" s="7">
        <f>(SUM(Reg[[#This Row],[CIRDa0]:[CIRDa27]]))-(SUM(Sug0.5[[#This Row],[CIRDa0]:[CIRDa27]]))</f>
        <v>411.93742775000021</v>
      </c>
      <c r="AG65" s="7">
        <f>(SUM(Reg[[#This Row],[HCCDa0]:[HCCDa27]]))-(SUM(Sug0.5[[#This Row],[HCCDa0]:[HCCDa27]]))</f>
        <v>21.815155591999975</v>
      </c>
      <c r="AH65" s="7">
        <f>(SUM(Reg[[#This Row],[LIDDa0]:[LIDDa27]]))-(SUM(Sug0.5[[#This Row],[LIDDa0]:[LIDDa27]]))</f>
        <v>2327.5445103000011</v>
      </c>
      <c r="AI65" s="7">
        <f>(SUM(Reg[[#This Row],[CHDDa0]:[CHDDa27]]))-(SUM(Sug0.5[[#This Row],[CHDDa0]:[CHDDa27]]))</f>
        <v>77.742455179999524</v>
      </c>
      <c r="AJ65" s="7">
        <f>(SUM(Reg[[#This Row],[CHDDDa0]:[CHDDDa27]]))-(SUM(Sug0.5[[#This Row],[CHDDDa0]:[CHDDDa27]]))</f>
        <v>88.947171040000285</v>
      </c>
      <c r="AK65" s="7">
        <f>(SUM(Reg[[#This Row],[T2DDa0]:[T2DDa27]]))-(SUM(Sug0.5[[#This Row],[T2DDa0]:[T2DDa27]]))</f>
        <v>137.97551107999993</v>
      </c>
      <c r="AL65" s="7">
        <f>(SUM(Reg[[#This Row],[T2DDDa0]:[T2DDDa27]]))-(SUM(Sug0.5[[#This Row],[T2DDDa0]:[T2DDDa27]]))</f>
        <v>1298.058449899996</v>
      </c>
      <c r="AM65" s="7">
        <f>(SUM(Reg[[#This Row],[OveDa0]:[OveDa27]]))-(SUM(Sug0.5[[#This Row],[OveDa0]:[OveDa27]]))</f>
        <v>0</v>
      </c>
      <c r="AN65" s="7">
        <f>(SUM(Reg[[#This Row],[ObeDa0]:[ObeDa27]]))-(SUM(Sug0.5[[#This Row],[ObeDa0]:[ObeDa27]]))</f>
        <v>592.70013341000049</v>
      </c>
      <c r="AO65" s="11">
        <f>Reg[STECo0]-Sug0.2[STECo0]</f>
        <v>0</v>
      </c>
      <c r="AP65" s="11">
        <f>Reg[STECo1]-Sug0.2[STECo1]</f>
        <v>0</v>
      </c>
      <c r="AQ65" s="11">
        <f>Reg[STECo2]-Sug0.2[STECo2]</f>
        <v>0</v>
      </c>
      <c r="AR65" s="11">
        <f>Reg[STECo3]-Sug0.2[STECo3]</f>
        <v>0</v>
      </c>
      <c r="AS65" s="11">
        <f>Reg[STECo4]-Sug0.2[STECo4]</f>
        <v>0</v>
      </c>
      <c r="AT65" s="11">
        <f>Reg[STECo5]-Sug0.2[STECo5]</f>
        <v>0</v>
      </c>
      <c r="AU65" s="11">
        <f>Reg[STECo6]-Sug0.2[STECo6]</f>
        <v>0</v>
      </c>
      <c r="AV65" s="11">
        <f>Reg[[#This Row],[STECo7]]-Sug0.2[[#This Row],[STECo7]]</f>
        <v>6509.3796999999322</v>
      </c>
      <c r="AW65" s="11">
        <f>Reg[[#This Row],[STECo8]]-Sug0.2[[#This Row],[STECo8]]</f>
        <v>7654.9521999999415</v>
      </c>
      <c r="AX65" s="11">
        <f>Reg[[#This Row],[STECo9]]-Sug0.2[[#This Row],[STECo9]]</f>
        <v>8209.7590000000782</v>
      </c>
      <c r="AY65" s="11">
        <f>Reg[[#This Row],[STECo10]]-Sug0.2[[#This Row],[STECo10]]</f>
        <v>9313.0633999999845</v>
      </c>
      <c r="AZ65" s="11">
        <f>Reg[[#This Row],[STECo11]]-Sug0.2[[#This Row],[STECo11]]</f>
        <v>9286.1824000000488</v>
      </c>
      <c r="BA65" s="11">
        <f>Reg[[#This Row],[STECo12]]-Sug0.2[[#This Row],[STECo12]]</f>
        <v>8462.1148000000976</v>
      </c>
      <c r="BB65" s="11">
        <f>Reg[[#This Row],[STECo13]]-Sug0.2[[#This Row],[STECo13]]</f>
        <v>8369.2088000000222</v>
      </c>
      <c r="BC65" s="11">
        <f>Reg[[#This Row],[STECo14]]-Sug0.2[[#This Row],[STECo14]]</f>
        <v>7007.264899999951</v>
      </c>
      <c r="BD65" s="11">
        <f>Reg[[#This Row],[STECo15]]-Sug0.2[[#This Row],[STECo15]]</f>
        <v>6079.4282999999123</v>
      </c>
      <c r="BE65" s="11">
        <f>Reg[[#This Row],[STECo16]]-Sug0.2[[#This Row],[STECo16]]</f>
        <v>6675.2854999999981</v>
      </c>
      <c r="BF65" s="11">
        <f>Reg[[#This Row],[STECo17]]-Sug0.2[[#This Row],[STECo17]]</f>
        <v>7640.592399999965</v>
      </c>
      <c r="BG65" s="11">
        <f>Reg[[#This Row],[STECo18]]-Sug0.2[[#This Row],[STECo18]]</f>
        <v>8411.5397999999113</v>
      </c>
      <c r="BH65" s="11">
        <f>Reg[[#This Row],[STECo19]]-Sug0.2[[#This Row],[STECo19]]</f>
        <v>7073.3841999999713</v>
      </c>
      <c r="BI65" s="11">
        <f>Reg[[#This Row],[STECo20]]-Sug0.2[[#This Row],[STECo20]]</f>
        <v>6804.9327000000048</v>
      </c>
      <c r="BJ65" s="11">
        <f>Reg[[#This Row],[STECo21]]-Sug0.2[[#This Row],[STECo21]]</f>
        <v>7515.913899999985</v>
      </c>
      <c r="BK65" s="11">
        <f>Reg[[#This Row],[STECo22]]-Sug0.2[[#This Row],[STECo22]]</f>
        <v>6473.1485000000102</v>
      </c>
      <c r="BL65" s="11">
        <f>Reg[[#This Row],[STECo23]]-Sug0.2[[#This Row],[STECo23]]</f>
        <v>6627.407200000016</v>
      </c>
      <c r="BM65" s="11">
        <f>Reg[[#This Row],[STECo24]]-Sug0.2[[#This Row],[STECo24]]</f>
        <v>7599.2197999999626</v>
      </c>
      <c r="BN65" s="11">
        <f>Reg[[#This Row],[STECo25]]-Sug0.2[[#This Row],[STECo25]]</f>
        <v>7377.8832999999868</v>
      </c>
      <c r="BO65" s="11">
        <f>Reg[[#This Row],[STECo26]]-Sug0.2[[#This Row],[STECo26]]</f>
        <v>6849.2857000000076</v>
      </c>
      <c r="BP65" s="11">
        <f>Reg[[#This Row],[STECo27]]-Sug0.2[[#This Row],[STECo27]]</f>
        <v>6649.7920000000158</v>
      </c>
      <c r="BQ65" s="11">
        <f>Reg[STECo0]-Sug0.2[STECo0]</f>
        <v>0</v>
      </c>
      <c r="BR65" s="11">
        <f>Reg[STECo1]-Sug0.2[STECo1]</f>
        <v>0</v>
      </c>
      <c r="BS65" s="11">
        <f>Reg[STECo2]-Sug0.2[STECo2]</f>
        <v>0</v>
      </c>
      <c r="BT65" s="11">
        <f>Reg[STECo3]-Sug0.2[STECo3]</f>
        <v>0</v>
      </c>
      <c r="BU65" s="11">
        <f>Reg[STECo4]-Sug0.2[STECo4]</f>
        <v>0</v>
      </c>
      <c r="BV65" s="11">
        <f>Reg[STECo5]-Sug0.2[STECo5]</f>
        <v>0</v>
      </c>
      <c r="BW65" s="11">
        <f>Reg[STECo6]-Sug0.2[STECo6]</f>
        <v>0</v>
      </c>
      <c r="BX65" s="11">
        <f>Reg[[#This Row],[STECo7]]-Sug0.5[[#This Row],[STECo7]]</f>
        <v>25762.474599999958</v>
      </c>
      <c r="BY65" s="11">
        <f>Reg[[#This Row],[STECo8]]-Sug0.5[[#This Row],[STECo8]]</f>
        <v>29106.620599999907</v>
      </c>
      <c r="BZ65" s="11">
        <f>Reg[[#This Row],[STECo9]]-Sug0.5[[#This Row],[STECo9]]</f>
        <v>29814.388200000045</v>
      </c>
      <c r="CA65" s="11">
        <f>Reg[[#This Row],[STECo10]]-Sug0.5[[#This Row],[STECo10]]</f>
        <v>30372.332999999984</v>
      </c>
      <c r="CB65" s="11">
        <f>Reg[[#This Row],[STECo11]]-Sug0.5[[#This Row],[STECo11]]</f>
        <v>30791.025900000008</v>
      </c>
      <c r="CC65" s="11">
        <f>Reg[[#This Row],[STECo12]]-Sug0.5[[#This Row],[STECo12]]</f>
        <v>31317.733200000017</v>
      </c>
      <c r="CD65" s="11">
        <f>Reg[[#This Row],[STECo13]]-Sug0.5[[#This Row],[STECo13]]</f>
        <v>31864.419100000057</v>
      </c>
      <c r="CE65" s="11">
        <f>Reg[[#This Row],[STECo14]]-Sug0.5[[#This Row],[STECo14]]</f>
        <v>33843.598699999973</v>
      </c>
      <c r="CF65" s="11">
        <f>Reg[[#This Row],[STECo15]]-Sug0.5[[#This Row],[STECo15]]</f>
        <v>33292.107599999988</v>
      </c>
      <c r="CG65" s="11">
        <f>Reg[[#This Row],[STECo16]]-Sug0.5[[#This Row],[STECo16]]</f>
        <v>32462.967000000062</v>
      </c>
      <c r="CH65" s="11">
        <f>Reg[[#This Row],[STECo17]]-Sug0.5[[#This Row],[STECo17]]</f>
        <v>32881.835099999967</v>
      </c>
      <c r="CI65" s="11">
        <f>Reg[[#This Row],[STECo18]]-Sug0.5[[#This Row],[STECo18]]</f>
        <v>34308.485299999942</v>
      </c>
      <c r="CJ65" s="11">
        <f>Reg[[#This Row],[STECo19]]-Sug0.5[[#This Row],[STECo19]]</f>
        <v>32473.263699999952</v>
      </c>
      <c r="CK65" s="11">
        <f>Reg[[#This Row],[STECo20]]-Sug0.5[[#This Row],[STECo20]]</f>
        <v>29529.662000000011</v>
      </c>
      <c r="CL65" s="11">
        <f>Reg[[#This Row],[STECo21]]-Sug0.5[[#This Row],[STECo21]]</f>
        <v>29154.47239999997</v>
      </c>
      <c r="CM65" s="11">
        <f>Reg[[#This Row],[STECo22]]-Sug0.5[[#This Row],[STECo22]]</f>
        <v>26127.98119999998</v>
      </c>
      <c r="CN65" s="11">
        <f>Reg[[#This Row],[STECo23]]-Sug0.5[[#This Row],[STECo23]]</f>
        <v>26452.495800000033</v>
      </c>
      <c r="CO65" s="11">
        <f>Reg[[#This Row],[STECo24]]-Sug0.5[[#This Row],[STECo24]]</f>
        <v>26125.78469999996</v>
      </c>
      <c r="CP65" s="11">
        <f>Reg[[#This Row],[STECo25]]-Sug0.5[[#This Row],[STECo25]]</f>
        <v>25580.252199999988</v>
      </c>
      <c r="CQ65" s="11">
        <f>Reg[[#This Row],[STECo26]]-Sug0.5[[#This Row],[STECo26]]</f>
        <v>24730.626999999979</v>
      </c>
      <c r="CR65" s="11">
        <f>Reg[[#This Row],[STECo27]]-Sug0.5[[#This Row],[STECo27]]</f>
        <v>22741.273300000001</v>
      </c>
    </row>
    <row r="66" spans="3:96" x14ac:dyDescent="0.25">
      <c r="C66" s="7">
        <f>(SUM(Reg[[#This Row],[STECo0]:[STECo27]]))-(SUM(Sug0.2[[#This Row],[STECo0]:[STECo27]]))</f>
        <v>400000</v>
      </c>
      <c r="D66" s="7">
        <f>(SUM(Reg[[#This Row],[NASCo0]:[NASCo27]]))-(SUM(Sug0.2[[#This Row],[NASCo0]:[NASCo27]]))</f>
        <v>610530.15249999985</v>
      </c>
      <c r="E66" s="7">
        <f>(SUM(Reg[[#This Row],[CIRCo0]:[CIRCo27]]))-(SUM(Sug0.2[[#This Row],[CIRCo0]:[CIRCo27]]))</f>
        <v>698330.32610000018</v>
      </c>
      <c r="F66" s="7">
        <f>(SUM(Reg[[#This Row],[HCCCo0]:[HCCCo27]]))-(SUM(Sug0.2[[#This Row],[HCCCo0]:[HCCCo27]]))</f>
        <v>354533.07860000059</v>
      </c>
      <c r="G66" s="7">
        <f>(SUM(Reg[[#This Row],[CHDCo0]:[CHDCo27]]))-(SUM(Sug0.2[[#This Row],[CHDCo0]:[CHDCo27]]))</f>
        <v>3100000</v>
      </c>
      <c r="H66" s="7">
        <f>(SUM(Reg[[#This Row],[T2DCo0]:[T2DCo27]]))-(SUM(Sug0.2[[#This Row],[T2DCo0]:[T2DCo27]]))</f>
        <v>5300000</v>
      </c>
      <c r="I66" s="7">
        <f>(SUM(Reg[[#This Row],[OveCo0]:[OveCo27]]))-(SUM(Sug0.2[[#This Row],[OveCo0]:[OveCo27]]))</f>
        <v>-94100.49600000307</v>
      </c>
      <c r="J66" s="7">
        <f>(SUM(Reg[[#This Row],[ObeCo0]:[ObeCo27]]))-(SUM(Sug0.2[[#This Row],[ObeCo0]:[ObeCo27]]))</f>
        <v>6750000</v>
      </c>
      <c r="K66" s="7">
        <f>(SUM(Reg[[#This Row],[STECo0]:[STECo27]]))-(SUM(Sug0.5[[#This Row],[STECo0]:[STECo27]]))</f>
        <v>1320000</v>
      </c>
      <c r="L66" s="7">
        <f>(SUM(Reg[[#This Row],[NASCo0]:[NASCo27]]))-(SUM(Sug0.5[[#This Row],[NASCo0]:[NASCo27]]))</f>
        <v>1904351.425999999</v>
      </c>
      <c r="M66" s="7">
        <f>(SUM(Reg[[#This Row],[CIRCo0]:[CIRCo27]]))-(SUM(Sug0.5[[#This Row],[CIRCo0]:[CIRCo27]]))</f>
        <v>2210306.4362000013</v>
      </c>
      <c r="N66" s="7">
        <f>(SUM(Reg[[#This Row],[HCCCo0]:[HCCCo27]]))-(SUM(Sug0.5[[#This Row],[HCCCo0]:[HCCCo27]]))</f>
        <v>1195952.5763900001</v>
      </c>
      <c r="O66" s="7">
        <f>(SUM(Reg[[#This Row],[CHDCo0]:[CHDCo27]]))-(SUM(Sug0.5[[#This Row],[CHDCo0]:[CHDCo27]]))</f>
        <v>9600000</v>
      </c>
      <c r="P66" s="7">
        <f>(SUM(Reg[[#This Row],[T2DCo0]:[T2DCo27]]))-(SUM(Sug0.5[[#This Row],[T2DCo0]:[T2DCo27]]))</f>
        <v>17500000</v>
      </c>
      <c r="Q66" s="7">
        <f>(SUM(Reg[[#This Row],[OveCo0]:[OveCo27]]))-(SUM(Sug0.5[[#This Row],[OveCo0]:[OveCo27]]))</f>
        <v>-33067.140399999917</v>
      </c>
      <c r="R66" s="7">
        <f>(SUM(Reg[[#This Row],[ObeCo0]:[ObeCo27]]))-(SUM(Sug0.5[[#This Row],[ObeCo0]:[ObeCo27]]))</f>
        <v>19580000</v>
      </c>
      <c r="S66" s="7">
        <f>(SUM(Reg[[#This Row],[SteDa0]:[SteDa27]]))-(SUM(Sug0.2[[#This Row],[SteDa0]:[SteDa27]]))</f>
        <v>0</v>
      </c>
      <c r="T66" s="7">
        <f>(SUM(Reg[[#This Row],[NASDa0]:[NASDa27]]))-(SUM(Sug0.2[[#This Row],[NASDa0]:[NASDa27]]))</f>
        <v>436.73673900000085</v>
      </c>
      <c r="U66" s="7">
        <f>(SUM(Reg[[#This Row],[CIRDa0]:[CIRDa27]]))-(SUM(Sug0.2[[#This Row],[CIRDa0]:[CIRDa27]]))</f>
        <v>80.181125660000021</v>
      </c>
      <c r="V66" s="14">
        <f>(SUM(Reg[[#This Row],[HCCDa0]:[HCCDa27]]))-(SUM(Sug0.2[[#This Row],[HCCDa0]:[HCCDa27]]))</f>
        <v>5.8141075670000006</v>
      </c>
      <c r="W66" s="7">
        <f>(SUM(Reg[[#This Row],[LIDDa0]:[LIDDa27]]))-(SUM(Sug0.2[[#This Row],[LIDDa0]:[LIDDa27]]))</f>
        <v>344.65659869999945</v>
      </c>
      <c r="X66" s="7">
        <f>(SUM(Reg[[#This Row],[CHDDa0]:[CHDDa27]]))-(SUM(Sug0.2[[#This Row],[CHDDa0]:[CHDDa27]]))</f>
        <v>14.870486369999981</v>
      </c>
      <c r="Y66" s="7">
        <f>(SUM(Reg[[#This Row],[CHDDDa0]:[CHDDDa27]]))-(SUM(Sug0.2[[#This Row],[CHDDDa0]:[CHDDDa27]]))</f>
        <v>18.207416130000183</v>
      </c>
      <c r="Z66" s="7">
        <f>(SUM(Reg[[#This Row],[T2DDa0]:[T2DDa27]]))-(SUM(Sug0.2[[#This Row],[T2DDa0]:[T2DDa27]]))</f>
        <v>25.073259300000245</v>
      </c>
      <c r="AA66" s="7">
        <f>(SUM(Reg[[#This Row],[T2DDDa0]:[T2DDDa27]]))-(SUM(Sug0.2[[#This Row],[T2DDDa0]:[T2DDDa27]]))</f>
        <v>148.67734419999397</v>
      </c>
      <c r="AB66" s="7">
        <f>(SUM(Reg[[#This Row],[OveDa0]:[OveDa27]]))-(SUM(Sug0.2[[#This Row],[OveDa0]:[OveDa27]]))</f>
        <v>0</v>
      </c>
      <c r="AC66" s="7">
        <f>(SUM(Reg[[#This Row],[ObeDa0]:[ObeDa27]]))-(SUM(Sug0.2[[#This Row],[ObeDa0]:[ObeDa27]]))</f>
        <v>52.008423490000268</v>
      </c>
      <c r="AD66" s="7">
        <f>(SUM(Reg[[#This Row],[SteDa0]:[SteDa27]]))-(SUM(Sug0.5[[#This Row],[SteDa0]:[SteDa27]]))</f>
        <v>0</v>
      </c>
      <c r="AE66" s="7">
        <f>(SUM(Reg[[#This Row],[NASDa0]:[NASDa27]]))-(SUM(Sug0.5[[#This Row],[NASDa0]:[NASDa27]]))</f>
        <v>1362.2590606000022</v>
      </c>
      <c r="AF66" s="7">
        <f>(SUM(Reg[[#This Row],[CIRDa0]:[CIRDa27]]))-(SUM(Sug0.5[[#This Row],[CIRDa0]:[CIRDa27]]))</f>
        <v>253.78370582999992</v>
      </c>
      <c r="AG66" s="7">
        <f>(SUM(Reg[[#This Row],[HCCDa0]:[HCCDa27]]))-(SUM(Sug0.5[[#This Row],[HCCDa0]:[HCCDa27]]))</f>
        <v>19.612829783000002</v>
      </c>
      <c r="AH66" s="7">
        <f>(SUM(Reg[[#This Row],[LIDDa0]:[LIDDa27]]))-(SUM(Sug0.5[[#This Row],[LIDDa0]:[LIDDa27]]))</f>
        <v>1222.459660999999</v>
      </c>
      <c r="AI66" s="7">
        <f>(SUM(Reg[[#This Row],[CHDDa0]:[CHDDa27]]))-(SUM(Sug0.5[[#This Row],[CHDDa0]:[CHDDa27]]))</f>
        <v>45.597336959999666</v>
      </c>
      <c r="AJ66" s="7">
        <f>(SUM(Reg[[#This Row],[CHDDDa0]:[CHDDDa27]]))-(SUM(Sug0.5[[#This Row],[CHDDDa0]:[CHDDDa27]]))</f>
        <v>41.616964059999646</v>
      </c>
      <c r="AK66" s="7">
        <f>(SUM(Reg[[#This Row],[T2DDa0]:[T2DDa27]]))-(SUM(Sug0.5[[#This Row],[T2DDa0]:[T2DDa27]]))</f>
        <v>82.268446700000368</v>
      </c>
      <c r="AL66" s="7">
        <f>(SUM(Reg[[#This Row],[T2DDDa0]:[T2DDDa27]]))-(SUM(Sug0.5[[#This Row],[T2DDDa0]:[T2DDDa27]]))</f>
        <v>468.87995899999805</v>
      </c>
      <c r="AM66" s="7">
        <f>(SUM(Reg[[#This Row],[OveDa0]:[OveDa27]]))-(SUM(Sug0.5[[#This Row],[OveDa0]:[OveDa27]]))</f>
        <v>0</v>
      </c>
      <c r="AN66" s="7">
        <f>(SUM(Reg[[#This Row],[ObeDa0]:[ObeDa27]]))-(SUM(Sug0.5[[#This Row],[ObeDa0]:[ObeDa27]]))</f>
        <v>152.57524533000014</v>
      </c>
      <c r="AO66" s="11">
        <f>Reg[STECo0]-Sug0.2[STECo0]</f>
        <v>0</v>
      </c>
      <c r="AP66" s="11">
        <f>Reg[STECo1]-Sug0.2[STECo1]</f>
        <v>0</v>
      </c>
      <c r="AQ66" s="11">
        <f>Reg[STECo2]-Sug0.2[STECo2]</f>
        <v>0</v>
      </c>
      <c r="AR66" s="11">
        <f>Reg[STECo3]-Sug0.2[STECo3]</f>
        <v>0</v>
      </c>
      <c r="AS66" s="11">
        <f>Reg[STECo4]-Sug0.2[STECo4]</f>
        <v>0</v>
      </c>
      <c r="AT66" s="11">
        <f>Reg[STECo5]-Sug0.2[STECo5]</f>
        <v>0</v>
      </c>
      <c r="AU66" s="11">
        <f>Reg[STECo6]-Sug0.2[STECo6]</f>
        <v>0</v>
      </c>
      <c r="AV66" s="11">
        <f>Reg[[#This Row],[STECo7]]-Sug0.2[[#This Row],[STECo7]]</f>
        <v>20000</v>
      </c>
      <c r="AW66" s="11">
        <f>Reg[[#This Row],[STECo8]]-Sug0.2[[#This Row],[STECo8]]</f>
        <v>30000</v>
      </c>
      <c r="AX66" s="11">
        <f>Reg[[#This Row],[STECo9]]-Sug0.2[[#This Row],[STECo9]]</f>
        <v>30000</v>
      </c>
      <c r="AY66" s="11">
        <f>Reg[[#This Row],[STECo10]]-Sug0.2[[#This Row],[STECo10]]</f>
        <v>20000</v>
      </c>
      <c r="AZ66" s="11">
        <f>Reg[[#This Row],[STECo11]]-Sug0.2[[#This Row],[STECo11]]</f>
        <v>20000</v>
      </c>
      <c r="BA66" s="11">
        <f>Reg[[#This Row],[STECo12]]-Sug0.2[[#This Row],[STECo12]]</f>
        <v>30000</v>
      </c>
      <c r="BB66" s="11">
        <f>Reg[[#This Row],[STECo13]]-Sug0.2[[#This Row],[STECo13]]</f>
        <v>30000</v>
      </c>
      <c r="BC66" s="11">
        <f>Reg[[#This Row],[STECo14]]-Sug0.2[[#This Row],[STECo14]]</f>
        <v>20000</v>
      </c>
      <c r="BD66" s="11">
        <f>Reg[[#This Row],[STECo15]]-Sug0.2[[#This Row],[STECo15]]</f>
        <v>20000</v>
      </c>
      <c r="BE66" s="11">
        <f>Reg[[#This Row],[STECo16]]-Sug0.2[[#This Row],[STECo16]]</f>
        <v>20000</v>
      </c>
      <c r="BF66" s="11">
        <f>Reg[[#This Row],[STECo17]]-Sug0.2[[#This Row],[STECo17]]</f>
        <v>20000</v>
      </c>
      <c r="BG66" s="11">
        <f>Reg[[#This Row],[STECo18]]-Sug0.2[[#This Row],[STECo18]]</f>
        <v>20000</v>
      </c>
      <c r="BH66" s="11">
        <f>Reg[[#This Row],[STECo19]]-Sug0.2[[#This Row],[STECo19]]</f>
        <v>20000</v>
      </c>
      <c r="BI66" s="11">
        <f>Reg[[#This Row],[STECo20]]-Sug0.2[[#This Row],[STECo20]]</f>
        <v>10000</v>
      </c>
      <c r="BJ66" s="11">
        <f>Reg[[#This Row],[STECo21]]-Sug0.2[[#This Row],[STECo21]]</f>
        <v>10000</v>
      </c>
      <c r="BK66" s="11">
        <f>Reg[[#This Row],[STECo22]]-Sug0.2[[#This Row],[STECo22]]</f>
        <v>10000</v>
      </c>
      <c r="BL66" s="11">
        <f>Reg[[#This Row],[STECo23]]-Sug0.2[[#This Row],[STECo23]]</f>
        <v>20000</v>
      </c>
      <c r="BM66" s="11">
        <f>Reg[[#This Row],[STECo24]]-Sug0.2[[#This Row],[STECo24]]</f>
        <v>20000</v>
      </c>
      <c r="BN66" s="11">
        <f>Reg[[#This Row],[STECo25]]-Sug0.2[[#This Row],[STECo25]]</f>
        <v>10000</v>
      </c>
      <c r="BO66" s="11">
        <f>Reg[[#This Row],[STECo26]]-Sug0.2[[#This Row],[STECo26]]</f>
        <v>10000</v>
      </c>
      <c r="BP66" s="11">
        <f>Reg[[#This Row],[STECo27]]-Sug0.2[[#This Row],[STECo27]]</f>
        <v>10000</v>
      </c>
      <c r="BQ66" s="11">
        <f>Reg[STECo0]-Sug0.2[STECo0]</f>
        <v>0</v>
      </c>
      <c r="BR66" s="11">
        <f>Reg[STECo1]-Sug0.2[STECo1]</f>
        <v>0</v>
      </c>
      <c r="BS66" s="11">
        <f>Reg[STECo2]-Sug0.2[STECo2]</f>
        <v>0</v>
      </c>
      <c r="BT66" s="11">
        <f>Reg[STECo3]-Sug0.2[STECo3]</f>
        <v>0</v>
      </c>
      <c r="BU66" s="11">
        <f>Reg[STECo4]-Sug0.2[STECo4]</f>
        <v>0</v>
      </c>
      <c r="BV66" s="11">
        <f>Reg[STECo5]-Sug0.2[STECo5]</f>
        <v>0</v>
      </c>
      <c r="BW66" s="11">
        <f>Reg[STECo6]-Sug0.2[STECo6]</f>
        <v>0</v>
      </c>
      <c r="BX66" s="11">
        <f>Reg[[#This Row],[STECo7]]-Sug0.5[[#This Row],[STECo7]]</f>
        <v>60000</v>
      </c>
      <c r="BY66" s="11">
        <f>Reg[[#This Row],[STECo8]]-Sug0.5[[#This Row],[STECo8]]</f>
        <v>70000</v>
      </c>
      <c r="BZ66" s="11">
        <f>Reg[[#This Row],[STECo9]]-Sug0.5[[#This Row],[STECo9]]</f>
        <v>80000</v>
      </c>
      <c r="CA66" s="11">
        <f>Reg[[#This Row],[STECo10]]-Sug0.5[[#This Row],[STECo10]]</f>
        <v>70000</v>
      </c>
      <c r="CB66" s="11">
        <f>Reg[[#This Row],[STECo11]]-Sug0.5[[#This Row],[STECo11]]</f>
        <v>70000</v>
      </c>
      <c r="CC66" s="11">
        <f>Reg[[#This Row],[STECo12]]-Sug0.5[[#This Row],[STECo12]]</f>
        <v>70000</v>
      </c>
      <c r="CD66" s="11">
        <f>Reg[[#This Row],[STECo13]]-Sug0.5[[#This Row],[STECo13]]</f>
        <v>70000</v>
      </c>
      <c r="CE66" s="11">
        <f>Reg[[#This Row],[STECo14]]-Sug0.5[[#This Row],[STECo14]]</f>
        <v>60000</v>
      </c>
      <c r="CF66" s="11">
        <f>Reg[[#This Row],[STECo15]]-Sug0.5[[#This Row],[STECo15]]</f>
        <v>60000</v>
      </c>
      <c r="CG66" s="11">
        <f>Reg[[#This Row],[STECo16]]-Sug0.5[[#This Row],[STECo16]]</f>
        <v>70000</v>
      </c>
      <c r="CH66" s="11">
        <f>Reg[[#This Row],[STECo17]]-Sug0.5[[#This Row],[STECo17]]</f>
        <v>70000</v>
      </c>
      <c r="CI66" s="11">
        <f>Reg[[#This Row],[STECo18]]-Sug0.5[[#This Row],[STECo18]]</f>
        <v>70000</v>
      </c>
      <c r="CJ66" s="11">
        <f>Reg[[#This Row],[STECo19]]-Sug0.5[[#This Row],[STECo19]]</f>
        <v>60000</v>
      </c>
      <c r="CK66" s="11">
        <f>Reg[[#This Row],[STECo20]]-Sug0.5[[#This Row],[STECo20]]</f>
        <v>60000</v>
      </c>
      <c r="CL66" s="11">
        <f>Reg[[#This Row],[STECo21]]-Sug0.5[[#This Row],[STECo21]]</f>
        <v>60000</v>
      </c>
      <c r="CM66" s="11">
        <f>Reg[[#This Row],[STECo22]]-Sug0.5[[#This Row],[STECo22]]</f>
        <v>60000</v>
      </c>
      <c r="CN66" s="11">
        <f>Reg[[#This Row],[STECo23]]-Sug0.5[[#This Row],[STECo23]]</f>
        <v>60000</v>
      </c>
      <c r="CO66" s="11">
        <f>Reg[[#This Row],[STECo24]]-Sug0.5[[#This Row],[STECo24]]</f>
        <v>60000</v>
      </c>
      <c r="CP66" s="11">
        <f>Reg[[#This Row],[STECo25]]-Sug0.5[[#This Row],[STECo25]]</f>
        <v>50000</v>
      </c>
      <c r="CQ66" s="11">
        <f>Reg[[#This Row],[STECo26]]-Sug0.5[[#This Row],[STECo26]]</f>
        <v>50000</v>
      </c>
      <c r="CR66" s="11">
        <f>Reg[[#This Row],[STECo27]]-Sug0.5[[#This Row],[STECo27]]</f>
        <v>40000</v>
      </c>
    </row>
    <row r="67" spans="3:96" x14ac:dyDescent="0.25">
      <c r="C67" s="7">
        <f>(SUM(Reg[[#This Row],[STECo0]:[STECo27]]))-(SUM(Sug0.2[[#This Row],[STECo0]:[STECo27]]))</f>
        <v>175769.13580000401</v>
      </c>
      <c r="D67" s="7">
        <f>(SUM(Reg[[#This Row],[NASCo0]:[NASCo27]]))-(SUM(Sug0.2[[#This Row],[NASCo0]:[NASCo27]]))</f>
        <v>485417.70830000006</v>
      </c>
      <c r="E67" s="7">
        <f>(SUM(Reg[[#This Row],[CIRCo0]:[CIRCo27]]))-(SUM(Sug0.2[[#This Row],[CIRCo0]:[CIRCo27]]))</f>
        <v>363217.57220000029</v>
      </c>
      <c r="F67" s="7">
        <f>(SUM(Reg[[#This Row],[HCCCo0]:[HCCCo27]]))-(SUM(Sug0.2[[#This Row],[HCCCo0]:[HCCCo27]]))</f>
        <v>378087.96399999876</v>
      </c>
      <c r="G67" s="7">
        <f>(SUM(Reg[[#This Row],[CHDCo0]:[CHDCo27]]))-(SUM(Sug0.2[[#This Row],[CHDCo0]:[CHDCo27]]))</f>
        <v>2700000</v>
      </c>
      <c r="H67" s="7">
        <f>(SUM(Reg[[#This Row],[T2DCo0]:[T2DCo27]]))-(SUM(Sug0.2[[#This Row],[T2DCo0]:[T2DCo27]]))</f>
        <v>5800000</v>
      </c>
      <c r="I67" s="7">
        <f>(SUM(Reg[[#This Row],[OveCo0]:[OveCo27]]))-(SUM(Sug0.2[[#This Row],[OveCo0]:[OveCo27]]))</f>
        <v>-30000</v>
      </c>
      <c r="J67" s="7">
        <f>(SUM(Reg[[#This Row],[ObeCo0]:[ObeCo27]]))-(SUM(Sug0.2[[#This Row],[ObeCo0]:[ObeCo27]]))</f>
        <v>8850000</v>
      </c>
      <c r="K67" s="7">
        <f>(SUM(Reg[[#This Row],[STECo0]:[STECo27]]))-(SUM(Sug0.5[[#This Row],[STECo0]:[STECo27]]))</f>
        <v>590505.36090000346</v>
      </c>
      <c r="L67" s="7">
        <f>(SUM(Reg[[#This Row],[NASCo0]:[NASCo27]]))-(SUM(Sug0.5[[#This Row],[NASCo0]:[NASCo27]]))</f>
        <v>1479584.0683999993</v>
      </c>
      <c r="M67" s="7">
        <f>(SUM(Reg[[#This Row],[CIRCo0]:[CIRCo27]]))-(SUM(Sug0.5[[#This Row],[CIRCo0]:[CIRCo27]]))</f>
        <v>1361591.8490000009</v>
      </c>
      <c r="N67" s="7">
        <f>(SUM(Reg[[#This Row],[HCCCo0]:[HCCCo27]]))-(SUM(Sug0.5[[#This Row],[HCCCo0]:[HCCCo27]]))</f>
        <v>1869350.0421999991</v>
      </c>
      <c r="O67" s="7">
        <f>(SUM(Reg[[#This Row],[CHDCo0]:[CHDCo27]]))-(SUM(Sug0.5[[#This Row],[CHDCo0]:[CHDCo27]]))</f>
        <v>11100000</v>
      </c>
      <c r="P67" s="7">
        <f>(SUM(Reg[[#This Row],[T2DCo0]:[T2DCo27]]))-(SUM(Sug0.5[[#This Row],[T2DCo0]:[T2DCo27]]))</f>
        <v>15500000</v>
      </c>
      <c r="Q67" s="7">
        <f>(SUM(Reg[[#This Row],[OveCo0]:[OveCo27]]))-(SUM(Sug0.5[[#This Row],[OveCo0]:[OveCo27]]))</f>
        <v>-50000</v>
      </c>
      <c r="R67" s="7">
        <f>(SUM(Reg[[#This Row],[ObeCo0]:[ObeCo27]]))-(SUM(Sug0.5[[#This Row],[ObeCo0]:[ObeCo27]]))</f>
        <v>27870000</v>
      </c>
      <c r="S67" s="7">
        <f>(SUM(Reg[[#This Row],[SteDa0]:[SteDa27]]))-(SUM(Sug0.2[[#This Row],[SteDa0]:[SteDa27]]))</f>
        <v>0</v>
      </c>
      <c r="T67" s="7">
        <f>(SUM(Reg[[#This Row],[NASDa0]:[NASDa27]]))-(SUM(Sug0.2[[#This Row],[NASDa0]:[NASDa27]]))</f>
        <v>411.049652900002</v>
      </c>
      <c r="U67" s="7">
        <f>(SUM(Reg[[#This Row],[CIRDa0]:[CIRDa27]]))-(SUM(Sug0.2[[#This Row],[CIRDa0]:[CIRDa27]]))</f>
        <v>58.648987260000013</v>
      </c>
      <c r="V67" s="14">
        <f>(SUM(Reg[[#This Row],[HCCDa0]:[HCCDa27]]))-(SUM(Sug0.2[[#This Row],[HCCDa0]:[HCCDa27]]))</f>
        <v>3.0375929280000094</v>
      </c>
      <c r="W67" s="7">
        <f>(SUM(Reg[[#This Row],[LIDDa0]:[LIDDa27]]))-(SUM(Sug0.2[[#This Row],[LIDDa0]:[LIDDa27]]))</f>
        <v>378.57439219999924</v>
      </c>
      <c r="X67" s="7">
        <f>(SUM(Reg[[#This Row],[CHDDa0]:[CHDDa27]]))-(SUM(Sug0.2[[#This Row],[CHDDa0]:[CHDDa27]]))</f>
        <v>9.6638755500005118</v>
      </c>
      <c r="Y67" s="7">
        <f>(SUM(Reg[[#This Row],[CHDDDa0]:[CHDDDa27]]))-(SUM(Sug0.2[[#This Row],[CHDDDa0]:[CHDDDa27]]))</f>
        <v>15.677971399999478</v>
      </c>
      <c r="Z67" s="7">
        <f>(SUM(Reg[[#This Row],[T2DDa0]:[T2DDa27]]))-(SUM(Sug0.2[[#This Row],[T2DDa0]:[T2DDa27]]))</f>
        <v>21.236742829999912</v>
      </c>
      <c r="AA67" s="7">
        <f>(SUM(Reg[[#This Row],[T2DDDa0]:[T2DDDa27]]))-(SUM(Sug0.2[[#This Row],[T2DDDa0]:[T2DDDa27]]))</f>
        <v>194.44218080000064</v>
      </c>
      <c r="AB67" s="7">
        <f>(SUM(Reg[[#This Row],[OveDa0]:[OveDa27]]))-(SUM(Sug0.2[[#This Row],[OveDa0]:[OveDa27]]))</f>
        <v>0</v>
      </c>
      <c r="AC67" s="7">
        <f>(SUM(Reg[[#This Row],[ObeDa0]:[ObeDa27]]))-(SUM(Sug0.2[[#This Row],[ObeDa0]:[ObeDa27]]))</f>
        <v>76.024003000000221</v>
      </c>
      <c r="AD67" s="7">
        <f>(SUM(Reg[[#This Row],[SteDa0]:[SteDa27]]))-(SUM(Sug0.5[[#This Row],[SteDa0]:[SteDa27]]))</f>
        <v>0</v>
      </c>
      <c r="AE67" s="7">
        <f>(SUM(Reg[[#This Row],[NASDa0]:[NASDa27]]))-(SUM(Sug0.5[[#This Row],[NASDa0]:[NASDa27]]))</f>
        <v>1252.9055024999998</v>
      </c>
      <c r="AF67" s="7">
        <f>(SUM(Reg[[#This Row],[CIRDa0]:[CIRDa27]]))-(SUM(Sug0.5[[#This Row],[CIRDa0]:[CIRDa27]]))</f>
        <v>219.85715751999987</v>
      </c>
      <c r="AG67" s="7">
        <f>(SUM(Reg[[#This Row],[HCCDa0]:[HCCDa27]]))-(SUM(Sug0.5[[#This Row],[HCCDa0]:[HCCDa27]]))</f>
        <v>15.018527461000012</v>
      </c>
      <c r="AH67" s="7">
        <f>(SUM(Reg[[#This Row],[LIDDa0]:[LIDDa27]]))-(SUM(Sug0.5[[#This Row],[LIDDa0]:[LIDDa27]]))</f>
        <v>1286.7551296999991</v>
      </c>
      <c r="AI67" s="7">
        <f>(SUM(Reg[[#This Row],[CHDDa0]:[CHDDa27]]))-(SUM(Sug0.5[[#This Row],[CHDDa0]:[CHDDa27]]))</f>
        <v>36.96710321000046</v>
      </c>
      <c r="AJ67" s="7">
        <f>(SUM(Reg[[#This Row],[CHDDDa0]:[CHDDDa27]]))-(SUM(Sug0.5[[#This Row],[CHDDDa0]:[CHDDDa27]]))</f>
        <v>76.252130799998667</v>
      </c>
      <c r="AK67" s="7">
        <f>(SUM(Reg[[#This Row],[T2DDa0]:[T2DDa27]]))-(SUM(Sug0.5[[#This Row],[T2DDa0]:[T2DDa27]]))</f>
        <v>58.978632699999935</v>
      </c>
      <c r="AL67" s="7">
        <f>(SUM(Reg[[#This Row],[T2DDDa0]:[T2DDDa27]]))-(SUM(Sug0.5[[#This Row],[T2DDDa0]:[T2DDDa27]]))</f>
        <v>535.46626789999755</v>
      </c>
      <c r="AM67" s="7">
        <f>(SUM(Reg[[#This Row],[OveDa0]:[OveDa27]]))-(SUM(Sug0.5[[#This Row],[OveDa0]:[OveDa27]]))</f>
        <v>0</v>
      </c>
      <c r="AN67" s="7">
        <f>(SUM(Reg[[#This Row],[ObeDa0]:[ObeDa27]]))-(SUM(Sug0.5[[#This Row],[ObeDa0]:[ObeDa27]]))</f>
        <v>238.79875519000052</v>
      </c>
      <c r="AO67" s="11">
        <f>Reg[STECo0]-Sug0.2[STECo0]</f>
        <v>0</v>
      </c>
      <c r="AP67" s="11">
        <f>Reg[STECo1]-Sug0.2[STECo1]</f>
        <v>0</v>
      </c>
      <c r="AQ67" s="11">
        <f>Reg[STECo2]-Sug0.2[STECo2]</f>
        <v>0</v>
      </c>
      <c r="AR67" s="11">
        <f>Reg[STECo3]-Sug0.2[STECo3]</f>
        <v>0</v>
      </c>
      <c r="AS67" s="11">
        <f>Reg[STECo4]-Sug0.2[STECo4]</f>
        <v>0</v>
      </c>
      <c r="AT67" s="11">
        <f>Reg[STECo5]-Sug0.2[STECo5]</f>
        <v>0</v>
      </c>
      <c r="AU67" s="11">
        <f>Reg[STECo6]-Sug0.2[STECo6]</f>
        <v>0</v>
      </c>
      <c r="AV67" s="11">
        <f>Reg[[#This Row],[STECo7]]-Sug0.2[[#This Row],[STECo7]]</f>
        <v>8015.4447999999393</v>
      </c>
      <c r="AW67" s="11">
        <f>Reg[[#This Row],[STECo8]]-Sug0.2[[#This Row],[STECo8]]</f>
        <v>8793.6433999999426</v>
      </c>
      <c r="AX67" s="11">
        <f>Reg[[#This Row],[STECo9]]-Sug0.2[[#This Row],[STECo9]]</f>
        <v>8386.4112999999197</v>
      </c>
      <c r="AY67" s="11">
        <f>Reg[[#This Row],[STECo10]]-Sug0.2[[#This Row],[STECo10]]</f>
        <v>8655.6156000000192</v>
      </c>
      <c r="AZ67" s="11">
        <f>Reg[[#This Row],[STECo11]]-Sug0.2[[#This Row],[STECo11]]</f>
        <v>8759.5913000000874</v>
      </c>
      <c r="BA67" s="11">
        <f>Reg[[#This Row],[STECo12]]-Sug0.2[[#This Row],[STECo12]]</f>
        <v>9541.5865000000922</v>
      </c>
      <c r="BB67" s="11">
        <f>Reg[[#This Row],[STECo13]]-Sug0.2[[#This Row],[STECo13]]</f>
        <v>9397.9324000000488</v>
      </c>
      <c r="BC67" s="11">
        <f>Reg[[#This Row],[STECo14]]-Sug0.2[[#This Row],[STECo14]]</f>
        <v>8928.6875</v>
      </c>
      <c r="BD67" s="11">
        <f>Reg[[#This Row],[STECo15]]-Sug0.2[[#This Row],[STECo15]]</f>
        <v>9807.5726000000141</v>
      </c>
      <c r="BE67" s="11">
        <f>Reg[[#This Row],[STECo16]]-Sug0.2[[#This Row],[STECo16]]</f>
        <v>8969.0297000000137</v>
      </c>
      <c r="BF67" s="11">
        <f>Reg[[#This Row],[STECo17]]-Sug0.2[[#This Row],[STECo17]]</f>
        <v>8946.3656000000192</v>
      </c>
      <c r="BG67" s="11">
        <f>Reg[[#This Row],[STECo18]]-Sug0.2[[#This Row],[STECo18]]</f>
        <v>8396.2654999999795</v>
      </c>
      <c r="BH67" s="11">
        <f>Reg[[#This Row],[STECo19]]-Sug0.2[[#This Row],[STECo19]]</f>
        <v>8882.5572999999858</v>
      </c>
      <c r="BI67" s="11">
        <f>Reg[[#This Row],[STECo20]]-Sug0.2[[#This Row],[STECo20]]</f>
        <v>8023.4479999999749</v>
      </c>
      <c r="BJ67" s="11">
        <f>Reg[[#This Row],[STECo21]]-Sug0.2[[#This Row],[STECo21]]</f>
        <v>8266.679199999955</v>
      </c>
      <c r="BK67" s="11">
        <f>Reg[[#This Row],[STECo22]]-Sug0.2[[#This Row],[STECo22]]</f>
        <v>7923.0058999999892</v>
      </c>
      <c r="BL67" s="11">
        <f>Reg[[#This Row],[STECo23]]-Sug0.2[[#This Row],[STECo23]]</f>
        <v>6992.9443000000319</v>
      </c>
      <c r="BM67" s="11">
        <f>Reg[[#This Row],[STECo24]]-Sug0.2[[#This Row],[STECo24]]</f>
        <v>6740.7715999999782</v>
      </c>
      <c r="BN67" s="11">
        <f>Reg[[#This Row],[STECo25]]-Sug0.2[[#This Row],[STECo25]]</f>
        <v>7344.8374000000185</v>
      </c>
      <c r="BO67" s="11">
        <f>Reg[[#This Row],[STECo26]]-Sug0.2[[#This Row],[STECo26]]</f>
        <v>7496.5976999999839</v>
      </c>
      <c r="BP67" s="11">
        <f>Reg[[#This Row],[STECo27]]-Sug0.2[[#This Row],[STECo27]]</f>
        <v>7500.148199999996</v>
      </c>
      <c r="BQ67" s="11">
        <f>Reg[STECo0]-Sug0.2[STECo0]</f>
        <v>0</v>
      </c>
      <c r="BR67" s="11">
        <f>Reg[STECo1]-Sug0.2[STECo1]</f>
        <v>0</v>
      </c>
      <c r="BS67" s="11">
        <f>Reg[STECo2]-Sug0.2[STECo2]</f>
        <v>0</v>
      </c>
      <c r="BT67" s="11">
        <f>Reg[STECo3]-Sug0.2[STECo3]</f>
        <v>0</v>
      </c>
      <c r="BU67" s="11">
        <f>Reg[STECo4]-Sug0.2[STECo4]</f>
        <v>0</v>
      </c>
      <c r="BV67" s="11">
        <f>Reg[STECo5]-Sug0.2[STECo5]</f>
        <v>0</v>
      </c>
      <c r="BW67" s="11">
        <f>Reg[STECo6]-Sug0.2[STECo6]</f>
        <v>0</v>
      </c>
      <c r="BX67" s="11">
        <f>Reg[[#This Row],[STECo7]]-Sug0.5[[#This Row],[STECo7]]</f>
        <v>27893.748000000021</v>
      </c>
      <c r="BY67" s="11">
        <f>Reg[[#This Row],[STECo8]]-Sug0.5[[#This Row],[STECo8]]</f>
        <v>30349.742599999998</v>
      </c>
      <c r="BZ67" s="11">
        <f>Reg[[#This Row],[STECo9]]-Sug0.5[[#This Row],[STECo9]]</f>
        <v>30825.728099999949</v>
      </c>
      <c r="CA67" s="11">
        <f>Reg[[#This Row],[STECo10]]-Sug0.5[[#This Row],[STECo10]]</f>
        <v>32275.176899999962</v>
      </c>
      <c r="CB67" s="11">
        <f>Reg[[#This Row],[STECo11]]-Sug0.5[[#This Row],[STECo11]]</f>
        <v>33115.528000000049</v>
      </c>
      <c r="CC67" s="11">
        <f>Reg[[#This Row],[STECo12]]-Sug0.5[[#This Row],[STECo12]]</f>
        <v>31943.572200000053</v>
      </c>
      <c r="CD67" s="11">
        <f>Reg[[#This Row],[STECo13]]-Sug0.5[[#This Row],[STECo13]]</f>
        <v>30341.896000000008</v>
      </c>
      <c r="CE67" s="11">
        <f>Reg[[#This Row],[STECo14]]-Sug0.5[[#This Row],[STECo14]]</f>
        <v>32390.932099999976</v>
      </c>
      <c r="CF67" s="11">
        <f>Reg[[#This Row],[STECo15]]-Sug0.5[[#This Row],[STECo15]]</f>
        <v>33662.119999999995</v>
      </c>
      <c r="CG67" s="11">
        <f>Reg[[#This Row],[STECo16]]-Sug0.5[[#This Row],[STECo16]]</f>
        <v>31821.625899999985</v>
      </c>
      <c r="CH67" s="11">
        <f>Reg[[#This Row],[STECo17]]-Sug0.5[[#This Row],[STECo17]]</f>
        <v>30477.285499999998</v>
      </c>
      <c r="CI67" s="11">
        <f>Reg[[#This Row],[STECo18]]-Sug0.5[[#This Row],[STECo18]]</f>
        <v>28489.397300000011</v>
      </c>
      <c r="CJ67" s="11">
        <f>Reg[[#This Row],[STECo19]]-Sug0.5[[#This Row],[STECo19]]</f>
        <v>27715.827700000023</v>
      </c>
      <c r="CK67" s="11">
        <f>Reg[[#This Row],[STECo20]]-Sug0.5[[#This Row],[STECo20]]</f>
        <v>26308.176500000001</v>
      </c>
      <c r="CL67" s="11">
        <f>Reg[[#This Row],[STECo21]]-Sug0.5[[#This Row],[STECo21]]</f>
        <v>26071.834299999988</v>
      </c>
      <c r="CM67" s="11">
        <f>Reg[[#This Row],[STECo22]]-Sug0.5[[#This Row],[STECo22]]</f>
        <v>24180.602499999979</v>
      </c>
      <c r="CN67" s="11">
        <f>Reg[[#This Row],[STECo23]]-Sug0.5[[#This Row],[STECo23]]</f>
        <v>23126.665800000017</v>
      </c>
      <c r="CO67" s="11">
        <f>Reg[[#This Row],[STECo24]]-Sug0.5[[#This Row],[STECo24]]</f>
        <v>22453.073600000003</v>
      </c>
      <c r="CP67" s="11">
        <f>Reg[[#This Row],[STECo25]]-Sug0.5[[#This Row],[STECo25]]</f>
        <v>22505.335000000021</v>
      </c>
      <c r="CQ67" s="11">
        <f>Reg[[#This Row],[STECo26]]-Sug0.5[[#This Row],[STECo26]]</f>
        <v>22855.480900000024</v>
      </c>
      <c r="CR67" s="11">
        <f>Reg[[#This Row],[STECo27]]-Sug0.5[[#This Row],[STECo27]]</f>
        <v>21701.612000000023</v>
      </c>
    </row>
    <row r="68" spans="3:96" x14ac:dyDescent="0.25">
      <c r="C68" s="7">
        <f>(SUM(Reg[[#This Row],[STECo0]:[STECo27]]))-(SUM(Sug0.2[[#This Row],[STECo0]:[STECo27]]))</f>
        <v>218700.84659999982</v>
      </c>
      <c r="D68" s="7">
        <f>(SUM(Reg[[#This Row],[NASCo0]:[NASCo27]]))-(SUM(Sug0.2[[#This Row],[NASCo0]:[NASCo27]]))</f>
        <v>475118.57050000131</v>
      </c>
      <c r="E68" s="7">
        <f>(SUM(Reg[[#This Row],[CIRCo0]:[CIRCo27]]))-(SUM(Sug0.2[[#This Row],[CIRCo0]:[CIRCo27]]))</f>
        <v>337674.96740000136</v>
      </c>
      <c r="F68" s="7">
        <f>(SUM(Reg[[#This Row],[HCCCo0]:[HCCCo27]]))-(SUM(Sug0.2[[#This Row],[HCCCo0]:[HCCCo27]]))</f>
        <v>639205.18169999961</v>
      </c>
      <c r="G68" s="7">
        <f>(SUM(Reg[[#This Row],[CHDCo0]:[CHDCo27]]))-(SUM(Sug0.2[[#This Row],[CHDCo0]:[CHDCo27]]))</f>
        <v>1800000</v>
      </c>
      <c r="H68" s="7">
        <f>(SUM(Reg[[#This Row],[T2DCo0]:[T2DCo27]]))-(SUM(Sug0.2[[#This Row],[T2DCo0]:[T2DCo27]]))</f>
        <v>6200000</v>
      </c>
      <c r="I68" s="7">
        <f>(SUM(Reg[[#This Row],[OveCo0]:[OveCo27]]))-(SUM(Sug0.2[[#This Row],[OveCo0]:[OveCo27]]))</f>
        <v>310000</v>
      </c>
      <c r="J68" s="7">
        <f>(SUM(Reg[[#This Row],[ObeCo0]:[ObeCo27]]))-(SUM(Sug0.2[[#This Row],[ObeCo0]:[ObeCo27]]))</f>
        <v>2900000</v>
      </c>
      <c r="K68" s="7">
        <f>(SUM(Reg[[#This Row],[STECo0]:[STECo27]]))-(SUM(Sug0.5[[#This Row],[STECo0]:[STECo27]]))</f>
        <v>713099.29030000046</v>
      </c>
      <c r="L68" s="7">
        <f>(SUM(Reg[[#This Row],[NASCo0]:[NASCo27]]))-(SUM(Sug0.5[[#This Row],[NASCo0]:[NASCo27]]))</f>
        <v>1485380.1151000019</v>
      </c>
      <c r="M68" s="7">
        <f>(SUM(Reg[[#This Row],[CIRCo0]:[CIRCo27]]))-(SUM(Sug0.5[[#This Row],[CIRCo0]:[CIRCo27]]))</f>
        <v>1066193.7155999998</v>
      </c>
      <c r="N68" s="7">
        <f>(SUM(Reg[[#This Row],[HCCCo0]:[HCCCo27]]))-(SUM(Sug0.5[[#This Row],[HCCCo0]:[HCCCo27]]))</f>
        <v>1122211.2512300005</v>
      </c>
      <c r="O68" s="7">
        <f>(SUM(Reg[[#This Row],[CHDCo0]:[CHDCo27]]))-(SUM(Sug0.5[[#This Row],[CHDCo0]:[CHDCo27]]))</f>
        <v>6000000</v>
      </c>
      <c r="P68" s="7">
        <f>(SUM(Reg[[#This Row],[T2DCo0]:[T2DCo27]]))-(SUM(Sug0.5[[#This Row],[T2DCo0]:[T2DCo27]]))</f>
        <v>17200000</v>
      </c>
      <c r="Q68" s="7">
        <f>(SUM(Reg[[#This Row],[OveCo0]:[OveCo27]]))-(SUM(Sug0.5[[#This Row],[OveCo0]:[OveCo27]]))</f>
        <v>800000</v>
      </c>
      <c r="R68" s="7">
        <f>(SUM(Reg[[#This Row],[ObeCo0]:[ObeCo27]]))-(SUM(Sug0.5[[#This Row],[ObeCo0]:[ObeCo27]]))</f>
        <v>8980000</v>
      </c>
      <c r="S68" s="7">
        <f>(SUM(Reg[[#This Row],[SteDa0]:[SteDa27]]))-(SUM(Sug0.2[[#This Row],[SteDa0]:[SteDa27]]))</f>
        <v>0</v>
      </c>
      <c r="T68" s="7">
        <f>(SUM(Reg[[#This Row],[NASDa0]:[NASDa27]]))-(SUM(Sug0.2[[#This Row],[NASDa0]:[NASDa27]]))</f>
        <v>256.04742140000053</v>
      </c>
      <c r="U68" s="7">
        <f>(SUM(Reg[[#This Row],[CIRDa0]:[CIRDa27]]))-(SUM(Sug0.2[[#This Row],[CIRDa0]:[CIRDa27]]))</f>
        <v>43.335847060000219</v>
      </c>
      <c r="V68" s="14">
        <f>(SUM(Reg[[#This Row],[HCCDa0]:[HCCDa27]]))-(SUM(Sug0.2[[#This Row],[HCCDa0]:[HCCDa27]]))</f>
        <v>3.4905188550000048</v>
      </c>
      <c r="W68" s="7">
        <f>(SUM(Reg[[#This Row],[LIDDa0]:[LIDDa27]]))-(SUM(Sug0.2[[#This Row],[LIDDa0]:[LIDDa27]]))</f>
        <v>212.95535060000111</v>
      </c>
      <c r="X68" s="7">
        <f>(SUM(Reg[[#This Row],[CHDDa0]:[CHDDa27]]))-(SUM(Sug0.2[[#This Row],[CHDDa0]:[CHDDa27]]))</f>
        <v>16.524862300000223</v>
      </c>
      <c r="Y68" s="7">
        <f>(SUM(Reg[[#This Row],[CHDDDa0]:[CHDDDa27]]))-(SUM(Sug0.2[[#This Row],[CHDDDa0]:[CHDDDa27]]))</f>
        <v>73.522680999999466</v>
      </c>
      <c r="Z68" s="7">
        <f>(SUM(Reg[[#This Row],[T2DDa0]:[T2DDa27]]))-(SUM(Sug0.2[[#This Row],[T2DDa0]:[T2DDa27]]))</f>
        <v>17.896756290000212</v>
      </c>
      <c r="AA68" s="7">
        <f>(SUM(Reg[[#This Row],[T2DDDa0]:[T2DDDa27]]))-(SUM(Sug0.2[[#This Row],[T2DDDa0]:[T2DDDa27]]))</f>
        <v>108.34596800000145</v>
      </c>
      <c r="AB68" s="7">
        <f>(SUM(Reg[[#This Row],[OveDa0]:[OveDa27]]))-(SUM(Sug0.2[[#This Row],[OveDa0]:[OveDa27]]))</f>
        <v>0</v>
      </c>
      <c r="AC68" s="7">
        <f>(SUM(Reg[[#This Row],[ObeDa0]:[ObeDa27]]))-(SUM(Sug0.2[[#This Row],[ObeDa0]:[ObeDa27]]))</f>
        <v>33.360253820000025</v>
      </c>
      <c r="AD68" s="7">
        <f>(SUM(Reg[[#This Row],[SteDa0]:[SteDa27]]))-(SUM(Sug0.5[[#This Row],[SteDa0]:[SteDa27]]))</f>
        <v>0</v>
      </c>
      <c r="AE68" s="7">
        <f>(SUM(Reg[[#This Row],[NASDa0]:[NASDa27]]))-(SUM(Sug0.5[[#This Row],[NASDa0]:[NASDa27]]))</f>
        <v>800.49017570000069</v>
      </c>
      <c r="AF68" s="7">
        <f>(SUM(Reg[[#This Row],[CIRDa0]:[CIRDa27]]))-(SUM(Sug0.5[[#This Row],[CIRDa0]:[CIRDa27]]))</f>
        <v>136.83101276000014</v>
      </c>
      <c r="AG68" s="7">
        <f>(SUM(Reg[[#This Row],[HCCDa0]:[HCCDa27]]))-(SUM(Sug0.5[[#This Row],[HCCDa0]:[HCCDa27]]))</f>
        <v>6.1280784989999972</v>
      </c>
      <c r="AH68" s="7">
        <f>(SUM(Reg[[#This Row],[LIDDa0]:[LIDDa27]]))-(SUM(Sug0.5[[#This Row],[LIDDa0]:[LIDDa27]]))</f>
        <v>676.89562120000073</v>
      </c>
      <c r="AI68" s="7">
        <f>(SUM(Reg[[#This Row],[CHDDa0]:[CHDDa27]]))-(SUM(Sug0.5[[#This Row],[CHDDa0]:[CHDDa27]]))</f>
        <v>57.038747699999931</v>
      </c>
      <c r="AJ68" s="7">
        <f>(SUM(Reg[[#This Row],[CHDDDa0]:[CHDDDa27]]))-(SUM(Sug0.5[[#This Row],[CHDDDa0]:[CHDDDa27]]))</f>
        <v>168.94826840000042</v>
      </c>
      <c r="AK68" s="7">
        <f>(SUM(Reg[[#This Row],[T2DDa0]:[T2DDa27]]))-(SUM(Sug0.5[[#This Row],[T2DDa0]:[T2DDa27]]))</f>
        <v>49.190092819999791</v>
      </c>
      <c r="AL68" s="7">
        <f>(SUM(Reg[[#This Row],[T2DDDa0]:[T2DDDa27]]))-(SUM(Sug0.5[[#This Row],[T2DDDa0]:[T2DDDa27]]))</f>
        <v>326.38952909999898</v>
      </c>
      <c r="AM68" s="7">
        <f>(SUM(Reg[[#This Row],[OveDa0]:[OveDa27]]))-(SUM(Sug0.5[[#This Row],[OveDa0]:[OveDa27]]))</f>
        <v>0</v>
      </c>
      <c r="AN68" s="7">
        <f>(SUM(Reg[[#This Row],[ObeDa0]:[ObeDa27]]))-(SUM(Sug0.5[[#This Row],[ObeDa0]:[ObeDa27]]))</f>
        <v>103.52677016999974</v>
      </c>
      <c r="AO68" s="11">
        <f>Reg[STECo0]-Sug0.2[STECo0]</f>
        <v>0</v>
      </c>
      <c r="AP68" s="11">
        <f>Reg[STECo1]-Sug0.2[STECo1]</f>
        <v>0</v>
      </c>
      <c r="AQ68" s="11">
        <f>Reg[STECo2]-Sug0.2[STECo2]</f>
        <v>0</v>
      </c>
      <c r="AR68" s="11">
        <f>Reg[STECo3]-Sug0.2[STECo3]</f>
        <v>0</v>
      </c>
      <c r="AS68" s="11">
        <f>Reg[STECo4]-Sug0.2[STECo4]</f>
        <v>0</v>
      </c>
      <c r="AT68" s="11">
        <f>Reg[STECo5]-Sug0.2[STECo5]</f>
        <v>0</v>
      </c>
      <c r="AU68" s="11">
        <f>Reg[STECo6]-Sug0.2[STECo6]</f>
        <v>0</v>
      </c>
      <c r="AV68" s="11">
        <f>Reg[[#This Row],[STECo7]]-Sug0.2[[#This Row],[STECo7]]</f>
        <v>10000</v>
      </c>
      <c r="AW68" s="11">
        <f>Reg[[#This Row],[STECo8]]-Sug0.2[[#This Row],[STECo8]]</f>
        <v>10000</v>
      </c>
      <c r="AX68" s="11">
        <f>Reg[[#This Row],[STECo9]]-Sug0.2[[#This Row],[STECo9]]</f>
        <v>13215.321800000034</v>
      </c>
      <c r="AY68" s="11">
        <f>Reg[[#This Row],[STECo10]]-Sug0.2[[#This Row],[STECo10]]</f>
        <v>12631.288300000015</v>
      </c>
      <c r="AZ68" s="11">
        <f>Reg[[#This Row],[STECo11]]-Sug0.2[[#This Row],[STECo11]]</f>
        <v>14225.148200000054</v>
      </c>
      <c r="BA68" s="11">
        <f>Reg[[#This Row],[STECo12]]-Sug0.2[[#This Row],[STECo12]]</f>
        <v>12441.155000000028</v>
      </c>
      <c r="BB68" s="11">
        <f>Reg[[#This Row],[STECo13]]-Sug0.2[[#This Row],[STECo13]]</f>
        <v>11303.089200000046</v>
      </c>
      <c r="BC68" s="11">
        <f>Reg[[#This Row],[STECo14]]-Sug0.2[[#This Row],[STECo14]]</f>
        <v>11296.633900000015</v>
      </c>
      <c r="BD68" s="11">
        <f>Reg[[#This Row],[STECo15]]-Sug0.2[[#This Row],[STECo15]]</f>
        <v>11489.872699999949</v>
      </c>
      <c r="BE68" s="11">
        <f>Reg[[#This Row],[STECo16]]-Sug0.2[[#This Row],[STECo16]]</f>
        <v>11763.682600000058</v>
      </c>
      <c r="BF68" s="11">
        <f>Reg[[#This Row],[STECo17]]-Sug0.2[[#This Row],[STECo17]]</f>
        <v>11913.337600000086</v>
      </c>
      <c r="BG68" s="11">
        <f>Reg[[#This Row],[STECo18]]-Sug0.2[[#This Row],[STECo18]]</f>
        <v>10801.630099999951</v>
      </c>
      <c r="BH68" s="11">
        <f>Reg[[#This Row],[STECo19]]-Sug0.2[[#This Row],[STECo19]]</f>
        <v>9744.5755999999819</v>
      </c>
      <c r="BI68" s="11">
        <f>Reg[[#This Row],[STECo20]]-Sug0.2[[#This Row],[STECo20]]</f>
        <v>8379.5241000000387</v>
      </c>
      <c r="BJ68" s="11">
        <f>Reg[[#This Row],[STECo21]]-Sug0.2[[#This Row],[STECo21]]</f>
        <v>9710.0655000000261</v>
      </c>
      <c r="BK68" s="11">
        <f>Reg[[#This Row],[STECo22]]-Sug0.2[[#This Row],[STECo22]]</f>
        <v>8408.0862000000197</v>
      </c>
      <c r="BL68" s="11">
        <f>Reg[[#This Row],[STECo23]]-Sug0.2[[#This Row],[STECo23]]</f>
        <v>8328.1034000000218</v>
      </c>
      <c r="BM68" s="11">
        <f>Reg[[#This Row],[STECo24]]-Sug0.2[[#This Row],[STECo24]]</f>
        <v>7925.4276000000536</v>
      </c>
      <c r="BN68" s="11">
        <f>Reg[[#This Row],[STECo25]]-Sug0.2[[#This Row],[STECo25]]</f>
        <v>7305.9743000000017</v>
      </c>
      <c r="BO68" s="11">
        <f>Reg[[#This Row],[STECo26]]-Sug0.2[[#This Row],[STECo26]]</f>
        <v>8074.1504000000423</v>
      </c>
      <c r="BP68" s="11">
        <f>Reg[[#This Row],[STECo27]]-Sug0.2[[#This Row],[STECo27]]</f>
        <v>9743.7800999999745</v>
      </c>
      <c r="BQ68" s="11">
        <f>Reg[STECo0]-Sug0.2[STECo0]</f>
        <v>0</v>
      </c>
      <c r="BR68" s="11">
        <f>Reg[STECo1]-Sug0.2[STECo1]</f>
        <v>0</v>
      </c>
      <c r="BS68" s="11">
        <f>Reg[STECo2]-Sug0.2[STECo2]</f>
        <v>0</v>
      </c>
      <c r="BT68" s="11">
        <f>Reg[STECo3]-Sug0.2[STECo3]</f>
        <v>0</v>
      </c>
      <c r="BU68" s="11">
        <f>Reg[STECo4]-Sug0.2[STECo4]</f>
        <v>0</v>
      </c>
      <c r="BV68" s="11">
        <f>Reg[STECo5]-Sug0.2[STECo5]</f>
        <v>0</v>
      </c>
      <c r="BW68" s="11">
        <f>Reg[STECo6]-Sug0.2[STECo6]</f>
        <v>0</v>
      </c>
      <c r="BX68" s="11">
        <f>Reg[[#This Row],[STECo7]]-Sug0.5[[#This Row],[STECo7]]</f>
        <v>30000</v>
      </c>
      <c r="BY68" s="11">
        <f>Reg[[#This Row],[STECo8]]-Sug0.5[[#This Row],[STECo8]]</f>
        <v>31337.27099999995</v>
      </c>
      <c r="BZ68" s="11">
        <f>Reg[[#This Row],[STECo9]]-Sug0.5[[#This Row],[STECo9]]</f>
        <v>36538.486799999955</v>
      </c>
      <c r="CA68" s="11">
        <f>Reg[[#This Row],[STECo10]]-Sug0.5[[#This Row],[STECo10]]</f>
        <v>37818.030000000028</v>
      </c>
      <c r="CB68" s="11">
        <f>Reg[[#This Row],[STECo11]]-Sug0.5[[#This Row],[STECo11]]</f>
        <v>39853.927600000054</v>
      </c>
      <c r="CC68" s="11">
        <f>Reg[[#This Row],[STECo12]]-Sug0.5[[#This Row],[STECo12]]</f>
        <v>36981.048000000068</v>
      </c>
      <c r="CD68" s="11">
        <f>Reg[[#This Row],[STECo13]]-Sug0.5[[#This Row],[STECo13]]</f>
        <v>34574.155000000028</v>
      </c>
      <c r="CE68" s="11">
        <f>Reg[[#This Row],[STECo14]]-Sug0.5[[#This Row],[STECo14]]</f>
        <v>36256.815399999963</v>
      </c>
      <c r="CF68" s="11">
        <f>Reg[[#This Row],[STECo15]]-Sug0.5[[#This Row],[STECo15]]</f>
        <v>36558.685799999977</v>
      </c>
      <c r="CG68" s="11">
        <f>Reg[[#This Row],[STECo16]]-Sug0.5[[#This Row],[STECo16]]</f>
        <v>36305.158100000001</v>
      </c>
      <c r="CH68" s="11">
        <f>Reg[[#This Row],[STECo17]]-Sug0.5[[#This Row],[STECo17]]</f>
        <v>36330.7570000001</v>
      </c>
      <c r="CI68" s="11">
        <f>Reg[[#This Row],[STECo18]]-Sug0.5[[#This Row],[STECo18]]</f>
        <v>35463.758899999899</v>
      </c>
      <c r="CJ68" s="11">
        <f>Reg[[#This Row],[STECo19]]-Sug0.5[[#This Row],[STECo19]]</f>
        <v>34894.86129999999</v>
      </c>
      <c r="CK68" s="11">
        <f>Reg[[#This Row],[STECo20]]-Sug0.5[[#This Row],[STECo20]]</f>
        <v>33698.30130000005</v>
      </c>
      <c r="CL68" s="11">
        <f>Reg[[#This Row],[STECo21]]-Sug0.5[[#This Row],[STECo21]]</f>
        <v>32979.231600000057</v>
      </c>
      <c r="CM68" s="11">
        <f>Reg[[#This Row],[STECo22]]-Sug0.5[[#This Row],[STECo22]]</f>
        <v>30829.649199999985</v>
      </c>
      <c r="CN68" s="11">
        <f>Reg[[#This Row],[STECo23]]-Sug0.5[[#This Row],[STECo23]]</f>
        <v>31251.001700000023</v>
      </c>
      <c r="CO68" s="11">
        <f>Reg[[#This Row],[STECo24]]-Sug0.5[[#This Row],[STECo24]]</f>
        <v>31381.491100000101</v>
      </c>
      <c r="CP68" s="11">
        <f>Reg[[#This Row],[STECo25]]-Sug0.5[[#This Row],[STECo25]]</f>
        <v>29612.512699999963</v>
      </c>
      <c r="CQ68" s="11">
        <f>Reg[[#This Row],[STECo26]]-Sug0.5[[#This Row],[STECo26]]</f>
        <v>29957.361799999955</v>
      </c>
      <c r="CR68" s="11">
        <f>Reg[[#This Row],[STECo27]]-Sug0.5[[#This Row],[STECo27]]</f>
        <v>30476.785999999964</v>
      </c>
    </row>
    <row r="69" spans="3:96" x14ac:dyDescent="0.25">
      <c r="C69" s="7">
        <f>(SUM(Reg[[#This Row],[STECo0]:[STECo27]]))-(SUM(Sug0.2[[#This Row],[STECo0]:[STECo27]]))</f>
        <v>280000</v>
      </c>
      <c r="D69" s="7">
        <f>(SUM(Reg[[#This Row],[NASCo0]:[NASCo27]]))-(SUM(Sug0.2[[#This Row],[NASCo0]:[NASCo27]]))</f>
        <v>1076046.575600002</v>
      </c>
      <c r="E69" s="7">
        <f>(SUM(Reg[[#This Row],[CIRCo0]:[CIRCo27]]))-(SUM(Sug0.2[[#This Row],[CIRCo0]:[CIRCo27]]))</f>
        <v>918908.48849999905</v>
      </c>
      <c r="F69" s="7">
        <f>(SUM(Reg[[#This Row],[HCCCo0]:[HCCCo27]]))-(SUM(Sug0.2[[#This Row],[HCCCo0]:[HCCCo27]]))</f>
        <v>708291.32120000198</v>
      </c>
      <c r="G69" s="7">
        <f>(SUM(Reg[[#This Row],[CHDCo0]:[CHDCo27]]))-(SUM(Sug0.2[[#This Row],[CHDCo0]:[CHDCo27]]))</f>
        <v>1040000</v>
      </c>
      <c r="H69" s="7">
        <f>(SUM(Reg[[#This Row],[T2DCo0]:[T2DCo27]]))-(SUM(Sug0.2[[#This Row],[T2DCo0]:[T2DCo27]]))</f>
        <v>13800000</v>
      </c>
      <c r="I69" s="7">
        <f>(SUM(Reg[[#This Row],[OveCo0]:[OveCo27]]))-(SUM(Sug0.2[[#This Row],[OveCo0]:[OveCo27]]))</f>
        <v>-510000</v>
      </c>
      <c r="J69" s="7">
        <f>(SUM(Reg[[#This Row],[ObeCo0]:[ObeCo27]]))-(SUM(Sug0.2[[#This Row],[ObeCo0]:[ObeCo27]]))</f>
        <v>6140000</v>
      </c>
      <c r="K69" s="7">
        <f>(SUM(Reg[[#This Row],[STECo0]:[STECo27]]))-(SUM(Sug0.5[[#This Row],[STECo0]:[STECo27]]))</f>
        <v>1020000</v>
      </c>
      <c r="L69" s="7">
        <f>(SUM(Reg[[#This Row],[NASCo0]:[NASCo27]]))-(SUM(Sug0.5[[#This Row],[NASCo0]:[NASCo27]]))</f>
        <v>3310237.3862000015</v>
      </c>
      <c r="M69" s="7">
        <f>(SUM(Reg[[#This Row],[CIRCo0]:[CIRCo27]]))-(SUM(Sug0.5[[#This Row],[CIRCo0]:[CIRCo27]]))</f>
        <v>2896999.7796</v>
      </c>
      <c r="N69" s="7">
        <f>(SUM(Reg[[#This Row],[HCCCo0]:[HCCCo27]]))-(SUM(Sug0.5[[#This Row],[HCCCo0]:[HCCCo27]]))</f>
        <v>3787828.3777000029</v>
      </c>
      <c r="O69" s="7">
        <f>(SUM(Reg[[#This Row],[CHDCo0]:[CHDCo27]]))-(SUM(Sug0.5[[#This Row],[CHDCo0]:[CHDCo27]]))</f>
        <v>4120000</v>
      </c>
      <c r="P69" s="7">
        <f>(SUM(Reg[[#This Row],[T2DCo0]:[T2DCo27]]))-(SUM(Sug0.5[[#This Row],[T2DCo0]:[T2DCo27]]))</f>
        <v>43900000</v>
      </c>
      <c r="Q69" s="7">
        <f>(SUM(Reg[[#This Row],[OveCo0]:[OveCo27]]))-(SUM(Sug0.5[[#This Row],[OveCo0]:[OveCo27]]))</f>
        <v>-1190000</v>
      </c>
      <c r="R69" s="7">
        <f>(SUM(Reg[[#This Row],[ObeCo0]:[ObeCo27]]))-(SUM(Sug0.5[[#This Row],[ObeCo0]:[ObeCo27]]))</f>
        <v>18610000</v>
      </c>
      <c r="S69" s="7">
        <f>(SUM(Reg[[#This Row],[SteDa0]:[SteDa27]]))-(SUM(Sug0.2[[#This Row],[SteDa0]:[SteDa27]]))</f>
        <v>0</v>
      </c>
      <c r="T69" s="7">
        <f>(SUM(Reg[[#This Row],[NASDa0]:[NASDa27]]))-(SUM(Sug0.2[[#This Row],[NASDa0]:[NASDa27]]))</f>
        <v>614.08915210000123</v>
      </c>
      <c r="U69" s="7">
        <f>(SUM(Reg[[#This Row],[CIRDa0]:[CIRDa27]]))-(SUM(Sug0.2[[#This Row],[CIRDa0]:[CIRDa27]]))</f>
        <v>108.47727912000005</v>
      </c>
      <c r="V69" s="14">
        <f>(SUM(Reg[[#This Row],[HCCDa0]:[HCCDa27]]))-(SUM(Sug0.2[[#This Row],[HCCDa0]:[HCCDa27]]))</f>
        <v>3.4696651869999968</v>
      </c>
      <c r="W69" s="7">
        <f>(SUM(Reg[[#This Row],[LIDDa0]:[LIDDa27]]))-(SUM(Sug0.2[[#This Row],[LIDDa0]:[LIDDa27]]))</f>
        <v>800.9818290000012</v>
      </c>
      <c r="X69" s="7">
        <f>(SUM(Reg[[#This Row],[CHDDa0]:[CHDDa27]]))-(SUM(Sug0.2[[#This Row],[CHDDa0]:[CHDDa27]]))</f>
        <v>12.007754660000273</v>
      </c>
      <c r="Y69" s="7">
        <f>(SUM(Reg[[#This Row],[CHDDDa0]:[CHDDDa27]]))-(SUM(Sug0.2[[#This Row],[CHDDDa0]:[CHDDDa27]]))</f>
        <v>24.362895190000017</v>
      </c>
      <c r="Z69" s="7">
        <f>(SUM(Reg[[#This Row],[T2DDa0]:[T2DDa27]]))-(SUM(Sug0.2[[#This Row],[T2DDa0]:[T2DDa27]]))</f>
        <v>52.40035990000024</v>
      </c>
      <c r="AA69" s="7">
        <f>(SUM(Reg[[#This Row],[T2DDDa0]:[T2DDDa27]]))-(SUM(Sug0.2[[#This Row],[T2DDDa0]:[T2DDDa27]]))</f>
        <v>259.14697889999661</v>
      </c>
      <c r="AB69" s="7">
        <f>(SUM(Reg[[#This Row],[OveDa0]:[OveDa27]]))-(SUM(Sug0.2[[#This Row],[OveDa0]:[OveDa27]]))</f>
        <v>0</v>
      </c>
      <c r="AC69" s="7">
        <f>(SUM(Reg[[#This Row],[ObeDa0]:[ObeDa27]]))-(SUM(Sug0.2[[#This Row],[ObeDa0]:[ObeDa27]]))</f>
        <v>91.119365939999852</v>
      </c>
      <c r="AD69" s="7">
        <f>(SUM(Reg[[#This Row],[SteDa0]:[SteDa27]]))-(SUM(Sug0.5[[#This Row],[SteDa0]:[SteDa27]]))</f>
        <v>0</v>
      </c>
      <c r="AE69" s="7">
        <f>(SUM(Reg[[#This Row],[NASDa0]:[NASDa27]]))-(SUM(Sug0.5[[#This Row],[NASDa0]:[NASDa27]]))</f>
        <v>1889.119778799999</v>
      </c>
      <c r="AF69" s="7">
        <f>(SUM(Reg[[#This Row],[CIRDa0]:[CIRDa27]]))-(SUM(Sug0.5[[#This Row],[CIRDa0]:[CIRDa27]]))</f>
        <v>341.99124018000009</v>
      </c>
      <c r="AG69" s="7">
        <f>(SUM(Reg[[#This Row],[HCCDa0]:[HCCDa27]]))-(SUM(Sug0.5[[#This Row],[HCCDa0]:[HCCDa27]]))</f>
        <v>18.555212903999994</v>
      </c>
      <c r="AH69" s="7">
        <f>(SUM(Reg[[#This Row],[LIDDa0]:[LIDDa27]]))-(SUM(Sug0.5[[#This Row],[LIDDa0]:[LIDDa27]]))</f>
        <v>2383.3358059000029</v>
      </c>
      <c r="AI69" s="7">
        <f>(SUM(Reg[[#This Row],[CHDDa0]:[CHDDa27]]))-(SUM(Sug0.5[[#This Row],[CHDDa0]:[CHDDa27]]))</f>
        <v>47.316875970000638</v>
      </c>
      <c r="AJ69" s="7">
        <f>(SUM(Reg[[#This Row],[CHDDDa0]:[CHDDDa27]]))-(SUM(Sug0.5[[#This Row],[CHDDDa0]:[CHDDDa27]]))</f>
        <v>102.33062525000014</v>
      </c>
      <c r="AK69" s="7">
        <f>(SUM(Reg[[#This Row],[T2DDa0]:[T2DDa27]]))-(SUM(Sug0.5[[#This Row],[T2DDa0]:[T2DDa27]]))</f>
        <v>171.17637920000016</v>
      </c>
      <c r="AL69" s="7">
        <f>(SUM(Reg[[#This Row],[T2DDDa0]:[T2DDDa27]]))-(SUM(Sug0.5[[#This Row],[T2DDDa0]:[T2DDDa27]]))</f>
        <v>945.59430039999643</v>
      </c>
      <c r="AM69" s="7">
        <f>(SUM(Reg[[#This Row],[OveDa0]:[OveDa27]]))-(SUM(Sug0.5[[#This Row],[OveDa0]:[OveDa27]]))</f>
        <v>0</v>
      </c>
      <c r="AN69" s="7">
        <f>(SUM(Reg[[#This Row],[ObeDa0]:[ObeDa27]]))-(SUM(Sug0.5[[#This Row],[ObeDa0]:[ObeDa27]]))</f>
        <v>277.04251600000043</v>
      </c>
      <c r="AO69" s="11">
        <f>Reg[STECo0]-Sug0.2[STECo0]</f>
        <v>0</v>
      </c>
      <c r="AP69" s="11">
        <f>Reg[STECo1]-Sug0.2[STECo1]</f>
        <v>0</v>
      </c>
      <c r="AQ69" s="11">
        <f>Reg[STECo2]-Sug0.2[STECo2]</f>
        <v>0</v>
      </c>
      <c r="AR69" s="11">
        <f>Reg[STECo3]-Sug0.2[STECo3]</f>
        <v>0</v>
      </c>
      <c r="AS69" s="11">
        <f>Reg[STECo4]-Sug0.2[STECo4]</f>
        <v>0</v>
      </c>
      <c r="AT69" s="11">
        <f>Reg[STECo5]-Sug0.2[STECo5]</f>
        <v>0</v>
      </c>
      <c r="AU69" s="11">
        <f>Reg[STECo6]-Sug0.2[STECo6]</f>
        <v>0</v>
      </c>
      <c r="AV69" s="11">
        <f>Reg[[#This Row],[STECo7]]-Sug0.2[[#This Row],[STECo7]]</f>
        <v>20000</v>
      </c>
      <c r="AW69" s="11">
        <f>Reg[[#This Row],[STECo8]]-Sug0.2[[#This Row],[STECo8]]</f>
        <v>30000</v>
      </c>
      <c r="AX69" s="11">
        <f>Reg[[#This Row],[STECo9]]-Sug0.2[[#This Row],[STECo9]]</f>
        <v>20000</v>
      </c>
      <c r="AY69" s="11">
        <f>Reg[[#This Row],[STECo10]]-Sug0.2[[#This Row],[STECo10]]</f>
        <v>20000</v>
      </c>
      <c r="AZ69" s="11">
        <f>Reg[[#This Row],[STECo11]]-Sug0.2[[#This Row],[STECo11]]</f>
        <v>30000</v>
      </c>
      <c r="BA69" s="11">
        <f>Reg[[#This Row],[STECo12]]-Sug0.2[[#This Row],[STECo12]]</f>
        <v>20000</v>
      </c>
      <c r="BB69" s="11">
        <f>Reg[[#This Row],[STECo13]]-Sug0.2[[#This Row],[STECo13]]</f>
        <v>20000</v>
      </c>
      <c r="BC69" s="11">
        <f>Reg[[#This Row],[STECo14]]-Sug0.2[[#This Row],[STECo14]]</f>
        <v>20000</v>
      </c>
      <c r="BD69" s="11">
        <f>Reg[[#This Row],[STECo15]]-Sug0.2[[#This Row],[STECo15]]</f>
        <v>20000</v>
      </c>
      <c r="BE69" s="11">
        <f>Reg[[#This Row],[STECo16]]-Sug0.2[[#This Row],[STECo16]]</f>
        <v>20000</v>
      </c>
      <c r="BF69" s="11">
        <f>Reg[[#This Row],[STECo17]]-Sug0.2[[#This Row],[STECo17]]</f>
        <v>10000</v>
      </c>
      <c r="BG69" s="11">
        <f>Reg[[#This Row],[STECo18]]-Sug0.2[[#This Row],[STECo18]]</f>
        <v>10000</v>
      </c>
      <c r="BH69" s="11">
        <f>Reg[[#This Row],[STECo19]]-Sug0.2[[#This Row],[STECo19]]</f>
        <v>10000</v>
      </c>
      <c r="BI69" s="11">
        <f>Reg[[#This Row],[STECo20]]-Sug0.2[[#This Row],[STECo20]]</f>
        <v>0</v>
      </c>
      <c r="BJ69" s="11">
        <f>Reg[[#This Row],[STECo21]]-Sug0.2[[#This Row],[STECo21]]</f>
        <v>10000</v>
      </c>
      <c r="BK69" s="11">
        <f>Reg[[#This Row],[STECo22]]-Sug0.2[[#This Row],[STECo22]]</f>
        <v>0</v>
      </c>
      <c r="BL69" s="11">
        <f>Reg[[#This Row],[STECo23]]-Sug0.2[[#This Row],[STECo23]]</f>
        <v>10000</v>
      </c>
      <c r="BM69" s="11">
        <f>Reg[[#This Row],[STECo24]]-Sug0.2[[#This Row],[STECo24]]</f>
        <v>10000</v>
      </c>
      <c r="BN69" s="11">
        <f>Reg[[#This Row],[STECo25]]-Sug0.2[[#This Row],[STECo25]]</f>
        <v>0</v>
      </c>
      <c r="BO69" s="11">
        <f>Reg[[#This Row],[STECo26]]-Sug0.2[[#This Row],[STECo26]]</f>
        <v>0</v>
      </c>
      <c r="BP69" s="11">
        <f>Reg[[#This Row],[STECo27]]-Sug0.2[[#This Row],[STECo27]]</f>
        <v>0</v>
      </c>
      <c r="BQ69" s="11">
        <f>Reg[STECo0]-Sug0.2[STECo0]</f>
        <v>0</v>
      </c>
      <c r="BR69" s="11">
        <f>Reg[STECo1]-Sug0.2[STECo1]</f>
        <v>0</v>
      </c>
      <c r="BS69" s="11">
        <f>Reg[STECo2]-Sug0.2[STECo2]</f>
        <v>0</v>
      </c>
      <c r="BT69" s="11">
        <f>Reg[STECo3]-Sug0.2[STECo3]</f>
        <v>0</v>
      </c>
      <c r="BU69" s="11">
        <f>Reg[STECo4]-Sug0.2[STECo4]</f>
        <v>0</v>
      </c>
      <c r="BV69" s="11">
        <f>Reg[STECo5]-Sug0.2[STECo5]</f>
        <v>0</v>
      </c>
      <c r="BW69" s="11">
        <f>Reg[STECo6]-Sug0.2[STECo6]</f>
        <v>0</v>
      </c>
      <c r="BX69" s="11">
        <f>Reg[[#This Row],[STECo7]]-Sug0.5[[#This Row],[STECo7]]</f>
        <v>60000</v>
      </c>
      <c r="BY69" s="11">
        <f>Reg[[#This Row],[STECo8]]-Sug0.5[[#This Row],[STECo8]]</f>
        <v>80000</v>
      </c>
      <c r="BZ69" s="11">
        <f>Reg[[#This Row],[STECo9]]-Sug0.5[[#This Row],[STECo9]]</f>
        <v>70000</v>
      </c>
      <c r="CA69" s="11">
        <f>Reg[[#This Row],[STECo10]]-Sug0.5[[#This Row],[STECo10]]</f>
        <v>70000</v>
      </c>
      <c r="CB69" s="11">
        <f>Reg[[#This Row],[STECo11]]-Sug0.5[[#This Row],[STECo11]]</f>
        <v>80000</v>
      </c>
      <c r="CC69" s="11">
        <f>Reg[[#This Row],[STECo12]]-Sug0.5[[#This Row],[STECo12]]</f>
        <v>60000</v>
      </c>
      <c r="CD69" s="11">
        <f>Reg[[#This Row],[STECo13]]-Sug0.5[[#This Row],[STECo13]]</f>
        <v>70000</v>
      </c>
      <c r="CE69" s="11">
        <f>Reg[[#This Row],[STECo14]]-Sug0.5[[#This Row],[STECo14]]</f>
        <v>70000</v>
      </c>
      <c r="CF69" s="11">
        <f>Reg[[#This Row],[STECo15]]-Sug0.5[[#This Row],[STECo15]]</f>
        <v>70000</v>
      </c>
      <c r="CG69" s="11">
        <f>Reg[[#This Row],[STECo16]]-Sug0.5[[#This Row],[STECo16]]</f>
        <v>60000</v>
      </c>
      <c r="CH69" s="11">
        <f>Reg[[#This Row],[STECo17]]-Sug0.5[[#This Row],[STECo17]]</f>
        <v>50000</v>
      </c>
      <c r="CI69" s="11">
        <f>Reg[[#This Row],[STECo18]]-Sug0.5[[#This Row],[STECo18]]</f>
        <v>40000</v>
      </c>
      <c r="CJ69" s="11">
        <f>Reg[[#This Row],[STECo19]]-Sug0.5[[#This Row],[STECo19]]</f>
        <v>30000</v>
      </c>
      <c r="CK69" s="11">
        <f>Reg[[#This Row],[STECo20]]-Sug0.5[[#This Row],[STECo20]]</f>
        <v>30000</v>
      </c>
      <c r="CL69" s="11">
        <f>Reg[[#This Row],[STECo21]]-Sug0.5[[#This Row],[STECo21]]</f>
        <v>30000</v>
      </c>
      <c r="CM69" s="11">
        <f>Reg[[#This Row],[STECo22]]-Sug0.5[[#This Row],[STECo22]]</f>
        <v>30000</v>
      </c>
      <c r="CN69" s="11">
        <f>Reg[[#This Row],[STECo23]]-Sug0.5[[#This Row],[STECo23]]</f>
        <v>30000</v>
      </c>
      <c r="CO69" s="11">
        <f>Reg[[#This Row],[STECo24]]-Sug0.5[[#This Row],[STECo24]]</f>
        <v>30000</v>
      </c>
      <c r="CP69" s="11">
        <f>Reg[[#This Row],[STECo25]]-Sug0.5[[#This Row],[STECo25]]</f>
        <v>20000</v>
      </c>
      <c r="CQ69" s="11">
        <f>Reg[[#This Row],[STECo26]]-Sug0.5[[#This Row],[STECo26]]</f>
        <v>20000</v>
      </c>
      <c r="CR69" s="11">
        <f>Reg[[#This Row],[STECo27]]-Sug0.5[[#This Row],[STECo27]]</f>
        <v>20000</v>
      </c>
    </row>
    <row r="70" spans="3:96" x14ac:dyDescent="0.25">
      <c r="C70" s="7">
        <f>(SUM(Reg[[#This Row],[STECo0]:[STECo27]]))-(SUM(Sug0.2[[#This Row],[STECo0]:[STECo27]]))</f>
        <v>312996.02529999986</v>
      </c>
      <c r="D70" s="7">
        <f>(SUM(Reg[[#This Row],[NASCo0]:[NASCo27]]))-(SUM(Sug0.2[[#This Row],[NASCo0]:[NASCo27]]))</f>
        <v>645261.72279999778</v>
      </c>
      <c r="E70" s="7">
        <f>(SUM(Reg[[#This Row],[CIRCo0]:[CIRCo27]]))-(SUM(Sug0.2[[#This Row],[CIRCo0]:[CIRCo27]]))</f>
        <v>429059.80620000046</v>
      </c>
      <c r="F70" s="7">
        <f>(SUM(Reg[[#This Row],[HCCCo0]:[HCCCo27]]))-(SUM(Sug0.2[[#This Row],[HCCCo0]:[HCCCo27]]))</f>
        <v>467075.2266000025</v>
      </c>
      <c r="G70" s="7">
        <f>(SUM(Reg[[#This Row],[CHDCo0]:[CHDCo27]]))-(SUM(Sug0.2[[#This Row],[CHDCo0]:[CHDCo27]]))</f>
        <v>1390000</v>
      </c>
      <c r="H70" s="7">
        <f>(SUM(Reg[[#This Row],[T2DCo0]:[T2DCo27]]))-(SUM(Sug0.2[[#This Row],[T2DCo0]:[T2DCo27]]))</f>
        <v>4700000</v>
      </c>
      <c r="I70" s="7">
        <f>(SUM(Reg[[#This Row],[OveCo0]:[OveCo27]]))-(SUM(Sug0.2[[#This Row],[OveCo0]:[OveCo27]]))</f>
        <v>-30000</v>
      </c>
      <c r="J70" s="7">
        <f>(SUM(Reg[[#This Row],[ObeCo0]:[ObeCo27]]))-(SUM(Sug0.2[[#This Row],[ObeCo0]:[ObeCo27]]))</f>
        <v>2700000</v>
      </c>
      <c r="K70" s="7">
        <f>(SUM(Reg[[#This Row],[STECo0]:[STECo27]]))-(SUM(Sug0.5[[#This Row],[STECo0]:[STECo27]]))</f>
        <v>882189.59459999949</v>
      </c>
      <c r="L70" s="7">
        <f>(SUM(Reg[[#This Row],[NASCo0]:[NASCo27]]))-(SUM(Sug0.5[[#This Row],[NASCo0]:[NASCo27]]))</f>
        <v>2217524.9308000002</v>
      </c>
      <c r="M70" s="7">
        <f>(SUM(Reg[[#This Row],[CIRCo0]:[CIRCo27]]))-(SUM(Sug0.5[[#This Row],[CIRCo0]:[CIRCo27]]))</f>
        <v>1258558.5202000001</v>
      </c>
      <c r="N70" s="7">
        <f>(SUM(Reg[[#This Row],[HCCCo0]:[HCCCo27]]))-(SUM(Sug0.5[[#This Row],[HCCCo0]:[HCCCo27]]))</f>
        <v>1717478.7047000006</v>
      </c>
      <c r="O70" s="7">
        <f>(SUM(Reg[[#This Row],[CHDCo0]:[CHDCo27]]))-(SUM(Sug0.5[[#This Row],[CHDCo0]:[CHDCo27]]))</f>
        <v>3430000</v>
      </c>
      <c r="P70" s="7">
        <f>(SUM(Reg[[#This Row],[T2DCo0]:[T2DCo27]]))-(SUM(Sug0.5[[#This Row],[T2DCo0]:[T2DCo27]]))</f>
        <v>13300000</v>
      </c>
      <c r="Q70" s="7">
        <f>(SUM(Reg[[#This Row],[OveCo0]:[OveCo27]]))-(SUM(Sug0.5[[#This Row],[OveCo0]:[OveCo27]]))</f>
        <v>-60000</v>
      </c>
      <c r="R70" s="7">
        <f>(SUM(Reg[[#This Row],[ObeCo0]:[ObeCo27]]))-(SUM(Sug0.5[[#This Row],[ObeCo0]:[ObeCo27]]))</f>
        <v>7990000</v>
      </c>
      <c r="S70" s="7">
        <f>(SUM(Reg[[#This Row],[SteDa0]:[SteDa27]]))-(SUM(Sug0.2[[#This Row],[SteDa0]:[SteDa27]]))</f>
        <v>0</v>
      </c>
      <c r="T70" s="7">
        <f>(SUM(Reg[[#This Row],[NASDa0]:[NASDa27]]))-(SUM(Sug0.2[[#This Row],[NASDa0]:[NASDa27]]))</f>
        <v>213.89640979999967</v>
      </c>
      <c r="U70" s="7">
        <f>(SUM(Reg[[#This Row],[CIRDa0]:[CIRDa27]]))-(SUM(Sug0.2[[#This Row],[CIRDa0]:[CIRDa27]]))</f>
        <v>56.057680320000031</v>
      </c>
      <c r="V70" s="14">
        <f>(SUM(Reg[[#This Row],[HCCDa0]:[HCCDa27]]))-(SUM(Sug0.2[[#This Row],[HCCDa0]:[HCCDa27]]))</f>
        <v>1.4231328320000074</v>
      </c>
      <c r="W70" s="7">
        <f>(SUM(Reg[[#This Row],[LIDDa0]:[LIDDa27]]))-(SUM(Sug0.2[[#This Row],[LIDDa0]:[LIDDa27]]))</f>
        <v>216.8606763000007</v>
      </c>
      <c r="X70" s="7">
        <f>(SUM(Reg[[#This Row],[CHDDa0]:[CHDDa27]]))-(SUM(Sug0.2[[#This Row],[CHDDa0]:[CHDDa27]]))</f>
        <v>16.033152540000174</v>
      </c>
      <c r="Y70" s="7">
        <f>(SUM(Reg[[#This Row],[CHDDDa0]:[CHDDDa27]]))-(SUM(Sug0.2[[#This Row],[CHDDDa0]:[CHDDDa27]]))</f>
        <v>13.419105599999966</v>
      </c>
      <c r="Z70" s="7">
        <f>(SUM(Reg[[#This Row],[T2DDa0]:[T2DDa27]]))-(SUM(Sug0.2[[#This Row],[T2DDa0]:[T2DDa27]]))</f>
        <v>31.847303900000043</v>
      </c>
      <c r="AA70" s="7">
        <f>(SUM(Reg[[#This Row],[T2DDDa0]:[T2DDDa27]]))-(SUM(Sug0.2[[#This Row],[T2DDDa0]:[T2DDDa27]]))</f>
        <v>145.88590159999876</v>
      </c>
      <c r="AB70" s="7">
        <f>(SUM(Reg[[#This Row],[OveDa0]:[OveDa27]]))-(SUM(Sug0.2[[#This Row],[OveDa0]:[OveDa27]]))</f>
        <v>0</v>
      </c>
      <c r="AC70" s="7">
        <f>(SUM(Reg[[#This Row],[ObeDa0]:[ObeDa27]]))-(SUM(Sug0.2[[#This Row],[ObeDa0]:[ObeDa27]]))</f>
        <v>90.027007410000351</v>
      </c>
      <c r="AD70" s="7">
        <f>(SUM(Reg[[#This Row],[SteDa0]:[SteDa27]]))-(SUM(Sug0.5[[#This Row],[SteDa0]:[SteDa27]]))</f>
        <v>0</v>
      </c>
      <c r="AE70" s="7">
        <f>(SUM(Reg[[#This Row],[NASDa0]:[NASDa27]]))-(SUM(Sug0.5[[#This Row],[NASDa0]:[NASDa27]]))</f>
        <v>735.0825332999998</v>
      </c>
      <c r="AF70" s="7">
        <f>(SUM(Reg[[#This Row],[CIRDa0]:[CIRDa27]]))-(SUM(Sug0.5[[#This Row],[CIRDa0]:[CIRDa27]]))</f>
        <v>164.43365289999997</v>
      </c>
      <c r="AG70" s="7">
        <f>(SUM(Reg[[#This Row],[HCCDa0]:[HCCDa27]]))-(SUM(Sug0.5[[#This Row],[HCCDa0]:[HCCDa27]]))</f>
        <v>5.2329907390000017</v>
      </c>
      <c r="AH70" s="7">
        <f>(SUM(Reg[[#This Row],[LIDDa0]:[LIDDa27]]))-(SUM(Sug0.5[[#This Row],[LIDDa0]:[LIDDa27]]))</f>
        <v>745.49206630000026</v>
      </c>
      <c r="AI70" s="7">
        <f>(SUM(Reg[[#This Row],[CHDDa0]:[CHDDa27]]))-(SUM(Sug0.5[[#This Row],[CHDDa0]:[CHDDa27]]))</f>
        <v>43.797070559999611</v>
      </c>
      <c r="AJ70" s="7">
        <f>(SUM(Reg[[#This Row],[CHDDDa0]:[CHDDDa27]]))-(SUM(Sug0.5[[#This Row],[CHDDDa0]:[CHDDDa27]]))</f>
        <v>62.005070199999864</v>
      </c>
      <c r="AK70" s="7">
        <f>(SUM(Reg[[#This Row],[T2DDa0]:[T2DDa27]]))-(SUM(Sug0.5[[#This Row],[T2DDa0]:[T2DDa27]]))</f>
        <v>89.500639100001081</v>
      </c>
      <c r="AL70" s="7">
        <f>(SUM(Reg[[#This Row],[T2DDDa0]:[T2DDDa27]]))-(SUM(Sug0.5[[#This Row],[T2DDDa0]:[T2DDDa27]]))</f>
        <v>594.65836109999873</v>
      </c>
      <c r="AM70" s="7">
        <f>(SUM(Reg[[#This Row],[OveDa0]:[OveDa27]]))-(SUM(Sug0.5[[#This Row],[OveDa0]:[OveDa27]]))</f>
        <v>0</v>
      </c>
      <c r="AN70" s="7">
        <f>(SUM(Reg[[#This Row],[ObeDa0]:[ObeDa27]]))-(SUM(Sug0.5[[#This Row],[ObeDa0]:[ObeDa27]]))</f>
        <v>268.25668699999983</v>
      </c>
      <c r="AO70" s="11">
        <f>Reg[STECo0]-Sug0.2[STECo0]</f>
        <v>0</v>
      </c>
      <c r="AP70" s="11">
        <f>Reg[STECo1]-Sug0.2[STECo1]</f>
        <v>0</v>
      </c>
      <c r="AQ70" s="11">
        <f>Reg[STECo2]-Sug0.2[STECo2]</f>
        <v>0</v>
      </c>
      <c r="AR70" s="11">
        <f>Reg[STECo3]-Sug0.2[STECo3]</f>
        <v>0</v>
      </c>
      <c r="AS70" s="11">
        <f>Reg[STECo4]-Sug0.2[STECo4]</f>
        <v>0</v>
      </c>
      <c r="AT70" s="11">
        <f>Reg[STECo5]-Sug0.2[STECo5]</f>
        <v>0</v>
      </c>
      <c r="AU70" s="11">
        <f>Reg[STECo6]-Sug0.2[STECo6]</f>
        <v>0</v>
      </c>
      <c r="AV70" s="11">
        <f>Reg[[#This Row],[STECo7]]-Sug0.2[[#This Row],[STECo7]]</f>
        <v>10000</v>
      </c>
      <c r="AW70" s="11">
        <f>Reg[[#This Row],[STECo8]]-Sug0.2[[#This Row],[STECo8]]</f>
        <v>10000</v>
      </c>
      <c r="AX70" s="11">
        <f>Reg[[#This Row],[STECo9]]-Sug0.2[[#This Row],[STECo9]]</f>
        <v>20000</v>
      </c>
      <c r="AY70" s="11">
        <f>Reg[[#This Row],[STECo10]]-Sug0.2[[#This Row],[STECo10]]</f>
        <v>20000</v>
      </c>
      <c r="AZ70" s="11">
        <f>Reg[[#This Row],[STECo11]]-Sug0.2[[#This Row],[STECo11]]</f>
        <v>20000</v>
      </c>
      <c r="BA70" s="11">
        <f>Reg[[#This Row],[STECo12]]-Sug0.2[[#This Row],[STECo12]]</f>
        <v>20000</v>
      </c>
      <c r="BB70" s="11">
        <f>Reg[[#This Row],[STECo13]]-Sug0.2[[#This Row],[STECo13]]</f>
        <v>10000</v>
      </c>
      <c r="BC70" s="11">
        <f>Reg[[#This Row],[STECo14]]-Sug0.2[[#This Row],[STECo14]]</f>
        <v>20000</v>
      </c>
      <c r="BD70" s="11">
        <f>Reg[[#This Row],[STECo15]]-Sug0.2[[#This Row],[STECo15]]</f>
        <v>10000</v>
      </c>
      <c r="BE70" s="11">
        <f>Reg[[#This Row],[STECo16]]-Sug0.2[[#This Row],[STECo16]]</f>
        <v>10000</v>
      </c>
      <c r="BF70" s="11">
        <f>Reg[[#This Row],[STECo17]]-Sug0.2[[#This Row],[STECo17]]</f>
        <v>20000</v>
      </c>
      <c r="BG70" s="11">
        <f>Reg[[#This Row],[STECo18]]-Sug0.2[[#This Row],[STECo18]]</f>
        <v>10000</v>
      </c>
      <c r="BH70" s="11">
        <f>Reg[[#This Row],[STECo19]]-Sug0.2[[#This Row],[STECo19]]</f>
        <v>20000</v>
      </c>
      <c r="BI70" s="11">
        <f>Reg[[#This Row],[STECo20]]-Sug0.2[[#This Row],[STECo20]]</f>
        <v>20000</v>
      </c>
      <c r="BJ70" s="11">
        <f>Reg[[#This Row],[STECo21]]-Sug0.2[[#This Row],[STECo21]]</f>
        <v>10000</v>
      </c>
      <c r="BK70" s="11">
        <f>Reg[[#This Row],[STECo22]]-Sug0.2[[#This Row],[STECo22]]</f>
        <v>15713.267800000031</v>
      </c>
      <c r="BL70" s="11">
        <f>Reg[[#This Row],[STECo23]]-Sug0.2[[#This Row],[STECo23]]</f>
        <v>15027.904300000053</v>
      </c>
      <c r="BM70" s="11">
        <f>Reg[[#This Row],[STECo24]]-Sug0.2[[#This Row],[STECo24]]</f>
        <v>13927.007500000065</v>
      </c>
      <c r="BN70" s="11">
        <f>Reg[[#This Row],[STECo25]]-Sug0.2[[#This Row],[STECo25]]</f>
        <v>14594.490900000092</v>
      </c>
      <c r="BO70" s="11">
        <f>Reg[[#This Row],[STECo26]]-Sug0.2[[#This Row],[STECo26]]</f>
        <v>12606.606200000038</v>
      </c>
      <c r="BP70" s="11">
        <f>Reg[[#This Row],[STECo27]]-Sug0.2[[#This Row],[STECo27]]</f>
        <v>11126.74860000005</v>
      </c>
      <c r="BQ70" s="11">
        <f>Reg[STECo0]-Sug0.2[STECo0]</f>
        <v>0</v>
      </c>
      <c r="BR70" s="11">
        <f>Reg[STECo1]-Sug0.2[STECo1]</f>
        <v>0</v>
      </c>
      <c r="BS70" s="11">
        <f>Reg[STECo2]-Sug0.2[STECo2]</f>
        <v>0</v>
      </c>
      <c r="BT70" s="11">
        <f>Reg[STECo3]-Sug0.2[STECo3]</f>
        <v>0</v>
      </c>
      <c r="BU70" s="11">
        <f>Reg[STECo4]-Sug0.2[STECo4]</f>
        <v>0</v>
      </c>
      <c r="BV70" s="11">
        <f>Reg[STECo5]-Sug0.2[STECo5]</f>
        <v>0</v>
      </c>
      <c r="BW70" s="11">
        <f>Reg[STECo6]-Sug0.2[STECo6]</f>
        <v>0</v>
      </c>
      <c r="BX70" s="11">
        <f>Reg[[#This Row],[STECo7]]-Sug0.5[[#This Row],[STECo7]]</f>
        <v>40000</v>
      </c>
      <c r="BY70" s="11">
        <f>Reg[[#This Row],[STECo8]]-Sug0.5[[#This Row],[STECo8]]</f>
        <v>40000</v>
      </c>
      <c r="BZ70" s="11">
        <f>Reg[[#This Row],[STECo9]]-Sug0.5[[#This Row],[STECo9]]</f>
        <v>50000</v>
      </c>
      <c r="CA70" s="11">
        <f>Reg[[#This Row],[STECo10]]-Sug0.5[[#This Row],[STECo10]]</f>
        <v>40000</v>
      </c>
      <c r="CB70" s="11">
        <f>Reg[[#This Row],[STECo11]]-Sug0.5[[#This Row],[STECo11]]</f>
        <v>50000</v>
      </c>
      <c r="CC70" s="11">
        <f>Reg[[#This Row],[STECo12]]-Sug0.5[[#This Row],[STECo12]]</f>
        <v>50000</v>
      </c>
      <c r="CD70" s="11">
        <f>Reg[[#This Row],[STECo13]]-Sug0.5[[#This Row],[STECo13]]</f>
        <v>40000</v>
      </c>
      <c r="CE70" s="11">
        <f>Reg[[#This Row],[STECo14]]-Sug0.5[[#This Row],[STECo14]]</f>
        <v>50000</v>
      </c>
      <c r="CF70" s="11">
        <f>Reg[[#This Row],[STECo15]]-Sug0.5[[#This Row],[STECo15]]</f>
        <v>40000</v>
      </c>
      <c r="CG70" s="11">
        <f>Reg[[#This Row],[STECo16]]-Sug0.5[[#This Row],[STECo16]]</f>
        <v>40000</v>
      </c>
      <c r="CH70" s="11">
        <f>Reg[[#This Row],[STECo17]]-Sug0.5[[#This Row],[STECo17]]</f>
        <v>40000</v>
      </c>
      <c r="CI70" s="11">
        <f>Reg[[#This Row],[STECo18]]-Sug0.5[[#This Row],[STECo18]]</f>
        <v>40000</v>
      </c>
      <c r="CJ70" s="11">
        <f>Reg[[#This Row],[STECo19]]-Sug0.5[[#This Row],[STECo19]]</f>
        <v>40000</v>
      </c>
      <c r="CK70" s="11">
        <f>Reg[[#This Row],[STECo20]]-Sug0.5[[#This Row],[STECo20]]</f>
        <v>40000</v>
      </c>
      <c r="CL70" s="11">
        <f>Reg[[#This Row],[STECo21]]-Sug0.5[[#This Row],[STECo21]]</f>
        <v>38774.436199999996</v>
      </c>
      <c r="CM70" s="11">
        <f>Reg[[#This Row],[STECo22]]-Sug0.5[[#This Row],[STECo22]]</f>
        <v>40221.27509999997</v>
      </c>
      <c r="CN70" s="11">
        <f>Reg[[#This Row],[STECo23]]-Sug0.5[[#This Row],[STECo23]]</f>
        <v>41326.736900000018</v>
      </c>
      <c r="CO70" s="11">
        <f>Reg[[#This Row],[STECo24]]-Sug0.5[[#This Row],[STECo24]]</f>
        <v>39791.450100000016</v>
      </c>
      <c r="CP70" s="11">
        <f>Reg[[#This Row],[STECo25]]-Sug0.5[[#This Row],[STECo25]]</f>
        <v>43032.285600000061</v>
      </c>
      <c r="CQ70" s="11">
        <f>Reg[[#This Row],[STECo26]]-Sug0.5[[#This Row],[STECo26]]</f>
        <v>39695.181500000064</v>
      </c>
      <c r="CR70" s="11">
        <f>Reg[[#This Row],[STECo27]]-Sug0.5[[#This Row],[STECo27]]</f>
        <v>39348.229199999943</v>
      </c>
    </row>
    <row r="71" spans="3:96" x14ac:dyDescent="0.25">
      <c r="C71" s="7">
        <f>(SUM(Reg[[#This Row],[STECo0]:[STECo27]]))-(SUM(Sug0.2[[#This Row],[STECo0]:[STECo27]]))</f>
        <v>189780.77479999885</v>
      </c>
      <c r="D71" s="7">
        <f>(SUM(Reg[[#This Row],[NASCo0]:[NASCo27]]))-(SUM(Sug0.2[[#This Row],[NASCo0]:[NASCo27]]))</f>
        <v>717952.41609999817</v>
      </c>
      <c r="E71" s="7">
        <f>(SUM(Reg[[#This Row],[CIRCo0]:[CIRCo27]]))-(SUM(Sug0.2[[#This Row],[CIRCo0]:[CIRCo27]]))</f>
        <v>2113413.9101000018</v>
      </c>
      <c r="F71" s="7">
        <f>(SUM(Reg[[#This Row],[HCCCo0]:[HCCCo27]]))-(SUM(Sug0.2[[#This Row],[HCCCo0]:[HCCCo27]]))</f>
        <v>1121796.2043999992</v>
      </c>
      <c r="G71" s="7">
        <f>(SUM(Reg[[#This Row],[CHDCo0]:[CHDCo27]]))-(SUM(Sug0.2[[#This Row],[CHDCo0]:[CHDCo27]]))</f>
        <v>2510000</v>
      </c>
      <c r="H71" s="7">
        <f>(SUM(Reg[[#This Row],[T2DCo0]:[T2DCo27]]))-(SUM(Sug0.2[[#This Row],[T2DCo0]:[T2DCo27]]))</f>
        <v>12100000</v>
      </c>
      <c r="I71" s="7">
        <f>(SUM(Reg[[#This Row],[OveCo0]:[OveCo27]]))-(SUM(Sug0.2[[#This Row],[OveCo0]:[OveCo27]]))</f>
        <v>80000</v>
      </c>
      <c r="J71" s="7">
        <f>(SUM(Reg[[#This Row],[ObeCo0]:[ObeCo27]]))-(SUM(Sug0.2[[#This Row],[ObeCo0]:[ObeCo27]]))</f>
        <v>11830000</v>
      </c>
      <c r="K71" s="7">
        <f>(SUM(Reg[[#This Row],[STECo0]:[STECo27]]))-(SUM(Sug0.5[[#This Row],[STECo0]:[STECo27]]))</f>
        <v>602412.61989999935</v>
      </c>
      <c r="L71" s="7">
        <f>(SUM(Reg[[#This Row],[NASCo0]:[NASCo27]]))-(SUM(Sug0.5[[#This Row],[NASCo0]:[NASCo27]]))</f>
        <v>2032726.4051000001</v>
      </c>
      <c r="M71" s="7">
        <f>(SUM(Reg[[#This Row],[CIRCo0]:[CIRCo27]]))-(SUM(Sug0.5[[#This Row],[CIRCo0]:[CIRCo27]]))</f>
        <v>6798211.6176000014</v>
      </c>
      <c r="N71" s="7">
        <f>(SUM(Reg[[#This Row],[HCCCo0]:[HCCCo27]]))-(SUM(Sug0.5[[#This Row],[HCCCo0]:[HCCCo27]]))</f>
        <v>2468822.3869000012</v>
      </c>
      <c r="O71" s="7">
        <f>(SUM(Reg[[#This Row],[CHDCo0]:[CHDCo27]]))-(SUM(Sug0.5[[#This Row],[CHDCo0]:[CHDCo27]]))</f>
        <v>6320000</v>
      </c>
      <c r="P71" s="7">
        <f>(SUM(Reg[[#This Row],[T2DCo0]:[T2DCo27]]))-(SUM(Sug0.5[[#This Row],[T2DCo0]:[T2DCo27]]))</f>
        <v>31900000</v>
      </c>
      <c r="Q71" s="7">
        <f>(SUM(Reg[[#This Row],[OveCo0]:[OveCo27]]))-(SUM(Sug0.5[[#This Row],[OveCo0]:[OveCo27]]))</f>
        <v>450000</v>
      </c>
      <c r="R71" s="7">
        <f>(SUM(Reg[[#This Row],[ObeCo0]:[ObeCo27]]))-(SUM(Sug0.5[[#This Row],[ObeCo0]:[ObeCo27]]))</f>
        <v>35850000</v>
      </c>
      <c r="S71" s="7">
        <f>(SUM(Reg[[#This Row],[SteDa0]:[SteDa27]]))-(SUM(Sug0.2[[#This Row],[SteDa0]:[SteDa27]]))</f>
        <v>0</v>
      </c>
      <c r="T71" s="7">
        <f>(SUM(Reg[[#This Row],[NASDa0]:[NASDa27]]))-(SUM(Sug0.2[[#This Row],[NASDa0]:[NASDa27]]))</f>
        <v>472.15193470000031</v>
      </c>
      <c r="U71" s="7">
        <f>(SUM(Reg[[#This Row],[CIRDa0]:[CIRDa27]]))-(SUM(Sug0.2[[#This Row],[CIRDa0]:[CIRDa27]]))</f>
        <v>96.126352309999902</v>
      </c>
      <c r="V71" s="14">
        <f>(SUM(Reg[[#This Row],[HCCDa0]:[HCCDa27]]))-(SUM(Sug0.2[[#This Row],[HCCDa0]:[HCCDa27]]))</f>
        <v>9.1683662669999961</v>
      </c>
      <c r="W71" s="7">
        <f>(SUM(Reg[[#This Row],[LIDDa0]:[LIDDa27]]))-(SUM(Sug0.2[[#This Row],[LIDDa0]:[LIDDa27]]))</f>
        <v>394.66357289999996</v>
      </c>
      <c r="X71" s="7">
        <f>(SUM(Reg[[#This Row],[CHDDa0]:[CHDDa27]]))-(SUM(Sug0.2[[#This Row],[CHDDa0]:[CHDDa27]]))</f>
        <v>16.256677569999511</v>
      </c>
      <c r="Y71" s="7">
        <f>(SUM(Reg[[#This Row],[CHDDDa0]:[CHDDDa27]]))-(SUM(Sug0.2[[#This Row],[CHDDDa0]:[CHDDDa27]]))</f>
        <v>31.076065949999702</v>
      </c>
      <c r="Z71" s="7">
        <f>(SUM(Reg[[#This Row],[T2DDa0]:[T2DDa27]]))-(SUM(Sug0.2[[#This Row],[T2DDa0]:[T2DDa27]]))</f>
        <v>40.9119090399995</v>
      </c>
      <c r="AA71" s="7">
        <f>(SUM(Reg[[#This Row],[T2DDDa0]:[T2DDDa27]]))-(SUM(Sug0.2[[#This Row],[T2DDDa0]:[T2DDDa27]]))</f>
        <v>162.24078850000114</v>
      </c>
      <c r="AB71" s="7">
        <f>(SUM(Reg[[#This Row],[OveDa0]:[OveDa27]]))-(SUM(Sug0.2[[#This Row],[OveDa0]:[OveDa27]]))</f>
        <v>0</v>
      </c>
      <c r="AC71" s="7">
        <f>(SUM(Reg[[#This Row],[ObeDa0]:[ObeDa27]]))-(SUM(Sug0.2[[#This Row],[ObeDa0]:[ObeDa27]]))</f>
        <v>78.751372669999682</v>
      </c>
      <c r="AD71" s="7">
        <f>(SUM(Reg[[#This Row],[SteDa0]:[SteDa27]]))-(SUM(Sug0.5[[#This Row],[SteDa0]:[SteDa27]]))</f>
        <v>0</v>
      </c>
      <c r="AE71" s="7">
        <f>(SUM(Reg[[#This Row],[NASDa0]:[NASDa27]]))-(SUM(Sug0.5[[#This Row],[NASDa0]:[NASDa27]]))</f>
        <v>1336.7957034000005</v>
      </c>
      <c r="AF71" s="7">
        <f>(SUM(Reg[[#This Row],[CIRDa0]:[CIRDa27]]))-(SUM(Sug0.5[[#This Row],[CIRDa0]:[CIRDa27]]))</f>
        <v>310.34662569999989</v>
      </c>
      <c r="AG71" s="7">
        <f>(SUM(Reg[[#This Row],[HCCDa0]:[HCCDa27]]))-(SUM(Sug0.5[[#This Row],[HCCDa0]:[HCCDa27]]))</f>
        <v>20.177522264999993</v>
      </c>
      <c r="AH71" s="7">
        <f>(SUM(Reg[[#This Row],[LIDDa0]:[LIDDa27]]))-(SUM(Sug0.5[[#This Row],[LIDDa0]:[LIDDa27]]))</f>
        <v>1490.4123853299998</v>
      </c>
      <c r="AI71" s="7">
        <f>(SUM(Reg[[#This Row],[CHDDa0]:[CHDDa27]]))-(SUM(Sug0.5[[#This Row],[CHDDa0]:[CHDDa27]]))</f>
        <v>39.740791580000405</v>
      </c>
      <c r="AJ71" s="7">
        <f>(SUM(Reg[[#This Row],[CHDDDa0]:[CHDDDa27]]))-(SUM(Sug0.5[[#This Row],[CHDDDa0]:[CHDDDa27]]))</f>
        <v>38.488672199999201</v>
      </c>
      <c r="AK71" s="7">
        <f>(SUM(Reg[[#This Row],[T2DDa0]:[T2DDa27]]))-(SUM(Sug0.5[[#This Row],[T2DDa0]:[T2DDa27]]))</f>
        <v>109.8141314999998</v>
      </c>
      <c r="AL71" s="7">
        <f>(SUM(Reg[[#This Row],[T2DDDa0]:[T2DDDa27]]))-(SUM(Sug0.5[[#This Row],[T2DDDa0]:[T2DDDa27]]))</f>
        <v>598.72414040000149</v>
      </c>
      <c r="AM71" s="7">
        <f>(SUM(Reg[[#This Row],[OveDa0]:[OveDa27]]))-(SUM(Sug0.5[[#This Row],[OveDa0]:[OveDa27]]))</f>
        <v>0</v>
      </c>
      <c r="AN71" s="7">
        <f>(SUM(Reg[[#This Row],[ObeDa0]:[ObeDa27]]))-(SUM(Sug0.5[[#This Row],[ObeDa0]:[ObeDa27]]))</f>
        <v>240.0578396999997</v>
      </c>
      <c r="AO71" s="11">
        <f>Reg[STECo0]-Sug0.2[STECo0]</f>
        <v>0</v>
      </c>
      <c r="AP71" s="11">
        <f>Reg[STECo1]-Sug0.2[STECo1]</f>
        <v>0</v>
      </c>
      <c r="AQ71" s="11">
        <f>Reg[STECo2]-Sug0.2[STECo2]</f>
        <v>0</v>
      </c>
      <c r="AR71" s="11">
        <f>Reg[STECo3]-Sug0.2[STECo3]</f>
        <v>0</v>
      </c>
      <c r="AS71" s="11">
        <f>Reg[STECo4]-Sug0.2[STECo4]</f>
        <v>0</v>
      </c>
      <c r="AT71" s="11">
        <f>Reg[STECo5]-Sug0.2[STECo5]</f>
        <v>0</v>
      </c>
      <c r="AU71" s="11">
        <f>Reg[STECo6]-Sug0.2[STECo6]</f>
        <v>0</v>
      </c>
      <c r="AV71" s="11">
        <f>Reg[[#This Row],[STECo7]]-Sug0.2[[#This Row],[STECo7]]</f>
        <v>7782.2792999999947</v>
      </c>
      <c r="AW71" s="11">
        <f>Reg[[#This Row],[STECo8]]-Sug0.2[[#This Row],[STECo8]]</f>
        <v>8728.8424000000232</v>
      </c>
      <c r="AX71" s="11">
        <f>Reg[[#This Row],[STECo9]]-Sug0.2[[#This Row],[STECo9]]</f>
        <v>9431.4145000000135</v>
      </c>
      <c r="AY71" s="11">
        <f>Reg[[#This Row],[STECo10]]-Sug0.2[[#This Row],[STECo10]]</f>
        <v>9377.8896999999997</v>
      </c>
      <c r="AZ71" s="11">
        <f>Reg[[#This Row],[STECo11]]-Sug0.2[[#This Row],[STECo11]]</f>
        <v>10307.261200000008</v>
      </c>
      <c r="BA71" s="11">
        <f>Reg[[#This Row],[STECo12]]-Sug0.2[[#This Row],[STECo12]]</f>
        <v>10340.617999999959</v>
      </c>
      <c r="BB71" s="11">
        <f>Reg[[#This Row],[STECo13]]-Sug0.2[[#This Row],[STECo13]]</f>
        <v>10646.658799999976</v>
      </c>
      <c r="BC71" s="11">
        <f>Reg[[#This Row],[STECo14]]-Sug0.2[[#This Row],[STECo14]]</f>
        <v>10808.19219999999</v>
      </c>
      <c r="BD71" s="11">
        <f>Reg[[#This Row],[STECo15]]-Sug0.2[[#This Row],[STECo15]]</f>
        <v>11103.914900000033</v>
      </c>
      <c r="BE71" s="11">
        <f>Reg[[#This Row],[STECo16]]-Sug0.2[[#This Row],[STECo16]]</f>
        <v>10743.453500000003</v>
      </c>
      <c r="BF71" s="11">
        <f>Reg[[#This Row],[STECo17]]-Sug0.2[[#This Row],[STECo17]]</f>
        <v>10430.537500000035</v>
      </c>
      <c r="BG71" s="11">
        <f>Reg[[#This Row],[STECo18]]-Sug0.2[[#This Row],[STECo18]]</f>
        <v>9323.58050000004</v>
      </c>
      <c r="BH71" s="11">
        <f>Reg[[#This Row],[STECo19]]-Sug0.2[[#This Row],[STECo19]]</f>
        <v>9255.4360999999917</v>
      </c>
      <c r="BI71" s="11">
        <f>Reg[[#This Row],[STECo20]]-Sug0.2[[#This Row],[STECo20]]</f>
        <v>8887.1146000000299</v>
      </c>
      <c r="BJ71" s="11">
        <f>Reg[[#This Row],[STECo21]]-Sug0.2[[#This Row],[STECo21]]</f>
        <v>8851.9623000000138</v>
      </c>
      <c r="BK71" s="11">
        <f>Reg[[#This Row],[STECo22]]-Sug0.2[[#This Row],[STECo22]]</f>
        <v>8314.9063000000315</v>
      </c>
      <c r="BL71" s="11">
        <f>Reg[[#This Row],[STECo23]]-Sug0.2[[#This Row],[STECo23]]</f>
        <v>7530.5266999999876</v>
      </c>
      <c r="BM71" s="11">
        <f>Reg[[#This Row],[STECo24]]-Sug0.2[[#This Row],[STECo24]]</f>
        <v>7662.1281000000308</v>
      </c>
      <c r="BN71" s="11">
        <f>Reg[[#This Row],[STECo25]]-Sug0.2[[#This Row],[STECo25]]</f>
        <v>7268.601399999985</v>
      </c>
      <c r="BO71" s="11">
        <f>Reg[[#This Row],[STECo26]]-Sug0.2[[#This Row],[STECo26]]</f>
        <v>6615.838699999993</v>
      </c>
      <c r="BP71" s="11">
        <f>Reg[[#This Row],[STECo27]]-Sug0.2[[#This Row],[STECo27]]</f>
        <v>6369.6180999999924</v>
      </c>
      <c r="BQ71" s="11">
        <f>Reg[STECo0]-Sug0.2[STECo0]</f>
        <v>0</v>
      </c>
      <c r="BR71" s="11">
        <f>Reg[STECo1]-Sug0.2[STECo1]</f>
        <v>0</v>
      </c>
      <c r="BS71" s="11">
        <f>Reg[STECo2]-Sug0.2[STECo2]</f>
        <v>0</v>
      </c>
      <c r="BT71" s="11">
        <f>Reg[STECo3]-Sug0.2[STECo3]</f>
        <v>0</v>
      </c>
      <c r="BU71" s="11">
        <f>Reg[STECo4]-Sug0.2[STECo4]</f>
        <v>0</v>
      </c>
      <c r="BV71" s="11">
        <f>Reg[STECo5]-Sug0.2[STECo5]</f>
        <v>0</v>
      </c>
      <c r="BW71" s="11">
        <f>Reg[STECo6]-Sug0.2[STECo6]</f>
        <v>0</v>
      </c>
      <c r="BX71" s="11">
        <f>Reg[[#This Row],[STECo7]]-Sug0.5[[#This Row],[STECo7]]</f>
        <v>27068.797499999986</v>
      </c>
      <c r="BY71" s="11">
        <f>Reg[[#This Row],[STECo8]]-Sug0.5[[#This Row],[STECo8]]</f>
        <v>29565.434100000013</v>
      </c>
      <c r="BZ71" s="11">
        <f>Reg[[#This Row],[STECo9]]-Sug0.5[[#This Row],[STECo9]]</f>
        <v>31756.985000000044</v>
      </c>
      <c r="CA71" s="11">
        <f>Reg[[#This Row],[STECo10]]-Sug0.5[[#This Row],[STECo10]]</f>
        <v>31716.730899999966</v>
      </c>
      <c r="CB71" s="11">
        <f>Reg[[#This Row],[STECo11]]-Sug0.5[[#This Row],[STECo11]]</f>
        <v>33155.023300000001</v>
      </c>
      <c r="CC71" s="11">
        <f>Reg[[#This Row],[STECo12]]-Sug0.5[[#This Row],[STECo12]]</f>
        <v>33023.263799999957</v>
      </c>
      <c r="CD71" s="11">
        <f>Reg[[#This Row],[STECo13]]-Sug0.5[[#This Row],[STECo13]]</f>
        <v>33721.166499999992</v>
      </c>
      <c r="CE71" s="11">
        <f>Reg[[#This Row],[STECo14]]-Sug0.5[[#This Row],[STECo14]]</f>
        <v>33446.441899999976</v>
      </c>
      <c r="CF71" s="11">
        <f>Reg[[#This Row],[STECo15]]-Sug0.5[[#This Row],[STECo15]]</f>
        <v>32281.48470000003</v>
      </c>
      <c r="CG71" s="11">
        <f>Reg[[#This Row],[STECo16]]-Sug0.5[[#This Row],[STECo16]]</f>
        <v>32637.870999999985</v>
      </c>
      <c r="CH71" s="11">
        <f>Reg[[#This Row],[STECo17]]-Sug0.5[[#This Row],[STECo17]]</f>
        <v>31507.416599999997</v>
      </c>
      <c r="CI71" s="11">
        <f>Reg[[#This Row],[STECo18]]-Sug0.5[[#This Row],[STECo18]]</f>
        <v>30694.484200000006</v>
      </c>
      <c r="CJ71" s="11">
        <f>Reg[[#This Row],[STECo19]]-Sug0.5[[#This Row],[STECo19]]</f>
        <v>30275.107799999998</v>
      </c>
      <c r="CK71" s="11">
        <f>Reg[[#This Row],[STECo20]]-Sug0.5[[#This Row],[STECo20]]</f>
        <v>28800.834300000046</v>
      </c>
      <c r="CL71" s="11">
        <f>Reg[[#This Row],[STECo21]]-Sug0.5[[#This Row],[STECo21]]</f>
        <v>26747.626300000004</v>
      </c>
      <c r="CM71" s="11">
        <f>Reg[[#This Row],[STECo22]]-Sug0.5[[#This Row],[STECo22]]</f>
        <v>25627.285900000017</v>
      </c>
      <c r="CN71" s="11">
        <f>Reg[[#This Row],[STECo23]]-Sug0.5[[#This Row],[STECo23]]</f>
        <v>24097.685300000012</v>
      </c>
      <c r="CO71" s="11">
        <f>Reg[[#This Row],[STECo24]]-Sug0.5[[#This Row],[STECo24]]</f>
        <v>22927.894700000004</v>
      </c>
      <c r="CP71" s="11">
        <f>Reg[[#This Row],[STECo25]]-Sug0.5[[#This Row],[STECo25]]</f>
        <v>22373.663800000009</v>
      </c>
      <c r="CQ71" s="11">
        <f>Reg[[#This Row],[STECo26]]-Sug0.5[[#This Row],[STECo26]]</f>
        <v>21584.173699999985</v>
      </c>
      <c r="CR71" s="11">
        <f>Reg[[#This Row],[STECo27]]-Sug0.5[[#This Row],[STECo27]]</f>
        <v>19403.248599999992</v>
      </c>
    </row>
    <row r="72" spans="3:96" x14ac:dyDescent="0.25">
      <c r="C72" s="7">
        <f>(SUM(Reg[[#This Row],[STECo0]:[STECo27]]))-(SUM(Sug0.2[[#This Row],[STECo0]:[STECo27]]))</f>
        <v>187200.14660000056</v>
      </c>
      <c r="D72" s="7">
        <f>(SUM(Reg[[#This Row],[NASCo0]:[NASCo27]]))-(SUM(Sug0.2[[#This Row],[NASCo0]:[NASCo27]]))</f>
        <v>609571.15600000322</v>
      </c>
      <c r="E72" s="7">
        <f>(SUM(Reg[[#This Row],[CIRCo0]:[CIRCo27]]))-(SUM(Sug0.2[[#This Row],[CIRCo0]:[CIRCo27]]))</f>
        <v>255455.17150000017</v>
      </c>
      <c r="F72" s="7">
        <f>(SUM(Reg[[#This Row],[HCCCo0]:[HCCCo27]]))-(SUM(Sug0.2[[#This Row],[HCCCo0]:[HCCCo27]]))</f>
        <v>386834.11859999876</v>
      </c>
      <c r="G72" s="7">
        <f>(SUM(Reg[[#This Row],[CHDCo0]:[CHDCo27]]))-(SUM(Sug0.2[[#This Row],[CHDCo0]:[CHDCo27]]))</f>
        <v>1800000</v>
      </c>
      <c r="H72" s="7">
        <f>(SUM(Reg[[#This Row],[T2DCo0]:[T2DCo27]]))-(SUM(Sug0.2[[#This Row],[T2DCo0]:[T2DCo27]]))</f>
        <v>3300000</v>
      </c>
      <c r="I72" s="7">
        <f>(SUM(Reg[[#This Row],[OveCo0]:[OveCo27]]))-(SUM(Sug0.2[[#This Row],[OveCo0]:[OveCo27]]))</f>
        <v>-240000</v>
      </c>
      <c r="J72" s="7">
        <f>(SUM(Reg[[#This Row],[ObeCo0]:[ObeCo27]]))-(SUM(Sug0.2[[#This Row],[ObeCo0]:[ObeCo27]]))</f>
        <v>4660000</v>
      </c>
      <c r="K72" s="7">
        <f>(SUM(Reg[[#This Row],[STECo0]:[STECo27]]))-(SUM(Sug0.5[[#This Row],[STECo0]:[STECo27]]))</f>
        <v>510592.51039999351</v>
      </c>
      <c r="L72" s="7">
        <f>(SUM(Reg[[#This Row],[NASCo0]:[NASCo27]]))-(SUM(Sug0.5[[#This Row],[NASCo0]:[NASCo27]]))</f>
        <v>2260592.0201000031</v>
      </c>
      <c r="M72" s="7">
        <f>(SUM(Reg[[#This Row],[CIRCo0]:[CIRCo27]]))-(SUM(Sug0.5[[#This Row],[CIRCo0]:[CIRCo27]]))</f>
        <v>543028.82780000148</v>
      </c>
      <c r="N72" s="7">
        <f>(SUM(Reg[[#This Row],[HCCCo0]:[HCCCo27]]))-(SUM(Sug0.5[[#This Row],[HCCCo0]:[HCCCo27]]))</f>
        <v>1103546.2408999996</v>
      </c>
      <c r="O72" s="7">
        <f>(SUM(Reg[[#This Row],[CHDCo0]:[CHDCo27]]))-(SUM(Sug0.5[[#This Row],[CHDCo0]:[CHDCo27]]))</f>
        <v>8800000</v>
      </c>
      <c r="P72" s="7">
        <f>(SUM(Reg[[#This Row],[T2DCo0]:[T2DCo27]]))-(SUM(Sug0.5[[#This Row],[T2DCo0]:[T2DCo27]]))</f>
        <v>13000000</v>
      </c>
      <c r="Q72" s="7">
        <f>(SUM(Reg[[#This Row],[OveCo0]:[OveCo27]]))-(SUM(Sug0.5[[#This Row],[OveCo0]:[OveCo27]]))</f>
        <v>-400000</v>
      </c>
      <c r="R72" s="7">
        <f>(SUM(Reg[[#This Row],[ObeCo0]:[ObeCo27]]))-(SUM(Sug0.5[[#This Row],[ObeCo0]:[ObeCo27]]))</f>
        <v>13680000</v>
      </c>
      <c r="S72" s="7">
        <f>(SUM(Reg[[#This Row],[SteDa0]:[SteDa27]]))-(SUM(Sug0.2[[#This Row],[SteDa0]:[SteDa27]]))</f>
        <v>0</v>
      </c>
      <c r="T72" s="7">
        <f>(SUM(Reg[[#This Row],[NASDa0]:[NASDa27]]))-(SUM(Sug0.2[[#This Row],[NASDa0]:[NASDa27]]))</f>
        <v>171.85172080000029</v>
      </c>
      <c r="U72" s="7">
        <f>(SUM(Reg[[#This Row],[CIRDa0]:[CIRDa27]]))-(SUM(Sug0.2[[#This Row],[CIRDa0]:[CIRDa27]]))</f>
        <v>26.258586979999961</v>
      </c>
      <c r="V72" s="14">
        <f>(SUM(Reg[[#This Row],[HCCDa0]:[HCCDa27]]))-(SUM(Sug0.2[[#This Row],[HCCDa0]:[HCCDa27]]))</f>
        <v>3.0734023709999931</v>
      </c>
      <c r="W72" s="7">
        <f>(SUM(Reg[[#This Row],[LIDDa0]:[LIDDa27]]))-(SUM(Sug0.2[[#This Row],[LIDDa0]:[LIDDa27]]))</f>
        <v>154.70214981000026</v>
      </c>
      <c r="X72" s="7">
        <f>(SUM(Reg[[#This Row],[CHDDa0]:[CHDDa27]]))-(SUM(Sug0.2[[#This Row],[CHDDa0]:[CHDDa27]]))</f>
        <v>10.486023399999794</v>
      </c>
      <c r="Y72" s="7">
        <f>(SUM(Reg[[#This Row],[CHDDDa0]:[CHDDDa27]]))-(SUM(Sug0.2[[#This Row],[CHDDDa0]:[CHDDDa27]]))</f>
        <v>18.129139200000282</v>
      </c>
      <c r="Z72" s="7">
        <f>(SUM(Reg[[#This Row],[T2DDa0]:[T2DDa27]]))-(SUM(Sug0.2[[#This Row],[T2DDa0]:[T2DDa27]]))</f>
        <v>9.6344378799999504</v>
      </c>
      <c r="AA72" s="7">
        <f>(SUM(Reg[[#This Row],[T2DDDa0]:[T2DDDa27]]))-(SUM(Sug0.2[[#This Row],[T2DDDa0]:[T2DDDa27]]))</f>
        <v>43.236227399997006</v>
      </c>
      <c r="AB72" s="7">
        <f>(SUM(Reg[[#This Row],[OveDa0]:[OveDa27]]))-(SUM(Sug0.2[[#This Row],[OveDa0]:[OveDa27]]))</f>
        <v>0</v>
      </c>
      <c r="AC72" s="7">
        <f>(SUM(Reg[[#This Row],[ObeDa0]:[ObeDa27]]))-(SUM(Sug0.2[[#This Row],[ObeDa0]:[ObeDa27]]))</f>
        <v>51.257655199999363</v>
      </c>
      <c r="AD72" s="7">
        <f>(SUM(Reg[[#This Row],[SteDa0]:[SteDa27]]))-(SUM(Sug0.5[[#This Row],[SteDa0]:[SteDa27]]))</f>
        <v>0</v>
      </c>
      <c r="AE72" s="7">
        <f>(SUM(Reg[[#This Row],[NASDa0]:[NASDa27]]))-(SUM(Sug0.5[[#This Row],[NASDa0]:[NASDa27]]))</f>
        <v>637.31136980000065</v>
      </c>
      <c r="AF72" s="7">
        <f>(SUM(Reg[[#This Row],[CIRDa0]:[CIRDa27]]))-(SUM(Sug0.5[[#This Row],[CIRDa0]:[CIRDa27]]))</f>
        <v>55.818677089999994</v>
      </c>
      <c r="AG72" s="7">
        <f>(SUM(Reg[[#This Row],[HCCDa0]:[HCCDa27]]))-(SUM(Sug0.5[[#This Row],[HCCDa0]:[HCCDa27]]))</f>
        <v>8.7676900019999948</v>
      </c>
      <c r="AH72" s="7">
        <f>(SUM(Reg[[#This Row],[LIDDa0]:[LIDDa27]]))-(SUM(Sug0.5[[#This Row],[LIDDa0]:[LIDDa27]]))</f>
        <v>388.04144350000024</v>
      </c>
      <c r="AI72" s="7">
        <f>(SUM(Reg[[#This Row],[CHDDa0]:[CHDDa27]]))-(SUM(Sug0.5[[#This Row],[CHDDa0]:[CHDDa27]]))</f>
        <v>52.899324869999873</v>
      </c>
      <c r="AJ72" s="7">
        <f>(SUM(Reg[[#This Row],[CHDDDa0]:[CHDDDa27]]))-(SUM(Sug0.5[[#This Row],[CHDDDa0]:[CHDDDa27]]))</f>
        <v>102.72672700000112</v>
      </c>
      <c r="AK72" s="7">
        <f>(SUM(Reg[[#This Row],[T2DDa0]:[T2DDa27]]))-(SUM(Sug0.5[[#This Row],[T2DDa0]:[T2DDa27]]))</f>
        <v>35.472600099999909</v>
      </c>
      <c r="AL72" s="7">
        <f>(SUM(Reg[[#This Row],[T2DDDa0]:[T2DDDa27]]))-(SUM(Sug0.5[[#This Row],[T2DDDa0]:[T2DDDa27]]))</f>
        <v>144.4438680999956</v>
      </c>
      <c r="AM72" s="7">
        <f>(SUM(Reg[[#This Row],[OveDa0]:[OveDa27]]))-(SUM(Sug0.5[[#This Row],[OveDa0]:[OveDa27]]))</f>
        <v>0</v>
      </c>
      <c r="AN72" s="7">
        <f>(SUM(Reg[[#This Row],[ObeDa0]:[ObeDa27]]))-(SUM(Sug0.5[[#This Row],[ObeDa0]:[ObeDa27]]))</f>
        <v>149.99518251999962</v>
      </c>
      <c r="AO72" s="11">
        <f>Reg[STECo0]-Sug0.2[STECo0]</f>
        <v>0</v>
      </c>
      <c r="AP72" s="11">
        <f>Reg[STECo1]-Sug0.2[STECo1]</f>
        <v>0</v>
      </c>
      <c r="AQ72" s="11">
        <f>Reg[STECo2]-Sug0.2[STECo2]</f>
        <v>0</v>
      </c>
      <c r="AR72" s="11">
        <f>Reg[STECo3]-Sug0.2[STECo3]</f>
        <v>0</v>
      </c>
      <c r="AS72" s="11">
        <f>Reg[STECo4]-Sug0.2[STECo4]</f>
        <v>0</v>
      </c>
      <c r="AT72" s="11">
        <f>Reg[STECo5]-Sug0.2[STECo5]</f>
        <v>0</v>
      </c>
      <c r="AU72" s="11">
        <f>Reg[STECo6]-Sug0.2[STECo6]</f>
        <v>0</v>
      </c>
      <c r="AV72" s="11">
        <f>Reg[[#This Row],[STECo7]]-Sug0.2[[#This Row],[STECo7]]</f>
        <v>6137.2789999999804</v>
      </c>
      <c r="AW72" s="11">
        <f>Reg[[#This Row],[STECo8]]-Sug0.2[[#This Row],[STECo8]]</f>
        <v>7249.5365999999922</v>
      </c>
      <c r="AX72" s="11">
        <f>Reg[[#This Row],[STECo9]]-Sug0.2[[#This Row],[STECo9]]</f>
        <v>8098.9636000000173</v>
      </c>
      <c r="AY72" s="11">
        <f>Reg[[#This Row],[STECo10]]-Sug0.2[[#This Row],[STECo10]]</f>
        <v>8611.9354000000749</v>
      </c>
      <c r="AZ72" s="11">
        <f>Reg[[#This Row],[STECo11]]-Sug0.2[[#This Row],[STECo11]]</f>
        <v>8724.6285999999382</v>
      </c>
      <c r="BA72" s="11">
        <f>Reg[[#This Row],[STECo12]]-Sug0.2[[#This Row],[STECo12]]</f>
        <v>8646.9821000000229</v>
      </c>
      <c r="BB72" s="11">
        <f>Reg[[#This Row],[STECo13]]-Sug0.2[[#This Row],[STECo13]]</f>
        <v>9080.4449000000022</v>
      </c>
      <c r="BC72" s="11">
        <f>Reg[[#This Row],[STECo14]]-Sug0.2[[#This Row],[STECo14]]</f>
        <v>9481.3218000000343</v>
      </c>
      <c r="BD72" s="11">
        <f>Reg[[#This Row],[STECo15]]-Sug0.2[[#This Row],[STECo15]]</f>
        <v>10497.119999999995</v>
      </c>
      <c r="BE72" s="11">
        <f>Reg[[#This Row],[STECo16]]-Sug0.2[[#This Row],[STECo16]]</f>
        <v>9799.4026000000304</v>
      </c>
      <c r="BF72" s="11">
        <f>Reg[[#This Row],[STECo17]]-Sug0.2[[#This Row],[STECo17]]</f>
        <v>9894.5424999999814</v>
      </c>
      <c r="BG72" s="11">
        <f>Reg[[#This Row],[STECo18]]-Sug0.2[[#This Row],[STECo18]]</f>
        <v>9384.6668000000063</v>
      </c>
      <c r="BH72" s="11">
        <f>Reg[[#This Row],[STECo19]]-Sug0.2[[#This Row],[STECo19]]</f>
        <v>8967.841599999927</v>
      </c>
      <c r="BI72" s="11">
        <f>Reg[[#This Row],[STECo20]]-Sug0.2[[#This Row],[STECo20]]</f>
        <v>9333.5204999999842</v>
      </c>
      <c r="BJ72" s="11">
        <f>Reg[[#This Row],[STECo21]]-Sug0.2[[#This Row],[STECo21]]</f>
        <v>9467.4168999999529</v>
      </c>
      <c r="BK72" s="11">
        <f>Reg[[#This Row],[STECo22]]-Sug0.2[[#This Row],[STECo22]]</f>
        <v>9191.6668000000063</v>
      </c>
      <c r="BL72" s="11">
        <f>Reg[[#This Row],[STECo23]]-Sug0.2[[#This Row],[STECo23]]</f>
        <v>8987.6908999999287</v>
      </c>
      <c r="BM72" s="11">
        <f>Reg[[#This Row],[STECo24]]-Sug0.2[[#This Row],[STECo24]]</f>
        <v>9282.8866999999154</v>
      </c>
      <c r="BN72" s="11">
        <f>Reg[[#This Row],[STECo25]]-Sug0.2[[#This Row],[STECo25]]</f>
        <v>8832.2611000000034</v>
      </c>
      <c r="BO72" s="11">
        <f>Reg[[#This Row],[STECo26]]-Sug0.2[[#This Row],[STECo26]]</f>
        <v>8808.3443999999436</v>
      </c>
      <c r="BP72" s="11">
        <f>Reg[[#This Row],[STECo27]]-Sug0.2[[#This Row],[STECo27]]</f>
        <v>8721.6938000000082</v>
      </c>
      <c r="BQ72" s="11">
        <f>Reg[STECo0]-Sug0.2[STECo0]</f>
        <v>0</v>
      </c>
      <c r="BR72" s="11">
        <f>Reg[STECo1]-Sug0.2[STECo1]</f>
        <v>0</v>
      </c>
      <c r="BS72" s="11">
        <f>Reg[STECo2]-Sug0.2[STECo2]</f>
        <v>0</v>
      </c>
      <c r="BT72" s="11">
        <f>Reg[STECo3]-Sug0.2[STECo3]</f>
        <v>0</v>
      </c>
      <c r="BU72" s="11">
        <f>Reg[STECo4]-Sug0.2[STECo4]</f>
        <v>0</v>
      </c>
      <c r="BV72" s="11">
        <f>Reg[STECo5]-Sug0.2[STECo5]</f>
        <v>0</v>
      </c>
      <c r="BW72" s="11">
        <f>Reg[STECo6]-Sug0.2[STECo6]</f>
        <v>0</v>
      </c>
      <c r="BX72" s="11">
        <f>Reg[[#This Row],[STECo7]]-Sug0.5[[#This Row],[STECo7]]</f>
        <v>20150.732500000042</v>
      </c>
      <c r="BY72" s="11">
        <f>Reg[[#This Row],[STECo8]]-Sug0.5[[#This Row],[STECo8]]</f>
        <v>21252.066200000001</v>
      </c>
      <c r="BZ72" s="11">
        <f>Reg[[#This Row],[STECo9]]-Sug0.5[[#This Row],[STECo9]]</f>
        <v>21693.652500000084</v>
      </c>
      <c r="CA72" s="11">
        <f>Reg[[#This Row],[STECo10]]-Sug0.5[[#This Row],[STECo10]]</f>
        <v>23870.038400000078</v>
      </c>
      <c r="CB72" s="11">
        <f>Reg[[#This Row],[STECo11]]-Sug0.5[[#This Row],[STECo11]]</f>
        <v>23810.965399999986</v>
      </c>
      <c r="CC72" s="11">
        <f>Reg[[#This Row],[STECo12]]-Sug0.5[[#This Row],[STECo12]]</f>
        <v>23823.318099999917</v>
      </c>
      <c r="CD72" s="11">
        <f>Reg[[#This Row],[STECo13]]-Sug0.5[[#This Row],[STECo13]]</f>
        <v>23043.770600000047</v>
      </c>
      <c r="CE72" s="11">
        <f>Reg[[#This Row],[STECo14]]-Sug0.5[[#This Row],[STECo14]]</f>
        <v>25782.541800000006</v>
      </c>
      <c r="CF72" s="11">
        <f>Reg[[#This Row],[STECo15]]-Sug0.5[[#This Row],[STECo15]]</f>
        <v>28099.982899999944</v>
      </c>
      <c r="CG72" s="11">
        <f>Reg[[#This Row],[STECo16]]-Sug0.5[[#This Row],[STECo16]]</f>
        <v>26497.584700000007</v>
      </c>
      <c r="CH72" s="11">
        <f>Reg[[#This Row],[STECo17]]-Sug0.5[[#This Row],[STECo17]]</f>
        <v>28085.278200000059</v>
      </c>
      <c r="CI72" s="11">
        <f>Reg[[#This Row],[STECo18]]-Sug0.5[[#This Row],[STECo18]]</f>
        <v>27267.260299999965</v>
      </c>
      <c r="CJ72" s="11">
        <f>Reg[[#This Row],[STECo19]]-Sug0.5[[#This Row],[STECo19]]</f>
        <v>26616.553799999994</v>
      </c>
      <c r="CK72" s="11">
        <f>Reg[[#This Row],[STECo20]]-Sug0.5[[#This Row],[STECo20]]</f>
        <v>26816.458199999994</v>
      </c>
      <c r="CL72" s="11">
        <f>Reg[[#This Row],[STECo21]]-Sug0.5[[#This Row],[STECo21]]</f>
        <v>26779.264899999951</v>
      </c>
      <c r="CM72" s="11">
        <f>Reg[[#This Row],[STECo22]]-Sug0.5[[#This Row],[STECo22]]</f>
        <v>25802.322000000044</v>
      </c>
      <c r="CN72" s="11">
        <f>Reg[[#This Row],[STECo23]]-Sug0.5[[#This Row],[STECo23]]</f>
        <v>24222.145699999994</v>
      </c>
      <c r="CO72" s="11">
        <f>Reg[[#This Row],[STECo24]]-Sug0.5[[#This Row],[STECo24]]</f>
        <v>24011.73359999992</v>
      </c>
      <c r="CP72" s="11">
        <f>Reg[[#This Row],[STECo25]]-Sug0.5[[#This Row],[STECo25]]</f>
        <v>21569.943800000008</v>
      </c>
      <c r="CQ72" s="11">
        <f>Reg[[#This Row],[STECo26]]-Sug0.5[[#This Row],[STECo26]]</f>
        <v>21291.693499999994</v>
      </c>
      <c r="CR72" s="11">
        <f>Reg[[#This Row],[STECo27]]-Sug0.5[[#This Row],[STECo27]]</f>
        <v>20105.203299999994</v>
      </c>
    </row>
    <row r="73" spans="3:96" x14ac:dyDescent="0.25">
      <c r="C73" s="7">
        <f>(SUM(Reg[[#This Row],[STECo0]:[STECo27]]))-(SUM(Sug0.2[[#This Row],[STECo0]:[STECo27]]))</f>
        <v>57900.873800001107</v>
      </c>
      <c r="D73" s="7">
        <f>(SUM(Reg[[#This Row],[NASCo0]:[NASCo27]]))-(SUM(Sug0.2[[#This Row],[NASCo0]:[NASCo27]]))</f>
        <v>595237.89149999991</v>
      </c>
      <c r="E73" s="7">
        <f>(SUM(Reg[[#This Row],[CIRCo0]:[CIRCo27]]))-(SUM(Sug0.2[[#This Row],[CIRCo0]:[CIRCo27]]))</f>
        <v>1370168.0883000027</v>
      </c>
      <c r="F73" s="7">
        <f>(SUM(Reg[[#This Row],[HCCCo0]:[HCCCo27]]))-(SUM(Sug0.2[[#This Row],[HCCCo0]:[HCCCo27]]))</f>
        <v>699466.09229999967</v>
      </c>
      <c r="G73" s="7">
        <f>(SUM(Reg[[#This Row],[CHDCo0]:[CHDCo27]]))-(SUM(Sug0.2[[#This Row],[CHDCo0]:[CHDCo27]]))</f>
        <v>2400000</v>
      </c>
      <c r="H73" s="7">
        <f>(SUM(Reg[[#This Row],[T2DCo0]:[T2DCo27]]))-(SUM(Sug0.2[[#This Row],[T2DCo0]:[T2DCo27]]))</f>
        <v>4700000</v>
      </c>
      <c r="I73" s="7">
        <f>(SUM(Reg[[#This Row],[OveCo0]:[OveCo27]]))-(SUM(Sug0.2[[#This Row],[OveCo0]:[OveCo27]]))</f>
        <v>40084.092000000179</v>
      </c>
      <c r="J73" s="7">
        <f>(SUM(Reg[[#This Row],[ObeCo0]:[ObeCo27]]))-(SUM(Sug0.2[[#This Row],[ObeCo0]:[ObeCo27]]))</f>
        <v>720000</v>
      </c>
      <c r="K73" s="7">
        <f>(SUM(Reg[[#This Row],[STECo0]:[STECo27]]))-(SUM(Sug0.5[[#This Row],[STECo0]:[STECo27]]))</f>
        <v>188007.51740000024</v>
      </c>
      <c r="L73" s="7">
        <f>(SUM(Reg[[#This Row],[NASCo0]:[NASCo27]]))-(SUM(Sug0.5[[#This Row],[NASCo0]:[NASCo27]]))</f>
        <v>1946488.7882999983</v>
      </c>
      <c r="M73" s="7">
        <f>(SUM(Reg[[#This Row],[CIRCo0]:[CIRCo27]]))-(SUM(Sug0.5[[#This Row],[CIRCo0]:[CIRCo27]]))</f>
        <v>4626332.9759000037</v>
      </c>
      <c r="N73" s="7">
        <f>(SUM(Reg[[#This Row],[HCCCo0]:[HCCCo27]]))-(SUM(Sug0.5[[#This Row],[HCCCo0]:[HCCCo27]]))</f>
        <v>1834934.5459999992</v>
      </c>
      <c r="O73" s="7">
        <f>(SUM(Reg[[#This Row],[CHDCo0]:[CHDCo27]]))-(SUM(Sug0.5[[#This Row],[CHDCo0]:[CHDCo27]]))</f>
        <v>5800000</v>
      </c>
      <c r="P73" s="7">
        <f>(SUM(Reg[[#This Row],[T2DCo0]:[T2DCo27]]))-(SUM(Sug0.5[[#This Row],[T2DCo0]:[T2DCo27]]))</f>
        <v>15600000</v>
      </c>
      <c r="Q73" s="7">
        <f>(SUM(Reg[[#This Row],[OveCo0]:[OveCo27]]))-(SUM(Sug0.5[[#This Row],[OveCo0]:[OveCo27]]))</f>
        <v>90131.255599997938</v>
      </c>
      <c r="R73" s="7">
        <f>(SUM(Reg[[#This Row],[ObeCo0]:[ObeCo27]]))-(SUM(Sug0.5[[#This Row],[ObeCo0]:[ObeCo27]]))</f>
        <v>2690000</v>
      </c>
      <c r="S73" s="7">
        <f>(SUM(Reg[[#This Row],[SteDa0]:[SteDa27]]))-(SUM(Sug0.2[[#This Row],[SteDa0]:[SteDa27]]))</f>
        <v>0</v>
      </c>
      <c r="T73" s="7">
        <f>(SUM(Reg[[#This Row],[NASDa0]:[NASDa27]]))-(SUM(Sug0.2[[#This Row],[NASDa0]:[NASDa27]]))</f>
        <v>341.33716510000068</v>
      </c>
      <c r="U73" s="7">
        <f>(SUM(Reg[[#This Row],[CIRDa0]:[CIRDa27]]))-(SUM(Sug0.2[[#This Row],[CIRDa0]:[CIRDa27]]))</f>
        <v>79.34736860999999</v>
      </c>
      <c r="V73" s="14">
        <f>(SUM(Reg[[#This Row],[HCCDa0]:[HCCDa27]]))-(SUM(Sug0.2[[#This Row],[HCCDa0]:[HCCDa27]]))</f>
        <v>5.9589667689999857</v>
      </c>
      <c r="W73" s="7">
        <f>(SUM(Reg[[#This Row],[LIDDa0]:[LIDDa27]]))-(SUM(Sug0.2[[#This Row],[LIDDa0]:[LIDDa27]]))</f>
        <v>432.86963034000109</v>
      </c>
      <c r="X73" s="7">
        <f>(SUM(Reg[[#This Row],[CHDDa0]:[CHDDa27]]))-(SUM(Sug0.2[[#This Row],[CHDDa0]:[CHDDa27]]))</f>
        <v>10.109592620000285</v>
      </c>
      <c r="Y73" s="7">
        <f>(SUM(Reg[[#This Row],[CHDDDa0]:[CHDDDa27]]))-(SUM(Sug0.2[[#This Row],[CHDDDa0]:[CHDDDa27]]))</f>
        <v>11.224668169999859</v>
      </c>
      <c r="Z73" s="7">
        <f>(SUM(Reg[[#This Row],[T2DDa0]:[T2DDa27]]))-(SUM(Sug0.2[[#This Row],[T2DDa0]:[T2DDa27]]))</f>
        <v>9.8997148299995388</v>
      </c>
      <c r="AA73" s="7">
        <f>(SUM(Reg[[#This Row],[T2DDDa0]:[T2DDDa27]]))-(SUM(Sug0.2[[#This Row],[T2DDDa0]:[T2DDDa27]]))</f>
        <v>138.86817660000088</v>
      </c>
      <c r="AB73" s="7">
        <f>(SUM(Reg[[#This Row],[OveDa0]:[OveDa27]]))-(SUM(Sug0.2[[#This Row],[OveDa0]:[OveDa27]]))</f>
        <v>0</v>
      </c>
      <c r="AC73" s="7">
        <f>(SUM(Reg[[#This Row],[ObeDa0]:[ObeDa27]]))-(SUM(Sug0.2[[#This Row],[ObeDa0]:[ObeDa27]]))</f>
        <v>11.052779089999376</v>
      </c>
      <c r="AD73" s="7">
        <f>(SUM(Reg[[#This Row],[SteDa0]:[SteDa27]]))-(SUM(Sug0.5[[#This Row],[SteDa0]:[SteDa27]]))</f>
        <v>0</v>
      </c>
      <c r="AE73" s="7">
        <f>(SUM(Reg[[#This Row],[NASDa0]:[NASDa27]]))-(SUM(Sug0.5[[#This Row],[NASDa0]:[NASDa27]]))</f>
        <v>1116.2074424999992</v>
      </c>
      <c r="AF73" s="7">
        <f>(SUM(Reg[[#This Row],[CIRDa0]:[CIRDa27]]))-(SUM(Sug0.5[[#This Row],[CIRDa0]:[CIRDa27]]))</f>
        <v>267.91409823000004</v>
      </c>
      <c r="AG73" s="7">
        <f>(SUM(Reg[[#This Row],[HCCDa0]:[HCCDa27]]))-(SUM(Sug0.5[[#This Row],[HCCDa0]:[HCCDa27]]))</f>
        <v>15.63237175699998</v>
      </c>
      <c r="AH73" s="7">
        <f>(SUM(Reg[[#This Row],[LIDDa0]:[LIDDa27]]))-(SUM(Sug0.5[[#This Row],[LIDDa0]:[LIDDa27]]))</f>
        <v>1065.109383</v>
      </c>
      <c r="AI73" s="7">
        <f>(SUM(Reg[[#This Row],[CHDDa0]:[CHDDa27]]))-(SUM(Sug0.5[[#This Row],[CHDDa0]:[CHDDa27]]))</f>
        <v>23.490886649999993</v>
      </c>
      <c r="AJ73" s="7">
        <f>(SUM(Reg[[#This Row],[CHDDDa0]:[CHDDDa27]]))-(SUM(Sug0.5[[#This Row],[CHDDDa0]:[CHDDDa27]]))</f>
        <v>37.103728909999973</v>
      </c>
      <c r="AK73" s="7">
        <f>(SUM(Reg[[#This Row],[T2DDa0]:[T2DDa27]]))-(SUM(Sug0.5[[#This Row],[T2DDa0]:[T2DDa27]]))</f>
        <v>32.18082430999948</v>
      </c>
      <c r="AL73" s="7">
        <f>(SUM(Reg[[#This Row],[T2DDDa0]:[T2DDDa27]]))-(SUM(Sug0.5[[#This Row],[T2DDDa0]:[T2DDDa27]]))</f>
        <v>363.3308594999944</v>
      </c>
      <c r="AM73" s="7">
        <f>(SUM(Reg[[#This Row],[OveDa0]:[OveDa27]]))-(SUM(Sug0.5[[#This Row],[OveDa0]:[OveDa27]]))</f>
        <v>0</v>
      </c>
      <c r="AN73" s="7">
        <f>(SUM(Reg[[#This Row],[ObeDa0]:[ObeDa27]]))-(SUM(Sug0.5[[#This Row],[ObeDa0]:[ObeDa27]]))</f>
        <v>41.217984209999941</v>
      </c>
      <c r="AO73" s="11">
        <f>Reg[STECo0]-Sug0.2[STECo0]</f>
        <v>0</v>
      </c>
      <c r="AP73" s="11">
        <f>Reg[STECo1]-Sug0.2[STECo1]</f>
        <v>0</v>
      </c>
      <c r="AQ73" s="11">
        <f>Reg[STECo2]-Sug0.2[STECo2]</f>
        <v>0</v>
      </c>
      <c r="AR73" s="11">
        <f>Reg[STECo3]-Sug0.2[STECo3]</f>
        <v>0</v>
      </c>
      <c r="AS73" s="11">
        <f>Reg[STECo4]-Sug0.2[STECo4]</f>
        <v>0</v>
      </c>
      <c r="AT73" s="11">
        <f>Reg[STECo5]-Sug0.2[STECo5]</f>
        <v>0</v>
      </c>
      <c r="AU73" s="11">
        <f>Reg[STECo6]-Sug0.2[STECo6]</f>
        <v>0</v>
      </c>
      <c r="AV73" s="11">
        <f>Reg[[#This Row],[STECo7]]-Sug0.2[[#This Row],[STECo7]]</f>
        <v>2914.7271000000183</v>
      </c>
      <c r="AW73" s="11">
        <f>Reg[[#This Row],[STECo8]]-Sug0.2[[#This Row],[STECo8]]</f>
        <v>3203.5836000000127</v>
      </c>
      <c r="AX73" s="11">
        <f>Reg[[#This Row],[STECo9]]-Sug0.2[[#This Row],[STECo9]]</f>
        <v>3058.4373999999953</v>
      </c>
      <c r="AY73" s="11">
        <f>Reg[[#This Row],[STECo10]]-Sug0.2[[#This Row],[STECo10]]</f>
        <v>3070.0128999999724</v>
      </c>
      <c r="AZ73" s="11">
        <f>Reg[[#This Row],[STECo11]]-Sug0.2[[#This Row],[STECo11]]</f>
        <v>4006.7014999999665</v>
      </c>
      <c r="BA73" s="11">
        <f>Reg[[#This Row],[STECo12]]-Sug0.2[[#This Row],[STECo12]]</f>
        <v>4506.7090000000317</v>
      </c>
      <c r="BB73" s="11">
        <f>Reg[[#This Row],[STECo13]]-Sug0.2[[#This Row],[STECo13]]</f>
        <v>4237.2737000000197</v>
      </c>
      <c r="BC73" s="11">
        <f>Reg[[#This Row],[STECo14]]-Sug0.2[[#This Row],[STECo14]]</f>
        <v>3532.5519999999669</v>
      </c>
      <c r="BD73" s="11">
        <f>Reg[[#This Row],[STECo15]]-Sug0.2[[#This Row],[STECo15]]</f>
        <v>3429.6621000000159</v>
      </c>
      <c r="BE73" s="11">
        <f>Reg[[#This Row],[STECo16]]-Sug0.2[[#This Row],[STECo16]]</f>
        <v>2950.4282000000239</v>
      </c>
      <c r="BF73" s="11">
        <f>Reg[[#This Row],[STECo17]]-Sug0.2[[#This Row],[STECo17]]</f>
        <v>2618.9653999999864</v>
      </c>
      <c r="BG73" s="11">
        <f>Reg[[#This Row],[STECo18]]-Sug0.2[[#This Row],[STECo18]]</f>
        <v>2701.6026999999885</v>
      </c>
      <c r="BH73" s="11">
        <f>Reg[[#This Row],[STECo19]]-Sug0.2[[#This Row],[STECo19]]</f>
        <v>3085.7826999999816</v>
      </c>
      <c r="BI73" s="11">
        <f>Reg[[#This Row],[STECo20]]-Sug0.2[[#This Row],[STECo20]]</f>
        <v>2509.070800000045</v>
      </c>
      <c r="BJ73" s="11">
        <f>Reg[[#This Row],[STECo21]]-Sug0.2[[#This Row],[STECo21]]</f>
        <v>2472.3491999999969</v>
      </c>
      <c r="BK73" s="11">
        <f>Reg[[#This Row],[STECo22]]-Sug0.2[[#This Row],[STECo22]]</f>
        <v>2682.7318000000087</v>
      </c>
      <c r="BL73" s="11">
        <f>Reg[[#This Row],[STECo23]]-Sug0.2[[#This Row],[STECo23]]</f>
        <v>2261.8842000000004</v>
      </c>
      <c r="BM73" s="11">
        <f>Reg[[#This Row],[STECo24]]-Sug0.2[[#This Row],[STECo24]]</f>
        <v>1896.5490999999747</v>
      </c>
      <c r="BN73" s="11">
        <f>Reg[[#This Row],[STECo25]]-Sug0.2[[#This Row],[STECo25]]</f>
        <v>1550.5766000000003</v>
      </c>
      <c r="BO73" s="11">
        <f>Reg[[#This Row],[STECo26]]-Sug0.2[[#This Row],[STECo26]]</f>
        <v>815.43270000000484</v>
      </c>
      <c r="BP73" s="11">
        <f>Reg[[#This Row],[STECo27]]-Sug0.2[[#This Row],[STECo27]]</f>
        <v>395.84110000001965</v>
      </c>
      <c r="BQ73" s="11">
        <f>Reg[STECo0]-Sug0.2[STECo0]</f>
        <v>0</v>
      </c>
      <c r="BR73" s="11">
        <f>Reg[STECo1]-Sug0.2[STECo1]</f>
        <v>0</v>
      </c>
      <c r="BS73" s="11">
        <f>Reg[STECo2]-Sug0.2[STECo2]</f>
        <v>0</v>
      </c>
      <c r="BT73" s="11">
        <f>Reg[STECo3]-Sug0.2[STECo3]</f>
        <v>0</v>
      </c>
      <c r="BU73" s="11">
        <f>Reg[STECo4]-Sug0.2[STECo4]</f>
        <v>0</v>
      </c>
      <c r="BV73" s="11">
        <f>Reg[STECo5]-Sug0.2[STECo5]</f>
        <v>0</v>
      </c>
      <c r="BW73" s="11">
        <f>Reg[STECo6]-Sug0.2[STECo6]</f>
        <v>0</v>
      </c>
      <c r="BX73" s="11">
        <f>Reg[[#This Row],[STECo7]]-Sug0.5[[#This Row],[STECo7]]</f>
        <v>9129.1453999999794</v>
      </c>
      <c r="BY73" s="11">
        <f>Reg[[#This Row],[STECo8]]-Sug0.5[[#This Row],[STECo8]]</f>
        <v>11052.363400000031</v>
      </c>
      <c r="BZ73" s="11">
        <f>Reg[[#This Row],[STECo9]]-Sug0.5[[#This Row],[STECo9]]</f>
        <v>11041.477500000037</v>
      </c>
      <c r="CA73" s="11">
        <f>Reg[[#This Row],[STECo10]]-Sug0.5[[#This Row],[STECo10]]</f>
        <v>11474.802199999976</v>
      </c>
      <c r="CB73" s="11">
        <f>Reg[[#This Row],[STECo11]]-Sug0.5[[#This Row],[STECo11]]</f>
        <v>12655.31329999998</v>
      </c>
      <c r="CC73" s="11">
        <f>Reg[[#This Row],[STECo12]]-Sug0.5[[#This Row],[STECo12]]</f>
        <v>12191.833800000022</v>
      </c>
      <c r="CD73" s="11">
        <f>Reg[[#This Row],[STECo13]]-Sug0.5[[#This Row],[STECo13]]</f>
        <v>11053.757400000002</v>
      </c>
      <c r="CE73" s="11">
        <f>Reg[[#This Row],[STECo14]]-Sug0.5[[#This Row],[STECo14]]</f>
        <v>9792.7705999999889</v>
      </c>
      <c r="CF73" s="11">
        <f>Reg[[#This Row],[STECo15]]-Sug0.5[[#This Row],[STECo15]]</f>
        <v>10158.74589999998</v>
      </c>
      <c r="CG73" s="11">
        <f>Reg[[#This Row],[STECo16]]-Sug0.5[[#This Row],[STECo16]]</f>
        <v>9188.4764999999898</v>
      </c>
      <c r="CH73" s="11">
        <f>Reg[[#This Row],[STECo17]]-Sug0.5[[#This Row],[STECo17]]</f>
        <v>8102.4242000000086</v>
      </c>
      <c r="CI73" s="11">
        <f>Reg[[#This Row],[STECo18]]-Sug0.5[[#This Row],[STECo18]]</f>
        <v>7230.7601000000141</v>
      </c>
      <c r="CJ73" s="11">
        <f>Reg[[#This Row],[STECo19]]-Sug0.5[[#This Row],[STECo19]]</f>
        <v>8061.6071000000229</v>
      </c>
      <c r="CK73" s="11">
        <f>Reg[[#This Row],[STECo20]]-Sug0.5[[#This Row],[STECo20]]</f>
        <v>7677.0077000000165</v>
      </c>
      <c r="CL73" s="11">
        <f>Reg[[#This Row],[STECo21]]-Sug0.5[[#This Row],[STECo21]]</f>
        <v>7926.0604999999923</v>
      </c>
      <c r="CM73" s="11">
        <f>Reg[[#This Row],[STECo22]]-Sug0.5[[#This Row],[STECo22]]</f>
        <v>8118.7936000000045</v>
      </c>
      <c r="CN73" s="11">
        <f>Reg[[#This Row],[STECo23]]-Sug0.5[[#This Row],[STECo23]]</f>
        <v>7813.7819000000018</v>
      </c>
      <c r="CO73" s="11">
        <f>Reg[[#This Row],[STECo24]]-Sug0.5[[#This Row],[STECo24]]</f>
        <v>7186.9225999999908</v>
      </c>
      <c r="CP73" s="11">
        <f>Reg[[#This Row],[STECo25]]-Sug0.5[[#This Row],[STECo25]]</f>
        <v>6493.0395999999892</v>
      </c>
      <c r="CQ73" s="11">
        <f>Reg[[#This Row],[STECo26]]-Sug0.5[[#This Row],[STECo26]]</f>
        <v>6147.1079000000027</v>
      </c>
      <c r="CR73" s="11">
        <f>Reg[[#This Row],[STECo27]]-Sug0.5[[#This Row],[STECo27]]</f>
        <v>5511.3262000000104</v>
      </c>
    </row>
    <row r="74" spans="3:96" x14ac:dyDescent="0.25">
      <c r="C74" s="7">
        <f>(SUM(Reg[[#This Row],[STECo0]:[STECo27]]))-(SUM(Sug0.2[[#This Row],[STECo0]:[STECo27]]))</f>
        <v>457374.43670000136</v>
      </c>
      <c r="D74" s="7">
        <f>(SUM(Reg[[#This Row],[NASCo0]:[NASCo27]]))-(SUM(Sug0.2[[#This Row],[NASCo0]:[NASCo27]]))</f>
        <v>884444.79050000198</v>
      </c>
      <c r="E74" s="7">
        <f>(SUM(Reg[[#This Row],[CIRCo0]:[CIRCo27]]))-(SUM(Sug0.2[[#This Row],[CIRCo0]:[CIRCo27]]))</f>
        <v>1478020.3235999998</v>
      </c>
      <c r="F74" s="7">
        <f>(SUM(Reg[[#This Row],[HCCCo0]:[HCCCo27]]))-(SUM(Sug0.2[[#This Row],[HCCCo0]:[HCCCo27]]))</f>
        <v>466815.1660999991</v>
      </c>
      <c r="G74" s="7">
        <f>(SUM(Reg[[#This Row],[CHDCo0]:[CHDCo27]]))-(SUM(Sug0.2[[#This Row],[CHDCo0]:[CHDCo27]]))</f>
        <v>7700000</v>
      </c>
      <c r="H74" s="7">
        <f>(SUM(Reg[[#This Row],[T2DCo0]:[T2DCo27]]))-(SUM(Sug0.2[[#This Row],[T2DCo0]:[T2DCo27]]))</f>
        <v>7700000</v>
      </c>
      <c r="I74" s="7">
        <f>(SUM(Reg[[#This Row],[OveCo0]:[OveCo27]]))-(SUM(Sug0.2[[#This Row],[OveCo0]:[OveCo27]]))</f>
        <v>-2030000</v>
      </c>
      <c r="J74" s="7">
        <f>(SUM(Reg[[#This Row],[ObeCo0]:[ObeCo27]]))-(SUM(Sug0.2[[#This Row],[ObeCo0]:[ObeCo27]]))</f>
        <v>30800000</v>
      </c>
      <c r="K74" s="7">
        <f>(SUM(Reg[[#This Row],[STECo0]:[STECo27]]))-(SUM(Sug0.5[[#This Row],[STECo0]:[STECo27]]))</f>
        <v>1552109.7795999981</v>
      </c>
      <c r="L74" s="7">
        <f>(SUM(Reg[[#This Row],[NASCo0]:[NASCo27]]))-(SUM(Sug0.5[[#This Row],[NASCo0]:[NASCo27]]))</f>
        <v>2658634.5635000002</v>
      </c>
      <c r="M74" s="7">
        <f>(SUM(Reg[[#This Row],[CIRCo0]:[CIRCo27]]))-(SUM(Sug0.5[[#This Row],[CIRCo0]:[CIRCo27]]))</f>
        <v>4048512.1898000007</v>
      </c>
      <c r="N74" s="7">
        <f>(SUM(Reg[[#This Row],[HCCCo0]:[HCCCo27]]))-(SUM(Sug0.5[[#This Row],[HCCCo0]:[HCCCo27]]))</f>
        <v>1986640.4178799996</v>
      </c>
      <c r="O74" s="7">
        <f>(SUM(Reg[[#This Row],[CHDCo0]:[CHDCo27]]))-(SUM(Sug0.5[[#This Row],[CHDCo0]:[CHDCo27]]))</f>
        <v>29000000</v>
      </c>
      <c r="P74" s="7">
        <f>(SUM(Reg[[#This Row],[T2DCo0]:[T2DCo27]]))-(SUM(Sug0.5[[#This Row],[T2DCo0]:[T2DCo27]]))</f>
        <v>22700000</v>
      </c>
      <c r="Q74" s="7">
        <f>(SUM(Reg[[#This Row],[OveCo0]:[OveCo27]]))-(SUM(Sug0.5[[#This Row],[OveCo0]:[OveCo27]]))</f>
        <v>-5800000</v>
      </c>
      <c r="R74" s="7">
        <f>(SUM(Reg[[#This Row],[ObeCo0]:[ObeCo27]]))-(SUM(Sug0.5[[#This Row],[ObeCo0]:[ObeCo27]]))</f>
        <v>90800000</v>
      </c>
      <c r="S74" s="7">
        <f>(SUM(Reg[[#This Row],[SteDa0]:[SteDa27]]))-(SUM(Sug0.2[[#This Row],[SteDa0]:[SteDa27]]))</f>
        <v>0</v>
      </c>
      <c r="T74" s="7">
        <f>(SUM(Reg[[#This Row],[NASDa0]:[NASDa27]]))-(SUM(Sug0.2[[#This Row],[NASDa0]:[NASDa27]]))</f>
        <v>433.03151470000194</v>
      </c>
      <c r="U74" s="7">
        <f>(SUM(Reg[[#This Row],[CIRDa0]:[CIRDa27]]))-(SUM(Sug0.2[[#This Row],[CIRDa0]:[CIRDa27]]))</f>
        <v>127.98557831000016</v>
      </c>
      <c r="V74" s="14">
        <f>(SUM(Reg[[#This Row],[HCCDa0]:[HCCDa27]]))-(SUM(Sug0.2[[#This Row],[HCCDa0]:[HCCDa27]]))</f>
        <v>3.9498332379999965</v>
      </c>
      <c r="W74" s="7">
        <f>(SUM(Reg[[#This Row],[LIDDa0]:[LIDDa27]]))-(SUM(Sug0.2[[#This Row],[LIDDa0]:[LIDDa27]]))</f>
        <v>539.86724690000028</v>
      </c>
      <c r="X74" s="7">
        <f>(SUM(Reg[[#This Row],[CHDDa0]:[CHDDa27]]))-(SUM(Sug0.2[[#This Row],[CHDDa0]:[CHDDa27]]))</f>
        <v>22.022977130000072</v>
      </c>
      <c r="Y74" s="7">
        <f>(SUM(Reg[[#This Row],[CHDDDa0]:[CHDDDa27]]))-(SUM(Sug0.2[[#This Row],[CHDDDa0]:[CHDDDa27]]))</f>
        <v>58.466037700000925</v>
      </c>
      <c r="Z74" s="7">
        <f>(SUM(Reg[[#This Row],[T2DDa0]:[T2DDa27]]))-(SUM(Sug0.2[[#This Row],[T2DDa0]:[T2DDa27]]))</f>
        <v>51.8013980300002</v>
      </c>
      <c r="AA74" s="7">
        <f>(SUM(Reg[[#This Row],[T2DDDa0]:[T2DDDa27]]))-(SUM(Sug0.2[[#This Row],[T2DDDa0]:[T2DDDa27]]))</f>
        <v>329.90690199999153</v>
      </c>
      <c r="AB74" s="7">
        <f>(SUM(Reg[[#This Row],[OveDa0]:[OveDa27]]))-(SUM(Sug0.2[[#This Row],[OveDa0]:[OveDa27]]))</f>
        <v>0</v>
      </c>
      <c r="AC74" s="7">
        <f>(SUM(Reg[[#This Row],[ObeDa0]:[ObeDa27]]))-(SUM(Sug0.2[[#This Row],[ObeDa0]:[ObeDa27]]))</f>
        <v>178.90710475999958</v>
      </c>
      <c r="AD74" s="7">
        <f>(SUM(Reg[[#This Row],[SteDa0]:[SteDa27]]))-(SUM(Sug0.5[[#This Row],[SteDa0]:[SteDa27]]))</f>
        <v>0</v>
      </c>
      <c r="AE74" s="7">
        <f>(SUM(Reg[[#This Row],[NASDa0]:[NASDa27]]))-(SUM(Sug0.5[[#This Row],[NASDa0]:[NASDa27]]))</f>
        <v>1301.6895619000015</v>
      </c>
      <c r="AF74" s="7">
        <f>(SUM(Reg[[#This Row],[CIRDa0]:[CIRDa27]]))-(SUM(Sug0.5[[#This Row],[CIRDa0]:[CIRDa27]]))</f>
        <v>350.57107527000016</v>
      </c>
      <c r="AG74" s="7">
        <f>(SUM(Reg[[#This Row],[HCCDa0]:[HCCDa27]]))-(SUM(Sug0.5[[#This Row],[HCCDa0]:[HCCDa27]]))</f>
        <v>16.809433206999998</v>
      </c>
      <c r="AH74" s="7">
        <f>(SUM(Reg[[#This Row],[LIDDa0]:[LIDDa27]]))-(SUM(Sug0.5[[#This Row],[LIDDa0]:[LIDDa27]]))</f>
        <v>1571.6659339999997</v>
      </c>
      <c r="AI74" s="7">
        <f>(SUM(Reg[[#This Row],[CHDDa0]:[CHDDa27]]))-(SUM(Sug0.5[[#This Row],[CHDDa0]:[CHDDa27]]))</f>
        <v>79.249464490000264</v>
      </c>
      <c r="AJ74" s="7">
        <f>(SUM(Reg[[#This Row],[CHDDDa0]:[CHDDDa27]]))-(SUM(Sug0.5[[#This Row],[CHDDDa0]:[CHDDDa27]]))</f>
        <v>182.58784620000006</v>
      </c>
      <c r="AK74" s="7">
        <f>(SUM(Reg[[#This Row],[T2DDa0]:[T2DDa27]]))-(SUM(Sug0.5[[#This Row],[T2DDa0]:[T2DDa27]]))</f>
        <v>159.0021980599995</v>
      </c>
      <c r="AL74" s="7">
        <f>(SUM(Reg[[#This Row],[T2DDDa0]:[T2DDDa27]]))-(SUM(Sug0.5[[#This Row],[T2DDDa0]:[T2DDDa27]]))</f>
        <v>1013.046886899996</v>
      </c>
      <c r="AM74" s="7">
        <f>(SUM(Reg[[#This Row],[OveDa0]:[OveDa27]]))-(SUM(Sug0.5[[#This Row],[OveDa0]:[OveDa27]]))</f>
        <v>0</v>
      </c>
      <c r="AN74" s="7">
        <f>(SUM(Reg[[#This Row],[ObeDa0]:[ObeDa27]]))-(SUM(Sug0.5[[#This Row],[ObeDa0]:[ObeDa27]]))</f>
        <v>526.27244460999964</v>
      </c>
      <c r="AO74" s="11">
        <f>Reg[STECo0]-Sug0.2[STECo0]</f>
        <v>0</v>
      </c>
      <c r="AP74" s="11">
        <f>Reg[STECo1]-Sug0.2[STECo1]</f>
        <v>0</v>
      </c>
      <c r="AQ74" s="11">
        <f>Reg[STECo2]-Sug0.2[STECo2]</f>
        <v>0</v>
      </c>
      <c r="AR74" s="11">
        <f>Reg[STECo3]-Sug0.2[STECo3]</f>
        <v>0</v>
      </c>
      <c r="AS74" s="11">
        <f>Reg[STECo4]-Sug0.2[STECo4]</f>
        <v>0</v>
      </c>
      <c r="AT74" s="11">
        <f>Reg[STECo5]-Sug0.2[STECo5]</f>
        <v>0</v>
      </c>
      <c r="AU74" s="11">
        <f>Reg[STECo6]-Sug0.2[STECo6]</f>
        <v>0</v>
      </c>
      <c r="AV74" s="11">
        <f>Reg[[#This Row],[STECo7]]-Sug0.2[[#This Row],[STECo7]]</f>
        <v>20000</v>
      </c>
      <c r="AW74" s="11">
        <f>Reg[[#This Row],[STECo8]]-Sug0.2[[#This Row],[STECo8]]</f>
        <v>20000</v>
      </c>
      <c r="AX74" s="11">
        <f>Reg[[#This Row],[STECo9]]-Sug0.2[[#This Row],[STECo9]]</f>
        <v>30000</v>
      </c>
      <c r="AY74" s="11">
        <f>Reg[[#This Row],[STECo10]]-Sug0.2[[#This Row],[STECo10]]</f>
        <v>20000</v>
      </c>
      <c r="AZ74" s="11">
        <f>Reg[[#This Row],[STECo11]]-Sug0.2[[#This Row],[STECo11]]</f>
        <v>30000</v>
      </c>
      <c r="BA74" s="11">
        <f>Reg[[#This Row],[STECo12]]-Sug0.2[[#This Row],[STECo12]]</f>
        <v>30000</v>
      </c>
      <c r="BB74" s="11">
        <f>Reg[[#This Row],[STECo13]]-Sug0.2[[#This Row],[STECo13]]</f>
        <v>20000</v>
      </c>
      <c r="BC74" s="11">
        <f>Reg[[#This Row],[STECo14]]-Sug0.2[[#This Row],[STECo14]]</f>
        <v>20000</v>
      </c>
      <c r="BD74" s="11">
        <f>Reg[[#This Row],[STECo15]]-Sug0.2[[#This Row],[STECo15]]</f>
        <v>30000</v>
      </c>
      <c r="BE74" s="11">
        <f>Reg[[#This Row],[STECo16]]-Sug0.2[[#This Row],[STECo16]]</f>
        <v>20000</v>
      </c>
      <c r="BF74" s="11">
        <f>Reg[[#This Row],[STECo17]]-Sug0.2[[#This Row],[STECo17]]</f>
        <v>20000</v>
      </c>
      <c r="BG74" s="11">
        <f>Reg[[#This Row],[STECo18]]-Sug0.2[[#This Row],[STECo18]]</f>
        <v>25040.364599999972</v>
      </c>
      <c r="BH74" s="11">
        <f>Reg[[#This Row],[STECo19]]-Sug0.2[[#This Row],[STECo19]]</f>
        <v>23951.622199999983</v>
      </c>
      <c r="BI74" s="11">
        <f>Reg[[#This Row],[STECo20]]-Sug0.2[[#This Row],[STECo20]]</f>
        <v>22655.186600000015</v>
      </c>
      <c r="BJ74" s="11">
        <f>Reg[[#This Row],[STECo21]]-Sug0.2[[#This Row],[STECo21]]</f>
        <v>21317.056700000074</v>
      </c>
      <c r="BK74" s="11">
        <f>Reg[[#This Row],[STECo22]]-Sug0.2[[#This Row],[STECo22]]</f>
        <v>21448.759699999937</v>
      </c>
      <c r="BL74" s="11">
        <f>Reg[[#This Row],[STECo23]]-Sug0.2[[#This Row],[STECo23]]</f>
        <v>18906.034900000086</v>
      </c>
      <c r="BM74" s="11">
        <f>Reg[[#This Row],[STECo24]]-Sug0.2[[#This Row],[STECo24]]</f>
        <v>17379.967499999912</v>
      </c>
      <c r="BN74" s="11">
        <f>Reg[[#This Row],[STECo25]]-Sug0.2[[#This Row],[STECo25]]</f>
        <v>16701.573600000003</v>
      </c>
      <c r="BO74" s="11">
        <f>Reg[[#This Row],[STECo26]]-Sug0.2[[#This Row],[STECo26]]</f>
        <v>14961.373599999934</v>
      </c>
      <c r="BP74" s="11">
        <f>Reg[[#This Row],[STECo27]]-Sug0.2[[#This Row],[STECo27]]</f>
        <v>15012.497300000046</v>
      </c>
      <c r="BQ74" s="11">
        <f>Reg[STECo0]-Sug0.2[STECo0]</f>
        <v>0</v>
      </c>
      <c r="BR74" s="11">
        <f>Reg[STECo1]-Sug0.2[STECo1]</f>
        <v>0</v>
      </c>
      <c r="BS74" s="11">
        <f>Reg[STECo2]-Sug0.2[STECo2]</f>
        <v>0</v>
      </c>
      <c r="BT74" s="11">
        <f>Reg[STECo3]-Sug0.2[STECo3]</f>
        <v>0</v>
      </c>
      <c r="BU74" s="11">
        <f>Reg[STECo4]-Sug0.2[STECo4]</f>
        <v>0</v>
      </c>
      <c r="BV74" s="11">
        <f>Reg[STECo5]-Sug0.2[STECo5]</f>
        <v>0</v>
      </c>
      <c r="BW74" s="11">
        <f>Reg[STECo6]-Sug0.2[STECo6]</f>
        <v>0</v>
      </c>
      <c r="BX74" s="11">
        <f>Reg[[#This Row],[STECo7]]-Sug0.5[[#This Row],[STECo7]]</f>
        <v>70000</v>
      </c>
      <c r="BY74" s="11">
        <f>Reg[[#This Row],[STECo8]]-Sug0.5[[#This Row],[STECo8]]</f>
        <v>80000</v>
      </c>
      <c r="BZ74" s="11">
        <f>Reg[[#This Row],[STECo9]]-Sug0.5[[#This Row],[STECo9]]</f>
        <v>80000</v>
      </c>
      <c r="CA74" s="11">
        <f>Reg[[#This Row],[STECo10]]-Sug0.5[[#This Row],[STECo10]]</f>
        <v>80000</v>
      </c>
      <c r="CB74" s="11">
        <f>Reg[[#This Row],[STECo11]]-Sug0.5[[#This Row],[STECo11]]</f>
        <v>90000</v>
      </c>
      <c r="CC74" s="11">
        <f>Reg[[#This Row],[STECo12]]-Sug0.5[[#This Row],[STECo12]]</f>
        <v>90000</v>
      </c>
      <c r="CD74" s="11">
        <f>Reg[[#This Row],[STECo13]]-Sug0.5[[#This Row],[STECo13]]</f>
        <v>80000</v>
      </c>
      <c r="CE74" s="11">
        <f>Reg[[#This Row],[STECo14]]-Sug0.5[[#This Row],[STECo14]]</f>
        <v>80000</v>
      </c>
      <c r="CF74" s="11">
        <f>Reg[[#This Row],[STECo15]]-Sug0.5[[#This Row],[STECo15]]</f>
        <v>85108.184000000008</v>
      </c>
      <c r="CG74" s="11">
        <f>Reg[[#This Row],[STECo16]]-Sug0.5[[#This Row],[STECo16]]</f>
        <v>80044.529600000009</v>
      </c>
      <c r="CH74" s="11">
        <f>Reg[[#This Row],[STECo17]]-Sug0.5[[#This Row],[STECo17]]</f>
        <v>81934.446200000006</v>
      </c>
      <c r="CI74" s="11">
        <f>Reg[[#This Row],[STECo18]]-Sug0.5[[#This Row],[STECo18]]</f>
        <v>81368.823300000047</v>
      </c>
      <c r="CJ74" s="11">
        <f>Reg[[#This Row],[STECo19]]-Sug0.5[[#This Row],[STECo19]]</f>
        <v>78331.056099999929</v>
      </c>
      <c r="CK74" s="11">
        <f>Reg[[#This Row],[STECo20]]-Sug0.5[[#This Row],[STECo20]]</f>
        <v>76149.371599999955</v>
      </c>
      <c r="CL74" s="11">
        <f>Reg[[#This Row],[STECo21]]-Sug0.5[[#This Row],[STECo21]]</f>
        <v>70152.495900000096</v>
      </c>
      <c r="CM74" s="11">
        <f>Reg[[#This Row],[STECo22]]-Sug0.5[[#This Row],[STECo22]]</f>
        <v>66604.043300000019</v>
      </c>
      <c r="CN74" s="11">
        <f>Reg[[#This Row],[STECo23]]-Sug0.5[[#This Row],[STECo23]]</f>
        <v>63385.450599999982</v>
      </c>
      <c r="CO74" s="11">
        <f>Reg[[#This Row],[STECo24]]-Sug0.5[[#This Row],[STECo24]]</f>
        <v>59499.786499999929</v>
      </c>
      <c r="CP74" s="11">
        <f>Reg[[#This Row],[STECo25]]-Sug0.5[[#This Row],[STECo25]]</f>
        <v>58197.235900000087</v>
      </c>
      <c r="CQ74" s="11">
        <f>Reg[[#This Row],[STECo26]]-Sug0.5[[#This Row],[STECo26]]</f>
        <v>52239.433100000024</v>
      </c>
      <c r="CR74" s="11">
        <f>Reg[[#This Row],[STECo27]]-Sug0.5[[#This Row],[STECo27]]</f>
        <v>49094.923500000034</v>
      </c>
    </row>
    <row r="75" spans="3:96" x14ac:dyDescent="0.25">
      <c r="C75" s="7">
        <f>(SUM(Reg[[#This Row],[STECo0]:[STECo27]]))-(SUM(Sug0.2[[#This Row],[STECo0]:[STECo27]]))</f>
        <v>153102.56090000644</v>
      </c>
      <c r="D75" s="7">
        <f>(SUM(Reg[[#This Row],[NASCo0]:[NASCo27]]))-(SUM(Sug0.2[[#This Row],[NASCo0]:[NASCo27]]))</f>
        <v>95002.810600000899</v>
      </c>
      <c r="E75" s="7">
        <f>(SUM(Reg[[#This Row],[CIRCo0]:[CIRCo27]]))-(SUM(Sug0.2[[#This Row],[CIRCo0]:[CIRCo27]]))</f>
        <v>541088.55950000137</v>
      </c>
      <c r="F75" s="7">
        <f>(SUM(Reg[[#This Row],[HCCCo0]:[HCCCo27]]))-(SUM(Sug0.2[[#This Row],[HCCCo0]:[HCCCo27]]))</f>
        <v>34403.872400000691</v>
      </c>
      <c r="G75" s="7">
        <f>(SUM(Reg[[#This Row],[CHDCo0]:[CHDCo27]]))-(SUM(Sug0.2[[#This Row],[CHDCo0]:[CHDCo27]]))</f>
        <v>290000</v>
      </c>
      <c r="H75" s="7">
        <f>(SUM(Reg[[#This Row],[T2DCo0]:[T2DCo27]]))-(SUM(Sug0.2[[#This Row],[T2DCo0]:[T2DCo27]]))</f>
        <v>810000</v>
      </c>
      <c r="I75" s="7">
        <f>(SUM(Reg[[#This Row],[OveCo0]:[OveCo27]]))-(SUM(Sug0.2[[#This Row],[OveCo0]:[OveCo27]]))</f>
        <v>260000</v>
      </c>
      <c r="J75" s="7">
        <f>(SUM(Reg[[#This Row],[ObeCo0]:[ObeCo27]]))-(SUM(Sug0.2[[#This Row],[ObeCo0]:[ObeCo27]]))</f>
        <v>1600000</v>
      </c>
      <c r="K75" s="7">
        <f>(SUM(Reg[[#This Row],[STECo0]:[STECo27]]))-(SUM(Sug0.5[[#This Row],[STECo0]:[STECo27]]))</f>
        <v>454786.64900000393</v>
      </c>
      <c r="L75" s="7">
        <f>(SUM(Reg[[#This Row],[NASCo0]:[NASCo27]]))-(SUM(Sug0.5[[#This Row],[NASCo0]:[NASCo27]]))</f>
        <v>339091.48130000057</v>
      </c>
      <c r="M75" s="7">
        <f>(SUM(Reg[[#This Row],[CIRCo0]:[CIRCo27]]))-(SUM(Sug0.5[[#This Row],[CIRCo0]:[CIRCo27]]))</f>
        <v>1705435.5171000008</v>
      </c>
      <c r="N75" s="7">
        <f>(SUM(Reg[[#This Row],[HCCCo0]:[HCCCo27]]))-(SUM(Sug0.5[[#This Row],[HCCCo0]:[HCCCo27]]))</f>
        <v>621159.76260000095</v>
      </c>
      <c r="O75" s="7">
        <f>(SUM(Reg[[#This Row],[CHDCo0]:[CHDCo27]]))-(SUM(Sug0.5[[#This Row],[CHDCo0]:[CHDCo27]]))</f>
        <v>1350000</v>
      </c>
      <c r="P75" s="7">
        <f>(SUM(Reg[[#This Row],[T2DCo0]:[T2DCo27]]))-(SUM(Sug0.5[[#This Row],[T2DCo0]:[T2DCo27]]))</f>
        <v>2200000</v>
      </c>
      <c r="Q75" s="7">
        <f>(SUM(Reg[[#This Row],[OveCo0]:[OveCo27]]))-(SUM(Sug0.5[[#This Row],[OveCo0]:[OveCo27]]))</f>
        <v>1200000</v>
      </c>
      <c r="R75" s="7">
        <f>(SUM(Reg[[#This Row],[ObeCo0]:[ObeCo27]]))-(SUM(Sug0.5[[#This Row],[ObeCo0]:[ObeCo27]]))</f>
        <v>4850000</v>
      </c>
      <c r="S75" s="7">
        <f>(SUM(Reg[[#This Row],[SteDa0]:[SteDa27]]))-(SUM(Sug0.2[[#This Row],[SteDa0]:[SteDa27]]))</f>
        <v>0</v>
      </c>
      <c r="T75" s="7">
        <f>(SUM(Reg[[#This Row],[NASDa0]:[NASDa27]]))-(SUM(Sug0.2[[#This Row],[NASDa0]:[NASDa27]]))</f>
        <v>131.19043740000234</v>
      </c>
      <c r="U75" s="7">
        <f>(SUM(Reg[[#This Row],[CIRDa0]:[CIRDa27]]))-(SUM(Sug0.2[[#This Row],[CIRDa0]:[CIRDa27]]))</f>
        <v>24.181475729999988</v>
      </c>
      <c r="V75" s="14">
        <f>(SUM(Reg[[#This Row],[HCCDa0]:[HCCDa27]]))-(SUM(Sug0.2[[#This Row],[HCCDa0]:[HCCDa27]]))</f>
        <v>0.26585326500000406</v>
      </c>
      <c r="W75" s="7">
        <f>(SUM(Reg[[#This Row],[LIDDa0]:[LIDDa27]]))-(SUM(Sug0.2[[#This Row],[LIDDa0]:[LIDDa27]]))</f>
        <v>168.27755599999909</v>
      </c>
      <c r="X75" s="7">
        <f>(SUM(Reg[[#This Row],[CHDDa0]:[CHDDa27]]))-(SUM(Sug0.2[[#This Row],[CHDDa0]:[CHDDa27]]))</f>
        <v>2.5875522000003457</v>
      </c>
      <c r="Y75" s="7">
        <f>(SUM(Reg[[#This Row],[CHDDDa0]:[CHDDDa27]]))-(SUM(Sug0.2[[#This Row],[CHDDDa0]:[CHDDDa27]]))</f>
        <v>4.8610996999996132</v>
      </c>
      <c r="Z75" s="7">
        <f>(SUM(Reg[[#This Row],[T2DDa0]:[T2DDa27]]))-(SUM(Sug0.2[[#This Row],[T2DDa0]:[T2DDa27]]))</f>
        <v>7.2710876600001484</v>
      </c>
      <c r="AA75" s="7">
        <f>(SUM(Reg[[#This Row],[T2DDDa0]:[T2DDDa27]]))-(SUM(Sug0.2[[#This Row],[T2DDDa0]:[T2DDDa27]]))</f>
        <v>43.80838340000264</v>
      </c>
      <c r="AB75" s="7">
        <f>(SUM(Reg[[#This Row],[OveDa0]:[OveDa27]]))-(SUM(Sug0.2[[#This Row],[OveDa0]:[OveDa27]]))</f>
        <v>0</v>
      </c>
      <c r="AC75" s="7">
        <f>(SUM(Reg[[#This Row],[ObeDa0]:[ObeDa27]]))-(SUM(Sug0.2[[#This Row],[ObeDa0]:[ObeDa27]]))</f>
        <v>32.480228349999607</v>
      </c>
      <c r="AD75" s="7">
        <f>(SUM(Reg[[#This Row],[SteDa0]:[SteDa27]]))-(SUM(Sug0.5[[#This Row],[SteDa0]:[SteDa27]]))</f>
        <v>0</v>
      </c>
      <c r="AE75" s="7">
        <f>(SUM(Reg[[#This Row],[NASDa0]:[NASDa27]]))-(SUM(Sug0.5[[#This Row],[NASDa0]:[NASDa27]]))</f>
        <v>468.25519570000051</v>
      </c>
      <c r="AF75" s="7">
        <f>(SUM(Reg[[#This Row],[CIRDa0]:[CIRDa27]]))-(SUM(Sug0.5[[#This Row],[CIRDa0]:[CIRDa27]]))</f>
        <v>76.216631960000029</v>
      </c>
      <c r="AG75" s="7">
        <f>(SUM(Reg[[#This Row],[HCCDa0]:[HCCDa27]]))-(SUM(Sug0.5[[#This Row],[HCCDa0]:[HCCDa27]]))</f>
        <v>4.7999640379999917</v>
      </c>
      <c r="AH75" s="7">
        <f>(SUM(Reg[[#This Row],[LIDDa0]:[LIDDa27]]))-(SUM(Sug0.5[[#This Row],[LIDDa0]:[LIDDa27]]))</f>
        <v>507.54350144</v>
      </c>
      <c r="AI75" s="7">
        <f>(SUM(Reg[[#This Row],[CHDDa0]:[CHDDa27]]))-(SUM(Sug0.5[[#This Row],[CHDDa0]:[CHDDa27]]))</f>
        <v>10.738218240000606</v>
      </c>
      <c r="AJ75" s="7">
        <f>(SUM(Reg[[#This Row],[CHDDDa0]:[CHDDDa27]]))-(SUM(Sug0.5[[#This Row],[CHDDDa0]:[CHDDDa27]]))</f>
        <v>9.7419241699994927</v>
      </c>
      <c r="AK75" s="7">
        <f>(SUM(Reg[[#This Row],[T2DDa0]:[T2DDa27]]))-(SUM(Sug0.5[[#This Row],[T2DDa0]:[T2DDa27]]))</f>
        <v>19.662910750000265</v>
      </c>
      <c r="AL75" s="7">
        <f>(SUM(Reg[[#This Row],[T2DDDa0]:[T2DDDa27]]))-(SUM(Sug0.5[[#This Row],[T2DDDa0]:[T2DDDa27]]))</f>
        <v>235.93085040000005</v>
      </c>
      <c r="AM75" s="7">
        <f>(SUM(Reg[[#This Row],[OveDa0]:[OveDa27]]))-(SUM(Sug0.5[[#This Row],[OveDa0]:[OveDa27]]))</f>
        <v>0</v>
      </c>
      <c r="AN75" s="7">
        <f>(SUM(Reg[[#This Row],[ObeDa0]:[ObeDa27]]))-(SUM(Sug0.5[[#This Row],[ObeDa0]:[ObeDa27]]))</f>
        <v>100.08601464999992</v>
      </c>
      <c r="AO75" s="11">
        <f>Reg[STECo0]-Sug0.2[STECo0]</f>
        <v>0</v>
      </c>
      <c r="AP75" s="11">
        <f>Reg[STECo1]-Sug0.2[STECo1]</f>
        <v>0</v>
      </c>
      <c r="AQ75" s="11">
        <f>Reg[STECo2]-Sug0.2[STECo2]</f>
        <v>0</v>
      </c>
      <c r="AR75" s="11">
        <f>Reg[STECo3]-Sug0.2[STECo3]</f>
        <v>0</v>
      </c>
      <c r="AS75" s="11">
        <f>Reg[STECo4]-Sug0.2[STECo4]</f>
        <v>0</v>
      </c>
      <c r="AT75" s="11">
        <f>Reg[STECo5]-Sug0.2[STECo5]</f>
        <v>0</v>
      </c>
      <c r="AU75" s="11">
        <f>Reg[STECo6]-Sug0.2[STECo6]</f>
        <v>0</v>
      </c>
      <c r="AV75" s="11">
        <f>Reg[[#This Row],[STECo7]]-Sug0.2[[#This Row],[STECo7]]</f>
        <v>6495.7379000000656</v>
      </c>
      <c r="AW75" s="11">
        <f>Reg[[#This Row],[STECo8]]-Sug0.2[[#This Row],[STECo8]]</f>
        <v>5691.2693000000436</v>
      </c>
      <c r="AX75" s="11">
        <f>Reg[[#This Row],[STECo9]]-Sug0.2[[#This Row],[STECo9]]</f>
        <v>7168.2216999999946</v>
      </c>
      <c r="AY75" s="11">
        <f>Reg[[#This Row],[STECo10]]-Sug0.2[[#This Row],[STECo10]]</f>
        <v>8409.3214999999618</v>
      </c>
      <c r="AZ75" s="11">
        <f>Reg[[#This Row],[STECo11]]-Sug0.2[[#This Row],[STECo11]]</f>
        <v>8868.216599999927</v>
      </c>
      <c r="BA75" s="11">
        <f>Reg[[#This Row],[STECo12]]-Sug0.2[[#This Row],[STECo12]]</f>
        <v>10113.238099999959</v>
      </c>
      <c r="BB75" s="11">
        <f>Reg[[#This Row],[STECo13]]-Sug0.2[[#This Row],[STECo13]]</f>
        <v>8359.1445999999996</v>
      </c>
      <c r="BC75" s="11">
        <f>Reg[[#This Row],[STECo14]]-Sug0.2[[#This Row],[STECo14]]</f>
        <v>8373.3148999999976</v>
      </c>
      <c r="BD75" s="11">
        <f>Reg[[#This Row],[STECo15]]-Sug0.2[[#This Row],[STECo15]]</f>
        <v>8129.4319000000833</v>
      </c>
      <c r="BE75" s="11">
        <f>Reg[[#This Row],[STECo16]]-Sug0.2[[#This Row],[STECo16]]</f>
        <v>7285.5252000000328</v>
      </c>
      <c r="BF75" s="11">
        <f>Reg[[#This Row],[STECo17]]-Sug0.2[[#This Row],[STECo17]]</f>
        <v>6365.9928999999538</v>
      </c>
      <c r="BG75" s="11">
        <f>Reg[[#This Row],[STECo18]]-Sug0.2[[#This Row],[STECo18]]</f>
        <v>6981.7613000000129</v>
      </c>
      <c r="BH75" s="11">
        <f>Reg[[#This Row],[STECo19]]-Sug0.2[[#This Row],[STECo19]]</f>
        <v>7222.8949000000721</v>
      </c>
      <c r="BI75" s="11">
        <f>Reg[[#This Row],[STECo20]]-Sug0.2[[#This Row],[STECo20]]</f>
        <v>7551.9438999999547</v>
      </c>
      <c r="BJ75" s="11">
        <f>Reg[[#This Row],[STECo21]]-Sug0.2[[#This Row],[STECo21]]</f>
        <v>7227.2417000000132</v>
      </c>
      <c r="BK75" s="11">
        <f>Reg[[#This Row],[STECo22]]-Sug0.2[[#This Row],[STECo22]]</f>
        <v>6508.2802000000374</v>
      </c>
      <c r="BL75" s="11">
        <f>Reg[[#This Row],[STECo23]]-Sug0.2[[#This Row],[STECo23]]</f>
        <v>6417.4486000000034</v>
      </c>
      <c r="BM75" s="11">
        <f>Reg[[#This Row],[STECo24]]-Sug0.2[[#This Row],[STECo24]]</f>
        <v>6613.9500000000698</v>
      </c>
      <c r="BN75" s="11">
        <f>Reg[[#This Row],[STECo25]]-Sug0.2[[#This Row],[STECo25]]</f>
        <v>6328.2482000000309</v>
      </c>
      <c r="BO75" s="11">
        <f>Reg[[#This Row],[STECo26]]-Sug0.2[[#This Row],[STECo26]]</f>
        <v>6324.6341999999713</v>
      </c>
      <c r="BP75" s="11">
        <f>Reg[[#This Row],[STECo27]]-Sug0.2[[#This Row],[STECo27]]</f>
        <v>6666.7433000000892</v>
      </c>
      <c r="BQ75" s="11">
        <f>Reg[STECo0]-Sug0.2[STECo0]</f>
        <v>0</v>
      </c>
      <c r="BR75" s="11">
        <f>Reg[STECo1]-Sug0.2[STECo1]</f>
        <v>0</v>
      </c>
      <c r="BS75" s="11">
        <f>Reg[STECo2]-Sug0.2[STECo2]</f>
        <v>0</v>
      </c>
      <c r="BT75" s="11">
        <f>Reg[STECo3]-Sug0.2[STECo3]</f>
        <v>0</v>
      </c>
      <c r="BU75" s="11">
        <f>Reg[STECo4]-Sug0.2[STECo4]</f>
        <v>0</v>
      </c>
      <c r="BV75" s="11">
        <f>Reg[STECo5]-Sug0.2[STECo5]</f>
        <v>0</v>
      </c>
      <c r="BW75" s="11">
        <f>Reg[STECo6]-Sug0.2[STECo6]</f>
        <v>0</v>
      </c>
      <c r="BX75" s="11">
        <f>Reg[[#This Row],[STECo7]]-Sug0.5[[#This Row],[STECo7]]</f>
        <v>17427.589500000002</v>
      </c>
      <c r="BY75" s="11">
        <f>Reg[[#This Row],[STECo8]]-Sug0.5[[#This Row],[STECo8]]</f>
        <v>19842.533599999966</v>
      </c>
      <c r="BZ75" s="11">
        <f>Reg[[#This Row],[STECo9]]-Sug0.5[[#This Row],[STECo9]]</f>
        <v>22998.04449999996</v>
      </c>
      <c r="CA75" s="11">
        <f>Reg[[#This Row],[STECo10]]-Sug0.5[[#This Row],[STECo10]]</f>
        <v>24648.011300000013</v>
      </c>
      <c r="CB75" s="11">
        <f>Reg[[#This Row],[STECo11]]-Sug0.5[[#This Row],[STECo11]]</f>
        <v>24493.16949999996</v>
      </c>
      <c r="CC75" s="11">
        <f>Reg[[#This Row],[STECo12]]-Sug0.5[[#This Row],[STECo12]]</f>
        <v>26649.749100000015</v>
      </c>
      <c r="CD75" s="11">
        <f>Reg[[#This Row],[STECo13]]-Sug0.5[[#This Row],[STECo13]]</f>
        <v>25740.858000000007</v>
      </c>
      <c r="CE75" s="11">
        <f>Reg[[#This Row],[STECo14]]-Sug0.5[[#This Row],[STECo14]]</f>
        <v>24604.663599999971</v>
      </c>
      <c r="CF75" s="11">
        <f>Reg[[#This Row],[STECo15]]-Sug0.5[[#This Row],[STECo15]]</f>
        <v>23262.68200000003</v>
      </c>
      <c r="CG75" s="11">
        <f>Reg[[#This Row],[STECo16]]-Sug0.5[[#This Row],[STECo16]]</f>
        <v>23677.95689999999</v>
      </c>
      <c r="CH75" s="11">
        <f>Reg[[#This Row],[STECo17]]-Sug0.5[[#This Row],[STECo17]]</f>
        <v>21455.753799999948</v>
      </c>
      <c r="CI75" s="11">
        <f>Reg[[#This Row],[STECo18]]-Sug0.5[[#This Row],[STECo18]]</f>
        <v>22547.655499999993</v>
      </c>
      <c r="CJ75" s="11">
        <f>Reg[[#This Row],[STECo19]]-Sug0.5[[#This Row],[STECo19]]</f>
        <v>21446.441899999976</v>
      </c>
      <c r="CK75" s="11">
        <f>Reg[[#This Row],[STECo20]]-Sug0.5[[#This Row],[STECo20]]</f>
        <v>20713.903300000005</v>
      </c>
      <c r="CL75" s="11">
        <f>Reg[[#This Row],[STECo21]]-Sug0.5[[#This Row],[STECo21]]</f>
        <v>19063.159400000004</v>
      </c>
      <c r="CM75" s="11">
        <f>Reg[[#This Row],[STECo22]]-Sug0.5[[#This Row],[STECo22]]</f>
        <v>18609.613699999987</v>
      </c>
      <c r="CN75" s="11">
        <f>Reg[[#This Row],[STECo23]]-Sug0.5[[#This Row],[STECo23]]</f>
        <v>18363.775999999954</v>
      </c>
      <c r="CO75" s="11">
        <f>Reg[[#This Row],[STECo24]]-Sug0.5[[#This Row],[STECo24]]</f>
        <v>19554.287000000011</v>
      </c>
      <c r="CP75" s="11">
        <f>Reg[[#This Row],[STECo25]]-Sug0.5[[#This Row],[STECo25]]</f>
        <v>19822.306899999967</v>
      </c>
      <c r="CQ75" s="11">
        <f>Reg[[#This Row],[STECo26]]-Sug0.5[[#This Row],[STECo26]]</f>
        <v>19425.662000000011</v>
      </c>
      <c r="CR75" s="11">
        <f>Reg[[#This Row],[STECo27]]-Sug0.5[[#This Row],[STECo27]]</f>
        <v>20438.831500000088</v>
      </c>
    </row>
    <row r="76" spans="3:96" x14ac:dyDescent="0.25">
      <c r="C76" s="7">
        <f>(SUM(Reg[[#This Row],[STECo0]:[STECo27]]))-(SUM(Sug0.2[[#This Row],[STECo0]:[STECo27]]))</f>
        <v>390000</v>
      </c>
      <c r="D76" s="7">
        <f>(SUM(Reg[[#This Row],[NASCo0]:[NASCo27]]))-(SUM(Sug0.2[[#This Row],[NASCo0]:[NASCo27]]))</f>
        <v>941678.09150000289</v>
      </c>
      <c r="E76" s="7">
        <f>(SUM(Reg[[#This Row],[CIRCo0]:[CIRCo27]]))-(SUM(Sug0.2[[#This Row],[CIRCo0]:[CIRCo27]]))</f>
        <v>501222.07229999918</v>
      </c>
      <c r="F76" s="7">
        <f>(SUM(Reg[[#This Row],[HCCCo0]:[HCCCo27]]))-(SUM(Sug0.2[[#This Row],[HCCCo0]:[HCCCo27]]))</f>
        <v>181007.68196999934</v>
      </c>
      <c r="G76" s="7">
        <f>(SUM(Reg[[#This Row],[CHDCo0]:[CHDCo27]]))-(SUM(Sug0.2[[#This Row],[CHDCo0]:[CHDCo27]]))</f>
        <v>1520000</v>
      </c>
      <c r="H76" s="7">
        <f>(SUM(Reg[[#This Row],[T2DCo0]:[T2DCo27]]))-(SUM(Sug0.2[[#This Row],[T2DCo0]:[T2DCo27]]))</f>
        <v>770000</v>
      </c>
      <c r="I76" s="7">
        <f>(SUM(Reg[[#This Row],[OveCo0]:[OveCo27]]))-(SUM(Sug0.2[[#This Row],[OveCo0]:[OveCo27]]))</f>
        <v>75731.577899996191</v>
      </c>
      <c r="J76" s="7">
        <f>(SUM(Reg[[#This Row],[ObeCo0]:[ObeCo27]]))-(SUM(Sug0.2[[#This Row],[ObeCo0]:[ObeCo27]]))</f>
        <v>1110000</v>
      </c>
      <c r="K76" s="7">
        <f>(SUM(Reg[[#This Row],[STECo0]:[STECo27]]))-(SUM(Sug0.5[[#This Row],[STECo0]:[STECo27]]))</f>
        <v>1190000</v>
      </c>
      <c r="L76" s="7">
        <f>(SUM(Reg[[#This Row],[NASCo0]:[NASCo27]]))-(SUM(Sug0.5[[#This Row],[NASCo0]:[NASCo27]]))</f>
        <v>2887787.7873000018</v>
      </c>
      <c r="M76" s="7">
        <f>(SUM(Reg[[#This Row],[CIRCo0]:[CIRCo27]]))-(SUM(Sug0.5[[#This Row],[CIRCo0]:[CIRCo27]]))</f>
        <v>1355678.1016999991</v>
      </c>
      <c r="N76" s="7">
        <f>(SUM(Reg[[#This Row],[HCCCo0]:[HCCCo27]]))-(SUM(Sug0.5[[#This Row],[HCCCo0]:[HCCCo27]]))</f>
        <v>665140.06238999963</v>
      </c>
      <c r="O76" s="7">
        <f>(SUM(Reg[[#This Row],[CHDCo0]:[CHDCo27]]))-(SUM(Sug0.5[[#This Row],[CHDCo0]:[CHDCo27]]))</f>
        <v>4360000</v>
      </c>
      <c r="P76" s="7">
        <f>(SUM(Reg[[#This Row],[T2DCo0]:[T2DCo27]]))-(SUM(Sug0.5[[#This Row],[T2DCo0]:[T2DCo27]]))</f>
        <v>2470000</v>
      </c>
      <c r="Q76" s="7">
        <f>(SUM(Reg[[#This Row],[OveCo0]:[OveCo27]]))-(SUM(Sug0.5[[#This Row],[OveCo0]:[OveCo27]]))</f>
        <v>203672.90419999696</v>
      </c>
      <c r="R76" s="7">
        <f>(SUM(Reg[[#This Row],[ObeCo0]:[ObeCo27]]))-(SUM(Sug0.5[[#This Row],[ObeCo0]:[ObeCo27]]))</f>
        <v>3550000</v>
      </c>
      <c r="S76" s="7">
        <f>(SUM(Reg[[#This Row],[SteDa0]:[SteDa27]]))-(SUM(Sug0.2[[#This Row],[SteDa0]:[SteDa27]]))</f>
        <v>0</v>
      </c>
      <c r="T76" s="7">
        <f>(SUM(Reg[[#This Row],[NASDa0]:[NASDa27]]))-(SUM(Sug0.2[[#This Row],[NASDa0]:[NASDa27]]))</f>
        <v>291.74808180000127</v>
      </c>
      <c r="U76" s="7">
        <f>(SUM(Reg[[#This Row],[CIRDa0]:[CIRDa27]]))-(SUM(Sug0.2[[#This Row],[CIRDa0]:[CIRDa27]]))</f>
        <v>70.358365950000007</v>
      </c>
      <c r="V76" s="14">
        <f>(SUM(Reg[[#This Row],[HCCDa0]:[HCCDa27]]))-(SUM(Sug0.2[[#This Row],[HCCDa0]:[HCCDa27]]))</f>
        <v>1.8720033019999995</v>
      </c>
      <c r="W76" s="7">
        <f>(SUM(Reg[[#This Row],[LIDDa0]:[LIDDa27]]))-(SUM(Sug0.2[[#This Row],[LIDDa0]:[LIDDa27]]))</f>
        <v>312.39034869999978</v>
      </c>
      <c r="X76" s="7">
        <f>(SUM(Reg[[#This Row],[CHDDa0]:[CHDDa27]]))-(SUM(Sug0.2[[#This Row],[CHDDa0]:[CHDDa27]]))</f>
        <v>15.792673489999743</v>
      </c>
      <c r="Y76" s="7">
        <f>(SUM(Reg[[#This Row],[CHDDDa0]:[CHDDDa27]]))-(SUM(Sug0.2[[#This Row],[CHDDDa0]:[CHDDDa27]]))</f>
        <v>27.569708600000013</v>
      </c>
      <c r="Z76" s="7">
        <f>(SUM(Reg[[#This Row],[T2DDa0]:[T2DDa27]]))-(SUM(Sug0.2[[#This Row],[T2DDa0]:[T2DDa27]]))</f>
        <v>12.015724150000096</v>
      </c>
      <c r="AA76" s="7">
        <f>(SUM(Reg[[#This Row],[T2DDDa0]:[T2DDDa27]]))-(SUM(Sug0.2[[#This Row],[T2DDDa0]:[T2DDDa27]]))</f>
        <v>95.94640359999903</v>
      </c>
      <c r="AB76" s="7">
        <f>(SUM(Reg[[#This Row],[OveDa0]:[OveDa27]]))-(SUM(Sug0.2[[#This Row],[OveDa0]:[OveDa27]]))</f>
        <v>0</v>
      </c>
      <c r="AC76" s="7">
        <f>(SUM(Reg[[#This Row],[ObeDa0]:[ObeDa27]]))-(SUM(Sug0.2[[#This Row],[ObeDa0]:[ObeDa27]]))</f>
        <v>8.8004592699999193</v>
      </c>
      <c r="AD76" s="7">
        <f>(SUM(Reg[[#This Row],[SteDa0]:[SteDa27]]))-(SUM(Sug0.5[[#This Row],[SteDa0]:[SteDa27]]))</f>
        <v>0</v>
      </c>
      <c r="AE76" s="7">
        <f>(SUM(Reg[[#This Row],[NASDa0]:[NASDa27]]))-(SUM(Sug0.5[[#This Row],[NASDa0]:[NASDa27]]))</f>
        <v>894.68636360000028</v>
      </c>
      <c r="AF76" s="7">
        <f>(SUM(Reg[[#This Row],[CIRDa0]:[CIRDa27]]))-(SUM(Sug0.5[[#This Row],[CIRDa0]:[CIRDa27]]))</f>
        <v>190.30146769999999</v>
      </c>
      <c r="AG76" s="7">
        <f>(SUM(Reg[[#This Row],[HCCDa0]:[HCCDa27]]))-(SUM(Sug0.5[[#This Row],[HCCDa0]:[HCCDa27]]))</f>
        <v>6.8789588459999997</v>
      </c>
      <c r="AH76" s="7">
        <f>(SUM(Reg[[#This Row],[LIDDa0]:[LIDDa27]]))-(SUM(Sug0.5[[#This Row],[LIDDa0]:[LIDDa27]]))</f>
        <v>958.64083570000139</v>
      </c>
      <c r="AI76" s="7">
        <f>(SUM(Reg[[#This Row],[CHDDa0]:[CHDDa27]]))-(SUM(Sug0.5[[#This Row],[CHDDa0]:[CHDDa27]]))</f>
        <v>35.263670049999973</v>
      </c>
      <c r="AJ76" s="7">
        <f>(SUM(Reg[[#This Row],[CHDDDa0]:[CHDDDa27]]))-(SUM(Sug0.5[[#This Row],[CHDDDa0]:[CHDDDa27]]))</f>
        <v>54.63382829999955</v>
      </c>
      <c r="AK76" s="7">
        <f>(SUM(Reg[[#This Row],[T2DDa0]:[T2DDa27]]))-(SUM(Sug0.5[[#This Row],[T2DDa0]:[T2DDa27]]))</f>
        <v>38.805867449999369</v>
      </c>
      <c r="AL76" s="7">
        <f>(SUM(Reg[[#This Row],[T2DDDa0]:[T2DDDa27]]))-(SUM(Sug0.5[[#This Row],[T2DDDa0]:[T2DDDa27]]))</f>
        <v>396.96681119999994</v>
      </c>
      <c r="AM76" s="7">
        <f>(SUM(Reg[[#This Row],[OveDa0]:[OveDa27]]))-(SUM(Sug0.5[[#This Row],[OveDa0]:[OveDa27]]))</f>
        <v>0</v>
      </c>
      <c r="AN76" s="7">
        <f>(SUM(Reg[[#This Row],[ObeDa0]:[ObeDa27]]))-(SUM(Sug0.5[[#This Row],[ObeDa0]:[ObeDa27]]))</f>
        <v>28.37880529999984</v>
      </c>
      <c r="AO76" s="11">
        <f>Reg[STECo0]-Sug0.2[STECo0]</f>
        <v>0</v>
      </c>
      <c r="AP76" s="11">
        <f>Reg[STECo1]-Sug0.2[STECo1]</f>
        <v>0</v>
      </c>
      <c r="AQ76" s="11">
        <f>Reg[STECo2]-Sug0.2[STECo2]</f>
        <v>0</v>
      </c>
      <c r="AR76" s="11">
        <f>Reg[STECo3]-Sug0.2[STECo3]</f>
        <v>0</v>
      </c>
      <c r="AS76" s="11">
        <f>Reg[STECo4]-Sug0.2[STECo4]</f>
        <v>0</v>
      </c>
      <c r="AT76" s="11">
        <f>Reg[STECo5]-Sug0.2[STECo5]</f>
        <v>0</v>
      </c>
      <c r="AU76" s="11">
        <f>Reg[STECo6]-Sug0.2[STECo6]</f>
        <v>0</v>
      </c>
      <c r="AV76" s="11">
        <f>Reg[[#This Row],[STECo7]]-Sug0.2[[#This Row],[STECo7]]</f>
        <v>30000</v>
      </c>
      <c r="AW76" s="11">
        <f>Reg[[#This Row],[STECo8]]-Sug0.2[[#This Row],[STECo8]]</f>
        <v>20000</v>
      </c>
      <c r="AX76" s="11">
        <f>Reg[[#This Row],[STECo9]]-Sug0.2[[#This Row],[STECo9]]</f>
        <v>30000</v>
      </c>
      <c r="AY76" s="11">
        <f>Reg[[#This Row],[STECo10]]-Sug0.2[[#This Row],[STECo10]]</f>
        <v>30000</v>
      </c>
      <c r="AZ76" s="11">
        <f>Reg[[#This Row],[STECo11]]-Sug0.2[[#This Row],[STECo11]]</f>
        <v>20000</v>
      </c>
      <c r="BA76" s="11">
        <f>Reg[[#This Row],[STECo12]]-Sug0.2[[#This Row],[STECo12]]</f>
        <v>30000</v>
      </c>
      <c r="BB76" s="11">
        <f>Reg[[#This Row],[STECo13]]-Sug0.2[[#This Row],[STECo13]]</f>
        <v>30000</v>
      </c>
      <c r="BC76" s="11">
        <f>Reg[[#This Row],[STECo14]]-Sug0.2[[#This Row],[STECo14]]</f>
        <v>20000</v>
      </c>
      <c r="BD76" s="11">
        <f>Reg[[#This Row],[STECo15]]-Sug0.2[[#This Row],[STECo15]]</f>
        <v>10000</v>
      </c>
      <c r="BE76" s="11">
        <f>Reg[[#This Row],[STECo16]]-Sug0.2[[#This Row],[STECo16]]</f>
        <v>20000</v>
      </c>
      <c r="BF76" s="11">
        <f>Reg[[#This Row],[STECo17]]-Sug0.2[[#This Row],[STECo17]]</f>
        <v>20000</v>
      </c>
      <c r="BG76" s="11">
        <f>Reg[[#This Row],[STECo18]]-Sug0.2[[#This Row],[STECo18]]</f>
        <v>20000</v>
      </c>
      <c r="BH76" s="11">
        <f>Reg[[#This Row],[STECo19]]-Sug0.2[[#This Row],[STECo19]]</f>
        <v>20000</v>
      </c>
      <c r="BI76" s="11">
        <f>Reg[[#This Row],[STECo20]]-Sug0.2[[#This Row],[STECo20]]</f>
        <v>10000</v>
      </c>
      <c r="BJ76" s="11">
        <f>Reg[[#This Row],[STECo21]]-Sug0.2[[#This Row],[STECo21]]</f>
        <v>10000</v>
      </c>
      <c r="BK76" s="11">
        <f>Reg[[#This Row],[STECo22]]-Sug0.2[[#This Row],[STECo22]]</f>
        <v>20000</v>
      </c>
      <c r="BL76" s="11">
        <f>Reg[[#This Row],[STECo23]]-Sug0.2[[#This Row],[STECo23]]</f>
        <v>10000</v>
      </c>
      <c r="BM76" s="11">
        <f>Reg[[#This Row],[STECo24]]-Sug0.2[[#This Row],[STECo24]]</f>
        <v>10000</v>
      </c>
      <c r="BN76" s="11">
        <f>Reg[[#This Row],[STECo25]]-Sug0.2[[#This Row],[STECo25]]</f>
        <v>10000</v>
      </c>
      <c r="BO76" s="11">
        <f>Reg[[#This Row],[STECo26]]-Sug0.2[[#This Row],[STECo26]]</f>
        <v>10000</v>
      </c>
      <c r="BP76" s="11">
        <f>Reg[[#This Row],[STECo27]]-Sug0.2[[#This Row],[STECo27]]</f>
        <v>10000</v>
      </c>
      <c r="BQ76" s="11">
        <f>Reg[STECo0]-Sug0.2[STECo0]</f>
        <v>0</v>
      </c>
      <c r="BR76" s="11">
        <f>Reg[STECo1]-Sug0.2[STECo1]</f>
        <v>0</v>
      </c>
      <c r="BS76" s="11">
        <f>Reg[STECo2]-Sug0.2[STECo2]</f>
        <v>0</v>
      </c>
      <c r="BT76" s="11">
        <f>Reg[STECo3]-Sug0.2[STECo3]</f>
        <v>0</v>
      </c>
      <c r="BU76" s="11">
        <f>Reg[STECo4]-Sug0.2[STECo4]</f>
        <v>0</v>
      </c>
      <c r="BV76" s="11">
        <f>Reg[STECo5]-Sug0.2[STECo5]</f>
        <v>0</v>
      </c>
      <c r="BW76" s="11">
        <f>Reg[STECo6]-Sug0.2[STECo6]</f>
        <v>0</v>
      </c>
      <c r="BX76" s="11">
        <f>Reg[[#This Row],[STECo7]]-Sug0.5[[#This Row],[STECo7]]</f>
        <v>70000</v>
      </c>
      <c r="BY76" s="11">
        <f>Reg[[#This Row],[STECo8]]-Sug0.5[[#This Row],[STECo8]]</f>
        <v>70000</v>
      </c>
      <c r="BZ76" s="11">
        <f>Reg[[#This Row],[STECo9]]-Sug0.5[[#This Row],[STECo9]]</f>
        <v>80000</v>
      </c>
      <c r="CA76" s="11">
        <f>Reg[[#This Row],[STECo10]]-Sug0.5[[#This Row],[STECo10]]</f>
        <v>80000</v>
      </c>
      <c r="CB76" s="11">
        <f>Reg[[#This Row],[STECo11]]-Sug0.5[[#This Row],[STECo11]]</f>
        <v>70000</v>
      </c>
      <c r="CC76" s="11">
        <f>Reg[[#This Row],[STECo12]]-Sug0.5[[#This Row],[STECo12]]</f>
        <v>80000</v>
      </c>
      <c r="CD76" s="11">
        <f>Reg[[#This Row],[STECo13]]-Sug0.5[[#This Row],[STECo13]]</f>
        <v>70000</v>
      </c>
      <c r="CE76" s="11">
        <f>Reg[[#This Row],[STECo14]]-Sug0.5[[#This Row],[STECo14]]</f>
        <v>70000</v>
      </c>
      <c r="CF76" s="11">
        <f>Reg[[#This Row],[STECo15]]-Sug0.5[[#This Row],[STECo15]]</f>
        <v>50000</v>
      </c>
      <c r="CG76" s="11">
        <f>Reg[[#This Row],[STECo16]]-Sug0.5[[#This Row],[STECo16]]</f>
        <v>60000</v>
      </c>
      <c r="CH76" s="11">
        <f>Reg[[#This Row],[STECo17]]-Sug0.5[[#This Row],[STECo17]]</f>
        <v>60000</v>
      </c>
      <c r="CI76" s="11">
        <f>Reg[[#This Row],[STECo18]]-Sug0.5[[#This Row],[STECo18]]</f>
        <v>60000</v>
      </c>
      <c r="CJ76" s="11">
        <f>Reg[[#This Row],[STECo19]]-Sug0.5[[#This Row],[STECo19]]</f>
        <v>50000</v>
      </c>
      <c r="CK76" s="11">
        <f>Reg[[#This Row],[STECo20]]-Sug0.5[[#This Row],[STECo20]]</f>
        <v>40000</v>
      </c>
      <c r="CL76" s="11">
        <f>Reg[[#This Row],[STECo21]]-Sug0.5[[#This Row],[STECo21]]</f>
        <v>50000</v>
      </c>
      <c r="CM76" s="11">
        <f>Reg[[#This Row],[STECo22]]-Sug0.5[[#This Row],[STECo22]]</f>
        <v>50000</v>
      </c>
      <c r="CN76" s="11">
        <f>Reg[[#This Row],[STECo23]]-Sug0.5[[#This Row],[STECo23]]</f>
        <v>40000</v>
      </c>
      <c r="CO76" s="11">
        <f>Reg[[#This Row],[STECo24]]-Sug0.5[[#This Row],[STECo24]]</f>
        <v>40000</v>
      </c>
      <c r="CP76" s="11">
        <f>Reg[[#This Row],[STECo25]]-Sug0.5[[#This Row],[STECo25]]</f>
        <v>40000</v>
      </c>
      <c r="CQ76" s="11">
        <f>Reg[[#This Row],[STECo26]]-Sug0.5[[#This Row],[STECo26]]</f>
        <v>30000</v>
      </c>
      <c r="CR76" s="11">
        <f>Reg[[#This Row],[STECo27]]-Sug0.5[[#This Row],[STECo27]]</f>
        <v>30000</v>
      </c>
    </row>
    <row r="77" spans="3:96" x14ac:dyDescent="0.25">
      <c r="C77" s="7">
        <f>(SUM(Reg[[#This Row],[STECo0]:[STECo27]]))-(SUM(Sug0.2[[#This Row],[STECo0]:[STECo27]]))</f>
        <v>220787.79729999788</v>
      </c>
      <c r="D77" s="7">
        <f>(SUM(Reg[[#This Row],[NASCo0]:[NASCo27]]))-(SUM(Sug0.2[[#This Row],[NASCo0]:[NASCo27]]))</f>
        <v>687235.81009999849</v>
      </c>
      <c r="E77" s="7">
        <f>(SUM(Reg[[#This Row],[CIRCo0]:[CIRCo27]]))-(SUM(Sug0.2[[#This Row],[CIRCo0]:[CIRCo27]]))</f>
        <v>1058427.1436000001</v>
      </c>
      <c r="F77" s="7">
        <f>(SUM(Reg[[#This Row],[HCCCo0]:[HCCCo27]]))-(SUM(Sug0.2[[#This Row],[HCCCo0]:[HCCCo27]]))</f>
        <v>869498.96570000052</v>
      </c>
      <c r="G77" s="7">
        <f>(SUM(Reg[[#This Row],[CHDCo0]:[CHDCo27]]))-(SUM(Sug0.2[[#This Row],[CHDCo0]:[CHDCo27]]))</f>
        <v>4600000</v>
      </c>
      <c r="H77" s="7">
        <f>(SUM(Reg[[#This Row],[T2DCo0]:[T2DCo27]]))-(SUM(Sug0.2[[#This Row],[T2DCo0]:[T2DCo27]]))</f>
        <v>7200000</v>
      </c>
      <c r="I77" s="7">
        <f>(SUM(Reg[[#This Row],[OveCo0]:[OveCo27]]))-(SUM(Sug0.2[[#This Row],[OveCo0]:[OveCo27]]))</f>
        <v>-150000</v>
      </c>
      <c r="J77" s="7">
        <f>(SUM(Reg[[#This Row],[ObeCo0]:[ObeCo27]]))-(SUM(Sug0.2[[#This Row],[ObeCo0]:[ObeCo27]]))</f>
        <v>8060000</v>
      </c>
      <c r="K77" s="7">
        <f>(SUM(Reg[[#This Row],[STECo0]:[STECo27]]))-(SUM(Sug0.5[[#This Row],[STECo0]:[STECo27]]))</f>
        <v>716581.6688000001</v>
      </c>
      <c r="L77" s="7">
        <f>(SUM(Reg[[#This Row],[NASCo0]:[NASCo27]]))-(SUM(Sug0.5[[#This Row],[NASCo0]:[NASCo27]]))</f>
        <v>2078629.1388000017</v>
      </c>
      <c r="M77" s="7">
        <f>(SUM(Reg[[#This Row],[CIRCo0]:[CIRCo27]]))-(SUM(Sug0.5[[#This Row],[CIRCo0]:[CIRCo27]]))</f>
        <v>3526131.6111000022</v>
      </c>
      <c r="N77" s="7">
        <f>(SUM(Reg[[#This Row],[HCCCo0]:[HCCCo27]]))-(SUM(Sug0.5[[#This Row],[HCCCo0]:[HCCCo27]]))</f>
        <v>3122133.0398000004</v>
      </c>
      <c r="O77" s="7">
        <f>(SUM(Reg[[#This Row],[CHDCo0]:[CHDCo27]]))-(SUM(Sug0.5[[#This Row],[CHDCo0]:[CHDCo27]]))</f>
        <v>13900000</v>
      </c>
      <c r="P77" s="7">
        <f>(SUM(Reg[[#This Row],[T2DCo0]:[T2DCo27]]))-(SUM(Sug0.5[[#This Row],[T2DCo0]:[T2DCo27]]))</f>
        <v>23000000</v>
      </c>
      <c r="Q77" s="7">
        <f>(SUM(Reg[[#This Row],[OveCo0]:[OveCo27]]))-(SUM(Sug0.5[[#This Row],[OveCo0]:[OveCo27]]))</f>
        <v>-360000</v>
      </c>
      <c r="R77" s="7">
        <f>(SUM(Reg[[#This Row],[ObeCo0]:[ObeCo27]]))-(SUM(Sug0.5[[#This Row],[ObeCo0]:[ObeCo27]]))</f>
        <v>24260000</v>
      </c>
      <c r="S77" s="7">
        <f>(SUM(Reg[[#This Row],[SteDa0]:[SteDa27]]))-(SUM(Sug0.2[[#This Row],[SteDa0]:[SteDa27]]))</f>
        <v>0</v>
      </c>
      <c r="T77" s="7">
        <f>(SUM(Reg[[#This Row],[NASDa0]:[NASDa27]]))-(SUM(Sug0.2[[#This Row],[NASDa0]:[NASDa27]]))</f>
        <v>557.11056069999995</v>
      </c>
      <c r="U77" s="7">
        <f>(SUM(Reg[[#This Row],[CIRDa0]:[CIRDa27]]))-(SUM(Sug0.2[[#This Row],[CIRDa0]:[CIRDa27]]))</f>
        <v>80.988784499999838</v>
      </c>
      <c r="V77" s="14">
        <f>(SUM(Reg[[#This Row],[HCCDa0]:[HCCDa27]]))-(SUM(Sug0.2[[#This Row],[HCCDa0]:[HCCDa27]]))</f>
        <v>4.7203361929999943</v>
      </c>
      <c r="W77" s="7">
        <f>(SUM(Reg[[#This Row],[LIDDa0]:[LIDDa27]]))-(SUM(Sug0.2[[#This Row],[LIDDa0]:[LIDDa27]]))</f>
        <v>581.51116219999949</v>
      </c>
      <c r="X77" s="7">
        <f>(SUM(Reg[[#This Row],[CHDDa0]:[CHDDa27]]))-(SUM(Sug0.2[[#This Row],[CHDDa0]:[CHDDa27]]))</f>
        <v>23.641602419999799</v>
      </c>
      <c r="Y77" s="7">
        <f>(SUM(Reg[[#This Row],[CHDDDa0]:[CHDDDa27]]))-(SUM(Sug0.2[[#This Row],[CHDDDa0]:[CHDDDa27]]))</f>
        <v>70.169616500000302</v>
      </c>
      <c r="Z77" s="7">
        <f>(SUM(Reg[[#This Row],[T2DDa0]:[T2DDa27]]))-(SUM(Sug0.2[[#This Row],[T2DDa0]:[T2DDa27]]))</f>
        <v>23.297216329999856</v>
      </c>
      <c r="AA77" s="7">
        <f>(SUM(Reg[[#This Row],[T2DDDa0]:[T2DDDa27]]))-(SUM(Sug0.2[[#This Row],[T2DDDa0]:[T2DDDa27]]))</f>
        <v>262.46258419999867</v>
      </c>
      <c r="AB77" s="7">
        <f>(SUM(Reg[[#This Row],[OveDa0]:[OveDa27]]))-(SUM(Sug0.2[[#This Row],[OveDa0]:[OveDa27]]))</f>
        <v>0</v>
      </c>
      <c r="AC77" s="7">
        <f>(SUM(Reg[[#This Row],[ObeDa0]:[ObeDa27]]))-(SUM(Sug0.2[[#This Row],[ObeDa0]:[ObeDa27]]))</f>
        <v>73.81208053999967</v>
      </c>
      <c r="AD77" s="7">
        <f>(SUM(Reg[[#This Row],[SteDa0]:[SteDa27]]))-(SUM(Sug0.5[[#This Row],[SteDa0]:[SteDa27]]))</f>
        <v>0</v>
      </c>
      <c r="AE77" s="7">
        <f>(SUM(Reg[[#This Row],[NASDa0]:[NASDa27]]))-(SUM(Sug0.5[[#This Row],[NASDa0]:[NASDa27]]))</f>
        <v>1685.0493347999991</v>
      </c>
      <c r="AF77" s="7">
        <f>(SUM(Reg[[#This Row],[CIRDa0]:[CIRDa27]]))-(SUM(Sug0.5[[#This Row],[CIRDa0]:[CIRDa27]]))</f>
        <v>269.81272626999987</v>
      </c>
      <c r="AG77" s="7">
        <f>(SUM(Reg[[#This Row],[HCCDa0]:[HCCDa27]]))-(SUM(Sug0.5[[#This Row],[HCCDa0]:[HCCDa27]]))</f>
        <v>16.949436597000009</v>
      </c>
      <c r="AH77" s="7">
        <f>(SUM(Reg[[#This Row],[LIDDa0]:[LIDDa27]]))-(SUM(Sug0.5[[#This Row],[LIDDa0]:[LIDDa27]]))</f>
        <v>1767.9985805999995</v>
      </c>
      <c r="AI77" s="7">
        <f>(SUM(Reg[[#This Row],[CHDDa0]:[CHDDa27]]))-(SUM(Sug0.5[[#This Row],[CHDDa0]:[CHDDa27]]))</f>
        <v>72.173998839999967</v>
      </c>
      <c r="AJ77" s="7">
        <f>(SUM(Reg[[#This Row],[CHDDDa0]:[CHDDDa27]]))-(SUM(Sug0.5[[#This Row],[CHDDDa0]:[CHDDDa27]]))</f>
        <v>123.46451035999962</v>
      </c>
      <c r="AK77" s="7">
        <f>(SUM(Reg[[#This Row],[T2DDa0]:[T2DDa27]]))-(SUM(Sug0.5[[#This Row],[T2DDa0]:[T2DDa27]]))</f>
        <v>74.67549632999976</v>
      </c>
      <c r="AL77" s="7">
        <f>(SUM(Reg[[#This Row],[T2DDDa0]:[T2DDDa27]]))-(SUM(Sug0.5[[#This Row],[T2DDDa0]:[T2DDDa27]]))</f>
        <v>679.49496139999974</v>
      </c>
      <c r="AM77" s="7">
        <f>(SUM(Reg[[#This Row],[OveDa0]:[OveDa27]]))-(SUM(Sug0.5[[#This Row],[OveDa0]:[OveDa27]]))</f>
        <v>0</v>
      </c>
      <c r="AN77" s="7">
        <f>(SUM(Reg[[#This Row],[ObeDa0]:[ObeDa27]]))-(SUM(Sug0.5[[#This Row],[ObeDa0]:[ObeDa27]]))</f>
        <v>222.13735571000007</v>
      </c>
      <c r="AO77" s="11">
        <f>Reg[STECo0]-Sug0.2[STECo0]</f>
        <v>0</v>
      </c>
      <c r="AP77" s="11">
        <f>Reg[STECo1]-Sug0.2[STECo1]</f>
        <v>0</v>
      </c>
      <c r="AQ77" s="11">
        <f>Reg[STECo2]-Sug0.2[STECo2]</f>
        <v>0</v>
      </c>
      <c r="AR77" s="11">
        <f>Reg[STECo3]-Sug0.2[STECo3]</f>
        <v>0</v>
      </c>
      <c r="AS77" s="11">
        <f>Reg[STECo4]-Sug0.2[STECo4]</f>
        <v>0</v>
      </c>
      <c r="AT77" s="11">
        <f>Reg[STECo5]-Sug0.2[STECo5]</f>
        <v>0</v>
      </c>
      <c r="AU77" s="11">
        <f>Reg[STECo6]-Sug0.2[STECo6]</f>
        <v>0</v>
      </c>
      <c r="AV77" s="11">
        <f>Reg[[#This Row],[STECo7]]-Sug0.2[[#This Row],[STECo7]]</f>
        <v>9403.3888000000734</v>
      </c>
      <c r="AW77" s="11">
        <f>Reg[[#This Row],[STECo8]]-Sug0.2[[#This Row],[STECo8]]</f>
        <v>10493.682399999932</v>
      </c>
      <c r="AX77" s="11">
        <f>Reg[[#This Row],[STECo9]]-Sug0.2[[#This Row],[STECo9]]</f>
        <v>11003.084399999934</v>
      </c>
      <c r="AY77" s="11">
        <f>Reg[[#This Row],[STECo10]]-Sug0.2[[#This Row],[STECo10]]</f>
        <v>11770.649399999995</v>
      </c>
      <c r="AZ77" s="11">
        <f>Reg[[#This Row],[STECo11]]-Sug0.2[[#This Row],[STECo11]]</f>
        <v>11907.975199999986</v>
      </c>
      <c r="BA77" s="11">
        <f>Reg[[#This Row],[STECo12]]-Sug0.2[[#This Row],[STECo12]]</f>
        <v>12679.961099999957</v>
      </c>
      <c r="BB77" s="11">
        <f>Reg[[#This Row],[STECo13]]-Sug0.2[[#This Row],[STECo13]]</f>
        <v>13125.316699999967</v>
      </c>
      <c r="BC77" s="11">
        <f>Reg[[#This Row],[STECo14]]-Sug0.2[[#This Row],[STECo14]]</f>
        <v>12567.260099999956</v>
      </c>
      <c r="BD77" s="11">
        <f>Reg[[#This Row],[STECo15]]-Sug0.2[[#This Row],[STECo15]]</f>
        <v>12542.516299999901</v>
      </c>
      <c r="BE77" s="11">
        <f>Reg[[#This Row],[STECo16]]-Sug0.2[[#This Row],[STECo16]]</f>
        <v>13668.285999999964</v>
      </c>
      <c r="BF77" s="11">
        <f>Reg[[#This Row],[STECo17]]-Sug0.2[[#This Row],[STECo17]]</f>
        <v>12868.053899999941</v>
      </c>
      <c r="BG77" s="11">
        <f>Reg[[#This Row],[STECo18]]-Sug0.2[[#This Row],[STECo18]]</f>
        <v>11478.179200000013</v>
      </c>
      <c r="BH77" s="11">
        <f>Reg[[#This Row],[STECo19]]-Sug0.2[[#This Row],[STECo19]]</f>
        <v>10764.820300000021</v>
      </c>
      <c r="BI77" s="11">
        <f>Reg[[#This Row],[STECo20]]-Sug0.2[[#This Row],[STECo20]]</f>
        <v>10598.482999999891</v>
      </c>
      <c r="BJ77" s="11">
        <f>Reg[[#This Row],[STECo21]]-Sug0.2[[#This Row],[STECo21]]</f>
        <v>10289.789400000009</v>
      </c>
      <c r="BK77" s="11">
        <f>Reg[[#This Row],[STECo22]]-Sug0.2[[#This Row],[STECo22]]</f>
        <v>9157.579500000109</v>
      </c>
      <c r="BL77" s="11">
        <f>Reg[[#This Row],[STECo23]]-Sug0.2[[#This Row],[STECo23]]</f>
        <v>9160.2736999999033</v>
      </c>
      <c r="BM77" s="11">
        <f>Reg[[#This Row],[STECo24]]-Sug0.2[[#This Row],[STECo24]]</f>
        <v>8370.3242999999784</v>
      </c>
      <c r="BN77" s="11">
        <f>Reg[[#This Row],[STECo25]]-Sug0.2[[#This Row],[STECo25]]</f>
        <v>6983.7354000000632</v>
      </c>
      <c r="BO77" s="11">
        <f>Reg[[#This Row],[STECo26]]-Sug0.2[[#This Row],[STECo26]]</f>
        <v>5670.8177999999607</v>
      </c>
      <c r="BP77" s="11">
        <f>Reg[[#This Row],[STECo27]]-Sug0.2[[#This Row],[STECo27]]</f>
        <v>6283.6204000000143</v>
      </c>
      <c r="BQ77" s="11">
        <f>Reg[STECo0]-Sug0.2[STECo0]</f>
        <v>0</v>
      </c>
      <c r="BR77" s="11">
        <f>Reg[STECo1]-Sug0.2[STECo1]</f>
        <v>0</v>
      </c>
      <c r="BS77" s="11">
        <f>Reg[STECo2]-Sug0.2[STECo2]</f>
        <v>0</v>
      </c>
      <c r="BT77" s="11">
        <f>Reg[STECo3]-Sug0.2[STECo3]</f>
        <v>0</v>
      </c>
      <c r="BU77" s="11">
        <f>Reg[STECo4]-Sug0.2[STECo4]</f>
        <v>0</v>
      </c>
      <c r="BV77" s="11">
        <f>Reg[STECo5]-Sug0.2[STECo5]</f>
        <v>0</v>
      </c>
      <c r="BW77" s="11">
        <f>Reg[STECo6]-Sug0.2[STECo6]</f>
        <v>0</v>
      </c>
      <c r="BX77" s="11">
        <f>Reg[[#This Row],[STECo7]]-Sug0.5[[#This Row],[STECo7]]</f>
        <v>31776.968800000031</v>
      </c>
      <c r="BY77" s="11">
        <f>Reg[[#This Row],[STECo8]]-Sug0.5[[#This Row],[STECo8]]</f>
        <v>34524.214799999958</v>
      </c>
      <c r="BZ77" s="11">
        <f>Reg[[#This Row],[STECo9]]-Sug0.5[[#This Row],[STECo9]]</f>
        <v>34639.339700000011</v>
      </c>
      <c r="CA77" s="11">
        <f>Reg[[#This Row],[STECo10]]-Sug0.5[[#This Row],[STECo10]]</f>
        <v>41048.903399999952</v>
      </c>
      <c r="CB77" s="11">
        <f>Reg[[#This Row],[STECo11]]-Sug0.5[[#This Row],[STECo11]]</f>
        <v>41293.785099999979</v>
      </c>
      <c r="CC77" s="11">
        <f>Reg[[#This Row],[STECo12]]-Sug0.5[[#This Row],[STECo12]]</f>
        <v>39904.58349999995</v>
      </c>
      <c r="CD77" s="11">
        <f>Reg[[#This Row],[STECo13]]-Sug0.5[[#This Row],[STECo13]]</f>
        <v>39556.988899999997</v>
      </c>
      <c r="CE77" s="11">
        <f>Reg[[#This Row],[STECo14]]-Sug0.5[[#This Row],[STECo14]]</f>
        <v>37877.545999999973</v>
      </c>
      <c r="CF77" s="11">
        <f>Reg[[#This Row],[STECo15]]-Sug0.5[[#This Row],[STECo15]]</f>
        <v>37712.87209999992</v>
      </c>
      <c r="CG77" s="11">
        <f>Reg[[#This Row],[STECo16]]-Sug0.5[[#This Row],[STECo16]]</f>
        <v>37277.143700000015</v>
      </c>
      <c r="CH77" s="11">
        <f>Reg[[#This Row],[STECo17]]-Sug0.5[[#This Row],[STECo17]]</f>
        <v>36513.103000000003</v>
      </c>
      <c r="CI77" s="11">
        <f>Reg[[#This Row],[STECo18]]-Sug0.5[[#This Row],[STECo18]]</f>
        <v>35761.945999999996</v>
      </c>
      <c r="CJ77" s="11">
        <f>Reg[[#This Row],[STECo19]]-Sug0.5[[#This Row],[STECo19]]</f>
        <v>34720.33600000001</v>
      </c>
      <c r="CK77" s="11">
        <f>Reg[[#This Row],[STECo20]]-Sug0.5[[#This Row],[STECo20]]</f>
        <v>33046.658799999976</v>
      </c>
      <c r="CL77" s="11">
        <f>Reg[[#This Row],[STECo21]]-Sug0.5[[#This Row],[STECo21]]</f>
        <v>33799.099700000021</v>
      </c>
      <c r="CM77" s="11">
        <f>Reg[[#This Row],[STECo22]]-Sug0.5[[#This Row],[STECo22]]</f>
        <v>31635.274600000004</v>
      </c>
      <c r="CN77" s="11">
        <f>Reg[[#This Row],[STECo23]]-Sug0.5[[#This Row],[STECo23]]</f>
        <v>31589.473299999954</v>
      </c>
      <c r="CO77" s="11">
        <f>Reg[[#This Row],[STECo24]]-Sug0.5[[#This Row],[STECo24]]</f>
        <v>28249.844600000011</v>
      </c>
      <c r="CP77" s="11">
        <f>Reg[[#This Row],[STECo25]]-Sug0.5[[#This Row],[STECo25]]</f>
        <v>26093.775000000023</v>
      </c>
      <c r="CQ77" s="11">
        <f>Reg[[#This Row],[STECo26]]-Sug0.5[[#This Row],[STECo26]]</f>
        <v>24963.926199999987</v>
      </c>
      <c r="CR77" s="11">
        <f>Reg[[#This Row],[STECo27]]-Sug0.5[[#This Row],[STECo27]]</f>
        <v>24595.88559999998</v>
      </c>
    </row>
    <row r="78" spans="3:96" x14ac:dyDescent="0.25">
      <c r="C78" s="7">
        <f>(SUM(Reg[[#This Row],[STECo0]:[STECo27]]))-(SUM(Sug0.2[[#This Row],[STECo0]:[STECo27]]))</f>
        <v>254576.97860000096</v>
      </c>
      <c r="D78" s="7">
        <f>(SUM(Reg[[#This Row],[NASCo0]:[NASCo27]]))-(SUM(Sug0.2[[#This Row],[NASCo0]:[NASCo27]]))</f>
        <v>639525.58620000072</v>
      </c>
      <c r="E78" s="7">
        <f>(SUM(Reg[[#This Row],[CIRCo0]:[CIRCo27]]))-(SUM(Sug0.2[[#This Row],[CIRCo0]:[CIRCo27]]))</f>
        <v>2472815.1573000029</v>
      </c>
      <c r="F78" s="7">
        <f>(SUM(Reg[[#This Row],[HCCCo0]:[HCCCo27]]))-(SUM(Sug0.2[[#This Row],[HCCCo0]:[HCCCo27]]))</f>
        <v>582620.621199999</v>
      </c>
      <c r="G78" s="7">
        <f>(SUM(Reg[[#This Row],[CHDCo0]:[CHDCo27]]))-(SUM(Sug0.2[[#This Row],[CHDCo0]:[CHDCo27]]))</f>
        <v>3900000</v>
      </c>
      <c r="H78" s="7">
        <f>(SUM(Reg[[#This Row],[T2DCo0]:[T2DCo27]]))-(SUM(Sug0.2[[#This Row],[T2DCo0]:[T2DCo27]]))</f>
        <v>3900000</v>
      </c>
      <c r="I78" s="7">
        <f>(SUM(Reg[[#This Row],[OveCo0]:[OveCo27]]))-(SUM(Sug0.2[[#This Row],[OveCo0]:[OveCo27]]))</f>
        <v>-50000</v>
      </c>
      <c r="J78" s="7">
        <f>(SUM(Reg[[#This Row],[ObeCo0]:[ObeCo27]]))-(SUM(Sug0.2[[#This Row],[ObeCo0]:[ObeCo27]]))</f>
        <v>1950000</v>
      </c>
      <c r="K78" s="7">
        <f>(SUM(Reg[[#This Row],[STECo0]:[STECo27]]))-(SUM(Sug0.5[[#This Row],[STECo0]:[STECo27]]))</f>
        <v>705254.77469999902</v>
      </c>
      <c r="L78" s="7">
        <f>(SUM(Reg[[#This Row],[NASCo0]:[NASCo27]]))-(SUM(Sug0.5[[#This Row],[NASCo0]:[NASCo27]]))</f>
        <v>2246596.2356000021</v>
      </c>
      <c r="M78" s="7">
        <f>(SUM(Reg[[#This Row],[CIRCo0]:[CIRCo27]]))-(SUM(Sug0.5[[#This Row],[CIRCo0]:[CIRCo27]]))</f>
        <v>6345676.4846000038</v>
      </c>
      <c r="N78" s="7">
        <f>(SUM(Reg[[#This Row],[HCCCo0]:[HCCCo27]]))-(SUM(Sug0.5[[#This Row],[HCCCo0]:[HCCCo27]]))</f>
        <v>1848959.1966999993</v>
      </c>
      <c r="O78" s="7">
        <f>(SUM(Reg[[#This Row],[CHDCo0]:[CHDCo27]]))-(SUM(Sug0.5[[#This Row],[CHDCo0]:[CHDCo27]]))</f>
        <v>9300000</v>
      </c>
      <c r="P78" s="7">
        <f>(SUM(Reg[[#This Row],[T2DCo0]:[T2DCo27]]))-(SUM(Sug0.5[[#This Row],[T2DCo0]:[T2DCo27]]))</f>
        <v>12700000</v>
      </c>
      <c r="Q78" s="7">
        <f>(SUM(Reg[[#This Row],[OveCo0]:[OveCo27]]))-(SUM(Sug0.5[[#This Row],[OveCo0]:[OveCo27]]))</f>
        <v>-200000</v>
      </c>
      <c r="R78" s="7">
        <f>(SUM(Reg[[#This Row],[ObeCo0]:[ObeCo27]]))-(SUM(Sug0.5[[#This Row],[ObeCo0]:[ObeCo27]]))</f>
        <v>5760000</v>
      </c>
      <c r="S78" s="7">
        <f>(SUM(Reg[[#This Row],[SteDa0]:[SteDa27]]))-(SUM(Sug0.2[[#This Row],[SteDa0]:[SteDa27]]))</f>
        <v>0</v>
      </c>
      <c r="T78" s="7">
        <f>(SUM(Reg[[#This Row],[NASDa0]:[NASDa27]]))-(SUM(Sug0.2[[#This Row],[NASDa0]:[NASDa27]]))</f>
        <v>227.18693509999957</v>
      </c>
      <c r="U78" s="7">
        <f>(SUM(Reg[[#This Row],[CIRDa0]:[CIRDa27]]))-(SUM(Sug0.2[[#This Row],[CIRDa0]:[CIRDa27]]))</f>
        <v>95.486464220000244</v>
      </c>
      <c r="V78" s="14">
        <f>(SUM(Reg[[#This Row],[HCCDa0]:[HCCDa27]]))-(SUM(Sug0.2[[#This Row],[HCCDa0]:[HCCDa27]]))</f>
        <v>5.0743768449999962</v>
      </c>
      <c r="W78" s="7">
        <f>(SUM(Reg[[#This Row],[LIDDa0]:[LIDDa27]]))-(SUM(Sug0.2[[#This Row],[LIDDa0]:[LIDDa27]]))</f>
        <v>502.65909939999892</v>
      </c>
      <c r="X78" s="7">
        <f>(SUM(Reg[[#This Row],[CHDDa0]:[CHDDa27]]))-(SUM(Sug0.2[[#This Row],[CHDDa0]:[CHDDa27]]))</f>
        <v>14.094568539999955</v>
      </c>
      <c r="Y78" s="7">
        <f>(SUM(Reg[[#This Row],[CHDDDa0]:[CHDDDa27]]))-(SUM(Sug0.2[[#This Row],[CHDDDa0]:[CHDDDa27]]))</f>
        <v>4.8057158999999956</v>
      </c>
      <c r="Z78" s="7">
        <f>(SUM(Reg[[#This Row],[T2DDa0]:[T2DDa27]]))-(SUM(Sug0.2[[#This Row],[T2DDa0]:[T2DDa27]]))</f>
        <v>10.641477210000403</v>
      </c>
      <c r="AA78" s="7">
        <f>(SUM(Reg[[#This Row],[T2DDDa0]:[T2DDDa27]]))-(SUM(Sug0.2[[#This Row],[T2DDDa0]:[T2DDDa27]]))</f>
        <v>144.34246690000145</v>
      </c>
      <c r="AB78" s="7">
        <f>(SUM(Reg[[#This Row],[OveDa0]:[OveDa27]]))-(SUM(Sug0.2[[#This Row],[OveDa0]:[OveDa27]]))</f>
        <v>0</v>
      </c>
      <c r="AC78" s="7">
        <f>(SUM(Reg[[#This Row],[ObeDa0]:[ObeDa27]]))-(SUM(Sug0.2[[#This Row],[ObeDa0]:[ObeDa27]]))</f>
        <v>34.922236639999937</v>
      </c>
      <c r="AD78" s="7">
        <f>(SUM(Reg[[#This Row],[SteDa0]:[SteDa27]]))-(SUM(Sug0.5[[#This Row],[SteDa0]:[SteDa27]]))</f>
        <v>0</v>
      </c>
      <c r="AE78" s="7">
        <f>(SUM(Reg[[#This Row],[NASDa0]:[NASDa27]]))-(SUM(Sug0.5[[#This Row],[NASDa0]:[NASDa27]]))</f>
        <v>798.08740080000052</v>
      </c>
      <c r="AF78" s="7">
        <f>(SUM(Reg[[#This Row],[CIRDa0]:[CIRDa27]]))-(SUM(Sug0.5[[#This Row],[CIRDa0]:[CIRDa27]]))</f>
        <v>243.88472479000018</v>
      </c>
      <c r="AG78" s="7">
        <f>(SUM(Reg[[#This Row],[HCCDa0]:[HCCDa27]]))-(SUM(Sug0.5[[#This Row],[HCCDa0]:[HCCDa27]]))</f>
        <v>16.103645148999995</v>
      </c>
      <c r="AH78" s="7">
        <f>(SUM(Reg[[#This Row],[LIDDa0]:[LIDDa27]]))-(SUM(Sug0.5[[#This Row],[LIDDa0]:[LIDDa27]]))</f>
        <v>1411.1387235999991</v>
      </c>
      <c r="AI78" s="7">
        <f>(SUM(Reg[[#This Row],[CHDDa0]:[CHDDa27]]))-(SUM(Sug0.5[[#This Row],[CHDDa0]:[CHDDa27]]))</f>
        <v>32.657428559999516</v>
      </c>
      <c r="AJ78" s="7">
        <f>(SUM(Reg[[#This Row],[CHDDDa0]:[CHDDDa27]]))-(SUM(Sug0.5[[#This Row],[CHDDDa0]:[CHDDDa27]]))</f>
        <v>38.200108609999916</v>
      </c>
      <c r="AK78" s="7">
        <f>(SUM(Reg[[#This Row],[T2DDa0]:[T2DDa27]]))-(SUM(Sug0.5[[#This Row],[T2DDa0]:[T2DDa27]]))</f>
        <v>36.479128030000538</v>
      </c>
      <c r="AL78" s="7">
        <f>(SUM(Reg[[#This Row],[T2DDDa0]:[T2DDDa27]]))-(SUM(Sug0.5[[#This Row],[T2DDDa0]:[T2DDDa27]]))</f>
        <v>398.31694729999981</v>
      </c>
      <c r="AM78" s="7">
        <f>(SUM(Reg[[#This Row],[OveDa0]:[OveDa27]]))-(SUM(Sug0.5[[#This Row],[OveDa0]:[OveDa27]]))</f>
        <v>0</v>
      </c>
      <c r="AN78" s="7">
        <f>(SUM(Reg[[#This Row],[ObeDa0]:[ObeDa27]]))-(SUM(Sug0.5[[#This Row],[ObeDa0]:[ObeDa27]]))</f>
        <v>103.05292596999971</v>
      </c>
      <c r="AO78" s="11">
        <f>Reg[STECo0]-Sug0.2[STECo0]</f>
        <v>0</v>
      </c>
      <c r="AP78" s="11">
        <f>Reg[STECo1]-Sug0.2[STECo1]</f>
        <v>0</v>
      </c>
      <c r="AQ78" s="11">
        <f>Reg[STECo2]-Sug0.2[STECo2]</f>
        <v>0</v>
      </c>
      <c r="AR78" s="11">
        <f>Reg[STECo3]-Sug0.2[STECo3]</f>
        <v>0</v>
      </c>
      <c r="AS78" s="11">
        <f>Reg[STECo4]-Sug0.2[STECo4]</f>
        <v>0</v>
      </c>
      <c r="AT78" s="11">
        <f>Reg[STECo5]-Sug0.2[STECo5]</f>
        <v>0</v>
      </c>
      <c r="AU78" s="11">
        <f>Reg[STECo6]-Sug0.2[STECo6]</f>
        <v>0</v>
      </c>
      <c r="AV78" s="11">
        <f>Reg[[#This Row],[STECo7]]-Sug0.2[[#This Row],[STECo7]]</f>
        <v>11800.256000000052</v>
      </c>
      <c r="AW78" s="11">
        <f>Reg[[#This Row],[STECo8]]-Sug0.2[[#This Row],[STECo8]]</f>
        <v>13520.804100000067</v>
      </c>
      <c r="AX78" s="11">
        <f>Reg[[#This Row],[STECo9]]-Sug0.2[[#This Row],[STECo9]]</f>
        <v>13126.99430000002</v>
      </c>
      <c r="AY78" s="11">
        <f>Reg[[#This Row],[STECo10]]-Sug0.2[[#This Row],[STECo10]]</f>
        <v>14009.391299999901</v>
      </c>
      <c r="AZ78" s="11">
        <f>Reg[[#This Row],[STECo11]]-Sug0.2[[#This Row],[STECo11]]</f>
        <v>14168.073700000066</v>
      </c>
      <c r="BA78" s="11">
        <f>Reg[[#This Row],[STECo12]]-Sug0.2[[#This Row],[STECo12]]</f>
        <v>14213.925099999993</v>
      </c>
      <c r="BB78" s="11">
        <f>Reg[[#This Row],[STECo13]]-Sug0.2[[#This Row],[STECo13]]</f>
        <v>13354.768299999996</v>
      </c>
      <c r="BC78" s="11">
        <f>Reg[[#This Row],[STECo14]]-Sug0.2[[#This Row],[STECo14]]</f>
        <v>13225.110400000005</v>
      </c>
      <c r="BD78" s="11">
        <f>Reg[[#This Row],[STECo15]]-Sug0.2[[#This Row],[STECo15]]</f>
        <v>13679.123000000021</v>
      </c>
      <c r="BE78" s="11">
        <f>Reg[[#This Row],[STECo16]]-Sug0.2[[#This Row],[STECo16]]</f>
        <v>13443.655400000047</v>
      </c>
      <c r="BF78" s="11">
        <f>Reg[[#This Row],[STECo17]]-Sug0.2[[#This Row],[STECo17]]</f>
        <v>13289.403400000068</v>
      </c>
      <c r="BG78" s="11">
        <f>Reg[[#This Row],[STECo18]]-Sug0.2[[#This Row],[STECo18]]</f>
        <v>13747.128999999957</v>
      </c>
      <c r="BH78" s="11">
        <f>Reg[[#This Row],[STECo19]]-Sug0.2[[#This Row],[STECo19]]</f>
        <v>13868.666199999978</v>
      </c>
      <c r="BI78" s="11">
        <f>Reg[[#This Row],[STECo20]]-Sug0.2[[#This Row],[STECo20]]</f>
        <v>13175.160499999998</v>
      </c>
      <c r="BJ78" s="11">
        <f>Reg[[#This Row],[STECo21]]-Sug0.2[[#This Row],[STECo21]]</f>
        <v>12018.310300000012</v>
      </c>
      <c r="BK78" s="11">
        <f>Reg[[#This Row],[STECo22]]-Sug0.2[[#This Row],[STECo22]]</f>
        <v>11122.378799999948</v>
      </c>
      <c r="BL78" s="11">
        <f>Reg[[#This Row],[STECo23]]-Sug0.2[[#This Row],[STECo23]]</f>
        <v>10268.441899999976</v>
      </c>
      <c r="BM78" s="11">
        <f>Reg[[#This Row],[STECo24]]-Sug0.2[[#This Row],[STECo24]]</f>
        <v>8940.265800000052</v>
      </c>
      <c r="BN78" s="11">
        <f>Reg[[#This Row],[STECo25]]-Sug0.2[[#This Row],[STECo25]]</f>
        <v>9366.7658999999985</v>
      </c>
      <c r="BO78" s="11">
        <f>Reg[[#This Row],[STECo26]]-Sug0.2[[#This Row],[STECo26]]</f>
        <v>7881.4211000000359</v>
      </c>
      <c r="BP78" s="11">
        <f>Reg[[#This Row],[STECo27]]-Sug0.2[[#This Row],[STECo27]]</f>
        <v>6356.9340999999549</v>
      </c>
      <c r="BQ78" s="11">
        <f>Reg[STECo0]-Sug0.2[STECo0]</f>
        <v>0</v>
      </c>
      <c r="BR78" s="11">
        <f>Reg[STECo1]-Sug0.2[STECo1]</f>
        <v>0</v>
      </c>
      <c r="BS78" s="11">
        <f>Reg[STECo2]-Sug0.2[STECo2]</f>
        <v>0</v>
      </c>
      <c r="BT78" s="11">
        <f>Reg[STECo3]-Sug0.2[STECo3]</f>
        <v>0</v>
      </c>
      <c r="BU78" s="11">
        <f>Reg[STECo4]-Sug0.2[STECo4]</f>
        <v>0</v>
      </c>
      <c r="BV78" s="11">
        <f>Reg[STECo5]-Sug0.2[STECo5]</f>
        <v>0</v>
      </c>
      <c r="BW78" s="11">
        <f>Reg[STECo6]-Sug0.2[STECo6]</f>
        <v>0</v>
      </c>
      <c r="BX78" s="11">
        <f>Reg[[#This Row],[STECo7]]-Sug0.5[[#This Row],[STECo7]]</f>
        <v>39227.87790000008</v>
      </c>
      <c r="BY78" s="11">
        <f>Reg[[#This Row],[STECo8]]-Sug0.5[[#This Row],[STECo8]]</f>
        <v>39839.92650000006</v>
      </c>
      <c r="BZ78" s="11">
        <f>Reg[[#This Row],[STECo9]]-Sug0.5[[#This Row],[STECo9]]</f>
        <v>37477.067500000005</v>
      </c>
      <c r="CA78" s="11">
        <f>Reg[[#This Row],[STECo10]]-Sug0.5[[#This Row],[STECo10]]</f>
        <v>38817.688499999931</v>
      </c>
      <c r="CB78" s="11">
        <f>Reg[[#This Row],[STECo11]]-Sug0.5[[#This Row],[STECo11]]</f>
        <v>39103.883499999996</v>
      </c>
      <c r="CC78" s="11">
        <f>Reg[[#This Row],[STECo12]]-Sug0.5[[#This Row],[STECo12]]</f>
        <v>40074.098600000027</v>
      </c>
      <c r="CD78" s="11">
        <f>Reg[[#This Row],[STECo13]]-Sug0.5[[#This Row],[STECo13]]</f>
        <v>37660.446699999971</v>
      </c>
      <c r="CE78" s="11">
        <f>Reg[[#This Row],[STECo14]]-Sug0.5[[#This Row],[STECo14]]</f>
        <v>36304.224599999958</v>
      </c>
      <c r="CF78" s="11">
        <f>Reg[[#This Row],[STECo15]]-Sug0.5[[#This Row],[STECo15]]</f>
        <v>37344.845099999919</v>
      </c>
      <c r="CG78" s="11">
        <f>Reg[[#This Row],[STECo16]]-Sug0.5[[#This Row],[STECo16]]</f>
        <v>36012.701000000001</v>
      </c>
      <c r="CH78" s="11">
        <f>Reg[[#This Row],[STECo17]]-Sug0.5[[#This Row],[STECo17]]</f>
        <v>35359.30540000007</v>
      </c>
      <c r="CI78" s="11">
        <f>Reg[[#This Row],[STECo18]]-Sug0.5[[#This Row],[STECo18]]</f>
        <v>34483.021899999934</v>
      </c>
      <c r="CJ78" s="11">
        <f>Reg[[#This Row],[STECo19]]-Sug0.5[[#This Row],[STECo19]]</f>
        <v>35491.855500000063</v>
      </c>
      <c r="CK78" s="11">
        <f>Reg[[#This Row],[STECo20]]-Sug0.5[[#This Row],[STECo20]]</f>
        <v>33372.24729999993</v>
      </c>
      <c r="CL78" s="11">
        <f>Reg[[#This Row],[STECo21]]-Sug0.5[[#This Row],[STECo21]]</f>
        <v>30924.307200000039</v>
      </c>
      <c r="CM78" s="11">
        <f>Reg[[#This Row],[STECo22]]-Sug0.5[[#This Row],[STECo22]]</f>
        <v>31661.250099999947</v>
      </c>
      <c r="CN78" s="11">
        <f>Reg[[#This Row],[STECo23]]-Sug0.5[[#This Row],[STECo23]]</f>
        <v>30474.085700000054</v>
      </c>
      <c r="CO78" s="11">
        <f>Reg[[#This Row],[STECo24]]-Sug0.5[[#This Row],[STECo24]]</f>
        <v>26241.931199999992</v>
      </c>
      <c r="CP78" s="11">
        <f>Reg[[#This Row],[STECo25]]-Sug0.5[[#This Row],[STECo25]]</f>
        <v>24978.042299999972</v>
      </c>
      <c r="CQ78" s="11">
        <f>Reg[[#This Row],[STECo26]]-Sug0.5[[#This Row],[STECo26]]</f>
        <v>21158.584299999988</v>
      </c>
      <c r="CR78" s="11">
        <f>Reg[[#This Row],[STECo27]]-Sug0.5[[#This Row],[STECo27]]</f>
        <v>19247.383900000015</v>
      </c>
    </row>
    <row r="79" spans="3:96" x14ac:dyDescent="0.25">
      <c r="C79" s="7">
        <f>(SUM(Reg[[#This Row],[STECo0]:[STECo27]]))-(SUM(Sug0.2[[#This Row],[STECo0]:[STECo27]]))</f>
        <v>107275.3124000039</v>
      </c>
      <c r="D79" s="7">
        <f>(SUM(Reg[[#This Row],[NASCo0]:[NASCo27]]))-(SUM(Sug0.2[[#This Row],[NASCo0]:[NASCo27]]))</f>
        <v>1322643.8879999984</v>
      </c>
      <c r="E79" s="7">
        <f>(SUM(Reg[[#This Row],[CIRCo0]:[CIRCo27]]))-(SUM(Sug0.2[[#This Row],[CIRCo0]:[CIRCo27]]))</f>
        <v>896343.92950000055</v>
      </c>
      <c r="F79" s="7">
        <f>(SUM(Reg[[#This Row],[HCCCo0]:[HCCCo27]]))-(SUM(Sug0.2[[#This Row],[HCCCo0]:[HCCCo27]]))</f>
        <v>956630.31480000168</v>
      </c>
      <c r="G79" s="7">
        <f>(SUM(Reg[[#This Row],[CHDCo0]:[CHDCo27]]))-(SUM(Sug0.2[[#This Row],[CHDCo0]:[CHDCo27]]))</f>
        <v>1800000</v>
      </c>
      <c r="H79" s="7">
        <f>(SUM(Reg[[#This Row],[T2DCo0]:[T2DCo27]]))-(SUM(Sug0.2[[#This Row],[T2DCo0]:[T2DCo27]]))</f>
        <v>2800000</v>
      </c>
      <c r="I79" s="7">
        <f>(SUM(Reg[[#This Row],[OveCo0]:[OveCo27]]))-(SUM(Sug0.2[[#This Row],[OveCo0]:[OveCo27]]))</f>
        <v>-270000</v>
      </c>
      <c r="J79" s="7">
        <f>(SUM(Reg[[#This Row],[ObeCo0]:[ObeCo27]]))-(SUM(Sug0.2[[#This Row],[ObeCo0]:[ObeCo27]]))</f>
        <v>4420000</v>
      </c>
      <c r="K79" s="7">
        <f>(SUM(Reg[[#This Row],[STECo0]:[STECo27]]))-(SUM(Sug0.5[[#This Row],[STECo0]:[STECo27]]))</f>
        <v>452223.55539999902</v>
      </c>
      <c r="L79" s="7">
        <f>(SUM(Reg[[#This Row],[NASCo0]:[NASCo27]]))-(SUM(Sug0.5[[#This Row],[NASCo0]:[NASCo27]]))</f>
        <v>3853388.1939999983</v>
      </c>
      <c r="M79" s="7">
        <f>(SUM(Reg[[#This Row],[CIRCo0]:[CIRCo27]]))-(SUM(Sug0.5[[#This Row],[CIRCo0]:[CIRCo27]]))</f>
        <v>3103319.6152000017</v>
      </c>
      <c r="N79" s="7">
        <f>(SUM(Reg[[#This Row],[HCCCo0]:[HCCCo27]]))-(SUM(Sug0.5[[#This Row],[HCCCo0]:[HCCCo27]]))</f>
        <v>4455790.6943999995</v>
      </c>
      <c r="O79" s="7">
        <f>(SUM(Reg[[#This Row],[CHDCo0]:[CHDCo27]]))-(SUM(Sug0.5[[#This Row],[CHDCo0]:[CHDCo27]]))</f>
        <v>7400000</v>
      </c>
      <c r="P79" s="7">
        <f>(SUM(Reg[[#This Row],[T2DCo0]:[T2DCo27]]))-(SUM(Sug0.5[[#This Row],[T2DCo0]:[T2DCo27]]))</f>
        <v>6830000</v>
      </c>
      <c r="Q79" s="7">
        <f>(SUM(Reg[[#This Row],[OveCo0]:[OveCo27]]))-(SUM(Sug0.5[[#This Row],[OveCo0]:[OveCo27]]))</f>
        <v>-690000</v>
      </c>
      <c r="R79" s="7">
        <f>(SUM(Reg[[#This Row],[ObeCo0]:[ObeCo27]]))-(SUM(Sug0.5[[#This Row],[ObeCo0]:[ObeCo27]]))</f>
        <v>13490000</v>
      </c>
      <c r="S79" s="7">
        <f>(SUM(Reg[[#This Row],[SteDa0]:[SteDa27]]))-(SUM(Sug0.2[[#This Row],[SteDa0]:[SteDa27]]))</f>
        <v>0</v>
      </c>
      <c r="T79" s="7">
        <f>(SUM(Reg[[#This Row],[NASDa0]:[NASDa27]]))-(SUM(Sug0.2[[#This Row],[NASDa0]:[NASDa27]]))</f>
        <v>572.09926410000116</v>
      </c>
      <c r="U79" s="7">
        <f>(SUM(Reg[[#This Row],[CIRDa0]:[CIRDa27]]))-(SUM(Sug0.2[[#This Row],[CIRDa0]:[CIRDa27]]))</f>
        <v>127.0392400099995</v>
      </c>
      <c r="V79" s="14">
        <f>(SUM(Reg[[#This Row],[HCCDa0]:[HCCDa27]]))-(SUM(Sug0.2[[#This Row],[HCCDa0]:[HCCDa27]]))</f>
        <v>5.7266235569999822</v>
      </c>
      <c r="W79" s="7">
        <f>(SUM(Reg[[#This Row],[LIDDa0]:[LIDDa27]]))-(SUM(Sug0.2[[#This Row],[LIDDa0]:[LIDDa27]]))</f>
        <v>678.81582150000122</v>
      </c>
      <c r="X79" s="7">
        <f>(SUM(Reg[[#This Row],[CHDDa0]:[CHDDa27]]))-(SUM(Sug0.2[[#This Row],[CHDDa0]:[CHDDa27]]))</f>
        <v>6.1104804500002956</v>
      </c>
      <c r="Y79" s="7">
        <f>(SUM(Reg[[#This Row],[CHDDDa0]:[CHDDDa27]]))-(SUM(Sug0.2[[#This Row],[CHDDDa0]:[CHDDDa27]]))</f>
        <v>40.945867700000235</v>
      </c>
      <c r="Z79" s="7">
        <f>(SUM(Reg[[#This Row],[T2DDa0]:[T2DDa27]]))-(SUM(Sug0.2[[#This Row],[T2DDa0]:[T2DDa27]]))</f>
        <v>16.031434320000017</v>
      </c>
      <c r="AA79" s="7">
        <f>(SUM(Reg[[#This Row],[T2DDDa0]:[T2DDDa27]]))-(SUM(Sug0.2[[#This Row],[T2DDDa0]:[T2DDDa27]]))</f>
        <v>164.10878039999443</v>
      </c>
      <c r="AB79" s="7">
        <f>(SUM(Reg[[#This Row],[OveDa0]:[OveDa27]]))-(SUM(Sug0.2[[#This Row],[OveDa0]:[OveDa27]]))</f>
        <v>0</v>
      </c>
      <c r="AC79" s="7">
        <f>(SUM(Reg[[#This Row],[ObeDa0]:[ObeDa27]]))-(SUM(Sug0.2[[#This Row],[ObeDa0]:[ObeDa27]]))</f>
        <v>32.827435659999765</v>
      </c>
      <c r="AD79" s="7">
        <f>(SUM(Reg[[#This Row],[SteDa0]:[SteDa27]]))-(SUM(Sug0.5[[#This Row],[SteDa0]:[SteDa27]]))</f>
        <v>0</v>
      </c>
      <c r="AE79" s="7">
        <f>(SUM(Reg[[#This Row],[NASDa0]:[NASDa27]]))-(SUM(Sug0.5[[#This Row],[NASDa0]:[NASDa27]]))</f>
        <v>1666.7529100999991</v>
      </c>
      <c r="AF79" s="7">
        <f>(SUM(Reg[[#This Row],[CIRDa0]:[CIRDa27]]))-(SUM(Sug0.5[[#This Row],[CIRDa0]:[CIRDa27]]))</f>
        <v>439.83492555999965</v>
      </c>
      <c r="AG79" s="7">
        <f>(SUM(Reg[[#This Row],[HCCDa0]:[HCCDa27]]))-(SUM(Sug0.5[[#This Row],[HCCDa0]:[HCCDa27]]))</f>
        <v>26.673455317999988</v>
      </c>
      <c r="AH79" s="7">
        <f>(SUM(Reg[[#This Row],[LIDDa0]:[LIDDa27]]))-(SUM(Sug0.5[[#This Row],[LIDDa0]:[LIDDa27]]))</f>
        <v>2215.298232000001</v>
      </c>
      <c r="AI79" s="7">
        <f>(SUM(Reg[[#This Row],[CHDDa0]:[CHDDa27]]))-(SUM(Sug0.5[[#This Row],[CHDDa0]:[CHDDa27]]))</f>
        <v>24.732424130000709</v>
      </c>
      <c r="AJ79" s="7">
        <f>(SUM(Reg[[#This Row],[CHDDDa0]:[CHDDDa27]]))-(SUM(Sug0.5[[#This Row],[CHDDDa0]:[CHDDDa27]]))</f>
        <v>49.195732499998485</v>
      </c>
      <c r="AK79" s="7">
        <f>(SUM(Reg[[#This Row],[T2DDa0]:[T2DDa27]]))-(SUM(Sug0.5[[#This Row],[T2DDa0]:[T2DDa27]]))</f>
        <v>42.711407250000093</v>
      </c>
      <c r="AL79" s="7">
        <f>(SUM(Reg[[#This Row],[T2DDDa0]:[T2DDDa27]]))-(SUM(Sug0.5[[#This Row],[T2DDDa0]:[T2DDDa27]]))</f>
        <v>493.98342589999447</v>
      </c>
      <c r="AM79" s="7">
        <f>(SUM(Reg[[#This Row],[OveDa0]:[OveDa27]]))-(SUM(Sug0.5[[#This Row],[OveDa0]:[OveDa27]]))</f>
        <v>0</v>
      </c>
      <c r="AN79" s="7">
        <f>(SUM(Reg[[#This Row],[ObeDa0]:[ObeDa27]]))-(SUM(Sug0.5[[#This Row],[ObeDa0]:[ObeDa27]]))</f>
        <v>100.23877672999993</v>
      </c>
      <c r="AO79" s="11">
        <f>Reg[STECo0]-Sug0.2[STECo0]</f>
        <v>0</v>
      </c>
      <c r="AP79" s="11">
        <f>Reg[STECo1]-Sug0.2[STECo1]</f>
        <v>0</v>
      </c>
      <c r="AQ79" s="11">
        <f>Reg[STECo2]-Sug0.2[STECo2]</f>
        <v>0</v>
      </c>
      <c r="AR79" s="11">
        <f>Reg[STECo3]-Sug0.2[STECo3]</f>
        <v>0</v>
      </c>
      <c r="AS79" s="11">
        <f>Reg[STECo4]-Sug0.2[STECo4]</f>
        <v>0</v>
      </c>
      <c r="AT79" s="11">
        <f>Reg[STECo5]-Sug0.2[STECo5]</f>
        <v>0</v>
      </c>
      <c r="AU79" s="11">
        <f>Reg[STECo6]-Sug0.2[STECo6]</f>
        <v>0</v>
      </c>
      <c r="AV79" s="11">
        <f>Reg[[#This Row],[STECo7]]-Sug0.2[[#This Row],[STECo7]]</f>
        <v>12100.553799999994</v>
      </c>
      <c r="AW79" s="11">
        <f>Reg[[#This Row],[STECo8]]-Sug0.2[[#This Row],[STECo8]]</f>
        <v>11308.928799999994</v>
      </c>
      <c r="AX79" s="11">
        <f>Reg[[#This Row],[STECo9]]-Sug0.2[[#This Row],[STECo9]]</f>
        <v>12045.517400000012</v>
      </c>
      <c r="AY79" s="11">
        <f>Reg[[#This Row],[STECo10]]-Sug0.2[[#This Row],[STECo10]]</f>
        <v>12108.648000000045</v>
      </c>
      <c r="AZ79" s="11">
        <f>Reg[[#This Row],[STECo11]]-Sug0.2[[#This Row],[STECo11]]</f>
        <v>10349.271800000104</v>
      </c>
      <c r="BA79" s="11">
        <f>Reg[[#This Row],[STECo12]]-Sug0.2[[#This Row],[STECo12]]</f>
        <v>9560.0775999999605</v>
      </c>
      <c r="BB79" s="11">
        <f>Reg[[#This Row],[STECo13]]-Sug0.2[[#This Row],[STECo13]]</f>
        <v>6913.8663999999408</v>
      </c>
      <c r="BC79" s="11">
        <f>Reg[[#This Row],[STECo14]]-Sug0.2[[#This Row],[STECo14]]</f>
        <v>7632.0109999999404</v>
      </c>
      <c r="BD79" s="11">
        <f>Reg[[#This Row],[STECo15]]-Sug0.2[[#This Row],[STECo15]]</f>
        <v>7498.9931000000797</v>
      </c>
      <c r="BE79" s="11">
        <f>Reg[[#This Row],[STECo16]]-Sug0.2[[#This Row],[STECo16]]</f>
        <v>7020.5552000000607</v>
      </c>
      <c r="BF79" s="11">
        <f>Reg[[#This Row],[STECo17]]-Sug0.2[[#This Row],[STECo17]]</f>
        <v>4459.8996999999508</v>
      </c>
      <c r="BG79" s="11">
        <f>Reg[[#This Row],[STECo18]]-Sug0.2[[#This Row],[STECo18]]</f>
        <v>2124.1507999999449</v>
      </c>
      <c r="BH79" s="11">
        <f>Reg[[#This Row],[STECo19]]-Sug0.2[[#This Row],[STECo19]]</f>
        <v>2062.282300000079</v>
      </c>
      <c r="BI79" s="11">
        <f>Reg[[#This Row],[STECo20]]-Sug0.2[[#This Row],[STECo20]]</f>
        <v>2926.3155000000261</v>
      </c>
      <c r="BJ79" s="11">
        <f>Reg[[#This Row],[STECo21]]-Sug0.2[[#This Row],[STECo21]]</f>
        <v>2093.4296000000322</v>
      </c>
      <c r="BK79" s="11">
        <f>Reg[[#This Row],[STECo22]]-Sug0.2[[#This Row],[STECo22]]</f>
        <v>2177.6313999999547</v>
      </c>
      <c r="BL79" s="11">
        <f>Reg[[#This Row],[STECo23]]-Sug0.2[[#This Row],[STECo23]]</f>
        <v>-352.36750000005122</v>
      </c>
      <c r="BM79" s="11">
        <f>Reg[[#This Row],[STECo24]]-Sug0.2[[#This Row],[STECo24]]</f>
        <v>68.42090000002645</v>
      </c>
      <c r="BN79" s="11">
        <f>Reg[[#This Row],[STECo25]]-Sug0.2[[#This Row],[STECo25]]</f>
        <v>-332.14019999990705</v>
      </c>
      <c r="BO79" s="11">
        <f>Reg[[#This Row],[STECo26]]-Sug0.2[[#This Row],[STECo26]]</f>
        <v>-1547.8377999999793</v>
      </c>
      <c r="BP79" s="11">
        <f>Reg[[#This Row],[STECo27]]-Sug0.2[[#This Row],[STECo27]]</f>
        <v>-2942.8953999999794</v>
      </c>
      <c r="BQ79" s="11">
        <f>Reg[STECo0]-Sug0.2[STECo0]</f>
        <v>0</v>
      </c>
      <c r="BR79" s="11">
        <f>Reg[STECo1]-Sug0.2[STECo1]</f>
        <v>0</v>
      </c>
      <c r="BS79" s="11">
        <f>Reg[STECo2]-Sug0.2[STECo2]</f>
        <v>0</v>
      </c>
      <c r="BT79" s="11">
        <f>Reg[STECo3]-Sug0.2[STECo3]</f>
        <v>0</v>
      </c>
      <c r="BU79" s="11">
        <f>Reg[STECo4]-Sug0.2[STECo4]</f>
        <v>0</v>
      </c>
      <c r="BV79" s="11">
        <f>Reg[STECo5]-Sug0.2[STECo5]</f>
        <v>0</v>
      </c>
      <c r="BW79" s="11">
        <f>Reg[STECo6]-Sug0.2[STECo6]</f>
        <v>0</v>
      </c>
      <c r="BX79" s="11">
        <f>Reg[[#This Row],[STECo7]]-Sug0.5[[#This Row],[STECo7]]</f>
        <v>40712.143499999889</v>
      </c>
      <c r="BY79" s="11">
        <f>Reg[[#This Row],[STECo8]]-Sug0.5[[#This Row],[STECo8]]</f>
        <v>40404.716300000087</v>
      </c>
      <c r="BZ79" s="11">
        <f>Reg[[#This Row],[STECo9]]-Sug0.5[[#This Row],[STECo9]]</f>
        <v>41573.024900000077</v>
      </c>
      <c r="CA79" s="11">
        <f>Reg[[#This Row],[STECo10]]-Sug0.5[[#This Row],[STECo10]]</f>
        <v>39948.189200000023</v>
      </c>
      <c r="CB79" s="11">
        <f>Reg[[#This Row],[STECo11]]-Sug0.5[[#This Row],[STECo11]]</f>
        <v>36172.212200000067</v>
      </c>
      <c r="CC79" s="11">
        <f>Reg[[#This Row],[STECo12]]-Sug0.5[[#This Row],[STECo12]]</f>
        <v>36484.377899999963</v>
      </c>
      <c r="CD79" s="11">
        <f>Reg[[#This Row],[STECo13]]-Sug0.5[[#This Row],[STECo13]]</f>
        <v>31349.174800000037</v>
      </c>
      <c r="CE79" s="11">
        <f>Reg[[#This Row],[STECo14]]-Sug0.5[[#This Row],[STECo14]]</f>
        <v>27125.822199999937</v>
      </c>
      <c r="CF79" s="11">
        <f>Reg[[#This Row],[STECo15]]-Sug0.5[[#This Row],[STECo15]]</f>
        <v>25978.654800000018</v>
      </c>
      <c r="CG79" s="11">
        <f>Reg[[#This Row],[STECo16]]-Sug0.5[[#This Row],[STECo16]]</f>
        <v>23661.871500000008</v>
      </c>
      <c r="CH79" s="11">
        <f>Reg[[#This Row],[STECo17]]-Sug0.5[[#This Row],[STECo17]]</f>
        <v>19438.430700000026</v>
      </c>
      <c r="CI79" s="11">
        <f>Reg[[#This Row],[STECo18]]-Sug0.5[[#This Row],[STECo18]]</f>
        <v>15604.338499999954</v>
      </c>
      <c r="CJ79" s="11">
        <f>Reg[[#This Row],[STECo19]]-Sug0.5[[#This Row],[STECo19]]</f>
        <v>13642.790700000012</v>
      </c>
      <c r="CK79" s="11">
        <f>Reg[[#This Row],[STECo20]]-Sug0.5[[#This Row],[STECo20]]</f>
        <v>12552.353200000012</v>
      </c>
      <c r="CL79" s="11">
        <f>Reg[[#This Row],[STECo21]]-Sug0.5[[#This Row],[STECo21]]</f>
        <v>11065.270600000047</v>
      </c>
      <c r="CM79" s="11">
        <f>Reg[[#This Row],[STECo22]]-Sug0.5[[#This Row],[STECo22]]</f>
        <v>10380.042599999928</v>
      </c>
      <c r="CN79" s="11">
        <f>Reg[[#This Row],[STECo23]]-Sug0.5[[#This Row],[STECo23]]</f>
        <v>6131.1948999998858</v>
      </c>
      <c r="CO79" s="11">
        <f>Reg[[#This Row],[STECo24]]-Sug0.5[[#This Row],[STECo24]]</f>
        <v>6842.0877999999793</v>
      </c>
      <c r="CP79" s="11">
        <f>Reg[[#This Row],[STECo25]]-Sug0.5[[#This Row],[STECo25]]</f>
        <v>5447.0991000001086</v>
      </c>
      <c r="CQ79" s="11">
        <f>Reg[[#This Row],[STECo26]]-Sug0.5[[#This Row],[STECo26]]</f>
        <v>4579.0201000000234</v>
      </c>
      <c r="CR79" s="11">
        <f>Reg[[#This Row],[STECo27]]-Sug0.5[[#This Row],[STECo27]]</f>
        <v>3130.7398999999859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6"/>
  <dimension ref="A1:XA79"/>
  <sheetViews>
    <sheetView workbookViewId="0">
      <selection activeCell="A2" sqref="A2"/>
    </sheetView>
  </sheetViews>
  <sheetFormatPr defaultRowHeight="15" x14ac:dyDescent="0.25"/>
  <cols>
    <col min="1" max="1" width="22.5703125" bestFit="1" customWidth="1"/>
  </cols>
  <sheetData>
    <row r="1" spans="1:625" x14ac:dyDescent="0.25">
      <c r="B1" s="1" t="s">
        <v>9</v>
      </c>
      <c r="CB1" s="1" t="s">
        <v>10</v>
      </c>
      <c r="FB1" t="s">
        <v>11</v>
      </c>
    </row>
    <row r="2" spans="1:625" x14ac:dyDescent="0.25">
      <c r="B2" t="s">
        <v>1209</v>
      </c>
      <c r="C2" t="s">
        <v>1210</v>
      </c>
      <c r="D2" t="s">
        <v>1211</v>
      </c>
      <c r="E2" t="s">
        <v>1212</v>
      </c>
      <c r="F2" t="s">
        <v>1213</v>
      </c>
      <c r="G2" t="s">
        <v>1214</v>
      </c>
      <c r="H2" t="s">
        <v>1215</v>
      </c>
      <c r="I2" t="s">
        <v>1216</v>
      </c>
      <c r="J2" t="s">
        <v>1217</v>
      </c>
      <c r="K2" t="s">
        <v>1218</v>
      </c>
      <c r="L2" t="s">
        <v>1219</v>
      </c>
      <c r="M2" t="s">
        <v>1220</v>
      </c>
      <c r="N2" t="s">
        <v>1221</v>
      </c>
      <c r="O2" t="s">
        <v>1222</v>
      </c>
      <c r="P2" t="s">
        <v>1223</v>
      </c>
      <c r="Q2" t="s">
        <v>1224</v>
      </c>
      <c r="R2" t="s">
        <v>1225</v>
      </c>
      <c r="S2" t="s">
        <v>1226</v>
      </c>
      <c r="T2" t="s">
        <v>1227</v>
      </c>
      <c r="U2" t="s">
        <v>1228</v>
      </c>
      <c r="V2" t="s">
        <v>1229</v>
      </c>
      <c r="W2" t="s">
        <v>1230</v>
      </c>
      <c r="X2" t="s">
        <v>1231</v>
      </c>
      <c r="Y2" t="s">
        <v>1232</v>
      </c>
      <c r="Z2" t="s">
        <v>1233</v>
      </c>
      <c r="AA2" t="s">
        <v>1234</v>
      </c>
      <c r="AB2" t="s">
        <v>1207</v>
      </c>
      <c r="BB2" t="s">
        <v>1208</v>
      </c>
      <c r="CB2" t="s">
        <v>1235</v>
      </c>
      <c r="FB2" t="s">
        <v>1206</v>
      </c>
    </row>
    <row r="3" spans="1:625" x14ac:dyDescent="0.25">
      <c r="A3" s="1" t="s">
        <v>0</v>
      </c>
      <c r="B3" s="7">
        <f t="shared" ref="B3:BM3" si="0">AVERAGE(B5:B79)</f>
        <v>6244.586666666667</v>
      </c>
      <c r="C3" s="7">
        <f t="shared" si="0"/>
        <v>6573.64</v>
      </c>
      <c r="D3" s="7">
        <f t="shared" si="0"/>
        <v>6859.2266666666665</v>
      </c>
      <c r="E3" s="7">
        <f t="shared" si="0"/>
        <v>7096.0266666666666</v>
      </c>
      <c r="F3" s="7">
        <f t="shared" si="0"/>
        <v>7306.96</v>
      </c>
      <c r="G3" s="7">
        <f t="shared" si="0"/>
        <v>7490.08</v>
      </c>
      <c r="H3" s="7">
        <f t="shared" si="0"/>
        <v>7655</v>
      </c>
      <c r="I3" s="7">
        <f t="shared" si="0"/>
        <v>7788.56</v>
      </c>
      <c r="J3" s="7">
        <f t="shared" si="0"/>
        <v>7907.1466666666665</v>
      </c>
      <c r="K3" s="7">
        <f t="shared" si="0"/>
        <v>8015.373333333333</v>
      </c>
      <c r="L3" s="7">
        <f t="shared" si="0"/>
        <v>8105.32</v>
      </c>
      <c r="M3" s="7">
        <f t="shared" si="0"/>
        <v>8188.6133333333337</v>
      </c>
      <c r="N3" s="7">
        <f t="shared" si="0"/>
        <v>8260.7733333333326</v>
      </c>
      <c r="O3" s="7">
        <f t="shared" si="0"/>
        <v>8326.5866666666661</v>
      </c>
      <c r="P3" s="7">
        <f t="shared" si="0"/>
        <v>8379.4933333333338</v>
      </c>
      <c r="Q3" s="7">
        <f t="shared" si="0"/>
        <v>8428.8133333333335</v>
      </c>
      <c r="R3" s="7">
        <f t="shared" si="0"/>
        <v>8471.4933333333338</v>
      </c>
      <c r="S3" s="7">
        <f t="shared" si="0"/>
        <v>8504.7066666666669</v>
      </c>
      <c r="T3" s="7">
        <f t="shared" si="0"/>
        <v>8534.2266666666674</v>
      </c>
      <c r="U3" s="7">
        <f t="shared" si="0"/>
        <v>8557.4533333333329</v>
      </c>
      <c r="V3" s="7">
        <f t="shared" si="0"/>
        <v>8574.8933333333334</v>
      </c>
      <c r="W3" s="7">
        <f t="shared" si="0"/>
        <v>8593.8533333333326</v>
      </c>
      <c r="X3" s="7">
        <f t="shared" si="0"/>
        <v>8601.84</v>
      </c>
      <c r="Y3" s="7">
        <f t="shared" si="0"/>
        <v>8604.4133333333339</v>
      </c>
      <c r="Z3" s="7">
        <f t="shared" si="0"/>
        <v>8609.7333333333336</v>
      </c>
      <c r="AA3" s="7">
        <f t="shared" si="0"/>
        <v>8614.48</v>
      </c>
      <c r="AB3" s="7">
        <f t="shared" si="0"/>
        <v>6244.586666666667</v>
      </c>
      <c r="AC3" s="7">
        <f t="shared" si="0"/>
        <v>6545.3066666666664</v>
      </c>
      <c r="AD3" s="7">
        <f t="shared" si="0"/>
        <v>6808.3866666666663</v>
      </c>
      <c r="AE3" s="7">
        <f t="shared" si="0"/>
        <v>7028.08</v>
      </c>
      <c r="AF3" s="7">
        <f t="shared" si="0"/>
        <v>7222.2933333333331</v>
      </c>
      <c r="AG3" s="7">
        <f t="shared" si="0"/>
        <v>7392.8</v>
      </c>
      <c r="AH3" s="7">
        <f t="shared" si="0"/>
        <v>7546.9733333333334</v>
      </c>
      <c r="AI3" s="7">
        <f t="shared" si="0"/>
        <v>7671.413333333333</v>
      </c>
      <c r="AJ3" s="7">
        <f t="shared" si="0"/>
        <v>7783.84</v>
      </c>
      <c r="AK3" s="7">
        <f t="shared" si="0"/>
        <v>7886.5066666666671</v>
      </c>
      <c r="AL3" s="7">
        <f t="shared" si="0"/>
        <v>7974.32</v>
      </c>
      <c r="AM3" s="7">
        <f t="shared" si="0"/>
        <v>8057.4266666666663</v>
      </c>
      <c r="AN3" s="7">
        <f t="shared" si="0"/>
        <v>8130.2933333333331</v>
      </c>
      <c r="AO3" s="7">
        <f t="shared" si="0"/>
        <v>8196.8666666666668</v>
      </c>
      <c r="AP3" s="7">
        <f t="shared" si="0"/>
        <v>8250.5333333333328</v>
      </c>
      <c r="AQ3" s="7">
        <f t="shared" si="0"/>
        <v>8301.626666666667</v>
      </c>
      <c r="AR3" s="7">
        <f t="shared" si="0"/>
        <v>8344.7733333333326</v>
      </c>
      <c r="AS3" s="7">
        <f t="shared" si="0"/>
        <v>8382.6666666666661</v>
      </c>
      <c r="AT3" s="7">
        <f t="shared" si="0"/>
        <v>8415.1733333333341</v>
      </c>
      <c r="AU3" s="7">
        <f t="shared" si="0"/>
        <v>8438.16</v>
      </c>
      <c r="AV3" s="7">
        <f t="shared" si="0"/>
        <v>8458.1733333333341</v>
      </c>
      <c r="AW3" s="7">
        <f t="shared" si="0"/>
        <v>8480.3466666666664</v>
      </c>
      <c r="AX3" s="7">
        <f t="shared" si="0"/>
        <v>8493</v>
      </c>
      <c r="AY3" s="7">
        <f t="shared" si="0"/>
        <v>8500.4</v>
      </c>
      <c r="AZ3" s="7">
        <f t="shared" si="0"/>
        <v>8510.0533333333333</v>
      </c>
      <c r="BA3" s="7">
        <f t="shared" si="0"/>
        <v>8518.4666666666672</v>
      </c>
      <c r="BB3" s="7">
        <f t="shared" si="0"/>
        <v>6244.586666666667</v>
      </c>
      <c r="BC3" s="7">
        <f t="shared" si="0"/>
        <v>6484.1066666666666</v>
      </c>
      <c r="BD3" s="7">
        <f t="shared" si="0"/>
        <v>6698.04</v>
      </c>
      <c r="BE3" s="7">
        <f t="shared" si="0"/>
        <v>6878.333333333333</v>
      </c>
      <c r="BF3" s="7">
        <f t="shared" si="0"/>
        <v>7039.72</v>
      </c>
      <c r="BG3" s="7">
        <f t="shared" si="0"/>
        <v>7184.4533333333329</v>
      </c>
      <c r="BH3" s="7">
        <f t="shared" si="0"/>
        <v>7316.88</v>
      </c>
      <c r="BI3" s="7">
        <f t="shared" si="0"/>
        <v>7424.84</v>
      </c>
      <c r="BJ3" s="7">
        <f t="shared" si="0"/>
        <v>7523.9333333333334</v>
      </c>
      <c r="BK3" s="7">
        <f t="shared" si="0"/>
        <v>7620.8</v>
      </c>
      <c r="BL3" s="7">
        <f t="shared" si="0"/>
        <v>7704.9733333333334</v>
      </c>
      <c r="BM3" s="7">
        <f t="shared" si="0"/>
        <v>7785.28</v>
      </c>
      <c r="BN3" s="7">
        <f t="shared" ref="BN3:DY3" si="1">AVERAGE(BN5:BN79)</f>
        <v>7856.3466666666664</v>
      </c>
      <c r="BO3" s="7">
        <f t="shared" si="1"/>
        <v>7922.44</v>
      </c>
      <c r="BP3" s="7">
        <f t="shared" si="1"/>
        <v>7975.413333333333</v>
      </c>
      <c r="BQ3" s="7">
        <f t="shared" si="1"/>
        <v>8028.2533333333331</v>
      </c>
      <c r="BR3" s="7">
        <f t="shared" si="1"/>
        <v>8074.6933333333336</v>
      </c>
      <c r="BS3" s="7">
        <f t="shared" si="1"/>
        <v>8117.36</v>
      </c>
      <c r="BT3" s="7">
        <f t="shared" si="1"/>
        <v>8154.1466666666665</v>
      </c>
      <c r="BU3" s="7">
        <f t="shared" si="1"/>
        <v>8181.3066666666664</v>
      </c>
      <c r="BV3" s="7">
        <f t="shared" si="1"/>
        <v>8208.4</v>
      </c>
      <c r="BW3" s="7">
        <f t="shared" si="1"/>
        <v>8234.8266666666659</v>
      </c>
      <c r="BX3" s="7">
        <f t="shared" si="1"/>
        <v>8254.4266666666663</v>
      </c>
      <c r="BY3" s="7">
        <f t="shared" si="1"/>
        <v>8267.4933333333338</v>
      </c>
      <c r="BZ3" s="7">
        <f t="shared" si="1"/>
        <v>8284.8933333333334</v>
      </c>
      <c r="CA3" s="7">
        <f t="shared" si="1"/>
        <v>8300.626666666667</v>
      </c>
      <c r="CB3" s="7">
        <f t="shared" si="1"/>
        <v>700.85333333333335</v>
      </c>
      <c r="CC3" s="7">
        <f t="shared" si="1"/>
        <v>848.12</v>
      </c>
      <c r="CD3" s="7">
        <f t="shared" si="1"/>
        <v>1001.6666666666666</v>
      </c>
      <c r="CE3" s="7">
        <f t="shared" si="1"/>
        <v>1159.7333333333333</v>
      </c>
      <c r="CF3" s="7">
        <f t="shared" si="1"/>
        <v>1316.92</v>
      </c>
      <c r="CG3" s="7">
        <f t="shared" si="1"/>
        <v>1473.0533333333333</v>
      </c>
      <c r="CH3" s="7">
        <f t="shared" si="1"/>
        <v>1626.3866666666668</v>
      </c>
      <c r="CI3" s="7">
        <f t="shared" si="1"/>
        <v>1777.7066666666667</v>
      </c>
      <c r="CJ3" s="7">
        <f t="shared" si="1"/>
        <v>1923.8133333333333</v>
      </c>
      <c r="CK3" s="7">
        <f t="shared" si="1"/>
        <v>2064.1999999999998</v>
      </c>
      <c r="CL3" s="7">
        <f t="shared" si="1"/>
        <v>2197.9866666666667</v>
      </c>
      <c r="CM3" s="7">
        <f t="shared" si="1"/>
        <v>2324.7466666666664</v>
      </c>
      <c r="CN3" s="7">
        <f t="shared" si="1"/>
        <v>2447.1999999999998</v>
      </c>
      <c r="CO3" s="7">
        <f t="shared" si="1"/>
        <v>2564.6799999999998</v>
      </c>
      <c r="CP3" s="7">
        <f t="shared" si="1"/>
        <v>2676.08</v>
      </c>
      <c r="CQ3" s="7">
        <f t="shared" si="1"/>
        <v>2785.64</v>
      </c>
      <c r="CR3" s="7">
        <f t="shared" si="1"/>
        <v>2881.8266666666668</v>
      </c>
      <c r="CS3" s="7">
        <f t="shared" si="1"/>
        <v>2972.0933333333332</v>
      </c>
      <c r="CT3" s="7">
        <f t="shared" si="1"/>
        <v>3057.16</v>
      </c>
      <c r="CU3" s="7">
        <f t="shared" si="1"/>
        <v>3139.48</v>
      </c>
      <c r="CV3" s="7">
        <f t="shared" si="1"/>
        <v>3216.5733333333333</v>
      </c>
      <c r="CW3" s="7">
        <f t="shared" si="1"/>
        <v>3285.0533333333333</v>
      </c>
      <c r="CX3" s="7">
        <f t="shared" si="1"/>
        <v>3355.2</v>
      </c>
      <c r="CY3" s="7">
        <f t="shared" si="1"/>
        <v>3417</v>
      </c>
      <c r="CZ3" s="7">
        <f t="shared" si="1"/>
        <v>3475.3733333333334</v>
      </c>
      <c r="DA3" s="7">
        <f t="shared" si="1"/>
        <v>3525.32</v>
      </c>
      <c r="DB3" s="7">
        <f t="shared" si="1"/>
        <v>700.85333333333335</v>
      </c>
      <c r="DC3" s="7">
        <f t="shared" si="1"/>
        <v>836.68</v>
      </c>
      <c r="DD3" s="7">
        <f t="shared" si="1"/>
        <v>976.86666666666667</v>
      </c>
      <c r="DE3" s="7">
        <f t="shared" si="1"/>
        <v>1120.5866666666666</v>
      </c>
      <c r="DF3" s="7">
        <f t="shared" si="1"/>
        <v>1264.4933333333333</v>
      </c>
      <c r="DG3" s="7">
        <f t="shared" si="1"/>
        <v>1407.28</v>
      </c>
      <c r="DH3" s="7">
        <f t="shared" si="1"/>
        <v>1547.1466666666668</v>
      </c>
      <c r="DI3" s="7">
        <f t="shared" si="1"/>
        <v>1685.1733333333334</v>
      </c>
      <c r="DJ3" s="7">
        <f t="shared" si="1"/>
        <v>1816.8266666666666</v>
      </c>
      <c r="DK3" s="7">
        <f t="shared" si="1"/>
        <v>1944.7733333333333</v>
      </c>
      <c r="DL3" s="7">
        <f t="shared" si="1"/>
        <v>2066.1333333333332</v>
      </c>
      <c r="DM3" s="7">
        <f t="shared" si="1"/>
        <v>2181.3466666666668</v>
      </c>
      <c r="DN3" s="7">
        <f t="shared" si="1"/>
        <v>2292.4533333333334</v>
      </c>
      <c r="DO3" s="7">
        <f t="shared" si="1"/>
        <v>2399.0133333333333</v>
      </c>
      <c r="DP3" s="7">
        <f t="shared" si="1"/>
        <v>2501.08</v>
      </c>
      <c r="DQ3" s="7">
        <f t="shared" si="1"/>
        <v>2600.6933333333332</v>
      </c>
      <c r="DR3" s="7">
        <f t="shared" si="1"/>
        <v>2687.9466666666667</v>
      </c>
      <c r="DS3" s="7">
        <f t="shared" si="1"/>
        <v>2770.2933333333335</v>
      </c>
      <c r="DT3" s="7">
        <f t="shared" si="1"/>
        <v>2848.08</v>
      </c>
      <c r="DU3" s="7">
        <f t="shared" si="1"/>
        <v>2923.7866666666669</v>
      </c>
      <c r="DV3" s="7">
        <f t="shared" si="1"/>
        <v>2994.9733333333334</v>
      </c>
      <c r="DW3" s="7">
        <f t="shared" si="1"/>
        <v>3058.1066666666666</v>
      </c>
      <c r="DX3" s="7">
        <f t="shared" si="1"/>
        <v>3122.8533333333335</v>
      </c>
      <c r="DY3" s="7">
        <f t="shared" si="1"/>
        <v>3178.4933333333333</v>
      </c>
      <c r="DZ3" s="7">
        <f t="shared" ref="DZ3:GK3" si="2">AVERAGE(DZ5:DZ79)</f>
        <v>3233.0266666666666</v>
      </c>
      <c r="EA3" s="7">
        <f t="shared" si="2"/>
        <v>3279.4933333333333</v>
      </c>
      <c r="EB3" s="7">
        <f t="shared" si="2"/>
        <v>700.85333333333335</v>
      </c>
      <c r="EC3" s="7">
        <f t="shared" si="2"/>
        <v>813.89333333333332</v>
      </c>
      <c r="ED3" s="7">
        <f t="shared" si="2"/>
        <v>927.49333333333334</v>
      </c>
      <c r="EE3" s="7">
        <f t="shared" si="2"/>
        <v>1042.7466666666667</v>
      </c>
      <c r="EF3" s="7">
        <f t="shared" si="2"/>
        <v>1157.9866666666667</v>
      </c>
      <c r="EG3" s="7">
        <f t="shared" si="2"/>
        <v>1271.0933333333332</v>
      </c>
      <c r="EH3" s="7">
        <f t="shared" si="2"/>
        <v>1381.48</v>
      </c>
      <c r="EI3" s="7">
        <f t="shared" si="2"/>
        <v>1490.6133333333332</v>
      </c>
      <c r="EJ3" s="7">
        <f t="shared" si="2"/>
        <v>1594.8666666666666</v>
      </c>
      <c r="EK3" s="7">
        <f t="shared" si="2"/>
        <v>1694.5066666666667</v>
      </c>
      <c r="EL3" s="7">
        <f t="shared" si="2"/>
        <v>1789.56</v>
      </c>
      <c r="EM3" s="7">
        <f t="shared" si="2"/>
        <v>1880.28</v>
      </c>
      <c r="EN3" s="7">
        <f t="shared" si="2"/>
        <v>1968.4</v>
      </c>
      <c r="EO3" s="7">
        <f t="shared" si="2"/>
        <v>2052.1333333333332</v>
      </c>
      <c r="EP3" s="7">
        <f t="shared" si="2"/>
        <v>2134.2800000000002</v>
      </c>
      <c r="EQ3" s="7">
        <f t="shared" si="2"/>
        <v>2215.4933333333333</v>
      </c>
      <c r="ER3" s="7">
        <f t="shared" si="2"/>
        <v>2284.6133333333332</v>
      </c>
      <c r="ES3" s="7">
        <f t="shared" si="2"/>
        <v>2350.0266666666666</v>
      </c>
      <c r="ET3" s="7">
        <f t="shared" si="2"/>
        <v>2414.0933333333332</v>
      </c>
      <c r="EU3" s="7">
        <f t="shared" si="2"/>
        <v>2474.64</v>
      </c>
      <c r="EV3" s="7">
        <f t="shared" si="2"/>
        <v>2532.56</v>
      </c>
      <c r="EW3" s="7">
        <f t="shared" si="2"/>
        <v>2585.4933333333333</v>
      </c>
      <c r="EX3" s="7">
        <f t="shared" si="2"/>
        <v>2638.7733333333335</v>
      </c>
      <c r="EY3" s="7">
        <f t="shared" si="2"/>
        <v>2685.4533333333334</v>
      </c>
      <c r="EZ3" s="7">
        <f t="shared" si="2"/>
        <v>2731.2</v>
      </c>
      <c r="FA3" s="7">
        <f t="shared" si="2"/>
        <v>2770.52</v>
      </c>
      <c r="FB3" s="7">
        <f t="shared" si="2"/>
        <v>69.760000000000005</v>
      </c>
      <c r="FC3" s="7">
        <f t="shared" si="2"/>
        <v>77.173333333333332</v>
      </c>
      <c r="FD3" s="7">
        <f t="shared" si="2"/>
        <v>85.626666666666665</v>
      </c>
      <c r="FE3" s="7">
        <f t="shared" si="2"/>
        <v>96.68</v>
      </c>
      <c r="FF3" s="7">
        <f t="shared" si="2"/>
        <v>108.49333333333334</v>
      </c>
      <c r="FG3" s="7">
        <f t="shared" si="2"/>
        <v>124.34666666666666</v>
      </c>
      <c r="FH3" s="7">
        <f t="shared" si="2"/>
        <v>138.46666666666667</v>
      </c>
      <c r="FI3" s="7">
        <f t="shared" si="2"/>
        <v>154.45333333333335</v>
      </c>
      <c r="FJ3" s="7">
        <f t="shared" si="2"/>
        <v>171.12</v>
      </c>
      <c r="FK3" s="7">
        <f t="shared" si="2"/>
        <v>187.53333333333333</v>
      </c>
      <c r="FL3" s="7">
        <f t="shared" si="2"/>
        <v>204.54666666666665</v>
      </c>
      <c r="FM3" s="7">
        <f t="shared" si="2"/>
        <v>221.82666666666665</v>
      </c>
      <c r="FN3" s="7">
        <f t="shared" si="2"/>
        <v>240.82666666666665</v>
      </c>
      <c r="FO3" s="7">
        <f t="shared" si="2"/>
        <v>259.24</v>
      </c>
      <c r="FP3" s="7">
        <f t="shared" si="2"/>
        <v>276.97333333333336</v>
      </c>
      <c r="FQ3" s="7">
        <f t="shared" si="2"/>
        <v>295.08</v>
      </c>
      <c r="FR3" s="7">
        <f t="shared" si="2"/>
        <v>313.77333333333331</v>
      </c>
      <c r="FS3" s="7">
        <f t="shared" si="2"/>
        <v>330.76</v>
      </c>
      <c r="FT3" s="7">
        <f t="shared" si="2"/>
        <v>349.21333333333331</v>
      </c>
      <c r="FU3" s="7">
        <f t="shared" si="2"/>
        <v>364.94666666666666</v>
      </c>
      <c r="FV3" s="7">
        <f t="shared" si="2"/>
        <v>381.29333333333335</v>
      </c>
      <c r="FW3" s="7">
        <f t="shared" si="2"/>
        <v>395.44</v>
      </c>
      <c r="FX3" s="7">
        <f t="shared" si="2"/>
        <v>409.65333333333331</v>
      </c>
      <c r="FY3" s="7">
        <f t="shared" si="2"/>
        <v>424.26666666666665</v>
      </c>
      <c r="FZ3" s="7">
        <f t="shared" si="2"/>
        <v>438.98666666666668</v>
      </c>
      <c r="GA3" s="7">
        <f t="shared" si="2"/>
        <v>452.42666666666668</v>
      </c>
      <c r="GB3" s="7">
        <f t="shared" si="2"/>
        <v>69.760000000000005</v>
      </c>
      <c r="GC3" s="7">
        <f t="shared" si="2"/>
        <v>76.25333333333333</v>
      </c>
      <c r="GD3" s="7">
        <f t="shared" si="2"/>
        <v>83.626666666666665</v>
      </c>
      <c r="GE3" s="7">
        <f t="shared" si="2"/>
        <v>93.306666666666672</v>
      </c>
      <c r="GF3" s="7">
        <f t="shared" si="2"/>
        <v>103.70666666666666</v>
      </c>
      <c r="GG3" s="7">
        <f t="shared" si="2"/>
        <v>117.6</v>
      </c>
      <c r="GH3" s="7">
        <f t="shared" si="2"/>
        <v>129.28</v>
      </c>
      <c r="GI3" s="7">
        <f t="shared" si="2"/>
        <v>143.37333333333333</v>
      </c>
      <c r="GJ3" s="7">
        <f t="shared" si="2"/>
        <v>158.04</v>
      </c>
      <c r="GK3" s="7">
        <f t="shared" si="2"/>
        <v>172.33333333333334</v>
      </c>
      <c r="GL3" s="7">
        <f t="shared" ref="GL3:IW3" si="3">AVERAGE(GL5:GL79)</f>
        <v>187.16</v>
      </c>
      <c r="GM3" s="7">
        <f t="shared" si="3"/>
        <v>202.30666666666667</v>
      </c>
      <c r="GN3" s="7">
        <f t="shared" si="3"/>
        <v>218.4</v>
      </c>
      <c r="GO3" s="7">
        <f t="shared" si="3"/>
        <v>234.08</v>
      </c>
      <c r="GP3" s="7">
        <f t="shared" si="3"/>
        <v>249.62666666666667</v>
      </c>
      <c r="GQ3" s="7">
        <f t="shared" si="3"/>
        <v>265.97333333333336</v>
      </c>
      <c r="GR3" s="7">
        <f t="shared" si="3"/>
        <v>282.41333333333336</v>
      </c>
      <c r="GS3" s="7">
        <f t="shared" si="3"/>
        <v>297.45333333333332</v>
      </c>
      <c r="GT3" s="7">
        <f t="shared" si="3"/>
        <v>313.58666666666664</v>
      </c>
      <c r="GU3" s="7">
        <f t="shared" si="3"/>
        <v>327.64</v>
      </c>
      <c r="GV3" s="7">
        <f t="shared" si="3"/>
        <v>341.26666666666665</v>
      </c>
      <c r="GW3" s="7">
        <f t="shared" si="3"/>
        <v>352.29333333333335</v>
      </c>
      <c r="GX3" s="7">
        <f t="shared" si="3"/>
        <v>363.69333333333333</v>
      </c>
      <c r="GY3" s="7">
        <f t="shared" si="3"/>
        <v>376.6</v>
      </c>
      <c r="GZ3" s="7">
        <f t="shared" si="3"/>
        <v>388.94666666666666</v>
      </c>
      <c r="HA3" s="7">
        <f t="shared" si="3"/>
        <v>400.25333333333333</v>
      </c>
      <c r="HB3" s="7">
        <f t="shared" si="3"/>
        <v>69.760000000000005</v>
      </c>
      <c r="HC3" s="7">
        <f t="shared" si="3"/>
        <v>74.506666666666661</v>
      </c>
      <c r="HD3" s="7">
        <f t="shared" si="3"/>
        <v>79.84</v>
      </c>
      <c r="HE3" s="7">
        <f t="shared" si="3"/>
        <v>86.74666666666667</v>
      </c>
      <c r="HF3" s="7">
        <f t="shared" si="3"/>
        <v>94.04</v>
      </c>
      <c r="HG3" s="7">
        <f t="shared" si="3"/>
        <v>103.81333333333333</v>
      </c>
      <c r="HH3" s="7">
        <f t="shared" si="3"/>
        <v>111.68</v>
      </c>
      <c r="HI3" s="7">
        <f t="shared" si="3"/>
        <v>121.12</v>
      </c>
      <c r="HJ3" s="7">
        <f t="shared" si="3"/>
        <v>130.80000000000001</v>
      </c>
      <c r="HK3" s="7">
        <f t="shared" si="3"/>
        <v>140.62666666666667</v>
      </c>
      <c r="HL3" s="7">
        <f t="shared" si="3"/>
        <v>151.08000000000001</v>
      </c>
      <c r="HM3" s="7">
        <f t="shared" si="3"/>
        <v>161.25333333333333</v>
      </c>
      <c r="HN3" s="7">
        <f t="shared" si="3"/>
        <v>172.05333333333334</v>
      </c>
      <c r="HO3" s="7">
        <f t="shared" si="3"/>
        <v>182.77333333333334</v>
      </c>
      <c r="HP3" s="7">
        <f t="shared" si="3"/>
        <v>193.21333333333334</v>
      </c>
      <c r="HQ3" s="7">
        <f t="shared" si="3"/>
        <v>204.24</v>
      </c>
      <c r="HR3" s="7">
        <f t="shared" si="3"/>
        <v>215.24</v>
      </c>
      <c r="HS3" s="7">
        <f t="shared" si="3"/>
        <v>226.01333333333332</v>
      </c>
      <c r="HT3" s="7">
        <f t="shared" si="3"/>
        <v>237.37333333333333</v>
      </c>
      <c r="HU3" s="7">
        <f t="shared" si="3"/>
        <v>246.86666666666667</v>
      </c>
      <c r="HV3" s="7">
        <f t="shared" si="3"/>
        <v>255.98666666666668</v>
      </c>
      <c r="HW3" s="7">
        <f t="shared" si="3"/>
        <v>263.46666666666664</v>
      </c>
      <c r="HX3" s="7">
        <f t="shared" si="3"/>
        <v>270.97333333333336</v>
      </c>
      <c r="HY3" s="7">
        <f t="shared" si="3"/>
        <v>279.72000000000003</v>
      </c>
      <c r="HZ3" s="7">
        <f t="shared" si="3"/>
        <v>288.18666666666667</v>
      </c>
      <c r="IA3" s="7">
        <f t="shared" si="3"/>
        <v>295.01333333333332</v>
      </c>
      <c r="IB3" s="7">
        <f t="shared" si="3"/>
        <v>5.32</v>
      </c>
      <c r="IC3" s="7">
        <f t="shared" si="3"/>
        <v>4.5866666666666669</v>
      </c>
      <c r="ID3" s="7">
        <f t="shared" si="3"/>
        <v>4.24</v>
      </c>
      <c r="IE3" s="7">
        <f t="shared" si="3"/>
        <v>4.2666666666666666</v>
      </c>
      <c r="IF3" s="7">
        <f t="shared" si="3"/>
        <v>4.2</v>
      </c>
      <c r="IG3" s="7">
        <f t="shared" si="3"/>
        <v>4.5599999999999996</v>
      </c>
      <c r="IH3" s="7">
        <f t="shared" si="3"/>
        <v>5.2133333333333329</v>
      </c>
      <c r="II3" s="7">
        <f t="shared" si="3"/>
        <v>6.1733333333333329</v>
      </c>
      <c r="IJ3" s="7">
        <f t="shared" si="3"/>
        <v>7.12</v>
      </c>
      <c r="IK3" s="7">
        <f t="shared" si="3"/>
        <v>7.706666666666667</v>
      </c>
      <c r="IL3" s="7">
        <f t="shared" si="3"/>
        <v>8.8933333333333326</v>
      </c>
      <c r="IM3" s="7">
        <f t="shared" si="3"/>
        <v>9.4666666666666668</v>
      </c>
      <c r="IN3" s="7">
        <f t="shared" si="3"/>
        <v>9.9866666666666664</v>
      </c>
      <c r="IO3" s="7">
        <f t="shared" si="3"/>
        <v>11.386666666666667</v>
      </c>
      <c r="IP3" s="7">
        <f t="shared" si="3"/>
        <v>11.666666666666666</v>
      </c>
      <c r="IQ3" s="7">
        <f t="shared" si="3"/>
        <v>12.893333333333333</v>
      </c>
      <c r="IR3" s="7">
        <f t="shared" si="3"/>
        <v>14.266666666666667</v>
      </c>
      <c r="IS3" s="7">
        <f t="shared" si="3"/>
        <v>15.093333333333334</v>
      </c>
      <c r="IT3" s="7">
        <f t="shared" si="3"/>
        <v>16.28</v>
      </c>
      <c r="IU3" s="7">
        <f t="shared" si="3"/>
        <v>16.226666666666667</v>
      </c>
      <c r="IV3" s="7">
        <f t="shared" si="3"/>
        <v>17.746666666666666</v>
      </c>
      <c r="IW3" s="7">
        <f t="shared" si="3"/>
        <v>19.12</v>
      </c>
      <c r="IX3" s="7">
        <f t="shared" ref="IX3:LI3" si="4">AVERAGE(IX5:IX79)</f>
        <v>18.373333333333335</v>
      </c>
      <c r="IY3" s="7">
        <f t="shared" si="4"/>
        <v>19.853333333333332</v>
      </c>
      <c r="IZ3" s="7">
        <f t="shared" si="4"/>
        <v>20.346666666666668</v>
      </c>
      <c r="JA3" s="7">
        <f t="shared" si="4"/>
        <v>21.026666666666667</v>
      </c>
      <c r="JB3" s="7">
        <f t="shared" si="4"/>
        <v>5.32</v>
      </c>
      <c r="JC3" s="7">
        <f t="shared" si="4"/>
        <v>4.5866666666666669</v>
      </c>
      <c r="JD3" s="7">
        <f t="shared" si="4"/>
        <v>4.2266666666666666</v>
      </c>
      <c r="JE3" s="7">
        <f t="shared" si="4"/>
        <v>4.16</v>
      </c>
      <c r="JF3" s="7">
        <f t="shared" si="4"/>
        <v>4.12</v>
      </c>
      <c r="JG3" s="7">
        <f t="shared" si="4"/>
        <v>4.4133333333333331</v>
      </c>
      <c r="JH3" s="7">
        <f t="shared" si="4"/>
        <v>5</v>
      </c>
      <c r="JI3" s="7">
        <f t="shared" si="4"/>
        <v>5.8266666666666671</v>
      </c>
      <c r="JJ3" s="7">
        <f t="shared" si="4"/>
        <v>6.72</v>
      </c>
      <c r="JK3" s="7">
        <f t="shared" si="4"/>
        <v>7.24</v>
      </c>
      <c r="JL3" s="7">
        <f t="shared" si="4"/>
        <v>8.2799999999999994</v>
      </c>
      <c r="JM3" s="7">
        <f t="shared" si="4"/>
        <v>8.7200000000000006</v>
      </c>
      <c r="JN3" s="7">
        <f t="shared" si="4"/>
        <v>9.24</v>
      </c>
      <c r="JO3" s="7">
        <f t="shared" si="4"/>
        <v>10.56</v>
      </c>
      <c r="JP3" s="7">
        <f t="shared" si="4"/>
        <v>10.613333333333333</v>
      </c>
      <c r="JQ3" s="7">
        <f t="shared" si="4"/>
        <v>11.546666666666667</v>
      </c>
      <c r="JR3" s="7">
        <f t="shared" si="4"/>
        <v>12.76</v>
      </c>
      <c r="JS3" s="7">
        <f t="shared" si="4"/>
        <v>13.346666666666666</v>
      </c>
      <c r="JT3" s="7">
        <f t="shared" si="4"/>
        <v>14.613333333333333</v>
      </c>
      <c r="JU3" s="7">
        <f t="shared" si="4"/>
        <v>14.56</v>
      </c>
      <c r="JV3" s="7">
        <f t="shared" si="4"/>
        <v>16.133333333333333</v>
      </c>
      <c r="JW3" s="7">
        <f t="shared" si="4"/>
        <v>17.426666666666666</v>
      </c>
      <c r="JX3" s="7">
        <f t="shared" si="4"/>
        <v>16.746666666666666</v>
      </c>
      <c r="JY3" s="7">
        <f t="shared" si="4"/>
        <v>17.826666666666668</v>
      </c>
      <c r="JZ3" s="7">
        <f t="shared" si="4"/>
        <v>18.36</v>
      </c>
      <c r="KA3" s="7">
        <f t="shared" si="4"/>
        <v>18.88</v>
      </c>
      <c r="KB3" s="7">
        <f t="shared" si="4"/>
        <v>5.32</v>
      </c>
      <c r="KC3" s="7">
        <f t="shared" si="4"/>
        <v>4.5866666666666669</v>
      </c>
      <c r="KD3" s="7">
        <f t="shared" si="4"/>
        <v>4.1866666666666665</v>
      </c>
      <c r="KE3" s="7">
        <f t="shared" si="4"/>
        <v>4.08</v>
      </c>
      <c r="KF3" s="7">
        <f t="shared" si="4"/>
        <v>3.8933333333333335</v>
      </c>
      <c r="KG3" s="7">
        <f t="shared" si="4"/>
        <v>4.1066666666666665</v>
      </c>
      <c r="KH3" s="7">
        <f t="shared" si="4"/>
        <v>4.5199999999999996</v>
      </c>
      <c r="KI3" s="7">
        <f t="shared" si="4"/>
        <v>5.12</v>
      </c>
      <c r="KJ3" s="7">
        <f t="shared" si="4"/>
        <v>5.8266666666666671</v>
      </c>
      <c r="KK3" s="7">
        <f t="shared" si="4"/>
        <v>6.0266666666666664</v>
      </c>
      <c r="KL3" s="7">
        <f t="shared" si="4"/>
        <v>6.8</v>
      </c>
      <c r="KM3" s="7">
        <f t="shared" si="4"/>
        <v>7.253333333333333</v>
      </c>
      <c r="KN3" s="7">
        <f t="shared" si="4"/>
        <v>7.48</v>
      </c>
      <c r="KO3" s="7">
        <f t="shared" si="4"/>
        <v>8.413333333333334</v>
      </c>
      <c r="KP3" s="7">
        <f t="shared" si="4"/>
        <v>8.2533333333333339</v>
      </c>
      <c r="KQ3" s="7">
        <f t="shared" si="4"/>
        <v>8.8933333333333326</v>
      </c>
      <c r="KR3" s="7">
        <f t="shared" si="4"/>
        <v>9.8800000000000008</v>
      </c>
      <c r="KS3" s="7">
        <f t="shared" si="4"/>
        <v>10.306666666666667</v>
      </c>
      <c r="KT3" s="7">
        <f t="shared" si="4"/>
        <v>11.12</v>
      </c>
      <c r="KU3" s="7">
        <f t="shared" si="4"/>
        <v>11.28</v>
      </c>
      <c r="KV3" s="7">
        <f t="shared" si="4"/>
        <v>12.413333333333334</v>
      </c>
      <c r="KW3" s="7">
        <f t="shared" si="4"/>
        <v>13.386666666666667</v>
      </c>
      <c r="KX3" s="7">
        <f t="shared" si="4"/>
        <v>12.773333333333333</v>
      </c>
      <c r="KY3" s="7">
        <f t="shared" si="4"/>
        <v>13.293333333333333</v>
      </c>
      <c r="KZ3" s="7">
        <f t="shared" si="4"/>
        <v>13.76</v>
      </c>
      <c r="LA3" s="7">
        <f t="shared" si="4"/>
        <v>14.12</v>
      </c>
      <c r="LB3" s="7">
        <f t="shared" si="4"/>
        <v>1466.16</v>
      </c>
      <c r="LC3" s="7">
        <f t="shared" si="4"/>
        <v>1504.76</v>
      </c>
      <c r="LD3" s="7">
        <f t="shared" si="4"/>
        <v>1542.3333333333333</v>
      </c>
      <c r="LE3" s="7">
        <f t="shared" si="4"/>
        <v>1577.72</v>
      </c>
      <c r="LF3" s="7">
        <f t="shared" si="4"/>
        <v>1609.4</v>
      </c>
      <c r="LG3" s="7">
        <f t="shared" si="4"/>
        <v>1644.0266666666666</v>
      </c>
      <c r="LH3" s="7">
        <f t="shared" si="4"/>
        <v>1672.9733333333334</v>
      </c>
      <c r="LI3" s="7">
        <f t="shared" si="4"/>
        <v>1703.1866666666667</v>
      </c>
      <c r="LJ3" s="7">
        <f t="shared" ref="LJ3:NU3" si="5">AVERAGE(LJ5:LJ79)</f>
        <v>1733.1866666666667</v>
      </c>
      <c r="LK3" s="7">
        <f t="shared" si="5"/>
        <v>1763.1733333333334</v>
      </c>
      <c r="LL3" s="7">
        <f t="shared" si="5"/>
        <v>1789</v>
      </c>
      <c r="LM3" s="7">
        <f t="shared" si="5"/>
        <v>1821.7733333333333</v>
      </c>
      <c r="LN3" s="7">
        <f t="shared" si="5"/>
        <v>1852.32</v>
      </c>
      <c r="LO3" s="7">
        <f t="shared" si="5"/>
        <v>1887.1066666666666</v>
      </c>
      <c r="LP3" s="7">
        <f t="shared" si="5"/>
        <v>1915.88</v>
      </c>
      <c r="LQ3" s="7">
        <f t="shared" si="5"/>
        <v>1943.64</v>
      </c>
      <c r="LR3" s="7">
        <f t="shared" si="5"/>
        <v>1969.4533333333334</v>
      </c>
      <c r="LS3" s="7">
        <f t="shared" si="5"/>
        <v>1992.5466666666666</v>
      </c>
      <c r="LT3" s="7">
        <f t="shared" si="5"/>
        <v>2014.6266666666668</v>
      </c>
      <c r="LU3" s="7">
        <f t="shared" si="5"/>
        <v>2036.36</v>
      </c>
      <c r="LV3" s="7">
        <f t="shared" si="5"/>
        <v>2058.1066666666666</v>
      </c>
      <c r="LW3" s="7">
        <f t="shared" si="5"/>
        <v>2073.4533333333334</v>
      </c>
      <c r="LX3" s="7">
        <f t="shared" si="5"/>
        <v>2089.6133333333332</v>
      </c>
      <c r="LY3" s="7">
        <f t="shared" si="5"/>
        <v>2104.64</v>
      </c>
      <c r="LZ3" s="7">
        <f t="shared" si="5"/>
        <v>2121.7733333333335</v>
      </c>
      <c r="MA3" s="7">
        <f t="shared" si="5"/>
        <v>2131.7066666666665</v>
      </c>
      <c r="MB3" s="7">
        <f t="shared" si="5"/>
        <v>1466.16</v>
      </c>
      <c r="MC3" s="7">
        <f t="shared" si="5"/>
        <v>1504.76</v>
      </c>
      <c r="MD3" s="7">
        <f t="shared" si="5"/>
        <v>1541.9066666666668</v>
      </c>
      <c r="ME3" s="7">
        <f t="shared" si="5"/>
        <v>1576.52</v>
      </c>
      <c r="MF3" s="7">
        <f t="shared" si="5"/>
        <v>1607.1733333333334</v>
      </c>
      <c r="MG3" s="7">
        <f t="shared" si="5"/>
        <v>1640.7466666666667</v>
      </c>
      <c r="MH3" s="7">
        <f t="shared" si="5"/>
        <v>1668.5733333333333</v>
      </c>
      <c r="MI3" s="7">
        <f t="shared" si="5"/>
        <v>1697.1333333333334</v>
      </c>
      <c r="MJ3" s="7">
        <f t="shared" si="5"/>
        <v>1725.32</v>
      </c>
      <c r="MK3" s="7">
        <f t="shared" si="5"/>
        <v>1754.2133333333334</v>
      </c>
      <c r="ML3" s="7">
        <f t="shared" si="5"/>
        <v>1778.5866666666666</v>
      </c>
      <c r="MM3" s="7">
        <f t="shared" si="5"/>
        <v>1809.84</v>
      </c>
      <c r="MN3" s="7">
        <f t="shared" si="5"/>
        <v>1838.6</v>
      </c>
      <c r="MO3" s="7">
        <f t="shared" si="5"/>
        <v>1871.72</v>
      </c>
      <c r="MP3" s="7">
        <f t="shared" si="5"/>
        <v>1899.2533333333333</v>
      </c>
      <c r="MQ3" s="7">
        <f t="shared" si="5"/>
        <v>1925.64</v>
      </c>
      <c r="MR3" s="7">
        <f t="shared" si="5"/>
        <v>1950.3333333333333</v>
      </c>
      <c r="MS3" s="7">
        <f t="shared" si="5"/>
        <v>1972.6</v>
      </c>
      <c r="MT3" s="7">
        <f t="shared" si="5"/>
        <v>1994.08</v>
      </c>
      <c r="MU3" s="7">
        <f t="shared" si="5"/>
        <v>2014.24</v>
      </c>
      <c r="MV3" s="7">
        <f t="shared" si="5"/>
        <v>2034.8133333333333</v>
      </c>
      <c r="MW3" s="7">
        <f t="shared" si="5"/>
        <v>2049.3066666666668</v>
      </c>
      <c r="MX3" s="7">
        <f t="shared" si="5"/>
        <v>2064.7199999999998</v>
      </c>
      <c r="MY3" s="7">
        <f t="shared" si="5"/>
        <v>2078.5733333333333</v>
      </c>
      <c r="MZ3" s="7">
        <f t="shared" si="5"/>
        <v>2094.6</v>
      </c>
      <c r="NA3" s="7">
        <f t="shared" si="5"/>
        <v>2103.6133333333332</v>
      </c>
      <c r="NB3" s="7">
        <f t="shared" si="5"/>
        <v>1466.16</v>
      </c>
      <c r="NC3" s="7">
        <f t="shared" si="5"/>
        <v>1504.76</v>
      </c>
      <c r="ND3" s="7">
        <f t="shared" si="5"/>
        <v>1541.2933333333333</v>
      </c>
      <c r="NE3" s="7">
        <f t="shared" si="5"/>
        <v>1574.1466666666668</v>
      </c>
      <c r="NF3" s="7">
        <f t="shared" si="5"/>
        <v>1602.88</v>
      </c>
      <c r="NG3" s="7">
        <f t="shared" si="5"/>
        <v>1634.1066666666666</v>
      </c>
      <c r="NH3" s="7">
        <f t="shared" si="5"/>
        <v>1659.2933333333333</v>
      </c>
      <c r="NI3" s="7">
        <f t="shared" si="5"/>
        <v>1685.28</v>
      </c>
      <c r="NJ3" s="7">
        <f t="shared" si="5"/>
        <v>1710.2533333333333</v>
      </c>
      <c r="NK3" s="7">
        <f t="shared" si="5"/>
        <v>1736.2133333333334</v>
      </c>
      <c r="NL3" s="7">
        <f t="shared" si="5"/>
        <v>1757.7333333333333</v>
      </c>
      <c r="NM3" s="7">
        <f t="shared" si="5"/>
        <v>1785.8933333333334</v>
      </c>
      <c r="NN3" s="7">
        <f t="shared" si="5"/>
        <v>1811.8133333333333</v>
      </c>
      <c r="NO3" s="7">
        <f t="shared" si="5"/>
        <v>1841</v>
      </c>
      <c r="NP3" s="7">
        <f t="shared" si="5"/>
        <v>1866.0266666666666</v>
      </c>
      <c r="NQ3" s="7">
        <f t="shared" si="5"/>
        <v>1889.6</v>
      </c>
      <c r="NR3" s="7">
        <f t="shared" si="5"/>
        <v>1912.3066666666666</v>
      </c>
      <c r="NS3" s="7">
        <f t="shared" si="5"/>
        <v>1932.48</v>
      </c>
      <c r="NT3" s="7">
        <f t="shared" si="5"/>
        <v>1951.0133333333333</v>
      </c>
      <c r="NU3" s="7">
        <f t="shared" si="5"/>
        <v>1968.88</v>
      </c>
      <c r="NV3" s="7">
        <f t="shared" ref="NV3:QG3" si="6">AVERAGE(NV5:NV79)</f>
        <v>1987.4933333333333</v>
      </c>
      <c r="NW3" s="7">
        <f t="shared" si="6"/>
        <v>2000.2533333333333</v>
      </c>
      <c r="NX3" s="7">
        <f t="shared" si="6"/>
        <v>2013.72</v>
      </c>
      <c r="NY3" s="7">
        <f t="shared" si="6"/>
        <v>2025.6133333333332</v>
      </c>
      <c r="NZ3" s="7">
        <f t="shared" si="6"/>
        <v>2040.1066666666666</v>
      </c>
      <c r="OA3" s="7">
        <f t="shared" si="6"/>
        <v>2048</v>
      </c>
      <c r="OB3" s="7">
        <f t="shared" si="6"/>
        <v>2115.8933333333334</v>
      </c>
      <c r="OC3" s="7">
        <f t="shared" si="6"/>
        <v>2229.2266666666665</v>
      </c>
      <c r="OD3" s="7">
        <f t="shared" si="6"/>
        <v>2348.92</v>
      </c>
      <c r="OE3" s="7">
        <f t="shared" si="6"/>
        <v>2475.8000000000002</v>
      </c>
      <c r="OF3" s="7">
        <f t="shared" si="6"/>
        <v>2599.7066666666665</v>
      </c>
      <c r="OG3" s="7">
        <f t="shared" si="6"/>
        <v>2728.0666666666666</v>
      </c>
      <c r="OH3" s="7">
        <f t="shared" si="6"/>
        <v>2853.4266666666667</v>
      </c>
      <c r="OI3" s="7">
        <f t="shared" si="6"/>
        <v>2976.4933333333333</v>
      </c>
      <c r="OJ3" s="7">
        <f t="shared" si="6"/>
        <v>3096.5333333333333</v>
      </c>
      <c r="OK3" s="7">
        <f t="shared" si="6"/>
        <v>3210.2933333333335</v>
      </c>
      <c r="OL3" s="7">
        <f t="shared" si="6"/>
        <v>3322.1866666666665</v>
      </c>
      <c r="OM3" s="7">
        <f t="shared" si="6"/>
        <v>3432.0933333333332</v>
      </c>
      <c r="ON3" s="7">
        <f t="shared" si="6"/>
        <v>3535.3866666666668</v>
      </c>
      <c r="OO3" s="7">
        <f t="shared" si="6"/>
        <v>3639.84</v>
      </c>
      <c r="OP3" s="7">
        <f t="shared" si="6"/>
        <v>3740</v>
      </c>
      <c r="OQ3" s="7">
        <f t="shared" si="6"/>
        <v>3833.2666666666669</v>
      </c>
      <c r="OR3" s="7">
        <f t="shared" si="6"/>
        <v>3926.1866666666665</v>
      </c>
      <c r="OS3" s="7">
        <f t="shared" si="6"/>
        <v>4009.2133333333331</v>
      </c>
      <c r="OT3" s="7">
        <f t="shared" si="6"/>
        <v>4084.0933333333332</v>
      </c>
      <c r="OU3" s="7">
        <f t="shared" si="6"/>
        <v>4156.12</v>
      </c>
      <c r="OV3" s="7">
        <f t="shared" si="6"/>
        <v>4223.28</v>
      </c>
      <c r="OW3" s="7">
        <f t="shared" si="6"/>
        <v>4285.4666666666662</v>
      </c>
      <c r="OX3" s="7">
        <f t="shared" si="6"/>
        <v>4343.88</v>
      </c>
      <c r="OY3" s="7">
        <f t="shared" si="6"/>
        <v>4397.6400000000003</v>
      </c>
      <c r="OZ3" s="7">
        <f t="shared" si="6"/>
        <v>4445.5600000000004</v>
      </c>
      <c r="PA3" s="7">
        <f t="shared" si="6"/>
        <v>4488.1866666666665</v>
      </c>
      <c r="PB3" s="7">
        <f t="shared" si="6"/>
        <v>2115.8933333333334</v>
      </c>
      <c r="PC3" s="7">
        <f t="shared" si="6"/>
        <v>2229.2266666666665</v>
      </c>
      <c r="PD3" s="7">
        <f t="shared" si="6"/>
        <v>2347.9866666666667</v>
      </c>
      <c r="PE3" s="7">
        <f t="shared" si="6"/>
        <v>2472.7600000000002</v>
      </c>
      <c r="PF3" s="7">
        <f t="shared" si="6"/>
        <v>2593.7733333333335</v>
      </c>
      <c r="PG3" s="7">
        <f t="shared" si="6"/>
        <v>2719.28</v>
      </c>
      <c r="PH3" s="7">
        <f t="shared" si="6"/>
        <v>2840.72</v>
      </c>
      <c r="PI3" s="7">
        <f t="shared" si="6"/>
        <v>2959.68</v>
      </c>
      <c r="PJ3" s="7">
        <f t="shared" si="6"/>
        <v>3075.72</v>
      </c>
      <c r="PK3" s="7">
        <f t="shared" si="6"/>
        <v>3185.28</v>
      </c>
      <c r="PL3" s="7">
        <f t="shared" si="6"/>
        <v>3292.84</v>
      </c>
      <c r="PM3" s="7">
        <f t="shared" si="6"/>
        <v>3398.4533333333334</v>
      </c>
      <c r="PN3" s="7">
        <f t="shared" si="6"/>
        <v>3497.04</v>
      </c>
      <c r="PO3" s="7">
        <f t="shared" si="6"/>
        <v>3597.32</v>
      </c>
      <c r="PP3" s="7">
        <f t="shared" si="6"/>
        <v>3693.1866666666665</v>
      </c>
      <c r="PQ3" s="7">
        <f t="shared" si="6"/>
        <v>3782.28</v>
      </c>
      <c r="PR3" s="7">
        <f t="shared" si="6"/>
        <v>3870.7333333333331</v>
      </c>
      <c r="PS3" s="7">
        <f t="shared" si="6"/>
        <v>3950.2</v>
      </c>
      <c r="PT3" s="7">
        <f t="shared" si="6"/>
        <v>4021.6266666666666</v>
      </c>
      <c r="PU3" s="7">
        <f t="shared" si="6"/>
        <v>4089.96</v>
      </c>
      <c r="PV3" s="7">
        <f t="shared" si="6"/>
        <v>4154.1333333333332</v>
      </c>
      <c r="PW3" s="7">
        <f t="shared" si="6"/>
        <v>4213.8266666666668</v>
      </c>
      <c r="PX3" s="7">
        <f t="shared" si="6"/>
        <v>4268.3466666666664</v>
      </c>
      <c r="PY3" s="7">
        <f t="shared" si="6"/>
        <v>4320.04</v>
      </c>
      <c r="PZ3" s="7">
        <f t="shared" si="6"/>
        <v>4364.72</v>
      </c>
      <c r="QA3" s="7">
        <f t="shared" si="6"/>
        <v>4404.6000000000004</v>
      </c>
      <c r="QB3" s="7">
        <f t="shared" si="6"/>
        <v>2115.8933333333334</v>
      </c>
      <c r="QC3" s="7">
        <f t="shared" si="6"/>
        <v>2229.2266666666665</v>
      </c>
      <c r="QD3" s="7">
        <f t="shared" si="6"/>
        <v>2345.52</v>
      </c>
      <c r="QE3" s="7">
        <f t="shared" si="6"/>
        <v>2466.08</v>
      </c>
      <c r="QF3" s="7">
        <f t="shared" si="6"/>
        <v>2581.8000000000002</v>
      </c>
      <c r="QG3" s="7">
        <f t="shared" si="6"/>
        <v>2700.72</v>
      </c>
      <c r="QH3" s="7">
        <f t="shared" ref="QH3:SS3" si="7">AVERAGE(QH5:QH79)</f>
        <v>2814.9733333333334</v>
      </c>
      <c r="QI3" s="7">
        <f t="shared" si="7"/>
        <v>2925.6</v>
      </c>
      <c r="QJ3" s="7">
        <f t="shared" si="7"/>
        <v>3033.2</v>
      </c>
      <c r="QK3" s="7">
        <f t="shared" si="7"/>
        <v>3133.3733333333334</v>
      </c>
      <c r="QL3" s="7">
        <f t="shared" si="7"/>
        <v>3231.6933333333332</v>
      </c>
      <c r="QM3" s="7">
        <f t="shared" si="7"/>
        <v>3328.4933333333333</v>
      </c>
      <c r="QN3" s="7">
        <f t="shared" si="7"/>
        <v>3418.8133333333335</v>
      </c>
      <c r="QO3" s="7">
        <f t="shared" si="7"/>
        <v>3508.8666666666668</v>
      </c>
      <c r="QP3" s="7">
        <f t="shared" si="7"/>
        <v>3595.56</v>
      </c>
      <c r="QQ3" s="7">
        <f t="shared" si="7"/>
        <v>3676.3066666666668</v>
      </c>
      <c r="QR3" s="7">
        <f t="shared" si="7"/>
        <v>3758.2933333333335</v>
      </c>
      <c r="QS3" s="7">
        <f t="shared" si="7"/>
        <v>3830.4666666666667</v>
      </c>
      <c r="QT3" s="7">
        <f t="shared" si="7"/>
        <v>3894.4533333333334</v>
      </c>
      <c r="QU3" s="7">
        <f t="shared" si="7"/>
        <v>3955.76</v>
      </c>
      <c r="QV3" s="7">
        <f t="shared" si="7"/>
        <v>4012.4666666666667</v>
      </c>
      <c r="QW3" s="7">
        <f t="shared" si="7"/>
        <v>4064.12</v>
      </c>
      <c r="QX3" s="7">
        <f t="shared" si="7"/>
        <v>4112.1866666666665</v>
      </c>
      <c r="QY3" s="7">
        <f t="shared" si="7"/>
        <v>4158.1733333333332</v>
      </c>
      <c r="QZ3" s="7">
        <f t="shared" si="7"/>
        <v>4199.16</v>
      </c>
      <c r="RA3" s="7">
        <f t="shared" si="7"/>
        <v>4235.7066666666669</v>
      </c>
      <c r="RB3" s="7">
        <f t="shared" si="7"/>
        <v>7495.12</v>
      </c>
      <c r="RC3" s="7">
        <f t="shared" si="7"/>
        <v>7901.52</v>
      </c>
      <c r="RD3" s="7">
        <f t="shared" si="7"/>
        <v>8135.6133333333337</v>
      </c>
      <c r="RE3" s="7">
        <f t="shared" si="7"/>
        <v>8283.9866666666658</v>
      </c>
      <c r="RF3" s="7">
        <f t="shared" si="7"/>
        <v>8392.1066666666666</v>
      </c>
      <c r="RG3" s="7">
        <f t="shared" si="7"/>
        <v>8470.1200000000008</v>
      </c>
      <c r="RH3" s="7">
        <f t="shared" si="7"/>
        <v>8511.1066666666666</v>
      </c>
      <c r="RI3" s="7">
        <f t="shared" si="7"/>
        <v>8543.1466666666674</v>
      </c>
      <c r="RJ3" s="7">
        <f t="shared" si="7"/>
        <v>8569.9466666666667</v>
      </c>
      <c r="RK3" s="7">
        <f t="shared" si="7"/>
        <v>8598.2133333333331</v>
      </c>
      <c r="RL3" s="7">
        <f t="shared" si="7"/>
        <v>8612.6</v>
      </c>
      <c r="RM3" s="7">
        <f t="shared" si="7"/>
        <v>8624.4533333333329</v>
      </c>
      <c r="RN3" s="7">
        <f t="shared" si="7"/>
        <v>8642.64</v>
      </c>
      <c r="RO3" s="7">
        <f t="shared" si="7"/>
        <v>8652.373333333333</v>
      </c>
      <c r="RP3" s="7">
        <f t="shared" si="7"/>
        <v>8665.6666666666661</v>
      </c>
      <c r="RQ3" s="7">
        <f t="shared" si="7"/>
        <v>8670.44</v>
      </c>
      <c r="RR3" s="7">
        <f t="shared" si="7"/>
        <v>8684.8799999999992</v>
      </c>
      <c r="RS3" s="7">
        <f t="shared" si="7"/>
        <v>8692.2133333333331</v>
      </c>
      <c r="RT3" s="7">
        <f t="shared" si="7"/>
        <v>8694.3066666666673</v>
      </c>
      <c r="RU3" s="7">
        <f t="shared" si="7"/>
        <v>8702.9866666666658</v>
      </c>
      <c r="RV3" s="7">
        <f t="shared" si="7"/>
        <v>8705.9066666666658</v>
      </c>
      <c r="RW3" s="7">
        <f t="shared" si="7"/>
        <v>8704.8133333333335</v>
      </c>
      <c r="RX3" s="7">
        <f t="shared" si="7"/>
        <v>8703.3066666666673</v>
      </c>
      <c r="RY3" s="7">
        <f t="shared" si="7"/>
        <v>8708.2933333333331</v>
      </c>
      <c r="RZ3" s="7">
        <f t="shared" si="7"/>
        <v>8709.5066666666662</v>
      </c>
      <c r="SA3" s="7">
        <f t="shared" si="7"/>
        <v>8714.56</v>
      </c>
      <c r="SB3" s="7">
        <f t="shared" si="7"/>
        <v>7495.12</v>
      </c>
      <c r="SC3" s="7">
        <f t="shared" si="7"/>
        <v>7859.88</v>
      </c>
      <c r="SD3" s="7">
        <f t="shared" si="7"/>
        <v>8080.1466666666665</v>
      </c>
      <c r="SE3" s="7">
        <f t="shared" si="7"/>
        <v>8228.3333333333339</v>
      </c>
      <c r="SF3" s="7">
        <f t="shared" si="7"/>
        <v>8342.32</v>
      </c>
      <c r="SG3" s="7">
        <f t="shared" si="7"/>
        <v>8428.1733333333341</v>
      </c>
      <c r="SH3" s="7">
        <f t="shared" si="7"/>
        <v>8480.9333333333325</v>
      </c>
      <c r="SI3" s="7">
        <f t="shared" si="7"/>
        <v>8523.2800000000007</v>
      </c>
      <c r="SJ3" s="7">
        <f t="shared" si="7"/>
        <v>8559.76</v>
      </c>
      <c r="SK3" s="7">
        <f t="shared" si="7"/>
        <v>8598.746666666666</v>
      </c>
      <c r="SL3" s="7">
        <f t="shared" si="7"/>
        <v>8623.7333333333336</v>
      </c>
      <c r="SM3" s="7">
        <f t="shared" si="7"/>
        <v>8649.9066666666658</v>
      </c>
      <c r="SN3" s="7">
        <f t="shared" si="7"/>
        <v>8677.3333333333339</v>
      </c>
      <c r="SO3" s="7">
        <f t="shared" si="7"/>
        <v>8693.6133333333328</v>
      </c>
      <c r="SP3" s="7">
        <f t="shared" si="7"/>
        <v>8716.0400000000009</v>
      </c>
      <c r="SQ3" s="7">
        <f t="shared" si="7"/>
        <v>8729.24</v>
      </c>
      <c r="SR3" s="7">
        <f t="shared" si="7"/>
        <v>8754.4533333333329</v>
      </c>
      <c r="SS3" s="7">
        <f t="shared" si="7"/>
        <v>8767.9599999999991</v>
      </c>
      <c r="ST3" s="7">
        <f t="shared" ref="ST3:VE3" si="8">AVERAGE(ST5:ST79)</f>
        <v>8775.1066666666666</v>
      </c>
      <c r="SU3" s="7">
        <f t="shared" si="8"/>
        <v>8791.5466666666671</v>
      </c>
      <c r="SV3" s="7">
        <f t="shared" si="8"/>
        <v>8800.2800000000007</v>
      </c>
      <c r="SW3" s="7">
        <f t="shared" si="8"/>
        <v>8802.8799999999992</v>
      </c>
      <c r="SX3" s="7">
        <f t="shared" si="8"/>
        <v>8805.1466666666674</v>
      </c>
      <c r="SY3" s="7">
        <f t="shared" si="8"/>
        <v>8816.16</v>
      </c>
      <c r="SZ3" s="7">
        <f t="shared" si="8"/>
        <v>8819.6133333333328</v>
      </c>
      <c r="TA3" s="7">
        <f t="shared" si="8"/>
        <v>8827.2666666666664</v>
      </c>
      <c r="TB3" s="7">
        <f t="shared" si="8"/>
        <v>7495.12</v>
      </c>
      <c r="TC3" s="7">
        <f t="shared" si="8"/>
        <v>7773.36</v>
      </c>
      <c r="TD3" s="7">
        <f t="shared" si="8"/>
        <v>7966.333333333333</v>
      </c>
      <c r="TE3" s="7">
        <f t="shared" si="8"/>
        <v>8113.9333333333334</v>
      </c>
      <c r="TF3" s="7">
        <f t="shared" si="8"/>
        <v>8237.2800000000007</v>
      </c>
      <c r="TG3" s="7">
        <f t="shared" si="8"/>
        <v>8338.8533333333326</v>
      </c>
      <c r="TH3" s="7">
        <f t="shared" si="8"/>
        <v>8414.7066666666669</v>
      </c>
      <c r="TI3" s="7">
        <f t="shared" si="8"/>
        <v>8482.0666666666675</v>
      </c>
      <c r="TJ3" s="7">
        <f t="shared" si="8"/>
        <v>8542.6133333333328</v>
      </c>
      <c r="TK3" s="7">
        <f t="shared" si="8"/>
        <v>8600.0400000000009</v>
      </c>
      <c r="TL3" s="7">
        <f t="shared" si="8"/>
        <v>8647.3866666666672</v>
      </c>
      <c r="TM3" s="7">
        <f t="shared" si="8"/>
        <v>8697.8533333333326</v>
      </c>
      <c r="TN3" s="7">
        <f t="shared" si="8"/>
        <v>8742.6533333333336</v>
      </c>
      <c r="TO3" s="7">
        <f t="shared" si="8"/>
        <v>8780.2933333333331</v>
      </c>
      <c r="TP3" s="7">
        <f t="shared" si="8"/>
        <v>8822.1733333333341</v>
      </c>
      <c r="TQ3" s="7">
        <f t="shared" si="8"/>
        <v>8856.1466666666674</v>
      </c>
      <c r="TR3" s="7">
        <f t="shared" si="8"/>
        <v>8894.0400000000009</v>
      </c>
      <c r="TS3" s="7">
        <f t="shared" si="8"/>
        <v>8919.36</v>
      </c>
      <c r="TT3" s="7">
        <f t="shared" si="8"/>
        <v>8941.8533333333326</v>
      </c>
      <c r="TU3" s="7">
        <f t="shared" si="8"/>
        <v>8969.1466666666674</v>
      </c>
      <c r="TV3" s="7">
        <f t="shared" si="8"/>
        <v>8988.8666666666668</v>
      </c>
      <c r="TW3" s="7">
        <f t="shared" si="8"/>
        <v>9003.746666666666</v>
      </c>
      <c r="TX3" s="7">
        <f t="shared" si="8"/>
        <v>9017.0266666666666</v>
      </c>
      <c r="TY3" s="7">
        <f t="shared" si="8"/>
        <v>9039.6</v>
      </c>
      <c r="TZ3" s="7">
        <f t="shared" si="8"/>
        <v>9055.4666666666672</v>
      </c>
      <c r="UA3" s="7">
        <f t="shared" si="8"/>
        <v>9072.3866666666672</v>
      </c>
      <c r="UB3" s="7">
        <f t="shared" si="8"/>
        <v>8384.5466666666671</v>
      </c>
      <c r="UC3" s="7">
        <f t="shared" si="8"/>
        <v>8478.2133333333331</v>
      </c>
      <c r="UD3" s="7">
        <f t="shared" si="8"/>
        <v>8592.4933333333338</v>
      </c>
      <c r="UE3" s="7">
        <f t="shared" si="8"/>
        <v>8709.6533333333336</v>
      </c>
      <c r="UF3" s="7">
        <f t="shared" si="8"/>
        <v>8821.52</v>
      </c>
      <c r="UG3" s="7">
        <f t="shared" si="8"/>
        <v>8923.5066666666662</v>
      </c>
      <c r="UH3" s="7">
        <f t="shared" si="8"/>
        <v>9024.8933333333334</v>
      </c>
      <c r="UI3" s="7">
        <f t="shared" si="8"/>
        <v>9122.36</v>
      </c>
      <c r="UJ3" s="7">
        <f t="shared" si="8"/>
        <v>9213.2666666666664</v>
      </c>
      <c r="UK3" s="7">
        <f t="shared" si="8"/>
        <v>9293.9466666666667</v>
      </c>
      <c r="UL3" s="7">
        <f t="shared" si="8"/>
        <v>9375.7866666666669</v>
      </c>
      <c r="UM3" s="7">
        <f t="shared" si="8"/>
        <v>9450.1733333333341</v>
      </c>
      <c r="UN3" s="7">
        <f t="shared" si="8"/>
        <v>9517.4666666666672</v>
      </c>
      <c r="UO3" s="7">
        <f t="shared" si="8"/>
        <v>9580.5333333333328</v>
      </c>
      <c r="UP3" s="7">
        <f t="shared" si="8"/>
        <v>9633.36</v>
      </c>
      <c r="UQ3" s="7">
        <f t="shared" si="8"/>
        <v>9690.8266666666659</v>
      </c>
      <c r="UR3" s="7">
        <f t="shared" si="8"/>
        <v>9735.7866666666669</v>
      </c>
      <c r="US3" s="7">
        <f t="shared" si="8"/>
        <v>9774</v>
      </c>
      <c r="UT3" s="7">
        <f t="shared" si="8"/>
        <v>9815.9866666666658</v>
      </c>
      <c r="UU3" s="7">
        <f t="shared" si="8"/>
        <v>9846.52</v>
      </c>
      <c r="UV3" s="7">
        <f t="shared" si="8"/>
        <v>9879.6</v>
      </c>
      <c r="UW3" s="7">
        <f t="shared" si="8"/>
        <v>9902.76</v>
      </c>
      <c r="UX3" s="7">
        <f t="shared" si="8"/>
        <v>9926.1200000000008</v>
      </c>
      <c r="UY3" s="7">
        <f t="shared" si="8"/>
        <v>9942.7866666666669</v>
      </c>
      <c r="UZ3" s="7">
        <f t="shared" si="8"/>
        <v>9962.6133333333328</v>
      </c>
      <c r="VA3" s="7">
        <f t="shared" si="8"/>
        <v>9977.7999999999993</v>
      </c>
      <c r="VB3" s="7">
        <f t="shared" si="8"/>
        <v>8384.5466666666671</v>
      </c>
      <c r="VC3" s="7">
        <f t="shared" si="8"/>
        <v>8440.7199999999993</v>
      </c>
      <c r="VD3" s="7">
        <f t="shared" si="8"/>
        <v>8516.373333333333</v>
      </c>
      <c r="VE3" s="7">
        <f t="shared" si="8"/>
        <v>8596.3333333333339</v>
      </c>
      <c r="VF3" s="7">
        <f t="shared" ref="VF3:WZ3" si="9">AVERAGE(VF5:VF79)</f>
        <v>8673.1733333333341</v>
      </c>
      <c r="VG3" s="7">
        <f t="shared" si="9"/>
        <v>8744.5866666666661</v>
      </c>
      <c r="VH3" s="7">
        <f t="shared" si="9"/>
        <v>8816.2666666666664</v>
      </c>
      <c r="VI3" s="7">
        <f t="shared" si="9"/>
        <v>8887.7733333333326</v>
      </c>
      <c r="VJ3" s="7">
        <f t="shared" si="9"/>
        <v>8954.4666666666672</v>
      </c>
      <c r="VK3" s="7">
        <f t="shared" si="9"/>
        <v>9013.5333333333328</v>
      </c>
      <c r="VL3" s="7">
        <f t="shared" si="9"/>
        <v>9073.7333333333336</v>
      </c>
      <c r="VM3" s="7">
        <f t="shared" si="9"/>
        <v>9128.746666666666</v>
      </c>
      <c r="VN3" s="7">
        <f t="shared" si="9"/>
        <v>9180.1200000000008</v>
      </c>
      <c r="VO3" s="7">
        <f t="shared" si="9"/>
        <v>9229.4266666666663</v>
      </c>
      <c r="VP3" s="7">
        <f t="shared" si="9"/>
        <v>9267.9333333333325</v>
      </c>
      <c r="VQ3" s="7">
        <f t="shared" si="9"/>
        <v>9313.2933333333331</v>
      </c>
      <c r="VR3" s="7">
        <f t="shared" si="9"/>
        <v>9345.7199999999993</v>
      </c>
      <c r="VS3" s="7">
        <f t="shared" si="9"/>
        <v>9374.48</v>
      </c>
      <c r="VT3" s="7">
        <f t="shared" si="9"/>
        <v>9408.5733333333337</v>
      </c>
      <c r="VU3" s="7">
        <f t="shared" si="9"/>
        <v>9430.8933333333334</v>
      </c>
      <c r="VV3" s="7">
        <f t="shared" si="9"/>
        <v>9456.8533333333326</v>
      </c>
      <c r="VW3" s="7">
        <f t="shared" si="9"/>
        <v>9474.2800000000007</v>
      </c>
      <c r="VX3" s="7">
        <f t="shared" si="9"/>
        <v>9492.64</v>
      </c>
      <c r="VY3" s="7">
        <f t="shared" si="9"/>
        <v>9504.5866666666661</v>
      </c>
      <c r="VZ3" s="7">
        <f t="shared" si="9"/>
        <v>9520.8533333333326</v>
      </c>
      <c r="WA3" s="7">
        <f t="shared" si="9"/>
        <v>9532.5733333333337</v>
      </c>
      <c r="WB3" s="7">
        <f t="shared" si="9"/>
        <v>8384.5466666666671</v>
      </c>
      <c r="WC3" s="7">
        <f t="shared" si="9"/>
        <v>8362.4666666666672</v>
      </c>
      <c r="WD3" s="7">
        <f t="shared" si="9"/>
        <v>8356.56</v>
      </c>
      <c r="WE3" s="7">
        <f t="shared" si="9"/>
        <v>8359.1466666666674</v>
      </c>
      <c r="WF3" s="7">
        <f t="shared" si="9"/>
        <v>8364.08</v>
      </c>
      <c r="WG3" s="7">
        <f t="shared" si="9"/>
        <v>8370.3466666666664</v>
      </c>
      <c r="WH3" s="7">
        <f t="shared" si="9"/>
        <v>8381.68</v>
      </c>
      <c r="WI3" s="7">
        <f t="shared" si="9"/>
        <v>8394.9599999999991</v>
      </c>
      <c r="WJ3" s="7">
        <f t="shared" si="9"/>
        <v>8410.08</v>
      </c>
      <c r="WK3" s="7">
        <f t="shared" si="9"/>
        <v>8423.32</v>
      </c>
      <c r="WL3" s="7">
        <f t="shared" si="9"/>
        <v>8441.4266666666663</v>
      </c>
      <c r="WM3" s="7">
        <f t="shared" si="9"/>
        <v>8456.1066666666666</v>
      </c>
      <c r="WN3" s="7">
        <f t="shared" si="9"/>
        <v>8473.626666666667</v>
      </c>
      <c r="WO3" s="7">
        <f t="shared" si="9"/>
        <v>8490.08</v>
      </c>
      <c r="WP3" s="7">
        <f t="shared" si="9"/>
        <v>8499.8266666666659</v>
      </c>
      <c r="WQ3" s="7">
        <f t="shared" si="9"/>
        <v>8516.56</v>
      </c>
      <c r="WR3" s="7">
        <f t="shared" si="9"/>
        <v>8526.68</v>
      </c>
      <c r="WS3" s="7">
        <f t="shared" si="9"/>
        <v>8537.56</v>
      </c>
      <c r="WT3" s="7">
        <f t="shared" si="9"/>
        <v>8552.4533333333329</v>
      </c>
      <c r="WU3" s="7">
        <f t="shared" si="9"/>
        <v>8559.6133333333328</v>
      </c>
      <c r="WV3" s="7">
        <f t="shared" si="9"/>
        <v>8571.1066666666666</v>
      </c>
      <c r="WW3" s="7">
        <f t="shared" si="9"/>
        <v>8575.9599999999991</v>
      </c>
      <c r="WX3" s="7">
        <f t="shared" si="9"/>
        <v>8582.2933333333331</v>
      </c>
      <c r="WY3" s="7">
        <f t="shared" si="9"/>
        <v>8585.0533333333333</v>
      </c>
      <c r="WZ3" s="7">
        <f t="shared" si="9"/>
        <v>8592.1466666666674</v>
      </c>
      <c r="XA3" s="7">
        <f>AVERAGE(XA5:XA79)</f>
        <v>8597.1333333333332</v>
      </c>
    </row>
    <row r="4" spans="1:625" x14ac:dyDescent="0.25">
      <c r="A4" s="2" t="s">
        <v>2</v>
      </c>
      <c r="B4" s="7">
        <f t="shared" ref="B4:BM4" si="10">_xlfn.STDEV.P(B5:B79)</f>
        <v>697.35007169203686</v>
      </c>
      <c r="C4" s="7">
        <f t="shared" si="10"/>
        <v>643.07174591953583</v>
      </c>
      <c r="D4" s="7">
        <f t="shared" si="10"/>
        <v>617.33359049670662</v>
      </c>
      <c r="E4" s="7">
        <f t="shared" si="10"/>
        <v>598.54806486660334</v>
      </c>
      <c r="F4" s="7">
        <f t="shared" si="10"/>
        <v>589.60740474771285</v>
      </c>
      <c r="G4" s="7">
        <f t="shared" si="10"/>
        <v>587.48859302401206</v>
      </c>
      <c r="H4" s="7">
        <f t="shared" si="10"/>
        <v>591.30084841249243</v>
      </c>
      <c r="I4" s="7">
        <f t="shared" si="10"/>
        <v>594.89508856604277</v>
      </c>
      <c r="J4" s="7">
        <f t="shared" si="10"/>
        <v>597.05815893893919</v>
      </c>
      <c r="K4" s="7">
        <f t="shared" si="10"/>
        <v>601.59500825352222</v>
      </c>
      <c r="L4" s="7">
        <f t="shared" si="10"/>
        <v>614.92764148854656</v>
      </c>
      <c r="M4" s="7">
        <f t="shared" si="10"/>
        <v>628.4427715835036</v>
      </c>
      <c r="N4" s="7">
        <f t="shared" si="10"/>
        <v>643.50238690742685</v>
      </c>
      <c r="O4" s="7">
        <f t="shared" si="10"/>
        <v>659.9515152561504</v>
      </c>
      <c r="P4" s="7">
        <f t="shared" si="10"/>
        <v>678.28164009420811</v>
      </c>
      <c r="Q4" s="7">
        <f t="shared" si="10"/>
        <v>690.19955941902936</v>
      </c>
      <c r="R4" s="7">
        <f t="shared" si="10"/>
        <v>703.90642130581205</v>
      </c>
      <c r="S4" s="7">
        <f t="shared" si="10"/>
        <v>712.55870912897808</v>
      </c>
      <c r="T4" s="7">
        <f t="shared" si="10"/>
        <v>720.14053393919028</v>
      </c>
      <c r="U4" s="7">
        <f t="shared" si="10"/>
        <v>724.92935367677183</v>
      </c>
      <c r="V4" s="7">
        <f t="shared" si="10"/>
        <v>728.65502717144716</v>
      </c>
      <c r="W4" s="7">
        <f t="shared" si="10"/>
        <v>741.56702000261294</v>
      </c>
      <c r="X4" s="7">
        <f t="shared" si="10"/>
        <v>743.95969496561656</v>
      </c>
      <c r="Y4" s="7">
        <f t="shared" si="10"/>
        <v>759.27212676937427</v>
      </c>
      <c r="Z4" s="7">
        <f t="shared" si="10"/>
        <v>769.79284370681307</v>
      </c>
      <c r="AA4" s="7">
        <f t="shared" si="10"/>
        <v>775.72633249963417</v>
      </c>
      <c r="AB4" s="7">
        <f t="shared" si="10"/>
        <v>697.35007169203686</v>
      </c>
      <c r="AC4" s="7">
        <f t="shared" si="10"/>
        <v>644.91216917930421</v>
      </c>
      <c r="AD4" s="7">
        <f t="shared" si="10"/>
        <v>619.103629307907</v>
      </c>
      <c r="AE4" s="7">
        <f t="shared" si="10"/>
        <v>600.22990617484777</v>
      </c>
      <c r="AF4" s="7">
        <f t="shared" si="10"/>
        <v>589.73971147353552</v>
      </c>
      <c r="AG4" s="7">
        <f t="shared" si="10"/>
        <v>583.6188939139422</v>
      </c>
      <c r="AH4" s="7">
        <f t="shared" si="10"/>
        <v>583.09223909162847</v>
      </c>
      <c r="AI4" s="7">
        <f t="shared" si="10"/>
        <v>583.80554053173864</v>
      </c>
      <c r="AJ4" s="7">
        <f t="shared" si="10"/>
        <v>583.23045279431938</v>
      </c>
      <c r="AK4" s="7">
        <f t="shared" si="10"/>
        <v>586.00731220314606</v>
      </c>
      <c r="AL4" s="7">
        <f t="shared" si="10"/>
        <v>598.58203915587035</v>
      </c>
      <c r="AM4" s="7">
        <f t="shared" si="10"/>
        <v>610.61108568020256</v>
      </c>
      <c r="AN4" s="7">
        <f t="shared" si="10"/>
        <v>623.9444798662422</v>
      </c>
      <c r="AO4" s="7">
        <f t="shared" si="10"/>
        <v>638.56857284259013</v>
      </c>
      <c r="AP4" s="7">
        <f t="shared" si="10"/>
        <v>654.99393042141151</v>
      </c>
      <c r="AQ4" s="7">
        <f t="shared" si="10"/>
        <v>664.90704660292363</v>
      </c>
      <c r="AR4" s="7">
        <f t="shared" si="10"/>
        <v>678.28107395746258</v>
      </c>
      <c r="AS4" s="7">
        <f t="shared" si="10"/>
        <v>686.85818688349991</v>
      </c>
      <c r="AT4" s="7">
        <f t="shared" si="10"/>
        <v>694.28734442032157</v>
      </c>
      <c r="AU4" s="7">
        <f t="shared" si="10"/>
        <v>697.01328614788019</v>
      </c>
      <c r="AV4" s="7">
        <f t="shared" si="10"/>
        <v>701.25220139088015</v>
      </c>
      <c r="AW4" s="7">
        <f t="shared" si="10"/>
        <v>716.8237067012285</v>
      </c>
      <c r="AX4" s="7">
        <f t="shared" si="10"/>
        <v>719.78974707896475</v>
      </c>
      <c r="AY4" s="7">
        <f t="shared" si="10"/>
        <v>732.62275876925014</v>
      </c>
      <c r="AZ4" s="7">
        <f t="shared" si="10"/>
        <v>743.13770627582142</v>
      </c>
      <c r="BA4" s="7">
        <f t="shared" si="10"/>
        <v>747.37803612956725</v>
      </c>
      <c r="BB4" s="7">
        <f t="shared" si="10"/>
        <v>697.35007169203686</v>
      </c>
      <c r="BC4" s="7">
        <f t="shared" si="10"/>
        <v>651.97254693396064</v>
      </c>
      <c r="BD4" s="7">
        <f t="shared" si="10"/>
        <v>626.80260454681161</v>
      </c>
      <c r="BE4" s="7">
        <f t="shared" si="10"/>
        <v>609.99987613842086</v>
      </c>
      <c r="BF4" s="7">
        <f t="shared" si="10"/>
        <v>596.04515623119255</v>
      </c>
      <c r="BG4" s="7">
        <f t="shared" si="10"/>
        <v>585.35926958483287</v>
      </c>
      <c r="BH4" s="7">
        <f t="shared" si="10"/>
        <v>580.38313690182281</v>
      </c>
      <c r="BI4" s="7">
        <f t="shared" si="10"/>
        <v>574.64609491407839</v>
      </c>
      <c r="BJ4" s="7">
        <f t="shared" si="10"/>
        <v>569.43910024592537</v>
      </c>
      <c r="BK4" s="7">
        <f t="shared" si="10"/>
        <v>568.9067410393377</v>
      </c>
      <c r="BL4" s="7">
        <f t="shared" si="10"/>
        <v>573.591631118245</v>
      </c>
      <c r="BM4" s="7">
        <f t="shared" si="10"/>
        <v>583.26089211146916</v>
      </c>
      <c r="BN4" s="7">
        <f t="shared" ref="BN4:DY4" si="11">_xlfn.STDEV.P(BN5:BN79)</f>
        <v>593.92218330537401</v>
      </c>
      <c r="BO4" s="7">
        <f t="shared" si="11"/>
        <v>607.08172409761551</v>
      </c>
      <c r="BP4" s="7">
        <f t="shared" si="11"/>
        <v>618.38290388902431</v>
      </c>
      <c r="BQ4" s="7">
        <f t="shared" si="11"/>
        <v>626.81104209234286</v>
      </c>
      <c r="BR4" s="7">
        <f t="shared" si="11"/>
        <v>636.82079055954887</v>
      </c>
      <c r="BS4" s="7">
        <f t="shared" si="11"/>
        <v>647.24702424962902</v>
      </c>
      <c r="BT4" s="7">
        <f t="shared" si="11"/>
        <v>656.67162150414936</v>
      </c>
      <c r="BU4" s="7">
        <f t="shared" si="11"/>
        <v>659.85351855965393</v>
      </c>
      <c r="BV4" s="7">
        <f t="shared" si="11"/>
        <v>663.44810397397816</v>
      </c>
      <c r="BW4" s="7">
        <f t="shared" si="11"/>
        <v>677.86668056648284</v>
      </c>
      <c r="BX4" s="7">
        <f t="shared" si="11"/>
        <v>685.44354833607952</v>
      </c>
      <c r="BY4" s="7">
        <f t="shared" si="11"/>
        <v>694.37245285861468</v>
      </c>
      <c r="BZ4" s="7">
        <f t="shared" si="11"/>
        <v>703.98677209794857</v>
      </c>
      <c r="CA4" s="7">
        <f t="shared" si="11"/>
        <v>709.57573752834071</v>
      </c>
      <c r="CB4" s="7">
        <f t="shared" si="11"/>
        <v>80.981264225471037</v>
      </c>
      <c r="CC4" s="7">
        <f t="shared" si="11"/>
        <v>95.611988090754949</v>
      </c>
      <c r="CD4" s="7">
        <f t="shared" si="11"/>
        <v>134.52854302670823</v>
      </c>
      <c r="CE4" s="7">
        <f t="shared" si="11"/>
        <v>187.87721758874568</v>
      </c>
      <c r="CF4" s="7">
        <f t="shared" si="11"/>
        <v>240.86022281259588</v>
      </c>
      <c r="CG4" s="7">
        <f t="shared" si="11"/>
        <v>295.68094937317522</v>
      </c>
      <c r="CH4" s="7">
        <f t="shared" si="11"/>
        <v>346.86262000330271</v>
      </c>
      <c r="CI4" s="7">
        <f t="shared" si="11"/>
        <v>396.65685500470335</v>
      </c>
      <c r="CJ4" s="7">
        <f t="shared" si="11"/>
        <v>441.96801372447254</v>
      </c>
      <c r="CK4" s="7">
        <f t="shared" si="11"/>
        <v>485.71149186871554</v>
      </c>
      <c r="CL4" s="7">
        <f t="shared" si="11"/>
        <v>528.8730028613254</v>
      </c>
      <c r="CM4" s="7">
        <f t="shared" si="11"/>
        <v>565.95637271986095</v>
      </c>
      <c r="CN4" s="7">
        <f t="shared" si="11"/>
        <v>597.34200142520251</v>
      </c>
      <c r="CO4" s="7">
        <f t="shared" si="11"/>
        <v>626.13494094058251</v>
      </c>
      <c r="CP4" s="7">
        <f t="shared" si="11"/>
        <v>652.94767038918724</v>
      </c>
      <c r="CQ4" s="7">
        <f t="shared" si="11"/>
        <v>681.10069035348954</v>
      </c>
      <c r="CR4" s="7">
        <f t="shared" si="11"/>
        <v>704.63199611964512</v>
      </c>
      <c r="CS4" s="7">
        <f t="shared" si="11"/>
        <v>727.14151164374846</v>
      </c>
      <c r="CT4" s="7">
        <f t="shared" si="11"/>
        <v>744.32743762406074</v>
      </c>
      <c r="CU4" s="7">
        <f t="shared" si="11"/>
        <v>757.31010574708864</v>
      </c>
      <c r="CV4" s="7">
        <f t="shared" si="11"/>
        <v>770.28772413660829</v>
      </c>
      <c r="CW4" s="7">
        <f t="shared" si="11"/>
        <v>779.53387599399559</v>
      </c>
      <c r="CX4" s="7">
        <f t="shared" si="11"/>
        <v>792.39266360393151</v>
      </c>
      <c r="CY4" s="7">
        <f t="shared" si="11"/>
        <v>801.34601764780734</v>
      </c>
      <c r="CZ4" s="7">
        <f t="shared" si="11"/>
        <v>807.86942465282652</v>
      </c>
      <c r="DA4" s="7">
        <f t="shared" si="11"/>
        <v>816.99199767602784</v>
      </c>
      <c r="DB4" s="7">
        <f t="shared" si="11"/>
        <v>80.981264225471037</v>
      </c>
      <c r="DC4" s="7">
        <f t="shared" si="11"/>
        <v>92.920777726692179</v>
      </c>
      <c r="DD4" s="7">
        <f t="shared" si="11"/>
        <v>126.19300913899927</v>
      </c>
      <c r="DE4" s="7">
        <f t="shared" si="11"/>
        <v>172.41214909499723</v>
      </c>
      <c r="DF4" s="7">
        <f t="shared" si="11"/>
        <v>219.28023916643491</v>
      </c>
      <c r="DG4" s="7">
        <f t="shared" si="11"/>
        <v>267.27157524385814</v>
      </c>
      <c r="DH4" s="7">
        <f t="shared" si="11"/>
        <v>312.94709641655976</v>
      </c>
      <c r="DI4" s="7">
        <f t="shared" si="11"/>
        <v>357.2820127325503</v>
      </c>
      <c r="DJ4" s="7">
        <f t="shared" si="11"/>
        <v>397.79597361238115</v>
      </c>
      <c r="DK4" s="7">
        <f t="shared" si="11"/>
        <v>436.28497027618187</v>
      </c>
      <c r="DL4" s="7">
        <f t="shared" si="11"/>
        <v>475.19540775932961</v>
      </c>
      <c r="DM4" s="7">
        <f t="shared" si="11"/>
        <v>507.36970066762518</v>
      </c>
      <c r="DN4" s="7">
        <f t="shared" si="11"/>
        <v>535.6201463309194</v>
      </c>
      <c r="DO4" s="7">
        <f t="shared" si="11"/>
        <v>561.9794182075434</v>
      </c>
      <c r="DP4" s="7">
        <f t="shared" si="11"/>
        <v>587.00386733535811</v>
      </c>
      <c r="DQ4" s="7">
        <f t="shared" si="11"/>
        <v>612.7082606120324</v>
      </c>
      <c r="DR4" s="7">
        <f t="shared" si="11"/>
        <v>633.04843191935606</v>
      </c>
      <c r="DS4" s="7">
        <f t="shared" si="11"/>
        <v>651.75731216117208</v>
      </c>
      <c r="DT4" s="7">
        <f t="shared" si="11"/>
        <v>667.78568937446789</v>
      </c>
      <c r="DU4" s="7">
        <f t="shared" si="11"/>
        <v>678.51689820928971</v>
      </c>
      <c r="DV4" s="7">
        <f t="shared" si="11"/>
        <v>690.98601960451333</v>
      </c>
      <c r="DW4" s="7">
        <f t="shared" si="11"/>
        <v>699.80792742643951</v>
      </c>
      <c r="DX4" s="7">
        <f t="shared" si="11"/>
        <v>713.24551534205636</v>
      </c>
      <c r="DY4" s="7">
        <f t="shared" si="11"/>
        <v>720.40672536807676</v>
      </c>
      <c r="DZ4" s="7">
        <f t="shared" ref="DZ4:GK4" si="12">_xlfn.STDEV.P(DZ5:DZ79)</f>
        <v>726.49733146256096</v>
      </c>
      <c r="EA4" s="7">
        <f t="shared" si="12"/>
        <v>735.98116594259545</v>
      </c>
      <c r="EB4" s="7">
        <f t="shared" si="12"/>
        <v>80.981264225471037</v>
      </c>
      <c r="EC4" s="7">
        <f t="shared" si="12"/>
        <v>87.634327114943318</v>
      </c>
      <c r="ED4" s="7">
        <f t="shared" si="12"/>
        <v>109.09364458523186</v>
      </c>
      <c r="EE4" s="7">
        <f t="shared" si="12"/>
        <v>140.90981449928256</v>
      </c>
      <c r="EF4" s="7">
        <f t="shared" si="12"/>
        <v>175.42987152199086</v>
      </c>
      <c r="EG4" s="7">
        <f t="shared" si="12"/>
        <v>211.04401899972328</v>
      </c>
      <c r="EH4" s="7">
        <f t="shared" si="12"/>
        <v>244.05935671471397</v>
      </c>
      <c r="EI4" s="7">
        <f t="shared" si="12"/>
        <v>277.87464287976252</v>
      </c>
      <c r="EJ4" s="7">
        <f t="shared" si="12"/>
        <v>307.70407139905632</v>
      </c>
      <c r="EK4" s="7">
        <f t="shared" si="12"/>
        <v>336.24298251248143</v>
      </c>
      <c r="EL4" s="7">
        <f t="shared" si="12"/>
        <v>367.0536469418787</v>
      </c>
      <c r="EM4" s="7">
        <f t="shared" si="12"/>
        <v>391.21569702658917</v>
      </c>
      <c r="EN4" s="7">
        <f t="shared" si="12"/>
        <v>412.68586923550782</v>
      </c>
      <c r="EO4" s="7">
        <f t="shared" si="12"/>
        <v>431.82065207161588</v>
      </c>
      <c r="EP4" s="7">
        <f t="shared" si="12"/>
        <v>450.84012125512226</v>
      </c>
      <c r="EQ4" s="7">
        <f t="shared" si="12"/>
        <v>471.47847949002107</v>
      </c>
      <c r="ER4" s="7">
        <f t="shared" si="12"/>
        <v>487.1956456656356</v>
      </c>
      <c r="ES4" s="7">
        <f t="shared" si="12"/>
        <v>501.8546396008399</v>
      </c>
      <c r="ET4" s="7">
        <f t="shared" si="12"/>
        <v>515.31777052826567</v>
      </c>
      <c r="EU4" s="7">
        <f t="shared" si="12"/>
        <v>527.30754188929757</v>
      </c>
      <c r="EV4" s="7">
        <f t="shared" si="12"/>
        <v>540.18029681456051</v>
      </c>
      <c r="EW4" s="7">
        <f t="shared" si="12"/>
        <v>547.66073131293808</v>
      </c>
      <c r="EX4" s="7">
        <f t="shared" si="12"/>
        <v>560.79872974971056</v>
      </c>
      <c r="EY4" s="7">
        <f t="shared" si="12"/>
        <v>568.45015714269584</v>
      </c>
      <c r="EZ4" s="7">
        <f t="shared" si="12"/>
        <v>575.25087860283475</v>
      </c>
      <c r="FA4" s="7">
        <f t="shared" si="12"/>
        <v>585.12098714710271</v>
      </c>
      <c r="FB4" s="7">
        <f t="shared" si="12"/>
        <v>10.416448531049342</v>
      </c>
      <c r="FC4" s="7">
        <f t="shared" si="12"/>
        <v>11.4744624662286</v>
      </c>
      <c r="FD4" s="7">
        <f t="shared" si="12"/>
        <v>14.415522497949524</v>
      </c>
      <c r="FE4" s="7">
        <f t="shared" si="12"/>
        <v>19.140992659734238</v>
      </c>
      <c r="FF4" s="7">
        <f t="shared" si="12"/>
        <v>24.956160673379941</v>
      </c>
      <c r="FG4" s="7">
        <f t="shared" si="12"/>
        <v>33.955065732360005</v>
      </c>
      <c r="FH4" s="7">
        <f t="shared" si="12"/>
        <v>42.822527819932453</v>
      </c>
      <c r="FI4" s="7">
        <f t="shared" si="12"/>
        <v>52.394476384019292</v>
      </c>
      <c r="FJ4" s="7">
        <f t="shared" si="12"/>
        <v>62.401273491278474</v>
      </c>
      <c r="FK4" s="7">
        <f t="shared" si="12"/>
        <v>72.384405932646999</v>
      </c>
      <c r="FL4" s="7">
        <f t="shared" si="12"/>
        <v>84.021155008062635</v>
      </c>
      <c r="FM4" s="7">
        <f t="shared" si="12"/>
        <v>95.143452860521208</v>
      </c>
      <c r="FN4" s="7">
        <f t="shared" si="12"/>
        <v>108.1430377889498</v>
      </c>
      <c r="FO4" s="7">
        <f t="shared" si="12"/>
        <v>119.14616681482735</v>
      </c>
      <c r="FP4" s="7">
        <f t="shared" si="12"/>
        <v>129.47586373100157</v>
      </c>
      <c r="FQ4" s="7">
        <f t="shared" si="12"/>
        <v>141.8775772746819</v>
      </c>
      <c r="FR4" s="7">
        <f t="shared" si="12"/>
        <v>152.65486766632182</v>
      </c>
      <c r="FS4" s="7">
        <f t="shared" si="12"/>
        <v>161.81527245597061</v>
      </c>
      <c r="FT4" s="7">
        <f t="shared" si="12"/>
        <v>173.59664308070271</v>
      </c>
      <c r="FU4" s="7">
        <f t="shared" si="12"/>
        <v>182.73761833720926</v>
      </c>
      <c r="FV4" s="7">
        <f t="shared" si="12"/>
        <v>193.26374195786326</v>
      </c>
      <c r="FW4" s="7">
        <f t="shared" si="12"/>
        <v>200.49852800789668</v>
      </c>
      <c r="FX4" s="7">
        <f t="shared" si="12"/>
        <v>207.18091889832797</v>
      </c>
      <c r="FY4" s="7">
        <f t="shared" si="12"/>
        <v>216.85923749955612</v>
      </c>
      <c r="FZ4" s="7">
        <f t="shared" si="12"/>
        <v>222.00675625354788</v>
      </c>
      <c r="GA4" s="7">
        <f t="shared" si="12"/>
        <v>232.06138115210427</v>
      </c>
      <c r="GB4" s="7">
        <f t="shared" si="12"/>
        <v>10.416448531049342</v>
      </c>
      <c r="GC4" s="7">
        <f t="shared" si="12"/>
        <v>11.187008338048004</v>
      </c>
      <c r="GD4" s="7">
        <f t="shared" si="12"/>
        <v>13.799297888741377</v>
      </c>
      <c r="GE4" s="7">
        <f t="shared" si="12"/>
        <v>17.627987847611976</v>
      </c>
      <c r="GF4" s="7">
        <f t="shared" si="12"/>
        <v>22.478299658905598</v>
      </c>
      <c r="GG4" s="7">
        <f t="shared" si="12"/>
        <v>30.071470421868852</v>
      </c>
      <c r="GH4" s="7">
        <f t="shared" si="12"/>
        <v>37.143527026926236</v>
      </c>
      <c r="GI4" s="7">
        <f t="shared" si="12"/>
        <v>45.511836799769888</v>
      </c>
      <c r="GJ4" s="7">
        <f t="shared" si="12"/>
        <v>53.4286914182508</v>
      </c>
      <c r="GK4" s="7">
        <f t="shared" si="12"/>
        <v>62.223539668592373</v>
      </c>
      <c r="GL4" s="7">
        <f t="shared" ref="GL4:IW4" si="13">_xlfn.STDEV.P(GL5:GL79)</f>
        <v>72.120092438469143</v>
      </c>
      <c r="GM4" s="7">
        <f t="shared" si="13"/>
        <v>81.687040723864044</v>
      </c>
      <c r="GN4" s="7">
        <f t="shared" si="13"/>
        <v>93.034617213164267</v>
      </c>
      <c r="GO4" s="7">
        <f t="shared" si="13"/>
        <v>101.90934010187682</v>
      </c>
      <c r="GP4" s="7">
        <f t="shared" si="13"/>
        <v>111.27536694564924</v>
      </c>
      <c r="GQ4" s="7">
        <f t="shared" si="13"/>
        <v>121.7635931722706</v>
      </c>
      <c r="GR4" s="7">
        <f t="shared" si="13"/>
        <v>131.71566278245811</v>
      </c>
      <c r="GS4" s="7">
        <f t="shared" si="13"/>
        <v>140.35966118828048</v>
      </c>
      <c r="GT4" s="7">
        <f t="shared" si="13"/>
        <v>150.51069448898158</v>
      </c>
      <c r="GU4" s="7">
        <f t="shared" si="13"/>
        <v>159.36203144622206</v>
      </c>
      <c r="GV4" s="7">
        <f t="shared" si="13"/>
        <v>167.71772582394371</v>
      </c>
      <c r="GW4" s="7">
        <f t="shared" si="13"/>
        <v>172.42171350757678</v>
      </c>
      <c r="GX4" s="7">
        <f t="shared" si="13"/>
        <v>176.97216152704797</v>
      </c>
      <c r="GY4" s="7">
        <f t="shared" si="13"/>
        <v>186.21514438949373</v>
      </c>
      <c r="GZ4" s="7">
        <f t="shared" si="13"/>
        <v>190.96567882446544</v>
      </c>
      <c r="HA4" s="7">
        <f t="shared" si="13"/>
        <v>198.43656204327758</v>
      </c>
      <c r="HB4" s="7">
        <f t="shared" si="13"/>
        <v>10.416448531049342</v>
      </c>
      <c r="HC4" s="7">
        <f t="shared" si="13"/>
        <v>10.726134231658467</v>
      </c>
      <c r="HD4" s="7">
        <f t="shared" si="13"/>
        <v>12.124949484430852</v>
      </c>
      <c r="HE4" s="7">
        <f t="shared" si="13"/>
        <v>14.651592253252053</v>
      </c>
      <c r="HF4" s="7">
        <f t="shared" si="13"/>
        <v>17.538103280191581</v>
      </c>
      <c r="HG4" s="7">
        <f t="shared" si="13"/>
        <v>22.294808563629537</v>
      </c>
      <c r="HH4" s="7">
        <f t="shared" si="13"/>
        <v>27.140208793104989</v>
      </c>
      <c r="HI4" s="7">
        <f t="shared" si="13"/>
        <v>32.310972336550527</v>
      </c>
      <c r="HJ4" s="7">
        <f t="shared" si="13"/>
        <v>37.182433128203613</v>
      </c>
      <c r="HK4" s="7">
        <f t="shared" si="13"/>
        <v>42.952306366739172</v>
      </c>
      <c r="HL4" s="7">
        <f t="shared" si="13"/>
        <v>48.915916973244336</v>
      </c>
      <c r="HM4" s="7">
        <f t="shared" si="13"/>
        <v>55.162570240658255</v>
      </c>
      <c r="HN4" s="7">
        <f t="shared" si="13"/>
        <v>63.5360041411342</v>
      </c>
      <c r="HO4" s="7">
        <f t="shared" si="13"/>
        <v>69.524590054326978</v>
      </c>
      <c r="HP4" s="7">
        <f t="shared" si="13"/>
        <v>75.117382512675164</v>
      </c>
      <c r="HQ4" s="7">
        <f t="shared" si="13"/>
        <v>80.915073173461735</v>
      </c>
      <c r="HR4" s="7">
        <f t="shared" si="13"/>
        <v>87.395780218497961</v>
      </c>
      <c r="HS4" s="7">
        <f t="shared" si="13"/>
        <v>94.196035774100153</v>
      </c>
      <c r="HT4" s="7">
        <f t="shared" si="13"/>
        <v>101.63828325105763</v>
      </c>
      <c r="HU4" s="7">
        <f t="shared" si="13"/>
        <v>106.5255316292244</v>
      </c>
      <c r="HV4" s="7">
        <f t="shared" si="13"/>
        <v>110.81365659921565</v>
      </c>
      <c r="HW4" s="7">
        <f t="shared" si="13"/>
        <v>113.80501844041071</v>
      </c>
      <c r="HX4" s="7">
        <f t="shared" si="13"/>
        <v>116.6134324262099</v>
      </c>
      <c r="HY4" s="7">
        <f t="shared" si="13"/>
        <v>122.59804892411624</v>
      </c>
      <c r="HZ4" s="7">
        <f t="shared" si="13"/>
        <v>125.53774394800774</v>
      </c>
      <c r="IA4" s="7">
        <f t="shared" si="13"/>
        <v>129.8862572492649</v>
      </c>
      <c r="IB4" s="7">
        <f t="shared" si="13"/>
        <v>2.378570999570961</v>
      </c>
      <c r="IC4" s="7">
        <f t="shared" si="13"/>
        <v>1.993946394019213</v>
      </c>
      <c r="ID4" s="7">
        <f t="shared" si="13"/>
        <v>2.1029503084951866</v>
      </c>
      <c r="IE4" s="7">
        <f t="shared" si="13"/>
        <v>2.3399905033045658</v>
      </c>
      <c r="IF4" s="7">
        <f t="shared" si="13"/>
        <v>2.2271057451320089</v>
      </c>
      <c r="IG4" s="7">
        <f t="shared" si="13"/>
        <v>2.1984236776987882</v>
      </c>
      <c r="IH4" s="7">
        <f t="shared" si="13"/>
        <v>2.8392174195639819</v>
      </c>
      <c r="II4" s="7">
        <f t="shared" si="13"/>
        <v>3.3758883604500642</v>
      </c>
      <c r="IJ4" s="7">
        <f t="shared" si="13"/>
        <v>3.2780481997676603</v>
      </c>
      <c r="IK4" s="7">
        <f t="shared" si="13"/>
        <v>3.6688720640303365</v>
      </c>
      <c r="IL4" s="7">
        <f t="shared" si="13"/>
        <v>4.5944120649134446</v>
      </c>
      <c r="IM4" s="7">
        <f t="shared" si="13"/>
        <v>5.1467357508316756</v>
      </c>
      <c r="IN4" s="7">
        <f t="shared" si="13"/>
        <v>4.7902493556065417</v>
      </c>
      <c r="IO4" s="7">
        <f t="shared" si="13"/>
        <v>6.0660659043201592</v>
      </c>
      <c r="IP4" s="7">
        <f t="shared" si="13"/>
        <v>6.2510443571898895</v>
      </c>
      <c r="IQ4" s="7">
        <f t="shared" si="13"/>
        <v>6.9177517221196139</v>
      </c>
      <c r="IR4" s="7">
        <f t="shared" si="13"/>
        <v>7.7877396520998881</v>
      </c>
      <c r="IS4" s="7">
        <f t="shared" si="13"/>
        <v>9.3140371960224044</v>
      </c>
      <c r="IT4" s="7">
        <f t="shared" si="13"/>
        <v>9.0679802969937402</v>
      </c>
      <c r="IU4" s="7">
        <f t="shared" si="13"/>
        <v>9.9860881007307132</v>
      </c>
      <c r="IV4" s="7">
        <f t="shared" si="13"/>
        <v>10.225580124809003</v>
      </c>
      <c r="IW4" s="7">
        <f t="shared" si="13"/>
        <v>10.652023281987324</v>
      </c>
      <c r="IX4" s="7">
        <f t="shared" ref="IX4:LI4" si="14">_xlfn.STDEV.P(IX5:IX79)</f>
        <v>11.247249540319723</v>
      </c>
      <c r="IY4" s="7">
        <f t="shared" si="14"/>
        <v>12.157514365837926</v>
      </c>
      <c r="IZ4" s="7">
        <f t="shared" si="14"/>
        <v>11.948214185484884</v>
      </c>
      <c r="JA4" s="7">
        <f t="shared" si="14"/>
        <v>12.668042030593714</v>
      </c>
      <c r="JB4" s="7">
        <f t="shared" si="14"/>
        <v>2.378570999570961</v>
      </c>
      <c r="JC4" s="7">
        <f t="shared" si="14"/>
        <v>1.993946394019213</v>
      </c>
      <c r="JD4" s="7">
        <f t="shared" si="14"/>
        <v>2.0949038694465725</v>
      </c>
      <c r="JE4" s="7">
        <f t="shared" si="14"/>
        <v>2.338318484153374</v>
      </c>
      <c r="JF4" s="7">
        <f t="shared" si="14"/>
        <v>2.1967248348393569</v>
      </c>
      <c r="JG4" s="7">
        <f t="shared" si="14"/>
        <v>2.1297469854943385</v>
      </c>
      <c r="JH4" s="7">
        <f t="shared" si="14"/>
        <v>2.6683328128252666</v>
      </c>
      <c r="JI4" s="7">
        <f t="shared" si="14"/>
        <v>3.1511831993007888</v>
      </c>
      <c r="JJ4" s="7">
        <f t="shared" si="14"/>
        <v>3.1730532089245944</v>
      </c>
      <c r="JK4" s="7">
        <f t="shared" si="14"/>
        <v>3.4091641204260026</v>
      </c>
      <c r="JL4" s="7">
        <f t="shared" si="14"/>
        <v>4.3925998376056672</v>
      </c>
      <c r="JM4" s="7">
        <f t="shared" si="14"/>
        <v>4.7118573832407105</v>
      </c>
      <c r="JN4" s="7">
        <f t="shared" si="14"/>
        <v>4.166021283350978</v>
      </c>
      <c r="JO4" s="7">
        <f t="shared" si="14"/>
        <v>5.5551537632484429</v>
      </c>
      <c r="JP4" s="7">
        <f t="shared" si="14"/>
        <v>5.18431823440224</v>
      </c>
      <c r="JQ4" s="7">
        <f t="shared" si="14"/>
        <v>5.9065914216426227</v>
      </c>
      <c r="JR4" s="7">
        <f t="shared" si="14"/>
        <v>6.9163381448085177</v>
      </c>
      <c r="JS4" s="7">
        <f t="shared" si="14"/>
        <v>8.083717516643496</v>
      </c>
      <c r="JT4" s="7">
        <f t="shared" si="14"/>
        <v>7.8194515295014275</v>
      </c>
      <c r="JU4" s="7">
        <f t="shared" si="14"/>
        <v>8.6150875406656979</v>
      </c>
      <c r="JV4" s="7">
        <f t="shared" si="14"/>
        <v>8.6074902781756819</v>
      </c>
      <c r="JW4" s="7">
        <f t="shared" si="14"/>
        <v>9.2436260321489758</v>
      </c>
      <c r="JX4" s="7">
        <f t="shared" si="14"/>
        <v>9.5444131418449309</v>
      </c>
      <c r="JY4" s="7">
        <f t="shared" si="14"/>
        <v>10.682538191938384</v>
      </c>
      <c r="JZ4" s="7">
        <f t="shared" si="14"/>
        <v>10.311986552874604</v>
      </c>
      <c r="KA4" s="7">
        <f t="shared" si="14"/>
        <v>11.356008688502019</v>
      </c>
      <c r="KB4" s="7">
        <f t="shared" si="14"/>
        <v>2.378570999570961</v>
      </c>
      <c r="KC4" s="7">
        <f t="shared" si="14"/>
        <v>1.993946394019213</v>
      </c>
      <c r="KD4" s="7">
        <f t="shared" si="14"/>
        <v>2.0829039557523741</v>
      </c>
      <c r="KE4" s="7">
        <f t="shared" si="14"/>
        <v>2.2672156198003459</v>
      </c>
      <c r="KF4" s="7">
        <f t="shared" si="14"/>
        <v>2.1699359949598103</v>
      </c>
      <c r="KG4" s="7">
        <f t="shared" si="14"/>
        <v>1.99715352995763</v>
      </c>
      <c r="KH4" s="7">
        <f t="shared" si="14"/>
        <v>2.2172655832503843</v>
      </c>
      <c r="KI4" s="7">
        <f t="shared" si="14"/>
        <v>2.6480684784700466</v>
      </c>
      <c r="KJ4" s="7">
        <f t="shared" si="14"/>
        <v>2.5942157881632659</v>
      </c>
      <c r="KK4" s="7">
        <f t="shared" si="14"/>
        <v>2.6881137542067588</v>
      </c>
      <c r="KL4" s="7">
        <f t="shared" si="14"/>
        <v>3.3823069050575527</v>
      </c>
      <c r="KM4" s="7">
        <f t="shared" si="14"/>
        <v>3.8090885465627542</v>
      </c>
      <c r="KN4" s="7">
        <f t="shared" si="14"/>
        <v>3.3718837465132157</v>
      </c>
      <c r="KO4" s="7">
        <f t="shared" si="14"/>
        <v>4.3820644551271597</v>
      </c>
      <c r="KP4" s="7">
        <f t="shared" si="14"/>
        <v>3.9869565112027772</v>
      </c>
      <c r="KQ4" s="7">
        <f t="shared" si="14"/>
        <v>4.0679997814924009</v>
      </c>
      <c r="KR4" s="7">
        <f t="shared" si="14"/>
        <v>4.8988706181459145</v>
      </c>
      <c r="KS4" s="7">
        <f t="shared" si="14"/>
        <v>6.0816079745044034</v>
      </c>
      <c r="KT4" s="7">
        <f t="shared" si="14"/>
        <v>5.4576185282593723</v>
      </c>
      <c r="KU4" s="7">
        <f t="shared" si="14"/>
        <v>6.5697488536472992</v>
      </c>
      <c r="KV4" s="7">
        <f t="shared" si="14"/>
        <v>6.116847408773757</v>
      </c>
      <c r="KW4" s="7">
        <f t="shared" si="14"/>
        <v>7.033052127079837</v>
      </c>
      <c r="KX4" s="7">
        <f t="shared" si="14"/>
        <v>6.9158240450594333</v>
      </c>
      <c r="KY4" s="7">
        <f t="shared" si="14"/>
        <v>7.9259461405072784</v>
      </c>
      <c r="KZ4" s="7">
        <f t="shared" si="14"/>
        <v>7.4275882133211093</v>
      </c>
      <c r="LA4" s="7">
        <f t="shared" si="14"/>
        <v>8.3314024429664109</v>
      </c>
      <c r="LB4" s="7">
        <f t="shared" si="14"/>
        <v>39.329052874433685</v>
      </c>
      <c r="LC4" s="7">
        <f t="shared" si="14"/>
        <v>42.431698842571294</v>
      </c>
      <c r="LD4" s="7">
        <f t="shared" si="14"/>
        <v>60.187115638555788</v>
      </c>
      <c r="LE4" s="7">
        <f t="shared" si="14"/>
        <v>80.225109951103633</v>
      </c>
      <c r="LF4" s="7">
        <f t="shared" si="14"/>
        <v>100.81587176630474</v>
      </c>
      <c r="LG4" s="7">
        <f t="shared" si="14"/>
        <v>120.88991944005184</v>
      </c>
      <c r="LH4" s="7">
        <f t="shared" si="14"/>
        <v>138.4881196669551</v>
      </c>
      <c r="LI4" s="7">
        <f t="shared" si="14"/>
        <v>153.51453293490559</v>
      </c>
      <c r="LJ4" s="7">
        <f t="shared" ref="LJ4:NU4" si="15">_xlfn.STDEV.P(LJ5:LJ79)</f>
        <v>170.77038723255143</v>
      </c>
      <c r="LK4" s="7">
        <f t="shared" si="15"/>
        <v>186.72063791188756</v>
      </c>
      <c r="LL4" s="7">
        <f t="shared" si="15"/>
        <v>208.03301020110567</v>
      </c>
      <c r="LM4" s="7">
        <f t="shared" si="15"/>
        <v>224.53398099669062</v>
      </c>
      <c r="LN4" s="7">
        <f t="shared" si="15"/>
        <v>240.22035217691277</v>
      </c>
      <c r="LO4" s="7">
        <f t="shared" si="15"/>
        <v>260.81950710958887</v>
      </c>
      <c r="LP4" s="7">
        <f t="shared" si="15"/>
        <v>278.72241675186444</v>
      </c>
      <c r="LQ4" s="7">
        <f t="shared" si="15"/>
        <v>296.98806440663571</v>
      </c>
      <c r="LR4" s="7">
        <f t="shared" si="15"/>
        <v>315.42286086388151</v>
      </c>
      <c r="LS4" s="7">
        <f t="shared" si="15"/>
        <v>335.92436820742188</v>
      </c>
      <c r="LT4" s="7">
        <f t="shared" si="15"/>
        <v>352.42931294406009</v>
      </c>
      <c r="LU4" s="7">
        <f t="shared" si="15"/>
        <v>373.0330330323755</v>
      </c>
      <c r="LV4" s="7">
        <f t="shared" si="15"/>
        <v>392.52480425516495</v>
      </c>
      <c r="LW4" s="7">
        <f t="shared" si="15"/>
        <v>412.35293275973623</v>
      </c>
      <c r="LX4" s="7">
        <f t="shared" si="15"/>
        <v>428.94313199874045</v>
      </c>
      <c r="LY4" s="7">
        <f t="shared" si="15"/>
        <v>443.61670061739858</v>
      </c>
      <c r="LZ4" s="7">
        <f t="shared" si="15"/>
        <v>462.61383675324231</v>
      </c>
      <c r="MA4" s="7">
        <f t="shared" si="15"/>
        <v>482.93292214228768</v>
      </c>
      <c r="MB4" s="7">
        <f t="shared" si="15"/>
        <v>39.329052874433685</v>
      </c>
      <c r="MC4" s="7">
        <f t="shared" si="15"/>
        <v>42.431698842571294</v>
      </c>
      <c r="MD4" s="7">
        <f t="shared" si="15"/>
        <v>60.040247242069952</v>
      </c>
      <c r="ME4" s="7">
        <f t="shared" si="15"/>
        <v>79.829044004464109</v>
      </c>
      <c r="MF4" s="7">
        <f t="shared" si="15"/>
        <v>99.982314880627214</v>
      </c>
      <c r="MG4" s="7">
        <f t="shared" si="15"/>
        <v>119.75364638382507</v>
      </c>
      <c r="MH4" s="7">
        <f t="shared" si="15"/>
        <v>137.04112991685705</v>
      </c>
      <c r="MI4" s="7">
        <f t="shared" si="15"/>
        <v>151.68355949878756</v>
      </c>
      <c r="MJ4" s="7">
        <f t="shared" si="15"/>
        <v>168.56920715243339</v>
      </c>
      <c r="MK4" s="7">
        <f t="shared" si="15"/>
        <v>184.15922772306459</v>
      </c>
      <c r="ML4" s="7">
        <f t="shared" si="15"/>
        <v>204.94520199853966</v>
      </c>
      <c r="MM4" s="7">
        <f t="shared" si="15"/>
        <v>220.98319936139941</v>
      </c>
      <c r="MN4" s="7">
        <f t="shared" si="15"/>
        <v>235.88906997428543</v>
      </c>
      <c r="MO4" s="7">
        <f t="shared" si="15"/>
        <v>256.33527836279836</v>
      </c>
      <c r="MP4" s="7">
        <f t="shared" si="15"/>
        <v>274.01533257992861</v>
      </c>
      <c r="MQ4" s="7">
        <f t="shared" si="15"/>
        <v>291.98418404655644</v>
      </c>
      <c r="MR4" s="7">
        <f t="shared" si="15"/>
        <v>310.32113832107683</v>
      </c>
      <c r="MS4" s="7">
        <f t="shared" si="15"/>
        <v>330.83055078594742</v>
      </c>
      <c r="MT4" s="7">
        <f t="shared" si="15"/>
        <v>346.93902480599286</v>
      </c>
      <c r="MU4" s="7">
        <f t="shared" si="15"/>
        <v>366.50503734600977</v>
      </c>
      <c r="MV4" s="7">
        <f t="shared" si="15"/>
        <v>385.44286886068545</v>
      </c>
      <c r="MW4" s="7">
        <f t="shared" si="15"/>
        <v>405.51333634734573</v>
      </c>
      <c r="MX4" s="7">
        <f t="shared" si="15"/>
        <v>421.32924765951549</v>
      </c>
      <c r="MY4" s="7">
        <f t="shared" si="15"/>
        <v>435.80665968089818</v>
      </c>
      <c r="MZ4" s="7">
        <f t="shared" si="15"/>
        <v>454.20735352920036</v>
      </c>
      <c r="NA4" s="7">
        <f t="shared" si="15"/>
        <v>474.46309005255847</v>
      </c>
      <c r="NB4" s="7">
        <f t="shared" si="15"/>
        <v>39.329052874433685</v>
      </c>
      <c r="NC4" s="7">
        <f t="shared" si="15"/>
        <v>42.431698842571294</v>
      </c>
      <c r="ND4" s="7">
        <f t="shared" si="15"/>
        <v>59.75879814349981</v>
      </c>
      <c r="NE4" s="7">
        <f t="shared" si="15"/>
        <v>79.213583571393997</v>
      </c>
      <c r="NF4" s="7">
        <f t="shared" si="15"/>
        <v>98.872167974612566</v>
      </c>
      <c r="NG4" s="7">
        <f t="shared" si="15"/>
        <v>118.10566718926839</v>
      </c>
      <c r="NH4" s="7">
        <f t="shared" si="15"/>
        <v>134.27591229339021</v>
      </c>
      <c r="NI4" s="7">
        <f t="shared" si="15"/>
        <v>147.96968698576973</v>
      </c>
      <c r="NJ4" s="7">
        <f t="shared" si="15"/>
        <v>164.08275093852967</v>
      </c>
      <c r="NK4" s="7">
        <f t="shared" si="15"/>
        <v>178.80270641749868</v>
      </c>
      <c r="NL4" s="7">
        <f t="shared" si="15"/>
        <v>198.30362802754993</v>
      </c>
      <c r="NM4" s="7">
        <f t="shared" si="15"/>
        <v>213.53229721884125</v>
      </c>
      <c r="NN4" s="7">
        <f t="shared" si="15"/>
        <v>227.70874340310743</v>
      </c>
      <c r="NO4" s="7">
        <f t="shared" si="15"/>
        <v>246.90267988285046</v>
      </c>
      <c r="NP4" s="7">
        <f t="shared" si="15"/>
        <v>262.87888077126991</v>
      </c>
      <c r="NQ4" s="7">
        <f t="shared" si="15"/>
        <v>279.69230712814868</v>
      </c>
      <c r="NR4" s="7">
        <f t="shared" si="15"/>
        <v>298.38136551884213</v>
      </c>
      <c r="NS4" s="7">
        <f t="shared" si="15"/>
        <v>317.65718880579425</v>
      </c>
      <c r="NT4" s="7">
        <f t="shared" si="15"/>
        <v>332.89099290241478</v>
      </c>
      <c r="NU4" s="7">
        <f t="shared" si="15"/>
        <v>351.80005533446598</v>
      </c>
      <c r="NV4" s="7">
        <f t="shared" ref="NV4:QG4" si="16">_xlfn.STDEV.P(NV5:NV79)</f>
        <v>371.03305776649546</v>
      </c>
      <c r="NW4" s="7">
        <f t="shared" si="16"/>
        <v>391.05273619920996</v>
      </c>
      <c r="NX4" s="7">
        <f t="shared" si="16"/>
        <v>405.68561095179768</v>
      </c>
      <c r="NY4" s="7">
        <f t="shared" si="16"/>
        <v>419.82122840826213</v>
      </c>
      <c r="NZ4" s="7">
        <f t="shared" si="16"/>
        <v>437.87631658063242</v>
      </c>
      <c r="OA4" s="7">
        <f t="shared" si="16"/>
        <v>458.32954665102415</v>
      </c>
      <c r="OB4" s="7">
        <f t="shared" si="16"/>
        <v>46.426306718880348</v>
      </c>
      <c r="OC4" s="7">
        <f t="shared" si="16"/>
        <v>65.509607098670813</v>
      </c>
      <c r="OD4" s="7">
        <f t="shared" si="16"/>
        <v>103.63522695814713</v>
      </c>
      <c r="OE4" s="7">
        <f t="shared" si="16"/>
        <v>145.66573607635621</v>
      </c>
      <c r="OF4" s="7">
        <f t="shared" si="16"/>
        <v>189.62909575156326</v>
      </c>
      <c r="OG4" s="7">
        <f t="shared" si="16"/>
        <v>230.74322428958894</v>
      </c>
      <c r="OH4" s="7">
        <f t="shared" si="16"/>
        <v>274.54443105301232</v>
      </c>
      <c r="OI4" s="7">
        <f t="shared" si="16"/>
        <v>314.29308501602276</v>
      </c>
      <c r="OJ4" s="7">
        <f t="shared" si="16"/>
        <v>352.552268780421</v>
      </c>
      <c r="OK4" s="7">
        <f t="shared" si="16"/>
        <v>389.36162362969924</v>
      </c>
      <c r="OL4" s="7">
        <f t="shared" si="16"/>
        <v>425.04511739605039</v>
      </c>
      <c r="OM4" s="7">
        <f t="shared" si="16"/>
        <v>458.08651798056178</v>
      </c>
      <c r="ON4" s="7">
        <f t="shared" si="16"/>
        <v>493.09225352756141</v>
      </c>
      <c r="OO4" s="7">
        <f t="shared" si="16"/>
        <v>519.52283337693643</v>
      </c>
      <c r="OP4" s="7">
        <f t="shared" si="16"/>
        <v>549.0474417874409</v>
      </c>
      <c r="OQ4" s="7">
        <f t="shared" si="16"/>
        <v>575.17311790065048</v>
      </c>
      <c r="OR4" s="7">
        <f t="shared" si="16"/>
        <v>604.67052611778217</v>
      </c>
      <c r="OS4" s="7">
        <f t="shared" si="16"/>
        <v>629.00226376557839</v>
      </c>
      <c r="OT4" s="7">
        <f t="shared" si="16"/>
        <v>648.98456424033861</v>
      </c>
      <c r="OU4" s="7">
        <f t="shared" si="16"/>
        <v>667.8934837232656</v>
      </c>
      <c r="OV4" s="7">
        <f t="shared" si="16"/>
        <v>684.1347734669439</v>
      </c>
      <c r="OW4" s="7">
        <f t="shared" si="16"/>
        <v>708.40836308508449</v>
      </c>
      <c r="OX4" s="7">
        <f t="shared" si="16"/>
        <v>719.89786238512102</v>
      </c>
      <c r="OY4" s="7">
        <f t="shared" si="16"/>
        <v>736.03207611262883</v>
      </c>
      <c r="OZ4" s="7">
        <f t="shared" si="16"/>
        <v>748.61805553076704</v>
      </c>
      <c r="PA4" s="7">
        <f t="shared" si="16"/>
        <v>761.95999358379845</v>
      </c>
      <c r="PB4" s="7">
        <f t="shared" si="16"/>
        <v>46.426306718880348</v>
      </c>
      <c r="PC4" s="7">
        <f t="shared" si="16"/>
        <v>65.509607098670813</v>
      </c>
      <c r="PD4" s="7">
        <f t="shared" si="16"/>
        <v>103.36221015868851</v>
      </c>
      <c r="PE4" s="7">
        <f t="shared" si="16"/>
        <v>144.94632017865558</v>
      </c>
      <c r="PF4" s="7">
        <f t="shared" si="16"/>
        <v>187.4948940341813</v>
      </c>
      <c r="PG4" s="7">
        <f t="shared" si="16"/>
        <v>227.91065851922474</v>
      </c>
      <c r="PH4" s="7">
        <f t="shared" si="16"/>
        <v>270.78624091091973</v>
      </c>
      <c r="PI4" s="7">
        <f t="shared" si="16"/>
        <v>309.1444176001458</v>
      </c>
      <c r="PJ4" s="7">
        <f t="shared" si="16"/>
        <v>345.71551156020371</v>
      </c>
      <c r="PK4" s="7">
        <f t="shared" si="16"/>
        <v>380.44866705860159</v>
      </c>
      <c r="PL4" s="7">
        <f t="shared" si="16"/>
        <v>414.58014231267759</v>
      </c>
      <c r="PM4" s="7">
        <f t="shared" si="16"/>
        <v>446.6251013496169</v>
      </c>
      <c r="PN4" s="7">
        <f t="shared" si="16"/>
        <v>480.30552609771212</v>
      </c>
      <c r="PO4" s="7">
        <f t="shared" si="16"/>
        <v>504.39077866273487</v>
      </c>
      <c r="PP4" s="7">
        <f t="shared" si="16"/>
        <v>532.35130489388507</v>
      </c>
      <c r="PQ4" s="7">
        <f t="shared" si="16"/>
        <v>557.32708672735441</v>
      </c>
      <c r="PR4" s="7">
        <f t="shared" si="16"/>
        <v>585.36997607401156</v>
      </c>
      <c r="PS4" s="7">
        <f t="shared" si="16"/>
        <v>608.97964935893651</v>
      </c>
      <c r="PT4" s="7">
        <f t="shared" si="16"/>
        <v>628.02186317215285</v>
      </c>
      <c r="PU4" s="7">
        <f t="shared" si="16"/>
        <v>644.89251693596202</v>
      </c>
      <c r="PV4" s="7">
        <f t="shared" si="16"/>
        <v>660.76596630139954</v>
      </c>
      <c r="PW4" s="7">
        <f t="shared" si="16"/>
        <v>683.47670769058072</v>
      </c>
      <c r="PX4" s="7">
        <f t="shared" si="16"/>
        <v>693.65754265984083</v>
      </c>
      <c r="PY4" s="7">
        <f t="shared" si="16"/>
        <v>709.52181906783767</v>
      </c>
      <c r="PZ4" s="7">
        <f t="shared" si="16"/>
        <v>721.41092423112082</v>
      </c>
      <c r="QA4" s="7">
        <f t="shared" si="16"/>
        <v>733.83865619993969</v>
      </c>
      <c r="QB4" s="7">
        <f t="shared" si="16"/>
        <v>46.426306718880348</v>
      </c>
      <c r="QC4" s="7">
        <f t="shared" si="16"/>
        <v>65.509607098670813</v>
      </c>
      <c r="QD4" s="7">
        <f t="shared" si="16"/>
        <v>102.89494448222422</v>
      </c>
      <c r="QE4" s="7">
        <f t="shared" si="16"/>
        <v>143.06248145478256</v>
      </c>
      <c r="QF4" s="7">
        <f t="shared" si="16"/>
        <v>184.36847163583403</v>
      </c>
      <c r="QG4" s="7">
        <f t="shared" si="16"/>
        <v>222.90497586789459</v>
      </c>
      <c r="QH4" s="7">
        <f t="shared" ref="QH4:SS4" si="17">_xlfn.STDEV.P(QH5:QH79)</f>
        <v>262.65607288281421</v>
      </c>
      <c r="QI4" s="7">
        <f t="shared" si="17"/>
        <v>298.79067366078658</v>
      </c>
      <c r="QJ4" s="7">
        <f t="shared" si="17"/>
        <v>332.21037511392285</v>
      </c>
      <c r="QK4" s="7">
        <f t="shared" si="17"/>
        <v>364.39186867376111</v>
      </c>
      <c r="QL4" s="7">
        <f t="shared" si="17"/>
        <v>396.34402475066474</v>
      </c>
      <c r="QM4" s="7">
        <f t="shared" si="17"/>
        <v>425.75953693239671</v>
      </c>
      <c r="QN4" s="7">
        <f t="shared" si="17"/>
        <v>456.96192965667893</v>
      </c>
      <c r="QO4" s="7">
        <f t="shared" si="17"/>
        <v>478.96915233539715</v>
      </c>
      <c r="QP4" s="7">
        <f t="shared" si="17"/>
        <v>504.14501194266182</v>
      </c>
      <c r="QQ4" s="7">
        <f t="shared" si="17"/>
        <v>527.17582072355663</v>
      </c>
      <c r="QR4" s="7">
        <f t="shared" si="17"/>
        <v>552.75587796261584</v>
      </c>
      <c r="QS4" s="7">
        <f t="shared" si="17"/>
        <v>574.20900569585478</v>
      </c>
      <c r="QT4" s="7">
        <f t="shared" si="17"/>
        <v>590.54910703702046</v>
      </c>
      <c r="QU4" s="7">
        <f t="shared" si="17"/>
        <v>605.80555384270508</v>
      </c>
      <c r="QV4" s="7">
        <f t="shared" si="17"/>
        <v>620.53568972479104</v>
      </c>
      <c r="QW4" s="7">
        <f t="shared" si="17"/>
        <v>639.78467127620365</v>
      </c>
      <c r="QX4" s="7">
        <f t="shared" si="17"/>
        <v>648.27581976261376</v>
      </c>
      <c r="QY4" s="7">
        <f t="shared" si="17"/>
        <v>663.23464672936245</v>
      </c>
      <c r="QZ4" s="7">
        <f t="shared" si="17"/>
        <v>674.2859737529767</v>
      </c>
      <c r="RA4" s="7">
        <f t="shared" si="17"/>
        <v>685.81445057845076</v>
      </c>
      <c r="RB4" s="7">
        <f t="shared" si="17"/>
        <v>73.56193943428444</v>
      </c>
      <c r="RC4" s="7">
        <f t="shared" si="17"/>
        <v>231.96536293162393</v>
      </c>
      <c r="RD4" s="7">
        <f t="shared" si="17"/>
        <v>297.77342139433608</v>
      </c>
      <c r="RE4" s="7">
        <f t="shared" si="17"/>
        <v>342.97686970924951</v>
      </c>
      <c r="RF4" s="7">
        <f t="shared" si="17"/>
        <v>390.05225541657302</v>
      </c>
      <c r="RG4" s="7">
        <f t="shared" si="17"/>
        <v>442.02569940370353</v>
      </c>
      <c r="RH4" s="7">
        <f t="shared" si="17"/>
        <v>498.60494912193656</v>
      </c>
      <c r="RI4" s="7">
        <f t="shared" si="17"/>
        <v>551.57352349638961</v>
      </c>
      <c r="RJ4" s="7">
        <f t="shared" si="17"/>
        <v>593.25034385905656</v>
      </c>
      <c r="RK4" s="7">
        <f t="shared" si="17"/>
        <v>639.58414183662262</v>
      </c>
      <c r="RL4" s="7">
        <f t="shared" si="17"/>
        <v>693.87612727344913</v>
      </c>
      <c r="RM4" s="7">
        <f t="shared" si="17"/>
        <v>727.9217960437478</v>
      </c>
      <c r="RN4" s="7">
        <f t="shared" si="17"/>
        <v>764.34267428512283</v>
      </c>
      <c r="RO4" s="7">
        <f t="shared" si="17"/>
        <v>790.66147451920835</v>
      </c>
      <c r="RP4" s="7">
        <f t="shared" si="17"/>
        <v>814.02950533476076</v>
      </c>
      <c r="RQ4" s="7">
        <f t="shared" si="17"/>
        <v>844.75028641605093</v>
      </c>
      <c r="RR4" s="7">
        <f t="shared" si="17"/>
        <v>853.88259864378711</v>
      </c>
      <c r="RS4" s="7">
        <f t="shared" si="17"/>
        <v>877.89128094289424</v>
      </c>
      <c r="RT4" s="7">
        <f t="shared" si="17"/>
        <v>897.12129203481857</v>
      </c>
      <c r="RU4" s="7">
        <f t="shared" si="17"/>
        <v>913.53030226454757</v>
      </c>
      <c r="RV4" s="7">
        <f t="shared" si="17"/>
        <v>931.68933553816942</v>
      </c>
      <c r="RW4" s="7">
        <f t="shared" si="17"/>
        <v>949.86378943977491</v>
      </c>
      <c r="RX4" s="7">
        <f t="shared" si="17"/>
        <v>957.20649076129632</v>
      </c>
      <c r="RY4" s="7">
        <f t="shared" si="17"/>
        <v>969.27612540951861</v>
      </c>
      <c r="RZ4" s="7">
        <f t="shared" si="17"/>
        <v>966.61953043698747</v>
      </c>
      <c r="SA4" s="7">
        <f t="shared" si="17"/>
        <v>972.0765983535797</v>
      </c>
      <c r="SB4" s="7">
        <f t="shared" si="17"/>
        <v>73.56193943428444</v>
      </c>
      <c r="SC4" s="7">
        <f t="shared" si="17"/>
        <v>203.33787710770136</v>
      </c>
      <c r="SD4" s="7">
        <f t="shared" si="17"/>
        <v>269.86281420175118</v>
      </c>
      <c r="SE4" s="7">
        <f t="shared" si="17"/>
        <v>320.15514294722101</v>
      </c>
      <c r="SF4" s="7">
        <f t="shared" si="17"/>
        <v>369.18090091444333</v>
      </c>
      <c r="SG4" s="7">
        <f t="shared" si="17"/>
        <v>419.07696582953452</v>
      </c>
      <c r="SH4" s="7">
        <f t="shared" si="17"/>
        <v>472.33791105756291</v>
      </c>
      <c r="SI4" s="7">
        <f t="shared" si="17"/>
        <v>518.81767022079475</v>
      </c>
      <c r="SJ4" s="7">
        <f t="shared" si="17"/>
        <v>553.67595432707742</v>
      </c>
      <c r="SK4" s="7">
        <f t="shared" si="17"/>
        <v>595.22090226141154</v>
      </c>
      <c r="SL4" s="7">
        <f t="shared" si="17"/>
        <v>640.9522776480494</v>
      </c>
      <c r="SM4" s="7">
        <f t="shared" si="17"/>
        <v>667.16385140550176</v>
      </c>
      <c r="SN4" s="7">
        <f t="shared" si="17"/>
        <v>697.48973389497928</v>
      </c>
      <c r="SO4" s="7">
        <f t="shared" si="17"/>
        <v>718.48692668845558</v>
      </c>
      <c r="SP4" s="7">
        <f t="shared" si="17"/>
        <v>740.14381377315215</v>
      </c>
      <c r="SQ4" s="7">
        <f t="shared" si="17"/>
        <v>767.48183631058441</v>
      </c>
      <c r="SR4" s="7">
        <f t="shared" si="17"/>
        <v>773.28796349670961</v>
      </c>
      <c r="SS4" s="7">
        <f t="shared" si="17"/>
        <v>793.57126023229102</v>
      </c>
      <c r="ST4" s="7">
        <f t="shared" ref="ST4:VE4" si="18">_xlfn.STDEV.P(ST5:ST79)</f>
        <v>809.55595356686479</v>
      </c>
      <c r="SU4" s="7">
        <f t="shared" si="18"/>
        <v>824.05251116391571</v>
      </c>
      <c r="SV4" s="7">
        <f t="shared" si="18"/>
        <v>839.09550604604419</v>
      </c>
      <c r="SW4" s="7">
        <f t="shared" si="18"/>
        <v>855.87489677717122</v>
      </c>
      <c r="SX4" s="7">
        <f t="shared" si="18"/>
        <v>862.69757842607999</v>
      </c>
      <c r="SY4" s="7">
        <f t="shared" si="18"/>
        <v>873.45609376392429</v>
      </c>
      <c r="SZ4" s="7">
        <f t="shared" si="18"/>
        <v>873.37318321296971</v>
      </c>
      <c r="TA4" s="7">
        <f t="shared" si="18"/>
        <v>880.993111336418</v>
      </c>
      <c r="TB4" s="7">
        <f t="shared" si="18"/>
        <v>73.56193943428444</v>
      </c>
      <c r="TC4" s="7">
        <f t="shared" si="18"/>
        <v>151.28803786155729</v>
      </c>
      <c r="TD4" s="7">
        <f t="shared" si="18"/>
        <v>222.19242911394525</v>
      </c>
      <c r="TE4" s="7">
        <f t="shared" si="18"/>
        <v>284.54343937066773</v>
      </c>
      <c r="TF4" s="7">
        <f t="shared" si="18"/>
        <v>334.65375380134816</v>
      </c>
      <c r="TG4" s="7">
        <f t="shared" si="18"/>
        <v>380.08969795153462</v>
      </c>
      <c r="TH4" s="7">
        <f t="shared" si="18"/>
        <v>427.33963926704587</v>
      </c>
      <c r="TI4" s="7">
        <f t="shared" si="18"/>
        <v>462.50446724569298</v>
      </c>
      <c r="TJ4" s="7">
        <f t="shared" si="18"/>
        <v>490.352713689057</v>
      </c>
      <c r="TK4" s="7">
        <f t="shared" si="18"/>
        <v>521.92886973865188</v>
      </c>
      <c r="TL4" s="7">
        <f t="shared" si="18"/>
        <v>552.15533788559503</v>
      </c>
      <c r="TM4" s="7">
        <f t="shared" si="18"/>
        <v>571.1662616864628</v>
      </c>
      <c r="TN4" s="7">
        <f t="shared" si="18"/>
        <v>594.93126758942117</v>
      </c>
      <c r="TO4" s="7">
        <f t="shared" si="18"/>
        <v>607.42849836192431</v>
      </c>
      <c r="TP4" s="7">
        <f t="shared" si="18"/>
        <v>627.35264667401282</v>
      </c>
      <c r="TQ4" s="7">
        <f t="shared" si="18"/>
        <v>640.78492893915325</v>
      </c>
      <c r="TR4" s="7">
        <f t="shared" si="18"/>
        <v>642.83703357331035</v>
      </c>
      <c r="TS4" s="7">
        <f t="shared" si="18"/>
        <v>664.09380140659835</v>
      </c>
      <c r="TT4" s="7">
        <f t="shared" si="18"/>
        <v>676.57944974867667</v>
      </c>
      <c r="TU4" s="7">
        <f t="shared" si="18"/>
        <v>687.90029691001655</v>
      </c>
      <c r="TV4" s="7">
        <f t="shared" si="18"/>
        <v>701.94963415396751</v>
      </c>
      <c r="TW4" s="7">
        <f t="shared" si="18"/>
        <v>710.14167775795897</v>
      </c>
      <c r="TX4" s="7">
        <f t="shared" si="18"/>
        <v>713.12428039500173</v>
      </c>
      <c r="TY4" s="7">
        <f t="shared" si="18"/>
        <v>721.25640378439607</v>
      </c>
      <c r="TZ4" s="7">
        <f t="shared" si="18"/>
        <v>727.267311393976</v>
      </c>
      <c r="UA4" s="7">
        <f t="shared" si="18"/>
        <v>733.49066603165147</v>
      </c>
      <c r="UB4" s="7">
        <f t="shared" si="18"/>
        <v>69.1430002884521</v>
      </c>
      <c r="UC4" s="7">
        <f t="shared" si="18"/>
        <v>211.89917686379897</v>
      </c>
      <c r="UD4" s="7">
        <f t="shared" si="18"/>
        <v>395.57453147991669</v>
      </c>
      <c r="UE4" s="7">
        <f t="shared" si="18"/>
        <v>568.0635995692345</v>
      </c>
      <c r="UF4" s="7">
        <f t="shared" si="18"/>
        <v>718.9690463434431</v>
      </c>
      <c r="UG4" s="7">
        <f t="shared" si="18"/>
        <v>847.35137730590964</v>
      </c>
      <c r="UH4" s="7">
        <f t="shared" si="18"/>
        <v>967.81003057877479</v>
      </c>
      <c r="UI4" s="7">
        <f t="shared" si="18"/>
        <v>1068.1124989438144</v>
      </c>
      <c r="UJ4" s="7">
        <f t="shared" si="18"/>
        <v>1155.8630176433346</v>
      </c>
      <c r="UK4" s="7">
        <f t="shared" si="18"/>
        <v>1237.611138641249</v>
      </c>
      <c r="UL4" s="7">
        <f t="shared" si="18"/>
        <v>1313.0258113059147</v>
      </c>
      <c r="UM4" s="7">
        <f t="shared" si="18"/>
        <v>1377.5676377667351</v>
      </c>
      <c r="UN4" s="7">
        <f t="shared" si="18"/>
        <v>1428.7175445910302</v>
      </c>
      <c r="UO4" s="7">
        <f t="shared" si="18"/>
        <v>1475.1457901584583</v>
      </c>
      <c r="UP4" s="7">
        <f t="shared" si="18"/>
        <v>1515.3844629004218</v>
      </c>
      <c r="UQ4" s="7">
        <f t="shared" si="18"/>
        <v>1557.5670804031381</v>
      </c>
      <c r="UR4" s="7">
        <f t="shared" si="18"/>
        <v>1581.9570267516399</v>
      </c>
      <c r="US4" s="7">
        <f t="shared" si="18"/>
        <v>1614.3938635496193</v>
      </c>
      <c r="UT4" s="7">
        <f t="shared" si="18"/>
        <v>1636.3659614591786</v>
      </c>
      <c r="UU4" s="7">
        <f t="shared" si="18"/>
        <v>1652.8643449882186</v>
      </c>
      <c r="UV4" s="7">
        <f t="shared" si="18"/>
        <v>1676.2261979418729</v>
      </c>
      <c r="UW4" s="7">
        <f t="shared" si="18"/>
        <v>1696.069973713742</v>
      </c>
      <c r="UX4" s="7">
        <f t="shared" si="18"/>
        <v>1711.406018142198</v>
      </c>
      <c r="UY4" s="7">
        <f t="shared" si="18"/>
        <v>1719.0814857035978</v>
      </c>
      <c r="UZ4" s="7">
        <f t="shared" si="18"/>
        <v>1721.3025292363791</v>
      </c>
      <c r="VA4" s="7">
        <f t="shared" si="18"/>
        <v>1724.9497383981945</v>
      </c>
      <c r="VB4" s="7">
        <f t="shared" si="18"/>
        <v>69.1430002884521</v>
      </c>
      <c r="VC4" s="7">
        <f t="shared" si="18"/>
        <v>181.62581020695637</v>
      </c>
      <c r="VD4" s="7">
        <f t="shared" si="18"/>
        <v>332.79666558158635</v>
      </c>
      <c r="VE4" s="7">
        <f t="shared" si="18"/>
        <v>477.83069061006205</v>
      </c>
      <c r="VF4" s="7">
        <f t="shared" ref="VF4:WZ4" si="19">_xlfn.STDEV.P(VF5:VF79)</f>
        <v>603.56945744094401</v>
      </c>
      <c r="VG4" s="7">
        <f t="shared" si="19"/>
        <v>710.67209678976099</v>
      </c>
      <c r="VH4" s="7">
        <f t="shared" si="19"/>
        <v>813.35203257192939</v>
      </c>
      <c r="VI4" s="7">
        <f t="shared" si="19"/>
        <v>897.22646079769379</v>
      </c>
      <c r="VJ4" s="7">
        <f t="shared" si="19"/>
        <v>971.9940511935016</v>
      </c>
      <c r="VK4" s="7">
        <f t="shared" si="19"/>
        <v>1042.1523667657987</v>
      </c>
      <c r="VL4" s="7">
        <f t="shared" si="19"/>
        <v>1105.908475216442</v>
      </c>
      <c r="VM4" s="7">
        <f t="shared" si="19"/>
        <v>1161.2128842244599</v>
      </c>
      <c r="VN4" s="7">
        <f t="shared" si="19"/>
        <v>1204.9773105471045</v>
      </c>
      <c r="VO4" s="7">
        <f t="shared" si="19"/>
        <v>1246.1207343681519</v>
      </c>
      <c r="VP4" s="7">
        <f t="shared" si="19"/>
        <v>1280.8013463800266</v>
      </c>
      <c r="VQ4" s="7">
        <f t="shared" si="19"/>
        <v>1319.7664214886242</v>
      </c>
      <c r="VR4" s="7">
        <f t="shared" si="19"/>
        <v>1339.6741351040062</v>
      </c>
      <c r="VS4" s="7">
        <f t="shared" si="19"/>
        <v>1368.3825621026697</v>
      </c>
      <c r="VT4" s="7">
        <f t="shared" si="19"/>
        <v>1387.995784559721</v>
      </c>
      <c r="VU4" s="7">
        <f t="shared" si="19"/>
        <v>1404.1274545504129</v>
      </c>
      <c r="VV4" s="7">
        <f t="shared" si="19"/>
        <v>1424.9195317007282</v>
      </c>
      <c r="VW4" s="7">
        <f t="shared" si="19"/>
        <v>1444.8573499138245</v>
      </c>
      <c r="VX4" s="7">
        <f t="shared" si="19"/>
        <v>1459.9498953959574</v>
      </c>
      <c r="VY4" s="7">
        <f t="shared" si="19"/>
        <v>1466.7907289347343</v>
      </c>
      <c r="VZ4" s="7">
        <f t="shared" si="19"/>
        <v>1469.6998668057668</v>
      </c>
      <c r="WA4" s="7">
        <f t="shared" si="19"/>
        <v>1473.9787440650409</v>
      </c>
      <c r="WB4" s="7">
        <f t="shared" si="19"/>
        <v>69.1430002884521</v>
      </c>
      <c r="WC4" s="7">
        <f t="shared" si="19"/>
        <v>127.89707667582643</v>
      </c>
      <c r="WD4" s="7">
        <f t="shared" si="19"/>
        <v>212.8038997136409</v>
      </c>
      <c r="WE4" s="7">
        <f t="shared" si="19"/>
        <v>297.80685881214276</v>
      </c>
      <c r="WF4" s="7">
        <f t="shared" si="19"/>
        <v>370.97147275767719</v>
      </c>
      <c r="WG4" s="7">
        <f t="shared" si="19"/>
        <v>435.04431937702878</v>
      </c>
      <c r="WH4" s="7">
        <f t="shared" si="19"/>
        <v>502.88299924866556</v>
      </c>
      <c r="WI4" s="7">
        <f t="shared" si="19"/>
        <v>553.10981284611705</v>
      </c>
      <c r="WJ4" s="7">
        <f t="shared" si="19"/>
        <v>603.78010920091322</v>
      </c>
      <c r="WK4" s="7">
        <f t="shared" si="19"/>
        <v>654.69582066788848</v>
      </c>
      <c r="WL4" s="7">
        <f t="shared" si="19"/>
        <v>696.64897278966021</v>
      </c>
      <c r="WM4" s="7">
        <f t="shared" si="19"/>
        <v>737.87878992570472</v>
      </c>
      <c r="WN4" s="7">
        <f t="shared" si="19"/>
        <v>768.88009942310816</v>
      </c>
      <c r="WO4" s="7">
        <f t="shared" si="19"/>
        <v>799.39403316929179</v>
      </c>
      <c r="WP4" s="7">
        <f t="shared" si="19"/>
        <v>825.10576895059671</v>
      </c>
      <c r="WQ4" s="7">
        <f t="shared" si="19"/>
        <v>852.37860508109895</v>
      </c>
      <c r="WR4" s="7">
        <f t="shared" si="19"/>
        <v>868.37156655431784</v>
      </c>
      <c r="WS4" s="7">
        <f t="shared" si="19"/>
        <v>895.65478826014953</v>
      </c>
      <c r="WT4" s="7">
        <f t="shared" si="19"/>
        <v>912.17723852817596</v>
      </c>
      <c r="WU4" s="7">
        <f t="shared" si="19"/>
        <v>927.49964806222727</v>
      </c>
      <c r="WV4" s="7">
        <f t="shared" si="19"/>
        <v>948.36462148737337</v>
      </c>
      <c r="WW4" s="7">
        <f t="shared" si="19"/>
        <v>963.96596675747151</v>
      </c>
      <c r="WX4" s="7">
        <f t="shared" si="19"/>
        <v>980.08197988172844</v>
      </c>
      <c r="WY4" s="7">
        <f t="shared" si="19"/>
        <v>989.58209217606384</v>
      </c>
      <c r="WZ4" s="7">
        <f t="shared" si="19"/>
        <v>997.11024724227741</v>
      </c>
      <c r="XA4" s="7">
        <f>_xlfn.STDEV.P(XA5:XA79)</f>
        <v>1003.6313975868941</v>
      </c>
    </row>
    <row r="5" spans="1:625" x14ac:dyDescent="0.25">
      <c r="A5" s="9">
        <v>1</v>
      </c>
      <c r="B5" s="10">
        <f>Reg[[#This Row],[STEP2]]</f>
        <v>4508</v>
      </c>
      <c r="C5" s="10">
        <f>Reg[[#This Row],[STEP3]]</f>
        <v>5129</v>
      </c>
      <c r="D5" s="10">
        <f>Reg[[#This Row],[STEP4]]</f>
        <v>5623</v>
      </c>
      <c r="E5" s="10">
        <f>Reg[[#This Row],[STEP5]]</f>
        <v>5973</v>
      </c>
      <c r="F5" s="10">
        <f>Reg[[#This Row],[STEP6]]</f>
        <v>6351</v>
      </c>
      <c r="G5" s="10">
        <f>Reg[[#This Row],[STEP7]]</f>
        <v>6694</v>
      </c>
      <c r="H5" s="10">
        <f>Reg[[#This Row],[STEP8]]</f>
        <v>6895</v>
      </c>
      <c r="I5" s="10">
        <f>Reg[[#This Row],[STEP9]]</f>
        <v>7128</v>
      </c>
      <c r="J5" s="10">
        <f>Reg[[#This Row],[STEP10]]</f>
        <v>7315</v>
      </c>
      <c r="K5" s="10">
        <f>Reg[[#This Row],[STEP11]]</f>
        <v>7432</v>
      </c>
      <c r="L5" s="10">
        <f>Reg[[#This Row],[STEP12]]</f>
        <v>7559</v>
      </c>
      <c r="M5" s="10">
        <f>Reg[[#This Row],[STEP13]]</f>
        <v>7697</v>
      </c>
      <c r="N5" s="10">
        <f>Reg[[#This Row],[STEP14]]</f>
        <v>7787</v>
      </c>
      <c r="O5" s="10">
        <f>Reg[[#This Row],[STEP15]]</f>
        <v>7917</v>
      </c>
      <c r="P5" s="10">
        <f>Reg[[#This Row],[STEP16]]</f>
        <v>8058</v>
      </c>
      <c r="Q5" s="10">
        <f>Reg[[#This Row],[STEP17]]</f>
        <v>8114</v>
      </c>
      <c r="R5" s="10">
        <f>Reg[[#This Row],[STEP18]]</f>
        <v>8140</v>
      </c>
      <c r="S5" s="10">
        <f>Reg[[#This Row],[STEP19]]</f>
        <v>8161</v>
      </c>
      <c r="T5" s="10">
        <f>Reg[[#This Row],[STEP20]]</f>
        <v>8256</v>
      </c>
      <c r="U5" s="10">
        <f>Reg[[#This Row],[STEP21]]</f>
        <v>8259</v>
      </c>
      <c r="V5" s="10">
        <f>Reg[[#This Row],[STEP22]]</f>
        <v>8225</v>
      </c>
      <c r="W5" s="10">
        <f>Reg[[#This Row],[STEP23]]</f>
        <v>8229</v>
      </c>
      <c r="X5" s="10">
        <f>Reg[[#This Row],[STEP24]]</f>
        <v>8254</v>
      </c>
      <c r="Y5" s="10">
        <f>Reg[[#This Row],[STEP25]]</f>
        <v>8276</v>
      </c>
      <c r="Z5" s="10">
        <f>Reg[[#This Row],[STEP26]]</f>
        <v>8267</v>
      </c>
      <c r="AA5" s="10">
        <f>Reg[[#This Row],[STEP27]]</f>
        <v>8288</v>
      </c>
      <c r="AB5" s="10">
        <f>Sug0.2[[#This Row],[STEP2]]</f>
        <v>4508</v>
      </c>
      <c r="AC5" s="10">
        <f>Sug0.2[[#This Row],[STEP3]]</f>
        <v>5088</v>
      </c>
      <c r="AD5" s="10">
        <f>Sug0.2[[#This Row],[STEP4]]</f>
        <v>5542</v>
      </c>
      <c r="AE5" s="10">
        <f>Sug0.2[[#This Row],[STEP5]]</f>
        <v>5865</v>
      </c>
      <c r="AF5" s="10">
        <f>Sug0.2[[#This Row],[STEP6]]</f>
        <v>6214</v>
      </c>
      <c r="AG5" s="10">
        <f>Sug0.2[[#This Row],[STEP7]]</f>
        <v>6546</v>
      </c>
      <c r="AH5" s="10">
        <f>Sug0.2[[#This Row],[STEP8]]</f>
        <v>6764</v>
      </c>
      <c r="AI5" s="10">
        <f>Sug0.2[[#This Row],[STEP9]]</f>
        <v>6980</v>
      </c>
      <c r="AJ5" s="10">
        <f>Sug0.2[[#This Row],[STEP10]]</f>
        <v>7162</v>
      </c>
      <c r="AK5" s="10">
        <f>Sug0.2[[#This Row],[STEP11]]</f>
        <v>7258</v>
      </c>
      <c r="AL5" s="10">
        <f>Sug0.2[[#This Row],[STEP12]]</f>
        <v>7392</v>
      </c>
      <c r="AM5" s="10">
        <f>Sug0.2[[#This Row],[STEP13]]</f>
        <v>7524</v>
      </c>
      <c r="AN5" s="10">
        <f>Sug0.2[[#This Row],[STEP14]]</f>
        <v>7634</v>
      </c>
      <c r="AO5" s="10">
        <f>Sug0.2[[#This Row],[STEP15]]</f>
        <v>7771</v>
      </c>
      <c r="AP5" s="10">
        <f>Sug0.2[[#This Row],[STEP16]]</f>
        <v>7911</v>
      </c>
      <c r="AQ5" s="10">
        <f>Sug0.2[[#This Row],[STEP17]]</f>
        <v>7967</v>
      </c>
      <c r="AR5" s="10">
        <f>Sug0.2[[#This Row],[STEP18]]</f>
        <v>7982</v>
      </c>
      <c r="AS5" s="10">
        <f>Sug0.2[[#This Row],[STEP19]]</f>
        <v>8005</v>
      </c>
      <c r="AT5" s="10">
        <f>Sug0.2[[#This Row],[STEP20]]</f>
        <v>8115</v>
      </c>
      <c r="AU5" s="10">
        <f>Sug0.2[[#This Row],[STEP21]]</f>
        <v>8128</v>
      </c>
      <c r="AV5" s="10">
        <f>Sug0.2[[#This Row],[STEP22]]</f>
        <v>8096</v>
      </c>
      <c r="AW5" s="10">
        <f>Sug0.2[[#This Row],[STEP23]]</f>
        <v>8113</v>
      </c>
      <c r="AX5" s="10">
        <f>Sug0.2[[#This Row],[STEP24]]</f>
        <v>8151</v>
      </c>
      <c r="AY5" s="10">
        <f>Sug0.2[[#This Row],[STEP25]]</f>
        <v>8181</v>
      </c>
      <c r="AZ5" s="10">
        <f>Sug0.2[[#This Row],[STEP26]]</f>
        <v>8187</v>
      </c>
      <c r="BA5" s="10">
        <f>Sug0.2[[#This Row],[STEP27]]</f>
        <v>8216</v>
      </c>
      <c r="BB5" s="10">
        <f>Sug0.5[[#This Row],[STEP2]]</f>
        <v>4508</v>
      </c>
      <c r="BC5" s="10">
        <f>Sug0.5[[#This Row],[STEP3]]</f>
        <v>4965</v>
      </c>
      <c r="BD5" s="10">
        <f>Sug0.5[[#This Row],[STEP4]]</f>
        <v>5338</v>
      </c>
      <c r="BE5" s="10">
        <f>Sug0.5[[#This Row],[STEP5]]</f>
        <v>5618</v>
      </c>
      <c r="BF5" s="10">
        <f>Sug0.5[[#This Row],[STEP6]]</f>
        <v>5923</v>
      </c>
      <c r="BG5" s="10">
        <f>Sug0.5[[#This Row],[STEP7]]</f>
        <v>6233</v>
      </c>
      <c r="BH5" s="10">
        <f>Sug0.5[[#This Row],[STEP8]]</f>
        <v>6426</v>
      </c>
      <c r="BI5" s="10">
        <f>Sug0.5[[#This Row],[STEP9]]</f>
        <v>6621</v>
      </c>
      <c r="BJ5" s="10">
        <f>Sug0.5[[#This Row],[STEP10]]</f>
        <v>6807</v>
      </c>
      <c r="BK5" s="10">
        <f>Sug0.5[[#This Row],[STEP11]]</f>
        <v>6907</v>
      </c>
      <c r="BL5" s="10">
        <f>Sug0.5[[#This Row],[STEP12]]</f>
        <v>7046</v>
      </c>
      <c r="BM5" s="10">
        <f>Sug0.5[[#This Row],[STEP13]]</f>
        <v>7187</v>
      </c>
      <c r="BN5" s="10">
        <f>Sug0.5[[#This Row],[STEP14]]</f>
        <v>7330</v>
      </c>
      <c r="BO5" s="10">
        <f>Sug0.5[[#This Row],[STEP15]]</f>
        <v>7473</v>
      </c>
      <c r="BP5" s="10">
        <f>Sug0.5[[#This Row],[STEP16]]</f>
        <v>7614</v>
      </c>
      <c r="BQ5" s="10">
        <f>Sug0.5[[#This Row],[STEP17]]</f>
        <v>7672</v>
      </c>
      <c r="BR5" s="10">
        <f>Sug0.5[[#This Row],[STEP18]]</f>
        <v>7679</v>
      </c>
      <c r="BS5" s="10">
        <f>Sug0.5[[#This Row],[STEP19]]</f>
        <v>7754</v>
      </c>
      <c r="BT5" s="10">
        <f>Sug0.5[[#This Row],[STEP20]]</f>
        <v>7856</v>
      </c>
      <c r="BU5" s="10">
        <f>Sug0.5[[#This Row],[STEP21]]</f>
        <v>7861</v>
      </c>
      <c r="BV5" s="10">
        <f>Sug0.5[[#This Row],[STEP22]]</f>
        <v>7848</v>
      </c>
      <c r="BW5" s="10">
        <f>Sug0.5[[#This Row],[STEP23]]</f>
        <v>7871</v>
      </c>
      <c r="BX5" s="10">
        <f>Sug0.5[[#This Row],[STEP24]]</f>
        <v>7897</v>
      </c>
      <c r="BY5" s="10">
        <f>Sug0.5[[#This Row],[STEP25]]</f>
        <v>7969</v>
      </c>
      <c r="BZ5" s="10">
        <f>Sug0.5[[#This Row],[STEP26]]</f>
        <v>7983</v>
      </c>
      <c r="CA5" s="10">
        <f>Sug0.5[[#This Row],[STEP27]]</f>
        <v>8013</v>
      </c>
      <c r="CB5" s="10">
        <f>Reg[[#This Row],[NASP2]]</f>
        <v>826</v>
      </c>
      <c r="CC5" s="10">
        <f>Reg[[#This Row],[NASP3]]</f>
        <v>966</v>
      </c>
      <c r="CD5" s="10">
        <f>Reg[[#This Row],[NASP4]]</f>
        <v>1163</v>
      </c>
      <c r="CE5" s="10">
        <f>Reg[[#This Row],[NASP5]]</f>
        <v>1377</v>
      </c>
      <c r="CF5" s="10">
        <f>Reg[[#This Row],[NASP6]]</f>
        <v>1526</v>
      </c>
      <c r="CG5" s="10">
        <f>Reg[[#This Row],[NASP7]]</f>
        <v>1706</v>
      </c>
      <c r="CH5" s="10">
        <f>Reg[[#This Row],[NASP8]]</f>
        <v>1950</v>
      </c>
      <c r="CI5" s="10">
        <f>Reg[[#This Row],[NASP9]]</f>
        <v>2135</v>
      </c>
      <c r="CJ5" s="10">
        <f>Reg[[#This Row],[NASP10]]</f>
        <v>2321</v>
      </c>
      <c r="CK5" s="10">
        <f>Reg[[#This Row],[NASP11]]</f>
        <v>2520</v>
      </c>
      <c r="CL5" s="10">
        <f>Reg[[#This Row],[NASP12]]</f>
        <v>2699</v>
      </c>
      <c r="CM5" s="10">
        <f>Reg[[#This Row],[NASP13]]</f>
        <v>2851</v>
      </c>
      <c r="CN5" s="10">
        <f>Reg[[#This Row],[NASP14]]</f>
        <v>3016</v>
      </c>
      <c r="CO5" s="10">
        <f>Reg[[#This Row],[NASP15]]</f>
        <v>3151</v>
      </c>
      <c r="CP5" s="10">
        <f>Reg[[#This Row],[NASP16]]</f>
        <v>3277</v>
      </c>
      <c r="CQ5" s="10">
        <f>Reg[[#This Row],[NASP17]]</f>
        <v>3403</v>
      </c>
      <c r="CR5" s="10">
        <f>Reg[[#This Row],[NASP18]]</f>
        <v>3544</v>
      </c>
      <c r="CS5" s="10">
        <f>Reg[[#This Row],[NASP19]]</f>
        <v>3664</v>
      </c>
      <c r="CT5" s="10">
        <f>Reg[[#This Row],[NASP20]]</f>
        <v>3737</v>
      </c>
      <c r="CU5" s="10">
        <f>Reg[[#This Row],[NASP21]]</f>
        <v>3850</v>
      </c>
      <c r="CV5" s="10">
        <f>Reg[[#This Row],[NASP22]]</f>
        <v>3986</v>
      </c>
      <c r="CW5" s="10">
        <f>Reg[[#This Row],[NASP23]]</f>
        <v>4100</v>
      </c>
      <c r="CX5" s="10">
        <f>Reg[[#This Row],[NASP24]]</f>
        <v>4181</v>
      </c>
      <c r="CY5" s="10">
        <f>Reg[[#This Row],[NASP25]]</f>
        <v>4294</v>
      </c>
      <c r="CZ5" s="10">
        <f>Reg[[#This Row],[NASP26]]</f>
        <v>4379</v>
      </c>
      <c r="DA5" s="10">
        <f>Reg[[#This Row],[NASP27]]</f>
        <v>4439</v>
      </c>
      <c r="DB5" s="10">
        <f>Sug0.2[[#This Row],[NASP2]]</f>
        <v>826</v>
      </c>
      <c r="DC5" s="10">
        <f>Sug0.2[[#This Row],[NASP3]]</f>
        <v>952</v>
      </c>
      <c r="DD5" s="10">
        <f>Sug0.2[[#This Row],[NASP4]]</f>
        <v>1135</v>
      </c>
      <c r="DE5" s="10">
        <f>Sug0.2[[#This Row],[NASP5]]</f>
        <v>1329</v>
      </c>
      <c r="DF5" s="10">
        <f>Sug0.2[[#This Row],[NASP6]]</f>
        <v>1461</v>
      </c>
      <c r="DG5" s="10">
        <f>Sug0.2[[#This Row],[NASP7]]</f>
        <v>1624</v>
      </c>
      <c r="DH5" s="10">
        <f>Sug0.2[[#This Row],[NASP8]]</f>
        <v>1838</v>
      </c>
      <c r="DI5" s="10">
        <f>Sug0.2[[#This Row],[NASP9]]</f>
        <v>2002</v>
      </c>
      <c r="DJ5" s="10">
        <f>Sug0.2[[#This Row],[NASP10]]</f>
        <v>2172</v>
      </c>
      <c r="DK5" s="10">
        <f>Sug0.2[[#This Row],[NASP11]]</f>
        <v>2365</v>
      </c>
      <c r="DL5" s="10">
        <f>Sug0.2[[#This Row],[NASP12]]</f>
        <v>2528</v>
      </c>
      <c r="DM5" s="10">
        <f>Sug0.2[[#This Row],[NASP13]]</f>
        <v>2669</v>
      </c>
      <c r="DN5" s="10">
        <f>Sug0.2[[#This Row],[NASP14]]</f>
        <v>2821</v>
      </c>
      <c r="DO5" s="10">
        <f>Sug0.2[[#This Row],[NASP15]]</f>
        <v>2944</v>
      </c>
      <c r="DP5" s="10">
        <f>Sug0.2[[#This Row],[NASP16]]</f>
        <v>3057</v>
      </c>
      <c r="DQ5" s="10">
        <f>Sug0.2[[#This Row],[NASP17]]</f>
        <v>3165</v>
      </c>
      <c r="DR5" s="10">
        <f>Sug0.2[[#This Row],[NASP18]]</f>
        <v>3302</v>
      </c>
      <c r="DS5" s="10">
        <f>Sug0.2[[#This Row],[NASP19]]</f>
        <v>3412</v>
      </c>
      <c r="DT5" s="10">
        <f>Sug0.2[[#This Row],[NASP20]]</f>
        <v>3480</v>
      </c>
      <c r="DU5" s="10">
        <f>Sug0.2[[#This Row],[NASP21]]</f>
        <v>3583</v>
      </c>
      <c r="DV5" s="10">
        <f>Sug0.2[[#This Row],[NASP22]]</f>
        <v>3714</v>
      </c>
      <c r="DW5" s="10">
        <f>Sug0.2[[#This Row],[NASP23]]</f>
        <v>3819</v>
      </c>
      <c r="DX5" s="10">
        <f>Sug0.2[[#This Row],[NASP24]]</f>
        <v>3890</v>
      </c>
      <c r="DY5" s="10">
        <f>Sug0.2[[#This Row],[NASP25]]</f>
        <v>3984</v>
      </c>
      <c r="DZ5" s="10">
        <f>Sug0.2[[#This Row],[NASP26]]</f>
        <v>4060</v>
      </c>
      <c r="EA5" s="10">
        <f>Sug0.2[[#This Row],[NASP27]]</f>
        <v>4117</v>
      </c>
      <c r="EB5">
        <f>Sug0.5[[#This Row],[NASP2]]</f>
        <v>826</v>
      </c>
      <c r="EC5">
        <f>Sug0.5[[#This Row],[NASP3]]</f>
        <v>933</v>
      </c>
      <c r="ED5">
        <f>Sug0.5[[#This Row],[NASP4]]</f>
        <v>1074</v>
      </c>
      <c r="EE5">
        <f>Sug0.5[[#This Row],[NASP5]]</f>
        <v>1211</v>
      </c>
      <c r="EF5">
        <f>Sug0.5[[#This Row],[NASP6]]</f>
        <v>1309</v>
      </c>
      <c r="EG5">
        <f>Sug0.5[[#This Row],[NASP7]]</f>
        <v>1414</v>
      </c>
      <c r="EH5">
        <f>Sug0.5[[#This Row],[NASP8]]</f>
        <v>1575</v>
      </c>
      <c r="EI5">
        <f>Sug0.5[[#This Row],[NASP9]]</f>
        <v>1696</v>
      </c>
      <c r="EJ5">
        <f>Sug0.5[[#This Row],[NASP10]]</f>
        <v>1824</v>
      </c>
      <c r="EK5">
        <f>Sug0.5[[#This Row],[NASP11]]</f>
        <v>1975</v>
      </c>
      <c r="EL5">
        <f>Sug0.5[[#This Row],[NASP12]]</f>
        <v>2103</v>
      </c>
      <c r="EM5">
        <f>Sug0.5[[#This Row],[NASP13]]</f>
        <v>2196</v>
      </c>
      <c r="EN5">
        <f>Sug0.5[[#This Row],[NASP14]]</f>
        <v>2292</v>
      </c>
      <c r="EO5">
        <f>Sug0.5[[#This Row],[NASP15]]</f>
        <v>2379</v>
      </c>
      <c r="EP5">
        <f>Sug0.5[[#This Row],[NASP16]]</f>
        <v>2470</v>
      </c>
      <c r="EQ5">
        <f>Sug0.5[[#This Row],[NASP17]]</f>
        <v>2577</v>
      </c>
      <c r="ER5">
        <f>Sug0.5[[#This Row],[NASP18]]</f>
        <v>2694</v>
      </c>
      <c r="ES5">
        <f>Sug0.5[[#This Row],[NASP19]]</f>
        <v>2776</v>
      </c>
      <c r="ET5">
        <f>Sug0.5[[#This Row],[NASP20]]</f>
        <v>2832</v>
      </c>
      <c r="EU5">
        <f>Sug0.5[[#This Row],[NASP21]]</f>
        <v>2927</v>
      </c>
      <c r="EV5">
        <f>Sug0.5[[#This Row],[NASP22]]</f>
        <v>3032</v>
      </c>
      <c r="EW5">
        <f>Sug0.5[[#This Row],[NASP23]]</f>
        <v>3119</v>
      </c>
      <c r="EX5">
        <f>Sug0.5[[#This Row],[NASP24]]</f>
        <v>3209</v>
      </c>
      <c r="EY5">
        <f>Sug0.5[[#This Row],[NASP25]]</f>
        <v>3276</v>
      </c>
      <c r="EZ5">
        <f>Sug0.5[[#This Row],[NASP26]]</f>
        <v>3358</v>
      </c>
      <c r="FA5">
        <f>Sug0.5[[#This Row],[NASP27]]</f>
        <v>3408</v>
      </c>
      <c r="FB5">
        <f>Reg[[#This Row],[CIRP2]]</f>
        <v>54</v>
      </c>
      <c r="FC5">
        <f>Reg[[#This Row],[CIRP3]]</f>
        <v>63</v>
      </c>
      <c r="FD5">
        <f>Reg[[#This Row],[CIRP4]]</f>
        <v>78</v>
      </c>
      <c r="FE5">
        <f>Reg[[#This Row],[CIRP5]]</f>
        <v>95</v>
      </c>
      <c r="FF5">
        <f>Reg[[#This Row],[CIRP6]]</f>
        <v>108</v>
      </c>
      <c r="FG5">
        <f>Reg[[#This Row],[CIRP7]]</f>
        <v>127</v>
      </c>
      <c r="FH5">
        <f>Reg[[#This Row],[CIRP8]]</f>
        <v>147</v>
      </c>
      <c r="FI5">
        <f>Reg[[#This Row],[CIRP9]]</f>
        <v>179</v>
      </c>
      <c r="FJ5">
        <f>Reg[[#This Row],[CIRP10]]</f>
        <v>207</v>
      </c>
      <c r="FK5">
        <f>Reg[[#This Row],[CIRP11]]</f>
        <v>237</v>
      </c>
      <c r="FL5">
        <f>Reg[[#This Row],[CIRP12]]</f>
        <v>262</v>
      </c>
      <c r="FM5">
        <f>Reg[[#This Row],[CIRP13]]</f>
        <v>286</v>
      </c>
      <c r="FN5">
        <f>Reg[[#This Row],[CIRP14]]</f>
        <v>308</v>
      </c>
      <c r="FO5">
        <f>Reg[[#This Row],[CIRP15]]</f>
        <v>326</v>
      </c>
      <c r="FP5">
        <f>Reg[[#This Row],[CIRP16]]</f>
        <v>353</v>
      </c>
      <c r="FQ5">
        <f>Reg[[#This Row],[CIRP17]]</f>
        <v>384</v>
      </c>
      <c r="FR5">
        <f>Reg[[#This Row],[CIRP18]]</f>
        <v>411</v>
      </c>
      <c r="FS5">
        <f>Reg[[#This Row],[CIRP19]]</f>
        <v>450</v>
      </c>
      <c r="FT5">
        <f>Reg[[#This Row],[CIRP20]]</f>
        <v>491</v>
      </c>
      <c r="FU5">
        <f>Reg[[#This Row],[CIRP21]]</f>
        <v>521</v>
      </c>
      <c r="FV5">
        <f>Reg[[#This Row],[CIRP22]]</f>
        <v>532</v>
      </c>
      <c r="FW5">
        <f>Reg[[#This Row],[CIRP23]]</f>
        <v>565</v>
      </c>
      <c r="FX5">
        <f>Reg[[#This Row],[CIRP24]]</f>
        <v>607</v>
      </c>
      <c r="FY5">
        <f>Reg[[#This Row],[CIRP25]]</f>
        <v>618</v>
      </c>
      <c r="FZ5">
        <f>Reg[[#This Row],[CIRP26]]</f>
        <v>649</v>
      </c>
      <c r="GA5">
        <f>Reg[[#This Row],[CIRP27]]</f>
        <v>680</v>
      </c>
      <c r="GB5">
        <f>Sug0.2[[#This Row],[CIRP2]]</f>
        <v>54</v>
      </c>
      <c r="GC5">
        <f>Sug0.2[[#This Row],[CIRP3]]</f>
        <v>63</v>
      </c>
      <c r="GD5">
        <f>Sug0.2[[#This Row],[CIRP4]]</f>
        <v>76</v>
      </c>
      <c r="GE5">
        <f>Sug0.2[[#This Row],[CIRP5]]</f>
        <v>89</v>
      </c>
      <c r="GF5">
        <f>Sug0.2[[#This Row],[CIRP6]]</f>
        <v>103</v>
      </c>
      <c r="GG5">
        <f>Sug0.2[[#This Row],[CIRP7]]</f>
        <v>119</v>
      </c>
      <c r="GH5">
        <f>Sug0.2[[#This Row],[CIRP8]]</f>
        <v>137</v>
      </c>
      <c r="GI5">
        <f>Sug0.2[[#This Row],[CIRP9]]</f>
        <v>167</v>
      </c>
      <c r="GJ5">
        <f>Sug0.2[[#This Row],[CIRP10]]</f>
        <v>191</v>
      </c>
      <c r="GK5">
        <f>Sug0.2[[#This Row],[CIRP11]]</f>
        <v>216</v>
      </c>
      <c r="GL5">
        <f>Sug0.2[[#This Row],[CIRP12]]</f>
        <v>232</v>
      </c>
      <c r="GM5">
        <f>Sug0.2[[#This Row],[CIRP13]]</f>
        <v>255</v>
      </c>
      <c r="GN5">
        <f>Sug0.2[[#This Row],[CIRP14]]</f>
        <v>271</v>
      </c>
      <c r="GO5">
        <f>Sug0.2[[#This Row],[CIRP15]]</f>
        <v>283</v>
      </c>
      <c r="GP5">
        <f>Sug0.2[[#This Row],[CIRP16]]</f>
        <v>304</v>
      </c>
      <c r="GQ5">
        <f>Sug0.2[[#This Row],[CIRP17]]</f>
        <v>336</v>
      </c>
      <c r="GR5">
        <f>Sug0.2[[#This Row],[CIRP18]]</f>
        <v>360</v>
      </c>
      <c r="GS5">
        <f>Sug0.2[[#This Row],[CIRP19]]</f>
        <v>394</v>
      </c>
      <c r="GT5">
        <f>Sug0.2[[#This Row],[CIRP20]]</f>
        <v>427</v>
      </c>
      <c r="GU5">
        <f>Sug0.2[[#This Row],[CIRP21]]</f>
        <v>455</v>
      </c>
      <c r="GV5">
        <f>Sug0.2[[#This Row],[CIRP22]]</f>
        <v>459</v>
      </c>
      <c r="GW5">
        <f>Sug0.2[[#This Row],[CIRP23]]</f>
        <v>484</v>
      </c>
      <c r="GX5">
        <f>Sug0.2[[#This Row],[CIRP24]]</f>
        <v>517</v>
      </c>
      <c r="GY5">
        <f>Sug0.2[[#This Row],[CIRP25]]</f>
        <v>532</v>
      </c>
      <c r="GZ5">
        <f>Sug0.2[[#This Row],[CIRP26]]</f>
        <v>560</v>
      </c>
      <c r="HA5">
        <f>Sug0.2[[#This Row],[CIRP27]]</f>
        <v>594</v>
      </c>
      <c r="HB5">
        <f>Sug0.5[[#This Row],[CIRP2]]</f>
        <v>54</v>
      </c>
      <c r="HC5">
        <f>Sug0.5[[#This Row],[CIRP3]]</f>
        <v>59</v>
      </c>
      <c r="HD5">
        <f>Sug0.5[[#This Row],[CIRP4]]</f>
        <v>72</v>
      </c>
      <c r="HE5">
        <f>Sug0.5[[#This Row],[CIRP5]]</f>
        <v>84</v>
      </c>
      <c r="HF5">
        <f>Sug0.5[[#This Row],[CIRP6]]</f>
        <v>94</v>
      </c>
      <c r="HG5">
        <f>Sug0.5[[#This Row],[CIRP7]]</f>
        <v>105</v>
      </c>
      <c r="HH5">
        <f>Sug0.5[[#This Row],[CIRP8]]</f>
        <v>119</v>
      </c>
      <c r="HI5">
        <f>Sug0.5[[#This Row],[CIRP9]]</f>
        <v>139</v>
      </c>
      <c r="HJ5">
        <f>Sug0.5[[#This Row],[CIRP10]]</f>
        <v>158</v>
      </c>
      <c r="HK5">
        <f>Sug0.5[[#This Row],[CIRP11]]</f>
        <v>170</v>
      </c>
      <c r="HL5">
        <f>Sug0.5[[#This Row],[CIRP12]]</f>
        <v>174</v>
      </c>
      <c r="HM5">
        <f>Sug0.5[[#This Row],[CIRP13]]</f>
        <v>190</v>
      </c>
      <c r="HN5">
        <f>Sug0.5[[#This Row],[CIRP14]]</f>
        <v>205</v>
      </c>
      <c r="HO5">
        <f>Sug0.5[[#This Row],[CIRP15]]</f>
        <v>214</v>
      </c>
      <c r="HP5">
        <f>Sug0.5[[#This Row],[CIRP16]]</f>
        <v>233</v>
      </c>
      <c r="HQ5">
        <f>Sug0.5[[#This Row],[CIRP17]]</f>
        <v>254</v>
      </c>
      <c r="HR5">
        <f>Sug0.5[[#This Row],[CIRP18]]</f>
        <v>270</v>
      </c>
      <c r="HS5">
        <f>Sug0.5[[#This Row],[CIRP19]]</f>
        <v>296</v>
      </c>
      <c r="HT5">
        <f>Sug0.5[[#This Row],[CIRP20]]</f>
        <v>319</v>
      </c>
      <c r="HU5">
        <f>Sug0.5[[#This Row],[CIRP21]]</f>
        <v>333</v>
      </c>
      <c r="HV5">
        <f>Sug0.5[[#This Row],[CIRP22]]</f>
        <v>332</v>
      </c>
      <c r="HW5">
        <f>Sug0.5[[#This Row],[CIRP23]]</f>
        <v>346</v>
      </c>
      <c r="HX5">
        <f>Sug0.5[[#This Row],[CIRP24]]</f>
        <v>364</v>
      </c>
      <c r="HY5">
        <f>Sug0.5[[#This Row],[CIRP25]]</f>
        <v>376</v>
      </c>
      <c r="HZ5">
        <f>Sug0.5[[#This Row],[CIRP26]]</f>
        <v>397</v>
      </c>
      <c r="IA5">
        <f>Sug0.5[[#This Row],[CIRP27]]</f>
        <v>424</v>
      </c>
      <c r="IB5">
        <f>Reg[[#This Row],[HCCP2]]</f>
        <v>6</v>
      </c>
      <c r="IC5">
        <f>Reg[[#This Row],[HCCP3]]</f>
        <v>5</v>
      </c>
      <c r="ID5">
        <f>Reg[[#This Row],[HCCP4]]</f>
        <v>5</v>
      </c>
      <c r="IE5">
        <f>Reg[[#This Row],[HCCP5]]</f>
        <v>5</v>
      </c>
      <c r="IF5">
        <f>Reg[[#This Row],[HCCP6]]</f>
        <v>6</v>
      </c>
      <c r="IG5">
        <f>Reg[[#This Row],[HCCP7]]</f>
        <v>7</v>
      </c>
      <c r="IH5">
        <f>Reg[[#This Row],[HCCP8]]</f>
        <v>6</v>
      </c>
      <c r="II5">
        <f>Reg[[#This Row],[HCCP9]]</f>
        <v>5</v>
      </c>
      <c r="IJ5">
        <f>Reg[[#This Row],[HCCP10]]</f>
        <v>12</v>
      </c>
      <c r="IK5">
        <f>Reg[[#This Row],[HCCP11]]</f>
        <v>14</v>
      </c>
      <c r="IL5">
        <f>Reg[[#This Row],[HCCP12]]</f>
        <v>11</v>
      </c>
      <c r="IM5">
        <f>Reg[[#This Row],[HCCP13]]</f>
        <v>12</v>
      </c>
      <c r="IN5">
        <f>Reg[[#This Row],[HCCP14]]</f>
        <v>12</v>
      </c>
      <c r="IO5">
        <f>Reg[[#This Row],[HCCP15]]</f>
        <v>12</v>
      </c>
      <c r="IP5">
        <f>Reg[[#This Row],[HCCP16]]</f>
        <v>12</v>
      </c>
      <c r="IQ5">
        <f>Reg[[#This Row],[HCCP17]]</f>
        <v>15</v>
      </c>
      <c r="IR5">
        <f>Reg[[#This Row],[HCCP18]]</f>
        <v>19</v>
      </c>
      <c r="IS5">
        <f>Reg[[#This Row],[HCCP19]]</f>
        <v>17</v>
      </c>
      <c r="IT5">
        <f>Reg[[#This Row],[HCCP20]]</f>
        <v>19</v>
      </c>
      <c r="IU5">
        <f>Reg[[#This Row],[HCCP21]]</f>
        <v>20</v>
      </c>
      <c r="IV5">
        <f>Reg[[#This Row],[HCCP22]]</f>
        <v>21</v>
      </c>
      <c r="IW5">
        <f>Reg[[#This Row],[HCCP23]]</f>
        <v>14</v>
      </c>
      <c r="IX5">
        <f>Reg[[#This Row],[HCCP24]]</f>
        <v>21</v>
      </c>
      <c r="IY5">
        <f>Reg[[#This Row],[HCCP25]]</f>
        <v>29</v>
      </c>
      <c r="IZ5">
        <f>Reg[[#This Row],[HCCP26]]</f>
        <v>25</v>
      </c>
      <c r="JA5">
        <f>Reg[[#This Row],[HCCP27]]</f>
        <v>19</v>
      </c>
      <c r="JB5">
        <f>Sug0.2[[#This Row],[HCCP2]]</f>
        <v>6</v>
      </c>
      <c r="JC5">
        <f>Sug0.2[[#This Row],[HCCP3]]</f>
        <v>5</v>
      </c>
      <c r="JD5">
        <f>Sug0.2[[#This Row],[HCCP4]]</f>
        <v>5</v>
      </c>
      <c r="JE5">
        <f>Sug0.2[[#This Row],[HCCP5]]</f>
        <v>5</v>
      </c>
      <c r="JF5">
        <f>Sug0.2[[#This Row],[HCCP6]]</f>
        <v>6</v>
      </c>
      <c r="JG5">
        <f>Sug0.2[[#This Row],[HCCP7]]</f>
        <v>7</v>
      </c>
      <c r="JH5">
        <f>Sug0.2[[#This Row],[HCCP8]]</f>
        <v>6</v>
      </c>
      <c r="JI5">
        <f>Sug0.2[[#This Row],[HCCP9]]</f>
        <v>5</v>
      </c>
      <c r="JJ5">
        <f>Sug0.2[[#This Row],[HCCP10]]</f>
        <v>11</v>
      </c>
      <c r="JK5">
        <f>Sug0.2[[#This Row],[HCCP11]]</f>
        <v>13</v>
      </c>
      <c r="JL5">
        <f>Sug0.2[[#This Row],[HCCP12]]</f>
        <v>10</v>
      </c>
      <c r="JM5">
        <f>Sug0.2[[#This Row],[HCCP13]]</f>
        <v>10</v>
      </c>
      <c r="JN5">
        <f>Sug0.2[[#This Row],[HCCP14]]</f>
        <v>10</v>
      </c>
      <c r="JO5">
        <f>Sug0.2[[#This Row],[HCCP15]]</f>
        <v>10</v>
      </c>
      <c r="JP5">
        <f>Sug0.2[[#This Row],[HCCP16]]</f>
        <v>10</v>
      </c>
      <c r="JQ5">
        <f>Sug0.2[[#This Row],[HCCP17]]</f>
        <v>14</v>
      </c>
      <c r="JR5">
        <f>Sug0.2[[#This Row],[HCCP18]]</f>
        <v>16</v>
      </c>
      <c r="JS5">
        <f>Sug0.2[[#This Row],[HCCP19]]</f>
        <v>15</v>
      </c>
      <c r="JT5">
        <f>Sug0.2[[#This Row],[HCCP20]]</f>
        <v>17</v>
      </c>
      <c r="JU5">
        <f>Sug0.2[[#This Row],[HCCP21]]</f>
        <v>17</v>
      </c>
      <c r="JV5">
        <f>Sug0.2[[#This Row],[HCCP22]]</f>
        <v>20</v>
      </c>
      <c r="JW5">
        <f>Sug0.2[[#This Row],[HCCP23]]</f>
        <v>16</v>
      </c>
      <c r="JX5">
        <f>Sug0.2[[#This Row],[HCCP24]]</f>
        <v>22</v>
      </c>
      <c r="JY5">
        <f>Sug0.2[[#This Row],[HCCP25]]</f>
        <v>29</v>
      </c>
      <c r="JZ5">
        <f>Sug0.2[[#This Row],[HCCP26]]</f>
        <v>25</v>
      </c>
      <c r="KA5">
        <f>Sug0.2[[#This Row],[HCCP27]]</f>
        <v>18</v>
      </c>
      <c r="KB5">
        <f>Sug0.5[[#This Row],[HCCP2]]</f>
        <v>6</v>
      </c>
      <c r="KC5">
        <f>Sug0.5[[#This Row],[HCCP3]]</f>
        <v>5</v>
      </c>
      <c r="KD5">
        <f>Sug0.5[[#This Row],[HCCP4]]</f>
        <v>5</v>
      </c>
      <c r="KE5">
        <f>Sug0.5[[#This Row],[HCCP5]]</f>
        <v>5</v>
      </c>
      <c r="KF5">
        <f>Sug0.5[[#This Row],[HCCP6]]</f>
        <v>5</v>
      </c>
      <c r="KG5">
        <f>Sug0.5[[#This Row],[HCCP7]]</f>
        <v>6</v>
      </c>
      <c r="KH5">
        <f>Sug0.5[[#This Row],[HCCP8]]</f>
        <v>5</v>
      </c>
      <c r="KI5">
        <f>Sug0.5[[#This Row],[HCCP9]]</f>
        <v>4</v>
      </c>
      <c r="KJ5">
        <f>Sug0.5[[#This Row],[HCCP10]]</f>
        <v>9</v>
      </c>
      <c r="KK5">
        <f>Sug0.5[[#This Row],[HCCP11]]</f>
        <v>12</v>
      </c>
      <c r="KL5">
        <f>Sug0.5[[#This Row],[HCCP12]]</f>
        <v>10</v>
      </c>
      <c r="KM5">
        <f>Sug0.5[[#This Row],[HCCP13]]</f>
        <v>10</v>
      </c>
      <c r="KN5">
        <f>Sug0.5[[#This Row],[HCCP14]]</f>
        <v>9</v>
      </c>
      <c r="KO5">
        <f>Sug0.5[[#This Row],[HCCP15]]</f>
        <v>9</v>
      </c>
      <c r="KP5">
        <f>Sug0.5[[#This Row],[HCCP16]]</f>
        <v>7</v>
      </c>
      <c r="KQ5">
        <f>Sug0.5[[#This Row],[HCCP17]]</f>
        <v>10</v>
      </c>
      <c r="KR5">
        <f>Sug0.5[[#This Row],[HCCP18]]</f>
        <v>11</v>
      </c>
      <c r="KS5">
        <f>Sug0.5[[#This Row],[HCCP19]]</f>
        <v>7</v>
      </c>
      <c r="KT5">
        <f>Sug0.5[[#This Row],[HCCP20]]</f>
        <v>9</v>
      </c>
      <c r="KU5">
        <f>Sug0.5[[#This Row],[HCCP21]]</f>
        <v>11</v>
      </c>
      <c r="KV5">
        <f>Sug0.5[[#This Row],[HCCP22]]</f>
        <v>14</v>
      </c>
      <c r="KW5">
        <f>Sug0.5[[#This Row],[HCCP23]]</f>
        <v>12</v>
      </c>
      <c r="KX5">
        <f>Sug0.5[[#This Row],[HCCP24]]</f>
        <v>15</v>
      </c>
      <c r="KY5">
        <f>Sug0.5[[#This Row],[HCCP25]]</f>
        <v>20</v>
      </c>
      <c r="KZ5">
        <f>Sug0.5[[#This Row],[HCCP26]]</f>
        <v>17</v>
      </c>
      <c r="LA5">
        <f>Sug0.5[[#This Row],[HCCP27]]</f>
        <v>15</v>
      </c>
      <c r="LB5">
        <f>Reg[[#This Row],[CHDP2]]</f>
        <v>1469</v>
      </c>
      <c r="LC5">
        <f>Reg[[#This Row],[CHDP3]]</f>
        <v>1488</v>
      </c>
      <c r="LD5">
        <f>Reg[[#This Row],[CHDP4]]</f>
        <v>1508</v>
      </c>
      <c r="LE5">
        <f>Reg[[#This Row],[CHDP5]]</f>
        <v>1525</v>
      </c>
      <c r="LF5">
        <f>Reg[[#This Row],[CHDP6]]</f>
        <v>1546</v>
      </c>
      <c r="LG5">
        <f>Reg[[#This Row],[CHDP7]]</f>
        <v>1574</v>
      </c>
      <c r="LH5">
        <f>Reg[[#This Row],[CHDP8]]</f>
        <v>1592</v>
      </c>
      <c r="LI5">
        <f>Reg[[#This Row],[CHDP9]]</f>
        <v>1585</v>
      </c>
      <c r="LJ5">
        <f>Reg[[#This Row],[CHDP10]]</f>
        <v>1575</v>
      </c>
      <c r="LK5">
        <f>Reg[[#This Row],[CHDP11]]</f>
        <v>1574</v>
      </c>
      <c r="LL5">
        <f>Reg[[#This Row],[CHDP12]]</f>
        <v>1557</v>
      </c>
      <c r="LM5">
        <f>Reg[[#This Row],[CHDP13]]</f>
        <v>1582</v>
      </c>
      <c r="LN5">
        <f>Reg[[#This Row],[CHDP14]]</f>
        <v>1594</v>
      </c>
      <c r="LO5">
        <f>Reg[[#This Row],[CHDP15]]</f>
        <v>1618</v>
      </c>
      <c r="LP5">
        <f>Reg[[#This Row],[CHDP16]]</f>
        <v>1591</v>
      </c>
      <c r="LQ5">
        <f>Reg[[#This Row],[CHDP17]]</f>
        <v>1606</v>
      </c>
      <c r="LR5">
        <f>Reg[[#This Row],[CHDP18]]</f>
        <v>1609</v>
      </c>
      <c r="LS5">
        <f>Reg[[#This Row],[CHDP19]]</f>
        <v>1608</v>
      </c>
      <c r="LT5">
        <f>Reg[[#This Row],[CHDP20]]</f>
        <v>1635</v>
      </c>
      <c r="LU5">
        <f>Reg[[#This Row],[CHDP21]]</f>
        <v>1629</v>
      </c>
      <c r="LV5">
        <f>Reg[[#This Row],[CHDP22]]</f>
        <v>1649</v>
      </c>
      <c r="LW5">
        <f>Reg[[#This Row],[CHDP23]]</f>
        <v>1653</v>
      </c>
      <c r="LX5">
        <f>Reg[[#This Row],[CHDP24]]</f>
        <v>1650</v>
      </c>
      <c r="LY5">
        <f>Reg[[#This Row],[CHDP25]]</f>
        <v>1669</v>
      </c>
      <c r="LZ5">
        <f>Reg[[#This Row],[CHDP26]]</f>
        <v>1623</v>
      </c>
      <c r="MA5">
        <f>Reg[[#This Row],[CHDP27]]</f>
        <v>1611</v>
      </c>
      <c r="MB5">
        <f>Sug0.2[[#This Row],[CHDP2]]</f>
        <v>1469</v>
      </c>
      <c r="MC5">
        <f>Sug0.2[[#This Row],[CHDP3]]</f>
        <v>1488</v>
      </c>
      <c r="MD5">
        <f>Sug0.2[[#This Row],[CHDP4]]</f>
        <v>1508</v>
      </c>
      <c r="ME5">
        <f>Sug0.2[[#This Row],[CHDP5]]</f>
        <v>1524</v>
      </c>
      <c r="MF5">
        <f>Sug0.2[[#This Row],[CHDP6]]</f>
        <v>1545</v>
      </c>
      <c r="MG5">
        <f>Sug0.2[[#This Row],[CHDP7]]</f>
        <v>1573</v>
      </c>
      <c r="MH5">
        <f>Sug0.2[[#This Row],[CHDP8]]</f>
        <v>1590</v>
      </c>
      <c r="MI5">
        <f>Sug0.2[[#This Row],[CHDP9]]</f>
        <v>1583</v>
      </c>
      <c r="MJ5">
        <f>Sug0.2[[#This Row],[CHDP10]]</f>
        <v>1576</v>
      </c>
      <c r="MK5">
        <f>Sug0.2[[#This Row],[CHDP11]]</f>
        <v>1575</v>
      </c>
      <c r="ML5">
        <f>Sug0.2[[#This Row],[CHDP12]]</f>
        <v>1554</v>
      </c>
      <c r="MM5">
        <f>Sug0.2[[#This Row],[CHDP13]]</f>
        <v>1572</v>
      </c>
      <c r="MN5">
        <f>Sug0.2[[#This Row],[CHDP14]]</f>
        <v>1583</v>
      </c>
      <c r="MO5">
        <f>Sug0.2[[#This Row],[CHDP15]]</f>
        <v>1606</v>
      </c>
      <c r="MP5">
        <f>Sug0.2[[#This Row],[CHDP16]]</f>
        <v>1573</v>
      </c>
      <c r="MQ5">
        <f>Sug0.2[[#This Row],[CHDP17]]</f>
        <v>1584</v>
      </c>
      <c r="MR5">
        <f>Sug0.2[[#This Row],[CHDP18]]</f>
        <v>1584</v>
      </c>
      <c r="MS5">
        <f>Sug0.2[[#This Row],[CHDP19]]</f>
        <v>1579</v>
      </c>
      <c r="MT5">
        <f>Sug0.2[[#This Row],[CHDP20]]</f>
        <v>1613</v>
      </c>
      <c r="MU5">
        <f>Sug0.2[[#This Row],[CHDP21]]</f>
        <v>1611</v>
      </c>
      <c r="MV5">
        <f>Sug0.2[[#This Row],[CHDP22]]</f>
        <v>1626</v>
      </c>
      <c r="MW5">
        <f>Sug0.2[[#This Row],[CHDP23]]</f>
        <v>1632</v>
      </c>
      <c r="MX5">
        <f>Sug0.2[[#This Row],[CHDP24]]</f>
        <v>1632</v>
      </c>
      <c r="MY5">
        <f>Sug0.2[[#This Row],[CHDP25]]</f>
        <v>1649</v>
      </c>
      <c r="MZ5">
        <f>Sug0.2[[#This Row],[CHDP26]]</f>
        <v>1608</v>
      </c>
      <c r="NA5">
        <f>Sug0.2[[#This Row],[CHDP27]]</f>
        <v>1595</v>
      </c>
      <c r="NB5">
        <f>Sug0.5[[#This Row],[CHDP2]]</f>
        <v>1469</v>
      </c>
      <c r="NC5">
        <f>Sug0.5[[#This Row],[CHDP3]]</f>
        <v>1488</v>
      </c>
      <c r="ND5">
        <f>Sug0.5[[#This Row],[CHDP4]]</f>
        <v>1508</v>
      </c>
      <c r="NE5">
        <f>Sug0.5[[#This Row],[CHDP5]]</f>
        <v>1521</v>
      </c>
      <c r="NF5">
        <f>Sug0.5[[#This Row],[CHDP6]]</f>
        <v>1539</v>
      </c>
      <c r="NG5">
        <f>Sug0.5[[#This Row],[CHDP7]]</f>
        <v>1563</v>
      </c>
      <c r="NH5">
        <f>Sug0.5[[#This Row],[CHDP8]]</f>
        <v>1578</v>
      </c>
      <c r="NI5">
        <f>Sug0.5[[#This Row],[CHDP9]]</f>
        <v>1571</v>
      </c>
      <c r="NJ5">
        <f>Sug0.5[[#This Row],[CHDP10]]</f>
        <v>1565</v>
      </c>
      <c r="NK5">
        <f>Sug0.5[[#This Row],[CHDP11]]</f>
        <v>1562</v>
      </c>
      <c r="NL5">
        <f>Sug0.5[[#This Row],[CHDP12]]</f>
        <v>1536</v>
      </c>
      <c r="NM5">
        <f>Sug0.5[[#This Row],[CHDP13]]</f>
        <v>1548</v>
      </c>
      <c r="NN5">
        <f>Sug0.5[[#This Row],[CHDP14]]</f>
        <v>1559</v>
      </c>
      <c r="NO5">
        <f>Sug0.5[[#This Row],[CHDP15]]</f>
        <v>1578</v>
      </c>
      <c r="NP5">
        <f>Sug0.5[[#This Row],[CHDP16]]</f>
        <v>1548</v>
      </c>
      <c r="NQ5">
        <f>Sug0.5[[#This Row],[CHDP17]]</f>
        <v>1557</v>
      </c>
      <c r="NR5">
        <f>Sug0.5[[#This Row],[CHDP18]]</f>
        <v>1554</v>
      </c>
      <c r="NS5">
        <f>Sug0.5[[#This Row],[CHDP19]]</f>
        <v>1549</v>
      </c>
      <c r="NT5">
        <f>Sug0.5[[#This Row],[CHDP20]]</f>
        <v>1582</v>
      </c>
      <c r="NU5">
        <f>Sug0.5[[#This Row],[CHDP21]]</f>
        <v>1581</v>
      </c>
      <c r="NV5">
        <f>Sug0.5[[#This Row],[CHDP22]]</f>
        <v>1592</v>
      </c>
      <c r="NW5">
        <f>Sug0.5[[#This Row],[CHDP23]]</f>
        <v>1595</v>
      </c>
      <c r="NX5">
        <f>Sug0.5[[#This Row],[CHDP24]]</f>
        <v>1600</v>
      </c>
      <c r="NY5">
        <f>Sug0.5[[#This Row],[CHDP25]]</f>
        <v>1613</v>
      </c>
      <c r="NZ5">
        <f>Sug0.5[[#This Row],[CHDP26]]</f>
        <v>1567</v>
      </c>
      <c r="OA5">
        <f>Sug0.5[[#This Row],[CHDP27]]</f>
        <v>1552</v>
      </c>
      <c r="OB5">
        <f>Reg[[#This Row],[T2DP2]]</f>
        <v>2218</v>
      </c>
      <c r="OC5">
        <f>Reg[[#This Row],[T2DP3]]</f>
        <v>2313</v>
      </c>
      <c r="OD5">
        <f>Reg[[#This Row],[T2DP4]]</f>
        <v>2431</v>
      </c>
      <c r="OE5">
        <f>Reg[[#This Row],[T2DP5]]</f>
        <v>2541</v>
      </c>
      <c r="OF5">
        <f>Reg[[#This Row],[T2DP6]]</f>
        <v>2652</v>
      </c>
      <c r="OG5">
        <f>Reg[[#This Row],[T2DP7]]</f>
        <v>2767</v>
      </c>
      <c r="OH5">
        <f>Reg[[#This Row],[T2DP8]]</f>
        <v>2865</v>
      </c>
      <c r="OI5">
        <f>Reg[[#This Row],[T2DP9]]</f>
        <v>3003</v>
      </c>
      <c r="OJ5">
        <f>Reg[[#This Row],[T2DP10]]</f>
        <v>3092</v>
      </c>
      <c r="OK5">
        <f>Reg[[#This Row],[T2DP11]]</f>
        <v>3219</v>
      </c>
      <c r="OL5">
        <f>Reg[[#This Row],[T2DP12]]</f>
        <v>3333</v>
      </c>
      <c r="OM5">
        <f>Reg[[#This Row],[T2DP13]]</f>
        <v>3446</v>
      </c>
      <c r="ON5">
        <f>Reg[[#This Row],[T2DP14]]</f>
        <v>3514</v>
      </c>
      <c r="OO5">
        <f>Reg[[#This Row],[T2DP15]]</f>
        <v>3611</v>
      </c>
      <c r="OP5">
        <f>Reg[[#This Row],[T2DP16]]</f>
        <v>3699</v>
      </c>
      <c r="OQ5">
        <f>Reg[[#This Row],[T2DP17]]</f>
        <v>3776</v>
      </c>
      <c r="OR5">
        <f>Reg[[#This Row],[T2DP18]]</f>
        <v>3870</v>
      </c>
      <c r="OS5">
        <f>Reg[[#This Row],[T2DP19]]</f>
        <v>3929</v>
      </c>
      <c r="OT5">
        <f>Reg[[#This Row],[T2DP20]]</f>
        <v>4016</v>
      </c>
      <c r="OU5">
        <f>Reg[[#This Row],[T2DP21]]</f>
        <v>4125</v>
      </c>
      <c r="OV5">
        <f>Reg[[#This Row],[T2DP22]]</f>
        <v>4191</v>
      </c>
      <c r="OW5">
        <f>Reg[[#This Row],[T2DP23]]</f>
        <v>4246</v>
      </c>
      <c r="OX5">
        <f>Reg[[#This Row],[T2DP24]]</f>
        <v>4306</v>
      </c>
      <c r="OY5">
        <f>Reg[[#This Row],[T2DP25]]</f>
        <v>4359</v>
      </c>
      <c r="OZ5">
        <f>Reg[[#This Row],[T2DP26]]</f>
        <v>4401</v>
      </c>
      <c r="PA5">
        <f>Reg[[#This Row],[T2DP27]]</f>
        <v>4434</v>
      </c>
      <c r="PB5">
        <f>Sug0.2[[#This Row],[T2DP2]]</f>
        <v>2218</v>
      </c>
      <c r="PC5">
        <f>Sug0.2[[#This Row],[T2DP3]]</f>
        <v>2313</v>
      </c>
      <c r="PD5">
        <f>Sug0.2[[#This Row],[T2DP4]]</f>
        <v>2430</v>
      </c>
      <c r="PE5">
        <f>Sug0.2[[#This Row],[T2DP5]]</f>
        <v>2539</v>
      </c>
      <c r="PF5">
        <f>Sug0.2[[#This Row],[T2DP6]]</f>
        <v>2648</v>
      </c>
      <c r="PG5">
        <f>Sug0.2[[#This Row],[T2DP7]]</f>
        <v>2756</v>
      </c>
      <c r="PH5">
        <f>Sug0.2[[#This Row],[T2DP8]]</f>
        <v>2851</v>
      </c>
      <c r="PI5">
        <f>Sug0.2[[#This Row],[T2DP9]]</f>
        <v>2987</v>
      </c>
      <c r="PJ5">
        <f>Sug0.2[[#This Row],[T2DP10]]</f>
        <v>3076</v>
      </c>
      <c r="PK5">
        <f>Sug0.2[[#This Row],[T2DP11]]</f>
        <v>3199</v>
      </c>
      <c r="PL5">
        <f>Sug0.2[[#This Row],[T2DP12]]</f>
        <v>3309</v>
      </c>
      <c r="PM5">
        <f>Sug0.2[[#This Row],[T2DP13]]</f>
        <v>3412</v>
      </c>
      <c r="PN5">
        <f>Sug0.2[[#This Row],[T2DP14]]</f>
        <v>3481</v>
      </c>
      <c r="PO5">
        <f>Sug0.2[[#This Row],[T2DP15]]</f>
        <v>3576</v>
      </c>
      <c r="PP5">
        <f>Sug0.2[[#This Row],[T2DP16]]</f>
        <v>3665</v>
      </c>
      <c r="PQ5">
        <f>Sug0.2[[#This Row],[T2DP17]]</f>
        <v>3736</v>
      </c>
      <c r="PR5">
        <f>Sug0.2[[#This Row],[T2DP18]]</f>
        <v>3821</v>
      </c>
      <c r="PS5">
        <f>Sug0.2[[#This Row],[T2DP19]]</f>
        <v>3880</v>
      </c>
      <c r="PT5">
        <f>Sug0.2[[#This Row],[T2DP20]]</f>
        <v>3968</v>
      </c>
      <c r="PU5">
        <f>Sug0.2[[#This Row],[T2DP21]]</f>
        <v>4069</v>
      </c>
      <c r="PV5">
        <f>Sug0.2[[#This Row],[T2DP22]]</f>
        <v>4135</v>
      </c>
      <c r="PW5">
        <f>Sug0.2[[#This Row],[T2DP23]]</f>
        <v>4190</v>
      </c>
      <c r="PX5">
        <f>Sug0.2[[#This Row],[T2DP24]]</f>
        <v>4242</v>
      </c>
      <c r="PY5">
        <f>Sug0.2[[#This Row],[T2DP25]]</f>
        <v>4297</v>
      </c>
      <c r="PZ5">
        <f>Sug0.2[[#This Row],[T2DP26]]</f>
        <v>4333</v>
      </c>
      <c r="QA5">
        <f>Sug0.2[[#This Row],[T2DP27]]</f>
        <v>4359</v>
      </c>
      <c r="QB5">
        <f>Sug0.5[[#This Row],[T2DP2]]</f>
        <v>2218</v>
      </c>
      <c r="QC5">
        <f>Sug0.5[[#This Row],[T2DP3]]</f>
        <v>2313</v>
      </c>
      <c r="QD5">
        <f>Sug0.5[[#This Row],[T2DP4]]</f>
        <v>2428</v>
      </c>
      <c r="QE5">
        <f>Sug0.5[[#This Row],[T2DP5]]</f>
        <v>2533</v>
      </c>
      <c r="QF5">
        <f>Sug0.5[[#This Row],[T2DP6]]</f>
        <v>2639</v>
      </c>
      <c r="QG5">
        <f>Sug0.5[[#This Row],[T2DP7]]</f>
        <v>2743</v>
      </c>
      <c r="QH5">
        <f>Sug0.5[[#This Row],[T2DP8]]</f>
        <v>2824</v>
      </c>
      <c r="QI5">
        <f>Sug0.5[[#This Row],[T2DP9]]</f>
        <v>2952</v>
      </c>
      <c r="QJ5">
        <f>Sug0.5[[#This Row],[T2DP10]]</f>
        <v>3031</v>
      </c>
      <c r="QK5">
        <f>Sug0.5[[#This Row],[T2DP11]]</f>
        <v>3145</v>
      </c>
      <c r="QL5">
        <f>Sug0.5[[#This Row],[T2DP12]]</f>
        <v>3239</v>
      </c>
      <c r="QM5">
        <f>Sug0.5[[#This Row],[T2DP13]]</f>
        <v>3330</v>
      </c>
      <c r="QN5">
        <f>Sug0.5[[#This Row],[T2DP14]]</f>
        <v>3396</v>
      </c>
      <c r="QO5">
        <f>Sug0.5[[#This Row],[T2DP15]]</f>
        <v>3490</v>
      </c>
      <c r="QP5">
        <f>Sug0.5[[#This Row],[T2DP16]]</f>
        <v>3592</v>
      </c>
      <c r="QQ5">
        <f>Sug0.5[[#This Row],[T2DP17]]</f>
        <v>3656</v>
      </c>
      <c r="QR5">
        <f>Sug0.5[[#This Row],[T2DP18]]</f>
        <v>3732</v>
      </c>
      <c r="QS5">
        <f>Sug0.5[[#This Row],[T2DP19]]</f>
        <v>3784</v>
      </c>
      <c r="QT5">
        <f>Sug0.5[[#This Row],[T2DP20]]</f>
        <v>3867</v>
      </c>
      <c r="QU5">
        <f>Sug0.5[[#This Row],[T2DP21]]</f>
        <v>3959</v>
      </c>
      <c r="QV5">
        <f>Sug0.5[[#This Row],[T2DP22]]</f>
        <v>4014</v>
      </c>
      <c r="QW5">
        <f>Sug0.5[[#This Row],[T2DP23]]</f>
        <v>4071</v>
      </c>
      <c r="QX5">
        <f>Sug0.5[[#This Row],[T2DP24]]</f>
        <v>4123</v>
      </c>
      <c r="QY5">
        <f>Sug0.5[[#This Row],[T2DP25]]</f>
        <v>4166</v>
      </c>
      <c r="QZ5">
        <f>Sug0.5[[#This Row],[T2DP26]]</f>
        <v>4201</v>
      </c>
      <c r="RA5">
        <f>Sug0.5[[#This Row],[T2DP27]]</f>
        <v>4223</v>
      </c>
      <c r="RB5">
        <f>Reg[[#This Row],[OVEP2]]</f>
        <v>7587</v>
      </c>
      <c r="RC5">
        <f>Reg[[#This Row],[OVEP3]]</f>
        <v>7887</v>
      </c>
      <c r="RD5">
        <f>Reg[[#This Row],[OVEP4]]</f>
        <v>8114</v>
      </c>
      <c r="RE5">
        <f>Reg[[#This Row],[OVEP5]]</f>
        <v>8316</v>
      </c>
      <c r="RF5">
        <f>Reg[[#This Row],[OVEP6]]</f>
        <v>8482</v>
      </c>
      <c r="RG5">
        <f>Reg[[#This Row],[OVEP7]]</f>
        <v>8600</v>
      </c>
      <c r="RH5">
        <f>Reg[[#This Row],[OVEP8]]</f>
        <v>8772</v>
      </c>
      <c r="RI5">
        <f>Reg[[#This Row],[OVEP9]]</f>
        <v>8861</v>
      </c>
      <c r="RJ5">
        <f>Reg[[#This Row],[OVEP10]]</f>
        <v>8937</v>
      </c>
      <c r="RK5">
        <f>Reg[[#This Row],[OVEP11]]</f>
        <v>9007</v>
      </c>
      <c r="RL5">
        <f>Reg[[#This Row],[OVEP12]]</f>
        <v>9141</v>
      </c>
      <c r="RM5">
        <f>Reg[[#This Row],[OVEP13]]</f>
        <v>9194</v>
      </c>
      <c r="RN5">
        <f>Reg[[#This Row],[OVEP14]]</f>
        <v>9280</v>
      </c>
      <c r="RO5">
        <f>Reg[[#This Row],[OVEP15]]</f>
        <v>9313</v>
      </c>
      <c r="RP5">
        <f>Reg[[#This Row],[OVEP16]]</f>
        <v>9381</v>
      </c>
      <c r="RQ5">
        <f>Reg[[#This Row],[OVEP17]]</f>
        <v>9454</v>
      </c>
      <c r="RR5">
        <f>Reg[[#This Row],[OVEP18]]</f>
        <v>9434</v>
      </c>
      <c r="RS5">
        <f>Reg[[#This Row],[OVEP19]]</f>
        <v>9495</v>
      </c>
      <c r="RT5">
        <f>Reg[[#This Row],[OVEP20]]</f>
        <v>9563</v>
      </c>
      <c r="RU5">
        <f>Reg[[#This Row],[OVEP21]]</f>
        <v>9621</v>
      </c>
      <c r="RV5">
        <f>Reg[[#This Row],[OVEP22]]</f>
        <v>9668</v>
      </c>
      <c r="RW5">
        <f>Reg[[#This Row],[OVEP23]]</f>
        <v>9641</v>
      </c>
      <c r="RX5">
        <f>Reg[[#This Row],[OVEP24]]</f>
        <v>9640</v>
      </c>
      <c r="RY5">
        <f>Reg[[#This Row],[OVEP25]]</f>
        <v>9670</v>
      </c>
      <c r="RZ5">
        <f>Reg[[#This Row],[OVEP26]]</f>
        <v>9664</v>
      </c>
      <c r="SA5">
        <f>Reg[[#This Row],[OVEP27]]</f>
        <v>9696</v>
      </c>
      <c r="SB5">
        <f>Sug0.2[[#This Row],[OVEP2]]</f>
        <v>7587</v>
      </c>
      <c r="SC5">
        <f>Sug0.2[[#This Row],[OVEP3]]</f>
        <v>7878</v>
      </c>
      <c r="SD5">
        <f>Sug0.2[[#This Row],[OVEP4]]</f>
        <v>8112</v>
      </c>
      <c r="SE5">
        <f>Sug0.2[[#This Row],[OVEP5]]</f>
        <v>8304</v>
      </c>
      <c r="SF5">
        <f>Sug0.2[[#This Row],[OVEP6]]</f>
        <v>8457</v>
      </c>
      <c r="SG5">
        <f>Sug0.2[[#This Row],[OVEP7]]</f>
        <v>8576</v>
      </c>
      <c r="SH5">
        <f>Sug0.2[[#This Row],[OVEP8]]</f>
        <v>8750</v>
      </c>
      <c r="SI5">
        <f>Sug0.2[[#This Row],[OVEP9]]</f>
        <v>8833</v>
      </c>
      <c r="SJ5">
        <f>Sug0.2[[#This Row],[OVEP10]]</f>
        <v>8909</v>
      </c>
      <c r="SK5">
        <f>Sug0.2[[#This Row],[OVEP11]]</f>
        <v>8994</v>
      </c>
      <c r="SL5">
        <f>Sug0.2[[#This Row],[OVEP12]]</f>
        <v>9141</v>
      </c>
      <c r="SM5">
        <f>Sug0.2[[#This Row],[OVEP13]]</f>
        <v>9199</v>
      </c>
      <c r="SN5">
        <f>Sug0.2[[#This Row],[OVEP14]]</f>
        <v>9286</v>
      </c>
      <c r="SO5">
        <f>Sug0.2[[#This Row],[OVEP15]]</f>
        <v>9315</v>
      </c>
      <c r="SP5">
        <f>Sug0.2[[#This Row],[OVEP16]]</f>
        <v>9396</v>
      </c>
      <c r="SQ5">
        <f>Sug0.2[[#This Row],[OVEP17]]</f>
        <v>9461</v>
      </c>
      <c r="SR5">
        <f>Sug0.2[[#This Row],[OVEP18]]</f>
        <v>9454</v>
      </c>
      <c r="SS5">
        <f>Sug0.2[[#This Row],[OVEP19]]</f>
        <v>9522</v>
      </c>
      <c r="ST5">
        <f>Sug0.2[[#This Row],[OVEP20]]</f>
        <v>9593</v>
      </c>
      <c r="SU5">
        <f>Sug0.2[[#This Row],[OVEP21]]</f>
        <v>9651</v>
      </c>
      <c r="SV5">
        <f>Sug0.2[[#This Row],[OVEP22]]</f>
        <v>9693</v>
      </c>
      <c r="SW5">
        <f>Sug0.2[[#This Row],[OVEP23]]</f>
        <v>9673</v>
      </c>
      <c r="SX5">
        <f>Sug0.2[[#This Row],[OVEP24]]</f>
        <v>9663</v>
      </c>
      <c r="SY5">
        <f>Sug0.2[[#This Row],[OVEP25]]</f>
        <v>9693</v>
      </c>
      <c r="SZ5">
        <f>Sug0.2[[#This Row],[OVEP26]]</f>
        <v>9694</v>
      </c>
      <c r="TA5">
        <f>Sug0.2[[#This Row],[OVEP27]]</f>
        <v>9741</v>
      </c>
      <c r="TB5">
        <f>Sug0.5[[#This Row],[OVEP2]]</f>
        <v>7587</v>
      </c>
      <c r="TC5">
        <f>Sug0.5[[#This Row],[OVEP3]]</f>
        <v>7858</v>
      </c>
      <c r="TD5">
        <f>Sug0.5[[#This Row],[OVEP4]]</f>
        <v>8088</v>
      </c>
      <c r="TE5">
        <f>Sug0.5[[#This Row],[OVEP5]]</f>
        <v>8257</v>
      </c>
      <c r="TF5">
        <f>Sug0.5[[#This Row],[OVEP6]]</f>
        <v>8407</v>
      </c>
      <c r="TG5">
        <f>Sug0.5[[#This Row],[OVEP7]]</f>
        <v>8535</v>
      </c>
      <c r="TH5">
        <f>Sug0.5[[#This Row],[OVEP8]]</f>
        <v>8693</v>
      </c>
      <c r="TI5">
        <f>Sug0.5[[#This Row],[OVEP9]]</f>
        <v>8792</v>
      </c>
      <c r="TJ5">
        <f>Sug0.5[[#This Row],[OVEP10]]</f>
        <v>8880</v>
      </c>
      <c r="TK5">
        <f>Sug0.5[[#This Row],[OVEP11]]</f>
        <v>8961</v>
      </c>
      <c r="TL5">
        <f>Sug0.5[[#This Row],[OVEP12]]</f>
        <v>9097</v>
      </c>
      <c r="TM5">
        <f>Sug0.5[[#This Row],[OVEP13]]</f>
        <v>9180</v>
      </c>
      <c r="TN5">
        <f>Sug0.5[[#This Row],[OVEP14]]</f>
        <v>9273</v>
      </c>
      <c r="TO5">
        <f>Sug0.5[[#This Row],[OVEP15]]</f>
        <v>9318</v>
      </c>
      <c r="TP5">
        <f>Sug0.5[[#This Row],[OVEP16]]</f>
        <v>9418</v>
      </c>
      <c r="TQ5">
        <f>Sug0.5[[#This Row],[OVEP17]]</f>
        <v>9482</v>
      </c>
      <c r="TR5">
        <f>Sug0.5[[#This Row],[OVEP18]]</f>
        <v>9484</v>
      </c>
      <c r="TS5">
        <f>Sug0.5[[#This Row],[OVEP19]]</f>
        <v>9559</v>
      </c>
      <c r="TT5">
        <f>Sug0.5[[#This Row],[OVEP20]]</f>
        <v>9631</v>
      </c>
      <c r="TU5">
        <f>Sug0.5[[#This Row],[OVEP21]]</f>
        <v>9684</v>
      </c>
      <c r="TV5">
        <f>Sug0.5[[#This Row],[OVEP22]]</f>
        <v>9743</v>
      </c>
      <c r="TW5">
        <f>Sug0.5[[#This Row],[OVEP23]]</f>
        <v>9749</v>
      </c>
      <c r="TX5">
        <f>Sug0.5[[#This Row],[OVEP24]]</f>
        <v>9734</v>
      </c>
      <c r="TY5">
        <f>Sug0.5[[#This Row],[OVEP25]]</f>
        <v>9757</v>
      </c>
      <c r="TZ5">
        <f>Sug0.5[[#This Row],[OVEP26]]</f>
        <v>9789</v>
      </c>
      <c r="UA5">
        <f>Sug0.5[[#This Row],[OVEP27]]</f>
        <v>9847</v>
      </c>
      <c r="UB5">
        <f>Reg[[#This Row],[OBEP2]]</f>
        <v>8302</v>
      </c>
      <c r="UC5">
        <f>Reg[[#This Row],[OBEP3]]</f>
        <v>8182</v>
      </c>
      <c r="UD5">
        <f>Reg[[#This Row],[OBEP4]]</f>
        <v>8168</v>
      </c>
      <c r="UE5">
        <f>Reg[[#This Row],[OBEP5]]</f>
        <v>8157</v>
      </c>
      <c r="UF5">
        <f>Reg[[#This Row],[OBEP6]]</f>
        <v>8139</v>
      </c>
      <c r="UG5">
        <f>Reg[[#This Row],[OBEP7]]</f>
        <v>8162</v>
      </c>
      <c r="UH5">
        <f>Reg[[#This Row],[OBEP8]]</f>
        <v>8137</v>
      </c>
      <c r="UI5">
        <f>Reg[[#This Row],[OBEP9]]</f>
        <v>8174</v>
      </c>
      <c r="UJ5">
        <f>Reg[[#This Row],[OBEP10]]</f>
        <v>8147</v>
      </c>
      <c r="UK5">
        <f>Reg[[#This Row],[OBEP11]]</f>
        <v>8196</v>
      </c>
      <c r="UL5">
        <f>Reg[[#This Row],[OBEP12]]</f>
        <v>8204</v>
      </c>
      <c r="UM5">
        <f>Reg[[#This Row],[OBEP13]]</f>
        <v>8246</v>
      </c>
      <c r="UN5">
        <f>Reg[[#This Row],[OBEP14]]</f>
        <v>8284</v>
      </c>
      <c r="UO5">
        <f>Reg[[#This Row],[OBEP15]]</f>
        <v>8336</v>
      </c>
      <c r="UP5">
        <f>Reg[[#This Row],[OBEP16]]</f>
        <v>8388</v>
      </c>
      <c r="UQ5">
        <f>Reg[[#This Row],[OBEP17]]</f>
        <v>8394</v>
      </c>
      <c r="UR5">
        <f>Reg[[#This Row],[OBEP18]]</f>
        <v>8486</v>
      </c>
      <c r="US5">
        <f>Reg[[#This Row],[OBEP19]]</f>
        <v>8506</v>
      </c>
      <c r="UT5">
        <f>Reg[[#This Row],[OBEP20]]</f>
        <v>8556</v>
      </c>
      <c r="UU5">
        <f>Reg[[#This Row],[OBEP21]]</f>
        <v>8557</v>
      </c>
      <c r="UV5">
        <f>Reg[[#This Row],[OBEP22]]</f>
        <v>8590</v>
      </c>
      <c r="UW5">
        <f>Reg[[#This Row],[OBEP23]]</f>
        <v>8644</v>
      </c>
      <c r="UX5">
        <f>Reg[[#This Row],[OBEP24]]</f>
        <v>8664</v>
      </c>
      <c r="UY5">
        <f>Reg[[#This Row],[OBEP25]]</f>
        <v>8663</v>
      </c>
      <c r="UZ5">
        <f>Reg[[#This Row],[OBEP26]]</f>
        <v>8664</v>
      </c>
      <c r="VA5">
        <f>Reg[[#This Row],[OBEP27]]</f>
        <v>8726</v>
      </c>
      <c r="VB5">
        <f>Sug0.2[[#This Row],[OBEP2]]</f>
        <v>8302</v>
      </c>
      <c r="VC5">
        <f>Sug0.2[[#This Row],[OBEP3]]</f>
        <v>8169</v>
      </c>
      <c r="VD5">
        <f>Sug0.2[[#This Row],[OBEP4]]</f>
        <v>8137</v>
      </c>
      <c r="VE5">
        <f>Sug0.2[[#This Row],[OBEP5]]</f>
        <v>8110</v>
      </c>
      <c r="VF5">
        <f>Sug0.2[[#This Row],[OBEP6]]</f>
        <v>8085</v>
      </c>
      <c r="VG5">
        <f>Sug0.2[[#This Row],[OBEP7]]</f>
        <v>8092</v>
      </c>
      <c r="VH5">
        <f>Sug0.2[[#This Row],[OBEP8]]</f>
        <v>8052</v>
      </c>
      <c r="VI5">
        <f>Sug0.2[[#This Row],[OBEP9]]</f>
        <v>8072</v>
      </c>
      <c r="VJ5">
        <f>Sug0.2[[#This Row],[OBEP10]]</f>
        <v>8038</v>
      </c>
      <c r="VK5">
        <f>Sug0.2[[#This Row],[OBEP11]]</f>
        <v>8068</v>
      </c>
      <c r="VL5">
        <f>Sug0.2[[#This Row],[OBEP12]]</f>
        <v>8064</v>
      </c>
      <c r="VM5">
        <f>Sug0.2[[#This Row],[OBEP13]]</f>
        <v>8094</v>
      </c>
      <c r="VN5">
        <f>Sug0.2[[#This Row],[OBEP14]]</f>
        <v>8128</v>
      </c>
      <c r="VO5">
        <f>Sug0.2[[#This Row],[OBEP15]]</f>
        <v>8169</v>
      </c>
      <c r="VP5">
        <f>Sug0.2[[#This Row],[OBEP16]]</f>
        <v>8210</v>
      </c>
      <c r="VQ5">
        <f>Sug0.2[[#This Row],[OBEP17]]</f>
        <v>8213</v>
      </c>
      <c r="VR5">
        <f>Sug0.2[[#This Row],[OBEP18]]</f>
        <v>8297</v>
      </c>
      <c r="VS5">
        <f>Sug0.2[[#This Row],[OBEP19]]</f>
        <v>8298</v>
      </c>
      <c r="VT5">
        <f>Sug0.2[[#This Row],[OBEP20]]</f>
        <v>8340</v>
      </c>
      <c r="VU5">
        <f>Sug0.2[[#This Row],[OBEP21]]</f>
        <v>8342</v>
      </c>
      <c r="VV5">
        <f>Sug0.2[[#This Row],[OBEP22]]</f>
        <v>8378</v>
      </c>
      <c r="VW5">
        <f>Sug0.2[[#This Row],[OBEP23]]</f>
        <v>8426</v>
      </c>
      <c r="VX5">
        <f>Sug0.2[[#This Row],[OBEP24]]</f>
        <v>8447</v>
      </c>
      <c r="VY5">
        <f>Sug0.2[[#This Row],[OBEP25]]</f>
        <v>8447</v>
      </c>
      <c r="VZ5">
        <f>Sug0.2[[#This Row],[OBEP26]]</f>
        <v>8444</v>
      </c>
      <c r="WA5">
        <f>Sug0.2[[#This Row],[OBEP27]]</f>
        <v>8498</v>
      </c>
      <c r="WB5">
        <f>Sug0.5[[#This Row],[OBEP2]]</f>
        <v>8302</v>
      </c>
      <c r="WC5">
        <f>Sug0.5[[#This Row],[OBEP3]]</f>
        <v>8128</v>
      </c>
      <c r="WD5">
        <f>Sug0.5[[#This Row],[OBEP4]]</f>
        <v>8057</v>
      </c>
      <c r="WE5">
        <f>Sug0.5[[#This Row],[OBEP5]]</f>
        <v>7995</v>
      </c>
      <c r="WF5">
        <f>Sug0.5[[#This Row],[OBEP6]]</f>
        <v>7940</v>
      </c>
      <c r="WG5">
        <f>Sug0.5[[#This Row],[OBEP7]]</f>
        <v>7908</v>
      </c>
      <c r="WH5">
        <f>Sug0.5[[#This Row],[OBEP8]]</f>
        <v>7838</v>
      </c>
      <c r="WI5">
        <f>Sug0.5[[#This Row],[OBEP9]]</f>
        <v>7827</v>
      </c>
      <c r="WJ5">
        <f>Sug0.5[[#This Row],[OBEP10]]</f>
        <v>7767</v>
      </c>
      <c r="WK5">
        <f>Sug0.5[[#This Row],[OBEP11]]</f>
        <v>7770</v>
      </c>
      <c r="WL5">
        <f>Sug0.5[[#This Row],[OBEP12]]</f>
        <v>7739</v>
      </c>
      <c r="WM5">
        <f>Sug0.5[[#This Row],[OBEP13]]</f>
        <v>7727</v>
      </c>
      <c r="WN5">
        <f>Sug0.5[[#This Row],[OBEP14]]</f>
        <v>7734</v>
      </c>
      <c r="WO5">
        <f>Sug0.5[[#This Row],[OBEP15]]</f>
        <v>7752</v>
      </c>
      <c r="WP5">
        <f>Sug0.5[[#This Row],[OBEP16]]</f>
        <v>7771</v>
      </c>
      <c r="WQ5">
        <f>Sug0.5[[#This Row],[OBEP17]]</f>
        <v>7759</v>
      </c>
      <c r="WR5">
        <f>Sug0.5[[#This Row],[OBEP18]]</f>
        <v>7834</v>
      </c>
      <c r="WS5">
        <f>Sug0.5[[#This Row],[OBEP19]]</f>
        <v>7817</v>
      </c>
      <c r="WT5">
        <f>Sug0.5[[#This Row],[OBEP20]]</f>
        <v>7840</v>
      </c>
      <c r="WU5">
        <f>Sug0.5[[#This Row],[OBEP21]]</f>
        <v>7843</v>
      </c>
      <c r="WV5">
        <f>Sug0.5[[#This Row],[OBEP22]]</f>
        <v>7863</v>
      </c>
      <c r="WW5">
        <f>Sug0.5[[#This Row],[OBEP23]]</f>
        <v>7898</v>
      </c>
      <c r="WX5">
        <f>Sug0.5[[#This Row],[OBEP24]]</f>
        <v>7922</v>
      </c>
      <c r="WY5">
        <f>Sug0.5[[#This Row],[OBEP25]]</f>
        <v>7921</v>
      </c>
      <c r="WZ5">
        <f>Sug0.5[[#This Row],[OBEP26]]</f>
        <v>7903</v>
      </c>
      <c r="XA5">
        <f>Sug0.5[[#This Row],[OBEP27]]</f>
        <v>7953</v>
      </c>
    </row>
    <row r="6" spans="1:625" x14ac:dyDescent="0.25">
      <c r="A6">
        <v>2</v>
      </c>
      <c r="B6" s="10">
        <f>Reg[[#This Row],[STEP2]]</f>
        <v>5576</v>
      </c>
      <c r="C6" s="10">
        <f>Reg[[#This Row],[STEP3]]</f>
        <v>6111</v>
      </c>
      <c r="D6" s="10">
        <f>Reg[[#This Row],[STEP4]]</f>
        <v>6596</v>
      </c>
      <c r="E6" s="10">
        <f>Reg[[#This Row],[STEP5]]</f>
        <v>6951</v>
      </c>
      <c r="F6" s="10">
        <f>Reg[[#This Row],[STEP6]]</f>
        <v>7267</v>
      </c>
      <c r="G6" s="10">
        <f>Reg[[#This Row],[STEP7]]</f>
        <v>7567</v>
      </c>
      <c r="H6" s="10">
        <f>Reg[[#This Row],[STEP8]]</f>
        <v>7850</v>
      </c>
      <c r="I6" s="10">
        <f>Reg[[#This Row],[STEP9]]</f>
        <v>8021</v>
      </c>
      <c r="J6" s="10">
        <f>Reg[[#This Row],[STEP10]]</f>
        <v>8164</v>
      </c>
      <c r="K6" s="10">
        <f>Reg[[#This Row],[STEP11]]</f>
        <v>8324</v>
      </c>
      <c r="L6" s="10">
        <f>Reg[[#This Row],[STEP12]]</f>
        <v>8416</v>
      </c>
      <c r="M6" s="10">
        <f>Reg[[#This Row],[STEP13]]</f>
        <v>8528</v>
      </c>
      <c r="N6" s="10">
        <f>Reg[[#This Row],[STEP14]]</f>
        <v>8628</v>
      </c>
      <c r="O6" s="10">
        <f>Reg[[#This Row],[STEP15]]</f>
        <v>8620</v>
      </c>
      <c r="P6" s="10">
        <f>Reg[[#This Row],[STEP16]]</f>
        <v>8691</v>
      </c>
      <c r="Q6" s="10">
        <f>Reg[[#This Row],[STEP17]]</f>
        <v>8674</v>
      </c>
      <c r="R6" s="10">
        <f>Reg[[#This Row],[STEP18]]</f>
        <v>8740</v>
      </c>
      <c r="S6" s="10">
        <f>Reg[[#This Row],[STEP19]]</f>
        <v>8634</v>
      </c>
      <c r="T6" s="10">
        <f>Reg[[#This Row],[STEP20]]</f>
        <v>8725</v>
      </c>
      <c r="U6" s="10">
        <f>Reg[[#This Row],[STEP21]]</f>
        <v>8741</v>
      </c>
      <c r="V6" s="10">
        <f>Reg[[#This Row],[STEP22]]</f>
        <v>8678</v>
      </c>
      <c r="W6" s="10">
        <f>Reg[[#This Row],[STEP23]]</f>
        <v>8612</v>
      </c>
      <c r="X6" s="10">
        <f>Reg[[#This Row],[STEP24]]</f>
        <v>8544</v>
      </c>
      <c r="Y6" s="10">
        <f>Reg[[#This Row],[STEP25]]</f>
        <v>8517</v>
      </c>
      <c r="Z6" s="10">
        <f>Reg[[#This Row],[STEP26]]</f>
        <v>8425</v>
      </c>
      <c r="AA6" s="10">
        <f>Reg[[#This Row],[STEP27]]</f>
        <v>8396</v>
      </c>
      <c r="AB6" s="10">
        <f>Sug0.2[[#This Row],[STEP2]]</f>
        <v>5576</v>
      </c>
      <c r="AC6" s="10">
        <f>Sug0.2[[#This Row],[STEP3]]</f>
        <v>6060</v>
      </c>
      <c r="AD6" s="10">
        <f>Sug0.2[[#This Row],[STEP4]]</f>
        <v>6494</v>
      </c>
      <c r="AE6" s="10">
        <f>Sug0.2[[#This Row],[STEP5]]</f>
        <v>6819</v>
      </c>
      <c r="AF6" s="10">
        <f>Sug0.2[[#This Row],[STEP6]]</f>
        <v>7106</v>
      </c>
      <c r="AG6" s="10">
        <f>Sug0.2[[#This Row],[STEP7]]</f>
        <v>7373</v>
      </c>
      <c r="AH6" s="10">
        <f>Sug0.2[[#This Row],[STEP8]]</f>
        <v>7641</v>
      </c>
      <c r="AI6" s="10">
        <f>Sug0.2[[#This Row],[STEP9]]</f>
        <v>7807</v>
      </c>
      <c r="AJ6" s="10">
        <f>Sug0.2[[#This Row],[STEP10]]</f>
        <v>7948</v>
      </c>
      <c r="AK6" s="10">
        <f>Sug0.2[[#This Row],[STEP11]]</f>
        <v>8102</v>
      </c>
      <c r="AL6" s="10">
        <f>Sug0.2[[#This Row],[STEP12]]</f>
        <v>8193</v>
      </c>
      <c r="AM6" s="10">
        <f>Sug0.2[[#This Row],[STEP13]]</f>
        <v>8308</v>
      </c>
      <c r="AN6" s="10">
        <f>Sug0.2[[#This Row],[STEP14]]</f>
        <v>8409</v>
      </c>
      <c r="AO6" s="10">
        <f>Sug0.2[[#This Row],[STEP15]]</f>
        <v>8397</v>
      </c>
      <c r="AP6" s="10">
        <f>Sug0.2[[#This Row],[STEP16]]</f>
        <v>8483</v>
      </c>
      <c r="AQ6" s="10">
        <f>Sug0.2[[#This Row],[STEP17]]</f>
        <v>8469</v>
      </c>
      <c r="AR6" s="10">
        <f>Sug0.2[[#This Row],[STEP18]]</f>
        <v>8532</v>
      </c>
      <c r="AS6" s="10">
        <f>Sug0.2[[#This Row],[STEP19]]</f>
        <v>8447</v>
      </c>
      <c r="AT6" s="10">
        <f>Sug0.2[[#This Row],[STEP20]]</f>
        <v>8527</v>
      </c>
      <c r="AU6" s="10">
        <f>Sug0.2[[#This Row],[STEP21]]</f>
        <v>8566</v>
      </c>
      <c r="AV6" s="10">
        <f>Sug0.2[[#This Row],[STEP22]]</f>
        <v>8517</v>
      </c>
      <c r="AW6" s="10">
        <f>Sug0.2[[#This Row],[STEP23]]</f>
        <v>8449</v>
      </c>
      <c r="AX6" s="10">
        <f>Sug0.2[[#This Row],[STEP24]]</f>
        <v>8409</v>
      </c>
      <c r="AY6" s="10">
        <f>Sug0.2[[#This Row],[STEP25]]</f>
        <v>8407</v>
      </c>
      <c r="AZ6" s="10">
        <f>Sug0.2[[#This Row],[STEP26]]</f>
        <v>8367</v>
      </c>
      <c r="BA6" s="10">
        <f>Sug0.2[[#This Row],[STEP27]]</f>
        <v>8335</v>
      </c>
      <c r="BB6" s="10">
        <f>Sug0.5[[#This Row],[STEP2]]</f>
        <v>5576</v>
      </c>
      <c r="BC6" s="10">
        <f>Sug0.5[[#This Row],[STEP3]]</f>
        <v>5944</v>
      </c>
      <c r="BD6" s="10">
        <f>Sug0.5[[#This Row],[STEP4]]</f>
        <v>6291</v>
      </c>
      <c r="BE6" s="10">
        <f>Sug0.5[[#This Row],[STEP5]]</f>
        <v>6536</v>
      </c>
      <c r="BF6" s="10">
        <f>Sug0.5[[#This Row],[STEP6]]</f>
        <v>6779</v>
      </c>
      <c r="BG6" s="10">
        <f>Sug0.5[[#This Row],[STEP7]]</f>
        <v>6995</v>
      </c>
      <c r="BH6" s="10">
        <f>Sug0.5[[#This Row],[STEP8]]</f>
        <v>7205</v>
      </c>
      <c r="BI6" s="10">
        <f>Sug0.5[[#This Row],[STEP9]]</f>
        <v>7349</v>
      </c>
      <c r="BJ6" s="10">
        <f>Sug0.5[[#This Row],[STEP10]]</f>
        <v>7461</v>
      </c>
      <c r="BK6" s="10">
        <f>Sug0.5[[#This Row],[STEP11]]</f>
        <v>7640</v>
      </c>
      <c r="BL6" s="10">
        <f>Sug0.5[[#This Row],[STEP12]]</f>
        <v>7714</v>
      </c>
      <c r="BM6" s="10">
        <f>Sug0.5[[#This Row],[STEP13]]</f>
        <v>7864</v>
      </c>
      <c r="BN6" s="10">
        <f>Sug0.5[[#This Row],[STEP14]]</f>
        <v>7944</v>
      </c>
      <c r="BO6" s="10">
        <f>Sug0.5[[#This Row],[STEP15]]</f>
        <v>7981</v>
      </c>
      <c r="BP6" s="10">
        <f>Sug0.5[[#This Row],[STEP16]]</f>
        <v>8069</v>
      </c>
      <c r="BQ6" s="10">
        <f>Sug0.5[[#This Row],[STEP17]]</f>
        <v>8071</v>
      </c>
      <c r="BR6" s="10">
        <f>Sug0.5[[#This Row],[STEP18]]</f>
        <v>8145</v>
      </c>
      <c r="BS6" s="10">
        <f>Sug0.5[[#This Row],[STEP19]]</f>
        <v>8094</v>
      </c>
      <c r="BT6" s="10">
        <f>Sug0.5[[#This Row],[STEP20]]</f>
        <v>8189</v>
      </c>
      <c r="BU6" s="10">
        <f>Sug0.5[[#This Row],[STEP21]]</f>
        <v>8214</v>
      </c>
      <c r="BV6" s="10">
        <f>Sug0.5[[#This Row],[STEP22]]</f>
        <v>8201</v>
      </c>
      <c r="BW6" s="10">
        <f>Sug0.5[[#This Row],[STEP23]]</f>
        <v>8156</v>
      </c>
      <c r="BX6" s="10">
        <f>Sug0.5[[#This Row],[STEP24]]</f>
        <v>8141</v>
      </c>
      <c r="BY6" s="10">
        <f>Sug0.5[[#This Row],[STEP25]]</f>
        <v>8163</v>
      </c>
      <c r="BZ6" s="10">
        <f>Sug0.5[[#This Row],[STEP26]]</f>
        <v>8130</v>
      </c>
      <c r="CA6" s="10">
        <f>Sug0.5[[#This Row],[STEP27]]</f>
        <v>8084</v>
      </c>
      <c r="CB6" s="10">
        <f>Reg[[#This Row],[NASP2]]</f>
        <v>871</v>
      </c>
      <c r="CC6" s="10">
        <f>Reg[[#This Row],[NASP3]]</f>
        <v>1050</v>
      </c>
      <c r="CD6" s="10">
        <f>Reg[[#This Row],[NASP4]]</f>
        <v>1259</v>
      </c>
      <c r="CE6" s="10">
        <f>Reg[[#This Row],[NASP5]]</f>
        <v>1491</v>
      </c>
      <c r="CF6" s="10">
        <f>Reg[[#This Row],[NASP6]]</f>
        <v>1672</v>
      </c>
      <c r="CG6" s="10">
        <f>Reg[[#This Row],[NASP7]]</f>
        <v>1894</v>
      </c>
      <c r="CH6" s="10">
        <f>Reg[[#This Row],[NASP8]]</f>
        <v>2116</v>
      </c>
      <c r="CI6" s="10">
        <f>Reg[[#This Row],[NASP9]]</f>
        <v>2320</v>
      </c>
      <c r="CJ6" s="10">
        <f>Reg[[#This Row],[NASP10]]</f>
        <v>2500</v>
      </c>
      <c r="CK6" s="10">
        <f>Reg[[#This Row],[NASP11]]</f>
        <v>2670</v>
      </c>
      <c r="CL6" s="10">
        <f>Reg[[#This Row],[NASP12]]</f>
        <v>2865</v>
      </c>
      <c r="CM6" s="10">
        <f>Reg[[#This Row],[NASP13]]</f>
        <v>3032</v>
      </c>
      <c r="CN6" s="10">
        <f>Reg[[#This Row],[NASP14]]</f>
        <v>3152</v>
      </c>
      <c r="CO6" s="10">
        <f>Reg[[#This Row],[NASP15]]</f>
        <v>3354</v>
      </c>
      <c r="CP6" s="10">
        <f>Reg[[#This Row],[NASP16]]</f>
        <v>3504</v>
      </c>
      <c r="CQ6" s="10">
        <f>Reg[[#This Row],[NASP17]]</f>
        <v>3679</v>
      </c>
      <c r="CR6" s="10">
        <f>Reg[[#This Row],[NASP18]]</f>
        <v>3787</v>
      </c>
      <c r="CS6" s="10">
        <f>Reg[[#This Row],[NASP19]]</f>
        <v>3930</v>
      </c>
      <c r="CT6" s="10">
        <f>Reg[[#This Row],[NASP20]]</f>
        <v>3987</v>
      </c>
      <c r="CU6" s="10">
        <f>Reg[[#This Row],[NASP21]]</f>
        <v>4092</v>
      </c>
      <c r="CV6" s="10">
        <f>Reg[[#This Row],[NASP22]]</f>
        <v>4204</v>
      </c>
      <c r="CW6" s="10">
        <f>Reg[[#This Row],[NASP23]]</f>
        <v>4254</v>
      </c>
      <c r="CX6" s="10">
        <f>Reg[[#This Row],[NASP24]]</f>
        <v>4330</v>
      </c>
      <c r="CY6" s="10">
        <f>Reg[[#This Row],[NASP25]]</f>
        <v>4372</v>
      </c>
      <c r="CZ6" s="10">
        <f>Reg[[#This Row],[NASP26]]</f>
        <v>4420</v>
      </c>
      <c r="DA6" s="10">
        <f>Reg[[#This Row],[NASP27]]</f>
        <v>4442</v>
      </c>
      <c r="DB6" s="10">
        <f>Sug0.2[[#This Row],[NASP2]]</f>
        <v>871</v>
      </c>
      <c r="DC6" s="10">
        <f>Sug0.2[[#This Row],[NASP3]]</f>
        <v>1033</v>
      </c>
      <c r="DD6" s="10">
        <f>Sug0.2[[#This Row],[NASP4]]</f>
        <v>1220</v>
      </c>
      <c r="DE6" s="10">
        <f>Sug0.2[[#This Row],[NASP5]]</f>
        <v>1421</v>
      </c>
      <c r="DF6" s="10">
        <f>Sug0.2[[#This Row],[NASP6]]</f>
        <v>1578</v>
      </c>
      <c r="DG6" s="10">
        <f>Sug0.2[[#This Row],[NASP7]]</f>
        <v>1786</v>
      </c>
      <c r="DH6" s="10">
        <f>Sug0.2[[#This Row],[NASP8]]</f>
        <v>1976</v>
      </c>
      <c r="DI6" s="10">
        <f>Sug0.2[[#This Row],[NASP9]]</f>
        <v>2156</v>
      </c>
      <c r="DJ6" s="10">
        <f>Sug0.2[[#This Row],[NASP10]]</f>
        <v>2305</v>
      </c>
      <c r="DK6" s="10">
        <f>Sug0.2[[#This Row],[NASP11]]</f>
        <v>2455</v>
      </c>
      <c r="DL6" s="10">
        <f>Sug0.2[[#This Row],[NASP12]]</f>
        <v>2628</v>
      </c>
      <c r="DM6" s="10">
        <f>Sug0.2[[#This Row],[NASP13]]</f>
        <v>2782</v>
      </c>
      <c r="DN6" s="10">
        <f>Sug0.2[[#This Row],[NASP14]]</f>
        <v>2889</v>
      </c>
      <c r="DO6" s="10">
        <f>Sug0.2[[#This Row],[NASP15]]</f>
        <v>3083</v>
      </c>
      <c r="DP6" s="10">
        <f>Sug0.2[[#This Row],[NASP16]]</f>
        <v>3212</v>
      </c>
      <c r="DQ6" s="10">
        <f>Sug0.2[[#This Row],[NASP17]]</f>
        <v>3372</v>
      </c>
      <c r="DR6" s="10">
        <f>Sug0.2[[#This Row],[NASP18]]</f>
        <v>3467</v>
      </c>
      <c r="DS6" s="10">
        <f>Sug0.2[[#This Row],[NASP19]]</f>
        <v>3585</v>
      </c>
      <c r="DT6" s="10">
        <f>Sug0.2[[#This Row],[NASP20]]</f>
        <v>3635</v>
      </c>
      <c r="DU6" s="10">
        <f>Sug0.2[[#This Row],[NASP21]]</f>
        <v>3715</v>
      </c>
      <c r="DV6" s="10">
        <f>Sug0.2[[#This Row],[NASP22]]</f>
        <v>3814</v>
      </c>
      <c r="DW6" s="10">
        <f>Sug0.2[[#This Row],[NASP23]]</f>
        <v>3871</v>
      </c>
      <c r="DX6" s="10">
        <f>Sug0.2[[#This Row],[NASP24]]</f>
        <v>3929</v>
      </c>
      <c r="DY6" s="10">
        <f>Sug0.2[[#This Row],[NASP25]]</f>
        <v>3955</v>
      </c>
      <c r="DZ6" s="10">
        <f>Sug0.2[[#This Row],[NASP26]]</f>
        <v>3990</v>
      </c>
      <c r="EA6" s="10">
        <f>Sug0.2[[#This Row],[NASP27]]</f>
        <v>4012</v>
      </c>
      <c r="EB6">
        <f>Sug0.5[[#This Row],[NASP2]]</f>
        <v>871</v>
      </c>
      <c r="EC6">
        <f>Sug0.5[[#This Row],[NASP3]]</f>
        <v>993</v>
      </c>
      <c r="ED6">
        <f>Sug0.5[[#This Row],[NASP4]]</f>
        <v>1120</v>
      </c>
      <c r="EE6">
        <f>Sug0.5[[#This Row],[NASP5]]</f>
        <v>1265</v>
      </c>
      <c r="EF6">
        <f>Sug0.5[[#This Row],[NASP6]]</f>
        <v>1377</v>
      </c>
      <c r="EG6">
        <f>Sug0.5[[#This Row],[NASP7]]</f>
        <v>1528</v>
      </c>
      <c r="EH6">
        <f>Sug0.5[[#This Row],[NASP8]]</f>
        <v>1658</v>
      </c>
      <c r="EI6">
        <f>Sug0.5[[#This Row],[NASP9]]</f>
        <v>1790</v>
      </c>
      <c r="EJ6">
        <f>Sug0.5[[#This Row],[NASP10]]</f>
        <v>1898</v>
      </c>
      <c r="EK6">
        <f>Sug0.5[[#This Row],[NASP11]]</f>
        <v>1989</v>
      </c>
      <c r="EL6">
        <f>Sug0.5[[#This Row],[NASP12]]</f>
        <v>2127</v>
      </c>
      <c r="EM6">
        <f>Sug0.5[[#This Row],[NASP13]]</f>
        <v>2238</v>
      </c>
      <c r="EN6">
        <f>Sug0.5[[#This Row],[NASP14]]</f>
        <v>2326</v>
      </c>
      <c r="EO6">
        <f>Sug0.5[[#This Row],[NASP15]]</f>
        <v>2456</v>
      </c>
      <c r="EP6">
        <f>Sug0.5[[#This Row],[NASP16]]</f>
        <v>2549</v>
      </c>
      <c r="EQ6">
        <f>Sug0.5[[#This Row],[NASP17]]</f>
        <v>2674</v>
      </c>
      <c r="ER6">
        <f>Sug0.5[[#This Row],[NASP18]]</f>
        <v>2729</v>
      </c>
      <c r="ES6">
        <f>Sug0.5[[#This Row],[NASP19]]</f>
        <v>2810</v>
      </c>
      <c r="ET6">
        <f>Sug0.5[[#This Row],[NASP20]]</f>
        <v>2843</v>
      </c>
      <c r="EU6">
        <f>Sug0.5[[#This Row],[NASP21]]</f>
        <v>2916</v>
      </c>
      <c r="EV6">
        <f>Sug0.5[[#This Row],[NASP22]]</f>
        <v>2986</v>
      </c>
      <c r="EW6">
        <f>Sug0.5[[#This Row],[NASP23]]</f>
        <v>3025</v>
      </c>
      <c r="EX6">
        <f>Sug0.5[[#This Row],[NASP24]]</f>
        <v>3077</v>
      </c>
      <c r="EY6">
        <f>Sug0.5[[#This Row],[NASP25]]</f>
        <v>3104</v>
      </c>
      <c r="EZ6">
        <f>Sug0.5[[#This Row],[NASP26]]</f>
        <v>3149</v>
      </c>
      <c r="FA6">
        <f>Sug0.5[[#This Row],[NASP27]]</f>
        <v>3173</v>
      </c>
      <c r="FB6">
        <f>Reg[[#This Row],[CIRP2]]</f>
        <v>96</v>
      </c>
      <c r="FC6">
        <f>Reg[[#This Row],[CIRP3]]</f>
        <v>109</v>
      </c>
      <c r="FD6">
        <f>Reg[[#This Row],[CIRP4]]</f>
        <v>114</v>
      </c>
      <c r="FE6">
        <f>Reg[[#This Row],[CIRP5]]</f>
        <v>134</v>
      </c>
      <c r="FF6">
        <f>Reg[[#This Row],[CIRP6]]</f>
        <v>150</v>
      </c>
      <c r="FG6">
        <f>Reg[[#This Row],[CIRP7]]</f>
        <v>171</v>
      </c>
      <c r="FH6">
        <f>Reg[[#This Row],[CIRP8]]</f>
        <v>202</v>
      </c>
      <c r="FI6">
        <f>Reg[[#This Row],[CIRP9]]</f>
        <v>225</v>
      </c>
      <c r="FJ6">
        <f>Reg[[#This Row],[CIRP10]]</f>
        <v>248</v>
      </c>
      <c r="FK6">
        <f>Reg[[#This Row],[CIRP11]]</f>
        <v>283</v>
      </c>
      <c r="FL6">
        <f>Reg[[#This Row],[CIRP12]]</f>
        <v>301</v>
      </c>
      <c r="FM6">
        <f>Reg[[#This Row],[CIRP13]]</f>
        <v>322</v>
      </c>
      <c r="FN6">
        <f>Reg[[#This Row],[CIRP14]]</f>
        <v>360</v>
      </c>
      <c r="FO6">
        <f>Reg[[#This Row],[CIRP15]]</f>
        <v>373</v>
      </c>
      <c r="FP6">
        <f>Reg[[#This Row],[CIRP16]]</f>
        <v>416</v>
      </c>
      <c r="FQ6">
        <f>Reg[[#This Row],[CIRP17]]</f>
        <v>462</v>
      </c>
      <c r="FR6">
        <f>Reg[[#This Row],[CIRP18]]</f>
        <v>492</v>
      </c>
      <c r="FS6">
        <f>Reg[[#This Row],[CIRP19]]</f>
        <v>520</v>
      </c>
      <c r="FT6">
        <f>Reg[[#This Row],[CIRP20]]</f>
        <v>553</v>
      </c>
      <c r="FU6">
        <f>Reg[[#This Row],[CIRP21]]</f>
        <v>584</v>
      </c>
      <c r="FV6">
        <f>Reg[[#This Row],[CIRP22]]</f>
        <v>613</v>
      </c>
      <c r="FW6">
        <f>Reg[[#This Row],[CIRP23]]</f>
        <v>640</v>
      </c>
      <c r="FX6">
        <f>Reg[[#This Row],[CIRP24]]</f>
        <v>666</v>
      </c>
      <c r="FY6">
        <f>Reg[[#This Row],[CIRP25]]</f>
        <v>704</v>
      </c>
      <c r="FZ6">
        <f>Reg[[#This Row],[CIRP26]]</f>
        <v>718</v>
      </c>
      <c r="GA6">
        <f>Reg[[#This Row],[CIRP27]]</f>
        <v>731</v>
      </c>
      <c r="GB6">
        <f>Sug0.2[[#This Row],[CIRP2]]</f>
        <v>96</v>
      </c>
      <c r="GC6">
        <f>Sug0.2[[#This Row],[CIRP3]]</f>
        <v>108</v>
      </c>
      <c r="GD6">
        <f>Sug0.2[[#This Row],[CIRP4]]</f>
        <v>111</v>
      </c>
      <c r="GE6">
        <f>Sug0.2[[#This Row],[CIRP5]]</f>
        <v>126</v>
      </c>
      <c r="GF6">
        <f>Sug0.2[[#This Row],[CIRP6]]</f>
        <v>140</v>
      </c>
      <c r="GG6">
        <f>Sug0.2[[#This Row],[CIRP7]]</f>
        <v>157</v>
      </c>
      <c r="GH6">
        <f>Sug0.2[[#This Row],[CIRP8]]</f>
        <v>181</v>
      </c>
      <c r="GI6">
        <f>Sug0.2[[#This Row],[CIRP9]]</f>
        <v>198</v>
      </c>
      <c r="GJ6">
        <f>Sug0.2[[#This Row],[CIRP10]]</f>
        <v>220</v>
      </c>
      <c r="GK6">
        <f>Sug0.2[[#This Row],[CIRP11]]</f>
        <v>250</v>
      </c>
      <c r="GL6">
        <f>Sug0.2[[#This Row],[CIRP12]]</f>
        <v>268</v>
      </c>
      <c r="GM6">
        <f>Sug0.2[[#This Row],[CIRP13]]</f>
        <v>283</v>
      </c>
      <c r="GN6">
        <f>Sug0.2[[#This Row],[CIRP14]]</f>
        <v>317</v>
      </c>
      <c r="GO6">
        <f>Sug0.2[[#This Row],[CIRP15]]</f>
        <v>326</v>
      </c>
      <c r="GP6">
        <f>Sug0.2[[#This Row],[CIRP16]]</f>
        <v>362</v>
      </c>
      <c r="GQ6">
        <f>Sug0.2[[#This Row],[CIRP17]]</f>
        <v>400</v>
      </c>
      <c r="GR6">
        <f>Sug0.2[[#This Row],[CIRP18]]</f>
        <v>423</v>
      </c>
      <c r="GS6">
        <f>Sug0.2[[#This Row],[CIRP19]]</f>
        <v>449</v>
      </c>
      <c r="GT6">
        <f>Sug0.2[[#This Row],[CIRP20]]</f>
        <v>477</v>
      </c>
      <c r="GU6">
        <f>Sug0.2[[#This Row],[CIRP21]]</f>
        <v>504</v>
      </c>
      <c r="GV6">
        <f>Sug0.2[[#This Row],[CIRP22]]</f>
        <v>529</v>
      </c>
      <c r="GW6">
        <f>Sug0.2[[#This Row],[CIRP23]]</f>
        <v>548</v>
      </c>
      <c r="GX6">
        <f>Sug0.2[[#This Row],[CIRP24]]</f>
        <v>574</v>
      </c>
      <c r="GY6">
        <f>Sug0.2[[#This Row],[CIRP25]]</f>
        <v>607</v>
      </c>
      <c r="GZ6">
        <f>Sug0.2[[#This Row],[CIRP26]]</f>
        <v>616</v>
      </c>
      <c r="HA6">
        <f>Sug0.2[[#This Row],[CIRP27]]</f>
        <v>625</v>
      </c>
      <c r="HB6">
        <f>Sug0.5[[#This Row],[CIRP2]]</f>
        <v>96</v>
      </c>
      <c r="HC6">
        <f>Sug0.5[[#This Row],[CIRP3]]</f>
        <v>104</v>
      </c>
      <c r="HD6">
        <f>Sug0.5[[#This Row],[CIRP4]]</f>
        <v>103</v>
      </c>
      <c r="HE6">
        <f>Sug0.5[[#This Row],[CIRP5]]</f>
        <v>113</v>
      </c>
      <c r="HF6">
        <f>Sug0.5[[#This Row],[CIRP6]]</f>
        <v>121</v>
      </c>
      <c r="HG6">
        <f>Sug0.5[[#This Row],[CIRP7]]</f>
        <v>133</v>
      </c>
      <c r="HH6">
        <f>Sug0.5[[#This Row],[CIRP8]]</f>
        <v>154</v>
      </c>
      <c r="HI6">
        <f>Sug0.5[[#This Row],[CIRP9]]</f>
        <v>162</v>
      </c>
      <c r="HJ6">
        <f>Sug0.5[[#This Row],[CIRP10]]</f>
        <v>173</v>
      </c>
      <c r="HK6">
        <f>Sug0.5[[#This Row],[CIRP11]]</f>
        <v>192</v>
      </c>
      <c r="HL6">
        <f>Sug0.5[[#This Row],[CIRP12]]</f>
        <v>199</v>
      </c>
      <c r="HM6">
        <f>Sug0.5[[#This Row],[CIRP13]]</f>
        <v>210</v>
      </c>
      <c r="HN6">
        <f>Sug0.5[[#This Row],[CIRP14]]</f>
        <v>235</v>
      </c>
      <c r="HO6">
        <f>Sug0.5[[#This Row],[CIRP15]]</f>
        <v>240</v>
      </c>
      <c r="HP6">
        <f>Sug0.5[[#This Row],[CIRP16]]</f>
        <v>261</v>
      </c>
      <c r="HQ6">
        <f>Sug0.5[[#This Row],[CIRP17]]</f>
        <v>285</v>
      </c>
      <c r="HR6">
        <f>Sug0.5[[#This Row],[CIRP18]]</f>
        <v>304</v>
      </c>
      <c r="HS6">
        <f>Sug0.5[[#This Row],[CIRP19]]</f>
        <v>322</v>
      </c>
      <c r="HT6">
        <f>Sug0.5[[#This Row],[CIRP20]]</f>
        <v>343</v>
      </c>
      <c r="HU6">
        <f>Sug0.5[[#This Row],[CIRP21]]</f>
        <v>358</v>
      </c>
      <c r="HV6">
        <f>Sug0.5[[#This Row],[CIRP22]]</f>
        <v>367</v>
      </c>
      <c r="HW6">
        <f>Sug0.5[[#This Row],[CIRP23]]</f>
        <v>382</v>
      </c>
      <c r="HX6">
        <f>Sug0.5[[#This Row],[CIRP24]]</f>
        <v>391</v>
      </c>
      <c r="HY6">
        <f>Sug0.5[[#This Row],[CIRP25]]</f>
        <v>415</v>
      </c>
      <c r="HZ6">
        <f>Sug0.5[[#This Row],[CIRP26]]</f>
        <v>411</v>
      </c>
      <c r="IA6">
        <f>Sug0.5[[#This Row],[CIRP27]]</f>
        <v>413</v>
      </c>
      <c r="IB6">
        <f>Reg[[#This Row],[HCCP2]]</f>
        <v>3</v>
      </c>
      <c r="IC6">
        <f>Reg[[#This Row],[HCCP3]]</f>
        <v>4</v>
      </c>
      <c r="ID6">
        <f>Reg[[#This Row],[HCCP4]]</f>
        <v>3</v>
      </c>
      <c r="IE6">
        <f>Reg[[#This Row],[HCCP5]]</f>
        <v>5</v>
      </c>
      <c r="IF6">
        <f>Reg[[#This Row],[HCCP6]]</f>
        <v>6</v>
      </c>
      <c r="IG6">
        <f>Reg[[#This Row],[HCCP7]]</f>
        <v>8</v>
      </c>
      <c r="IH6">
        <f>Reg[[#This Row],[HCCP8]]</f>
        <v>7</v>
      </c>
      <c r="II6">
        <f>Reg[[#This Row],[HCCP9]]</f>
        <v>5</v>
      </c>
      <c r="IJ6">
        <f>Reg[[#This Row],[HCCP10]]</f>
        <v>11</v>
      </c>
      <c r="IK6">
        <f>Reg[[#This Row],[HCCP11]]</f>
        <v>10</v>
      </c>
      <c r="IL6">
        <f>Reg[[#This Row],[HCCP12]]</f>
        <v>7</v>
      </c>
      <c r="IM6">
        <f>Reg[[#This Row],[HCCP13]]</f>
        <v>8</v>
      </c>
      <c r="IN6">
        <f>Reg[[#This Row],[HCCP14]]</f>
        <v>11</v>
      </c>
      <c r="IO6">
        <f>Reg[[#This Row],[HCCP15]]</f>
        <v>18</v>
      </c>
      <c r="IP6">
        <f>Reg[[#This Row],[HCCP16]]</f>
        <v>19</v>
      </c>
      <c r="IQ6">
        <f>Reg[[#This Row],[HCCP17]]</f>
        <v>22</v>
      </c>
      <c r="IR6">
        <f>Reg[[#This Row],[HCCP18]]</f>
        <v>20</v>
      </c>
      <c r="IS6">
        <f>Reg[[#This Row],[HCCP19]]</f>
        <v>24</v>
      </c>
      <c r="IT6">
        <f>Reg[[#This Row],[HCCP20]]</f>
        <v>26</v>
      </c>
      <c r="IU6">
        <f>Reg[[#This Row],[HCCP21]]</f>
        <v>27</v>
      </c>
      <c r="IV6">
        <f>Reg[[#This Row],[HCCP22]]</f>
        <v>31</v>
      </c>
      <c r="IW6">
        <f>Reg[[#This Row],[HCCP23]]</f>
        <v>35</v>
      </c>
      <c r="IX6">
        <f>Reg[[#This Row],[HCCP24]]</f>
        <v>37</v>
      </c>
      <c r="IY6">
        <f>Reg[[#This Row],[HCCP25]]</f>
        <v>24</v>
      </c>
      <c r="IZ6">
        <f>Reg[[#This Row],[HCCP26]]</f>
        <v>21</v>
      </c>
      <c r="JA6">
        <f>Reg[[#This Row],[HCCP27]]</f>
        <v>27</v>
      </c>
      <c r="JB6">
        <f>Sug0.2[[#This Row],[HCCP2]]</f>
        <v>3</v>
      </c>
      <c r="JC6">
        <f>Sug0.2[[#This Row],[HCCP3]]</f>
        <v>4</v>
      </c>
      <c r="JD6">
        <f>Sug0.2[[#This Row],[HCCP4]]</f>
        <v>3</v>
      </c>
      <c r="JE6">
        <f>Sug0.2[[#This Row],[HCCP5]]</f>
        <v>5</v>
      </c>
      <c r="JF6">
        <f>Sug0.2[[#This Row],[HCCP6]]</f>
        <v>6</v>
      </c>
      <c r="JG6">
        <f>Sug0.2[[#This Row],[HCCP7]]</f>
        <v>8</v>
      </c>
      <c r="JH6">
        <f>Sug0.2[[#This Row],[HCCP8]]</f>
        <v>7</v>
      </c>
      <c r="JI6">
        <f>Sug0.2[[#This Row],[HCCP9]]</f>
        <v>4</v>
      </c>
      <c r="JJ6">
        <f>Sug0.2[[#This Row],[HCCP10]]</f>
        <v>9</v>
      </c>
      <c r="JK6">
        <f>Sug0.2[[#This Row],[HCCP11]]</f>
        <v>8</v>
      </c>
      <c r="JL6">
        <f>Sug0.2[[#This Row],[HCCP12]]</f>
        <v>6</v>
      </c>
      <c r="JM6">
        <f>Sug0.2[[#This Row],[HCCP13]]</f>
        <v>7</v>
      </c>
      <c r="JN6">
        <f>Sug0.2[[#This Row],[HCCP14]]</f>
        <v>9</v>
      </c>
      <c r="JO6">
        <f>Sug0.2[[#This Row],[HCCP15]]</f>
        <v>16</v>
      </c>
      <c r="JP6">
        <f>Sug0.2[[#This Row],[HCCP16]]</f>
        <v>16</v>
      </c>
      <c r="JQ6">
        <f>Sug0.2[[#This Row],[HCCP17]]</f>
        <v>18</v>
      </c>
      <c r="JR6">
        <f>Sug0.2[[#This Row],[HCCP18]]</f>
        <v>17</v>
      </c>
      <c r="JS6">
        <f>Sug0.2[[#This Row],[HCCP19]]</f>
        <v>21</v>
      </c>
      <c r="JT6">
        <f>Sug0.2[[#This Row],[HCCP20]]</f>
        <v>23</v>
      </c>
      <c r="JU6">
        <f>Sug0.2[[#This Row],[HCCP21]]</f>
        <v>25</v>
      </c>
      <c r="JV6">
        <f>Sug0.2[[#This Row],[HCCP22]]</f>
        <v>27</v>
      </c>
      <c r="JW6">
        <f>Sug0.2[[#This Row],[HCCP23]]</f>
        <v>30</v>
      </c>
      <c r="JX6">
        <f>Sug0.2[[#This Row],[HCCP24]]</f>
        <v>31</v>
      </c>
      <c r="JY6">
        <f>Sug0.2[[#This Row],[HCCP25]]</f>
        <v>19</v>
      </c>
      <c r="JZ6">
        <f>Sug0.2[[#This Row],[HCCP26]]</f>
        <v>17</v>
      </c>
      <c r="KA6">
        <f>Sug0.2[[#This Row],[HCCP27]]</f>
        <v>25</v>
      </c>
      <c r="KB6">
        <f>Sug0.5[[#This Row],[HCCP2]]</f>
        <v>3</v>
      </c>
      <c r="KC6">
        <f>Sug0.5[[#This Row],[HCCP3]]</f>
        <v>4</v>
      </c>
      <c r="KD6">
        <f>Sug0.5[[#This Row],[HCCP4]]</f>
        <v>3</v>
      </c>
      <c r="KE6">
        <f>Sug0.5[[#This Row],[HCCP5]]</f>
        <v>5</v>
      </c>
      <c r="KF6">
        <f>Sug0.5[[#This Row],[HCCP6]]</f>
        <v>5</v>
      </c>
      <c r="KG6">
        <f>Sug0.5[[#This Row],[HCCP7]]</f>
        <v>8</v>
      </c>
      <c r="KH6">
        <f>Sug0.5[[#This Row],[HCCP8]]</f>
        <v>7</v>
      </c>
      <c r="KI6">
        <f>Sug0.5[[#This Row],[HCCP9]]</f>
        <v>4</v>
      </c>
      <c r="KJ6">
        <f>Sug0.5[[#This Row],[HCCP10]]</f>
        <v>8</v>
      </c>
      <c r="KK6">
        <f>Sug0.5[[#This Row],[HCCP11]]</f>
        <v>7</v>
      </c>
      <c r="KL6">
        <f>Sug0.5[[#This Row],[HCCP12]]</f>
        <v>6</v>
      </c>
      <c r="KM6">
        <f>Sug0.5[[#This Row],[HCCP13]]</f>
        <v>6</v>
      </c>
      <c r="KN6">
        <f>Sug0.5[[#This Row],[HCCP14]]</f>
        <v>5</v>
      </c>
      <c r="KO6">
        <f>Sug0.5[[#This Row],[HCCP15]]</f>
        <v>11</v>
      </c>
      <c r="KP6">
        <f>Sug0.5[[#This Row],[HCCP16]]</f>
        <v>10</v>
      </c>
      <c r="KQ6">
        <f>Sug0.5[[#This Row],[HCCP17]]</f>
        <v>12</v>
      </c>
      <c r="KR6">
        <f>Sug0.5[[#This Row],[HCCP18]]</f>
        <v>13</v>
      </c>
      <c r="KS6">
        <f>Sug0.5[[#This Row],[HCCP19]]</f>
        <v>17</v>
      </c>
      <c r="KT6">
        <f>Sug0.5[[#This Row],[HCCP20]]</f>
        <v>16</v>
      </c>
      <c r="KU6">
        <f>Sug0.5[[#This Row],[HCCP21]]</f>
        <v>20</v>
      </c>
      <c r="KV6">
        <f>Sug0.5[[#This Row],[HCCP22]]</f>
        <v>20</v>
      </c>
      <c r="KW6">
        <f>Sug0.5[[#This Row],[HCCP23]]</f>
        <v>20</v>
      </c>
      <c r="KX6">
        <f>Sug0.5[[#This Row],[HCCP24]]</f>
        <v>23</v>
      </c>
      <c r="KY6">
        <f>Sug0.5[[#This Row],[HCCP25]]</f>
        <v>12</v>
      </c>
      <c r="KZ6">
        <f>Sug0.5[[#This Row],[HCCP26]]</f>
        <v>13</v>
      </c>
      <c r="LA6">
        <f>Sug0.5[[#This Row],[HCCP27]]</f>
        <v>19</v>
      </c>
      <c r="LB6">
        <f>Reg[[#This Row],[CHDP2]]</f>
        <v>1429</v>
      </c>
      <c r="LC6">
        <f>Reg[[#This Row],[CHDP3]]</f>
        <v>1489</v>
      </c>
      <c r="LD6">
        <f>Reg[[#This Row],[CHDP4]]</f>
        <v>1526</v>
      </c>
      <c r="LE6">
        <f>Reg[[#This Row],[CHDP5]]</f>
        <v>1588</v>
      </c>
      <c r="LF6">
        <f>Reg[[#This Row],[CHDP6]]</f>
        <v>1601</v>
      </c>
      <c r="LG6">
        <f>Reg[[#This Row],[CHDP7]]</f>
        <v>1645</v>
      </c>
      <c r="LH6">
        <f>Reg[[#This Row],[CHDP8]]</f>
        <v>1711</v>
      </c>
      <c r="LI6">
        <f>Reg[[#This Row],[CHDP9]]</f>
        <v>1757</v>
      </c>
      <c r="LJ6">
        <f>Reg[[#This Row],[CHDP10]]</f>
        <v>1777</v>
      </c>
      <c r="LK6">
        <f>Reg[[#This Row],[CHDP11]]</f>
        <v>1806</v>
      </c>
      <c r="LL6">
        <f>Reg[[#This Row],[CHDP12]]</f>
        <v>1819</v>
      </c>
      <c r="LM6">
        <f>Reg[[#This Row],[CHDP13]]</f>
        <v>1824</v>
      </c>
      <c r="LN6">
        <f>Reg[[#This Row],[CHDP14]]</f>
        <v>1840</v>
      </c>
      <c r="LO6">
        <f>Reg[[#This Row],[CHDP15]]</f>
        <v>1851</v>
      </c>
      <c r="LP6">
        <f>Reg[[#This Row],[CHDP16]]</f>
        <v>1875</v>
      </c>
      <c r="LQ6">
        <f>Reg[[#This Row],[CHDP17]]</f>
        <v>1900</v>
      </c>
      <c r="LR6">
        <f>Reg[[#This Row],[CHDP18]]</f>
        <v>1921</v>
      </c>
      <c r="LS6">
        <f>Reg[[#This Row],[CHDP19]]</f>
        <v>1958</v>
      </c>
      <c r="LT6">
        <f>Reg[[#This Row],[CHDP20]]</f>
        <v>1956</v>
      </c>
      <c r="LU6">
        <f>Reg[[#This Row],[CHDP21]]</f>
        <v>1998</v>
      </c>
      <c r="LV6">
        <f>Reg[[#This Row],[CHDP22]]</f>
        <v>2002</v>
      </c>
      <c r="LW6">
        <f>Reg[[#This Row],[CHDP23]]</f>
        <v>1977</v>
      </c>
      <c r="LX6">
        <f>Reg[[#This Row],[CHDP24]]</f>
        <v>1972</v>
      </c>
      <c r="LY6">
        <f>Reg[[#This Row],[CHDP25]]</f>
        <v>1995</v>
      </c>
      <c r="LZ6">
        <f>Reg[[#This Row],[CHDP26]]</f>
        <v>1980</v>
      </c>
      <c r="MA6">
        <f>Reg[[#This Row],[CHDP27]]</f>
        <v>1939</v>
      </c>
      <c r="MB6">
        <f>Sug0.2[[#This Row],[CHDP2]]</f>
        <v>1429</v>
      </c>
      <c r="MC6">
        <f>Sug0.2[[#This Row],[CHDP3]]</f>
        <v>1489</v>
      </c>
      <c r="MD6">
        <f>Sug0.2[[#This Row],[CHDP4]]</f>
        <v>1525</v>
      </c>
      <c r="ME6">
        <f>Sug0.2[[#This Row],[CHDP5]]</f>
        <v>1584</v>
      </c>
      <c r="MF6">
        <f>Sug0.2[[#This Row],[CHDP6]]</f>
        <v>1597</v>
      </c>
      <c r="MG6">
        <f>Sug0.2[[#This Row],[CHDP7]]</f>
        <v>1640</v>
      </c>
      <c r="MH6">
        <f>Sug0.2[[#This Row],[CHDP8]]</f>
        <v>1703</v>
      </c>
      <c r="MI6">
        <f>Sug0.2[[#This Row],[CHDP9]]</f>
        <v>1750</v>
      </c>
      <c r="MJ6">
        <f>Sug0.2[[#This Row],[CHDP10]]</f>
        <v>1765</v>
      </c>
      <c r="MK6">
        <f>Sug0.2[[#This Row],[CHDP11]]</f>
        <v>1794</v>
      </c>
      <c r="ML6">
        <f>Sug0.2[[#This Row],[CHDP12]]</f>
        <v>1808</v>
      </c>
      <c r="MM6">
        <f>Sug0.2[[#This Row],[CHDP13]]</f>
        <v>1810</v>
      </c>
      <c r="MN6">
        <f>Sug0.2[[#This Row],[CHDP14]]</f>
        <v>1823</v>
      </c>
      <c r="MO6">
        <f>Sug0.2[[#This Row],[CHDP15]]</f>
        <v>1831</v>
      </c>
      <c r="MP6">
        <f>Sug0.2[[#This Row],[CHDP16]]</f>
        <v>1857</v>
      </c>
      <c r="MQ6">
        <f>Sug0.2[[#This Row],[CHDP17]]</f>
        <v>1877</v>
      </c>
      <c r="MR6">
        <f>Sug0.2[[#This Row],[CHDP18]]</f>
        <v>1895</v>
      </c>
      <c r="MS6">
        <f>Sug0.2[[#This Row],[CHDP19]]</f>
        <v>1929</v>
      </c>
      <c r="MT6">
        <f>Sug0.2[[#This Row],[CHDP20]]</f>
        <v>1929</v>
      </c>
      <c r="MU6">
        <f>Sug0.2[[#This Row],[CHDP21]]</f>
        <v>1968</v>
      </c>
      <c r="MV6">
        <f>Sug0.2[[#This Row],[CHDP22]]</f>
        <v>1970</v>
      </c>
      <c r="MW6">
        <f>Sug0.2[[#This Row],[CHDP23]]</f>
        <v>1941</v>
      </c>
      <c r="MX6">
        <f>Sug0.2[[#This Row],[CHDP24]]</f>
        <v>1935</v>
      </c>
      <c r="MY6">
        <f>Sug0.2[[#This Row],[CHDP25]]</f>
        <v>1959</v>
      </c>
      <c r="MZ6">
        <f>Sug0.2[[#This Row],[CHDP26]]</f>
        <v>1949</v>
      </c>
      <c r="NA6">
        <f>Sug0.2[[#This Row],[CHDP27]]</f>
        <v>1905</v>
      </c>
      <c r="NB6">
        <f>Sug0.5[[#This Row],[CHDP2]]</f>
        <v>1429</v>
      </c>
      <c r="NC6">
        <f>Sug0.5[[#This Row],[CHDP3]]</f>
        <v>1489</v>
      </c>
      <c r="ND6">
        <f>Sug0.5[[#This Row],[CHDP4]]</f>
        <v>1524</v>
      </c>
      <c r="NE6">
        <f>Sug0.5[[#This Row],[CHDP5]]</f>
        <v>1577</v>
      </c>
      <c r="NF6">
        <f>Sug0.5[[#This Row],[CHDP6]]</f>
        <v>1590</v>
      </c>
      <c r="NG6">
        <f>Sug0.5[[#This Row],[CHDP7]]</f>
        <v>1632</v>
      </c>
      <c r="NH6">
        <f>Sug0.5[[#This Row],[CHDP8]]</f>
        <v>1691</v>
      </c>
      <c r="NI6">
        <f>Sug0.5[[#This Row],[CHDP9]]</f>
        <v>1734</v>
      </c>
      <c r="NJ6">
        <f>Sug0.5[[#This Row],[CHDP10]]</f>
        <v>1743</v>
      </c>
      <c r="NK6">
        <f>Sug0.5[[#This Row],[CHDP11]]</f>
        <v>1768</v>
      </c>
      <c r="NL6">
        <f>Sug0.5[[#This Row],[CHDP12]]</f>
        <v>1776</v>
      </c>
      <c r="NM6">
        <f>Sug0.5[[#This Row],[CHDP13]]</f>
        <v>1769</v>
      </c>
      <c r="NN6">
        <f>Sug0.5[[#This Row],[CHDP14]]</f>
        <v>1774</v>
      </c>
      <c r="NO6">
        <f>Sug0.5[[#This Row],[CHDP15]]</f>
        <v>1777</v>
      </c>
      <c r="NP6">
        <f>Sug0.5[[#This Row],[CHDP16]]</f>
        <v>1798</v>
      </c>
      <c r="NQ6">
        <f>Sug0.5[[#This Row],[CHDP17]]</f>
        <v>1812</v>
      </c>
      <c r="NR6">
        <f>Sug0.5[[#This Row],[CHDP18]]</f>
        <v>1825</v>
      </c>
      <c r="NS6">
        <f>Sug0.5[[#This Row],[CHDP19]]</f>
        <v>1856</v>
      </c>
      <c r="NT6">
        <f>Sug0.5[[#This Row],[CHDP20]]</f>
        <v>1858</v>
      </c>
      <c r="NU6">
        <f>Sug0.5[[#This Row],[CHDP21]]</f>
        <v>1887</v>
      </c>
      <c r="NV6">
        <f>Sug0.5[[#This Row],[CHDP22]]</f>
        <v>1884</v>
      </c>
      <c r="NW6">
        <f>Sug0.5[[#This Row],[CHDP23]]</f>
        <v>1856</v>
      </c>
      <c r="NX6">
        <f>Sug0.5[[#This Row],[CHDP24]]</f>
        <v>1840</v>
      </c>
      <c r="NY6">
        <f>Sug0.5[[#This Row],[CHDP25]]</f>
        <v>1855</v>
      </c>
      <c r="NZ6">
        <f>Sug0.5[[#This Row],[CHDP26]]</f>
        <v>1843</v>
      </c>
      <c r="OA6">
        <f>Sug0.5[[#This Row],[CHDP27]]</f>
        <v>1792</v>
      </c>
      <c r="OB6">
        <f>Reg[[#This Row],[T2DP2]]</f>
        <v>2118</v>
      </c>
      <c r="OC6">
        <f>Reg[[#This Row],[T2DP3]]</f>
        <v>2189</v>
      </c>
      <c r="OD6">
        <f>Reg[[#This Row],[T2DP4]]</f>
        <v>2277</v>
      </c>
      <c r="OE6">
        <f>Reg[[#This Row],[T2DP5]]</f>
        <v>2362</v>
      </c>
      <c r="OF6">
        <f>Reg[[#This Row],[T2DP6]]</f>
        <v>2439</v>
      </c>
      <c r="OG6">
        <f>Reg[[#This Row],[T2DP7]]</f>
        <v>2530</v>
      </c>
      <c r="OH6">
        <f>Reg[[#This Row],[T2DP8]]</f>
        <v>2637</v>
      </c>
      <c r="OI6">
        <f>Reg[[#This Row],[T2DP9]]</f>
        <v>2741</v>
      </c>
      <c r="OJ6">
        <f>Reg[[#This Row],[T2DP10]]</f>
        <v>2853</v>
      </c>
      <c r="OK6">
        <f>Reg[[#This Row],[T2DP11]]</f>
        <v>2896</v>
      </c>
      <c r="OL6">
        <f>Reg[[#This Row],[T2DP12]]</f>
        <v>2960</v>
      </c>
      <c r="OM6">
        <f>Reg[[#This Row],[T2DP13]]</f>
        <v>3029</v>
      </c>
      <c r="ON6">
        <f>Reg[[#This Row],[T2DP14]]</f>
        <v>3102</v>
      </c>
      <c r="OO6">
        <f>Reg[[#This Row],[T2DP15]]</f>
        <v>3179</v>
      </c>
      <c r="OP6">
        <f>Reg[[#This Row],[T2DP16]]</f>
        <v>3279</v>
      </c>
      <c r="OQ6">
        <f>Reg[[#This Row],[T2DP17]]</f>
        <v>3376</v>
      </c>
      <c r="OR6">
        <f>Reg[[#This Row],[T2DP18]]</f>
        <v>3473</v>
      </c>
      <c r="OS6">
        <f>Reg[[#This Row],[T2DP19]]</f>
        <v>3520</v>
      </c>
      <c r="OT6">
        <f>Reg[[#This Row],[T2DP20]]</f>
        <v>3553</v>
      </c>
      <c r="OU6">
        <f>Reg[[#This Row],[T2DP21]]</f>
        <v>3629</v>
      </c>
      <c r="OV6">
        <f>Reg[[#This Row],[T2DP22]]</f>
        <v>3653</v>
      </c>
      <c r="OW6">
        <f>Reg[[#This Row],[T2DP23]]</f>
        <v>3678</v>
      </c>
      <c r="OX6">
        <f>Reg[[#This Row],[T2DP24]]</f>
        <v>3721</v>
      </c>
      <c r="OY6">
        <f>Reg[[#This Row],[T2DP25]]</f>
        <v>3729</v>
      </c>
      <c r="OZ6">
        <f>Reg[[#This Row],[T2DP26]]</f>
        <v>3751</v>
      </c>
      <c r="PA6">
        <f>Reg[[#This Row],[T2DP27]]</f>
        <v>3750</v>
      </c>
      <c r="PB6">
        <f>Sug0.2[[#This Row],[T2DP2]]</f>
        <v>2118</v>
      </c>
      <c r="PC6">
        <f>Sug0.2[[#This Row],[T2DP3]]</f>
        <v>2189</v>
      </c>
      <c r="PD6">
        <f>Sug0.2[[#This Row],[T2DP4]]</f>
        <v>2277</v>
      </c>
      <c r="PE6">
        <f>Sug0.2[[#This Row],[T2DP5]]</f>
        <v>2360</v>
      </c>
      <c r="PF6">
        <f>Sug0.2[[#This Row],[T2DP6]]</f>
        <v>2435</v>
      </c>
      <c r="PG6">
        <f>Sug0.2[[#This Row],[T2DP7]]</f>
        <v>2521</v>
      </c>
      <c r="PH6">
        <f>Sug0.2[[#This Row],[T2DP8]]</f>
        <v>2621</v>
      </c>
      <c r="PI6">
        <f>Sug0.2[[#This Row],[T2DP9]]</f>
        <v>2718</v>
      </c>
      <c r="PJ6">
        <f>Sug0.2[[#This Row],[T2DP10]]</f>
        <v>2833</v>
      </c>
      <c r="PK6">
        <f>Sug0.2[[#This Row],[T2DP11]]</f>
        <v>2876</v>
      </c>
      <c r="PL6">
        <f>Sug0.2[[#This Row],[T2DP12]]</f>
        <v>2934</v>
      </c>
      <c r="PM6">
        <f>Sug0.2[[#This Row],[T2DP13]]</f>
        <v>2999</v>
      </c>
      <c r="PN6">
        <f>Sug0.2[[#This Row],[T2DP14]]</f>
        <v>3063</v>
      </c>
      <c r="PO6">
        <f>Sug0.2[[#This Row],[T2DP15]]</f>
        <v>3138</v>
      </c>
      <c r="PP6">
        <f>Sug0.2[[#This Row],[T2DP16]]</f>
        <v>3238</v>
      </c>
      <c r="PQ6">
        <f>Sug0.2[[#This Row],[T2DP17]]</f>
        <v>3324</v>
      </c>
      <c r="PR6">
        <f>Sug0.2[[#This Row],[T2DP18]]</f>
        <v>3415</v>
      </c>
      <c r="PS6">
        <f>Sug0.2[[#This Row],[T2DP19]]</f>
        <v>3459</v>
      </c>
      <c r="PT6">
        <f>Sug0.2[[#This Row],[T2DP20]]</f>
        <v>3495</v>
      </c>
      <c r="PU6">
        <f>Sug0.2[[#This Row],[T2DP21]]</f>
        <v>3563</v>
      </c>
      <c r="PV6">
        <f>Sug0.2[[#This Row],[T2DP22]]</f>
        <v>3583</v>
      </c>
      <c r="PW6">
        <f>Sug0.2[[#This Row],[T2DP23]]</f>
        <v>3604</v>
      </c>
      <c r="PX6">
        <f>Sug0.2[[#This Row],[T2DP24]]</f>
        <v>3645</v>
      </c>
      <c r="PY6">
        <f>Sug0.2[[#This Row],[T2DP25]]</f>
        <v>3652</v>
      </c>
      <c r="PZ6">
        <f>Sug0.2[[#This Row],[T2DP26]]</f>
        <v>3675</v>
      </c>
      <c r="QA6">
        <f>Sug0.2[[#This Row],[T2DP27]]</f>
        <v>3672</v>
      </c>
      <c r="QB6">
        <f>Sug0.5[[#This Row],[T2DP2]]</f>
        <v>2118</v>
      </c>
      <c r="QC6">
        <f>Sug0.5[[#This Row],[T2DP3]]</f>
        <v>2189</v>
      </c>
      <c r="QD6">
        <f>Sug0.5[[#This Row],[T2DP4]]</f>
        <v>2270</v>
      </c>
      <c r="QE6">
        <f>Sug0.5[[#This Row],[T2DP5]]</f>
        <v>2351</v>
      </c>
      <c r="QF6">
        <f>Sug0.5[[#This Row],[T2DP6]]</f>
        <v>2412</v>
      </c>
      <c r="QG6">
        <f>Sug0.5[[#This Row],[T2DP7]]</f>
        <v>2486</v>
      </c>
      <c r="QH6">
        <f>Sug0.5[[#This Row],[T2DP8]]</f>
        <v>2580</v>
      </c>
      <c r="QI6">
        <f>Sug0.5[[#This Row],[T2DP9]]</f>
        <v>2667</v>
      </c>
      <c r="QJ6">
        <f>Sug0.5[[#This Row],[T2DP10]]</f>
        <v>2770</v>
      </c>
      <c r="QK6">
        <f>Sug0.5[[#This Row],[T2DP11]]</f>
        <v>2804</v>
      </c>
      <c r="QL6">
        <f>Sug0.5[[#This Row],[T2DP12]]</f>
        <v>2854</v>
      </c>
      <c r="QM6">
        <f>Sug0.5[[#This Row],[T2DP13]]</f>
        <v>2910</v>
      </c>
      <c r="QN6">
        <f>Sug0.5[[#This Row],[T2DP14]]</f>
        <v>2962</v>
      </c>
      <c r="QO6">
        <f>Sug0.5[[#This Row],[T2DP15]]</f>
        <v>3022</v>
      </c>
      <c r="QP6">
        <f>Sug0.5[[#This Row],[T2DP16]]</f>
        <v>3107</v>
      </c>
      <c r="QQ6">
        <f>Sug0.5[[#This Row],[T2DP17]]</f>
        <v>3181</v>
      </c>
      <c r="QR6">
        <f>Sug0.5[[#This Row],[T2DP18]]</f>
        <v>3265</v>
      </c>
      <c r="QS6">
        <f>Sug0.5[[#This Row],[T2DP19]]</f>
        <v>3309</v>
      </c>
      <c r="QT6">
        <f>Sug0.5[[#This Row],[T2DP20]]</f>
        <v>3341</v>
      </c>
      <c r="QU6">
        <f>Sug0.5[[#This Row],[T2DP21]]</f>
        <v>3398</v>
      </c>
      <c r="QV6">
        <f>Sug0.5[[#This Row],[T2DP22]]</f>
        <v>3414</v>
      </c>
      <c r="QW6">
        <f>Sug0.5[[#This Row],[T2DP23]]</f>
        <v>3421</v>
      </c>
      <c r="QX6">
        <f>Sug0.5[[#This Row],[T2DP24]]</f>
        <v>3451</v>
      </c>
      <c r="QY6">
        <f>Sug0.5[[#This Row],[T2DP25]]</f>
        <v>3457</v>
      </c>
      <c r="QZ6">
        <f>Sug0.5[[#This Row],[T2DP26]]</f>
        <v>3472</v>
      </c>
      <c r="RA6">
        <f>Sug0.5[[#This Row],[T2DP27]]</f>
        <v>3457</v>
      </c>
      <c r="RB6">
        <f>Reg[[#This Row],[OVEP2]]</f>
        <v>7417</v>
      </c>
      <c r="RC6">
        <f>Reg[[#This Row],[OVEP3]]</f>
        <v>7869</v>
      </c>
      <c r="RD6">
        <f>Reg[[#This Row],[OVEP4]]</f>
        <v>8179</v>
      </c>
      <c r="RE6">
        <f>Reg[[#This Row],[OVEP5]]</f>
        <v>8393</v>
      </c>
      <c r="RF6">
        <f>Reg[[#This Row],[OVEP6]]</f>
        <v>8624</v>
      </c>
      <c r="RG6">
        <f>Reg[[#This Row],[OVEP7]]</f>
        <v>8755</v>
      </c>
      <c r="RH6">
        <f>Reg[[#This Row],[OVEP8]]</f>
        <v>8854</v>
      </c>
      <c r="RI6">
        <f>Reg[[#This Row],[OVEP9]]</f>
        <v>8831</v>
      </c>
      <c r="RJ6">
        <f>Reg[[#This Row],[OVEP10]]</f>
        <v>8917</v>
      </c>
      <c r="RK6">
        <f>Reg[[#This Row],[OVEP11]]</f>
        <v>8934</v>
      </c>
      <c r="RL6">
        <f>Reg[[#This Row],[OVEP12]]</f>
        <v>8924</v>
      </c>
      <c r="RM6">
        <f>Reg[[#This Row],[OVEP13]]</f>
        <v>8923</v>
      </c>
      <c r="RN6">
        <f>Reg[[#This Row],[OVEP14]]</f>
        <v>9005</v>
      </c>
      <c r="RO6">
        <f>Reg[[#This Row],[OVEP15]]</f>
        <v>8932</v>
      </c>
      <c r="RP6">
        <f>Reg[[#This Row],[OVEP16]]</f>
        <v>8897</v>
      </c>
      <c r="RQ6">
        <f>Reg[[#This Row],[OVEP17]]</f>
        <v>8892</v>
      </c>
      <c r="RR6">
        <f>Reg[[#This Row],[OVEP18]]</f>
        <v>8924</v>
      </c>
      <c r="RS6">
        <f>Reg[[#This Row],[OVEP19]]</f>
        <v>8927</v>
      </c>
      <c r="RT6">
        <f>Reg[[#This Row],[OVEP20]]</f>
        <v>8914</v>
      </c>
      <c r="RU6">
        <f>Reg[[#This Row],[OVEP21]]</f>
        <v>8909</v>
      </c>
      <c r="RV6">
        <f>Reg[[#This Row],[OVEP22]]</f>
        <v>8913</v>
      </c>
      <c r="RW6">
        <f>Reg[[#This Row],[OVEP23]]</f>
        <v>8831</v>
      </c>
      <c r="RX6">
        <f>Reg[[#This Row],[OVEP24]]</f>
        <v>8822</v>
      </c>
      <c r="RY6">
        <f>Reg[[#This Row],[OVEP25]]</f>
        <v>8773</v>
      </c>
      <c r="RZ6">
        <f>Reg[[#This Row],[OVEP26]]</f>
        <v>8687</v>
      </c>
      <c r="SA6">
        <f>Reg[[#This Row],[OVEP27]]</f>
        <v>8658</v>
      </c>
      <c r="SB6">
        <f>Sug0.2[[#This Row],[OVEP2]]</f>
        <v>7417</v>
      </c>
      <c r="SC6">
        <f>Sug0.2[[#This Row],[OVEP3]]</f>
        <v>7836</v>
      </c>
      <c r="SD6">
        <f>Sug0.2[[#This Row],[OVEP4]]</f>
        <v>8114</v>
      </c>
      <c r="SE6">
        <f>Sug0.2[[#This Row],[OVEP5]]</f>
        <v>8321</v>
      </c>
      <c r="SF6">
        <f>Sug0.2[[#This Row],[OVEP6]]</f>
        <v>8541</v>
      </c>
      <c r="SG6">
        <f>Sug0.2[[#This Row],[OVEP7]]</f>
        <v>8676</v>
      </c>
      <c r="SH6">
        <f>Sug0.2[[#This Row],[OVEP8]]</f>
        <v>8768</v>
      </c>
      <c r="SI6">
        <f>Sug0.2[[#This Row],[OVEP9]]</f>
        <v>8763</v>
      </c>
      <c r="SJ6">
        <f>Sug0.2[[#This Row],[OVEP10]]</f>
        <v>8832</v>
      </c>
      <c r="SK6">
        <f>Sug0.2[[#This Row],[OVEP11]]</f>
        <v>8839</v>
      </c>
      <c r="SL6">
        <f>Sug0.2[[#This Row],[OVEP12]]</f>
        <v>8844</v>
      </c>
      <c r="SM6">
        <f>Sug0.2[[#This Row],[OVEP13]]</f>
        <v>8858</v>
      </c>
      <c r="SN6">
        <f>Sug0.2[[#This Row],[OVEP14]]</f>
        <v>8954</v>
      </c>
      <c r="SO6">
        <f>Sug0.2[[#This Row],[OVEP15]]</f>
        <v>8894</v>
      </c>
      <c r="SP6">
        <f>Sug0.2[[#This Row],[OVEP16]]</f>
        <v>8871</v>
      </c>
      <c r="SQ6">
        <f>Sug0.2[[#This Row],[OVEP17]]</f>
        <v>8874</v>
      </c>
      <c r="SR6">
        <f>Sug0.2[[#This Row],[OVEP18]]</f>
        <v>8911</v>
      </c>
      <c r="SS6">
        <f>Sug0.2[[#This Row],[OVEP19]]</f>
        <v>8914</v>
      </c>
      <c r="ST6">
        <f>Sug0.2[[#This Row],[OVEP20]]</f>
        <v>8918</v>
      </c>
      <c r="SU6">
        <f>Sug0.2[[#This Row],[OVEP21]]</f>
        <v>8934</v>
      </c>
      <c r="SV6">
        <f>Sug0.2[[#This Row],[OVEP22]]</f>
        <v>8908</v>
      </c>
      <c r="SW6">
        <f>Sug0.2[[#This Row],[OVEP23]]</f>
        <v>8847</v>
      </c>
      <c r="SX6">
        <f>Sug0.2[[#This Row],[OVEP24]]</f>
        <v>8837</v>
      </c>
      <c r="SY6">
        <f>Sug0.2[[#This Row],[OVEP25]]</f>
        <v>8810</v>
      </c>
      <c r="SZ6">
        <f>Sug0.2[[#This Row],[OVEP26]]</f>
        <v>8711</v>
      </c>
      <c r="TA6">
        <f>Sug0.2[[#This Row],[OVEP27]]</f>
        <v>8708</v>
      </c>
      <c r="TB6">
        <f>Sug0.5[[#This Row],[OVEP2]]</f>
        <v>7417</v>
      </c>
      <c r="TC6">
        <f>Sug0.5[[#This Row],[OVEP3]]</f>
        <v>7735</v>
      </c>
      <c r="TD6">
        <f>Sug0.5[[#This Row],[OVEP4]]</f>
        <v>7976</v>
      </c>
      <c r="TE6">
        <f>Sug0.5[[#This Row],[OVEP5]]</f>
        <v>8125</v>
      </c>
      <c r="TF6">
        <f>Sug0.5[[#This Row],[OVEP6]]</f>
        <v>8321</v>
      </c>
      <c r="TG6">
        <f>Sug0.5[[#This Row],[OVEP7]]</f>
        <v>8432</v>
      </c>
      <c r="TH6">
        <f>Sug0.5[[#This Row],[OVEP8]]</f>
        <v>8532</v>
      </c>
      <c r="TI6">
        <f>Sug0.5[[#This Row],[OVEP9]]</f>
        <v>8543</v>
      </c>
      <c r="TJ6">
        <f>Sug0.5[[#This Row],[OVEP10]]</f>
        <v>8611</v>
      </c>
      <c r="TK6">
        <f>Sug0.5[[#This Row],[OVEP11]]</f>
        <v>8653</v>
      </c>
      <c r="TL6">
        <f>Sug0.5[[#This Row],[OVEP12]]</f>
        <v>8653</v>
      </c>
      <c r="TM6">
        <f>Sug0.5[[#This Row],[OVEP13]]</f>
        <v>8672</v>
      </c>
      <c r="TN6">
        <f>Sug0.5[[#This Row],[OVEP14]]</f>
        <v>8795</v>
      </c>
      <c r="TO6">
        <f>Sug0.5[[#This Row],[OVEP15]]</f>
        <v>8809</v>
      </c>
      <c r="TP6">
        <f>Sug0.5[[#This Row],[OVEP16]]</f>
        <v>8787</v>
      </c>
      <c r="TQ6">
        <f>Sug0.5[[#This Row],[OVEP17]]</f>
        <v>8782</v>
      </c>
      <c r="TR6">
        <f>Sug0.5[[#This Row],[OVEP18]]</f>
        <v>8818</v>
      </c>
      <c r="TS6">
        <f>Sug0.5[[#This Row],[OVEP19]]</f>
        <v>8817</v>
      </c>
      <c r="TT6">
        <f>Sug0.5[[#This Row],[OVEP20]]</f>
        <v>8863</v>
      </c>
      <c r="TU6">
        <f>Sug0.5[[#This Row],[OVEP21]]</f>
        <v>8904</v>
      </c>
      <c r="TV6">
        <f>Sug0.5[[#This Row],[OVEP22]]</f>
        <v>8900</v>
      </c>
      <c r="TW6">
        <f>Sug0.5[[#This Row],[OVEP23]]</f>
        <v>8866</v>
      </c>
      <c r="TX6">
        <f>Sug0.5[[#This Row],[OVEP24]]</f>
        <v>8863</v>
      </c>
      <c r="TY6">
        <f>Sug0.5[[#This Row],[OVEP25]]</f>
        <v>8851</v>
      </c>
      <c r="TZ6">
        <f>Sug0.5[[#This Row],[OVEP26]]</f>
        <v>8778</v>
      </c>
      <c r="UA6">
        <f>Sug0.5[[#This Row],[OVEP27]]</f>
        <v>8796</v>
      </c>
      <c r="UB6">
        <f>Reg[[#This Row],[OBEP2]]</f>
        <v>8369</v>
      </c>
      <c r="UC6">
        <f>Reg[[#This Row],[OBEP3]]</f>
        <v>8397</v>
      </c>
      <c r="UD6">
        <f>Reg[[#This Row],[OBEP4]]</f>
        <v>8469</v>
      </c>
      <c r="UE6">
        <f>Reg[[#This Row],[OBEP5]]</f>
        <v>8510</v>
      </c>
      <c r="UF6">
        <f>Reg[[#This Row],[OBEP6]]</f>
        <v>8503</v>
      </c>
      <c r="UG6">
        <f>Reg[[#This Row],[OBEP7]]</f>
        <v>8592</v>
      </c>
      <c r="UH6">
        <f>Reg[[#This Row],[OBEP8]]</f>
        <v>8648</v>
      </c>
      <c r="UI6">
        <f>Reg[[#This Row],[OBEP9]]</f>
        <v>8722</v>
      </c>
      <c r="UJ6">
        <f>Reg[[#This Row],[OBEP10]]</f>
        <v>8776</v>
      </c>
      <c r="UK6">
        <f>Reg[[#This Row],[OBEP11]]</f>
        <v>8796</v>
      </c>
      <c r="UL6">
        <f>Reg[[#This Row],[OBEP12]]</f>
        <v>8897</v>
      </c>
      <c r="UM6">
        <f>Reg[[#This Row],[OBEP13]]</f>
        <v>8996</v>
      </c>
      <c r="UN6">
        <f>Reg[[#This Row],[OBEP14]]</f>
        <v>9052</v>
      </c>
      <c r="UO6">
        <f>Reg[[#This Row],[OBEP15]]</f>
        <v>9128</v>
      </c>
      <c r="UP6">
        <f>Reg[[#This Row],[OBEP16]]</f>
        <v>9197</v>
      </c>
      <c r="UQ6">
        <f>Reg[[#This Row],[OBEP17]]</f>
        <v>9194</v>
      </c>
      <c r="UR6">
        <f>Reg[[#This Row],[OBEP18]]</f>
        <v>9192</v>
      </c>
      <c r="US6">
        <f>Reg[[#This Row],[OBEP19]]</f>
        <v>9144</v>
      </c>
      <c r="UT6">
        <f>Reg[[#This Row],[OBEP20]]</f>
        <v>9163</v>
      </c>
      <c r="UU6">
        <f>Reg[[#This Row],[OBEP21]]</f>
        <v>9161</v>
      </c>
      <c r="UV6">
        <f>Reg[[#This Row],[OBEP22]]</f>
        <v>9112</v>
      </c>
      <c r="UW6">
        <f>Reg[[#This Row],[OBEP23]]</f>
        <v>9148</v>
      </c>
      <c r="UX6">
        <f>Reg[[#This Row],[OBEP24]]</f>
        <v>9098</v>
      </c>
      <c r="UY6">
        <f>Reg[[#This Row],[OBEP25]]</f>
        <v>9055</v>
      </c>
      <c r="UZ6">
        <f>Reg[[#This Row],[OBEP26]]</f>
        <v>9046</v>
      </c>
      <c r="VA6">
        <f>Reg[[#This Row],[OBEP27]]</f>
        <v>9007</v>
      </c>
      <c r="VB6">
        <f>Sug0.2[[#This Row],[OBEP2]]</f>
        <v>8369</v>
      </c>
      <c r="VC6">
        <f>Sug0.2[[#This Row],[OBEP3]]</f>
        <v>8357</v>
      </c>
      <c r="VD6">
        <f>Sug0.2[[#This Row],[OBEP4]]</f>
        <v>8393</v>
      </c>
      <c r="VE6">
        <f>Sug0.2[[#This Row],[OBEP5]]</f>
        <v>8391</v>
      </c>
      <c r="VF6">
        <f>Sug0.2[[#This Row],[OBEP6]]</f>
        <v>8346</v>
      </c>
      <c r="VG6">
        <f>Sug0.2[[#This Row],[OBEP7]]</f>
        <v>8391</v>
      </c>
      <c r="VH6">
        <f>Sug0.2[[#This Row],[OBEP8]]</f>
        <v>8420</v>
      </c>
      <c r="VI6">
        <f>Sug0.2[[#This Row],[OBEP9]]</f>
        <v>8450</v>
      </c>
      <c r="VJ6">
        <f>Sug0.2[[#This Row],[OBEP10]]</f>
        <v>8486</v>
      </c>
      <c r="VK6">
        <f>Sug0.2[[#This Row],[OBEP11]]</f>
        <v>8479</v>
      </c>
      <c r="VL6">
        <f>Sug0.2[[#This Row],[OBEP12]]</f>
        <v>8552</v>
      </c>
      <c r="VM6">
        <f>Sug0.2[[#This Row],[OBEP13]]</f>
        <v>8634</v>
      </c>
      <c r="VN6">
        <f>Sug0.2[[#This Row],[OBEP14]]</f>
        <v>8663</v>
      </c>
      <c r="VO6">
        <f>Sug0.2[[#This Row],[OBEP15]]</f>
        <v>8722</v>
      </c>
      <c r="VP6">
        <f>Sug0.2[[#This Row],[OBEP16]]</f>
        <v>8769</v>
      </c>
      <c r="VQ6">
        <f>Sug0.2[[#This Row],[OBEP17]]</f>
        <v>8743</v>
      </c>
      <c r="VR6">
        <f>Sug0.2[[#This Row],[OBEP18]]</f>
        <v>8740</v>
      </c>
      <c r="VS6">
        <f>Sug0.2[[#This Row],[OBEP19]]</f>
        <v>8679</v>
      </c>
      <c r="VT6">
        <f>Sug0.2[[#This Row],[OBEP20]]</f>
        <v>8686</v>
      </c>
      <c r="VU6">
        <f>Sug0.2[[#This Row],[OBEP21]]</f>
        <v>8671</v>
      </c>
      <c r="VV6">
        <f>Sug0.2[[#This Row],[OBEP22]]</f>
        <v>8631</v>
      </c>
      <c r="VW6">
        <f>Sug0.2[[#This Row],[OBEP23]]</f>
        <v>8652</v>
      </c>
      <c r="VX6">
        <f>Sug0.2[[#This Row],[OBEP24]]</f>
        <v>8597</v>
      </c>
      <c r="VY6">
        <f>Sug0.2[[#This Row],[OBEP25]]</f>
        <v>8544</v>
      </c>
      <c r="VZ6">
        <f>Sug0.2[[#This Row],[OBEP26]]</f>
        <v>8539</v>
      </c>
      <c r="WA6">
        <f>Sug0.2[[#This Row],[OBEP27]]</f>
        <v>8493</v>
      </c>
      <c r="WB6">
        <f>Sug0.5[[#This Row],[OBEP2]]</f>
        <v>8369</v>
      </c>
      <c r="WC6">
        <f>Sug0.5[[#This Row],[OBEP3]]</f>
        <v>8280</v>
      </c>
      <c r="WD6">
        <f>Sug0.5[[#This Row],[OBEP4]]</f>
        <v>8206</v>
      </c>
      <c r="WE6">
        <f>Sug0.5[[#This Row],[OBEP5]]</f>
        <v>8125</v>
      </c>
      <c r="WF6">
        <f>Sug0.5[[#This Row],[OBEP6]]</f>
        <v>8016</v>
      </c>
      <c r="WG6">
        <f>Sug0.5[[#This Row],[OBEP7]]</f>
        <v>7989</v>
      </c>
      <c r="WH6">
        <f>Sug0.5[[#This Row],[OBEP8]]</f>
        <v>7954</v>
      </c>
      <c r="WI6">
        <f>Sug0.5[[#This Row],[OBEP9]]</f>
        <v>7937</v>
      </c>
      <c r="WJ6">
        <f>Sug0.5[[#This Row],[OBEP10]]</f>
        <v>7905</v>
      </c>
      <c r="WK6">
        <f>Sug0.5[[#This Row],[OBEP11]]</f>
        <v>7829</v>
      </c>
      <c r="WL6">
        <f>Sug0.5[[#This Row],[OBEP12]]</f>
        <v>7858</v>
      </c>
      <c r="WM6">
        <f>Sug0.5[[#This Row],[OBEP13]]</f>
        <v>7897</v>
      </c>
      <c r="WN6">
        <f>Sug0.5[[#This Row],[OBEP14]]</f>
        <v>7875</v>
      </c>
      <c r="WO6">
        <f>Sug0.5[[#This Row],[OBEP15]]</f>
        <v>7882</v>
      </c>
      <c r="WP6">
        <f>Sug0.5[[#This Row],[OBEP16]]</f>
        <v>7893</v>
      </c>
      <c r="WQ6">
        <f>Sug0.5[[#This Row],[OBEP17]]</f>
        <v>7846</v>
      </c>
      <c r="WR6">
        <f>Sug0.5[[#This Row],[OBEP18]]</f>
        <v>7824</v>
      </c>
      <c r="WS6">
        <f>Sug0.5[[#This Row],[OBEP19]]</f>
        <v>7755</v>
      </c>
      <c r="WT6">
        <f>Sug0.5[[#This Row],[OBEP20]]</f>
        <v>7729</v>
      </c>
      <c r="WU6">
        <f>Sug0.5[[#This Row],[OBEP21]]</f>
        <v>7679</v>
      </c>
      <c r="WV6">
        <f>Sug0.5[[#This Row],[OBEP22]]</f>
        <v>7620</v>
      </c>
      <c r="WW6">
        <f>Sug0.5[[#This Row],[OBEP23]]</f>
        <v>7614</v>
      </c>
      <c r="WX6">
        <f>Sug0.5[[#This Row],[OBEP24]]</f>
        <v>7545</v>
      </c>
      <c r="WY6">
        <f>Sug0.5[[#This Row],[OBEP25]]</f>
        <v>7484</v>
      </c>
      <c r="WZ6">
        <f>Sug0.5[[#This Row],[OBEP26]]</f>
        <v>7465</v>
      </c>
      <c r="XA6">
        <f>Sug0.5[[#This Row],[OBEP27]]</f>
        <v>7402</v>
      </c>
    </row>
    <row r="7" spans="1:625" x14ac:dyDescent="0.25">
      <c r="A7">
        <v>3</v>
      </c>
      <c r="B7" s="10">
        <f>Reg[[#This Row],[STEP2]]</f>
        <v>6380</v>
      </c>
      <c r="C7" s="10">
        <f>Reg[[#This Row],[STEP3]]</f>
        <v>6660</v>
      </c>
      <c r="D7" s="10">
        <f>Reg[[#This Row],[STEP4]]</f>
        <v>6884</v>
      </c>
      <c r="E7" s="10">
        <f>Reg[[#This Row],[STEP5]]</f>
        <v>7064</v>
      </c>
      <c r="F7" s="10">
        <f>Reg[[#This Row],[STEP6]]</f>
        <v>7239</v>
      </c>
      <c r="G7" s="10">
        <f>Reg[[#This Row],[STEP7]]</f>
        <v>7386</v>
      </c>
      <c r="H7" s="10">
        <f>Reg[[#This Row],[STEP8]]</f>
        <v>7577</v>
      </c>
      <c r="I7" s="10">
        <f>Reg[[#This Row],[STEP9]]</f>
        <v>7703</v>
      </c>
      <c r="J7" s="10">
        <f>Reg[[#This Row],[STEP10]]</f>
        <v>7796</v>
      </c>
      <c r="K7" s="10">
        <f>Reg[[#This Row],[STEP11]]</f>
        <v>7894</v>
      </c>
      <c r="L7" s="10">
        <f>Reg[[#This Row],[STEP12]]</f>
        <v>7949</v>
      </c>
      <c r="M7" s="10">
        <f>Reg[[#This Row],[STEP13]]</f>
        <v>7976</v>
      </c>
      <c r="N7" s="10">
        <f>Reg[[#This Row],[STEP14]]</f>
        <v>8017</v>
      </c>
      <c r="O7" s="10">
        <f>Reg[[#This Row],[STEP15]]</f>
        <v>8124</v>
      </c>
      <c r="P7" s="10">
        <f>Reg[[#This Row],[STEP16]]</f>
        <v>8182</v>
      </c>
      <c r="Q7" s="10">
        <f>Reg[[#This Row],[STEP17]]</f>
        <v>8270</v>
      </c>
      <c r="R7" s="10">
        <f>Reg[[#This Row],[STEP18]]</f>
        <v>8303</v>
      </c>
      <c r="S7" s="10">
        <f>Reg[[#This Row],[STEP19]]</f>
        <v>8324</v>
      </c>
      <c r="T7" s="10">
        <f>Reg[[#This Row],[STEP20]]</f>
        <v>8332</v>
      </c>
      <c r="U7" s="10">
        <f>Reg[[#This Row],[STEP21]]</f>
        <v>8378</v>
      </c>
      <c r="V7" s="10">
        <f>Reg[[#This Row],[STEP22]]</f>
        <v>8352</v>
      </c>
      <c r="W7" s="10">
        <f>Reg[[#This Row],[STEP23]]</f>
        <v>8299</v>
      </c>
      <c r="X7" s="10">
        <f>Reg[[#This Row],[STEP24]]</f>
        <v>8298</v>
      </c>
      <c r="Y7" s="10">
        <f>Reg[[#This Row],[STEP25]]</f>
        <v>8285</v>
      </c>
      <c r="Z7" s="10">
        <f>Reg[[#This Row],[STEP26]]</f>
        <v>8246</v>
      </c>
      <c r="AA7" s="10">
        <f>Reg[[#This Row],[STEP27]]</f>
        <v>8277</v>
      </c>
      <c r="AB7" s="10">
        <f>Sug0.2[[#This Row],[STEP2]]</f>
        <v>6380</v>
      </c>
      <c r="AC7" s="10">
        <f>Sug0.2[[#This Row],[STEP3]]</f>
        <v>6644</v>
      </c>
      <c r="AD7" s="10">
        <f>Sug0.2[[#This Row],[STEP4]]</f>
        <v>6855</v>
      </c>
      <c r="AE7" s="10">
        <f>Sug0.2[[#This Row],[STEP5]]</f>
        <v>7011</v>
      </c>
      <c r="AF7" s="10">
        <f>Sug0.2[[#This Row],[STEP6]]</f>
        <v>7172</v>
      </c>
      <c r="AG7" s="10">
        <f>Sug0.2[[#This Row],[STEP7]]</f>
        <v>7313</v>
      </c>
      <c r="AH7" s="10">
        <f>Sug0.2[[#This Row],[STEP8]]</f>
        <v>7485</v>
      </c>
      <c r="AI7" s="10">
        <f>Sug0.2[[#This Row],[STEP9]]</f>
        <v>7608</v>
      </c>
      <c r="AJ7" s="10">
        <f>Sug0.2[[#This Row],[STEP10]]</f>
        <v>7701</v>
      </c>
      <c r="AK7" s="10">
        <f>Sug0.2[[#This Row],[STEP11]]</f>
        <v>7792</v>
      </c>
      <c r="AL7" s="10">
        <f>Sug0.2[[#This Row],[STEP12]]</f>
        <v>7846</v>
      </c>
      <c r="AM7" s="10">
        <f>Sug0.2[[#This Row],[STEP13]]</f>
        <v>7899</v>
      </c>
      <c r="AN7" s="10">
        <f>Sug0.2[[#This Row],[STEP14]]</f>
        <v>7941</v>
      </c>
      <c r="AO7" s="10">
        <f>Sug0.2[[#This Row],[STEP15]]</f>
        <v>8034</v>
      </c>
      <c r="AP7" s="10">
        <f>Sug0.2[[#This Row],[STEP16]]</f>
        <v>8093</v>
      </c>
      <c r="AQ7" s="10">
        <f>Sug0.2[[#This Row],[STEP17]]</f>
        <v>8191</v>
      </c>
      <c r="AR7" s="10">
        <f>Sug0.2[[#This Row],[STEP18]]</f>
        <v>8223</v>
      </c>
      <c r="AS7" s="10">
        <f>Sug0.2[[#This Row],[STEP19]]</f>
        <v>8246</v>
      </c>
      <c r="AT7" s="10">
        <f>Sug0.2[[#This Row],[STEP20]]</f>
        <v>8262</v>
      </c>
      <c r="AU7" s="10">
        <f>Sug0.2[[#This Row],[STEP21]]</f>
        <v>8304</v>
      </c>
      <c r="AV7" s="10">
        <f>Sug0.2[[#This Row],[STEP22]]</f>
        <v>8272</v>
      </c>
      <c r="AW7" s="10">
        <f>Sug0.2[[#This Row],[STEP23]]</f>
        <v>8237</v>
      </c>
      <c r="AX7" s="10">
        <f>Sug0.2[[#This Row],[STEP24]]</f>
        <v>8237</v>
      </c>
      <c r="AY7" s="10">
        <f>Sug0.2[[#This Row],[STEP25]]</f>
        <v>8220</v>
      </c>
      <c r="AZ7" s="10">
        <f>Sug0.2[[#This Row],[STEP26]]</f>
        <v>8186</v>
      </c>
      <c r="BA7" s="10">
        <f>Sug0.2[[#This Row],[STEP27]]</f>
        <v>8210</v>
      </c>
      <c r="BB7" s="10">
        <f>Sug0.5[[#This Row],[STEP2]]</f>
        <v>6380</v>
      </c>
      <c r="BC7" s="10">
        <f>Sug0.5[[#This Row],[STEP3]]</f>
        <v>6603</v>
      </c>
      <c r="BD7" s="10">
        <f>Sug0.5[[#This Row],[STEP4]]</f>
        <v>6787</v>
      </c>
      <c r="BE7" s="10">
        <f>Sug0.5[[#This Row],[STEP5]]</f>
        <v>6919</v>
      </c>
      <c r="BF7" s="10">
        <f>Sug0.5[[#This Row],[STEP6]]</f>
        <v>7069</v>
      </c>
      <c r="BG7" s="10">
        <f>Sug0.5[[#This Row],[STEP7]]</f>
        <v>7211</v>
      </c>
      <c r="BH7" s="10">
        <f>Sug0.5[[#This Row],[STEP8]]</f>
        <v>7359</v>
      </c>
      <c r="BI7" s="10">
        <f>Sug0.5[[#This Row],[STEP9]]</f>
        <v>7460</v>
      </c>
      <c r="BJ7" s="10">
        <f>Sug0.5[[#This Row],[STEP10]]</f>
        <v>7512</v>
      </c>
      <c r="BK7" s="10">
        <f>Sug0.5[[#This Row],[STEP11]]</f>
        <v>7596</v>
      </c>
      <c r="BL7" s="10">
        <f>Sug0.5[[#This Row],[STEP12]]</f>
        <v>7649</v>
      </c>
      <c r="BM7" s="10">
        <f>Sug0.5[[#This Row],[STEP13]]</f>
        <v>7695</v>
      </c>
      <c r="BN7" s="10">
        <f>Sug0.5[[#This Row],[STEP14]]</f>
        <v>7760</v>
      </c>
      <c r="BO7" s="10">
        <f>Sug0.5[[#This Row],[STEP15]]</f>
        <v>7838</v>
      </c>
      <c r="BP7" s="10">
        <f>Sug0.5[[#This Row],[STEP16]]</f>
        <v>7891</v>
      </c>
      <c r="BQ7" s="10">
        <f>Sug0.5[[#This Row],[STEP17]]</f>
        <v>7987</v>
      </c>
      <c r="BR7" s="10">
        <f>Sug0.5[[#This Row],[STEP18]]</f>
        <v>8036</v>
      </c>
      <c r="BS7" s="10">
        <f>Sug0.5[[#This Row],[STEP19]]</f>
        <v>8053</v>
      </c>
      <c r="BT7" s="10">
        <f>Sug0.5[[#This Row],[STEP20]]</f>
        <v>8066</v>
      </c>
      <c r="BU7" s="10">
        <f>Sug0.5[[#This Row],[STEP21]]</f>
        <v>8093</v>
      </c>
      <c r="BV7" s="10">
        <f>Sug0.5[[#This Row],[STEP22]]</f>
        <v>8053</v>
      </c>
      <c r="BW7" s="10">
        <f>Sug0.5[[#This Row],[STEP23]]</f>
        <v>8047</v>
      </c>
      <c r="BX7" s="10">
        <f>Sug0.5[[#This Row],[STEP24]]</f>
        <v>8053</v>
      </c>
      <c r="BY7" s="10">
        <f>Sug0.5[[#This Row],[STEP25]]</f>
        <v>8056</v>
      </c>
      <c r="BZ7" s="10">
        <f>Sug0.5[[#This Row],[STEP26]]</f>
        <v>8043</v>
      </c>
      <c r="CA7" s="10">
        <f>Sug0.5[[#This Row],[STEP27]]</f>
        <v>8062</v>
      </c>
      <c r="CB7" s="10">
        <f>Reg[[#This Row],[NASP2]]</f>
        <v>680</v>
      </c>
      <c r="CC7" s="10">
        <f>Reg[[#This Row],[NASP3]]</f>
        <v>859</v>
      </c>
      <c r="CD7" s="10">
        <f>Reg[[#This Row],[NASP4]]</f>
        <v>1016</v>
      </c>
      <c r="CE7" s="10">
        <f>Reg[[#This Row],[NASP5]]</f>
        <v>1178</v>
      </c>
      <c r="CF7" s="10">
        <f>Reg[[#This Row],[NASP6]]</f>
        <v>1335</v>
      </c>
      <c r="CG7" s="10">
        <f>Reg[[#This Row],[NASP7]]</f>
        <v>1522</v>
      </c>
      <c r="CH7" s="10">
        <f>Reg[[#This Row],[NASP8]]</f>
        <v>1684</v>
      </c>
      <c r="CI7" s="10">
        <f>Reg[[#This Row],[NASP9]]</f>
        <v>1867</v>
      </c>
      <c r="CJ7" s="10">
        <f>Reg[[#This Row],[NASP10]]</f>
        <v>2038</v>
      </c>
      <c r="CK7" s="10">
        <f>Reg[[#This Row],[NASP11]]</f>
        <v>2159</v>
      </c>
      <c r="CL7" s="10">
        <f>Reg[[#This Row],[NASP12]]</f>
        <v>2293</v>
      </c>
      <c r="CM7" s="10">
        <f>Reg[[#This Row],[NASP13]]</f>
        <v>2465</v>
      </c>
      <c r="CN7" s="10">
        <f>Reg[[#This Row],[NASP14]]</f>
        <v>2600</v>
      </c>
      <c r="CO7" s="10">
        <f>Reg[[#This Row],[NASP15]]</f>
        <v>2737</v>
      </c>
      <c r="CP7" s="10">
        <f>Reg[[#This Row],[NASP16]]</f>
        <v>2835</v>
      </c>
      <c r="CQ7" s="10">
        <f>Reg[[#This Row],[NASP17]]</f>
        <v>2948</v>
      </c>
      <c r="CR7" s="10">
        <f>Reg[[#This Row],[NASP18]]</f>
        <v>3048</v>
      </c>
      <c r="CS7" s="10">
        <f>Reg[[#This Row],[NASP19]]</f>
        <v>3156</v>
      </c>
      <c r="CT7" s="10">
        <f>Reg[[#This Row],[NASP20]]</f>
        <v>3276</v>
      </c>
      <c r="CU7" s="10">
        <f>Reg[[#This Row],[NASP21]]</f>
        <v>3386</v>
      </c>
      <c r="CV7" s="10">
        <f>Reg[[#This Row],[NASP22]]</f>
        <v>3473</v>
      </c>
      <c r="CW7" s="10">
        <f>Reg[[#This Row],[NASP23]]</f>
        <v>3589</v>
      </c>
      <c r="CX7" s="10">
        <f>Reg[[#This Row],[NASP24]]</f>
        <v>3654</v>
      </c>
      <c r="CY7" s="10">
        <f>Reg[[#This Row],[NASP25]]</f>
        <v>3743</v>
      </c>
      <c r="CZ7" s="10">
        <f>Reg[[#This Row],[NASP26]]</f>
        <v>3826</v>
      </c>
      <c r="DA7" s="10">
        <f>Reg[[#This Row],[NASP27]]</f>
        <v>3869</v>
      </c>
      <c r="DB7" s="10">
        <f>Sug0.2[[#This Row],[NASP2]]</f>
        <v>680</v>
      </c>
      <c r="DC7" s="10">
        <f>Sug0.2[[#This Row],[NASP3]]</f>
        <v>844</v>
      </c>
      <c r="DD7" s="10">
        <f>Sug0.2[[#This Row],[NASP4]]</f>
        <v>986</v>
      </c>
      <c r="DE7" s="10">
        <f>Sug0.2[[#This Row],[NASP5]]</f>
        <v>1133</v>
      </c>
      <c r="DF7" s="10">
        <f>Sug0.2[[#This Row],[NASP6]]</f>
        <v>1272</v>
      </c>
      <c r="DG7" s="10">
        <f>Sug0.2[[#This Row],[NASP7]]</f>
        <v>1445</v>
      </c>
      <c r="DH7" s="10">
        <f>Sug0.2[[#This Row],[NASP8]]</f>
        <v>1601</v>
      </c>
      <c r="DI7" s="10">
        <f>Sug0.2[[#This Row],[NASP9]]</f>
        <v>1771</v>
      </c>
      <c r="DJ7" s="10">
        <f>Sug0.2[[#This Row],[NASP10]]</f>
        <v>1926</v>
      </c>
      <c r="DK7" s="10">
        <f>Sug0.2[[#This Row],[NASP11]]</f>
        <v>2040</v>
      </c>
      <c r="DL7" s="10">
        <f>Sug0.2[[#This Row],[NASP12]]</f>
        <v>2161</v>
      </c>
      <c r="DM7" s="10">
        <f>Sug0.2[[#This Row],[NASP13]]</f>
        <v>2312</v>
      </c>
      <c r="DN7" s="10">
        <f>Sug0.2[[#This Row],[NASP14]]</f>
        <v>2441</v>
      </c>
      <c r="DO7" s="10">
        <f>Sug0.2[[#This Row],[NASP15]]</f>
        <v>2574</v>
      </c>
      <c r="DP7" s="10">
        <f>Sug0.2[[#This Row],[NASP16]]</f>
        <v>2660</v>
      </c>
      <c r="DQ7" s="10">
        <f>Sug0.2[[#This Row],[NASP17]]</f>
        <v>2756</v>
      </c>
      <c r="DR7" s="10">
        <f>Sug0.2[[#This Row],[NASP18]]</f>
        <v>2841</v>
      </c>
      <c r="DS7" s="10">
        <f>Sug0.2[[#This Row],[NASP19]]</f>
        <v>2936</v>
      </c>
      <c r="DT7" s="10">
        <f>Sug0.2[[#This Row],[NASP20]]</f>
        <v>3043</v>
      </c>
      <c r="DU7" s="10">
        <f>Sug0.2[[#This Row],[NASP21]]</f>
        <v>3143</v>
      </c>
      <c r="DV7" s="10">
        <f>Sug0.2[[#This Row],[NASP22]]</f>
        <v>3229</v>
      </c>
      <c r="DW7" s="10">
        <f>Sug0.2[[#This Row],[NASP23]]</f>
        <v>3335</v>
      </c>
      <c r="DX7" s="10">
        <f>Sug0.2[[#This Row],[NASP24]]</f>
        <v>3402</v>
      </c>
      <c r="DY7" s="10">
        <f>Sug0.2[[#This Row],[NASP25]]</f>
        <v>3490</v>
      </c>
      <c r="DZ7" s="10">
        <f>Sug0.2[[#This Row],[NASP26]]</f>
        <v>3564</v>
      </c>
      <c r="EA7" s="10">
        <f>Sug0.2[[#This Row],[NASP27]]</f>
        <v>3619</v>
      </c>
      <c r="EB7">
        <f>Sug0.5[[#This Row],[NASP2]]</f>
        <v>680</v>
      </c>
      <c r="EC7">
        <f>Sug0.5[[#This Row],[NASP3]]</f>
        <v>828</v>
      </c>
      <c r="ED7">
        <f>Sug0.5[[#This Row],[NASP4]]</f>
        <v>958</v>
      </c>
      <c r="EE7">
        <f>Sug0.5[[#This Row],[NASP5]]</f>
        <v>1092</v>
      </c>
      <c r="EF7">
        <f>Sug0.5[[#This Row],[NASP6]]</f>
        <v>1204</v>
      </c>
      <c r="EG7">
        <f>Sug0.5[[#This Row],[NASP7]]</f>
        <v>1338</v>
      </c>
      <c r="EH7">
        <f>Sug0.5[[#This Row],[NASP8]]</f>
        <v>1474</v>
      </c>
      <c r="EI7">
        <f>Sug0.5[[#This Row],[NASP9]]</f>
        <v>1617</v>
      </c>
      <c r="EJ7">
        <f>Sug0.5[[#This Row],[NASP10]]</f>
        <v>1763</v>
      </c>
      <c r="EK7">
        <f>Sug0.5[[#This Row],[NASP11]]</f>
        <v>1853</v>
      </c>
      <c r="EL7">
        <f>Sug0.5[[#This Row],[NASP12]]</f>
        <v>1941</v>
      </c>
      <c r="EM7">
        <f>Sug0.5[[#This Row],[NASP13]]</f>
        <v>2071</v>
      </c>
      <c r="EN7">
        <f>Sug0.5[[#This Row],[NASP14]]</f>
        <v>2171</v>
      </c>
      <c r="EO7">
        <f>Sug0.5[[#This Row],[NASP15]]</f>
        <v>2277</v>
      </c>
      <c r="EP7">
        <f>Sug0.5[[#This Row],[NASP16]]</f>
        <v>2353</v>
      </c>
      <c r="EQ7">
        <f>Sug0.5[[#This Row],[NASP17]]</f>
        <v>2430</v>
      </c>
      <c r="ER7">
        <f>Sug0.5[[#This Row],[NASP18]]</f>
        <v>2484</v>
      </c>
      <c r="ES7">
        <f>Sug0.5[[#This Row],[NASP19]]</f>
        <v>2571</v>
      </c>
      <c r="ET7">
        <f>Sug0.5[[#This Row],[NASP20]]</f>
        <v>2665</v>
      </c>
      <c r="EU7">
        <f>Sug0.5[[#This Row],[NASP21]]</f>
        <v>2740</v>
      </c>
      <c r="EV7">
        <f>Sug0.5[[#This Row],[NASP22]]</f>
        <v>2825</v>
      </c>
      <c r="EW7">
        <f>Sug0.5[[#This Row],[NASP23]]</f>
        <v>2912</v>
      </c>
      <c r="EX7">
        <f>Sug0.5[[#This Row],[NASP24]]</f>
        <v>2966</v>
      </c>
      <c r="EY7">
        <f>Sug0.5[[#This Row],[NASP25]]</f>
        <v>3031</v>
      </c>
      <c r="EZ7">
        <f>Sug0.5[[#This Row],[NASP26]]</f>
        <v>3081</v>
      </c>
      <c r="FA7">
        <f>Sug0.5[[#This Row],[NASP27]]</f>
        <v>3128</v>
      </c>
      <c r="FB7">
        <f>Reg[[#This Row],[CIRP2]]</f>
        <v>66</v>
      </c>
      <c r="FC7">
        <f>Reg[[#This Row],[CIRP3]]</f>
        <v>68</v>
      </c>
      <c r="FD7">
        <f>Reg[[#This Row],[CIRP4]]</f>
        <v>75</v>
      </c>
      <c r="FE7">
        <f>Reg[[#This Row],[CIRP5]]</f>
        <v>87</v>
      </c>
      <c r="FF7">
        <f>Reg[[#This Row],[CIRP6]]</f>
        <v>96</v>
      </c>
      <c r="FG7">
        <f>Reg[[#This Row],[CIRP7]]</f>
        <v>111</v>
      </c>
      <c r="FH7">
        <f>Reg[[#This Row],[CIRP8]]</f>
        <v>115</v>
      </c>
      <c r="FI7">
        <f>Reg[[#This Row],[CIRP9]]</f>
        <v>124</v>
      </c>
      <c r="FJ7">
        <f>Reg[[#This Row],[CIRP10]]</f>
        <v>140</v>
      </c>
      <c r="FK7">
        <f>Reg[[#This Row],[CIRP11]]</f>
        <v>171</v>
      </c>
      <c r="FL7">
        <f>Reg[[#This Row],[CIRP12]]</f>
        <v>196</v>
      </c>
      <c r="FM7">
        <f>Reg[[#This Row],[CIRP13]]</f>
        <v>217</v>
      </c>
      <c r="FN7">
        <f>Reg[[#This Row],[CIRP14]]</f>
        <v>232</v>
      </c>
      <c r="FO7">
        <f>Reg[[#This Row],[CIRP15]]</f>
        <v>256</v>
      </c>
      <c r="FP7">
        <f>Reg[[#This Row],[CIRP16]]</f>
        <v>273</v>
      </c>
      <c r="FQ7">
        <f>Reg[[#This Row],[CIRP17]]</f>
        <v>291</v>
      </c>
      <c r="FR7">
        <f>Reg[[#This Row],[CIRP18]]</f>
        <v>308</v>
      </c>
      <c r="FS7">
        <f>Reg[[#This Row],[CIRP19]]</f>
        <v>339</v>
      </c>
      <c r="FT7">
        <f>Reg[[#This Row],[CIRP20]]</f>
        <v>362</v>
      </c>
      <c r="FU7">
        <f>Reg[[#This Row],[CIRP21]]</f>
        <v>375</v>
      </c>
      <c r="FV7">
        <f>Reg[[#This Row],[CIRP22]]</f>
        <v>383</v>
      </c>
      <c r="FW7">
        <f>Reg[[#This Row],[CIRP23]]</f>
        <v>383</v>
      </c>
      <c r="FX7">
        <f>Reg[[#This Row],[CIRP24]]</f>
        <v>399</v>
      </c>
      <c r="FY7">
        <f>Reg[[#This Row],[CIRP25]]</f>
        <v>395</v>
      </c>
      <c r="FZ7">
        <f>Reg[[#This Row],[CIRP26]]</f>
        <v>408</v>
      </c>
      <c r="GA7">
        <f>Reg[[#This Row],[CIRP27]]</f>
        <v>415</v>
      </c>
      <c r="GB7">
        <f>Sug0.2[[#This Row],[CIRP2]]</f>
        <v>66</v>
      </c>
      <c r="GC7">
        <f>Sug0.2[[#This Row],[CIRP3]]</f>
        <v>67</v>
      </c>
      <c r="GD7">
        <f>Sug0.2[[#This Row],[CIRP4]]</f>
        <v>75</v>
      </c>
      <c r="GE7">
        <f>Sug0.2[[#This Row],[CIRP5]]</f>
        <v>86</v>
      </c>
      <c r="GF7">
        <f>Sug0.2[[#This Row],[CIRP6]]</f>
        <v>94</v>
      </c>
      <c r="GG7">
        <f>Sug0.2[[#This Row],[CIRP7]]</f>
        <v>108</v>
      </c>
      <c r="GH7">
        <f>Sug0.2[[#This Row],[CIRP8]]</f>
        <v>109</v>
      </c>
      <c r="GI7">
        <f>Sug0.2[[#This Row],[CIRP9]]</f>
        <v>117</v>
      </c>
      <c r="GJ7">
        <f>Sug0.2[[#This Row],[CIRP10]]</f>
        <v>132</v>
      </c>
      <c r="GK7">
        <f>Sug0.2[[#This Row],[CIRP11]]</f>
        <v>163</v>
      </c>
      <c r="GL7">
        <f>Sug0.2[[#This Row],[CIRP12]]</f>
        <v>187</v>
      </c>
      <c r="GM7">
        <f>Sug0.2[[#This Row],[CIRP13]]</f>
        <v>206</v>
      </c>
      <c r="GN7">
        <f>Sug0.2[[#This Row],[CIRP14]]</f>
        <v>215</v>
      </c>
      <c r="GO7">
        <f>Sug0.2[[#This Row],[CIRP15]]</f>
        <v>234</v>
      </c>
      <c r="GP7">
        <f>Sug0.2[[#This Row],[CIRP16]]</f>
        <v>247</v>
      </c>
      <c r="GQ7">
        <f>Sug0.2[[#This Row],[CIRP17]]</f>
        <v>266</v>
      </c>
      <c r="GR7">
        <f>Sug0.2[[#This Row],[CIRP18]]</f>
        <v>281</v>
      </c>
      <c r="GS7">
        <f>Sug0.2[[#This Row],[CIRP19]]</f>
        <v>310</v>
      </c>
      <c r="GT7">
        <f>Sug0.2[[#This Row],[CIRP20]]</f>
        <v>332</v>
      </c>
      <c r="GU7">
        <f>Sug0.2[[#This Row],[CIRP21]]</f>
        <v>343</v>
      </c>
      <c r="GV7">
        <f>Sug0.2[[#This Row],[CIRP22]]</f>
        <v>348</v>
      </c>
      <c r="GW7">
        <f>Sug0.2[[#This Row],[CIRP23]]</f>
        <v>345</v>
      </c>
      <c r="GX7">
        <f>Sug0.2[[#This Row],[CIRP24]]</f>
        <v>357</v>
      </c>
      <c r="GY7">
        <f>Sug0.2[[#This Row],[CIRP25]]</f>
        <v>355</v>
      </c>
      <c r="GZ7">
        <f>Sug0.2[[#This Row],[CIRP26]]</f>
        <v>369</v>
      </c>
      <c r="HA7">
        <f>Sug0.2[[#This Row],[CIRP27]]</f>
        <v>374</v>
      </c>
      <c r="HB7">
        <f>Sug0.5[[#This Row],[CIRP2]]</f>
        <v>66</v>
      </c>
      <c r="HC7">
        <f>Sug0.5[[#This Row],[CIRP3]]</f>
        <v>66</v>
      </c>
      <c r="HD7">
        <f>Sug0.5[[#This Row],[CIRP4]]</f>
        <v>72</v>
      </c>
      <c r="HE7">
        <f>Sug0.5[[#This Row],[CIRP5]]</f>
        <v>79</v>
      </c>
      <c r="HF7">
        <f>Sug0.5[[#This Row],[CIRP6]]</f>
        <v>88</v>
      </c>
      <c r="HG7">
        <f>Sug0.5[[#This Row],[CIRP7]]</f>
        <v>98</v>
      </c>
      <c r="HH7">
        <f>Sug0.5[[#This Row],[CIRP8]]</f>
        <v>96</v>
      </c>
      <c r="HI7">
        <f>Sug0.5[[#This Row],[CIRP9]]</f>
        <v>101</v>
      </c>
      <c r="HJ7">
        <f>Sug0.5[[#This Row],[CIRP10]]</f>
        <v>109</v>
      </c>
      <c r="HK7">
        <f>Sug0.5[[#This Row],[CIRP11]]</f>
        <v>136</v>
      </c>
      <c r="HL7">
        <f>Sug0.5[[#This Row],[CIRP12]]</f>
        <v>164</v>
      </c>
      <c r="HM7">
        <f>Sug0.5[[#This Row],[CIRP13]]</f>
        <v>175</v>
      </c>
      <c r="HN7">
        <f>Sug0.5[[#This Row],[CIRP14]]</f>
        <v>178</v>
      </c>
      <c r="HO7">
        <f>Sug0.5[[#This Row],[CIRP15]]</f>
        <v>197</v>
      </c>
      <c r="HP7">
        <f>Sug0.5[[#This Row],[CIRP16]]</f>
        <v>204</v>
      </c>
      <c r="HQ7">
        <f>Sug0.5[[#This Row],[CIRP17]]</f>
        <v>219</v>
      </c>
      <c r="HR7">
        <f>Sug0.5[[#This Row],[CIRP18]]</f>
        <v>229</v>
      </c>
      <c r="HS7">
        <f>Sug0.5[[#This Row],[CIRP19]]</f>
        <v>251</v>
      </c>
      <c r="HT7">
        <f>Sug0.5[[#This Row],[CIRP20]]</f>
        <v>265</v>
      </c>
      <c r="HU7">
        <f>Sug0.5[[#This Row],[CIRP21]]</f>
        <v>272</v>
      </c>
      <c r="HV7">
        <f>Sug0.5[[#This Row],[CIRP22]]</f>
        <v>273</v>
      </c>
      <c r="HW7">
        <f>Sug0.5[[#This Row],[CIRP23]]</f>
        <v>274</v>
      </c>
      <c r="HX7">
        <f>Sug0.5[[#This Row],[CIRP24]]</f>
        <v>285</v>
      </c>
      <c r="HY7">
        <f>Sug0.5[[#This Row],[CIRP25]]</f>
        <v>286</v>
      </c>
      <c r="HZ7">
        <f>Sug0.5[[#This Row],[CIRP26]]</f>
        <v>303</v>
      </c>
      <c r="IA7">
        <f>Sug0.5[[#This Row],[CIRP27]]</f>
        <v>304</v>
      </c>
      <c r="IB7">
        <f>Reg[[#This Row],[HCCP2]]</f>
        <v>7</v>
      </c>
      <c r="IC7">
        <f>Reg[[#This Row],[HCCP3]]</f>
        <v>5</v>
      </c>
      <c r="ID7">
        <f>Reg[[#This Row],[HCCP4]]</f>
        <v>4</v>
      </c>
      <c r="IE7">
        <f>Reg[[#This Row],[HCCP5]]</f>
        <v>4</v>
      </c>
      <c r="IF7">
        <f>Reg[[#This Row],[HCCP6]]</f>
        <v>5</v>
      </c>
      <c r="IG7">
        <f>Reg[[#This Row],[HCCP7]]</f>
        <v>4</v>
      </c>
      <c r="IH7">
        <f>Reg[[#This Row],[HCCP8]]</f>
        <v>7</v>
      </c>
      <c r="II7">
        <f>Reg[[#This Row],[HCCP9]]</f>
        <v>4</v>
      </c>
      <c r="IJ7">
        <f>Reg[[#This Row],[HCCP10]]</f>
        <v>3</v>
      </c>
      <c r="IK7">
        <f>Reg[[#This Row],[HCCP11]]</f>
        <v>8</v>
      </c>
      <c r="IL7">
        <f>Reg[[#This Row],[HCCP12]]</f>
        <v>8</v>
      </c>
      <c r="IM7">
        <f>Reg[[#This Row],[HCCP13]]</f>
        <v>5</v>
      </c>
      <c r="IN7">
        <f>Reg[[#This Row],[HCCP14]]</f>
        <v>4</v>
      </c>
      <c r="IO7">
        <f>Reg[[#This Row],[HCCP15]]</f>
        <v>8</v>
      </c>
      <c r="IP7">
        <f>Reg[[#This Row],[HCCP16]]</f>
        <v>9</v>
      </c>
      <c r="IQ7">
        <f>Reg[[#This Row],[HCCP17]]</f>
        <v>12</v>
      </c>
      <c r="IR7">
        <f>Reg[[#This Row],[HCCP18]]</f>
        <v>11</v>
      </c>
      <c r="IS7">
        <f>Reg[[#This Row],[HCCP19]]</f>
        <v>8</v>
      </c>
      <c r="IT7">
        <f>Reg[[#This Row],[HCCP20]]</f>
        <v>11</v>
      </c>
      <c r="IU7">
        <f>Reg[[#This Row],[HCCP21]]</f>
        <v>10</v>
      </c>
      <c r="IV7">
        <f>Reg[[#This Row],[HCCP22]]</f>
        <v>22</v>
      </c>
      <c r="IW7">
        <f>Reg[[#This Row],[HCCP23]]</f>
        <v>23</v>
      </c>
      <c r="IX7">
        <f>Reg[[#This Row],[HCCP24]]</f>
        <v>18</v>
      </c>
      <c r="IY7">
        <f>Reg[[#This Row],[HCCP25]]</f>
        <v>19</v>
      </c>
      <c r="IZ7">
        <f>Reg[[#This Row],[HCCP26]]</f>
        <v>18</v>
      </c>
      <c r="JA7">
        <f>Reg[[#This Row],[HCCP27]]</f>
        <v>24</v>
      </c>
      <c r="JB7">
        <f>Sug0.2[[#This Row],[HCCP2]]</f>
        <v>7</v>
      </c>
      <c r="JC7">
        <f>Sug0.2[[#This Row],[HCCP3]]</f>
        <v>5</v>
      </c>
      <c r="JD7">
        <f>Sug0.2[[#This Row],[HCCP4]]</f>
        <v>4</v>
      </c>
      <c r="JE7">
        <f>Sug0.2[[#This Row],[HCCP5]]</f>
        <v>4</v>
      </c>
      <c r="JF7">
        <f>Sug0.2[[#This Row],[HCCP6]]</f>
        <v>5</v>
      </c>
      <c r="JG7">
        <f>Sug0.2[[#This Row],[HCCP7]]</f>
        <v>4</v>
      </c>
      <c r="JH7">
        <f>Sug0.2[[#This Row],[HCCP8]]</f>
        <v>7</v>
      </c>
      <c r="JI7">
        <f>Sug0.2[[#This Row],[HCCP9]]</f>
        <v>4</v>
      </c>
      <c r="JJ7">
        <f>Sug0.2[[#This Row],[HCCP10]]</f>
        <v>3</v>
      </c>
      <c r="JK7">
        <f>Sug0.2[[#This Row],[HCCP11]]</f>
        <v>6</v>
      </c>
      <c r="JL7">
        <f>Sug0.2[[#This Row],[HCCP12]]</f>
        <v>6</v>
      </c>
      <c r="JM7">
        <f>Sug0.2[[#This Row],[HCCP13]]</f>
        <v>5</v>
      </c>
      <c r="JN7">
        <f>Sug0.2[[#This Row],[HCCP14]]</f>
        <v>4</v>
      </c>
      <c r="JO7">
        <f>Sug0.2[[#This Row],[HCCP15]]</f>
        <v>8</v>
      </c>
      <c r="JP7">
        <f>Sug0.2[[#This Row],[HCCP16]]</f>
        <v>9</v>
      </c>
      <c r="JQ7">
        <f>Sug0.2[[#This Row],[HCCP17]]</f>
        <v>12</v>
      </c>
      <c r="JR7">
        <f>Sug0.2[[#This Row],[HCCP18]]</f>
        <v>11</v>
      </c>
      <c r="JS7">
        <f>Sug0.2[[#This Row],[HCCP19]]</f>
        <v>8</v>
      </c>
      <c r="JT7">
        <f>Sug0.2[[#This Row],[HCCP20]]</f>
        <v>11</v>
      </c>
      <c r="JU7">
        <f>Sug0.2[[#This Row],[HCCP21]]</f>
        <v>10</v>
      </c>
      <c r="JV7">
        <f>Sug0.2[[#This Row],[HCCP22]]</f>
        <v>22</v>
      </c>
      <c r="JW7">
        <f>Sug0.2[[#This Row],[HCCP23]]</f>
        <v>22</v>
      </c>
      <c r="JX7">
        <f>Sug0.2[[#This Row],[HCCP24]]</f>
        <v>16</v>
      </c>
      <c r="JY7">
        <f>Sug0.2[[#This Row],[HCCP25]]</f>
        <v>16</v>
      </c>
      <c r="JZ7">
        <f>Sug0.2[[#This Row],[HCCP26]]</f>
        <v>16</v>
      </c>
      <c r="KA7">
        <f>Sug0.2[[#This Row],[HCCP27]]</f>
        <v>21</v>
      </c>
      <c r="KB7">
        <f>Sug0.5[[#This Row],[HCCP2]]</f>
        <v>7</v>
      </c>
      <c r="KC7">
        <f>Sug0.5[[#This Row],[HCCP3]]</f>
        <v>5</v>
      </c>
      <c r="KD7">
        <f>Sug0.5[[#This Row],[HCCP4]]</f>
        <v>4</v>
      </c>
      <c r="KE7">
        <f>Sug0.5[[#This Row],[HCCP5]]</f>
        <v>4</v>
      </c>
      <c r="KF7">
        <f>Sug0.5[[#This Row],[HCCP6]]</f>
        <v>3</v>
      </c>
      <c r="KG7">
        <f>Sug0.5[[#This Row],[HCCP7]]</f>
        <v>3</v>
      </c>
      <c r="KH7">
        <f>Sug0.5[[#This Row],[HCCP8]]</f>
        <v>6</v>
      </c>
      <c r="KI7">
        <f>Sug0.5[[#This Row],[HCCP9]]</f>
        <v>3</v>
      </c>
      <c r="KJ7">
        <f>Sug0.5[[#This Row],[HCCP10]]</f>
        <v>3</v>
      </c>
      <c r="KK7">
        <f>Sug0.5[[#This Row],[HCCP11]]</f>
        <v>6</v>
      </c>
      <c r="KL7">
        <f>Sug0.5[[#This Row],[HCCP12]]</f>
        <v>6</v>
      </c>
      <c r="KM7">
        <f>Sug0.5[[#This Row],[HCCP13]]</f>
        <v>5</v>
      </c>
      <c r="KN7">
        <f>Sug0.5[[#This Row],[HCCP14]]</f>
        <v>4</v>
      </c>
      <c r="KO7">
        <f>Sug0.5[[#This Row],[HCCP15]]</f>
        <v>4</v>
      </c>
      <c r="KP7">
        <f>Sug0.5[[#This Row],[HCCP16]]</f>
        <v>5</v>
      </c>
      <c r="KQ7">
        <f>Sug0.5[[#This Row],[HCCP17]]</f>
        <v>9</v>
      </c>
      <c r="KR7">
        <f>Sug0.5[[#This Row],[HCCP18]]</f>
        <v>9</v>
      </c>
      <c r="KS7">
        <f>Sug0.5[[#This Row],[HCCP19]]</f>
        <v>6</v>
      </c>
      <c r="KT7">
        <f>Sug0.5[[#This Row],[HCCP20]]</f>
        <v>11</v>
      </c>
      <c r="KU7">
        <f>Sug0.5[[#This Row],[HCCP21]]</f>
        <v>11</v>
      </c>
      <c r="KV7">
        <f>Sug0.5[[#This Row],[HCCP22]]</f>
        <v>20</v>
      </c>
      <c r="KW7">
        <f>Sug0.5[[#This Row],[HCCP23]]</f>
        <v>20</v>
      </c>
      <c r="KX7">
        <f>Sug0.5[[#This Row],[HCCP24]]</f>
        <v>14</v>
      </c>
      <c r="KY7">
        <f>Sug0.5[[#This Row],[HCCP25]]</f>
        <v>11</v>
      </c>
      <c r="KZ7">
        <f>Sug0.5[[#This Row],[HCCP26]]</f>
        <v>11</v>
      </c>
      <c r="LA7">
        <f>Sug0.5[[#This Row],[HCCP27]]</f>
        <v>16</v>
      </c>
      <c r="LB7">
        <f>Reg[[#This Row],[CHDP2]]</f>
        <v>1472</v>
      </c>
      <c r="LC7">
        <f>Reg[[#This Row],[CHDP3]]</f>
        <v>1529</v>
      </c>
      <c r="LD7">
        <f>Reg[[#This Row],[CHDP4]]</f>
        <v>1582</v>
      </c>
      <c r="LE7">
        <f>Reg[[#This Row],[CHDP5]]</f>
        <v>1638</v>
      </c>
      <c r="LF7">
        <f>Reg[[#This Row],[CHDP6]]</f>
        <v>1686</v>
      </c>
      <c r="LG7">
        <f>Reg[[#This Row],[CHDP7]]</f>
        <v>1745</v>
      </c>
      <c r="LH7">
        <f>Reg[[#This Row],[CHDP8]]</f>
        <v>1766</v>
      </c>
      <c r="LI7">
        <f>Reg[[#This Row],[CHDP9]]</f>
        <v>1808</v>
      </c>
      <c r="LJ7">
        <f>Reg[[#This Row],[CHDP10]]</f>
        <v>1846</v>
      </c>
      <c r="LK7">
        <f>Reg[[#This Row],[CHDP11]]</f>
        <v>1862</v>
      </c>
      <c r="LL7">
        <f>Reg[[#This Row],[CHDP12]]</f>
        <v>1882</v>
      </c>
      <c r="LM7">
        <f>Reg[[#This Row],[CHDP13]]</f>
        <v>1899</v>
      </c>
      <c r="LN7">
        <f>Reg[[#This Row],[CHDP14]]</f>
        <v>1943</v>
      </c>
      <c r="LO7">
        <f>Reg[[#This Row],[CHDP15]]</f>
        <v>1969</v>
      </c>
      <c r="LP7">
        <f>Reg[[#This Row],[CHDP16]]</f>
        <v>1992</v>
      </c>
      <c r="LQ7">
        <f>Reg[[#This Row],[CHDP17]]</f>
        <v>2013</v>
      </c>
      <c r="LR7">
        <f>Reg[[#This Row],[CHDP18]]</f>
        <v>2030</v>
      </c>
      <c r="LS7">
        <f>Reg[[#This Row],[CHDP19]]</f>
        <v>2051</v>
      </c>
      <c r="LT7">
        <f>Reg[[#This Row],[CHDP20]]</f>
        <v>2060</v>
      </c>
      <c r="LU7">
        <f>Reg[[#This Row],[CHDP21]]</f>
        <v>2082</v>
      </c>
      <c r="LV7">
        <f>Reg[[#This Row],[CHDP22]]</f>
        <v>2101</v>
      </c>
      <c r="LW7">
        <f>Reg[[#This Row],[CHDP23]]</f>
        <v>2107</v>
      </c>
      <c r="LX7">
        <f>Reg[[#This Row],[CHDP24]]</f>
        <v>2104</v>
      </c>
      <c r="LY7">
        <f>Reg[[#This Row],[CHDP25]]</f>
        <v>2106</v>
      </c>
      <c r="LZ7">
        <f>Reg[[#This Row],[CHDP26]]</f>
        <v>2115</v>
      </c>
      <c r="MA7">
        <f>Reg[[#This Row],[CHDP27]]</f>
        <v>2139</v>
      </c>
      <c r="MB7">
        <f>Sug0.2[[#This Row],[CHDP2]]</f>
        <v>1472</v>
      </c>
      <c r="MC7">
        <f>Sug0.2[[#This Row],[CHDP3]]</f>
        <v>1529</v>
      </c>
      <c r="MD7">
        <f>Sug0.2[[#This Row],[CHDP4]]</f>
        <v>1581</v>
      </c>
      <c r="ME7">
        <f>Sug0.2[[#This Row],[CHDP5]]</f>
        <v>1637</v>
      </c>
      <c r="MF7">
        <f>Sug0.2[[#This Row],[CHDP6]]</f>
        <v>1683</v>
      </c>
      <c r="MG7">
        <f>Sug0.2[[#This Row],[CHDP7]]</f>
        <v>1742</v>
      </c>
      <c r="MH7">
        <f>Sug0.2[[#This Row],[CHDP8]]</f>
        <v>1763</v>
      </c>
      <c r="MI7">
        <f>Sug0.2[[#This Row],[CHDP9]]</f>
        <v>1806</v>
      </c>
      <c r="MJ7">
        <f>Sug0.2[[#This Row],[CHDP10]]</f>
        <v>1838</v>
      </c>
      <c r="MK7">
        <f>Sug0.2[[#This Row],[CHDP11]]</f>
        <v>1850</v>
      </c>
      <c r="ML7">
        <f>Sug0.2[[#This Row],[CHDP12]]</f>
        <v>1870</v>
      </c>
      <c r="MM7">
        <f>Sug0.2[[#This Row],[CHDP13]]</f>
        <v>1884</v>
      </c>
      <c r="MN7">
        <f>Sug0.2[[#This Row],[CHDP14]]</f>
        <v>1928</v>
      </c>
      <c r="MO7">
        <f>Sug0.2[[#This Row],[CHDP15]]</f>
        <v>1955</v>
      </c>
      <c r="MP7">
        <f>Sug0.2[[#This Row],[CHDP16]]</f>
        <v>1976</v>
      </c>
      <c r="MQ7">
        <f>Sug0.2[[#This Row],[CHDP17]]</f>
        <v>2000</v>
      </c>
      <c r="MR7">
        <f>Sug0.2[[#This Row],[CHDP18]]</f>
        <v>2015</v>
      </c>
      <c r="MS7">
        <f>Sug0.2[[#This Row],[CHDP19]]</f>
        <v>2040</v>
      </c>
      <c r="MT7">
        <f>Sug0.2[[#This Row],[CHDP20]]</f>
        <v>2047</v>
      </c>
      <c r="MU7">
        <f>Sug0.2[[#This Row],[CHDP21]]</f>
        <v>2067</v>
      </c>
      <c r="MV7">
        <f>Sug0.2[[#This Row],[CHDP22]]</f>
        <v>2085</v>
      </c>
      <c r="MW7">
        <f>Sug0.2[[#This Row],[CHDP23]]</f>
        <v>2091</v>
      </c>
      <c r="MX7">
        <f>Sug0.2[[#This Row],[CHDP24]]</f>
        <v>2087</v>
      </c>
      <c r="MY7">
        <f>Sug0.2[[#This Row],[CHDP25]]</f>
        <v>2086</v>
      </c>
      <c r="MZ7">
        <f>Sug0.2[[#This Row],[CHDP26]]</f>
        <v>2091</v>
      </c>
      <c r="NA7">
        <f>Sug0.2[[#This Row],[CHDP27]]</f>
        <v>2114</v>
      </c>
      <c r="NB7">
        <f>Sug0.5[[#This Row],[CHDP2]]</f>
        <v>1472</v>
      </c>
      <c r="NC7">
        <f>Sug0.5[[#This Row],[CHDP3]]</f>
        <v>1529</v>
      </c>
      <c r="ND7">
        <f>Sug0.5[[#This Row],[CHDP4]]</f>
        <v>1581</v>
      </c>
      <c r="NE7">
        <f>Sug0.5[[#This Row],[CHDP5]]</f>
        <v>1636</v>
      </c>
      <c r="NF7">
        <f>Sug0.5[[#This Row],[CHDP6]]</f>
        <v>1680</v>
      </c>
      <c r="NG7">
        <f>Sug0.5[[#This Row],[CHDP7]]</f>
        <v>1739</v>
      </c>
      <c r="NH7">
        <f>Sug0.5[[#This Row],[CHDP8]]</f>
        <v>1757</v>
      </c>
      <c r="NI7">
        <f>Sug0.5[[#This Row],[CHDP9]]</f>
        <v>1797</v>
      </c>
      <c r="NJ7">
        <f>Sug0.5[[#This Row],[CHDP10]]</f>
        <v>1826</v>
      </c>
      <c r="NK7">
        <f>Sug0.5[[#This Row],[CHDP11]]</f>
        <v>1833</v>
      </c>
      <c r="NL7">
        <f>Sug0.5[[#This Row],[CHDP12]]</f>
        <v>1855</v>
      </c>
      <c r="NM7">
        <f>Sug0.5[[#This Row],[CHDP13]]</f>
        <v>1868</v>
      </c>
      <c r="NN7">
        <f>Sug0.5[[#This Row],[CHDP14]]</f>
        <v>1903</v>
      </c>
      <c r="NO7">
        <f>Sug0.5[[#This Row],[CHDP15]]</f>
        <v>1921</v>
      </c>
      <c r="NP7">
        <f>Sug0.5[[#This Row],[CHDP16]]</f>
        <v>1943</v>
      </c>
      <c r="NQ7">
        <f>Sug0.5[[#This Row],[CHDP17]]</f>
        <v>1963</v>
      </c>
      <c r="NR7">
        <f>Sug0.5[[#This Row],[CHDP18]]</f>
        <v>1972</v>
      </c>
      <c r="NS7">
        <f>Sug0.5[[#This Row],[CHDP19]]</f>
        <v>1998</v>
      </c>
      <c r="NT7">
        <f>Sug0.5[[#This Row],[CHDP20]]</f>
        <v>2003</v>
      </c>
      <c r="NU7">
        <f>Sug0.5[[#This Row],[CHDP21]]</f>
        <v>2017</v>
      </c>
      <c r="NV7">
        <f>Sug0.5[[#This Row],[CHDP22]]</f>
        <v>2038</v>
      </c>
      <c r="NW7">
        <f>Sug0.5[[#This Row],[CHDP23]]</f>
        <v>2043</v>
      </c>
      <c r="NX7">
        <f>Sug0.5[[#This Row],[CHDP24]]</f>
        <v>2049</v>
      </c>
      <c r="NY7">
        <f>Sug0.5[[#This Row],[CHDP25]]</f>
        <v>2047</v>
      </c>
      <c r="NZ7">
        <f>Sug0.5[[#This Row],[CHDP26]]</f>
        <v>2068</v>
      </c>
      <c r="OA7">
        <f>Sug0.5[[#This Row],[CHDP27]]</f>
        <v>2078</v>
      </c>
      <c r="OB7">
        <f>Reg[[#This Row],[T2DP2]]</f>
        <v>2134</v>
      </c>
      <c r="OC7">
        <f>Reg[[#This Row],[T2DP3]]</f>
        <v>2201</v>
      </c>
      <c r="OD7">
        <f>Reg[[#This Row],[T2DP4]]</f>
        <v>2294</v>
      </c>
      <c r="OE7">
        <f>Reg[[#This Row],[T2DP5]]</f>
        <v>2384</v>
      </c>
      <c r="OF7">
        <f>Reg[[#This Row],[T2DP6]]</f>
        <v>2484</v>
      </c>
      <c r="OG7">
        <f>Reg[[#This Row],[T2DP7]]</f>
        <v>2593</v>
      </c>
      <c r="OH7">
        <f>Reg[[#This Row],[T2DP8]]</f>
        <v>2698</v>
      </c>
      <c r="OI7">
        <f>Reg[[#This Row],[T2DP9]]</f>
        <v>2815</v>
      </c>
      <c r="OJ7">
        <f>Reg[[#This Row],[T2DP10]]</f>
        <v>2901</v>
      </c>
      <c r="OK7">
        <f>Reg[[#This Row],[T2DP11]]</f>
        <v>2998</v>
      </c>
      <c r="OL7">
        <f>Reg[[#This Row],[T2DP12]]</f>
        <v>3054</v>
      </c>
      <c r="OM7">
        <f>Reg[[#This Row],[T2DP13]]</f>
        <v>3137</v>
      </c>
      <c r="ON7">
        <f>Reg[[#This Row],[T2DP14]]</f>
        <v>3214</v>
      </c>
      <c r="OO7">
        <f>Reg[[#This Row],[T2DP15]]</f>
        <v>3317</v>
      </c>
      <c r="OP7">
        <f>Reg[[#This Row],[T2DP16]]</f>
        <v>3385</v>
      </c>
      <c r="OQ7">
        <f>Reg[[#This Row],[T2DP17]]</f>
        <v>3480</v>
      </c>
      <c r="OR7">
        <f>Reg[[#This Row],[T2DP18]]</f>
        <v>3566</v>
      </c>
      <c r="OS7">
        <f>Reg[[#This Row],[T2DP19]]</f>
        <v>3641</v>
      </c>
      <c r="OT7">
        <f>Reg[[#This Row],[T2DP20]]</f>
        <v>3709</v>
      </c>
      <c r="OU7">
        <f>Reg[[#This Row],[T2DP21]]</f>
        <v>3798</v>
      </c>
      <c r="OV7">
        <f>Reg[[#This Row],[T2DP22]]</f>
        <v>3874</v>
      </c>
      <c r="OW7">
        <f>Reg[[#This Row],[T2DP23]]</f>
        <v>3915</v>
      </c>
      <c r="OX7">
        <f>Reg[[#This Row],[T2DP24]]</f>
        <v>3986</v>
      </c>
      <c r="OY7">
        <f>Reg[[#This Row],[T2DP25]]</f>
        <v>4025</v>
      </c>
      <c r="OZ7">
        <f>Reg[[#This Row],[T2DP26]]</f>
        <v>4068</v>
      </c>
      <c r="PA7">
        <f>Reg[[#This Row],[T2DP27]]</f>
        <v>4061</v>
      </c>
      <c r="PB7">
        <f>Sug0.2[[#This Row],[T2DP2]]</f>
        <v>2134</v>
      </c>
      <c r="PC7">
        <f>Sug0.2[[#This Row],[T2DP3]]</f>
        <v>2201</v>
      </c>
      <c r="PD7">
        <f>Sug0.2[[#This Row],[T2DP4]]</f>
        <v>2295</v>
      </c>
      <c r="PE7">
        <f>Sug0.2[[#This Row],[T2DP5]]</f>
        <v>2384</v>
      </c>
      <c r="PF7">
        <f>Sug0.2[[#This Row],[T2DP6]]</f>
        <v>2481</v>
      </c>
      <c r="PG7">
        <f>Sug0.2[[#This Row],[T2DP7]]</f>
        <v>2590</v>
      </c>
      <c r="PH7">
        <f>Sug0.2[[#This Row],[T2DP8]]</f>
        <v>2690</v>
      </c>
      <c r="PI7">
        <f>Sug0.2[[#This Row],[T2DP9]]</f>
        <v>2803</v>
      </c>
      <c r="PJ7">
        <f>Sug0.2[[#This Row],[T2DP10]]</f>
        <v>2881</v>
      </c>
      <c r="PK7">
        <f>Sug0.2[[#This Row],[T2DP11]]</f>
        <v>2972</v>
      </c>
      <c r="PL7">
        <f>Sug0.2[[#This Row],[T2DP12]]</f>
        <v>3023</v>
      </c>
      <c r="PM7">
        <f>Sug0.2[[#This Row],[T2DP13]]</f>
        <v>3107</v>
      </c>
      <c r="PN7">
        <f>Sug0.2[[#This Row],[T2DP14]]</f>
        <v>3172</v>
      </c>
      <c r="PO7">
        <f>Sug0.2[[#This Row],[T2DP15]]</f>
        <v>3275</v>
      </c>
      <c r="PP7">
        <f>Sug0.2[[#This Row],[T2DP16]]</f>
        <v>3338</v>
      </c>
      <c r="PQ7">
        <f>Sug0.2[[#This Row],[T2DP17]]</f>
        <v>3431</v>
      </c>
      <c r="PR7">
        <f>Sug0.2[[#This Row],[T2DP18]]</f>
        <v>3514</v>
      </c>
      <c r="PS7">
        <f>Sug0.2[[#This Row],[T2DP19]]</f>
        <v>3588</v>
      </c>
      <c r="PT7">
        <f>Sug0.2[[#This Row],[T2DP20]]</f>
        <v>3647</v>
      </c>
      <c r="PU7">
        <f>Sug0.2[[#This Row],[T2DP21]]</f>
        <v>3730</v>
      </c>
      <c r="PV7">
        <f>Sug0.2[[#This Row],[T2DP22]]</f>
        <v>3804</v>
      </c>
      <c r="PW7">
        <f>Sug0.2[[#This Row],[T2DP23]]</f>
        <v>3846</v>
      </c>
      <c r="PX7">
        <f>Sug0.2[[#This Row],[T2DP24]]</f>
        <v>3915</v>
      </c>
      <c r="PY7">
        <f>Sug0.2[[#This Row],[T2DP25]]</f>
        <v>3948</v>
      </c>
      <c r="PZ7">
        <f>Sug0.2[[#This Row],[T2DP26]]</f>
        <v>3987</v>
      </c>
      <c r="QA7">
        <f>Sug0.2[[#This Row],[T2DP27]]</f>
        <v>3978</v>
      </c>
      <c r="QB7">
        <f>Sug0.5[[#This Row],[T2DP2]]</f>
        <v>2134</v>
      </c>
      <c r="QC7">
        <f>Sug0.5[[#This Row],[T2DP3]]</f>
        <v>2201</v>
      </c>
      <c r="QD7">
        <f>Sug0.5[[#This Row],[T2DP4]]</f>
        <v>2294</v>
      </c>
      <c r="QE7">
        <f>Sug0.5[[#This Row],[T2DP5]]</f>
        <v>2379</v>
      </c>
      <c r="QF7">
        <f>Sug0.5[[#This Row],[T2DP6]]</f>
        <v>2469</v>
      </c>
      <c r="QG7">
        <f>Sug0.5[[#This Row],[T2DP7]]</f>
        <v>2576</v>
      </c>
      <c r="QH7">
        <f>Sug0.5[[#This Row],[T2DP8]]</f>
        <v>2671</v>
      </c>
      <c r="QI7">
        <f>Sug0.5[[#This Row],[T2DP9]]</f>
        <v>2778</v>
      </c>
      <c r="QJ7">
        <f>Sug0.5[[#This Row],[T2DP10]]</f>
        <v>2844</v>
      </c>
      <c r="QK7">
        <f>Sug0.5[[#This Row],[T2DP11]]</f>
        <v>2920</v>
      </c>
      <c r="QL7">
        <f>Sug0.5[[#This Row],[T2DP12]]</f>
        <v>2960</v>
      </c>
      <c r="QM7">
        <f>Sug0.5[[#This Row],[T2DP13]]</f>
        <v>3041</v>
      </c>
      <c r="QN7">
        <f>Sug0.5[[#This Row],[T2DP14]]</f>
        <v>3090</v>
      </c>
      <c r="QO7">
        <f>Sug0.5[[#This Row],[T2DP15]]</f>
        <v>3177</v>
      </c>
      <c r="QP7">
        <f>Sug0.5[[#This Row],[T2DP16]]</f>
        <v>3234</v>
      </c>
      <c r="QQ7">
        <f>Sug0.5[[#This Row],[T2DP17]]</f>
        <v>3317</v>
      </c>
      <c r="QR7">
        <f>Sug0.5[[#This Row],[T2DP18]]</f>
        <v>3391</v>
      </c>
      <c r="QS7">
        <f>Sug0.5[[#This Row],[T2DP19]]</f>
        <v>3459</v>
      </c>
      <c r="QT7">
        <f>Sug0.5[[#This Row],[T2DP20]]</f>
        <v>3511</v>
      </c>
      <c r="QU7">
        <f>Sug0.5[[#This Row],[T2DP21]]</f>
        <v>3585</v>
      </c>
      <c r="QV7">
        <f>Sug0.5[[#This Row],[T2DP22]]</f>
        <v>3651</v>
      </c>
      <c r="QW7">
        <f>Sug0.5[[#This Row],[T2DP23]]</f>
        <v>3695</v>
      </c>
      <c r="QX7">
        <f>Sug0.5[[#This Row],[T2DP24]]</f>
        <v>3759</v>
      </c>
      <c r="QY7">
        <f>Sug0.5[[#This Row],[T2DP25]]</f>
        <v>3779</v>
      </c>
      <c r="QZ7">
        <f>Sug0.5[[#This Row],[T2DP26]]</f>
        <v>3812</v>
      </c>
      <c r="RA7">
        <f>Sug0.5[[#This Row],[T2DP27]]</f>
        <v>3802</v>
      </c>
      <c r="RB7">
        <f>Reg[[#This Row],[OVEP2]]</f>
        <v>7542</v>
      </c>
      <c r="RC7">
        <f>Reg[[#This Row],[OVEP3]]</f>
        <v>7789</v>
      </c>
      <c r="RD7">
        <f>Reg[[#This Row],[OVEP4]]</f>
        <v>8013</v>
      </c>
      <c r="RE7">
        <f>Reg[[#This Row],[OVEP5]]</f>
        <v>8211</v>
      </c>
      <c r="RF7">
        <f>Reg[[#This Row],[OVEP6]]</f>
        <v>8364</v>
      </c>
      <c r="RG7">
        <f>Reg[[#This Row],[OVEP7]]</f>
        <v>8463</v>
      </c>
      <c r="RH7">
        <f>Reg[[#This Row],[OVEP8]]</f>
        <v>8551</v>
      </c>
      <c r="RI7">
        <f>Reg[[#This Row],[OVEP9]]</f>
        <v>8544</v>
      </c>
      <c r="RJ7">
        <f>Reg[[#This Row],[OVEP10]]</f>
        <v>8632</v>
      </c>
      <c r="RK7">
        <f>Reg[[#This Row],[OVEP11]]</f>
        <v>8634</v>
      </c>
      <c r="RL7">
        <f>Reg[[#This Row],[OVEP12]]</f>
        <v>8547</v>
      </c>
      <c r="RM7">
        <f>Reg[[#This Row],[OVEP13]]</f>
        <v>8539</v>
      </c>
      <c r="RN7">
        <f>Reg[[#This Row],[OVEP14]]</f>
        <v>8508</v>
      </c>
      <c r="RO7">
        <f>Reg[[#This Row],[OVEP15]]</f>
        <v>8533</v>
      </c>
      <c r="RP7">
        <f>Reg[[#This Row],[OVEP16]]</f>
        <v>8501</v>
      </c>
      <c r="RQ7">
        <f>Reg[[#This Row],[OVEP17]]</f>
        <v>8515</v>
      </c>
      <c r="RR7">
        <f>Reg[[#This Row],[OVEP18]]</f>
        <v>8538</v>
      </c>
      <c r="RS7">
        <f>Reg[[#This Row],[OVEP19]]</f>
        <v>8454</v>
      </c>
      <c r="RT7">
        <f>Reg[[#This Row],[OVEP20]]</f>
        <v>8512</v>
      </c>
      <c r="RU7">
        <f>Reg[[#This Row],[OVEP21]]</f>
        <v>8597</v>
      </c>
      <c r="RV7">
        <f>Reg[[#This Row],[OVEP22]]</f>
        <v>8601</v>
      </c>
      <c r="RW7">
        <f>Reg[[#This Row],[OVEP23]]</f>
        <v>8570</v>
      </c>
      <c r="RX7">
        <f>Reg[[#This Row],[OVEP24]]</f>
        <v>8607</v>
      </c>
      <c r="RY7">
        <f>Reg[[#This Row],[OVEP25]]</f>
        <v>8607</v>
      </c>
      <c r="RZ7">
        <f>Reg[[#This Row],[OVEP26]]</f>
        <v>8608</v>
      </c>
      <c r="SA7">
        <f>Reg[[#This Row],[OVEP27]]</f>
        <v>8596</v>
      </c>
      <c r="SB7">
        <f>Sug0.2[[#This Row],[OVEP2]]</f>
        <v>7542</v>
      </c>
      <c r="SC7">
        <f>Sug0.2[[#This Row],[OVEP3]]</f>
        <v>7749</v>
      </c>
      <c r="SD7">
        <f>Sug0.2[[#This Row],[OVEP4]]</f>
        <v>7961</v>
      </c>
      <c r="SE7">
        <f>Sug0.2[[#This Row],[OVEP5]]</f>
        <v>8152</v>
      </c>
      <c r="SF7">
        <f>Sug0.2[[#This Row],[OVEP6]]</f>
        <v>8273</v>
      </c>
      <c r="SG7">
        <f>Sug0.2[[#This Row],[OVEP7]]</f>
        <v>8368</v>
      </c>
      <c r="SH7">
        <f>Sug0.2[[#This Row],[OVEP8]]</f>
        <v>8476</v>
      </c>
      <c r="SI7">
        <f>Sug0.2[[#This Row],[OVEP9]]</f>
        <v>8465</v>
      </c>
      <c r="SJ7">
        <f>Sug0.2[[#This Row],[OVEP10]]</f>
        <v>8568</v>
      </c>
      <c r="SK7">
        <f>Sug0.2[[#This Row],[OVEP11]]</f>
        <v>8596</v>
      </c>
      <c r="SL7">
        <f>Sug0.2[[#This Row],[OVEP12]]</f>
        <v>8530</v>
      </c>
      <c r="SM7">
        <f>Sug0.2[[#This Row],[OVEP13]]</f>
        <v>8546</v>
      </c>
      <c r="SN7">
        <f>Sug0.2[[#This Row],[OVEP14]]</f>
        <v>8513</v>
      </c>
      <c r="SO7">
        <f>Sug0.2[[#This Row],[OVEP15]]</f>
        <v>8539</v>
      </c>
      <c r="SP7">
        <f>Sug0.2[[#This Row],[OVEP16]]</f>
        <v>8488</v>
      </c>
      <c r="SQ7">
        <f>Sug0.2[[#This Row],[OVEP17]]</f>
        <v>8498</v>
      </c>
      <c r="SR7">
        <f>Sug0.2[[#This Row],[OVEP18]]</f>
        <v>8522</v>
      </c>
      <c r="SS7">
        <f>Sug0.2[[#This Row],[OVEP19]]</f>
        <v>8462</v>
      </c>
      <c r="ST7">
        <f>Sug0.2[[#This Row],[OVEP20]]</f>
        <v>8502</v>
      </c>
      <c r="SU7">
        <f>Sug0.2[[#This Row],[OVEP21]]</f>
        <v>8601</v>
      </c>
      <c r="SV7">
        <f>Sug0.2[[#This Row],[OVEP22]]</f>
        <v>8598</v>
      </c>
      <c r="SW7">
        <f>Sug0.2[[#This Row],[OVEP23]]</f>
        <v>8604</v>
      </c>
      <c r="SX7">
        <f>Sug0.2[[#This Row],[OVEP24]]</f>
        <v>8651</v>
      </c>
      <c r="SY7">
        <f>Sug0.2[[#This Row],[OVEP25]]</f>
        <v>8658</v>
      </c>
      <c r="SZ7">
        <f>Sug0.2[[#This Row],[OVEP26]]</f>
        <v>8659</v>
      </c>
      <c r="TA7">
        <f>Sug0.2[[#This Row],[OVEP27]]</f>
        <v>8653</v>
      </c>
      <c r="TB7">
        <f>Sug0.5[[#This Row],[OVEP2]]</f>
        <v>7542</v>
      </c>
      <c r="TC7">
        <f>Sug0.5[[#This Row],[OVEP3]]</f>
        <v>7697</v>
      </c>
      <c r="TD7">
        <f>Sug0.5[[#This Row],[OVEP4]]</f>
        <v>7867</v>
      </c>
      <c r="TE7">
        <f>Sug0.5[[#This Row],[OVEP5]]</f>
        <v>8049</v>
      </c>
      <c r="TF7">
        <f>Sug0.5[[#This Row],[OVEP6]]</f>
        <v>8142</v>
      </c>
      <c r="TG7">
        <f>Sug0.5[[#This Row],[OVEP7]]</f>
        <v>8251</v>
      </c>
      <c r="TH7">
        <f>Sug0.5[[#This Row],[OVEP8]]</f>
        <v>8343</v>
      </c>
      <c r="TI7">
        <f>Sug0.5[[#This Row],[OVEP9]]</f>
        <v>8340</v>
      </c>
      <c r="TJ7">
        <f>Sug0.5[[#This Row],[OVEP10]]</f>
        <v>8472</v>
      </c>
      <c r="TK7">
        <f>Sug0.5[[#This Row],[OVEP11]]</f>
        <v>8512</v>
      </c>
      <c r="TL7">
        <f>Sug0.5[[#This Row],[OVEP12]]</f>
        <v>8481</v>
      </c>
      <c r="TM7">
        <f>Sug0.5[[#This Row],[OVEP13]]</f>
        <v>8510</v>
      </c>
      <c r="TN7">
        <f>Sug0.5[[#This Row],[OVEP14]]</f>
        <v>8523</v>
      </c>
      <c r="TO7">
        <f>Sug0.5[[#This Row],[OVEP15]]</f>
        <v>8551</v>
      </c>
      <c r="TP7">
        <f>Sug0.5[[#This Row],[OVEP16]]</f>
        <v>8545</v>
      </c>
      <c r="TQ7">
        <f>Sug0.5[[#This Row],[OVEP17]]</f>
        <v>8585</v>
      </c>
      <c r="TR7">
        <f>Sug0.5[[#This Row],[OVEP18]]</f>
        <v>8604</v>
      </c>
      <c r="TS7">
        <f>Sug0.5[[#This Row],[OVEP19]]</f>
        <v>8576</v>
      </c>
      <c r="TT7">
        <f>Sug0.5[[#This Row],[OVEP20]]</f>
        <v>8618</v>
      </c>
      <c r="TU7">
        <f>Sug0.5[[#This Row],[OVEP21]]</f>
        <v>8708</v>
      </c>
      <c r="TV7">
        <f>Sug0.5[[#This Row],[OVEP22]]</f>
        <v>8692</v>
      </c>
      <c r="TW7">
        <f>Sug0.5[[#This Row],[OVEP23]]</f>
        <v>8714</v>
      </c>
      <c r="TX7">
        <f>Sug0.5[[#This Row],[OVEP24]]</f>
        <v>8773</v>
      </c>
      <c r="TY7">
        <f>Sug0.5[[#This Row],[OVEP25]]</f>
        <v>8790</v>
      </c>
      <c r="TZ7">
        <f>Sug0.5[[#This Row],[OVEP26]]</f>
        <v>8783</v>
      </c>
      <c r="UA7">
        <f>Sug0.5[[#This Row],[OVEP27]]</f>
        <v>8785</v>
      </c>
      <c r="UB7">
        <f>Reg[[#This Row],[OBEP2]]</f>
        <v>8327</v>
      </c>
      <c r="UC7">
        <f>Reg[[#This Row],[OBEP3]]</f>
        <v>8433</v>
      </c>
      <c r="UD7">
        <f>Reg[[#This Row],[OBEP4]]</f>
        <v>8547</v>
      </c>
      <c r="UE7">
        <f>Reg[[#This Row],[OBEP5]]</f>
        <v>8626</v>
      </c>
      <c r="UF7">
        <f>Reg[[#This Row],[OBEP6]]</f>
        <v>8722</v>
      </c>
      <c r="UG7">
        <f>Reg[[#This Row],[OBEP7]]</f>
        <v>8857</v>
      </c>
      <c r="UH7">
        <f>Reg[[#This Row],[OBEP8]]</f>
        <v>8911</v>
      </c>
      <c r="UI7">
        <f>Reg[[#This Row],[OBEP9]]</f>
        <v>9063</v>
      </c>
      <c r="UJ7">
        <f>Reg[[#This Row],[OBEP10]]</f>
        <v>9185</v>
      </c>
      <c r="UK7">
        <f>Reg[[#This Row],[OBEP11]]</f>
        <v>9281</v>
      </c>
      <c r="UL7">
        <f>Reg[[#This Row],[OBEP12]]</f>
        <v>9458</v>
      </c>
      <c r="UM7">
        <f>Reg[[#This Row],[OBEP13]]</f>
        <v>9563</v>
      </c>
      <c r="UN7">
        <f>Reg[[#This Row],[OBEP14]]</f>
        <v>9668</v>
      </c>
      <c r="UO7">
        <f>Reg[[#This Row],[OBEP15]]</f>
        <v>9752</v>
      </c>
      <c r="UP7">
        <f>Reg[[#This Row],[OBEP16]]</f>
        <v>9873</v>
      </c>
      <c r="UQ7">
        <f>Reg[[#This Row],[OBEP17]]</f>
        <v>9975</v>
      </c>
      <c r="UR7">
        <f>Reg[[#This Row],[OBEP18]]</f>
        <v>10009</v>
      </c>
      <c r="US7">
        <f>Reg[[#This Row],[OBEP19]]</f>
        <v>10121</v>
      </c>
      <c r="UT7">
        <f>Reg[[#This Row],[OBEP20]]</f>
        <v>10116</v>
      </c>
      <c r="UU7">
        <f>Reg[[#This Row],[OBEP21]]</f>
        <v>10174</v>
      </c>
      <c r="UV7">
        <f>Reg[[#This Row],[OBEP22]]</f>
        <v>10196</v>
      </c>
      <c r="UW7">
        <f>Reg[[#This Row],[OBEP23]]</f>
        <v>10192</v>
      </c>
      <c r="UX7">
        <f>Reg[[#This Row],[OBEP24]]</f>
        <v>10161</v>
      </c>
      <c r="UY7">
        <f>Reg[[#This Row],[OBEP25]]</f>
        <v>10229</v>
      </c>
      <c r="UZ7">
        <f>Reg[[#This Row],[OBEP26]]</f>
        <v>10259</v>
      </c>
      <c r="VA7">
        <f>Reg[[#This Row],[OBEP27]]</f>
        <v>10327</v>
      </c>
      <c r="VB7">
        <f>Sug0.2[[#This Row],[OBEP2]]</f>
        <v>8327</v>
      </c>
      <c r="VC7">
        <f>Sug0.2[[#This Row],[OBEP3]]</f>
        <v>8397</v>
      </c>
      <c r="VD7">
        <f>Sug0.2[[#This Row],[OBEP4]]</f>
        <v>8471</v>
      </c>
      <c r="VE7">
        <f>Sug0.2[[#This Row],[OBEP5]]</f>
        <v>8513</v>
      </c>
      <c r="VF7">
        <f>Sug0.2[[#This Row],[OBEP6]]</f>
        <v>8584</v>
      </c>
      <c r="VG7">
        <f>Sug0.2[[#This Row],[OBEP7]]</f>
        <v>8681</v>
      </c>
      <c r="VH7">
        <f>Sug0.2[[#This Row],[OBEP8]]</f>
        <v>8692</v>
      </c>
      <c r="VI7">
        <f>Sug0.2[[#This Row],[OBEP9]]</f>
        <v>8816</v>
      </c>
      <c r="VJ7">
        <f>Sug0.2[[#This Row],[OBEP10]]</f>
        <v>8896</v>
      </c>
      <c r="VK7">
        <f>Sug0.2[[#This Row],[OBEP11]]</f>
        <v>8962</v>
      </c>
      <c r="VL7">
        <f>Sug0.2[[#This Row],[OBEP12]]</f>
        <v>9111</v>
      </c>
      <c r="VM7">
        <f>Sug0.2[[#This Row],[OBEP13]]</f>
        <v>9196</v>
      </c>
      <c r="VN7">
        <f>Sug0.2[[#This Row],[OBEP14]]</f>
        <v>9280</v>
      </c>
      <c r="VO7">
        <f>Sug0.2[[#This Row],[OBEP15]]</f>
        <v>9353</v>
      </c>
      <c r="VP7">
        <f>Sug0.2[[#This Row],[OBEP16]]</f>
        <v>9472</v>
      </c>
      <c r="VQ7">
        <f>Sug0.2[[#This Row],[OBEP17]]</f>
        <v>9560</v>
      </c>
      <c r="VR7">
        <f>Sug0.2[[#This Row],[OBEP18]]</f>
        <v>9585</v>
      </c>
      <c r="VS7">
        <f>Sug0.2[[#This Row],[OBEP19]]</f>
        <v>9675</v>
      </c>
      <c r="VT7">
        <f>Sug0.2[[#This Row],[OBEP20]]</f>
        <v>9665</v>
      </c>
      <c r="VU7">
        <f>Sug0.2[[#This Row],[OBEP21]]</f>
        <v>9701</v>
      </c>
      <c r="VV7">
        <f>Sug0.2[[#This Row],[OBEP22]]</f>
        <v>9718</v>
      </c>
      <c r="VW7">
        <f>Sug0.2[[#This Row],[OBEP23]]</f>
        <v>9700</v>
      </c>
      <c r="VX7">
        <f>Sug0.2[[#This Row],[OBEP24]]</f>
        <v>9657</v>
      </c>
      <c r="VY7">
        <f>Sug0.2[[#This Row],[OBEP25]]</f>
        <v>9717</v>
      </c>
      <c r="VZ7">
        <f>Sug0.2[[#This Row],[OBEP26]]</f>
        <v>9740</v>
      </c>
      <c r="WA7">
        <f>Sug0.2[[#This Row],[OBEP27]]</f>
        <v>9799</v>
      </c>
      <c r="WB7">
        <f>Sug0.5[[#This Row],[OBEP2]]</f>
        <v>8327</v>
      </c>
      <c r="WC7">
        <f>Sug0.5[[#This Row],[OBEP3]]</f>
        <v>8313</v>
      </c>
      <c r="WD7">
        <f>Sug0.5[[#This Row],[OBEP4]]</f>
        <v>8306</v>
      </c>
      <c r="WE7">
        <f>Sug0.5[[#This Row],[OBEP5]]</f>
        <v>8257</v>
      </c>
      <c r="WF7">
        <f>Sug0.5[[#This Row],[OBEP6]]</f>
        <v>8259</v>
      </c>
      <c r="WG7">
        <f>Sug0.5[[#This Row],[OBEP7]]</f>
        <v>8270</v>
      </c>
      <c r="WH7">
        <f>Sug0.5[[#This Row],[OBEP8]]</f>
        <v>8233</v>
      </c>
      <c r="WI7">
        <f>Sug0.5[[#This Row],[OBEP9]]</f>
        <v>8286</v>
      </c>
      <c r="WJ7">
        <f>Sug0.5[[#This Row],[OBEP10]]</f>
        <v>8292</v>
      </c>
      <c r="WK7">
        <f>Sug0.5[[#This Row],[OBEP11]]</f>
        <v>8301</v>
      </c>
      <c r="WL7">
        <f>Sug0.5[[#This Row],[OBEP12]]</f>
        <v>8389</v>
      </c>
      <c r="WM7">
        <f>Sug0.5[[#This Row],[OBEP13]]</f>
        <v>8431</v>
      </c>
      <c r="WN7">
        <f>Sug0.5[[#This Row],[OBEP14]]</f>
        <v>8464</v>
      </c>
      <c r="WO7">
        <f>Sug0.5[[#This Row],[OBEP15]]</f>
        <v>8507</v>
      </c>
      <c r="WP7">
        <f>Sug0.5[[#This Row],[OBEP16]]</f>
        <v>8572</v>
      </c>
      <c r="WQ7">
        <f>Sug0.5[[#This Row],[OBEP17]]</f>
        <v>8616</v>
      </c>
      <c r="WR7">
        <f>Sug0.5[[#This Row],[OBEP18]]</f>
        <v>8635</v>
      </c>
      <c r="WS7">
        <f>Sug0.5[[#This Row],[OBEP19]]</f>
        <v>8683</v>
      </c>
      <c r="WT7">
        <f>Sug0.5[[#This Row],[OBEP20]]</f>
        <v>8641</v>
      </c>
      <c r="WU7">
        <f>Sug0.5[[#This Row],[OBEP21]]</f>
        <v>8665</v>
      </c>
      <c r="WV7">
        <f>Sug0.5[[#This Row],[OBEP22]]</f>
        <v>8680</v>
      </c>
      <c r="WW7">
        <f>Sug0.5[[#This Row],[OBEP23]]</f>
        <v>8662</v>
      </c>
      <c r="WX7">
        <f>Sug0.5[[#This Row],[OBEP24]]</f>
        <v>8587</v>
      </c>
      <c r="WY7">
        <f>Sug0.5[[#This Row],[OBEP25]]</f>
        <v>8623</v>
      </c>
      <c r="WZ7">
        <f>Sug0.5[[#This Row],[OBEP26]]</f>
        <v>8635</v>
      </c>
      <c r="XA7">
        <f>Sug0.5[[#This Row],[OBEP27]]</f>
        <v>8684</v>
      </c>
    </row>
    <row r="8" spans="1:625" x14ac:dyDescent="0.25">
      <c r="A8">
        <v>4</v>
      </c>
      <c r="B8" s="10">
        <f>Reg[[#This Row],[STEP2]]</f>
        <v>6721</v>
      </c>
      <c r="C8" s="10">
        <f>Reg[[#This Row],[STEP3]]</f>
        <v>6981</v>
      </c>
      <c r="D8" s="10">
        <f>Reg[[#This Row],[STEP4]]</f>
        <v>7284</v>
      </c>
      <c r="E8" s="10">
        <f>Reg[[#This Row],[STEP5]]</f>
        <v>7502</v>
      </c>
      <c r="F8" s="10">
        <f>Reg[[#This Row],[STEP6]]</f>
        <v>7675</v>
      </c>
      <c r="G8" s="10">
        <f>Reg[[#This Row],[STEP7]]</f>
        <v>7871</v>
      </c>
      <c r="H8" s="10">
        <f>Reg[[#This Row],[STEP8]]</f>
        <v>8005</v>
      </c>
      <c r="I8" s="10">
        <f>Reg[[#This Row],[STEP9]]</f>
        <v>8084</v>
      </c>
      <c r="J8" s="10">
        <f>Reg[[#This Row],[STEP10]]</f>
        <v>8195</v>
      </c>
      <c r="K8" s="10">
        <f>Reg[[#This Row],[STEP11]]</f>
        <v>8276</v>
      </c>
      <c r="L8" s="10">
        <f>Reg[[#This Row],[STEP12]]</f>
        <v>8360</v>
      </c>
      <c r="M8" s="10">
        <f>Reg[[#This Row],[STEP13]]</f>
        <v>8436</v>
      </c>
      <c r="N8" s="10">
        <f>Reg[[#This Row],[STEP14]]</f>
        <v>8476</v>
      </c>
      <c r="O8" s="10">
        <f>Reg[[#This Row],[STEP15]]</f>
        <v>8457</v>
      </c>
      <c r="P8" s="10">
        <f>Reg[[#This Row],[STEP16]]</f>
        <v>8439</v>
      </c>
      <c r="Q8" s="10">
        <f>Reg[[#This Row],[STEP17]]</f>
        <v>8483</v>
      </c>
      <c r="R8" s="10">
        <f>Reg[[#This Row],[STEP18]]</f>
        <v>8507</v>
      </c>
      <c r="S8" s="10">
        <f>Reg[[#This Row],[STEP19]]</f>
        <v>8561</v>
      </c>
      <c r="T8" s="10">
        <f>Reg[[#This Row],[STEP20]]</f>
        <v>8579</v>
      </c>
      <c r="U8" s="10">
        <f>Reg[[#This Row],[STEP21]]</f>
        <v>8575</v>
      </c>
      <c r="V8" s="10">
        <f>Reg[[#This Row],[STEP22]]</f>
        <v>8557</v>
      </c>
      <c r="W8" s="10">
        <f>Reg[[#This Row],[STEP23]]</f>
        <v>8537</v>
      </c>
      <c r="X8" s="10">
        <f>Reg[[#This Row],[STEP24]]</f>
        <v>8545</v>
      </c>
      <c r="Y8" s="10">
        <f>Reg[[#This Row],[STEP25]]</f>
        <v>8566</v>
      </c>
      <c r="Z8" s="10">
        <f>Reg[[#This Row],[STEP26]]</f>
        <v>8576</v>
      </c>
      <c r="AA8" s="10">
        <f>Reg[[#This Row],[STEP27]]</f>
        <v>8513</v>
      </c>
      <c r="AB8" s="10">
        <f>Sug0.2[[#This Row],[STEP2]]</f>
        <v>6721</v>
      </c>
      <c r="AC8" s="10">
        <f>Sug0.2[[#This Row],[STEP3]]</f>
        <v>6952</v>
      </c>
      <c r="AD8" s="10">
        <f>Sug0.2[[#This Row],[STEP4]]</f>
        <v>7238</v>
      </c>
      <c r="AE8" s="10">
        <f>Sug0.2[[#This Row],[STEP5]]</f>
        <v>7446</v>
      </c>
      <c r="AF8" s="10">
        <f>Sug0.2[[#This Row],[STEP6]]</f>
        <v>7614</v>
      </c>
      <c r="AG8" s="10">
        <f>Sug0.2[[#This Row],[STEP7]]</f>
        <v>7813</v>
      </c>
      <c r="AH8" s="10">
        <f>Sug0.2[[#This Row],[STEP8]]</f>
        <v>7928</v>
      </c>
      <c r="AI8" s="10">
        <f>Sug0.2[[#This Row],[STEP9]]</f>
        <v>8006</v>
      </c>
      <c r="AJ8" s="10">
        <f>Sug0.2[[#This Row],[STEP10]]</f>
        <v>8113</v>
      </c>
      <c r="AK8" s="10">
        <f>Sug0.2[[#This Row],[STEP11]]</f>
        <v>8173</v>
      </c>
      <c r="AL8" s="10">
        <f>Sug0.2[[#This Row],[STEP12]]</f>
        <v>8257</v>
      </c>
      <c r="AM8" s="10">
        <f>Sug0.2[[#This Row],[STEP13]]</f>
        <v>8340</v>
      </c>
      <c r="AN8" s="10">
        <f>Sug0.2[[#This Row],[STEP14]]</f>
        <v>8387</v>
      </c>
      <c r="AO8" s="10">
        <f>Sug0.2[[#This Row],[STEP15]]</f>
        <v>8379</v>
      </c>
      <c r="AP8" s="10">
        <f>Sug0.2[[#This Row],[STEP16]]</f>
        <v>8362</v>
      </c>
      <c r="AQ8" s="10">
        <f>Sug0.2[[#This Row],[STEP17]]</f>
        <v>8415</v>
      </c>
      <c r="AR8" s="10">
        <f>Sug0.2[[#This Row],[STEP18]]</f>
        <v>8451</v>
      </c>
      <c r="AS8" s="10">
        <f>Sug0.2[[#This Row],[STEP19]]</f>
        <v>8505</v>
      </c>
      <c r="AT8" s="10">
        <f>Sug0.2[[#This Row],[STEP20]]</f>
        <v>8516</v>
      </c>
      <c r="AU8" s="10">
        <f>Sug0.2[[#This Row],[STEP21]]</f>
        <v>8503</v>
      </c>
      <c r="AV8" s="10">
        <f>Sug0.2[[#This Row],[STEP22]]</f>
        <v>8489</v>
      </c>
      <c r="AW8" s="10">
        <f>Sug0.2[[#This Row],[STEP23]]</f>
        <v>8456</v>
      </c>
      <c r="AX8" s="10">
        <f>Sug0.2[[#This Row],[STEP24]]</f>
        <v>8468</v>
      </c>
      <c r="AY8" s="10">
        <f>Sug0.2[[#This Row],[STEP25]]</f>
        <v>8485</v>
      </c>
      <c r="AZ8" s="10">
        <f>Sug0.2[[#This Row],[STEP26]]</f>
        <v>8513</v>
      </c>
      <c r="BA8" s="10">
        <f>Sug0.2[[#This Row],[STEP27]]</f>
        <v>8459</v>
      </c>
      <c r="BB8" s="10">
        <f>Sug0.5[[#This Row],[STEP2]]</f>
        <v>6721</v>
      </c>
      <c r="BC8" s="10">
        <f>Sug0.5[[#This Row],[STEP3]]</f>
        <v>6885</v>
      </c>
      <c r="BD8" s="10">
        <f>Sug0.5[[#This Row],[STEP4]]</f>
        <v>7134</v>
      </c>
      <c r="BE8" s="10">
        <f>Sug0.5[[#This Row],[STEP5]]</f>
        <v>7330</v>
      </c>
      <c r="BF8" s="10">
        <f>Sug0.5[[#This Row],[STEP6]]</f>
        <v>7460</v>
      </c>
      <c r="BG8" s="10">
        <f>Sug0.5[[#This Row],[STEP7]]</f>
        <v>7620</v>
      </c>
      <c r="BH8" s="10">
        <f>Sug0.5[[#This Row],[STEP8]]</f>
        <v>7712</v>
      </c>
      <c r="BI8" s="10">
        <f>Sug0.5[[#This Row],[STEP9]]</f>
        <v>7775</v>
      </c>
      <c r="BJ8" s="10">
        <f>Sug0.5[[#This Row],[STEP10]]</f>
        <v>7871</v>
      </c>
      <c r="BK8" s="10">
        <f>Sug0.5[[#This Row],[STEP11]]</f>
        <v>7912</v>
      </c>
      <c r="BL8" s="10">
        <f>Sug0.5[[#This Row],[STEP12]]</f>
        <v>7982</v>
      </c>
      <c r="BM8" s="10">
        <f>Sug0.5[[#This Row],[STEP13]]</f>
        <v>8056</v>
      </c>
      <c r="BN8" s="10">
        <f>Sug0.5[[#This Row],[STEP14]]</f>
        <v>8117</v>
      </c>
      <c r="BO8" s="10">
        <f>Sug0.5[[#This Row],[STEP15]]</f>
        <v>8111</v>
      </c>
      <c r="BP8" s="10">
        <f>Sug0.5[[#This Row],[STEP16]]</f>
        <v>8100</v>
      </c>
      <c r="BQ8" s="10">
        <f>Sug0.5[[#This Row],[STEP17]]</f>
        <v>8149</v>
      </c>
      <c r="BR8" s="10">
        <f>Sug0.5[[#This Row],[STEP18]]</f>
        <v>8181</v>
      </c>
      <c r="BS8" s="10">
        <f>Sug0.5[[#This Row],[STEP19]]</f>
        <v>8244</v>
      </c>
      <c r="BT8" s="10">
        <f>Sug0.5[[#This Row],[STEP20]]</f>
        <v>8269</v>
      </c>
      <c r="BU8" s="10">
        <f>Sug0.5[[#This Row],[STEP21]]</f>
        <v>8253</v>
      </c>
      <c r="BV8" s="10">
        <f>Sug0.5[[#This Row],[STEP22]]</f>
        <v>8243</v>
      </c>
      <c r="BW8" s="10">
        <f>Sug0.5[[#This Row],[STEP23]]</f>
        <v>8216</v>
      </c>
      <c r="BX8" s="10">
        <f>Sug0.5[[#This Row],[STEP24]]</f>
        <v>8208</v>
      </c>
      <c r="BY8" s="10">
        <f>Sug0.5[[#This Row],[STEP25]]</f>
        <v>8221</v>
      </c>
      <c r="BZ8" s="10">
        <f>Sug0.5[[#This Row],[STEP26]]</f>
        <v>8271</v>
      </c>
      <c r="CA8" s="10">
        <f>Sug0.5[[#This Row],[STEP27]]</f>
        <v>8240</v>
      </c>
      <c r="CB8" s="10">
        <f>Reg[[#This Row],[NASP2]]</f>
        <v>706</v>
      </c>
      <c r="CC8" s="10">
        <f>Reg[[#This Row],[NASP3]]</f>
        <v>834</v>
      </c>
      <c r="CD8" s="10">
        <f>Reg[[#This Row],[NASP4]]</f>
        <v>951</v>
      </c>
      <c r="CE8" s="10">
        <f>Reg[[#This Row],[NASP5]]</f>
        <v>1096</v>
      </c>
      <c r="CF8" s="10">
        <f>Reg[[#This Row],[NASP6]]</f>
        <v>1204</v>
      </c>
      <c r="CG8" s="10">
        <f>Reg[[#This Row],[NASP7]]</f>
        <v>1327</v>
      </c>
      <c r="CH8" s="10">
        <f>Reg[[#This Row],[NASP8]]</f>
        <v>1419</v>
      </c>
      <c r="CI8" s="10">
        <f>Reg[[#This Row],[NASP9]]</f>
        <v>1535</v>
      </c>
      <c r="CJ8" s="10">
        <f>Reg[[#This Row],[NASP10]]</f>
        <v>1645</v>
      </c>
      <c r="CK8" s="10">
        <f>Reg[[#This Row],[NASP11]]</f>
        <v>1729</v>
      </c>
      <c r="CL8" s="10">
        <f>Reg[[#This Row],[NASP12]]</f>
        <v>1773</v>
      </c>
      <c r="CM8" s="10">
        <f>Reg[[#This Row],[NASP13]]</f>
        <v>1871</v>
      </c>
      <c r="CN8" s="10">
        <f>Reg[[#This Row],[NASP14]]</f>
        <v>1959</v>
      </c>
      <c r="CO8" s="10">
        <f>Reg[[#This Row],[NASP15]]</f>
        <v>2037</v>
      </c>
      <c r="CP8" s="10">
        <f>Reg[[#This Row],[NASP16]]</f>
        <v>2118</v>
      </c>
      <c r="CQ8" s="10">
        <f>Reg[[#This Row],[NASP17]]</f>
        <v>2171</v>
      </c>
      <c r="CR8" s="10">
        <f>Reg[[#This Row],[NASP18]]</f>
        <v>2262</v>
      </c>
      <c r="CS8" s="10">
        <f>Reg[[#This Row],[NASP19]]</f>
        <v>2331</v>
      </c>
      <c r="CT8" s="10">
        <f>Reg[[#This Row],[NASP20]]</f>
        <v>2385</v>
      </c>
      <c r="CU8" s="10">
        <f>Reg[[#This Row],[NASP21]]</f>
        <v>2431</v>
      </c>
      <c r="CV8" s="10">
        <f>Reg[[#This Row],[NASP22]]</f>
        <v>2489</v>
      </c>
      <c r="CW8" s="10">
        <f>Reg[[#This Row],[NASP23]]</f>
        <v>2550</v>
      </c>
      <c r="CX8" s="10">
        <f>Reg[[#This Row],[NASP24]]</f>
        <v>2601</v>
      </c>
      <c r="CY8" s="10">
        <f>Reg[[#This Row],[NASP25]]</f>
        <v>2639</v>
      </c>
      <c r="CZ8" s="10">
        <f>Reg[[#This Row],[NASP26]]</f>
        <v>2681</v>
      </c>
      <c r="DA8" s="10">
        <f>Reg[[#This Row],[NASP27]]</f>
        <v>2744</v>
      </c>
      <c r="DB8" s="10">
        <f>Sug0.2[[#This Row],[NASP2]]</f>
        <v>706</v>
      </c>
      <c r="DC8" s="10">
        <f>Sug0.2[[#This Row],[NASP3]]</f>
        <v>820</v>
      </c>
      <c r="DD8" s="10">
        <f>Sug0.2[[#This Row],[NASP4]]</f>
        <v>934</v>
      </c>
      <c r="DE8" s="10">
        <f>Sug0.2[[#This Row],[NASP5]]</f>
        <v>1067</v>
      </c>
      <c r="DF8" s="10">
        <f>Sug0.2[[#This Row],[NASP6]]</f>
        <v>1162</v>
      </c>
      <c r="DG8" s="10">
        <f>Sug0.2[[#This Row],[NASP7]]</f>
        <v>1274</v>
      </c>
      <c r="DH8" s="10">
        <f>Sug0.2[[#This Row],[NASP8]]</f>
        <v>1364</v>
      </c>
      <c r="DI8" s="10">
        <f>Sug0.2[[#This Row],[NASP9]]</f>
        <v>1470</v>
      </c>
      <c r="DJ8" s="10">
        <f>Sug0.2[[#This Row],[NASP10]]</f>
        <v>1570</v>
      </c>
      <c r="DK8" s="10">
        <f>Sug0.2[[#This Row],[NASP11]]</f>
        <v>1652</v>
      </c>
      <c r="DL8" s="10">
        <f>Sug0.2[[#This Row],[NASP12]]</f>
        <v>1688</v>
      </c>
      <c r="DM8" s="10">
        <f>Sug0.2[[#This Row],[NASP13]]</f>
        <v>1779</v>
      </c>
      <c r="DN8" s="10">
        <f>Sug0.2[[#This Row],[NASP14]]</f>
        <v>1857</v>
      </c>
      <c r="DO8" s="10">
        <f>Sug0.2[[#This Row],[NASP15]]</f>
        <v>1925</v>
      </c>
      <c r="DP8" s="10">
        <f>Sug0.2[[#This Row],[NASP16]]</f>
        <v>2003</v>
      </c>
      <c r="DQ8" s="10">
        <f>Sug0.2[[#This Row],[NASP17]]</f>
        <v>2051</v>
      </c>
      <c r="DR8" s="10">
        <f>Sug0.2[[#This Row],[NASP18]]</f>
        <v>2140</v>
      </c>
      <c r="DS8" s="10">
        <f>Sug0.2[[#This Row],[NASP19]]</f>
        <v>2204</v>
      </c>
      <c r="DT8" s="10">
        <f>Sug0.2[[#This Row],[NASP20]]</f>
        <v>2255</v>
      </c>
      <c r="DU8" s="10">
        <f>Sug0.2[[#This Row],[NASP21]]</f>
        <v>2306</v>
      </c>
      <c r="DV8" s="10">
        <f>Sug0.2[[#This Row],[NASP22]]</f>
        <v>2360</v>
      </c>
      <c r="DW8" s="10">
        <f>Sug0.2[[#This Row],[NASP23]]</f>
        <v>2418</v>
      </c>
      <c r="DX8" s="10">
        <f>Sug0.2[[#This Row],[NASP24]]</f>
        <v>2461</v>
      </c>
      <c r="DY8" s="10">
        <f>Sug0.2[[#This Row],[NASP25]]</f>
        <v>2497</v>
      </c>
      <c r="DZ8" s="10">
        <f>Sug0.2[[#This Row],[NASP26]]</f>
        <v>2532</v>
      </c>
      <c r="EA8" s="10">
        <f>Sug0.2[[#This Row],[NASP27]]</f>
        <v>2587</v>
      </c>
      <c r="EB8">
        <f>Sug0.5[[#This Row],[NASP2]]</f>
        <v>706</v>
      </c>
      <c r="EC8">
        <f>Sug0.5[[#This Row],[NASP3]]</f>
        <v>802</v>
      </c>
      <c r="ED8">
        <f>Sug0.5[[#This Row],[NASP4]]</f>
        <v>896</v>
      </c>
      <c r="EE8">
        <f>Sug0.5[[#This Row],[NASP5]]</f>
        <v>1006</v>
      </c>
      <c r="EF8">
        <f>Sug0.5[[#This Row],[NASP6]]</f>
        <v>1091</v>
      </c>
      <c r="EG8">
        <f>Sug0.5[[#This Row],[NASP7]]</f>
        <v>1185</v>
      </c>
      <c r="EH8">
        <f>Sug0.5[[#This Row],[NASP8]]</f>
        <v>1265</v>
      </c>
      <c r="EI8">
        <f>Sug0.5[[#This Row],[NASP9]]</f>
        <v>1357</v>
      </c>
      <c r="EJ8">
        <f>Sug0.5[[#This Row],[NASP10]]</f>
        <v>1439</v>
      </c>
      <c r="EK8">
        <f>Sug0.5[[#This Row],[NASP11]]</f>
        <v>1513</v>
      </c>
      <c r="EL8">
        <f>Sug0.5[[#This Row],[NASP12]]</f>
        <v>1544</v>
      </c>
      <c r="EM8">
        <f>Sug0.5[[#This Row],[NASP13]]</f>
        <v>1626</v>
      </c>
      <c r="EN8">
        <f>Sug0.5[[#This Row],[NASP14]]</f>
        <v>1688</v>
      </c>
      <c r="EO8">
        <f>Sug0.5[[#This Row],[NASP15]]</f>
        <v>1749</v>
      </c>
      <c r="EP8">
        <f>Sug0.5[[#This Row],[NASP16]]</f>
        <v>1803</v>
      </c>
      <c r="EQ8">
        <f>Sug0.5[[#This Row],[NASP17]]</f>
        <v>1845</v>
      </c>
      <c r="ER8">
        <f>Sug0.5[[#This Row],[NASP18]]</f>
        <v>1931</v>
      </c>
      <c r="ES8">
        <f>Sug0.5[[#This Row],[NASP19]]</f>
        <v>1983</v>
      </c>
      <c r="ET8">
        <f>Sug0.5[[#This Row],[NASP20]]</f>
        <v>2020</v>
      </c>
      <c r="EU8">
        <f>Sug0.5[[#This Row],[NASP21]]</f>
        <v>2073</v>
      </c>
      <c r="EV8">
        <f>Sug0.5[[#This Row],[NASP22]]</f>
        <v>2123</v>
      </c>
      <c r="EW8">
        <f>Sug0.5[[#This Row],[NASP23]]</f>
        <v>2166</v>
      </c>
      <c r="EX8">
        <f>Sug0.5[[#This Row],[NASP24]]</f>
        <v>2209</v>
      </c>
      <c r="EY8">
        <f>Sug0.5[[#This Row],[NASP25]]</f>
        <v>2242</v>
      </c>
      <c r="EZ8">
        <f>Sug0.5[[#This Row],[NASP26]]</f>
        <v>2263</v>
      </c>
      <c r="FA8">
        <f>Sug0.5[[#This Row],[NASP27]]</f>
        <v>2309</v>
      </c>
      <c r="FB8">
        <f>Reg[[#This Row],[CIRP2]]</f>
        <v>69</v>
      </c>
      <c r="FC8">
        <f>Reg[[#This Row],[CIRP3]]</f>
        <v>74</v>
      </c>
      <c r="FD8">
        <f>Reg[[#This Row],[CIRP4]]</f>
        <v>76</v>
      </c>
      <c r="FE8">
        <f>Reg[[#This Row],[CIRP5]]</f>
        <v>82</v>
      </c>
      <c r="FF8">
        <f>Reg[[#This Row],[CIRP6]]</f>
        <v>92</v>
      </c>
      <c r="FG8">
        <f>Reg[[#This Row],[CIRP7]]</f>
        <v>100</v>
      </c>
      <c r="FH8">
        <f>Reg[[#This Row],[CIRP8]]</f>
        <v>120</v>
      </c>
      <c r="FI8">
        <f>Reg[[#This Row],[CIRP9]]</f>
        <v>137</v>
      </c>
      <c r="FJ8">
        <f>Reg[[#This Row],[CIRP10]]</f>
        <v>146</v>
      </c>
      <c r="FK8">
        <f>Reg[[#This Row],[CIRP11]]</f>
        <v>154</v>
      </c>
      <c r="FL8">
        <f>Reg[[#This Row],[CIRP12]]</f>
        <v>173</v>
      </c>
      <c r="FM8">
        <f>Reg[[#This Row],[CIRP13]]</f>
        <v>191</v>
      </c>
      <c r="FN8">
        <f>Reg[[#This Row],[CIRP14]]</f>
        <v>190</v>
      </c>
      <c r="FO8">
        <f>Reg[[#This Row],[CIRP15]]</f>
        <v>212</v>
      </c>
      <c r="FP8">
        <f>Reg[[#This Row],[CIRP16]]</f>
        <v>215</v>
      </c>
      <c r="FQ8">
        <f>Reg[[#This Row],[CIRP17]]</f>
        <v>227</v>
      </c>
      <c r="FR8">
        <f>Reg[[#This Row],[CIRP18]]</f>
        <v>249</v>
      </c>
      <c r="FS8">
        <f>Reg[[#This Row],[CIRP19]]</f>
        <v>258</v>
      </c>
      <c r="FT8">
        <f>Reg[[#This Row],[CIRP20]]</f>
        <v>261</v>
      </c>
      <c r="FU8">
        <f>Reg[[#This Row],[CIRP21]]</f>
        <v>270</v>
      </c>
      <c r="FV8">
        <f>Reg[[#This Row],[CIRP22]]</f>
        <v>284</v>
      </c>
      <c r="FW8">
        <f>Reg[[#This Row],[CIRP23]]</f>
        <v>297</v>
      </c>
      <c r="FX8">
        <f>Reg[[#This Row],[CIRP24]]</f>
        <v>308</v>
      </c>
      <c r="FY8">
        <f>Reg[[#This Row],[CIRP25]]</f>
        <v>310</v>
      </c>
      <c r="FZ8">
        <f>Reg[[#This Row],[CIRP26]]</f>
        <v>335</v>
      </c>
      <c r="GA8">
        <f>Reg[[#This Row],[CIRP27]]</f>
        <v>331</v>
      </c>
      <c r="GB8">
        <f>Sug0.2[[#This Row],[CIRP2]]</f>
        <v>69</v>
      </c>
      <c r="GC8">
        <f>Sug0.2[[#This Row],[CIRP3]]</f>
        <v>74</v>
      </c>
      <c r="GD8">
        <f>Sug0.2[[#This Row],[CIRP4]]</f>
        <v>75</v>
      </c>
      <c r="GE8">
        <f>Sug0.2[[#This Row],[CIRP5]]</f>
        <v>81</v>
      </c>
      <c r="GF8">
        <f>Sug0.2[[#This Row],[CIRP6]]</f>
        <v>89</v>
      </c>
      <c r="GG8">
        <f>Sug0.2[[#This Row],[CIRP7]]</f>
        <v>95</v>
      </c>
      <c r="GH8">
        <f>Sug0.2[[#This Row],[CIRP8]]</f>
        <v>110</v>
      </c>
      <c r="GI8">
        <f>Sug0.2[[#This Row],[CIRP9]]</f>
        <v>126</v>
      </c>
      <c r="GJ8">
        <f>Sug0.2[[#This Row],[CIRP10]]</f>
        <v>134</v>
      </c>
      <c r="GK8">
        <f>Sug0.2[[#This Row],[CIRP11]]</f>
        <v>143</v>
      </c>
      <c r="GL8">
        <f>Sug0.2[[#This Row],[CIRP12]]</f>
        <v>160</v>
      </c>
      <c r="GM8">
        <f>Sug0.2[[#This Row],[CIRP13]]</f>
        <v>176</v>
      </c>
      <c r="GN8">
        <f>Sug0.2[[#This Row],[CIRP14]]</f>
        <v>176</v>
      </c>
      <c r="GO8">
        <f>Sug0.2[[#This Row],[CIRP15]]</f>
        <v>199</v>
      </c>
      <c r="GP8">
        <f>Sug0.2[[#This Row],[CIRP16]]</f>
        <v>204</v>
      </c>
      <c r="GQ8">
        <f>Sug0.2[[#This Row],[CIRP17]]</f>
        <v>215</v>
      </c>
      <c r="GR8">
        <f>Sug0.2[[#This Row],[CIRP18]]</f>
        <v>233</v>
      </c>
      <c r="GS8">
        <f>Sug0.2[[#This Row],[CIRP19]]</f>
        <v>241</v>
      </c>
      <c r="GT8">
        <f>Sug0.2[[#This Row],[CIRP20]]</f>
        <v>242</v>
      </c>
      <c r="GU8">
        <f>Sug0.2[[#This Row],[CIRP21]]</f>
        <v>250</v>
      </c>
      <c r="GV8">
        <f>Sug0.2[[#This Row],[CIRP22]]</f>
        <v>265</v>
      </c>
      <c r="GW8">
        <f>Sug0.2[[#This Row],[CIRP23]]</f>
        <v>276</v>
      </c>
      <c r="GX8">
        <f>Sug0.2[[#This Row],[CIRP24]]</f>
        <v>284</v>
      </c>
      <c r="GY8">
        <f>Sug0.2[[#This Row],[CIRP25]]</f>
        <v>285</v>
      </c>
      <c r="GZ8">
        <f>Sug0.2[[#This Row],[CIRP26]]</f>
        <v>307</v>
      </c>
      <c r="HA8">
        <f>Sug0.2[[#This Row],[CIRP27]]</f>
        <v>302</v>
      </c>
      <c r="HB8">
        <f>Sug0.5[[#This Row],[CIRP2]]</f>
        <v>69</v>
      </c>
      <c r="HC8">
        <f>Sug0.5[[#This Row],[CIRP3]]</f>
        <v>74</v>
      </c>
      <c r="HD8">
        <f>Sug0.5[[#This Row],[CIRP4]]</f>
        <v>74</v>
      </c>
      <c r="HE8">
        <f>Sug0.5[[#This Row],[CIRP5]]</f>
        <v>78</v>
      </c>
      <c r="HF8">
        <f>Sug0.5[[#This Row],[CIRP6]]</f>
        <v>85</v>
      </c>
      <c r="HG8">
        <f>Sug0.5[[#This Row],[CIRP7]]</f>
        <v>90</v>
      </c>
      <c r="HH8">
        <f>Sug0.5[[#This Row],[CIRP8]]</f>
        <v>104</v>
      </c>
      <c r="HI8">
        <f>Sug0.5[[#This Row],[CIRP9]]</f>
        <v>117</v>
      </c>
      <c r="HJ8">
        <f>Sug0.5[[#This Row],[CIRP10]]</f>
        <v>122</v>
      </c>
      <c r="HK8">
        <f>Sug0.5[[#This Row],[CIRP11]]</f>
        <v>129</v>
      </c>
      <c r="HL8">
        <f>Sug0.5[[#This Row],[CIRP12]]</f>
        <v>142</v>
      </c>
      <c r="HM8">
        <f>Sug0.5[[#This Row],[CIRP13]]</f>
        <v>153</v>
      </c>
      <c r="HN8">
        <f>Sug0.5[[#This Row],[CIRP14]]</f>
        <v>152</v>
      </c>
      <c r="HO8">
        <f>Sug0.5[[#This Row],[CIRP15]]</f>
        <v>171</v>
      </c>
      <c r="HP8">
        <f>Sug0.5[[#This Row],[CIRP16]]</f>
        <v>174</v>
      </c>
      <c r="HQ8">
        <f>Sug0.5[[#This Row],[CIRP17]]</f>
        <v>180</v>
      </c>
      <c r="HR8">
        <f>Sug0.5[[#This Row],[CIRP18]]</f>
        <v>183</v>
      </c>
      <c r="HS8">
        <f>Sug0.5[[#This Row],[CIRP19]]</f>
        <v>188</v>
      </c>
      <c r="HT8">
        <f>Sug0.5[[#This Row],[CIRP20]]</f>
        <v>193</v>
      </c>
      <c r="HU8">
        <f>Sug0.5[[#This Row],[CIRP21]]</f>
        <v>202</v>
      </c>
      <c r="HV8">
        <f>Sug0.5[[#This Row],[CIRP22]]</f>
        <v>217</v>
      </c>
      <c r="HW8">
        <f>Sug0.5[[#This Row],[CIRP23]]</f>
        <v>225</v>
      </c>
      <c r="HX8">
        <f>Sug0.5[[#This Row],[CIRP24]]</f>
        <v>231</v>
      </c>
      <c r="HY8">
        <f>Sug0.5[[#This Row],[CIRP25]]</f>
        <v>227</v>
      </c>
      <c r="HZ8">
        <f>Sug0.5[[#This Row],[CIRP26]]</f>
        <v>245</v>
      </c>
      <c r="IA8">
        <f>Sug0.5[[#This Row],[CIRP27]]</f>
        <v>240</v>
      </c>
      <c r="IB8">
        <f>Reg[[#This Row],[HCCP2]]</f>
        <v>4</v>
      </c>
      <c r="IC8">
        <f>Reg[[#This Row],[HCCP3]]</f>
        <v>2</v>
      </c>
      <c r="ID8">
        <f>Reg[[#This Row],[HCCP4]]</f>
        <v>4</v>
      </c>
      <c r="IE8">
        <f>Reg[[#This Row],[HCCP5]]</f>
        <v>5</v>
      </c>
      <c r="IF8">
        <f>Reg[[#This Row],[HCCP6]]</f>
        <v>3</v>
      </c>
      <c r="IG8">
        <f>Reg[[#This Row],[HCCP7]]</f>
        <v>1</v>
      </c>
      <c r="IH8">
        <f>Reg[[#This Row],[HCCP8]]</f>
        <v>4</v>
      </c>
      <c r="II8">
        <f>Reg[[#This Row],[HCCP9]]</f>
        <v>4</v>
      </c>
      <c r="IJ8">
        <f>Reg[[#This Row],[HCCP10]]</f>
        <v>5</v>
      </c>
      <c r="IK8">
        <f>Reg[[#This Row],[HCCP11]]</f>
        <v>8</v>
      </c>
      <c r="IL8">
        <f>Reg[[#This Row],[HCCP12]]</f>
        <v>3</v>
      </c>
      <c r="IM8">
        <f>Reg[[#This Row],[HCCP13]]</f>
        <v>3</v>
      </c>
      <c r="IN8">
        <f>Reg[[#This Row],[HCCP14]]</f>
        <v>5</v>
      </c>
      <c r="IO8">
        <f>Reg[[#This Row],[HCCP15]]</f>
        <v>6</v>
      </c>
      <c r="IP8">
        <f>Reg[[#This Row],[HCCP16]]</f>
        <v>9</v>
      </c>
      <c r="IQ8">
        <f>Reg[[#This Row],[HCCP17]]</f>
        <v>12</v>
      </c>
      <c r="IR8">
        <f>Reg[[#This Row],[HCCP18]]</f>
        <v>14</v>
      </c>
      <c r="IS8">
        <f>Reg[[#This Row],[HCCP19]]</f>
        <v>13</v>
      </c>
      <c r="IT8">
        <f>Reg[[#This Row],[HCCP20]]</f>
        <v>13</v>
      </c>
      <c r="IU8">
        <f>Reg[[#This Row],[HCCP21]]</f>
        <v>9</v>
      </c>
      <c r="IV8">
        <f>Reg[[#This Row],[HCCP22]]</f>
        <v>16</v>
      </c>
      <c r="IW8">
        <f>Reg[[#This Row],[HCCP23]]</f>
        <v>15</v>
      </c>
      <c r="IX8">
        <f>Reg[[#This Row],[HCCP24]]</f>
        <v>7</v>
      </c>
      <c r="IY8">
        <f>Reg[[#This Row],[HCCP25]]</f>
        <v>10</v>
      </c>
      <c r="IZ8">
        <f>Reg[[#This Row],[HCCP26]]</f>
        <v>11</v>
      </c>
      <c r="JA8">
        <f>Reg[[#This Row],[HCCP27]]</f>
        <v>13</v>
      </c>
      <c r="JB8">
        <f>Sug0.2[[#This Row],[HCCP2]]</f>
        <v>4</v>
      </c>
      <c r="JC8">
        <f>Sug0.2[[#This Row],[HCCP3]]</f>
        <v>2</v>
      </c>
      <c r="JD8">
        <f>Sug0.2[[#This Row],[HCCP4]]</f>
        <v>4</v>
      </c>
      <c r="JE8">
        <f>Sug0.2[[#This Row],[HCCP5]]</f>
        <v>4</v>
      </c>
      <c r="JF8">
        <f>Sug0.2[[#This Row],[HCCP6]]</f>
        <v>2</v>
      </c>
      <c r="JG8">
        <f>Sug0.2[[#This Row],[HCCP7]]</f>
        <v>1</v>
      </c>
      <c r="JH8">
        <f>Sug0.2[[#This Row],[HCCP8]]</f>
        <v>4</v>
      </c>
      <c r="JI8">
        <f>Sug0.2[[#This Row],[HCCP9]]</f>
        <v>4</v>
      </c>
      <c r="JJ8">
        <f>Sug0.2[[#This Row],[HCCP10]]</f>
        <v>5</v>
      </c>
      <c r="JK8">
        <f>Sug0.2[[#This Row],[HCCP11]]</f>
        <v>7</v>
      </c>
      <c r="JL8">
        <f>Sug0.2[[#This Row],[HCCP12]]</f>
        <v>3</v>
      </c>
      <c r="JM8">
        <f>Sug0.2[[#This Row],[HCCP13]]</f>
        <v>3</v>
      </c>
      <c r="JN8">
        <f>Sug0.2[[#This Row],[HCCP14]]</f>
        <v>5</v>
      </c>
      <c r="JO8">
        <f>Sug0.2[[#This Row],[HCCP15]]</f>
        <v>6</v>
      </c>
      <c r="JP8">
        <f>Sug0.2[[#This Row],[HCCP16]]</f>
        <v>9</v>
      </c>
      <c r="JQ8">
        <f>Sug0.2[[#This Row],[HCCP17]]</f>
        <v>11</v>
      </c>
      <c r="JR8">
        <f>Sug0.2[[#This Row],[HCCP18]]</f>
        <v>13</v>
      </c>
      <c r="JS8">
        <f>Sug0.2[[#This Row],[HCCP19]]</f>
        <v>12</v>
      </c>
      <c r="JT8">
        <f>Sug0.2[[#This Row],[HCCP20]]</f>
        <v>12</v>
      </c>
      <c r="JU8">
        <f>Sug0.2[[#This Row],[HCCP21]]</f>
        <v>8</v>
      </c>
      <c r="JV8">
        <f>Sug0.2[[#This Row],[HCCP22]]</f>
        <v>16</v>
      </c>
      <c r="JW8">
        <f>Sug0.2[[#This Row],[HCCP23]]</f>
        <v>14</v>
      </c>
      <c r="JX8">
        <f>Sug0.2[[#This Row],[HCCP24]]</f>
        <v>6</v>
      </c>
      <c r="JY8">
        <f>Sug0.2[[#This Row],[HCCP25]]</f>
        <v>9</v>
      </c>
      <c r="JZ8">
        <f>Sug0.2[[#This Row],[HCCP26]]</f>
        <v>11</v>
      </c>
      <c r="KA8">
        <f>Sug0.2[[#This Row],[HCCP27]]</f>
        <v>12</v>
      </c>
      <c r="KB8">
        <f>Sug0.5[[#This Row],[HCCP2]]</f>
        <v>4</v>
      </c>
      <c r="KC8">
        <f>Sug0.5[[#This Row],[HCCP3]]</f>
        <v>2</v>
      </c>
      <c r="KD8">
        <f>Sug0.5[[#This Row],[HCCP4]]</f>
        <v>4</v>
      </c>
      <c r="KE8">
        <f>Sug0.5[[#This Row],[HCCP5]]</f>
        <v>4</v>
      </c>
      <c r="KF8">
        <f>Sug0.5[[#This Row],[HCCP6]]</f>
        <v>2</v>
      </c>
      <c r="KG8">
        <f>Sug0.5[[#This Row],[HCCP7]]</f>
        <v>1</v>
      </c>
      <c r="KH8">
        <f>Sug0.5[[#This Row],[HCCP8]]</f>
        <v>4</v>
      </c>
      <c r="KI8">
        <f>Sug0.5[[#This Row],[HCCP9]]</f>
        <v>4</v>
      </c>
      <c r="KJ8">
        <f>Sug0.5[[#This Row],[HCCP10]]</f>
        <v>5</v>
      </c>
      <c r="KK8">
        <f>Sug0.5[[#This Row],[HCCP11]]</f>
        <v>7</v>
      </c>
      <c r="KL8">
        <f>Sug0.5[[#This Row],[HCCP12]]</f>
        <v>4</v>
      </c>
      <c r="KM8">
        <f>Sug0.5[[#This Row],[HCCP13]]</f>
        <v>3</v>
      </c>
      <c r="KN8">
        <f>Sug0.5[[#This Row],[HCCP14]]</f>
        <v>4</v>
      </c>
      <c r="KO8">
        <f>Sug0.5[[#This Row],[HCCP15]]</f>
        <v>6</v>
      </c>
      <c r="KP8">
        <f>Sug0.5[[#This Row],[HCCP16]]</f>
        <v>9</v>
      </c>
      <c r="KQ8">
        <f>Sug0.5[[#This Row],[HCCP17]]</f>
        <v>11</v>
      </c>
      <c r="KR8">
        <f>Sug0.5[[#This Row],[HCCP18]]</f>
        <v>13</v>
      </c>
      <c r="KS8">
        <f>Sug0.5[[#This Row],[HCCP19]]</f>
        <v>12</v>
      </c>
      <c r="KT8">
        <f>Sug0.5[[#This Row],[HCCP20]]</f>
        <v>10</v>
      </c>
      <c r="KU8">
        <f>Sug0.5[[#This Row],[HCCP21]]</f>
        <v>5</v>
      </c>
      <c r="KV8">
        <f>Sug0.5[[#This Row],[HCCP22]]</f>
        <v>12</v>
      </c>
      <c r="KW8">
        <f>Sug0.5[[#This Row],[HCCP23]]</f>
        <v>10</v>
      </c>
      <c r="KX8">
        <f>Sug0.5[[#This Row],[HCCP24]]</f>
        <v>8</v>
      </c>
      <c r="KY8">
        <f>Sug0.5[[#This Row],[HCCP25]]</f>
        <v>9</v>
      </c>
      <c r="KZ8">
        <f>Sug0.5[[#This Row],[HCCP26]]</f>
        <v>11</v>
      </c>
      <c r="LA8">
        <f>Sug0.5[[#This Row],[HCCP27]]</f>
        <v>11</v>
      </c>
      <c r="LB8">
        <f>Reg[[#This Row],[CHDP2]]</f>
        <v>1487</v>
      </c>
      <c r="LC8">
        <f>Reg[[#This Row],[CHDP3]]</f>
        <v>1622</v>
      </c>
      <c r="LD8">
        <f>Reg[[#This Row],[CHDP4]]</f>
        <v>1740</v>
      </c>
      <c r="LE8">
        <f>Reg[[#This Row],[CHDP5]]</f>
        <v>1836</v>
      </c>
      <c r="LF8">
        <f>Reg[[#This Row],[CHDP6]]</f>
        <v>1912</v>
      </c>
      <c r="LG8">
        <f>Reg[[#This Row],[CHDP7]]</f>
        <v>1992</v>
      </c>
      <c r="LH8">
        <f>Reg[[#This Row],[CHDP8]]</f>
        <v>2067</v>
      </c>
      <c r="LI8">
        <f>Reg[[#This Row],[CHDP9]]</f>
        <v>2139</v>
      </c>
      <c r="LJ8">
        <f>Reg[[#This Row],[CHDP10]]</f>
        <v>2179</v>
      </c>
      <c r="LK8">
        <f>Reg[[#This Row],[CHDP11]]</f>
        <v>2208</v>
      </c>
      <c r="LL8">
        <f>Reg[[#This Row],[CHDP12]]</f>
        <v>2240</v>
      </c>
      <c r="LM8">
        <f>Reg[[#This Row],[CHDP13]]</f>
        <v>2285</v>
      </c>
      <c r="LN8">
        <f>Reg[[#This Row],[CHDP14]]</f>
        <v>2321</v>
      </c>
      <c r="LO8">
        <f>Reg[[#This Row],[CHDP15]]</f>
        <v>2344</v>
      </c>
      <c r="LP8">
        <f>Reg[[#This Row],[CHDP16]]</f>
        <v>2398</v>
      </c>
      <c r="LQ8">
        <f>Reg[[#This Row],[CHDP17]]</f>
        <v>2439</v>
      </c>
      <c r="LR8">
        <f>Reg[[#This Row],[CHDP18]]</f>
        <v>2483</v>
      </c>
      <c r="LS8">
        <f>Reg[[#This Row],[CHDP19]]</f>
        <v>2554</v>
      </c>
      <c r="LT8">
        <f>Reg[[#This Row],[CHDP20]]</f>
        <v>2579</v>
      </c>
      <c r="LU8">
        <f>Reg[[#This Row],[CHDP21]]</f>
        <v>2610</v>
      </c>
      <c r="LV8">
        <f>Reg[[#This Row],[CHDP22]]</f>
        <v>2669</v>
      </c>
      <c r="LW8">
        <f>Reg[[#This Row],[CHDP23]]</f>
        <v>2701</v>
      </c>
      <c r="LX8">
        <f>Reg[[#This Row],[CHDP24]]</f>
        <v>2710</v>
      </c>
      <c r="LY8">
        <f>Reg[[#This Row],[CHDP25]]</f>
        <v>2714</v>
      </c>
      <c r="LZ8">
        <f>Reg[[#This Row],[CHDP26]]</f>
        <v>2793</v>
      </c>
      <c r="MA8">
        <f>Reg[[#This Row],[CHDP27]]</f>
        <v>2737</v>
      </c>
      <c r="MB8">
        <f>Sug0.2[[#This Row],[CHDP2]]</f>
        <v>1487</v>
      </c>
      <c r="MC8">
        <f>Sug0.2[[#This Row],[CHDP3]]</f>
        <v>1622</v>
      </c>
      <c r="MD8">
        <f>Sug0.2[[#This Row],[CHDP4]]</f>
        <v>1738</v>
      </c>
      <c r="ME8">
        <f>Sug0.2[[#This Row],[CHDP5]]</f>
        <v>1833</v>
      </c>
      <c r="MF8">
        <f>Sug0.2[[#This Row],[CHDP6]]</f>
        <v>1905</v>
      </c>
      <c r="MG8">
        <f>Sug0.2[[#This Row],[CHDP7]]</f>
        <v>1985</v>
      </c>
      <c r="MH8">
        <f>Sug0.2[[#This Row],[CHDP8]]</f>
        <v>2060</v>
      </c>
      <c r="MI8">
        <f>Sug0.2[[#This Row],[CHDP9]]</f>
        <v>2132</v>
      </c>
      <c r="MJ8">
        <f>Sug0.2[[#This Row],[CHDP10]]</f>
        <v>2172</v>
      </c>
      <c r="MK8">
        <f>Sug0.2[[#This Row],[CHDP11]]</f>
        <v>2203</v>
      </c>
      <c r="ML8">
        <f>Sug0.2[[#This Row],[CHDP12]]</f>
        <v>2236</v>
      </c>
      <c r="MM8">
        <f>Sug0.2[[#This Row],[CHDP13]]</f>
        <v>2280</v>
      </c>
      <c r="MN8">
        <f>Sug0.2[[#This Row],[CHDP14]]</f>
        <v>2312</v>
      </c>
      <c r="MO8">
        <f>Sug0.2[[#This Row],[CHDP15]]</f>
        <v>2335</v>
      </c>
      <c r="MP8">
        <f>Sug0.2[[#This Row],[CHDP16]]</f>
        <v>2388</v>
      </c>
      <c r="MQ8">
        <f>Sug0.2[[#This Row],[CHDP17]]</f>
        <v>2426</v>
      </c>
      <c r="MR8">
        <f>Sug0.2[[#This Row],[CHDP18]]</f>
        <v>2473</v>
      </c>
      <c r="MS8">
        <f>Sug0.2[[#This Row],[CHDP19]]</f>
        <v>2544</v>
      </c>
      <c r="MT8">
        <f>Sug0.2[[#This Row],[CHDP20]]</f>
        <v>2567</v>
      </c>
      <c r="MU8">
        <f>Sug0.2[[#This Row],[CHDP21]]</f>
        <v>2596</v>
      </c>
      <c r="MV8">
        <f>Sug0.2[[#This Row],[CHDP22]]</f>
        <v>2656</v>
      </c>
      <c r="MW8">
        <f>Sug0.2[[#This Row],[CHDP23]]</f>
        <v>2690</v>
      </c>
      <c r="MX8">
        <f>Sug0.2[[#This Row],[CHDP24]]</f>
        <v>2697</v>
      </c>
      <c r="MY8">
        <f>Sug0.2[[#This Row],[CHDP25]]</f>
        <v>2699</v>
      </c>
      <c r="MZ8">
        <f>Sug0.2[[#This Row],[CHDP26]]</f>
        <v>2772</v>
      </c>
      <c r="NA8">
        <f>Sug0.2[[#This Row],[CHDP27]]</f>
        <v>2718</v>
      </c>
      <c r="NB8">
        <f>Sug0.5[[#This Row],[CHDP2]]</f>
        <v>1487</v>
      </c>
      <c r="NC8">
        <f>Sug0.5[[#This Row],[CHDP3]]</f>
        <v>1622</v>
      </c>
      <c r="ND8">
        <f>Sug0.5[[#This Row],[CHDP4]]</f>
        <v>1738</v>
      </c>
      <c r="NE8">
        <f>Sug0.5[[#This Row],[CHDP5]]</f>
        <v>1832</v>
      </c>
      <c r="NF8">
        <f>Sug0.5[[#This Row],[CHDP6]]</f>
        <v>1904</v>
      </c>
      <c r="NG8">
        <f>Sug0.5[[#This Row],[CHDP7]]</f>
        <v>1980</v>
      </c>
      <c r="NH8">
        <f>Sug0.5[[#This Row],[CHDP8]]</f>
        <v>2055</v>
      </c>
      <c r="NI8">
        <f>Sug0.5[[#This Row],[CHDP9]]</f>
        <v>2125</v>
      </c>
      <c r="NJ8">
        <f>Sug0.5[[#This Row],[CHDP10]]</f>
        <v>2164</v>
      </c>
      <c r="NK8">
        <f>Sug0.5[[#This Row],[CHDP11]]</f>
        <v>2191</v>
      </c>
      <c r="NL8">
        <f>Sug0.5[[#This Row],[CHDP12]]</f>
        <v>2222</v>
      </c>
      <c r="NM8">
        <f>Sug0.5[[#This Row],[CHDP13]]</f>
        <v>2260</v>
      </c>
      <c r="NN8">
        <f>Sug0.5[[#This Row],[CHDP14]]</f>
        <v>2288</v>
      </c>
      <c r="NO8">
        <f>Sug0.5[[#This Row],[CHDP15]]</f>
        <v>2308</v>
      </c>
      <c r="NP8">
        <f>Sug0.5[[#This Row],[CHDP16]]</f>
        <v>2357</v>
      </c>
      <c r="NQ8">
        <f>Sug0.5[[#This Row],[CHDP17]]</f>
        <v>2395</v>
      </c>
      <c r="NR8">
        <f>Sug0.5[[#This Row],[CHDP18]]</f>
        <v>2444</v>
      </c>
      <c r="NS8">
        <f>Sug0.5[[#This Row],[CHDP19]]</f>
        <v>2517</v>
      </c>
      <c r="NT8">
        <f>Sug0.5[[#This Row],[CHDP20]]</f>
        <v>2537</v>
      </c>
      <c r="NU8">
        <f>Sug0.5[[#This Row],[CHDP21]]</f>
        <v>2571</v>
      </c>
      <c r="NV8">
        <f>Sug0.5[[#This Row],[CHDP22]]</f>
        <v>2632</v>
      </c>
      <c r="NW8">
        <f>Sug0.5[[#This Row],[CHDP23]]</f>
        <v>2664</v>
      </c>
      <c r="NX8">
        <f>Sug0.5[[#This Row],[CHDP24]]</f>
        <v>2675</v>
      </c>
      <c r="NY8">
        <f>Sug0.5[[#This Row],[CHDP25]]</f>
        <v>2670</v>
      </c>
      <c r="NZ8">
        <f>Sug0.5[[#This Row],[CHDP26]]</f>
        <v>2745</v>
      </c>
      <c r="OA8">
        <f>Sug0.5[[#This Row],[CHDP27]]</f>
        <v>2695</v>
      </c>
      <c r="OB8">
        <f>Reg[[#This Row],[T2DP2]]</f>
        <v>2066</v>
      </c>
      <c r="OC8">
        <f>Reg[[#This Row],[T2DP3]]</f>
        <v>2271</v>
      </c>
      <c r="OD8">
        <f>Reg[[#This Row],[T2DP4]]</f>
        <v>2502</v>
      </c>
      <c r="OE8">
        <f>Reg[[#This Row],[T2DP5]]</f>
        <v>2729</v>
      </c>
      <c r="OF8">
        <f>Reg[[#This Row],[T2DP6]]</f>
        <v>2959</v>
      </c>
      <c r="OG8">
        <f>Reg[[#This Row],[T2DP7]]</f>
        <v>3183</v>
      </c>
      <c r="OH8">
        <f>Reg[[#This Row],[T2DP8]]</f>
        <v>3403</v>
      </c>
      <c r="OI8">
        <f>Reg[[#This Row],[T2DP9]]</f>
        <v>3611</v>
      </c>
      <c r="OJ8">
        <f>Reg[[#This Row],[T2DP10]]</f>
        <v>3775</v>
      </c>
      <c r="OK8">
        <f>Reg[[#This Row],[T2DP11]]</f>
        <v>3917</v>
      </c>
      <c r="OL8">
        <f>Reg[[#This Row],[T2DP12]]</f>
        <v>4070</v>
      </c>
      <c r="OM8">
        <f>Reg[[#This Row],[T2DP13]]</f>
        <v>4207</v>
      </c>
      <c r="ON8">
        <f>Reg[[#This Row],[T2DP14]]</f>
        <v>4341</v>
      </c>
      <c r="OO8">
        <f>Reg[[#This Row],[T2DP15]]</f>
        <v>4503</v>
      </c>
      <c r="OP8">
        <f>Reg[[#This Row],[T2DP16]]</f>
        <v>4663</v>
      </c>
      <c r="OQ8">
        <f>Reg[[#This Row],[T2DP17]]</f>
        <v>4830</v>
      </c>
      <c r="OR8">
        <f>Reg[[#This Row],[T2DP18]]</f>
        <v>4961</v>
      </c>
      <c r="OS8">
        <f>Reg[[#This Row],[T2DP19]]</f>
        <v>5117</v>
      </c>
      <c r="OT8">
        <f>Reg[[#This Row],[T2DP20]]</f>
        <v>5224</v>
      </c>
      <c r="OU8">
        <f>Reg[[#This Row],[T2DP21]]</f>
        <v>5277</v>
      </c>
      <c r="OV8">
        <f>Reg[[#This Row],[T2DP22]]</f>
        <v>5381</v>
      </c>
      <c r="OW8">
        <f>Reg[[#This Row],[T2DP23]]</f>
        <v>5468</v>
      </c>
      <c r="OX8">
        <f>Reg[[#This Row],[T2DP24]]</f>
        <v>5509</v>
      </c>
      <c r="OY8">
        <f>Reg[[#This Row],[T2DP25]]</f>
        <v>5584</v>
      </c>
      <c r="OZ8">
        <f>Reg[[#This Row],[T2DP26]]</f>
        <v>5690</v>
      </c>
      <c r="PA8">
        <f>Reg[[#This Row],[T2DP27]]</f>
        <v>5691</v>
      </c>
      <c r="PB8">
        <f>Sug0.2[[#This Row],[T2DP2]]</f>
        <v>2066</v>
      </c>
      <c r="PC8">
        <f>Sug0.2[[#This Row],[T2DP3]]</f>
        <v>2271</v>
      </c>
      <c r="PD8">
        <f>Sug0.2[[#This Row],[T2DP4]]</f>
        <v>2502</v>
      </c>
      <c r="PE8">
        <f>Sug0.2[[#This Row],[T2DP5]]</f>
        <v>2729</v>
      </c>
      <c r="PF8">
        <f>Sug0.2[[#This Row],[T2DP6]]</f>
        <v>2955</v>
      </c>
      <c r="PG8">
        <f>Sug0.2[[#This Row],[T2DP7]]</f>
        <v>3177</v>
      </c>
      <c r="PH8">
        <f>Sug0.2[[#This Row],[T2DP8]]</f>
        <v>3394</v>
      </c>
      <c r="PI8">
        <f>Sug0.2[[#This Row],[T2DP9]]</f>
        <v>3594</v>
      </c>
      <c r="PJ8">
        <f>Sug0.2[[#This Row],[T2DP10]]</f>
        <v>3756</v>
      </c>
      <c r="PK8">
        <f>Sug0.2[[#This Row],[T2DP11]]</f>
        <v>3897</v>
      </c>
      <c r="PL8">
        <f>Sug0.2[[#This Row],[T2DP12]]</f>
        <v>4049</v>
      </c>
      <c r="PM8">
        <f>Sug0.2[[#This Row],[T2DP13]]</f>
        <v>4182</v>
      </c>
      <c r="PN8">
        <f>Sug0.2[[#This Row],[T2DP14]]</f>
        <v>4314</v>
      </c>
      <c r="PO8">
        <f>Sug0.2[[#This Row],[T2DP15]]</f>
        <v>4476</v>
      </c>
      <c r="PP8">
        <f>Sug0.2[[#This Row],[T2DP16]]</f>
        <v>4634</v>
      </c>
      <c r="PQ8">
        <f>Sug0.2[[#This Row],[T2DP17]]</f>
        <v>4797</v>
      </c>
      <c r="PR8">
        <f>Sug0.2[[#This Row],[T2DP18]]</f>
        <v>4928</v>
      </c>
      <c r="PS8">
        <f>Sug0.2[[#This Row],[T2DP19]]</f>
        <v>5081</v>
      </c>
      <c r="PT8">
        <f>Sug0.2[[#This Row],[T2DP20]]</f>
        <v>5182</v>
      </c>
      <c r="PU8">
        <f>Sug0.2[[#This Row],[T2DP21]]</f>
        <v>5234</v>
      </c>
      <c r="PV8">
        <f>Sug0.2[[#This Row],[T2DP22]]</f>
        <v>5339</v>
      </c>
      <c r="PW8">
        <f>Sug0.2[[#This Row],[T2DP23]]</f>
        <v>5424</v>
      </c>
      <c r="PX8">
        <f>Sug0.2[[#This Row],[T2DP24]]</f>
        <v>5465</v>
      </c>
      <c r="PY8">
        <f>Sug0.2[[#This Row],[T2DP25]]</f>
        <v>5537</v>
      </c>
      <c r="PZ8">
        <f>Sug0.2[[#This Row],[T2DP26]]</f>
        <v>5636</v>
      </c>
      <c r="QA8">
        <f>Sug0.2[[#This Row],[T2DP27]]</f>
        <v>5636</v>
      </c>
      <c r="QB8">
        <f>Sug0.5[[#This Row],[T2DP2]]</f>
        <v>2066</v>
      </c>
      <c r="QC8">
        <f>Sug0.5[[#This Row],[T2DP3]]</f>
        <v>2271</v>
      </c>
      <c r="QD8">
        <f>Sug0.5[[#This Row],[T2DP4]]</f>
        <v>2499</v>
      </c>
      <c r="QE8">
        <f>Sug0.5[[#This Row],[T2DP5]]</f>
        <v>2722</v>
      </c>
      <c r="QF8">
        <f>Sug0.5[[#This Row],[T2DP6]]</f>
        <v>2943</v>
      </c>
      <c r="QG8">
        <f>Sug0.5[[#This Row],[T2DP7]]</f>
        <v>3160</v>
      </c>
      <c r="QH8">
        <f>Sug0.5[[#This Row],[T2DP8]]</f>
        <v>3374</v>
      </c>
      <c r="QI8">
        <f>Sug0.5[[#This Row],[T2DP9]]</f>
        <v>3572</v>
      </c>
      <c r="QJ8">
        <f>Sug0.5[[#This Row],[T2DP10]]</f>
        <v>3722</v>
      </c>
      <c r="QK8">
        <f>Sug0.5[[#This Row],[T2DP11]]</f>
        <v>3857</v>
      </c>
      <c r="QL8">
        <f>Sug0.5[[#This Row],[T2DP12]]</f>
        <v>4009</v>
      </c>
      <c r="QM8">
        <f>Sug0.5[[#This Row],[T2DP13]]</f>
        <v>4137</v>
      </c>
      <c r="QN8">
        <f>Sug0.5[[#This Row],[T2DP14]]</f>
        <v>4266</v>
      </c>
      <c r="QO8">
        <f>Sug0.5[[#This Row],[T2DP15]]</f>
        <v>4419</v>
      </c>
      <c r="QP8">
        <f>Sug0.5[[#This Row],[T2DP16]]</f>
        <v>4567</v>
      </c>
      <c r="QQ8">
        <f>Sug0.5[[#This Row],[T2DP17]]</f>
        <v>4720</v>
      </c>
      <c r="QR8">
        <f>Sug0.5[[#This Row],[T2DP18]]</f>
        <v>4853</v>
      </c>
      <c r="QS8">
        <f>Sug0.5[[#This Row],[T2DP19]]</f>
        <v>5000</v>
      </c>
      <c r="QT8">
        <f>Sug0.5[[#This Row],[T2DP20]]</f>
        <v>5095</v>
      </c>
      <c r="QU8">
        <f>Sug0.5[[#This Row],[T2DP21]]</f>
        <v>5146</v>
      </c>
      <c r="QV8">
        <f>Sug0.5[[#This Row],[T2DP22]]</f>
        <v>5245</v>
      </c>
      <c r="QW8">
        <f>Sug0.5[[#This Row],[T2DP23]]</f>
        <v>5319</v>
      </c>
      <c r="QX8">
        <f>Sug0.5[[#This Row],[T2DP24]]</f>
        <v>5364</v>
      </c>
      <c r="QY8">
        <f>Sug0.5[[#This Row],[T2DP25]]</f>
        <v>5436</v>
      </c>
      <c r="QZ8">
        <f>Sug0.5[[#This Row],[T2DP26]]</f>
        <v>5535</v>
      </c>
      <c r="RA8">
        <f>Sug0.5[[#This Row],[T2DP27]]</f>
        <v>5542</v>
      </c>
      <c r="RB8">
        <f>Reg[[#This Row],[OVEP2]]</f>
        <v>7518</v>
      </c>
      <c r="RC8">
        <f>Reg[[#This Row],[OVEP3]]</f>
        <v>7666</v>
      </c>
      <c r="RD8">
        <f>Reg[[#This Row],[OVEP4]]</f>
        <v>7852</v>
      </c>
      <c r="RE8">
        <f>Reg[[#This Row],[OVEP5]]</f>
        <v>7972</v>
      </c>
      <c r="RF8">
        <f>Reg[[#This Row],[OVEP6]]</f>
        <v>8050</v>
      </c>
      <c r="RG8">
        <f>Reg[[#This Row],[OVEP7]]</f>
        <v>8170</v>
      </c>
      <c r="RH8">
        <f>Reg[[#This Row],[OVEP8]]</f>
        <v>8280</v>
      </c>
      <c r="RI8">
        <f>Reg[[#This Row],[OVEP9]]</f>
        <v>8391</v>
      </c>
      <c r="RJ8">
        <f>Reg[[#This Row],[OVEP10]]</f>
        <v>8505</v>
      </c>
      <c r="RK8">
        <f>Reg[[#This Row],[OVEP11]]</f>
        <v>8547</v>
      </c>
      <c r="RL8">
        <f>Reg[[#This Row],[OVEP12]]</f>
        <v>8631</v>
      </c>
      <c r="RM8">
        <f>Reg[[#This Row],[OVEP13]]</f>
        <v>8678</v>
      </c>
      <c r="RN8">
        <f>Reg[[#This Row],[OVEP14]]</f>
        <v>8738</v>
      </c>
      <c r="RO8">
        <f>Reg[[#This Row],[OVEP15]]</f>
        <v>8789</v>
      </c>
      <c r="RP8">
        <f>Reg[[#This Row],[OVEP16]]</f>
        <v>8895</v>
      </c>
      <c r="RQ8">
        <f>Reg[[#This Row],[OVEP17]]</f>
        <v>8942</v>
      </c>
      <c r="RR8">
        <f>Reg[[#This Row],[OVEP18]]</f>
        <v>8945</v>
      </c>
      <c r="RS8">
        <f>Reg[[#This Row],[OVEP19]]</f>
        <v>8970</v>
      </c>
      <c r="RT8">
        <f>Reg[[#This Row],[OVEP20]]</f>
        <v>9004</v>
      </c>
      <c r="RU8">
        <f>Reg[[#This Row],[OVEP21]]</f>
        <v>9105</v>
      </c>
      <c r="RV8">
        <f>Reg[[#This Row],[OVEP22]]</f>
        <v>9158</v>
      </c>
      <c r="RW8">
        <f>Reg[[#This Row],[OVEP23]]</f>
        <v>9182</v>
      </c>
      <c r="RX8">
        <f>Reg[[#This Row],[OVEP24]]</f>
        <v>9197</v>
      </c>
      <c r="RY8">
        <f>Reg[[#This Row],[OVEP25]]</f>
        <v>9201</v>
      </c>
      <c r="RZ8">
        <f>Reg[[#This Row],[OVEP26]]</f>
        <v>9252</v>
      </c>
      <c r="SA8">
        <f>Reg[[#This Row],[OVEP27]]</f>
        <v>9112</v>
      </c>
      <c r="SB8">
        <f>Sug0.2[[#This Row],[OVEP2]]</f>
        <v>7518</v>
      </c>
      <c r="SC8">
        <f>Sug0.2[[#This Row],[OVEP3]]</f>
        <v>7663</v>
      </c>
      <c r="SD8">
        <f>Sug0.2[[#This Row],[OVEP4]]</f>
        <v>7841</v>
      </c>
      <c r="SE8">
        <f>Sug0.2[[#This Row],[OVEP5]]</f>
        <v>7965</v>
      </c>
      <c r="SF8">
        <f>Sug0.2[[#This Row],[OVEP6]]</f>
        <v>8044</v>
      </c>
      <c r="SG8">
        <f>Sug0.2[[#This Row],[OVEP7]]</f>
        <v>8158</v>
      </c>
      <c r="SH8">
        <f>Sug0.2[[#This Row],[OVEP8]]</f>
        <v>8272</v>
      </c>
      <c r="SI8">
        <f>Sug0.2[[#This Row],[OVEP9]]</f>
        <v>8375</v>
      </c>
      <c r="SJ8">
        <f>Sug0.2[[#This Row],[OVEP10]]</f>
        <v>8484</v>
      </c>
      <c r="SK8">
        <f>Sug0.2[[#This Row],[OVEP11]]</f>
        <v>8526</v>
      </c>
      <c r="SL8">
        <f>Sug0.2[[#This Row],[OVEP12]]</f>
        <v>8611</v>
      </c>
      <c r="SM8">
        <f>Sug0.2[[#This Row],[OVEP13]]</f>
        <v>8660</v>
      </c>
      <c r="SN8">
        <f>Sug0.2[[#This Row],[OVEP14]]</f>
        <v>8723</v>
      </c>
      <c r="SO8">
        <f>Sug0.2[[#This Row],[OVEP15]]</f>
        <v>8764</v>
      </c>
      <c r="SP8">
        <f>Sug0.2[[#This Row],[OVEP16]]</f>
        <v>8881</v>
      </c>
      <c r="SQ8">
        <f>Sug0.2[[#This Row],[OVEP17]]</f>
        <v>8930</v>
      </c>
      <c r="SR8">
        <f>Sug0.2[[#This Row],[OVEP18]]</f>
        <v>8934</v>
      </c>
      <c r="SS8">
        <f>Sug0.2[[#This Row],[OVEP19]]</f>
        <v>8950</v>
      </c>
      <c r="ST8">
        <f>Sug0.2[[#This Row],[OVEP20]]</f>
        <v>8987</v>
      </c>
      <c r="SU8">
        <f>Sug0.2[[#This Row],[OVEP21]]</f>
        <v>9099</v>
      </c>
      <c r="SV8">
        <f>Sug0.2[[#This Row],[OVEP22]]</f>
        <v>9137</v>
      </c>
      <c r="SW8">
        <f>Sug0.2[[#This Row],[OVEP23]]</f>
        <v>9163</v>
      </c>
      <c r="SX8">
        <f>Sug0.2[[#This Row],[OVEP24]]</f>
        <v>9185</v>
      </c>
      <c r="SY8">
        <f>Sug0.2[[#This Row],[OVEP25]]</f>
        <v>9194</v>
      </c>
      <c r="SZ8">
        <f>Sug0.2[[#This Row],[OVEP26]]</f>
        <v>9240</v>
      </c>
      <c r="TA8">
        <f>Sug0.2[[#This Row],[OVEP27]]</f>
        <v>9114</v>
      </c>
      <c r="TB8">
        <f>Sug0.5[[#This Row],[OVEP2]]</f>
        <v>7518</v>
      </c>
      <c r="TC8">
        <f>Sug0.5[[#This Row],[OVEP3]]</f>
        <v>7655</v>
      </c>
      <c r="TD8">
        <f>Sug0.5[[#This Row],[OVEP4]]</f>
        <v>7820</v>
      </c>
      <c r="TE8">
        <f>Sug0.5[[#This Row],[OVEP5]]</f>
        <v>7941</v>
      </c>
      <c r="TF8">
        <f>Sug0.5[[#This Row],[OVEP6]]</f>
        <v>8021</v>
      </c>
      <c r="TG8">
        <f>Sug0.5[[#This Row],[OVEP7]]</f>
        <v>8128</v>
      </c>
      <c r="TH8">
        <f>Sug0.5[[#This Row],[OVEP8]]</f>
        <v>8246</v>
      </c>
      <c r="TI8">
        <f>Sug0.5[[#This Row],[OVEP9]]</f>
        <v>8356</v>
      </c>
      <c r="TJ8">
        <f>Sug0.5[[#This Row],[OVEP10]]</f>
        <v>8468</v>
      </c>
      <c r="TK8">
        <f>Sug0.5[[#This Row],[OVEP11]]</f>
        <v>8499</v>
      </c>
      <c r="TL8">
        <f>Sug0.5[[#This Row],[OVEP12]]</f>
        <v>8590</v>
      </c>
      <c r="TM8">
        <f>Sug0.5[[#This Row],[OVEP13]]</f>
        <v>8628</v>
      </c>
      <c r="TN8">
        <f>Sug0.5[[#This Row],[OVEP14]]</f>
        <v>8694</v>
      </c>
      <c r="TO8">
        <f>Sug0.5[[#This Row],[OVEP15]]</f>
        <v>8750</v>
      </c>
      <c r="TP8">
        <f>Sug0.5[[#This Row],[OVEP16]]</f>
        <v>8861</v>
      </c>
      <c r="TQ8">
        <f>Sug0.5[[#This Row],[OVEP17]]</f>
        <v>8893</v>
      </c>
      <c r="TR8">
        <f>Sug0.5[[#This Row],[OVEP18]]</f>
        <v>8898</v>
      </c>
      <c r="TS8">
        <f>Sug0.5[[#This Row],[OVEP19]]</f>
        <v>8908</v>
      </c>
      <c r="TT8">
        <f>Sug0.5[[#This Row],[OVEP20]]</f>
        <v>8948</v>
      </c>
      <c r="TU8">
        <f>Sug0.5[[#This Row],[OVEP21]]</f>
        <v>9050</v>
      </c>
      <c r="TV8">
        <f>Sug0.5[[#This Row],[OVEP22]]</f>
        <v>9103</v>
      </c>
      <c r="TW8">
        <f>Sug0.5[[#This Row],[OVEP23]]</f>
        <v>9125</v>
      </c>
      <c r="TX8">
        <f>Sug0.5[[#This Row],[OVEP24]]</f>
        <v>9157</v>
      </c>
      <c r="TY8">
        <f>Sug0.5[[#This Row],[OVEP25]]</f>
        <v>9179</v>
      </c>
      <c r="TZ8">
        <f>Sug0.5[[#This Row],[OVEP26]]</f>
        <v>9219</v>
      </c>
      <c r="UA8">
        <f>Sug0.5[[#This Row],[OVEP27]]</f>
        <v>9111</v>
      </c>
      <c r="UB8">
        <f>Reg[[#This Row],[OBEP2]]</f>
        <v>8413</v>
      </c>
      <c r="UC8">
        <f>Reg[[#This Row],[OBEP3]]</f>
        <v>8327</v>
      </c>
      <c r="UD8">
        <f>Reg[[#This Row],[OBEP4]]</f>
        <v>8199</v>
      </c>
      <c r="UE8">
        <f>Reg[[#This Row],[OBEP5]]</f>
        <v>8127</v>
      </c>
      <c r="UF8">
        <f>Reg[[#This Row],[OBEP6]]</f>
        <v>8045</v>
      </c>
      <c r="UG8">
        <f>Reg[[#This Row],[OBEP7]]</f>
        <v>7983</v>
      </c>
      <c r="UH8">
        <f>Reg[[#This Row],[OBEP8]]</f>
        <v>7874</v>
      </c>
      <c r="UI8">
        <f>Reg[[#This Row],[OBEP9]]</f>
        <v>7825</v>
      </c>
      <c r="UJ8">
        <f>Reg[[#This Row],[OBEP10]]</f>
        <v>7710</v>
      </c>
      <c r="UK8">
        <f>Reg[[#This Row],[OBEP11]]</f>
        <v>7676</v>
      </c>
      <c r="UL8">
        <f>Reg[[#This Row],[OBEP12]]</f>
        <v>7652</v>
      </c>
      <c r="UM8">
        <f>Reg[[#This Row],[OBEP13]]</f>
        <v>7586</v>
      </c>
      <c r="UN8">
        <f>Reg[[#This Row],[OBEP14]]</f>
        <v>7540</v>
      </c>
      <c r="UO8">
        <f>Reg[[#This Row],[OBEP15]]</f>
        <v>7553</v>
      </c>
      <c r="UP8">
        <f>Reg[[#This Row],[OBEP16]]</f>
        <v>7471</v>
      </c>
      <c r="UQ8">
        <f>Reg[[#This Row],[OBEP17]]</f>
        <v>7410</v>
      </c>
      <c r="UR8">
        <f>Reg[[#This Row],[OBEP18]]</f>
        <v>7453</v>
      </c>
      <c r="US8">
        <f>Reg[[#This Row],[OBEP19]]</f>
        <v>7411</v>
      </c>
      <c r="UT8">
        <f>Reg[[#This Row],[OBEP20]]</f>
        <v>7421</v>
      </c>
      <c r="UU8">
        <f>Reg[[#This Row],[OBEP21]]</f>
        <v>7381</v>
      </c>
      <c r="UV8">
        <f>Reg[[#This Row],[OBEP22]]</f>
        <v>7366</v>
      </c>
      <c r="UW8">
        <f>Reg[[#This Row],[OBEP23]]</f>
        <v>7338</v>
      </c>
      <c r="UX8">
        <f>Reg[[#This Row],[OBEP24]]</f>
        <v>7274</v>
      </c>
      <c r="UY8">
        <f>Reg[[#This Row],[OBEP25]]</f>
        <v>7298</v>
      </c>
      <c r="UZ8">
        <f>Reg[[#This Row],[OBEP26]]</f>
        <v>7240</v>
      </c>
      <c r="VA8">
        <f>Reg[[#This Row],[OBEP27]]</f>
        <v>7285</v>
      </c>
      <c r="VB8">
        <f>Sug0.2[[#This Row],[OBEP2]]</f>
        <v>8413</v>
      </c>
      <c r="VC8">
        <f>Sug0.2[[#This Row],[OBEP3]]</f>
        <v>8327</v>
      </c>
      <c r="VD8">
        <f>Sug0.2[[#This Row],[OBEP4]]</f>
        <v>8196</v>
      </c>
      <c r="VE8">
        <f>Sug0.2[[#This Row],[OBEP5]]</f>
        <v>8120</v>
      </c>
      <c r="VF8">
        <f>Sug0.2[[#This Row],[OBEP6]]</f>
        <v>8031</v>
      </c>
      <c r="VG8">
        <f>Sug0.2[[#This Row],[OBEP7]]</f>
        <v>7970</v>
      </c>
      <c r="VH8">
        <f>Sug0.2[[#This Row],[OBEP8]]</f>
        <v>7855</v>
      </c>
      <c r="VI8">
        <f>Sug0.2[[#This Row],[OBEP9]]</f>
        <v>7806</v>
      </c>
      <c r="VJ8">
        <f>Sug0.2[[#This Row],[OBEP10]]</f>
        <v>7688</v>
      </c>
      <c r="VK8">
        <f>Sug0.2[[#This Row],[OBEP11]]</f>
        <v>7650</v>
      </c>
      <c r="VL8">
        <f>Sug0.2[[#This Row],[OBEP12]]</f>
        <v>7628</v>
      </c>
      <c r="VM8">
        <f>Sug0.2[[#This Row],[OBEP13]]</f>
        <v>7557</v>
      </c>
      <c r="VN8">
        <f>Sug0.2[[#This Row],[OBEP14]]</f>
        <v>7508</v>
      </c>
      <c r="VO8">
        <f>Sug0.2[[#This Row],[OBEP15]]</f>
        <v>7519</v>
      </c>
      <c r="VP8">
        <f>Sug0.2[[#This Row],[OBEP16]]</f>
        <v>7433</v>
      </c>
      <c r="VQ8">
        <f>Sug0.2[[#This Row],[OBEP17]]</f>
        <v>7371</v>
      </c>
      <c r="VR8">
        <f>Sug0.2[[#This Row],[OBEP18]]</f>
        <v>7411</v>
      </c>
      <c r="VS8">
        <f>Sug0.2[[#This Row],[OBEP19]]</f>
        <v>7373</v>
      </c>
      <c r="VT8">
        <f>Sug0.2[[#This Row],[OBEP20]]</f>
        <v>7380</v>
      </c>
      <c r="VU8">
        <f>Sug0.2[[#This Row],[OBEP21]]</f>
        <v>7333</v>
      </c>
      <c r="VV8">
        <f>Sug0.2[[#This Row],[OBEP22]]</f>
        <v>7323</v>
      </c>
      <c r="VW8">
        <f>Sug0.2[[#This Row],[OBEP23]]</f>
        <v>7289</v>
      </c>
      <c r="VX8">
        <f>Sug0.2[[#This Row],[OBEP24]]</f>
        <v>7220</v>
      </c>
      <c r="VY8">
        <f>Sug0.2[[#This Row],[OBEP25]]</f>
        <v>7239</v>
      </c>
      <c r="VZ8">
        <f>Sug0.2[[#This Row],[OBEP26]]</f>
        <v>7176</v>
      </c>
      <c r="WA8">
        <f>Sug0.2[[#This Row],[OBEP27]]</f>
        <v>7218</v>
      </c>
      <c r="WB8">
        <f>Sug0.5[[#This Row],[OBEP2]]</f>
        <v>8413</v>
      </c>
      <c r="WC8">
        <f>Sug0.5[[#This Row],[OBEP3]]</f>
        <v>8319</v>
      </c>
      <c r="WD8">
        <f>Sug0.5[[#This Row],[OBEP4]]</f>
        <v>8187</v>
      </c>
      <c r="WE8">
        <f>Sug0.5[[#This Row],[OBEP5]]</f>
        <v>8096</v>
      </c>
      <c r="WF8">
        <f>Sug0.5[[#This Row],[OBEP6]]</f>
        <v>7999</v>
      </c>
      <c r="WG8">
        <f>Sug0.5[[#This Row],[OBEP7]]</f>
        <v>7932</v>
      </c>
      <c r="WH8">
        <f>Sug0.5[[#This Row],[OBEP8]]</f>
        <v>7808</v>
      </c>
      <c r="WI8">
        <f>Sug0.5[[#This Row],[OBEP9]]</f>
        <v>7747</v>
      </c>
      <c r="WJ8">
        <f>Sug0.5[[#This Row],[OBEP10]]</f>
        <v>7620</v>
      </c>
      <c r="WK8">
        <f>Sug0.5[[#This Row],[OBEP11]]</f>
        <v>7581</v>
      </c>
      <c r="WL8">
        <f>Sug0.5[[#This Row],[OBEP12]]</f>
        <v>7548</v>
      </c>
      <c r="WM8">
        <f>Sug0.5[[#This Row],[OBEP13]]</f>
        <v>7478</v>
      </c>
      <c r="WN8">
        <f>Sug0.5[[#This Row],[OBEP14]]</f>
        <v>7426</v>
      </c>
      <c r="WO8">
        <f>Sug0.5[[#This Row],[OBEP15]]</f>
        <v>7427</v>
      </c>
      <c r="WP8">
        <f>Sug0.5[[#This Row],[OBEP16]]</f>
        <v>7339</v>
      </c>
      <c r="WQ8">
        <f>Sug0.5[[#This Row],[OBEP17]]</f>
        <v>7277</v>
      </c>
      <c r="WR8">
        <f>Sug0.5[[#This Row],[OBEP18]]</f>
        <v>7313</v>
      </c>
      <c r="WS8">
        <f>Sug0.5[[#This Row],[OBEP19]]</f>
        <v>7280</v>
      </c>
      <c r="WT8">
        <f>Sug0.5[[#This Row],[OBEP20]]</f>
        <v>7285</v>
      </c>
      <c r="WU8">
        <f>Sug0.5[[#This Row],[OBEP21]]</f>
        <v>7241</v>
      </c>
      <c r="WV8">
        <f>Sug0.5[[#This Row],[OBEP22]]</f>
        <v>7227</v>
      </c>
      <c r="WW8">
        <f>Sug0.5[[#This Row],[OBEP23]]</f>
        <v>7196</v>
      </c>
      <c r="WX8">
        <f>Sug0.5[[#This Row],[OBEP24]]</f>
        <v>7123</v>
      </c>
      <c r="WY8">
        <f>Sug0.5[[#This Row],[OBEP25]]</f>
        <v>7130</v>
      </c>
      <c r="WZ8">
        <f>Sug0.5[[#This Row],[OBEP26]]</f>
        <v>7074</v>
      </c>
      <c r="XA8">
        <f>Sug0.5[[#This Row],[OBEP27]]</f>
        <v>7109</v>
      </c>
    </row>
    <row r="9" spans="1:625" x14ac:dyDescent="0.25">
      <c r="A9">
        <v>5</v>
      </c>
      <c r="B9" s="10">
        <f>Reg[[#This Row],[STEP2]]</f>
        <v>5107</v>
      </c>
      <c r="C9" s="10">
        <f>Reg[[#This Row],[STEP3]]</f>
        <v>5417</v>
      </c>
      <c r="D9" s="10">
        <f>Reg[[#This Row],[STEP4]]</f>
        <v>5654</v>
      </c>
      <c r="E9" s="10">
        <f>Reg[[#This Row],[STEP5]]</f>
        <v>5891</v>
      </c>
      <c r="F9" s="10">
        <f>Reg[[#This Row],[STEP6]]</f>
        <v>6034</v>
      </c>
      <c r="G9" s="10">
        <f>Reg[[#This Row],[STEP7]]</f>
        <v>6208</v>
      </c>
      <c r="H9" s="10">
        <f>Reg[[#This Row],[STEP8]]</f>
        <v>6379</v>
      </c>
      <c r="I9" s="10">
        <f>Reg[[#This Row],[STEP9]]</f>
        <v>6521</v>
      </c>
      <c r="J9" s="10">
        <f>Reg[[#This Row],[STEP10]]</f>
        <v>6589</v>
      </c>
      <c r="K9" s="10">
        <f>Reg[[#This Row],[STEP11]]</f>
        <v>6660</v>
      </c>
      <c r="L9" s="10">
        <f>Reg[[#This Row],[STEP12]]</f>
        <v>6757</v>
      </c>
      <c r="M9" s="10">
        <f>Reg[[#This Row],[STEP13]]</f>
        <v>6818</v>
      </c>
      <c r="N9" s="10">
        <f>Reg[[#This Row],[STEP14]]</f>
        <v>6902</v>
      </c>
      <c r="O9" s="10">
        <f>Reg[[#This Row],[STEP15]]</f>
        <v>6995</v>
      </c>
      <c r="P9" s="10">
        <f>Reg[[#This Row],[STEP16]]</f>
        <v>7025</v>
      </c>
      <c r="Q9" s="10">
        <f>Reg[[#This Row],[STEP17]]</f>
        <v>6996</v>
      </c>
      <c r="R9" s="10">
        <f>Reg[[#This Row],[STEP18]]</f>
        <v>6961</v>
      </c>
      <c r="S9" s="10">
        <f>Reg[[#This Row],[STEP19]]</f>
        <v>7017</v>
      </c>
      <c r="T9" s="10">
        <f>Reg[[#This Row],[STEP20]]</f>
        <v>7024</v>
      </c>
      <c r="U9" s="10">
        <f>Reg[[#This Row],[STEP21]]</f>
        <v>6997</v>
      </c>
      <c r="V9" s="10">
        <f>Reg[[#This Row],[STEP22]]</f>
        <v>7079</v>
      </c>
      <c r="W9" s="10">
        <f>Reg[[#This Row],[STEP23]]</f>
        <v>7137</v>
      </c>
      <c r="X9" s="10">
        <f>Reg[[#This Row],[STEP24]]</f>
        <v>7158</v>
      </c>
      <c r="Y9" s="10">
        <f>Reg[[#This Row],[STEP25]]</f>
        <v>7145</v>
      </c>
      <c r="Z9" s="10">
        <f>Reg[[#This Row],[STEP26]]</f>
        <v>7077</v>
      </c>
      <c r="AA9" s="10">
        <f>Reg[[#This Row],[STEP27]]</f>
        <v>7123</v>
      </c>
      <c r="AB9" s="10">
        <f>Sug0.2[[#This Row],[STEP2]]</f>
        <v>5107</v>
      </c>
      <c r="AC9" s="10">
        <f>Sug0.2[[#This Row],[STEP3]]</f>
        <v>5392</v>
      </c>
      <c r="AD9" s="10">
        <f>Sug0.2[[#This Row],[STEP4]]</f>
        <v>5600</v>
      </c>
      <c r="AE9" s="10">
        <f>Sug0.2[[#This Row],[STEP5]]</f>
        <v>5811</v>
      </c>
      <c r="AF9" s="10">
        <f>Sug0.2[[#This Row],[STEP6]]</f>
        <v>5941</v>
      </c>
      <c r="AG9" s="10">
        <f>Sug0.2[[#This Row],[STEP7]]</f>
        <v>6100</v>
      </c>
      <c r="AH9" s="10">
        <f>Sug0.2[[#This Row],[STEP8]]</f>
        <v>6261</v>
      </c>
      <c r="AI9" s="10">
        <f>Sug0.2[[#This Row],[STEP9]]</f>
        <v>6383</v>
      </c>
      <c r="AJ9" s="10">
        <f>Sug0.2[[#This Row],[STEP10]]</f>
        <v>6458</v>
      </c>
      <c r="AK9" s="10">
        <f>Sug0.2[[#This Row],[STEP11]]</f>
        <v>6526</v>
      </c>
      <c r="AL9" s="10">
        <f>Sug0.2[[#This Row],[STEP12]]</f>
        <v>6616</v>
      </c>
      <c r="AM9" s="10">
        <f>Sug0.2[[#This Row],[STEP13]]</f>
        <v>6683</v>
      </c>
      <c r="AN9" s="10">
        <f>Sug0.2[[#This Row],[STEP14]]</f>
        <v>6769</v>
      </c>
      <c r="AO9" s="10">
        <f>Sug0.2[[#This Row],[STEP15]]</f>
        <v>6871</v>
      </c>
      <c r="AP9" s="10">
        <f>Sug0.2[[#This Row],[STEP16]]</f>
        <v>6898</v>
      </c>
      <c r="AQ9" s="10">
        <f>Sug0.2[[#This Row],[STEP17]]</f>
        <v>6881</v>
      </c>
      <c r="AR9" s="10">
        <f>Sug0.2[[#This Row],[STEP18]]</f>
        <v>6831</v>
      </c>
      <c r="AS9" s="10">
        <f>Sug0.2[[#This Row],[STEP19]]</f>
        <v>6881</v>
      </c>
      <c r="AT9" s="10">
        <f>Sug0.2[[#This Row],[STEP20]]</f>
        <v>6890</v>
      </c>
      <c r="AU9" s="10">
        <f>Sug0.2[[#This Row],[STEP21]]</f>
        <v>6864</v>
      </c>
      <c r="AV9" s="10">
        <f>Sug0.2[[#This Row],[STEP22]]</f>
        <v>6942</v>
      </c>
      <c r="AW9" s="10">
        <f>Sug0.2[[#This Row],[STEP23]]</f>
        <v>6987</v>
      </c>
      <c r="AX9" s="10">
        <f>Sug0.2[[#This Row],[STEP24]]</f>
        <v>7017</v>
      </c>
      <c r="AY9" s="10">
        <f>Sug0.2[[#This Row],[STEP25]]</f>
        <v>7005</v>
      </c>
      <c r="AZ9" s="10">
        <f>Sug0.2[[#This Row],[STEP26]]</f>
        <v>6932</v>
      </c>
      <c r="BA9" s="10">
        <f>Sug0.2[[#This Row],[STEP27]]</f>
        <v>6978</v>
      </c>
      <c r="BB9" s="10">
        <f>Sug0.5[[#This Row],[STEP2]]</f>
        <v>5107</v>
      </c>
      <c r="BC9" s="10">
        <f>Sug0.5[[#This Row],[STEP3]]</f>
        <v>5322</v>
      </c>
      <c r="BD9" s="10">
        <f>Sug0.5[[#This Row],[STEP4]]</f>
        <v>5476</v>
      </c>
      <c r="BE9" s="10">
        <f>Sug0.5[[#This Row],[STEP5]]</f>
        <v>5638</v>
      </c>
      <c r="BF9" s="10">
        <f>Sug0.5[[#This Row],[STEP6]]</f>
        <v>5757</v>
      </c>
      <c r="BG9" s="10">
        <f>Sug0.5[[#This Row],[STEP7]]</f>
        <v>5881</v>
      </c>
      <c r="BH9" s="10">
        <f>Sug0.5[[#This Row],[STEP8]]</f>
        <v>6004</v>
      </c>
      <c r="BI9" s="10">
        <f>Sug0.5[[#This Row],[STEP9]]</f>
        <v>6116</v>
      </c>
      <c r="BJ9" s="10">
        <f>Sug0.5[[#This Row],[STEP10]]</f>
        <v>6193</v>
      </c>
      <c r="BK9" s="10">
        <f>Sug0.5[[#This Row],[STEP11]]</f>
        <v>6236</v>
      </c>
      <c r="BL9" s="10">
        <f>Sug0.5[[#This Row],[STEP12]]</f>
        <v>6332</v>
      </c>
      <c r="BM9" s="10">
        <f>Sug0.5[[#This Row],[STEP13]]</f>
        <v>6378</v>
      </c>
      <c r="BN9" s="10">
        <f>Sug0.5[[#This Row],[STEP14]]</f>
        <v>6457</v>
      </c>
      <c r="BO9" s="10">
        <f>Sug0.5[[#This Row],[STEP15]]</f>
        <v>6542</v>
      </c>
      <c r="BP9" s="10">
        <f>Sug0.5[[#This Row],[STEP16]]</f>
        <v>6573</v>
      </c>
      <c r="BQ9" s="10">
        <f>Sug0.5[[#This Row],[STEP17]]</f>
        <v>6558</v>
      </c>
      <c r="BR9" s="10">
        <f>Sug0.5[[#This Row],[STEP18]]</f>
        <v>6518</v>
      </c>
      <c r="BS9" s="10">
        <f>Sug0.5[[#This Row],[STEP19]]</f>
        <v>6563</v>
      </c>
      <c r="BT9" s="10">
        <f>Sug0.5[[#This Row],[STEP20]]</f>
        <v>6595</v>
      </c>
      <c r="BU9" s="10">
        <f>Sug0.5[[#This Row],[STEP21]]</f>
        <v>6584</v>
      </c>
      <c r="BV9" s="10">
        <f>Sug0.5[[#This Row],[STEP22]]</f>
        <v>6655</v>
      </c>
      <c r="BW9" s="10">
        <f>Sug0.5[[#This Row],[STEP23]]</f>
        <v>6702</v>
      </c>
      <c r="BX9" s="10">
        <f>Sug0.5[[#This Row],[STEP24]]</f>
        <v>6712</v>
      </c>
      <c r="BY9" s="10">
        <f>Sug0.5[[#This Row],[STEP25]]</f>
        <v>6712</v>
      </c>
      <c r="BZ9" s="10">
        <f>Sug0.5[[#This Row],[STEP26]]</f>
        <v>6626</v>
      </c>
      <c r="CA9" s="10">
        <f>Sug0.5[[#This Row],[STEP27]]</f>
        <v>6691</v>
      </c>
      <c r="CB9" s="10">
        <f>Reg[[#This Row],[NASP2]]</f>
        <v>627</v>
      </c>
      <c r="CC9" s="10">
        <f>Reg[[#This Row],[NASP3]]</f>
        <v>765</v>
      </c>
      <c r="CD9" s="10">
        <f>Reg[[#This Row],[NASP4]]</f>
        <v>900</v>
      </c>
      <c r="CE9" s="10">
        <f>Reg[[#This Row],[NASP5]]</f>
        <v>1023</v>
      </c>
      <c r="CF9" s="10">
        <f>Reg[[#This Row],[NASP6]]</f>
        <v>1153</v>
      </c>
      <c r="CG9" s="10">
        <f>Reg[[#This Row],[NASP7]]</f>
        <v>1284</v>
      </c>
      <c r="CH9" s="10">
        <f>Reg[[#This Row],[NASP8]]</f>
        <v>1411</v>
      </c>
      <c r="CI9" s="10">
        <f>Reg[[#This Row],[NASP9]]</f>
        <v>1521</v>
      </c>
      <c r="CJ9" s="10">
        <f>Reg[[#This Row],[NASP10]]</f>
        <v>1641</v>
      </c>
      <c r="CK9" s="10">
        <f>Reg[[#This Row],[NASP11]]</f>
        <v>1725</v>
      </c>
      <c r="CL9" s="10">
        <f>Reg[[#This Row],[NASP12]]</f>
        <v>1851</v>
      </c>
      <c r="CM9" s="10">
        <f>Reg[[#This Row],[NASP13]]</f>
        <v>1942</v>
      </c>
      <c r="CN9" s="10">
        <f>Reg[[#This Row],[NASP14]]</f>
        <v>2048</v>
      </c>
      <c r="CO9" s="10">
        <f>Reg[[#This Row],[NASP15]]</f>
        <v>2133</v>
      </c>
      <c r="CP9" s="10">
        <f>Reg[[#This Row],[NASP16]]</f>
        <v>2231</v>
      </c>
      <c r="CQ9" s="10">
        <f>Reg[[#This Row],[NASP17]]</f>
        <v>2341</v>
      </c>
      <c r="CR9" s="10">
        <f>Reg[[#This Row],[NASP18]]</f>
        <v>2447</v>
      </c>
      <c r="CS9" s="10">
        <f>Reg[[#This Row],[NASP19]]</f>
        <v>2501</v>
      </c>
      <c r="CT9" s="10">
        <f>Reg[[#This Row],[NASP20]]</f>
        <v>2585</v>
      </c>
      <c r="CU9" s="10">
        <f>Reg[[#This Row],[NASP21]]</f>
        <v>2677</v>
      </c>
      <c r="CV9" s="10">
        <f>Reg[[#This Row],[NASP22]]</f>
        <v>2718</v>
      </c>
      <c r="CW9" s="10">
        <f>Reg[[#This Row],[NASP23]]</f>
        <v>2746</v>
      </c>
      <c r="CX9" s="10">
        <f>Reg[[#This Row],[NASP24]]</f>
        <v>2772</v>
      </c>
      <c r="CY9" s="10">
        <f>Reg[[#This Row],[NASP25]]</f>
        <v>2824</v>
      </c>
      <c r="CZ9" s="10">
        <f>Reg[[#This Row],[NASP26]]</f>
        <v>2884</v>
      </c>
      <c r="DA9" s="10">
        <f>Reg[[#This Row],[NASP27]]</f>
        <v>2914</v>
      </c>
      <c r="DB9" s="10">
        <f>Sug0.2[[#This Row],[NASP2]]</f>
        <v>627</v>
      </c>
      <c r="DC9" s="10">
        <f>Sug0.2[[#This Row],[NASP3]]</f>
        <v>754</v>
      </c>
      <c r="DD9" s="10">
        <f>Sug0.2[[#This Row],[NASP4]]</f>
        <v>881</v>
      </c>
      <c r="DE9" s="10">
        <f>Sug0.2[[#This Row],[NASP5]]</f>
        <v>990</v>
      </c>
      <c r="DF9" s="10">
        <f>Sug0.2[[#This Row],[NASP6]]</f>
        <v>1106</v>
      </c>
      <c r="DG9" s="10">
        <f>Sug0.2[[#This Row],[NASP7]]</f>
        <v>1230</v>
      </c>
      <c r="DH9" s="10">
        <f>Sug0.2[[#This Row],[NASP8]]</f>
        <v>1338</v>
      </c>
      <c r="DI9" s="10">
        <f>Sug0.2[[#This Row],[NASP9]]</f>
        <v>1440</v>
      </c>
      <c r="DJ9" s="10">
        <f>Sug0.2[[#This Row],[NASP10]]</f>
        <v>1539</v>
      </c>
      <c r="DK9" s="10">
        <f>Sug0.2[[#This Row],[NASP11]]</f>
        <v>1616</v>
      </c>
      <c r="DL9" s="10">
        <f>Sug0.2[[#This Row],[NASP12]]</f>
        <v>1728</v>
      </c>
      <c r="DM9" s="10">
        <f>Sug0.2[[#This Row],[NASP13]]</f>
        <v>1811</v>
      </c>
      <c r="DN9" s="10">
        <f>Sug0.2[[#This Row],[NASP14]]</f>
        <v>1913</v>
      </c>
      <c r="DO9" s="10">
        <f>Sug0.2[[#This Row],[NASP15]]</f>
        <v>1996</v>
      </c>
      <c r="DP9" s="10">
        <f>Sug0.2[[#This Row],[NASP16]]</f>
        <v>2093</v>
      </c>
      <c r="DQ9" s="10">
        <f>Sug0.2[[#This Row],[NASP17]]</f>
        <v>2207</v>
      </c>
      <c r="DR9" s="10">
        <f>Sug0.2[[#This Row],[NASP18]]</f>
        <v>2312</v>
      </c>
      <c r="DS9" s="10">
        <f>Sug0.2[[#This Row],[NASP19]]</f>
        <v>2367</v>
      </c>
      <c r="DT9" s="10">
        <f>Sug0.2[[#This Row],[NASP20]]</f>
        <v>2447</v>
      </c>
      <c r="DU9" s="10">
        <f>Sug0.2[[#This Row],[NASP21]]</f>
        <v>2537</v>
      </c>
      <c r="DV9" s="10">
        <f>Sug0.2[[#This Row],[NASP22]]</f>
        <v>2577</v>
      </c>
      <c r="DW9" s="10">
        <f>Sug0.2[[#This Row],[NASP23]]</f>
        <v>2600</v>
      </c>
      <c r="DX9" s="10">
        <f>Sug0.2[[#This Row],[NASP24]]</f>
        <v>2618</v>
      </c>
      <c r="DY9" s="10">
        <f>Sug0.2[[#This Row],[NASP25]]</f>
        <v>2665</v>
      </c>
      <c r="DZ9" s="10">
        <f>Sug0.2[[#This Row],[NASP26]]</f>
        <v>2719</v>
      </c>
      <c r="EA9" s="10">
        <f>Sug0.2[[#This Row],[NASP27]]</f>
        <v>2738</v>
      </c>
      <c r="EB9">
        <f>Sug0.5[[#This Row],[NASP2]]</f>
        <v>627</v>
      </c>
      <c r="EC9">
        <f>Sug0.5[[#This Row],[NASP3]]</f>
        <v>734</v>
      </c>
      <c r="ED9">
        <f>Sug0.5[[#This Row],[NASP4]]</f>
        <v>834</v>
      </c>
      <c r="EE9">
        <f>Sug0.5[[#This Row],[NASP5]]</f>
        <v>924</v>
      </c>
      <c r="EF9">
        <f>Sug0.5[[#This Row],[NASP6]]</f>
        <v>1002</v>
      </c>
      <c r="EG9">
        <f>Sug0.5[[#This Row],[NASP7]]</f>
        <v>1093</v>
      </c>
      <c r="EH9">
        <f>Sug0.5[[#This Row],[NASP8]]</f>
        <v>1177</v>
      </c>
      <c r="EI9">
        <f>Sug0.5[[#This Row],[NASP9]]</f>
        <v>1245</v>
      </c>
      <c r="EJ9">
        <f>Sug0.5[[#This Row],[NASP10]]</f>
        <v>1319</v>
      </c>
      <c r="EK9">
        <f>Sug0.5[[#This Row],[NASP11]]</f>
        <v>1384</v>
      </c>
      <c r="EL9">
        <f>Sug0.5[[#This Row],[NASP12]]</f>
        <v>1471</v>
      </c>
      <c r="EM9">
        <f>Sug0.5[[#This Row],[NASP13]]</f>
        <v>1550</v>
      </c>
      <c r="EN9">
        <f>Sug0.5[[#This Row],[NASP14]]</f>
        <v>1627</v>
      </c>
      <c r="EO9">
        <f>Sug0.5[[#This Row],[NASP15]]</f>
        <v>1696</v>
      </c>
      <c r="EP9">
        <f>Sug0.5[[#This Row],[NASP16]]</f>
        <v>1770</v>
      </c>
      <c r="EQ9">
        <f>Sug0.5[[#This Row],[NASP17]]</f>
        <v>1856</v>
      </c>
      <c r="ER9">
        <f>Sug0.5[[#This Row],[NASP18]]</f>
        <v>1949</v>
      </c>
      <c r="ES9">
        <f>Sug0.5[[#This Row],[NASP19]]</f>
        <v>2004</v>
      </c>
      <c r="ET9">
        <f>Sug0.5[[#This Row],[NASP20]]</f>
        <v>2060</v>
      </c>
      <c r="EU9">
        <f>Sug0.5[[#This Row],[NASP21]]</f>
        <v>2129</v>
      </c>
      <c r="EV9">
        <f>Sug0.5[[#This Row],[NASP22]]</f>
        <v>2151</v>
      </c>
      <c r="EW9">
        <f>Sug0.5[[#This Row],[NASP23]]</f>
        <v>2162</v>
      </c>
      <c r="EX9">
        <f>Sug0.5[[#This Row],[NASP24]]</f>
        <v>2173</v>
      </c>
      <c r="EY9">
        <f>Sug0.5[[#This Row],[NASP25]]</f>
        <v>2203</v>
      </c>
      <c r="EZ9">
        <f>Sug0.5[[#This Row],[NASP26]]</f>
        <v>2261</v>
      </c>
      <c r="FA9">
        <f>Sug0.5[[#This Row],[NASP27]]</f>
        <v>2264</v>
      </c>
      <c r="FB9">
        <f>Reg[[#This Row],[CIRP2]]</f>
        <v>70</v>
      </c>
      <c r="FC9">
        <f>Reg[[#This Row],[CIRP3]]</f>
        <v>79</v>
      </c>
      <c r="FD9">
        <f>Reg[[#This Row],[CIRP4]]</f>
        <v>92</v>
      </c>
      <c r="FE9">
        <f>Reg[[#This Row],[CIRP5]]</f>
        <v>111</v>
      </c>
      <c r="FF9">
        <f>Reg[[#This Row],[CIRP6]]</f>
        <v>117</v>
      </c>
      <c r="FG9">
        <f>Reg[[#This Row],[CIRP7]]</f>
        <v>126</v>
      </c>
      <c r="FH9">
        <f>Reg[[#This Row],[CIRP8]]</f>
        <v>138</v>
      </c>
      <c r="FI9">
        <f>Reg[[#This Row],[CIRP9]]</f>
        <v>147</v>
      </c>
      <c r="FJ9">
        <f>Reg[[#This Row],[CIRP10]]</f>
        <v>158</v>
      </c>
      <c r="FK9">
        <f>Reg[[#This Row],[CIRP11]]</f>
        <v>174</v>
      </c>
      <c r="FL9">
        <f>Reg[[#This Row],[CIRP12]]</f>
        <v>191</v>
      </c>
      <c r="FM9">
        <f>Reg[[#This Row],[CIRP13]]</f>
        <v>214</v>
      </c>
      <c r="FN9">
        <f>Reg[[#This Row],[CIRP14]]</f>
        <v>224</v>
      </c>
      <c r="FO9">
        <f>Reg[[#This Row],[CIRP15]]</f>
        <v>244</v>
      </c>
      <c r="FP9">
        <f>Reg[[#This Row],[CIRP16]]</f>
        <v>251</v>
      </c>
      <c r="FQ9">
        <f>Reg[[#This Row],[CIRP17]]</f>
        <v>270</v>
      </c>
      <c r="FR9">
        <f>Reg[[#This Row],[CIRP18]]</f>
        <v>281</v>
      </c>
      <c r="FS9">
        <f>Reg[[#This Row],[CIRP19]]</f>
        <v>292</v>
      </c>
      <c r="FT9">
        <f>Reg[[#This Row],[CIRP20]]</f>
        <v>312</v>
      </c>
      <c r="FU9">
        <f>Reg[[#This Row],[CIRP21]]</f>
        <v>324</v>
      </c>
      <c r="FV9">
        <f>Reg[[#This Row],[CIRP22]]</f>
        <v>345</v>
      </c>
      <c r="FW9">
        <f>Reg[[#This Row],[CIRP23]]</f>
        <v>363</v>
      </c>
      <c r="FX9">
        <f>Reg[[#This Row],[CIRP24]]</f>
        <v>359</v>
      </c>
      <c r="FY9">
        <f>Reg[[#This Row],[CIRP25]]</f>
        <v>376</v>
      </c>
      <c r="FZ9">
        <f>Reg[[#This Row],[CIRP26]]</f>
        <v>382</v>
      </c>
      <c r="GA9">
        <f>Reg[[#This Row],[CIRP27]]</f>
        <v>397</v>
      </c>
      <c r="GB9">
        <f>Sug0.2[[#This Row],[CIRP2]]</f>
        <v>70</v>
      </c>
      <c r="GC9">
        <f>Sug0.2[[#This Row],[CIRP3]]</f>
        <v>79</v>
      </c>
      <c r="GD9">
        <f>Sug0.2[[#This Row],[CIRP4]]</f>
        <v>91</v>
      </c>
      <c r="GE9">
        <f>Sug0.2[[#This Row],[CIRP5]]</f>
        <v>109</v>
      </c>
      <c r="GF9">
        <f>Sug0.2[[#This Row],[CIRP6]]</f>
        <v>113</v>
      </c>
      <c r="GG9">
        <f>Sug0.2[[#This Row],[CIRP7]]</f>
        <v>118</v>
      </c>
      <c r="GH9">
        <f>Sug0.2[[#This Row],[CIRP8]]</f>
        <v>129</v>
      </c>
      <c r="GI9">
        <f>Sug0.2[[#This Row],[CIRP9]]</f>
        <v>135</v>
      </c>
      <c r="GJ9">
        <f>Sug0.2[[#This Row],[CIRP10]]</f>
        <v>144</v>
      </c>
      <c r="GK9">
        <f>Sug0.2[[#This Row],[CIRP11]]</f>
        <v>159</v>
      </c>
      <c r="GL9">
        <f>Sug0.2[[#This Row],[CIRP12]]</f>
        <v>177</v>
      </c>
      <c r="GM9">
        <f>Sug0.2[[#This Row],[CIRP13]]</f>
        <v>196</v>
      </c>
      <c r="GN9">
        <f>Sug0.2[[#This Row],[CIRP14]]</f>
        <v>204</v>
      </c>
      <c r="GO9">
        <f>Sug0.2[[#This Row],[CIRP15]]</f>
        <v>219</v>
      </c>
      <c r="GP9">
        <f>Sug0.2[[#This Row],[CIRP16]]</f>
        <v>223</v>
      </c>
      <c r="GQ9">
        <f>Sug0.2[[#This Row],[CIRP17]]</f>
        <v>238</v>
      </c>
      <c r="GR9">
        <f>Sug0.2[[#This Row],[CIRP18]]</f>
        <v>248</v>
      </c>
      <c r="GS9">
        <f>Sug0.2[[#This Row],[CIRP19]]</f>
        <v>253</v>
      </c>
      <c r="GT9">
        <f>Sug0.2[[#This Row],[CIRP20]]</f>
        <v>273</v>
      </c>
      <c r="GU9">
        <f>Sug0.2[[#This Row],[CIRP21]]</f>
        <v>286</v>
      </c>
      <c r="GV9">
        <f>Sug0.2[[#This Row],[CIRP22]]</f>
        <v>305</v>
      </c>
      <c r="GW9">
        <f>Sug0.2[[#This Row],[CIRP23]]</f>
        <v>321</v>
      </c>
      <c r="GX9">
        <f>Sug0.2[[#This Row],[CIRP24]]</f>
        <v>318</v>
      </c>
      <c r="GY9">
        <f>Sug0.2[[#This Row],[CIRP25]]</f>
        <v>333</v>
      </c>
      <c r="GZ9">
        <f>Sug0.2[[#This Row],[CIRP26]]</f>
        <v>337</v>
      </c>
      <c r="HA9">
        <f>Sug0.2[[#This Row],[CIRP27]]</f>
        <v>352</v>
      </c>
      <c r="HB9">
        <f>Sug0.5[[#This Row],[CIRP2]]</f>
        <v>70</v>
      </c>
      <c r="HC9">
        <f>Sug0.5[[#This Row],[CIRP3]]</f>
        <v>78</v>
      </c>
      <c r="HD9">
        <f>Sug0.5[[#This Row],[CIRP4]]</f>
        <v>89</v>
      </c>
      <c r="HE9">
        <f>Sug0.5[[#This Row],[CIRP5]]</f>
        <v>100</v>
      </c>
      <c r="HF9">
        <f>Sug0.5[[#This Row],[CIRP6]]</f>
        <v>104</v>
      </c>
      <c r="HG9">
        <f>Sug0.5[[#This Row],[CIRP7]]</f>
        <v>110</v>
      </c>
      <c r="HH9">
        <f>Sug0.5[[#This Row],[CIRP8]]</f>
        <v>116</v>
      </c>
      <c r="HI9">
        <f>Sug0.5[[#This Row],[CIRP9]]</f>
        <v>119</v>
      </c>
      <c r="HJ9">
        <f>Sug0.5[[#This Row],[CIRP10]]</f>
        <v>120</v>
      </c>
      <c r="HK9">
        <f>Sug0.5[[#This Row],[CIRP11]]</f>
        <v>129</v>
      </c>
      <c r="HL9">
        <f>Sug0.5[[#This Row],[CIRP12]]</f>
        <v>141</v>
      </c>
      <c r="HM9">
        <f>Sug0.5[[#This Row],[CIRP13]]</f>
        <v>149</v>
      </c>
      <c r="HN9">
        <f>Sug0.5[[#This Row],[CIRP14]]</f>
        <v>154</v>
      </c>
      <c r="HO9">
        <f>Sug0.5[[#This Row],[CIRP15]]</f>
        <v>164</v>
      </c>
      <c r="HP9">
        <f>Sug0.5[[#This Row],[CIRP16]]</f>
        <v>172</v>
      </c>
      <c r="HQ9">
        <f>Sug0.5[[#This Row],[CIRP17]]</f>
        <v>187</v>
      </c>
      <c r="HR9">
        <f>Sug0.5[[#This Row],[CIRP18]]</f>
        <v>190</v>
      </c>
      <c r="HS9">
        <f>Sug0.5[[#This Row],[CIRP19]]</f>
        <v>192</v>
      </c>
      <c r="HT9">
        <f>Sug0.5[[#This Row],[CIRP20]]</f>
        <v>205</v>
      </c>
      <c r="HU9">
        <f>Sug0.5[[#This Row],[CIRP21]]</f>
        <v>210</v>
      </c>
      <c r="HV9">
        <f>Sug0.5[[#This Row],[CIRP22]]</f>
        <v>231</v>
      </c>
      <c r="HW9">
        <f>Sug0.5[[#This Row],[CIRP23]]</f>
        <v>248</v>
      </c>
      <c r="HX9">
        <f>Sug0.5[[#This Row],[CIRP24]]</f>
        <v>242</v>
      </c>
      <c r="HY9">
        <f>Sug0.5[[#This Row],[CIRP25]]</f>
        <v>250</v>
      </c>
      <c r="HZ9">
        <f>Sug0.5[[#This Row],[CIRP26]]</f>
        <v>246</v>
      </c>
      <c r="IA9">
        <f>Sug0.5[[#This Row],[CIRP27]]</f>
        <v>257</v>
      </c>
      <c r="IB9">
        <f>Reg[[#This Row],[HCCP2]]</f>
        <v>5</v>
      </c>
      <c r="IC9">
        <f>Reg[[#This Row],[HCCP3]]</f>
        <v>7</v>
      </c>
      <c r="ID9">
        <f>Reg[[#This Row],[HCCP4]]</f>
        <v>4</v>
      </c>
      <c r="IE9">
        <f>Reg[[#This Row],[HCCP5]]</f>
        <v>4</v>
      </c>
      <c r="IF9">
        <f>Reg[[#This Row],[HCCP6]]</f>
        <v>5</v>
      </c>
      <c r="IG9">
        <f>Reg[[#This Row],[HCCP7]]</f>
        <v>10</v>
      </c>
      <c r="IH9">
        <f>Reg[[#This Row],[HCCP8]]</f>
        <v>4</v>
      </c>
      <c r="II9">
        <f>Reg[[#This Row],[HCCP9]]</f>
        <v>7</v>
      </c>
      <c r="IJ9">
        <f>Reg[[#This Row],[HCCP10]]</f>
        <v>7</v>
      </c>
      <c r="IK9">
        <f>Reg[[#This Row],[HCCP11]]</f>
        <v>6</v>
      </c>
      <c r="IL9">
        <f>Reg[[#This Row],[HCCP12]]</f>
        <v>7</v>
      </c>
      <c r="IM9">
        <f>Reg[[#This Row],[HCCP13]]</f>
        <v>5</v>
      </c>
      <c r="IN9">
        <f>Reg[[#This Row],[HCCP14]]</f>
        <v>7</v>
      </c>
      <c r="IO9">
        <f>Reg[[#This Row],[HCCP15]]</f>
        <v>4</v>
      </c>
      <c r="IP9">
        <f>Reg[[#This Row],[HCCP16]]</f>
        <v>8</v>
      </c>
      <c r="IQ9">
        <f>Reg[[#This Row],[HCCP17]]</f>
        <v>4</v>
      </c>
      <c r="IR9">
        <f>Reg[[#This Row],[HCCP18]]</f>
        <v>6</v>
      </c>
      <c r="IS9">
        <f>Reg[[#This Row],[HCCP19]]</f>
        <v>13</v>
      </c>
      <c r="IT9">
        <f>Reg[[#This Row],[HCCP20]]</f>
        <v>16</v>
      </c>
      <c r="IU9">
        <f>Reg[[#This Row],[HCCP21]]</f>
        <v>15</v>
      </c>
      <c r="IV9">
        <f>Reg[[#This Row],[HCCP22]]</f>
        <v>12</v>
      </c>
      <c r="IW9">
        <f>Reg[[#This Row],[HCCP23]]</f>
        <v>6</v>
      </c>
      <c r="IX9">
        <f>Reg[[#This Row],[HCCP24]]</f>
        <v>17</v>
      </c>
      <c r="IY9">
        <f>Reg[[#This Row],[HCCP25]]</f>
        <v>14</v>
      </c>
      <c r="IZ9">
        <f>Reg[[#This Row],[HCCP26]]</f>
        <v>12</v>
      </c>
      <c r="JA9">
        <f>Reg[[#This Row],[HCCP27]]</f>
        <v>15</v>
      </c>
      <c r="JB9">
        <f>Sug0.2[[#This Row],[HCCP2]]</f>
        <v>5</v>
      </c>
      <c r="JC9">
        <f>Sug0.2[[#This Row],[HCCP3]]</f>
        <v>7</v>
      </c>
      <c r="JD9">
        <f>Sug0.2[[#This Row],[HCCP4]]</f>
        <v>4</v>
      </c>
      <c r="JE9">
        <f>Sug0.2[[#This Row],[HCCP5]]</f>
        <v>4</v>
      </c>
      <c r="JF9">
        <f>Sug0.2[[#This Row],[HCCP6]]</f>
        <v>5</v>
      </c>
      <c r="JG9">
        <f>Sug0.2[[#This Row],[HCCP7]]</f>
        <v>10</v>
      </c>
      <c r="JH9">
        <f>Sug0.2[[#This Row],[HCCP8]]</f>
        <v>4</v>
      </c>
      <c r="JI9">
        <f>Sug0.2[[#This Row],[HCCP9]]</f>
        <v>7</v>
      </c>
      <c r="JJ9">
        <f>Sug0.2[[#This Row],[HCCP10]]</f>
        <v>7</v>
      </c>
      <c r="JK9">
        <f>Sug0.2[[#This Row],[HCCP11]]</f>
        <v>6</v>
      </c>
      <c r="JL9">
        <f>Sug0.2[[#This Row],[HCCP12]]</f>
        <v>7</v>
      </c>
      <c r="JM9">
        <f>Sug0.2[[#This Row],[HCCP13]]</f>
        <v>5</v>
      </c>
      <c r="JN9">
        <f>Sug0.2[[#This Row],[HCCP14]]</f>
        <v>5</v>
      </c>
      <c r="JO9">
        <f>Sug0.2[[#This Row],[HCCP15]]</f>
        <v>4</v>
      </c>
      <c r="JP9">
        <f>Sug0.2[[#This Row],[HCCP16]]</f>
        <v>8</v>
      </c>
      <c r="JQ9">
        <f>Sug0.2[[#This Row],[HCCP17]]</f>
        <v>3</v>
      </c>
      <c r="JR9">
        <f>Sug0.2[[#This Row],[HCCP18]]</f>
        <v>4</v>
      </c>
      <c r="JS9">
        <f>Sug0.2[[#This Row],[HCCP19]]</f>
        <v>11</v>
      </c>
      <c r="JT9">
        <f>Sug0.2[[#This Row],[HCCP20]]</f>
        <v>12</v>
      </c>
      <c r="JU9">
        <f>Sug0.2[[#This Row],[HCCP21]]</f>
        <v>14</v>
      </c>
      <c r="JV9">
        <f>Sug0.2[[#This Row],[HCCP22]]</f>
        <v>11</v>
      </c>
      <c r="JW9">
        <f>Sug0.2[[#This Row],[HCCP23]]</f>
        <v>6</v>
      </c>
      <c r="JX9">
        <f>Sug0.2[[#This Row],[HCCP24]]</f>
        <v>15</v>
      </c>
      <c r="JY9">
        <f>Sug0.2[[#This Row],[HCCP25]]</f>
        <v>13</v>
      </c>
      <c r="JZ9">
        <f>Sug0.2[[#This Row],[HCCP26]]</f>
        <v>14</v>
      </c>
      <c r="KA9">
        <f>Sug0.2[[#This Row],[HCCP27]]</f>
        <v>16</v>
      </c>
      <c r="KB9">
        <f>Sug0.5[[#This Row],[HCCP2]]</f>
        <v>5</v>
      </c>
      <c r="KC9">
        <f>Sug0.5[[#This Row],[HCCP3]]</f>
        <v>7</v>
      </c>
      <c r="KD9">
        <f>Sug0.5[[#This Row],[HCCP4]]</f>
        <v>4</v>
      </c>
      <c r="KE9">
        <f>Sug0.5[[#This Row],[HCCP5]]</f>
        <v>4</v>
      </c>
      <c r="KF9">
        <f>Sug0.5[[#This Row],[HCCP6]]</f>
        <v>5</v>
      </c>
      <c r="KG9">
        <f>Sug0.5[[#This Row],[HCCP7]]</f>
        <v>9</v>
      </c>
      <c r="KH9">
        <f>Sug0.5[[#This Row],[HCCP8]]</f>
        <v>3</v>
      </c>
      <c r="KI9">
        <f>Sug0.5[[#This Row],[HCCP9]]</f>
        <v>5</v>
      </c>
      <c r="KJ9">
        <f>Sug0.5[[#This Row],[HCCP10]]</f>
        <v>7</v>
      </c>
      <c r="KK9">
        <f>Sug0.5[[#This Row],[HCCP11]]</f>
        <v>6</v>
      </c>
      <c r="KL9">
        <f>Sug0.5[[#This Row],[HCCP12]]</f>
        <v>6</v>
      </c>
      <c r="KM9">
        <f>Sug0.5[[#This Row],[HCCP13]]</f>
        <v>5</v>
      </c>
      <c r="KN9">
        <f>Sug0.5[[#This Row],[HCCP14]]</f>
        <v>3</v>
      </c>
      <c r="KO9">
        <f>Sug0.5[[#This Row],[HCCP15]]</f>
        <v>4</v>
      </c>
      <c r="KP9">
        <f>Sug0.5[[#This Row],[HCCP16]]</f>
        <v>7</v>
      </c>
      <c r="KQ9">
        <f>Sug0.5[[#This Row],[HCCP17]]</f>
        <v>4</v>
      </c>
      <c r="KR9">
        <f>Sug0.5[[#This Row],[HCCP18]]</f>
        <v>5</v>
      </c>
      <c r="KS9">
        <f>Sug0.5[[#This Row],[HCCP19]]</f>
        <v>10</v>
      </c>
      <c r="KT9">
        <f>Sug0.5[[#This Row],[HCCP20]]</f>
        <v>11</v>
      </c>
      <c r="KU9">
        <f>Sug0.5[[#This Row],[HCCP21]]</f>
        <v>11</v>
      </c>
      <c r="KV9">
        <f>Sug0.5[[#This Row],[HCCP22]]</f>
        <v>7</v>
      </c>
      <c r="KW9">
        <f>Sug0.5[[#This Row],[HCCP23]]</f>
        <v>5</v>
      </c>
      <c r="KX9">
        <f>Sug0.5[[#This Row],[HCCP24]]</f>
        <v>13</v>
      </c>
      <c r="KY9">
        <f>Sug0.5[[#This Row],[HCCP25]]</f>
        <v>11</v>
      </c>
      <c r="KZ9">
        <f>Sug0.5[[#This Row],[HCCP26]]</f>
        <v>14</v>
      </c>
      <c r="LA9">
        <f>Sug0.5[[#This Row],[HCCP27]]</f>
        <v>12</v>
      </c>
      <c r="LB9">
        <f>Reg[[#This Row],[CHDP2]]</f>
        <v>1512</v>
      </c>
      <c r="LC9">
        <f>Reg[[#This Row],[CHDP3]]</f>
        <v>1547</v>
      </c>
      <c r="LD9">
        <f>Reg[[#This Row],[CHDP4]]</f>
        <v>1548</v>
      </c>
      <c r="LE9">
        <f>Reg[[#This Row],[CHDP5]]</f>
        <v>1577</v>
      </c>
      <c r="LF9">
        <f>Reg[[#This Row],[CHDP6]]</f>
        <v>1569</v>
      </c>
      <c r="LG9">
        <f>Reg[[#This Row],[CHDP7]]</f>
        <v>1561</v>
      </c>
      <c r="LH9">
        <f>Reg[[#This Row],[CHDP8]]</f>
        <v>1592</v>
      </c>
      <c r="LI9">
        <f>Reg[[#This Row],[CHDP9]]</f>
        <v>1581</v>
      </c>
      <c r="LJ9">
        <f>Reg[[#This Row],[CHDP10]]</f>
        <v>1592</v>
      </c>
      <c r="LK9">
        <f>Reg[[#This Row],[CHDP11]]</f>
        <v>1597</v>
      </c>
      <c r="LL9">
        <f>Reg[[#This Row],[CHDP12]]</f>
        <v>1631</v>
      </c>
      <c r="LM9">
        <f>Reg[[#This Row],[CHDP13]]</f>
        <v>1650</v>
      </c>
      <c r="LN9">
        <f>Reg[[#This Row],[CHDP14]]</f>
        <v>1693</v>
      </c>
      <c r="LO9">
        <f>Reg[[#This Row],[CHDP15]]</f>
        <v>1740</v>
      </c>
      <c r="LP9">
        <f>Reg[[#This Row],[CHDP16]]</f>
        <v>1754</v>
      </c>
      <c r="LQ9">
        <f>Reg[[#This Row],[CHDP17]]</f>
        <v>1771</v>
      </c>
      <c r="LR9">
        <f>Reg[[#This Row],[CHDP18]]</f>
        <v>1777</v>
      </c>
      <c r="LS9">
        <f>Reg[[#This Row],[CHDP19]]</f>
        <v>1804</v>
      </c>
      <c r="LT9">
        <f>Reg[[#This Row],[CHDP20]]</f>
        <v>1827</v>
      </c>
      <c r="LU9">
        <f>Reg[[#This Row],[CHDP21]]</f>
        <v>1852</v>
      </c>
      <c r="LV9">
        <f>Reg[[#This Row],[CHDP22]]</f>
        <v>1877</v>
      </c>
      <c r="LW9">
        <f>Reg[[#This Row],[CHDP23]]</f>
        <v>1906</v>
      </c>
      <c r="LX9">
        <f>Reg[[#This Row],[CHDP24]]</f>
        <v>1907</v>
      </c>
      <c r="LY9">
        <f>Reg[[#This Row],[CHDP25]]</f>
        <v>1935</v>
      </c>
      <c r="LZ9">
        <f>Reg[[#This Row],[CHDP26]]</f>
        <v>1964</v>
      </c>
      <c r="MA9">
        <f>Reg[[#This Row],[CHDP27]]</f>
        <v>1981</v>
      </c>
      <c r="MB9">
        <f>Sug0.2[[#This Row],[CHDP2]]</f>
        <v>1512</v>
      </c>
      <c r="MC9">
        <f>Sug0.2[[#This Row],[CHDP3]]</f>
        <v>1547</v>
      </c>
      <c r="MD9">
        <f>Sug0.2[[#This Row],[CHDP4]]</f>
        <v>1548</v>
      </c>
      <c r="ME9">
        <f>Sug0.2[[#This Row],[CHDP5]]</f>
        <v>1575</v>
      </c>
      <c r="MF9">
        <f>Sug0.2[[#This Row],[CHDP6]]</f>
        <v>1567</v>
      </c>
      <c r="MG9">
        <f>Sug0.2[[#This Row],[CHDP7]]</f>
        <v>1557</v>
      </c>
      <c r="MH9">
        <f>Sug0.2[[#This Row],[CHDP8]]</f>
        <v>1584</v>
      </c>
      <c r="MI9">
        <f>Sug0.2[[#This Row],[CHDP9]]</f>
        <v>1575</v>
      </c>
      <c r="MJ9">
        <f>Sug0.2[[#This Row],[CHDP10]]</f>
        <v>1586</v>
      </c>
      <c r="MK9">
        <f>Sug0.2[[#This Row],[CHDP11]]</f>
        <v>1587</v>
      </c>
      <c r="ML9">
        <f>Sug0.2[[#This Row],[CHDP12]]</f>
        <v>1618</v>
      </c>
      <c r="MM9">
        <f>Sug0.2[[#This Row],[CHDP13]]</f>
        <v>1636</v>
      </c>
      <c r="MN9">
        <f>Sug0.2[[#This Row],[CHDP14]]</f>
        <v>1675</v>
      </c>
      <c r="MO9">
        <f>Sug0.2[[#This Row],[CHDP15]]</f>
        <v>1718</v>
      </c>
      <c r="MP9">
        <f>Sug0.2[[#This Row],[CHDP16]]</f>
        <v>1732</v>
      </c>
      <c r="MQ9">
        <f>Sug0.2[[#This Row],[CHDP17]]</f>
        <v>1748</v>
      </c>
      <c r="MR9">
        <f>Sug0.2[[#This Row],[CHDP18]]</f>
        <v>1755</v>
      </c>
      <c r="MS9">
        <f>Sug0.2[[#This Row],[CHDP19]]</f>
        <v>1784</v>
      </c>
      <c r="MT9">
        <f>Sug0.2[[#This Row],[CHDP20]]</f>
        <v>1807</v>
      </c>
      <c r="MU9">
        <f>Sug0.2[[#This Row],[CHDP21]]</f>
        <v>1827</v>
      </c>
      <c r="MV9">
        <f>Sug0.2[[#This Row],[CHDP22]]</f>
        <v>1850</v>
      </c>
      <c r="MW9">
        <f>Sug0.2[[#This Row],[CHDP23]]</f>
        <v>1883</v>
      </c>
      <c r="MX9">
        <f>Sug0.2[[#This Row],[CHDP24]]</f>
        <v>1882</v>
      </c>
      <c r="MY9">
        <f>Sug0.2[[#This Row],[CHDP25]]</f>
        <v>1912</v>
      </c>
      <c r="MZ9">
        <f>Sug0.2[[#This Row],[CHDP26]]</f>
        <v>1939</v>
      </c>
      <c r="NA9">
        <f>Sug0.2[[#This Row],[CHDP27]]</f>
        <v>1954</v>
      </c>
      <c r="NB9">
        <f>Sug0.5[[#This Row],[CHDP2]]</f>
        <v>1512</v>
      </c>
      <c r="NC9">
        <f>Sug0.5[[#This Row],[CHDP3]]</f>
        <v>1547</v>
      </c>
      <c r="ND9">
        <f>Sug0.5[[#This Row],[CHDP4]]</f>
        <v>1548</v>
      </c>
      <c r="NE9">
        <f>Sug0.5[[#This Row],[CHDP5]]</f>
        <v>1574</v>
      </c>
      <c r="NF9">
        <f>Sug0.5[[#This Row],[CHDP6]]</f>
        <v>1564</v>
      </c>
      <c r="NG9">
        <f>Sug0.5[[#This Row],[CHDP7]]</f>
        <v>1553</v>
      </c>
      <c r="NH9">
        <f>Sug0.5[[#This Row],[CHDP8]]</f>
        <v>1579</v>
      </c>
      <c r="NI9">
        <f>Sug0.5[[#This Row],[CHDP9]]</f>
        <v>1566</v>
      </c>
      <c r="NJ9">
        <f>Sug0.5[[#This Row],[CHDP10]]</f>
        <v>1574</v>
      </c>
      <c r="NK9">
        <f>Sug0.5[[#This Row],[CHDP11]]</f>
        <v>1565</v>
      </c>
      <c r="NL9">
        <f>Sug0.5[[#This Row],[CHDP12]]</f>
        <v>1593</v>
      </c>
      <c r="NM9">
        <f>Sug0.5[[#This Row],[CHDP13]]</f>
        <v>1611</v>
      </c>
      <c r="NN9">
        <f>Sug0.5[[#This Row],[CHDP14]]</f>
        <v>1652</v>
      </c>
      <c r="NO9">
        <f>Sug0.5[[#This Row],[CHDP15]]</f>
        <v>1691</v>
      </c>
      <c r="NP9">
        <f>Sug0.5[[#This Row],[CHDP16]]</f>
        <v>1704</v>
      </c>
      <c r="NQ9">
        <f>Sug0.5[[#This Row],[CHDP17]]</f>
        <v>1718</v>
      </c>
      <c r="NR9">
        <f>Sug0.5[[#This Row],[CHDP18]]</f>
        <v>1729</v>
      </c>
      <c r="NS9">
        <f>Sug0.5[[#This Row],[CHDP19]]</f>
        <v>1753</v>
      </c>
      <c r="NT9">
        <f>Sug0.5[[#This Row],[CHDP20]]</f>
        <v>1765</v>
      </c>
      <c r="NU9">
        <f>Sug0.5[[#This Row],[CHDP21]]</f>
        <v>1782</v>
      </c>
      <c r="NV9">
        <f>Sug0.5[[#This Row],[CHDP22]]</f>
        <v>1795</v>
      </c>
      <c r="NW9">
        <f>Sug0.5[[#This Row],[CHDP23]]</f>
        <v>1824</v>
      </c>
      <c r="NX9">
        <f>Sug0.5[[#This Row],[CHDP24]]</f>
        <v>1814</v>
      </c>
      <c r="NY9">
        <f>Sug0.5[[#This Row],[CHDP25]]</f>
        <v>1831</v>
      </c>
      <c r="NZ9">
        <f>Sug0.5[[#This Row],[CHDP26]]</f>
        <v>1860</v>
      </c>
      <c r="OA9">
        <f>Sug0.5[[#This Row],[CHDP27]]</f>
        <v>1868</v>
      </c>
      <c r="OB9">
        <f>Reg[[#This Row],[T2DP2]]</f>
        <v>2151</v>
      </c>
      <c r="OC9">
        <f>Reg[[#This Row],[T2DP3]]</f>
        <v>2257</v>
      </c>
      <c r="OD9">
        <f>Reg[[#This Row],[T2DP4]]</f>
        <v>2300</v>
      </c>
      <c r="OE9">
        <f>Reg[[#This Row],[T2DP5]]</f>
        <v>2393</v>
      </c>
      <c r="OF9">
        <f>Reg[[#This Row],[T2DP6]]</f>
        <v>2441</v>
      </c>
      <c r="OG9">
        <f>Reg[[#This Row],[T2DP7]]</f>
        <v>2551</v>
      </c>
      <c r="OH9">
        <f>Reg[[#This Row],[T2DP8]]</f>
        <v>2635</v>
      </c>
      <c r="OI9">
        <f>Reg[[#This Row],[T2DP9]]</f>
        <v>2725</v>
      </c>
      <c r="OJ9">
        <f>Reg[[#This Row],[T2DP10]]</f>
        <v>2786</v>
      </c>
      <c r="OK9">
        <f>Reg[[#This Row],[T2DP11]]</f>
        <v>2884</v>
      </c>
      <c r="OL9">
        <f>Reg[[#This Row],[T2DP12]]</f>
        <v>2962</v>
      </c>
      <c r="OM9">
        <f>Reg[[#This Row],[T2DP13]]</f>
        <v>3038</v>
      </c>
      <c r="ON9">
        <f>Reg[[#This Row],[T2DP14]]</f>
        <v>3127</v>
      </c>
      <c r="OO9">
        <f>Reg[[#This Row],[T2DP15]]</f>
        <v>3195</v>
      </c>
      <c r="OP9">
        <f>Reg[[#This Row],[T2DP16]]</f>
        <v>3259</v>
      </c>
      <c r="OQ9">
        <f>Reg[[#This Row],[T2DP17]]</f>
        <v>3337</v>
      </c>
      <c r="OR9">
        <f>Reg[[#This Row],[T2DP18]]</f>
        <v>3362</v>
      </c>
      <c r="OS9">
        <f>Reg[[#This Row],[T2DP19]]</f>
        <v>3398</v>
      </c>
      <c r="OT9">
        <f>Reg[[#This Row],[T2DP20]]</f>
        <v>3456</v>
      </c>
      <c r="OU9">
        <f>Reg[[#This Row],[T2DP21]]</f>
        <v>3512</v>
      </c>
      <c r="OV9">
        <f>Reg[[#This Row],[T2DP22]]</f>
        <v>3600</v>
      </c>
      <c r="OW9">
        <f>Reg[[#This Row],[T2DP23]]</f>
        <v>3626</v>
      </c>
      <c r="OX9">
        <f>Reg[[#This Row],[T2DP24]]</f>
        <v>3643</v>
      </c>
      <c r="OY9">
        <f>Reg[[#This Row],[T2DP25]]</f>
        <v>3680</v>
      </c>
      <c r="OZ9">
        <f>Reg[[#This Row],[T2DP26]]</f>
        <v>3719</v>
      </c>
      <c r="PA9">
        <f>Reg[[#This Row],[T2DP27]]</f>
        <v>3734</v>
      </c>
      <c r="PB9">
        <f>Sug0.2[[#This Row],[T2DP2]]</f>
        <v>2151</v>
      </c>
      <c r="PC9">
        <f>Sug0.2[[#This Row],[T2DP3]]</f>
        <v>2257</v>
      </c>
      <c r="PD9">
        <f>Sug0.2[[#This Row],[T2DP4]]</f>
        <v>2300</v>
      </c>
      <c r="PE9">
        <f>Sug0.2[[#This Row],[T2DP5]]</f>
        <v>2393</v>
      </c>
      <c r="PF9">
        <f>Sug0.2[[#This Row],[T2DP6]]</f>
        <v>2439</v>
      </c>
      <c r="PG9">
        <f>Sug0.2[[#This Row],[T2DP7]]</f>
        <v>2547</v>
      </c>
      <c r="PH9">
        <f>Sug0.2[[#This Row],[T2DP8]]</f>
        <v>2628</v>
      </c>
      <c r="PI9">
        <f>Sug0.2[[#This Row],[T2DP9]]</f>
        <v>2714</v>
      </c>
      <c r="PJ9">
        <f>Sug0.2[[#This Row],[T2DP10]]</f>
        <v>2773</v>
      </c>
      <c r="PK9">
        <f>Sug0.2[[#This Row],[T2DP11]]</f>
        <v>2868</v>
      </c>
      <c r="PL9">
        <f>Sug0.2[[#This Row],[T2DP12]]</f>
        <v>2947</v>
      </c>
      <c r="PM9">
        <f>Sug0.2[[#This Row],[T2DP13]]</f>
        <v>3018</v>
      </c>
      <c r="PN9">
        <f>Sug0.2[[#This Row],[T2DP14]]</f>
        <v>3105</v>
      </c>
      <c r="PO9">
        <f>Sug0.2[[#This Row],[T2DP15]]</f>
        <v>3174</v>
      </c>
      <c r="PP9">
        <f>Sug0.2[[#This Row],[T2DP16]]</f>
        <v>3242</v>
      </c>
      <c r="PQ9">
        <f>Sug0.2[[#This Row],[T2DP17]]</f>
        <v>3317</v>
      </c>
      <c r="PR9">
        <f>Sug0.2[[#This Row],[T2DP18]]</f>
        <v>3339</v>
      </c>
      <c r="PS9">
        <f>Sug0.2[[#This Row],[T2DP19]]</f>
        <v>3373</v>
      </c>
      <c r="PT9">
        <f>Sug0.2[[#This Row],[T2DP20]]</f>
        <v>3429</v>
      </c>
      <c r="PU9">
        <f>Sug0.2[[#This Row],[T2DP21]]</f>
        <v>3482</v>
      </c>
      <c r="PV9">
        <f>Sug0.2[[#This Row],[T2DP22]]</f>
        <v>3567</v>
      </c>
      <c r="PW9">
        <f>Sug0.2[[#This Row],[T2DP23]]</f>
        <v>3591</v>
      </c>
      <c r="PX9">
        <f>Sug0.2[[#This Row],[T2DP24]]</f>
        <v>3606</v>
      </c>
      <c r="PY9">
        <f>Sug0.2[[#This Row],[T2DP25]]</f>
        <v>3643</v>
      </c>
      <c r="PZ9">
        <f>Sug0.2[[#This Row],[T2DP26]]</f>
        <v>3679</v>
      </c>
      <c r="QA9">
        <f>Sug0.2[[#This Row],[T2DP27]]</f>
        <v>3691</v>
      </c>
      <c r="QB9">
        <f>Sug0.5[[#This Row],[T2DP2]]</f>
        <v>2151</v>
      </c>
      <c r="QC9">
        <f>Sug0.5[[#This Row],[T2DP3]]</f>
        <v>2257</v>
      </c>
      <c r="QD9">
        <f>Sug0.5[[#This Row],[T2DP4]]</f>
        <v>2300</v>
      </c>
      <c r="QE9">
        <f>Sug0.5[[#This Row],[T2DP5]]</f>
        <v>2392</v>
      </c>
      <c r="QF9">
        <f>Sug0.5[[#This Row],[T2DP6]]</f>
        <v>2435</v>
      </c>
      <c r="QG9">
        <f>Sug0.5[[#This Row],[T2DP7]]</f>
        <v>2540</v>
      </c>
      <c r="QH9">
        <f>Sug0.5[[#This Row],[T2DP8]]</f>
        <v>2614</v>
      </c>
      <c r="QI9">
        <f>Sug0.5[[#This Row],[T2DP9]]</f>
        <v>2698</v>
      </c>
      <c r="QJ9">
        <f>Sug0.5[[#This Row],[T2DP10]]</f>
        <v>2752</v>
      </c>
      <c r="QK9">
        <f>Sug0.5[[#This Row],[T2DP11]]</f>
        <v>2837</v>
      </c>
      <c r="QL9">
        <f>Sug0.5[[#This Row],[T2DP12]]</f>
        <v>2908</v>
      </c>
      <c r="QM9">
        <f>Sug0.5[[#This Row],[T2DP13]]</f>
        <v>2973</v>
      </c>
      <c r="QN9">
        <f>Sug0.5[[#This Row],[T2DP14]]</f>
        <v>3057</v>
      </c>
      <c r="QO9">
        <f>Sug0.5[[#This Row],[T2DP15]]</f>
        <v>3122</v>
      </c>
      <c r="QP9">
        <f>Sug0.5[[#This Row],[T2DP16]]</f>
        <v>3187</v>
      </c>
      <c r="QQ9">
        <f>Sug0.5[[#This Row],[T2DP17]]</f>
        <v>3257</v>
      </c>
      <c r="QR9">
        <f>Sug0.5[[#This Row],[T2DP18]]</f>
        <v>3271</v>
      </c>
      <c r="QS9">
        <f>Sug0.5[[#This Row],[T2DP19]]</f>
        <v>3297</v>
      </c>
      <c r="QT9">
        <f>Sug0.5[[#This Row],[T2DP20]]</f>
        <v>3350</v>
      </c>
      <c r="QU9">
        <f>Sug0.5[[#This Row],[T2DP21]]</f>
        <v>3391</v>
      </c>
      <c r="QV9">
        <f>Sug0.5[[#This Row],[T2DP22]]</f>
        <v>3466</v>
      </c>
      <c r="QW9">
        <f>Sug0.5[[#This Row],[T2DP23]]</f>
        <v>3490</v>
      </c>
      <c r="QX9">
        <f>Sug0.5[[#This Row],[T2DP24]]</f>
        <v>3493</v>
      </c>
      <c r="QY9">
        <f>Sug0.5[[#This Row],[T2DP25]]</f>
        <v>3527</v>
      </c>
      <c r="QZ9">
        <f>Sug0.5[[#This Row],[T2DP26]]</f>
        <v>3557</v>
      </c>
      <c r="RA9">
        <f>Sug0.5[[#This Row],[T2DP27]]</f>
        <v>3565</v>
      </c>
      <c r="RB9">
        <f>Reg[[#This Row],[OVEP2]]</f>
        <v>7547</v>
      </c>
      <c r="RC9">
        <f>Reg[[#This Row],[OVEP3]]</f>
        <v>7859</v>
      </c>
      <c r="RD9">
        <f>Reg[[#This Row],[OVEP4]]</f>
        <v>8093</v>
      </c>
      <c r="RE9">
        <f>Reg[[#This Row],[OVEP5]]</f>
        <v>8245</v>
      </c>
      <c r="RF9">
        <f>Reg[[#This Row],[OVEP6]]</f>
        <v>8325</v>
      </c>
      <c r="RG9">
        <f>Reg[[#This Row],[OVEP7]]</f>
        <v>8467</v>
      </c>
      <c r="RH9">
        <f>Reg[[#This Row],[OVEP8]]</f>
        <v>8642</v>
      </c>
      <c r="RI9">
        <f>Reg[[#This Row],[OVEP9]]</f>
        <v>8745</v>
      </c>
      <c r="RJ9">
        <f>Reg[[#This Row],[OVEP10]]</f>
        <v>8738</v>
      </c>
      <c r="RK9">
        <f>Reg[[#This Row],[OVEP11]]</f>
        <v>8746</v>
      </c>
      <c r="RL9">
        <f>Reg[[#This Row],[OVEP12]]</f>
        <v>8820</v>
      </c>
      <c r="RM9">
        <f>Reg[[#This Row],[OVEP13]]</f>
        <v>8769</v>
      </c>
      <c r="RN9">
        <f>Reg[[#This Row],[OVEP14]]</f>
        <v>8838</v>
      </c>
      <c r="RO9">
        <f>Reg[[#This Row],[OVEP15]]</f>
        <v>8859</v>
      </c>
      <c r="RP9">
        <f>Reg[[#This Row],[OVEP16]]</f>
        <v>8928</v>
      </c>
      <c r="RQ9">
        <f>Reg[[#This Row],[OVEP17]]</f>
        <v>8889</v>
      </c>
      <c r="RR9">
        <f>Reg[[#This Row],[OVEP18]]</f>
        <v>8840</v>
      </c>
      <c r="RS9">
        <f>Reg[[#This Row],[OVEP19]]</f>
        <v>8893</v>
      </c>
      <c r="RT9">
        <f>Reg[[#This Row],[OVEP20]]</f>
        <v>8973</v>
      </c>
      <c r="RU9">
        <f>Reg[[#This Row],[OVEP21]]</f>
        <v>8902</v>
      </c>
      <c r="RV9">
        <f>Reg[[#This Row],[OVEP22]]</f>
        <v>8822</v>
      </c>
      <c r="RW9">
        <f>Reg[[#This Row],[OVEP23]]</f>
        <v>8937</v>
      </c>
      <c r="RX9">
        <f>Reg[[#This Row],[OVEP24]]</f>
        <v>8930</v>
      </c>
      <c r="RY9">
        <f>Reg[[#This Row],[OVEP25]]</f>
        <v>8926</v>
      </c>
      <c r="RZ9">
        <f>Reg[[#This Row],[OVEP26]]</f>
        <v>8804</v>
      </c>
      <c r="SA9">
        <f>Reg[[#This Row],[OVEP27]]</f>
        <v>8815</v>
      </c>
      <c r="SB9">
        <f>Sug0.2[[#This Row],[OVEP2]]</f>
        <v>7547</v>
      </c>
      <c r="SC9">
        <f>Sug0.2[[#This Row],[OVEP3]]</f>
        <v>7852</v>
      </c>
      <c r="SD9">
        <f>Sug0.2[[#This Row],[OVEP4]]</f>
        <v>8077</v>
      </c>
      <c r="SE9">
        <f>Sug0.2[[#This Row],[OVEP5]]</f>
        <v>8236</v>
      </c>
      <c r="SF9">
        <f>Sug0.2[[#This Row],[OVEP6]]</f>
        <v>8312</v>
      </c>
      <c r="SG9">
        <f>Sug0.2[[#This Row],[OVEP7]]</f>
        <v>8467</v>
      </c>
      <c r="SH9">
        <f>Sug0.2[[#This Row],[OVEP8]]</f>
        <v>8638</v>
      </c>
      <c r="SI9">
        <f>Sug0.2[[#This Row],[OVEP9]]</f>
        <v>8725</v>
      </c>
      <c r="SJ9">
        <f>Sug0.2[[#This Row],[OVEP10]]</f>
        <v>8729</v>
      </c>
      <c r="SK9">
        <f>Sug0.2[[#This Row],[OVEP11]]</f>
        <v>8753</v>
      </c>
      <c r="SL9">
        <f>Sug0.2[[#This Row],[OVEP12]]</f>
        <v>8823</v>
      </c>
      <c r="SM9">
        <f>Sug0.2[[#This Row],[OVEP13]]</f>
        <v>8802</v>
      </c>
      <c r="SN9">
        <f>Sug0.2[[#This Row],[OVEP14]]</f>
        <v>8863</v>
      </c>
      <c r="SO9">
        <f>Sug0.2[[#This Row],[OVEP15]]</f>
        <v>8875</v>
      </c>
      <c r="SP9">
        <f>Sug0.2[[#This Row],[OVEP16]]</f>
        <v>8968</v>
      </c>
      <c r="SQ9">
        <f>Sug0.2[[#This Row],[OVEP17]]</f>
        <v>8944</v>
      </c>
      <c r="SR9">
        <f>Sug0.2[[#This Row],[OVEP18]]</f>
        <v>8896</v>
      </c>
      <c r="SS9">
        <f>Sug0.2[[#This Row],[OVEP19]]</f>
        <v>8926</v>
      </c>
      <c r="ST9">
        <f>Sug0.2[[#This Row],[OVEP20]]</f>
        <v>9011</v>
      </c>
      <c r="SU9">
        <f>Sug0.2[[#This Row],[OVEP21]]</f>
        <v>8950</v>
      </c>
      <c r="SV9">
        <f>Sug0.2[[#This Row],[OVEP22]]</f>
        <v>8886</v>
      </c>
      <c r="SW9">
        <f>Sug0.2[[#This Row],[OVEP23]]</f>
        <v>9016</v>
      </c>
      <c r="SX9">
        <f>Sug0.2[[#This Row],[OVEP24]]</f>
        <v>8998</v>
      </c>
      <c r="SY9">
        <f>Sug0.2[[#This Row],[OVEP25]]</f>
        <v>8985</v>
      </c>
      <c r="SZ9">
        <f>Sug0.2[[#This Row],[OVEP26]]</f>
        <v>8868</v>
      </c>
      <c r="TA9">
        <f>Sug0.2[[#This Row],[OVEP27]]</f>
        <v>8880</v>
      </c>
      <c r="TB9">
        <f>Sug0.5[[#This Row],[OVEP2]]</f>
        <v>7547</v>
      </c>
      <c r="TC9">
        <f>Sug0.5[[#This Row],[OVEP3]]</f>
        <v>7825</v>
      </c>
      <c r="TD9">
        <f>Sug0.5[[#This Row],[OVEP4]]</f>
        <v>8039</v>
      </c>
      <c r="TE9">
        <f>Sug0.5[[#This Row],[OVEP5]]</f>
        <v>8173</v>
      </c>
      <c r="TF9">
        <f>Sug0.5[[#This Row],[OVEP6]]</f>
        <v>8245</v>
      </c>
      <c r="TG9">
        <f>Sug0.5[[#This Row],[OVEP7]]</f>
        <v>8415</v>
      </c>
      <c r="TH9">
        <f>Sug0.5[[#This Row],[OVEP8]]</f>
        <v>8598</v>
      </c>
      <c r="TI9">
        <f>Sug0.5[[#This Row],[OVEP9]]</f>
        <v>8694</v>
      </c>
      <c r="TJ9">
        <f>Sug0.5[[#This Row],[OVEP10]]</f>
        <v>8722</v>
      </c>
      <c r="TK9">
        <f>Sug0.5[[#This Row],[OVEP11]]</f>
        <v>8780</v>
      </c>
      <c r="TL9">
        <f>Sug0.5[[#This Row],[OVEP12]]</f>
        <v>8859</v>
      </c>
      <c r="TM9">
        <f>Sug0.5[[#This Row],[OVEP13]]</f>
        <v>8871</v>
      </c>
      <c r="TN9">
        <f>Sug0.5[[#This Row],[OVEP14]]</f>
        <v>8906</v>
      </c>
      <c r="TO9">
        <f>Sug0.5[[#This Row],[OVEP15]]</f>
        <v>8938</v>
      </c>
      <c r="TP9">
        <f>Sug0.5[[#This Row],[OVEP16]]</f>
        <v>9042</v>
      </c>
      <c r="TQ9">
        <f>Sug0.5[[#This Row],[OVEP17]]</f>
        <v>9050</v>
      </c>
      <c r="TR9">
        <f>Sug0.5[[#This Row],[OVEP18]]</f>
        <v>9017</v>
      </c>
      <c r="TS9">
        <f>Sug0.5[[#This Row],[OVEP19]]</f>
        <v>9058</v>
      </c>
      <c r="TT9">
        <f>Sug0.5[[#This Row],[OVEP20]]</f>
        <v>9118</v>
      </c>
      <c r="TU9">
        <f>Sug0.5[[#This Row],[OVEP21]]</f>
        <v>9076</v>
      </c>
      <c r="TV9">
        <f>Sug0.5[[#This Row],[OVEP22]]</f>
        <v>9020</v>
      </c>
      <c r="TW9">
        <f>Sug0.5[[#This Row],[OVEP23]]</f>
        <v>9143</v>
      </c>
      <c r="TX9">
        <f>Sug0.5[[#This Row],[OVEP24]]</f>
        <v>9109</v>
      </c>
      <c r="TY9">
        <f>Sug0.5[[#This Row],[OVEP25]]</f>
        <v>9111</v>
      </c>
      <c r="TZ9">
        <f>Sug0.5[[#This Row],[OVEP26]]</f>
        <v>9016</v>
      </c>
      <c r="UA9">
        <f>Sug0.5[[#This Row],[OVEP27]]</f>
        <v>9035</v>
      </c>
      <c r="UB9">
        <f>Reg[[#This Row],[OBEP2]]</f>
        <v>8400</v>
      </c>
      <c r="UC9">
        <f>Reg[[#This Row],[OBEP3]]</f>
        <v>8317</v>
      </c>
      <c r="UD9">
        <f>Reg[[#This Row],[OBEP4]]</f>
        <v>8303</v>
      </c>
      <c r="UE9">
        <f>Reg[[#This Row],[OBEP5]]</f>
        <v>8313</v>
      </c>
      <c r="UF9">
        <f>Reg[[#This Row],[OBEP6]]</f>
        <v>8375</v>
      </c>
      <c r="UG9">
        <f>Reg[[#This Row],[OBEP7]]</f>
        <v>8354</v>
      </c>
      <c r="UH9">
        <f>Reg[[#This Row],[OBEP8]]</f>
        <v>8294</v>
      </c>
      <c r="UI9">
        <f>Reg[[#This Row],[OBEP9]]</f>
        <v>8296</v>
      </c>
      <c r="UJ9">
        <f>Reg[[#This Row],[OBEP10]]</f>
        <v>8341</v>
      </c>
      <c r="UK9">
        <f>Reg[[#This Row],[OBEP11]]</f>
        <v>8397</v>
      </c>
      <c r="UL9">
        <f>Reg[[#This Row],[OBEP12]]</f>
        <v>8414</v>
      </c>
      <c r="UM9">
        <f>Reg[[#This Row],[OBEP13]]</f>
        <v>8481</v>
      </c>
      <c r="UN9">
        <f>Reg[[#This Row],[OBEP14]]</f>
        <v>8434</v>
      </c>
      <c r="UO9">
        <f>Reg[[#This Row],[OBEP15]]</f>
        <v>8478</v>
      </c>
      <c r="UP9">
        <f>Reg[[#This Row],[OBEP16]]</f>
        <v>8455</v>
      </c>
      <c r="UQ9">
        <f>Reg[[#This Row],[OBEP17]]</f>
        <v>8504</v>
      </c>
      <c r="UR9">
        <f>Reg[[#This Row],[OBEP18]]</f>
        <v>8557</v>
      </c>
      <c r="US9">
        <f>Reg[[#This Row],[OBEP19]]</f>
        <v>8525</v>
      </c>
      <c r="UT9">
        <f>Reg[[#This Row],[OBEP20]]</f>
        <v>8511</v>
      </c>
      <c r="UU9">
        <f>Reg[[#This Row],[OBEP21]]</f>
        <v>8525</v>
      </c>
      <c r="UV9">
        <f>Reg[[#This Row],[OBEP22]]</f>
        <v>8593</v>
      </c>
      <c r="UW9">
        <f>Reg[[#This Row],[OBEP23]]</f>
        <v>8589</v>
      </c>
      <c r="UX9">
        <f>Reg[[#This Row],[OBEP24]]</f>
        <v>8597</v>
      </c>
      <c r="UY9">
        <f>Reg[[#This Row],[OBEP25]]</f>
        <v>8568</v>
      </c>
      <c r="UZ9">
        <f>Reg[[#This Row],[OBEP26]]</f>
        <v>8678</v>
      </c>
      <c r="VA9">
        <f>Reg[[#This Row],[OBEP27]]</f>
        <v>8674</v>
      </c>
      <c r="VB9">
        <f>Sug0.2[[#This Row],[OBEP2]]</f>
        <v>8400</v>
      </c>
      <c r="VC9">
        <f>Sug0.2[[#This Row],[OBEP3]]</f>
        <v>8295</v>
      </c>
      <c r="VD9">
        <f>Sug0.2[[#This Row],[OBEP4]]</f>
        <v>8256</v>
      </c>
      <c r="VE9">
        <f>Sug0.2[[#This Row],[OBEP5]]</f>
        <v>8244</v>
      </c>
      <c r="VF9">
        <f>Sug0.2[[#This Row],[OBEP6]]</f>
        <v>8287</v>
      </c>
      <c r="VG9">
        <f>Sug0.2[[#This Row],[OBEP7]]</f>
        <v>8250</v>
      </c>
      <c r="VH9">
        <f>Sug0.2[[#This Row],[OBEP8]]</f>
        <v>8180</v>
      </c>
      <c r="VI9">
        <f>Sug0.2[[#This Row],[OBEP9]]</f>
        <v>8173</v>
      </c>
      <c r="VJ9">
        <f>Sug0.2[[#This Row],[OBEP10]]</f>
        <v>8195</v>
      </c>
      <c r="VK9">
        <f>Sug0.2[[#This Row],[OBEP11]]</f>
        <v>8232</v>
      </c>
      <c r="VL9">
        <f>Sug0.2[[#This Row],[OBEP12]]</f>
        <v>8248</v>
      </c>
      <c r="VM9">
        <f>Sug0.2[[#This Row],[OBEP13]]</f>
        <v>8300</v>
      </c>
      <c r="VN9">
        <f>Sug0.2[[#This Row],[OBEP14]]</f>
        <v>8249</v>
      </c>
      <c r="VO9">
        <f>Sug0.2[[#This Row],[OBEP15]]</f>
        <v>8285</v>
      </c>
      <c r="VP9">
        <f>Sug0.2[[#This Row],[OBEP16]]</f>
        <v>8244</v>
      </c>
      <c r="VQ9">
        <f>Sug0.2[[#This Row],[OBEP17]]</f>
        <v>8288</v>
      </c>
      <c r="VR9">
        <f>Sug0.2[[#This Row],[OBEP18]]</f>
        <v>8342</v>
      </c>
      <c r="VS9">
        <f>Sug0.2[[#This Row],[OBEP19]]</f>
        <v>8313</v>
      </c>
      <c r="VT9">
        <f>Sug0.2[[#This Row],[OBEP20]]</f>
        <v>8286</v>
      </c>
      <c r="VU9">
        <f>Sug0.2[[#This Row],[OBEP21]]</f>
        <v>8285</v>
      </c>
      <c r="VV9">
        <f>Sug0.2[[#This Row],[OBEP22]]</f>
        <v>8341</v>
      </c>
      <c r="VW9">
        <f>Sug0.2[[#This Row],[OBEP23]]</f>
        <v>8318</v>
      </c>
      <c r="VX9">
        <f>Sug0.2[[#This Row],[OBEP24]]</f>
        <v>8328</v>
      </c>
      <c r="VY9">
        <f>Sug0.2[[#This Row],[OBEP25]]</f>
        <v>8305</v>
      </c>
      <c r="VZ9">
        <f>Sug0.2[[#This Row],[OBEP26]]</f>
        <v>8404</v>
      </c>
      <c r="WA9">
        <f>Sug0.2[[#This Row],[OBEP27]]</f>
        <v>8396</v>
      </c>
      <c r="WB9">
        <f>Sug0.5[[#This Row],[OBEP2]]</f>
        <v>8400</v>
      </c>
      <c r="WC9">
        <f>Sug0.5[[#This Row],[OBEP3]]</f>
        <v>8247</v>
      </c>
      <c r="WD9">
        <f>Sug0.5[[#This Row],[OBEP4]]</f>
        <v>8167</v>
      </c>
      <c r="WE9">
        <f>Sug0.5[[#This Row],[OBEP5]]</f>
        <v>8132</v>
      </c>
      <c r="WF9">
        <f>Sug0.5[[#This Row],[OBEP6]]</f>
        <v>8130</v>
      </c>
      <c r="WG9">
        <f>Sug0.5[[#This Row],[OBEP7]]</f>
        <v>8050</v>
      </c>
      <c r="WH9">
        <f>Sug0.5[[#This Row],[OBEP8]]</f>
        <v>7936</v>
      </c>
      <c r="WI9">
        <f>Sug0.5[[#This Row],[OBEP9]]</f>
        <v>7900</v>
      </c>
      <c r="WJ9">
        <f>Sug0.5[[#This Row],[OBEP10]]</f>
        <v>7885</v>
      </c>
      <c r="WK9">
        <f>Sug0.5[[#This Row],[OBEP11]]</f>
        <v>7878</v>
      </c>
      <c r="WL9">
        <f>Sug0.5[[#This Row],[OBEP12]]</f>
        <v>7858</v>
      </c>
      <c r="WM9">
        <f>Sug0.5[[#This Row],[OBEP13]]</f>
        <v>7883</v>
      </c>
      <c r="WN9">
        <f>Sug0.5[[#This Row],[OBEP14]]</f>
        <v>7830</v>
      </c>
      <c r="WO9">
        <f>Sug0.5[[#This Row],[OBEP15]]</f>
        <v>7839</v>
      </c>
      <c r="WP9">
        <f>Sug0.5[[#This Row],[OBEP16]]</f>
        <v>7776</v>
      </c>
      <c r="WQ9">
        <f>Sug0.5[[#This Row],[OBEP17]]</f>
        <v>7791</v>
      </c>
      <c r="WR9">
        <f>Sug0.5[[#This Row],[OBEP18]]</f>
        <v>7815</v>
      </c>
      <c r="WS9">
        <f>Sug0.5[[#This Row],[OBEP19]]</f>
        <v>7770</v>
      </c>
      <c r="WT9">
        <f>Sug0.5[[#This Row],[OBEP20]]</f>
        <v>7748</v>
      </c>
      <c r="WU9">
        <f>Sug0.5[[#This Row],[OBEP21]]</f>
        <v>7743</v>
      </c>
      <c r="WV9">
        <f>Sug0.5[[#This Row],[OBEP22]]</f>
        <v>7790</v>
      </c>
      <c r="WW9">
        <f>Sug0.5[[#This Row],[OBEP23]]</f>
        <v>7765</v>
      </c>
      <c r="WX9">
        <f>Sug0.5[[#This Row],[OBEP24]]</f>
        <v>7776</v>
      </c>
      <c r="WY9">
        <f>Sug0.5[[#This Row],[OBEP25]]</f>
        <v>7745</v>
      </c>
      <c r="WZ9">
        <f>Sug0.5[[#This Row],[OBEP26]]</f>
        <v>7836</v>
      </c>
      <c r="XA9">
        <f>Sug0.5[[#This Row],[OBEP27]]</f>
        <v>7821</v>
      </c>
    </row>
    <row r="10" spans="1:625" x14ac:dyDescent="0.25">
      <c r="A10">
        <v>6</v>
      </c>
      <c r="B10" s="10">
        <f>Reg[[#This Row],[STEP2]]</f>
        <v>6097</v>
      </c>
      <c r="C10" s="10">
        <f>Reg[[#This Row],[STEP3]]</f>
        <v>6382</v>
      </c>
      <c r="D10" s="10">
        <f>Reg[[#This Row],[STEP4]]</f>
        <v>6616</v>
      </c>
      <c r="E10" s="10">
        <f>Reg[[#This Row],[STEP5]]</f>
        <v>6858</v>
      </c>
      <c r="F10" s="10">
        <f>Reg[[#This Row],[STEP6]]</f>
        <v>7133</v>
      </c>
      <c r="G10" s="10">
        <f>Reg[[#This Row],[STEP7]]</f>
        <v>7318</v>
      </c>
      <c r="H10" s="10">
        <f>Reg[[#This Row],[STEP8]]</f>
        <v>7566</v>
      </c>
      <c r="I10" s="10">
        <f>Reg[[#This Row],[STEP9]]</f>
        <v>7707</v>
      </c>
      <c r="J10" s="10">
        <f>Reg[[#This Row],[STEP10]]</f>
        <v>7873</v>
      </c>
      <c r="K10" s="10">
        <f>Reg[[#This Row],[STEP11]]</f>
        <v>8004</v>
      </c>
      <c r="L10" s="10">
        <f>Reg[[#This Row],[STEP12]]</f>
        <v>8102</v>
      </c>
      <c r="M10" s="10">
        <f>Reg[[#This Row],[STEP13]]</f>
        <v>8161</v>
      </c>
      <c r="N10" s="10">
        <f>Reg[[#This Row],[STEP14]]</f>
        <v>8240</v>
      </c>
      <c r="O10" s="10">
        <f>Reg[[#This Row],[STEP15]]</f>
        <v>8331</v>
      </c>
      <c r="P10" s="10">
        <f>Reg[[#This Row],[STEP16]]</f>
        <v>8389</v>
      </c>
      <c r="Q10" s="10">
        <f>Reg[[#This Row],[STEP17]]</f>
        <v>8469</v>
      </c>
      <c r="R10" s="10">
        <f>Reg[[#This Row],[STEP18]]</f>
        <v>8545</v>
      </c>
      <c r="S10" s="10">
        <f>Reg[[#This Row],[STEP19]]</f>
        <v>8628</v>
      </c>
      <c r="T10" s="10">
        <f>Reg[[#This Row],[STEP20]]</f>
        <v>8687</v>
      </c>
      <c r="U10" s="10">
        <f>Reg[[#This Row],[STEP21]]</f>
        <v>8680</v>
      </c>
      <c r="V10" s="10">
        <f>Reg[[#This Row],[STEP22]]</f>
        <v>8730</v>
      </c>
      <c r="W10" s="10">
        <f>Reg[[#This Row],[STEP23]]</f>
        <v>8828</v>
      </c>
      <c r="X10" s="10">
        <f>Reg[[#This Row],[STEP24]]</f>
        <v>8865</v>
      </c>
      <c r="Y10" s="10">
        <f>Reg[[#This Row],[STEP25]]</f>
        <v>8852</v>
      </c>
      <c r="Z10" s="10">
        <f>Reg[[#This Row],[STEP26]]</f>
        <v>8889</v>
      </c>
      <c r="AA10" s="10">
        <f>Reg[[#This Row],[STEP27]]</f>
        <v>8868</v>
      </c>
      <c r="AB10" s="10">
        <f>Sug0.2[[#This Row],[STEP2]]</f>
        <v>6097</v>
      </c>
      <c r="AC10" s="10">
        <f>Sug0.2[[#This Row],[STEP3]]</f>
        <v>6362</v>
      </c>
      <c r="AD10" s="10">
        <f>Sug0.2[[#This Row],[STEP4]]</f>
        <v>6587</v>
      </c>
      <c r="AE10" s="10">
        <f>Sug0.2[[#This Row],[STEP5]]</f>
        <v>6815</v>
      </c>
      <c r="AF10" s="10">
        <f>Sug0.2[[#This Row],[STEP6]]</f>
        <v>7071</v>
      </c>
      <c r="AG10" s="10">
        <f>Sug0.2[[#This Row],[STEP7]]</f>
        <v>7247</v>
      </c>
      <c r="AH10" s="10">
        <f>Sug0.2[[#This Row],[STEP8]]</f>
        <v>7480</v>
      </c>
      <c r="AI10" s="10">
        <f>Sug0.2[[#This Row],[STEP9]]</f>
        <v>7622</v>
      </c>
      <c r="AJ10" s="10">
        <f>Sug0.2[[#This Row],[STEP10]]</f>
        <v>7787</v>
      </c>
      <c r="AK10" s="10">
        <f>Sug0.2[[#This Row],[STEP11]]</f>
        <v>7913</v>
      </c>
      <c r="AL10" s="10">
        <f>Sug0.2[[#This Row],[STEP12]]</f>
        <v>8009</v>
      </c>
      <c r="AM10" s="10">
        <f>Sug0.2[[#This Row],[STEP13]]</f>
        <v>8056</v>
      </c>
      <c r="AN10" s="10">
        <f>Sug0.2[[#This Row],[STEP14]]</f>
        <v>8140</v>
      </c>
      <c r="AO10" s="10">
        <f>Sug0.2[[#This Row],[STEP15]]</f>
        <v>8227</v>
      </c>
      <c r="AP10" s="10">
        <f>Sug0.2[[#This Row],[STEP16]]</f>
        <v>8292</v>
      </c>
      <c r="AQ10" s="10">
        <f>Sug0.2[[#This Row],[STEP17]]</f>
        <v>8377</v>
      </c>
      <c r="AR10" s="10">
        <f>Sug0.2[[#This Row],[STEP18]]</f>
        <v>8442</v>
      </c>
      <c r="AS10" s="10">
        <f>Sug0.2[[#This Row],[STEP19]]</f>
        <v>8534</v>
      </c>
      <c r="AT10" s="10">
        <f>Sug0.2[[#This Row],[STEP20]]</f>
        <v>8599</v>
      </c>
      <c r="AU10" s="10">
        <f>Sug0.2[[#This Row],[STEP21]]</f>
        <v>8591</v>
      </c>
      <c r="AV10" s="10">
        <f>Sug0.2[[#This Row],[STEP22]]</f>
        <v>8641</v>
      </c>
      <c r="AW10" s="10">
        <f>Sug0.2[[#This Row],[STEP23]]</f>
        <v>8726</v>
      </c>
      <c r="AX10" s="10">
        <f>Sug0.2[[#This Row],[STEP24]]</f>
        <v>8769</v>
      </c>
      <c r="AY10" s="10">
        <f>Sug0.2[[#This Row],[STEP25]]</f>
        <v>8773</v>
      </c>
      <c r="AZ10" s="10">
        <f>Sug0.2[[#This Row],[STEP26]]</f>
        <v>8814</v>
      </c>
      <c r="BA10" s="10">
        <f>Sug0.2[[#This Row],[STEP27]]</f>
        <v>8800</v>
      </c>
      <c r="BB10" s="10">
        <f>Sug0.5[[#This Row],[STEP2]]</f>
        <v>6097</v>
      </c>
      <c r="BC10" s="10">
        <f>Sug0.5[[#This Row],[STEP3]]</f>
        <v>6317</v>
      </c>
      <c r="BD10" s="10">
        <f>Sug0.5[[#This Row],[STEP4]]</f>
        <v>6513</v>
      </c>
      <c r="BE10" s="10">
        <f>Sug0.5[[#This Row],[STEP5]]</f>
        <v>6714</v>
      </c>
      <c r="BF10" s="10">
        <f>Sug0.5[[#This Row],[STEP6]]</f>
        <v>6942</v>
      </c>
      <c r="BG10" s="10">
        <f>Sug0.5[[#This Row],[STEP7]]</f>
        <v>7099</v>
      </c>
      <c r="BH10" s="10">
        <f>Sug0.5[[#This Row],[STEP8]]</f>
        <v>7320</v>
      </c>
      <c r="BI10" s="10">
        <f>Sug0.5[[#This Row],[STEP9]]</f>
        <v>7447</v>
      </c>
      <c r="BJ10" s="10">
        <f>Sug0.5[[#This Row],[STEP10]]</f>
        <v>7584</v>
      </c>
      <c r="BK10" s="10">
        <f>Sug0.5[[#This Row],[STEP11]]</f>
        <v>7735</v>
      </c>
      <c r="BL10" s="10">
        <f>Sug0.5[[#This Row],[STEP12]]</f>
        <v>7819</v>
      </c>
      <c r="BM10" s="10">
        <f>Sug0.5[[#This Row],[STEP13]]</f>
        <v>7871</v>
      </c>
      <c r="BN10" s="10">
        <f>Sug0.5[[#This Row],[STEP14]]</f>
        <v>7965</v>
      </c>
      <c r="BO10" s="10">
        <f>Sug0.5[[#This Row],[STEP15]]</f>
        <v>8067</v>
      </c>
      <c r="BP10" s="10">
        <f>Sug0.5[[#This Row],[STEP16]]</f>
        <v>8105</v>
      </c>
      <c r="BQ10" s="10">
        <f>Sug0.5[[#This Row],[STEP17]]</f>
        <v>8181</v>
      </c>
      <c r="BR10" s="10">
        <f>Sug0.5[[#This Row],[STEP18]]</f>
        <v>8257</v>
      </c>
      <c r="BS10" s="10">
        <f>Sug0.5[[#This Row],[STEP19]]</f>
        <v>8361</v>
      </c>
      <c r="BT10" s="10">
        <f>Sug0.5[[#This Row],[STEP20]]</f>
        <v>8407</v>
      </c>
      <c r="BU10" s="10">
        <f>Sug0.5[[#This Row],[STEP21]]</f>
        <v>8411</v>
      </c>
      <c r="BV10" s="10">
        <f>Sug0.5[[#This Row],[STEP22]]</f>
        <v>8463</v>
      </c>
      <c r="BW10" s="10">
        <f>Sug0.5[[#This Row],[STEP23]]</f>
        <v>8525</v>
      </c>
      <c r="BX10" s="10">
        <f>Sug0.5[[#This Row],[STEP24]]</f>
        <v>8580</v>
      </c>
      <c r="BY10" s="10">
        <f>Sug0.5[[#This Row],[STEP25]]</f>
        <v>8589</v>
      </c>
      <c r="BZ10" s="10">
        <f>Sug0.5[[#This Row],[STEP26]]</f>
        <v>8641</v>
      </c>
      <c r="CA10" s="10">
        <f>Sug0.5[[#This Row],[STEP27]]</f>
        <v>8620</v>
      </c>
      <c r="CB10" s="10">
        <f>Reg[[#This Row],[NASP2]]</f>
        <v>663</v>
      </c>
      <c r="CC10" s="10">
        <f>Reg[[#This Row],[NASP3]]</f>
        <v>804</v>
      </c>
      <c r="CD10" s="10">
        <f>Reg[[#This Row],[NASP4]]</f>
        <v>941</v>
      </c>
      <c r="CE10" s="10">
        <f>Reg[[#This Row],[NASP5]]</f>
        <v>1046</v>
      </c>
      <c r="CF10" s="10">
        <f>Reg[[#This Row],[NASP6]]</f>
        <v>1173</v>
      </c>
      <c r="CG10" s="10">
        <f>Reg[[#This Row],[NASP7]]</f>
        <v>1322</v>
      </c>
      <c r="CH10" s="10">
        <f>Reg[[#This Row],[NASP8]]</f>
        <v>1457</v>
      </c>
      <c r="CI10" s="10">
        <f>Reg[[#This Row],[NASP9]]</f>
        <v>1602</v>
      </c>
      <c r="CJ10" s="10">
        <f>Reg[[#This Row],[NASP10]]</f>
        <v>1739</v>
      </c>
      <c r="CK10" s="10">
        <f>Reg[[#This Row],[NASP11]]</f>
        <v>1876</v>
      </c>
      <c r="CL10" s="10">
        <f>Reg[[#This Row],[NASP12]]</f>
        <v>1991</v>
      </c>
      <c r="CM10" s="10">
        <f>Reg[[#This Row],[NASP13]]</f>
        <v>2116</v>
      </c>
      <c r="CN10" s="10">
        <f>Reg[[#This Row],[NASP14]]</f>
        <v>2217</v>
      </c>
      <c r="CO10" s="10">
        <f>Reg[[#This Row],[NASP15]]</f>
        <v>2335</v>
      </c>
      <c r="CP10" s="10">
        <f>Reg[[#This Row],[NASP16]]</f>
        <v>2444</v>
      </c>
      <c r="CQ10" s="10">
        <f>Reg[[#This Row],[NASP17]]</f>
        <v>2559</v>
      </c>
      <c r="CR10" s="10">
        <f>Reg[[#This Row],[NASP18]]</f>
        <v>2657</v>
      </c>
      <c r="CS10" s="10">
        <f>Reg[[#This Row],[NASP19]]</f>
        <v>2764</v>
      </c>
      <c r="CT10" s="10">
        <f>Reg[[#This Row],[NASP20]]</f>
        <v>2840</v>
      </c>
      <c r="CU10" s="10">
        <f>Reg[[#This Row],[NASP21]]</f>
        <v>2960</v>
      </c>
      <c r="CV10" s="10">
        <f>Reg[[#This Row],[NASP22]]</f>
        <v>3050</v>
      </c>
      <c r="CW10" s="10">
        <f>Reg[[#This Row],[NASP23]]</f>
        <v>3096</v>
      </c>
      <c r="CX10" s="10">
        <f>Reg[[#This Row],[NASP24]]</f>
        <v>3169</v>
      </c>
      <c r="CY10" s="10">
        <f>Reg[[#This Row],[NASP25]]</f>
        <v>3254</v>
      </c>
      <c r="CZ10" s="10">
        <f>Reg[[#This Row],[NASP26]]</f>
        <v>3325</v>
      </c>
      <c r="DA10" s="10">
        <f>Reg[[#This Row],[NASP27]]</f>
        <v>3398</v>
      </c>
      <c r="DB10" s="10">
        <f>Sug0.2[[#This Row],[NASP2]]</f>
        <v>663</v>
      </c>
      <c r="DC10" s="10">
        <f>Sug0.2[[#This Row],[NASP3]]</f>
        <v>798</v>
      </c>
      <c r="DD10" s="10">
        <f>Sug0.2[[#This Row],[NASP4]]</f>
        <v>927</v>
      </c>
      <c r="DE10" s="10">
        <f>Sug0.2[[#This Row],[NASP5]]</f>
        <v>1029</v>
      </c>
      <c r="DF10" s="10">
        <f>Sug0.2[[#This Row],[NASP6]]</f>
        <v>1150</v>
      </c>
      <c r="DG10" s="10">
        <f>Sug0.2[[#This Row],[NASP7]]</f>
        <v>1290</v>
      </c>
      <c r="DH10" s="10">
        <f>Sug0.2[[#This Row],[NASP8]]</f>
        <v>1417</v>
      </c>
      <c r="DI10" s="10">
        <f>Sug0.2[[#This Row],[NASP9]]</f>
        <v>1549</v>
      </c>
      <c r="DJ10" s="10">
        <f>Sug0.2[[#This Row],[NASP10]]</f>
        <v>1672</v>
      </c>
      <c r="DK10" s="10">
        <f>Sug0.2[[#This Row],[NASP11]]</f>
        <v>1800</v>
      </c>
      <c r="DL10" s="10">
        <f>Sug0.2[[#This Row],[NASP12]]</f>
        <v>1905</v>
      </c>
      <c r="DM10" s="10">
        <f>Sug0.2[[#This Row],[NASP13]]</f>
        <v>2027</v>
      </c>
      <c r="DN10" s="10">
        <f>Sug0.2[[#This Row],[NASP14]]</f>
        <v>2119</v>
      </c>
      <c r="DO10" s="10">
        <f>Sug0.2[[#This Row],[NASP15]]</f>
        <v>2233</v>
      </c>
      <c r="DP10" s="10">
        <f>Sug0.2[[#This Row],[NASP16]]</f>
        <v>2337</v>
      </c>
      <c r="DQ10" s="10">
        <f>Sug0.2[[#This Row],[NASP17]]</f>
        <v>2449</v>
      </c>
      <c r="DR10" s="10">
        <f>Sug0.2[[#This Row],[NASP18]]</f>
        <v>2541</v>
      </c>
      <c r="DS10" s="10">
        <f>Sug0.2[[#This Row],[NASP19]]</f>
        <v>2644</v>
      </c>
      <c r="DT10" s="10">
        <f>Sug0.2[[#This Row],[NASP20]]</f>
        <v>2711</v>
      </c>
      <c r="DU10" s="10">
        <f>Sug0.2[[#This Row],[NASP21]]</f>
        <v>2827</v>
      </c>
      <c r="DV10" s="10">
        <f>Sug0.2[[#This Row],[NASP22]]</f>
        <v>2916</v>
      </c>
      <c r="DW10" s="10">
        <f>Sug0.2[[#This Row],[NASP23]]</f>
        <v>2967</v>
      </c>
      <c r="DX10" s="10">
        <f>Sug0.2[[#This Row],[NASP24]]</f>
        <v>3037</v>
      </c>
      <c r="DY10" s="10">
        <f>Sug0.2[[#This Row],[NASP25]]</f>
        <v>3107</v>
      </c>
      <c r="DZ10" s="10">
        <f>Sug0.2[[#This Row],[NASP26]]</f>
        <v>3170</v>
      </c>
      <c r="EA10" s="10">
        <f>Sug0.2[[#This Row],[NASP27]]</f>
        <v>3238</v>
      </c>
      <c r="EB10">
        <f>Sug0.5[[#This Row],[NASP2]]</f>
        <v>663</v>
      </c>
      <c r="EC10">
        <f>Sug0.5[[#This Row],[NASP3]]</f>
        <v>786</v>
      </c>
      <c r="ED10">
        <f>Sug0.5[[#This Row],[NASP4]]</f>
        <v>902</v>
      </c>
      <c r="EE10">
        <f>Sug0.5[[#This Row],[NASP5]]</f>
        <v>995</v>
      </c>
      <c r="EF10">
        <f>Sug0.5[[#This Row],[NASP6]]</f>
        <v>1105</v>
      </c>
      <c r="EG10">
        <f>Sug0.5[[#This Row],[NASP7]]</f>
        <v>1225</v>
      </c>
      <c r="EH10">
        <f>Sug0.5[[#This Row],[NASP8]]</f>
        <v>1334</v>
      </c>
      <c r="EI10">
        <f>Sug0.5[[#This Row],[NASP9]]</f>
        <v>1452</v>
      </c>
      <c r="EJ10">
        <f>Sug0.5[[#This Row],[NASP10]]</f>
        <v>1571</v>
      </c>
      <c r="EK10">
        <f>Sug0.5[[#This Row],[NASP11]]</f>
        <v>1672</v>
      </c>
      <c r="EL10">
        <f>Sug0.5[[#This Row],[NASP12]]</f>
        <v>1763</v>
      </c>
      <c r="EM10">
        <f>Sug0.5[[#This Row],[NASP13]]</f>
        <v>1866</v>
      </c>
      <c r="EN10">
        <f>Sug0.5[[#This Row],[NASP14]]</f>
        <v>1934</v>
      </c>
      <c r="EO10">
        <f>Sug0.5[[#This Row],[NASP15]]</f>
        <v>2025</v>
      </c>
      <c r="EP10">
        <f>Sug0.5[[#This Row],[NASP16]]</f>
        <v>2123</v>
      </c>
      <c r="EQ10">
        <f>Sug0.5[[#This Row],[NASP17]]</f>
        <v>2225</v>
      </c>
      <c r="ER10">
        <f>Sug0.5[[#This Row],[NASP18]]</f>
        <v>2304</v>
      </c>
      <c r="ES10">
        <f>Sug0.5[[#This Row],[NASP19]]</f>
        <v>2383</v>
      </c>
      <c r="ET10">
        <f>Sug0.5[[#This Row],[NASP20]]</f>
        <v>2461</v>
      </c>
      <c r="EU10">
        <f>Sug0.5[[#This Row],[NASP21]]</f>
        <v>2566</v>
      </c>
      <c r="EV10">
        <f>Sug0.5[[#This Row],[NASP22]]</f>
        <v>2654</v>
      </c>
      <c r="EW10">
        <f>Sug0.5[[#This Row],[NASP23]]</f>
        <v>2704</v>
      </c>
      <c r="EX10">
        <f>Sug0.5[[#This Row],[NASP24]]</f>
        <v>2750</v>
      </c>
      <c r="EY10">
        <f>Sug0.5[[#This Row],[NASP25]]</f>
        <v>2809</v>
      </c>
      <c r="EZ10">
        <f>Sug0.5[[#This Row],[NASP26]]</f>
        <v>2860</v>
      </c>
      <c r="FA10">
        <f>Sug0.5[[#This Row],[NASP27]]</f>
        <v>2913</v>
      </c>
      <c r="FB10">
        <f>Reg[[#This Row],[CIRP2]]</f>
        <v>64</v>
      </c>
      <c r="FC10">
        <f>Reg[[#This Row],[CIRP3]]</f>
        <v>66</v>
      </c>
      <c r="FD10">
        <f>Reg[[#This Row],[CIRP4]]</f>
        <v>72</v>
      </c>
      <c r="FE10">
        <f>Reg[[#This Row],[CIRP5]]</f>
        <v>79</v>
      </c>
      <c r="FF10">
        <f>Reg[[#This Row],[CIRP6]]</f>
        <v>87</v>
      </c>
      <c r="FG10">
        <f>Reg[[#This Row],[CIRP7]]</f>
        <v>94</v>
      </c>
      <c r="FH10">
        <f>Reg[[#This Row],[CIRP8]]</f>
        <v>100</v>
      </c>
      <c r="FI10">
        <f>Reg[[#This Row],[CIRP9]]</f>
        <v>106</v>
      </c>
      <c r="FJ10">
        <f>Reg[[#This Row],[CIRP10]]</f>
        <v>106</v>
      </c>
      <c r="FK10">
        <f>Reg[[#This Row],[CIRP11]]</f>
        <v>111</v>
      </c>
      <c r="FL10">
        <f>Reg[[#This Row],[CIRP12]]</f>
        <v>123</v>
      </c>
      <c r="FM10">
        <f>Reg[[#This Row],[CIRP13]]</f>
        <v>132</v>
      </c>
      <c r="FN10">
        <f>Reg[[#This Row],[CIRP14]]</f>
        <v>136</v>
      </c>
      <c r="FO10">
        <f>Reg[[#This Row],[CIRP15]]</f>
        <v>140</v>
      </c>
      <c r="FP10">
        <f>Reg[[#This Row],[CIRP16]]</f>
        <v>158</v>
      </c>
      <c r="FQ10">
        <f>Reg[[#This Row],[CIRP17]]</f>
        <v>165</v>
      </c>
      <c r="FR10">
        <f>Reg[[#This Row],[CIRP18]]</f>
        <v>168</v>
      </c>
      <c r="FS10">
        <f>Reg[[#This Row],[CIRP19]]</f>
        <v>161</v>
      </c>
      <c r="FT10">
        <f>Reg[[#This Row],[CIRP20]]</f>
        <v>169</v>
      </c>
      <c r="FU10">
        <f>Reg[[#This Row],[CIRP21]]</f>
        <v>172</v>
      </c>
      <c r="FV10">
        <f>Reg[[#This Row],[CIRP22]]</f>
        <v>167</v>
      </c>
      <c r="FW10">
        <f>Reg[[#This Row],[CIRP23]]</f>
        <v>176</v>
      </c>
      <c r="FX10">
        <f>Reg[[#This Row],[CIRP24]]</f>
        <v>179</v>
      </c>
      <c r="FY10">
        <f>Reg[[#This Row],[CIRP25]]</f>
        <v>192</v>
      </c>
      <c r="FZ10">
        <f>Reg[[#This Row],[CIRP26]]</f>
        <v>198</v>
      </c>
      <c r="GA10">
        <f>Reg[[#This Row],[CIRP27]]</f>
        <v>205</v>
      </c>
      <c r="GB10">
        <f>Sug0.2[[#This Row],[CIRP2]]</f>
        <v>64</v>
      </c>
      <c r="GC10">
        <f>Sug0.2[[#This Row],[CIRP3]]</f>
        <v>66</v>
      </c>
      <c r="GD10">
        <f>Sug0.2[[#This Row],[CIRP4]]</f>
        <v>72</v>
      </c>
      <c r="GE10">
        <f>Sug0.2[[#This Row],[CIRP5]]</f>
        <v>79</v>
      </c>
      <c r="GF10">
        <f>Sug0.2[[#This Row],[CIRP6]]</f>
        <v>87</v>
      </c>
      <c r="GG10">
        <f>Sug0.2[[#This Row],[CIRP7]]</f>
        <v>93</v>
      </c>
      <c r="GH10">
        <f>Sug0.2[[#This Row],[CIRP8]]</f>
        <v>98</v>
      </c>
      <c r="GI10">
        <f>Sug0.2[[#This Row],[CIRP9]]</f>
        <v>104</v>
      </c>
      <c r="GJ10">
        <f>Sug0.2[[#This Row],[CIRP10]]</f>
        <v>103</v>
      </c>
      <c r="GK10">
        <f>Sug0.2[[#This Row],[CIRP11]]</f>
        <v>108</v>
      </c>
      <c r="GL10">
        <f>Sug0.2[[#This Row],[CIRP12]]</f>
        <v>120</v>
      </c>
      <c r="GM10">
        <f>Sug0.2[[#This Row],[CIRP13]]</f>
        <v>128</v>
      </c>
      <c r="GN10">
        <f>Sug0.2[[#This Row],[CIRP14]]</f>
        <v>131</v>
      </c>
      <c r="GO10">
        <f>Sug0.2[[#This Row],[CIRP15]]</f>
        <v>133</v>
      </c>
      <c r="GP10">
        <f>Sug0.2[[#This Row],[CIRP16]]</f>
        <v>150</v>
      </c>
      <c r="GQ10">
        <f>Sug0.2[[#This Row],[CIRP17]]</f>
        <v>156</v>
      </c>
      <c r="GR10">
        <f>Sug0.2[[#This Row],[CIRP18]]</f>
        <v>158</v>
      </c>
      <c r="GS10">
        <f>Sug0.2[[#This Row],[CIRP19]]</f>
        <v>151</v>
      </c>
      <c r="GT10">
        <f>Sug0.2[[#This Row],[CIRP20]]</f>
        <v>157</v>
      </c>
      <c r="GU10">
        <f>Sug0.2[[#This Row],[CIRP21]]</f>
        <v>161</v>
      </c>
      <c r="GV10">
        <f>Sug0.2[[#This Row],[CIRP22]]</f>
        <v>156</v>
      </c>
      <c r="GW10">
        <f>Sug0.2[[#This Row],[CIRP23]]</f>
        <v>162</v>
      </c>
      <c r="GX10">
        <f>Sug0.2[[#This Row],[CIRP24]]</f>
        <v>164</v>
      </c>
      <c r="GY10">
        <f>Sug0.2[[#This Row],[CIRP25]]</f>
        <v>176</v>
      </c>
      <c r="GZ10">
        <f>Sug0.2[[#This Row],[CIRP26]]</f>
        <v>182</v>
      </c>
      <c r="HA10">
        <f>Sug0.2[[#This Row],[CIRP27]]</f>
        <v>188</v>
      </c>
      <c r="HB10">
        <f>Sug0.5[[#This Row],[CIRP2]]</f>
        <v>64</v>
      </c>
      <c r="HC10">
        <f>Sug0.5[[#This Row],[CIRP3]]</f>
        <v>66</v>
      </c>
      <c r="HD10">
        <f>Sug0.5[[#This Row],[CIRP4]]</f>
        <v>71</v>
      </c>
      <c r="HE10">
        <f>Sug0.5[[#This Row],[CIRP5]]</f>
        <v>77</v>
      </c>
      <c r="HF10">
        <f>Sug0.5[[#This Row],[CIRP6]]</f>
        <v>85</v>
      </c>
      <c r="HG10">
        <f>Sug0.5[[#This Row],[CIRP7]]</f>
        <v>89</v>
      </c>
      <c r="HH10">
        <f>Sug0.5[[#This Row],[CIRP8]]</f>
        <v>94</v>
      </c>
      <c r="HI10">
        <f>Sug0.5[[#This Row],[CIRP9]]</f>
        <v>96</v>
      </c>
      <c r="HJ10">
        <f>Sug0.5[[#This Row],[CIRP10]]</f>
        <v>95</v>
      </c>
      <c r="HK10">
        <f>Sug0.5[[#This Row],[CIRP11]]</f>
        <v>98</v>
      </c>
      <c r="HL10">
        <f>Sug0.5[[#This Row],[CIRP12]]</f>
        <v>107</v>
      </c>
      <c r="HM10">
        <f>Sug0.5[[#This Row],[CIRP13]]</f>
        <v>116</v>
      </c>
      <c r="HN10">
        <f>Sug0.5[[#This Row],[CIRP14]]</f>
        <v>120</v>
      </c>
      <c r="HO10">
        <f>Sug0.5[[#This Row],[CIRP15]]</f>
        <v>121</v>
      </c>
      <c r="HP10">
        <f>Sug0.5[[#This Row],[CIRP16]]</f>
        <v>135</v>
      </c>
      <c r="HQ10">
        <f>Sug0.5[[#This Row],[CIRP17]]</f>
        <v>137</v>
      </c>
      <c r="HR10">
        <f>Sug0.5[[#This Row],[CIRP18]]</f>
        <v>139</v>
      </c>
      <c r="HS10">
        <f>Sug0.5[[#This Row],[CIRP19]]</f>
        <v>134</v>
      </c>
      <c r="HT10">
        <f>Sug0.5[[#This Row],[CIRP20]]</f>
        <v>135</v>
      </c>
      <c r="HU10">
        <f>Sug0.5[[#This Row],[CIRP21]]</f>
        <v>136</v>
      </c>
      <c r="HV10">
        <f>Sug0.5[[#This Row],[CIRP22]]</f>
        <v>135</v>
      </c>
      <c r="HW10">
        <f>Sug0.5[[#This Row],[CIRP23]]</f>
        <v>139</v>
      </c>
      <c r="HX10">
        <f>Sug0.5[[#This Row],[CIRP24]]</f>
        <v>143</v>
      </c>
      <c r="HY10">
        <f>Sug0.5[[#This Row],[CIRP25]]</f>
        <v>152</v>
      </c>
      <c r="HZ10">
        <f>Sug0.5[[#This Row],[CIRP26]]</f>
        <v>155</v>
      </c>
      <c r="IA10">
        <f>Sug0.5[[#This Row],[CIRP27]]</f>
        <v>162</v>
      </c>
      <c r="IB10">
        <f>Reg[[#This Row],[HCCP2]]</f>
        <v>7</v>
      </c>
      <c r="IC10">
        <f>Reg[[#This Row],[HCCP3]]</f>
        <v>4</v>
      </c>
      <c r="ID10">
        <f>Reg[[#This Row],[HCCP4]]</f>
        <v>1</v>
      </c>
      <c r="IE10">
        <f>Reg[[#This Row],[HCCP5]]</f>
        <v>4</v>
      </c>
      <c r="IF10">
        <f>Reg[[#This Row],[HCCP6]]</f>
        <v>5</v>
      </c>
      <c r="IG10">
        <f>Reg[[#This Row],[HCCP7]]</f>
        <v>3</v>
      </c>
      <c r="IH10">
        <f>Reg[[#This Row],[HCCP8]]</f>
        <v>2</v>
      </c>
      <c r="II10">
        <f>Reg[[#This Row],[HCCP9]]</f>
        <v>4</v>
      </c>
      <c r="IJ10">
        <f>Reg[[#This Row],[HCCP10]]</f>
        <v>4</v>
      </c>
      <c r="IK10">
        <f>Reg[[#This Row],[HCCP11]]</f>
        <v>3</v>
      </c>
      <c r="IL10">
        <f>Reg[[#This Row],[HCCP12]]</f>
        <v>2</v>
      </c>
      <c r="IM10">
        <f>Reg[[#This Row],[HCCP13]]</f>
        <v>6</v>
      </c>
      <c r="IN10">
        <f>Reg[[#This Row],[HCCP14]]</f>
        <v>10</v>
      </c>
      <c r="IO10">
        <f>Reg[[#This Row],[HCCP15]]</f>
        <v>7</v>
      </c>
      <c r="IP10">
        <f>Reg[[#This Row],[HCCP16]]</f>
        <v>7</v>
      </c>
      <c r="IQ10">
        <f>Reg[[#This Row],[HCCP17]]</f>
        <v>10</v>
      </c>
      <c r="IR10">
        <f>Reg[[#This Row],[HCCP18]]</f>
        <v>10</v>
      </c>
      <c r="IS10">
        <f>Reg[[#This Row],[HCCP19]]</f>
        <v>10</v>
      </c>
      <c r="IT10">
        <f>Reg[[#This Row],[HCCP20]]</f>
        <v>8</v>
      </c>
      <c r="IU10">
        <f>Reg[[#This Row],[HCCP21]]</f>
        <v>9</v>
      </c>
      <c r="IV10">
        <f>Reg[[#This Row],[HCCP22]]</f>
        <v>16</v>
      </c>
      <c r="IW10">
        <f>Reg[[#This Row],[HCCP23]]</f>
        <v>13</v>
      </c>
      <c r="IX10">
        <f>Reg[[#This Row],[HCCP24]]</f>
        <v>10</v>
      </c>
      <c r="IY10">
        <f>Reg[[#This Row],[HCCP25]]</f>
        <v>9</v>
      </c>
      <c r="IZ10">
        <f>Reg[[#This Row],[HCCP26]]</f>
        <v>5</v>
      </c>
      <c r="JA10">
        <f>Reg[[#This Row],[HCCP27]]</f>
        <v>8</v>
      </c>
      <c r="JB10">
        <f>Sug0.2[[#This Row],[HCCP2]]</f>
        <v>7</v>
      </c>
      <c r="JC10">
        <f>Sug0.2[[#This Row],[HCCP3]]</f>
        <v>4</v>
      </c>
      <c r="JD10">
        <f>Sug0.2[[#This Row],[HCCP4]]</f>
        <v>1</v>
      </c>
      <c r="JE10">
        <f>Sug0.2[[#This Row],[HCCP5]]</f>
        <v>4</v>
      </c>
      <c r="JF10">
        <f>Sug0.2[[#This Row],[HCCP6]]</f>
        <v>5</v>
      </c>
      <c r="JG10">
        <f>Sug0.2[[#This Row],[HCCP7]]</f>
        <v>3</v>
      </c>
      <c r="JH10">
        <f>Sug0.2[[#This Row],[HCCP8]]</f>
        <v>2</v>
      </c>
      <c r="JI10">
        <f>Sug0.2[[#This Row],[HCCP9]]</f>
        <v>4</v>
      </c>
      <c r="JJ10">
        <f>Sug0.2[[#This Row],[HCCP10]]</f>
        <v>4</v>
      </c>
      <c r="JK10">
        <f>Sug0.2[[#This Row],[HCCP11]]</f>
        <v>3</v>
      </c>
      <c r="JL10">
        <f>Sug0.2[[#This Row],[HCCP12]]</f>
        <v>1</v>
      </c>
      <c r="JM10">
        <f>Sug0.2[[#This Row],[HCCP13]]</f>
        <v>5</v>
      </c>
      <c r="JN10">
        <f>Sug0.2[[#This Row],[HCCP14]]</f>
        <v>8</v>
      </c>
      <c r="JO10">
        <f>Sug0.2[[#This Row],[HCCP15]]</f>
        <v>7</v>
      </c>
      <c r="JP10">
        <f>Sug0.2[[#This Row],[HCCP16]]</f>
        <v>7</v>
      </c>
      <c r="JQ10">
        <f>Sug0.2[[#This Row],[HCCP17]]</f>
        <v>10</v>
      </c>
      <c r="JR10">
        <f>Sug0.2[[#This Row],[HCCP18]]</f>
        <v>10</v>
      </c>
      <c r="JS10">
        <f>Sug0.2[[#This Row],[HCCP19]]</f>
        <v>10</v>
      </c>
      <c r="JT10">
        <f>Sug0.2[[#This Row],[HCCP20]]</f>
        <v>7</v>
      </c>
      <c r="JU10">
        <f>Sug0.2[[#This Row],[HCCP21]]</f>
        <v>7</v>
      </c>
      <c r="JV10">
        <f>Sug0.2[[#This Row],[HCCP22]]</f>
        <v>15</v>
      </c>
      <c r="JW10">
        <f>Sug0.2[[#This Row],[HCCP23]]</f>
        <v>13</v>
      </c>
      <c r="JX10">
        <f>Sug0.2[[#This Row],[HCCP24]]</f>
        <v>10</v>
      </c>
      <c r="JY10">
        <f>Sug0.2[[#This Row],[HCCP25]]</f>
        <v>9</v>
      </c>
      <c r="JZ10">
        <f>Sug0.2[[#This Row],[HCCP26]]</f>
        <v>4</v>
      </c>
      <c r="KA10">
        <f>Sug0.2[[#This Row],[HCCP27]]</f>
        <v>8</v>
      </c>
      <c r="KB10">
        <f>Sug0.5[[#This Row],[HCCP2]]</f>
        <v>7</v>
      </c>
      <c r="KC10">
        <f>Sug0.5[[#This Row],[HCCP3]]</f>
        <v>4</v>
      </c>
      <c r="KD10">
        <f>Sug0.5[[#This Row],[HCCP4]]</f>
        <v>1</v>
      </c>
      <c r="KE10">
        <f>Sug0.5[[#This Row],[HCCP5]]</f>
        <v>4</v>
      </c>
      <c r="KF10">
        <f>Sug0.5[[#This Row],[HCCP6]]</f>
        <v>5</v>
      </c>
      <c r="KG10">
        <f>Sug0.5[[#This Row],[HCCP7]]</f>
        <v>3</v>
      </c>
      <c r="KH10">
        <f>Sug0.5[[#This Row],[HCCP8]]</f>
        <v>2</v>
      </c>
      <c r="KI10">
        <f>Sug0.5[[#This Row],[HCCP9]]</f>
        <v>4</v>
      </c>
      <c r="KJ10">
        <f>Sug0.5[[#This Row],[HCCP10]]</f>
        <v>4</v>
      </c>
      <c r="KK10">
        <f>Sug0.5[[#This Row],[HCCP11]]</f>
        <v>2</v>
      </c>
      <c r="KL10">
        <f>Sug0.5[[#This Row],[HCCP12]]</f>
        <v>0</v>
      </c>
      <c r="KM10">
        <f>Sug0.5[[#This Row],[HCCP13]]</f>
        <v>4</v>
      </c>
      <c r="KN10">
        <f>Sug0.5[[#This Row],[HCCP14]]</f>
        <v>8</v>
      </c>
      <c r="KO10">
        <f>Sug0.5[[#This Row],[HCCP15]]</f>
        <v>7</v>
      </c>
      <c r="KP10">
        <f>Sug0.5[[#This Row],[HCCP16]]</f>
        <v>7</v>
      </c>
      <c r="KQ10">
        <f>Sug0.5[[#This Row],[HCCP17]]</f>
        <v>9</v>
      </c>
      <c r="KR10">
        <f>Sug0.5[[#This Row],[HCCP18]]</f>
        <v>7</v>
      </c>
      <c r="KS10">
        <f>Sug0.5[[#This Row],[HCCP19]]</f>
        <v>7</v>
      </c>
      <c r="KT10">
        <f>Sug0.5[[#This Row],[HCCP20]]</f>
        <v>6</v>
      </c>
      <c r="KU10">
        <f>Sug0.5[[#This Row],[HCCP21]]</f>
        <v>6</v>
      </c>
      <c r="KV10">
        <f>Sug0.5[[#This Row],[HCCP22]]</f>
        <v>9</v>
      </c>
      <c r="KW10">
        <f>Sug0.5[[#This Row],[HCCP23]]</f>
        <v>10</v>
      </c>
      <c r="KX10">
        <f>Sug0.5[[#This Row],[HCCP24]]</f>
        <v>8</v>
      </c>
      <c r="KY10">
        <f>Sug0.5[[#This Row],[HCCP25]]</f>
        <v>8</v>
      </c>
      <c r="KZ10">
        <f>Sug0.5[[#This Row],[HCCP26]]</f>
        <v>4</v>
      </c>
      <c r="LA10">
        <f>Sug0.5[[#This Row],[HCCP27]]</f>
        <v>8</v>
      </c>
      <c r="LB10">
        <f>Reg[[#This Row],[CHDP2]]</f>
        <v>1481</v>
      </c>
      <c r="LC10">
        <f>Reg[[#This Row],[CHDP3]]</f>
        <v>1476</v>
      </c>
      <c r="LD10">
        <f>Reg[[#This Row],[CHDP4]]</f>
        <v>1482</v>
      </c>
      <c r="LE10">
        <f>Reg[[#This Row],[CHDP5]]</f>
        <v>1472</v>
      </c>
      <c r="LF10">
        <f>Reg[[#This Row],[CHDP6]]</f>
        <v>1478</v>
      </c>
      <c r="LG10">
        <f>Reg[[#This Row],[CHDP7]]</f>
        <v>1490</v>
      </c>
      <c r="LH10">
        <f>Reg[[#This Row],[CHDP8]]</f>
        <v>1490</v>
      </c>
      <c r="LI10">
        <f>Reg[[#This Row],[CHDP9]]</f>
        <v>1508</v>
      </c>
      <c r="LJ10">
        <f>Reg[[#This Row],[CHDP10]]</f>
        <v>1496</v>
      </c>
      <c r="LK10">
        <f>Reg[[#This Row],[CHDP11]]</f>
        <v>1504</v>
      </c>
      <c r="LL10">
        <f>Reg[[#This Row],[CHDP12]]</f>
        <v>1494</v>
      </c>
      <c r="LM10">
        <f>Reg[[#This Row],[CHDP13]]</f>
        <v>1493</v>
      </c>
      <c r="LN10">
        <f>Reg[[#This Row],[CHDP14]]</f>
        <v>1479</v>
      </c>
      <c r="LO10">
        <f>Reg[[#This Row],[CHDP15]]</f>
        <v>1488</v>
      </c>
      <c r="LP10">
        <f>Reg[[#This Row],[CHDP16]]</f>
        <v>1496</v>
      </c>
      <c r="LQ10">
        <f>Reg[[#This Row],[CHDP17]]</f>
        <v>1517</v>
      </c>
      <c r="LR10">
        <f>Reg[[#This Row],[CHDP18]]</f>
        <v>1537</v>
      </c>
      <c r="LS10">
        <f>Reg[[#This Row],[CHDP19]]</f>
        <v>1545</v>
      </c>
      <c r="LT10">
        <f>Reg[[#This Row],[CHDP20]]</f>
        <v>1554</v>
      </c>
      <c r="LU10">
        <f>Reg[[#This Row],[CHDP21]]</f>
        <v>1549</v>
      </c>
      <c r="LV10">
        <f>Reg[[#This Row],[CHDP22]]</f>
        <v>1581</v>
      </c>
      <c r="LW10">
        <f>Reg[[#This Row],[CHDP23]]</f>
        <v>1605</v>
      </c>
      <c r="LX10">
        <f>Reg[[#This Row],[CHDP24]]</f>
        <v>1610</v>
      </c>
      <c r="LY10">
        <f>Reg[[#This Row],[CHDP25]]</f>
        <v>1619</v>
      </c>
      <c r="LZ10">
        <f>Reg[[#This Row],[CHDP26]]</f>
        <v>1645</v>
      </c>
      <c r="MA10">
        <f>Reg[[#This Row],[CHDP27]]</f>
        <v>1663</v>
      </c>
      <c r="MB10">
        <f>Sug0.2[[#This Row],[CHDP2]]</f>
        <v>1481</v>
      </c>
      <c r="MC10">
        <f>Sug0.2[[#This Row],[CHDP3]]</f>
        <v>1476</v>
      </c>
      <c r="MD10">
        <f>Sug0.2[[#This Row],[CHDP4]]</f>
        <v>1482</v>
      </c>
      <c r="ME10">
        <f>Sug0.2[[#This Row],[CHDP5]]</f>
        <v>1472</v>
      </c>
      <c r="MF10">
        <f>Sug0.2[[#This Row],[CHDP6]]</f>
        <v>1478</v>
      </c>
      <c r="MG10">
        <f>Sug0.2[[#This Row],[CHDP7]]</f>
        <v>1490</v>
      </c>
      <c r="MH10">
        <f>Sug0.2[[#This Row],[CHDP8]]</f>
        <v>1490</v>
      </c>
      <c r="MI10">
        <f>Sug0.2[[#This Row],[CHDP9]]</f>
        <v>1508</v>
      </c>
      <c r="MJ10">
        <f>Sug0.2[[#This Row],[CHDP10]]</f>
        <v>1496</v>
      </c>
      <c r="MK10">
        <f>Sug0.2[[#This Row],[CHDP11]]</f>
        <v>1503</v>
      </c>
      <c r="ML10">
        <f>Sug0.2[[#This Row],[CHDP12]]</f>
        <v>1492</v>
      </c>
      <c r="MM10">
        <f>Sug0.2[[#This Row],[CHDP13]]</f>
        <v>1491</v>
      </c>
      <c r="MN10">
        <f>Sug0.2[[#This Row],[CHDP14]]</f>
        <v>1476</v>
      </c>
      <c r="MO10">
        <f>Sug0.2[[#This Row],[CHDP15]]</f>
        <v>1484</v>
      </c>
      <c r="MP10">
        <f>Sug0.2[[#This Row],[CHDP16]]</f>
        <v>1491</v>
      </c>
      <c r="MQ10">
        <f>Sug0.2[[#This Row],[CHDP17]]</f>
        <v>1511</v>
      </c>
      <c r="MR10">
        <f>Sug0.2[[#This Row],[CHDP18]]</f>
        <v>1529</v>
      </c>
      <c r="MS10">
        <f>Sug0.2[[#This Row],[CHDP19]]</f>
        <v>1533</v>
      </c>
      <c r="MT10">
        <f>Sug0.2[[#This Row],[CHDP20]]</f>
        <v>1542</v>
      </c>
      <c r="MU10">
        <f>Sug0.2[[#This Row],[CHDP21]]</f>
        <v>1537</v>
      </c>
      <c r="MV10">
        <f>Sug0.2[[#This Row],[CHDP22]]</f>
        <v>1569</v>
      </c>
      <c r="MW10">
        <f>Sug0.2[[#This Row],[CHDP23]]</f>
        <v>1594</v>
      </c>
      <c r="MX10">
        <f>Sug0.2[[#This Row],[CHDP24]]</f>
        <v>1597</v>
      </c>
      <c r="MY10">
        <f>Sug0.2[[#This Row],[CHDP25]]</f>
        <v>1604</v>
      </c>
      <c r="MZ10">
        <f>Sug0.2[[#This Row],[CHDP26]]</f>
        <v>1628</v>
      </c>
      <c r="NA10">
        <f>Sug0.2[[#This Row],[CHDP27]]</f>
        <v>1644</v>
      </c>
      <c r="NB10">
        <f>Sug0.5[[#This Row],[CHDP2]]</f>
        <v>1481</v>
      </c>
      <c r="NC10">
        <f>Sug0.5[[#This Row],[CHDP3]]</f>
        <v>1476</v>
      </c>
      <c r="ND10">
        <f>Sug0.5[[#This Row],[CHDP4]]</f>
        <v>1481</v>
      </c>
      <c r="NE10">
        <f>Sug0.5[[#This Row],[CHDP5]]</f>
        <v>1470</v>
      </c>
      <c r="NF10">
        <f>Sug0.5[[#This Row],[CHDP6]]</f>
        <v>1476</v>
      </c>
      <c r="NG10">
        <f>Sug0.5[[#This Row],[CHDP7]]</f>
        <v>1488</v>
      </c>
      <c r="NH10">
        <f>Sug0.5[[#This Row],[CHDP8]]</f>
        <v>1488</v>
      </c>
      <c r="NI10">
        <f>Sug0.5[[#This Row],[CHDP9]]</f>
        <v>1507</v>
      </c>
      <c r="NJ10">
        <f>Sug0.5[[#This Row],[CHDP10]]</f>
        <v>1495</v>
      </c>
      <c r="NK10">
        <f>Sug0.5[[#This Row],[CHDP11]]</f>
        <v>1498</v>
      </c>
      <c r="NL10">
        <f>Sug0.5[[#This Row],[CHDP12]]</f>
        <v>1489</v>
      </c>
      <c r="NM10">
        <f>Sug0.5[[#This Row],[CHDP13]]</f>
        <v>1489</v>
      </c>
      <c r="NN10">
        <f>Sug0.5[[#This Row],[CHDP14]]</f>
        <v>1472</v>
      </c>
      <c r="NO10">
        <f>Sug0.5[[#This Row],[CHDP15]]</f>
        <v>1476</v>
      </c>
      <c r="NP10">
        <f>Sug0.5[[#This Row],[CHDP16]]</f>
        <v>1483</v>
      </c>
      <c r="NQ10">
        <f>Sug0.5[[#This Row],[CHDP17]]</f>
        <v>1503</v>
      </c>
      <c r="NR10">
        <f>Sug0.5[[#This Row],[CHDP18]]</f>
        <v>1519</v>
      </c>
      <c r="NS10">
        <f>Sug0.5[[#This Row],[CHDP19]]</f>
        <v>1519</v>
      </c>
      <c r="NT10">
        <f>Sug0.5[[#This Row],[CHDP20]]</f>
        <v>1528</v>
      </c>
      <c r="NU10">
        <f>Sug0.5[[#This Row],[CHDP21]]</f>
        <v>1520</v>
      </c>
      <c r="NV10">
        <f>Sug0.5[[#This Row],[CHDP22]]</f>
        <v>1549</v>
      </c>
      <c r="NW10">
        <f>Sug0.5[[#This Row],[CHDP23]]</f>
        <v>1575</v>
      </c>
      <c r="NX10">
        <f>Sug0.5[[#This Row],[CHDP24]]</f>
        <v>1577</v>
      </c>
      <c r="NY10">
        <f>Sug0.5[[#This Row],[CHDP25]]</f>
        <v>1584</v>
      </c>
      <c r="NZ10">
        <f>Sug0.5[[#This Row],[CHDP26]]</f>
        <v>1604</v>
      </c>
      <c r="OA10">
        <f>Sug0.5[[#This Row],[CHDP27]]</f>
        <v>1614</v>
      </c>
      <c r="OB10">
        <f>Reg[[#This Row],[T2DP2]]</f>
        <v>2161</v>
      </c>
      <c r="OC10">
        <f>Reg[[#This Row],[T2DP3]]</f>
        <v>2278</v>
      </c>
      <c r="OD10">
        <f>Reg[[#This Row],[T2DP4]]</f>
        <v>2417</v>
      </c>
      <c r="OE10">
        <f>Reg[[#This Row],[T2DP5]]</f>
        <v>2576</v>
      </c>
      <c r="OF10">
        <f>Reg[[#This Row],[T2DP6]]</f>
        <v>2719</v>
      </c>
      <c r="OG10">
        <f>Reg[[#This Row],[T2DP7]]</f>
        <v>2869</v>
      </c>
      <c r="OH10">
        <f>Reg[[#This Row],[T2DP8]]</f>
        <v>3022</v>
      </c>
      <c r="OI10">
        <f>Reg[[#This Row],[T2DP9]]</f>
        <v>3162</v>
      </c>
      <c r="OJ10">
        <f>Reg[[#This Row],[T2DP10]]</f>
        <v>3287</v>
      </c>
      <c r="OK10">
        <f>Reg[[#This Row],[T2DP11]]</f>
        <v>3425</v>
      </c>
      <c r="OL10">
        <f>Reg[[#This Row],[T2DP12]]</f>
        <v>3568</v>
      </c>
      <c r="OM10">
        <f>Reg[[#This Row],[T2DP13]]</f>
        <v>3668</v>
      </c>
      <c r="ON10">
        <f>Reg[[#This Row],[T2DP14]]</f>
        <v>3788</v>
      </c>
      <c r="OO10">
        <f>Reg[[#This Row],[T2DP15]]</f>
        <v>3909</v>
      </c>
      <c r="OP10">
        <f>Reg[[#This Row],[T2DP16]]</f>
        <v>4015</v>
      </c>
      <c r="OQ10">
        <f>Reg[[#This Row],[T2DP17]]</f>
        <v>4121</v>
      </c>
      <c r="OR10">
        <f>Reg[[#This Row],[T2DP18]]</f>
        <v>4275</v>
      </c>
      <c r="OS10">
        <f>Reg[[#This Row],[T2DP19]]</f>
        <v>4390</v>
      </c>
      <c r="OT10">
        <f>Reg[[#This Row],[T2DP20]]</f>
        <v>4465</v>
      </c>
      <c r="OU10">
        <f>Reg[[#This Row],[T2DP21]]</f>
        <v>4534</v>
      </c>
      <c r="OV10">
        <f>Reg[[#This Row],[T2DP22]]</f>
        <v>4588</v>
      </c>
      <c r="OW10">
        <f>Reg[[#This Row],[T2DP23]]</f>
        <v>4699</v>
      </c>
      <c r="OX10">
        <f>Reg[[#This Row],[T2DP24]]</f>
        <v>4792</v>
      </c>
      <c r="OY10">
        <f>Reg[[#This Row],[T2DP25]]</f>
        <v>4885</v>
      </c>
      <c r="OZ10">
        <f>Reg[[#This Row],[T2DP26]]</f>
        <v>4952</v>
      </c>
      <c r="PA10">
        <f>Reg[[#This Row],[T2DP27]]</f>
        <v>5022</v>
      </c>
      <c r="PB10">
        <f>Sug0.2[[#This Row],[T2DP2]]</f>
        <v>2161</v>
      </c>
      <c r="PC10">
        <f>Sug0.2[[#This Row],[T2DP3]]</f>
        <v>2278</v>
      </c>
      <c r="PD10">
        <f>Sug0.2[[#This Row],[T2DP4]]</f>
        <v>2417</v>
      </c>
      <c r="PE10">
        <f>Sug0.2[[#This Row],[T2DP5]]</f>
        <v>2576</v>
      </c>
      <c r="PF10">
        <f>Sug0.2[[#This Row],[T2DP6]]</f>
        <v>2718</v>
      </c>
      <c r="PG10">
        <f>Sug0.2[[#This Row],[T2DP7]]</f>
        <v>2868</v>
      </c>
      <c r="PH10">
        <f>Sug0.2[[#This Row],[T2DP8]]</f>
        <v>3017</v>
      </c>
      <c r="PI10">
        <f>Sug0.2[[#This Row],[T2DP9]]</f>
        <v>3156</v>
      </c>
      <c r="PJ10">
        <f>Sug0.2[[#This Row],[T2DP10]]</f>
        <v>3279</v>
      </c>
      <c r="PK10">
        <f>Sug0.2[[#This Row],[T2DP11]]</f>
        <v>3413</v>
      </c>
      <c r="PL10">
        <f>Sug0.2[[#This Row],[T2DP12]]</f>
        <v>3553</v>
      </c>
      <c r="PM10">
        <f>Sug0.2[[#This Row],[T2DP13]]</f>
        <v>3653</v>
      </c>
      <c r="PN10">
        <f>Sug0.2[[#This Row],[T2DP14]]</f>
        <v>3768</v>
      </c>
      <c r="PO10">
        <f>Sug0.2[[#This Row],[T2DP15]]</f>
        <v>3887</v>
      </c>
      <c r="PP10">
        <f>Sug0.2[[#This Row],[T2DP16]]</f>
        <v>3989</v>
      </c>
      <c r="PQ10">
        <f>Sug0.2[[#This Row],[T2DP17]]</f>
        <v>4085</v>
      </c>
      <c r="PR10">
        <f>Sug0.2[[#This Row],[T2DP18]]</f>
        <v>4237</v>
      </c>
      <c r="PS10">
        <f>Sug0.2[[#This Row],[T2DP19]]</f>
        <v>4350</v>
      </c>
      <c r="PT10">
        <f>Sug0.2[[#This Row],[T2DP20]]</f>
        <v>4422</v>
      </c>
      <c r="PU10">
        <f>Sug0.2[[#This Row],[T2DP21]]</f>
        <v>4485</v>
      </c>
      <c r="PV10">
        <f>Sug0.2[[#This Row],[T2DP22]]</f>
        <v>4540</v>
      </c>
      <c r="PW10">
        <f>Sug0.2[[#This Row],[T2DP23]]</f>
        <v>4649</v>
      </c>
      <c r="PX10">
        <f>Sug0.2[[#This Row],[T2DP24]]</f>
        <v>4738</v>
      </c>
      <c r="PY10">
        <f>Sug0.2[[#This Row],[T2DP25]]</f>
        <v>4824</v>
      </c>
      <c r="PZ10">
        <f>Sug0.2[[#This Row],[T2DP26]]</f>
        <v>4887</v>
      </c>
      <c r="QA10">
        <f>Sug0.2[[#This Row],[T2DP27]]</f>
        <v>4954</v>
      </c>
      <c r="QB10">
        <f>Sug0.5[[#This Row],[T2DP2]]</f>
        <v>2161</v>
      </c>
      <c r="QC10">
        <f>Sug0.5[[#This Row],[T2DP3]]</f>
        <v>2278</v>
      </c>
      <c r="QD10">
        <f>Sug0.5[[#This Row],[T2DP4]]</f>
        <v>2415</v>
      </c>
      <c r="QE10">
        <f>Sug0.5[[#This Row],[T2DP5]]</f>
        <v>2569</v>
      </c>
      <c r="QF10">
        <f>Sug0.5[[#This Row],[T2DP6]]</f>
        <v>2712</v>
      </c>
      <c r="QG10">
        <f>Sug0.5[[#This Row],[T2DP7]]</f>
        <v>2861</v>
      </c>
      <c r="QH10">
        <f>Sug0.5[[#This Row],[T2DP8]]</f>
        <v>3000</v>
      </c>
      <c r="QI10">
        <f>Sug0.5[[#This Row],[T2DP9]]</f>
        <v>3137</v>
      </c>
      <c r="QJ10">
        <f>Sug0.5[[#This Row],[T2DP10]]</f>
        <v>3252</v>
      </c>
      <c r="QK10">
        <f>Sug0.5[[#This Row],[T2DP11]]</f>
        <v>3377</v>
      </c>
      <c r="QL10">
        <f>Sug0.5[[#This Row],[T2DP12]]</f>
        <v>3515</v>
      </c>
      <c r="QM10">
        <f>Sug0.5[[#This Row],[T2DP13]]</f>
        <v>3610</v>
      </c>
      <c r="QN10">
        <f>Sug0.5[[#This Row],[T2DP14]]</f>
        <v>3713</v>
      </c>
      <c r="QO10">
        <f>Sug0.5[[#This Row],[T2DP15]]</f>
        <v>3824</v>
      </c>
      <c r="QP10">
        <f>Sug0.5[[#This Row],[T2DP16]]</f>
        <v>3915</v>
      </c>
      <c r="QQ10">
        <f>Sug0.5[[#This Row],[T2DP17]]</f>
        <v>4010</v>
      </c>
      <c r="QR10">
        <f>Sug0.5[[#This Row],[T2DP18]]</f>
        <v>4151</v>
      </c>
      <c r="QS10">
        <f>Sug0.5[[#This Row],[T2DP19]]</f>
        <v>4262</v>
      </c>
      <c r="QT10">
        <f>Sug0.5[[#This Row],[T2DP20]]</f>
        <v>4330</v>
      </c>
      <c r="QU10">
        <f>Sug0.5[[#This Row],[T2DP21]]</f>
        <v>4392</v>
      </c>
      <c r="QV10">
        <f>Sug0.5[[#This Row],[T2DP22]]</f>
        <v>4442</v>
      </c>
      <c r="QW10">
        <f>Sug0.5[[#This Row],[T2DP23]]</f>
        <v>4550</v>
      </c>
      <c r="QX10">
        <f>Sug0.5[[#This Row],[T2DP24]]</f>
        <v>4634</v>
      </c>
      <c r="QY10">
        <f>Sug0.5[[#This Row],[T2DP25]]</f>
        <v>4716</v>
      </c>
      <c r="QZ10">
        <f>Sug0.5[[#This Row],[T2DP26]]</f>
        <v>4785</v>
      </c>
      <c r="RA10">
        <f>Sug0.5[[#This Row],[T2DP27]]</f>
        <v>4842</v>
      </c>
      <c r="RB10">
        <f>Reg[[#This Row],[OVEP2]]</f>
        <v>7537</v>
      </c>
      <c r="RC10">
        <f>Reg[[#This Row],[OVEP3]]</f>
        <v>7852</v>
      </c>
      <c r="RD10">
        <f>Reg[[#This Row],[OVEP4]]</f>
        <v>8113</v>
      </c>
      <c r="RE10">
        <f>Reg[[#This Row],[OVEP5]]</f>
        <v>8345</v>
      </c>
      <c r="RF10">
        <f>Reg[[#This Row],[OVEP6]]</f>
        <v>8474</v>
      </c>
      <c r="RG10">
        <f>Reg[[#This Row],[OVEP7]]</f>
        <v>8613</v>
      </c>
      <c r="RH10">
        <f>Reg[[#This Row],[OVEP8]]</f>
        <v>8713</v>
      </c>
      <c r="RI10">
        <f>Reg[[#This Row],[OVEP9]]</f>
        <v>8779</v>
      </c>
      <c r="RJ10">
        <f>Reg[[#This Row],[OVEP10]]</f>
        <v>8829</v>
      </c>
      <c r="RK10">
        <f>Reg[[#This Row],[OVEP11]]</f>
        <v>8910</v>
      </c>
      <c r="RL10">
        <f>Reg[[#This Row],[OVEP12]]</f>
        <v>9013</v>
      </c>
      <c r="RM10">
        <f>Reg[[#This Row],[OVEP13]]</f>
        <v>9043</v>
      </c>
      <c r="RN10">
        <f>Reg[[#This Row],[OVEP14]]</f>
        <v>9130</v>
      </c>
      <c r="RO10">
        <f>Reg[[#This Row],[OVEP15]]</f>
        <v>9178</v>
      </c>
      <c r="RP10">
        <f>Reg[[#This Row],[OVEP16]]</f>
        <v>9174</v>
      </c>
      <c r="RQ10">
        <f>Reg[[#This Row],[OVEP17]]</f>
        <v>9179</v>
      </c>
      <c r="RR10">
        <f>Reg[[#This Row],[OVEP18]]</f>
        <v>9200</v>
      </c>
      <c r="RS10">
        <f>Reg[[#This Row],[OVEP19]]</f>
        <v>9274</v>
      </c>
      <c r="RT10">
        <f>Reg[[#This Row],[OVEP20]]</f>
        <v>9279</v>
      </c>
      <c r="RU10">
        <f>Reg[[#This Row],[OVEP21]]</f>
        <v>9285</v>
      </c>
      <c r="RV10">
        <f>Reg[[#This Row],[OVEP22]]</f>
        <v>9288</v>
      </c>
      <c r="RW10">
        <f>Reg[[#This Row],[OVEP23]]</f>
        <v>9317</v>
      </c>
      <c r="RX10">
        <f>Reg[[#This Row],[OVEP24]]</f>
        <v>9297</v>
      </c>
      <c r="RY10">
        <f>Reg[[#This Row],[OVEP25]]</f>
        <v>9344</v>
      </c>
      <c r="RZ10">
        <f>Reg[[#This Row],[OVEP26]]</f>
        <v>9298</v>
      </c>
      <c r="SA10">
        <f>Reg[[#This Row],[OVEP27]]</f>
        <v>9367</v>
      </c>
      <c r="SB10">
        <f>Sug0.2[[#This Row],[OVEP2]]</f>
        <v>7537</v>
      </c>
      <c r="SC10">
        <f>Sug0.2[[#This Row],[OVEP3]]</f>
        <v>7832</v>
      </c>
      <c r="SD10">
        <f>Sug0.2[[#This Row],[OVEP4]]</f>
        <v>8086</v>
      </c>
      <c r="SE10">
        <f>Sug0.2[[#This Row],[OVEP5]]</f>
        <v>8318</v>
      </c>
      <c r="SF10">
        <f>Sug0.2[[#This Row],[OVEP6]]</f>
        <v>8442</v>
      </c>
      <c r="SG10">
        <f>Sug0.2[[#This Row],[OVEP7]]</f>
        <v>8586</v>
      </c>
      <c r="SH10">
        <f>Sug0.2[[#This Row],[OVEP8]]</f>
        <v>8683</v>
      </c>
      <c r="SI10">
        <f>Sug0.2[[#This Row],[OVEP9]]</f>
        <v>8741</v>
      </c>
      <c r="SJ10">
        <f>Sug0.2[[#This Row],[OVEP10]]</f>
        <v>8789</v>
      </c>
      <c r="SK10">
        <f>Sug0.2[[#This Row],[OVEP11]]</f>
        <v>8865</v>
      </c>
      <c r="SL10">
        <f>Sug0.2[[#This Row],[OVEP12]]</f>
        <v>8961</v>
      </c>
      <c r="SM10">
        <f>Sug0.2[[#This Row],[OVEP13]]</f>
        <v>8984</v>
      </c>
      <c r="SN10">
        <f>Sug0.2[[#This Row],[OVEP14]]</f>
        <v>9072</v>
      </c>
      <c r="SO10">
        <f>Sug0.2[[#This Row],[OVEP15]]</f>
        <v>9152</v>
      </c>
      <c r="SP10">
        <f>Sug0.2[[#This Row],[OVEP16]]</f>
        <v>9170</v>
      </c>
      <c r="SQ10">
        <f>Sug0.2[[#This Row],[OVEP17]]</f>
        <v>9177</v>
      </c>
      <c r="SR10">
        <f>Sug0.2[[#This Row],[OVEP18]]</f>
        <v>9214</v>
      </c>
      <c r="SS10">
        <f>Sug0.2[[#This Row],[OVEP19]]</f>
        <v>9287</v>
      </c>
      <c r="ST10">
        <f>Sug0.2[[#This Row],[OVEP20]]</f>
        <v>9311</v>
      </c>
      <c r="SU10">
        <f>Sug0.2[[#This Row],[OVEP21]]</f>
        <v>9349</v>
      </c>
      <c r="SV10">
        <f>Sug0.2[[#This Row],[OVEP22]]</f>
        <v>9352</v>
      </c>
      <c r="SW10">
        <f>Sug0.2[[#This Row],[OVEP23]]</f>
        <v>9386</v>
      </c>
      <c r="SX10">
        <f>Sug0.2[[#This Row],[OVEP24]]</f>
        <v>9351</v>
      </c>
      <c r="SY10">
        <f>Sug0.2[[#This Row],[OVEP25]]</f>
        <v>9394</v>
      </c>
      <c r="SZ10">
        <f>Sug0.2[[#This Row],[OVEP26]]</f>
        <v>9343</v>
      </c>
      <c r="TA10">
        <f>Sug0.2[[#This Row],[OVEP27]]</f>
        <v>9398</v>
      </c>
      <c r="TB10">
        <f>Sug0.5[[#This Row],[OVEP2]]</f>
        <v>7537</v>
      </c>
      <c r="TC10">
        <f>Sug0.5[[#This Row],[OVEP3]]</f>
        <v>7796</v>
      </c>
      <c r="TD10">
        <f>Sug0.5[[#This Row],[OVEP4]]</f>
        <v>8043</v>
      </c>
      <c r="TE10">
        <f>Sug0.5[[#This Row],[OVEP5]]</f>
        <v>8265</v>
      </c>
      <c r="TF10">
        <f>Sug0.5[[#This Row],[OVEP6]]</f>
        <v>8382</v>
      </c>
      <c r="TG10">
        <f>Sug0.5[[#This Row],[OVEP7]]</f>
        <v>8510</v>
      </c>
      <c r="TH10">
        <f>Sug0.5[[#This Row],[OVEP8]]</f>
        <v>8617</v>
      </c>
      <c r="TI10">
        <f>Sug0.5[[#This Row],[OVEP9]]</f>
        <v>8687</v>
      </c>
      <c r="TJ10">
        <f>Sug0.5[[#This Row],[OVEP10]]</f>
        <v>8727</v>
      </c>
      <c r="TK10">
        <f>Sug0.5[[#This Row],[OVEP11]]</f>
        <v>8820</v>
      </c>
      <c r="TL10">
        <f>Sug0.5[[#This Row],[OVEP12]]</f>
        <v>8915</v>
      </c>
      <c r="TM10">
        <f>Sug0.5[[#This Row],[OVEP13]]</f>
        <v>8931</v>
      </c>
      <c r="TN10">
        <f>Sug0.5[[#This Row],[OVEP14]]</f>
        <v>9025</v>
      </c>
      <c r="TO10">
        <f>Sug0.5[[#This Row],[OVEP15]]</f>
        <v>9117</v>
      </c>
      <c r="TP10">
        <f>Sug0.5[[#This Row],[OVEP16]]</f>
        <v>9165</v>
      </c>
      <c r="TQ10">
        <f>Sug0.5[[#This Row],[OVEP17]]</f>
        <v>9187</v>
      </c>
      <c r="TR10">
        <f>Sug0.5[[#This Row],[OVEP18]]</f>
        <v>9244</v>
      </c>
      <c r="TS10">
        <f>Sug0.5[[#This Row],[OVEP19]]</f>
        <v>9315</v>
      </c>
      <c r="TT10">
        <f>Sug0.5[[#This Row],[OVEP20]]</f>
        <v>9351</v>
      </c>
      <c r="TU10">
        <f>Sug0.5[[#This Row],[OVEP21]]</f>
        <v>9357</v>
      </c>
      <c r="TV10">
        <f>Sug0.5[[#This Row],[OVEP22]]</f>
        <v>9375</v>
      </c>
      <c r="TW10">
        <f>Sug0.5[[#This Row],[OVEP23]]</f>
        <v>9432</v>
      </c>
      <c r="TX10">
        <f>Sug0.5[[#This Row],[OVEP24]]</f>
        <v>9407</v>
      </c>
      <c r="TY10">
        <f>Sug0.5[[#This Row],[OVEP25]]</f>
        <v>9471</v>
      </c>
      <c r="TZ10">
        <f>Sug0.5[[#This Row],[OVEP26]]</f>
        <v>9442</v>
      </c>
      <c r="UA10">
        <f>Sug0.5[[#This Row],[OVEP27]]</f>
        <v>9505</v>
      </c>
      <c r="UB10">
        <f>Reg[[#This Row],[OBEP2]]</f>
        <v>8250</v>
      </c>
      <c r="UC10">
        <f>Reg[[#This Row],[OBEP3]]</f>
        <v>8273</v>
      </c>
      <c r="UD10">
        <f>Reg[[#This Row],[OBEP4]]</f>
        <v>8265</v>
      </c>
      <c r="UE10">
        <f>Reg[[#This Row],[OBEP5]]</f>
        <v>8321</v>
      </c>
      <c r="UF10">
        <f>Reg[[#This Row],[OBEP6]]</f>
        <v>8353</v>
      </c>
      <c r="UG10">
        <f>Reg[[#This Row],[OBEP7]]</f>
        <v>8410</v>
      </c>
      <c r="UH10">
        <f>Reg[[#This Row],[OBEP8]]</f>
        <v>8484</v>
      </c>
      <c r="UI10">
        <f>Reg[[#This Row],[OBEP9]]</f>
        <v>8561</v>
      </c>
      <c r="UJ10">
        <f>Reg[[#This Row],[OBEP10]]</f>
        <v>8618</v>
      </c>
      <c r="UK10">
        <f>Reg[[#This Row],[OBEP11]]</f>
        <v>8644</v>
      </c>
      <c r="UL10">
        <f>Reg[[#This Row],[OBEP12]]</f>
        <v>8645</v>
      </c>
      <c r="UM10">
        <f>Reg[[#This Row],[OBEP13]]</f>
        <v>8700</v>
      </c>
      <c r="UN10">
        <f>Reg[[#This Row],[OBEP14]]</f>
        <v>8685</v>
      </c>
      <c r="UO10">
        <f>Reg[[#This Row],[OBEP15]]</f>
        <v>8764</v>
      </c>
      <c r="UP10">
        <f>Reg[[#This Row],[OBEP16]]</f>
        <v>8851</v>
      </c>
      <c r="UQ10">
        <f>Reg[[#This Row],[OBEP17]]</f>
        <v>8906</v>
      </c>
      <c r="UR10">
        <f>Reg[[#This Row],[OBEP18]]</f>
        <v>9027</v>
      </c>
      <c r="US10">
        <f>Reg[[#This Row],[OBEP19]]</f>
        <v>9070</v>
      </c>
      <c r="UT10">
        <f>Reg[[#This Row],[OBEP20]]</f>
        <v>9141</v>
      </c>
      <c r="UU10">
        <f>Reg[[#This Row],[OBEP21]]</f>
        <v>9220</v>
      </c>
      <c r="UV10">
        <f>Reg[[#This Row],[OBEP22]]</f>
        <v>9231</v>
      </c>
      <c r="UW10">
        <f>Reg[[#This Row],[OBEP23]]</f>
        <v>9261</v>
      </c>
      <c r="UX10">
        <f>Reg[[#This Row],[OBEP24]]</f>
        <v>9293</v>
      </c>
      <c r="UY10">
        <f>Reg[[#This Row],[OBEP25]]</f>
        <v>9323</v>
      </c>
      <c r="UZ10">
        <f>Reg[[#This Row],[OBEP26]]</f>
        <v>9372</v>
      </c>
      <c r="VA10">
        <f>Reg[[#This Row],[OBEP27]]</f>
        <v>9343</v>
      </c>
      <c r="VB10">
        <f>Sug0.2[[#This Row],[OBEP2]]</f>
        <v>8250</v>
      </c>
      <c r="VC10">
        <f>Sug0.2[[#This Row],[OBEP3]]</f>
        <v>8265</v>
      </c>
      <c r="VD10">
        <f>Sug0.2[[#This Row],[OBEP4]]</f>
        <v>8251</v>
      </c>
      <c r="VE10">
        <f>Sug0.2[[#This Row],[OBEP5]]</f>
        <v>8288</v>
      </c>
      <c r="VF10">
        <f>Sug0.2[[#This Row],[OBEP6]]</f>
        <v>8309</v>
      </c>
      <c r="VG10">
        <f>Sug0.2[[#This Row],[OBEP7]]</f>
        <v>8357</v>
      </c>
      <c r="VH10">
        <f>Sug0.2[[#This Row],[OBEP8]]</f>
        <v>8421</v>
      </c>
      <c r="VI10">
        <f>Sug0.2[[#This Row],[OBEP9]]</f>
        <v>8485</v>
      </c>
      <c r="VJ10">
        <f>Sug0.2[[#This Row],[OBEP10]]</f>
        <v>8538</v>
      </c>
      <c r="VK10">
        <f>Sug0.2[[#This Row],[OBEP11]]</f>
        <v>8560</v>
      </c>
      <c r="VL10">
        <f>Sug0.2[[#This Row],[OBEP12]]</f>
        <v>8559</v>
      </c>
      <c r="VM10">
        <f>Sug0.2[[#This Row],[OBEP13]]</f>
        <v>8606</v>
      </c>
      <c r="VN10">
        <f>Sug0.2[[#This Row],[OBEP14]]</f>
        <v>8584</v>
      </c>
      <c r="VO10">
        <f>Sug0.2[[#This Row],[OBEP15]]</f>
        <v>8642</v>
      </c>
      <c r="VP10">
        <f>Sug0.2[[#This Row],[OBEP16]]</f>
        <v>8721</v>
      </c>
      <c r="VQ10">
        <f>Sug0.2[[#This Row],[OBEP17]]</f>
        <v>8769</v>
      </c>
      <c r="VR10">
        <f>Sug0.2[[#This Row],[OBEP18]]</f>
        <v>8871</v>
      </c>
      <c r="VS10">
        <f>Sug0.2[[#This Row],[OBEP19]]</f>
        <v>8912</v>
      </c>
      <c r="VT10">
        <f>Sug0.2[[#This Row],[OBEP20]]</f>
        <v>8969</v>
      </c>
      <c r="VU10">
        <f>Sug0.2[[#This Row],[OBEP21]]</f>
        <v>9030</v>
      </c>
      <c r="VV10">
        <f>Sug0.2[[#This Row],[OBEP22]]</f>
        <v>9044</v>
      </c>
      <c r="VW10">
        <f>Sug0.2[[#This Row],[OBEP23]]</f>
        <v>9062</v>
      </c>
      <c r="VX10">
        <f>Sug0.2[[#This Row],[OBEP24]]</f>
        <v>9102</v>
      </c>
      <c r="VY10">
        <f>Sug0.2[[#This Row],[OBEP25]]</f>
        <v>9128</v>
      </c>
      <c r="VZ10">
        <f>Sug0.2[[#This Row],[OBEP26]]</f>
        <v>9174</v>
      </c>
      <c r="WA10">
        <f>Sug0.2[[#This Row],[OBEP27]]</f>
        <v>9157</v>
      </c>
      <c r="WB10">
        <f>Sug0.5[[#This Row],[OBEP2]]</f>
        <v>8250</v>
      </c>
      <c r="WC10">
        <f>Sug0.5[[#This Row],[OBEP3]]</f>
        <v>8249</v>
      </c>
      <c r="WD10">
        <f>Sug0.5[[#This Row],[OBEP4]]</f>
        <v>8209</v>
      </c>
      <c r="WE10">
        <f>Sug0.5[[#This Row],[OBEP5]]</f>
        <v>8223</v>
      </c>
      <c r="WF10">
        <f>Sug0.5[[#This Row],[OBEP6]]</f>
        <v>8223</v>
      </c>
      <c r="WG10">
        <f>Sug0.5[[#This Row],[OBEP7]]</f>
        <v>8254</v>
      </c>
      <c r="WH10">
        <f>Sug0.5[[#This Row],[OBEP8]]</f>
        <v>8298</v>
      </c>
      <c r="WI10">
        <f>Sug0.5[[#This Row],[OBEP9]]</f>
        <v>8330</v>
      </c>
      <c r="WJ10">
        <f>Sug0.5[[#This Row],[OBEP10]]</f>
        <v>8375</v>
      </c>
      <c r="WK10">
        <f>Sug0.5[[#This Row],[OBEP11]]</f>
        <v>8373</v>
      </c>
      <c r="WL10">
        <f>Sug0.5[[#This Row],[OBEP12]]</f>
        <v>8358</v>
      </c>
      <c r="WM10">
        <f>Sug0.5[[#This Row],[OBEP13]]</f>
        <v>8398</v>
      </c>
      <c r="WN10">
        <f>Sug0.5[[#This Row],[OBEP14]]</f>
        <v>8363</v>
      </c>
      <c r="WO10">
        <f>Sug0.5[[#This Row],[OBEP15]]</f>
        <v>8402</v>
      </c>
      <c r="WP10">
        <f>Sug0.5[[#This Row],[OBEP16]]</f>
        <v>8456</v>
      </c>
      <c r="WQ10">
        <f>Sug0.5[[#This Row],[OBEP17]]</f>
        <v>8487</v>
      </c>
      <c r="WR10">
        <f>Sug0.5[[#This Row],[OBEP18]]</f>
        <v>8559</v>
      </c>
      <c r="WS10">
        <f>Sug0.5[[#This Row],[OBEP19]]</f>
        <v>8595</v>
      </c>
      <c r="WT10">
        <f>Sug0.5[[#This Row],[OBEP20]]</f>
        <v>8644</v>
      </c>
      <c r="WU10">
        <f>Sug0.5[[#This Row],[OBEP21]]</f>
        <v>8709</v>
      </c>
      <c r="WV10">
        <f>Sug0.5[[#This Row],[OBEP22]]</f>
        <v>8701</v>
      </c>
      <c r="WW10">
        <f>Sug0.5[[#This Row],[OBEP23]]</f>
        <v>8708</v>
      </c>
      <c r="WX10">
        <f>Sug0.5[[#This Row],[OBEP24]]</f>
        <v>8737</v>
      </c>
      <c r="WY10">
        <f>Sug0.5[[#This Row],[OBEP25]]</f>
        <v>8759</v>
      </c>
      <c r="WZ10">
        <f>Sug0.5[[#This Row],[OBEP26]]</f>
        <v>8811</v>
      </c>
      <c r="XA10">
        <f>Sug0.5[[#This Row],[OBEP27]]</f>
        <v>8776</v>
      </c>
    </row>
    <row r="11" spans="1:625" x14ac:dyDescent="0.25">
      <c r="A11">
        <v>7</v>
      </c>
      <c r="B11" s="10">
        <f>Reg[[#This Row],[STEP2]]</f>
        <v>5969</v>
      </c>
      <c r="C11" s="10">
        <f>Reg[[#This Row],[STEP3]]</f>
        <v>6275</v>
      </c>
      <c r="D11" s="10">
        <f>Reg[[#This Row],[STEP4]]</f>
        <v>6520</v>
      </c>
      <c r="E11" s="10">
        <f>Reg[[#This Row],[STEP5]]</f>
        <v>6720</v>
      </c>
      <c r="F11" s="10">
        <f>Reg[[#This Row],[STEP6]]</f>
        <v>6944</v>
      </c>
      <c r="G11" s="10">
        <f>Reg[[#This Row],[STEP7]]</f>
        <v>7121</v>
      </c>
      <c r="H11" s="10">
        <f>Reg[[#This Row],[STEP8]]</f>
        <v>7290</v>
      </c>
      <c r="I11" s="10">
        <f>Reg[[#This Row],[STEP9]]</f>
        <v>7419</v>
      </c>
      <c r="J11" s="10">
        <f>Reg[[#This Row],[STEP10]]</f>
        <v>7522</v>
      </c>
      <c r="K11" s="10">
        <f>Reg[[#This Row],[STEP11]]</f>
        <v>7657</v>
      </c>
      <c r="L11" s="10">
        <f>Reg[[#This Row],[STEP12]]</f>
        <v>7783</v>
      </c>
      <c r="M11" s="10">
        <f>Reg[[#This Row],[STEP13]]</f>
        <v>7897</v>
      </c>
      <c r="N11" s="10">
        <f>Reg[[#This Row],[STEP14]]</f>
        <v>7933</v>
      </c>
      <c r="O11" s="10">
        <f>Reg[[#This Row],[STEP15]]</f>
        <v>8008</v>
      </c>
      <c r="P11" s="10">
        <f>Reg[[#This Row],[STEP16]]</f>
        <v>8076</v>
      </c>
      <c r="Q11" s="10">
        <f>Reg[[#This Row],[STEP17]]</f>
        <v>8152</v>
      </c>
      <c r="R11" s="10">
        <f>Reg[[#This Row],[STEP18]]</f>
        <v>8215</v>
      </c>
      <c r="S11" s="10">
        <f>Reg[[#This Row],[STEP19]]</f>
        <v>8276</v>
      </c>
      <c r="T11" s="10">
        <f>Reg[[#This Row],[STEP20]]</f>
        <v>8320</v>
      </c>
      <c r="U11" s="10">
        <f>Reg[[#This Row],[STEP21]]</f>
        <v>8342</v>
      </c>
      <c r="V11" s="10">
        <f>Reg[[#This Row],[STEP22]]</f>
        <v>8330</v>
      </c>
      <c r="W11" s="10">
        <f>Reg[[#This Row],[STEP23]]</f>
        <v>8373</v>
      </c>
      <c r="X11" s="10">
        <f>Reg[[#This Row],[STEP24]]</f>
        <v>8406</v>
      </c>
      <c r="Y11" s="10">
        <f>Reg[[#This Row],[STEP25]]</f>
        <v>8445</v>
      </c>
      <c r="Z11" s="10">
        <f>Reg[[#This Row],[STEP26]]</f>
        <v>8477</v>
      </c>
      <c r="AA11" s="10">
        <f>Reg[[#This Row],[STEP27]]</f>
        <v>8535</v>
      </c>
      <c r="AB11" s="10">
        <f>Sug0.2[[#This Row],[STEP2]]</f>
        <v>5969</v>
      </c>
      <c r="AC11" s="10">
        <f>Sug0.2[[#This Row],[STEP3]]</f>
        <v>6239</v>
      </c>
      <c r="AD11" s="10">
        <f>Sug0.2[[#This Row],[STEP4]]</f>
        <v>6463</v>
      </c>
      <c r="AE11" s="10">
        <f>Sug0.2[[#This Row],[STEP5]]</f>
        <v>6634</v>
      </c>
      <c r="AF11" s="10">
        <f>Sug0.2[[#This Row],[STEP6]]</f>
        <v>6832</v>
      </c>
      <c r="AG11" s="10">
        <f>Sug0.2[[#This Row],[STEP7]]</f>
        <v>6996</v>
      </c>
      <c r="AH11" s="10">
        <f>Sug0.2[[#This Row],[STEP8]]</f>
        <v>7148</v>
      </c>
      <c r="AI11" s="10">
        <f>Sug0.2[[#This Row],[STEP9]]</f>
        <v>7280</v>
      </c>
      <c r="AJ11" s="10">
        <f>Sug0.2[[#This Row],[STEP10]]</f>
        <v>7370</v>
      </c>
      <c r="AK11" s="10">
        <f>Sug0.2[[#This Row],[STEP11]]</f>
        <v>7492</v>
      </c>
      <c r="AL11" s="10">
        <f>Sug0.2[[#This Row],[STEP12]]</f>
        <v>7611</v>
      </c>
      <c r="AM11" s="10">
        <f>Sug0.2[[#This Row],[STEP13]]</f>
        <v>7714</v>
      </c>
      <c r="AN11" s="10">
        <f>Sug0.2[[#This Row],[STEP14]]</f>
        <v>7754</v>
      </c>
      <c r="AO11" s="10">
        <f>Sug0.2[[#This Row],[STEP15]]</f>
        <v>7839</v>
      </c>
      <c r="AP11" s="10">
        <f>Sug0.2[[#This Row],[STEP16]]</f>
        <v>7903</v>
      </c>
      <c r="AQ11" s="10">
        <f>Sug0.2[[#This Row],[STEP17]]</f>
        <v>7980</v>
      </c>
      <c r="AR11" s="10">
        <f>Sug0.2[[#This Row],[STEP18]]</f>
        <v>8029</v>
      </c>
      <c r="AS11" s="10">
        <f>Sug0.2[[#This Row],[STEP19]]</f>
        <v>8104</v>
      </c>
      <c r="AT11" s="10">
        <f>Sug0.2[[#This Row],[STEP20]]</f>
        <v>8140</v>
      </c>
      <c r="AU11" s="10">
        <f>Sug0.2[[#This Row],[STEP21]]</f>
        <v>8173</v>
      </c>
      <c r="AV11" s="10">
        <f>Sug0.2[[#This Row],[STEP22]]</f>
        <v>8163</v>
      </c>
      <c r="AW11" s="10">
        <f>Sug0.2[[#This Row],[STEP23]]</f>
        <v>8183</v>
      </c>
      <c r="AX11" s="10">
        <f>Sug0.2[[#This Row],[STEP24]]</f>
        <v>8214</v>
      </c>
      <c r="AY11" s="10">
        <f>Sug0.2[[#This Row],[STEP25]]</f>
        <v>8267</v>
      </c>
      <c r="AZ11" s="10">
        <f>Sug0.2[[#This Row],[STEP26]]</f>
        <v>8299</v>
      </c>
      <c r="BA11" s="10">
        <f>Sug0.2[[#This Row],[STEP27]]</f>
        <v>8358</v>
      </c>
      <c r="BB11" s="10">
        <f>Sug0.5[[#This Row],[STEP2]]</f>
        <v>5969</v>
      </c>
      <c r="BC11" s="10">
        <f>Sug0.5[[#This Row],[STEP3]]</f>
        <v>6175</v>
      </c>
      <c r="BD11" s="10">
        <f>Sug0.5[[#This Row],[STEP4]]</f>
        <v>6347</v>
      </c>
      <c r="BE11" s="10">
        <f>Sug0.5[[#This Row],[STEP5]]</f>
        <v>6472</v>
      </c>
      <c r="BF11" s="10">
        <f>Sug0.5[[#This Row],[STEP6]]</f>
        <v>6628</v>
      </c>
      <c r="BG11" s="10">
        <f>Sug0.5[[#This Row],[STEP7]]</f>
        <v>6763</v>
      </c>
      <c r="BH11" s="10">
        <f>Sug0.5[[#This Row],[STEP8]]</f>
        <v>6873</v>
      </c>
      <c r="BI11" s="10">
        <f>Sug0.5[[#This Row],[STEP9]]</f>
        <v>6987</v>
      </c>
      <c r="BJ11" s="10">
        <f>Sug0.5[[#This Row],[STEP10]]</f>
        <v>7053</v>
      </c>
      <c r="BK11" s="10">
        <f>Sug0.5[[#This Row],[STEP11]]</f>
        <v>7158</v>
      </c>
      <c r="BL11" s="10">
        <f>Sug0.5[[#This Row],[STEP12]]</f>
        <v>7241</v>
      </c>
      <c r="BM11" s="10">
        <f>Sug0.5[[#This Row],[STEP13]]</f>
        <v>7345</v>
      </c>
      <c r="BN11" s="10">
        <f>Sug0.5[[#This Row],[STEP14]]</f>
        <v>7363</v>
      </c>
      <c r="BO11" s="10">
        <f>Sug0.5[[#This Row],[STEP15]]</f>
        <v>7447</v>
      </c>
      <c r="BP11" s="10">
        <f>Sug0.5[[#This Row],[STEP16]]</f>
        <v>7495</v>
      </c>
      <c r="BQ11" s="10">
        <f>Sug0.5[[#This Row],[STEP17]]</f>
        <v>7581</v>
      </c>
      <c r="BR11" s="10">
        <f>Sug0.5[[#This Row],[STEP18]]</f>
        <v>7629</v>
      </c>
      <c r="BS11" s="10">
        <f>Sug0.5[[#This Row],[STEP19]]</f>
        <v>7730</v>
      </c>
      <c r="BT11" s="10">
        <f>Sug0.5[[#This Row],[STEP20]]</f>
        <v>7761</v>
      </c>
      <c r="BU11" s="10">
        <f>Sug0.5[[#This Row],[STEP21]]</f>
        <v>7783</v>
      </c>
      <c r="BV11" s="10">
        <f>Sug0.5[[#This Row],[STEP22]]</f>
        <v>7790</v>
      </c>
      <c r="BW11" s="10">
        <f>Sug0.5[[#This Row],[STEP23]]</f>
        <v>7821</v>
      </c>
      <c r="BX11" s="10">
        <f>Sug0.5[[#This Row],[STEP24]]</f>
        <v>7856</v>
      </c>
      <c r="BY11" s="10">
        <f>Sug0.5[[#This Row],[STEP25]]</f>
        <v>7899</v>
      </c>
      <c r="BZ11" s="10">
        <f>Sug0.5[[#This Row],[STEP26]]</f>
        <v>7943</v>
      </c>
      <c r="CA11" s="10">
        <f>Sug0.5[[#This Row],[STEP27]]</f>
        <v>8031</v>
      </c>
      <c r="CB11" s="10">
        <f>Reg[[#This Row],[NASP2]]</f>
        <v>616</v>
      </c>
      <c r="CC11" s="10">
        <f>Reg[[#This Row],[NASP3]]</f>
        <v>752</v>
      </c>
      <c r="CD11" s="10">
        <f>Reg[[#This Row],[NASP4]]</f>
        <v>892</v>
      </c>
      <c r="CE11" s="10">
        <f>Reg[[#This Row],[NASP5]]</f>
        <v>1079</v>
      </c>
      <c r="CF11" s="10">
        <f>Reg[[#This Row],[NASP6]]</f>
        <v>1221</v>
      </c>
      <c r="CG11" s="10">
        <f>Reg[[#This Row],[NASP7]]</f>
        <v>1395</v>
      </c>
      <c r="CH11" s="10">
        <f>Reg[[#This Row],[NASP8]]</f>
        <v>1530</v>
      </c>
      <c r="CI11" s="10">
        <f>Reg[[#This Row],[NASP9]]</f>
        <v>1705</v>
      </c>
      <c r="CJ11" s="10">
        <f>Reg[[#This Row],[NASP10]]</f>
        <v>1883</v>
      </c>
      <c r="CK11" s="10">
        <f>Reg[[#This Row],[NASP11]]</f>
        <v>2020</v>
      </c>
      <c r="CL11" s="10">
        <f>Reg[[#This Row],[NASP12]]</f>
        <v>2122</v>
      </c>
      <c r="CM11" s="10">
        <f>Reg[[#This Row],[NASP13]]</f>
        <v>2243</v>
      </c>
      <c r="CN11" s="10">
        <f>Reg[[#This Row],[NASP14]]</f>
        <v>2364</v>
      </c>
      <c r="CO11" s="10">
        <f>Reg[[#This Row],[NASP15]]</f>
        <v>2479</v>
      </c>
      <c r="CP11" s="10">
        <f>Reg[[#This Row],[NASP16]]</f>
        <v>2581</v>
      </c>
      <c r="CQ11" s="10">
        <f>Reg[[#This Row],[NASP17]]</f>
        <v>2668</v>
      </c>
      <c r="CR11" s="10">
        <f>Reg[[#This Row],[NASP18]]</f>
        <v>2765</v>
      </c>
      <c r="CS11" s="10">
        <f>Reg[[#This Row],[NASP19]]</f>
        <v>2886</v>
      </c>
      <c r="CT11" s="10">
        <f>Reg[[#This Row],[NASP20]]</f>
        <v>2948</v>
      </c>
      <c r="CU11" s="10">
        <f>Reg[[#This Row],[NASP21]]</f>
        <v>3036</v>
      </c>
      <c r="CV11" s="10">
        <f>Reg[[#This Row],[NASP22]]</f>
        <v>3114</v>
      </c>
      <c r="CW11" s="10">
        <f>Reg[[#This Row],[NASP23]]</f>
        <v>3208</v>
      </c>
      <c r="CX11" s="10">
        <f>Reg[[#This Row],[NASP24]]</f>
        <v>3247</v>
      </c>
      <c r="CY11" s="10">
        <f>Reg[[#This Row],[NASP25]]</f>
        <v>3304</v>
      </c>
      <c r="CZ11" s="10">
        <f>Reg[[#This Row],[NASP26]]</f>
        <v>3361</v>
      </c>
      <c r="DA11" s="10">
        <f>Reg[[#This Row],[NASP27]]</f>
        <v>3429</v>
      </c>
      <c r="DB11" s="10">
        <f>Sug0.2[[#This Row],[NASP2]]</f>
        <v>616</v>
      </c>
      <c r="DC11" s="10">
        <f>Sug0.2[[#This Row],[NASP3]]</f>
        <v>738</v>
      </c>
      <c r="DD11" s="10">
        <f>Sug0.2[[#This Row],[NASP4]]</f>
        <v>861</v>
      </c>
      <c r="DE11" s="10">
        <f>Sug0.2[[#This Row],[NASP5]]</f>
        <v>1033</v>
      </c>
      <c r="DF11" s="10">
        <f>Sug0.2[[#This Row],[NASP6]]</f>
        <v>1166</v>
      </c>
      <c r="DG11" s="10">
        <f>Sug0.2[[#This Row],[NASP7]]</f>
        <v>1323</v>
      </c>
      <c r="DH11" s="10">
        <f>Sug0.2[[#This Row],[NASP8]]</f>
        <v>1447</v>
      </c>
      <c r="DI11" s="10">
        <f>Sug0.2[[#This Row],[NASP9]]</f>
        <v>1601</v>
      </c>
      <c r="DJ11" s="10">
        <f>Sug0.2[[#This Row],[NASP10]]</f>
        <v>1760</v>
      </c>
      <c r="DK11" s="10">
        <f>Sug0.2[[#This Row],[NASP11]]</f>
        <v>1888</v>
      </c>
      <c r="DL11" s="10">
        <f>Sug0.2[[#This Row],[NASP12]]</f>
        <v>1973</v>
      </c>
      <c r="DM11" s="10">
        <f>Sug0.2[[#This Row],[NASP13]]</f>
        <v>2081</v>
      </c>
      <c r="DN11" s="10">
        <f>Sug0.2[[#This Row],[NASP14]]</f>
        <v>2184</v>
      </c>
      <c r="DO11" s="10">
        <f>Sug0.2[[#This Row],[NASP15]]</f>
        <v>2273</v>
      </c>
      <c r="DP11" s="10">
        <f>Sug0.2[[#This Row],[NASP16]]</f>
        <v>2371</v>
      </c>
      <c r="DQ11" s="10">
        <f>Sug0.2[[#This Row],[NASP17]]</f>
        <v>2445</v>
      </c>
      <c r="DR11" s="10">
        <f>Sug0.2[[#This Row],[NASP18]]</f>
        <v>2541</v>
      </c>
      <c r="DS11" s="10">
        <f>Sug0.2[[#This Row],[NASP19]]</f>
        <v>2647</v>
      </c>
      <c r="DT11" s="10">
        <f>Sug0.2[[#This Row],[NASP20]]</f>
        <v>2709</v>
      </c>
      <c r="DU11" s="10">
        <f>Sug0.2[[#This Row],[NASP21]]</f>
        <v>2778</v>
      </c>
      <c r="DV11" s="10">
        <f>Sug0.2[[#This Row],[NASP22]]</f>
        <v>2852</v>
      </c>
      <c r="DW11" s="10">
        <f>Sug0.2[[#This Row],[NASP23]]</f>
        <v>2947</v>
      </c>
      <c r="DX11" s="10">
        <f>Sug0.2[[#This Row],[NASP24]]</f>
        <v>2983</v>
      </c>
      <c r="DY11" s="10">
        <f>Sug0.2[[#This Row],[NASP25]]</f>
        <v>3022</v>
      </c>
      <c r="DZ11" s="10">
        <f>Sug0.2[[#This Row],[NASP26]]</f>
        <v>3066</v>
      </c>
      <c r="EA11" s="10">
        <f>Sug0.2[[#This Row],[NASP27]]</f>
        <v>3127</v>
      </c>
      <c r="EB11">
        <f>Sug0.5[[#This Row],[NASP2]]</f>
        <v>616</v>
      </c>
      <c r="EC11">
        <f>Sug0.5[[#This Row],[NASP3]]</f>
        <v>716</v>
      </c>
      <c r="ED11">
        <f>Sug0.5[[#This Row],[NASP4]]</f>
        <v>818</v>
      </c>
      <c r="EE11">
        <f>Sug0.5[[#This Row],[NASP5]]</f>
        <v>964</v>
      </c>
      <c r="EF11">
        <f>Sug0.5[[#This Row],[NASP6]]</f>
        <v>1059</v>
      </c>
      <c r="EG11">
        <f>Sug0.5[[#This Row],[NASP7]]</f>
        <v>1183</v>
      </c>
      <c r="EH11">
        <f>Sug0.5[[#This Row],[NASP8]]</f>
        <v>1290</v>
      </c>
      <c r="EI11">
        <f>Sug0.5[[#This Row],[NASP9]]</f>
        <v>1400</v>
      </c>
      <c r="EJ11">
        <f>Sug0.5[[#This Row],[NASP10]]</f>
        <v>1538</v>
      </c>
      <c r="EK11">
        <f>Sug0.5[[#This Row],[NASP11]]</f>
        <v>1633</v>
      </c>
      <c r="EL11">
        <f>Sug0.5[[#This Row],[NASP12]]</f>
        <v>1702</v>
      </c>
      <c r="EM11">
        <f>Sug0.5[[#This Row],[NASP13]]</f>
        <v>1780</v>
      </c>
      <c r="EN11">
        <f>Sug0.5[[#This Row],[NASP14]]</f>
        <v>1865</v>
      </c>
      <c r="EO11">
        <f>Sug0.5[[#This Row],[NASP15]]</f>
        <v>1933</v>
      </c>
      <c r="EP11">
        <f>Sug0.5[[#This Row],[NASP16]]</f>
        <v>2012</v>
      </c>
      <c r="EQ11">
        <f>Sug0.5[[#This Row],[NASP17]]</f>
        <v>2060</v>
      </c>
      <c r="ER11">
        <f>Sug0.5[[#This Row],[NASP18]]</f>
        <v>2125</v>
      </c>
      <c r="ES11">
        <f>Sug0.5[[#This Row],[NASP19]]</f>
        <v>2184</v>
      </c>
      <c r="ET11">
        <f>Sug0.5[[#This Row],[NASP20]]</f>
        <v>2233</v>
      </c>
      <c r="EU11">
        <f>Sug0.5[[#This Row],[NASP21]]</f>
        <v>2280</v>
      </c>
      <c r="EV11">
        <f>Sug0.5[[#This Row],[NASP22]]</f>
        <v>2328</v>
      </c>
      <c r="EW11">
        <f>Sug0.5[[#This Row],[NASP23]]</f>
        <v>2390</v>
      </c>
      <c r="EX11">
        <f>Sug0.5[[#This Row],[NASP24]]</f>
        <v>2413</v>
      </c>
      <c r="EY11">
        <f>Sug0.5[[#This Row],[NASP25]]</f>
        <v>2466</v>
      </c>
      <c r="EZ11">
        <f>Sug0.5[[#This Row],[NASP26]]</f>
        <v>2497</v>
      </c>
      <c r="FA11">
        <f>Sug0.5[[#This Row],[NASP27]]</f>
        <v>2535</v>
      </c>
      <c r="FB11">
        <f>Reg[[#This Row],[CIRP2]]</f>
        <v>76</v>
      </c>
      <c r="FC11">
        <f>Reg[[#This Row],[CIRP3]]</f>
        <v>75</v>
      </c>
      <c r="FD11">
        <f>Reg[[#This Row],[CIRP4]]</f>
        <v>76</v>
      </c>
      <c r="FE11">
        <f>Reg[[#This Row],[CIRP5]]</f>
        <v>81</v>
      </c>
      <c r="FF11">
        <f>Reg[[#This Row],[CIRP6]]</f>
        <v>102</v>
      </c>
      <c r="FG11">
        <f>Reg[[#This Row],[CIRP7]]</f>
        <v>111</v>
      </c>
      <c r="FH11">
        <f>Reg[[#This Row],[CIRP8]]</f>
        <v>123</v>
      </c>
      <c r="FI11">
        <f>Reg[[#This Row],[CIRP9]]</f>
        <v>134</v>
      </c>
      <c r="FJ11">
        <f>Reg[[#This Row],[CIRP10]]</f>
        <v>143</v>
      </c>
      <c r="FK11">
        <f>Reg[[#This Row],[CIRP11]]</f>
        <v>161</v>
      </c>
      <c r="FL11">
        <f>Reg[[#This Row],[CIRP12]]</f>
        <v>171</v>
      </c>
      <c r="FM11">
        <f>Reg[[#This Row],[CIRP13]]</f>
        <v>178</v>
      </c>
      <c r="FN11">
        <f>Reg[[#This Row],[CIRP14]]</f>
        <v>186</v>
      </c>
      <c r="FO11">
        <f>Reg[[#This Row],[CIRP15]]</f>
        <v>192</v>
      </c>
      <c r="FP11">
        <f>Reg[[#This Row],[CIRP16]]</f>
        <v>197</v>
      </c>
      <c r="FQ11">
        <f>Reg[[#This Row],[CIRP17]]</f>
        <v>213</v>
      </c>
      <c r="FR11">
        <f>Reg[[#This Row],[CIRP18]]</f>
        <v>209</v>
      </c>
      <c r="FS11">
        <f>Reg[[#This Row],[CIRP19]]</f>
        <v>212</v>
      </c>
      <c r="FT11">
        <f>Reg[[#This Row],[CIRP20]]</f>
        <v>230</v>
      </c>
      <c r="FU11">
        <f>Reg[[#This Row],[CIRP21]]</f>
        <v>243</v>
      </c>
      <c r="FV11">
        <f>Reg[[#This Row],[CIRP22]]</f>
        <v>263</v>
      </c>
      <c r="FW11">
        <f>Reg[[#This Row],[CIRP23]]</f>
        <v>279</v>
      </c>
      <c r="FX11">
        <f>Reg[[#This Row],[CIRP24]]</f>
        <v>291</v>
      </c>
      <c r="FY11">
        <f>Reg[[#This Row],[CIRP25]]</f>
        <v>307</v>
      </c>
      <c r="FZ11">
        <f>Reg[[#This Row],[CIRP26]]</f>
        <v>317</v>
      </c>
      <c r="GA11">
        <f>Reg[[#This Row],[CIRP27]]</f>
        <v>325</v>
      </c>
      <c r="GB11">
        <f>Sug0.2[[#This Row],[CIRP2]]</f>
        <v>76</v>
      </c>
      <c r="GC11">
        <f>Sug0.2[[#This Row],[CIRP3]]</f>
        <v>75</v>
      </c>
      <c r="GD11">
        <f>Sug0.2[[#This Row],[CIRP4]]</f>
        <v>76</v>
      </c>
      <c r="GE11">
        <f>Sug0.2[[#This Row],[CIRP5]]</f>
        <v>79</v>
      </c>
      <c r="GF11">
        <f>Sug0.2[[#This Row],[CIRP6]]</f>
        <v>97</v>
      </c>
      <c r="GG11">
        <f>Sug0.2[[#This Row],[CIRP7]]</f>
        <v>104</v>
      </c>
      <c r="GH11">
        <f>Sug0.2[[#This Row],[CIRP8]]</f>
        <v>113</v>
      </c>
      <c r="GI11">
        <f>Sug0.2[[#This Row],[CIRP9]]</f>
        <v>121</v>
      </c>
      <c r="GJ11">
        <f>Sug0.2[[#This Row],[CIRP10]]</f>
        <v>133</v>
      </c>
      <c r="GK11">
        <f>Sug0.2[[#This Row],[CIRP11]]</f>
        <v>149</v>
      </c>
      <c r="GL11">
        <f>Sug0.2[[#This Row],[CIRP12]]</f>
        <v>158</v>
      </c>
      <c r="GM11">
        <f>Sug0.2[[#This Row],[CIRP13]]</f>
        <v>163</v>
      </c>
      <c r="GN11">
        <f>Sug0.2[[#This Row],[CIRP14]]</f>
        <v>169</v>
      </c>
      <c r="GO11">
        <f>Sug0.2[[#This Row],[CIRP15]]</f>
        <v>175</v>
      </c>
      <c r="GP11">
        <f>Sug0.2[[#This Row],[CIRP16]]</f>
        <v>178</v>
      </c>
      <c r="GQ11">
        <f>Sug0.2[[#This Row],[CIRP17]]</f>
        <v>192</v>
      </c>
      <c r="GR11">
        <f>Sug0.2[[#This Row],[CIRP18]]</f>
        <v>187</v>
      </c>
      <c r="GS11">
        <f>Sug0.2[[#This Row],[CIRP19]]</f>
        <v>187</v>
      </c>
      <c r="GT11">
        <f>Sug0.2[[#This Row],[CIRP20]]</f>
        <v>201</v>
      </c>
      <c r="GU11">
        <f>Sug0.2[[#This Row],[CIRP21]]</f>
        <v>215</v>
      </c>
      <c r="GV11">
        <f>Sug0.2[[#This Row],[CIRP22]]</f>
        <v>234</v>
      </c>
      <c r="GW11">
        <f>Sug0.2[[#This Row],[CIRP23]]</f>
        <v>244</v>
      </c>
      <c r="GX11">
        <f>Sug0.2[[#This Row],[CIRP24]]</f>
        <v>251</v>
      </c>
      <c r="GY11">
        <f>Sug0.2[[#This Row],[CIRP25]]</f>
        <v>264</v>
      </c>
      <c r="GZ11">
        <f>Sug0.2[[#This Row],[CIRP26]]</f>
        <v>271</v>
      </c>
      <c r="HA11">
        <f>Sug0.2[[#This Row],[CIRP27]]</f>
        <v>276</v>
      </c>
      <c r="HB11">
        <f>Sug0.5[[#This Row],[CIRP2]]</f>
        <v>76</v>
      </c>
      <c r="HC11">
        <f>Sug0.5[[#This Row],[CIRP3]]</f>
        <v>72</v>
      </c>
      <c r="HD11">
        <f>Sug0.5[[#This Row],[CIRP4]]</f>
        <v>73</v>
      </c>
      <c r="HE11">
        <f>Sug0.5[[#This Row],[CIRP5]]</f>
        <v>73</v>
      </c>
      <c r="HF11">
        <f>Sug0.5[[#This Row],[CIRP6]]</f>
        <v>89</v>
      </c>
      <c r="HG11">
        <f>Sug0.5[[#This Row],[CIRP7]]</f>
        <v>92</v>
      </c>
      <c r="HH11">
        <f>Sug0.5[[#This Row],[CIRP8]]</f>
        <v>96</v>
      </c>
      <c r="HI11">
        <f>Sug0.5[[#This Row],[CIRP9]]</f>
        <v>101</v>
      </c>
      <c r="HJ11">
        <f>Sug0.5[[#This Row],[CIRP10]]</f>
        <v>110</v>
      </c>
      <c r="HK11">
        <f>Sug0.5[[#This Row],[CIRP11]]</f>
        <v>120</v>
      </c>
      <c r="HL11">
        <f>Sug0.5[[#This Row],[CIRP12]]</f>
        <v>128</v>
      </c>
      <c r="HM11">
        <f>Sug0.5[[#This Row],[CIRP13]]</f>
        <v>129</v>
      </c>
      <c r="HN11">
        <f>Sug0.5[[#This Row],[CIRP14]]</f>
        <v>133</v>
      </c>
      <c r="HO11">
        <f>Sug0.5[[#This Row],[CIRP15]]</f>
        <v>135</v>
      </c>
      <c r="HP11">
        <f>Sug0.5[[#This Row],[CIRP16]]</f>
        <v>138</v>
      </c>
      <c r="HQ11">
        <f>Sug0.5[[#This Row],[CIRP17]]</f>
        <v>150</v>
      </c>
      <c r="HR11">
        <f>Sug0.5[[#This Row],[CIRP18]]</f>
        <v>148</v>
      </c>
      <c r="HS11">
        <f>Sug0.5[[#This Row],[CIRP19]]</f>
        <v>149</v>
      </c>
      <c r="HT11">
        <f>Sug0.5[[#This Row],[CIRP20]]</f>
        <v>152</v>
      </c>
      <c r="HU11">
        <f>Sug0.5[[#This Row],[CIRP21]]</f>
        <v>169</v>
      </c>
      <c r="HV11">
        <f>Sug0.5[[#This Row],[CIRP22]]</f>
        <v>188</v>
      </c>
      <c r="HW11">
        <f>Sug0.5[[#This Row],[CIRP23]]</f>
        <v>196</v>
      </c>
      <c r="HX11">
        <f>Sug0.5[[#This Row],[CIRP24]]</f>
        <v>197</v>
      </c>
      <c r="HY11">
        <f>Sug0.5[[#This Row],[CIRP25]]</f>
        <v>201</v>
      </c>
      <c r="HZ11">
        <f>Sug0.5[[#This Row],[CIRP26]]</f>
        <v>204</v>
      </c>
      <c r="IA11">
        <f>Sug0.5[[#This Row],[CIRP27]]</f>
        <v>205</v>
      </c>
      <c r="IB11">
        <f>Reg[[#This Row],[HCCP2]]</f>
        <v>1</v>
      </c>
      <c r="IC11">
        <f>Reg[[#This Row],[HCCP3]]</f>
        <v>4</v>
      </c>
      <c r="ID11">
        <f>Reg[[#This Row],[HCCP4]]</f>
        <v>4</v>
      </c>
      <c r="IE11">
        <f>Reg[[#This Row],[HCCP5]]</f>
        <v>5</v>
      </c>
      <c r="IF11">
        <f>Reg[[#This Row],[HCCP6]]</f>
        <v>6</v>
      </c>
      <c r="IG11">
        <f>Reg[[#This Row],[HCCP7]]</f>
        <v>2</v>
      </c>
      <c r="IH11">
        <f>Reg[[#This Row],[HCCP8]]</f>
        <v>1</v>
      </c>
      <c r="II11">
        <f>Reg[[#This Row],[HCCP9]]</f>
        <v>4</v>
      </c>
      <c r="IJ11">
        <f>Reg[[#This Row],[HCCP10]]</f>
        <v>9</v>
      </c>
      <c r="IK11">
        <f>Reg[[#This Row],[HCCP11]]</f>
        <v>4</v>
      </c>
      <c r="IL11">
        <f>Reg[[#This Row],[HCCP12]]</f>
        <v>4</v>
      </c>
      <c r="IM11">
        <f>Reg[[#This Row],[HCCP13]]</f>
        <v>2</v>
      </c>
      <c r="IN11">
        <f>Reg[[#This Row],[HCCP14]]</f>
        <v>9</v>
      </c>
      <c r="IO11">
        <f>Reg[[#This Row],[HCCP15]]</f>
        <v>9</v>
      </c>
      <c r="IP11">
        <f>Reg[[#This Row],[HCCP16]]</f>
        <v>9</v>
      </c>
      <c r="IQ11">
        <f>Reg[[#This Row],[HCCP17]]</f>
        <v>8</v>
      </c>
      <c r="IR11">
        <f>Reg[[#This Row],[HCCP18]]</f>
        <v>11</v>
      </c>
      <c r="IS11">
        <f>Reg[[#This Row],[HCCP19]]</f>
        <v>6</v>
      </c>
      <c r="IT11">
        <f>Reg[[#This Row],[HCCP20]]</f>
        <v>8</v>
      </c>
      <c r="IU11">
        <f>Reg[[#This Row],[HCCP21]]</f>
        <v>12</v>
      </c>
      <c r="IV11">
        <f>Reg[[#This Row],[HCCP22]]</f>
        <v>8</v>
      </c>
      <c r="IW11">
        <f>Reg[[#This Row],[HCCP23]]</f>
        <v>8</v>
      </c>
      <c r="IX11">
        <f>Reg[[#This Row],[HCCP24]]</f>
        <v>6</v>
      </c>
      <c r="IY11">
        <f>Reg[[#This Row],[HCCP25]]</f>
        <v>9</v>
      </c>
      <c r="IZ11">
        <f>Reg[[#This Row],[HCCP26]]</f>
        <v>10</v>
      </c>
      <c r="JA11">
        <f>Reg[[#This Row],[HCCP27]]</f>
        <v>15</v>
      </c>
      <c r="JB11">
        <f>Sug0.2[[#This Row],[HCCP2]]</f>
        <v>1</v>
      </c>
      <c r="JC11">
        <f>Sug0.2[[#This Row],[HCCP3]]</f>
        <v>4</v>
      </c>
      <c r="JD11">
        <f>Sug0.2[[#This Row],[HCCP4]]</f>
        <v>4</v>
      </c>
      <c r="JE11">
        <f>Sug0.2[[#This Row],[HCCP5]]</f>
        <v>5</v>
      </c>
      <c r="JF11">
        <f>Sug0.2[[#This Row],[HCCP6]]</f>
        <v>6</v>
      </c>
      <c r="JG11">
        <f>Sug0.2[[#This Row],[HCCP7]]</f>
        <v>2</v>
      </c>
      <c r="JH11">
        <f>Sug0.2[[#This Row],[HCCP8]]</f>
        <v>1</v>
      </c>
      <c r="JI11">
        <f>Sug0.2[[#This Row],[HCCP9]]</f>
        <v>4</v>
      </c>
      <c r="JJ11">
        <f>Sug0.2[[#This Row],[HCCP10]]</f>
        <v>8</v>
      </c>
      <c r="JK11">
        <f>Sug0.2[[#This Row],[HCCP11]]</f>
        <v>3</v>
      </c>
      <c r="JL11">
        <f>Sug0.2[[#This Row],[HCCP12]]</f>
        <v>4</v>
      </c>
      <c r="JM11">
        <f>Sug0.2[[#This Row],[HCCP13]]</f>
        <v>2</v>
      </c>
      <c r="JN11">
        <f>Sug0.2[[#This Row],[HCCP14]]</f>
        <v>9</v>
      </c>
      <c r="JO11">
        <f>Sug0.2[[#This Row],[HCCP15]]</f>
        <v>9</v>
      </c>
      <c r="JP11">
        <f>Sug0.2[[#This Row],[HCCP16]]</f>
        <v>9</v>
      </c>
      <c r="JQ11">
        <f>Sug0.2[[#This Row],[HCCP17]]</f>
        <v>8</v>
      </c>
      <c r="JR11">
        <f>Sug0.2[[#This Row],[HCCP18]]</f>
        <v>10</v>
      </c>
      <c r="JS11">
        <f>Sug0.2[[#This Row],[HCCP19]]</f>
        <v>6</v>
      </c>
      <c r="JT11">
        <f>Sug0.2[[#This Row],[HCCP20]]</f>
        <v>6</v>
      </c>
      <c r="JU11">
        <f>Sug0.2[[#This Row],[HCCP21]]</f>
        <v>8</v>
      </c>
      <c r="JV11">
        <f>Sug0.2[[#This Row],[HCCP22]]</f>
        <v>5</v>
      </c>
      <c r="JW11">
        <f>Sug0.2[[#This Row],[HCCP23]]</f>
        <v>6</v>
      </c>
      <c r="JX11">
        <f>Sug0.2[[#This Row],[HCCP24]]</f>
        <v>5</v>
      </c>
      <c r="JY11">
        <f>Sug0.2[[#This Row],[HCCP25]]</f>
        <v>9</v>
      </c>
      <c r="JZ11">
        <f>Sug0.2[[#This Row],[HCCP26]]</f>
        <v>9</v>
      </c>
      <c r="KA11">
        <f>Sug0.2[[#This Row],[HCCP27]]</f>
        <v>14</v>
      </c>
      <c r="KB11">
        <f>Sug0.5[[#This Row],[HCCP2]]</f>
        <v>1</v>
      </c>
      <c r="KC11">
        <f>Sug0.5[[#This Row],[HCCP3]]</f>
        <v>4</v>
      </c>
      <c r="KD11">
        <f>Sug0.5[[#This Row],[HCCP4]]</f>
        <v>4</v>
      </c>
      <c r="KE11">
        <f>Sug0.5[[#This Row],[HCCP5]]</f>
        <v>5</v>
      </c>
      <c r="KF11">
        <f>Sug0.5[[#This Row],[HCCP6]]</f>
        <v>5</v>
      </c>
      <c r="KG11">
        <f>Sug0.5[[#This Row],[HCCP7]]</f>
        <v>2</v>
      </c>
      <c r="KH11">
        <f>Sug0.5[[#This Row],[HCCP8]]</f>
        <v>1</v>
      </c>
      <c r="KI11">
        <f>Sug0.5[[#This Row],[HCCP9]]</f>
        <v>4</v>
      </c>
      <c r="KJ11">
        <f>Sug0.5[[#This Row],[HCCP10]]</f>
        <v>6</v>
      </c>
      <c r="KK11">
        <f>Sug0.5[[#This Row],[HCCP11]]</f>
        <v>1</v>
      </c>
      <c r="KL11">
        <f>Sug0.5[[#This Row],[HCCP12]]</f>
        <v>2</v>
      </c>
      <c r="KM11">
        <f>Sug0.5[[#This Row],[HCCP13]]</f>
        <v>2</v>
      </c>
      <c r="KN11">
        <f>Sug0.5[[#This Row],[HCCP14]]</f>
        <v>7</v>
      </c>
      <c r="KO11">
        <f>Sug0.5[[#This Row],[HCCP15]]</f>
        <v>6</v>
      </c>
      <c r="KP11">
        <f>Sug0.5[[#This Row],[HCCP16]]</f>
        <v>6</v>
      </c>
      <c r="KQ11">
        <f>Sug0.5[[#This Row],[HCCP17]]</f>
        <v>5</v>
      </c>
      <c r="KR11">
        <f>Sug0.5[[#This Row],[HCCP18]]</f>
        <v>8</v>
      </c>
      <c r="KS11">
        <f>Sug0.5[[#This Row],[HCCP19]]</f>
        <v>3</v>
      </c>
      <c r="KT11">
        <f>Sug0.5[[#This Row],[HCCP20]]</f>
        <v>2</v>
      </c>
      <c r="KU11">
        <f>Sug0.5[[#This Row],[HCCP21]]</f>
        <v>3</v>
      </c>
      <c r="KV11">
        <f>Sug0.5[[#This Row],[HCCP22]]</f>
        <v>1</v>
      </c>
      <c r="KW11">
        <f>Sug0.5[[#This Row],[HCCP23]]</f>
        <v>3</v>
      </c>
      <c r="KX11">
        <f>Sug0.5[[#This Row],[HCCP24]]</f>
        <v>5</v>
      </c>
      <c r="KY11">
        <f>Sug0.5[[#This Row],[HCCP25]]</f>
        <v>7</v>
      </c>
      <c r="KZ11">
        <f>Sug0.5[[#This Row],[HCCP26]]</f>
        <v>8</v>
      </c>
      <c r="LA11">
        <f>Sug0.5[[#This Row],[HCCP27]]</f>
        <v>10</v>
      </c>
      <c r="LB11">
        <f>Reg[[#This Row],[CHDP2]]</f>
        <v>1464</v>
      </c>
      <c r="LC11">
        <f>Reg[[#This Row],[CHDP3]]</f>
        <v>1467</v>
      </c>
      <c r="LD11">
        <f>Reg[[#This Row],[CHDP4]]</f>
        <v>1463</v>
      </c>
      <c r="LE11">
        <f>Reg[[#This Row],[CHDP5]]</f>
        <v>1457</v>
      </c>
      <c r="LF11">
        <f>Reg[[#This Row],[CHDP6]]</f>
        <v>1466</v>
      </c>
      <c r="LG11">
        <f>Reg[[#This Row],[CHDP7]]</f>
        <v>1480</v>
      </c>
      <c r="LH11">
        <f>Reg[[#This Row],[CHDP8]]</f>
        <v>1482</v>
      </c>
      <c r="LI11">
        <f>Reg[[#This Row],[CHDP9]]</f>
        <v>1496</v>
      </c>
      <c r="LJ11">
        <f>Reg[[#This Row],[CHDP10]]</f>
        <v>1520</v>
      </c>
      <c r="LK11">
        <f>Reg[[#This Row],[CHDP11]]</f>
        <v>1550</v>
      </c>
      <c r="LL11">
        <f>Reg[[#This Row],[CHDP12]]</f>
        <v>1569</v>
      </c>
      <c r="LM11">
        <f>Reg[[#This Row],[CHDP13]]</f>
        <v>1598</v>
      </c>
      <c r="LN11">
        <f>Reg[[#This Row],[CHDP14]]</f>
        <v>1628</v>
      </c>
      <c r="LO11">
        <f>Reg[[#This Row],[CHDP15]]</f>
        <v>1642</v>
      </c>
      <c r="LP11">
        <f>Reg[[#This Row],[CHDP16]]</f>
        <v>1677</v>
      </c>
      <c r="LQ11">
        <f>Reg[[#This Row],[CHDP17]]</f>
        <v>1697</v>
      </c>
      <c r="LR11">
        <f>Reg[[#This Row],[CHDP18]]</f>
        <v>1725</v>
      </c>
      <c r="LS11">
        <f>Reg[[#This Row],[CHDP19]]</f>
        <v>1734</v>
      </c>
      <c r="LT11">
        <f>Reg[[#This Row],[CHDP20]]</f>
        <v>1765</v>
      </c>
      <c r="LU11">
        <f>Reg[[#This Row],[CHDP21]]</f>
        <v>1796</v>
      </c>
      <c r="LV11">
        <f>Reg[[#This Row],[CHDP22]]</f>
        <v>1821</v>
      </c>
      <c r="LW11">
        <f>Reg[[#This Row],[CHDP23]]</f>
        <v>1861</v>
      </c>
      <c r="LX11">
        <f>Reg[[#This Row],[CHDP24]]</f>
        <v>1888</v>
      </c>
      <c r="LY11">
        <f>Reg[[#This Row],[CHDP25]]</f>
        <v>1902</v>
      </c>
      <c r="LZ11">
        <f>Reg[[#This Row],[CHDP26]]</f>
        <v>1938</v>
      </c>
      <c r="MA11">
        <f>Reg[[#This Row],[CHDP27]]</f>
        <v>1929</v>
      </c>
      <c r="MB11">
        <f>Sug0.2[[#This Row],[CHDP2]]</f>
        <v>1464</v>
      </c>
      <c r="MC11">
        <f>Sug0.2[[#This Row],[CHDP3]]</f>
        <v>1467</v>
      </c>
      <c r="MD11">
        <f>Sug0.2[[#This Row],[CHDP4]]</f>
        <v>1463</v>
      </c>
      <c r="ME11">
        <f>Sug0.2[[#This Row],[CHDP5]]</f>
        <v>1454</v>
      </c>
      <c r="MF11">
        <f>Sug0.2[[#This Row],[CHDP6]]</f>
        <v>1461</v>
      </c>
      <c r="MG11">
        <f>Sug0.2[[#This Row],[CHDP7]]</f>
        <v>1475</v>
      </c>
      <c r="MH11">
        <f>Sug0.2[[#This Row],[CHDP8]]</f>
        <v>1478</v>
      </c>
      <c r="MI11">
        <f>Sug0.2[[#This Row],[CHDP9]]</f>
        <v>1492</v>
      </c>
      <c r="MJ11">
        <f>Sug0.2[[#This Row],[CHDP10]]</f>
        <v>1514</v>
      </c>
      <c r="MK11">
        <f>Sug0.2[[#This Row],[CHDP11]]</f>
        <v>1543</v>
      </c>
      <c r="ML11">
        <f>Sug0.2[[#This Row],[CHDP12]]</f>
        <v>1560</v>
      </c>
      <c r="MM11">
        <f>Sug0.2[[#This Row],[CHDP13]]</f>
        <v>1587</v>
      </c>
      <c r="MN11">
        <f>Sug0.2[[#This Row],[CHDP14]]</f>
        <v>1615</v>
      </c>
      <c r="MO11">
        <f>Sug0.2[[#This Row],[CHDP15]]</f>
        <v>1629</v>
      </c>
      <c r="MP11">
        <f>Sug0.2[[#This Row],[CHDP16]]</f>
        <v>1663</v>
      </c>
      <c r="MQ11">
        <f>Sug0.2[[#This Row],[CHDP17]]</f>
        <v>1683</v>
      </c>
      <c r="MR11">
        <f>Sug0.2[[#This Row],[CHDP18]]</f>
        <v>1709</v>
      </c>
      <c r="MS11">
        <f>Sug0.2[[#This Row],[CHDP19]]</f>
        <v>1720</v>
      </c>
      <c r="MT11">
        <f>Sug0.2[[#This Row],[CHDP20]]</f>
        <v>1748</v>
      </c>
      <c r="MU11">
        <f>Sug0.2[[#This Row],[CHDP21]]</f>
        <v>1780</v>
      </c>
      <c r="MV11">
        <f>Sug0.2[[#This Row],[CHDP22]]</f>
        <v>1809</v>
      </c>
      <c r="MW11">
        <f>Sug0.2[[#This Row],[CHDP23]]</f>
        <v>1840</v>
      </c>
      <c r="MX11">
        <f>Sug0.2[[#This Row],[CHDP24]]</f>
        <v>1865</v>
      </c>
      <c r="MY11">
        <f>Sug0.2[[#This Row],[CHDP25]]</f>
        <v>1876</v>
      </c>
      <c r="MZ11">
        <f>Sug0.2[[#This Row],[CHDP26]]</f>
        <v>1908</v>
      </c>
      <c r="NA11">
        <f>Sug0.2[[#This Row],[CHDP27]]</f>
        <v>1895</v>
      </c>
      <c r="NB11">
        <f>Sug0.5[[#This Row],[CHDP2]]</f>
        <v>1464</v>
      </c>
      <c r="NC11">
        <f>Sug0.5[[#This Row],[CHDP3]]</f>
        <v>1467</v>
      </c>
      <c r="ND11">
        <f>Sug0.5[[#This Row],[CHDP4]]</f>
        <v>1462</v>
      </c>
      <c r="NE11">
        <f>Sug0.5[[#This Row],[CHDP5]]</f>
        <v>1452</v>
      </c>
      <c r="NF11">
        <f>Sug0.5[[#This Row],[CHDP6]]</f>
        <v>1456</v>
      </c>
      <c r="NG11">
        <f>Sug0.5[[#This Row],[CHDP7]]</f>
        <v>1467</v>
      </c>
      <c r="NH11">
        <f>Sug0.5[[#This Row],[CHDP8]]</f>
        <v>1470</v>
      </c>
      <c r="NI11">
        <f>Sug0.5[[#This Row],[CHDP9]]</f>
        <v>1481</v>
      </c>
      <c r="NJ11">
        <f>Sug0.5[[#This Row],[CHDP10]]</f>
        <v>1504</v>
      </c>
      <c r="NK11">
        <f>Sug0.5[[#This Row],[CHDP11]]</f>
        <v>1530</v>
      </c>
      <c r="NL11">
        <f>Sug0.5[[#This Row],[CHDP12]]</f>
        <v>1544</v>
      </c>
      <c r="NM11">
        <f>Sug0.5[[#This Row],[CHDP13]]</f>
        <v>1566</v>
      </c>
      <c r="NN11">
        <f>Sug0.5[[#This Row],[CHDP14]]</f>
        <v>1587</v>
      </c>
      <c r="NO11">
        <f>Sug0.5[[#This Row],[CHDP15]]</f>
        <v>1602</v>
      </c>
      <c r="NP11">
        <f>Sug0.5[[#This Row],[CHDP16]]</f>
        <v>1633</v>
      </c>
      <c r="NQ11">
        <f>Sug0.5[[#This Row],[CHDP17]]</f>
        <v>1653</v>
      </c>
      <c r="NR11">
        <f>Sug0.5[[#This Row],[CHDP18]]</f>
        <v>1678</v>
      </c>
      <c r="NS11">
        <f>Sug0.5[[#This Row],[CHDP19]]</f>
        <v>1690</v>
      </c>
      <c r="NT11">
        <f>Sug0.5[[#This Row],[CHDP20]]</f>
        <v>1716</v>
      </c>
      <c r="NU11">
        <f>Sug0.5[[#This Row],[CHDP21]]</f>
        <v>1743</v>
      </c>
      <c r="NV11">
        <f>Sug0.5[[#This Row],[CHDP22]]</f>
        <v>1770</v>
      </c>
      <c r="NW11">
        <f>Sug0.5[[#This Row],[CHDP23]]</f>
        <v>1800</v>
      </c>
      <c r="NX11">
        <f>Sug0.5[[#This Row],[CHDP24]]</f>
        <v>1835</v>
      </c>
      <c r="NY11">
        <f>Sug0.5[[#This Row],[CHDP25]]</f>
        <v>1844</v>
      </c>
      <c r="NZ11">
        <f>Sug0.5[[#This Row],[CHDP26]]</f>
        <v>1878</v>
      </c>
      <c r="OA11">
        <f>Sug0.5[[#This Row],[CHDP27]]</f>
        <v>1857</v>
      </c>
      <c r="OB11">
        <f>Reg[[#This Row],[T2DP2]]</f>
        <v>2146</v>
      </c>
      <c r="OC11">
        <f>Reg[[#This Row],[T2DP3]]</f>
        <v>2280</v>
      </c>
      <c r="OD11">
        <f>Reg[[#This Row],[T2DP4]]</f>
        <v>2417</v>
      </c>
      <c r="OE11">
        <f>Reg[[#This Row],[T2DP5]]</f>
        <v>2560</v>
      </c>
      <c r="OF11">
        <f>Reg[[#This Row],[T2DP6]]</f>
        <v>2718</v>
      </c>
      <c r="OG11">
        <f>Reg[[#This Row],[T2DP7]]</f>
        <v>2869</v>
      </c>
      <c r="OH11">
        <f>Reg[[#This Row],[T2DP8]]</f>
        <v>3015</v>
      </c>
      <c r="OI11">
        <f>Reg[[#This Row],[T2DP9]]</f>
        <v>3162</v>
      </c>
      <c r="OJ11">
        <f>Reg[[#This Row],[T2DP10]]</f>
        <v>3330</v>
      </c>
      <c r="OK11">
        <f>Reg[[#This Row],[T2DP11]]</f>
        <v>3479</v>
      </c>
      <c r="OL11">
        <f>Reg[[#This Row],[T2DP12]]</f>
        <v>3601</v>
      </c>
      <c r="OM11">
        <f>Reg[[#This Row],[T2DP13]]</f>
        <v>3743</v>
      </c>
      <c r="ON11">
        <f>Reg[[#This Row],[T2DP14]]</f>
        <v>3874</v>
      </c>
      <c r="OO11">
        <f>Reg[[#This Row],[T2DP15]]</f>
        <v>4006</v>
      </c>
      <c r="OP11">
        <f>Reg[[#This Row],[T2DP16]]</f>
        <v>4172</v>
      </c>
      <c r="OQ11">
        <f>Reg[[#This Row],[T2DP17]]</f>
        <v>4286</v>
      </c>
      <c r="OR11">
        <f>Reg[[#This Row],[T2DP18]]</f>
        <v>4426</v>
      </c>
      <c r="OS11">
        <f>Reg[[#This Row],[T2DP19]]</f>
        <v>4539</v>
      </c>
      <c r="OT11">
        <f>Reg[[#This Row],[T2DP20]]</f>
        <v>4663</v>
      </c>
      <c r="OU11">
        <f>Reg[[#This Row],[T2DP21]]</f>
        <v>4736</v>
      </c>
      <c r="OV11">
        <f>Reg[[#This Row],[T2DP22]]</f>
        <v>4815</v>
      </c>
      <c r="OW11">
        <f>Reg[[#This Row],[T2DP23]]</f>
        <v>4890</v>
      </c>
      <c r="OX11">
        <f>Reg[[#This Row],[T2DP24]]</f>
        <v>4931</v>
      </c>
      <c r="OY11">
        <f>Reg[[#This Row],[T2DP25]]</f>
        <v>5007</v>
      </c>
      <c r="OZ11">
        <f>Reg[[#This Row],[T2DP26]]</f>
        <v>5110</v>
      </c>
      <c r="PA11">
        <f>Reg[[#This Row],[T2DP27]]</f>
        <v>5200</v>
      </c>
      <c r="PB11">
        <f>Sug0.2[[#This Row],[T2DP2]]</f>
        <v>2146</v>
      </c>
      <c r="PC11">
        <f>Sug0.2[[#This Row],[T2DP3]]</f>
        <v>2280</v>
      </c>
      <c r="PD11">
        <f>Sug0.2[[#This Row],[T2DP4]]</f>
        <v>2415</v>
      </c>
      <c r="PE11">
        <f>Sug0.2[[#This Row],[T2DP5]]</f>
        <v>2556</v>
      </c>
      <c r="PF11">
        <f>Sug0.2[[#This Row],[T2DP6]]</f>
        <v>2711</v>
      </c>
      <c r="PG11">
        <f>Sug0.2[[#This Row],[T2DP7]]</f>
        <v>2857</v>
      </c>
      <c r="PH11">
        <f>Sug0.2[[#This Row],[T2DP8]]</f>
        <v>3000</v>
      </c>
      <c r="PI11">
        <f>Sug0.2[[#This Row],[T2DP9]]</f>
        <v>3144</v>
      </c>
      <c r="PJ11">
        <f>Sug0.2[[#This Row],[T2DP10]]</f>
        <v>3309</v>
      </c>
      <c r="PK11">
        <f>Sug0.2[[#This Row],[T2DP11]]</f>
        <v>3456</v>
      </c>
      <c r="PL11">
        <f>Sug0.2[[#This Row],[T2DP12]]</f>
        <v>3574</v>
      </c>
      <c r="PM11">
        <f>Sug0.2[[#This Row],[T2DP13]]</f>
        <v>3708</v>
      </c>
      <c r="PN11">
        <f>Sug0.2[[#This Row],[T2DP14]]</f>
        <v>3835</v>
      </c>
      <c r="PO11">
        <f>Sug0.2[[#This Row],[T2DP15]]</f>
        <v>3962</v>
      </c>
      <c r="PP11">
        <f>Sug0.2[[#This Row],[T2DP16]]</f>
        <v>4118</v>
      </c>
      <c r="PQ11">
        <f>Sug0.2[[#This Row],[T2DP17]]</f>
        <v>4226</v>
      </c>
      <c r="PR11">
        <f>Sug0.2[[#This Row],[T2DP18]]</f>
        <v>4356</v>
      </c>
      <c r="PS11">
        <f>Sug0.2[[#This Row],[T2DP19]]</f>
        <v>4465</v>
      </c>
      <c r="PT11">
        <f>Sug0.2[[#This Row],[T2DP20]]</f>
        <v>4583</v>
      </c>
      <c r="PU11">
        <f>Sug0.2[[#This Row],[T2DP21]]</f>
        <v>4653</v>
      </c>
      <c r="PV11">
        <f>Sug0.2[[#This Row],[T2DP22]]</f>
        <v>4736</v>
      </c>
      <c r="PW11">
        <f>Sug0.2[[#This Row],[T2DP23]]</f>
        <v>4810</v>
      </c>
      <c r="PX11">
        <f>Sug0.2[[#This Row],[T2DP24]]</f>
        <v>4852</v>
      </c>
      <c r="PY11">
        <f>Sug0.2[[#This Row],[T2DP25]]</f>
        <v>4918</v>
      </c>
      <c r="PZ11">
        <f>Sug0.2[[#This Row],[T2DP26]]</f>
        <v>5009</v>
      </c>
      <c r="QA11">
        <f>Sug0.2[[#This Row],[T2DP27]]</f>
        <v>5082</v>
      </c>
      <c r="QB11">
        <f>Sug0.5[[#This Row],[T2DP2]]</f>
        <v>2146</v>
      </c>
      <c r="QC11">
        <f>Sug0.5[[#This Row],[T2DP3]]</f>
        <v>2280</v>
      </c>
      <c r="QD11">
        <f>Sug0.5[[#This Row],[T2DP4]]</f>
        <v>2414</v>
      </c>
      <c r="QE11">
        <f>Sug0.5[[#This Row],[T2DP5]]</f>
        <v>2550</v>
      </c>
      <c r="QF11">
        <f>Sug0.5[[#This Row],[T2DP6]]</f>
        <v>2697</v>
      </c>
      <c r="QG11">
        <f>Sug0.5[[#This Row],[T2DP7]]</f>
        <v>2834</v>
      </c>
      <c r="QH11">
        <f>Sug0.5[[#This Row],[T2DP8]]</f>
        <v>2966</v>
      </c>
      <c r="QI11">
        <f>Sug0.5[[#This Row],[T2DP9]]</f>
        <v>3102</v>
      </c>
      <c r="QJ11">
        <f>Sug0.5[[#This Row],[T2DP10]]</f>
        <v>3250</v>
      </c>
      <c r="QK11">
        <f>Sug0.5[[#This Row],[T2DP11]]</f>
        <v>3388</v>
      </c>
      <c r="QL11">
        <f>Sug0.5[[#This Row],[T2DP12]]</f>
        <v>3497</v>
      </c>
      <c r="QM11">
        <f>Sug0.5[[#This Row],[T2DP13]]</f>
        <v>3620</v>
      </c>
      <c r="QN11">
        <f>Sug0.5[[#This Row],[T2DP14]]</f>
        <v>3737</v>
      </c>
      <c r="QO11">
        <f>Sug0.5[[#This Row],[T2DP15]]</f>
        <v>3851</v>
      </c>
      <c r="QP11">
        <f>Sug0.5[[#This Row],[T2DP16]]</f>
        <v>4007</v>
      </c>
      <c r="QQ11">
        <f>Sug0.5[[#This Row],[T2DP17]]</f>
        <v>4108</v>
      </c>
      <c r="QR11">
        <f>Sug0.5[[#This Row],[T2DP18]]</f>
        <v>4231</v>
      </c>
      <c r="QS11">
        <f>Sug0.5[[#This Row],[T2DP19]]</f>
        <v>4332</v>
      </c>
      <c r="QT11">
        <f>Sug0.5[[#This Row],[T2DP20]]</f>
        <v>4434</v>
      </c>
      <c r="QU11">
        <f>Sug0.5[[#This Row],[T2DP21]]</f>
        <v>4505</v>
      </c>
      <c r="QV11">
        <f>Sug0.5[[#This Row],[T2DP22]]</f>
        <v>4588</v>
      </c>
      <c r="QW11">
        <f>Sug0.5[[#This Row],[T2DP23]]</f>
        <v>4640</v>
      </c>
      <c r="QX11">
        <f>Sug0.5[[#This Row],[T2DP24]]</f>
        <v>4666</v>
      </c>
      <c r="QY11">
        <f>Sug0.5[[#This Row],[T2DP25]]</f>
        <v>4731</v>
      </c>
      <c r="QZ11">
        <f>Sug0.5[[#This Row],[T2DP26]]</f>
        <v>4809</v>
      </c>
      <c r="RA11">
        <f>Sug0.5[[#This Row],[T2DP27]]</f>
        <v>4866</v>
      </c>
      <c r="RB11">
        <f>Reg[[#This Row],[OVEP2]]</f>
        <v>7383</v>
      </c>
      <c r="RC11">
        <f>Reg[[#This Row],[OVEP3]]</f>
        <v>7915</v>
      </c>
      <c r="RD11">
        <f>Reg[[#This Row],[OVEP4]]</f>
        <v>8241</v>
      </c>
      <c r="RE11">
        <f>Reg[[#This Row],[OVEP5]]</f>
        <v>8419</v>
      </c>
      <c r="RF11">
        <f>Reg[[#This Row],[OVEP6]]</f>
        <v>8581</v>
      </c>
      <c r="RG11">
        <f>Reg[[#This Row],[OVEP7]]</f>
        <v>8748</v>
      </c>
      <c r="RH11">
        <f>Reg[[#This Row],[OVEP8]]</f>
        <v>8904</v>
      </c>
      <c r="RI11">
        <f>Reg[[#This Row],[OVEP9]]</f>
        <v>9058</v>
      </c>
      <c r="RJ11">
        <f>Reg[[#This Row],[OVEP10]]</f>
        <v>9102</v>
      </c>
      <c r="RK11">
        <f>Reg[[#This Row],[OVEP11]]</f>
        <v>9247</v>
      </c>
      <c r="RL11">
        <f>Reg[[#This Row],[OVEP12]]</f>
        <v>9311</v>
      </c>
      <c r="RM11">
        <f>Reg[[#This Row],[OVEP13]]</f>
        <v>9389</v>
      </c>
      <c r="RN11">
        <f>Reg[[#This Row],[OVEP14]]</f>
        <v>9411</v>
      </c>
      <c r="RO11">
        <f>Reg[[#This Row],[OVEP15]]</f>
        <v>9467</v>
      </c>
      <c r="RP11">
        <f>Reg[[#This Row],[OVEP16]]</f>
        <v>9467</v>
      </c>
      <c r="RQ11">
        <f>Reg[[#This Row],[OVEP17]]</f>
        <v>9442</v>
      </c>
      <c r="RR11">
        <f>Reg[[#This Row],[OVEP18]]</f>
        <v>9475</v>
      </c>
      <c r="RS11">
        <f>Reg[[#This Row],[OVEP19]]</f>
        <v>9504</v>
      </c>
      <c r="RT11">
        <f>Reg[[#This Row],[OVEP20]]</f>
        <v>9517</v>
      </c>
      <c r="RU11">
        <f>Reg[[#This Row],[OVEP21]]</f>
        <v>9568</v>
      </c>
      <c r="RV11">
        <f>Reg[[#This Row],[OVEP22]]</f>
        <v>9543</v>
      </c>
      <c r="RW11">
        <f>Reg[[#This Row],[OVEP23]]</f>
        <v>9529</v>
      </c>
      <c r="RX11">
        <f>Reg[[#This Row],[OVEP24]]</f>
        <v>9600</v>
      </c>
      <c r="RY11">
        <f>Reg[[#This Row],[OVEP25]]</f>
        <v>9657</v>
      </c>
      <c r="RZ11">
        <f>Reg[[#This Row],[OVEP26]]</f>
        <v>9642</v>
      </c>
      <c r="SA11">
        <f>Reg[[#This Row],[OVEP27]]</f>
        <v>9703</v>
      </c>
      <c r="SB11">
        <f>Sug0.2[[#This Row],[OVEP2]]</f>
        <v>7383</v>
      </c>
      <c r="SC11">
        <f>Sug0.2[[#This Row],[OVEP3]]</f>
        <v>7878</v>
      </c>
      <c r="SD11">
        <f>Sug0.2[[#This Row],[OVEP4]]</f>
        <v>8173</v>
      </c>
      <c r="SE11">
        <f>Sug0.2[[#This Row],[OVEP5]]</f>
        <v>8353</v>
      </c>
      <c r="SF11">
        <f>Sug0.2[[#This Row],[OVEP6]]</f>
        <v>8520</v>
      </c>
      <c r="SG11">
        <f>Sug0.2[[#This Row],[OVEP7]]</f>
        <v>8686</v>
      </c>
      <c r="SH11">
        <f>Sug0.2[[#This Row],[OVEP8]]</f>
        <v>8835</v>
      </c>
      <c r="SI11">
        <f>Sug0.2[[#This Row],[OVEP9]]</f>
        <v>8996</v>
      </c>
      <c r="SJ11">
        <f>Sug0.2[[#This Row],[OVEP10]]</f>
        <v>9060</v>
      </c>
      <c r="SK11">
        <f>Sug0.2[[#This Row],[OVEP11]]</f>
        <v>9215</v>
      </c>
      <c r="SL11">
        <f>Sug0.2[[#This Row],[OVEP12]]</f>
        <v>9291</v>
      </c>
      <c r="SM11">
        <f>Sug0.2[[#This Row],[OVEP13]]</f>
        <v>9363</v>
      </c>
      <c r="SN11">
        <f>Sug0.2[[#This Row],[OVEP14]]</f>
        <v>9386</v>
      </c>
      <c r="SO11">
        <f>Sug0.2[[#This Row],[OVEP15]]</f>
        <v>9433</v>
      </c>
      <c r="SP11">
        <f>Sug0.2[[#This Row],[OVEP16]]</f>
        <v>9433</v>
      </c>
      <c r="SQ11">
        <f>Sug0.2[[#This Row],[OVEP17]]</f>
        <v>9435</v>
      </c>
      <c r="SR11">
        <f>Sug0.2[[#This Row],[OVEP18]]</f>
        <v>9489</v>
      </c>
      <c r="SS11">
        <f>Sug0.2[[#This Row],[OVEP19]]</f>
        <v>9527</v>
      </c>
      <c r="ST11">
        <f>Sug0.2[[#This Row],[OVEP20]]</f>
        <v>9555</v>
      </c>
      <c r="SU11">
        <f>Sug0.2[[#This Row],[OVEP21]]</f>
        <v>9582</v>
      </c>
      <c r="SV11">
        <f>Sug0.2[[#This Row],[OVEP22]]</f>
        <v>9566</v>
      </c>
      <c r="SW11">
        <f>Sug0.2[[#This Row],[OVEP23]]</f>
        <v>9536</v>
      </c>
      <c r="SX11">
        <f>Sug0.2[[#This Row],[OVEP24]]</f>
        <v>9606</v>
      </c>
      <c r="SY11">
        <f>Sug0.2[[#This Row],[OVEP25]]</f>
        <v>9676</v>
      </c>
      <c r="SZ11">
        <f>Sug0.2[[#This Row],[OVEP26]]</f>
        <v>9663</v>
      </c>
      <c r="TA11">
        <f>Sug0.2[[#This Row],[OVEP27]]</f>
        <v>9732</v>
      </c>
      <c r="TB11">
        <f>Sug0.5[[#This Row],[OVEP2]]</f>
        <v>7383</v>
      </c>
      <c r="TC11">
        <f>Sug0.5[[#This Row],[OVEP3]]</f>
        <v>7814</v>
      </c>
      <c r="TD11">
        <f>Sug0.5[[#This Row],[OVEP4]]</f>
        <v>8087</v>
      </c>
      <c r="TE11">
        <f>Sug0.5[[#This Row],[OVEP5]]</f>
        <v>8267</v>
      </c>
      <c r="TF11">
        <f>Sug0.5[[#This Row],[OVEP6]]</f>
        <v>8436</v>
      </c>
      <c r="TG11">
        <f>Sug0.5[[#This Row],[OVEP7]]</f>
        <v>8599</v>
      </c>
      <c r="TH11">
        <f>Sug0.5[[#This Row],[OVEP8]]</f>
        <v>8762</v>
      </c>
      <c r="TI11">
        <f>Sug0.5[[#This Row],[OVEP9]]</f>
        <v>8911</v>
      </c>
      <c r="TJ11">
        <f>Sug0.5[[#This Row],[OVEP10]]</f>
        <v>8978</v>
      </c>
      <c r="TK11">
        <f>Sug0.5[[#This Row],[OVEP11]]</f>
        <v>9156</v>
      </c>
      <c r="TL11">
        <f>Sug0.5[[#This Row],[OVEP12]]</f>
        <v>9252</v>
      </c>
      <c r="TM11">
        <f>Sug0.5[[#This Row],[OVEP13]]</f>
        <v>9324</v>
      </c>
      <c r="TN11">
        <f>Sug0.5[[#This Row],[OVEP14]]</f>
        <v>9353</v>
      </c>
      <c r="TO11">
        <f>Sug0.5[[#This Row],[OVEP15]]</f>
        <v>9416</v>
      </c>
      <c r="TP11">
        <f>Sug0.5[[#This Row],[OVEP16]]</f>
        <v>9438</v>
      </c>
      <c r="TQ11">
        <f>Sug0.5[[#This Row],[OVEP17]]</f>
        <v>9452</v>
      </c>
      <c r="TR11">
        <f>Sug0.5[[#This Row],[OVEP18]]</f>
        <v>9527</v>
      </c>
      <c r="TS11">
        <f>Sug0.5[[#This Row],[OVEP19]]</f>
        <v>9568</v>
      </c>
      <c r="TT11">
        <f>Sug0.5[[#This Row],[OVEP20]]</f>
        <v>9574</v>
      </c>
      <c r="TU11">
        <f>Sug0.5[[#This Row],[OVEP21]]</f>
        <v>9613</v>
      </c>
      <c r="TV11">
        <f>Sug0.5[[#This Row],[OVEP22]]</f>
        <v>9606</v>
      </c>
      <c r="TW11">
        <f>Sug0.5[[#This Row],[OVEP23]]</f>
        <v>9590</v>
      </c>
      <c r="TX11">
        <f>Sug0.5[[#This Row],[OVEP24]]</f>
        <v>9663</v>
      </c>
      <c r="TY11">
        <f>Sug0.5[[#This Row],[OVEP25]]</f>
        <v>9723</v>
      </c>
      <c r="TZ11">
        <f>Sug0.5[[#This Row],[OVEP26]]</f>
        <v>9766</v>
      </c>
      <c r="UA11">
        <f>Sug0.5[[#This Row],[OVEP27]]</f>
        <v>9820</v>
      </c>
      <c r="UB11">
        <f>Reg[[#This Row],[OBEP2]]</f>
        <v>8416</v>
      </c>
      <c r="UC11">
        <f>Reg[[#This Row],[OBEP3]]</f>
        <v>8408</v>
      </c>
      <c r="UD11">
        <f>Reg[[#This Row],[OBEP4]]</f>
        <v>8464</v>
      </c>
      <c r="UE11">
        <f>Reg[[#This Row],[OBEP5]]</f>
        <v>8560</v>
      </c>
      <c r="UF11">
        <f>Reg[[#This Row],[OBEP6]]</f>
        <v>8621</v>
      </c>
      <c r="UG11">
        <f>Reg[[#This Row],[OBEP7]]</f>
        <v>8723</v>
      </c>
      <c r="UH11">
        <f>Reg[[#This Row],[OBEP8]]</f>
        <v>8794</v>
      </c>
      <c r="UI11">
        <f>Reg[[#This Row],[OBEP9]]</f>
        <v>8814</v>
      </c>
      <c r="UJ11">
        <f>Reg[[#This Row],[OBEP10]]</f>
        <v>8913</v>
      </c>
      <c r="UK11">
        <f>Reg[[#This Row],[OBEP11]]</f>
        <v>8945</v>
      </c>
      <c r="UL11">
        <f>Reg[[#This Row],[OBEP12]]</f>
        <v>9016</v>
      </c>
      <c r="UM11">
        <f>Reg[[#This Row],[OBEP13]]</f>
        <v>9077</v>
      </c>
      <c r="UN11">
        <f>Reg[[#This Row],[OBEP14]]</f>
        <v>9195</v>
      </c>
      <c r="UO11">
        <f>Reg[[#This Row],[OBEP15]]</f>
        <v>9274</v>
      </c>
      <c r="UP11">
        <f>Reg[[#This Row],[OBEP16]]</f>
        <v>9382</v>
      </c>
      <c r="UQ11">
        <f>Reg[[#This Row],[OBEP17]]</f>
        <v>9465</v>
      </c>
      <c r="UR11">
        <f>Reg[[#This Row],[OBEP18]]</f>
        <v>9543</v>
      </c>
      <c r="US11">
        <f>Reg[[#This Row],[OBEP19]]</f>
        <v>9607</v>
      </c>
      <c r="UT11">
        <f>Reg[[#This Row],[OBEP20]]</f>
        <v>9631</v>
      </c>
      <c r="UU11">
        <f>Reg[[#This Row],[OBEP21]]</f>
        <v>9675</v>
      </c>
      <c r="UV11">
        <f>Reg[[#This Row],[OBEP22]]</f>
        <v>9733</v>
      </c>
      <c r="UW11">
        <f>Reg[[#This Row],[OBEP23]]</f>
        <v>9752</v>
      </c>
      <c r="UX11">
        <f>Reg[[#This Row],[OBEP24]]</f>
        <v>9732</v>
      </c>
      <c r="UY11">
        <f>Reg[[#This Row],[OBEP25]]</f>
        <v>9757</v>
      </c>
      <c r="UZ11">
        <f>Reg[[#This Row],[OBEP26]]</f>
        <v>9808</v>
      </c>
      <c r="VA11">
        <f>Reg[[#This Row],[OBEP27]]</f>
        <v>9796</v>
      </c>
      <c r="VB11">
        <f>Sug0.2[[#This Row],[OBEP2]]</f>
        <v>8416</v>
      </c>
      <c r="VC11">
        <f>Sug0.2[[#This Row],[OBEP3]]</f>
        <v>8402</v>
      </c>
      <c r="VD11">
        <f>Sug0.2[[#This Row],[OBEP4]]</f>
        <v>8447</v>
      </c>
      <c r="VE11">
        <f>Sug0.2[[#This Row],[OBEP5]]</f>
        <v>8525</v>
      </c>
      <c r="VF11">
        <f>Sug0.2[[#This Row],[OBEP6]]</f>
        <v>8572</v>
      </c>
      <c r="VG11">
        <f>Sug0.2[[#This Row],[OBEP7]]</f>
        <v>8650</v>
      </c>
      <c r="VH11">
        <f>Sug0.2[[#This Row],[OBEP8]]</f>
        <v>8710</v>
      </c>
      <c r="VI11">
        <f>Sug0.2[[#This Row],[OBEP9]]</f>
        <v>8719</v>
      </c>
      <c r="VJ11">
        <f>Sug0.2[[#This Row],[OBEP10]]</f>
        <v>8798</v>
      </c>
      <c r="VK11">
        <f>Sug0.2[[#This Row],[OBEP11]]</f>
        <v>8820</v>
      </c>
      <c r="VL11">
        <f>Sug0.2[[#This Row],[OBEP12]]</f>
        <v>8873</v>
      </c>
      <c r="VM11">
        <f>Sug0.2[[#This Row],[OBEP13]]</f>
        <v>8926</v>
      </c>
      <c r="VN11">
        <f>Sug0.2[[#This Row],[OBEP14]]</f>
        <v>9027</v>
      </c>
      <c r="VO11">
        <f>Sug0.2[[#This Row],[OBEP15]]</f>
        <v>9095</v>
      </c>
      <c r="VP11">
        <f>Sug0.2[[#This Row],[OBEP16]]</f>
        <v>9189</v>
      </c>
      <c r="VQ11">
        <f>Sug0.2[[#This Row],[OBEP17]]</f>
        <v>9252</v>
      </c>
      <c r="VR11">
        <f>Sug0.2[[#This Row],[OBEP18]]</f>
        <v>9320</v>
      </c>
      <c r="VS11">
        <f>Sug0.2[[#This Row],[OBEP19]]</f>
        <v>9369</v>
      </c>
      <c r="VT11">
        <f>Sug0.2[[#This Row],[OBEP20]]</f>
        <v>9387</v>
      </c>
      <c r="VU11">
        <f>Sug0.2[[#This Row],[OBEP21]]</f>
        <v>9428</v>
      </c>
      <c r="VV11">
        <f>Sug0.2[[#This Row],[OBEP22]]</f>
        <v>9483</v>
      </c>
      <c r="VW11">
        <f>Sug0.2[[#This Row],[OBEP23]]</f>
        <v>9504</v>
      </c>
      <c r="VX11">
        <f>Sug0.2[[#This Row],[OBEP24]]</f>
        <v>9480</v>
      </c>
      <c r="VY11">
        <f>Sug0.2[[#This Row],[OBEP25]]</f>
        <v>9497</v>
      </c>
      <c r="VZ11">
        <f>Sug0.2[[#This Row],[OBEP26]]</f>
        <v>9536</v>
      </c>
      <c r="WA11">
        <f>Sug0.2[[#This Row],[OBEP27]]</f>
        <v>9524</v>
      </c>
      <c r="WB11">
        <f>Sug0.5[[#This Row],[OBEP2]]</f>
        <v>8416</v>
      </c>
      <c r="WC11">
        <f>Sug0.5[[#This Row],[OBEP3]]</f>
        <v>8369</v>
      </c>
      <c r="WD11">
        <f>Sug0.5[[#This Row],[OBEP4]]</f>
        <v>8378</v>
      </c>
      <c r="WE11">
        <f>Sug0.5[[#This Row],[OBEP5]]</f>
        <v>8422</v>
      </c>
      <c r="WF11">
        <f>Sug0.5[[#This Row],[OBEP6]]</f>
        <v>8428</v>
      </c>
      <c r="WG11">
        <f>Sug0.5[[#This Row],[OBEP7]]</f>
        <v>8480</v>
      </c>
      <c r="WH11">
        <f>Sug0.5[[#This Row],[OBEP8]]</f>
        <v>8498</v>
      </c>
      <c r="WI11">
        <f>Sug0.5[[#This Row],[OBEP9]]</f>
        <v>8480</v>
      </c>
      <c r="WJ11">
        <f>Sug0.5[[#This Row],[OBEP10]]</f>
        <v>8521</v>
      </c>
      <c r="WK11">
        <f>Sug0.5[[#This Row],[OBEP11]]</f>
        <v>8520</v>
      </c>
      <c r="WL11">
        <f>Sug0.5[[#This Row],[OBEP12]]</f>
        <v>8548</v>
      </c>
      <c r="WM11">
        <f>Sug0.5[[#This Row],[OBEP13]]</f>
        <v>8584</v>
      </c>
      <c r="WN11">
        <f>Sug0.5[[#This Row],[OBEP14]]</f>
        <v>8671</v>
      </c>
      <c r="WO11">
        <f>Sug0.5[[#This Row],[OBEP15]]</f>
        <v>8714</v>
      </c>
      <c r="WP11">
        <f>Sug0.5[[#This Row],[OBEP16]]</f>
        <v>8790</v>
      </c>
      <c r="WQ11">
        <f>Sug0.5[[#This Row],[OBEP17]]</f>
        <v>8829</v>
      </c>
      <c r="WR11">
        <f>Sug0.5[[#This Row],[OBEP18]]</f>
        <v>8870</v>
      </c>
      <c r="WS11">
        <f>Sug0.5[[#This Row],[OBEP19]]</f>
        <v>8902</v>
      </c>
      <c r="WT11">
        <f>Sug0.5[[#This Row],[OBEP20]]</f>
        <v>8920</v>
      </c>
      <c r="WU11">
        <f>Sug0.5[[#This Row],[OBEP21]]</f>
        <v>8942</v>
      </c>
      <c r="WV11">
        <f>Sug0.5[[#This Row],[OBEP22]]</f>
        <v>8991</v>
      </c>
      <c r="WW11">
        <f>Sug0.5[[#This Row],[OBEP23]]</f>
        <v>8997</v>
      </c>
      <c r="WX11">
        <f>Sug0.5[[#This Row],[OBEP24]]</f>
        <v>8970</v>
      </c>
      <c r="WY11">
        <f>Sug0.5[[#This Row],[OBEP25]]</f>
        <v>8975</v>
      </c>
      <c r="WZ11">
        <f>Sug0.5[[#This Row],[OBEP26]]</f>
        <v>8984</v>
      </c>
      <c r="XA11">
        <f>Sug0.5[[#This Row],[OBEP27]]</f>
        <v>8967</v>
      </c>
    </row>
    <row r="12" spans="1:625" x14ac:dyDescent="0.25">
      <c r="A12">
        <v>8</v>
      </c>
      <c r="B12" s="10">
        <f>Reg[[#This Row],[STEP2]]</f>
        <v>6799</v>
      </c>
      <c r="C12" s="10">
        <f>Reg[[#This Row],[STEP3]]</f>
        <v>7021</v>
      </c>
      <c r="D12" s="10">
        <f>Reg[[#This Row],[STEP4]]</f>
        <v>7208</v>
      </c>
      <c r="E12" s="10">
        <f>Reg[[#This Row],[STEP5]]</f>
        <v>7450</v>
      </c>
      <c r="F12" s="10">
        <f>Reg[[#This Row],[STEP6]]</f>
        <v>7640</v>
      </c>
      <c r="G12" s="10">
        <f>Reg[[#This Row],[STEP7]]</f>
        <v>7806</v>
      </c>
      <c r="H12" s="10">
        <f>Reg[[#This Row],[STEP8]]</f>
        <v>7866</v>
      </c>
      <c r="I12" s="10">
        <f>Reg[[#This Row],[STEP9]]</f>
        <v>7991</v>
      </c>
      <c r="J12" s="10">
        <f>Reg[[#This Row],[STEP10]]</f>
        <v>8075</v>
      </c>
      <c r="K12" s="10">
        <f>Reg[[#This Row],[STEP11]]</f>
        <v>8224</v>
      </c>
      <c r="L12" s="10">
        <f>Reg[[#This Row],[STEP12]]</f>
        <v>8365</v>
      </c>
      <c r="M12" s="10">
        <f>Reg[[#This Row],[STEP13]]</f>
        <v>8463</v>
      </c>
      <c r="N12" s="10">
        <f>Reg[[#This Row],[STEP14]]</f>
        <v>8544</v>
      </c>
      <c r="O12" s="10">
        <f>Reg[[#This Row],[STEP15]]</f>
        <v>8596</v>
      </c>
      <c r="P12" s="10">
        <f>Reg[[#This Row],[STEP16]]</f>
        <v>8661</v>
      </c>
      <c r="Q12" s="10">
        <f>Reg[[#This Row],[STEP17]]</f>
        <v>8750</v>
      </c>
      <c r="R12" s="10">
        <f>Reg[[#This Row],[STEP18]]</f>
        <v>8786</v>
      </c>
      <c r="S12" s="10">
        <f>Reg[[#This Row],[STEP19]]</f>
        <v>8800</v>
      </c>
      <c r="T12" s="10">
        <f>Reg[[#This Row],[STEP20]]</f>
        <v>8858</v>
      </c>
      <c r="U12" s="10">
        <f>Reg[[#This Row],[STEP21]]</f>
        <v>8931</v>
      </c>
      <c r="V12" s="10">
        <f>Reg[[#This Row],[STEP22]]</f>
        <v>8973</v>
      </c>
      <c r="W12" s="10">
        <f>Reg[[#This Row],[STEP23]]</f>
        <v>9042</v>
      </c>
      <c r="X12" s="10">
        <f>Reg[[#This Row],[STEP24]]</f>
        <v>9052</v>
      </c>
      <c r="Y12" s="10">
        <f>Reg[[#This Row],[STEP25]]</f>
        <v>9082</v>
      </c>
      <c r="Z12" s="10">
        <f>Reg[[#This Row],[STEP26]]</f>
        <v>9103</v>
      </c>
      <c r="AA12" s="10">
        <f>Reg[[#This Row],[STEP27]]</f>
        <v>9136</v>
      </c>
      <c r="AB12" s="10">
        <f>Sug0.2[[#This Row],[STEP2]]</f>
        <v>6799</v>
      </c>
      <c r="AC12" s="10">
        <f>Sug0.2[[#This Row],[STEP3]]</f>
        <v>7009</v>
      </c>
      <c r="AD12" s="10">
        <f>Sug0.2[[#This Row],[STEP4]]</f>
        <v>7180</v>
      </c>
      <c r="AE12" s="10">
        <f>Sug0.2[[#This Row],[STEP5]]</f>
        <v>7405</v>
      </c>
      <c r="AF12" s="10">
        <f>Sug0.2[[#This Row],[STEP6]]</f>
        <v>7587</v>
      </c>
      <c r="AG12" s="10">
        <f>Sug0.2[[#This Row],[STEP7]]</f>
        <v>7742</v>
      </c>
      <c r="AH12" s="10">
        <f>Sug0.2[[#This Row],[STEP8]]</f>
        <v>7801</v>
      </c>
      <c r="AI12" s="10">
        <f>Sug0.2[[#This Row],[STEP9]]</f>
        <v>7922</v>
      </c>
      <c r="AJ12" s="10">
        <f>Sug0.2[[#This Row],[STEP10]]</f>
        <v>7994</v>
      </c>
      <c r="AK12" s="10">
        <f>Sug0.2[[#This Row],[STEP11]]</f>
        <v>8138</v>
      </c>
      <c r="AL12" s="10">
        <f>Sug0.2[[#This Row],[STEP12]]</f>
        <v>8272</v>
      </c>
      <c r="AM12" s="10">
        <f>Sug0.2[[#This Row],[STEP13]]</f>
        <v>8370</v>
      </c>
      <c r="AN12" s="10">
        <f>Sug0.2[[#This Row],[STEP14]]</f>
        <v>8451</v>
      </c>
      <c r="AO12" s="10">
        <f>Sug0.2[[#This Row],[STEP15]]</f>
        <v>8495</v>
      </c>
      <c r="AP12" s="10">
        <f>Sug0.2[[#This Row],[STEP16]]</f>
        <v>8568</v>
      </c>
      <c r="AQ12" s="10">
        <f>Sug0.2[[#This Row],[STEP17]]</f>
        <v>8657</v>
      </c>
      <c r="AR12" s="10">
        <f>Sug0.2[[#This Row],[STEP18]]</f>
        <v>8688</v>
      </c>
      <c r="AS12" s="10">
        <f>Sug0.2[[#This Row],[STEP19]]</f>
        <v>8694</v>
      </c>
      <c r="AT12" s="10">
        <f>Sug0.2[[#This Row],[STEP20]]</f>
        <v>8753</v>
      </c>
      <c r="AU12" s="10">
        <f>Sug0.2[[#This Row],[STEP21]]</f>
        <v>8816</v>
      </c>
      <c r="AV12" s="10">
        <f>Sug0.2[[#This Row],[STEP22]]</f>
        <v>8863</v>
      </c>
      <c r="AW12" s="10">
        <f>Sug0.2[[#This Row],[STEP23]]</f>
        <v>8923</v>
      </c>
      <c r="AX12" s="10">
        <f>Sug0.2[[#This Row],[STEP24]]</f>
        <v>8927</v>
      </c>
      <c r="AY12" s="10">
        <f>Sug0.2[[#This Row],[STEP25]]</f>
        <v>8951</v>
      </c>
      <c r="AZ12" s="10">
        <f>Sug0.2[[#This Row],[STEP26]]</f>
        <v>8969</v>
      </c>
      <c r="BA12" s="10">
        <f>Sug0.2[[#This Row],[STEP27]]</f>
        <v>8990</v>
      </c>
      <c r="BB12" s="10">
        <f>Sug0.5[[#This Row],[STEP2]]</f>
        <v>6799</v>
      </c>
      <c r="BC12" s="10">
        <f>Sug0.5[[#This Row],[STEP3]]</f>
        <v>6968</v>
      </c>
      <c r="BD12" s="10">
        <f>Sug0.5[[#This Row],[STEP4]]</f>
        <v>7110</v>
      </c>
      <c r="BE12" s="10">
        <f>Sug0.5[[#This Row],[STEP5]]</f>
        <v>7304</v>
      </c>
      <c r="BF12" s="10">
        <f>Sug0.5[[#This Row],[STEP6]]</f>
        <v>7462</v>
      </c>
      <c r="BG12" s="10">
        <f>Sug0.5[[#This Row],[STEP7]]</f>
        <v>7618</v>
      </c>
      <c r="BH12" s="10">
        <f>Sug0.5[[#This Row],[STEP8]]</f>
        <v>7651</v>
      </c>
      <c r="BI12" s="10">
        <f>Sug0.5[[#This Row],[STEP9]]</f>
        <v>7742</v>
      </c>
      <c r="BJ12" s="10">
        <f>Sug0.5[[#This Row],[STEP10]]</f>
        <v>7807</v>
      </c>
      <c r="BK12" s="10">
        <f>Sug0.5[[#This Row],[STEP11]]</f>
        <v>7950</v>
      </c>
      <c r="BL12" s="10">
        <f>Sug0.5[[#This Row],[STEP12]]</f>
        <v>8098</v>
      </c>
      <c r="BM12" s="10">
        <f>Sug0.5[[#This Row],[STEP13]]</f>
        <v>8203</v>
      </c>
      <c r="BN12" s="10">
        <f>Sug0.5[[#This Row],[STEP14]]</f>
        <v>8275</v>
      </c>
      <c r="BO12" s="10">
        <f>Sug0.5[[#This Row],[STEP15]]</f>
        <v>8303</v>
      </c>
      <c r="BP12" s="10">
        <f>Sug0.5[[#This Row],[STEP16]]</f>
        <v>8360</v>
      </c>
      <c r="BQ12" s="10">
        <f>Sug0.5[[#This Row],[STEP17]]</f>
        <v>8426</v>
      </c>
      <c r="BR12" s="10">
        <f>Sug0.5[[#This Row],[STEP18]]</f>
        <v>8461</v>
      </c>
      <c r="BS12" s="10">
        <f>Sug0.5[[#This Row],[STEP19]]</f>
        <v>8461</v>
      </c>
      <c r="BT12" s="10">
        <f>Sug0.5[[#This Row],[STEP20]]</f>
        <v>8510</v>
      </c>
      <c r="BU12" s="10">
        <f>Sug0.5[[#This Row],[STEP21]]</f>
        <v>8564</v>
      </c>
      <c r="BV12" s="10">
        <f>Sug0.5[[#This Row],[STEP22]]</f>
        <v>8603</v>
      </c>
      <c r="BW12" s="10">
        <f>Sug0.5[[#This Row],[STEP23]]</f>
        <v>8648</v>
      </c>
      <c r="BX12" s="10">
        <f>Sug0.5[[#This Row],[STEP24]]</f>
        <v>8667</v>
      </c>
      <c r="BY12" s="10">
        <f>Sug0.5[[#This Row],[STEP25]]</f>
        <v>8696</v>
      </c>
      <c r="BZ12" s="10">
        <f>Sug0.5[[#This Row],[STEP26]]</f>
        <v>8720</v>
      </c>
      <c r="CA12" s="10">
        <f>Sug0.5[[#This Row],[STEP27]]</f>
        <v>8722</v>
      </c>
      <c r="CB12" s="10">
        <f>Reg[[#This Row],[NASP2]]</f>
        <v>799</v>
      </c>
      <c r="CC12" s="10">
        <f>Reg[[#This Row],[NASP3]]</f>
        <v>896</v>
      </c>
      <c r="CD12" s="10">
        <f>Reg[[#This Row],[NASP4]]</f>
        <v>971</v>
      </c>
      <c r="CE12" s="10">
        <f>Reg[[#This Row],[NASP5]]</f>
        <v>1045</v>
      </c>
      <c r="CF12" s="10">
        <f>Reg[[#This Row],[NASP6]]</f>
        <v>1141</v>
      </c>
      <c r="CG12" s="10">
        <f>Reg[[#This Row],[NASP7]]</f>
        <v>1203</v>
      </c>
      <c r="CH12" s="10">
        <f>Reg[[#This Row],[NASP8]]</f>
        <v>1295</v>
      </c>
      <c r="CI12" s="10">
        <f>Reg[[#This Row],[NASP9]]</f>
        <v>1386</v>
      </c>
      <c r="CJ12" s="10">
        <f>Reg[[#This Row],[NASP10]]</f>
        <v>1454</v>
      </c>
      <c r="CK12" s="10">
        <f>Reg[[#This Row],[NASP11]]</f>
        <v>1530</v>
      </c>
      <c r="CL12" s="10">
        <f>Reg[[#This Row],[NASP12]]</f>
        <v>1613</v>
      </c>
      <c r="CM12" s="10">
        <f>Reg[[#This Row],[NASP13]]</f>
        <v>1664</v>
      </c>
      <c r="CN12" s="10">
        <f>Reg[[#This Row],[NASP14]]</f>
        <v>1744</v>
      </c>
      <c r="CO12" s="10">
        <f>Reg[[#This Row],[NASP15]]</f>
        <v>1832</v>
      </c>
      <c r="CP12" s="10">
        <f>Reg[[#This Row],[NASP16]]</f>
        <v>1892</v>
      </c>
      <c r="CQ12" s="10">
        <f>Reg[[#This Row],[NASP17]]</f>
        <v>1937</v>
      </c>
      <c r="CR12" s="10">
        <f>Reg[[#This Row],[NASP18]]</f>
        <v>1990</v>
      </c>
      <c r="CS12" s="10">
        <f>Reg[[#This Row],[NASP19]]</f>
        <v>2058</v>
      </c>
      <c r="CT12" s="10">
        <f>Reg[[#This Row],[NASP20]]</f>
        <v>2111</v>
      </c>
      <c r="CU12" s="10">
        <f>Reg[[#This Row],[NASP21]]</f>
        <v>2140</v>
      </c>
      <c r="CV12" s="10">
        <f>Reg[[#This Row],[NASP22]]</f>
        <v>2183</v>
      </c>
      <c r="CW12" s="10">
        <f>Reg[[#This Row],[NASP23]]</f>
        <v>2234</v>
      </c>
      <c r="CX12" s="10">
        <f>Reg[[#This Row],[NASP24]]</f>
        <v>2265</v>
      </c>
      <c r="CY12" s="10">
        <f>Reg[[#This Row],[NASP25]]</f>
        <v>2330</v>
      </c>
      <c r="CZ12" s="10">
        <f>Reg[[#This Row],[NASP26]]</f>
        <v>2382</v>
      </c>
      <c r="DA12" s="10">
        <f>Reg[[#This Row],[NASP27]]</f>
        <v>2383</v>
      </c>
      <c r="DB12" s="10">
        <f>Sug0.2[[#This Row],[NASP2]]</f>
        <v>799</v>
      </c>
      <c r="DC12" s="10">
        <f>Sug0.2[[#This Row],[NASP3]]</f>
        <v>891</v>
      </c>
      <c r="DD12" s="10">
        <f>Sug0.2[[#This Row],[NASP4]]</f>
        <v>957</v>
      </c>
      <c r="DE12" s="10">
        <f>Sug0.2[[#This Row],[NASP5]]</f>
        <v>1024</v>
      </c>
      <c r="DF12" s="10">
        <f>Sug0.2[[#This Row],[NASP6]]</f>
        <v>1115</v>
      </c>
      <c r="DG12" s="10">
        <f>Sug0.2[[#This Row],[NASP7]]</f>
        <v>1173</v>
      </c>
      <c r="DH12" s="10">
        <f>Sug0.2[[#This Row],[NASP8]]</f>
        <v>1256</v>
      </c>
      <c r="DI12" s="10">
        <f>Sug0.2[[#This Row],[NASP9]]</f>
        <v>1341</v>
      </c>
      <c r="DJ12" s="10">
        <f>Sug0.2[[#This Row],[NASP10]]</f>
        <v>1403</v>
      </c>
      <c r="DK12" s="10">
        <f>Sug0.2[[#This Row],[NASP11]]</f>
        <v>1470</v>
      </c>
      <c r="DL12" s="10">
        <f>Sug0.2[[#This Row],[NASP12]]</f>
        <v>1551</v>
      </c>
      <c r="DM12" s="10">
        <f>Sug0.2[[#This Row],[NASP13]]</f>
        <v>1600</v>
      </c>
      <c r="DN12" s="10">
        <f>Sug0.2[[#This Row],[NASP14]]</f>
        <v>1667</v>
      </c>
      <c r="DO12" s="10">
        <f>Sug0.2[[#This Row],[NASP15]]</f>
        <v>1748</v>
      </c>
      <c r="DP12" s="10">
        <f>Sug0.2[[#This Row],[NASP16]]</f>
        <v>1790</v>
      </c>
      <c r="DQ12" s="10">
        <f>Sug0.2[[#This Row],[NASP17]]</f>
        <v>1834</v>
      </c>
      <c r="DR12" s="10">
        <f>Sug0.2[[#This Row],[NASP18]]</f>
        <v>1881</v>
      </c>
      <c r="DS12" s="10">
        <f>Sug0.2[[#This Row],[NASP19]]</f>
        <v>1951</v>
      </c>
      <c r="DT12" s="10">
        <f>Sug0.2[[#This Row],[NASP20]]</f>
        <v>2004</v>
      </c>
      <c r="DU12" s="10">
        <f>Sug0.2[[#This Row],[NASP21]]</f>
        <v>2032</v>
      </c>
      <c r="DV12" s="10">
        <f>Sug0.2[[#This Row],[NASP22]]</f>
        <v>2065</v>
      </c>
      <c r="DW12" s="10">
        <f>Sug0.2[[#This Row],[NASP23]]</f>
        <v>2119</v>
      </c>
      <c r="DX12" s="10">
        <f>Sug0.2[[#This Row],[NASP24]]</f>
        <v>2151</v>
      </c>
      <c r="DY12" s="10">
        <f>Sug0.2[[#This Row],[NASP25]]</f>
        <v>2209</v>
      </c>
      <c r="DZ12" s="10">
        <f>Sug0.2[[#This Row],[NASP26]]</f>
        <v>2260</v>
      </c>
      <c r="EA12" s="10">
        <f>Sug0.2[[#This Row],[NASP27]]</f>
        <v>2261</v>
      </c>
      <c r="EB12">
        <f>Sug0.5[[#This Row],[NASP2]]</f>
        <v>799</v>
      </c>
      <c r="EC12">
        <f>Sug0.5[[#This Row],[NASP3]]</f>
        <v>883</v>
      </c>
      <c r="ED12">
        <f>Sug0.5[[#This Row],[NASP4]]</f>
        <v>938</v>
      </c>
      <c r="EE12">
        <f>Sug0.5[[#This Row],[NASP5]]</f>
        <v>994</v>
      </c>
      <c r="EF12">
        <f>Sug0.5[[#This Row],[NASP6]]</f>
        <v>1074</v>
      </c>
      <c r="EG12">
        <f>Sug0.5[[#This Row],[NASP7]]</f>
        <v>1117</v>
      </c>
      <c r="EH12">
        <f>Sug0.5[[#This Row],[NASP8]]</f>
        <v>1190</v>
      </c>
      <c r="EI12">
        <f>Sug0.5[[#This Row],[NASP9]]</f>
        <v>1264</v>
      </c>
      <c r="EJ12">
        <f>Sug0.5[[#This Row],[NASP10]]</f>
        <v>1307</v>
      </c>
      <c r="EK12">
        <f>Sug0.5[[#This Row],[NASP11]]</f>
        <v>1360</v>
      </c>
      <c r="EL12">
        <f>Sug0.5[[#This Row],[NASP12]]</f>
        <v>1417</v>
      </c>
      <c r="EM12">
        <f>Sug0.5[[#This Row],[NASP13]]</f>
        <v>1447</v>
      </c>
      <c r="EN12">
        <f>Sug0.5[[#This Row],[NASP14]]</f>
        <v>1511</v>
      </c>
      <c r="EO12">
        <f>Sug0.5[[#This Row],[NASP15]]</f>
        <v>1578</v>
      </c>
      <c r="EP12">
        <f>Sug0.5[[#This Row],[NASP16]]</f>
        <v>1610</v>
      </c>
      <c r="EQ12">
        <f>Sug0.5[[#This Row],[NASP17]]</f>
        <v>1650</v>
      </c>
      <c r="ER12">
        <f>Sug0.5[[#This Row],[NASP18]]</f>
        <v>1679</v>
      </c>
      <c r="ES12">
        <f>Sug0.5[[#This Row],[NASP19]]</f>
        <v>1741</v>
      </c>
      <c r="ET12">
        <f>Sug0.5[[#This Row],[NASP20]]</f>
        <v>1783</v>
      </c>
      <c r="EU12">
        <f>Sug0.5[[#This Row],[NASP21]]</f>
        <v>1806</v>
      </c>
      <c r="EV12">
        <f>Sug0.5[[#This Row],[NASP22]]</f>
        <v>1840</v>
      </c>
      <c r="EW12">
        <f>Sug0.5[[#This Row],[NASP23]]</f>
        <v>1888</v>
      </c>
      <c r="EX12">
        <f>Sug0.5[[#This Row],[NASP24]]</f>
        <v>1901</v>
      </c>
      <c r="EY12">
        <f>Sug0.5[[#This Row],[NASP25]]</f>
        <v>1949</v>
      </c>
      <c r="EZ12">
        <f>Sug0.5[[#This Row],[NASP26]]</f>
        <v>1985</v>
      </c>
      <c r="FA12">
        <f>Sug0.5[[#This Row],[NASP27]]</f>
        <v>1992</v>
      </c>
      <c r="FB12">
        <f>Reg[[#This Row],[CIRP2]]</f>
        <v>74</v>
      </c>
      <c r="FC12">
        <f>Reg[[#This Row],[CIRP3]]</f>
        <v>80</v>
      </c>
      <c r="FD12">
        <f>Reg[[#This Row],[CIRP4]]</f>
        <v>85</v>
      </c>
      <c r="FE12">
        <f>Reg[[#This Row],[CIRP5]]</f>
        <v>99</v>
      </c>
      <c r="FF12">
        <f>Reg[[#This Row],[CIRP6]]</f>
        <v>114</v>
      </c>
      <c r="FG12">
        <f>Reg[[#This Row],[CIRP7]]</f>
        <v>127</v>
      </c>
      <c r="FH12">
        <f>Reg[[#This Row],[CIRP8]]</f>
        <v>135</v>
      </c>
      <c r="FI12">
        <f>Reg[[#This Row],[CIRP9]]</f>
        <v>139</v>
      </c>
      <c r="FJ12">
        <f>Reg[[#This Row],[CIRP10]]</f>
        <v>152</v>
      </c>
      <c r="FK12">
        <f>Reg[[#This Row],[CIRP11]]</f>
        <v>166</v>
      </c>
      <c r="FL12">
        <f>Reg[[#This Row],[CIRP12]]</f>
        <v>185</v>
      </c>
      <c r="FM12">
        <f>Reg[[#This Row],[CIRP13]]</f>
        <v>191</v>
      </c>
      <c r="FN12">
        <f>Reg[[#This Row],[CIRP14]]</f>
        <v>201</v>
      </c>
      <c r="FO12">
        <f>Reg[[#This Row],[CIRP15]]</f>
        <v>211</v>
      </c>
      <c r="FP12">
        <f>Reg[[#This Row],[CIRP16]]</f>
        <v>212</v>
      </c>
      <c r="FQ12">
        <f>Reg[[#This Row],[CIRP17]]</f>
        <v>212</v>
      </c>
      <c r="FR12">
        <f>Reg[[#This Row],[CIRP18]]</f>
        <v>225</v>
      </c>
      <c r="FS12">
        <f>Reg[[#This Row],[CIRP19]]</f>
        <v>237</v>
      </c>
      <c r="FT12">
        <f>Reg[[#This Row],[CIRP20]]</f>
        <v>248</v>
      </c>
      <c r="FU12">
        <f>Reg[[#This Row],[CIRP21]]</f>
        <v>258</v>
      </c>
      <c r="FV12">
        <f>Reg[[#This Row],[CIRP22]]</f>
        <v>265</v>
      </c>
      <c r="FW12">
        <f>Reg[[#This Row],[CIRP23]]</f>
        <v>268</v>
      </c>
      <c r="FX12">
        <f>Reg[[#This Row],[CIRP24]]</f>
        <v>273</v>
      </c>
      <c r="FY12">
        <f>Reg[[#This Row],[CIRP25]]</f>
        <v>285</v>
      </c>
      <c r="FZ12">
        <f>Reg[[#This Row],[CIRP26]]</f>
        <v>276</v>
      </c>
      <c r="GA12">
        <f>Reg[[#This Row],[CIRP27]]</f>
        <v>281</v>
      </c>
      <c r="GB12">
        <f>Sug0.2[[#This Row],[CIRP2]]</f>
        <v>74</v>
      </c>
      <c r="GC12">
        <f>Sug0.2[[#This Row],[CIRP3]]</f>
        <v>78</v>
      </c>
      <c r="GD12">
        <f>Sug0.2[[#This Row],[CIRP4]]</f>
        <v>83</v>
      </c>
      <c r="GE12">
        <f>Sug0.2[[#This Row],[CIRP5]]</f>
        <v>95</v>
      </c>
      <c r="GF12">
        <f>Sug0.2[[#This Row],[CIRP6]]</f>
        <v>108</v>
      </c>
      <c r="GG12">
        <f>Sug0.2[[#This Row],[CIRP7]]</f>
        <v>120</v>
      </c>
      <c r="GH12">
        <f>Sug0.2[[#This Row],[CIRP8]]</f>
        <v>125</v>
      </c>
      <c r="GI12">
        <f>Sug0.2[[#This Row],[CIRP9]]</f>
        <v>129</v>
      </c>
      <c r="GJ12">
        <f>Sug0.2[[#This Row],[CIRP10]]</f>
        <v>140</v>
      </c>
      <c r="GK12">
        <f>Sug0.2[[#This Row],[CIRP11]]</f>
        <v>153</v>
      </c>
      <c r="GL12">
        <f>Sug0.2[[#This Row],[CIRP12]]</f>
        <v>171</v>
      </c>
      <c r="GM12">
        <f>Sug0.2[[#This Row],[CIRP13]]</f>
        <v>176</v>
      </c>
      <c r="GN12">
        <f>Sug0.2[[#This Row],[CIRP14]]</f>
        <v>185</v>
      </c>
      <c r="GO12">
        <f>Sug0.2[[#This Row],[CIRP15]]</f>
        <v>197</v>
      </c>
      <c r="GP12">
        <f>Sug0.2[[#This Row],[CIRP16]]</f>
        <v>199</v>
      </c>
      <c r="GQ12">
        <f>Sug0.2[[#This Row],[CIRP17]]</f>
        <v>198</v>
      </c>
      <c r="GR12">
        <f>Sug0.2[[#This Row],[CIRP18]]</f>
        <v>208</v>
      </c>
      <c r="GS12">
        <f>Sug0.2[[#This Row],[CIRP19]]</f>
        <v>218</v>
      </c>
      <c r="GT12">
        <f>Sug0.2[[#This Row],[CIRP20]]</f>
        <v>229</v>
      </c>
      <c r="GU12">
        <f>Sug0.2[[#This Row],[CIRP21]]</f>
        <v>239</v>
      </c>
      <c r="GV12">
        <f>Sug0.2[[#This Row],[CIRP22]]</f>
        <v>245</v>
      </c>
      <c r="GW12">
        <f>Sug0.2[[#This Row],[CIRP23]]</f>
        <v>248</v>
      </c>
      <c r="GX12">
        <f>Sug0.2[[#This Row],[CIRP24]]</f>
        <v>250</v>
      </c>
      <c r="GY12">
        <f>Sug0.2[[#This Row],[CIRP25]]</f>
        <v>260</v>
      </c>
      <c r="GZ12">
        <f>Sug0.2[[#This Row],[CIRP26]]</f>
        <v>252</v>
      </c>
      <c r="HA12">
        <f>Sug0.2[[#This Row],[CIRP27]]</f>
        <v>256</v>
      </c>
      <c r="HB12">
        <f>Sug0.5[[#This Row],[CIRP2]]</f>
        <v>74</v>
      </c>
      <c r="HC12">
        <f>Sug0.5[[#This Row],[CIRP3]]</f>
        <v>76</v>
      </c>
      <c r="HD12">
        <f>Sug0.5[[#This Row],[CIRP4]]</f>
        <v>79</v>
      </c>
      <c r="HE12">
        <f>Sug0.5[[#This Row],[CIRP5]]</f>
        <v>89</v>
      </c>
      <c r="HF12">
        <f>Sug0.5[[#This Row],[CIRP6]]</f>
        <v>100</v>
      </c>
      <c r="HG12">
        <f>Sug0.5[[#This Row],[CIRP7]]</f>
        <v>110</v>
      </c>
      <c r="HH12">
        <f>Sug0.5[[#This Row],[CIRP8]]</f>
        <v>115</v>
      </c>
      <c r="HI12">
        <f>Sug0.5[[#This Row],[CIRP9]]</f>
        <v>117</v>
      </c>
      <c r="HJ12">
        <f>Sug0.5[[#This Row],[CIRP10]]</f>
        <v>128</v>
      </c>
      <c r="HK12">
        <f>Sug0.5[[#This Row],[CIRP11]]</f>
        <v>141</v>
      </c>
      <c r="HL12">
        <f>Sug0.5[[#This Row],[CIRP12]]</f>
        <v>156</v>
      </c>
      <c r="HM12">
        <f>Sug0.5[[#This Row],[CIRP13]]</f>
        <v>158</v>
      </c>
      <c r="HN12">
        <f>Sug0.5[[#This Row],[CIRP14]]</f>
        <v>160</v>
      </c>
      <c r="HO12">
        <f>Sug0.5[[#This Row],[CIRP15]]</f>
        <v>170</v>
      </c>
      <c r="HP12">
        <f>Sug0.5[[#This Row],[CIRP16]]</f>
        <v>170</v>
      </c>
      <c r="HQ12">
        <f>Sug0.5[[#This Row],[CIRP17]]</f>
        <v>172</v>
      </c>
      <c r="HR12">
        <f>Sug0.5[[#This Row],[CIRP18]]</f>
        <v>178</v>
      </c>
      <c r="HS12">
        <f>Sug0.5[[#This Row],[CIRP19]]</f>
        <v>186</v>
      </c>
      <c r="HT12">
        <f>Sug0.5[[#This Row],[CIRP20]]</f>
        <v>191</v>
      </c>
      <c r="HU12">
        <f>Sug0.5[[#This Row],[CIRP21]]</f>
        <v>198</v>
      </c>
      <c r="HV12">
        <f>Sug0.5[[#This Row],[CIRP22]]</f>
        <v>201</v>
      </c>
      <c r="HW12">
        <f>Sug0.5[[#This Row],[CIRP23]]</f>
        <v>203</v>
      </c>
      <c r="HX12">
        <f>Sug0.5[[#This Row],[CIRP24]]</f>
        <v>206</v>
      </c>
      <c r="HY12">
        <f>Sug0.5[[#This Row],[CIRP25]]</f>
        <v>211</v>
      </c>
      <c r="HZ12">
        <f>Sug0.5[[#This Row],[CIRP26]]</f>
        <v>212</v>
      </c>
      <c r="IA12">
        <f>Sug0.5[[#This Row],[CIRP27]]</f>
        <v>208</v>
      </c>
      <c r="IB12">
        <f>Reg[[#This Row],[HCCP2]]</f>
        <v>8</v>
      </c>
      <c r="IC12">
        <f>Reg[[#This Row],[HCCP3]]</f>
        <v>5</v>
      </c>
      <c r="ID12">
        <f>Reg[[#This Row],[HCCP4]]</f>
        <v>4</v>
      </c>
      <c r="IE12">
        <f>Reg[[#This Row],[HCCP5]]</f>
        <v>3</v>
      </c>
      <c r="IF12">
        <f>Reg[[#This Row],[HCCP6]]</f>
        <v>2</v>
      </c>
      <c r="IG12">
        <f>Reg[[#This Row],[HCCP7]]</f>
        <v>3</v>
      </c>
      <c r="IH12">
        <f>Reg[[#This Row],[HCCP8]]</f>
        <v>6</v>
      </c>
      <c r="II12">
        <f>Reg[[#This Row],[HCCP9]]</f>
        <v>6</v>
      </c>
      <c r="IJ12">
        <f>Reg[[#This Row],[HCCP10]]</f>
        <v>8</v>
      </c>
      <c r="IK12">
        <f>Reg[[#This Row],[HCCP11]]</f>
        <v>9</v>
      </c>
      <c r="IL12">
        <f>Reg[[#This Row],[HCCP12]]</f>
        <v>6</v>
      </c>
      <c r="IM12">
        <f>Reg[[#This Row],[HCCP13]]</f>
        <v>7</v>
      </c>
      <c r="IN12">
        <f>Reg[[#This Row],[HCCP14]]</f>
        <v>8</v>
      </c>
      <c r="IO12">
        <f>Reg[[#This Row],[HCCP15]]</f>
        <v>7</v>
      </c>
      <c r="IP12">
        <f>Reg[[#This Row],[HCCP16]]</f>
        <v>7</v>
      </c>
      <c r="IQ12">
        <f>Reg[[#This Row],[HCCP17]]</f>
        <v>7</v>
      </c>
      <c r="IR12">
        <f>Reg[[#This Row],[HCCP18]]</f>
        <v>7</v>
      </c>
      <c r="IS12">
        <f>Reg[[#This Row],[HCCP19]]</f>
        <v>8</v>
      </c>
      <c r="IT12">
        <f>Reg[[#This Row],[HCCP20]]</f>
        <v>6</v>
      </c>
      <c r="IU12">
        <f>Reg[[#This Row],[HCCP21]]</f>
        <v>9</v>
      </c>
      <c r="IV12">
        <f>Reg[[#This Row],[HCCP22]]</f>
        <v>12</v>
      </c>
      <c r="IW12">
        <f>Reg[[#This Row],[HCCP23]]</f>
        <v>12</v>
      </c>
      <c r="IX12">
        <f>Reg[[#This Row],[HCCP24]]</f>
        <v>12</v>
      </c>
      <c r="IY12">
        <f>Reg[[#This Row],[HCCP25]]</f>
        <v>13</v>
      </c>
      <c r="IZ12">
        <f>Reg[[#This Row],[HCCP26]]</f>
        <v>21</v>
      </c>
      <c r="JA12">
        <f>Reg[[#This Row],[HCCP27]]</f>
        <v>16</v>
      </c>
      <c r="JB12">
        <f>Sug0.2[[#This Row],[HCCP2]]</f>
        <v>8</v>
      </c>
      <c r="JC12">
        <f>Sug0.2[[#This Row],[HCCP3]]</f>
        <v>5</v>
      </c>
      <c r="JD12">
        <f>Sug0.2[[#This Row],[HCCP4]]</f>
        <v>4</v>
      </c>
      <c r="JE12">
        <f>Sug0.2[[#This Row],[HCCP5]]</f>
        <v>3</v>
      </c>
      <c r="JF12">
        <f>Sug0.2[[#This Row],[HCCP6]]</f>
        <v>2</v>
      </c>
      <c r="JG12">
        <f>Sug0.2[[#This Row],[HCCP7]]</f>
        <v>3</v>
      </c>
      <c r="JH12">
        <f>Sug0.2[[#This Row],[HCCP8]]</f>
        <v>6</v>
      </c>
      <c r="JI12">
        <f>Sug0.2[[#This Row],[HCCP9]]</f>
        <v>6</v>
      </c>
      <c r="JJ12">
        <f>Sug0.2[[#This Row],[HCCP10]]</f>
        <v>8</v>
      </c>
      <c r="JK12">
        <f>Sug0.2[[#This Row],[HCCP11]]</f>
        <v>9</v>
      </c>
      <c r="JL12">
        <f>Sug0.2[[#This Row],[HCCP12]]</f>
        <v>6</v>
      </c>
      <c r="JM12">
        <f>Sug0.2[[#This Row],[HCCP13]]</f>
        <v>6</v>
      </c>
      <c r="JN12">
        <f>Sug0.2[[#This Row],[HCCP14]]</f>
        <v>8</v>
      </c>
      <c r="JO12">
        <f>Sug0.2[[#This Row],[HCCP15]]</f>
        <v>6</v>
      </c>
      <c r="JP12">
        <f>Sug0.2[[#This Row],[HCCP16]]</f>
        <v>7</v>
      </c>
      <c r="JQ12">
        <f>Sug0.2[[#This Row],[HCCP17]]</f>
        <v>7</v>
      </c>
      <c r="JR12">
        <f>Sug0.2[[#This Row],[HCCP18]]</f>
        <v>5</v>
      </c>
      <c r="JS12">
        <f>Sug0.2[[#This Row],[HCCP19]]</f>
        <v>7</v>
      </c>
      <c r="JT12">
        <f>Sug0.2[[#This Row],[HCCP20]]</f>
        <v>5</v>
      </c>
      <c r="JU12">
        <f>Sug0.2[[#This Row],[HCCP21]]</f>
        <v>8</v>
      </c>
      <c r="JV12">
        <f>Sug0.2[[#This Row],[HCCP22]]</f>
        <v>12</v>
      </c>
      <c r="JW12">
        <f>Sug0.2[[#This Row],[HCCP23]]</f>
        <v>12</v>
      </c>
      <c r="JX12">
        <f>Sug0.2[[#This Row],[HCCP24]]</f>
        <v>12</v>
      </c>
      <c r="JY12">
        <f>Sug0.2[[#This Row],[HCCP25]]</f>
        <v>12</v>
      </c>
      <c r="JZ12">
        <f>Sug0.2[[#This Row],[HCCP26]]</f>
        <v>19</v>
      </c>
      <c r="KA12">
        <f>Sug0.2[[#This Row],[HCCP27]]</f>
        <v>15</v>
      </c>
      <c r="KB12">
        <f>Sug0.5[[#This Row],[HCCP2]]</f>
        <v>8</v>
      </c>
      <c r="KC12">
        <f>Sug0.5[[#This Row],[HCCP3]]</f>
        <v>5</v>
      </c>
      <c r="KD12">
        <f>Sug0.5[[#This Row],[HCCP4]]</f>
        <v>4</v>
      </c>
      <c r="KE12">
        <f>Sug0.5[[#This Row],[HCCP5]]</f>
        <v>3</v>
      </c>
      <c r="KF12">
        <f>Sug0.5[[#This Row],[HCCP6]]</f>
        <v>2</v>
      </c>
      <c r="KG12">
        <f>Sug0.5[[#This Row],[HCCP7]]</f>
        <v>3</v>
      </c>
      <c r="KH12">
        <f>Sug0.5[[#This Row],[HCCP8]]</f>
        <v>6</v>
      </c>
      <c r="KI12">
        <f>Sug0.5[[#This Row],[HCCP9]]</f>
        <v>6</v>
      </c>
      <c r="KJ12">
        <f>Sug0.5[[#This Row],[HCCP10]]</f>
        <v>8</v>
      </c>
      <c r="KK12">
        <f>Sug0.5[[#This Row],[HCCP11]]</f>
        <v>8</v>
      </c>
      <c r="KL12">
        <f>Sug0.5[[#This Row],[HCCP12]]</f>
        <v>5</v>
      </c>
      <c r="KM12">
        <f>Sug0.5[[#This Row],[HCCP13]]</f>
        <v>6</v>
      </c>
      <c r="KN12">
        <f>Sug0.5[[#This Row],[HCCP14]]</f>
        <v>7</v>
      </c>
      <c r="KO12">
        <f>Sug0.5[[#This Row],[HCCP15]]</f>
        <v>5</v>
      </c>
      <c r="KP12">
        <f>Sug0.5[[#This Row],[HCCP16]]</f>
        <v>7</v>
      </c>
      <c r="KQ12">
        <f>Sug0.5[[#This Row],[HCCP17]]</f>
        <v>6</v>
      </c>
      <c r="KR12">
        <f>Sug0.5[[#This Row],[HCCP18]]</f>
        <v>5</v>
      </c>
      <c r="KS12">
        <f>Sug0.5[[#This Row],[HCCP19]]</f>
        <v>6</v>
      </c>
      <c r="KT12">
        <f>Sug0.5[[#This Row],[HCCP20]]</f>
        <v>6</v>
      </c>
      <c r="KU12">
        <f>Sug0.5[[#This Row],[HCCP21]]</f>
        <v>5</v>
      </c>
      <c r="KV12">
        <f>Sug0.5[[#This Row],[HCCP22]]</f>
        <v>9</v>
      </c>
      <c r="KW12">
        <f>Sug0.5[[#This Row],[HCCP23]]</f>
        <v>8</v>
      </c>
      <c r="KX12">
        <f>Sug0.5[[#This Row],[HCCP24]]</f>
        <v>9</v>
      </c>
      <c r="KY12">
        <f>Sug0.5[[#This Row],[HCCP25]]</f>
        <v>7</v>
      </c>
      <c r="KZ12">
        <f>Sug0.5[[#This Row],[HCCP26]]</f>
        <v>13</v>
      </c>
      <c r="LA12">
        <f>Sug0.5[[#This Row],[HCCP27]]</f>
        <v>12</v>
      </c>
      <c r="LB12">
        <f>Reg[[#This Row],[CHDP2]]</f>
        <v>1406</v>
      </c>
      <c r="LC12">
        <f>Reg[[#This Row],[CHDP3]]</f>
        <v>1482</v>
      </c>
      <c r="LD12">
        <f>Reg[[#This Row],[CHDP4]]</f>
        <v>1544</v>
      </c>
      <c r="LE12">
        <f>Reg[[#This Row],[CHDP5]]</f>
        <v>1597</v>
      </c>
      <c r="LF12">
        <f>Reg[[#This Row],[CHDP6]]</f>
        <v>1658</v>
      </c>
      <c r="LG12">
        <f>Reg[[#This Row],[CHDP7]]</f>
        <v>1698</v>
      </c>
      <c r="LH12">
        <f>Reg[[#This Row],[CHDP8]]</f>
        <v>1745</v>
      </c>
      <c r="LI12">
        <f>Reg[[#This Row],[CHDP9]]</f>
        <v>1791</v>
      </c>
      <c r="LJ12">
        <f>Reg[[#This Row],[CHDP10]]</f>
        <v>1827</v>
      </c>
      <c r="LK12">
        <f>Reg[[#This Row],[CHDP11]]</f>
        <v>1864</v>
      </c>
      <c r="LL12">
        <f>Reg[[#This Row],[CHDP12]]</f>
        <v>1885</v>
      </c>
      <c r="LM12">
        <f>Reg[[#This Row],[CHDP13]]</f>
        <v>1930</v>
      </c>
      <c r="LN12">
        <f>Reg[[#This Row],[CHDP14]]</f>
        <v>1927</v>
      </c>
      <c r="LO12">
        <f>Reg[[#This Row],[CHDP15]]</f>
        <v>1986</v>
      </c>
      <c r="LP12">
        <f>Reg[[#This Row],[CHDP16]]</f>
        <v>1997</v>
      </c>
      <c r="LQ12">
        <f>Reg[[#This Row],[CHDP17]]</f>
        <v>2007</v>
      </c>
      <c r="LR12">
        <f>Reg[[#This Row],[CHDP18]]</f>
        <v>2036</v>
      </c>
      <c r="LS12">
        <f>Reg[[#This Row],[CHDP19]]</f>
        <v>2026</v>
      </c>
      <c r="LT12">
        <f>Reg[[#This Row],[CHDP20]]</f>
        <v>2046</v>
      </c>
      <c r="LU12">
        <f>Reg[[#This Row],[CHDP21]]</f>
        <v>2039</v>
      </c>
      <c r="LV12">
        <f>Reg[[#This Row],[CHDP22]]</f>
        <v>2046</v>
      </c>
      <c r="LW12">
        <f>Reg[[#This Row],[CHDP23]]</f>
        <v>2042</v>
      </c>
      <c r="LX12">
        <f>Reg[[#This Row],[CHDP24]]</f>
        <v>2012</v>
      </c>
      <c r="LY12">
        <f>Reg[[#This Row],[CHDP25]]</f>
        <v>1991</v>
      </c>
      <c r="LZ12">
        <f>Reg[[#This Row],[CHDP26]]</f>
        <v>2011</v>
      </c>
      <c r="MA12">
        <f>Reg[[#This Row],[CHDP27]]</f>
        <v>1998</v>
      </c>
      <c r="MB12">
        <f>Sug0.2[[#This Row],[CHDP2]]</f>
        <v>1406</v>
      </c>
      <c r="MC12">
        <f>Sug0.2[[#This Row],[CHDP3]]</f>
        <v>1482</v>
      </c>
      <c r="MD12">
        <f>Sug0.2[[#This Row],[CHDP4]]</f>
        <v>1544</v>
      </c>
      <c r="ME12">
        <f>Sug0.2[[#This Row],[CHDP5]]</f>
        <v>1597</v>
      </c>
      <c r="MF12">
        <f>Sug0.2[[#This Row],[CHDP6]]</f>
        <v>1658</v>
      </c>
      <c r="MG12">
        <f>Sug0.2[[#This Row],[CHDP7]]</f>
        <v>1696</v>
      </c>
      <c r="MH12">
        <f>Sug0.2[[#This Row],[CHDP8]]</f>
        <v>1741</v>
      </c>
      <c r="MI12">
        <f>Sug0.2[[#This Row],[CHDP9]]</f>
        <v>1788</v>
      </c>
      <c r="MJ12">
        <f>Sug0.2[[#This Row],[CHDP10]]</f>
        <v>1823</v>
      </c>
      <c r="MK12">
        <f>Sug0.2[[#This Row],[CHDP11]]</f>
        <v>1859</v>
      </c>
      <c r="ML12">
        <f>Sug0.2[[#This Row],[CHDP12]]</f>
        <v>1880</v>
      </c>
      <c r="MM12">
        <f>Sug0.2[[#This Row],[CHDP13]]</f>
        <v>1921</v>
      </c>
      <c r="MN12">
        <f>Sug0.2[[#This Row],[CHDP14]]</f>
        <v>1918</v>
      </c>
      <c r="MO12">
        <f>Sug0.2[[#This Row],[CHDP15]]</f>
        <v>1976</v>
      </c>
      <c r="MP12">
        <f>Sug0.2[[#This Row],[CHDP16]]</f>
        <v>1983</v>
      </c>
      <c r="MQ12">
        <f>Sug0.2[[#This Row],[CHDP17]]</f>
        <v>1994</v>
      </c>
      <c r="MR12">
        <f>Sug0.2[[#This Row],[CHDP18]]</f>
        <v>2020</v>
      </c>
      <c r="MS12">
        <f>Sug0.2[[#This Row],[CHDP19]]</f>
        <v>2010</v>
      </c>
      <c r="MT12">
        <f>Sug0.2[[#This Row],[CHDP20]]</f>
        <v>2028</v>
      </c>
      <c r="MU12">
        <f>Sug0.2[[#This Row],[CHDP21]]</f>
        <v>2021</v>
      </c>
      <c r="MV12">
        <f>Sug0.2[[#This Row],[CHDP22]]</f>
        <v>2024</v>
      </c>
      <c r="MW12">
        <f>Sug0.2[[#This Row],[CHDP23]]</f>
        <v>2021</v>
      </c>
      <c r="MX12">
        <f>Sug0.2[[#This Row],[CHDP24]]</f>
        <v>1996</v>
      </c>
      <c r="MY12">
        <f>Sug0.2[[#This Row],[CHDP25]]</f>
        <v>1977</v>
      </c>
      <c r="MZ12">
        <f>Sug0.2[[#This Row],[CHDP26]]</f>
        <v>1993</v>
      </c>
      <c r="NA12">
        <f>Sug0.2[[#This Row],[CHDP27]]</f>
        <v>1979</v>
      </c>
      <c r="NB12">
        <f>Sug0.5[[#This Row],[CHDP2]]</f>
        <v>1406</v>
      </c>
      <c r="NC12">
        <f>Sug0.5[[#This Row],[CHDP3]]</f>
        <v>1482</v>
      </c>
      <c r="ND12">
        <f>Sug0.5[[#This Row],[CHDP4]]</f>
        <v>1544</v>
      </c>
      <c r="NE12">
        <f>Sug0.5[[#This Row],[CHDP5]]</f>
        <v>1595</v>
      </c>
      <c r="NF12">
        <f>Sug0.5[[#This Row],[CHDP6]]</f>
        <v>1654</v>
      </c>
      <c r="NG12">
        <f>Sug0.5[[#This Row],[CHDP7]]</f>
        <v>1692</v>
      </c>
      <c r="NH12">
        <f>Sug0.5[[#This Row],[CHDP8]]</f>
        <v>1735</v>
      </c>
      <c r="NI12">
        <f>Sug0.5[[#This Row],[CHDP9]]</f>
        <v>1778</v>
      </c>
      <c r="NJ12">
        <f>Sug0.5[[#This Row],[CHDP10]]</f>
        <v>1810</v>
      </c>
      <c r="NK12">
        <f>Sug0.5[[#This Row],[CHDP11]]</f>
        <v>1845</v>
      </c>
      <c r="NL12">
        <f>Sug0.5[[#This Row],[CHDP12]]</f>
        <v>1870</v>
      </c>
      <c r="NM12">
        <f>Sug0.5[[#This Row],[CHDP13]]</f>
        <v>1908</v>
      </c>
      <c r="NN12">
        <f>Sug0.5[[#This Row],[CHDP14]]</f>
        <v>1905</v>
      </c>
      <c r="NO12">
        <f>Sug0.5[[#This Row],[CHDP15]]</f>
        <v>1959</v>
      </c>
      <c r="NP12">
        <f>Sug0.5[[#This Row],[CHDP16]]</f>
        <v>1961</v>
      </c>
      <c r="NQ12">
        <f>Sug0.5[[#This Row],[CHDP17]]</f>
        <v>1973</v>
      </c>
      <c r="NR12">
        <f>Sug0.5[[#This Row],[CHDP18]]</f>
        <v>2000</v>
      </c>
      <c r="NS12">
        <f>Sug0.5[[#This Row],[CHDP19]]</f>
        <v>1995</v>
      </c>
      <c r="NT12">
        <f>Sug0.5[[#This Row],[CHDP20]]</f>
        <v>2006</v>
      </c>
      <c r="NU12">
        <f>Sug0.5[[#This Row],[CHDP21]]</f>
        <v>1993</v>
      </c>
      <c r="NV12">
        <f>Sug0.5[[#This Row],[CHDP22]]</f>
        <v>1990</v>
      </c>
      <c r="NW12">
        <f>Sug0.5[[#This Row],[CHDP23]]</f>
        <v>1979</v>
      </c>
      <c r="NX12">
        <f>Sug0.5[[#This Row],[CHDP24]]</f>
        <v>1952</v>
      </c>
      <c r="NY12">
        <f>Sug0.5[[#This Row],[CHDP25]]</f>
        <v>1930</v>
      </c>
      <c r="NZ12">
        <f>Sug0.5[[#This Row],[CHDP26]]</f>
        <v>1943</v>
      </c>
      <c r="OA12">
        <f>Sug0.5[[#This Row],[CHDP27]]</f>
        <v>1929</v>
      </c>
      <c r="OB12">
        <f>Reg[[#This Row],[T2DP2]]</f>
        <v>2156</v>
      </c>
      <c r="OC12">
        <f>Reg[[#This Row],[T2DP3]]</f>
        <v>2283</v>
      </c>
      <c r="OD12">
        <f>Reg[[#This Row],[T2DP4]]</f>
        <v>2376</v>
      </c>
      <c r="OE12">
        <f>Reg[[#This Row],[T2DP5]]</f>
        <v>2486</v>
      </c>
      <c r="OF12">
        <f>Reg[[#This Row],[T2DP6]]</f>
        <v>2616</v>
      </c>
      <c r="OG12">
        <f>Reg[[#This Row],[T2DP7]]</f>
        <v>2755</v>
      </c>
      <c r="OH12">
        <f>Reg[[#This Row],[T2DP8]]</f>
        <v>2877</v>
      </c>
      <c r="OI12">
        <f>Reg[[#This Row],[T2DP9]]</f>
        <v>3011</v>
      </c>
      <c r="OJ12">
        <f>Reg[[#This Row],[T2DP10]]</f>
        <v>3069</v>
      </c>
      <c r="OK12">
        <f>Reg[[#This Row],[T2DP11]]</f>
        <v>3207</v>
      </c>
      <c r="OL12">
        <f>Reg[[#This Row],[T2DP12]]</f>
        <v>3344</v>
      </c>
      <c r="OM12">
        <f>Reg[[#This Row],[T2DP13]]</f>
        <v>3426</v>
      </c>
      <c r="ON12">
        <f>Reg[[#This Row],[T2DP14]]</f>
        <v>3529</v>
      </c>
      <c r="OO12">
        <f>Reg[[#This Row],[T2DP15]]</f>
        <v>3650</v>
      </c>
      <c r="OP12">
        <f>Reg[[#This Row],[T2DP16]]</f>
        <v>3733</v>
      </c>
      <c r="OQ12">
        <f>Reg[[#This Row],[T2DP17]]</f>
        <v>3830</v>
      </c>
      <c r="OR12">
        <f>Reg[[#This Row],[T2DP18]]</f>
        <v>3874</v>
      </c>
      <c r="OS12">
        <f>Reg[[#This Row],[T2DP19]]</f>
        <v>3934</v>
      </c>
      <c r="OT12">
        <f>Reg[[#This Row],[T2DP20]]</f>
        <v>3999</v>
      </c>
      <c r="OU12">
        <f>Reg[[#This Row],[T2DP21]]</f>
        <v>4042</v>
      </c>
      <c r="OV12">
        <f>Reg[[#This Row],[T2DP22]]</f>
        <v>4090</v>
      </c>
      <c r="OW12">
        <f>Reg[[#This Row],[T2DP23]]</f>
        <v>4135</v>
      </c>
      <c r="OX12">
        <f>Reg[[#This Row],[T2DP24]]</f>
        <v>4194</v>
      </c>
      <c r="OY12">
        <f>Reg[[#This Row],[T2DP25]]</f>
        <v>4280</v>
      </c>
      <c r="OZ12">
        <f>Reg[[#This Row],[T2DP26]]</f>
        <v>4360</v>
      </c>
      <c r="PA12">
        <f>Reg[[#This Row],[T2DP27]]</f>
        <v>4374</v>
      </c>
      <c r="PB12">
        <f>Sug0.2[[#This Row],[T2DP2]]</f>
        <v>2156</v>
      </c>
      <c r="PC12">
        <f>Sug0.2[[#This Row],[T2DP3]]</f>
        <v>2283</v>
      </c>
      <c r="PD12">
        <f>Sug0.2[[#This Row],[T2DP4]]</f>
        <v>2376</v>
      </c>
      <c r="PE12">
        <f>Sug0.2[[#This Row],[T2DP5]]</f>
        <v>2485</v>
      </c>
      <c r="PF12">
        <f>Sug0.2[[#This Row],[T2DP6]]</f>
        <v>2612</v>
      </c>
      <c r="PG12">
        <f>Sug0.2[[#This Row],[T2DP7]]</f>
        <v>2750</v>
      </c>
      <c r="PH12">
        <f>Sug0.2[[#This Row],[T2DP8]]</f>
        <v>2869</v>
      </c>
      <c r="PI12">
        <f>Sug0.2[[#This Row],[T2DP9]]</f>
        <v>3003</v>
      </c>
      <c r="PJ12">
        <f>Sug0.2[[#This Row],[T2DP10]]</f>
        <v>3057</v>
      </c>
      <c r="PK12">
        <f>Sug0.2[[#This Row],[T2DP11]]</f>
        <v>3193</v>
      </c>
      <c r="PL12">
        <f>Sug0.2[[#This Row],[T2DP12]]</f>
        <v>3332</v>
      </c>
      <c r="PM12">
        <f>Sug0.2[[#This Row],[T2DP13]]</f>
        <v>3410</v>
      </c>
      <c r="PN12">
        <f>Sug0.2[[#This Row],[T2DP14]]</f>
        <v>3502</v>
      </c>
      <c r="PO12">
        <f>Sug0.2[[#This Row],[T2DP15]]</f>
        <v>3620</v>
      </c>
      <c r="PP12">
        <f>Sug0.2[[#This Row],[T2DP16]]</f>
        <v>3705</v>
      </c>
      <c r="PQ12">
        <f>Sug0.2[[#This Row],[T2DP17]]</f>
        <v>3795</v>
      </c>
      <c r="PR12">
        <f>Sug0.2[[#This Row],[T2DP18]]</f>
        <v>3829</v>
      </c>
      <c r="PS12">
        <f>Sug0.2[[#This Row],[T2DP19]]</f>
        <v>3886</v>
      </c>
      <c r="PT12">
        <f>Sug0.2[[#This Row],[T2DP20]]</f>
        <v>3950</v>
      </c>
      <c r="PU12">
        <f>Sug0.2[[#This Row],[T2DP21]]</f>
        <v>3986</v>
      </c>
      <c r="PV12">
        <f>Sug0.2[[#This Row],[T2DP22]]</f>
        <v>4030</v>
      </c>
      <c r="PW12">
        <f>Sug0.2[[#This Row],[T2DP23]]</f>
        <v>4069</v>
      </c>
      <c r="PX12">
        <f>Sug0.2[[#This Row],[T2DP24]]</f>
        <v>4119</v>
      </c>
      <c r="PY12">
        <f>Sug0.2[[#This Row],[T2DP25]]</f>
        <v>4197</v>
      </c>
      <c r="PZ12">
        <f>Sug0.2[[#This Row],[T2DP26]]</f>
        <v>4273</v>
      </c>
      <c r="QA12">
        <f>Sug0.2[[#This Row],[T2DP27]]</f>
        <v>4285</v>
      </c>
      <c r="QB12">
        <f>Sug0.5[[#This Row],[T2DP2]]</f>
        <v>2156</v>
      </c>
      <c r="QC12">
        <f>Sug0.5[[#This Row],[T2DP3]]</f>
        <v>2283</v>
      </c>
      <c r="QD12">
        <f>Sug0.5[[#This Row],[T2DP4]]</f>
        <v>2374</v>
      </c>
      <c r="QE12">
        <f>Sug0.5[[#This Row],[T2DP5]]</f>
        <v>2481</v>
      </c>
      <c r="QF12">
        <f>Sug0.5[[#This Row],[T2DP6]]</f>
        <v>2606</v>
      </c>
      <c r="QG12">
        <f>Sug0.5[[#This Row],[T2DP7]]</f>
        <v>2732</v>
      </c>
      <c r="QH12">
        <f>Sug0.5[[#This Row],[T2DP8]]</f>
        <v>2847</v>
      </c>
      <c r="QI12">
        <f>Sug0.5[[#This Row],[T2DP9]]</f>
        <v>2974</v>
      </c>
      <c r="QJ12">
        <f>Sug0.5[[#This Row],[T2DP10]]</f>
        <v>3025</v>
      </c>
      <c r="QK12">
        <f>Sug0.5[[#This Row],[T2DP11]]</f>
        <v>3154</v>
      </c>
      <c r="QL12">
        <f>Sug0.5[[#This Row],[T2DP12]]</f>
        <v>3292</v>
      </c>
      <c r="QM12">
        <f>Sug0.5[[#This Row],[T2DP13]]</f>
        <v>3362</v>
      </c>
      <c r="QN12">
        <f>Sug0.5[[#This Row],[T2DP14]]</f>
        <v>3445</v>
      </c>
      <c r="QO12">
        <f>Sug0.5[[#This Row],[T2DP15]]</f>
        <v>3552</v>
      </c>
      <c r="QP12">
        <f>Sug0.5[[#This Row],[T2DP16]]</f>
        <v>3622</v>
      </c>
      <c r="QQ12">
        <f>Sug0.5[[#This Row],[T2DP17]]</f>
        <v>3703</v>
      </c>
      <c r="QR12">
        <f>Sug0.5[[#This Row],[T2DP18]]</f>
        <v>3737</v>
      </c>
      <c r="QS12">
        <f>Sug0.5[[#This Row],[T2DP19]]</f>
        <v>3786</v>
      </c>
      <c r="QT12">
        <f>Sug0.5[[#This Row],[T2DP20]]</f>
        <v>3844</v>
      </c>
      <c r="QU12">
        <f>Sug0.5[[#This Row],[T2DP21]]</f>
        <v>3871</v>
      </c>
      <c r="QV12">
        <f>Sug0.5[[#This Row],[T2DP22]]</f>
        <v>3910</v>
      </c>
      <c r="QW12">
        <f>Sug0.5[[#This Row],[T2DP23]]</f>
        <v>3944</v>
      </c>
      <c r="QX12">
        <f>Sug0.5[[#This Row],[T2DP24]]</f>
        <v>3985</v>
      </c>
      <c r="QY12">
        <f>Sug0.5[[#This Row],[T2DP25]]</f>
        <v>4052</v>
      </c>
      <c r="QZ12">
        <f>Sug0.5[[#This Row],[T2DP26]]</f>
        <v>4122</v>
      </c>
      <c r="RA12">
        <f>Sug0.5[[#This Row],[T2DP27]]</f>
        <v>4137</v>
      </c>
      <c r="RB12">
        <f>Reg[[#This Row],[OVEP2]]</f>
        <v>7459</v>
      </c>
      <c r="RC12">
        <f>Reg[[#This Row],[OVEP3]]</f>
        <v>7625</v>
      </c>
      <c r="RD12">
        <f>Reg[[#This Row],[OVEP4]]</f>
        <v>7710</v>
      </c>
      <c r="RE12">
        <f>Reg[[#This Row],[OVEP5]]</f>
        <v>7824</v>
      </c>
      <c r="RF12">
        <f>Reg[[#This Row],[OVEP6]]</f>
        <v>7958</v>
      </c>
      <c r="RG12">
        <f>Reg[[#This Row],[OVEP7]]</f>
        <v>8031</v>
      </c>
      <c r="RH12">
        <f>Reg[[#This Row],[OVEP8]]</f>
        <v>8039</v>
      </c>
      <c r="RI12">
        <f>Reg[[#This Row],[OVEP9]]</f>
        <v>8104</v>
      </c>
      <c r="RJ12">
        <f>Reg[[#This Row],[OVEP10]]</f>
        <v>8146</v>
      </c>
      <c r="RK12">
        <f>Reg[[#This Row],[OVEP11]]</f>
        <v>8223</v>
      </c>
      <c r="RL12">
        <f>Reg[[#This Row],[OVEP12]]</f>
        <v>8321</v>
      </c>
      <c r="RM12">
        <f>Reg[[#This Row],[OVEP13]]</f>
        <v>8343</v>
      </c>
      <c r="RN12">
        <f>Reg[[#This Row],[OVEP14]]</f>
        <v>8379</v>
      </c>
      <c r="RO12">
        <f>Reg[[#This Row],[OVEP15]]</f>
        <v>8421</v>
      </c>
      <c r="RP12">
        <f>Reg[[#This Row],[OVEP16]]</f>
        <v>8430</v>
      </c>
      <c r="RQ12">
        <f>Reg[[#This Row],[OVEP17]]</f>
        <v>8426</v>
      </c>
      <c r="RR12">
        <f>Reg[[#This Row],[OVEP18]]</f>
        <v>8403</v>
      </c>
      <c r="RS12">
        <f>Reg[[#This Row],[OVEP19]]</f>
        <v>8438</v>
      </c>
      <c r="RT12">
        <f>Reg[[#This Row],[OVEP20]]</f>
        <v>8457</v>
      </c>
      <c r="RU12">
        <f>Reg[[#This Row],[OVEP21]]</f>
        <v>8446</v>
      </c>
      <c r="RV12">
        <f>Reg[[#This Row],[OVEP22]]</f>
        <v>8473</v>
      </c>
      <c r="RW12">
        <f>Reg[[#This Row],[OVEP23]]</f>
        <v>8492</v>
      </c>
      <c r="RX12">
        <f>Reg[[#This Row],[OVEP24]]</f>
        <v>8524</v>
      </c>
      <c r="RY12">
        <f>Reg[[#This Row],[OVEP25]]</f>
        <v>8497</v>
      </c>
      <c r="RZ12">
        <f>Reg[[#This Row],[OVEP26]]</f>
        <v>8521</v>
      </c>
      <c r="SA12">
        <f>Reg[[#This Row],[OVEP27]]</f>
        <v>8488</v>
      </c>
      <c r="SB12">
        <f>Sug0.2[[#This Row],[OVEP2]]</f>
        <v>7459</v>
      </c>
      <c r="SC12">
        <f>Sug0.2[[#This Row],[OVEP3]]</f>
        <v>7601</v>
      </c>
      <c r="SD12">
        <f>Sug0.2[[#This Row],[OVEP4]]</f>
        <v>7675</v>
      </c>
      <c r="SE12">
        <f>Sug0.2[[#This Row],[OVEP5]]</f>
        <v>7781</v>
      </c>
      <c r="SF12">
        <f>Sug0.2[[#This Row],[OVEP6]]</f>
        <v>7899</v>
      </c>
      <c r="SG12">
        <f>Sug0.2[[#This Row],[OVEP7]]</f>
        <v>7967</v>
      </c>
      <c r="SH12">
        <f>Sug0.2[[#This Row],[OVEP8]]</f>
        <v>7995</v>
      </c>
      <c r="SI12">
        <f>Sug0.2[[#This Row],[OVEP9]]</f>
        <v>8050</v>
      </c>
      <c r="SJ12">
        <f>Sug0.2[[#This Row],[OVEP10]]</f>
        <v>8106</v>
      </c>
      <c r="SK12">
        <f>Sug0.2[[#This Row],[OVEP11]]</f>
        <v>8174</v>
      </c>
      <c r="SL12">
        <f>Sug0.2[[#This Row],[OVEP12]]</f>
        <v>8280</v>
      </c>
      <c r="SM12">
        <f>Sug0.2[[#This Row],[OVEP13]]</f>
        <v>8318</v>
      </c>
      <c r="SN12">
        <f>Sug0.2[[#This Row],[OVEP14]]</f>
        <v>8342</v>
      </c>
      <c r="SO12">
        <f>Sug0.2[[#This Row],[OVEP15]]</f>
        <v>8390</v>
      </c>
      <c r="SP12">
        <f>Sug0.2[[#This Row],[OVEP16]]</f>
        <v>8411</v>
      </c>
      <c r="SQ12">
        <f>Sug0.2[[#This Row],[OVEP17]]</f>
        <v>8406</v>
      </c>
      <c r="SR12">
        <f>Sug0.2[[#This Row],[OVEP18]]</f>
        <v>8389</v>
      </c>
      <c r="SS12">
        <f>Sug0.2[[#This Row],[OVEP19]]</f>
        <v>8437</v>
      </c>
      <c r="ST12">
        <f>Sug0.2[[#This Row],[OVEP20]]</f>
        <v>8455</v>
      </c>
      <c r="SU12">
        <f>Sug0.2[[#This Row],[OVEP21]]</f>
        <v>8454</v>
      </c>
      <c r="SV12">
        <f>Sug0.2[[#This Row],[OVEP22]]</f>
        <v>8509</v>
      </c>
      <c r="SW12">
        <f>Sug0.2[[#This Row],[OVEP23]]</f>
        <v>8545</v>
      </c>
      <c r="SX12">
        <f>Sug0.2[[#This Row],[OVEP24]]</f>
        <v>8566</v>
      </c>
      <c r="SY12">
        <f>Sug0.2[[#This Row],[OVEP25]]</f>
        <v>8532</v>
      </c>
      <c r="SZ12">
        <f>Sug0.2[[#This Row],[OVEP26]]</f>
        <v>8559</v>
      </c>
      <c r="TA12">
        <f>Sug0.2[[#This Row],[OVEP27]]</f>
        <v>8546</v>
      </c>
      <c r="TB12">
        <f>Sug0.5[[#This Row],[OVEP2]]</f>
        <v>7459</v>
      </c>
      <c r="TC12">
        <f>Sug0.5[[#This Row],[OVEP3]]</f>
        <v>7575</v>
      </c>
      <c r="TD12">
        <f>Sug0.5[[#This Row],[OVEP4]]</f>
        <v>7632</v>
      </c>
      <c r="TE12">
        <f>Sug0.5[[#This Row],[OVEP5]]</f>
        <v>7729</v>
      </c>
      <c r="TF12">
        <f>Sug0.5[[#This Row],[OVEP6]]</f>
        <v>7835</v>
      </c>
      <c r="TG12">
        <f>Sug0.5[[#This Row],[OVEP7]]</f>
        <v>7898</v>
      </c>
      <c r="TH12">
        <f>Sug0.5[[#This Row],[OVEP8]]</f>
        <v>7902</v>
      </c>
      <c r="TI12">
        <f>Sug0.5[[#This Row],[OVEP9]]</f>
        <v>7980</v>
      </c>
      <c r="TJ12">
        <f>Sug0.5[[#This Row],[OVEP10]]</f>
        <v>8049</v>
      </c>
      <c r="TK12">
        <f>Sug0.5[[#This Row],[OVEP11]]</f>
        <v>8121</v>
      </c>
      <c r="TL12">
        <f>Sug0.5[[#This Row],[OVEP12]]</f>
        <v>8220</v>
      </c>
      <c r="TM12">
        <f>Sug0.5[[#This Row],[OVEP13]]</f>
        <v>8257</v>
      </c>
      <c r="TN12">
        <f>Sug0.5[[#This Row],[OVEP14]]</f>
        <v>8283</v>
      </c>
      <c r="TO12">
        <f>Sug0.5[[#This Row],[OVEP15]]</f>
        <v>8366</v>
      </c>
      <c r="TP12">
        <f>Sug0.5[[#This Row],[OVEP16]]</f>
        <v>8380</v>
      </c>
      <c r="TQ12">
        <f>Sug0.5[[#This Row],[OVEP17]]</f>
        <v>8404</v>
      </c>
      <c r="TR12">
        <f>Sug0.5[[#This Row],[OVEP18]]</f>
        <v>8364</v>
      </c>
      <c r="TS12">
        <f>Sug0.5[[#This Row],[OVEP19]]</f>
        <v>8418</v>
      </c>
      <c r="TT12">
        <f>Sug0.5[[#This Row],[OVEP20]]</f>
        <v>8427</v>
      </c>
      <c r="TU12">
        <f>Sug0.5[[#This Row],[OVEP21]]</f>
        <v>8423</v>
      </c>
      <c r="TV12">
        <f>Sug0.5[[#This Row],[OVEP22]]</f>
        <v>8464</v>
      </c>
      <c r="TW12">
        <f>Sug0.5[[#This Row],[OVEP23]]</f>
        <v>8526</v>
      </c>
      <c r="TX12">
        <f>Sug0.5[[#This Row],[OVEP24]]</f>
        <v>8578</v>
      </c>
      <c r="TY12">
        <f>Sug0.5[[#This Row],[OVEP25]]</f>
        <v>8554</v>
      </c>
      <c r="TZ12">
        <f>Sug0.5[[#This Row],[OVEP26]]</f>
        <v>8585</v>
      </c>
      <c r="UA12">
        <f>Sug0.5[[#This Row],[OVEP27]]</f>
        <v>8582</v>
      </c>
      <c r="UB12">
        <f>Reg[[#This Row],[OBEP2]]</f>
        <v>8422</v>
      </c>
      <c r="UC12">
        <f>Reg[[#This Row],[OBEP3]]</f>
        <v>8461</v>
      </c>
      <c r="UD12">
        <f>Reg[[#This Row],[OBEP4]]</f>
        <v>8542</v>
      </c>
      <c r="UE12">
        <f>Reg[[#This Row],[OBEP5]]</f>
        <v>8597</v>
      </c>
      <c r="UF12">
        <f>Reg[[#This Row],[OBEP6]]</f>
        <v>8674</v>
      </c>
      <c r="UG12">
        <f>Reg[[#This Row],[OBEP7]]</f>
        <v>8762</v>
      </c>
      <c r="UH12">
        <f>Reg[[#This Row],[OBEP8]]</f>
        <v>8852</v>
      </c>
      <c r="UI12">
        <f>Reg[[#This Row],[OBEP9]]</f>
        <v>8965</v>
      </c>
      <c r="UJ12">
        <f>Reg[[#This Row],[OBEP10]]</f>
        <v>9026</v>
      </c>
      <c r="UK12">
        <f>Reg[[#This Row],[OBEP11]]</f>
        <v>9091</v>
      </c>
      <c r="UL12">
        <f>Reg[[#This Row],[OBEP12]]</f>
        <v>9120</v>
      </c>
      <c r="UM12">
        <f>Reg[[#This Row],[OBEP13]]</f>
        <v>9179</v>
      </c>
      <c r="UN12">
        <f>Reg[[#This Row],[OBEP14]]</f>
        <v>9197</v>
      </c>
      <c r="UO12">
        <f>Reg[[#This Row],[OBEP15]]</f>
        <v>9260</v>
      </c>
      <c r="UP12">
        <f>Reg[[#This Row],[OBEP16]]</f>
        <v>9307</v>
      </c>
      <c r="UQ12">
        <f>Reg[[#This Row],[OBEP17]]</f>
        <v>9381</v>
      </c>
      <c r="UR12">
        <f>Reg[[#This Row],[OBEP18]]</f>
        <v>9434</v>
      </c>
      <c r="US12">
        <f>Reg[[#This Row],[OBEP19]]</f>
        <v>9488</v>
      </c>
      <c r="UT12">
        <f>Reg[[#This Row],[OBEP20]]</f>
        <v>9522</v>
      </c>
      <c r="UU12">
        <f>Reg[[#This Row],[OBEP21]]</f>
        <v>9546</v>
      </c>
      <c r="UV12">
        <f>Reg[[#This Row],[OBEP22]]</f>
        <v>9583</v>
      </c>
      <c r="UW12">
        <f>Reg[[#This Row],[OBEP23]]</f>
        <v>9681</v>
      </c>
      <c r="UX12">
        <f>Reg[[#This Row],[OBEP24]]</f>
        <v>9696</v>
      </c>
      <c r="UY12">
        <f>Reg[[#This Row],[OBEP25]]</f>
        <v>9746</v>
      </c>
      <c r="UZ12">
        <f>Reg[[#This Row],[OBEP26]]</f>
        <v>9788</v>
      </c>
      <c r="VA12">
        <f>Reg[[#This Row],[OBEP27]]</f>
        <v>9837</v>
      </c>
      <c r="VB12">
        <f>Sug0.2[[#This Row],[OBEP2]]</f>
        <v>8422</v>
      </c>
      <c r="VC12">
        <f>Sug0.2[[#This Row],[OBEP3]]</f>
        <v>8443</v>
      </c>
      <c r="VD12">
        <f>Sug0.2[[#This Row],[OBEP4]]</f>
        <v>8498</v>
      </c>
      <c r="VE12">
        <f>Sug0.2[[#This Row],[OBEP5]]</f>
        <v>8532</v>
      </c>
      <c r="VF12">
        <f>Sug0.2[[#This Row],[OBEP6]]</f>
        <v>8595</v>
      </c>
      <c r="VG12">
        <f>Sug0.2[[#This Row],[OBEP7]]</f>
        <v>8664</v>
      </c>
      <c r="VH12">
        <f>Sug0.2[[#This Row],[OBEP8]]</f>
        <v>8728</v>
      </c>
      <c r="VI12">
        <f>Sug0.2[[#This Row],[OBEP9]]</f>
        <v>8819</v>
      </c>
      <c r="VJ12">
        <f>Sug0.2[[#This Row],[OBEP10]]</f>
        <v>8861</v>
      </c>
      <c r="VK12">
        <f>Sug0.2[[#This Row],[OBEP11]]</f>
        <v>8913</v>
      </c>
      <c r="VL12">
        <f>Sug0.2[[#This Row],[OBEP12]]</f>
        <v>8926</v>
      </c>
      <c r="VM12">
        <f>Sug0.2[[#This Row],[OBEP13]]</f>
        <v>8966</v>
      </c>
      <c r="VN12">
        <f>Sug0.2[[#This Row],[OBEP14]]</f>
        <v>8966</v>
      </c>
      <c r="VO12">
        <f>Sug0.2[[#This Row],[OBEP15]]</f>
        <v>9010</v>
      </c>
      <c r="VP12">
        <f>Sug0.2[[#This Row],[OBEP16]]</f>
        <v>9048</v>
      </c>
      <c r="VQ12">
        <f>Sug0.2[[#This Row],[OBEP17]]</f>
        <v>9119</v>
      </c>
      <c r="VR12">
        <f>Sug0.2[[#This Row],[OBEP18]]</f>
        <v>9157</v>
      </c>
      <c r="VS12">
        <f>Sug0.2[[#This Row],[OBEP19]]</f>
        <v>9199</v>
      </c>
      <c r="VT12">
        <f>Sug0.2[[#This Row],[OBEP20]]</f>
        <v>9235</v>
      </c>
      <c r="VU12">
        <f>Sug0.2[[#This Row],[OBEP21]]</f>
        <v>9251</v>
      </c>
      <c r="VV12">
        <f>Sug0.2[[#This Row],[OBEP22]]</f>
        <v>9258</v>
      </c>
      <c r="VW12">
        <f>Sug0.2[[#This Row],[OBEP23]]</f>
        <v>9352</v>
      </c>
      <c r="VX12">
        <f>Sug0.2[[#This Row],[OBEP24]]</f>
        <v>9367</v>
      </c>
      <c r="VY12">
        <f>Sug0.2[[#This Row],[OBEP25]]</f>
        <v>9419</v>
      </c>
      <c r="VZ12">
        <f>Sug0.2[[#This Row],[OBEP26]]</f>
        <v>9468</v>
      </c>
      <c r="WA12">
        <f>Sug0.2[[#This Row],[OBEP27]]</f>
        <v>9501</v>
      </c>
      <c r="WB12">
        <f>Sug0.5[[#This Row],[OBEP2]]</f>
        <v>8422</v>
      </c>
      <c r="WC12">
        <f>Sug0.5[[#This Row],[OBEP3]]</f>
        <v>8402</v>
      </c>
      <c r="WD12">
        <f>Sug0.5[[#This Row],[OBEP4]]</f>
        <v>8414</v>
      </c>
      <c r="WE12">
        <f>Sug0.5[[#This Row],[OBEP5]]</f>
        <v>8401</v>
      </c>
      <c r="WF12">
        <f>Sug0.5[[#This Row],[OBEP6]]</f>
        <v>8428</v>
      </c>
      <c r="WG12">
        <f>Sug0.5[[#This Row],[OBEP7]]</f>
        <v>8453</v>
      </c>
      <c r="WH12">
        <f>Sug0.5[[#This Row],[OBEP8]]</f>
        <v>8485</v>
      </c>
      <c r="WI12">
        <f>Sug0.5[[#This Row],[OBEP9]]</f>
        <v>8525</v>
      </c>
      <c r="WJ12">
        <f>Sug0.5[[#This Row],[OBEP10]]</f>
        <v>8536</v>
      </c>
      <c r="WK12">
        <f>Sug0.5[[#This Row],[OBEP11]]</f>
        <v>8555</v>
      </c>
      <c r="WL12">
        <f>Sug0.5[[#This Row],[OBEP12]]</f>
        <v>8550</v>
      </c>
      <c r="WM12">
        <f>Sug0.5[[#This Row],[OBEP13]]</f>
        <v>8558</v>
      </c>
      <c r="WN12">
        <f>Sug0.5[[#This Row],[OBEP14]]</f>
        <v>8542</v>
      </c>
      <c r="WO12">
        <f>Sug0.5[[#This Row],[OBEP15]]</f>
        <v>8537</v>
      </c>
      <c r="WP12">
        <f>Sug0.5[[#This Row],[OBEP16]]</f>
        <v>8565</v>
      </c>
      <c r="WQ12">
        <f>Sug0.5[[#This Row],[OBEP17]]</f>
        <v>8616</v>
      </c>
      <c r="WR12">
        <f>Sug0.5[[#This Row],[OBEP18]]</f>
        <v>8651</v>
      </c>
      <c r="WS12">
        <f>Sug0.5[[#This Row],[OBEP19]]</f>
        <v>8673</v>
      </c>
      <c r="WT12">
        <f>Sug0.5[[#This Row],[OBEP20]]</f>
        <v>8682</v>
      </c>
      <c r="WU12">
        <f>Sug0.5[[#This Row],[OBEP21]]</f>
        <v>8674</v>
      </c>
      <c r="WV12">
        <f>Sug0.5[[#This Row],[OBEP22]]</f>
        <v>8669</v>
      </c>
      <c r="WW12">
        <f>Sug0.5[[#This Row],[OBEP23]]</f>
        <v>8733</v>
      </c>
      <c r="WX12">
        <f>Sug0.5[[#This Row],[OBEP24]]</f>
        <v>8715</v>
      </c>
      <c r="WY12">
        <f>Sug0.5[[#This Row],[OBEP25]]</f>
        <v>8757</v>
      </c>
      <c r="WZ12">
        <f>Sug0.5[[#This Row],[OBEP26]]</f>
        <v>8794</v>
      </c>
      <c r="XA12">
        <f>Sug0.5[[#This Row],[OBEP27]]</f>
        <v>8825</v>
      </c>
    </row>
    <row r="13" spans="1:625" x14ac:dyDescent="0.25">
      <c r="A13">
        <v>9</v>
      </c>
      <c r="B13" s="10">
        <f>Reg[[#This Row],[STEP2]]</f>
        <v>6849</v>
      </c>
      <c r="C13" s="10">
        <f>Reg[[#This Row],[STEP3]]</f>
        <v>6971</v>
      </c>
      <c r="D13" s="10">
        <f>Reg[[#This Row],[STEP4]]</f>
        <v>7143</v>
      </c>
      <c r="E13" s="10">
        <f>Reg[[#This Row],[STEP5]]</f>
        <v>7296</v>
      </c>
      <c r="F13" s="10">
        <f>Reg[[#This Row],[STEP6]]</f>
        <v>7472</v>
      </c>
      <c r="G13" s="10">
        <f>Reg[[#This Row],[STEP7]]</f>
        <v>7632</v>
      </c>
      <c r="H13" s="10">
        <f>Reg[[#This Row],[STEP8]]</f>
        <v>7832</v>
      </c>
      <c r="I13" s="10">
        <f>Reg[[#This Row],[STEP9]]</f>
        <v>7976</v>
      </c>
      <c r="J13" s="10">
        <f>Reg[[#This Row],[STEP10]]</f>
        <v>8048</v>
      </c>
      <c r="K13" s="10">
        <f>Reg[[#This Row],[STEP11]]</f>
        <v>8144</v>
      </c>
      <c r="L13" s="10">
        <f>Reg[[#This Row],[STEP12]]</f>
        <v>8204</v>
      </c>
      <c r="M13" s="10">
        <f>Reg[[#This Row],[STEP13]]</f>
        <v>8306</v>
      </c>
      <c r="N13" s="10">
        <f>Reg[[#This Row],[STEP14]]</f>
        <v>8328</v>
      </c>
      <c r="O13" s="10">
        <f>Reg[[#This Row],[STEP15]]</f>
        <v>8404</v>
      </c>
      <c r="P13" s="10">
        <f>Reg[[#This Row],[STEP16]]</f>
        <v>8430</v>
      </c>
      <c r="Q13" s="10">
        <f>Reg[[#This Row],[STEP17]]</f>
        <v>8486</v>
      </c>
      <c r="R13" s="10">
        <f>Reg[[#This Row],[STEP18]]</f>
        <v>8529</v>
      </c>
      <c r="S13" s="10">
        <f>Reg[[#This Row],[STEP19]]</f>
        <v>8521</v>
      </c>
      <c r="T13" s="10">
        <f>Reg[[#This Row],[STEP20]]</f>
        <v>8592</v>
      </c>
      <c r="U13" s="10">
        <f>Reg[[#This Row],[STEP21]]</f>
        <v>8592</v>
      </c>
      <c r="V13" s="10">
        <f>Reg[[#This Row],[STEP22]]</f>
        <v>8621</v>
      </c>
      <c r="W13" s="10">
        <f>Reg[[#This Row],[STEP23]]</f>
        <v>8648</v>
      </c>
      <c r="X13" s="10">
        <f>Reg[[#This Row],[STEP24]]</f>
        <v>8649</v>
      </c>
      <c r="Y13" s="10">
        <f>Reg[[#This Row],[STEP25]]</f>
        <v>8677</v>
      </c>
      <c r="Z13" s="10">
        <f>Reg[[#This Row],[STEP26]]</f>
        <v>8727</v>
      </c>
      <c r="AA13" s="10">
        <f>Reg[[#This Row],[STEP27]]</f>
        <v>8755</v>
      </c>
      <c r="AB13" s="10">
        <f>Sug0.2[[#This Row],[STEP2]]</f>
        <v>6849</v>
      </c>
      <c r="AC13" s="10">
        <f>Sug0.2[[#This Row],[STEP3]]</f>
        <v>6950</v>
      </c>
      <c r="AD13" s="10">
        <f>Sug0.2[[#This Row],[STEP4]]</f>
        <v>7099</v>
      </c>
      <c r="AE13" s="10">
        <f>Sug0.2[[#This Row],[STEP5]]</f>
        <v>7230</v>
      </c>
      <c r="AF13" s="10">
        <f>Sug0.2[[#This Row],[STEP6]]</f>
        <v>7385</v>
      </c>
      <c r="AG13" s="10">
        <f>Sug0.2[[#This Row],[STEP7]]</f>
        <v>7524</v>
      </c>
      <c r="AH13" s="10">
        <f>Sug0.2[[#This Row],[STEP8]]</f>
        <v>7709</v>
      </c>
      <c r="AI13" s="10">
        <f>Sug0.2[[#This Row],[STEP9]]</f>
        <v>7842</v>
      </c>
      <c r="AJ13" s="10">
        <f>Sug0.2[[#This Row],[STEP10]]</f>
        <v>7894</v>
      </c>
      <c r="AK13" s="10">
        <f>Sug0.2[[#This Row],[STEP11]]</f>
        <v>7984</v>
      </c>
      <c r="AL13" s="10">
        <f>Sug0.2[[#This Row],[STEP12]]</f>
        <v>8041</v>
      </c>
      <c r="AM13" s="10">
        <f>Sug0.2[[#This Row],[STEP13]]</f>
        <v>8136</v>
      </c>
      <c r="AN13" s="10">
        <f>Sug0.2[[#This Row],[STEP14]]</f>
        <v>8175</v>
      </c>
      <c r="AO13" s="10">
        <f>Sug0.2[[#This Row],[STEP15]]</f>
        <v>8252</v>
      </c>
      <c r="AP13" s="10">
        <f>Sug0.2[[#This Row],[STEP16]]</f>
        <v>8293</v>
      </c>
      <c r="AQ13" s="10">
        <f>Sug0.2[[#This Row],[STEP17]]</f>
        <v>8358</v>
      </c>
      <c r="AR13" s="10">
        <f>Sug0.2[[#This Row],[STEP18]]</f>
        <v>8386</v>
      </c>
      <c r="AS13" s="10">
        <f>Sug0.2[[#This Row],[STEP19]]</f>
        <v>8374</v>
      </c>
      <c r="AT13" s="10">
        <f>Sug0.2[[#This Row],[STEP20]]</f>
        <v>8439</v>
      </c>
      <c r="AU13" s="10">
        <f>Sug0.2[[#This Row],[STEP21]]</f>
        <v>8451</v>
      </c>
      <c r="AV13" s="10">
        <f>Sug0.2[[#This Row],[STEP22]]</f>
        <v>8475</v>
      </c>
      <c r="AW13" s="10">
        <f>Sug0.2[[#This Row],[STEP23]]</f>
        <v>8509</v>
      </c>
      <c r="AX13" s="10">
        <f>Sug0.2[[#This Row],[STEP24]]</f>
        <v>8518</v>
      </c>
      <c r="AY13" s="10">
        <f>Sug0.2[[#This Row],[STEP25]]</f>
        <v>8540</v>
      </c>
      <c r="AZ13" s="10">
        <f>Sug0.2[[#This Row],[STEP26]]</f>
        <v>8583</v>
      </c>
      <c r="BA13" s="10">
        <f>Sug0.2[[#This Row],[STEP27]]</f>
        <v>8609</v>
      </c>
      <c r="BB13" s="10">
        <f>Sug0.5[[#This Row],[STEP2]]</f>
        <v>6849</v>
      </c>
      <c r="BC13" s="10">
        <f>Sug0.5[[#This Row],[STEP3]]</f>
        <v>6911</v>
      </c>
      <c r="BD13" s="10">
        <f>Sug0.5[[#This Row],[STEP4]]</f>
        <v>7020</v>
      </c>
      <c r="BE13" s="10">
        <f>Sug0.5[[#This Row],[STEP5]]</f>
        <v>7101</v>
      </c>
      <c r="BF13" s="10">
        <f>Sug0.5[[#This Row],[STEP6]]</f>
        <v>7219</v>
      </c>
      <c r="BG13" s="10">
        <f>Sug0.5[[#This Row],[STEP7]]</f>
        <v>7323</v>
      </c>
      <c r="BH13" s="10">
        <f>Sug0.5[[#This Row],[STEP8]]</f>
        <v>7448</v>
      </c>
      <c r="BI13" s="10">
        <f>Sug0.5[[#This Row],[STEP9]]</f>
        <v>7548</v>
      </c>
      <c r="BJ13" s="10">
        <f>Sug0.5[[#This Row],[STEP10]]</f>
        <v>7590</v>
      </c>
      <c r="BK13" s="10">
        <f>Sug0.5[[#This Row],[STEP11]]</f>
        <v>7670</v>
      </c>
      <c r="BL13" s="10">
        <f>Sug0.5[[#This Row],[STEP12]]</f>
        <v>7731</v>
      </c>
      <c r="BM13" s="10">
        <f>Sug0.5[[#This Row],[STEP13]]</f>
        <v>7811</v>
      </c>
      <c r="BN13" s="10">
        <f>Sug0.5[[#This Row],[STEP14]]</f>
        <v>7844</v>
      </c>
      <c r="BO13" s="10">
        <f>Sug0.5[[#This Row],[STEP15]]</f>
        <v>7909</v>
      </c>
      <c r="BP13" s="10">
        <f>Sug0.5[[#This Row],[STEP16]]</f>
        <v>7939</v>
      </c>
      <c r="BQ13" s="10">
        <f>Sug0.5[[#This Row],[STEP17]]</f>
        <v>7978</v>
      </c>
      <c r="BR13" s="10">
        <f>Sug0.5[[#This Row],[STEP18]]</f>
        <v>7995</v>
      </c>
      <c r="BS13" s="10">
        <f>Sug0.5[[#This Row],[STEP19]]</f>
        <v>7989</v>
      </c>
      <c r="BT13" s="10">
        <f>Sug0.5[[#This Row],[STEP20]]</f>
        <v>8050</v>
      </c>
      <c r="BU13" s="10">
        <f>Sug0.5[[#This Row],[STEP21]]</f>
        <v>8058</v>
      </c>
      <c r="BV13" s="10">
        <f>Sug0.5[[#This Row],[STEP22]]</f>
        <v>8079</v>
      </c>
      <c r="BW13" s="10">
        <f>Sug0.5[[#This Row],[STEP23]]</f>
        <v>8123</v>
      </c>
      <c r="BX13" s="10">
        <f>Sug0.5[[#This Row],[STEP24]]</f>
        <v>8139</v>
      </c>
      <c r="BY13" s="10">
        <f>Sug0.5[[#This Row],[STEP25]]</f>
        <v>8164</v>
      </c>
      <c r="BZ13" s="10">
        <f>Sug0.5[[#This Row],[STEP26]]</f>
        <v>8241</v>
      </c>
      <c r="CA13" s="10">
        <f>Sug0.5[[#This Row],[STEP27]]</f>
        <v>8248</v>
      </c>
      <c r="CB13" s="10">
        <f>Reg[[#This Row],[NASP2]]</f>
        <v>537</v>
      </c>
      <c r="CC13" s="10">
        <f>Reg[[#This Row],[NASP3]]</f>
        <v>653</v>
      </c>
      <c r="CD13" s="10">
        <f>Reg[[#This Row],[NASP4]]</f>
        <v>760</v>
      </c>
      <c r="CE13" s="10">
        <f>Reg[[#This Row],[NASP5]]</f>
        <v>847</v>
      </c>
      <c r="CF13" s="10">
        <f>Reg[[#This Row],[NASP6]]</f>
        <v>933</v>
      </c>
      <c r="CG13" s="10">
        <f>Reg[[#This Row],[NASP7]]</f>
        <v>1025</v>
      </c>
      <c r="CH13" s="10">
        <f>Reg[[#This Row],[NASP8]]</f>
        <v>1115</v>
      </c>
      <c r="CI13" s="10">
        <f>Reg[[#This Row],[NASP9]]</f>
        <v>1211</v>
      </c>
      <c r="CJ13" s="10">
        <f>Reg[[#This Row],[NASP10]]</f>
        <v>1319</v>
      </c>
      <c r="CK13" s="10">
        <f>Reg[[#This Row],[NASP11]]</f>
        <v>1426</v>
      </c>
      <c r="CL13" s="10">
        <f>Reg[[#This Row],[NASP12]]</f>
        <v>1529</v>
      </c>
      <c r="CM13" s="10">
        <f>Reg[[#This Row],[NASP13]]</f>
        <v>1596</v>
      </c>
      <c r="CN13" s="10">
        <f>Reg[[#This Row],[NASP14]]</f>
        <v>1697</v>
      </c>
      <c r="CO13" s="10">
        <f>Reg[[#This Row],[NASP15]]</f>
        <v>1794</v>
      </c>
      <c r="CP13" s="10">
        <f>Reg[[#This Row],[NASP16]]</f>
        <v>1866</v>
      </c>
      <c r="CQ13" s="10">
        <f>Reg[[#This Row],[NASP17]]</f>
        <v>1917</v>
      </c>
      <c r="CR13" s="10">
        <f>Reg[[#This Row],[NASP18]]</f>
        <v>1995</v>
      </c>
      <c r="CS13" s="10">
        <f>Reg[[#This Row],[NASP19]]</f>
        <v>2068</v>
      </c>
      <c r="CT13" s="10">
        <f>Reg[[#This Row],[NASP20]]</f>
        <v>2144</v>
      </c>
      <c r="CU13" s="10">
        <f>Reg[[#This Row],[NASP21]]</f>
        <v>2223</v>
      </c>
      <c r="CV13" s="10">
        <f>Reg[[#This Row],[NASP22]]</f>
        <v>2291</v>
      </c>
      <c r="CW13" s="10">
        <f>Reg[[#This Row],[NASP23]]</f>
        <v>2371</v>
      </c>
      <c r="CX13" s="10">
        <f>Reg[[#This Row],[NASP24]]</f>
        <v>2432</v>
      </c>
      <c r="CY13" s="10">
        <f>Reg[[#This Row],[NASP25]]</f>
        <v>2486</v>
      </c>
      <c r="CZ13" s="10">
        <f>Reg[[#This Row],[NASP26]]</f>
        <v>2532</v>
      </c>
      <c r="DA13" s="10">
        <f>Reg[[#This Row],[NASP27]]</f>
        <v>2568</v>
      </c>
      <c r="DB13" s="10">
        <f>Sug0.2[[#This Row],[NASP2]]</f>
        <v>537</v>
      </c>
      <c r="DC13" s="10">
        <f>Sug0.2[[#This Row],[NASP3]]</f>
        <v>648</v>
      </c>
      <c r="DD13" s="10">
        <f>Sug0.2[[#This Row],[NASP4]]</f>
        <v>743</v>
      </c>
      <c r="DE13" s="10">
        <f>Sug0.2[[#This Row],[NASP5]]</f>
        <v>822</v>
      </c>
      <c r="DF13" s="10">
        <f>Sug0.2[[#This Row],[NASP6]]</f>
        <v>902</v>
      </c>
      <c r="DG13" s="10">
        <f>Sug0.2[[#This Row],[NASP7]]</f>
        <v>991</v>
      </c>
      <c r="DH13" s="10">
        <f>Sug0.2[[#This Row],[NASP8]]</f>
        <v>1068</v>
      </c>
      <c r="DI13" s="10">
        <f>Sug0.2[[#This Row],[NASP9]]</f>
        <v>1151</v>
      </c>
      <c r="DJ13" s="10">
        <f>Sug0.2[[#This Row],[NASP10]]</f>
        <v>1249</v>
      </c>
      <c r="DK13" s="10">
        <f>Sug0.2[[#This Row],[NASP11]]</f>
        <v>1337</v>
      </c>
      <c r="DL13" s="10">
        <f>Sug0.2[[#This Row],[NASP12]]</f>
        <v>1423</v>
      </c>
      <c r="DM13" s="10">
        <f>Sug0.2[[#This Row],[NASP13]]</f>
        <v>1488</v>
      </c>
      <c r="DN13" s="10">
        <f>Sug0.2[[#This Row],[NASP14]]</f>
        <v>1573</v>
      </c>
      <c r="DO13" s="10">
        <f>Sug0.2[[#This Row],[NASP15]]</f>
        <v>1657</v>
      </c>
      <c r="DP13" s="10">
        <f>Sug0.2[[#This Row],[NASP16]]</f>
        <v>1715</v>
      </c>
      <c r="DQ13" s="10">
        <f>Sug0.2[[#This Row],[NASP17]]</f>
        <v>1757</v>
      </c>
      <c r="DR13" s="10">
        <f>Sug0.2[[#This Row],[NASP18]]</f>
        <v>1835</v>
      </c>
      <c r="DS13" s="10">
        <f>Sug0.2[[#This Row],[NASP19]]</f>
        <v>1905</v>
      </c>
      <c r="DT13" s="10">
        <f>Sug0.2[[#This Row],[NASP20]]</f>
        <v>1979</v>
      </c>
      <c r="DU13" s="10">
        <f>Sug0.2[[#This Row],[NASP21]]</f>
        <v>2054</v>
      </c>
      <c r="DV13" s="10">
        <f>Sug0.2[[#This Row],[NASP22]]</f>
        <v>2115</v>
      </c>
      <c r="DW13" s="10">
        <f>Sug0.2[[#This Row],[NASP23]]</f>
        <v>2190</v>
      </c>
      <c r="DX13" s="10">
        <f>Sug0.2[[#This Row],[NASP24]]</f>
        <v>2243</v>
      </c>
      <c r="DY13" s="10">
        <f>Sug0.2[[#This Row],[NASP25]]</f>
        <v>2298</v>
      </c>
      <c r="DZ13" s="10">
        <f>Sug0.2[[#This Row],[NASP26]]</f>
        <v>2340</v>
      </c>
      <c r="EA13" s="10">
        <f>Sug0.2[[#This Row],[NASP27]]</f>
        <v>2377</v>
      </c>
      <c r="EB13">
        <f>Sug0.5[[#This Row],[NASP2]]</f>
        <v>537</v>
      </c>
      <c r="EC13">
        <f>Sug0.5[[#This Row],[NASP3]]</f>
        <v>632</v>
      </c>
      <c r="ED13">
        <f>Sug0.5[[#This Row],[NASP4]]</f>
        <v>712</v>
      </c>
      <c r="EE13">
        <f>Sug0.5[[#This Row],[NASP5]]</f>
        <v>778</v>
      </c>
      <c r="EF13">
        <f>Sug0.5[[#This Row],[NASP6]]</f>
        <v>840</v>
      </c>
      <c r="EG13">
        <f>Sug0.5[[#This Row],[NASP7]]</f>
        <v>901</v>
      </c>
      <c r="EH13">
        <f>Sug0.5[[#This Row],[NASP8]]</f>
        <v>981</v>
      </c>
      <c r="EI13">
        <f>Sug0.5[[#This Row],[NASP9]]</f>
        <v>1037</v>
      </c>
      <c r="EJ13">
        <f>Sug0.5[[#This Row],[NASP10]]</f>
        <v>1114</v>
      </c>
      <c r="EK13">
        <f>Sug0.5[[#This Row],[NASP11]]</f>
        <v>1174</v>
      </c>
      <c r="EL13">
        <f>Sug0.5[[#This Row],[NASP12]]</f>
        <v>1222</v>
      </c>
      <c r="EM13">
        <f>Sug0.5[[#This Row],[NASP13]]</f>
        <v>1273</v>
      </c>
      <c r="EN13">
        <f>Sug0.5[[#This Row],[NASP14]]</f>
        <v>1338</v>
      </c>
      <c r="EO13">
        <f>Sug0.5[[#This Row],[NASP15]]</f>
        <v>1398</v>
      </c>
      <c r="EP13">
        <f>Sug0.5[[#This Row],[NASP16]]</f>
        <v>1437</v>
      </c>
      <c r="EQ13">
        <f>Sug0.5[[#This Row],[NASP17]]</f>
        <v>1479</v>
      </c>
      <c r="ER13">
        <f>Sug0.5[[#This Row],[NASP18]]</f>
        <v>1549</v>
      </c>
      <c r="ES13">
        <f>Sug0.5[[#This Row],[NASP19]]</f>
        <v>1602</v>
      </c>
      <c r="ET13">
        <f>Sug0.5[[#This Row],[NASP20]]</f>
        <v>1677</v>
      </c>
      <c r="EU13">
        <f>Sug0.5[[#This Row],[NASP21]]</f>
        <v>1749</v>
      </c>
      <c r="EV13">
        <f>Sug0.5[[#This Row],[NASP22]]</f>
        <v>1799</v>
      </c>
      <c r="EW13">
        <f>Sug0.5[[#This Row],[NASP23]]</f>
        <v>1860</v>
      </c>
      <c r="EX13">
        <f>Sug0.5[[#This Row],[NASP24]]</f>
        <v>1904</v>
      </c>
      <c r="EY13">
        <f>Sug0.5[[#This Row],[NASP25]]</f>
        <v>1962</v>
      </c>
      <c r="EZ13">
        <f>Sug0.5[[#This Row],[NASP26]]</f>
        <v>1985</v>
      </c>
      <c r="FA13">
        <f>Sug0.5[[#This Row],[NASP27]]</f>
        <v>2024</v>
      </c>
      <c r="FB13">
        <f>Reg[[#This Row],[CIRP2]]</f>
        <v>51</v>
      </c>
      <c r="FC13">
        <f>Reg[[#This Row],[CIRP3]]</f>
        <v>58</v>
      </c>
      <c r="FD13">
        <f>Reg[[#This Row],[CIRP4]]</f>
        <v>63</v>
      </c>
      <c r="FE13">
        <f>Reg[[#This Row],[CIRP5]]</f>
        <v>71</v>
      </c>
      <c r="FF13">
        <f>Reg[[#This Row],[CIRP6]]</f>
        <v>75</v>
      </c>
      <c r="FG13">
        <f>Reg[[#This Row],[CIRP7]]</f>
        <v>89</v>
      </c>
      <c r="FH13">
        <f>Reg[[#This Row],[CIRP8]]</f>
        <v>102</v>
      </c>
      <c r="FI13">
        <f>Reg[[#This Row],[CIRP9]]</f>
        <v>105</v>
      </c>
      <c r="FJ13">
        <f>Reg[[#This Row],[CIRP10]]</f>
        <v>117</v>
      </c>
      <c r="FK13">
        <f>Reg[[#This Row],[CIRP11]]</f>
        <v>123</v>
      </c>
      <c r="FL13">
        <f>Reg[[#This Row],[CIRP12]]</f>
        <v>131</v>
      </c>
      <c r="FM13">
        <f>Reg[[#This Row],[CIRP13]]</f>
        <v>136</v>
      </c>
      <c r="FN13">
        <f>Reg[[#This Row],[CIRP14]]</f>
        <v>151</v>
      </c>
      <c r="FO13">
        <f>Reg[[#This Row],[CIRP15]]</f>
        <v>167</v>
      </c>
      <c r="FP13">
        <f>Reg[[#This Row],[CIRP16]]</f>
        <v>184</v>
      </c>
      <c r="FQ13">
        <f>Reg[[#This Row],[CIRP17]]</f>
        <v>191</v>
      </c>
      <c r="FR13">
        <f>Reg[[#This Row],[CIRP18]]</f>
        <v>203</v>
      </c>
      <c r="FS13">
        <f>Reg[[#This Row],[CIRP19]]</f>
        <v>191</v>
      </c>
      <c r="FT13">
        <f>Reg[[#This Row],[CIRP20]]</f>
        <v>206</v>
      </c>
      <c r="FU13">
        <f>Reg[[#This Row],[CIRP21]]</f>
        <v>223</v>
      </c>
      <c r="FV13">
        <f>Reg[[#This Row],[CIRP22]]</f>
        <v>223</v>
      </c>
      <c r="FW13">
        <f>Reg[[#This Row],[CIRP23]]</f>
        <v>230</v>
      </c>
      <c r="FX13">
        <f>Reg[[#This Row],[CIRP24]]</f>
        <v>244</v>
      </c>
      <c r="FY13">
        <f>Reg[[#This Row],[CIRP25]]</f>
        <v>261</v>
      </c>
      <c r="FZ13">
        <f>Reg[[#This Row],[CIRP26]]</f>
        <v>279</v>
      </c>
      <c r="GA13">
        <f>Reg[[#This Row],[CIRP27]]</f>
        <v>292</v>
      </c>
      <c r="GB13">
        <f>Sug0.2[[#This Row],[CIRP2]]</f>
        <v>51</v>
      </c>
      <c r="GC13">
        <f>Sug0.2[[#This Row],[CIRP3]]</f>
        <v>58</v>
      </c>
      <c r="GD13">
        <f>Sug0.2[[#This Row],[CIRP4]]</f>
        <v>63</v>
      </c>
      <c r="GE13">
        <f>Sug0.2[[#This Row],[CIRP5]]</f>
        <v>71</v>
      </c>
      <c r="GF13">
        <f>Sug0.2[[#This Row],[CIRP6]]</f>
        <v>75</v>
      </c>
      <c r="GG13">
        <f>Sug0.2[[#This Row],[CIRP7]]</f>
        <v>86</v>
      </c>
      <c r="GH13">
        <f>Sug0.2[[#This Row],[CIRP8]]</f>
        <v>99</v>
      </c>
      <c r="GI13">
        <f>Sug0.2[[#This Row],[CIRP9]]</f>
        <v>100</v>
      </c>
      <c r="GJ13">
        <f>Sug0.2[[#This Row],[CIRP10]]</f>
        <v>110</v>
      </c>
      <c r="GK13">
        <f>Sug0.2[[#This Row],[CIRP11]]</f>
        <v>117</v>
      </c>
      <c r="GL13">
        <f>Sug0.2[[#This Row],[CIRP12]]</f>
        <v>123</v>
      </c>
      <c r="GM13">
        <f>Sug0.2[[#This Row],[CIRP13]]</f>
        <v>126</v>
      </c>
      <c r="GN13">
        <f>Sug0.2[[#This Row],[CIRP14]]</f>
        <v>140</v>
      </c>
      <c r="GO13">
        <f>Sug0.2[[#This Row],[CIRP15]]</f>
        <v>156</v>
      </c>
      <c r="GP13">
        <f>Sug0.2[[#This Row],[CIRP16]]</f>
        <v>169</v>
      </c>
      <c r="GQ13">
        <f>Sug0.2[[#This Row],[CIRP17]]</f>
        <v>174</v>
      </c>
      <c r="GR13">
        <f>Sug0.2[[#This Row],[CIRP18]]</f>
        <v>184</v>
      </c>
      <c r="GS13">
        <f>Sug0.2[[#This Row],[CIRP19]]</f>
        <v>172</v>
      </c>
      <c r="GT13">
        <f>Sug0.2[[#This Row],[CIRP20]]</f>
        <v>184</v>
      </c>
      <c r="GU13">
        <f>Sug0.2[[#This Row],[CIRP21]]</f>
        <v>195</v>
      </c>
      <c r="GV13">
        <f>Sug0.2[[#This Row],[CIRP22]]</f>
        <v>197</v>
      </c>
      <c r="GW13">
        <f>Sug0.2[[#This Row],[CIRP23]]</f>
        <v>201</v>
      </c>
      <c r="GX13">
        <f>Sug0.2[[#This Row],[CIRP24]]</f>
        <v>215</v>
      </c>
      <c r="GY13">
        <f>Sug0.2[[#This Row],[CIRP25]]</f>
        <v>228</v>
      </c>
      <c r="GZ13">
        <f>Sug0.2[[#This Row],[CIRP26]]</f>
        <v>241</v>
      </c>
      <c r="HA13">
        <f>Sug0.2[[#This Row],[CIRP27]]</f>
        <v>252</v>
      </c>
      <c r="HB13">
        <f>Sug0.5[[#This Row],[CIRP2]]</f>
        <v>51</v>
      </c>
      <c r="HC13">
        <f>Sug0.5[[#This Row],[CIRP3]]</f>
        <v>56</v>
      </c>
      <c r="HD13">
        <f>Sug0.5[[#This Row],[CIRP4]]</f>
        <v>61</v>
      </c>
      <c r="HE13">
        <f>Sug0.5[[#This Row],[CIRP5]]</f>
        <v>69</v>
      </c>
      <c r="HF13">
        <f>Sug0.5[[#This Row],[CIRP6]]</f>
        <v>70</v>
      </c>
      <c r="HG13">
        <f>Sug0.5[[#This Row],[CIRP7]]</f>
        <v>77</v>
      </c>
      <c r="HH13">
        <f>Sug0.5[[#This Row],[CIRP8]]</f>
        <v>83</v>
      </c>
      <c r="HI13">
        <f>Sug0.5[[#This Row],[CIRP9]]</f>
        <v>84</v>
      </c>
      <c r="HJ13">
        <f>Sug0.5[[#This Row],[CIRP10]]</f>
        <v>93</v>
      </c>
      <c r="HK13">
        <f>Sug0.5[[#This Row],[CIRP11]]</f>
        <v>95</v>
      </c>
      <c r="HL13">
        <f>Sug0.5[[#This Row],[CIRP12]]</f>
        <v>105</v>
      </c>
      <c r="HM13">
        <f>Sug0.5[[#This Row],[CIRP13]]</f>
        <v>105</v>
      </c>
      <c r="HN13">
        <f>Sug0.5[[#This Row],[CIRP14]]</f>
        <v>119</v>
      </c>
      <c r="HO13">
        <f>Sug0.5[[#This Row],[CIRP15]]</f>
        <v>134</v>
      </c>
      <c r="HP13">
        <f>Sug0.5[[#This Row],[CIRP16]]</f>
        <v>141</v>
      </c>
      <c r="HQ13">
        <f>Sug0.5[[#This Row],[CIRP17]]</f>
        <v>143</v>
      </c>
      <c r="HR13">
        <f>Sug0.5[[#This Row],[CIRP18]]</f>
        <v>148</v>
      </c>
      <c r="HS13">
        <f>Sug0.5[[#This Row],[CIRP19]]</f>
        <v>136</v>
      </c>
      <c r="HT13">
        <f>Sug0.5[[#This Row],[CIRP20]]</f>
        <v>146</v>
      </c>
      <c r="HU13">
        <f>Sug0.5[[#This Row],[CIRP21]]</f>
        <v>152</v>
      </c>
      <c r="HV13">
        <f>Sug0.5[[#This Row],[CIRP22]]</f>
        <v>153</v>
      </c>
      <c r="HW13">
        <f>Sug0.5[[#This Row],[CIRP23]]</f>
        <v>153</v>
      </c>
      <c r="HX13">
        <f>Sug0.5[[#This Row],[CIRP24]]</f>
        <v>161</v>
      </c>
      <c r="HY13">
        <f>Sug0.5[[#This Row],[CIRP25]]</f>
        <v>169</v>
      </c>
      <c r="HZ13">
        <f>Sug0.5[[#This Row],[CIRP26]]</f>
        <v>179</v>
      </c>
      <c r="IA13">
        <f>Sug0.5[[#This Row],[CIRP27]]</f>
        <v>193</v>
      </c>
      <c r="IB13">
        <f>Reg[[#This Row],[HCCP2]]</f>
        <v>5</v>
      </c>
      <c r="IC13">
        <f>Reg[[#This Row],[HCCP3]]</f>
        <v>3</v>
      </c>
      <c r="ID13">
        <f>Reg[[#This Row],[HCCP4]]</f>
        <v>4</v>
      </c>
      <c r="IE13">
        <f>Reg[[#This Row],[HCCP5]]</f>
        <v>3</v>
      </c>
      <c r="IF13">
        <f>Reg[[#This Row],[HCCP6]]</f>
        <v>4</v>
      </c>
      <c r="IG13">
        <f>Reg[[#This Row],[HCCP7]]</f>
        <v>4</v>
      </c>
      <c r="IH13">
        <f>Reg[[#This Row],[HCCP8]]</f>
        <v>5</v>
      </c>
      <c r="II13">
        <f>Reg[[#This Row],[HCCP9]]</f>
        <v>5</v>
      </c>
      <c r="IJ13">
        <f>Reg[[#This Row],[HCCP10]]</f>
        <v>5</v>
      </c>
      <c r="IK13">
        <f>Reg[[#This Row],[HCCP11]]</f>
        <v>7</v>
      </c>
      <c r="IL13">
        <f>Reg[[#This Row],[HCCP12]]</f>
        <v>5</v>
      </c>
      <c r="IM13">
        <f>Reg[[#This Row],[HCCP13]]</f>
        <v>10</v>
      </c>
      <c r="IN13">
        <f>Reg[[#This Row],[HCCP14]]</f>
        <v>6</v>
      </c>
      <c r="IO13">
        <f>Reg[[#This Row],[HCCP15]]</f>
        <v>8</v>
      </c>
      <c r="IP13">
        <f>Reg[[#This Row],[HCCP16]]</f>
        <v>9</v>
      </c>
      <c r="IQ13">
        <f>Reg[[#This Row],[HCCP17]]</f>
        <v>12</v>
      </c>
      <c r="IR13">
        <f>Reg[[#This Row],[HCCP18]]</f>
        <v>11</v>
      </c>
      <c r="IS13">
        <f>Reg[[#This Row],[HCCP19]]</f>
        <v>14</v>
      </c>
      <c r="IT13">
        <f>Reg[[#This Row],[HCCP20]]</f>
        <v>11</v>
      </c>
      <c r="IU13">
        <f>Reg[[#This Row],[HCCP21]]</f>
        <v>8</v>
      </c>
      <c r="IV13">
        <f>Reg[[#This Row],[HCCP22]]</f>
        <v>8</v>
      </c>
      <c r="IW13">
        <f>Reg[[#This Row],[HCCP23]]</f>
        <v>15</v>
      </c>
      <c r="IX13">
        <f>Reg[[#This Row],[HCCP24]]</f>
        <v>12</v>
      </c>
      <c r="IY13">
        <f>Reg[[#This Row],[HCCP25]]</f>
        <v>10</v>
      </c>
      <c r="IZ13">
        <f>Reg[[#This Row],[HCCP26]]</f>
        <v>8</v>
      </c>
      <c r="JA13">
        <f>Reg[[#This Row],[HCCP27]]</f>
        <v>8</v>
      </c>
      <c r="JB13">
        <f>Sug0.2[[#This Row],[HCCP2]]</f>
        <v>5</v>
      </c>
      <c r="JC13">
        <f>Sug0.2[[#This Row],[HCCP3]]</f>
        <v>3</v>
      </c>
      <c r="JD13">
        <f>Sug0.2[[#This Row],[HCCP4]]</f>
        <v>4</v>
      </c>
      <c r="JE13">
        <f>Sug0.2[[#This Row],[HCCP5]]</f>
        <v>3</v>
      </c>
      <c r="JF13">
        <f>Sug0.2[[#This Row],[HCCP6]]</f>
        <v>4</v>
      </c>
      <c r="JG13">
        <f>Sug0.2[[#This Row],[HCCP7]]</f>
        <v>4</v>
      </c>
      <c r="JH13">
        <f>Sug0.2[[#This Row],[HCCP8]]</f>
        <v>5</v>
      </c>
      <c r="JI13">
        <f>Sug0.2[[#This Row],[HCCP9]]</f>
        <v>5</v>
      </c>
      <c r="JJ13">
        <f>Sug0.2[[#This Row],[HCCP10]]</f>
        <v>5</v>
      </c>
      <c r="JK13">
        <f>Sug0.2[[#This Row],[HCCP11]]</f>
        <v>6</v>
      </c>
      <c r="JL13">
        <f>Sug0.2[[#This Row],[HCCP12]]</f>
        <v>4</v>
      </c>
      <c r="JM13">
        <f>Sug0.2[[#This Row],[HCCP13]]</f>
        <v>10</v>
      </c>
      <c r="JN13">
        <f>Sug0.2[[#This Row],[HCCP14]]</f>
        <v>6</v>
      </c>
      <c r="JO13">
        <f>Sug0.2[[#This Row],[HCCP15]]</f>
        <v>8</v>
      </c>
      <c r="JP13">
        <f>Sug0.2[[#This Row],[HCCP16]]</f>
        <v>8</v>
      </c>
      <c r="JQ13">
        <f>Sug0.2[[#This Row],[HCCP17]]</f>
        <v>9</v>
      </c>
      <c r="JR13">
        <f>Sug0.2[[#This Row],[HCCP18]]</f>
        <v>9</v>
      </c>
      <c r="JS13">
        <f>Sug0.2[[#This Row],[HCCP19]]</f>
        <v>13</v>
      </c>
      <c r="JT13">
        <f>Sug0.2[[#This Row],[HCCP20]]</f>
        <v>11</v>
      </c>
      <c r="JU13">
        <f>Sug0.2[[#This Row],[HCCP21]]</f>
        <v>8</v>
      </c>
      <c r="JV13">
        <f>Sug0.2[[#This Row],[HCCP22]]</f>
        <v>8</v>
      </c>
      <c r="JW13">
        <f>Sug0.2[[#This Row],[HCCP23]]</f>
        <v>15</v>
      </c>
      <c r="JX13">
        <f>Sug0.2[[#This Row],[HCCP24]]</f>
        <v>11</v>
      </c>
      <c r="JY13">
        <f>Sug0.2[[#This Row],[HCCP25]]</f>
        <v>9</v>
      </c>
      <c r="JZ13">
        <f>Sug0.2[[#This Row],[HCCP26]]</f>
        <v>6</v>
      </c>
      <c r="KA13">
        <f>Sug0.2[[#This Row],[HCCP27]]</f>
        <v>5</v>
      </c>
      <c r="KB13">
        <f>Sug0.5[[#This Row],[HCCP2]]</f>
        <v>5</v>
      </c>
      <c r="KC13">
        <f>Sug0.5[[#This Row],[HCCP3]]</f>
        <v>3</v>
      </c>
      <c r="KD13">
        <f>Sug0.5[[#This Row],[HCCP4]]</f>
        <v>4</v>
      </c>
      <c r="KE13">
        <f>Sug0.5[[#This Row],[HCCP5]]</f>
        <v>3</v>
      </c>
      <c r="KF13">
        <f>Sug0.5[[#This Row],[HCCP6]]</f>
        <v>4</v>
      </c>
      <c r="KG13">
        <f>Sug0.5[[#This Row],[HCCP7]]</f>
        <v>4</v>
      </c>
      <c r="KH13">
        <f>Sug0.5[[#This Row],[HCCP8]]</f>
        <v>5</v>
      </c>
      <c r="KI13">
        <f>Sug0.5[[#This Row],[HCCP9]]</f>
        <v>5</v>
      </c>
      <c r="KJ13">
        <f>Sug0.5[[#This Row],[HCCP10]]</f>
        <v>4</v>
      </c>
      <c r="KK13">
        <f>Sug0.5[[#This Row],[HCCP11]]</f>
        <v>4</v>
      </c>
      <c r="KL13">
        <f>Sug0.5[[#This Row],[HCCP12]]</f>
        <v>3</v>
      </c>
      <c r="KM13">
        <f>Sug0.5[[#This Row],[HCCP13]]</f>
        <v>8</v>
      </c>
      <c r="KN13">
        <f>Sug0.5[[#This Row],[HCCP14]]</f>
        <v>4</v>
      </c>
      <c r="KO13">
        <f>Sug0.5[[#This Row],[HCCP15]]</f>
        <v>6</v>
      </c>
      <c r="KP13">
        <f>Sug0.5[[#This Row],[HCCP16]]</f>
        <v>6</v>
      </c>
      <c r="KQ13">
        <f>Sug0.5[[#This Row],[HCCP17]]</f>
        <v>8</v>
      </c>
      <c r="KR13">
        <f>Sug0.5[[#This Row],[HCCP18]]</f>
        <v>8</v>
      </c>
      <c r="KS13">
        <f>Sug0.5[[#This Row],[HCCP19]]</f>
        <v>13</v>
      </c>
      <c r="KT13">
        <f>Sug0.5[[#This Row],[HCCP20]]</f>
        <v>10</v>
      </c>
      <c r="KU13">
        <f>Sug0.5[[#This Row],[HCCP21]]</f>
        <v>9</v>
      </c>
      <c r="KV13">
        <f>Sug0.5[[#This Row],[HCCP22]]</f>
        <v>8</v>
      </c>
      <c r="KW13">
        <f>Sug0.5[[#This Row],[HCCP23]]</f>
        <v>13</v>
      </c>
      <c r="KX13">
        <f>Sug0.5[[#This Row],[HCCP24]]</f>
        <v>11</v>
      </c>
      <c r="KY13">
        <f>Sug0.5[[#This Row],[HCCP25]]</f>
        <v>7</v>
      </c>
      <c r="KZ13">
        <f>Sug0.5[[#This Row],[HCCP26]]</f>
        <v>4</v>
      </c>
      <c r="LA13">
        <f>Sug0.5[[#This Row],[HCCP27]]</f>
        <v>3</v>
      </c>
      <c r="LB13">
        <f>Reg[[#This Row],[CHDP2]]</f>
        <v>1516</v>
      </c>
      <c r="LC13">
        <f>Reg[[#This Row],[CHDP3]]</f>
        <v>1560</v>
      </c>
      <c r="LD13">
        <f>Reg[[#This Row],[CHDP4]]</f>
        <v>1590</v>
      </c>
      <c r="LE13">
        <f>Reg[[#This Row],[CHDP5]]</f>
        <v>1670</v>
      </c>
      <c r="LF13">
        <f>Reg[[#This Row],[CHDP6]]</f>
        <v>1697</v>
      </c>
      <c r="LG13">
        <f>Reg[[#This Row],[CHDP7]]</f>
        <v>1741</v>
      </c>
      <c r="LH13">
        <f>Reg[[#This Row],[CHDP8]]</f>
        <v>1789</v>
      </c>
      <c r="LI13">
        <f>Reg[[#This Row],[CHDP9]]</f>
        <v>1816</v>
      </c>
      <c r="LJ13">
        <f>Reg[[#This Row],[CHDP10]]</f>
        <v>1853</v>
      </c>
      <c r="LK13">
        <f>Reg[[#This Row],[CHDP11]]</f>
        <v>1885</v>
      </c>
      <c r="LL13">
        <f>Reg[[#This Row],[CHDP12]]</f>
        <v>1891</v>
      </c>
      <c r="LM13">
        <f>Reg[[#This Row],[CHDP13]]</f>
        <v>1929</v>
      </c>
      <c r="LN13">
        <f>Reg[[#This Row],[CHDP14]]</f>
        <v>1954</v>
      </c>
      <c r="LO13">
        <f>Reg[[#This Row],[CHDP15]]</f>
        <v>1983</v>
      </c>
      <c r="LP13">
        <f>Reg[[#This Row],[CHDP16]]</f>
        <v>1973</v>
      </c>
      <c r="LQ13">
        <f>Reg[[#This Row],[CHDP17]]</f>
        <v>1983</v>
      </c>
      <c r="LR13">
        <f>Reg[[#This Row],[CHDP18]]</f>
        <v>1985</v>
      </c>
      <c r="LS13">
        <f>Reg[[#This Row],[CHDP19]]</f>
        <v>1983</v>
      </c>
      <c r="LT13">
        <f>Reg[[#This Row],[CHDP20]]</f>
        <v>1989</v>
      </c>
      <c r="LU13">
        <f>Reg[[#This Row],[CHDP21]]</f>
        <v>1997</v>
      </c>
      <c r="LV13">
        <f>Reg[[#This Row],[CHDP22]]</f>
        <v>2034</v>
      </c>
      <c r="LW13">
        <f>Reg[[#This Row],[CHDP23]]</f>
        <v>2024</v>
      </c>
      <c r="LX13">
        <f>Reg[[#This Row],[CHDP24]]</f>
        <v>2050</v>
      </c>
      <c r="LY13">
        <f>Reg[[#This Row],[CHDP25]]</f>
        <v>2048</v>
      </c>
      <c r="LZ13">
        <f>Reg[[#This Row],[CHDP26]]</f>
        <v>2069</v>
      </c>
      <c r="MA13">
        <f>Reg[[#This Row],[CHDP27]]</f>
        <v>2081</v>
      </c>
      <c r="MB13">
        <f>Sug0.2[[#This Row],[CHDP2]]</f>
        <v>1516</v>
      </c>
      <c r="MC13">
        <f>Sug0.2[[#This Row],[CHDP3]]</f>
        <v>1560</v>
      </c>
      <c r="MD13">
        <f>Sug0.2[[#This Row],[CHDP4]]</f>
        <v>1590</v>
      </c>
      <c r="ME13">
        <f>Sug0.2[[#This Row],[CHDP5]]</f>
        <v>1669</v>
      </c>
      <c r="MF13">
        <f>Sug0.2[[#This Row],[CHDP6]]</f>
        <v>1695</v>
      </c>
      <c r="MG13">
        <f>Sug0.2[[#This Row],[CHDP7]]</f>
        <v>1738</v>
      </c>
      <c r="MH13">
        <f>Sug0.2[[#This Row],[CHDP8]]</f>
        <v>1786</v>
      </c>
      <c r="MI13">
        <f>Sug0.2[[#This Row],[CHDP9]]</f>
        <v>1811</v>
      </c>
      <c r="MJ13">
        <f>Sug0.2[[#This Row],[CHDP10]]</f>
        <v>1849</v>
      </c>
      <c r="MK13">
        <f>Sug0.2[[#This Row],[CHDP11]]</f>
        <v>1877</v>
      </c>
      <c r="ML13">
        <f>Sug0.2[[#This Row],[CHDP12]]</f>
        <v>1882</v>
      </c>
      <c r="MM13">
        <f>Sug0.2[[#This Row],[CHDP13]]</f>
        <v>1921</v>
      </c>
      <c r="MN13">
        <f>Sug0.2[[#This Row],[CHDP14]]</f>
        <v>1946</v>
      </c>
      <c r="MO13">
        <f>Sug0.2[[#This Row],[CHDP15]]</f>
        <v>1973</v>
      </c>
      <c r="MP13">
        <f>Sug0.2[[#This Row],[CHDP16]]</f>
        <v>1964</v>
      </c>
      <c r="MQ13">
        <f>Sug0.2[[#This Row],[CHDP17]]</f>
        <v>1971</v>
      </c>
      <c r="MR13">
        <f>Sug0.2[[#This Row],[CHDP18]]</f>
        <v>1972</v>
      </c>
      <c r="MS13">
        <f>Sug0.2[[#This Row],[CHDP19]]</f>
        <v>1970</v>
      </c>
      <c r="MT13">
        <f>Sug0.2[[#This Row],[CHDP20]]</f>
        <v>1974</v>
      </c>
      <c r="MU13">
        <f>Sug0.2[[#This Row],[CHDP21]]</f>
        <v>1981</v>
      </c>
      <c r="MV13">
        <f>Sug0.2[[#This Row],[CHDP22]]</f>
        <v>2018</v>
      </c>
      <c r="MW13">
        <f>Sug0.2[[#This Row],[CHDP23]]</f>
        <v>2006</v>
      </c>
      <c r="MX13">
        <f>Sug0.2[[#This Row],[CHDP24]]</f>
        <v>2030</v>
      </c>
      <c r="MY13">
        <f>Sug0.2[[#This Row],[CHDP25]]</f>
        <v>2030</v>
      </c>
      <c r="MZ13">
        <f>Sug0.2[[#This Row],[CHDP26]]</f>
        <v>2048</v>
      </c>
      <c r="NA13">
        <f>Sug0.2[[#This Row],[CHDP27]]</f>
        <v>2063</v>
      </c>
      <c r="NB13">
        <f>Sug0.5[[#This Row],[CHDP2]]</f>
        <v>1516</v>
      </c>
      <c r="NC13">
        <f>Sug0.5[[#This Row],[CHDP3]]</f>
        <v>1560</v>
      </c>
      <c r="ND13">
        <f>Sug0.5[[#This Row],[CHDP4]]</f>
        <v>1590</v>
      </c>
      <c r="NE13">
        <f>Sug0.5[[#This Row],[CHDP5]]</f>
        <v>1668</v>
      </c>
      <c r="NF13">
        <f>Sug0.5[[#This Row],[CHDP6]]</f>
        <v>1689</v>
      </c>
      <c r="NG13">
        <f>Sug0.5[[#This Row],[CHDP7]]</f>
        <v>1729</v>
      </c>
      <c r="NH13">
        <f>Sug0.5[[#This Row],[CHDP8]]</f>
        <v>1774</v>
      </c>
      <c r="NI13">
        <f>Sug0.5[[#This Row],[CHDP9]]</f>
        <v>1796</v>
      </c>
      <c r="NJ13">
        <f>Sug0.5[[#This Row],[CHDP10]]</f>
        <v>1830</v>
      </c>
      <c r="NK13">
        <f>Sug0.5[[#This Row],[CHDP11]]</f>
        <v>1857</v>
      </c>
      <c r="NL13">
        <f>Sug0.5[[#This Row],[CHDP12]]</f>
        <v>1858</v>
      </c>
      <c r="NM13">
        <f>Sug0.5[[#This Row],[CHDP13]]</f>
        <v>1895</v>
      </c>
      <c r="NN13">
        <f>Sug0.5[[#This Row],[CHDP14]]</f>
        <v>1917</v>
      </c>
      <c r="NO13">
        <f>Sug0.5[[#This Row],[CHDP15]]</f>
        <v>1950</v>
      </c>
      <c r="NP13">
        <f>Sug0.5[[#This Row],[CHDP16]]</f>
        <v>1935</v>
      </c>
      <c r="NQ13">
        <f>Sug0.5[[#This Row],[CHDP17]]</f>
        <v>1938</v>
      </c>
      <c r="NR13">
        <f>Sug0.5[[#This Row],[CHDP18]]</f>
        <v>1941</v>
      </c>
      <c r="NS13">
        <f>Sug0.5[[#This Row],[CHDP19]]</f>
        <v>1941</v>
      </c>
      <c r="NT13">
        <f>Sug0.5[[#This Row],[CHDP20]]</f>
        <v>1940</v>
      </c>
      <c r="NU13">
        <f>Sug0.5[[#This Row],[CHDP21]]</f>
        <v>1948</v>
      </c>
      <c r="NV13">
        <f>Sug0.5[[#This Row],[CHDP22]]</f>
        <v>1980</v>
      </c>
      <c r="NW13">
        <f>Sug0.5[[#This Row],[CHDP23]]</f>
        <v>1960</v>
      </c>
      <c r="NX13">
        <f>Sug0.5[[#This Row],[CHDP24]]</f>
        <v>1979</v>
      </c>
      <c r="NY13">
        <f>Sug0.5[[#This Row],[CHDP25]]</f>
        <v>1983</v>
      </c>
      <c r="NZ13">
        <f>Sug0.5[[#This Row],[CHDP26]]</f>
        <v>2000</v>
      </c>
      <c r="OA13">
        <f>Sug0.5[[#This Row],[CHDP27]]</f>
        <v>2020</v>
      </c>
      <c r="OB13">
        <f>Reg[[#This Row],[T2DP2]]</f>
        <v>2150</v>
      </c>
      <c r="OC13">
        <f>Reg[[#This Row],[T2DP3]]</f>
        <v>2200</v>
      </c>
      <c r="OD13">
        <f>Reg[[#This Row],[T2DP4]]</f>
        <v>2275</v>
      </c>
      <c r="OE13">
        <f>Reg[[#This Row],[T2DP5]]</f>
        <v>2351</v>
      </c>
      <c r="OF13">
        <f>Reg[[#This Row],[T2DP6]]</f>
        <v>2410</v>
      </c>
      <c r="OG13">
        <f>Reg[[#This Row],[T2DP7]]</f>
        <v>2474</v>
      </c>
      <c r="OH13">
        <f>Reg[[#This Row],[T2DP8]]</f>
        <v>2530</v>
      </c>
      <c r="OI13">
        <f>Reg[[#This Row],[T2DP9]]</f>
        <v>2582</v>
      </c>
      <c r="OJ13">
        <f>Reg[[#This Row],[T2DP10]]</f>
        <v>2638</v>
      </c>
      <c r="OK13">
        <f>Reg[[#This Row],[T2DP11]]</f>
        <v>2732</v>
      </c>
      <c r="OL13">
        <f>Reg[[#This Row],[T2DP12]]</f>
        <v>2819</v>
      </c>
      <c r="OM13">
        <f>Reg[[#This Row],[T2DP13]]</f>
        <v>2906</v>
      </c>
      <c r="ON13">
        <f>Reg[[#This Row],[T2DP14]]</f>
        <v>2971</v>
      </c>
      <c r="OO13">
        <f>Reg[[#This Row],[T2DP15]]</f>
        <v>3051</v>
      </c>
      <c r="OP13">
        <f>Reg[[#This Row],[T2DP16]]</f>
        <v>3095</v>
      </c>
      <c r="OQ13">
        <f>Reg[[#This Row],[T2DP17]]</f>
        <v>3170</v>
      </c>
      <c r="OR13">
        <f>Reg[[#This Row],[T2DP18]]</f>
        <v>3241</v>
      </c>
      <c r="OS13">
        <f>Reg[[#This Row],[T2DP19]]</f>
        <v>3287</v>
      </c>
      <c r="OT13">
        <f>Reg[[#This Row],[T2DP20]]</f>
        <v>3336</v>
      </c>
      <c r="OU13">
        <f>Reg[[#This Row],[T2DP21]]</f>
        <v>3390</v>
      </c>
      <c r="OV13">
        <f>Reg[[#This Row],[T2DP22]]</f>
        <v>3471</v>
      </c>
      <c r="OW13">
        <f>Reg[[#This Row],[T2DP23]]</f>
        <v>3488</v>
      </c>
      <c r="OX13">
        <f>Reg[[#This Row],[T2DP24]]</f>
        <v>3560</v>
      </c>
      <c r="OY13">
        <f>Reg[[#This Row],[T2DP25]]</f>
        <v>3596</v>
      </c>
      <c r="OZ13">
        <f>Reg[[#This Row],[T2DP26]]</f>
        <v>3610</v>
      </c>
      <c r="PA13">
        <f>Reg[[#This Row],[T2DP27]]</f>
        <v>3631</v>
      </c>
      <c r="PB13">
        <f>Sug0.2[[#This Row],[T2DP2]]</f>
        <v>2150</v>
      </c>
      <c r="PC13">
        <f>Sug0.2[[#This Row],[T2DP3]]</f>
        <v>2200</v>
      </c>
      <c r="PD13">
        <f>Sug0.2[[#This Row],[T2DP4]]</f>
        <v>2275</v>
      </c>
      <c r="PE13">
        <f>Sug0.2[[#This Row],[T2DP5]]</f>
        <v>2349</v>
      </c>
      <c r="PF13">
        <f>Sug0.2[[#This Row],[T2DP6]]</f>
        <v>2406</v>
      </c>
      <c r="PG13">
        <f>Sug0.2[[#This Row],[T2DP7]]</f>
        <v>2468</v>
      </c>
      <c r="PH13">
        <f>Sug0.2[[#This Row],[T2DP8]]</f>
        <v>2522</v>
      </c>
      <c r="PI13">
        <f>Sug0.2[[#This Row],[T2DP9]]</f>
        <v>2572</v>
      </c>
      <c r="PJ13">
        <f>Sug0.2[[#This Row],[T2DP10]]</f>
        <v>2624</v>
      </c>
      <c r="PK13">
        <f>Sug0.2[[#This Row],[T2DP11]]</f>
        <v>2710</v>
      </c>
      <c r="PL13">
        <f>Sug0.2[[#This Row],[T2DP12]]</f>
        <v>2800</v>
      </c>
      <c r="PM13">
        <f>Sug0.2[[#This Row],[T2DP13]]</f>
        <v>2889</v>
      </c>
      <c r="PN13">
        <f>Sug0.2[[#This Row],[T2DP14]]</f>
        <v>2949</v>
      </c>
      <c r="PO13">
        <f>Sug0.2[[#This Row],[T2DP15]]</f>
        <v>3025</v>
      </c>
      <c r="PP13">
        <f>Sug0.2[[#This Row],[T2DP16]]</f>
        <v>3065</v>
      </c>
      <c r="PQ13">
        <f>Sug0.2[[#This Row],[T2DP17]]</f>
        <v>3139</v>
      </c>
      <c r="PR13">
        <f>Sug0.2[[#This Row],[T2DP18]]</f>
        <v>3203</v>
      </c>
      <c r="PS13">
        <f>Sug0.2[[#This Row],[T2DP19]]</f>
        <v>3242</v>
      </c>
      <c r="PT13">
        <f>Sug0.2[[#This Row],[T2DP20]]</f>
        <v>3286</v>
      </c>
      <c r="PU13">
        <f>Sug0.2[[#This Row],[T2DP21]]</f>
        <v>3338</v>
      </c>
      <c r="PV13">
        <f>Sug0.2[[#This Row],[T2DP22]]</f>
        <v>3415</v>
      </c>
      <c r="PW13">
        <f>Sug0.2[[#This Row],[T2DP23]]</f>
        <v>3429</v>
      </c>
      <c r="PX13">
        <f>Sug0.2[[#This Row],[T2DP24]]</f>
        <v>3496</v>
      </c>
      <c r="PY13">
        <f>Sug0.2[[#This Row],[T2DP25]]</f>
        <v>3535</v>
      </c>
      <c r="PZ13">
        <f>Sug0.2[[#This Row],[T2DP26]]</f>
        <v>3545</v>
      </c>
      <c r="QA13">
        <f>Sug0.2[[#This Row],[T2DP27]]</f>
        <v>3562</v>
      </c>
      <c r="QB13">
        <f>Sug0.5[[#This Row],[T2DP2]]</f>
        <v>2150</v>
      </c>
      <c r="QC13">
        <f>Sug0.5[[#This Row],[T2DP3]]</f>
        <v>2200</v>
      </c>
      <c r="QD13">
        <f>Sug0.5[[#This Row],[T2DP4]]</f>
        <v>2272</v>
      </c>
      <c r="QE13">
        <f>Sug0.5[[#This Row],[T2DP5]]</f>
        <v>2343</v>
      </c>
      <c r="QF13">
        <f>Sug0.5[[#This Row],[T2DP6]]</f>
        <v>2397</v>
      </c>
      <c r="QG13">
        <f>Sug0.5[[#This Row],[T2DP7]]</f>
        <v>2450</v>
      </c>
      <c r="QH13">
        <f>Sug0.5[[#This Row],[T2DP8]]</f>
        <v>2502</v>
      </c>
      <c r="QI13">
        <f>Sug0.5[[#This Row],[T2DP9]]</f>
        <v>2543</v>
      </c>
      <c r="QJ13">
        <f>Sug0.5[[#This Row],[T2DP10]]</f>
        <v>2589</v>
      </c>
      <c r="QK13">
        <f>Sug0.5[[#This Row],[T2DP11]]</f>
        <v>2663</v>
      </c>
      <c r="QL13">
        <f>Sug0.5[[#This Row],[T2DP12]]</f>
        <v>2741</v>
      </c>
      <c r="QM13">
        <f>Sug0.5[[#This Row],[T2DP13]]</f>
        <v>2818</v>
      </c>
      <c r="QN13">
        <f>Sug0.5[[#This Row],[T2DP14]]</f>
        <v>2869</v>
      </c>
      <c r="QO13">
        <f>Sug0.5[[#This Row],[T2DP15]]</f>
        <v>2934</v>
      </c>
      <c r="QP13">
        <f>Sug0.5[[#This Row],[T2DP16]]</f>
        <v>2966</v>
      </c>
      <c r="QQ13">
        <f>Sug0.5[[#This Row],[T2DP17]]</f>
        <v>3040</v>
      </c>
      <c r="QR13">
        <f>Sug0.5[[#This Row],[T2DP18]]</f>
        <v>3093</v>
      </c>
      <c r="QS13">
        <f>Sug0.5[[#This Row],[T2DP19]]</f>
        <v>3127</v>
      </c>
      <c r="QT13">
        <f>Sug0.5[[#This Row],[T2DP20]]</f>
        <v>3156</v>
      </c>
      <c r="QU13">
        <f>Sug0.5[[#This Row],[T2DP21]]</f>
        <v>3210</v>
      </c>
      <c r="QV13">
        <f>Sug0.5[[#This Row],[T2DP22]]</f>
        <v>3274</v>
      </c>
      <c r="QW13">
        <f>Sug0.5[[#This Row],[T2DP23]]</f>
        <v>3280</v>
      </c>
      <c r="QX13">
        <f>Sug0.5[[#This Row],[T2DP24]]</f>
        <v>3334</v>
      </c>
      <c r="QY13">
        <f>Sug0.5[[#This Row],[T2DP25]]</f>
        <v>3373</v>
      </c>
      <c r="QZ13">
        <f>Sug0.5[[#This Row],[T2DP26]]</f>
        <v>3376</v>
      </c>
      <c r="RA13">
        <f>Sug0.5[[#This Row],[T2DP27]]</f>
        <v>3393</v>
      </c>
      <c r="RB13">
        <f>Reg[[#This Row],[OVEP2]]</f>
        <v>7548</v>
      </c>
      <c r="RC13">
        <f>Reg[[#This Row],[OVEP3]]</f>
        <v>8232</v>
      </c>
      <c r="RD13">
        <f>Reg[[#This Row],[OVEP4]]</f>
        <v>8550</v>
      </c>
      <c r="RE13">
        <f>Reg[[#This Row],[OVEP5]]</f>
        <v>8613</v>
      </c>
      <c r="RF13">
        <f>Reg[[#This Row],[OVEP6]]</f>
        <v>8569</v>
      </c>
      <c r="RG13">
        <f>Reg[[#This Row],[OVEP7]]</f>
        <v>8569</v>
      </c>
      <c r="RH13">
        <f>Reg[[#This Row],[OVEP8]]</f>
        <v>8549</v>
      </c>
      <c r="RI13">
        <f>Reg[[#This Row],[OVEP9]]</f>
        <v>8448</v>
      </c>
      <c r="RJ13">
        <f>Reg[[#This Row],[OVEP10]]</f>
        <v>8417</v>
      </c>
      <c r="RK13">
        <f>Reg[[#This Row],[OVEP11]]</f>
        <v>8363</v>
      </c>
      <c r="RL13">
        <f>Reg[[#This Row],[OVEP12]]</f>
        <v>8218</v>
      </c>
      <c r="RM13">
        <f>Reg[[#This Row],[OVEP13]]</f>
        <v>8189</v>
      </c>
      <c r="RN13">
        <f>Reg[[#This Row],[OVEP14]]</f>
        <v>8195</v>
      </c>
      <c r="RO13">
        <f>Reg[[#This Row],[OVEP15]]</f>
        <v>8124</v>
      </c>
      <c r="RP13">
        <f>Reg[[#This Row],[OVEP16]]</f>
        <v>8126</v>
      </c>
      <c r="RQ13">
        <f>Reg[[#This Row],[OVEP17]]</f>
        <v>8056</v>
      </c>
      <c r="RR13">
        <f>Reg[[#This Row],[OVEP18]]</f>
        <v>8103</v>
      </c>
      <c r="RS13">
        <f>Reg[[#This Row],[OVEP19]]</f>
        <v>8057</v>
      </c>
      <c r="RT13">
        <f>Reg[[#This Row],[OVEP20]]</f>
        <v>8046</v>
      </c>
      <c r="RU13">
        <f>Reg[[#This Row],[OVEP21]]</f>
        <v>8032</v>
      </c>
      <c r="RV13">
        <f>Reg[[#This Row],[OVEP22]]</f>
        <v>8025</v>
      </c>
      <c r="RW13">
        <f>Reg[[#This Row],[OVEP23]]</f>
        <v>8059</v>
      </c>
      <c r="RX13">
        <f>Reg[[#This Row],[OVEP24]]</f>
        <v>8108</v>
      </c>
      <c r="RY13">
        <f>Reg[[#This Row],[OVEP25]]</f>
        <v>8108</v>
      </c>
      <c r="RZ13">
        <f>Reg[[#This Row],[OVEP26]]</f>
        <v>8134</v>
      </c>
      <c r="SA13">
        <f>Reg[[#This Row],[OVEP27]]</f>
        <v>8178</v>
      </c>
      <c r="SB13">
        <f>Sug0.2[[#This Row],[OVEP2]]</f>
        <v>7548</v>
      </c>
      <c r="SC13">
        <f>Sug0.2[[#This Row],[OVEP3]]</f>
        <v>8132</v>
      </c>
      <c r="SD13">
        <f>Sug0.2[[#This Row],[OVEP4]]</f>
        <v>8442</v>
      </c>
      <c r="SE13">
        <f>Sug0.2[[#This Row],[OVEP5]]</f>
        <v>8530</v>
      </c>
      <c r="SF13">
        <f>Sug0.2[[#This Row],[OVEP6]]</f>
        <v>8521</v>
      </c>
      <c r="SG13">
        <f>Sug0.2[[#This Row],[OVEP7]]</f>
        <v>8543</v>
      </c>
      <c r="SH13">
        <f>Sug0.2[[#This Row],[OVEP8]]</f>
        <v>8552</v>
      </c>
      <c r="SI13">
        <f>Sug0.2[[#This Row],[OVEP9]]</f>
        <v>8489</v>
      </c>
      <c r="SJ13">
        <f>Sug0.2[[#This Row],[OVEP10]]</f>
        <v>8500</v>
      </c>
      <c r="SK13">
        <f>Sug0.2[[#This Row],[OVEP11]]</f>
        <v>8476</v>
      </c>
      <c r="SL13">
        <f>Sug0.2[[#This Row],[OVEP12]]</f>
        <v>8369</v>
      </c>
      <c r="SM13">
        <f>Sug0.2[[#This Row],[OVEP13]]</f>
        <v>8381</v>
      </c>
      <c r="SN13">
        <f>Sug0.2[[#This Row],[OVEP14]]</f>
        <v>8419</v>
      </c>
      <c r="SO13">
        <f>Sug0.2[[#This Row],[OVEP15]]</f>
        <v>8360</v>
      </c>
      <c r="SP13">
        <f>Sug0.2[[#This Row],[OVEP16]]</f>
        <v>8398</v>
      </c>
      <c r="SQ13">
        <f>Sug0.2[[#This Row],[OVEP17]]</f>
        <v>8328</v>
      </c>
      <c r="SR13">
        <f>Sug0.2[[#This Row],[OVEP18]]</f>
        <v>8393</v>
      </c>
      <c r="SS13">
        <f>Sug0.2[[#This Row],[OVEP19]]</f>
        <v>8379</v>
      </c>
      <c r="ST13">
        <f>Sug0.2[[#This Row],[OVEP20]]</f>
        <v>8380</v>
      </c>
      <c r="SU13">
        <f>Sug0.2[[#This Row],[OVEP21]]</f>
        <v>8380</v>
      </c>
      <c r="SV13">
        <f>Sug0.2[[#This Row],[OVEP22]]</f>
        <v>8369</v>
      </c>
      <c r="SW13">
        <f>Sug0.2[[#This Row],[OVEP23]]</f>
        <v>8416</v>
      </c>
      <c r="SX13">
        <f>Sug0.2[[#This Row],[OVEP24]]</f>
        <v>8483</v>
      </c>
      <c r="SY13">
        <f>Sug0.2[[#This Row],[OVEP25]]</f>
        <v>8479</v>
      </c>
      <c r="SZ13">
        <f>Sug0.2[[#This Row],[OVEP26]]</f>
        <v>8492</v>
      </c>
      <c r="TA13">
        <f>Sug0.2[[#This Row],[OVEP27]]</f>
        <v>8533</v>
      </c>
      <c r="TB13">
        <f>Sug0.5[[#This Row],[OVEP2]]</f>
        <v>7548</v>
      </c>
      <c r="TC13">
        <f>Sug0.5[[#This Row],[OVEP3]]</f>
        <v>7982</v>
      </c>
      <c r="TD13">
        <f>Sug0.5[[#This Row],[OVEP4]]</f>
        <v>8271</v>
      </c>
      <c r="TE13">
        <f>Sug0.5[[#This Row],[OVEP5]]</f>
        <v>8426</v>
      </c>
      <c r="TF13">
        <f>Sug0.5[[#This Row],[OVEP6]]</f>
        <v>8481</v>
      </c>
      <c r="TG13">
        <f>Sug0.5[[#This Row],[OVEP7]]</f>
        <v>8581</v>
      </c>
      <c r="TH13">
        <f>Sug0.5[[#This Row],[OVEP8]]</f>
        <v>8639</v>
      </c>
      <c r="TI13">
        <f>Sug0.5[[#This Row],[OVEP9]]</f>
        <v>8635</v>
      </c>
      <c r="TJ13">
        <f>Sug0.5[[#This Row],[OVEP10]]</f>
        <v>8691</v>
      </c>
      <c r="TK13">
        <f>Sug0.5[[#This Row],[OVEP11]]</f>
        <v>8694</v>
      </c>
      <c r="TL13">
        <f>Sug0.5[[#This Row],[OVEP12]]</f>
        <v>8678</v>
      </c>
      <c r="TM13">
        <f>Sug0.5[[#This Row],[OVEP13]]</f>
        <v>8750</v>
      </c>
      <c r="TN13">
        <f>Sug0.5[[#This Row],[OVEP14]]</f>
        <v>8806</v>
      </c>
      <c r="TO13">
        <f>Sug0.5[[#This Row],[OVEP15]]</f>
        <v>8782</v>
      </c>
      <c r="TP13">
        <f>Sug0.5[[#This Row],[OVEP16]]</f>
        <v>8798</v>
      </c>
      <c r="TQ13">
        <f>Sug0.5[[#This Row],[OVEP17]]</f>
        <v>8800</v>
      </c>
      <c r="TR13">
        <f>Sug0.5[[#This Row],[OVEP18]]</f>
        <v>8881</v>
      </c>
      <c r="TS13">
        <f>Sug0.5[[#This Row],[OVEP19]]</f>
        <v>8926</v>
      </c>
      <c r="TT13">
        <f>Sug0.5[[#This Row],[OVEP20]]</f>
        <v>8931</v>
      </c>
      <c r="TU13">
        <f>Sug0.5[[#This Row],[OVEP21]]</f>
        <v>8935</v>
      </c>
      <c r="TV13">
        <f>Sug0.5[[#This Row],[OVEP22]]</f>
        <v>8922</v>
      </c>
      <c r="TW13">
        <f>Sug0.5[[#This Row],[OVEP23]]</f>
        <v>8949</v>
      </c>
      <c r="TX13">
        <f>Sug0.5[[#This Row],[OVEP24]]</f>
        <v>9017</v>
      </c>
      <c r="TY13">
        <f>Sug0.5[[#This Row],[OVEP25]]</f>
        <v>9071</v>
      </c>
      <c r="TZ13">
        <f>Sug0.5[[#This Row],[OVEP26]]</f>
        <v>9075</v>
      </c>
      <c r="UA13">
        <f>Sug0.5[[#This Row],[OVEP27]]</f>
        <v>9147</v>
      </c>
      <c r="UB13">
        <f>Reg[[#This Row],[OBEP2]]</f>
        <v>8362</v>
      </c>
      <c r="UC13">
        <f>Reg[[#This Row],[OBEP3]]</f>
        <v>8721</v>
      </c>
      <c r="UD13">
        <f>Reg[[#This Row],[OBEP4]]</f>
        <v>9128</v>
      </c>
      <c r="UE13">
        <f>Reg[[#This Row],[OBEP5]]</f>
        <v>9488</v>
      </c>
      <c r="UF13">
        <f>Reg[[#This Row],[OBEP6]]</f>
        <v>9850</v>
      </c>
      <c r="UG13">
        <f>Reg[[#This Row],[OBEP7]]</f>
        <v>10108</v>
      </c>
      <c r="UH13">
        <f>Reg[[#This Row],[OBEP8]]</f>
        <v>10345</v>
      </c>
      <c r="UI13">
        <f>Reg[[#This Row],[OBEP9]]</f>
        <v>10589</v>
      </c>
      <c r="UJ13">
        <f>Reg[[#This Row],[OBEP10]]</f>
        <v>10805</v>
      </c>
      <c r="UK13">
        <f>Reg[[#This Row],[OBEP11]]</f>
        <v>11036</v>
      </c>
      <c r="UL13">
        <f>Reg[[#This Row],[OBEP12]]</f>
        <v>11296</v>
      </c>
      <c r="UM13">
        <f>Reg[[#This Row],[OBEP13]]</f>
        <v>11490</v>
      </c>
      <c r="UN13">
        <f>Reg[[#This Row],[OBEP14]]</f>
        <v>11600</v>
      </c>
      <c r="UO13">
        <f>Reg[[#This Row],[OBEP15]]</f>
        <v>11777</v>
      </c>
      <c r="UP13">
        <f>Reg[[#This Row],[OBEP16]]</f>
        <v>11841</v>
      </c>
      <c r="UQ13">
        <f>Reg[[#This Row],[OBEP17]]</f>
        <v>11985</v>
      </c>
      <c r="UR13">
        <f>Reg[[#This Row],[OBEP18]]</f>
        <v>12038</v>
      </c>
      <c r="US13">
        <f>Reg[[#This Row],[OBEP19]]</f>
        <v>12100</v>
      </c>
      <c r="UT13">
        <f>Reg[[#This Row],[OBEP20]]</f>
        <v>12183</v>
      </c>
      <c r="UU13">
        <f>Reg[[#This Row],[OBEP21]]</f>
        <v>12242</v>
      </c>
      <c r="UV13">
        <f>Reg[[#This Row],[OBEP22]]</f>
        <v>12301</v>
      </c>
      <c r="UW13">
        <f>Reg[[#This Row],[OBEP23]]</f>
        <v>12372</v>
      </c>
      <c r="UX13">
        <f>Reg[[#This Row],[OBEP24]]</f>
        <v>12365</v>
      </c>
      <c r="UY13">
        <f>Reg[[#This Row],[OBEP25]]</f>
        <v>12399</v>
      </c>
      <c r="UZ13">
        <f>Reg[[#This Row],[OBEP26]]</f>
        <v>12452</v>
      </c>
      <c r="VA13">
        <f>Reg[[#This Row],[OBEP27]]</f>
        <v>12454</v>
      </c>
      <c r="VB13">
        <f>Sug0.2[[#This Row],[OBEP2]]</f>
        <v>8362</v>
      </c>
      <c r="VC13">
        <f>Sug0.2[[#This Row],[OBEP3]]</f>
        <v>8652</v>
      </c>
      <c r="VD13">
        <f>Sug0.2[[#This Row],[OBEP4]]</f>
        <v>8981</v>
      </c>
      <c r="VE13">
        <f>Sug0.2[[#This Row],[OBEP5]]</f>
        <v>9269</v>
      </c>
      <c r="VF13">
        <f>Sug0.2[[#This Row],[OBEP6]]</f>
        <v>9576</v>
      </c>
      <c r="VG13">
        <f>Sug0.2[[#This Row],[OBEP7]]</f>
        <v>9788</v>
      </c>
      <c r="VH13">
        <f>Sug0.2[[#This Row],[OBEP8]]</f>
        <v>9983</v>
      </c>
      <c r="VI13">
        <f>Sug0.2[[#This Row],[OBEP9]]</f>
        <v>10179</v>
      </c>
      <c r="VJ13">
        <f>Sug0.2[[#This Row],[OBEP10]]</f>
        <v>10341</v>
      </c>
      <c r="VK13">
        <f>Sug0.2[[#This Row],[OBEP11]]</f>
        <v>10531</v>
      </c>
      <c r="VL13">
        <f>Sug0.2[[#This Row],[OBEP12]]</f>
        <v>10760</v>
      </c>
      <c r="VM13">
        <f>Sug0.2[[#This Row],[OBEP13]]</f>
        <v>10911</v>
      </c>
      <c r="VN13">
        <f>Sug0.2[[#This Row],[OBEP14]]</f>
        <v>10996</v>
      </c>
      <c r="VO13">
        <f>Sug0.2[[#This Row],[OBEP15]]</f>
        <v>11154</v>
      </c>
      <c r="VP13">
        <f>Sug0.2[[#This Row],[OBEP16]]</f>
        <v>11191</v>
      </c>
      <c r="VQ13">
        <f>Sug0.2[[#This Row],[OBEP17]]</f>
        <v>11321</v>
      </c>
      <c r="VR13">
        <f>Sug0.2[[#This Row],[OBEP18]]</f>
        <v>11353</v>
      </c>
      <c r="VS13">
        <f>Sug0.2[[#This Row],[OBEP19]]</f>
        <v>11400</v>
      </c>
      <c r="VT13">
        <f>Sug0.2[[#This Row],[OBEP20]]</f>
        <v>11473</v>
      </c>
      <c r="VU13">
        <f>Sug0.2[[#This Row],[OBEP21]]</f>
        <v>11528</v>
      </c>
      <c r="VV13">
        <f>Sug0.2[[#This Row],[OBEP22]]</f>
        <v>11595</v>
      </c>
      <c r="VW13">
        <f>Sug0.2[[#This Row],[OBEP23]]</f>
        <v>11664</v>
      </c>
      <c r="VX13">
        <f>Sug0.2[[#This Row],[OBEP24]]</f>
        <v>11652</v>
      </c>
      <c r="VY13">
        <f>Sug0.2[[#This Row],[OBEP25]]</f>
        <v>11680</v>
      </c>
      <c r="VZ13">
        <f>Sug0.2[[#This Row],[OBEP26]]</f>
        <v>11736</v>
      </c>
      <c r="WA13">
        <f>Sug0.2[[#This Row],[OBEP27]]</f>
        <v>11736</v>
      </c>
      <c r="WB13">
        <f>Sug0.5[[#This Row],[OBEP2]]</f>
        <v>8362</v>
      </c>
      <c r="WC13">
        <f>Sug0.5[[#This Row],[OBEP3]]</f>
        <v>8497</v>
      </c>
      <c r="WD13">
        <f>Sug0.5[[#This Row],[OBEP4]]</f>
        <v>8661</v>
      </c>
      <c r="WE13">
        <f>Sug0.5[[#This Row],[OBEP5]]</f>
        <v>8789</v>
      </c>
      <c r="WF13">
        <f>Sug0.5[[#This Row],[OBEP6]]</f>
        <v>8964</v>
      </c>
      <c r="WG13">
        <f>Sug0.5[[#This Row],[OBEP7]]</f>
        <v>9062</v>
      </c>
      <c r="WH13">
        <f>Sug0.5[[#This Row],[OBEP8]]</f>
        <v>9154</v>
      </c>
      <c r="WI13">
        <f>Sug0.5[[#This Row],[OBEP9]]</f>
        <v>9266</v>
      </c>
      <c r="WJ13">
        <f>Sug0.5[[#This Row],[OBEP10]]</f>
        <v>9353</v>
      </c>
      <c r="WK13">
        <f>Sug0.5[[#This Row],[OBEP11]]</f>
        <v>9491</v>
      </c>
      <c r="WL13">
        <f>Sug0.5[[#This Row],[OBEP12]]</f>
        <v>9627</v>
      </c>
      <c r="WM13">
        <f>Sug0.5[[#This Row],[OBEP13]]</f>
        <v>9731</v>
      </c>
      <c r="WN13">
        <f>Sug0.5[[#This Row],[OBEP14]]</f>
        <v>9789</v>
      </c>
      <c r="WO13">
        <f>Sug0.5[[#This Row],[OBEP15]]</f>
        <v>9918</v>
      </c>
      <c r="WP13">
        <f>Sug0.5[[#This Row],[OBEP16]]</f>
        <v>9959</v>
      </c>
      <c r="WQ13">
        <f>Sug0.5[[#This Row],[OBEP17]]</f>
        <v>10020</v>
      </c>
      <c r="WR13">
        <f>Sug0.5[[#This Row],[OBEP18]]</f>
        <v>10029</v>
      </c>
      <c r="WS13">
        <f>Sug0.5[[#This Row],[OBEP19]]</f>
        <v>10033</v>
      </c>
      <c r="WT13">
        <f>Sug0.5[[#This Row],[OBEP20]]</f>
        <v>10083</v>
      </c>
      <c r="WU13">
        <f>Sug0.5[[#This Row],[OBEP21]]</f>
        <v>10136</v>
      </c>
      <c r="WV13">
        <f>Sug0.5[[#This Row],[OBEP22]]</f>
        <v>10199</v>
      </c>
      <c r="WW13">
        <f>Sug0.5[[#This Row],[OBEP23]]</f>
        <v>10274</v>
      </c>
      <c r="WX13">
        <f>Sug0.5[[#This Row],[OBEP24]]</f>
        <v>10263</v>
      </c>
      <c r="WY13">
        <f>Sug0.5[[#This Row],[OBEP25]]</f>
        <v>10264</v>
      </c>
      <c r="WZ13">
        <f>Sug0.5[[#This Row],[OBEP26]]</f>
        <v>10325</v>
      </c>
      <c r="XA13">
        <f>Sug0.5[[#This Row],[OBEP27]]</f>
        <v>10304</v>
      </c>
    </row>
    <row r="14" spans="1:625" x14ac:dyDescent="0.25">
      <c r="A14">
        <v>10</v>
      </c>
      <c r="B14" s="10">
        <f>Reg[[#This Row],[STEP2]]</f>
        <v>7570</v>
      </c>
      <c r="C14" s="10">
        <f>Reg[[#This Row],[STEP3]]</f>
        <v>7706</v>
      </c>
      <c r="D14" s="10">
        <f>Reg[[#This Row],[STEP4]]</f>
        <v>7828</v>
      </c>
      <c r="E14" s="10">
        <f>Reg[[#This Row],[STEP5]]</f>
        <v>7922</v>
      </c>
      <c r="F14" s="10">
        <f>Reg[[#This Row],[STEP6]]</f>
        <v>8020</v>
      </c>
      <c r="G14" s="10">
        <f>Reg[[#This Row],[STEP7]]</f>
        <v>8122</v>
      </c>
      <c r="H14" s="10">
        <f>Reg[[#This Row],[STEP8]]</f>
        <v>8263</v>
      </c>
      <c r="I14" s="10">
        <f>Reg[[#This Row],[STEP9]]</f>
        <v>8341</v>
      </c>
      <c r="J14" s="10">
        <f>Reg[[#This Row],[STEP10]]</f>
        <v>8385</v>
      </c>
      <c r="K14" s="10">
        <f>Reg[[#This Row],[STEP11]]</f>
        <v>8528</v>
      </c>
      <c r="L14" s="10">
        <f>Reg[[#This Row],[STEP12]]</f>
        <v>8566</v>
      </c>
      <c r="M14" s="10">
        <f>Reg[[#This Row],[STEP13]]</f>
        <v>8589</v>
      </c>
      <c r="N14" s="10">
        <f>Reg[[#This Row],[STEP14]]</f>
        <v>8646</v>
      </c>
      <c r="O14" s="10">
        <f>Reg[[#This Row],[STEP15]]</f>
        <v>8765</v>
      </c>
      <c r="P14" s="10">
        <f>Reg[[#This Row],[STEP16]]</f>
        <v>8769</v>
      </c>
      <c r="Q14" s="10">
        <f>Reg[[#This Row],[STEP17]]</f>
        <v>8792</v>
      </c>
      <c r="R14" s="10">
        <f>Reg[[#This Row],[STEP18]]</f>
        <v>8789</v>
      </c>
      <c r="S14" s="10">
        <f>Reg[[#This Row],[STEP19]]</f>
        <v>8814</v>
      </c>
      <c r="T14" s="10">
        <f>Reg[[#This Row],[STEP20]]</f>
        <v>8838</v>
      </c>
      <c r="U14" s="10">
        <f>Reg[[#This Row],[STEP21]]</f>
        <v>8864</v>
      </c>
      <c r="V14" s="10">
        <f>Reg[[#This Row],[STEP22]]</f>
        <v>8877</v>
      </c>
      <c r="W14" s="10">
        <f>Reg[[#This Row],[STEP23]]</f>
        <v>8862</v>
      </c>
      <c r="X14" s="10">
        <f>Reg[[#This Row],[STEP24]]</f>
        <v>8876</v>
      </c>
      <c r="Y14" s="10">
        <f>Reg[[#This Row],[STEP25]]</f>
        <v>8881</v>
      </c>
      <c r="Z14" s="10">
        <f>Reg[[#This Row],[STEP26]]</f>
        <v>8866</v>
      </c>
      <c r="AA14" s="10">
        <f>Reg[[#This Row],[STEP27]]</f>
        <v>8824</v>
      </c>
      <c r="AB14" s="10">
        <f>Sug0.2[[#This Row],[STEP2]]</f>
        <v>7570</v>
      </c>
      <c r="AC14" s="10">
        <f>Sug0.2[[#This Row],[STEP3]]</f>
        <v>7697</v>
      </c>
      <c r="AD14" s="10">
        <f>Sug0.2[[#This Row],[STEP4]]</f>
        <v>7818</v>
      </c>
      <c r="AE14" s="10">
        <f>Sug0.2[[#This Row],[STEP5]]</f>
        <v>7916</v>
      </c>
      <c r="AF14" s="10">
        <f>Sug0.2[[#This Row],[STEP6]]</f>
        <v>7995</v>
      </c>
      <c r="AG14" s="10">
        <f>Sug0.2[[#This Row],[STEP7]]</f>
        <v>8087</v>
      </c>
      <c r="AH14" s="10">
        <f>Sug0.2[[#This Row],[STEP8]]</f>
        <v>8217</v>
      </c>
      <c r="AI14" s="10">
        <f>Sug0.2[[#This Row],[STEP9]]</f>
        <v>8286</v>
      </c>
      <c r="AJ14" s="10">
        <f>Sug0.2[[#This Row],[STEP10]]</f>
        <v>8322</v>
      </c>
      <c r="AK14" s="10">
        <f>Sug0.2[[#This Row],[STEP11]]</f>
        <v>8465</v>
      </c>
      <c r="AL14" s="10">
        <f>Sug0.2[[#This Row],[STEP12]]</f>
        <v>8500</v>
      </c>
      <c r="AM14" s="10">
        <f>Sug0.2[[#This Row],[STEP13]]</f>
        <v>8532</v>
      </c>
      <c r="AN14" s="10">
        <f>Sug0.2[[#This Row],[STEP14]]</f>
        <v>8591</v>
      </c>
      <c r="AO14" s="10">
        <f>Sug0.2[[#This Row],[STEP15]]</f>
        <v>8699</v>
      </c>
      <c r="AP14" s="10">
        <f>Sug0.2[[#This Row],[STEP16]]</f>
        <v>8704</v>
      </c>
      <c r="AQ14" s="10">
        <f>Sug0.2[[#This Row],[STEP17]]</f>
        <v>8723</v>
      </c>
      <c r="AR14" s="10">
        <f>Sug0.2[[#This Row],[STEP18]]</f>
        <v>8724</v>
      </c>
      <c r="AS14" s="10">
        <f>Sug0.2[[#This Row],[STEP19]]</f>
        <v>8762</v>
      </c>
      <c r="AT14" s="10">
        <f>Sug0.2[[#This Row],[STEP20]]</f>
        <v>8800</v>
      </c>
      <c r="AU14" s="10">
        <f>Sug0.2[[#This Row],[STEP21]]</f>
        <v>8821</v>
      </c>
      <c r="AV14" s="10">
        <f>Sug0.2[[#This Row],[STEP22]]</f>
        <v>8820</v>
      </c>
      <c r="AW14" s="10">
        <f>Sug0.2[[#This Row],[STEP23]]</f>
        <v>8804</v>
      </c>
      <c r="AX14" s="10">
        <f>Sug0.2[[#This Row],[STEP24]]</f>
        <v>8817</v>
      </c>
      <c r="AY14" s="10">
        <f>Sug0.2[[#This Row],[STEP25]]</f>
        <v>8828</v>
      </c>
      <c r="AZ14" s="10">
        <f>Sug0.2[[#This Row],[STEP26]]</f>
        <v>8808</v>
      </c>
      <c r="BA14" s="10">
        <f>Sug0.2[[#This Row],[STEP27]]</f>
        <v>8764</v>
      </c>
      <c r="BB14" s="10">
        <f>Sug0.5[[#This Row],[STEP2]]</f>
        <v>7570</v>
      </c>
      <c r="BC14" s="10">
        <f>Sug0.5[[#This Row],[STEP3]]</f>
        <v>7672</v>
      </c>
      <c r="BD14" s="10">
        <f>Sug0.5[[#This Row],[STEP4]]</f>
        <v>7784</v>
      </c>
      <c r="BE14" s="10">
        <f>Sug0.5[[#This Row],[STEP5]]</f>
        <v>7868</v>
      </c>
      <c r="BF14" s="10">
        <f>Sug0.5[[#This Row],[STEP6]]</f>
        <v>7928</v>
      </c>
      <c r="BG14" s="10">
        <f>Sug0.5[[#This Row],[STEP7]]</f>
        <v>7996</v>
      </c>
      <c r="BH14" s="10">
        <f>Sug0.5[[#This Row],[STEP8]]</f>
        <v>8105</v>
      </c>
      <c r="BI14" s="10">
        <f>Sug0.5[[#This Row],[STEP9]]</f>
        <v>8157</v>
      </c>
      <c r="BJ14" s="10">
        <f>Sug0.5[[#This Row],[STEP10]]</f>
        <v>8180</v>
      </c>
      <c r="BK14" s="10">
        <f>Sug0.5[[#This Row],[STEP11]]</f>
        <v>8302</v>
      </c>
      <c r="BL14" s="10">
        <f>Sug0.5[[#This Row],[STEP12]]</f>
        <v>8350</v>
      </c>
      <c r="BM14" s="10">
        <f>Sug0.5[[#This Row],[STEP13]]</f>
        <v>8385</v>
      </c>
      <c r="BN14" s="10">
        <f>Sug0.5[[#This Row],[STEP14]]</f>
        <v>8419</v>
      </c>
      <c r="BO14" s="10">
        <f>Sug0.5[[#This Row],[STEP15]]</f>
        <v>8498</v>
      </c>
      <c r="BP14" s="10">
        <f>Sug0.5[[#This Row],[STEP16]]</f>
        <v>8499</v>
      </c>
      <c r="BQ14" s="10">
        <f>Sug0.5[[#This Row],[STEP17]]</f>
        <v>8512</v>
      </c>
      <c r="BR14" s="10">
        <f>Sug0.5[[#This Row],[STEP18]]</f>
        <v>8511</v>
      </c>
      <c r="BS14" s="10">
        <f>Sug0.5[[#This Row],[STEP19]]</f>
        <v>8542</v>
      </c>
      <c r="BT14" s="10">
        <f>Sug0.5[[#This Row],[STEP20]]</f>
        <v>8569</v>
      </c>
      <c r="BU14" s="10">
        <f>Sug0.5[[#This Row],[STEP21]]</f>
        <v>8586</v>
      </c>
      <c r="BV14" s="10">
        <f>Sug0.5[[#This Row],[STEP22]]</f>
        <v>8587</v>
      </c>
      <c r="BW14" s="10">
        <f>Sug0.5[[#This Row],[STEP23]]</f>
        <v>8555</v>
      </c>
      <c r="BX14" s="10">
        <f>Sug0.5[[#This Row],[STEP24]]</f>
        <v>8582</v>
      </c>
      <c r="BY14" s="10">
        <f>Sug0.5[[#This Row],[STEP25]]</f>
        <v>8592</v>
      </c>
      <c r="BZ14" s="10">
        <f>Sug0.5[[#This Row],[STEP26]]</f>
        <v>8584</v>
      </c>
      <c r="CA14" s="10">
        <f>Sug0.5[[#This Row],[STEP27]]</f>
        <v>8536</v>
      </c>
      <c r="CB14" s="10">
        <f>Reg[[#This Row],[NASP2]]</f>
        <v>660</v>
      </c>
      <c r="CC14" s="10">
        <f>Reg[[#This Row],[NASP3]]</f>
        <v>787</v>
      </c>
      <c r="CD14" s="10">
        <f>Reg[[#This Row],[NASP4]]</f>
        <v>929</v>
      </c>
      <c r="CE14" s="10">
        <f>Reg[[#This Row],[NASP5]]</f>
        <v>1088</v>
      </c>
      <c r="CF14" s="10">
        <f>Reg[[#This Row],[NASP6]]</f>
        <v>1258</v>
      </c>
      <c r="CG14" s="10">
        <f>Reg[[#This Row],[NASP7]]</f>
        <v>1407</v>
      </c>
      <c r="CH14" s="10">
        <f>Reg[[#This Row],[NASP8]]</f>
        <v>1538</v>
      </c>
      <c r="CI14" s="10">
        <f>Reg[[#This Row],[NASP9]]</f>
        <v>1671</v>
      </c>
      <c r="CJ14" s="10">
        <f>Reg[[#This Row],[NASP10]]</f>
        <v>1821</v>
      </c>
      <c r="CK14" s="10">
        <f>Reg[[#This Row],[NASP11]]</f>
        <v>1968</v>
      </c>
      <c r="CL14" s="10">
        <f>Reg[[#This Row],[NASP12]]</f>
        <v>2112</v>
      </c>
      <c r="CM14" s="10">
        <f>Reg[[#This Row],[NASP13]]</f>
        <v>2238</v>
      </c>
      <c r="CN14" s="10">
        <f>Reg[[#This Row],[NASP14]]</f>
        <v>2337</v>
      </c>
      <c r="CO14" s="10">
        <f>Reg[[#This Row],[NASP15]]</f>
        <v>2441</v>
      </c>
      <c r="CP14" s="10">
        <f>Reg[[#This Row],[NASP16]]</f>
        <v>2537</v>
      </c>
      <c r="CQ14" s="10">
        <f>Reg[[#This Row],[NASP17]]</f>
        <v>2622</v>
      </c>
      <c r="CR14" s="10">
        <f>Reg[[#This Row],[NASP18]]</f>
        <v>2725</v>
      </c>
      <c r="CS14" s="10">
        <f>Reg[[#This Row],[NASP19]]</f>
        <v>2774</v>
      </c>
      <c r="CT14" s="10">
        <f>Reg[[#This Row],[NASP20]]</f>
        <v>2868</v>
      </c>
      <c r="CU14" s="10">
        <f>Reg[[#This Row],[NASP21]]</f>
        <v>2961</v>
      </c>
      <c r="CV14" s="10">
        <f>Reg[[#This Row],[NASP22]]</f>
        <v>3026</v>
      </c>
      <c r="CW14" s="10">
        <f>Reg[[#This Row],[NASP23]]</f>
        <v>3089</v>
      </c>
      <c r="CX14" s="10">
        <f>Reg[[#This Row],[NASP24]]</f>
        <v>3150</v>
      </c>
      <c r="CY14" s="10">
        <f>Reg[[#This Row],[NASP25]]</f>
        <v>3226</v>
      </c>
      <c r="CZ14" s="10">
        <f>Reg[[#This Row],[NASP26]]</f>
        <v>3303</v>
      </c>
      <c r="DA14" s="10">
        <f>Reg[[#This Row],[NASP27]]</f>
        <v>3344</v>
      </c>
      <c r="DB14" s="10">
        <f>Sug0.2[[#This Row],[NASP2]]</f>
        <v>660</v>
      </c>
      <c r="DC14" s="10">
        <f>Sug0.2[[#This Row],[NASP3]]</f>
        <v>783</v>
      </c>
      <c r="DD14" s="10">
        <f>Sug0.2[[#This Row],[NASP4]]</f>
        <v>914</v>
      </c>
      <c r="DE14" s="10">
        <f>Sug0.2[[#This Row],[NASP5]]</f>
        <v>1061</v>
      </c>
      <c r="DF14" s="10">
        <f>Sug0.2[[#This Row],[NASP6]]</f>
        <v>1227</v>
      </c>
      <c r="DG14" s="10">
        <f>Sug0.2[[#This Row],[NASP7]]</f>
        <v>1371</v>
      </c>
      <c r="DH14" s="10">
        <f>Sug0.2[[#This Row],[NASP8]]</f>
        <v>1498</v>
      </c>
      <c r="DI14" s="10">
        <f>Sug0.2[[#This Row],[NASP9]]</f>
        <v>1629</v>
      </c>
      <c r="DJ14" s="10">
        <f>Sug0.2[[#This Row],[NASP10]]</f>
        <v>1771</v>
      </c>
      <c r="DK14" s="10">
        <f>Sug0.2[[#This Row],[NASP11]]</f>
        <v>1913</v>
      </c>
      <c r="DL14" s="10">
        <f>Sug0.2[[#This Row],[NASP12]]</f>
        <v>2052</v>
      </c>
      <c r="DM14" s="10">
        <f>Sug0.2[[#This Row],[NASP13]]</f>
        <v>2166</v>
      </c>
      <c r="DN14" s="10">
        <f>Sug0.2[[#This Row],[NASP14]]</f>
        <v>2254</v>
      </c>
      <c r="DO14" s="10">
        <f>Sug0.2[[#This Row],[NASP15]]</f>
        <v>2355</v>
      </c>
      <c r="DP14" s="10">
        <f>Sug0.2[[#This Row],[NASP16]]</f>
        <v>2443</v>
      </c>
      <c r="DQ14" s="10">
        <f>Sug0.2[[#This Row],[NASP17]]</f>
        <v>2524</v>
      </c>
      <c r="DR14" s="10">
        <f>Sug0.2[[#This Row],[NASP18]]</f>
        <v>2622</v>
      </c>
      <c r="DS14" s="10">
        <f>Sug0.2[[#This Row],[NASP19]]</f>
        <v>2669</v>
      </c>
      <c r="DT14" s="10">
        <f>Sug0.2[[#This Row],[NASP20]]</f>
        <v>2744</v>
      </c>
      <c r="DU14" s="10">
        <f>Sug0.2[[#This Row],[NASP21]]</f>
        <v>2837</v>
      </c>
      <c r="DV14" s="10">
        <f>Sug0.2[[#This Row],[NASP22]]</f>
        <v>2909</v>
      </c>
      <c r="DW14" s="10">
        <f>Sug0.2[[#This Row],[NASP23]]</f>
        <v>2966</v>
      </c>
      <c r="DX14" s="10">
        <f>Sug0.2[[#This Row],[NASP24]]</f>
        <v>3029</v>
      </c>
      <c r="DY14" s="10">
        <f>Sug0.2[[#This Row],[NASP25]]</f>
        <v>3097</v>
      </c>
      <c r="DZ14" s="10">
        <f>Sug0.2[[#This Row],[NASP26]]</f>
        <v>3170</v>
      </c>
      <c r="EA14" s="10">
        <f>Sug0.2[[#This Row],[NASP27]]</f>
        <v>3208</v>
      </c>
      <c r="EB14">
        <f>Sug0.5[[#This Row],[NASP2]]</f>
        <v>660</v>
      </c>
      <c r="EC14">
        <f>Sug0.5[[#This Row],[NASP3]]</f>
        <v>775</v>
      </c>
      <c r="ED14">
        <f>Sug0.5[[#This Row],[NASP4]]</f>
        <v>893</v>
      </c>
      <c r="EE14">
        <f>Sug0.5[[#This Row],[NASP5]]</f>
        <v>1021</v>
      </c>
      <c r="EF14">
        <f>Sug0.5[[#This Row],[NASP6]]</f>
        <v>1175</v>
      </c>
      <c r="EG14">
        <f>Sug0.5[[#This Row],[NASP7]]</f>
        <v>1299</v>
      </c>
      <c r="EH14">
        <f>Sug0.5[[#This Row],[NASP8]]</f>
        <v>1412</v>
      </c>
      <c r="EI14">
        <f>Sug0.5[[#This Row],[NASP9]]</f>
        <v>1524</v>
      </c>
      <c r="EJ14">
        <f>Sug0.5[[#This Row],[NASP10]]</f>
        <v>1649</v>
      </c>
      <c r="EK14">
        <f>Sug0.5[[#This Row],[NASP11]]</f>
        <v>1773</v>
      </c>
      <c r="EL14">
        <f>Sug0.5[[#This Row],[NASP12]]</f>
        <v>1878</v>
      </c>
      <c r="EM14">
        <f>Sug0.5[[#This Row],[NASP13]]</f>
        <v>1980</v>
      </c>
      <c r="EN14">
        <f>Sug0.5[[#This Row],[NASP14]]</f>
        <v>2062</v>
      </c>
      <c r="EO14">
        <f>Sug0.5[[#This Row],[NASP15]]</f>
        <v>2155</v>
      </c>
      <c r="EP14">
        <f>Sug0.5[[#This Row],[NASP16]]</f>
        <v>2235</v>
      </c>
      <c r="EQ14">
        <f>Sug0.5[[#This Row],[NASP17]]</f>
        <v>2302</v>
      </c>
      <c r="ER14">
        <f>Sug0.5[[#This Row],[NASP18]]</f>
        <v>2399</v>
      </c>
      <c r="ES14">
        <f>Sug0.5[[#This Row],[NASP19]]</f>
        <v>2432</v>
      </c>
      <c r="ET14">
        <f>Sug0.5[[#This Row],[NASP20]]</f>
        <v>2496</v>
      </c>
      <c r="EU14">
        <f>Sug0.5[[#This Row],[NASP21]]</f>
        <v>2569</v>
      </c>
      <c r="EV14">
        <f>Sug0.5[[#This Row],[NASP22]]</f>
        <v>2629</v>
      </c>
      <c r="EW14">
        <f>Sug0.5[[#This Row],[NASP23]]</f>
        <v>2687</v>
      </c>
      <c r="EX14">
        <f>Sug0.5[[#This Row],[NASP24]]</f>
        <v>2738</v>
      </c>
      <c r="EY14">
        <f>Sug0.5[[#This Row],[NASP25]]</f>
        <v>2798</v>
      </c>
      <c r="EZ14">
        <f>Sug0.5[[#This Row],[NASP26]]</f>
        <v>2858</v>
      </c>
      <c r="FA14">
        <f>Sug0.5[[#This Row],[NASP27]]</f>
        <v>2896</v>
      </c>
      <c r="FB14">
        <f>Reg[[#This Row],[CIRP2]]</f>
        <v>68</v>
      </c>
      <c r="FC14">
        <f>Reg[[#This Row],[CIRP3]]</f>
        <v>74</v>
      </c>
      <c r="FD14">
        <f>Reg[[#This Row],[CIRP4]]</f>
        <v>80</v>
      </c>
      <c r="FE14">
        <f>Reg[[#This Row],[CIRP5]]</f>
        <v>88</v>
      </c>
      <c r="FF14">
        <f>Reg[[#This Row],[CIRP6]]</f>
        <v>91</v>
      </c>
      <c r="FG14">
        <f>Reg[[#This Row],[CIRP7]]</f>
        <v>103</v>
      </c>
      <c r="FH14">
        <f>Reg[[#This Row],[CIRP8]]</f>
        <v>117</v>
      </c>
      <c r="FI14">
        <f>Reg[[#This Row],[CIRP9]]</f>
        <v>131</v>
      </c>
      <c r="FJ14">
        <f>Reg[[#This Row],[CIRP10]]</f>
        <v>134</v>
      </c>
      <c r="FK14">
        <f>Reg[[#This Row],[CIRP11]]</f>
        <v>137</v>
      </c>
      <c r="FL14">
        <f>Reg[[#This Row],[CIRP12]]</f>
        <v>151</v>
      </c>
      <c r="FM14">
        <f>Reg[[#This Row],[CIRP13]]</f>
        <v>159</v>
      </c>
      <c r="FN14">
        <f>Reg[[#This Row],[CIRP14]]</f>
        <v>169</v>
      </c>
      <c r="FO14">
        <f>Reg[[#This Row],[CIRP15]]</f>
        <v>178</v>
      </c>
      <c r="FP14">
        <f>Reg[[#This Row],[CIRP16]]</f>
        <v>186</v>
      </c>
      <c r="FQ14">
        <f>Reg[[#This Row],[CIRP17]]</f>
        <v>206</v>
      </c>
      <c r="FR14">
        <f>Reg[[#This Row],[CIRP18]]</f>
        <v>216</v>
      </c>
      <c r="FS14">
        <f>Reg[[#This Row],[CIRP19]]</f>
        <v>235</v>
      </c>
      <c r="FT14">
        <f>Reg[[#This Row],[CIRP20]]</f>
        <v>243</v>
      </c>
      <c r="FU14">
        <f>Reg[[#This Row],[CIRP21]]</f>
        <v>242</v>
      </c>
      <c r="FV14">
        <f>Reg[[#This Row],[CIRP22]]</f>
        <v>254</v>
      </c>
      <c r="FW14">
        <f>Reg[[#This Row],[CIRP23]]</f>
        <v>264</v>
      </c>
      <c r="FX14">
        <f>Reg[[#This Row],[CIRP24]]</f>
        <v>274</v>
      </c>
      <c r="FY14">
        <f>Reg[[#This Row],[CIRP25]]</f>
        <v>281</v>
      </c>
      <c r="FZ14">
        <f>Reg[[#This Row],[CIRP26]]</f>
        <v>288</v>
      </c>
      <c r="GA14">
        <f>Reg[[#This Row],[CIRP27]]</f>
        <v>298</v>
      </c>
      <c r="GB14">
        <f>Sug0.2[[#This Row],[CIRP2]]</f>
        <v>68</v>
      </c>
      <c r="GC14">
        <f>Sug0.2[[#This Row],[CIRP3]]</f>
        <v>73</v>
      </c>
      <c r="GD14">
        <f>Sug0.2[[#This Row],[CIRP4]]</f>
        <v>78</v>
      </c>
      <c r="GE14">
        <f>Sug0.2[[#This Row],[CIRP5]]</f>
        <v>86</v>
      </c>
      <c r="GF14">
        <f>Sug0.2[[#This Row],[CIRP6]]</f>
        <v>89</v>
      </c>
      <c r="GG14">
        <f>Sug0.2[[#This Row],[CIRP7]]</f>
        <v>98</v>
      </c>
      <c r="GH14">
        <f>Sug0.2[[#This Row],[CIRP8]]</f>
        <v>109</v>
      </c>
      <c r="GI14">
        <f>Sug0.2[[#This Row],[CIRP9]]</f>
        <v>123</v>
      </c>
      <c r="GJ14">
        <f>Sug0.2[[#This Row],[CIRP10]]</f>
        <v>126</v>
      </c>
      <c r="GK14">
        <f>Sug0.2[[#This Row],[CIRP11]]</f>
        <v>128</v>
      </c>
      <c r="GL14">
        <f>Sug0.2[[#This Row],[CIRP12]]</f>
        <v>140</v>
      </c>
      <c r="GM14">
        <f>Sug0.2[[#This Row],[CIRP13]]</f>
        <v>146</v>
      </c>
      <c r="GN14">
        <f>Sug0.2[[#This Row],[CIRP14]]</f>
        <v>153</v>
      </c>
      <c r="GO14">
        <f>Sug0.2[[#This Row],[CIRP15]]</f>
        <v>160</v>
      </c>
      <c r="GP14">
        <f>Sug0.2[[#This Row],[CIRP16]]</f>
        <v>169</v>
      </c>
      <c r="GQ14">
        <f>Sug0.2[[#This Row],[CIRP17]]</f>
        <v>186</v>
      </c>
      <c r="GR14">
        <f>Sug0.2[[#This Row],[CIRP18]]</f>
        <v>193</v>
      </c>
      <c r="GS14">
        <f>Sug0.2[[#This Row],[CIRP19]]</f>
        <v>208</v>
      </c>
      <c r="GT14">
        <f>Sug0.2[[#This Row],[CIRP20]]</f>
        <v>214</v>
      </c>
      <c r="GU14">
        <f>Sug0.2[[#This Row],[CIRP21]]</f>
        <v>212</v>
      </c>
      <c r="GV14">
        <f>Sug0.2[[#This Row],[CIRP22]]</f>
        <v>225</v>
      </c>
      <c r="GW14">
        <f>Sug0.2[[#This Row],[CIRP23]]</f>
        <v>235</v>
      </c>
      <c r="GX14">
        <f>Sug0.2[[#This Row],[CIRP24]]</f>
        <v>246</v>
      </c>
      <c r="GY14">
        <f>Sug0.2[[#This Row],[CIRP25]]</f>
        <v>254</v>
      </c>
      <c r="GZ14">
        <f>Sug0.2[[#This Row],[CIRP26]]</f>
        <v>262</v>
      </c>
      <c r="HA14">
        <f>Sug0.2[[#This Row],[CIRP27]]</f>
        <v>273</v>
      </c>
      <c r="HB14">
        <f>Sug0.5[[#This Row],[CIRP2]]</f>
        <v>68</v>
      </c>
      <c r="HC14">
        <f>Sug0.5[[#This Row],[CIRP3]]</f>
        <v>72</v>
      </c>
      <c r="HD14">
        <f>Sug0.5[[#This Row],[CIRP4]]</f>
        <v>77</v>
      </c>
      <c r="HE14">
        <f>Sug0.5[[#This Row],[CIRP5]]</f>
        <v>82</v>
      </c>
      <c r="HF14">
        <f>Sug0.5[[#This Row],[CIRP6]]</f>
        <v>83</v>
      </c>
      <c r="HG14">
        <f>Sug0.5[[#This Row],[CIRP7]]</f>
        <v>91</v>
      </c>
      <c r="HH14">
        <f>Sug0.5[[#This Row],[CIRP8]]</f>
        <v>103</v>
      </c>
      <c r="HI14">
        <f>Sug0.5[[#This Row],[CIRP9]]</f>
        <v>114</v>
      </c>
      <c r="HJ14">
        <f>Sug0.5[[#This Row],[CIRP10]]</f>
        <v>115</v>
      </c>
      <c r="HK14">
        <f>Sug0.5[[#This Row],[CIRP11]]</f>
        <v>116</v>
      </c>
      <c r="HL14">
        <f>Sug0.5[[#This Row],[CIRP12]]</f>
        <v>127</v>
      </c>
      <c r="HM14">
        <f>Sug0.5[[#This Row],[CIRP13]]</f>
        <v>131</v>
      </c>
      <c r="HN14">
        <f>Sug0.5[[#This Row],[CIRP14]]</f>
        <v>138</v>
      </c>
      <c r="HO14">
        <f>Sug0.5[[#This Row],[CIRP15]]</f>
        <v>136</v>
      </c>
      <c r="HP14">
        <f>Sug0.5[[#This Row],[CIRP16]]</f>
        <v>142</v>
      </c>
      <c r="HQ14">
        <f>Sug0.5[[#This Row],[CIRP17]]</f>
        <v>158</v>
      </c>
      <c r="HR14">
        <f>Sug0.5[[#This Row],[CIRP18]]</f>
        <v>162</v>
      </c>
      <c r="HS14">
        <f>Sug0.5[[#This Row],[CIRP19]]</f>
        <v>177</v>
      </c>
      <c r="HT14">
        <f>Sug0.5[[#This Row],[CIRP20]]</f>
        <v>184</v>
      </c>
      <c r="HU14">
        <f>Sug0.5[[#This Row],[CIRP21]]</f>
        <v>185</v>
      </c>
      <c r="HV14">
        <f>Sug0.5[[#This Row],[CIRP22]]</f>
        <v>192</v>
      </c>
      <c r="HW14">
        <f>Sug0.5[[#This Row],[CIRP23]]</f>
        <v>204</v>
      </c>
      <c r="HX14">
        <f>Sug0.5[[#This Row],[CIRP24]]</f>
        <v>210</v>
      </c>
      <c r="HY14">
        <f>Sug0.5[[#This Row],[CIRP25]]</f>
        <v>219</v>
      </c>
      <c r="HZ14">
        <f>Sug0.5[[#This Row],[CIRP26]]</f>
        <v>223</v>
      </c>
      <c r="IA14">
        <f>Sug0.5[[#This Row],[CIRP27]]</f>
        <v>230</v>
      </c>
      <c r="IB14">
        <f>Reg[[#This Row],[HCCP2]]</f>
        <v>3</v>
      </c>
      <c r="IC14">
        <f>Reg[[#This Row],[HCCP3]]</f>
        <v>3</v>
      </c>
      <c r="ID14">
        <f>Reg[[#This Row],[HCCP4]]</f>
        <v>4</v>
      </c>
      <c r="IE14">
        <f>Reg[[#This Row],[HCCP5]]</f>
        <v>4</v>
      </c>
      <c r="IF14">
        <f>Reg[[#This Row],[HCCP6]]</f>
        <v>2</v>
      </c>
      <c r="IG14">
        <f>Reg[[#This Row],[HCCP7]]</f>
        <v>4</v>
      </c>
      <c r="IH14">
        <f>Reg[[#This Row],[HCCP8]]</f>
        <v>2</v>
      </c>
      <c r="II14">
        <f>Reg[[#This Row],[HCCP9]]</f>
        <v>4</v>
      </c>
      <c r="IJ14">
        <f>Reg[[#This Row],[HCCP10]]</f>
        <v>6</v>
      </c>
      <c r="IK14">
        <f>Reg[[#This Row],[HCCP11]]</f>
        <v>5</v>
      </c>
      <c r="IL14">
        <f>Reg[[#This Row],[HCCP12]]</f>
        <v>7</v>
      </c>
      <c r="IM14">
        <f>Reg[[#This Row],[HCCP13]]</f>
        <v>8</v>
      </c>
      <c r="IN14">
        <f>Reg[[#This Row],[HCCP14]]</f>
        <v>9</v>
      </c>
      <c r="IO14">
        <f>Reg[[#This Row],[HCCP15]]</f>
        <v>9</v>
      </c>
      <c r="IP14">
        <f>Reg[[#This Row],[HCCP16]]</f>
        <v>13</v>
      </c>
      <c r="IQ14">
        <f>Reg[[#This Row],[HCCP17]]</f>
        <v>12</v>
      </c>
      <c r="IR14">
        <f>Reg[[#This Row],[HCCP18]]</f>
        <v>14</v>
      </c>
      <c r="IS14">
        <f>Reg[[#This Row],[HCCP19]]</f>
        <v>10</v>
      </c>
      <c r="IT14">
        <f>Reg[[#This Row],[HCCP20]]</f>
        <v>13</v>
      </c>
      <c r="IU14">
        <f>Reg[[#This Row],[HCCP21]]</f>
        <v>17</v>
      </c>
      <c r="IV14">
        <f>Reg[[#This Row],[HCCP22]]</f>
        <v>15</v>
      </c>
      <c r="IW14">
        <f>Reg[[#This Row],[HCCP23]]</f>
        <v>21</v>
      </c>
      <c r="IX14">
        <f>Reg[[#This Row],[HCCP24]]</f>
        <v>11</v>
      </c>
      <c r="IY14">
        <f>Reg[[#This Row],[HCCP25]]</f>
        <v>6</v>
      </c>
      <c r="IZ14">
        <f>Reg[[#This Row],[HCCP26]]</f>
        <v>6</v>
      </c>
      <c r="JA14">
        <f>Reg[[#This Row],[HCCP27]]</f>
        <v>5</v>
      </c>
      <c r="JB14">
        <f>Sug0.2[[#This Row],[HCCP2]]</f>
        <v>3</v>
      </c>
      <c r="JC14">
        <f>Sug0.2[[#This Row],[HCCP3]]</f>
        <v>3</v>
      </c>
      <c r="JD14">
        <f>Sug0.2[[#This Row],[HCCP4]]</f>
        <v>4</v>
      </c>
      <c r="JE14">
        <f>Sug0.2[[#This Row],[HCCP5]]</f>
        <v>4</v>
      </c>
      <c r="JF14">
        <f>Sug0.2[[#This Row],[HCCP6]]</f>
        <v>2</v>
      </c>
      <c r="JG14">
        <f>Sug0.2[[#This Row],[HCCP7]]</f>
        <v>4</v>
      </c>
      <c r="JH14">
        <f>Sug0.2[[#This Row],[HCCP8]]</f>
        <v>2</v>
      </c>
      <c r="JI14">
        <f>Sug0.2[[#This Row],[HCCP9]]</f>
        <v>2</v>
      </c>
      <c r="JJ14">
        <f>Sug0.2[[#This Row],[HCCP10]]</f>
        <v>5</v>
      </c>
      <c r="JK14">
        <f>Sug0.2[[#This Row],[HCCP11]]</f>
        <v>5</v>
      </c>
      <c r="JL14">
        <f>Sug0.2[[#This Row],[HCCP12]]</f>
        <v>7</v>
      </c>
      <c r="JM14">
        <f>Sug0.2[[#This Row],[HCCP13]]</f>
        <v>8</v>
      </c>
      <c r="JN14">
        <f>Sug0.2[[#This Row],[HCCP14]]</f>
        <v>9</v>
      </c>
      <c r="JO14">
        <f>Sug0.2[[#This Row],[HCCP15]]</f>
        <v>9</v>
      </c>
      <c r="JP14">
        <f>Sug0.2[[#This Row],[HCCP16]]</f>
        <v>13</v>
      </c>
      <c r="JQ14">
        <f>Sug0.2[[#This Row],[HCCP17]]</f>
        <v>12</v>
      </c>
      <c r="JR14">
        <f>Sug0.2[[#This Row],[HCCP18]]</f>
        <v>13</v>
      </c>
      <c r="JS14">
        <f>Sug0.2[[#This Row],[HCCP19]]</f>
        <v>10</v>
      </c>
      <c r="JT14">
        <f>Sug0.2[[#This Row],[HCCP20]]</f>
        <v>13</v>
      </c>
      <c r="JU14">
        <f>Sug0.2[[#This Row],[HCCP21]]</f>
        <v>16</v>
      </c>
      <c r="JV14">
        <f>Sug0.2[[#This Row],[HCCP22]]</f>
        <v>14</v>
      </c>
      <c r="JW14">
        <f>Sug0.2[[#This Row],[HCCP23]]</f>
        <v>20</v>
      </c>
      <c r="JX14">
        <f>Sug0.2[[#This Row],[HCCP24]]</f>
        <v>11</v>
      </c>
      <c r="JY14">
        <f>Sug0.2[[#This Row],[HCCP25]]</f>
        <v>6</v>
      </c>
      <c r="JZ14">
        <f>Sug0.2[[#This Row],[HCCP26]]</f>
        <v>6</v>
      </c>
      <c r="KA14">
        <f>Sug0.2[[#This Row],[HCCP27]]</f>
        <v>5</v>
      </c>
      <c r="KB14">
        <f>Sug0.5[[#This Row],[HCCP2]]</f>
        <v>3</v>
      </c>
      <c r="KC14">
        <f>Sug0.5[[#This Row],[HCCP3]]</f>
        <v>3</v>
      </c>
      <c r="KD14">
        <f>Sug0.5[[#This Row],[HCCP4]]</f>
        <v>4</v>
      </c>
      <c r="KE14">
        <f>Sug0.5[[#This Row],[HCCP5]]</f>
        <v>4</v>
      </c>
      <c r="KF14">
        <f>Sug0.5[[#This Row],[HCCP6]]</f>
        <v>2</v>
      </c>
      <c r="KG14">
        <f>Sug0.5[[#This Row],[HCCP7]]</f>
        <v>4</v>
      </c>
      <c r="KH14">
        <f>Sug0.5[[#This Row],[HCCP8]]</f>
        <v>2</v>
      </c>
      <c r="KI14">
        <f>Sug0.5[[#This Row],[HCCP9]]</f>
        <v>2</v>
      </c>
      <c r="KJ14">
        <f>Sug0.5[[#This Row],[HCCP10]]</f>
        <v>5</v>
      </c>
      <c r="KK14">
        <f>Sug0.5[[#This Row],[HCCP11]]</f>
        <v>5</v>
      </c>
      <c r="KL14">
        <f>Sug0.5[[#This Row],[HCCP12]]</f>
        <v>7</v>
      </c>
      <c r="KM14">
        <f>Sug0.5[[#This Row],[HCCP13]]</f>
        <v>8</v>
      </c>
      <c r="KN14">
        <f>Sug0.5[[#This Row],[HCCP14]]</f>
        <v>8</v>
      </c>
      <c r="KO14">
        <f>Sug0.5[[#This Row],[HCCP15]]</f>
        <v>8</v>
      </c>
      <c r="KP14">
        <f>Sug0.5[[#This Row],[HCCP16]]</f>
        <v>13</v>
      </c>
      <c r="KQ14">
        <f>Sug0.5[[#This Row],[HCCP17]]</f>
        <v>11</v>
      </c>
      <c r="KR14">
        <f>Sug0.5[[#This Row],[HCCP18]]</f>
        <v>11</v>
      </c>
      <c r="KS14">
        <f>Sug0.5[[#This Row],[HCCP19]]</f>
        <v>9</v>
      </c>
      <c r="KT14">
        <f>Sug0.5[[#This Row],[HCCP20]]</f>
        <v>12</v>
      </c>
      <c r="KU14">
        <f>Sug0.5[[#This Row],[HCCP21]]</f>
        <v>15</v>
      </c>
      <c r="KV14">
        <f>Sug0.5[[#This Row],[HCCP22]]</f>
        <v>13</v>
      </c>
      <c r="KW14">
        <f>Sug0.5[[#This Row],[HCCP23]]</f>
        <v>18</v>
      </c>
      <c r="KX14">
        <f>Sug0.5[[#This Row],[HCCP24]]</f>
        <v>11</v>
      </c>
      <c r="KY14">
        <f>Sug0.5[[#This Row],[HCCP25]]</f>
        <v>4</v>
      </c>
      <c r="KZ14">
        <f>Sug0.5[[#This Row],[HCCP26]]</f>
        <v>5</v>
      </c>
      <c r="LA14">
        <f>Sug0.5[[#This Row],[HCCP27]]</f>
        <v>6</v>
      </c>
      <c r="LB14">
        <f>Reg[[#This Row],[CHDP2]]</f>
        <v>1417</v>
      </c>
      <c r="LC14">
        <f>Reg[[#This Row],[CHDP3]]</f>
        <v>1452</v>
      </c>
      <c r="LD14">
        <f>Reg[[#This Row],[CHDP4]]</f>
        <v>1459</v>
      </c>
      <c r="LE14">
        <f>Reg[[#This Row],[CHDP5]]</f>
        <v>1506</v>
      </c>
      <c r="LF14">
        <f>Reg[[#This Row],[CHDP6]]</f>
        <v>1530</v>
      </c>
      <c r="LG14">
        <f>Reg[[#This Row],[CHDP7]]</f>
        <v>1526</v>
      </c>
      <c r="LH14">
        <f>Reg[[#This Row],[CHDP8]]</f>
        <v>1523</v>
      </c>
      <c r="LI14">
        <f>Reg[[#This Row],[CHDP9]]</f>
        <v>1518</v>
      </c>
      <c r="LJ14">
        <f>Reg[[#This Row],[CHDP10]]</f>
        <v>1515</v>
      </c>
      <c r="LK14">
        <f>Reg[[#This Row],[CHDP11]]</f>
        <v>1515</v>
      </c>
      <c r="LL14">
        <f>Reg[[#This Row],[CHDP12]]</f>
        <v>1507</v>
      </c>
      <c r="LM14">
        <f>Reg[[#This Row],[CHDP13]]</f>
        <v>1507</v>
      </c>
      <c r="LN14">
        <f>Reg[[#This Row],[CHDP14]]</f>
        <v>1487</v>
      </c>
      <c r="LO14">
        <f>Reg[[#This Row],[CHDP15]]</f>
        <v>1492</v>
      </c>
      <c r="LP14">
        <f>Reg[[#This Row],[CHDP16]]</f>
        <v>1479</v>
      </c>
      <c r="LQ14">
        <f>Reg[[#This Row],[CHDP17]]</f>
        <v>1467</v>
      </c>
      <c r="LR14">
        <f>Reg[[#This Row],[CHDP18]]</f>
        <v>1482</v>
      </c>
      <c r="LS14">
        <f>Reg[[#This Row],[CHDP19]]</f>
        <v>1471</v>
      </c>
      <c r="LT14">
        <f>Reg[[#This Row],[CHDP20]]</f>
        <v>1492</v>
      </c>
      <c r="LU14">
        <f>Reg[[#This Row],[CHDP21]]</f>
        <v>1486</v>
      </c>
      <c r="LV14">
        <f>Reg[[#This Row],[CHDP22]]</f>
        <v>1476</v>
      </c>
      <c r="LW14">
        <f>Reg[[#This Row],[CHDP23]]</f>
        <v>1438</v>
      </c>
      <c r="LX14">
        <f>Reg[[#This Row],[CHDP24]]</f>
        <v>1416</v>
      </c>
      <c r="LY14">
        <f>Reg[[#This Row],[CHDP25]]</f>
        <v>1400</v>
      </c>
      <c r="LZ14">
        <f>Reg[[#This Row],[CHDP26]]</f>
        <v>1379</v>
      </c>
      <c r="MA14">
        <f>Reg[[#This Row],[CHDP27]]</f>
        <v>1324</v>
      </c>
      <c r="MB14">
        <f>Sug0.2[[#This Row],[CHDP2]]</f>
        <v>1417</v>
      </c>
      <c r="MC14">
        <f>Sug0.2[[#This Row],[CHDP3]]</f>
        <v>1452</v>
      </c>
      <c r="MD14">
        <f>Sug0.2[[#This Row],[CHDP4]]</f>
        <v>1458</v>
      </c>
      <c r="ME14">
        <f>Sug0.2[[#This Row],[CHDP5]]</f>
        <v>1504</v>
      </c>
      <c r="MF14">
        <f>Sug0.2[[#This Row],[CHDP6]]</f>
        <v>1528</v>
      </c>
      <c r="MG14">
        <f>Sug0.2[[#This Row],[CHDP7]]</f>
        <v>1523</v>
      </c>
      <c r="MH14">
        <f>Sug0.2[[#This Row],[CHDP8]]</f>
        <v>1519</v>
      </c>
      <c r="MI14">
        <f>Sug0.2[[#This Row],[CHDP9]]</f>
        <v>1513</v>
      </c>
      <c r="MJ14">
        <f>Sug0.2[[#This Row],[CHDP10]]</f>
        <v>1509</v>
      </c>
      <c r="MK14">
        <f>Sug0.2[[#This Row],[CHDP11]]</f>
        <v>1508</v>
      </c>
      <c r="ML14">
        <f>Sug0.2[[#This Row],[CHDP12]]</f>
        <v>1496</v>
      </c>
      <c r="MM14">
        <f>Sug0.2[[#This Row],[CHDP13]]</f>
        <v>1495</v>
      </c>
      <c r="MN14">
        <f>Sug0.2[[#This Row],[CHDP14]]</f>
        <v>1477</v>
      </c>
      <c r="MO14">
        <f>Sug0.2[[#This Row],[CHDP15]]</f>
        <v>1482</v>
      </c>
      <c r="MP14">
        <f>Sug0.2[[#This Row],[CHDP16]]</f>
        <v>1470</v>
      </c>
      <c r="MQ14">
        <f>Sug0.2[[#This Row],[CHDP17]]</f>
        <v>1457</v>
      </c>
      <c r="MR14">
        <f>Sug0.2[[#This Row],[CHDP18]]</f>
        <v>1472</v>
      </c>
      <c r="MS14">
        <f>Sug0.2[[#This Row],[CHDP19]]</f>
        <v>1460</v>
      </c>
      <c r="MT14">
        <f>Sug0.2[[#This Row],[CHDP20]]</f>
        <v>1482</v>
      </c>
      <c r="MU14">
        <f>Sug0.2[[#This Row],[CHDP21]]</f>
        <v>1475</v>
      </c>
      <c r="MV14">
        <f>Sug0.2[[#This Row],[CHDP22]]</f>
        <v>1467</v>
      </c>
      <c r="MW14">
        <f>Sug0.2[[#This Row],[CHDP23]]</f>
        <v>1426</v>
      </c>
      <c r="MX14">
        <f>Sug0.2[[#This Row],[CHDP24]]</f>
        <v>1409</v>
      </c>
      <c r="MY14">
        <f>Sug0.2[[#This Row],[CHDP25]]</f>
        <v>1396</v>
      </c>
      <c r="MZ14">
        <f>Sug0.2[[#This Row],[CHDP26]]</f>
        <v>1374</v>
      </c>
      <c r="NA14">
        <f>Sug0.2[[#This Row],[CHDP27]]</f>
        <v>1315</v>
      </c>
      <c r="NB14">
        <f>Sug0.5[[#This Row],[CHDP2]]</f>
        <v>1417</v>
      </c>
      <c r="NC14">
        <f>Sug0.5[[#This Row],[CHDP3]]</f>
        <v>1452</v>
      </c>
      <c r="ND14">
        <f>Sug0.5[[#This Row],[CHDP4]]</f>
        <v>1457</v>
      </c>
      <c r="NE14">
        <f>Sug0.5[[#This Row],[CHDP5]]</f>
        <v>1501</v>
      </c>
      <c r="NF14">
        <f>Sug0.5[[#This Row],[CHDP6]]</f>
        <v>1524</v>
      </c>
      <c r="NG14">
        <f>Sug0.5[[#This Row],[CHDP7]]</f>
        <v>1520</v>
      </c>
      <c r="NH14">
        <f>Sug0.5[[#This Row],[CHDP8]]</f>
        <v>1511</v>
      </c>
      <c r="NI14">
        <f>Sug0.5[[#This Row],[CHDP9]]</f>
        <v>1504</v>
      </c>
      <c r="NJ14">
        <f>Sug0.5[[#This Row],[CHDP10]]</f>
        <v>1498</v>
      </c>
      <c r="NK14">
        <f>Sug0.5[[#This Row],[CHDP11]]</f>
        <v>1494</v>
      </c>
      <c r="NL14">
        <f>Sug0.5[[#This Row],[CHDP12]]</f>
        <v>1479</v>
      </c>
      <c r="NM14">
        <f>Sug0.5[[#This Row],[CHDP13]]</f>
        <v>1477</v>
      </c>
      <c r="NN14">
        <f>Sug0.5[[#This Row],[CHDP14]]</f>
        <v>1460</v>
      </c>
      <c r="NO14">
        <f>Sug0.5[[#This Row],[CHDP15]]</f>
        <v>1464</v>
      </c>
      <c r="NP14">
        <f>Sug0.5[[#This Row],[CHDP16]]</f>
        <v>1447</v>
      </c>
      <c r="NQ14">
        <f>Sug0.5[[#This Row],[CHDP17]]</f>
        <v>1428</v>
      </c>
      <c r="NR14">
        <f>Sug0.5[[#This Row],[CHDP18]]</f>
        <v>1443</v>
      </c>
      <c r="NS14">
        <f>Sug0.5[[#This Row],[CHDP19]]</f>
        <v>1433</v>
      </c>
      <c r="NT14">
        <f>Sug0.5[[#This Row],[CHDP20]]</f>
        <v>1452</v>
      </c>
      <c r="NU14">
        <f>Sug0.5[[#This Row],[CHDP21]]</f>
        <v>1437</v>
      </c>
      <c r="NV14">
        <f>Sug0.5[[#This Row],[CHDP22]]</f>
        <v>1431</v>
      </c>
      <c r="NW14">
        <f>Sug0.5[[#This Row],[CHDP23]]</f>
        <v>1393</v>
      </c>
      <c r="NX14">
        <f>Sug0.5[[#This Row],[CHDP24]]</f>
        <v>1372</v>
      </c>
      <c r="NY14">
        <f>Sug0.5[[#This Row],[CHDP25]]</f>
        <v>1351</v>
      </c>
      <c r="NZ14">
        <f>Sug0.5[[#This Row],[CHDP26]]</f>
        <v>1328</v>
      </c>
      <c r="OA14">
        <f>Sug0.5[[#This Row],[CHDP27]]</f>
        <v>1264</v>
      </c>
      <c r="OB14">
        <f>Reg[[#This Row],[T2DP2]]</f>
        <v>2127</v>
      </c>
      <c r="OC14">
        <f>Reg[[#This Row],[T2DP3]]</f>
        <v>2251</v>
      </c>
      <c r="OD14">
        <f>Reg[[#This Row],[T2DP4]]</f>
        <v>2384</v>
      </c>
      <c r="OE14">
        <f>Reg[[#This Row],[T2DP5]]</f>
        <v>2524</v>
      </c>
      <c r="OF14">
        <f>Reg[[#This Row],[T2DP6]]</f>
        <v>2681</v>
      </c>
      <c r="OG14">
        <f>Reg[[#This Row],[T2DP7]]</f>
        <v>2839</v>
      </c>
      <c r="OH14">
        <f>Reg[[#This Row],[T2DP8]]</f>
        <v>2990</v>
      </c>
      <c r="OI14">
        <f>Reg[[#This Row],[T2DP9]]</f>
        <v>3100</v>
      </c>
      <c r="OJ14">
        <f>Reg[[#This Row],[T2DP10]]</f>
        <v>3194</v>
      </c>
      <c r="OK14">
        <f>Reg[[#This Row],[T2DP11]]</f>
        <v>3308</v>
      </c>
      <c r="OL14">
        <f>Reg[[#This Row],[T2DP12]]</f>
        <v>3434</v>
      </c>
      <c r="OM14">
        <f>Reg[[#This Row],[T2DP13]]</f>
        <v>3559</v>
      </c>
      <c r="ON14">
        <f>Reg[[#This Row],[T2DP14]]</f>
        <v>3698</v>
      </c>
      <c r="OO14">
        <f>Reg[[#This Row],[T2DP15]]</f>
        <v>3818</v>
      </c>
      <c r="OP14">
        <f>Reg[[#This Row],[T2DP16]]</f>
        <v>3908</v>
      </c>
      <c r="OQ14">
        <f>Reg[[#This Row],[T2DP17]]</f>
        <v>3999</v>
      </c>
      <c r="OR14">
        <f>Reg[[#This Row],[T2DP18]]</f>
        <v>4128</v>
      </c>
      <c r="OS14">
        <f>Reg[[#This Row],[T2DP19]]</f>
        <v>4181</v>
      </c>
      <c r="OT14">
        <f>Reg[[#This Row],[T2DP20]]</f>
        <v>4222</v>
      </c>
      <c r="OU14">
        <f>Reg[[#This Row],[T2DP21]]</f>
        <v>4316</v>
      </c>
      <c r="OV14">
        <f>Reg[[#This Row],[T2DP22]]</f>
        <v>4359</v>
      </c>
      <c r="OW14">
        <f>Reg[[#This Row],[T2DP23]]</f>
        <v>4383</v>
      </c>
      <c r="OX14">
        <f>Reg[[#This Row],[T2DP24]]</f>
        <v>4471</v>
      </c>
      <c r="OY14">
        <f>Reg[[#This Row],[T2DP25]]</f>
        <v>4505</v>
      </c>
      <c r="OZ14">
        <f>Reg[[#This Row],[T2DP26]]</f>
        <v>4535</v>
      </c>
      <c r="PA14">
        <f>Reg[[#This Row],[T2DP27]]</f>
        <v>4545</v>
      </c>
      <c r="PB14">
        <f>Sug0.2[[#This Row],[T2DP2]]</f>
        <v>2127</v>
      </c>
      <c r="PC14">
        <f>Sug0.2[[#This Row],[T2DP3]]</f>
        <v>2251</v>
      </c>
      <c r="PD14">
        <f>Sug0.2[[#This Row],[T2DP4]]</f>
        <v>2382</v>
      </c>
      <c r="PE14">
        <f>Sug0.2[[#This Row],[T2DP5]]</f>
        <v>2518</v>
      </c>
      <c r="PF14">
        <f>Sug0.2[[#This Row],[T2DP6]]</f>
        <v>2670</v>
      </c>
      <c r="PG14">
        <f>Sug0.2[[#This Row],[T2DP7]]</f>
        <v>2827</v>
      </c>
      <c r="PH14">
        <f>Sug0.2[[#This Row],[T2DP8]]</f>
        <v>2972</v>
      </c>
      <c r="PI14">
        <f>Sug0.2[[#This Row],[T2DP9]]</f>
        <v>3074</v>
      </c>
      <c r="PJ14">
        <f>Sug0.2[[#This Row],[T2DP10]]</f>
        <v>3161</v>
      </c>
      <c r="PK14">
        <f>Sug0.2[[#This Row],[T2DP11]]</f>
        <v>3278</v>
      </c>
      <c r="PL14">
        <f>Sug0.2[[#This Row],[T2DP12]]</f>
        <v>3396</v>
      </c>
      <c r="PM14">
        <f>Sug0.2[[#This Row],[T2DP13]]</f>
        <v>3510</v>
      </c>
      <c r="PN14">
        <f>Sug0.2[[#This Row],[T2DP14]]</f>
        <v>3637</v>
      </c>
      <c r="PO14">
        <f>Sug0.2[[#This Row],[T2DP15]]</f>
        <v>3751</v>
      </c>
      <c r="PP14">
        <f>Sug0.2[[#This Row],[T2DP16]]</f>
        <v>3831</v>
      </c>
      <c r="PQ14">
        <f>Sug0.2[[#This Row],[T2DP17]]</f>
        <v>3914</v>
      </c>
      <c r="PR14">
        <f>Sug0.2[[#This Row],[T2DP18]]</f>
        <v>4033</v>
      </c>
      <c r="PS14">
        <f>Sug0.2[[#This Row],[T2DP19]]</f>
        <v>4090</v>
      </c>
      <c r="PT14">
        <f>Sug0.2[[#This Row],[T2DP20]]</f>
        <v>4124</v>
      </c>
      <c r="PU14">
        <f>Sug0.2[[#This Row],[T2DP21]]</f>
        <v>4211</v>
      </c>
      <c r="PV14">
        <f>Sug0.2[[#This Row],[T2DP22]]</f>
        <v>4252</v>
      </c>
      <c r="PW14">
        <f>Sug0.2[[#This Row],[T2DP23]]</f>
        <v>4267</v>
      </c>
      <c r="PX14">
        <f>Sug0.2[[#This Row],[T2DP24]]</f>
        <v>4347</v>
      </c>
      <c r="PY14">
        <f>Sug0.2[[#This Row],[T2DP25]]</f>
        <v>4378</v>
      </c>
      <c r="PZ14">
        <f>Sug0.2[[#This Row],[T2DP26]]</f>
        <v>4404</v>
      </c>
      <c r="QA14">
        <f>Sug0.2[[#This Row],[T2DP27]]</f>
        <v>4410</v>
      </c>
      <c r="QB14">
        <f>Sug0.5[[#This Row],[T2DP2]]</f>
        <v>2127</v>
      </c>
      <c r="QC14">
        <f>Sug0.5[[#This Row],[T2DP3]]</f>
        <v>2251</v>
      </c>
      <c r="QD14">
        <f>Sug0.5[[#This Row],[T2DP4]]</f>
        <v>2376</v>
      </c>
      <c r="QE14">
        <f>Sug0.5[[#This Row],[T2DP5]]</f>
        <v>2505</v>
      </c>
      <c r="QF14">
        <f>Sug0.5[[#This Row],[T2DP6]]</f>
        <v>2644</v>
      </c>
      <c r="QG14">
        <f>Sug0.5[[#This Row],[T2DP7]]</f>
        <v>2786</v>
      </c>
      <c r="QH14">
        <f>Sug0.5[[#This Row],[T2DP8]]</f>
        <v>2923</v>
      </c>
      <c r="QI14">
        <f>Sug0.5[[#This Row],[T2DP9]]</f>
        <v>3014</v>
      </c>
      <c r="QJ14">
        <f>Sug0.5[[#This Row],[T2DP10]]</f>
        <v>3086</v>
      </c>
      <c r="QK14">
        <f>Sug0.5[[#This Row],[T2DP11]]</f>
        <v>3183</v>
      </c>
      <c r="QL14">
        <f>Sug0.5[[#This Row],[T2DP12]]</f>
        <v>3288</v>
      </c>
      <c r="QM14">
        <f>Sug0.5[[#This Row],[T2DP13]]</f>
        <v>3386</v>
      </c>
      <c r="QN14">
        <f>Sug0.5[[#This Row],[T2DP14]]</f>
        <v>3504</v>
      </c>
      <c r="QO14">
        <f>Sug0.5[[#This Row],[T2DP15]]</f>
        <v>3594</v>
      </c>
      <c r="QP14">
        <f>Sug0.5[[#This Row],[T2DP16]]</f>
        <v>3656</v>
      </c>
      <c r="QQ14">
        <f>Sug0.5[[#This Row],[T2DP17]]</f>
        <v>3725</v>
      </c>
      <c r="QR14">
        <f>Sug0.5[[#This Row],[T2DP18]]</f>
        <v>3820</v>
      </c>
      <c r="QS14">
        <f>Sug0.5[[#This Row],[T2DP19]]</f>
        <v>3872</v>
      </c>
      <c r="QT14">
        <f>Sug0.5[[#This Row],[T2DP20]]</f>
        <v>3902</v>
      </c>
      <c r="QU14">
        <f>Sug0.5[[#This Row],[T2DP21]]</f>
        <v>3977</v>
      </c>
      <c r="QV14">
        <f>Sug0.5[[#This Row],[T2DP22]]</f>
        <v>4003</v>
      </c>
      <c r="QW14">
        <f>Sug0.5[[#This Row],[T2DP23]]</f>
        <v>4012</v>
      </c>
      <c r="QX14">
        <f>Sug0.5[[#This Row],[T2DP24]]</f>
        <v>4073</v>
      </c>
      <c r="QY14">
        <f>Sug0.5[[#This Row],[T2DP25]]</f>
        <v>4095</v>
      </c>
      <c r="QZ14">
        <f>Sug0.5[[#This Row],[T2DP26]]</f>
        <v>4122</v>
      </c>
      <c r="RA14">
        <f>Sug0.5[[#This Row],[T2DP27]]</f>
        <v>4134</v>
      </c>
      <c r="RB14">
        <f>Reg[[#This Row],[OVEP2]]</f>
        <v>7537</v>
      </c>
      <c r="RC14">
        <f>Reg[[#This Row],[OVEP3]]</f>
        <v>8624</v>
      </c>
      <c r="RD14">
        <f>Reg[[#This Row],[OVEP4]]</f>
        <v>8912</v>
      </c>
      <c r="RE14">
        <f>Reg[[#This Row],[OVEP5]]</f>
        <v>9065</v>
      </c>
      <c r="RF14">
        <f>Reg[[#This Row],[OVEP6]]</f>
        <v>8993</v>
      </c>
      <c r="RG14">
        <f>Reg[[#This Row],[OVEP7]]</f>
        <v>8987</v>
      </c>
      <c r="RH14">
        <f>Reg[[#This Row],[OVEP8]]</f>
        <v>8900</v>
      </c>
      <c r="RI14">
        <f>Reg[[#This Row],[OVEP9]]</f>
        <v>8851</v>
      </c>
      <c r="RJ14">
        <f>Reg[[#This Row],[OVEP10]]</f>
        <v>8770</v>
      </c>
      <c r="RK14">
        <f>Reg[[#This Row],[OVEP11]]</f>
        <v>8740</v>
      </c>
      <c r="RL14">
        <f>Reg[[#This Row],[OVEP12]]</f>
        <v>8666</v>
      </c>
      <c r="RM14">
        <f>Reg[[#This Row],[OVEP13]]</f>
        <v>8617</v>
      </c>
      <c r="RN14">
        <f>Reg[[#This Row],[OVEP14]]</f>
        <v>8607</v>
      </c>
      <c r="RO14">
        <f>Reg[[#This Row],[OVEP15]]</f>
        <v>8511</v>
      </c>
      <c r="RP14">
        <f>Reg[[#This Row],[OVEP16]]</f>
        <v>8503</v>
      </c>
      <c r="RQ14">
        <f>Reg[[#This Row],[OVEP17]]</f>
        <v>8467</v>
      </c>
      <c r="RR14">
        <f>Reg[[#This Row],[OVEP18]]</f>
        <v>8450</v>
      </c>
      <c r="RS14">
        <f>Reg[[#This Row],[OVEP19]]</f>
        <v>8442</v>
      </c>
      <c r="RT14">
        <f>Reg[[#This Row],[OVEP20]]</f>
        <v>8392</v>
      </c>
      <c r="RU14">
        <f>Reg[[#This Row],[OVEP21]]</f>
        <v>8515</v>
      </c>
      <c r="RV14">
        <f>Reg[[#This Row],[OVEP22]]</f>
        <v>8430</v>
      </c>
      <c r="RW14">
        <f>Reg[[#This Row],[OVEP23]]</f>
        <v>8395</v>
      </c>
      <c r="RX14">
        <f>Reg[[#This Row],[OVEP24]]</f>
        <v>8367</v>
      </c>
      <c r="RY14">
        <f>Reg[[#This Row],[OVEP25]]</f>
        <v>8342</v>
      </c>
      <c r="RZ14">
        <f>Reg[[#This Row],[OVEP26]]</f>
        <v>8356</v>
      </c>
      <c r="SA14">
        <f>Reg[[#This Row],[OVEP27]]</f>
        <v>8354</v>
      </c>
      <c r="SB14">
        <f>Sug0.2[[#This Row],[OVEP2]]</f>
        <v>7537</v>
      </c>
      <c r="SC14">
        <f>Sug0.2[[#This Row],[OVEP3]]</f>
        <v>8485</v>
      </c>
      <c r="SD14">
        <f>Sug0.2[[#This Row],[OVEP4]]</f>
        <v>8780</v>
      </c>
      <c r="SE14">
        <f>Sug0.2[[#This Row],[OVEP5]]</f>
        <v>8891</v>
      </c>
      <c r="SF14">
        <f>Sug0.2[[#This Row],[OVEP6]]</f>
        <v>8872</v>
      </c>
      <c r="SG14">
        <f>Sug0.2[[#This Row],[OVEP7]]</f>
        <v>8869</v>
      </c>
      <c r="SH14">
        <f>Sug0.2[[#This Row],[OVEP8]]</f>
        <v>8866</v>
      </c>
      <c r="SI14">
        <f>Sug0.2[[#This Row],[OVEP9]]</f>
        <v>8858</v>
      </c>
      <c r="SJ14">
        <f>Sug0.2[[#This Row],[OVEP10]]</f>
        <v>8809</v>
      </c>
      <c r="SK14">
        <f>Sug0.2[[#This Row],[OVEP11]]</f>
        <v>8801</v>
      </c>
      <c r="SL14">
        <f>Sug0.2[[#This Row],[OVEP12]]</f>
        <v>8753</v>
      </c>
      <c r="SM14">
        <f>Sug0.2[[#This Row],[OVEP13]]</f>
        <v>8741</v>
      </c>
      <c r="SN14">
        <f>Sug0.2[[#This Row],[OVEP14]]</f>
        <v>8753</v>
      </c>
      <c r="SO14">
        <f>Sug0.2[[#This Row],[OVEP15]]</f>
        <v>8668</v>
      </c>
      <c r="SP14">
        <f>Sug0.2[[#This Row],[OVEP16]]</f>
        <v>8695</v>
      </c>
      <c r="SQ14">
        <f>Sug0.2[[#This Row],[OVEP17]]</f>
        <v>8680</v>
      </c>
      <c r="SR14">
        <f>Sug0.2[[#This Row],[OVEP18]]</f>
        <v>8671</v>
      </c>
      <c r="SS14">
        <f>Sug0.2[[#This Row],[OVEP19]]</f>
        <v>8667</v>
      </c>
      <c r="ST14">
        <f>Sug0.2[[#This Row],[OVEP20]]</f>
        <v>8636</v>
      </c>
      <c r="SU14">
        <f>Sug0.2[[#This Row],[OVEP21]]</f>
        <v>8779</v>
      </c>
      <c r="SV14">
        <f>Sug0.2[[#This Row],[OVEP22]]</f>
        <v>8687</v>
      </c>
      <c r="SW14">
        <f>Sug0.2[[#This Row],[OVEP23]]</f>
        <v>8644</v>
      </c>
      <c r="SX14">
        <f>Sug0.2[[#This Row],[OVEP24]]</f>
        <v>8612</v>
      </c>
      <c r="SY14">
        <f>Sug0.2[[#This Row],[OVEP25]]</f>
        <v>8590</v>
      </c>
      <c r="SZ14">
        <f>Sug0.2[[#This Row],[OVEP26]]</f>
        <v>8615</v>
      </c>
      <c r="TA14">
        <f>Sug0.2[[#This Row],[OVEP27]]</f>
        <v>8625</v>
      </c>
      <c r="TB14">
        <f>Sug0.5[[#This Row],[OVEP2]]</f>
        <v>7537</v>
      </c>
      <c r="TC14">
        <f>Sug0.5[[#This Row],[OVEP3]]</f>
        <v>8167</v>
      </c>
      <c r="TD14">
        <f>Sug0.5[[#This Row],[OVEP4]]</f>
        <v>8391</v>
      </c>
      <c r="TE14">
        <f>Sug0.5[[#This Row],[OVEP5]]</f>
        <v>8559</v>
      </c>
      <c r="TF14">
        <f>Sug0.5[[#This Row],[OVEP6]]</f>
        <v>8581</v>
      </c>
      <c r="TG14">
        <f>Sug0.5[[#This Row],[OVEP7]]</f>
        <v>8666</v>
      </c>
      <c r="TH14">
        <f>Sug0.5[[#This Row],[OVEP8]]</f>
        <v>8733</v>
      </c>
      <c r="TI14">
        <f>Sug0.5[[#This Row],[OVEP9]]</f>
        <v>8782</v>
      </c>
      <c r="TJ14">
        <f>Sug0.5[[#This Row],[OVEP10]]</f>
        <v>8836</v>
      </c>
      <c r="TK14">
        <f>Sug0.5[[#This Row],[OVEP11]]</f>
        <v>8902</v>
      </c>
      <c r="TL14">
        <f>Sug0.5[[#This Row],[OVEP12]]</f>
        <v>8921</v>
      </c>
      <c r="TM14">
        <f>Sug0.5[[#This Row],[OVEP13]]</f>
        <v>8972</v>
      </c>
      <c r="TN14">
        <f>Sug0.5[[#This Row],[OVEP14]]</f>
        <v>9020</v>
      </c>
      <c r="TO14">
        <f>Sug0.5[[#This Row],[OVEP15]]</f>
        <v>9007</v>
      </c>
      <c r="TP14">
        <f>Sug0.5[[#This Row],[OVEP16]]</f>
        <v>9105</v>
      </c>
      <c r="TQ14">
        <f>Sug0.5[[#This Row],[OVEP17]]</f>
        <v>9124</v>
      </c>
      <c r="TR14">
        <f>Sug0.5[[#This Row],[OVEP18]]</f>
        <v>9119</v>
      </c>
      <c r="TS14">
        <f>Sug0.5[[#This Row],[OVEP19]]</f>
        <v>9113</v>
      </c>
      <c r="TT14">
        <f>Sug0.5[[#This Row],[OVEP20]]</f>
        <v>9162</v>
      </c>
      <c r="TU14">
        <f>Sug0.5[[#This Row],[OVEP21]]</f>
        <v>9282</v>
      </c>
      <c r="TV14">
        <f>Sug0.5[[#This Row],[OVEP22]]</f>
        <v>9213</v>
      </c>
      <c r="TW14">
        <f>Sug0.5[[#This Row],[OVEP23]]</f>
        <v>9182</v>
      </c>
      <c r="TX14">
        <f>Sug0.5[[#This Row],[OVEP24]]</f>
        <v>9168</v>
      </c>
      <c r="TY14">
        <f>Sug0.5[[#This Row],[OVEP25]]</f>
        <v>9208</v>
      </c>
      <c r="TZ14">
        <f>Sug0.5[[#This Row],[OVEP26]]</f>
        <v>9243</v>
      </c>
      <c r="UA14">
        <f>Sug0.5[[#This Row],[OVEP27]]</f>
        <v>9265</v>
      </c>
      <c r="UB14">
        <f>Reg[[#This Row],[OBEP2]]</f>
        <v>8369</v>
      </c>
      <c r="UC14">
        <f>Reg[[#This Row],[OBEP3]]</f>
        <v>8627</v>
      </c>
      <c r="UD14">
        <f>Reg[[#This Row],[OBEP4]]</f>
        <v>8946</v>
      </c>
      <c r="UE14">
        <f>Reg[[#This Row],[OBEP5]]</f>
        <v>9258</v>
      </c>
      <c r="UF14">
        <f>Reg[[#This Row],[OBEP6]]</f>
        <v>9591</v>
      </c>
      <c r="UG14">
        <f>Reg[[#This Row],[OBEP7]]</f>
        <v>9835</v>
      </c>
      <c r="UH14">
        <f>Reg[[#This Row],[OBEP8]]</f>
        <v>10097</v>
      </c>
      <c r="UI14">
        <f>Reg[[#This Row],[OBEP9]]</f>
        <v>10287</v>
      </c>
      <c r="UJ14">
        <f>Reg[[#This Row],[OBEP10]]</f>
        <v>10449</v>
      </c>
      <c r="UK14">
        <f>Reg[[#This Row],[OBEP11]]</f>
        <v>10570</v>
      </c>
      <c r="UL14">
        <f>Reg[[#This Row],[OBEP12]]</f>
        <v>10734</v>
      </c>
      <c r="UM14">
        <f>Reg[[#This Row],[OBEP13]]</f>
        <v>10910</v>
      </c>
      <c r="UN14">
        <f>Reg[[#This Row],[OBEP14]]</f>
        <v>11009</v>
      </c>
      <c r="UO14">
        <f>Reg[[#This Row],[OBEP15]]</f>
        <v>11194</v>
      </c>
      <c r="UP14">
        <f>Reg[[#This Row],[OBEP16]]</f>
        <v>11283</v>
      </c>
      <c r="UQ14">
        <f>Reg[[#This Row],[OBEP17]]</f>
        <v>11392</v>
      </c>
      <c r="UR14">
        <f>Reg[[#This Row],[OBEP18]]</f>
        <v>11492</v>
      </c>
      <c r="US14">
        <f>Reg[[#This Row],[OBEP19]]</f>
        <v>11545</v>
      </c>
      <c r="UT14">
        <f>Reg[[#This Row],[OBEP20]]</f>
        <v>11647</v>
      </c>
      <c r="UU14">
        <f>Reg[[#This Row],[OBEP21]]</f>
        <v>11636</v>
      </c>
      <c r="UV14">
        <f>Reg[[#This Row],[OBEP22]]</f>
        <v>11684</v>
      </c>
      <c r="UW14">
        <f>Reg[[#This Row],[OBEP23]]</f>
        <v>11747</v>
      </c>
      <c r="UX14">
        <f>Reg[[#This Row],[OBEP24]]</f>
        <v>11727</v>
      </c>
      <c r="UY14">
        <f>Reg[[#This Row],[OBEP25]]</f>
        <v>11715</v>
      </c>
      <c r="UZ14">
        <f>Reg[[#This Row],[OBEP26]]</f>
        <v>11657</v>
      </c>
      <c r="VA14">
        <f>Reg[[#This Row],[OBEP27]]</f>
        <v>11673</v>
      </c>
      <c r="VB14">
        <f>Sug0.2[[#This Row],[OBEP2]]</f>
        <v>8369</v>
      </c>
      <c r="VC14">
        <f>Sug0.2[[#This Row],[OBEP3]]</f>
        <v>8532</v>
      </c>
      <c r="VD14">
        <f>Sug0.2[[#This Row],[OBEP4]]</f>
        <v>8766</v>
      </c>
      <c r="VE14">
        <f>Sug0.2[[#This Row],[OBEP5]]</f>
        <v>9010</v>
      </c>
      <c r="VF14">
        <f>Sug0.2[[#This Row],[OBEP6]]</f>
        <v>9260</v>
      </c>
      <c r="VG14">
        <f>Sug0.2[[#This Row],[OBEP7]]</f>
        <v>9447</v>
      </c>
      <c r="VH14">
        <f>Sug0.2[[#This Row],[OBEP8]]</f>
        <v>9633</v>
      </c>
      <c r="VI14">
        <f>Sug0.2[[#This Row],[OBEP9]]</f>
        <v>9767</v>
      </c>
      <c r="VJ14">
        <f>Sug0.2[[#This Row],[OBEP10]]</f>
        <v>9875</v>
      </c>
      <c r="VK14">
        <f>Sug0.2[[#This Row],[OBEP11]]</f>
        <v>9965</v>
      </c>
      <c r="VL14">
        <f>Sug0.2[[#This Row],[OBEP12]]</f>
        <v>10090</v>
      </c>
      <c r="VM14">
        <f>Sug0.2[[#This Row],[OBEP13]]</f>
        <v>10228</v>
      </c>
      <c r="VN14">
        <f>Sug0.2[[#This Row],[OBEP14]]</f>
        <v>10298</v>
      </c>
      <c r="VO14">
        <f>Sug0.2[[#This Row],[OBEP15]]</f>
        <v>10463</v>
      </c>
      <c r="VP14">
        <f>Sug0.2[[#This Row],[OBEP16]]</f>
        <v>10527</v>
      </c>
      <c r="VQ14">
        <f>Sug0.2[[#This Row],[OBEP17]]</f>
        <v>10612</v>
      </c>
      <c r="VR14">
        <f>Sug0.2[[#This Row],[OBEP18]]</f>
        <v>10698</v>
      </c>
      <c r="VS14">
        <f>Sug0.2[[#This Row],[OBEP19]]</f>
        <v>10750</v>
      </c>
      <c r="VT14">
        <f>Sug0.2[[#This Row],[OBEP20]]</f>
        <v>10823</v>
      </c>
      <c r="VU14">
        <f>Sug0.2[[#This Row],[OBEP21]]</f>
        <v>10799</v>
      </c>
      <c r="VV14">
        <f>Sug0.2[[#This Row],[OBEP22]]</f>
        <v>10848</v>
      </c>
      <c r="VW14">
        <f>Sug0.2[[#This Row],[OBEP23]]</f>
        <v>10907</v>
      </c>
      <c r="VX14">
        <f>Sug0.2[[#This Row],[OBEP24]]</f>
        <v>10892</v>
      </c>
      <c r="VY14">
        <f>Sug0.2[[#This Row],[OBEP25]]</f>
        <v>10876</v>
      </c>
      <c r="VZ14">
        <f>Sug0.2[[#This Row],[OBEP26]]</f>
        <v>10823</v>
      </c>
      <c r="WA14">
        <f>Sug0.2[[#This Row],[OBEP27]]</f>
        <v>10825</v>
      </c>
      <c r="WB14">
        <f>Sug0.5[[#This Row],[OBEP2]]</f>
        <v>8369</v>
      </c>
      <c r="WC14">
        <f>Sug0.5[[#This Row],[OBEP3]]</f>
        <v>8359</v>
      </c>
      <c r="WD14">
        <f>Sug0.5[[#This Row],[OBEP4]]</f>
        <v>8416</v>
      </c>
      <c r="WE14">
        <f>Sug0.5[[#This Row],[OBEP5]]</f>
        <v>8473</v>
      </c>
      <c r="WF14">
        <f>Sug0.5[[#This Row],[OBEP6]]</f>
        <v>8567</v>
      </c>
      <c r="WG14">
        <f>Sug0.5[[#This Row],[OBEP7]]</f>
        <v>8612</v>
      </c>
      <c r="WH14">
        <f>Sug0.5[[#This Row],[OBEP8]]</f>
        <v>8673</v>
      </c>
      <c r="WI14">
        <f>Sug0.5[[#This Row],[OBEP9]]</f>
        <v>8692</v>
      </c>
      <c r="WJ14">
        <f>Sug0.5[[#This Row],[OBEP10]]</f>
        <v>8692</v>
      </c>
      <c r="WK14">
        <f>Sug0.5[[#This Row],[OBEP11]]</f>
        <v>8678</v>
      </c>
      <c r="WL14">
        <f>Sug0.5[[#This Row],[OBEP12]]</f>
        <v>8723</v>
      </c>
      <c r="WM14">
        <f>Sug0.5[[#This Row],[OBEP13]]</f>
        <v>8774</v>
      </c>
      <c r="WN14">
        <f>Sug0.5[[#This Row],[OBEP14]]</f>
        <v>8776</v>
      </c>
      <c r="WO14">
        <f>Sug0.5[[#This Row],[OBEP15]]</f>
        <v>8863</v>
      </c>
      <c r="WP14">
        <f>Sug0.5[[#This Row],[OBEP16]]</f>
        <v>8848</v>
      </c>
      <c r="WQ14">
        <f>Sug0.5[[#This Row],[OBEP17]]</f>
        <v>8888</v>
      </c>
      <c r="WR14">
        <f>Sug0.5[[#This Row],[OBEP18]]</f>
        <v>8934</v>
      </c>
      <c r="WS14">
        <f>Sug0.5[[#This Row],[OBEP19]]</f>
        <v>8985</v>
      </c>
      <c r="WT14">
        <f>Sug0.5[[#This Row],[OBEP20]]</f>
        <v>9002</v>
      </c>
      <c r="WU14">
        <f>Sug0.5[[#This Row],[OBEP21]]</f>
        <v>8976</v>
      </c>
      <c r="WV14">
        <f>Sug0.5[[#This Row],[OBEP22]]</f>
        <v>9018</v>
      </c>
      <c r="WW14">
        <f>Sug0.5[[#This Row],[OBEP23]]</f>
        <v>9051</v>
      </c>
      <c r="WX14">
        <f>Sug0.5[[#This Row],[OBEP24]]</f>
        <v>9020</v>
      </c>
      <c r="WY14">
        <f>Sug0.5[[#This Row],[OBEP25]]</f>
        <v>8975</v>
      </c>
      <c r="WZ14">
        <f>Sug0.5[[#This Row],[OBEP26]]</f>
        <v>8910</v>
      </c>
      <c r="XA14">
        <f>Sug0.5[[#This Row],[OBEP27]]</f>
        <v>8900</v>
      </c>
    </row>
    <row r="15" spans="1:625" x14ac:dyDescent="0.25">
      <c r="A15">
        <v>11</v>
      </c>
      <c r="B15" s="10">
        <f>Reg[[#This Row],[STEP2]]</f>
        <v>6332</v>
      </c>
      <c r="C15" s="10">
        <f>Reg[[#This Row],[STEP3]]</f>
        <v>6910</v>
      </c>
      <c r="D15" s="10">
        <f>Reg[[#This Row],[STEP4]]</f>
        <v>7321</v>
      </c>
      <c r="E15" s="10">
        <f>Reg[[#This Row],[STEP5]]</f>
        <v>7529</v>
      </c>
      <c r="F15" s="10">
        <f>Reg[[#This Row],[STEP6]]</f>
        <v>7788</v>
      </c>
      <c r="G15" s="10">
        <f>Reg[[#This Row],[STEP7]]</f>
        <v>7935</v>
      </c>
      <c r="H15" s="10">
        <f>Reg[[#This Row],[STEP8]]</f>
        <v>8053</v>
      </c>
      <c r="I15" s="10">
        <f>Reg[[#This Row],[STEP9]]</f>
        <v>8134</v>
      </c>
      <c r="J15" s="10">
        <f>Reg[[#This Row],[STEP10]]</f>
        <v>8140</v>
      </c>
      <c r="K15" s="10">
        <f>Reg[[#This Row],[STEP11]]</f>
        <v>8181</v>
      </c>
      <c r="L15" s="10">
        <f>Reg[[#This Row],[STEP12]]</f>
        <v>8163</v>
      </c>
      <c r="M15" s="10">
        <f>Reg[[#This Row],[STEP13]]</f>
        <v>8235</v>
      </c>
      <c r="N15" s="10">
        <f>Reg[[#This Row],[STEP14]]</f>
        <v>8216</v>
      </c>
      <c r="O15" s="10">
        <f>Reg[[#This Row],[STEP15]]</f>
        <v>8151</v>
      </c>
      <c r="P15" s="10">
        <f>Reg[[#This Row],[STEP16]]</f>
        <v>8088</v>
      </c>
      <c r="Q15" s="10">
        <f>Reg[[#This Row],[STEP17]]</f>
        <v>8082</v>
      </c>
      <c r="R15" s="10">
        <f>Reg[[#This Row],[STEP18]]</f>
        <v>8049</v>
      </c>
      <c r="S15" s="10">
        <f>Reg[[#This Row],[STEP19]]</f>
        <v>7957</v>
      </c>
      <c r="T15" s="10">
        <f>Reg[[#This Row],[STEP20]]</f>
        <v>7918</v>
      </c>
      <c r="U15" s="10">
        <f>Reg[[#This Row],[STEP21]]</f>
        <v>7969</v>
      </c>
      <c r="V15" s="10">
        <f>Reg[[#This Row],[STEP22]]</f>
        <v>7920</v>
      </c>
      <c r="W15" s="10">
        <f>Reg[[#This Row],[STEP23]]</f>
        <v>7873</v>
      </c>
      <c r="X15" s="10">
        <f>Reg[[#This Row],[STEP24]]</f>
        <v>7785</v>
      </c>
      <c r="Y15" s="10">
        <f>Reg[[#This Row],[STEP25]]</f>
        <v>7712</v>
      </c>
      <c r="Z15" s="10">
        <f>Reg[[#This Row],[STEP26]]</f>
        <v>7675</v>
      </c>
      <c r="AA15" s="10">
        <f>Reg[[#This Row],[STEP27]]</f>
        <v>7652</v>
      </c>
      <c r="AB15" s="10">
        <f>Sug0.2[[#This Row],[STEP2]]</f>
        <v>6332</v>
      </c>
      <c r="AC15" s="10">
        <f>Sug0.2[[#This Row],[STEP3]]</f>
        <v>6855</v>
      </c>
      <c r="AD15" s="10">
        <f>Sug0.2[[#This Row],[STEP4]]</f>
        <v>7244</v>
      </c>
      <c r="AE15" s="10">
        <f>Sug0.2[[#This Row],[STEP5]]</f>
        <v>7445</v>
      </c>
      <c r="AF15" s="10">
        <f>Sug0.2[[#This Row],[STEP6]]</f>
        <v>7693</v>
      </c>
      <c r="AG15" s="10">
        <f>Sug0.2[[#This Row],[STEP7]]</f>
        <v>7834</v>
      </c>
      <c r="AH15" s="10">
        <f>Sug0.2[[#This Row],[STEP8]]</f>
        <v>7942</v>
      </c>
      <c r="AI15" s="10">
        <f>Sug0.2[[#This Row],[STEP9]]</f>
        <v>8005</v>
      </c>
      <c r="AJ15" s="10">
        <f>Sug0.2[[#This Row],[STEP10]]</f>
        <v>8010</v>
      </c>
      <c r="AK15" s="10">
        <f>Sug0.2[[#This Row],[STEP11]]</f>
        <v>8081</v>
      </c>
      <c r="AL15" s="10">
        <f>Sug0.2[[#This Row],[STEP12]]</f>
        <v>8072</v>
      </c>
      <c r="AM15" s="10">
        <f>Sug0.2[[#This Row],[STEP13]]</f>
        <v>8178</v>
      </c>
      <c r="AN15" s="10">
        <f>Sug0.2[[#This Row],[STEP14]]</f>
        <v>8188</v>
      </c>
      <c r="AO15" s="10">
        <f>Sug0.2[[#This Row],[STEP15]]</f>
        <v>8146</v>
      </c>
      <c r="AP15" s="10">
        <f>Sug0.2[[#This Row],[STEP16]]</f>
        <v>8093</v>
      </c>
      <c r="AQ15" s="10">
        <f>Sug0.2[[#This Row],[STEP17]]</f>
        <v>8081</v>
      </c>
      <c r="AR15" s="10">
        <f>Sug0.2[[#This Row],[STEP18]]</f>
        <v>8061</v>
      </c>
      <c r="AS15" s="10">
        <f>Sug0.2[[#This Row],[STEP19]]</f>
        <v>7991</v>
      </c>
      <c r="AT15" s="10">
        <f>Sug0.2[[#This Row],[STEP20]]</f>
        <v>7982</v>
      </c>
      <c r="AU15" s="10">
        <f>Sug0.2[[#This Row],[STEP21]]</f>
        <v>8031</v>
      </c>
      <c r="AV15" s="10">
        <f>Sug0.2[[#This Row],[STEP22]]</f>
        <v>7972</v>
      </c>
      <c r="AW15" s="10">
        <f>Sug0.2[[#This Row],[STEP23]]</f>
        <v>7939</v>
      </c>
      <c r="AX15" s="10">
        <f>Sug0.2[[#This Row],[STEP24]]</f>
        <v>7853</v>
      </c>
      <c r="AY15" s="10">
        <f>Sug0.2[[#This Row],[STEP25]]</f>
        <v>7819</v>
      </c>
      <c r="AZ15" s="10">
        <f>Sug0.2[[#This Row],[STEP26]]</f>
        <v>7787</v>
      </c>
      <c r="BA15" s="10">
        <f>Sug0.2[[#This Row],[STEP27]]</f>
        <v>7756</v>
      </c>
      <c r="BB15" s="10">
        <f>Sug0.5[[#This Row],[STEP2]]</f>
        <v>6332</v>
      </c>
      <c r="BC15" s="10">
        <f>Sug0.5[[#This Row],[STEP3]]</f>
        <v>6729</v>
      </c>
      <c r="BD15" s="10">
        <f>Sug0.5[[#This Row],[STEP4]]</f>
        <v>7058</v>
      </c>
      <c r="BE15" s="10">
        <f>Sug0.5[[#This Row],[STEP5]]</f>
        <v>7211</v>
      </c>
      <c r="BF15" s="10">
        <f>Sug0.5[[#This Row],[STEP6]]</f>
        <v>7399</v>
      </c>
      <c r="BG15" s="10">
        <f>Sug0.5[[#This Row],[STEP7]]</f>
        <v>7520</v>
      </c>
      <c r="BH15" s="10">
        <f>Sug0.5[[#This Row],[STEP8]]</f>
        <v>7599</v>
      </c>
      <c r="BI15" s="10">
        <f>Sug0.5[[#This Row],[STEP9]]</f>
        <v>7700</v>
      </c>
      <c r="BJ15" s="10">
        <f>Sug0.5[[#This Row],[STEP10]]</f>
        <v>7730</v>
      </c>
      <c r="BK15" s="10">
        <f>Sug0.5[[#This Row],[STEP11]]</f>
        <v>7799</v>
      </c>
      <c r="BL15" s="10">
        <f>Sug0.5[[#This Row],[STEP12]]</f>
        <v>7852</v>
      </c>
      <c r="BM15" s="10">
        <f>Sug0.5[[#This Row],[STEP13]]</f>
        <v>7966</v>
      </c>
      <c r="BN15" s="10">
        <f>Sug0.5[[#This Row],[STEP14]]</f>
        <v>8022</v>
      </c>
      <c r="BO15" s="10">
        <f>Sug0.5[[#This Row],[STEP15]]</f>
        <v>8001</v>
      </c>
      <c r="BP15" s="10">
        <f>Sug0.5[[#This Row],[STEP16]]</f>
        <v>8002</v>
      </c>
      <c r="BQ15" s="10">
        <f>Sug0.5[[#This Row],[STEP17]]</f>
        <v>8023</v>
      </c>
      <c r="BR15" s="10">
        <f>Sug0.5[[#This Row],[STEP18]]</f>
        <v>8041</v>
      </c>
      <c r="BS15" s="10">
        <f>Sug0.5[[#This Row],[STEP19]]</f>
        <v>8024</v>
      </c>
      <c r="BT15" s="10">
        <f>Sug0.5[[#This Row],[STEP20]]</f>
        <v>8035</v>
      </c>
      <c r="BU15" s="10">
        <f>Sug0.5[[#This Row],[STEP21]]</f>
        <v>8100</v>
      </c>
      <c r="BV15" s="10">
        <f>Sug0.5[[#This Row],[STEP22]]</f>
        <v>8021</v>
      </c>
      <c r="BW15" s="10">
        <f>Sug0.5[[#This Row],[STEP23]]</f>
        <v>8022</v>
      </c>
      <c r="BX15" s="10">
        <f>Sug0.5[[#This Row],[STEP24]]</f>
        <v>7993</v>
      </c>
      <c r="BY15" s="10">
        <f>Sug0.5[[#This Row],[STEP25]]</f>
        <v>7965</v>
      </c>
      <c r="BZ15" s="10">
        <f>Sug0.5[[#This Row],[STEP26]]</f>
        <v>7931</v>
      </c>
      <c r="CA15" s="10">
        <f>Sug0.5[[#This Row],[STEP27]]</f>
        <v>7888</v>
      </c>
      <c r="CB15" s="10">
        <f>Reg[[#This Row],[NASP2]]</f>
        <v>698</v>
      </c>
      <c r="CC15" s="10">
        <f>Reg[[#This Row],[NASP3]]</f>
        <v>943</v>
      </c>
      <c r="CD15" s="10">
        <f>Reg[[#This Row],[NASP4]]</f>
        <v>1225</v>
      </c>
      <c r="CE15" s="10">
        <f>Reg[[#This Row],[NASP5]]</f>
        <v>1559</v>
      </c>
      <c r="CF15" s="10">
        <f>Reg[[#This Row],[NASP6]]</f>
        <v>1828</v>
      </c>
      <c r="CG15" s="10">
        <f>Reg[[#This Row],[NASP7]]</f>
        <v>2110</v>
      </c>
      <c r="CH15" s="10">
        <f>Reg[[#This Row],[NASP8]]</f>
        <v>2377</v>
      </c>
      <c r="CI15" s="10">
        <f>Reg[[#This Row],[NASP9]]</f>
        <v>2646</v>
      </c>
      <c r="CJ15" s="10">
        <f>Reg[[#This Row],[NASP10]]</f>
        <v>2858</v>
      </c>
      <c r="CK15" s="10">
        <f>Reg[[#This Row],[NASP11]]</f>
        <v>3115</v>
      </c>
      <c r="CL15" s="10">
        <f>Reg[[#This Row],[NASP12]]</f>
        <v>3361</v>
      </c>
      <c r="CM15" s="10">
        <f>Reg[[#This Row],[NASP13]]</f>
        <v>3514</v>
      </c>
      <c r="CN15" s="10">
        <f>Reg[[#This Row],[NASP14]]</f>
        <v>3662</v>
      </c>
      <c r="CO15" s="10">
        <f>Reg[[#This Row],[NASP15]]</f>
        <v>3828</v>
      </c>
      <c r="CP15" s="10">
        <f>Reg[[#This Row],[NASP16]]</f>
        <v>4022</v>
      </c>
      <c r="CQ15" s="10">
        <f>Reg[[#This Row],[NASP17]]</f>
        <v>4188</v>
      </c>
      <c r="CR15" s="10">
        <f>Reg[[#This Row],[NASP18]]</f>
        <v>4330</v>
      </c>
      <c r="CS15" s="10">
        <f>Reg[[#This Row],[NASP19]]</f>
        <v>4495</v>
      </c>
      <c r="CT15" s="10">
        <f>Reg[[#This Row],[NASP20]]</f>
        <v>4639</v>
      </c>
      <c r="CU15" s="10">
        <f>Reg[[#This Row],[NASP21]]</f>
        <v>4652</v>
      </c>
      <c r="CV15" s="10">
        <f>Reg[[#This Row],[NASP22]]</f>
        <v>4674</v>
      </c>
      <c r="CW15" s="10">
        <f>Reg[[#This Row],[NASP23]]</f>
        <v>4747</v>
      </c>
      <c r="CX15" s="10">
        <f>Reg[[#This Row],[NASP24]]</f>
        <v>4797</v>
      </c>
      <c r="CY15" s="10">
        <f>Reg[[#This Row],[NASP25]]</f>
        <v>4857</v>
      </c>
      <c r="CZ15" s="10">
        <f>Reg[[#This Row],[NASP26]]</f>
        <v>4847</v>
      </c>
      <c r="DA15" s="10">
        <f>Reg[[#This Row],[NASP27]]</f>
        <v>4856</v>
      </c>
      <c r="DB15" s="10">
        <f>Sug0.2[[#This Row],[NASP2]]</f>
        <v>698</v>
      </c>
      <c r="DC15" s="10">
        <f>Sug0.2[[#This Row],[NASP3]]</f>
        <v>918</v>
      </c>
      <c r="DD15" s="10">
        <f>Sug0.2[[#This Row],[NASP4]]</f>
        <v>1169</v>
      </c>
      <c r="DE15" s="10">
        <f>Sug0.2[[#This Row],[NASP5]]</f>
        <v>1464</v>
      </c>
      <c r="DF15" s="10">
        <f>Sug0.2[[#This Row],[NASP6]]</f>
        <v>1706</v>
      </c>
      <c r="DG15" s="10">
        <f>Sug0.2[[#This Row],[NASP7]]</f>
        <v>1967</v>
      </c>
      <c r="DH15" s="10">
        <f>Sug0.2[[#This Row],[NASP8]]</f>
        <v>2209</v>
      </c>
      <c r="DI15" s="10">
        <f>Sug0.2[[#This Row],[NASP9]]</f>
        <v>2455</v>
      </c>
      <c r="DJ15" s="10">
        <f>Sug0.2[[#This Row],[NASP10]]</f>
        <v>2658</v>
      </c>
      <c r="DK15" s="10">
        <f>Sug0.2[[#This Row],[NASP11]]</f>
        <v>2868</v>
      </c>
      <c r="DL15" s="10">
        <f>Sug0.2[[#This Row],[NASP12]]</f>
        <v>3089</v>
      </c>
      <c r="DM15" s="10">
        <f>Sug0.2[[#This Row],[NASP13]]</f>
        <v>3220</v>
      </c>
      <c r="DN15" s="10">
        <f>Sug0.2[[#This Row],[NASP14]]</f>
        <v>3347</v>
      </c>
      <c r="DO15" s="10">
        <f>Sug0.2[[#This Row],[NASP15]]</f>
        <v>3492</v>
      </c>
      <c r="DP15" s="10">
        <f>Sug0.2[[#This Row],[NASP16]]</f>
        <v>3663</v>
      </c>
      <c r="DQ15" s="10">
        <f>Sug0.2[[#This Row],[NASP17]]</f>
        <v>3835</v>
      </c>
      <c r="DR15" s="10">
        <f>Sug0.2[[#This Row],[NASP18]]</f>
        <v>3959</v>
      </c>
      <c r="DS15" s="10">
        <f>Sug0.2[[#This Row],[NASP19]]</f>
        <v>4105</v>
      </c>
      <c r="DT15" s="10">
        <f>Sug0.2[[#This Row],[NASP20]]</f>
        <v>4226</v>
      </c>
      <c r="DU15" s="10">
        <f>Sug0.2[[#This Row],[NASP21]]</f>
        <v>4228</v>
      </c>
      <c r="DV15" s="10">
        <f>Sug0.2[[#This Row],[NASP22]]</f>
        <v>4267</v>
      </c>
      <c r="DW15" s="10">
        <f>Sug0.2[[#This Row],[NASP23]]</f>
        <v>4339</v>
      </c>
      <c r="DX15" s="10">
        <f>Sug0.2[[#This Row],[NASP24]]</f>
        <v>4398</v>
      </c>
      <c r="DY15" s="10">
        <f>Sug0.2[[#This Row],[NASP25]]</f>
        <v>4432</v>
      </c>
      <c r="DZ15" s="10">
        <f>Sug0.2[[#This Row],[NASP26]]</f>
        <v>4427</v>
      </c>
      <c r="EA15" s="10">
        <f>Sug0.2[[#This Row],[NASP27]]</f>
        <v>4455</v>
      </c>
      <c r="EB15">
        <f>Sug0.5[[#This Row],[NASP2]]</f>
        <v>698</v>
      </c>
      <c r="EC15">
        <f>Sug0.5[[#This Row],[NASP3]]</f>
        <v>885</v>
      </c>
      <c r="ED15">
        <f>Sug0.5[[#This Row],[NASP4]]</f>
        <v>1078</v>
      </c>
      <c r="EE15">
        <f>Sug0.5[[#This Row],[NASP5]]</f>
        <v>1313</v>
      </c>
      <c r="EF15">
        <f>Sug0.5[[#This Row],[NASP6]]</f>
        <v>1510</v>
      </c>
      <c r="EG15">
        <f>Sug0.5[[#This Row],[NASP7]]</f>
        <v>1709</v>
      </c>
      <c r="EH15">
        <f>Sug0.5[[#This Row],[NASP8]]</f>
        <v>1892</v>
      </c>
      <c r="EI15">
        <f>Sug0.5[[#This Row],[NASP9]]</f>
        <v>2059</v>
      </c>
      <c r="EJ15">
        <f>Sug0.5[[#This Row],[NASP10]]</f>
        <v>2222</v>
      </c>
      <c r="EK15">
        <f>Sug0.5[[#This Row],[NASP11]]</f>
        <v>2391</v>
      </c>
      <c r="EL15">
        <f>Sug0.5[[#This Row],[NASP12]]</f>
        <v>2550</v>
      </c>
      <c r="EM15">
        <f>Sug0.5[[#This Row],[NASP13]]</f>
        <v>2663</v>
      </c>
      <c r="EN15">
        <f>Sug0.5[[#This Row],[NASP14]]</f>
        <v>2748</v>
      </c>
      <c r="EO15">
        <f>Sug0.5[[#This Row],[NASP15]]</f>
        <v>2837</v>
      </c>
      <c r="EP15">
        <f>Sug0.5[[#This Row],[NASP16]]</f>
        <v>2939</v>
      </c>
      <c r="EQ15">
        <f>Sug0.5[[#This Row],[NASP17]]</f>
        <v>3057</v>
      </c>
      <c r="ER15">
        <f>Sug0.5[[#This Row],[NASP18]]</f>
        <v>3157</v>
      </c>
      <c r="ES15">
        <f>Sug0.5[[#This Row],[NASP19]]</f>
        <v>3271</v>
      </c>
      <c r="ET15">
        <f>Sug0.5[[#This Row],[NASP20]]</f>
        <v>3420</v>
      </c>
      <c r="EU15">
        <f>Sug0.5[[#This Row],[NASP21]]</f>
        <v>3419</v>
      </c>
      <c r="EV15">
        <f>Sug0.5[[#This Row],[NASP22]]</f>
        <v>3502</v>
      </c>
      <c r="EW15">
        <f>Sug0.5[[#This Row],[NASP23]]</f>
        <v>3575</v>
      </c>
      <c r="EX15">
        <f>Sug0.5[[#This Row],[NASP24]]</f>
        <v>3614</v>
      </c>
      <c r="EY15">
        <f>Sug0.5[[#This Row],[NASP25]]</f>
        <v>3656</v>
      </c>
      <c r="EZ15">
        <f>Sug0.5[[#This Row],[NASP26]]</f>
        <v>3681</v>
      </c>
      <c r="FA15">
        <f>Sug0.5[[#This Row],[NASP27]]</f>
        <v>3702</v>
      </c>
      <c r="FB15">
        <f>Reg[[#This Row],[CIRP2]]</f>
        <v>65</v>
      </c>
      <c r="FC15">
        <f>Reg[[#This Row],[CIRP3]]</f>
        <v>81</v>
      </c>
      <c r="FD15">
        <f>Reg[[#This Row],[CIRP4]]</f>
        <v>113</v>
      </c>
      <c r="FE15">
        <f>Reg[[#This Row],[CIRP5]]</f>
        <v>131</v>
      </c>
      <c r="FF15">
        <f>Reg[[#This Row],[CIRP6]]</f>
        <v>173</v>
      </c>
      <c r="FG15">
        <f>Reg[[#This Row],[CIRP7]]</f>
        <v>221</v>
      </c>
      <c r="FH15">
        <f>Reg[[#This Row],[CIRP8]]</f>
        <v>262</v>
      </c>
      <c r="FI15">
        <f>Reg[[#This Row],[CIRP9]]</f>
        <v>302</v>
      </c>
      <c r="FJ15">
        <f>Reg[[#This Row],[CIRP10]]</f>
        <v>357</v>
      </c>
      <c r="FK15">
        <f>Reg[[#This Row],[CIRP11]]</f>
        <v>402</v>
      </c>
      <c r="FL15">
        <f>Reg[[#This Row],[CIRP12]]</f>
        <v>457</v>
      </c>
      <c r="FM15">
        <f>Reg[[#This Row],[CIRP13]]</f>
        <v>518</v>
      </c>
      <c r="FN15">
        <f>Reg[[#This Row],[CIRP14]]</f>
        <v>582</v>
      </c>
      <c r="FO15">
        <f>Reg[[#This Row],[CIRP15]]</f>
        <v>630</v>
      </c>
      <c r="FP15">
        <f>Reg[[#This Row],[CIRP16]]</f>
        <v>665</v>
      </c>
      <c r="FQ15">
        <f>Reg[[#This Row],[CIRP17]]</f>
        <v>714</v>
      </c>
      <c r="FR15">
        <f>Reg[[#This Row],[CIRP18]]</f>
        <v>763</v>
      </c>
      <c r="FS15">
        <f>Reg[[#This Row],[CIRP19]]</f>
        <v>780</v>
      </c>
      <c r="FT15">
        <f>Reg[[#This Row],[CIRP20]]</f>
        <v>855</v>
      </c>
      <c r="FU15">
        <f>Reg[[#This Row],[CIRP21]]</f>
        <v>881</v>
      </c>
      <c r="FV15">
        <f>Reg[[#This Row],[CIRP22]]</f>
        <v>941</v>
      </c>
      <c r="FW15">
        <f>Reg[[#This Row],[CIRP23]]</f>
        <v>984</v>
      </c>
      <c r="FX15">
        <f>Reg[[#This Row],[CIRP24]]</f>
        <v>1012</v>
      </c>
      <c r="FY15">
        <f>Reg[[#This Row],[CIRP25]]</f>
        <v>1064</v>
      </c>
      <c r="FZ15">
        <f>Reg[[#This Row],[CIRP26]]</f>
        <v>1105</v>
      </c>
      <c r="GA15">
        <f>Reg[[#This Row],[CIRP27]]</f>
        <v>1147</v>
      </c>
      <c r="GB15">
        <f>Sug0.2[[#This Row],[CIRP2]]</f>
        <v>65</v>
      </c>
      <c r="GC15">
        <f>Sug0.2[[#This Row],[CIRP3]]</f>
        <v>81</v>
      </c>
      <c r="GD15">
        <f>Sug0.2[[#This Row],[CIRP4]]</f>
        <v>107</v>
      </c>
      <c r="GE15">
        <f>Sug0.2[[#This Row],[CIRP5]]</f>
        <v>120</v>
      </c>
      <c r="GF15">
        <f>Sug0.2[[#This Row],[CIRP6]]</f>
        <v>158</v>
      </c>
      <c r="GG15">
        <f>Sug0.2[[#This Row],[CIRP7]]</f>
        <v>199</v>
      </c>
      <c r="GH15">
        <f>Sug0.2[[#This Row],[CIRP8]]</f>
        <v>237</v>
      </c>
      <c r="GI15">
        <f>Sug0.2[[#This Row],[CIRP9]]</f>
        <v>271</v>
      </c>
      <c r="GJ15">
        <f>Sug0.2[[#This Row],[CIRP10]]</f>
        <v>314</v>
      </c>
      <c r="GK15">
        <f>Sug0.2[[#This Row],[CIRP11]]</f>
        <v>354</v>
      </c>
      <c r="GL15">
        <f>Sug0.2[[#This Row],[CIRP12]]</f>
        <v>396</v>
      </c>
      <c r="GM15">
        <f>Sug0.2[[#This Row],[CIRP13]]</f>
        <v>446</v>
      </c>
      <c r="GN15">
        <f>Sug0.2[[#This Row],[CIRP14]]</f>
        <v>500</v>
      </c>
      <c r="GO15">
        <f>Sug0.2[[#This Row],[CIRP15]]</f>
        <v>539</v>
      </c>
      <c r="GP15">
        <f>Sug0.2[[#This Row],[CIRP16]]</f>
        <v>577</v>
      </c>
      <c r="GQ15">
        <f>Sug0.2[[#This Row],[CIRP17]]</f>
        <v>614</v>
      </c>
      <c r="GR15">
        <f>Sug0.2[[#This Row],[CIRP18]]</f>
        <v>658</v>
      </c>
      <c r="GS15">
        <f>Sug0.2[[#This Row],[CIRP19]]</f>
        <v>675</v>
      </c>
      <c r="GT15">
        <f>Sug0.2[[#This Row],[CIRP20]]</f>
        <v>745</v>
      </c>
      <c r="GU15">
        <f>Sug0.2[[#This Row],[CIRP21]]</f>
        <v>772</v>
      </c>
      <c r="GV15">
        <f>Sug0.2[[#This Row],[CIRP22]]</f>
        <v>824</v>
      </c>
      <c r="GW15">
        <f>Sug0.2[[#This Row],[CIRP23]]</f>
        <v>849</v>
      </c>
      <c r="GX15">
        <f>Sug0.2[[#This Row],[CIRP24]]</f>
        <v>873</v>
      </c>
      <c r="GY15">
        <f>Sug0.2[[#This Row],[CIRP25]]</f>
        <v>920</v>
      </c>
      <c r="GZ15">
        <f>Sug0.2[[#This Row],[CIRP26]]</f>
        <v>948</v>
      </c>
      <c r="HA15">
        <f>Sug0.2[[#This Row],[CIRP27]]</f>
        <v>975</v>
      </c>
      <c r="HB15">
        <f>Sug0.5[[#This Row],[CIRP2]]</f>
        <v>65</v>
      </c>
      <c r="HC15">
        <f>Sug0.5[[#This Row],[CIRP3]]</f>
        <v>75</v>
      </c>
      <c r="HD15">
        <f>Sug0.5[[#This Row],[CIRP4]]</f>
        <v>96</v>
      </c>
      <c r="HE15">
        <f>Sug0.5[[#This Row],[CIRP5]]</f>
        <v>101</v>
      </c>
      <c r="HF15">
        <f>Sug0.5[[#This Row],[CIRP6]]</f>
        <v>120</v>
      </c>
      <c r="HG15">
        <f>Sug0.5[[#This Row],[CIRP7]]</f>
        <v>146</v>
      </c>
      <c r="HH15">
        <f>Sug0.5[[#This Row],[CIRP8]]</f>
        <v>173</v>
      </c>
      <c r="HI15">
        <f>Sug0.5[[#This Row],[CIRP9]]</f>
        <v>191</v>
      </c>
      <c r="HJ15">
        <f>Sug0.5[[#This Row],[CIRP10]]</f>
        <v>210</v>
      </c>
      <c r="HK15">
        <f>Sug0.5[[#This Row],[CIRP11]]</f>
        <v>245</v>
      </c>
      <c r="HL15">
        <f>Sug0.5[[#This Row],[CIRP12]]</f>
        <v>277</v>
      </c>
      <c r="HM15">
        <f>Sug0.5[[#This Row],[CIRP13]]</f>
        <v>311</v>
      </c>
      <c r="HN15">
        <f>Sug0.5[[#This Row],[CIRP14]]</f>
        <v>353</v>
      </c>
      <c r="HO15">
        <f>Sug0.5[[#This Row],[CIRP15]]</f>
        <v>388</v>
      </c>
      <c r="HP15">
        <f>Sug0.5[[#This Row],[CIRP16]]</f>
        <v>410</v>
      </c>
      <c r="HQ15">
        <f>Sug0.5[[#This Row],[CIRP17]]</f>
        <v>439</v>
      </c>
      <c r="HR15">
        <f>Sug0.5[[#This Row],[CIRP18]]</f>
        <v>460</v>
      </c>
      <c r="HS15">
        <f>Sug0.5[[#This Row],[CIRP19]]</f>
        <v>468</v>
      </c>
      <c r="HT15">
        <f>Sug0.5[[#This Row],[CIRP20]]</f>
        <v>515</v>
      </c>
      <c r="HU15">
        <f>Sug0.5[[#This Row],[CIRP21]]</f>
        <v>525</v>
      </c>
      <c r="HV15">
        <f>Sug0.5[[#This Row],[CIRP22]]</f>
        <v>560</v>
      </c>
      <c r="HW15">
        <f>Sug0.5[[#This Row],[CIRP23]]</f>
        <v>569</v>
      </c>
      <c r="HX15">
        <f>Sug0.5[[#This Row],[CIRP24]]</f>
        <v>590</v>
      </c>
      <c r="HY15">
        <f>Sug0.5[[#This Row],[CIRP25]]</f>
        <v>611</v>
      </c>
      <c r="HZ15">
        <f>Sug0.5[[#This Row],[CIRP26]]</f>
        <v>629</v>
      </c>
      <c r="IA15">
        <f>Sug0.5[[#This Row],[CIRP27]]</f>
        <v>658</v>
      </c>
      <c r="IB15">
        <f>Reg[[#This Row],[HCCP2]]</f>
        <v>6</v>
      </c>
      <c r="IC15">
        <f>Reg[[#This Row],[HCCP3]]</f>
        <v>7</v>
      </c>
      <c r="ID15">
        <f>Reg[[#This Row],[HCCP4]]</f>
        <v>4</v>
      </c>
      <c r="IE15">
        <f>Reg[[#This Row],[HCCP5]]</f>
        <v>7</v>
      </c>
      <c r="IF15">
        <f>Reg[[#This Row],[HCCP6]]</f>
        <v>8</v>
      </c>
      <c r="IG15">
        <f>Reg[[#This Row],[HCCP7]]</f>
        <v>5</v>
      </c>
      <c r="IH15">
        <f>Reg[[#This Row],[HCCP8]]</f>
        <v>11</v>
      </c>
      <c r="II15">
        <f>Reg[[#This Row],[HCCP9]]</f>
        <v>19</v>
      </c>
      <c r="IJ15">
        <f>Reg[[#This Row],[HCCP10]]</f>
        <v>14</v>
      </c>
      <c r="IK15">
        <f>Reg[[#This Row],[HCCP11]]</f>
        <v>17</v>
      </c>
      <c r="IL15">
        <f>Reg[[#This Row],[HCCP12]]</f>
        <v>26</v>
      </c>
      <c r="IM15">
        <f>Reg[[#This Row],[HCCP13]]</f>
        <v>24</v>
      </c>
      <c r="IN15">
        <f>Reg[[#This Row],[HCCP14]]</f>
        <v>21</v>
      </c>
      <c r="IO15">
        <f>Reg[[#This Row],[HCCP15]]</f>
        <v>31</v>
      </c>
      <c r="IP15">
        <f>Reg[[#This Row],[HCCP16]]</f>
        <v>33</v>
      </c>
      <c r="IQ15">
        <f>Reg[[#This Row],[HCCP17]]</f>
        <v>37</v>
      </c>
      <c r="IR15">
        <f>Reg[[#This Row],[HCCP18]]</f>
        <v>41</v>
      </c>
      <c r="IS15">
        <f>Reg[[#This Row],[HCCP19]]</f>
        <v>53</v>
      </c>
      <c r="IT15">
        <f>Reg[[#This Row],[HCCP20]]</f>
        <v>52</v>
      </c>
      <c r="IU15">
        <f>Reg[[#This Row],[HCCP21]]</f>
        <v>62</v>
      </c>
      <c r="IV15">
        <f>Reg[[#This Row],[HCCP22]]</f>
        <v>56</v>
      </c>
      <c r="IW15">
        <f>Reg[[#This Row],[HCCP23]]</f>
        <v>49</v>
      </c>
      <c r="IX15">
        <f>Reg[[#This Row],[HCCP24]]</f>
        <v>52</v>
      </c>
      <c r="IY15">
        <f>Reg[[#This Row],[HCCP25]]</f>
        <v>59</v>
      </c>
      <c r="IZ15">
        <f>Reg[[#This Row],[HCCP26]]</f>
        <v>61</v>
      </c>
      <c r="JA15">
        <f>Reg[[#This Row],[HCCP27]]</f>
        <v>67</v>
      </c>
      <c r="JB15">
        <f>Sug0.2[[#This Row],[HCCP2]]</f>
        <v>6</v>
      </c>
      <c r="JC15">
        <f>Sug0.2[[#This Row],[HCCP3]]</f>
        <v>7</v>
      </c>
      <c r="JD15">
        <f>Sug0.2[[#This Row],[HCCP4]]</f>
        <v>4</v>
      </c>
      <c r="JE15">
        <f>Sug0.2[[#This Row],[HCCP5]]</f>
        <v>7</v>
      </c>
      <c r="JF15">
        <f>Sug0.2[[#This Row],[HCCP6]]</f>
        <v>8</v>
      </c>
      <c r="JG15">
        <f>Sug0.2[[#This Row],[HCCP7]]</f>
        <v>5</v>
      </c>
      <c r="JH15">
        <f>Sug0.2[[#This Row],[HCCP8]]</f>
        <v>11</v>
      </c>
      <c r="JI15">
        <f>Sug0.2[[#This Row],[HCCP9]]</f>
        <v>18</v>
      </c>
      <c r="JJ15">
        <f>Sug0.2[[#This Row],[HCCP10]]</f>
        <v>14</v>
      </c>
      <c r="JK15">
        <f>Sug0.2[[#This Row],[HCCP11]]</f>
        <v>17</v>
      </c>
      <c r="JL15">
        <f>Sug0.2[[#This Row],[HCCP12]]</f>
        <v>26</v>
      </c>
      <c r="JM15">
        <f>Sug0.2[[#This Row],[HCCP13]]</f>
        <v>24</v>
      </c>
      <c r="JN15">
        <f>Sug0.2[[#This Row],[HCCP14]]</f>
        <v>19</v>
      </c>
      <c r="JO15">
        <f>Sug0.2[[#This Row],[HCCP15]]</f>
        <v>28</v>
      </c>
      <c r="JP15">
        <f>Sug0.2[[#This Row],[HCCP16]]</f>
        <v>28</v>
      </c>
      <c r="JQ15">
        <f>Sug0.2[[#This Row],[HCCP17]]</f>
        <v>33</v>
      </c>
      <c r="JR15">
        <f>Sug0.2[[#This Row],[HCCP18]]</f>
        <v>37</v>
      </c>
      <c r="JS15">
        <f>Sug0.2[[#This Row],[HCCP19]]</f>
        <v>43</v>
      </c>
      <c r="JT15">
        <f>Sug0.2[[#This Row],[HCCP20]]</f>
        <v>45</v>
      </c>
      <c r="JU15">
        <f>Sug0.2[[#This Row],[HCCP21]]</f>
        <v>53</v>
      </c>
      <c r="JV15">
        <f>Sug0.2[[#This Row],[HCCP22]]</f>
        <v>46</v>
      </c>
      <c r="JW15">
        <f>Sug0.2[[#This Row],[HCCP23]]</f>
        <v>44</v>
      </c>
      <c r="JX15">
        <f>Sug0.2[[#This Row],[HCCP24]]</f>
        <v>48</v>
      </c>
      <c r="JY15">
        <f>Sug0.2[[#This Row],[HCCP25]]</f>
        <v>54</v>
      </c>
      <c r="JZ15">
        <f>Sug0.2[[#This Row],[HCCP26]]</f>
        <v>55</v>
      </c>
      <c r="KA15">
        <f>Sug0.2[[#This Row],[HCCP27]]</f>
        <v>60</v>
      </c>
      <c r="KB15">
        <f>Sug0.5[[#This Row],[HCCP2]]</f>
        <v>6</v>
      </c>
      <c r="KC15">
        <f>Sug0.5[[#This Row],[HCCP3]]</f>
        <v>7</v>
      </c>
      <c r="KD15">
        <f>Sug0.5[[#This Row],[HCCP4]]</f>
        <v>4</v>
      </c>
      <c r="KE15">
        <f>Sug0.5[[#This Row],[HCCP5]]</f>
        <v>7</v>
      </c>
      <c r="KF15">
        <f>Sug0.5[[#This Row],[HCCP6]]</f>
        <v>7</v>
      </c>
      <c r="KG15">
        <f>Sug0.5[[#This Row],[HCCP7]]</f>
        <v>5</v>
      </c>
      <c r="KH15">
        <f>Sug0.5[[#This Row],[HCCP8]]</f>
        <v>8</v>
      </c>
      <c r="KI15">
        <f>Sug0.5[[#This Row],[HCCP9]]</f>
        <v>13</v>
      </c>
      <c r="KJ15">
        <f>Sug0.5[[#This Row],[HCCP10]]</f>
        <v>8</v>
      </c>
      <c r="KK15">
        <f>Sug0.5[[#This Row],[HCCP11]]</f>
        <v>9</v>
      </c>
      <c r="KL15">
        <f>Sug0.5[[#This Row],[HCCP12]]</f>
        <v>17</v>
      </c>
      <c r="KM15">
        <f>Sug0.5[[#This Row],[HCCP13]]</f>
        <v>18</v>
      </c>
      <c r="KN15">
        <f>Sug0.5[[#This Row],[HCCP14]]</f>
        <v>14</v>
      </c>
      <c r="KO15">
        <f>Sug0.5[[#This Row],[HCCP15]]</f>
        <v>20</v>
      </c>
      <c r="KP15">
        <f>Sug0.5[[#This Row],[HCCP16]]</f>
        <v>23</v>
      </c>
      <c r="KQ15">
        <f>Sug0.5[[#This Row],[HCCP17]]</f>
        <v>21</v>
      </c>
      <c r="KR15">
        <f>Sug0.5[[#This Row],[HCCP18]]</f>
        <v>27</v>
      </c>
      <c r="KS15">
        <f>Sug0.5[[#This Row],[HCCP19]]</f>
        <v>31</v>
      </c>
      <c r="KT15">
        <f>Sug0.5[[#This Row],[HCCP20]]</f>
        <v>30</v>
      </c>
      <c r="KU15">
        <f>Sug0.5[[#This Row],[HCCP21]]</f>
        <v>43</v>
      </c>
      <c r="KV15">
        <f>Sug0.5[[#This Row],[HCCP22]]</f>
        <v>30</v>
      </c>
      <c r="KW15">
        <f>Sug0.5[[#This Row],[HCCP23]]</f>
        <v>28</v>
      </c>
      <c r="KX15">
        <f>Sug0.5[[#This Row],[HCCP24]]</f>
        <v>36</v>
      </c>
      <c r="KY15">
        <f>Sug0.5[[#This Row],[HCCP25]]</f>
        <v>44</v>
      </c>
      <c r="KZ15">
        <f>Sug0.5[[#This Row],[HCCP26]]</f>
        <v>38</v>
      </c>
      <c r="LA15">
        <f>Sug0.5[[#This Row],[HCCP27]]</f>
        <v>42</v>
      </c>
      <c r="LB15">
        <f>Reg[[#This Row],[CHDP2]]</f>
        <v>1451</v>
      </c>
      <c r="LC15">
        <f>Reg[[#This Row],[CHDP3]]</f>
        <v>1495</v>
      </c>
      <c r="LD15">
        <f>Reg[[#This Row],[CHDP4]]</f>
        <v>1548</v>
      </c>
      <c r="LE15">
        <f>Reg[[#This Row],[CHDP5]]</f>
        <v>1588</v>
      </c>
      <c r="LF15">
        <f>Reg[[#This Row],[CHDP6]]</f>
        <v>1632</v>
      </c>
      <c r="LG15">
        <f>Reg[[#This Row],[CHDP7]]</f>
        <v>1684</v>
      </c>
      <c r="LH15">
        <f>Reg[[#This Row],[CHDP8]]</f>
        <v>1722</v>
      </c>
      <c r="LI15">
        <f>Reg[[#This Row],[CHDP9]]</f>
        <v>1776</v>
      </c>
      <c r="LJ15">
        <f>Reg[[#This Row],[CHDP10]]</f>
        <v>1810</v>
      </c>
      <c r="LK15">
        <f>Reg[[#This Row],[CHDP11]]</f>
        <v>1844</v>
      </c>
      <c r="LL15">
        <f>Reg[[#This Row],[CHDP12]]</f>
        <v>1877</v>
      </c>
      <c r="LM15">
        <f>Reg[[#This Row],[CHDP13]]</f>
        <v>1927</v>
      </c>
      <c r="LN15">
        <f>Reg[[#This Row],[CHDP14]]</f>
        <v>1952</v>
      </c>
      <c r="LO15">
        <f>Reg[[#This Row],[CHDP15]]</f>
        <v>1991</v>
      </c>
      <c r="LP15">
        <f>Reg[[#This Row],[CHDP16]]</f>
        <v>2006</v>
      </c>
      <c r="LQ15">
        <f>Reg[[#This Row],[CHDP17]]</f>
        <v>2032</v>
      </c>
      <c r="LR15">
        <f>Reg[[#This Row],[CHDP18]]</f>
        <v>2090</v>
      </c>
      <c r="LS15">
        <f>Reg[[#This Row],[CHDP19]]</f>
        <v>2105</v>
      </c>
      <c r="LT15">
        <f>Reg[[#This Row],[CHDP20]]</f>
        <v>2147</v>
      </c>
      <c r="LU15">
        <f>Reg[[#This Row],[CHDP21]]</f>
        <v>2136</v>
      </c>
      <c r="LV15">
        <f>Reg[[#This Row],[CHDP22]]</f>
        <v>2108</v>
      </c>
      <c r="LW15">
        <f>Reg[[#This Row],[CHDP23]]</f>
        <v>2116</v>
      </c>
      <c r="LX15">
        <f>Reg[[#This Row],[CHDP24]]</f>
        <v>2101</v>
      </c>
      <c r="LY15">
        <f>Reg[[#This Row],[CHDP25]]</f>
        <v>2091</v>
      </c>
      <c r="LZ15">
        <f>Reg[[#This Row],[CHDP26]]</f>
        <v>2081</v>
      </c>
      <c r="MA15">
        <f>Reg[[#This Row],[CHDP27]]</f>
        <v>2078</v>
      </c>
      <c r="MB15">
        <f>Sug0.2[[#This Row],[CHDP2]]</f>
        <v>1451</v>
      </c>
      <c r="MC15">
        <f>Sug0.2[[#This Row],[CHDP3]]</f>
        <v>1495</v>
      </c>
      <c r="MD15">
        <f>Sug0.2[[#This Row],[CHDP4]]</f>
        <v>1547</v>
      </c>
      <c r="ME15">
        <f>Sug0.2[[#This Row],[CHDP5]]</f>
        <v>1587</v>
      </c>
      <c r="MF15">
        <f>Sug0.2[[#This Row],[CHDP6]]</f>
        <v>1628</v>
      </c>
      <c r="MG15">
        <f>Sug0.2[[#This Row],[CHDP7]]</f>
        <v>1678</v>
      </c>
      <c r="MH15">
        <f>Sug0.2[[#This Row],[CHDP8]]</f>
        <v>1717</v>
      </c>
      <c r="MI15">
        <f>Sug0.2[[#This Row],[CHDP9]]</f>
        <v>1768</v>
      </c>
      <c r="MJ15">
        <f>Sug0.2[[#This Row],[CHDP10]]</f>
        <v>1795</v>
      </c>
      <c r="MK15">
        <f>Sug0.2[[#This Row],[CHDP11]]</f>
        <v>1828</v>
      </c>
      <c r="ML15">
        <f>Sug0.2[[#This Row],[CHDP12]]</f>
        <v>1859</v>
      </c>
      <c r="MM15">
        <f>Sug0.2[[#This Row],[CHDP13]]</f>
        <v>1908</v>
      </c>
      <c r="MN15">
        <f>Sug0.2[[#This Row],[CHDP14]]</f>
        <v>1934</v>
      </c>
      <c r="MO15">
        <f>Sug0.2[[#This Row],[CHDP15]]</f>
        <v>1971</v>
      </c>
      <c r="MP15">
        <f>Sug0.2[[#This Row],[CHDP16]]</f>
        <v>1984</v>
      </c>
      <c r="MQ15">
        <f>Sug0.2[[#This Row],[CHDP17]]</f>
        <v>2002</v>
      </c>
      <c r="MR15">
        <f>Sug0.2[[#This Row],[CHDP18]]</f>
        <v>2059</v>
      </c>
      <c r="MS15">
        <f>Sug0.2[[#This Row],[CHDP19]]</f>
        <v>2076</v>
      </c>
      <c r="MT15">
        <f>Sug0.2[[#This Row],[CHDP20]]</f>
        <v>2116</v>
      </c>
      <c r="MU15">
        <f>Sug0.2[[#This Row],[CHDP21]]</f>
        <v>2107</v>
      </c>
      <c r="MV15">
        <f>Sug0.2[[#This Row],[CHDP22]]</f>
        <v>2078</v>
      </c>
      <c r="MW15">
        <f>Sug0.2[[#This Row],[CHDP23]]</f>
        <v>2081</v>
      </c>
      <c r="MX15">
        <f>Sug0.2[[#This Row],[CHDP24]]</f>
        <v>2075</v>
      </c>
      <c r="MY15">
        <f>Sug0.2[[#This Row],[CHDP25]]</f>
        <v>2062</v>
      </c>
      <c r="MZ15">
        <f>Sug0.2[[#This Row],[CHDP26]]</f>
        <v>2048</v>
      </c>
      <c r="NA15">
        <f>Sug0.2[[#This Row],[CHDP27]]</f>
        <v>2044</v>
      </c>
      <c r="NB15">
        <f>Sug0.5[[#This Row],[CHDP2]]</f>
        <v>1451</v>
      </c>
      <c r="NC15">
        <f>Sug0.5[[#This Row],[CHDP3]]</f>
        <v>1495</v>
      </c>
      <c r="ND15">
        <f>Sug0.5[[#This Row],[CHDP4]]</f>
        <v>1546</v>
      </c>
      <c r="NE15">
        <f>Sug0.5[[#This Row],[CHDP5]]</f>
        <v>1583</v>
      </c>
      <c r="NF15">
        <f>Sug0.5[[#This Row],[CHDP6]]</f>
        <v>1620</v>
      </c>
      <c r="NG15">
        <f>Sug0.5[[#This Row],[CHDP7]]</f>
        <v>1664</v>
      </c>
      <c r="NH15">
        <f>Sug0.5[[#This Row],[CHDP8]]</f>
        <v>1698</v>
      </c>
      <c r="NI15">
        <f>Sug0.5[[#This Row],[CHDP9]]</f>
        <v>1745</v>
      </c>
      <c r="NJ15">
        <f>Sug0.5[[#This Row],[CHDP10]]</f>
        <v>1759</v>
      </c>
      <c r="NK15">
        <f>Sug0.5[[#This Row],[CHDP11]]</f>
        <v>1787</v>
      </c>
      <c r="NL15">
        <f>Sug0.5[[#This Row],[CHDP12]]</f>
        <v>1813</v>
      </c>
      <c r="NM15">
        <f>Sug0.5[[#This Row],[CHDP13]]</f>
        <v>1858</v>
      </c>
      <c r="NN15">
        <f>Sug0.5[[#This Row],[CHDP14]]</f>
        <v>1884</v>
      </c>
      <c r="NO15">
        <f>Sug0.5[[#This Row],[CHDP15]]</f>
        <v>1910</v>
      </c>
      <c r="NP15">
        <f>Sug0.5[[#This Row],[CHDP16]]</f>
        <v>1925</v>
      </c>
      <c r="NQ15">
        <f>Sug0.5[[#This Row],[CHDP17]]</f>
        <v>1944</v>
      </c>
      <c r="NR15">
        <f>Sug0.5[[#This Row],[CHDP18]]</f>
        <v>2005</v>
      </c>
      <c r="NS15">
        <f>Sug0.5[[#This Row],[CHDP19]]</f>
        <v>2014</v>
      </c>
      <c r="NT15">
        <f>Sug0.5[[#This Row],[CHDP20]]</f>
        <v>2055</v>
      </c>
      <c r="NU15">
        <f>Sug0.5[[#This Row],[CHDP21]]</f>
        <v>2043</v>
      </c>
      <c r="NV15">
        <f>Sug0.5[[#This Row],[CHDP22]]</f>
        <v>2014</v>
      </c>
      <c r="NW15">
        <f>Sug0.5[[#This Row],[CHDP23]]</f>
        <v>2016</v>
      </c>
      <c r="NX15">
        <f>Sug0.5[[#This Row],[CHDP24]]</f>
        <v>2019</v>
      </c>
      <c r="NY15">
        <f>Sug0.5[[#This Row],[CHDP25]]</f>
        <v>2000</v>
      </c>
      <c r="NZ15">
        <f>Sug0.5[[#This Row],[CHDP26]]</f>
        <v>1993</v>
      </c>
      <c r="OA15">
        <f>Sug0.5[[#This Row],[CHDP27]]</f>
        <v>1990</v>
      </c>
      <c r="OB15">
        <f>Reg[[#This Row],[T2DP2]]</f>
        <v>2066</v>
      </c>
      <c r="OC15">
        <f>Reg[[#This Row],[T2DP3]]</f>
        <v>2246</v>
      </c>
      <c r="OD15">
        <f>Reg[[#This Row],[T2DP4]]</f>
        <v>2426</v>
      </c>
      <c r="OE15">
        <f>Reg[[#This Row],[T2DP5]]</f>
        <v>2615</v>
      </c>
      <c r="OF15">
        <f>Reg[[#This Row],[T2DP6]]</f>
        <v>2844</v>
      </c>
      <c r="OG15">
        <f>Reg[[#This Row],[T2DP7]]</f>
        <v>3002</v>
      </c>
      <c r="OH15">
        <f>Reg[[#This Row],[T2DP8]]</f>
        <v>3219</v>
      </c>
      <c r="OI15">
        <f>Reg[[#This Row],[T2DP9]]</f>
        <v>3396</v>
      </c>
      <c r="OJ15">
        <f>Reg[[#This Row],[T2DP10]]</f>
        <v>3580</v>
      </c>
      <c r="OK15">
        <f>Reg[[#This Row],[T2DP11]]</f>
        <v>3764</v>
      </c>
      <c r="OL15">
        <f>Reg[[#This Row],[T2DP12]]</f>
        <v>3935</v>
      </c>
      <c r="OM15">
        <f>Reg[[#This Row],[T2DP13]]</f>
        <v>4120</v>
      </c>
      <c r="ON15">
        <f>Reg[[#This Row],[T2DP14]]</f>
        <v>4274</v>
      </c>
      <c r="OO15">
        <f>Reg[[#This Row],[T2DP15]]</f>
        <v>4389</v>
      </c>
      <c r="OP15">
        <f>Reg[[#This Row],[T2DP16]]</f>
        <v>4528</v>
      </c>
      <c r="OQ15">
        <f>Reg[[#This Row],[T2DP17]]</f>
        <v>4690</v>
      </c>
      <c r="OR15">
        <f>Reg[[#This Row],[T2DP18]]</f>
        <v>4854</v>
      </c>
      <c r="OS15">
        <f>Reg[[#This Row],[T2DP19]]</f>
        <v>4927</v>
      </c>
      <c r="OT15">
        <f>Reg[[#This Row],[T2DP20]]</f>
        <v>5010</v>
      </c>
      <c r="OU15">
        <f>Reg[[#This Row],[T2DP21]]</f>
        <v>5089</v>
      </c>
      <c r="OV15">
        <f>Reg[[#This Row],[T2DP22]]</f>
        <v>5153</v>
      </c>
      <c r="OW15">
        <f>Reg[[#This Row],[T2DP23]]</f>
        <v>5258</v>
      </c>
      <c r="OX15">
        <f>Reg[[#This Row],[T2DP24]]</f>
        <v>5325</v>
      </c>
      <c r="OY15">
        <f>Reg[[#This Row],[T2DP25]]</f>
        <v>5384</v>
      </c>
      <c r="OZ15">
        <f>Reg[[#This Row],[T2DP26]]</f>
        <v>5435</v>
      </c>
      <c r="PA15">
        <f>Reg[[#This Row],[T2DP27]]</f>
        <v>5485</v>
      </c>
      <c r="PB15">
        <f>Sug0.2[[#This Row],[T2DP2]]</f>
        <v>2066</v>
      </c>
      <c r="PC15">
        <f>Sug0.2[[#This Row],[T2DP3]]</f>
        <v>2246</v>
      </c>
      <c r="PD15">
        <f>Sug0.2[[#This Row],[T2DP4]]</f>
        <v>2423</v>
      </c>
      <c r="PE15">
        <f>Sug0.2[[#This Row],[T2DP5]]</f>
        <v>2605</v>
      </c>
      <c r="PF15">
        <f>Sug0.2[[#This Row],[T2DP6]]</f>
        <v>2825</v>
      </c>
      <c r="PG15">
        <f>Sug0.2[[#This Row],[T2DP7]]</f>
        <v>2973</v>
      </c>
      <c r="PH15">
        <f>Sug0.2[[#This Row],[T2DP8]]</f>
        <v>3183</v>
      </c>
      <c r="PI15">
        <f>Sug0.2[[#This Row],[T2DP9]]</f>
        <v>3349</v>
      </c>
      <c r="PJ15">
        <f>Sug0.2[[#This Row],[T2DP10]]</f>
        <v>3522</v>
      </c>
      <c r="PK15">
        <f>Sug0.2[[#This Row],[T2DP11]]</f>
        <v>3689</v>
      </c>
      <c r="PL15">
        <f>Sug0.2[[#This Row],[T2DP12]]</f>
        <v>3857</v>
      </c>
      <c r="PM15">
        <f>Sug0.2[[#This Row],[T2DP13]]</f>
        <v>4028</v>
      </c>
      <c r="PN15">
        <f>Sug0.2[[#This Row],[T2DP14]]</f>
        <v>4178</v>
      </c>
      <c r="PO15">
        <f>Sug0.2[[#This Row],[T2DP15]]</f>
        <v>4288</v>
      </c>
      <c r="PP15">
        <f>Sug0.2[[#This Row],[T2DP16]]</f>
        <v>4422</v>
      </c>
      <c r="PQ15">
        <f>Sug0.2[[#This Row],[T2DP17]]</f>
        <v>4582</v>
      </c>
      <c r="PR15">
        <f>Sug0.2[[#This Row],[T2DP18]]</f>
        <v>4738</v>
      </c>
      <c r="PS15">
        <f>Sug0.2[[#This Row],[T2DP19]]</f>
        <v>4806</v>
      </c>
      <c r="PT15">
        <f>Sug0.2[[#This Row],[T2DP20]]</f>
        <v>4874</v>
      </c>
      <c r="PU15">
        <f>Sug0.2[[#This Row],[T2DP21]]</f>
        <v>4952</v>
      </c>
      <c r="PV15">
        <f>Sug0.2[[#This Row],[T2DP22]]</f>
        <v>5020</v>
      </c>
      <c r="PW15">
        <f>Sug0.2[[#This Row],[T2DP23]]</f>
        <v>5118</v>
      </c>
      <c r="PX15">
        <f>Sug0.2[[#This Row],[T2DP24]]</f>
        <v>5181</v>
      </c>
      <c r="PY15">
        <f>Sug0.2[[#This Row],[T2DP25]]</f>
        <v>5236</v>
      </c>
      <c r="PZ15">
        <f>Sug0.2[[#This Row],[T2DP26]]</f>
        <v>5282</v>
      </c>
      <c r="QA15">
        <f>Sug0.2[[#This Row],[T2DP27]]</f>
        <v>5328</v>
      </c>
      <c r="QB15">
        <f>Sug0.5[[#This Row],[T2DP2]]</f>
        <v>2066</v>
      </c>
      <c r="QC15">
        <f>Sug0.5[[#This Row],[T2DP3]]</f>
        <v>2246</v>
      </c>
      <c r="QD15">
        <f>Sug0.5[[#This Row],[T2DP4]]</f>
        <v>2420</v>
      </c>
      <c r="QE15">
        <f>Sug0.5[[#This Row],[T2DP5]]</f>
        <v>2594</v>
      </c>
      <c r="QF15">
        <f>Sug0.5[[#This Row],[T2DP6]]</f>
        <v>2800</v>
      </c>
      <c r="QG15">
        <f>Sug0.5[[#This Row],[T2DP7]]</f>
        <v>2929</v>
      </c>
      <c r="QH15">
        <f>Sug0.5[[#This Row],[T2DP8]]</f>
        <v>3124</v>
      </c>
      <c r="QI15">
        <f>Sug0.5[[#This Row],[T2DP9]]</f>
        <v>3273</v>
      </c>
      <c r="QJ15">
        <f>Sug0.5[[#This Row],[T2DP10]]</f>
        <v>3430</v>
      </c>
      <c r="QK15">
        <f>Sug0.5[[#This Row],[T2DP11]]</f>
        <v>3583</v>
      </c>
      <c r="QL15">
        <f>Sug0.5[[#This Row],[T2DP12]]</f>
        <v>3728</v>
      </c>
      <c r="QM15">
        <f>Sug0.5[[#This Row],[T2DP13]]</f>
        <v>3879</v>
      </c>
      <c r="QN15">
        <f>Sug0.5[[#This Row],[T2DP14]]</f>
        <v>4011</v>
      </c>
      <c r="QO15">
        <f>Sug0.5[[#This Row],[T2DP15]]</f>
        <v>4104</v>
      </c>
      <c r="QP15">
        <f>Sug0.5[[#This Row],[T2DP16]]</f>
        <v>4235</v>
      </c>
      <c r="QQ15">
        <f>Sug0.5[[#This Row],[T2DP17]]</f>
        <v>4384</v>
      </c>
      <c r="QR15">
        <f>Sug0.5[[#This Row],[T2DP18]]</f>
        <v>4528</v>
      </c>
      <c r="QS15">
        <f>Sug0.5[[#This Row],[T2DP19]]</f>
        <v>4588</v>
      </c>
      <c r="QT15">
        <f>Sug0.5[[#This Row],[T2DP20]]</f>
        <v>4647</v>
      </c>
      <c r="QU15">
        <f>Sug0.5[[#This Row],[T2DP21]]</f>
        <v>4707</v>
      </c>
      <c r="QV15">
        <f>Sug0.5[[#This Row],[T2DP22]]</f>
        <v>4760</v>
      </c>
      <c r="QW15">
        <f>Sug0.5[[#This Row],[T2DP23]]</f>
        <v>4850</v>
      </c>
      <c r="QX15">
        <f>Sug0.5[[#This Row],[T2DP24]]</f>
        <v>4922</v>
      </c>
      <c r="QY15">
        <f>Sug0.5[[#This Row],[T2DP25]]</f>
        <v>4978</v>
      </c>
      <c r="QZ15">
        <f>Sug0.5[[#This Row],[T2DP26]]</f>
        <v>5025</v>
      </c>
      <c r="RA15">
        <f>Sug0.5[[#This Row],[T2DP27]]</f>
        <v>5072</v>
      </c>
      <c r="RB15">
        <f>Reg[[#This Row],[OVEP2]]</f>
        <v>7389</v>
      </c>
      <c r="RC15">
        <f>Reg[[#This Row],[OVEP3]]</f>
        <v>8167</v>
      </c>
      <c r="RD15">
        <f>Reg[[#This Row],[OVEP4]]</f>
        <v>8482</v>
      </c>
      <c r="RE15">
        <f>Reg[[#This Row],[OVEP5]]</f>
        <v>8516</v>
      </c>
      <c r="RF15">
        <f>Reg[[#This Row],[OVEP6]]</f>
        <v>8466</v>
      </c>
      <c r="RG15">
        <f>Reg[[#This Row],[OVEP7]]</f>
        <v>8420</v>
      </c>
      <c r="RH15">
        <f>Reg[[#This Row],[OVEP8]]</f>
        <v>8304</v>
      </c>
      <c r="RI15">
        <f>Reg[[#This Row],[OVEP9]]</f>
        <v>8212</v>
      </c>
      <c r="RJ15">
        <f>Reg[[#This Row],[OVEP10]]</f>
        <v>8145</v>
      </c>
      <c r="RK15">
        <f>Reg[[#This Row],[OVEP11]]</f>
        <v>8124</v>
      </c>
      <c r="RL15">
        <f>Reg[[#This Row],[OVEP12]]</f>
        <v>7979</v>
      </c>
      <c r="RM15">
        <f>Reg[[#This Row],[OVEP13]]</f>
        <v>7848</v>
      </c>
      <c r="RN15">
        <f>Reg[[#This Row],[OVEP14]]</f>
        <v>7769</v>
      </c>
      <c r="RO15">
        <f>Reg[[#This Row],[OVEP15]]</f>
        <v>7815</v>
      </c>
      <c r="RP15">
        <f>Reg[[#This Row],[OVEP16]]</f>
        <v>7762</v>
      </c>
      <c r="RQ15">
        <f>Reg[[#This Row],[OVEP17]]</f>
        <v>7764</v>
      </c>
      <c r="RR15">
        <f>Reg[[#This Row],[OVEP18]]</f>
        <v>7758</v>
      </c>
      <c r="RS15">
        <f>Reg[[#This Row],[OVEP19]]</f>
        <v>7686</v>
      </c>
      <c r="RT15">
        <f>Reg[[#This Row],[OVEP20]]</f>
        <v>7733</v>
      </c>
      <c r="RU15">
        <f>Reg[[#This Row],[OVEP21]]</f>
        <v>7722</v>
      </c>
      <c r="RV15">
        <f>Reg[[#This Row],[OVEP22]]</f>
        <v>7761</v>
      </c>
      <c r="RW15">
        <f>Reg[[#This Row],[OVEP23]]</f>
        <v>7745</v>
      </c>
      <c r="RX15">
        <f>Reg[[#This Row],[OVEP24]]</f>
        <v>7739</v>
      </c>
      <c r="RY15">
        <f>Reg[[#This Row],[OVEP25]]</f>
        <v>7756</v>
      </c>
      <c r="RZ15">
        <f>Reg[[#This Row],[OVEP26]]</f>
        <v>7808</v>
      </c>
      <c r="SA15">
        <f>Reg[[#This Row],[OVEP27]]</f>
        <v>7801</v>
      </c>
      <c r="SB15">
        <f>Sug0.2[[#This Row],[OVEP2]]</f>
        <v>7389</v>
      </c>
      <c r="SC15">
        <f>Sug0.2[[#This Row],[OVEP3]]</f>
        <v>8075</v>
      </c>
      <c r="SD15">
        <f>Sug0.2[[#This Row],[OVEP4]]</f>
        <v>8381</v>
      </c>
      <c r="SE15">
        <f>Sug0.2[[#This Row],[OVEP5]]</f>
        <v>8447</v>
      </c>
      <c r="SF15">
        <f>Sug0.2[[#This Row],[OVEP6]]</f>
        <v>8438</v>
      </c>
      <c r="SG15">
        <f>Sug0.2[[#This Row],[OVEP7]]</f>
        <v>8446</v>
      </c>
      <c r="SH15">
        <f>Sug0.2[[#This Row],[OVEP8]]</f>
        <v>8353</v>
      </c>
      <c r="SI15">
        <f>Sug0.2[[#This Row],[OVEP9]]</f>
        <v>8282</v>
      </c>
      <c r="SJ15">
        <f>Sug0.2[[#This Row],[OVEP10]]</f>
        <v>8231</v>
      </c>
      <c r="SK15">
        <f>Sug0.2[[#This Row],[OVEP11]]</f>
        <v>8236</v>
      </c>
      <c r="SL15">
        <f>Sug0.2[[#This Row],[OVEP12]]</f>
        <v>8129</v>
      </c>
      <c r="SM15">
        <f>Sug0.2[[#This Row],[OVEP13]]</f>
        <v>8030</v>
      </c>
      <c r="SN15">
        <f>Sug0.2[[#This Row],[OVEP14]]</f>
        <v>8004</v>
      </c>
      <c r="SO15">
        <f>Sug0.2[[#This Row],[OVEP15]]</f>
        <v>8063</v>
      </c>
      <c r="SP15">
        <f>Sug0.2[[#This Row],[OVEP16]]</f>
        <v>8044</v>
      </c>
      <c r="SQ15">
        <f>Sug0.2[[#This Row],[OVEP17]]</f>
        <v>8066</v>
      </c>
      <c r="SR15">
        <f>Sug0.2[[#This Row],[OVEP18]]</f>
        <v>8078</v>
      </c>
      <c r="SS15">
        <f>Sug0.2[[#This Row],[OVEP19]]</f>
        <v>8005</v>
      </c>
      <c r="ST15">
        <f>Sug0.2[[#This Row],[OVEP20]]</f>
        <v>8029</v>
      </c>
      <c r="SU15">
        <f>Sug0.2[[#This Row],[OVEP21]]</f>
        <v>8036</v>
      </c>
      <c r="SV15">
        <f>Sug0.2[[#This Row],[OVEP22]]</f>
        <v>8070</v>
      </c>
      <c r="SW15">
        <f>Sug0.2[[#This Row],[OVEP23]]</f>
        <v>8079</v>
      </c>
      <c r="SX15">
        <f>Sug0.2[[#This Row],[OVEP24]]</f>
        <v>8126</v>
      </c>
      <c r="SY15">
        <f>Sug0.2[[#This Row],[OVEP25]]</f>
        <v>8134</v>
      </c>
      <c r="SZ15">
        <f>Sug0.2[[#This Row],[OVEP26]]</f>
        <v>8191</v>
      </c>
      <c r="TA15">
        <f>Sug0.2[[#This Row],[OVEP27]]</f>
        <v>8176</v>
      </c>
      <c r="TB15">
        <f>Sug0.5[[#This Row],[OVEP2]]</f>
        <v>7389</v>
      </c>
      <c r="TC15">
        <f>Sug0.5[[#This Row],[OVEP3]]</f>
        <v>7840</v>
      </c>
      <c r="TD15">
        <f>Sug0.5[[#This Row],[OVEP4]]</f>
        <v>8099</v>
      </c>
      <c r="TE15">
        <f>Sug0.5[[#This Row],[OVEP5]]</f>
        <v>8217</v>
      </c>
      <c r="TF15">
        <f>Sug0.5[[#This Row],[OVEP6]]</f>
        <v>8289</v>
      </c>
      <c r="TG15">
        <f>Sug0.5[[#This Row],[OVEP7]]</f>
        <v>8376</v>
      </c>
      <c r="TH15">
        <f>Sug0.5[[#This Row],[OVEP8]]</f>
        <v>8409</v>
      </c>
      <c r="TI15">
        <f>Sug0.5[[#This Row],[OVEP9]]</f>
        <v>8433</v>
      </c>
      <c r="TJ15">
        <f>Sug0.5[[#This Row],[OVEP10]]</f>
        <v>8478</v>
      </c>
      <c r="TK15">
        <f>Sug0.5[[#This Row],[OVEP11]]</f>
        <v>8545</v>
      </c>
      <c r="TL15">
        <f>Sug0.5[[#This Row],[OVEP12]]</f>
        <v>8546</v>
      </c>
      <c r="TM15">
        <f>Sug0.5[[#This Row],[OVEP13]]</f>
        <v>8556</v>
      </c>
      <c r="TN15">
        <f>Sug0.5[[#This Row],[OVEP14]]</f>
        <v>8600</v>
      </c>
      <c r="TO15">
        <f>Sug0.5[[#This Row],[OVEP15]]</f>
        <v>8640</v>
      </c>
      <c r="TP15">
        <f>Sug0.5[[#This Row],[OVEP16]]</f>
        <v>8626</v>
      </c>
      <c r="TQ15">
        <f>Sug0.5[[#This Row],[OVEP17]]</f>
        <v>8685</v>
      </c>
      <c r="TR15">
        <f>Sug0.5[[#This Row],[OVEP18]]</f>
        <v>8712</v>
      </c>
      <c r="TS15">
        <f>Sug0.5[[#This Row],[OVEP19]]</f>
        <v>8739</v>
      </c>
      <c r="TT15">
        <f>Sug0.5[[#This Row],[OVEP20]]</f>
        <v>8757</v>
      </c>
      <c r="TU15">
        <f>Sug0.5[[#This Row],[OVEP21]]</f>
        <v>8751</v>
      </c>
      <c r="TV15">
        <f>Sug0.5[[#This Row],[OVEP22]]</f>
        <v>8780</v>
      </c>
      <c r="TW15">
        <f>Sug0.5[[#This Row],[OVEP23]]</f>
        <v>8822</v>
      </c>
      <c r="TX15">
        <f>Sug0.5[[#This Row],[OVEP24]]</f>
        <v>8891</v>
      </c>
      <c r="TY15">
        <f>Sug0.5[[#This Row],[OVEP25]]</f>
        <v>8900</v>
      </c>
      <c r="TZ15">
        <f>Sug0.5[[#This Row],[OVEP26]]</f>
        <v>8965</v>
      </c>
      <c r="UA15">
        <f>Sug0.5[[#This Row],[OVEP27]]</f>
        <v>8977</v>
      </c>
      <c r="UB15">
        <f>Reg[[#This Row],[OBEP2]]</f>
        <v>8506</v>
      </c>
      <c r="UC15">
        <f>Reg[[#This Row],[OBEP3]]</f>
        <v>8910</v>
      </c>
      <c r="UD15">
        <f>Reg[[#This Row],[OBEP4]]</f>
        <v>9313</v>
      </c>
      <c r="UE15">
        <f>Reg[[#This Row],[OBEP5]]</f>
        <v>9650</v>
      </c>
      <c r="UF15">
        <f>Reg[[#This Row],[OBEP6]]</f>
        <v>9937</v>
      </c>
      <c r="UG15">
        <f>Reg[[#This Row],[OBEP7]]</f>
        <v>10140</v>
      </c>
      <c r="UH15">
        <f>Reg[[#This Row],[OBEP8]]</f>
        <v>10347</v>
      </c>
      <c r="UI15">
        <f>Reg[[#This Row],[OBEP9]]</f>
        <v>10583</v>
      </c>
      <c r="UJ15">
        <f>Reg[[#This Row],[OBEP10]]</f>
        <v>10743</v>
      </c>
      <c r="UK15">
        <f>Reg[[#This Row],[OBEP11]]</f>
        <v>10886</v>
      </c>
      <c r="UL15">
        <f>Reg[[#This Row],[OBEP12]]</f>
        <v>11038</v>
      </c>
      <c r="UM15">
        <f>Reg[[#This Row],[OBEP13]]</f>
        <v>11185</v>
      </c>
      <c r="UN15">
        <f>Reg[[#This Row],[OBEP14]]</f>
        <v>11262</v>
      </c>
      <c r="UO15">
        <f>Reg[[#This Row],[OBEP15]]</f>
        <v>11257</v>
      </c>
      <c r="UP15">
        <f>Reg[[#This Row],[OBEP16]]</f>
        <v>11313</v>
      </c>
      <c r="UQ15">
        <f>Reg[[#This Row],[OBEP17]]</f>
        <v>11397</v>
      </c>
      <c r="UR15">
        <f>Reg[[#This Row],[OBEP18]]</f>
        <v>11382</v>
      </c>
      <c r="US15">
        <f>Reg[[#This Row],[OBEP19]]</f>
        <v>11392</v>
      </c>
      <c r="UT15">
        <f>Reg[[#This Row],[OBEP20]]</f>
        <v>11410</v>
      </c>
      <c r="UU15">
        <f>Reg[[#This Row],[OBEP21]]</f>
        <v>11338</v>
      </c>
      <c r="UV15">
        <f>Reg[[#This Row],[OBEP22]]</f>
        <v>11271</v>
      </c>
      <c r="UW15">
        <f>Reg[[#This Row],[OBEP23]]</f>
        <v>11267</v>
      </c>
      <c r="UX15">
        <f>Reg[[#This Row],[OBEP24]]</f>
        <v>11272</v>
      </c>
      <c r="UY15">
        <f>Reg[[#This Row],[OBEP25]]</f>
        <v>11232</v>
      </c>
      <c r="UZ15">
        <f>Reg[[#This Row],[OBEP26]]</f>
        <v>11165</v>
      </c>
      <c r="VA15">
        <f>Reg[[#This Row],[OBEP27]]</f>
        <v>11177</v>
      </c>
      <c r="VB15">
        <f>Sug0.2[[#This Row],[OBEP2]]</f>
        <v>8506</v>
      </c>
      <c r="VC15">
        <f>Sug0.2[[#This Row],[OBEP3]]</f>
        <v>8824</v>
      </c>
      <c r="VD15">
        <f>Sug0.2[[#This Row],[OBEP4]]</f>
        <v>9124</v>
      </c>
      <c r="VE15">
        <f>Sug0.2[[#This Row],[OBEP5]]</f>
        <v>9375</v>
      </c>
      <c r="VF15">
        <f>Sug0.2[[#This Row],[OBEP6]]</f>
        <v>9597</v>
      </c>
      <c r="VG15">
        <f>Sug0.2[[#This Row],[OBEP7]]</f>
        <v>9737</v>
      </c>
      <c r="VH15">
        <f>Sug0.2[[#This Row],[OBEP8]]</f>
        <v>9901</v>
      </c>
      <c r="VI15">
        <f>Sug0.2[[#This Row],[OBEP9]]</f>
        <v>10103</v>
      </c>
      <c r="VJ15">
        <f>Sug0.2[[#This Row],[OBEP10]]</f>
        <v>10240</v>
      </c>
      <c r="VK15">
        <f>Sug0.2[[#This Row],[OBEP11]]</f>
        <v>10349</v>
      </c>
      <c r="VL15">
        <f>Sug0.2[[#This Row],[OBEP12]]</f>
        <v>10453</v>
      </c>
      <c r="VM15">
        <f>Sug0.2[[#This Row],[OBEP13]]</f>
        <v>10576</v>
      </c>
      <c r="VN15">
        <f>Sug0.2[[#This Row],[OBEP14]]</f>
        <v>10619</v>
      </c>
      <c r="VO15">
        <f>Sug0.2[[#This Row],[OBEP15]]</f>
        <v>10601</v>
      </c>
      <c r="VP15">
        <f>Sug0.2[[#This Row],[OBEP16]]</f>
        <v>10642</v>
      </c>
      <c r="VQ15">
        <f>Sug0.2[[#This Row],[OBEP17]]</f>
        <v>10711</v>
      </c>
      <c r="VR15">
        <f>Sug0.2[[#This Row],[OBEP18]]</f>
        <v>10684</v>
      </c>
      <c r="VS15">
        <f>Sug0.2[[#This Row],[OBEP19]]</f>
        <v>10695</v>
      </c>
      <c r="VT15">
        <f>Sug0.2[[#This Row],[OBEP20]]</f>
        <v>10717</v>
      </c>
      <c r="VU15">
        <f>Sug0.2[[#This Row],[OBEP21]]</f>
        <v>10642</v>
      </c>
      <c r="VV15">
        <f>Sug0.2[[#This Row],[OBEP22]]</f>
        <v>10586</v>
      </c>
      <c r="VW15">
        <f>Sug0.2[[#This Row],[OBEP23]]</f>
        <v>10567</v>
      </c>
      <c r="VX15">
        <f>Sug0.2[[#This Row],[OBEP24]]</f>
        <v>10556</v>
      </c>
      <c r="VY15">
        <f>Sug0.2[[#This Row],[OBEP25]]</f>
        <v>10518</v>
      </c>
      <c r="VZ15">
        <f>Sug0.2[[#This Row],[OBEP26]]</f>
        <v>10446</v>
      </c>
      <c r="WA15">
        <f>Sug0.2[[#This Row],[OBEP27]]</f>
        <v>10458</v>
      </c>
      <c r="WB15">
        <f>Sug0.5[[#This Row],[OBEP2]]</f>
        <v>8506</v>
      </c>
      <c r="WC15">
        <f>Sug0.5[[#This Row],[OBEP3]]</f>
        <v>8642</v>
      </c>
      <c r="WD15">
        <f>Sug0.5[[#This Row],[OBEP4]]</f>
        <v>8789</v>
      </c>
      <c r="WE15">
        <f>Sug0.5[[#This Row],[OBEP5]]</f>
        <v>8872</v>
      </c>
      <c r="WF15">
        <f>Sug0.5[[#This Row],[OBEP6]]</f>
        <v>8939</v>
      </c>
      <c r="WG15">
        <f>Sug0.5[[#This Row],[OBEP7]]</f>
        <v>8962</v>
      </c>
      <c r="WH15">
        <f>Sug0.5[[#This Row],[OBEP8]]</f>
        <v>9006</v>
      </c>
      <c r="WI15">
        <f>Sug0.5[[#This Row],[OBEP9]]</f>
        <v>9097</v>
      </c>
      <c r="WJ15">
        <f>Sug0.5[[#This Row],[OBEP10]]</f>
        <v>9144</v>
      </c>
      <c r="WK15">
        <f>Sug0.5[[#This Row],[OBEP11]]</f>
        <v>9175</v>
      </c>
      <c r="WL15">
        <f>Sug0.5[[#This Row],[OBEP12]]</f>
        <v>9194</v>
      </c>
      <c r="WM15">
        <f>Sug0.5[[#This Row],[OBEP13]]</f>
        <v>9240</v>
      </c>
      <c r="WN15">
        <f>Sug0.5[[#This Row],[OBEP14]]</f>
        <v>9221</v>
      </c>
      <c r="WO15">
        <f>Sug0.5[[#This Row],[OBEP15]]</f>
        <v>9217</v>
      </c>
      <c r="WP15">
        <f>Sug0.5[[#This Row],[OBEP16]]</f>
        <v>9237</v>
      </c>
      <c r="WQ15">
        <f>Sug0.5[[#This Row],[OBEP17]]</f>
        <v>9274</v>
      </c>
      <c r="WR15">
        <f>Sug0.5[[#This Row],[OBEP18]]</f>
        <v>9227</v>
      </c>
      <c r="WS15">
        <f>Sug0.5[[#This Row],[OBEP19]]</f>
        <v>9195</v>
      </c>
      <c r="WT15">
        <f>Sug0.5[[#This Row],[OBEP20]]</f>
        <v>9220</v>
      </c>
      <c r="WU15">
        <f>Sug0.5[[#This Row],[OBEP21]]</f>
        <v>9164</v>
      </c>
      <c r="WV15">
        <f>Sug0.5[[#This Row],[OBEP22]]</f>
        <v>9127</v>
      </c>
      <c r="WW15">
        <f>Sug0.5[[#This Row],[OBEP23]]</f>
        <v>9127</v>
      </c>
      <c r="WX15">
        <f>Sug0.5[[#This Row],[OBEP24]]</f>
        <v>9095</v>
      </c>
      <c r="WY15">
        <f>Sug0.5[[#This Row],[OBEP25]]</f>
        <v>9073</v>
      </c>
      <c r="WZ15">
        <f>Sug0.5[[#This Row],[OBEP26]]</f>
        <v>9011</v>
      </c>
      <c r="XA15">
        <f>Sug0.5[[#This Row],[OBEP27]]</f>
        <v>9024</v>
      </c>
    </row>
    <row r="16" spans="1:625" x14ac:dyDescent="0.25">
      <c r="A16">
        <v>12</v>
      </c>
      <c r="B16" s="10">
        <f>Reg[[#This Row],[STEP2]]</f>
        <v>6120</v>
      </c>
      <c r="C16" s="10">
        <f>Reg[[#This Row],[STEP3]]</f>
        <v>6539</v>
      </c>
      <c r="D16" s="10">
        <f>Reg[[#This Row],[STEP4]]</f>
        <v>6907</v>
      </c>
      <c r="E16" s="10">
        <f>Reg[[#This Row],[STEP5]]</f>
        <v>7143</v>
      </c>
      <c r="F16" s="10">
        <f>Reg[[#This Row],[STEP6]]</f>
        <v>7421</v>
      </c>
      <c r="G16" s="10">
        <f>Reg[[#This Row],[STEP7]]</f>
        <v>7702</v>
      </c>
      <c r="H16" s="10">
        <f>Reg[[#This Row],[STEP8]]</f>
        <v>7933</v>
      </c>
      <c r="I16" s="10">
        <f>Reg[[#This Row],[STEP9]]</f>
        <v>8105</v>
      </c>
      <c r="J16" s="10">
        <f>Reg[[#This Row],[STEP10]]</f>
        <v>8325</v>
      </c>
      <c r="K16" s="10">
        <f>Reg[[#This Row],[STEP11]]</f>
        <v>8406</v>
      </c>
      <c r="L16" s="10">
        <f>Reg[[#This Row],[STEP12]]</f>
        <v>8576</v>
      </c>
      <c r="M16" s="10">
        <f>Reg[[#This Row],[STEP13]]</f>
        <v>8712</v>
      </c>
      <c r="N16" s="10">
        <f>Reg[[#This Row],[STEP14]]</f>
        <v>8737</v>
      </c>
      <c r="O16" s="10">
        <f>Reg[[#This Row],[STEP15]]</f>
        <v>8820</v>
      </c>
      <c r="P16" s="10">
        <f>Reg[[#This Row],[STEP16]]</f>
        <v>8889</v>
      </c>
      <c r="Q16" s="10">
        <f>Reg[[#This Row],[STEP17]]</f>
        <v>8933</v>
      </c>
      <c r="R16" s="10">
        <f>Reg[[#This Row],[STEP18]]</f>
        <v>8952</v>
      </c>
      <c r="S16" s="10">
        <f>Reg[[#This Row],[STEP19]]</f>
        <v>9017</v>
      </c>
      <c r="T16" s="10">
        <f>Reg[[#This Row],[STEP20]]</f>
        <v>9098</v>
      </c>
      <c r="U16" s="10">
        <f>Reg[[#This Row],[STEP21]]</f>
        <v>9122</v>
      </c>
      <c r="V16" s="10">
        <f>Reg[[#This Row],[STEP22]]</f>
        <v>9173</v>
      </c>
      <c r="W16" s="10">
        <f>Reg[[#This Row],[STEP23]]</f>
        <v>9128</v>
      </c>
      <c r="X16" s="10">
        <f>Reg[[#This Row],[STEP24]]</f>
        <v>9152</v>
      </c>
      <c r="Y16" s="10">
        <f>Reg[[#This Row],[STEP25]]</f>
        <v>9116</v>
      </c>
      <c r="Z16" s="10">
        <f>Reg[[#This Row],[STEP26]]</f>
        <v>9092</v>
      </c>
      <c r="AA16" s="10">
        <f>Reg[[#This Row],[STEP27]]</f>
        <v>9147</v>
      </c>
      <c r="AB16" s="10">
        <f>Sug0.2[[#This Row],[STEP2]]</f>
        <v>6120</v>
      </c>
      <c r="AC16" s="10">
        <f>Sug0.2[[#This Row],[STEP3]]</f>
        <v>6504</v>
      </c>
      <c r="AD16" s="10">
        <f>Sug0.2[[#This Row],[STEP4]]</f>
        <v>6823</v>
      </c>
      <c r="AE16" s="10">
        <f>Sug0.2[[#This Row],[STEP5]]</f>
        <v>7039</v>
      </c>
      <c r="AF16" s="10">
        <f>Sug0.2[[#This Row],[STEP6]]</f>
        <v>7288</v>
      </c>
      <c r="AG16" s="10">
        <f>Sug0.2[[#This Row],[STEP7]]</f>
        <v>7529</v>
      </c>
      <c r="AH16" s="10">
        <f>Sug0.2[[#This Row],[STEP8]]</f>
        <v>7760</v>
      </c>
      <c r="AI16" s="10">
        <f>Sug0.2[[#This Row],[STEP9]]</f>
        <v>7913</v>
      </c>
      <c r="AJ16" s="10">
        <f>Sug0.2[[#This Row],[STEP10]]</f>
        <v>8122</v>
      </c>
      <c r="AK16" s="10">
        <f>Sug0.2[[#This Row],[STEP11]]</f>
        <v>8205</v>
      </c>
      <c r="AL16" s="10">
        <f>Sug0.2[[#This Row],[STEP12]]</f>
        <v>8357</v>
      </c>
      <c r="AM16" s="10">
        <f>Sug0.2[[#This Row],[STEP13]]</f>
        <v>8488</v>
      </c>
      <c r="AN16" s="10">
        <f>Sug0.2[[#This Row],[STEP14]]</f>
        <v>8503</v>
      </c>
      <c r="AO16" s="10">
        <f>Sug0.2[[#This Row],[STEP15]]</f>
        <v>8579</v>
      </c>
      <c r="AP16" s="10">
        <f>Sug0.2[[#This Row],[STEP16]]</f>
        <v>8646</v>
      </c>
      <c r="AQ16" s="10">
        <f>Sug0.2[[#This Row],[STEP17]]</f>
        <v>8684</v>
      </c>
      <c r="AR16" s="10">
        <f>Sug0.2[[#This Row],[STEP18]]</f>
        <v>8722</v>
      </c>
      <c r="AS16" s="10">
        <f>Sug0.2[[#This Row],[STEP19]]</f>
        <v>8788</v>
      </c>
      <c r="AT16" s="10">
        <f>Sug0.2[[#This Row],[STEP20]]</f>
        <v>8859</v>
      </c>
      <c r="AU16" s="10">
        <f>Sug0.2[[#This Row],[STEP21]]</f>
        <v>8863</v>
      </c>
      <c r="AV16" s="10">
        <f>Sug0.2[[#This Row],[STEP22]]</f>
        <v>8925</v>
      </c>
      <c r="AW16" s="10">
        <f>Sug0.2[[#This Row],[STEP23]]</f>
        <v>8888</v>
      </c>
      <c r="AX16" s="10">
        <f>Sug0.2[[#This Row],[STEP24]]</f>
        <v>8925</v>
      </c>
      <c r="AY16" s="10">
        <f>Sug0.2[[#This Row],[STEP25]]</f>
        <v>8896</v>
      </c>
      <c r="AZ16" s="10">
        <f>Sug0.2[[#This Row],[STEP26]]</f>
        <v>8895</v>
      </c>
      <c r="BA16" s="10">
        <f>Sug0.2[[#This Row],[STEP27]]</f>
        <v>8946</v>
      </c>
      <c r="BB16" s="10">
        <f>Sug0.5[[#This Row],[STEP2]]</f>
        <v>6120</v>
      </c>
      <c r="BC16" s="10">
        <f>Sug0.5[[#This Row],[STEP3]]</f>
        <v>6418</v>
      </c>
      <c r="BD16" s="10">
        <f>Sug0.5[[#This Row],[STEP4]]</f>
        <v>6669</v>
      </c>
      <c r="BE16" s="10">
        <f>Sug0.5[[#This Row],[STEP5]]</f>
        <v>6847</v>
      </c>
      <c r="BF16" s="10">
        <f>Sug0.5[[#This Row],[STEP6]]</f>
        <v>7066</v>
      </c>
      <c r="BG16" s="10">
        <f>Sug0.5[[#This Row],[STEP7]]</f>
        <v>7241</v>
      </c>
      <c r="BH16" s="10">
        <f>Sug0.5[[#This Row],[STEP8]]</f>
        <v>7434</v>
      </c>
      <c r="BI16" s="10">
        <f>Sug0.5[[#This Row],[STEP9]]</f>
        <v>7569</v>
      </c>
      <c r="BJ16" s="10">
        <f>Sug0.5[[#This Row],[STEP10]]</f>
        <v>7743</v>
      </c>
      <c r="BK16" s="10">
        <f>Sug0.5[[#This Row],[STEP11]]</f>
        <v>7809</v>
      </c>
      <c r="BL16" s="10">
        <f>Sug0.5[[#This Row],[STEP12]]</f>
        <v>7934</v>
      </c>
      <c r="BM16" s="10">
        <f>Sug0.5[[#This Row],[STEP13]]</f>
        <v>8065</v>
      </c>
      <c r="BN16" s="10">
        <f>Sug0.5[[#This Row],[STEP14]]</f>
        <v>8091</v>
      </c>
      <c r="BO16" s="10">
        <f>Sug0.5[[#This Row],[STEP15]]</f>
        <v>8186</v>
      </c>
      <c r="BP16" s="10">
        <f>Sug0.5[[#This Row],[STEP16]]</f>
        <v>8198</v>
      </c>
      <c r="BQ16" s="10">
        <f>Sug0.5[[#This Row],[STEP17]]</f>
        <v>8268</v>
      </c>
      <c r="BR16" s="10">
        <f>Sug0.5[[#This Row],[STEP18]]</f>
        <v>8328</v>
      </c>
      <c r="BS16" s="10">
        <f>Sug0.5[[#This Row],[STEP19]]</f>
        <v>8418</v>
      </c>
      <c r="BT16" s="10">
        <f>Sug0.5[[#This Row],[STEP20]]</f>
        <v>8490</v>
      </c>
      <c r="BU16" s="10">
        <f>Sug0.5[[#This Row],[STEP21]]</f>
        <v>8507</v>
      </c>
      <c r="BV16" s="10">
        <f>Sug0.5[[#This Row],[STEP22]]</f>
        <v>8570</v>
      </c>
      <c r="BW16" s="10">
        <f>Sug0.5[[#This Row],[STEP23]]</f>
        <v>8549</v>
      </c>
      <c r="BX16" s="10">
        <f>Sug0.5[[#This Row],[STEP24]]</f>
        <v>8598</v>
      </c>
      <c r="BY16" s="10">
        <f>Sug0.5[[#This Row],[STEP25]]</f>
        <v>8566</v>
      </c>
      <c r="BZ16" s="10">
        <f>Sug0.5[[#This Row],[STEP26]]</f>
        <v>8583</v>
      </c>
      <c r="CA16" s="10">
        <f>Sug0.5[[#This Row],[STEP27]]</f>
        <v>8629</v>
      </c>
      <c r="CB16" s="10">
        <f>Reg[[#This Row],[NASP2]]</f>
        <v>526</v>
      </c>
      <c r="CC16" s="10">
        <f>Reg[[#This Row],[NASP3]]</f>
        <v>684</v>
      </c>
      <c r="CD16" s="10">
        <f>Reg[[#This Row],[NASP4]]</f>
        <v>843</v>
      </c>
      <c r="CE16" s="10">
        <f>Reg[[#This Row],[NASP5]]</f>
        <v>1025</v>
      </c>
      <c r="CF16" s="10">
        <f>Reg[[#This Row],[NASP6]]</f>
        <v>1183</v>
      </c>
      <c r="CG16" s="10">
        <f>Reg[[#This Row],[NASP7]]</f>
        <v>1311</v>
      </c>
      <c r="CH16" s="10">
        <f>Reg[[#This Row],[NASP8]]</f>
        <v>1480</v>
      </c>
      <c r="CI16" s="10">
        <f>Reg[[#This Row],[NASP9]]</f>
        <v>1661</v>
      </c>
      <c r="CJ16" s="10">
        <f>Reg[[#This Row],[NASP10]]</f>
        <v>1825</v>
      </c>
      <c r="CK16" s="10">
        <f>Reg[[#This Row],[NASP11]]</f>
        <v>2014</v>
      </c>
      <c r="CL16" s="10">
        <f>Reg[[#This Row],[NASP12]]</f>
        <v>2144</v>
      </c>
      <c r="CM16" s="10">
        <f>Reg[[#This Row],[NASP13]]</f>
        <v>2312</v>
      </c>
      <c r="CN16" s="10">
        <f>Reg[[#This Row],[NASP14]]</f>
        <v>2475</v>
      </c>
      <c r="CO16" s="10">
        <f>Reg[[#This Row],[NASP15]]</f>
        <v>2621</v>
      </c>
      <c r="CP16" s="10">
        <f>Reg[[#This Row],[NASP16]]</f>
        <v>2744</v>
      </c>
      <c r="CQ16" s="10">
        <f>Reg[[#This Row],[NASP17]]</f>
        <v>2868</v>
      </c>
      <c r="CR16" s="10">
        <f>Reg[[#This Row],[NASP18]]</f>
        <v>2996</v>
      </c>
      <c r="CS16" s="10">
        <f>Reg[[#This Row],[NASP19]]</f>
        <v>3088</v>
      </c>
      <c r="CT16" s="10">
        <f>Reg[[#This Row],[NASP20]]</f>
        <v>3172</v>
      </c>
      <c r="CU16" s="10">
        <f>Reg[[#This Row],[NASP21]]</f>
        <v>3274</v>
      </c>
      <c r="CV16" s="10">
        <f>Reg[[#This Row],[NASP22]]</f>
        <v>3366</v>
      </c>
      <c r="CW16" s="10">
        <f>Reg[[#This Row],[NASP23]]</f>
        <v>3469</v>
      </c>
      <c r="CX16" s="10">
        <f>Reg[[#This Row],[NASP24]]</f>
        <v>3592</v>
      </c>
      <c r="CY16" s="10">
        <f>Reg[[#This Row],[NASP25]]</f>
        <v>3663</v>
      </c>
      <c r="CZ16" s="10">
        <f>Reg[[#This Row],[NASP26]]</f>
        <v>3745</v>
      </c>
      <c r="DA16" s="10">
        <f>Reg[[#This Row],[NASP27]]</f>
        <v>3785</v>
      </c>
      <c r="DB16" s="10">
        <f>Sug0.2[[#This Row],[NASP2]]</f>
        <v>526</v>
      </c>
      <c r="DC16" s="10">
        <f>Sug0.2[[#This Row],[NASP3]]</f>
        <v>671</v>
      </c>
      <c r="DD16" s="10">
        <f>Sug0.2[[#This Row],[NASP4]]</f>
        <v>820</v>
      </c>
      <c r="DE16" s="10">
        <f>Sug0.2[[#This Row],[NASP5]]</f>
        <v>984</v>
      </c>
      <c r="DF16" s="10">
        <f>Sug0.2[[#This Row],[NASP6]]</f>
        <v>1127</v>
      </c>
      <c r="DG16" s="10">
        <f>Sug0.2[[#This Row],[NASP7]]</f>
        <v>1242</v>
      </c>
      <c r="DH16" s="10">
        <f>Sug0.2[[#This Row],[NASP8]]</f>
        <v>1389</v>
      </c>
      <c r="DI16" s="10">
        <f>Sug0.2[[#This Row],[NASP9]]</f>
        <v>1545</v>
      </c>
      <c r="DJ16" s="10">
        <f>Sug0.2[[#This Row],[NASP10]]</f>
        <v>1692</v>
      </c>
      <c r="DK16" s="10">
        <f>Sug0.2[[#This Row],[NASP11]]</f>
        <v>1863</v>
      </c>
      <c r="DL16" s="10">
        <f>Sug0.2[[#This Row],[NASP12]]</f>
        <v>1980</v>
      </c>
      <c r="DM16" s="10">
        <f>Sug0.2[[#This Row],[NASP13]]</f>
        <v>2136</v>
      </c>
      <c r="DN16" s="10">
        <f>Sug0.2[[#This Row],[NASP14]]</f>
        <v>2282</v>
      </c>
      <c r="DO16" s="10">
        <f>Sug0.2[[#This Row],[NASP15]]</f>
        <v>2419</v>
      </c>
      <c r="DP16" s="10">
        <f>Sug0.2[[#This Row],[NASP16]]</f>
        <v>2535</v>
      </c>
      <c r="DQ16" s="10">
        <f>Sug0.2[[#This Row],[NASP17]]</f>
        <v>2660</v>
      </c>
      <c r="DR16" s="10">
        <f>Sug0.2[[#This Row],[NASP18]]</f>
        <v>2766</v>
      </c>
      <c r="DS16" s="10">
        <f>Sug0.2[[#This Row],[NASP19]]</f>
        <v>2846</v>
      </c>
      <c r="DT16" s="10">
        <f>Sug0.2[[#This Row],[NASP20]]</f>
        <v>2930</v>
      </c>
      <c r="DU16" s="10">
        <f>Sug0.2[[#This Row],[NASP21]]</f>
        <v>3031</v>
      </c>
      <c r="DV16" s="10">
        <f>Sug0.2[[#This Row],[NASP22]]</f>
        <v>3118</v>
      </c>
      <c r="DW16" s="10">
        <f>Sug0.2[[#This Row],[NASP23]]</f>
        <v>3206</v>
      </c>
      <c r="DX16" s="10">
        <f>Sug0.2[[#This Row],[NASP24]]</f>
        <v>3317</v>
      </c>
      <c r="DY16" s="10">
        <f>Sug0.2[[#This Row],[NASP25]]</f>
        <v>3377</v>
      </c>
      <c r="DZ16" s="10">
        <f>Sug0.2[[#This Row],[NASP26]]</f>
        <v>3444</v>
      </c>
      <c r="EA16" s="10">
        <f>Sug0.2[[#This Row],[NASP27]]</f>
        <v>3482</v>
      </c>
      <c r="EB16">
        <f>Sug0.5[[#This Row],[NASP2]]</f>
        <v>526</v>
      </c>
      <c r="EC16">
        <f>Sug0.5[[#This Row],[NASP3]]</f>
        <v>647</v>
      </c>
      <c r="ED16">
        <f>Sug0.5[[#This Row],[NASP4]]</f>
        <v>763</v>
      </c>
      <c r="EE16">
        <f>Sug0.5[[#This Row],[NASP5]]</f>
        <v>889</v>
      </c>
      <c r="EF16">
        <f>Sug0.5[[#This Row],[NASP6]]</f>
        <v>1001</v>
      </c>
      <c r="EG16">
        <f>Sug0.5[[#This Row],[NASP7]]</f>
        <v>1096</v>
      </c>
      <c r="EH16">
        <f>Sug0.5[[#This Row],[NASP8]]</f>
        <v>1199</v>
      </c>
      <c r="EI16">
        <f>Sug0.5[[#This Row],[NASP9]]</f>
        <v>1322</v>
      </c>
      <c r="EJ16">
        <f>Sug0.5[[#This Row],[NASP10]]</f>
        <v>1439</v>
      </c>
      <c r="EK16">
        <f>Sug0.5[[#This Row],[NASP11]]</f>
        <v>1573</v>
      </c>
      <c r="EL16">
        <f>Sug0.5[[#This Row],[NASP12]]</f>
        <v>1666</v>
      </c>
      <c r="EM16">
        <f>Sug0.5[[#This Row],[NASP13]]</f>
        <v>1782</v>
      </c>
      <c r="EN16">
        <f>Sug0.5[[#This Row],[NASP14]]</f>
        <v>1898</v>
      </c>
      <c r="EO16">
        <f>Sug0.5[[#This Row],[NASP15]]</f>
        <v>1993</v>
      </c>
      <c r="EP16">
        <f>Sug0.5[[#This Row],[NASP16]]</f>
        <v>2105</v>
      </c>
      <c r="EQ16">
        <f>Sug0.5[[#This Row],[NASP17]]</f>
        <v>2199</v>
      </c>
      <c r="ER16">
        <f>Sug0.5[[#This Row],[NASP18]]</f>
        <v>2285</v>
      </c>
      <c r="ES16">
        <f>Sug0.5[[#This Row],[NASP19]]</f>
        <v>2328</v>
      </c>
      <c r="ET16">
        <f>Sug0.5[[#This Row],[NASP20]]</f>
        <v>2395</v>
      </c>
      <c r="EU16">
        <f>Sug0.5[[#This Row],[NASP21]]</f>
        <v>2477</v>
      </c>
      <c r="EV16">
        <f>Sug0.5[[#This Row],[NASP22]]</f>
        <v>2561</v>
      </c>
      <c r="EW16">
        <f>Sug0.5[[#This Row],[NASP23]]</f>
        <v>2640</v>
      </c>
      <c r="EX16">
        <f>Sug0.5[[#This Row],[NASP24]]</f>
        <v>2743</v>
      </c>
      <c r="EY16">
        <f>Sug0.5[[#This Row],[NASP25]]</f>
        <v>2793</v>
      </c>
      <c r="EZ16">
        <f>Sug0.5[[#This Row],[NASP26]]</f>
        <v>2849</v>
      </c>
      <c r="FA16">
        <f>Sug0.5[[#This Row],[NASP27]]</f>
        <v>2884</v>
      </c>
      <c r="FB16">
        <f>Reg[[#This Row],[CIRP2]]</f>
        <v>59</v>
      </c>
      <c r="FC16">
        <f>Reg[[#This Row],[CIRP3]]</f>
        <v>60</v>
      </c>
      <c r="FD16">
        <f>Reg[[#This Row],[CIRP4]]</f>
        <v>71</v>
      </c>
      <c r="FE16">
        <f>Reg[[#This Row],[CIRP5]]</f>
        <v>87</v>
      </c>
      <c r="FF16">
        <f>Reg[[#This Row],[CIRP6]]</f>
        <v>100</v>
      </c>
      <c r="FG16">
        <f>Reg[[#This Row],[CIRP7]]</f>
        <v>101</v>
      </c>
      <c r="FH16">
        <f>Reg[[#This Row],[CIRP8]]</f>
        <v>115</v>
      </c>
      <c r="FI16">
        <f>Reg[[#This Row],[CIRP9]]</f>
        <v>125</v>
      </c>
      <c r="FJ16">
        <f>Reg[[#This Row],[CIRP10]]</f>
        <v>134</v>
      </c>
      <c r="FK16">
        <f>Reg[[#This Row],[CIRP11]]</f>
        <v>154</v>
      </c>
      <c r="FL16">
        <f>Reg[[#This Row],[CIRP12]]</f>
        <v>168</v>
      </c>
      <c r="FM16">
        <f>Reg[[#This Row],[CIRP13]]</f>
        <v>188</v>
      </c>
      <c r="FN16">
        <f>Reg[[#This Row],[CIRP14]]</f>
        <v>200</v>
      </c>
      <c r="FO16">
        <f>Reg[[#This Row],[CIRP15]]</f>
        <v>225</v>
      </c>
      <c r="FP16">
        <f>Reg[[#This Row],[CIRP16]]</f>
        <v>248</v>
      </c>
      <c r="FQ16">
        <f>Reg[[#This Row],[CIRP17]]</f>
        <v>265</v>
      </c>
      <c r="FR16">
        <f>Reg[[#This Row],[CIRP18]]</f>
        <v>280</v>
      </c>
      <c r="FS16">
        <f>Reg[[#This Row],[CIRP19]]</f>
        <v>302</v>
      </c>
      <c r="FT16">
        <f>Reg[[#This Row],[CIRP20]]</f>
        <v>322</v>
      </c>
      <c r="FU16">
        <f>Reg[[#This Row],[CIRP21]]</f>
        <v>324</v>
      </c>
      <c r="FV16">
        <f>Reg[[#This Row],[CIRP22]]</f>
        <v>336</v>
      </c>
      <c r="FW16">
        <f>Reg[[#This Row],[CIRP23]]</f>
        <v>350</v>
      </c>
      <c r="FX16">
        <f>Reg[[#This Row],[CIRP24]]</f>
        <v>369</v>
      </c>
      <c r="FY16">
        <f>Reg[[#This Row],[CIRP25]]</f>
        <v>381</v>
      </c>
      <c r="FZ16">
        <f>Reg[[#This Row],[CIRP26]]</f>
        <v>391</v>
      </c>
      <c r="GA16">
        <f>Reg[[#This Row],[CIRP27]]</f>
        <v>402</v>
      </c>
      <c r="GB16">
        <f>Sug0.2[[#This Row],[CIRP2]]</f>
        <v>59</v>
      </c>
      <c r="GC16">
        <f>Sug0.2[[#This Row],[CIRP3]]</f>
        <v>60</v>
      </c>
      <c r="GD16">
        <f>Sug0.2[[#This Row],[CIRP4]]</f>
        <v>70</v>
      </c>
      <c r="GE16">
        <f>Sug0.2[[#This Row],[CIRP5]]</f>
        <v>86</v>
      </c>
      <c r="GF16">
        <f>Sug0.2[[#This Row],[CIRP6]]</f>
        <v>98</v>
      </c>
      <c r="GG16">
        <f>Sug0.2[[#This Row],[CIRP7]]</f>
        <v>98</v>
      </c>
      <c r="GH16">
        <f>Sug0.2[[#This Row],[CIRP8]]</f>
        <v>112</v>
      </c>
      <c r="GI16">
        <f>Sug0.2[[#This Row],[CIRP9]]</f>
        <v>120</v>
      </c>
      <c r="GJ16">
        <f>Sug0.2[[#This Row],[CIRP10]]</f>
        <v>126</v>
      </c>
      <c r="GK16">
        <f>Sug0.2[[#This Row],[CIRP11]]</f>
        <v>142</v>
      </c>
      <c r="GL16">
        <f>Sug0.2[[#This Row],[CIRP12]]</f>
        <v>159</v>
      </c>
      <c r="GM16">
        <f>Sug0.2[[#This Row],[CIRP13]]</f>
        <v>178</v>
      </c>
      <c r="GN16">
        <f>Sug0.2[[#This Row],[CIRP14]]</f>
        <v>188</v>
      </c>
      <c r="GO16">
        <f>Sug0.2[[#This Row],[CIRP15]]</f>
        <v>209</v>
      </c>
      <c r="GP16">
        <f>Sug0.2[[#This Row],[CIRP16]]</f>
        <v>228</v>
      </c>
      <c r="GQ16">
        <f>Sug0.2[[#This Row],[CIRP17]]</f>
        <v>241</v>
      </c>
      <c r="GR16">
        <f>Sug0.2[[#This Row],[CIRP18]]</f>
        <v>254</v>
      </c>
      <c r="GS16">
        <f>Sug0.2[[#This Row],[CIRP19]]</f>
        <v>277</v>
      </c>
      <c r="GT16">
        <f>Sug0.2[[#This Row],[CIRP20]]</f>
        <v>293</v>
      </c>
      <c r="GU16">
        <f>Sug0.2[[#This Row],[CIRP21]]</f>
        <v>294</v>
      </c>
      <c r="GV16">
        <f>Sug0.2[[#This Row],[CIRP22]]</f>
        <v>302</v>
      </c>
      <c r="GW16">
        <f>Sug0.2[[#This Row],[CIRP23]]</f>
        <v>314</v>
      </c>
      <c r="GX16">
        <f>Sug0.2[[#This Row],[CIRP24]]</f>
        <v>333</v>
      </c>
      <c r="GY16">
        <f>Sug0.2[[#This Row],[CIRP25]]</f>
        <v>344</v>
      </c>
      <c r="GZ16">
        <f>Sug0.2[[#This Row],[CIRP26]]</f>
        <v>352</v>
      </c>
      <c r="HA16">
        <f>Sug0.2[[#This Row],[CIRP27]]</f>
        <v>361</v>
      </c>
      <c r="HB16">
        <f>Sug0.5[[#This Row],[CIRP2]]</f>
        <v>59</v>
      </c>
      <c r="HC16">
        <f>Sug0.5[[#This Row],[CIRP3]]</f>
        <v>60</v>
      </c>
      <c r="HD16">
        <f>Sug0.5[[#This Row],[CIRP4]]</f>
        <v>67</v>
      </c>
      <c r="HE16">
        <f>Sug0.5[[#This Row],[CIRP5]]</f>
        <v>79</v>
      </c>
      <c r="HF16">
        <f>Sug0.5[[#This Row],[CIRP6]]</f>
        <v>89</v>
      </c>
      <c r="HG16">
        <f>Sug0.5[[#This Row],[CIRP7]]</f>
        <v>84</v>
      </c>
      <c r="HH16">
        <f>Sug0.5[[#This Row],[CIRP8]]</f>
        <v>97</v>
      </c>
      <c r="HI16">
        <f>Sug0.5[[#This Row],[CIRP9]]</f>
        <v>103</v>
      </c>
      <c r="HJ16">
        <f>Sug0.5[[#This Row],[CIRP10]]</f>
        <v>103</v>
      </c>
      <c r="HK16">
        <f>Sug0.5[[#This Row],[CIRP11]]</f>
        <v>114</v>
      </c>
      <c r="HL16">
        <f>Sug0.5[[#This Row],[CIRP12]]</f>
        <v>127</v>
      </c>
      <c r="HM16">
        <f>Sug0.5[[#This Row],[CIRP13]]</f>
        <v>143</v>
      </c>
      <c r="HN16">
        <f>Sug0.5[[#This Row],[CIRP14]]</f>
        <v>150</v>
      </c>
      <c r="HO16">
        <f>Sug0.5[[#This Row],[CIRP15]]</f>
        <v>167</v>
      </c>
      <c r="HP16">
        <f>Sug0.5[[#This Row],[CIRP16]]</f>
        <v>179</v>
      </c>
      <c r="HQ16">
        <f>Sug0.5[[#This Row],[CIRP17]]</f>
        <v>188</v>
      </c>
      <c r="HR16">
        <f>Sug0.5[[#This Row],[CIRP18]]</f>
        <v>197</v>
      </c>
      <c r="HS16">
        <f>Sug0.5[[#This Row],[CIRP19]]</f>
        <v>215</v>
      </c>
      <c r="HT16">
        <f>Sug0.5[[#This Row],[CIRP20]]</f>
        <v>228</v>
      </c>
      <c r="HU16">
        <f>Sug0.5[[#This Row],[CIRP21]]</f>
        <v>223</v>
      </c>
      <c r="HV16">
        <f>Sug0.5[[#This Row],[CIRP22]]</f>
        <v>223</v>
      </c>
      <c r="HW16">
        <f>Sug0.5[[#This Row],[CIRP23]]</f>
        <v>227</v>
      </c>
      <c r="HX16">
        <f>Sug0.5[[#This Row],[CIRP24]]</f>
        <v>232</v>
      </c>
      <c r="HY16">
        <f>Sug0.5[[#This Row],[CIRP25]]</f>
        <v>243</v>
      </c>
      <c r="HZ16">
        <f>Sug0.5[[#This Row],[CIRP26]]</f>
        <v>246</v>
      </c>
      <c r="IA16">
        <f>Sug0.5[[#This Row],[CIRP27]]</f>
        <v>252</v>
      </c>
      <c r="IB16">
        <f>Reg[[#This Row],[HCCP2]]</f>
        <v>5</v>
      </c>
      <c r="IC16">
        <f>Reg[[#This Row],[HCCP3]]</f>
        <v>4</v>
      </c>
      <c r="ID16">
        <f>Reg[[#This Row],[HCCP4]]</f>
        <v>3</v>
      </c>
      <c r="IE16">
        <f>Reg[[#This Row],[HCCP5]]</f>
        <v>2</v>
      </c>
      <c r="IF16">
        <f>Reg[[#This Row],[HCCP6]]</f>
        <v>0</v>
      </c>
      <c r="IG16">
        <f>Reg[[#This Row],[HCCP7]]</f>
        <v>5</v>
      </c>
      <c r="IH16">
        <f>Reg[[#This Row],[HCCP8]]</f>
        <v>5</v>
      </c>
      <c r="II16">
        <f>Reg[[#This Row],[HCCP9]]</f>
        <v>8</v>
      </c>
      <c r="IJ16">
        <f>Reg[[#This Row],[HCCP10]]</f>
        <v>11</v>
      </c>
      <c r="IK16">
        <f>Reg[[#This Row],[HCCP11]]</f>
        <v>7</v>
      </c>
      <c r="IL16">
        <f>Reg[[#This Row],[HCCP12]]</f>
        <v>10</v>
      </c>
      <c r="IM16">
        <f>Reg[[#This Row],[HCCP13]]</f>
        <v>8</v>
      </c>
      <c r="IN16">
        <f>Reg[[#This Row],[HCCP14]]</f>
        <v>13</v>
      </c>
      <c r="IO16">
        <f>Reg[[#This Row],[HCCP15]]</f>
        <v>14</v>
      </c>
      <c r="IP16">
        <f>Reg[[#This Row],[HCCP16]]</f>
        <v>10</v>
      </c>
      <c r="IQ16">
        <f>Reg[[#This Row],[HCCP17]]</f>
        <v>11</v>
      </c>
      <c r="IR16">
        <f>Reg[[#This Row],[HCCP18]]</f>
        <v>15</v>
      </c>
      <c r="IS16">
        <f>Reg[[#This Row],[HCCP19]]</f>
        <v>12</v>
      </c>
      <c r="IT16">
        <f>Reg[[#This Row],[HCCP20]]</f>
        <v>11</v>
      </c>
      <c r="IU16">
        <f>Reg[[#This Row],[HCCP21]]</f>
        <v>18</v>
      </c>
      <c r="IV16">
        <f>Reg[[#This Row],[HCCP22]]</f>
        <v>20</v>
      </c>
      <c r="IW16">
        <f>Reg[[#This Row],[HCCP23]]</f>
        <v>16</v>
      </c>
      <c r="IX16">
        <f>Reg[[#This Row],[HCCP24]]</f>
        <v>19</v>
      </c>
      <c r="IY16">
        <f>Reg[[#This Row],[HCCP25]]</f>
        <v>19</v>
      </c>
      <c r="IZ16">
        <f>Reg[[#This Row],[HCCP26]]</f>
        <v>18</v>
      </c>
      <c r="JA16">
        <f>Reg[[#This Row],[HCCP27]]</f>
        <v>16</v>
      </c>
      <c r="JB16">
        <f>Sug0.2[[#This Row],[HCCP2]]</f>
        <v>5</v>
      </c>
      <c r="JC16">
        <f>Sug0.2[[#This Row],[HCCP3]]</f>
        <v>4</v>
      </c>
      <c r="JD16">
        <f>Sug0.2[[#This Row],[HCCP4]]</f>
        <v>3</v>
      </c>
      <c r="JE16">
        <f>Sug0.2[[#This Row],[HCCP5]]</f>
        <v>2</v>
      </c>
      <c r="JF16">
        <f>Sug0.2[[#This Row],[HCCP6]]</f>
        <v>0</v>
      </c>
      <c r="JG16">
        <f>Sug0.2[[#This Row],[HCCP7]]</f>
        <v>5</v>
      </c>
      <c r="JH16">
        <f>Sug0.2[[#This Row],[HCCP8]]</f>
        <v>5</v>
      </c>
      <c r="JI16">
        <f>Sug0.2[[#This Row],[HCCP9]]</f>
        <v>8</v>
      </c>
      <c r="JJ16">
        <f>Sug0.2[[#This Row],[HCCP10]]</f>
        <v>11</v>
      </c>
      <c r="JK16">
        <f>Sug0.2[[#This Row],[HCCP11]]</f>
        <v>7</v>
      </c>
      <c r="JL16">
        <f>Sug0.2[[#This Row],[HCCP12]]</f>
        <v>10</v>
      </c>
      <c r="JM16">
        <f>Sug0.2[[#This Row],[HCCP13]]</f>
        <v>7</v>
      </c>
      <c r="JN16">
        <f>Sug0.2[[#This Row],[HCCP14]]</f>
        <v>12</v>
      </c>
      <c r="JO16">
        <f>Sug0.2[[#This Row],[HCCP15]]</f>
        <v>13</v>
      </c>
      <c r="JP16">
        <f>Sug0.2[[#This Row],[HCCP16]]</f>
        <v>10</v>
      </c>
      <c r="JQ16">
        <f>Sug0.2[[#This Row],[HCCP17]]</f>
        <v>11</v>
      </c>
      <c r="JR16">
        <f>Sug0.2[[#This Row],[HCCP18]]</f>
        <v>13</v>
      </c>
      <c r="JS16">
        <f>Sug0.2[[#This Row],[HCCP19]]</f>
        <v>8</v>
      </c>
      <c r="JT16">
        <f>Sug0.2[[#This Row],[HCCP20]]</f>
        <v>9</v>
      </c>
      <c r="JU16">
        <f>Sug0.2[[#This Row],[HCCP21]]</f>
        <v>18</v>
      </c>
      <c r="JV16">
        <f>Sug0.2[[#This Row],[HCCP22]]</f>
        <v>19</v>
      </c>
      <c r="JW16">
        <f>Sug0.2[[#This Row],[HCCP23]]</f>
        <v>15</v>
      </c>
      <c r="JX16">
        <f>Sug0.2[[#This Row],[HCCP24]]</f>
        <v>16</v>
      </c>
      <c r="JY16">
        <f>Sug0.2[[#This Row],[HCCP25]]</f>
        <v>17</v>
      </c>
      <c r="JZ16">
        <f>Sug0.2[[#This Row],[HCCP26]]</f>
        <v>17</v>
      </c>
      <c r="KA16">
        <f>Sug0.2[[#This Row],[HCCP27]]</f>
        <v>16</v>
      </c>
      <c r="KB16">
        <f>Sug0.5[[#This Row],[HCCP2]]</f>
        <v>5</v>
      </c>
      <c r="KC16">
        <f>Sug0.5[[#This Row],[HCCP3]]</f>
        <v>4</v>
      </c>
      <c r="KD16">
        <f>Sug0.5[[#This Row],[HCCP4]]</f>
        <v>3</v>
      </c>
      <c r="KE16">
        <f>Sug0.5[[#This Row],[HCCP5]]</f>
        <v>2</v>
      </c>
      <c r="KF16">
        <f>Sug0.5[[#This Row],[HCCP6]]</f>
        <v>0</v>
      </c>
      <c r="KG16">
        <f>Sug0.5[[#This Row],[HCCP7]]</f>
        <v>4</v>
      </c>
      <c r="KH16">
        <f>Sug0.5[[#This Row],[HCCP8]]</f>
        <v>3</v>
      </c>
      <c r="KI16">
        <f>Sug0.5[[#This Row],[HCCP9]]</f>
        <v>5</v>
      </c>
      <c r="KJ16">
        <f>Sug0.5[[#This Row],[HCCP10]]</f>
        <v>9</v>
      </c>
      <c r="KK16">
        <f>Sug0.5[[#This Row],[HCCP11]]</f>
        <v>5</v>
      </c>
      <c r="KL16">
        <f>Sug0.5[[#This Row],[HCCP12]]</f>
        <v>8</v>
      </c>
      <c r="KM16">
        <f>Sug0.5[[#This Row],[HCCP13]]</f>
        <v>5</v>
      </c>
      <c r="KN16">
        <f>Sug0.5[[#This Row],[HCCP14]]</f>
        <v>9</v>
      </c>
      <c r="KO16">
        <f>Sug0.5[[#This Row],[HCCP15]]</f>
        <v>11</v>
      </c>
      <c r="KP16">
        <f>Sug0.5[[#This Row],[HCCP16]]</f>
        <v>9</v>
      </c>
      <c r="KQ16">
        <f>Sug0.5[[#This Row],[HCCP17]]</f>
        <v>9</v>
      </c>
      <c r="KR16">
        <f>Sug0.5[[#This Row],[HCCP18]]</f>
        <v>9</v>
      </c>
      <c r="KS16">
        <f>Sug0.5[[#This Row],[HCCP19]]</f>
        <v>6</v>
      </c>
      <c r="KT16">
        <f>Sug0.5[[#This Row],[HCCP20]]</f>
        <v>7</v>
      </c>
      <c r="KU16">
        <f>Sug0.5[[#This Row],[HCCP21]]</f>
        <v>16</v>
      </c>
      <c r="KV16">
        <f>Sug0.5[[#This Row],[HCCP22]]</f>
        <v>17</v>
      </c>
      <c r="KW16">
        <f>Sug0.5[[#This Row],[HCCP23]]</f>
        <v>12</v>
      </c>
      <c r="KX16">
        <f>Sug0.5[[#This Row],[HCCP24]]</f>
        <v>13</v>
      </c>
      <c r="KY16">
        <f>Sug0.5[[#This Row],[HCCP25]]</f>
        <v>13</v>
      </c>
      <c r="KZ16">
        <f>Sug0.5[[#This Row],[HCCP26]]</f>
        <v>15</v>
      </c>
      <c r="LA16">
        <f>Sug0.5[[#This Row],[HCCP27]]</f>
        <v>13</v>
      </c>
      <c r="LB16">
        <f>Reg[[#This Row],[CHDP2]]</f>
        <v>1446</v>
      </c>
      <c r="LC16">
        <f>Reg[[#This Row],[CHDP3]]</f>
        <v>1453</v>
      </c>
      <c r="LD16">
        <f>Reg[[#This Row],[CHDP4]]</f>
        <v>1469</v>
      </c>
      <c r="LE16">
        <f>Reg[[#This Row],[CHDP5]]</f>
        <v>1473</v>
      </c>
      <c r="LF16">
        <f>Reg[[#This Row],[CHDP6]]</f>
        <v>1465</v>
      </c>
      <c r="LG16">
        <f>Reg[[#This Row],[CHDP7]]</f>
        <v>1467</v>
      </c>
      <c r="LH16">
        <f>Reg[[#This Row],[CHDP8]]</f>
        <v>1480</v>
      </c>
      <c r="LI16">
        <f>Reg[[#This Row],[CHDP9]]</f>
        <v>1487</v>
      </c>
      <c r="LJ16">
        <f>Reg[[#This Row],[CHDP10]]</f>
        <v>1514</v>
      </c>
      <c r="LK16">
        <f>Reg[[#This Row],[CHDP11]]</f>
        <v>1527</v>
      </c>
      <c r="LL16">
        <f>Reg[[#This Row],[CHDP12]]</f>
        <v>1550</v>
      </c>
      <c r="LM16">
        <f>Reg[[#This Row],[CHDP13]]</f>
        <v>1578</v>
      </c>
      <c r="LN16">
        <f>Reg[[#This Row],[CHDP14]]</f>
        <v>1575</v>
      </c>
      <c r="LO16">
        <f>Reg[[#This Row],[CHDP15]]</f>
        <v>1602</v>
      </c>
      <c r="LP16">
        <f>Reg[[#This Row],[CHDP16]]</f>
        <v>1639</v>
      </c>
      <c r="LQ16">
        <f>Reg[[#This Row],[CHDP17]]</f>
        <v>1661</v>
      </c>
      <c r="LR16">
        <f>Reg[[#This Row],[CHDP18]]</f>
        <v>1655</v>
      </c>
      <c r="LS16">
        <f>Reg[[#This Row],[CHDP19]]</f>
        <v>1650</v>
      </c>
      <c r="LT16">
        <f>Reg[[#This Row],[CHDP20]]</f>
        <v>1655</v>
      </c>
      <c r="LU16">
        <f>Reg[[#This Row],[CHDP21]]</f>
        <v>1658</v>
      </c>
      <c r="LV16">
        <f>Reg[[#This Row],[CHDP22]]</f>
        <v>1685</v>
      </c>
      <c r="LW16">
        <f>Reg[[#This Row],[CHDP23]]</f>
        <v>1716</v>
      </c>
      <c r="LX16">
        <f>Reg[[#This Row],[CHDP24]]</f>
        <v>1752</v>
      </c>
      <c r="LY16">
        <f>Reg[[#This Row],[CHDP25]]</f>
        <v>1771</v>
      </c>
      <c r="LZ16">
        <f>Reg[[#This Row],[CHDP26]]</f>
        <v>1783</v>
      </c>
      <c r="MA16">
        <f>Reg[[#This Row],[CHDP27]]</f>
        <v>1791</v>
      </c>
      <c r="MB16">
        <f>Sug0.2[[#This Row],[CHDP2]]</f>
        <v>1446</v>
      </c>
      <c r="MC16">
        <f>Sug0.2[[#This Row],[CHDP3]]</f>
        <v>1453</v>
      </c>
      <c r="MD16">
        <f>Sug0.2[[#This Row],[CHDP4]]</f>
        <v>1469</v>
      </c>
      <c r="ME16">
        <f>Sug0.2[[#This Row],[CHDP5]]</f>
        <v>1472</v>
      </c>
      <c r="MF16">
        <f>Sug0.2[[#This Row],[CHDP6]]</f>
        <v>1461</v>
      </c>
      <c r="MG16">
        <f>Sug0.2[[#This Row],[CHDP7]]</f>
        <v>1465</v>
      </c>
      <c r="MH16">
        <f>Sug0.2[[#This Row],[CHDP8]]</f>
        <v>1478</v>
      </c>
      <c r="MI16">
        <f>Sug0.2[[#This Row],[CHDP9]]</f>
        <v>1482</v>
      </c>
      <c r="MJ16">
        <f>Sug0.2[[#This Row],[CHDP10]]</f>
        <v>1502</v>
      </c>
      <c r="MK16">
        <f>Sug0.2[[#This Row],[CHDP11]]</f>
        <v>1516</v>
      </c>
      <c r="ML16">
        <f>Sug0.2[[#This Row],[CHDP12]]</f>
        <v>1537</v>
      </c>
      <c r="MM16">
        <f>Sug0.2[[#This Row],[CHDP13]]</f>
        <v>1561</v>
      </c>
      <c r="MN16">
        <f>Sug0.2[[#This Row],[CHDP14]]</f>
        <v>1557</v>
      </c>
      <c r="MO16">
        <f>Sug0.2[[#This Row],[CHDP15]]</f>
        <v>1584</v>
      </c>
      <c r="MP16">
        <f>Sug0.2[[#This Row],[CHDP16]]</f>
        <v>1621</v>
      </c>
      <c r="MQ16">
        <f>Sug0.2[[#This Row],[CHDP17]]</f>
        <v>1641</v>
      </c>
      <c r="MR16">
        <f>Sug0.2[[#This Row],[CHDP18]]</f>
        <v>1637</v>
      </c>
      <c r="MS16">
        <f>Sug0.2[[#This Row],[CHDP19]]</f>
        <v>1629</v>
      </c>
      <c r="MT16">
        <f>Sug0.2[[#This Row],[CHDP20]]</f>
        <v>1634</v>
      </c>
      <c r="MU16">
        <f>Sug0.2[[#This Row],[CHDP21]]</f>
        <v>1635</v>
      </c>
      <c r="MV16">
        <f>Sug0.2[[#This Row],[CHDP22]]</f>
        <v>1659</v>
      </c>
      <c r="MW16">
        <f>Sug0.2[[#This Row],[CHDP23]]</f>
        <v>1690</v>
      </c>
      <c r="MX16">
        <f>Sug0.2[[#This Row],[CHDP24]]</f>
        <v>1726</v>
      </c>
      <c r="MY16">
        <f>Sug0.2[[#This Row],[CHDP25]]</f>
        <v>1738</v>
      </c>
      <c r="MZ16">
        <f>Sug0.2[[#This Row],[CHDP26]]</f>
        <v>1747</v>
      </c>
      <c r="NA16">
        <f>Sug0.2[[#This Row],[CHDP27]]</f>
        <v>1747</v>
      </c>
      <c r="NB16">
        <f>Sug0.5[[#This Row],[CHDP2]]</f>
        <v>1446</v>
      </c>
      <c r="NC16">
        <f>Sug0.5[[#This Row],[CHDP3]]</f>
        <v>1453</v>
      </c>
      <c r="ND16">
        <f>Sug0.5[[#This Row],[CHDP4]]</f>
        <v>1469</v>
      </c>
      <c r="NE16">
        <f>Sug0.5[[#This Row],[CHDP5]]</f>
        <v>1471</v>
      </c>
      <c r="NF16">
        <f>Sug0.5[[#This Row],[CHDP6]]</f>
        <v>1457</v>
      </c>
      <c r="NG16">
        <f>Sug0.5[[#This Row],[CHDP7]]</f>
        <v>1458</v>
      </c>
      <c r="NH16">
        <f>Sug0.5[[#This Row],[CHDP8]]</f>
        <v>1467</v>
      </c>
      <c r="NI16">
        <f>Sug0.5[[#This Row],[CHDP9]]</f>
        <v>1472</v>
      </c>
      <c r="NJ16">
        <f>Sug0.5[[#This Row],[CHDP10]]</f>
        <v>1488</v>
      </c>
      <c r="NK16">
        <f>Sug0.5[[#This Row],[CHDP11]]</f>
        <v>1499</v>
      </c>
      <c r="NL16">
        <f>Sug0.5[[#This Row],[CHDP12]]</f>
        <v>1514</v>
      </c>
      <c r="NM16">
        <f>Sug0.5[[#This Row],[CHDP13]]</f>
        <v>1535</v>
      </c>
      <c r="NN16">
        <f>Sug0.5[[#This Row],[CHDP14]]</f>
        <v>1533</v>
      </c>
      <c r="NO16">
        <f>Sug0.5[[#This Row],[CHDP15]]</f>
        <v>1552</v>
      </c>
      <c r="NP16">
        <f>Sug0.5[[#This Row],[CHDP16]]</f>
        <v>1589</v>
      </c>
      <c r="NQ16">
        <f>Sug0.5[[#This Row],[CHDP17]]</f>
        <v>1602</v>
      </c>
      <c r="NR16">
        <f>Sug0.5[[#This Row],[CHDP18]]</f>
        <v>1592</v>
      </c>
      <c r="NS16">
        <f>Sug0.5[[#This Row],[CHDP19]]</f>
        <v>1584</v>
      </c>
      <c r="NT16">
        <f>Sug0.5[[#This Row],[CHDP20]]</f>
        <v>1588</v>
      </c>
      <c r="NU16">
        <f>Sug0.5[[#This Row],[CHDP21]]</f>
        <v>1585</v>
      </c>
      <c r="NV16">
        <f>Sug0.5[[#This Row],[CHDP22]]</f>
        <v>1611</v>
      </c>
      <c r="NW16">
        <f>Sug0.5[[#This Row],[CHDP23]]</f>
        <v>1643</v>
      </c>
      <c r="NX16">
        <f>Sug0.5[[#This Row],[CHDP24]]</f>
        <v>1678</v>
      </c>
      <c r="NY16">
        <f>Sug0.5[[#This Row],[CHDP25]]</f>
        <v>1689</v>
      </c>
      <c r="NZ16">
        <f>Sug0.5[[#This Row],[CHDP26]]</f>
        <v>1699</v>
      </c>
      <c r="OA16">
        <f>Sug0.5[[#This Row],[CHDP27]]</f>
        <v>1691</v>
      </c>
      <c r="OB16">
        <f>Reg[[#This Row],[T2DP2]]</f>
        <v>2022</v>
      </c>
      <c r="OC16">
        <f>Reg[[#This Row],[T2DP3]]</f>
        <v>2177</v>
      </c>
      <c r="OD16">
        <f>Reg[[#This Row],[T2DP4]]</f>
        <v>2344</v>
      </c>
      <c r="OE16">
        <f>Reg[[#This Row],[T2DP5]]</f>
        <v>2488</v>
      </c>
      <c r="OF16">
        <f>Reg[[#This Row],[T2DP6]]</f>
        <v>2611</v>
      </c>
      <c r="OG16">
        <f>Reg[[#This Row],[T2DP7]]</f>
        <v>2776</v>
      </c>
      <c r="OH16">
        <f>Reg[[#This Row],[T2DP8]]</f>
        <v>2931</v>
      </c>
      <c r="OI16">
        <f>Reg[[#This Row],[T2DP9]]</f>
        <v>3084</v>
      </c>
      <c r="OJ16">
        <f>Reg[[#This Row],[T2DP10]]</f>
        <v>3220</v>
      </c>
      <c r="OK16">
        <f>Reg[[#This Row],[T2DP11]]</f>
        <v>3333</v>
      </c>
      <c r="OL16">
        <f>Reg[[#This Row],[T2DP12]]</f>
        <v>3500</v>
      </c>
      <c r="OM16">
        <f>Reg[[#This Row],[T2DP13]]</f>
        <v>3690</v>
      </c>
      <c r="ON16">
        <f>Reg[[#This Row],[T2DP14]]</f>
        <v>3857</v>
      </c>
      <c r="OO16">
        <f>Reg[[#This Row],[T2DP15]]</f>
        <v>4023</v>
      </c>
      <c r="OP16">
        <f>Reg[[#This Row],[T2DP16]]</f>
        <v>4155</v>
      </c>
      <c r="OQ16">
        <f>Reg[[#This Row],[T2DP17]]</f>
        <v>4271</v>
      </c>
      <c r="OR16">
        <f>Reg[[#This Row],[T2DP18]]</f>
        <v>4460</v>
      </c>
      <c r="OS16">
        <f>Reg[[#This Row],[T2DP19]]</f>
        <v>4596</v>
      </c>
      <c r="OT16">
        <f>Reg[[#This Row],[T2DP20]]</f>
        <v>4703</v>
      </c>
      <c r="OU16">
        <f>Reg[[#This Row],[T2DP21]]</f>
        <v>4832</v>
      </c>
      <c r="OV16">
        <f>Reg[[#This Row],[T2DP22]]</f>
        <v>4917</v>
      </c>
      <c r="OW16">
        <f>Reg[[#This Row],[T2DP23]]</f>
        <v>5040</v>
      </c>
      <c r="OX16">
        <f>Reg[[#This Row],[T2DP24]]</f>
        <v>5150</v>
      </c>
      <c r="OY16">
        <f>Reg[[#This Row],[T2DP25]]</f>
        <v>5206</v>
      </c>
      <c r="OZ16">
        <f>Reg[[#This Row],[T2DP26]]</f>
        <v>5248</v>
      </c>
      <c r="PA16">
        <f>Reg[[#This Row],[T2DP27]]</f>
        <v>5307</v>
      </c>
      <c r="PB16">
        <f>Sug0.2[[#This Row],[T2DP2]]</f>
        <v>2022</v>
      </c>
      <c r="PC16">
        <f>Sug0.2[[#This Row],[T2DP3]]</f>
        <v>2177</v>
      </c>
      <c r="PD16">
        <f>Sug0.2[[#This Row],[T2DP4]]</f>
        <v>2343</v>
      </c>
      <c r="PE16">
        <f>Sug0.2[[#This Row],[T2DP5]]</f>
        <v>2484</v>
      </c>
      <c r="PF16">
        <f>Sug0.2[[#This Row],[T2DP6]]</f>
        <v>2600</v>
      </c>
      <c r="PG16">
        <f>Sug0.2[[#This Row],[T2DP7]]</f>
        <v>2756</v>
      </c>
      <c r="PH16">
        <f>Sug0.2[[#This Row],[T2DP8]]</f>
        <v>2903</v>
      </c>
      <c r="PI16">
        <f>Sug0.2[[#This Row],[T2DP9]]</f>
        <v>3047</v>
      </c>
      <c r="PJ16">
        <f>Sug0.2[[#This Row],[T2DP10]]</f>
        <v>3177</v>
      </c>
      <c r="PK16">
        <f>Sug0.2[[#This Row],[T2DP11]]</f>
        <v>3283</v>
      </c>
      <c r="PL16">
        <f>Sug0.2[[#This Row],[T2DP12]]</f>
        <v>3438</v>
      </c>
      <c r="PM16">
        <f>Sug0.2[[#This Row],[T2DP13]]</f>
        <v>3621</v>
      </c>
      <c r="PN16">
        <f>Sug0.2[[#This Row],[T2DP14]]</f>
        <v>3777</v>
      </c>
      <c r="PO16">
        <f>Sug0.2[[#This Row],[T2DP15]]</f>
        <v>3928</v>
      </c>
      <c r="PP16">
        <f>Sug0.2[[#This Row],[T2DP16]]</f>
        <v>4054</v>
      </c>
      <c r="PQ16">
        <f>Sug0.2[[#This Row],[T2DP17]]</f>
        <v>4158</v>
      </c>
      <c r="PR16">
        <f>Sug0.2[[#This Row],[T2DP18]]</f>
        <v>4335</v>
      </c>
      <c r="PS16">
        <f>Sug0.2[[#This Row],[T2DP19]]</f>
        <v>4465</v>
      </c>
      <c r="PT16">
        <f>Sug0.2[[#This Row],[T2DP20]]</f>
        <v>4565</v>
      </c>
      <c r="PU16">
        <f>Sug0.2[[#This Row],[T2DP21]]</f>
        <v>4687</v>
      </c>
      <c r="PV16">
        <f>Sug0.2[[#This Row],[T2DP22]]</f>
        <v>4760</v>
      </c>
      <c r="PW16">
        <f>Sug0.2[[#This Row],[T2DP23]]</f>
        <v>4880</v>
      </c>
      <c r="PX16">
        <f>Sug0.2[[#This Row],[T2DP24]]</f>
        <v>4992</v>
      </c>
      <c r="PY16">
        <f>Sug0.2[[#This Row],[T2DP25]]</f>
        <v>5041</v>
      </c>
      <c r="PZ16">
        <f>Sug0.2[[#This Row],[T2DP26]]</f>
        <v>5072</v>
      </c>
      <c r="QA16">
        <f>Sug0.2[[#This Row],[T2DP27]]</f>
        <v>5113</v>
      </c>
      <c r="QB16">
        <f>Sug0.5[[#This Row],[T2DP2]]</f>
        <v>2022</v>
      </c>
      <c r="QC16">
        <f>Sug0.5[[#This Row],[T2DP3]]</f>
        <v>2177</v>
      </c>
      <c r="QD16">
        <f>Sug0.5[[#This Row],[T2DP4]]</f>
        <v>2337</v>
      </c>
      <c r="QE16">
        <f>Sug0.5[[#This Row],[T2DP5]]</f>
        <v>2469</v>
      </c>
      <c r="QF16">
        <f>Sug0.5[[#This Row],[T2DP6]]</f>
        <v>2572</v>
      </c>
      <c r="QG16">
        <f>Sug0.5[[#This Row],[T2DP7]]</f>
        <v>2712</v>
      </c>
      <c r="QH16">
        <f>Sug0.5[[#This Row],[T2DP8]]</f>
        <v>2844</v>
      </c>
      <c r="QI16">
        <f>Sug0.5[[#This Row],[T2DP9]]</f>
        <v>2966</v>
      </c>
      <c r="QJ16">
        <f>Sug0.5[[#This Row],[T2DP10]]</f>
        <v>3085</v>
      </c>
      <c r="QK16">
        <f>Sug0.5[[#This Row],[T2DP11]]</f>
        <v>3178</v>
      </c>
      <c r="QL16">
        <f>Sug0.5[[#This Row],[T2DP12]]</f>
        <v>3319</v>
      </c>
      <c r="QM16">
        <f>Sug0.5[[#This Row],[T2DP13]]</f>
        <v>3474</v>
      </c>
      <c r="QN16">
        <f>Sug0.5[[#This Row],[T2DP14]]</f>
        <v>3616</v>
      </c>
      <c r="QO16">
        <f>Sug0.5[[#This Row],[T2DP15]]</f>
        <v>3747</v>
      </c>
      <c r="QP16">
        <f>Sug0.5[[#This Row],[T2DP16]]</f>
        <v>3853</v>
      </c>
      <c r="QQ16">
        <f>Sug0.5[[#This Row],[T2DP17]]</f>
        <v>3938</v>
      </c>
      <c r="QR16">
        <f>Sug0.5[[#This Row],[T2DP18]]</f>
        <v>4096</v>
      </c>
      <c r="QS16">
        <f>Sug0.5[[#This Row],[T2DP19]]</f>
        <v>4212</v>
      </c>
      <c r="QT16">
        <f>Sug0.5[[#This Row],[T2DP20]]</f>
        <v>4296</v>
      </c>
      <c r="QU16">
        <f>Sug0.5[[#This Row],[T2DP21]]</f>
        <v>4405</v>
      </c>
      <c r="QV16">
        <f>Sug0.5[[#This Row],[T2DP22]]</f>
        <v>4473</v>
      </c>
      <c r="QW16">
        <f>Sug0.5[[#This Row],[T2DP23]]</f>
        <v>4570</v>
      </c>
      <c r="QX16">
        <f>Sug0.5[[#This Row],[T2DP24]]</f>
        <v>4679</v>
      </c>
      <c r="QY16">
        <f>Sug0.5[[#This Row],[T2DP25]]</f>
        <v>4717</v>
      </c>
      <c r="QZ16">
        <f>Sug0.5[[#This Row],[T2DP26]]</f>
        <v>4735</v>
      </c>
      <c r="RA16">
        <f>Sug0.5[[#This Row],[T2DP27]]</f>
        <v>4767</v>
      </c>
      <c r="RB16">
        <f>Reg[[#This Row],[OVEP2]]</f>
        <v>7546</v>
      </c>
      <c r="RC16">
        <f>Reg[[#This Row],[OVEP3]]</f>
        <v>8063</v>
      </c>
      <c r="RD16">
        <f>Reg[[#This Row],[OVEP4]]</f>
        <v>8270</v>
      </c>
      <c r="RE16">
        <f>Reg[[#This Row],[OVEP5]]</f>
        <v>8313</v>
      </c>
      <c r="RF16">
        <f>Reg[[#This Row],[OVEP6]]</f>
        <v>8213</v>
      </c>
      <c r="RG16">
        <f>Reg[[#This Row],[OVEP7]]</f>
        <v>8071</v>
      </c>
      <c r="RH16">
        <f>Reg[[#This Row],[OVEP8]]</f>
        <v>7928</v>
      </c>
      <c r="RI16">
        <f>Reg[[#This Row],[OVEP9]]</f>
        <v>7846</v>
      </c>
      <c r="RJ16">
        <f>Reg[[#This Row],[OVEP10]]</f>
        <v>7773</v>
      </c>
      <c r="RK16">
        <f>Reg[[#This Row],[OVEP11]]</f>
        <v>7669</v>
      </c>
      <c r="RL16">
        <f>Reg[[#This Row],[OVEP12]]</f>
        <v>7571</v>
      </c>
      <c r="RM16">
        <f>Reg[[#This Row],[OVEP13]]</f>
        <v>7509</v>
      </c>
      <c r="RN16">
        <f>Reg[[#This Row],[OVEP14]]</f>
        <v>7432</v>
      </c>
      <c r="RO16">
        <f>Reg[[#This Row],[OVEP15]]</f>
        <v>7298</v>
      </c>
      <c r="RP16">
        <f>Reg[[#This Row],[OVEP16]]</f>
        <v>7203</v>
      </c>
      <c r="RQ16">
        <f>Reg[[#This Row],[OVEP17]]</f>
        <v>7115</v>
      </c>
      <c r="RR16">
        <f>Reg[[#This Row],[OVEP18]]</f>
        <v>7148</v>
      </c>
      <c r="RS16">
        <f>Reg[[#This Row],[OVEP19]]</f>
        <v>7159</v>
      </c>
      <c r="RT16">
        <f>Reg[[#This Row],[OVEP20]]</f>
        <v>7109</v>
      </c>
      <c r="RU16">
        <f>Reg[[#This Row],[OVEP21]]</f>
        <v>7078</v>
      </c>
      <c r="RV16">
        <f>Reg[[#This Row],[OVEP22]]</f>
        <v>7120</v>
      </c>
      <c r="RW16">
        <f>Reg[[#This Row],[OVEP23]]</f>
        <v>7095</v>
      </c>
      <c r="RX16">
        <f>Reg[[#This Row],[OVEP24]]</f>
        <v>7113</v>
      </c>
      <c r="RY16">
        <f>Reg[[#This Row],[OVEP25]]</f>
        <v>7058</v>
      </c>
      <c r="RZ16">
        <f>Reg[[#This Row],[OVEP26]]</f>
        <v>7063</v>
      </c>
      <c r="SA16">
        <f>Reg[[#This Row],[OVEP27]]</f>
        <v>7071</v>
      </c>
      <c r="SB16">
        <f>Sug0.2[[#This Row],[OVEP2]]</f>
        <v>7546</v>
      </c>
      <c r="SC16">
        <f>Sug0.2[[#This Row],[OVEP3]]</f>
        <v>7996</v>
      </c>
      <c r="SD16">
        <f>Sug0.2[[#This Row],[OVEP4]]</f>
        <v>8166</v>
      </c>
      <c r="SE16">
        <f>Sug0.2[[#This Row],[OVEP5]]</f>
        <v>8191</v>
      </c>
      <c r="SF16">
        <f>Sug0.2[[#This Row],[OVEP6]]</f>
        <v>8135</v>
      </c>
      <c r="SG16">
        <f>Sug0.2[[#This Row],[OVEP7]]</f>
        <v>8054</v>
      </c>
      <c r="SH16">
        <f>Sug0.2[[#This Row],[OVEP8]]</f>
        <v>7991</v>
      </c>
      <c r="SI16">
        <f>Sug0.2[[#This Row],[OVEP9]]</f>
        <v>7916</v>
      </c>
      <c r="SJ16">
        <f>Sug0.2[[#This Row],[OVEP10]]</f>
        <v>7860</v>
      </c>
      <c r="SK16">
        <f>Sug0.2[[#This Row],[OVEP11]]</f>
        <v>7781</v>
      </c>
      <c r="SL16">
        <f>Sug0.2[[#This Row],[OVEP12]]</f>
        <v>7694</v>
      </c>
      <c r="SM16">
        <f>Sug0.2[[#This Row],[OVEP13]]</f>
        <v>7676</v>
      </c>
      <c r="SN16">
        <f>Sug0.2[[#This Row],[OVEP14]]</f>
        <v>7639</v>
      </c>
      <c r="SO16">
        <f>Sug0.2[[#This Row],[OVEP15]]</f>
        <v>7529</v>
      </c>
      <c r="SP16">
        <f>Sug0.2[[#This Row],[OVEP16]]</f>
        <v>7461</v>
      </c>
      <c r="SQ16">
        <f>Sug0.2[[#This Row],[OVEP17]]</f>
        <v>7409</v>
      </c>
      <c r="SR16">
        <f>Sug0.2[[#This Row],[OVEP18]]</f>
        <v>7465</v>
      </c>
      <c r="SS16">
        <f>Sug0.2[[#This Row],[OVEP19]]</f>
        <v>7513</v>
      </c>
      <c r="ST16">
        <f>Sug0.2[[#This Row],[OVEP20]]</f>
        <v>7469</v>
      </c>
      <c r="SU16">
        <f>Sug0.2[[#This Row],[OVEP21]]</f>
        <v>7451</v>
      </c>
      <c r="SV16">
        <f>Sug0.2[[#This Row],[OVEP22]]</f>
        <v>7505</v>
      </c>
      <c r="SW16">
        <f>Sug0.2[[#This Row],[OVEP23]]</f>
        <v>7468</v>
      </c>
      <c r="SX16">
        <f>Sug0.2[[#This Row],[OVEP24]]</f>
        <v>7493</v>
      </c>
      <c r="SY16">
        <f>Sug0.2[[#This Row],[OVEP25]]</f>
        <v>7485</v>
      </c>
      <c r="SZ16">
        <f>Sug0.2[[#This Row],[OVEP26]]</f>
        <v>7487</v>
      </c>
      <c r="TA16">
        <f>Sug0.2[[#This Row],[OVEP27]]</f>
        <v>7487</v>
      </c>
      <c r="TB16">
        <f>Sug0.5[[#This Row],[OVEP2]]</f>
        <v>7546</v>
      </c>
      <c r="TC16">
        <f>Sug0.5[[#This Row],[OVEP3]]</f>
        <v>7839</v>
      </c>
      <c r="TD16">
        <f>Sug0.5[[#This Row],[OVEP4]]</f>
        <v>8008</v>
      </c>
      <c r="TE16">
        <f>Sug0.5[[#This Row],[OVEP5]]</f>
        <v>8056</v>
      </c>
      <c r="TF16">
        <f>Sug0.5[[#This Row],[OVEP6]]</f>
        <v>8081</v>
      </c>
      <c r="TG16">
        <f>Sug0.5[[#This Row],[OVEP7]]</f>
        <v>8117</v>
      </c>
      <c r="TH16">
        <f>Sug0.5[[#This Row],[OVEP8]]</f>
        <v>8134</v>
      </c>
      <c r="TI16">
        <f>Sug0.5[[#This Row],[OVEP9]]</f>
        <v>8132</v>
      </c>
      <c r="TJ16">
        <f>Sug0.5[[#This Row],[OVEP10]]</f>
        <v>8133</v>
      </c>
      <c r="TK16">
        <f>Sug0.5[[#This Row],[OVEP11]]</f>
        <v>8054</v>
      </c>
      <c r="TL16">
        <f>Sug0.5[[#This Row],[OVEP12]]</f>
        <v>8069</v>
      </c>
      <c r="TM16">
        <f>Sug0.5[[#This Row],[OVEP13]]</f>
        <v>8122</v>
      </c>
      <c r="TN16">
        <f>Sug0.5[[#This Row],[OVEP14]]</f>
        <v>8103</v>
      </c>
      <c r="TO16">
        <f>Sug0.5[[#This Row],[OVEP15]]</f>
        <v>8074</v>
      </c>
      <c r="TP16">
        <f>Sug0.5[[#This Row],[OVEP16]]</f>
        <v>8067</v>
      </c>
      <c r="TQ16">
        <f>Sug0.5[[#This Row],[OVEP17]]</f>
        <v>8030</v>
      </c>
      <c r="TR16">
        <f>Sug0.5[[#This Row],[OVEP18]]</f>
        <v>8085</v>
      </c>
      <c r="TS16">
        <f>Sug0.5[[#This Row],[OVEP19]]</f>
        <v>8133</v>
      </c>
      <c r="TT16">
        <f>Sug0.5[[#This Row],[OVEP20]]</f>
        <v>8125</v>
      </c>
      <c r="TU16">
        <f>Sug0.5[[#This Row],[OVEP21]]</f>
        <v>8121</v>
      </c>
      <c r="TV16">
        <f>Sug0.5[[#This Row],[OVEP22]]</f>
        <v>8177</v>
      </c>
      <c r="TW16">
        <f>Sug0.5[[#This Row],[OVEP23]]</f>
        <v>8198</v>
      </c>
      <c r="TX16">
        <f>Sug0.5[[#This Row],[OVEP24]]</f>
        <v>8263</v>
      </c>
      <c r="TY16">
        <f>Sug0.5[[#This Row],[OVEP25]]</f>
        <v>8238</v>
      </c>
      <c r="TZ16">
        <f>Sug0.5[[#This Row],[OVEP26]]</f>
        <v>8256</v>
      </c>
      <c r="UA16">
        <f>Sug0.5[[#This Row],[OVEP27]]</f>
        <v>8288</v>
      </c>
      <c r="UB16">
        <f>Reg[[#This Row],[OBEP2]]</f>
        <v>8400</v>
      </c>
      <c r="UC16">
        <f>Reg[[#This Row],[OBEP3]]</f>
        <v>8829</v>
      </c>
      <c r="UD16">
        <f>Reg[[#This Row],[OBEP4]]</f>
        <v>9253</v>
      </c>
      <c r="UE16">
        <f>Reg[[#This Row],[OBEP5]]</f>
        <v>9650</v>
      </c>
      <c r="UF16">
        <f>Reg[[#This Row],[OBEP6]]</f>
        <v>10089</v>
      </c>
      <c r="UG16">
        <f>Reg[[#This Row],[OBEP7]]</f>
        <v>10368</v>
      </c>
      <c r="UH16">
        <f>Reg[[#This Row],[OBEP8]]</f>
        <v>10668</v>
      </c>
      <c r="UI16">
        <f>Reg[[#This Row],[OBEP9]]</f>
        <v>10955</v>
      </c>
      <c r="UJ16">
        <f>Reg[[#This Row],[OBEP10]]</f>
        <v>11159</v>
      </c>
      <c r="UK16">
        <f>Reg[[#This Row],[OBEP11]]</f>
        <v>11326</v>
      </c>
      <c r="UL16">
        <f>Reg[[#This Row],[OBEP12]]</f>
        <v>11541</v>
      </c>
      <c r="UM16">
        <f>Reg[[#This Row],[OBEP13]]</f>
        <v>11749</v>
      </c>
      <c r="UN16">
        <f>Reg[[#This Row],[OBEP14]]</f>
        <v>11860</v>
      </c>
      <c r="UO16">
        <f>Reg[[#This Row],[OBEP15]]</f>
        <v>12074</v>
      </c>
      <c r="UP16">
        <f>Reg[[#This Row],[OBEP16]]</f>
        <v>12182</v>
      </c>
      <c r="UQ16">
        <f>Reg[[#This Row],[OBEP17]]</f>
        <v>12299</v>
      </c>
      <c r="UR16">
        <f>Reg[[#This Row],[OBEP18]]</f>
        <v>12294</v>
      </c>
      <c r="US16">
        <f>Reg[[#This Row],[OBEP19]]</f>
        <v>12357</v>
      </c>
      <c r="UT16">
        <f>Reg[[#This Row],[OBEP20]]</f>
        <v>12438</v>
      </c>
      <c r="UU16">
        <f>Reg[[#This Row],[OBEP21]]</f>
        <v>12471</v>
      </c>
      <c r="UV16">
        <f>Reg[[#This Row],[OBEP22]]</f>
        <v>12501</v>
      </c>
      <c r="UW16">
        <f>Reg[[#This Row],[OBEP23]]</f>
        <v>12560</v>
      </c>
      <c r="UX16">
        <f>Reg[[#This Row],[OBEP24]]</f>
        <v>12593</v>
      </c>
      <c r="UY16">
        <f>Reg[[#This Row],[OBEP25]]</f>
        <v>12604</v>
      </c>
      <c r="UZ16">
        <f>Reg[[#This Row],[OBEP26]]</f>
        <v>12610</v>
      </c>
      <c r="VA16">
        <f>Reg[[#This Row],[OBEP27]]</f>
        <v>12604</v>
      </c>
      <c r="VB16">
        <f>Sug0.2[[#This Row],[OBEP2]]</f>
        <v>8400</v>
      </c>
      <c r="VC16">
        <f>Sug0.2[[#This Row],[OBEP3]]</f>
        <v>8719</v>
      </c>
      <c r="VD16">
        <f>Sug0.2[[#This Row],[OBEP4]]</f>
        <v>9047</v>
      </c>
      <c r="VE16">
        <f>Sug0.2[[#This Row],[OBEP5]]</f>
        <v>9359</v>
      </c>
      <c r="VF16">
        <f>Sug0.2[[#This Row],[OBEP6]]</f>
        <v>9691</v>
      </c>
      <c r="VG16">
        <f>Sug0.2[[#This Row],[OBEP7]]</f>
        <v>9882</v>
      </c>
      <c r="VH16">
        <f>Sug0.2[[#This Row],[OBEP8]]</f>
        <v>10089</v>
      </c>
      <c r="VI16">
        <f>Sug0.2[[#This Row],[OBEP9]]</f>
        <v>10328</v>
      </c>
      <c r="VJ16">
        <f>Sug0.2[[#This Row],[OBEP10]]</f>
        <v>10481</v>
      </c>
      <c r="VK16">
        <f>Sug0.2[[#This Row],[OBEP11]]</f>
        <v>10614</v>
      </c>
      <c r="VL16">
        <f>Sug0.2[[#This Row],[OBEP12]]</f>
        <v>10804</v>
      </c>
      <c r="VM16">
        <f>Sug0.2[[#This Row],[OBEP13]]</f>
        <v>10971</v>
      </c>
      <c r="VN16">
        <f>Sug0.2[[#This Row],[OBEP14]]</f>
        <v>11042</v>
      </c>
      <c r="VO16">
        <f>Sug0.2[[#This Row],[OBEP15]]</f>
        <v>11222</v>
      </c>
      <c r="VP16">
        <f>Sug0.2[[#This Row],[OBEP16]]</f>
        <v>11288</v>
      </c>
      <c r="VQ16">
        <f>Sug0.2[[#This Row],[OBEP17]]</f>
        <v>11370</v>
      </c>
      <c r="VR16">
        <f>Sug0.2[[#This Row],[OBEP18]]</f>
        <v>11347</v>
      </c>
      <c r="VS16">
        <f>Sug0.2[[#This Row],[OBEP19]]</f>
        <v>11376</v>
      </c>
      <c r="VT16">
        <f>Sug0.2[[#This Row],[OBEP20]]</f>
        <v>11449</v>
      </c>
      <c r="VU16">
        <f>Sug0.2[[#This Row],[OBEP21]]</f>
        <v>11474</v>
      </c>
      <c r="VV16">
        <f>Sug0.2[[#This Row],[OBEP22]]</f>
        <v>11490</v>
      </c>
      <c r="VW16">
        <f>Sug0.2[[#This Row],[OBEP23]]</f>
        <v>11546</v>
      </c>
      <c r="VX16">
        <f>Sug0.2[[#This Row],[OBEP24]]</f>
        <v>11575</v>
      </c>
      <c r="VY16">
        <f>Sug0.2[[#This Row],[OBEP25]]</f>
        <v>11562</v>
      </c>
      <c r="VZ16">
        <f>Sug0.2[[#This Row],[OBEP26]]</f>
        <v>11570</v>
      </c>
      <c r="WA16">
        <f>Sug0.2[[#This Row],[OBEP27]]</f>
        <v>11564</v>
      </c>
      <c r="WB16">
        <f>Sug0.5[[#This Row],[OBEP2]]</f>
        <v>8400</v>
      </c>
      <c r="WC16">
        <f>Sug0.5[[#This Row],[OBEP3]]</f>
        <v>8497</v>
      </c>
      <c r="WD16">
        <f>Sug0.5[[#This Row],[OBEP4]]</f>
        <v>8595</v>
      </c>
      <c r="WE16">
        <f>Sug0.5[[#This Row],[OBEP5]]</f>
        <v>8696</v>
      </c>
      <c r="WF16">
        <f>Sug0.5[[#This Row],[OBEP6]]</f>
        <v>8817</v>
      </c>
      <c r="WG16">
        <f>Sug0.5[[#This Row],[OBEP7]]</f>
        <v>8828</v>
      </c>
      <c r="WH16">
        <f>Sug0.5[[#This Row],[OBEP8]]</f>
        <v>8897</v>
      </c>
      <c r="WI16">
        <f>Sug0.5[[#This Row],[OBEP9]]</f>
        <v>9004</v>
      </c>
      <c r="WJ16">
        <f>Sug0.5[[#This Row],[OBEP10]]</f>
        <v>9059</v>
      </c>
      <c r="WK16">
        <f>Sug0.5[[#This Row],[OBEP11]]</f>
        <v>9139</v>
      </c>
      <c r="WL16">
        <f>Sug0.5[[#This Row],[OBEP12]]</f>
        <v>9214</v>
      </c>
      <c r="WM16">
        <f>Sug0.5[[#This Row],[OBEP13]]</f>
        <v>9284</v>
      </c>
      <c r="WN16">
        <f>Sug0.5[[#This Row],[OBEP14]]</f>
        <v>9322</v>
      </c>
      <c r="WO16">
        <f>Sug0.5[[#This Row],[OBEP15]]</f>
        <v>9426</v>
      </c>
      <c r="WP16">
        <f>Sug0.5[[#This Row],[OBEP16]]</f>
        <v>9435</v>
      </c>
      <c r="WQ16">
        <f>Sug0.5[[#This Row],[OBEP17]]</f>
        <v>9467</v>
      </c>
      <c r="WR16">
        <f>Sug0.5[[#This Row],[OBEP18]]</f>
        <v>9445</v>
      </c>
      <c r="WS16">
        <f>Sug0.5[[#This Row],[OBEP19]]</f>
        <v>9454</v>
      </c>
      <c r="WT16">
        <f>Sug0.5[[#This Row],[OBEP20]]</f>
        <v>9480</v>
      </c>
      <c r="WU16">
        <f>Sug0.5[[#This Row],[OBEP21]]</f>
        <v>9481</v>
      </c>
      <c r="WV16">
        <f>Sug0.5[[#This Row],[OBEP22]]</f>
        <v>9499</v>
      </c>
      <c r="WW16">
        <f>Sug0.5[[#This Row],[OBEP23]]</f>
        <v>9508</v>
      </c>
      <c r="WX16">
        <f>Sug0.5[[#This Row],[OBEP24]]</f>
        <v>9503</v>
      </c>
      <c r="WY16">
        <f>Sug0.5[[#This Row],[OBEP25]]</f>
        <v>9508</v>
      </c>
      <c r="WZ16">
        <f>Sug0.5[[#This Row],[OBEP26]]</f>
        <v>9510</v>
      </c>
      <c r="XA16">
        <f>Sug0.5[[#This Row],[OBEP27]]</f>
        <v>9485</v>
      </c>
    </row>
    <row r="17" spans="1:625" x14ac:dyDescent="0.25">
      <c r="A17">
        <v>13</v>
      </c>
      <c r="B17" s="11">
        <f>Reg[[#This Row],[STEP2]]</f>
        <v>5584</v>
      </c>
      <c r="C17" s="11">
        <f>Reg[[#This Row],[STEP3]]</f>
        <v>5904</v>
      </c>
      <c r="D17" s="11">
        <f>Reg[[#This Row],[STEP4]]</f>
        <v>6250</v>
      </c>
      <c r="E17" s="11">
        <f>Reg[[#This Row],[STEP5]]</f>
        <v>6522</v>
      </c>
      <c r="F17" s="11">
        <f>Reg[[#This Row],[STEP6]]</f>
        <v>6725</v>
      </c>
      <c r="G17" s="11">
        <f>Reg[[#This Row],[STEP7]]</f>
        <v>6936</v>
      </c>
      <c r="H17" s="11">
        <f>Reg[[#This Row],[STEP8]]</f>
        <v>7124</v>
      </c>
      <c r="I17" s="11">
        <f>Reg[[#This Row],[STEP9]]</f>
        <v>7318</v>
      </c>
      <c r="J17" s="11">
        <f>Reg[[#This Row],[STEP10]]</f>
        <v>7488</v>
      </c>
      <c r="K17" s="11">
        <f>Reg[[#This Row],[STEP11]]</f>
        <v>7768</v>
      </c>
      <c r="L17" s="11">
        <f>Reg[[#This Row],[STEP12]]</f>
        <v>7961</v>
      </c>
      <c r="M17" s="11">
        <f>Reg[[#This Row],[STEP13]]</f>
        <v>8115</v>
      </c>
      <c r="N17" s="11">
        <f>Reg[[#This Row],[STEP14]]</f>
        <v>8223</v>
      </c>
      <c r="O17" s="11">
        <f>Reg[[#This Row],[STEP15]]</f>
        <v>8263</v>
      </c>
      <c r="P17" s="11">
        <f>Reg[[#This Row],[STEP16]]</f>
        <v>8414</v>
      </c>
      <c r="Q17" s="11">
        <f>Reg[[#This Row],[STEP17]]</f>
        <v>8578</v>
      </c>
      <c r="R17" s="11">
        <f>Reg[[#This Row],[STEP18]]</f>
        <v>8687</v>
      </c>
      <c r="S17" s="11">
        <f>Reg[[#This Row],[STEP19]]</f>
        <v>8731</v>
      </c>
      <c r="T17" s="11">
        <f>Reg[[#This Row],[STEP20]]</f>
        <v>8786</v>
      </c>
      <c r="U17" s="11">
        <f>Reg[[#This Row],[STEP21]]</f>
        <v>8861</v>
      </c>
      <c r="V17" s="11">
        <f>Reg[[#This Row],[STEP22]]</f>
        <v>8895</v>
      </c>
      <c r="W17" s="11">
        <f>Reg[[#This Row],[STEP23]]</f>
        <v>8983</v>
      </c>
      <c r="X17" s="11">
        <f>Reg[[#This Row],[STEP24]]</f>
        <v>9007</v>
      </c>
      <c r="Y17" s="11">
        <f>Reg[[#This Row],[STEP25]]</f>
        <v>9113</v>
      </c>
      <c r="Z17" s="11">
        <f>Reg[[#This Row],[STEP26]]</f>
        <v>9129</v>
      </c>
      <c r="AA17" s="11">
        <f>Reg[[#This Row],[STEP27]]</f>
        <v>9153</v>
      </c>
      <c r="AB17" s="11">
        <f>Sug0.2[[#This Row],[STEP2]]</f>
        <v>5584</v>
      </c>
      <c r="AC17" s="11">
        <f>Sug0.2[[#This Row],[STEP3]]</f>
        <v>5870</v>
      </c>
      <c r="AD17" s="11">
        <f>Sug0.2[[#This Row],[STEP4]]</f>
        <v>6182</v>
      </c>
      <c r="AE17" s="11">
        <f>Sug0.2[[#This Row],[STEP5]]</f>
        <v>6422</v>
      </c>
      <c r="AF17" s="11">
        <f>Sug0.2[[#This Row],[STEP6]]</f>
        <v>6606</v>
      </c>
      <c r="AG17" s="11">
        <f>Sug0.2[[#This Row],[STEP7]]</f>
        <v>6808</v>
      </c>
      <c r="AH17" s="11">
        <f>Sug0.2[[#This Row],[STEP8]]</f>
        <v>6996</v>
      </c>
      <c r="AI17" s="11">
        <f>Sug0.2[[#This Row],[STEP9]]</f>
        <v>7174</v>
      </c>
      <c r="AJ17" s="11">
        <f>Sug0.2[[#This Row],[STEP10]]</f>
        <v>7325</v>
      </c>
      <c r="AK17" s="11">
        <f>Sug0.2[[#This Row],[STEP11]]</f>
        <v>7590</v>
      </c>
      <c r="AL17" s="11">
        <f>Sug0.2[[#This Row],[STEP12]]</f>
        <v>7784</v>
      </c>
      <c r="AM17" s="11">
        <f>Sug0.2[[#This Row],[STEP13]]</f>
        <v>7938</v>
      </c>
      <c r="AN17" s="11">
        <f>Sug0.2[[#This Row],[STEP14]]</f>
        <v>8029</v>
      </c>
      <c r="AO17" s="11">
        <f>Sug0.2[[#This Row],[STEP15]]</f>
        <v>8076</v>
      </c>
      <c r="AP17" s="11">
        <f>Sug0.2[[#This Row],[STEP16]]</f>
        <v>8226</v>
      </c>
      <c r="AQ17" s="11">
        <f>Sug0.2[[#This Row],[STEP17]]</f>
        <v>8386</v>
      </c>
      <c r="AR17" s="11">
        <f>Sug0.2[[#This Row],[STEP18]]</f>
        <v>8489</v>
      </c>
      <c r="AS17" s="11">
        <f>Sug0.2[[#This Row],[STEP19]]</f>
        <v>8540</v>
      </c>
      <c r="AT17" s="11">
        <f>Sug0.2[[#This Row],[STEP20]]</f>
        <v>8598</v>
      </c>
      <c r="AU17" s="11">
        <f>Sug0.2[[#This Row],[STEP21]]</f>
        <v>8663</v>
      </c>
      <c r="AV17" s="11">
        <f>Sug0.2[[#This Row],[STEP22]]</f>
        <v>8709</v>
      </c>
      <c r="AW17" s="11">
        <f>Sug0.2[[#This Row],[STEP23]]</f>
        <v>8782</v>
      </c>
      <c r="AX17" s="11">
        <f>Sug0.2[[#This Row],[STEP24]]</f>
        <v>8816</v>
      </c>
      <c r="AY17" s="11">
        <f>Sug0.2[[#This Row],[STEP25]]</f>
        <v>8918</v>
      </c>
      <c r="AZ17" s="11">
        <f>Sug0.2[[#This Row],[STEP26]]</f>
        <v>8951</v>
      </c>
      <c r="BA17" s="11">
        <f>Sug0.2[[#This Row],[STEP27]]</f>
        <v>8974</v>
      </c>
      <c r="BB17" s="11">
        <f>Sug0.5[[#This Row],[STEP2]]</f>
        <v>5584</v>
      </c>
      <c r="BC17" s="11">
        <f>Sug0.5[[#This Row],[STEP3]]</f>
        <v>5798</v>
      </c>
      <c r="BD17" s="11">
        <f>Sug0.5[[#This Row],[STEP4]]</f>
        <v>6049</v>
      </c>
      <c r="BE17" s="11">
        <f>Sug0.5[[#This Row],[STEP5]]</f>
        <v>6235</v>
      </c>
      <c r="BF17" s="11">
        <f>Sug0.5[[#This Row],[STEP6]]</f>
        <v>6381</v>
      </c>
      <c r="BG17" s="11">
        <f>Sug0.5[[#This Row],[STEP7]]</f>
        <v>6566</v>
      </c>
      <c r="BH17" s="11">
        <f>Sug0.5[[#This Row],[STEP8]]</f>
        <v>6737</v>
      </c>
      <c r="BI17" s="11">
        <f>Sug0.5[[#This Row],[STEP9]]</f>
        <v>6889</v>
      </c>
      <c r="BJ17" s="11">
        <f>Sug0.5[[#This Row],[STEP10]]</f>
        <v>7005</v>
      </c>
      <c r="BK17" s="11">
        <f>Sug0.5[[#This Row],[STEP11]]</f>
        <v>7226</v>
      </c>
      <c r="BL17" s="11">
        <f>Sug0.5[[#This Row],[STEP12]]</f>
        <v>7412</v>
      </c>
      <c r="BM17" s="11">
        <f>Sug0.5[[#This Row],[STEP13]]</f>
        <v>7547</v>
      </c>
      <c r="BN17" s="11">
        <f>Sug0.5[[#This Row],[STEP14]]</f>
        <v>7633</v>
      </c>
      <c r="BO17" s="11">
        <f>Sug0.5[[#This Row],[STEP15]]</f>
        <v>7689</v>
      </c>
      <c r="BP17" s="11">
        <f>Sug0.5[[#This Row],[STEP16]]</f>
        <v>7814</v>
      </c>
      <c r="BQ17" s="11">
        <f>Sug0.5[[#This Row],[STEP17]]</f>
        <v>7941</v>
      </c>
      <c r="BR17" s="11">
        <f>Sug0.5[[#This Row],[STEP18]]</f>
        <v>8020</v>
      </c>
      <c r="BS17" s="11">
        <f>Sug0.5[[#This Row],[STEP19]]</f>
        <v>8083</v>
      </c>
      <c r="BT17" s="11">
        <f>Sug0.5[[#This Row],[STEP20]]</f>
        <v>8140</v>
      </c>
      <c r="BU17" s="11">
        <f>Sug0.5[[#This Row],[STEP21]]</f>
        <v>8188</v>
      </c>
      <c r="BV17" s="11">
        <f>Sug0.5[[#This Row],[STEP22]]</f>
        <v>8233</v>
      </c>
      <c r="BW17" s="11">
        <f>Sug0.5[[#This Row],[STEP23]]</f>
        <v>8302</v>
      </c>
      <c r="BX17" s="11">
        <f>Sug0.5[[#This Row],[STEP24]]</f>
        <v>8348</v>
      </c>
      <c r="BY17" s="11">
        <f>Sug0.5[[#This Row],[STEP25]]</f>
        <v>8450</v>
      </c>
      <c r="BZ17" s="11">
        <f>Sug0.5[[#This Row],[STEP26]]</f>
        <v>8474</v>
      </c>
      <c r="CA17" s="11">
        <f>Sug0.5[[#This Row],[STEP27]]</f>
        <v>8528</v>
      </c>
      <c r="CB17" s="11">
        <f>Reg[[#This Row],[NASP2]]</f>
        <v>790</v>
      </c>
      <c r="CC17" s="11">
        <f>Reg[[#This Row],[NASP3]]</f>
        <v>868</v>
      </c>
      <c r="CD17" s="11">
        <f>Reg[[#This Row],[NASP4]]</f>
        <v>964</v>
      </c>
      <c r="CE17" s="11">
        <f>Reg[[#This Row],[NASP5]]</f>
        <v>1040</v>
      </c>
      <c r="CF17" s="11">
        <f>Reg[[#This Row],[NASP6]]</f>
        <v>1159</v>
      </c>
      <c r="CG17" s="11">
        <f>Reg[[#This Row],[NASP7]]</f>
        <v>1270</v>
      </c>
      <c r="CH17" s="11">
        <f>Reg[[#This Row],[NASP8]]</f>
        <v>1380</v>
      </c>
      <c r="CI17" s="11">
        <f>Reg[[#This Row],[NASP9]]</f>
        <v>1465</v>
      </c>
      <c r="CJ17" s="11">
        <f>Reg[[#This Row],[NASP10]]</f>
        <v>1582</v>
      </c>
      <c r="CK17" s="11">
        <f>Reg[[#This Row],[NASP11]]</f>
        <v>1632</v>
      </c>
      <c r="CL17" s="11">
        <f>Reg[[#This Row],[NASP12]]</f>
        <v>1708</v>
      </c>
      <c r="CM17" s="11">
        <f>Reg[[#This Row],[NASP13]]</f>
        <v>1795</v>
      </c>
      <c r="CN17" s="11">
        <f>Reg[[#This Row],[NASP14]]</f>
        <v>1861</v>
      </c>
      <c r="CO17" s="11">
        <f>Reg[[#This Row],[NASP15]]</f>
        <v>1953</v>
      </c>
      <c r="CP17" s="11">
        <f>Reg[[#This Row],[NASP16]]</f>
        <v>2012</v>
      </c>
      <c r="CQ17" s="11">
        <f>Reg[[#This Row],[NASP17]]</f>
        <v>2083</v>
      </c>
      <c r="CR17" s="11">
        <f>Reg[[#This Row],[NASP18]]</f>
        <v>2162</v>
      </c>
      <c r="CS17" s="11">
        <f>Reg[[#This Row],[NASP19]]</f>
        <v>2255</v>
      </c>
      <c r="CT17" s="11">
        <f>Reg[[#This Row],[NASP20]]</f>
        <v>2320</v>
      </c>
      <c r="CU17" s="11">
        <f>Reg[[#This Row],[NASP21]]</f>
        <v>2423</v>
      </c>
      <c r="CV17" s="11">
        <f>Reg[[#This Row],[NASP22]]</f>
        <v>2494</v>
      </c>
      <c r="CW17" s="11">
        <f>Reg[[#This Row],[NASP23]]</f>
        <v>2545</v>
      </c>
      <c r="CX17" s="11">
        <f>Reg[[#This Row],[NASP24]]</f>
        <v>2602</v>
      </c>
      <c r="CY17" s="11">
        <f>Reg[[#This Row],[NASP25]]</f>
        <v>2626</v>
      </c>
      <c r="CZ17" s="11">
        <f>Reg[[#This Row],[NASP26]]</f>
        <v>2690</v>
      </c>
      <c r="DA17" s="11">
        <f>Reg[[#This Row],[NASP27]]</f>
        <v>2718</v>
      </c>
      <c r="DB17" s="11">
        <f>Sug0.2[[#This Row],[NASP2]]</f>
        <v>790</v>
      </c>
      <c r="DC17" s="11">
        <f>Sug0.2[[#This Row],[NASP3]]</f>
        <v>867</v>
      </c>
      <c r="DD17" s="11">
        <f>Sug0.2[[#This Row],[NASP4]]</f>
        <v>952</v>
      </c>
      <c r="DE17" s="11">
        <f>Sug0.2[[#This Row],[NASP5]]</f>
        <v>1026</v>
      </c>
      <c r="DF17" s="11">
        <f>Sug0.2[[#This Row],[NASP6]]</f>
        <v>1133</v>
      </c>
      <c r="DG17" s="11">
        <f>Sug0.2[[#This Row],[NASP7]]</f>
        <v>1229</v>
      </c>
      <c r="DH17" s="11">
        <f>Sug0.2[[#This Row],[NASP8]]</f>
        <v>1327</v>
      </c>
      <c r="DI17" s="11">
        <f>Sug0.2[[#This Row],[NASP9]]</f>
        <v>1402</v>
      </c>
      <c r="DJ17" s="11">
        <f>Sug0.2[[#This Row],[NASP10]]</f>
        <v>1515</v>
      </c>
      <c r="DK17" s="11">
        <f>Sug0.2[[#This Row],[NASP11]]</f>
        <v>1560</v>
      </c>
      <c r="DL17" s="11">
        <f>Sug0.2[[#This Row],[NASP12]]</f>
        <v>1625</v>
      </c>
      <c r="DM17" s="11">
        <f>Sug0.2[[#This Row],[NASP13]]</f>
        <v>1697</v>
      </c>
      <c r="DN17" s="11">
        <f>Sug0.2[[#This Row],[NASP14]]</f>
        <v>1759</v>
      </c>
      <c r="DO17" s="11">
        <f>Sug0.2[[#This Row],[NASP15]]</f>
        <v>1841</v>
      </c>
      <c r="DP17" s="11">
        <f>Sug0.2[[#This Row],[NASP16]]</f>
        <v>1883</v>
      </c>
      <c r="DQ17" s="11">
        <f>Sug0.2[[#This Row],[NASP17]]</f>
        <v>1946</v>
      </c>
      <c r="DR17" s="11">
        <f>Sug0.2[[#This Row],[NASP18]]</f>
        <v>2019</v>
      </c>
      <c r="DS17" s="11">
        <f>Sug0.2[[#This Row],[NASP19]]</f>
        <v>2104</v>
      </c>
      <c r="DT17" s="11">
        <f>Sug0.2[[#This Row],[NASP20]]</f>
        <v>2164</v>
      </c>
      <c r="DU17" s="11">
        <f>Sug0.2[[#This Row],[NASP21]]</f>
        <v>2254</v>
      </c>
      <c r="DV17" s="11">
        <f>Sug0.2[[#This Row],[NASP22]]</f>
        <v>2318</v>
      </c>
      <c r="DW17" s="11">
        <f>Sug0.2[[#This Row],[NASP23]]</f>
        <v>2368</v>
      </c>
      <c r="DX17" s="11">
        <f>Sug0.2[[#This Row],[NASP24]]</f>
        <v>2422</v>
      </c>
      <c r="DY17" s="11">
        <f>Sug0.2[[#This Row],[NASP25]]</f>
        <v>2443</v>
      </c>
      <c r="DZ17" s="11">
        <f>Sug0.2[[#This Row],[NASP26]]</f>
        <v>2498</v>
      </c>
      <c r="EA17" s="11">
        <f>Sug0.2[[#This Row],[NASP27]]</f>
        <v>2527</v>
      </c>
      <c r="EB17" s="15">
        <f>Sug0.5[[#This Row],[NASP2]]</f>
        <v>790</v>
      </c>
      <c r="EC17" s="15">
        <f>Sug0.5[[#This Row],[NASP3]]</f>
        <v>858</v>
      </c>
      <c r="ED17" s="15">
        <f>Sug0.5[[#This Row],[NASP4]]</f>
        <v>922</v>
      </c>
      <c r="EE17" s="15">
        <f>Sug0.5[[#This Row],[NASP5]]</f>
        <v>980</v>
      </c>
      <c r="EF17" s="15">
        <f>Sug0.5[[#This Row],[NASP6]]</f>
        <v>1073</v>
      </c>
      <c r="EG17" s="15">
        <f>Sug0.5[[#This Row],[NASP7]]</f>
        <v>1141</v>
      </c>
      <c r="EH17" s="15">
        <f>Sug0.5[[#This Row],[NASP8]]</f>
        <v>1217</v>
      </c>
      <c r="EI17" s="15">
        <f>Sug0.5[[#This Row],[NASP9]]</f>
        <v>1271</v>
      </c>
      <c r="EJ17" s="15">
        <f>Sug0.5[[#This Row],[NASP10]]</f>
        <v>1365</v>
      </c>
      <c r="EK17" s="15">
        <f>Sug0.5[[#This Row],[NASP11]]</f>
        <v>1394</v>
      </c>
      <c r="EL17" s="15">
        <f>Sug0.5[[#This Row],[NASP12]]</f>
        <v>1431</v>
      </c>
      <c r="EM17" s="15">
        <f>Sug0.5[[#This Row],[NASP13]]</f>
        <v>1483</v>
      </c>
      <c r="EN17" s="15">
        <f>Sug0.5[[#This Row],[NASP14]]</f>
        <v>1532</v>
      </c>
      <c r="EO17" s="15">
        <f>Sug0.5[[#This Row],[NASP15]]</f>
        <v>1593</v>
      </c>
      <c r="EP17" s="15">
        <f>Sug0.5[[#This Row],[NASP16]]</f>
        <v>1634</v>
      </c>
      <c r="EQ17" s="15">
        <f>Sug0.5[[#This Row],[NASP17]]</f>
        <v>1688</v>
      </c>
      <c r="ER17" s="15">
        <f>Sug0.5[[#This Row],[NASP18]]</f>
        <v>1742</v>
      </c>
      <c r="ES17" s="15">
        <f>Sug0.5[[#This Row],[NASP19]]</f>
        <v>1816</v>
      </c>
      <c r="ET17" s="15">
        <f>Sug0.5[[#This Row],[NASP20]]</f>
        <v>1865</v>
      </c>
      <c r="EU17" s="15">
        <f>Sug0.5[[#This Row],[NASP21]]</f>
        <v>1937</v>
      </c>
      <c r="EV17" s="15">
        <f>Sug0.5[[#This Row],[NASP22]]</f>
        <v>1986</v>
      </c>
      <c r="EW17" s="15">
        <f>Sug0.5[[#This Row],[NASP23]]</f>
        <v>2031</v>
      </c>
      <c r="EX17" s="15">
        <f>Sug0.5[[#This Row],[NASP24]]</f>
        <v>2067</v>
      </c>
      <c r="EY17" s="15">
        <f>Sug0.5[[#This Row],[NASP25]]</f>
        <v>2074</v>
      </c>
      <c r="EZ17" s="15">
        <f>Sug0.5[[#This Row],[NASP26]]</f>
        <v>2122</v>
      </c>
      <c r="FA17" s="15">
        <f>Sug0.5[[#This Row],[NASP27]]</f>
        <v>2114</v>
      </c>
      <c r="FB17" s="15">
        <f>Reg[[#This Row],[CIRP2]]</f>
        <v>70</v>
      </c>
      <c r="FC17" s="15">
        <f>Reg[[#This Row],[CIRP3]]</f>
        <v>74</v>
      </c>
      <c r="FD17" s="15">
        <f>Reg[[#This Row],[CIRP4]]</f>
        <v>79</v>
      </c>
      <c r="FE17" s="15">
        <f>Reg[[#This Row],[CIRP5]]</f>
        <v>84</v>
      </c>
      <c r="FF17" s="15">
        <f>Reg[[#This Row],[CIRP6]]</f>
        <v>95</v>
      </c>
      <c r="FG17" s="15">
        <f>Reg[[#This Row],[CIRP7]]</f>
        <v>102</v>
      </c>
      <c r="FH17" s="15">
        <f>Reg[[#This Row],[CIRP8]]</f>
        <v>116</v>
      </c>
      <c r="FI17" s="15">
        <f>Reg[[#This Row],[CIRP9]]</f>
        <v>121</v>
      </c>
      <c r="FJ17" s="15">
        <f>Reg[[#This Row],[CIRP10]]</f>
        <v>136</v>
      </c>
      <c r="FK17" s="15">
        <f>Reg[[#This Row],[CIRP11]]</f>
        <v>152</v>
      </c>
      <c r="FL17" s="15">
        <f>Reg[[#This Row],[CIRP12]]</f>
        <v>164</v>
      </c>
      <c r="FM17" s="15">
        <f>Reg[[#This Row],[CIRP13]]</f>
        <v>166</v>
      </c>
      <c r="FN17" s="15">
        <f>Reg[[#This Row],[CIRP14]]</f>
        <v>173</v>
      </c>
      <c r="FO17" s="15">
        <f>Reg[[#This Row],[CIRP15]]</f>
        <v>186</v>
      </c>
      <c r="FP17" s="15">
        <f>Reg[[#This Row],[CIRP16]]</f>
        <v>195</v>
      </c>
      <c r="FQ17" s="15">
        <f>Reg[[#This Row],[CIRP17]]</f>
        <v>201</v>
      </c>
      <c r="FR17" s="15">
        <f>Reg[[#This Row],[CIRP18]]</f>
        <v>210</v>
      </c>
      <c r="FS17" s="15">
        <f>Reg[[#This Row],[CIRP19]]</f>
        <v>218</v>
      </c>
      <c r="FT17" s="15">
        <f>Reg[[#This Row],[CIRP20]]</f>
        <v>224</v>
      </c>
      <c r="FU17" s="15">
        <f>Reg[[#This Row],[CIRP21]]</f>
        <v>230</v>
      </c>
      <c r="FV17" s="15">
        <f>Reg[[#This Row],[CIRP22]]</f>
        <v>242</v>
      </c>
      <c r="FW17" s="15">
        <f>Reg[[#This Row],[CIRP23]]</f>
        <v>240</v>
      </c>
      <c r="FX17" s="15">
        <f>Reg[[#This Row],[CIRP24]]</f>
        <v>242</v>
      </c>
      <c r="FY17" s="15">
        <f>Reg[[#This Row],[CIRP25]]</f>
        <v>253</v>
      </c>
      <c r="FZ17" s="15">
        <f>Reg[[#This Row],[CIRP26]]</f>
        <v>274</v>
      </c>
      <c r="GA17" s="15">
        <f>Reg[[#This Row],[CIRP27]]</f>
        <v>267</v>
      </c>
      <c r="GB17" s="15">
        <f>Sug0.2[[#This Row],[CIRP2]]</f>
        <v>70</v>
      </c>
      <c r="GC17" s="15">
        <f>Sug0.2[[#This Row],[CIRP3]]</f>
        <v>69</v>
      </c>
      <c r="GD17" s="15">
        <f>Sug0.2[[#This Row],[CIRP4]]</f>
        <v>73</v>
      </c>
      <c r="GE17" s="15">
        <f>Sug0.2[[#This Row],[CIRP5]]</f>
        <v>79</v>
      </c>
      <c r="GF17" s="15">
        <f>Sug0.2[[#This Row],[CIRP6]]</f>
        <v>89</v>
      </c>
      <c r="GG17" s="15">
        <f>Sug0.2[[#This Row],[CIRP7]]</f>
        <v>94</v>
      </c>
      <c r="GH17" s="15">
        <f>Sug0.2[[#This Row],[CIRP8]]</f>
        <v>108</v>
      </c>
      <c r="GI17" s="15">
        <f>Sug0.2[[#This Row],[CIRP9]]</f>
        <v>110</v>
      </c>
      <c r="GJ17" s="15">
        <f>Sug0.2[[#This Row],[CIRP10]]</f>
        <v>121</v>
      </c>
      <c r="GK17" s="15">
        <f>Sug0.2[[#This Row],[CIRP11]]</f>
        <v>134</v>
      </c>
      <c r="GL17" s="15">
        <f>Sug0.2[[#This Row],[CIRP12]]</f>
        <v>146</v>
      </c>
      <c r="GM17" s="15">
        <f>Sug0.2[[#This Row],[CIRP13]]</f>
        <v>153</v>
      </c>
      <c r="GN17" s="15">
        <f>Sug0.2[[#This Row],[CIRP14]]</f>
        <v>157</v>
      </c>
      <c r="GO17" s="15">
        <f>Sug0.2[[#This Row],[CIRP15]]</f>
        <v>166</v>
      </c>
      <c r="GP17" s="15">
        <f>Sug0.2[[#This Row],[CIRP16]]</f>
        <v>177</v>
      </c>
      <c r="GQ17" s="15">
        <f>Sug0.2[[#This Row],[CIRP17]]</f>
        <v>180</v>
      </c>
      <c r="GR17" s="15">
        <f>Sug0.2[[#This Row],[CIRP18]]</f>
        <v>190</v>
      </c>
      <c r="GS17" s="15">
        <f>Sug0.2[[#This Row],[CIRP19]]</f>
        <v>199</v>
      </c>
      <c r="GT17" s="15">
        <f>Sug0.2[[#This Row],[CIRP20]]</f>
        <v>203</v>
      </c>
      <c r="GU17" s="15">
        <f>Sug0.2[[#This Row],[CIRP21]]</f>
        <v>212</v>
      </c>
      <c r="GV17" s="15">
        <f>Sug0.2[[#This Row],[CIRP22]]</f>
        <v>220</v>
      </c>
      <c r="GW17" s="15">
        <f>Sug0.2[[#This Row],[CIRP23]]</f>
        <v>221</v>
      </c>
      <c r="GX17" s="15">
        <f>Sug0.2[[#This Row],[CIRP24]]</f>
        <v>223</v>
      </c>
      <c r="GY17" s="15">
        <f>Sug0.2[[#This Row],[CIRP25]]</f>
        <v>231</v>
      </c>
      <c r="GZ17" s="15">
        <f>Sug0.2[[#This Row],[CIRP26]]</f>
        <v>245</v>
      </c>
      <c r="HA17" s="15">
        <f>Sug0.2[[#This Row],[CIRP27]]</f>
        <v>239</v>
      </c>
      <c r="HB17" s="15">
        <f>Sug0.5[[#This Row],[CIRP2]]</f>
        <v>70</v>
      </c>
      <c r="HC17" s="15">
        <f>Sug0.5[[#This Row],[CIRP3]]</f>
        <v>69</v>
      </c>
      <c r="HD17" s="15">
        <f>Sug0.5[[#This Row],[CIRP4]]</f>
        <v>73</v>
      </c>
      <c r="HE17" s="15">
        <f>Sug0.5[[#This Row],[CIRP5]]</f>
        <v>76</v>
      </c>
      <c r="HF17" s="15">
        <f>Sug0.5[[#This Row],[CIRP6]]</f>
        <v>81</v>
      </c>
      <c r="HG17" s="15">
        <f>Sug0.5[[#This Row],[CIRP7]]</f>
        <v>85</v>
      </c>
      <c r="HH17" s="15">
        <f>Sug0.5[[#This Row],[CIRP8]]</f>
        <v>93</v>
      </c>
      <c r="HI17" s="15">
        <f>Sug0.5[[#This Row],[CIRP9]]</f>
        <v>96</v>
      </c>
      <c r="HJ17" s="15">
        <f>Sug0.5[[#This Row],[CIRP10]]</f>
        <v>103</v>
      </c>
      <c r="HK17" s="15">
        <f>Sug0.5[[#This Row],[CIRP11]]</f>
        <v>110</v>
      </c>
      <c r="HL17" s="15">
        <f>Sug0.5[[#This Row],[CIRP12]]</f>
        <v>120</v>
      </c>
      <c r="HM17" s="15">
        <f>Sug0.5[[#This Row],[CIRP13]]</f>
        <v>126</v>
      </c>
      <c r="HN17" s="15">
        <f>Sug0.5[[#This Row],[CIRP14]]</f>
        <v>127</v>
      </c>
      <c r="HO17" s="15">
        <f>Sug0.5[[#This Row],[CIRP15]]</f>
        <v>131</v>
      </c>
      <c r="HP17" s="15">
        <f>Sug0.5[[#This Row],[CIRP16]]</f>
        <v>136</v>
      </c>
      <c r="HQ17" s="15">
        <f>Sug0.5[[#This Row],[CIRP17]]</f>
        <v>134</v>
      </c>
      <c r="HR17" s="15">
        <f>Sug0.5[[#This Row],[CIRP18]]</f>
        <v>142</v>
      </c>
      <c r="HS17" s="15">
        <f>Sug0.5[[#This Row],[CIRP19]]</f>
        <v>150</v>
      </c>
      <c r="HT17" s="15">
        <f>Sug0.5[[#This Row],[CIRP20]]</f>
        <v>155</v>
      </c>
      <c r="HU17" s="15">
        <f>Sug0.5[[#This Row],[CIRP21]]</f>
        <v>160</v>
      </c>
      <c r="HV17" s="15">
        <f>Sug0.5[[#This Row],[CIRP22]]</f>
        <v>169</v>
      </c>
      <c r="HW17" s="15">
        <f>Sug0.5[[#This Row],[CIRP23]]</f>
        <v>169</v>
      </c>
      <c r="HX17" s="15">
        <f>Sug0.5[[#This Row],[CIRP24]]</f>
        <v>178</v>
      </c>
      <c r="HY17" s="15">
        <f>Sug0.5[[#This Row],[CIRP25]]</f>
        <v>183</v>
      </c>
      <c r="HZ17" s="15">
        <f>Sug0.5[[#This Row],[CIRP26]]</f>
        <v>189</v>
      </c>
      <c r="IA17" s="15">
        <f>Sug0.5[[#This Row],[CIRP27]]</f>
        <v>186</v>
      </c>
      <c r="IB17" s="15">
        <f>Reg[[#This Row],[HCCP2]]</f>
        <v>1</v>
      </c>
      <c r="IC17" s="15">
        <f>Reg[[#This Row],[HCCP3]]</f>
        <v>5</v>
      </c>
      <c r="ID17" s="15">
        <f>Reg[[#This Row],[HCCP4]]</f>
        <v>9</v>
      </c>
      <c r="IE17" s="15">
        <f>Reg[[#This Row],[HCCP5]]</f>
        <v>7</v>
      </c>
      <c r="IF17" s="15">
        <f>Reg[[#This Row],[HCCP6]]</f>
        <v>5</v>
      </c>
      <c r="IG17" s="15">
        <f>Reg[[#This Row],[HCCP7]]</f>
        <v>4</v>
      </c>
      <c r="IH17" s="15">
        <f>Reg[[#This Row],[HCCP8]]</f>
        <v>4</v>
      </c>
      <c r="II17" s="15">
        <f>Reg[[#This Row],[HCCP9]]</f>
        <v>2</v>
      </c>
      <c r="IJ17" s="15">
        <f>Reg[[#This Row],[HCCP10]]</f>
        <v>2</v>
      </c>
      <c r="IK17" s="15">
        <f>Reg[[#This Row],[HCCP11]]</f>
        <v>7</v>
      </c>
      <c r="IL17" s="15">
        <f>Reg[[#This Row],[HCCP12]]</f>
        <v>11</v>
      </c>
      <c r="IM17" s="15">
        <f>Reg[[#This Row],[HCCP13]]</f>
        <v>9</v>
      </c>
      <c r="IN17" s="15">
        <f>Reg[[#This Row],[HCCP14]]</f>
        <v>9</v>
      </c>
      <c r="IO17" s="15">
        <f>Reg[[#This Row],[HCCP15]]</f>
        <v>10</v>
      </c>
      <c r="IP17" s="15">
        <f>Reg[[#This Row],[HCCP16]]</f>
        <v>7</v>
      </c>
      <c r="IQ17" s="15">
        <f>Reg[[#This Row],[HCCP17]]</f>
        <v>14</v>
      </c>
      <c r="IR17" s="15">
        <f>Reg[[#This Row],[HCCP18]]</f>
        <v>18</v>
      </c>
      <c r="IS17" s="15">
        <f>Reg[[#This Row],[HCCP19]]</f>
        <v>14</v>
      </c>
      <c r="IT17" s="15">
        <f>Reg[[#This Row],[HCCP20]]</f>
        <v>10</v>
      </c>
      <c r="IU17" s="15">
        <f>Reg[[#This Row],[HCCP21]]</f>
        <v>7</v>
      </c>
      <c r="IV17" s="15">
        <f>Reg[[#This Row],[HCCP22]]</f>
        <v>9</v>
      </c>
      <c r="IW17" s="15">
        <f>Reg[[#This Row],[HCCP23]]</f>
        <v>8</v>
      </c>
      <c r="IX17" s="15">
        <f>Reg[[#This Row],[HCCP24]]</f>
        <v>14</v>
      </c>
      <c r="IY17" s="15">
        <f>Reg[[#This Row],[HCCP25]]</f>
        <v>18</v>
      </c>
      <c r="IZ17" s="15">
        <f>Reg[[#This Row],[HCCP26]]</f>
        <v>20</v>
      </c>
      <c r="JA17" s="15">
        <f>Reg[[#This Row],[HCCP27]]</f>
        <v>17</v>
      </c>
      <c r="JB17" s="15">
        <f>Sug0.2[[#This Row],[HCCP2]]</f>
        <v>1</v>
      </c>
      <c r="JC17" s="15">
        <f>Sug0.2[[#This Row],[HCCP3]]</f>
        <v>5</v>
      </c>
      <c r="JD17" s="15">
        <f>Sug0.2[[#This Row],[HCCP4]]</f>
        <v>9</v>
      </c>
      <c r="JE17" s="15">
        <f>Sug0.2[[#This Row],[HCCP5]]</f>
        <v>7</v>
      </c>
      <c r="JF17" s="15">
        <f>Sug0.2[[#This Row],[HCCP6]]</f>
        <v>5</v>
      </c>
      <c r="JG17" s="15">
        <f>Sug0.2[[#This Row],[HCCP7]]</f>
        <v>4</v>
      </c>
      <c r="JH17" s="15">
        <f>Sug0.2[[#This Row],[HCCP8]]</f>
        <v>4</v>
      </c>
      <c r="JI17" s="15">
        <f>Sug0.2[[#This Row],[HCCP9]]</f>
        <v>2</v>
      </c>
      <c r="JJ17" s="15">
        <f>Sug0.2[[#This Row],[HCCP10]]</f>
        <v>1</v>
      </c>
      <c r="JK17" s="15">
        <f>Sug0.2[[#This Row],[HCCP11]]</f>
        <v>7</v>
      </c>
      <c r="JL17" s="15">
        <f>Sug0.2[[#This Row],[HCCP12]]</f>
        <v>9</v>
      </c>
      <c r="JM17" s="15">
        <f>Sug0.2[[#This Row],[HCCP13]]</f>
        <v>9</v>
      </c>
      <c r="JN17" s="15">
        <f>Sug0.2[[#This Row],[HCCP14]]</f>
        <v>9</v>
      </c>
      <c r="JO17" s="15">
        <f>Sug0.2[[#This Row],[HCCP15]]</f>
        <v>10</v>
      </c>
      <c r="JP17" s="15">
        <f>Sug0.2[[#This Row],[HCCP16]]</f>
        <v>7</v>
      </c>
      <c r="JQ17" s="15">
        <f>Sug0.2[[#This Row],[HCCP17]]</f>
        <v>14</v>
      </c>
      <c r="JR17" s="15">
        <f>Sug0.2[[#This Row],[HCCP18]]</f>
        <v>15</v>
      </c>
      <c r="JS17" s="15">
        <f>Sug0.2[[#This Row],[HCCP19]]</f>
        <v>11</v>
      </c>
      <c r="JT17" s="15">
        <f>Sug0.2[[#This Row],[HCCP20]]</f>
        <v>7</v>
      </c>
      <c r="JU17" s="15">
        <f>Sug0.2[[#This Row],[HCCP21]]</f>
        <v>6</v>
      </c>
      <c r="JV17" s="15">
        <f>Sug0.2[[#This Row],[HCCP22]]</f>
        <v>9</v>
      </c>
      <c r="JW17" s="15">
        <f>Sug0.2[[#This Row],[HCCP23]]</f>
        <v>7</v>
      </c>
      <c r="JX17" s="15">
        <f>Sug0.2[[#This Row],[HCCP24]]</f>
        <v>14</v>
      </c>
      <c r="JY17" s="15">
        <f>Sug0.2[[#This Row],[HCCP25]]</f>
        <v>17</v>
      </c>
      <c r="JZ17" s="15">
        <f>Sug0.2[[#This Row],[HCCP26]]</f>
        <v>19</v>
      </c>
      <c r="KA17" s="15">
        <f>Sug0.2[[#This Row],[HCCP27]]</f>
        <v>16</v>
      </c>
      <c r="KB17" s="15">
        <f>Sug0.5[[#This Row],[HCCP2]]</f>
        <v>1</v>
      </c>
      <c r="KC17" s="15">
        <f>Sug0.5[[#This Row],[HCCP3]]</f>
        <v>5</v>
      </c>
      <c r="KD17" s="15">
        <f>Sug0.5[[#This Row],[HCCP4]]</f>
        <v>9</v>
      </c>
      <c r="KE17" s="15">
        <f>Sug0.5[[#This Row],[HCCP5]]</f>
        <v>7</v>
      </c>
      <c r="KF17" s="15">
        <f>Sug0.5[[#This Row],[HCCP6]]</f>
        <v>5</v>
      </c>
      <c r="KG17" s="15">
        <f>Sug0.5[[#This Row],[HCCP7]]</f>
        <v>4</v>
      </c>
      <c r="KH17" s="15">
        <f>Sug0.5[[#This Row],[HCCP8]]</f>
        <v>4</v>
      </c>
      <c r="KI17" s="15">
        <f>Sug0.5[[#This Row],[HCCP9]]</f>
        <v>1</v>
      </c>
      <c r="KJ17" s="15">
        <f>Sug0.5[[#This Row],[HCCP10]]</f>
        <v>1</v>
      </c>
      <c r="KK17" s="15">
        <f>Sug0.5[[#This Row],[HCCP11]]</f>
        <v>6</v>
      </c>
      <c r="KL17" s="15">
        <f>Sug0.5[[#This Row],[HCCP12]]</f>
        <v>7</v>
      </c>
      <c r="KM17" s="15">
        <f>Sug0.5[[#This Row],[HCCP13]]</f>
        <v>8</v>
      </c>
      <c r="KN17" s="15">
        <f>Sug0.5[[#This Row],[HCCP14]]</f>
        <v>7</v>
      </c>
      <c r="KO17" s="15">
        <f>Sug0.5[[#This Row],[HCCP15]]</f>
        <v>9</v>
      </c>
      <c r="KP17" s="15">
        <f>Sug0.5[[#This Row],[HCCP16]]</f>
        <v>7</v>
      </c>
      <c r="KQ17" s="15">
        <f>Sug0.5[[#This Row],[HCCP17]]</f>
        <v>12</v>
      </c>
      <c r="KR17" s="15">
        <f>Sug0.5[[#This Row],[HCCP18]]</f>
        <v>11</v>
      </c>
      <c r="KS17" s="15">
        <f>Sug0.5[[#This Row],[HCCP19]]</f>
        <v>9</v>
      </c>
      <c r="KT17" s="15">
        <f>Sug0.5[[#This Row],[HCCP20]]</f>
        <v>5</v>
      </c>
      <c r="KU17" s="15">
        <f>Sug0.5[[#This Row],[HCCP21]]</f>
        <v>4</v>
      </c>
      <c r="KV17" s="15">
        <f>Sug0.5[[#This Row],[HCCP22]]</f>
        <v>6</v>
      </c>
      <c r="KW17" s="15">
        <f>Sug0.5[[#This Row],[HCCP23]]</f>
        <v>6</v>
      </c>
      <c r="KX17" s="15">
        <f>Sug0.5[[#This Row],[HCCP24]]</f>
        <v>8</v>
      </c>
      <c r="KY17" s="15">
        <f>Sug0.5[[#This Row],[HCCP25]]</f>
        <v>11</v>
      </c>
      <c r="KZ17" s="15">
        <f>Sug0.5[[#This Row],[HCCP26]]</f>
        <v>12</v>
      </c>
      <c r="LA17" s="15">
        <f>Sug0.5[[#This Row],[HCCP27]]</f>
        <v>12</v>
      </c>
      <c r="LB17" s="15">
        <f>Reg[[#This Row],[CHDP2]]</f>
        <v>1553</v>
      </c>
      <c r="LC17" s="15">
        <f>Reg[[#This Row],[CHDP3]]</f>
        <v>1594</v>
      </c>
      <c r="LD17" s="15">
        <f>Reg[[#This Row],[CHDP4]]</f>
        <v>1648</v>
      </c>
      <c r="LE17" s="15">
        <f>Reg[[#This Row],[CHDP5]]</f>
        <v>1687</v>
      </c>
      <c r="LF17" s="15">
        <f>Reg[[#This Row],[CHDP6]]</f>
        <v>1694</v>
      </c>
      <c r="LG17" s="15">
        <f>Reg[[#This Row],[CHDP7]]</f>
        <v>1768</v>
      </c>
      <c r="LH17" s="15">
        <f>Reg[[#This Row],[CHDP8]]</f>
        <v>1773</v>
      </c>
      <c r="LI17" s="15">
        <f>Reg[[#This Row],[CHDP9]]</f>
        <v>1788</v>
      </c>
      <c r="LJ17" s="15">
        <f>Reg[[#This Row],[CHDP10]]</f>
        <v>1794</v>
      </c>
      <c r="LK17" s="15">
        <f>Reg[[#This Row],[CHDP11]]</f>
        <v>1820</v>
      </c>
      <c r="LL17" s="15">
        <f>Reg[[#This Row],[CHDP12]]</f>
        <v>1860</v>
      </c>
      <c r="LM17" s="15">
        <f>Reg[[#This Row],[CHDP13]]</f>
        <v>1903</v>
      </c>
      <c r="LN17" s="15">
        <f>Reg[[#This Row],[CHDP14]]</f>
        <v>1934</v>
      </c>
      <c r="LO17" s="15">
        <f>Reg[[#This Row],[CHDP15]]</f>
        <v>1965</v>
      </c>
      <c r="LP17" s="15">
        <f>Reg[[#This Row],[CHDP16]]</f>
        <v>1986</v>
      </c>
      <c r="LQ17" s="15">
        <f>Reg[[#This Row],[CHDP17]]</f>
        <v>2040</v>
      </c>
      <c r="LR17" s="15">
        <f>Reg[[#This Row],[CHDP18]]</f>
        <v>2081</v>
      </c>
      <c r="LS17" s="15">
        <f>Reg[[#This Row],[CHDP19]]</f>
        <v>2100</v>
      </c>
      <c r="LT17" s="15">
        <f>Reg[[#This Row],[CHDP20]]</f>
        <v>2097</v>
      </c>
      <c r="LU17" s="15">
        <f>Reg[[#This Row],[CHDP21]]</f>
        <v>2097</v>
      </c>
      <c r="LV17" s="15">
        <f>Reg[[#This Row],[CHDP22]]</f>
        <v>2111</v>
      </c>
      <c r="LW17" s="15">
        <f>Reg[[#This Row],[CHDP23]]</f>
        <v>2098</v>
      </c>
      <c r="LX17" s="15">
        <f>Reg[[#This Row],[CHDP24]]</f>
        <v>2070</v>
      </c>
      <c r="LY17" s="15">
        <f>Reg[[#This Row],[CHDP25]]</f>
        <v>2086</v>
      </c>
      <c r="LZ17" s="15">
        <f>Reg[[#This Row],[CHDP26]]</f>
        <v>2111</v>
      </c>
      <c r="MA17" s="15">
        <f>Reg[[#This Row],[CHDP27]]</f>
        <v>2129</v>
      </c>
      <c r="MB17" s="15">
        <f>Sug0.2[[#This Row],[CHDP2]]</f>
        <v>1553</v>
      </c>
      <c r="MC17" s="15">
        <f>Sug0.2[[#This Row],[CHDP3]]</f>
        <v>1594</v>
      </c>
      <c r="MD17" s="15">
        <f>Sug0.2[[#This Row],[CHDP4]]</f>
        <v>1648</v>
      </c>
      <c r="ME17" s="15">
        <f>Sug0.2[[#This Row],[CHDP5]]</f>
        <v>1685</v>
      </c>
      <c r="MF17" s="15">
        <f>Sug0.2[[#This Row],[CHDP6]]</f>
        <v>1691</v>
      </c>
      <c r="MG17" s="15">
        <f>Sug0.2[[#This Row],[CHDP7]]</f>
        <v>1763</v>
      </c>
      <c r="MH17" s="15">
        <f>Sug0.2[[#This Row],[CHDP8]]</f>
        <v>1769</v>
      </c>
      <c r="MI17" s="15">
        <f>Sug0.2[[#This Row],[CHDP9]]</f>
        <v>1783</v>
      </c>
      <c r="MJ17" s="15">
        <f>Sug0.2[[#This Row],[CHDP10]]</f>
        <v>1785</v>
      </c>
      <c r="MK17" s="15">
        <f>Sug0.2[[#This Row],[CHDP11]]</f>
        <v>1811</v>
      </c>
      <c r="ML17" s="15">
        <f>Sug0.2[[#This Row],[CHDP12]]</f>
        <v>1848</v>
      </c>
      <c r="MM17" s="15">
        <f>Sug0.2[[#This Row],[CHDP13]]</f>
        <v>1887</v>
      </c>
      <c r="MN17" s="15">
        <f>Sug0.2[[#This Row],[CHDP14]]</f>
        <v>1918</v>
      </c>
      <c r="MO17" s="15">
        <f>Sug0.2[[#This Row],[CHDP15]]</f>
        <v>1945</v>
      </c>
      <c r="MP17" s="15">
        <f>Sug0.2[[#This Row],[CHDP16]]</f>
        <v>1960</v>
      </c>
      <c r="MQ17" s="15">
        <f>Sug0.2[[#This Row],[CHDP17]]</f>
        <v>2008</v>
      </c>
      <c r="MR17" s="15">
        <f>Sug0.2[[#This Row],[CHDP18]]</f>
        <v>2048</v>
      </c>
      <c r="MS17" s="15">
        <f>Sug0.2[[#This Row],[CHDP19]]</f>
        <v>2068</v>
      </c>
      <c r="MT17" s="15">
        <f>Sug0.2[[#This Row],[CHDP20]]</f>
        <v>2068</v>
      </c>
      <c r="MU17" s="15">
        <f>Sug0.2[[#This Row],[CHDP21]]</f>
        <v>2069</v>
      </c>
      <c r="MV17" s="15">
        <f>Sug0.2[[#This Row],[CHDP22]]</f>
        <v>2075</v>
      </c>
      <c r="MW17" s="15">
        <f>Sug0.2[[#This Row],[CHDP23]]</f>
        <v>2061</v>
      </c>
      <c r="MX17" s="15">
        <f>Sug0.2[[#This Row],[CHDP24]]</f>
        <v>2032</v>
      </c>
      <c r="MY17" s="15">
        <f>Sug0.2[[#This Row],[CHDP25]]</f>
        <v>2047</v>
      </c>
      <c r="MZ17" s="15">
        <f>Sug0.2[[#This Row],[CHDP26]]</f>
        <v>2073</v>
      </c>
      <c r="NA17" s="15">
        <f>Sug0.2[[#This Row],[CHDP27]]</f>
        <v>2095</v>
      </c>
      <c r="NB17" s="15">
        <f>Sug0.5[[#This Row],[CHDP2]]</f>
        <v>1553</v>
      </c>
      <c r="NC17" s="15">
        <f>Sug0.5[[#This Row],[CHDP3]]</f>
        <v>1594</v>
      </c>
      <c r="ND17" s="15">
        <f>Sug0.5[[#This Row],[CHDP4]]</f>
        <v>1647</v>
      </c>
      <c r="NE17" s="15">
        <f>Sug0.5[[#This Row],[CHDP5]]</f>
        <v>1684</v>
      </c>
      <c r="NF17" s="15">
        <f>Sug0.5[[#This Row],[CHDP6]]</f>
        <v>1688</v>
      </c>
      <c r="NG17" s="15">
        <f>Sug0.5[[#This Row],[CHDP7]]</f>
        <v>1759</v>
      </c>
      <c r="NH17" s="15">
        <f>Sug0.5[[#This Row],[CHDP8]]</f>
        <v>1759</v>
      </c>
      <c r="NI17" s="15">
        <f>Sug0.5[[#This Row],[CHDP9]]</f>
        <v>1768</v>
      </c>
      <c r="NJ17" s="15">
        <f>Sug0.5[[#This Row],[CHDP10]]</f>
        <v>1767</v>
      </c>
      <c r="NK17" s="15">
        <f>Sug0.5[[#This Row],[CHDP11]]</f>
        <v>1785</v>
      </c>
      <c r="NL17" s="15">
        <f>Sug0.5[[#This Row],[CHDP12]]</f>
        <v>1812</v>
      </c>
      <c r="NM17" s="15">
        <f>Sug0.5[[#This Row],[CHDP13]]</f>
        <v>1847</v>
      </c>
      <c r="NN17" s="15">
        <f>Sug0.5[[#This Row],[CHDP14]]</f>
        <v>1874</v>
      </c>
      <c r="NO17" s="15">
        <f>Sug0.5[[#This Row],[CHDP15]]</f>
        <v>1890</v>
      </c>
      <c r="NP17" s="15">
        <f>Sug0.5[[#This Row],[CHDP16]]</f>
        <v>1906</v>
      </c>
      <c r="NQ17" s="15">
        <f>Sug0.5[[#This Row],[CHDP17]]</f>
        <v>1953</v>
      </c>
      <c r="NR17" s="15">
        <f>Sug0.5[[#This Row],[CHDP18]]</f>
        <v>1984</v>
      </c>
      <c r="NS17" s="15">
        <f>Sug0.5[[#This Row],[CHDP19]]</f>
        <v>2002</v>
      </c>
      <c r="NT17" s="15">
        <f>Sug0.5[[#This Row],[CHDP20]]</f>
        <v>1996</v>
      </c>
      <c r="NU17" s="15">
        <f>Sug0.5[[#This Row],[CHDP21]]</f>
        <v>1995</v>
      </c>
      <c r="NV17" s="15">
        <f>Sug0.5[[#This Row],[CHDP22]]</f>
        <v>1993</v>
      </c>
      <c r="NW17" s="15">
        <f>Sug0.5[[#This Row],[CHDP23]]</f>
        <v>1977</v>
      </c>
      <c r="NX17" s="15">
        <f>Sug0.5[[#This Row],[CHDP24]]</f>
        <v>1959</v>
      </c>
      <c r="NY17" s="15">
        <f>Sug0.5[[#This Row],[CHDP25]]</f>
        <v>1968</v>
      </c>
      <c r="NZ17" s="15">
        <f>Sug0.5[[#This Row],[CHDP26]]</f>
        <v>1989</v>
      </c>
      <c r="OA17" s="15">
        <f>Sug0.5[[#This Row],[CHDP27]]</f>
        <v>2012</v>
      </c>
      <c r="OB17" s="15">
        <f>Reg[[#This Row],[T2DP2]]</f>
        <v>2127</v>
      </c>
      <c r="OC17" s="15">
        <f>Reg[[#This Row],[T2DP3]]</f>
        <v>2168</v>
      </c>
      <c r="OD17" s="15">
        <f>Reg[[#This Row],[T2DP4]]</f>
        <v>2219</v>
      </c>
      <c r="OE17" s="15">
        <f>Reg[[#This Row],[T2DP5]]</f>
        <v>2256</v>
      </c>
      <c r="OF17" s="15">
        <f>Reg[[#This Row],[T2DP6]]</f>
        <v>2328</v>
      </c>
      <c r="OG17" s="15">
        <f>Reg[[#This Row],[T2DP7]]</f>
        <v>2402</v>
      </c>
      <c r="OH17" s="15">
        <f>Reg[[#This Row],[T2DP8]]</f>
        <v>2490</v>
      </c>
      <c r="OI17" s="15">
        <f>Reg[[#This Row],[T2DP9]]</f>
        <v>2569</v>
      </c>
      <c r="OJ17" s="15">
        <f>Reg[[#This Row],[T2DP10]]</f>
        <v>2661</v>
      </c>
      <c r="OK17" s="15">
        <f>Reg[[#This Row],[T2DP11]]</f>
        <v>2741</v>
      </c>
      <c r="OL17" s="15">
        <f>Reg[[#This Row],[T2DP12]]</f>
        <v>2815</v>
      </c>
      <c r="OM17" s="15">
        <f>Reg[[#This Row],[T2DP13]]</f>
        <v>2869</v>
      </c>
      <c r="ON17" s="15">
        <f>Reg[[#This Row],[T2DP14]]</f>
        <v>2923</v>
      </c>
      <c r="OO17" s="15">
        <f>Reg[[#This Row],[T2DP15]]</f>
        <v>3021</v>
      </c>
      <c r="OP17" s="15">
        <f>Reg[[#This Row],[T2DP16]]</f>
        <v>3062</v>
      </c>
      <c r="OQ17" s="15">
        <f>Reg[[#This Row],[T2DP17]]</f>
        <v>3146</v>
      </c>
      <c r="OR17" s="15">
        <f>Reg[[#This Row],[T2DP18]]</f>
        <v>3245</v>
      </c>
      <c r="OS17" s="15">
        <f>Reg[[#This Row],[T2DP19]]</f>
        <v>3277</v>
      </c>
      <c r="OT17" s="15">
        <f>Reg[[#This Row],[T2DP20]]</f>
        <v>3329</v>
      </c>
      <c r="OU17" s="15">
        <f>Reg[[#This Row],[T2DP21]]</f>
        <v>3381</v>
      </c>
      <c r="OV17" s="15">
        <f>Reg[[#This Row],[T2DP22]]</f>
        <v>3427</v>
      </c>
      <c r="OW17" s="15">
        <f>Reg[[#This Row],[T2DP23]]</f>
        <v>3482</v>
      </c>
      <c r="OX17" s="15">
        <f>Reg[[#This Row],[T2DP24]]</f>
        <v>3530</v>
      </c>
      <c r="OY17" s="15">
        <f>Reg[[#This Row],[T2DP25]]</f>
        <v>3570</v>
      </c>
      <c r="OZ17" s="15">
        <f>Reg[[#This Row],[T2DP26]]</f>
        <v>3607</v>
      </c>
      <c r="PA17" s="15">
        <f>Reg[[#This Row],[T2DP27]]</f>
        <v>3673</v>
      </c>
      <c r="PB17" s="15">
        <f>Sug0.2[[#This Row],[T2DP2]]</f>
        <v>2127</v>
      </c>
      <c r="PC17" s="15">
        <f>Sug0.2[[#This Row],[T2DP3]]</f>
        <v>2168</v>
      </c>
      <c r="PD17" s="15">
        <f>Sug0.2[[#This Row],[T2DP4]]</f>
        <v>2216</v>
      </c>
      <c r="PE17" s="15">
        <f>Sug0.2[[#This Row],[T2DP5]]</f>
        <v>2251</v>
      </c>
      <c r="PF17" s="15">
        <f>Sug0.2[[#This Row],[T2DP6]]</f>
        <v>2322</v>
      </c>
      <c r="PG17" s="15">
        <f>Sug0.2[[#This Row],[T2DP7]]</f>
        <v>2393</v>
      </c>
      <c r="PH17" s="15">
        <f>Sug0.2[[#This Row],[T2DP8]]</f>
        <v>2478</v>
      </c>
      <c r="PI17" s="15">
        <f>Sug0.2[[#This Row],[T2DP9]]</f>
        <v>2551</v>
      </c>
      <c r="PJ17" s="15">
        <f>Sug0.2[[#This Row],[T2DP10]]</f>
        <v>2638</v>
      </c>
      <c r="PK17" s="15">
        <f>Sug0.2[[#This Row],[T2DP11]]</f>
        <v>2715</v>
      </c>
      <c r="PL17" s="15">
        <f>Sug0.2[[#This Row],[T2DP12]]</f>
        <v>2787</v>
      </c>
      <c r="PM17" s="15">
        <f>Sug0.2[[#This Row],[T2DP13]]</f>
        <v>2837</v>
      </c>
      <c r="PN17" s="15">
        <f>Sug0.2[[#This Row],[T2DP14]]</f>
        <v>2888</v>
      </c>
      <c r="PO17" s="15">
        <f>Sug0.2[[#This Row],[T2DP15]]</f>
        <v>2983</v>
      </c>
      <c r="PP17" s="15">
        <f>Sug0.2[[#This Row],[T2DP16]]</f>
        <v>3019</v>
      </c>
      <c r="PQ17" s="15">
        <f>Sug0.2[[#This Row],[T2DP17]]</f>
        <v>3098</v>
      </c>
      <c r="PR17" s="15">
        <f>Sug0.2[[#This Row],[T2DP18]]</f>
        <v>3187</v>
      </c>
      <c r="PS17" s="15">
        <f>Sug0.2[[#This Row],[T2DP19]]</f>
        <v>3208</v>
      </c>
      <c r="PT17" s="15">
        <f>Sug0.2[[#This Row],[T2DP20]]</f>
        <v>3260</v>
      </c>
      <c r="PU17" s="15">
        <f>Sug0.2[[#This Row],[T2DP21]]</f>
        <v>3313</v>
      </c>
      <c r="PV17" s="15">
        <f>Sug0.2[[#This Row],[T2DP22]]</f>
        <v>3359</v>
      </c>
      <c r="PW17" s="15">
        <f>Sug0.2[[#This Row],[T2DP23]]</f>
        <v>3414</v>
      </c>
      <c r="PX17" s="15">
        <f>Sug0.2[[#This Row],[T2DP24]]</f>
        <v>3463</v>
      </c>
      <c r="PY17" s="15">
        <f>Sug0.2[[#This Row],[T2DP25]]</f>
        <v>3499</v>
      </c>
      <c r="PZ17" s="15">
        <f>Sug0.2[[#This Row],[T2DP26]]</f>
        <v>3535</v>
      </c>
      <c r="QA17" s="15">
        <f>Sug0.2[[#This Row],[T2DP27]]</f>
        <v>3596</v>
      </c>
      <c r="QB17" s="15">
        <f>Sug0.5[[#This Row],[T2DP2]]</f>
        <v>2127</v>
      </c>
      <c r="QC17" s="15">
        <f>Sug0.5[[#This Row],[T2DP3]]</f>
        <v>2168</v>
      </c>
      <c r="QD17" s="15">
        <f>Sug0.5[[#This Row],[T2DP4]]</f>
        <v>2214</v>
      </c>
      <c r="QE17" s="15">
        <f>Sug0.5[[#This Row],[T2DP5]]</f>
        <v>2249</v>
      </c>
      <c r="QF17" s="15">
        <f>Sug0.5[[#This Row],[T2DP6]]</f>
        <v>2310</v>
      </c>
      <c r="QG17" s="15">
        <f>Sug0.5[[#This Row],[T2DP7]]</f>
        <v>2379</v>
      </c>
      <c r="QH17" s="15">
        <f>Sug0.5[[#This Row],[T2DP8]]</f>
        <v>2456</v>
      </c>
      <c r="QI17" s="15">
        <f>Sug0.5[[#This Row],[T2DP9]]</f>
        <v>2520</v>
      </c>
      <c r="QJ17" s="15">
        <f>Sug0.5[[#This Row],[T2DP10]]</f>
        <v>2601</v>
      </c>
      <c r="QK17" s="15">
        <f>Sug0.5[[#This Row],[T2DP11]]</f>
        <v>2669</v>
      </c>
      <c r="QL17" s="15">
        <f>Sug0.5[[#This Row],[T2DP12]]</f>
        <v>2725</v>
      </c>
      <c r="QM17" s="15">
        <f>Sug0.5[[#This Row],[T2DP13]]</f>
        <v>2765</v>
      </c>
      <c r="QN17" s="15">
        <f>Sug0.5[[#This Row],[T2DP14]]</f>
        <v>2816</v>
      </c>
      <c r="QO17" s="15">
        <f>Sug0.5[[#This Row],[T2DP15]]</f>
        <v>2895</v>
      </c>
      <c r="QP17" s="15">
        <f>Sug0.5[[#This Row],[T2DP16]]</f>
        <v>2926</v>
      </c>
      <c r="QQ17" s="15">
        <f>Sug0.5[[#This Row],[T2DP17]]</f>
        <v>3001</v>
      </c>
      <c r="QR17" s="15">
        <f>Sug0.5[[#This Row],[T2DP18]]</f>
        <v>3074</v>
      </c>
      <c r="QS17" s="15">
        <f>Sug0.5[[#This Row],[T2DP19]]</f>
        <v>3092</v>
      </c>
      <c r="QT17" s="15">
        <f>Sug0.5[[#This Row],[T2DP20]]</f>
        <v>3134</v>
      </c>
      <c r="QU17" s="15">
        <f>Sug0.5[[#This Row],[T2DP21]]</f>
        <v>3177</v>
      </c>
      <c r="QV17" s="15">
        <f>Sug0.5[[#This Row],[T2DP22]]</f>
        <v>3230</v>
      </c>
      <c r="QW17" s="15">
        <f>Sug0.5[[#This Row],[T2DP23]]</f>
        <v>3270</v>
      </c>
      <c r="QX17" s="15">
        <f>Sug0.5[[#This Row],[T2DP24]]</f>
        <v>3310</v>
      </c>
      <c r="QY17" s="15">
        <f>Sug0.5[[#This Row],[T2DP25]]</f>
        <v>3337</v>
      </c>
      <c r="QZ17" s="15">
        <f>Sug0.5[[#This Row],[T2DP26]]</f>
        <v>3367</v>
      </c>
      <c r="RA17" s="15">
        <f>Sug0.5[[#This Row],[T2DP27]]</f>
        <v>3433</v>
      </c>
      <c r="RB17" s="15">
        <f>Reg[[#This Row],[OVEP2]]</f>
        <v>7535</v>
      </c>
      <c r="RC17" s="15">
        <f>Reg[[#This Row],[OVEP3]]</f>
        <v>8189</v>
      </c>
      <c r="RD17" s="15">
        <f>Reg[[#This Row],[OVEP4]]</f>
        <v>8533</v>
      </c>
      <c r="RE17" s="15">
        <f>Reg[[#This Row],[OVEP5]]</f>
        <v>8626</v>
      </c>
      <c r="RF17" s="15">
        <f>Reg[[#This Row],[OVEP6]]</f>
        <v>8745</v>
      </c>
      <c r="RG17" s="15">
        <f>Reg[[#This Row],[OVEP7]]</f>
        <v>8778</v>
      </c>
      <c r="RH17" s="15">
        <f>Reg[[#This Row],[OVEP8]]</f>
        <v>8817</v>
      </c>
      <c r="RI17" s="15">
        <f>Reg[[#This Row],[OVEP9]]</f>
        <v>8836</v>
      </c>
      <c r="RJ17" s="15">
        <f>Reg[[#This Row],[OVEP10]]</f>
        <v>8814</v>
      </c>
      <c r="RK17" s="15">
        <f>Reg[[#This Row],[OVEP11]]</f>
        <v>8795</v>
      </c>
      <c r="RL17" s="15">
        <f>Reg[[#This Row],[OVEP12]]</f>
        <v>8772</v>
      </c>
      <c r="RM17" s="15">
        <f>Reg[[#This Row],[OVEP13]]</f>
        <v>8748</v>
      </c>
      <c r="RN17" s="15">
        <f>Reg[[#This Row],[OVEP14]]</f>
        <v>8767</v>
      </c>
      <c r="RO17" s="15">
        <f>Reg[[#This Row],[OVEP15]]</f>
        <v>8808</v>
      </c>
      <c r="RP17" s="15">
        <f>Reg[[#This Row],[OVEP16]]</f>
        <v>8838</v>
      </c>
      <c r="RQ17" s="15">
        <f>Reg[[#This Row],[OVEP17]]</f>
        <v>8842</v>
      </c>
      <c r="RR17" s="15">
        <f>Reg[[#This Row],[OVEP18]]</f>
        <v>8880</v>
      </c>
      <c r="RS17" s="15">
        <f>Reg[[#This Row],[OVEP19]]</f>
        <v>8879</v>
      </c>
      <c r="RT17" s="15">
        <f>Reg[[#This Row],[OVEP20]]</f>
        <v>8909</v>
      </c>
      <c r="RU17" s="15">
        <f>Reg[[#This Row],[OVEP21]]</f>
        <v>8908</v>
      </c>
      <c r="RV17" s="15">
        <f>Reg[[#This Row],[OVEP22]]</f>
        <v>8882</v>
      </c>
      <c r="RW17" s="15">
        <f>Reg[[#This Row],[OVEP23]]</f>
        <v>8894</v>
      </c>
      <c r="RX17" s="15">
        <f>Reg[[#This Row],[OVEP24]]</f>
        <v>8892</v>
      </c>
      <c r="RY17" s="15">
        <f>Reg[[#This Row],[OVEP25]]</f>
        <v>8834</v>
      </c>
      <c r="RZ17" s="15">
        <f>Reg[[#This Row],[OVEP26]]</f>
        <v>8892</v>
      </c>
      <c r="SA17" s="15">
        <f>Reg[[#This Row],[OVEP27]]</f>
        <v>8904</v>
      </c>
      <c r="SB17" s="15">
        <f>Sug0.2[[#This Row],[OVEP2]]</f>
        <v>7535</v>
      </c>
      <c r="SC17" s="15">
        <f>Sug0.2[[#This Row],[OVEP3]]</f>
        <v>8093</v>
      </c>
      <c r="SD17" s="15">
        <f>Sug0.2[[#This Row],[OVEP4]]</f>
        <v>8417</v>
      </c>
      <c r="SE17" s="15">
        <f>Sug0.2[[#This Row],[OVEP5]]</f>
        <v>8522</v>
      </c>
      <c r="SF17" s="15">
        <f>Sug0.2[[#This Row],[OVEP6]]</f>
        <v>8634</v>
      </c>
      <c r="SG17" s="15">
        <f>Sug0.2[[#This Row],[OVEP7]]</f>
        <v>8711</v>
      </c>
      <c r="SH17" s="15">
        <f>Sug0.2[[#This Row],[OVEP8]]</f>
        <v>8787</v>
      </c>
      <c r="SI17" s="15">
        <f>Sug0.2[[#This Row],[OVEP9]]</f>
        <v>8819</v>
      </c>
      <c r="SJ17" s="15">
        <f>Sug0.2[[#This Row],[OVEP10]]</f>
        <v>8828</v>
      </c>
      <c r="SK17" s="15">
        <f>Sug0.2[[#This Row],[OVEP11]]</f>
        <v>8844</v>
      </c>
      <c r="SL17" s="15">
        <f>Sug0.2[[#This Row],[OVEP12]]</f>
        <v>8836</v>
      </c>
      <c r="SM17" s="15">
        <f>Sug0.2[[#This Row],[OVEP13]]</f>
        <v>8853</v>
      </c>
      <c r="SN17" s="15">
        <f>Sug0.2[[#This Row],[OVEP14]]</f>
        <v>8871</v>
      </c>
      <c r="SO17" s="15">
        <f>Sug0.2[[#This Row],[OVEP15]]</f>
        <v>8943</v>
      </c>
      <c r="SP17" s="15">
        <f>Sug0.2[[#This Row],[OVEP16]]</f>
        <v>8945</v>
      </c>
      <c r="SQ17" s="15">
        <f>Sug0.2[[#This Row],[OVEP17]]</f>
        <v>8987</v>
      </c>
      <c r="SR17" s="15">
        <f>Sug0.2[[#This Row],[OVEP18]]</f>
        <v>9014</v>
      </c>
      <c r="SS17" s="15">
        <f>Sug0.2[[#This Row],[OVEP19]]</f>
        <v>9048</v>
      </c>
      <c r="ST17" s="15">
        <f>Sug0.2[[#This Row],[OVEP20]]</f>
        <v>9111</v>
      </c>
      <c r="SU17" s="15">
        <f>Sug0.2[[#This Row],[OVEP21]]</f>
        <v>9146</v>
      </c>
      <c r="SV17" s="15">
        <f>Sug0.2[[#This Row],[OVEP22]]</f>
        <v>9112</v>
      </c>
      <c r="SW17" s="15">
        <f>Sug0.2[[#This Row],[OVEP23]]</f>
        <v>9132</v>
      </c>
      <c r="SX17" s="15">
        <f>Sug0.2[[#This Row],[OVEP24]]</f>
        <v>9102</v>
      </c>
      <c r="SY17" s="15">
        <f>Sug0.2[[#This Row],[OVEP25]]</f>
        <v>9054</v>
      </c>
      <c r="SZ17" s="15">
        <f>Sug0.2[[#This Row],[OVEP26]]</f>
        <v>9121</v>
      </c>
      <c r="TA17" s="15">
        <f>Sug0.2[[#This Row],[OVEP27]]</f>
        <v>9131</v>
      </c>
      <c r="TB17" s="15">
        <f>Sug0.5[[#This Row],[OVEP2]]</f>
        <v>7535</v>
      </c>
      <c r="TC17" s="15">
        <f>Sug0.5[[#This Row],[OVEP3]]</f>
        <v>7941</v>
      </c>
      <c r="TD17" s="15">
        <f>Sug0.5[[#This Row],[OVEP4]]</f>
        <v>8197</v>
      </c>
      <c r="TE17" s="15">
        <f>Sug0.5[[#This Row],[OVEP5]]</f>
        <v>8311</v>
      </c>
      <c r="TF17" s="15">
        <f>Sug0.5[[#This Row],[OVEP6]]</f>
        <v>8445</v>
      </c>
      <c r="TG17" s="15">
        <f>Sug0.5[[#This Row],[OVEP7]]</f>
        <v>8553</v>
      </c>
      <c r="TH17" s="15">
        <f>Sug0.5[[#This Row],[OVEP8]]</f>
        <v>8674</v>
      </c>
      <c r="TI17" s="15">
        <f>Sug0.5[[#This Row],[OVEP9]]</f>
        <v>8733</v>
      </c>
      <c r="TJ17" s="15">
        <f>Sug0.5[[#This Row],[OVEP10]]</f>
        <v>8794</v>
      </c>
      <c r="TK17" s="15">
        <f>Sug0.5[[#This Row],[OVEP11]]</f>
        <v>8849</v>
      </c>
      <c r="TL17" s="15">
        <f>Sug0.5[[#This Row],[OVEP12]]</f>
        <v>8855</v>
      </c>
      <c r="TM17" s="15">
        <f>Sug0.5[[#This Row],[OVEP13]]</f>
        <v>8950</v>
      </c>
      <c r="TN17" s="15">
        <f>Sug0.5[[#This Row],[OVEP14]]</f>
        <v>8996</v>
      </c>
      <c r="TO17" s="15">
        <f>Sug0.5[[#This Row],[OVEP15]]</f>
        <v>9109</v>
      </c>
      <c r="TP17" s="15">
        <f>Sug0.5[[#This Row],[OVEP16]]</f>
        <v>9122</v>
      </c>
      <c r="TQ17" s="15">
        <f>Sug0.5[[#This Row],[OVEP17]]</f>
        <v>9169</v>
      </c>
      <c r="TR17" s="15">
        <f>Sug0.5[[#This Row],[OVEP18]]</f>
        <v>9244</v>
      </c>
      <c r="TS17" s="15">
        <f>Sug0.5[[#This Row],[OVEP19]]</f>
        <v>9284</v>
      </c>
      <c r="TT17" s="15">
        <f>Sug0.5[[#This Row],[OVEP20]]</f>
        <v>9413</v>
      </c>
      <c r="TU17" s="15">
        <f>Sug0.5[[#This Row],[OVEP21]]</f>
        <v>9477</v>
      </c>
      <c r="TV17" s="15">
        <f>Sug0.5[[#This Row],[OVEP22]]</f>
        <v>9480</v>
      </c>
      <c r="TW17" s="15">
        <f>Sug0.5[[#This Row],[OVEP23]]</f>
        <v>9525</v>
      </c>
      <c r="TX17" s="15">
        <f>Sug0.5[[#This Row],[OVEP24]]</f>
        <v>9500</v>
      </c>
      <c r="TY17" s="15">
        <f>Sug0.5[[#This Row],[OVEP25]]</f>
        <v>9528</v>
      </c>
      <c r="TZ17" s="15">
        <f>Sug0.5[[#This Row],[OVEP26]]</f>
        <v>9602</v>
      </c>
      <c r="UA17" s="15">
        <f>Sug0.5[[#This Row],[OVEP27]]</f>
        <v>9615</v>
      </c>
      <c r="UB17" s="15">
        <f>Reg[[#This Row],[OBEP2]]</f>
        <v>8350</v>
      </c>
      <c r="UC17" s="15">
        <f>Reg[[#This Row],[OBEP3]]</f>
        <v>8476</v>
      </c>
      <c r="UD17" s="15">
        <f>Reg[[#This Row],[OBEP4]]</f>
        <v>8665</v>
      </c>
      <c r="UE17" s="15">
        <f>Reg[[#This Row],[OBEP5]]</f>
        <v>8882</v>
      </c>
      <c r="UF17" s="15">
        <f>Reg[[#This Row],[OBEP6]]</f>
        <v>9130</v>
      </c>
      <c r="UG17" s="15">
        <f>Reg[[#This Row],[OBEP7]]</f>
        <v>9317</v>
      </c>
      <c r="UH17" s="15">
        <f>Reg[[#This Row],[OBEP8]]</f>
        <v>9463</v>
      </c>
      <c r="UI17" s="15">
        <f>Reg[[#This Row],[OBEP9]]</f>
        <v>9619</v>
      </c>
      <c r="UJ17" s="15">
        <f>Reg[[#This Row],[OBEP10]]</f>
        <v>9784</v>
      </c>
      <c r="UK17" s="15">
        <f>Reg[[#This Row],[OBEP11]]</f>
        <v>9935</v>
      </c>
      <c r="UL17" s="15">
        <f>Reg[[#This Row],[OBEP12]]</f>
        <v>10041</v>
      </c>
      <c r="UM17" s="15">
        <f>Reg[[#This Row],[OBEP13]]</f>
        <v>10120</v>
      </c>
      <c r="UN17" s="15">
        <f>Reg[[#This Row],[OBEP14]]</f>
        <v>10216</v>
      </c>
      <c r="UO17" s="15">
        <f>Reg[[#This Row],[OBEP15]]</f>
        <v>10303</v>
      </c>
      <c r="UP17" s="15">
        <f>Reg[[#This Row],[OBEP16]]</f>
        <v>10371</v>
      </c>
      <c r="UQ17" s="15">
        <f>Reg[[#This Row],[OBEP17]]</f>
        <v>10500</v>
      </c>
      <c r="UR17" s="15">
        <f>Reg[[#This Row],[OBEP18]]</f>
        <v>10627</v>
      </c>
      <c r="US17" s="15">
        <f>Reg[[#This Row],[OBEP19]]</f>
        <v>10655</v>
      </c>
      <c r="UT17" s="15">
        <f>Reg[[#This Row],[OBEP20]]</f>
        <v>10707</v>
      </c>
      <c r="UU17" s="15">
        <f>Reg[[#This Row],[OBEP21]]</f>
        <v>10832</v>
      </c>
      <c r="UV17" s="15">
        <f>Reg[[#This Row],[OBEP22]]</f>
        <v>10875</v>
      </c>
      <c r="UW17" s="15">
        <f>Reg[[#This Row],[OBEP23]]</f>
        <v>10919</v>
      </c>
      <c r="UX17" s="15">
        <f>Reg[[#This Row],[OBEP24]]</f>
        <v>10980</v>
      </c>
      <c r="UY17" s="15">
        <f>Reg[[#This Row],[OBEP25]]</f>
        <v>11072</v>
      </c>
      <c r="UZ17" s="15">
        <f>Reg[[#This Row],[OBEP26]]</f>
        <v>11169</v>
      </c>
      <c r="VA17" s="15">
        <f>Reg[[#This Row],[OBEP27]]</f>
        <v>11188</v>
      </c>
      <c r="VB17" s="15">
        <f>Sug0.2[[#This Row],[OBEP2]]</f>
        <v>8350</v>
      </c>
      <c r="VC17" s="15">
        <f>Sug0.2[[#This Row],[OBEP3]]</f>
        <v>8431</v>
      </c>
      <c r="VD17" s="15">
        <f>Sug0.2[[#This Row],[OBEP4]]</f>
        <v>8559</v>
      </c>
      <c r="VE17" s="15">
        <f>Sug0.2[[#This Row],[OBEP5]]</f>
        <v>8712</v>
      </c>
      <c r="VF17" s="15">
        <f>Sug0.2[[#This Row],[OBEP6]]</f>
        <v>8909</v>
      </c>
      <c r="VG17" s="15">
        <f>Sug0.2[[#This Row],[OBEP7]]</f>
        <v>9035</v>
      </c>
      <c r="VH17" s="15">
        <f>Sug0.2[[#This Row],[OBEP8]]</f>
        <v>9123</v>
      </c>
      <c r="VI17" s="15">
        <f>Sug0.2[[#This Row],[OBEP9]]</f>
        <v>9231</v>
      </c>
      <c r="VJ17" s="15">
        <f>Sug0.2[[#This Row],[OBEP10]]</f>
        <v>9359</v>
      </c>
      <c r="VK17" s="15">
        <f>Sug0.2[[#This Row],[OBEP11]]</f>
        <v>9469</v>
      </c>
      <c r="VL17" s="15">
        <f>Sug0.2[[#This Row],[OBEP12]]</f>
        <v>9549</v>
      </c>
      <c r="VM17" s="15">
        <f>Sug0.2[[#This Row],[OBEP13]]</f>
        <v>9591</v>
      </c>
      <c r="VN17" s="15">
        <f>Sug0.2[[#This Row],[OBEP14]]</f>
        <v>9668</v>
      </c>
      <c r="VO17" s="15">
        <f>Sug0.2[[#This Row],[OBEP15]]</f>
        <v>9729</v>
      </c>
      <c r="VP17" s="15">
        <f>Sug0.2[[#This Row],[OBEP16]]</f>
        <v>9792</v>
      </c>
      <c r="VQ17" s="15">
        <f>Sug0.2[[#This Row],[OBEP17]]</f>
        <v>9891</v>
      </c>
      <c r="VR17" s="15">
        <f>Sug0.2[[#This Row],[OBEP18]]</f>
        <v>10003</v>
      </c>
      <c r="VS17" s="15">
        <f>Sug0.2[[#This Row],[OBEP19]]</f>
        <v>9999</v>
      </c>
      <c r="VT17" s="15">
        <f>Sug0.2[[#This Row],[OBEP20]]</f>
        <v>10032</v>
      </c>
      <c r="VU17" s="15">
        <f>Sug0.2[[#This Row],[OBEP21]]</f>
        <v>10132</v>
      </c>
      <c r="VV17" s="15">
        <f>Sug0.2[[#This Row],[OBEP22]]</f>
        <v>10177</v>
      </c>
      <c r="VW17" s="15">
        <f>Sug0.2[[#This Row],[OBEP23]]</f>
        <v>10196</v>
      </c>
      <c r="VX17" s="15">
        <f>Sug0.2[[#This Row],[OBEP24]]</f>
        <v>10274</v>
      </c>
      <c r="VY17" s="15">
        <f>Sug0.2[[#This Row],[OBEP25]]</f>
        <v>10363</v>
      </c>
      <c r="VZ17" s="15">
        <f>Sug0.2[[#This Row],[OBEP26]]</f>
        <v>10448</v>
      </c>
      <c r="WA17" s="15">
        <f>Sug0.2[[#This Row],[OBEP27]]</f>
        <v>10463</v>
      </c>
      <c r="WB17" s="15">
        <f>Sug0.5[[#This Row],[OBEP2]]</f>
        <v>8350</v>
      </c>
      <c r="WC17" s="15">
        <f>Sug0.5[[#This Row],[OBEP3]]</f>
        <v>8309</v>
      </c>
      <c r="WD17" s="15">
        <f>Sug0.5[[#This Row],[OBEP4]]</f>
        <v>8308</v>
      </c>
      <c r="WE17" s="15">
        <f>Sug0.5[[#This Row],[OBEP5]]</f>
        <v>8332</v>
      </c>
      <c r="WF17" s="15">
        <f>Sug0.5[[#This Row],[OBEP6]]</f>
        <v>8410</v>
      </c>
      <c r="WG17" s="15">
        <f>Sug0.5[[#This Row],[OBEP7]]</f>
        <v>8436</v>
      </c>
      <c r="WH17" s="15">
        <f>Sug0.5[[#This Row],[OBEP8]]</f>
        <v>8448</v>
      </c>
      <c r="WI17" s="15">
        <f>Sug0.5[[#This Row],[OBEP9]]</f>
        <v>8473</v>
      </c>
      <c r="WJ17" s="15">
        <f>Sug0.5[[#This Row],[OBEP10]]</f>
        <v>8530</v>
      </c>
      <c r="WK17" s="15">
        <f>Sug0.5[[#This Row],[OBEP11]]</f>
        <v>8568</v>
      </c>
      <c r="WL17" s="15">
        <f>Sug0.5[[#This Row],[OBEP12]]</f>
        <v>8601</v>
      </c>
      <c r="WM17" s="15">
        <f>Sug0.5[[#This Row],[OBEP13]]</f>
        <v>8574</v>
      </c>
      <c r="WN17" s="15">
        <f>Sug0.5[[#This Row],[OBEP14]]</f>
        <v>8595</v>
      </c>
      <c r="WO17" s="15">
        <f>Sug0.5[[#This Row],[OBEP15]]</f>
        <v>8615</v>
      </c>
      <c r="WP17" s="15">
        <f>Sug0.5[[#This Row],[OBEP16]]</f>
        <v>8630</v>
      </c>
      <c r="WQ17" s="15">
        <f>Sug0.5[[#This Row],[OBEP17]]</f>
        <v>8687</v>
      </c>
      <c r="WR17" s="15">
        <f>Sug0.5[[#This Row],[OBEP18]]</f>
        <v>8749</v>
      </c>
      <c r="WS17" s="15">
        <f>Sug0.5[[#This Row],[OBEP19]]</f>
        <v>8733</v>
      </c>
      <c r="WT17" s="15">
        <f>Sug0.5[[#This Row],[OBEP20]]</f>
        <v>8729</v>
      </c>
      <c r="WU17" s="15">
        <f>Sug0.5[[#This Row],[OBEP21]]</f>
        <v>8787</v>
      </c>
      <c r="WV17" s="15">
        <f>Sug0.5[[#This Row],[OBEP22]]</f>
        <v>8812</v>
      </c>
      <c r="WW17" s="15">
        <f>Sug0.5[[#This Row],[OBEP23]]</f>
        <v>8792</v>
      </c>
      <c r="WX17" s="15">
        <f>Sug0.5[[#This Row],[OBEP24]]</f>
        <v>8858</v>
      </c>
      <c r="WY17" s="15">
        <f>Sug0.5[[#This Row],[OBEP25]]</f>
        <v>8906</v>
      </c>
      <c r="WZ17" s="15">
        <f>Sug0.5[[#This Row],[OBEP26]]</f>
        <v>8967</v>
      </c>
      <c r="XA17" s="15">
        <f>Sug0.5[[#This Row],[OBEP27]]</f>
        <v>8988</v>
      </c>
    </row>
    <row r="18" spans="1:625" x14ac:dyDescent="0.25">
      <c r="A18">
        <v>14</v>
      </c>
      <c r="B18" s="11">
        <f>Reg[[#This Row],[STEP2]]</f>
        <v>6146</v>
      </c>
      <c r="C18" s="11">
        <f>Reg[[#This Row],[STEP3]]</f>
        <v>6431</v>
      </c>
      <c r="D18" s="11">
        <f>Reg[[#This Row],[STEP4]]</f>
        <v>6671</v>
      </c>
      <c r="E18" s="11">
        <f>Reg[[#This Row],[STEP5]]</f>
        <v>6951</v>
      </c>
      <c r="F18" s="11">
        <f>Reg[[#This Row],[STEP6]]</f>
        <v>7167</v>
      </c>
      <c r="G18" s="11">
        <f>Reg[[#This Row],[STEP7]]</f>
        <v>7388</v>
      </c>
      <c r="H18" s="11">
        <f>Reg[[#This Row],[STEP8]]</f>
        <v>7493</v>
      </c>
      <c r="I18" s="11">
        <f>Reg[[#This Row],[STEP9]]</f>
        <v>7638</v>
      </c>
      <c r="J18" s="11">
        <f>Reg[[#This Row],[STEP10]]</f>
        <v>7772</v>
      </c>
      <c r="K18" s="11">
        <f>Reg[[#This Row],[STEP11]]</f>
        <v>7922</v>
      </c>
      <c r="L18" s="11">
        <f>Reg[[#This Row],[STEP12]]</f>
        <v>8017</v>
      </c>
      <c r="M18" s="11">
        <f>Reg[[#This Row],[STEP13]]</f>
        <v>8113</v>
      </c>
      <c r="N18" s="11">
        <f>Reg[[#This Row],[STEP14]]</f>
        <v>8206</v>
      </c>
      <c r="O18" s="11">
        <f>Reg[[#This Row],[STEP15]]</f>
        <v>8254</v>
      </c>
      <c r="P18" s="11">
        <f>Reg[[#This Row],[STEP16]]</f>
        <v>8310</v>
      </c>
      <c r="Q18" s="11">
        <f>Reg[[#This Row],[STEP17]]</f>
        <v>8347</v>
      </c>
      <c r="R18" s="11">
        <f>Reg[[#This Row],[STEP18]]</f>
        <v>8392</v>
      </c>
      <c r="S18" s="11">
        <f>Reg[[#This Row],[STEP19]]</f>
        <v>8440</v>
      </c>
      <c r="T18" s="11">
        <f>Reg[[#This Row],[STEP20]]</f>
        <v>8457</v>
      </c>
      <c r="U18" s="11">
        <f>Reg[[#This Row],[STEP21]]</f>
        <v>8495</v>
      </c>
      <c r="V18" s="11">
        <f>Reg[[#This Row],[STEP22]]</f>
        <v>8538</v>
      </c>
      <c r="W18" s="11">
        <f>Reg[[#This Row],[STEP23]]</f>
        <v>8559</v>
      </c>
      <c r="X18" s="11">
        <f>Reg[[#This Row],[STEP24]]</f>
        <v>8537</v>
      </c>
      <c r="Y18" s="11">
        <f>Reg[[#This Row],[STEP25]]</f>
        <v>8564</v>
      </c>
      <c r="Z18" s="11">
        <f>Reg[[#This Row],[STEP26]]</f>
        <v>8507</v>
      </c>
      <c r="AA18" s="11">
        <f>Reg[[#This Row],[STEP27]]</f>
        <v>8526</v>
      </c>
      <c r="AB18" s="11">
        <f>Sug0.2[[#This Row],[STEP2]]</f>
        <v>6146</v>
      </c>
      <c r="AC18" s="11">
        <f>Sug0.2[[#This Row],[STEP3]]</f>
        <v>6412</v>
      </c>
      <c r="AD18" s="11">
        <f>Sug0.2[[#This Row],[STEP4]]</f>
        <v>6634</v>
      </c>
      <c r="AE18" s="11">
        <f>Sug0.2[[#This Row],[STEP5]]</f>
        <v>6892</v>
      </c>
      <c r="AF18" s="11">
        <f>Sug0.2[[#This Row],[STEP6]]</f>
        <v>7085</v>
      </c>
      <c r="AG18" s="11">
        <f>Sug0.2[[#This Row],[STEP7]]</f>
        <v>7299</v>
      </c>
      <c r="AH18" s="11">
        <f>Sug0.2[[#This Row],[STEP8]]</f>
        <v>7394</v>
      </c>
      <c r="AI18" s="11">
        <f>Sug0.2[[#This Row],[STEP9]]</f>
        <v>7531</v>
      </c>
      <c r="AJ18" s="11">
        <f>Sug0.2[[#This Row],[STEP10]]</f>
        <v>7657</v>
      </c>
      <c r="AK18" s="11">
        <f>Sug0.2[[#This Row],[STEP11]]</f>
        <v>7804</v>
      </c>
      <c r="AL18" s="11">
        <f>Sug0.2[[#This Row],[STEP12]]</f>
        <v>7888</v>
      </c>
      <c r="AM18" s="11">
        <f>Sug0.2[[#This Row],[STEP13]]</f>
        <v>7996</v>
      </c>
      <c r="AN18" s="11">
        <f>Sug0.2[[#This Row],[STEP14]]</f>
        <v>8086</v>
      </c>
      <c r="AO18" s="11">
        <f>Sug0.2[[#This Row],[STEP15]]</f>
        <v>8140</v>
      </c>
      <c r="AP18" s="11">
        <f>Sug0.2[[#This Row],[STEP16]]</f>
        <v>8199</v>
      </c>
      <c r="AQ18" s="11">
        <f>Sug0.2[[#This Row],[STEP17]]</f>
        <v>8240</v>
      </c>
      <c r="AR18" s="11">
        <f>Sug0.2[[#This Row],[STEP18]]</f>
        <v>8283</v>
      </c>
      <c r="AS18" s="11">
        <f>Sug0.2[[#This Row],[STEP19]]</f>
        <v>8334</v>
      </c>
      <c r="AT18" s="11">
        <f>Sug0.2[[#This Row],[STEP20]]</f>
        <v>8347</v>
      </c>
      <c r="AU18" s="11">
        <f>Sug0.2[[#This Row],[STEP21]]</f>
        <v>8385</v>
      </c>
      <c r="AV18" s="11">
        <f>Sug0.2[[#This Row],[STEP22]]</f>
        <v>8422</v>
      </c>
      <c r="AW18" s="11">
        <f>Sug0.2[[#This Row],[STEP23]]</f>
        <v>8437</v>
      </c>
      <c r="AX18" s="11">
        <f>Sug0.2[[#This Row],[STEP24]]</f>
        <v>8420</v>
      </c>
      <c r="AY18" s="11">
        <f>Sug0.2[[#This Row],[STEP25]]</f>
        <v>8448</v>
      </c>
      <c r="AZ18" s="11">
        <f>Sug0.2[[#This Row],[STEP26]]</f>
        <v>8389</v>
      </c>
      <c r="BA18" s="11">
        <f>Sug0.2[[#This Row],[STEP27]]</f>
        <v>8419</v>
      </c>
      <c r="BB18" s="11">
        <f>Sug0.5[[#This Row],[STEP2]]</f>
        <v>6146</v>
      </c>
      <c r="BC18" s="11">
        <f>Sug0.5[[#This Row],[STEP3]]</f>
        <v>6379</v>
      </c>
      <c r="BD18" s="11">
        <f>Sug0.5[[#This Row],[STEP4]]</f>
        <v>6574</v>
      </c>
      <c r="BE18" s="11">
        <f>Sug0.5[[#This Row],[STEP5]]</f>
        <v>6789</v>
      </c>
      <c r="BF18" s="11">
        <f>Sug0.5[[#This Row],[STEP6]]</f>
        <v>6955</v>
      </c>
      <c r="BG18" s="11">
        <f>Sug0.5[[#This Row],[STEP7]]</f>
        <v>7131</v>
      </c>
      <c r="BH18" s="11">
        <f>Sug0.5[[#This Row],[STEP8]]</f>
        <v>7217</v>
      </c>
      <c r="BI18" s="11">
        <f>Sug0.5[[#This Row],[STEP9]]</f>
        <v>7338</v>
      </c>
      <c r="BJ18" s="11">
        <f>Sug0.5[[#This Row],[STEP10]]</f>
        <v>7452</v>
      </c>
      <c r="BK18" s="11">
        <f>Sug0.5[[#This Row],[STEP11]]</f>
        <v>7588</v>
      </c>
      <c r="BL18" s="11">
        <f>Sug0.5[[#This Row],[STEP12]]</f>
        <v>7669</v>
      </c>
      <c r="BM18" s="11">
        <f>Sug0.5[[#This Row],[STEP13]]</f>
        <v>7757</v>
      </c>
      <c r="BN18" s="11">
        <f>Sug0.5[[#This Row],[STEP14]]</f>
        <v>7833</v>
      </c>
      <c r="BO18" s="11">
        <f>Sug0.5[[#This Row],[STEP15]]</f>
        <v>7896</v>
      </c>
      <c r="BP18" s="11">
        <f>Sug0.5[[#This Row],[STEP16]]</f>
        <v>7951</v>
      </c>
      <c r="BQ18" s="11">
        <f>Sug0.5[[#This Row],[STEP17]]</f>
        <v>7984</v>
      </c>
      <c r="BR18" s="11">
        <f>Sug0.5[[#This Row],[STEP18]]</f>
        <v>8030</v>
      </c>
      <c r="BS18" s="11">
        <f>Sug0.5[[#This Row],[STEP19]]</f>
        <v>8078</v>
      </c>
      <c r="BT18" s="11">
        <f>Sug0.5[[#This Row],[STEP20]]</f>
        <v>8073</v>
      </c>
      <c r="BU18" s="11">
        <f>Sug0.5[[#This Row],[STEP21]]</f>
        <v>8093</v>
      </c>
      <c r="BV18" s="11">
        <f>Sug0.5[[#This Row],[STEP22]]</f>
        <v>8131</v>
      </c>
      <c r="BW18" s="11">
        <f>Sug0.5[[#This Row],[STEP23]]</f>
        <v>8151</v>
      </c>
      <c r="BX18" s="11">
        <f>Sug0.5[[#This Row],[STEP24]]</f>
        <v>8142</v>
      </c>
      <c r="BY18" s="11">
        <f>Sug0.5[[#This Row],[STEP25]]</f>
        <v>8179</v>
      </c>
      <c r="BZ18" s="11">
        <f>Sug0.5[[#This Row],[STEP26]]</f>
        <v>8116</v>
      </c>
      <c r="CA18" s="11">
        <f>Sug0.5[[#This Row],[STEP27]]</f>
        <v>8159</v>
      </c>
      <c r="CB18" s="11">
        <f>Reg[[#This Row],[NASP2]]</f>
        <v>592</v>
      </c>
      <c r="CC18" s="11">
        <f>Reg[[#This Row],[NASP3]]</f>
        <v>671</v>
      </c>
      <c r="CD18" s="11">
        <f>Reg[[#This Row],[NASP4]]</f>
        <v>766</v>
      </c>
      <c r="CE18" s="11">
        <f>Reg[[#This Row],[NASP5]]</f>
        <v>862</v>
      </c>
      <c r="CF18" s="11">
        <f>Reg[[#This Row],[NASP6]]</f>
        <v>941</v>
      </c>
      <c r="CG18" s="11">
        <f>Reg[[#This Row],[NASP7]]</f>
        <v>1041</v>
      </c>
      <c r="CH18" s="11">
        <f>Reg[[#This Row],[NASP8]]</f>
        <v>1168</v>
      </c>
      <c r="CI18" s="11">
        <f>Reg[[#This Row],[NASP9]]</f>
        <v>1277</v>
      </c>
      <c r="CJ18" s="11">
        <f>Reg[[#This Row],[NASP10]]</f>
        <v>1352</v>
      </c>
      <c r="CK18" s="11">
        <f>Reg[[#This Row],[NASP11]]</f>
        <v>1446</v>
      </c>
      <c r="CL18" s="11">
        <f>Reg[[#This Row],[NASP12]]</f>
        <v>1548</v>
      </c>
      <c r="CM18" s="11">
        <f>Reg[[#This Row],[NASP13]]</f>
        <v>1612</v>
      </c>
      <c r="CN18" s="11">
        <f>Reg[[#This Row],[NASP14]]</f>
        <v>1711</v>
      </c>
      <c r="CO18" s="11">
        <f>Reg[[#This Row],[NASP15]]</f>
        <v>1826</v>
      </c>
      <c r="CP18" s="11">
        <f>Reg[[#This Row],[NASP16]]</f>
        <v>1948</v>
      </c>
      <c r="CQ18" s="11">
        <f>Reg[[#This Row],[NASP17]]</f>
        <v>2028</v>
      </c>
      <c r="CR18" s="11">
        <f>Reg[[#This Row],[NASP18]]</f>
        <v>2097</v>
      </c>
      <c r="CS18" s="11">
        <f>Reg[[#This Row],[NASP19]]</f>
        <v>2158</v>
      </c>
      <c r="CT18" s="11">
        <f>Reg[[#This Row],[NASP20]]</f>
        <v>2219</v>
      </c>
      <c r="CU18" s="11">
        <f>Reg[[#This Row],[NASP21]]</f>
        <v>2303</v>
      </c>
      <c r="CV18" s="11">
        <f>Reg[[#This Row],[NASP22]]</f>
        <v>2351</v>
      </c>
      <c r="CW18" s="11">
        <f>Reg[[#This Row],[NASP23]]</f>
        <v>2384</v>
      </c>
      <c r="CX18" s="11">
        <f>Reg[[#This Row],[NASP24]]</f>
        <v>2450</v>
      </c>
      <c r="CY18" s="11">
        <f>Reg[[#This Row],[NASP25]]</f>
        <v>2519</v>
      </c>
      <c r="CZ18" s="11">
        <f>Reg[[#This Row],[NASP26]]</f>
        <v>2590</v>
      </c>
      <c r="DA18" s="11">
        <f>Reg[[#This Row],[NASP27]]</f>
        <v>2616</v>
      </c>
      <c r="DB18" s="11">
        <f>Sug0.2[[#This Row],[NASP2]]</f>
        <v>592</v>
      </c>
      <c r="DC18" s="11">
        <f>Sug0.2[[#This Row],[NASP3]]</f>
        <v>666</v>
      </c>
      <c r="DD18" s="11">
        <f>Sug0.2[[#This Row],[NASP4]]</f>
        <v>760</v>
      </c>
      <c r="DE18" s="11">
        <f>Sug0.2[[#This Row],[NASP5]]</f>
        <v>850</v>
      </c>
      <c r="DF18" s="11">
        <f>Sug0.2[[#This Row],[NASP6]]</f>
        <v>924</v>
      </c>
      <c r="DG18" s="11">
        <f>Sug0.2[[#This Row],[NASP7]]</f>
        <v>1013</v>
      </c>
      <c r="DH18" s="11">
        <f>Sug0.2[[#This Row],[NASP8]]</f>
        <v>1135</v>
      </c>
      <c r="DI18" s="11">
        <f>Sug0.2[[#This Row],[NASP9]]</f>
        <v>1244</v>
      </c>
      <c r="DJ18" s="11">
        <f>Sug0.2[[#This Row],[NASP10]]</f>
        <v>1316</v>
      </c>
      <c r="DK18" s="11">
        <f>Sug0.2[[#This Row],[NASP11]]</f>
        <v>1403</v>
      </c>
      <c r="DL18" s="11">
        <f>Sug0.2[[#This Row],[NASP12]]</f>
        <v>1499</v>
      </c>
      <c r="DM18" s="11">
        <f>Sug0.2[[#This Row],[NASP13]]</f>
        <v>1548</v>
      </c>
      <c r="DN18" s="11">
        <f>Sug0.2[[#This Row],[NASP14]]</f>
        <v>1644</v>
      </c>
      <c r="DO18" s="11">
        <f>Sug0.2[[#This Row],[NASP15]]</f>
        <v>1745</v>
      </c>
      <c r="DP18" s="11">
        <f>Sug0.2[[#This Row],[NASP16]]</f>
        <v>1856</v>
      </c>
      <c r="DQ18" s="11">
        <f>Sug0.2[[#This Row],[NASP17]]</f>
        <v>1928</v>
      </c>
      <c r="DR18" s="11">
        <f>Sug0.2[[#This Row],[NASP18]]</f>
        <v>1996</v>
      </c>
      <c r="DS18" s="11">
        <f>Sug0.2[[#This Row],[NASP19]]</f>
        <v>2051</v>
      </c>
      <c r="DT18" s="11">
        <f>Sug0.2[[#This Row],[NASP20]]</f>
        <v>2107</v>
      </c>
      <c r="DU18" s="11">
        <f>Sug0.2[[#This Row],[NASP21]]</f>
        <v>2188</v>
      </c>
      <c r="DV18" s="11">
        <f>Sug0.2[[#This Row],[NASP22]]</f>
        <v>2231</v>
      </c>
      <c r="DW18" s="11">
        <f>Sug0.2[[#This Row],[NASP23]]</f>
        <v>2267</v>
      </c>
      <c r="DX18" s="11">
        <f>Sug0.2[[#This Row],[NASP24]]</f>
        <v>2328</v>
      </c>
      <c r="DY18" s="11">
        <f>Sug0.2[[#This Row],[NASP25]]</f>
        <v>2397</v>
      </c>
      <c r="DZ18" s="11">
        <f>Sug0.2[[#This Row],[NASP26]]</f>
        <v>2471</v>
      </c>
      <c r="EA18" s="11">
        <f>Sug0.2[[#This Row],[NASP27]]</f>
        <v>2487</v>
      </c>
      <c r="EB18" s="15">
        <f>Sug0.5[[#This Row],[NASP2]]</f>
        <v>592</v>
      </c>
      <c r="EC18" s="15">
        <f>Sug0.5[[#This Row],[NASP3]]</f>
        <v>659</v>
      </c>
      <c r="ED18" s="15">
        <f>Sug0.5[[#This Row],[NASP4]]</f>
        <v>737</v>
      </c>
      <c r="EE18" s="15">
        <f>Sug0.5[[#This Row],[NASP5]]</f>
        <v>818</v>
      </c>
      <c r="EF18" s="15">
        <f>Sug0.5[[#This Row],[NASP6]]</f>
        <v>882</v>
      </c>
      <c r="EG18" s="15">
        <f>Sug0.5[[#This Row],[NASP7]]</f>
        <v>966</v>
      </c>
      <c r="EH18" s="15">
        <f>Sug0.5[[#This Row],[NASP8]]</f>
        <v>1066</v>
      </c>
      <c r="EI18" s="15">
        <f>Sug0.5[[#This Row],[NASP9]]</f>
        <v>1163</v>
      </c>
      <c r="EJ18" s="15">
        <f>Sug0.5[[#This Row],[NASP10]]</f>
        <v>1220</v>
      </c>
      <c r="EK18" s="15">
        <f>Sug0.5[[#This Row],[NASP11]]</f>
        <v>1296</v>
      </c>
      <c r="EL18" s="15">
        <f>Sug0.5[[#This Row],[NASP12]]</f>
        <v>1370</v>
      </c>
      <c r="EM18" s="15">
        <f>Sug0.5[[#This Row],[NASP13]]</f>
        <v>1407</v>
      </c>
      <c r="EN18" s="15">
        <f>Sug0.5[[#This Row],[NASP14]]</f>
        <v>1496</v>
      </c>
      <c r="EO18" s="15">
        <f>Sug0.5[[#This Row],[NASP15]]</f>
        <v>1578</v>
      </c>
      <c r="EP18" s="15">
        <f>Sug0.5[[#This Row],[NASP16]]</f>
        <v>1676</v>
      </c>
      <c r="EQ18" s="15">
        <f>Sug0.5[[#This Row],[NASP17]]</f>
        <v>1747</v>
      </c>
      <c r="ER18" s="15">
        <f>Sug0.5[[#This Row],[NASP18]]</f>
        <v>1808</v>
      </c>
      <c r="ES18" s="15">
        <f>Sug0.5[[#This Row],[NASP19]]</f>
        <v>1859</v>
      </c>
      <c r="ET18" s="15">
        <f>Sug0.5[[#This Row],[NASP20]]</f>
        <v>1922</v>
      </c>
      <c r="EU18" s="15">
        <f>Sug0.5[[#This Row],[NASP21]]</f>
        <v>1991</v>
      </c>
      <c r="EV18" s="15">
        <f>Sug0.5[[#This Row],[NASP22]]</f>
        <v>2028</v>
      </c>
      <c r="EW18" s="15">
        <f>Sug0.5[[#This Row],[NASP23]]</f>
        <v>2072</v>
      </c>
      <c r="EX18" s="15">
        <f>Sug0.5[[#This Row],[NASP24]]</f>
        <v>2126</v>
      </c>
      <c r="EY18" s="15">
        <f>Sug0.5[[#This Row],[NASP25]]</f>
        <v>2191</v>
      </c>
      <c r="EZ18" s="15">
        <f>Sug0.5[[#This Row],[NASP26]]</f>
        <v>2258</v>
      </c>
      <c r="FA18" s="15">
        <f>Sug0.5[[#This Row],[NASP27]]</f>
        <v>2269</v>
      </c>
      <c r="FB18" s="15">
        <f>Reg[[#This Row],[CIRP2]]</f>
        <v>83</v>
      </c>
      <c r="FC18" s="15">
        <f>Reg[[#This Row],[CIRP3]]</f>
        <v>91</v>
      </c>
      <c r="FD18" s="15">
        <f>Reg[[#This Row],[CIRP4]]</f>
        <v>98</v>
      </c>
      <c r="FE18" s="15">
        <f>Reg[[#This Row],[CIRP5]]</f>
        <v>104</v>
      </c>
      <c r="FF18" s="15">
        <f>Reg[[#This Row],[CIRP6]]</f>
        <v>111</v>
      </c>
      <c r="FG18" s="15">
        <f>Reg[[#This Row],[CIRP7]]</f>
        <v>112</v>
      </c>
      <c r="FH18" s="15">
        <f>Reg[[#This Row],[CIRP8]]</f>
        <v>116</v>
      </c>
      <c r="FI18" s="15">
        <f>Reg[[#This Row],[CIRP9]]</f>
        <v>123</v>
      </c>
      <c r="FJ18" s="15">
        <f>Reg[[#This Row],[CIRP10]]</f>
        <v>133</v>
      </c>
      <c r="FK18" s="15">
        <f>Reg[[#This Row],[CIRP11]]</f>
        <v>135</v>
      </c>
      <c r="FL18" s="15">
        <f>Reg[[#This Row],[CIRP12]]</f>
        <v>144</v>
      </c>
      <c r="FM18" s="15">
        <f>Reg[[#This Row],[CIRP13]]</f>
        <v>148</v>
      </c>
      <c r="FN18" s="15">
        <f>Reg[[#This Row],[CIRP14]]</f>
        <v>163</v>
      </c>
      <c r="FO18" s="15">
        <f>Reg[[#This Row],[CIRP15]]</f>
        <v>172</v>
      </c>
      <c r="FP18" s="15">
        <f>Reg[[#This Row],[CIRP16]]</f>
        <v>175</v>
      </c>
      <c r="FQ18" s="15">
        <f>Reg[[#This Row],[CIRP17]]</f>
        <v>186</v>
      </c>
      <c r="FR18" s="15">
        <f>Reg[[#This Row],[CIRP18]]</f>
        <v>204</v>
      </c>
      <c r="FS18" s="15">
        <f>Reg[[#This Row],[CIRP19]]</f>
        <v>207</v>
      </c>
      <c r="FT18" s="15">
        <f>Reg[[#This Row],[CIRP20]]</f>
        <v>209</v>
      </c>
      <c r="FU18" s="15">
        <f>Reg[[#This Row],[CIRP21]]</f>
        <v>221</v>
      </c>
      <c r="FV18" s="15">
        <f>Reg[[#This Row],[CIRP22]]</f>
        <v>235</v>
      </c>
      <c r="FW18" s="15">
        <f>Reg[[#This Row],[CIRP23]]</f>
        <v>243</v>
      </c>
      <c r="FX18" s="15">
        <f>Reg[[#This Row],[CIRP24]]</f>
        <v>253</v>
      </c>
      <c r="FY18" s="15">
        <f>Reg[[#This Row],[CIRP25]]</f>
        <v>263</v>
      </c>
      <c r="FZ18" s="15">
        <f>Reg[[#This Row],[CIRP26]]</f>
        <v>259</v>
      </c>
      <c r="GA18" s="15">
        <f>Reg[[#This Row],[CIRP27]]</f>
        <v>259</v>
      </c>
      <c r="GB18" s="15">
        <f>Sug0.2[[#This Row],[CIRP2]]</f>
        <v>83</v>
      </c>
      <c r="GC18" s="15">
        <f>Sug0.2[[#This Row],[CIRP3]]</f>
        <v>90</v>
      </c>
      <c r="GD18" s="15">
        <f>Sug0.2[[#This Row],[CIRP4]]</f>
        <v>95</v>
      </c>
      <c r="GE18" s="15">
        <f>Sug0.2[[#This Row],[CIRP5]]</f>
        <v>100</v>
      </c>
      <c r="GF18" s="15">
        <f>Sug0.2[[#This Row],[CIRP6]]</f>
        <v>108</v>
      </c>
      <c r="GG18" s="15">
        <f>Sug0.2[[#This Row],[CIRP7]]</f>
        <v>109</v>
      </c>
      <c r="GH18" s="15">
        <f>Sug0.2[[#This Row],[CIRP8]]</f>
        <v>113</v>
      </c>
      <c r="GI18" s="15">
        <f>Sug0.2[[#This Row],[CIRP9]]</f>
        <v>118</v>
      </c>
      <c r="GJ18" s="15">
        <f>Sug0.2[[#This Row],[CIRP10]]</f>
        <v>126</v>
      </c>
      <c r="GK18" s="15">
        <f>Sug0.2[[#This Row],[CIRP11]]</f>
        <v>125</v>
      </c>
      <c r="GL18" s="15">
        <f>Sug0.2[[#This Row],[CIRP12]]</f>
        <v>134</v>
      </c>
      <c r="GM18" s="15">
        <f>Sug0.2[[#This Row],[CIRP13]]</f>
        <v>137</v>
      </c>
      <c r="GN18" s="15">
        <f>Sug0.2[[#This Row],[CIRP14]]</f>
        <v>148</v>
      </c>
      <c r="GO18" s="15">
        <f>Sug0.2[[#This Row],[CIRP15]]</f>
        <v>157</v>
      </c>
      <c r="GP18" s="15">
        <f>Sug0.2[[#This Row],[CIRP16]]</f>
        <v>161</v>
      </c>
      <c r="GQ18" s="15">
        <f>Sug0.2[[#This Row],[CIRP17]]</f>
        <v>172</v>
      </c>
      <c r="GR18" s="15">
        <f>Sug0.2[[#This Row],[CIRP18]]</f>
        <v>189</v>
      </c>
      <c r="GS18" s="15">
        <f>Sug0.2[[#This Row],[CIRP19]]</f>
        <v>190</v>
      </c>
      <c r="GT18" s="15">
        <f>Sug0.2[[#This Row],[CIRP20]]</f>
        <v>196</v>
      </c>
      <c r="GU18" s="15">
        <f>Sug0.2[[#This Row],[CIRP21]]</f>
        <v>207</v>
      </c>
      <c r="GV18" s="15">
        <f>Sug0.2[[#This Row],[CIRP22]]</f>
        <v>219</v>
      </c>
      <c r="GW18" s="15">
        <f>Sug0.2[[#This Row],[CIRP23]]</f>
        <v>224</v>
      </c>
      <c r="GX18" s="15">
        <f>Sug0.2[[#This Row],[CIRP24]]</f>
        <v>232</v>
      </c>
      <c r="GY18" s="15">
        <f>Sug0.2[[#This Row],[CIRP25]]</f>
        <v>240</v>
      </c>
      <c r="GZ18" s="15">
        <f>Sug0.2[[#This Row],[CIRP26]]</f>
        <v>235</v>
      </c>
      <c r="HA18" s="15">
        <f>Sug0.2[[#This Row],[CIRP27]]</f>
        <v>237</v>
      </c>
      <c r="HB18" s="15">
        <f>Sug0.5[[#This Row],[CIRP2]]</f>
        <v>83</v>
      </c>
      <c r="HC18" s="15">
        <f>Sug0.5[[#This Row],[CIRP3]]</f>
        <v>88</v>
      </c>
      <c r="HD18" s="15">
        <f>Sug0.5[[#This Row],[CIRP4]]</f>
        <v>92</v>
      </c>
      <c r="HE18" s="15">
        <f>Sug0.5[[#This Row],[CIRP5]]</f>
        <v>98</v>
      </c>
      <c r="HF18" s="15">
        <f>Sug0.5[[#This Row],[CIRP6]]</f>
        <v>105</v>
      </c>
      <c r="HG18" s="15">
        <f>Sug0.5[[#This Row],[CIRP7]]</f>
        <v>102</v>
      </c>
      <c r="HH18" s="15">
        <f>Sug0.5[[#This Row],[CIRP8]]</f>
        <v>104</v>
      </c>
      <c r="HI18" s="15">
        <f>Sug0.5[[#This Row],[CIRP9]]</f>
        <v>105</v>
      </c>
      <c r="HJ18" s="15">
        <f>Sug0.5[[#This Row],[CIRP10]]</f>
        <v>112</v>
      </c>
      <c r="HK18" s="15">
        <f>Sug0.5[[#This Row],[CIRP11]]</f>
        <v>112</v>
      </c>
      <c r="HL18" s="15">
        <f>Sug0.5[[#This Row],[CIRP12]]</f>
        <v>122</v>
      </c>
      <c r="HM18" s="15">
        <f>Sug0.5[[#This Row],[CIRP13]]</f>
        <v>123</v>
      </c>
      <c r="HN18" s="15">
        <f>Sug0.5[[#This Row],[CIRP14]]</f>
        <v>131</v>
      </c>
      <c r="HO18" s="15">
        <f>Sug0.5[[#This Row],[CIRP15]]</f>
        <v>138</v>
      </c>
      <c r="HP18" s="15">
        <f>Sug0.5[[#This Row],[CIRP16]]</f>
        <v>141</v>
      </c>
      <c r="HQ18" s="15">
        <f>Sug0.5[[#This Row],[CIRP17]]</f>
        <v>149</v>
      </c>
      <c r="HR18" s="15">
        <f>Sug0.5[[#This Row],[CIRP18]]</f>
        <v>160</v>
      </c>
      <c r="HS18" s="15">
        <f>Sug0.5[[#This Row],[CIRP19]]</f>
        <v>159</v>
      </c>
      <c r="HT18" s="15">
        <f>Sug0.5[[#This Row],[CIRP20]]</f>
        <v>162</v>
      </c>
      <c r="HU18" s="15">
        <f>Sug0.5[[#This Row],[CIRP21]]</f>
        <v>172</v>
      </c>
      <c r="HV18" s="15">
        <f>Sug0.5[[#This Row],[CIRP22]]</f>
        <v>181</v>
      </c>
      <c r="HW18" s="15">
        <f>Sug0.5[[#This Row],[CIRP23]]</f>
        <v>179</v>
      </c>
      <c r="HX18" s="15">
        <f>Sug0.5[[#This Row],[CIRP24]]</f>
        <v>188</v>
      </c>
      <c r="HY18" s="15">
        <f>Sug0.5[[#This Row],[CIRP25]]</f>
        <v>197</v>
      </c>
      <c r="HZ18" s="15">
        <f>Sug0.5[[#This Row],[CIRP26]]</f>
        <v>193</v>
      </c>
      <c r="IA18" s="15">
        <f>Sug0.5[[#This Row],[CIRP27]]</f>
        <v>194</v>
      </c>
      <c r="IB18" s="15">
        <f>Reg[[#This Row],[HCCP2]]</f>
        <v>6</v>
      </c>
      <c r="IC18" s="15">
        <f>Reg[[#This Row],[HCCP3]]</f>
        <v>4</v>
      </c>
      <c r="ID18" s="15">
        <f>Reg[[#This Row],[HCCP4]]</f>
        <v>5</v>
      </c>
      <c r="IE18" s="15">
        <f>Reg[[#This Row],[HCCP5]]</f>
        <v>4</v>
      </c>
      <c r="IF18" s="15">
        <f>Reg[[#This Row],[HCCP6]]</f>
        <v>4</v>
      </c>
      <c r="IG18" s="15">
        <f>Reg[[#This Row],[HCCP7]]</f>
        <v>5</v>
      </c>
      <c r="IH18" s="15">
        <f>Reg[[#This Row],[HCCP8]]</f>
        <v>5</v>
      </c>
      <c r="II18" s="15">
        <f>Reg[[#This Row],[HCCP9]]</f>
        <v>4</v>
      </c>
      <c r="IJ18" s="15">
        <f>Reg[[#This Row],[HCCP10]]</f>
        <v>2</v>
      </c>
      <c r="IK18" s="15">
        <f>Reg[[#This Row],[HCCP11]]</f>
        <v>5</v>
      </c>
      <c r="IL18" s="15">
        <f>Reg[[#This Row],[HCCP12]]</f>
        <v>7</v>
      </c>
      <c r="IM18" s="15">
        <f>Reg[[#This Row],[HCCP13]]</f>
        <v>8</v>
      </c>
      <c r="IN18" s="15">
        <f>Reg[[#This Row],[HCCP14]]</f>
        <v>10</v>
      </c>
      <c r="IO18" s="15">
        <f>Reg[[#This Row],[HCCP15]]</f>
        <v>7</v>
      </c>
      <c r="IP18" s="15">
        <f>Reg[[#This Row],[HCCP16]]</f>
        <v>5</v>
      </c>
      <c r="IQ18" s="15">
        <f>Reg[[#This Row],[HCCP17]]</f>
        <v>5</v>
      </c>
      <c r="IR18" s="15">
        <f>Reg[[#This Row],[HCCP18]]</f>
        <v>5</v>
      </c>
      <c r="IS18" s="15">
        <f>Reg[[#This Row],[HCCP19]]</f>
        <v>9</v>
      </c>
      <c r="IT18" s="15">
        <f>Reg[[#This Row],[HCCP20]]</f>
        <v>15</v>
      </c>
      <c r="IU18" s="15">
        <f>Reg[[#This Row],[HCCP21]]</f>
        <v>11</v>
      </c>
      <c r="IV18" s="15">
        <f>Reg[[#This Row],[HCCP22]]</f>
        <v>10</v>
      </c>
      <c r="IW18" s="15">
        <f>Reg[[#This Row],[HCCP23]]</f>
        <v>8</v>
      </c>
      <c r="IX18" s="15">
        <f>Reg[[#This Row],[HCCP24]]</f>
        <v>4</v>
      </c>
      <c r="IY18" s="15">
        <f>Reg[[#This Row],[HCCP25]]</f>
        <v>7</v>
      </c>
      <c r="IZ18" s="15">
        <f>Reg[[#This Row],[HCCP26]]</f>
        <v>11</v>
      </c>
      <c r="JA18" s="15">
        <f>Reg[[#This Row],[HCCP27]]</f>
        <v>10</v>
      </c>
      <c r="JB18" s="15">
        <f>Sug0.2[[#This Row],[HCCP2]]</f>
        <v>6</v>
      </c>
      <c r="JC18" s="15">
        <f>Sug0.2[[#This Row],[HCCP3]]</f>
        <v>4</v>
      </c>
      <c r="JD18" s="15">
        <f>Sug0.2[[#This Row],[HCCP4]]</f>
        <v>5</v>
      </c>
      <c r="JE18" s="15">
        <f>Sug0.2[[#This Row],[HCCP5]]</f>
        <v>4</v>
      </c>
      <c r="JF18" s="15">
        <f>Sug0.2[[#This Row],[HCCP6]]</f>
        <v>4</v>
      </c>
      <c r="JG18" s="15">
        <f>Sug0.2[[#This Row],[HCCP7]]</f>
        <v>5</v>
      </c>
      <c r="JH18" s="15">
        <f>Sug0.2[[#This Row],[HCCP8]]</f>
        <v>5</v>
      </c>
      <c r="JI18" s="15">
        <f>Sug0.2[[#This Row],[HCCP9]]</f>
        <v>5</v>
      </c>
      <c r="JJ18" s="15">
        <f>Sug0.2[[#This Row],[HCCP10]]</f>
        <v>2</v>
      </c>
      <c r="JK18" s="15">
        <f>Sug0.2[[#This Row],[HCCP11]]</f>
        <v>5</v>
      </c>
      <c r="JL18" s="15">
        <f>Sug0.2[[#This Row],[HCCP12]]</f>
        <v>7</v>
      </c>
      <c r="JM18" s="15">
        <f>Sug0.2[[#This Row],[HCCP13]]</f>
        <v>8</v>
      </c>
      <c r="JN18" s="15">
        <f>Sug0.2[[#This Row],[HCCP14]]</f>
        <v>9</v>
      </c>
      <c r="JO18" s="15">
        <f>Sug0.2[[#This Row],[HCCP15]]</f>
        <v>7</v>
      </c>
      <c r="JP18" s="15">
        <f>Sug0.2[[#This Row],[HCCP16]]</f>
        <v>5</v>
      </c>
      <c r="JQ18" s="15">
        <f>Sug0.2[[#This Row],[HCCP17]]</f>
        <v>5</v>
      </c>
      <c r="JR18" s="15">
        <f>Sug0.2[[#This Row],[HCCP18]]</f>
        <v>5</v>
      </c>
      <c r="JS18" s="15">
        <f>Sug0.2[[#This Row],[HCCP19]]</f>
        <v>9</v>
      </c>
      <c r="JT18" s="15">
        <f>Sug0.2[[#This Row],[HCCP20]]</f>
        <v>13</v>
      </c>
      <c r="JU18" s="15">
        <f>Sug0.2[[#This Row],[HCCP21]]</f>
        <v>10</v>
      </c>
      <c r="JV18" s="15">
        <f>Sug0.2[[#This Row],[HCCP22]]</f>
        <v>9</v>
      </c>
      <c r="JW18" s="15">
        <f>Sug0.2[[#This Row],[HCCP23]]</f>
        <v>7</v>
      </c>
      <c r="JX18" s="15">
        <f>Sug0.2[[#This Row],[HCCP24]]</f>
        <v>4</v>
      </c>
      <c r="JY18" s="15">
        <f>Sug0.2[[#This Row],[HCCP25]]</f>
        <v>7</v>
      </c>
      <c r="JZ18" s="15">
        <f>Sug0.2[[#This Row],[HCCP26]]</f>
        <v>11</v>
      </c>
      <c r="KA18" s="15">
        <f>Sug0.2[[#This Row],[HCCP27]]</f>
        <v>9</v>
      </c>
      <c r="KB18" s="15">
        <f>Sug0.5[[#This Row],[HCCP2]]</f>
        <v>6</v>
      </c>
      <c r="KC18" s="15">
        <f>Sug0.5[[#This Row],[HCCP3]]</f>
        <v>4</v>
      </c>
      <c r="KD18" s="15">
        <f>Sug0.5[[#This Row],[HCCP4]]</f>
        <v>5</v>
      </c>
      <c r="KE18" s="15">
        <f>Sug0.5[[#This Row],[HCCP5]]</f>
        <v>4</v>
      </c>
      <c r="KF18" s="15">
        <f>Sug0.5[[#This Row],[HCCP6]]</f>
        <v>3</v>
      </c>
      <c r="KG18" s="15">
        <f>Sug0.5[[#This Row],[HCCP7]]</f>
        <v>5</v>
      </c>
      <c r="KH18" s="15">
        <f>Sug0.5[[#This Row],[HCCP8]]</f>
        <v>5</v>
      </c>
      <c r="KI18" s="15">
        <f>Sug0.5[[#This Row],[HCCP9]]</f>
        <v>5</v>
      </c>
      <c r="KJ18" s="15">
        <f>Sug0.5[[#This Row],[HCCP10]]</f>
        <v>2</v>
      </c>
      <c r="KK18" s="15">
        <f>Sug0.5[[#This Row],[HCCP11]]</f>
        <v>5</v>
      </c>
      <c r="KL18" s="15">
        <f>Sug0.5[[#This Row],[HCCP12]]</f>
        <v>7</v>
      </c>
      <c r="KM18" s="15">
        <f>Sug0.5[[#This Row],[HCCP13]]</f>
        <v>8</v>
      </c>
      <c r="KN18" s="15">
        <f>Sug0.5[[#This Row],[HCCP14]]</f>
        <v>8</v>
      </c>
      <c r="KO18" s="15">
        <f>Sug0.5[[#This Row],[HCCP15]]</f>
        <v>6</v>
      </c>
      <c r="KP18" s="15">
        <f>Sug0.5[[#This Row],[HCCP16]]</f>
        <v>5</v>
      </c>
      <c r="KQ18" s="15">
        <f>Sug0.5[[#This Row],[HCCP17]]</f>
        <v>5</v>
      </c>
      <c r="KR18" s="15">
        <f>Sug0.5[[#This Row],[HCCP18]]</f>
        <v>5</v>
      </c>
      <c r="KS18" s="15">
        <f>Sug0.5[[#This Row],[HCCP19]]</f>
        <v>8</v>
      </c>
      <c r="KT18" s="15">
        <f>Sug0.5[[#This Row],[HCCP20]]</f>
        <v>11</v>
      </c>
      <c r="KU18" s="15">
        <f>Sug0.5[[#This Row],[HCCP21]]</f>
        <v>9</v>
      </c>
      <c r="KV18" s="15">
        <f>Sug0.5[[#This Row],[HCCP22]]</f>
        <v>9</v>
      </c>
      <c r="KW18" s="15">
        <f>Sug0.5[[#This Row],[HCCP23]]</f>
        <v>6</v>
      </c>
      <c r="KX18" s="15">
        <f>Sug0.5[[#This Row],[HCCP24]]</f>
        <v>4</v>
      </c>
      <c r="KY18" s="15">
        <f>Sug0.5[[#This Row],[HCCP25]]</f>
        <v>7</v>
      </c>
      <c r="KZ18" s="15">
        <f>Sug0.5[[#This Row],[HCCP26]]</f>
        <v>9</v>
      </c>
      <c r="LA18" s="15">
        <f>Sug0.5[[#This Row],[HCCP27]]</f>
        <v>8</v>
      </c>
      <c r="LB18" s="15">
        <f>Reg[[#This Row],[CHDP2]]</f>
        <v>1442</v>
      </c>
      <c r="LC18" s="15">
        <f>Reg[[#This Row],[CHDP3]]</f>
        <v>1489</v>
      </c>
      <c r="LD18" s="15">
        <f>Reg[[#This Row],[CHDP4]]</f>
        <v>1515</v>
      </c>
      <c r="LE18" s="15">
        <f>Reg[[#This Row],[CHDP5]]</f>
        <v>1524</v>
      </c>
      <c r="LF18" s="15">
        <f>Reg[[#This Row],[CHDP6]]</f>
        <v>1531</v>
      </c>
      <c r="LG18" s="15">
        <f>Reg[[#This Row],[CHDP7]]</f>
        <v>1552</v>
      </c>
      <c r="LH18" s="15">
        <f>Reg[[#This Row],[CHDP8]]</f>
        <v>1537</v>
      </c>
      <c r="LI18" s="15">
        <f>Reg[[#This Row],[CHDP9]]</f>
        <v>1568</v>
      </c>
      <c r="LJ18" s="15">
        <f>Reg[[#This Row],[CHDP10]]</f>
        <v>1588</v>
      </c>
      <c r="LK18" s="15">
        <f>Reg[[#This Row],[CHDP11]]</f>
        <v>1656</v>
      </c>
      <c r="LL18" s="15">
        <f>Reg[[#This Row],[CHDP12]]</f>
        <v>1666</v>
      </c>
      <c r="LM18" s="15">
        <f>Reg[[#This Row],[CHDP13]]</f>
        <v>1657</v>
      </c>
      <c r="LN18" s="15">
        <f>Reg[[#This Row],[CHDP14]]</f>
        <v>1700</v>
      </c>
      <c r="LO18" s="15">
        <f>Reg[[#This Row],[CHDP15]]</f>
        <v>1708</v>
      </c>
      <c r="LP18" s="15">
        <f>Reg[[#This Row],[CHDP16]]</f>
        <v>1727</v>
      </c>
      <c r="LQ18" s="15">
        <f>Reg[[#This Row],[CHDP17]]</f>
        <v>1730</v>
      </c>
      <c r="LR18" s="15">
        <f>Reg[[#This Row],[CHDP18]]</f>
        <v>1750</v>
      </c>
      <c r="LS18" s="15">
        <f>Reg[[#This Row],[CHDP19]]</f>
        <v>1716</v>
      </c>
      <c r="LT18" s="15">
        <f>Reg[[#This Row],[CHDP20]]</f>
        <v>1725</v>
      </c>
      <c r="LU18" s="15">
        <f>Reg[[#This Row],[CHDP21]]</f>
        <v>1720</v>
      </c>
      <c r="LV18" s="15">
        <f>Reg[[#This Row],[CHDP22]]</f>
        <v>1731</v>
      </c>
      <c r="LW18" s="15">
        <f>Reg[[#This Row],[CHDP23]]</f>
        <v>1702</v>
      </c>
      <c r="LX18" s="15">
        <f>Reg[[#This Row],[CHDP24]]</f>
        <v>1719</v>
      </c>
      <c r="LY18" s="15">
        <f>Reg[[#This Row],[CHDP25]]</f>
        <v>1719</v>
      </c>
      <c r="LZ18" s="15">
        <f>Reg[[#This Row],[CHDP26]]</f>
        <v>1695</v>
      </c>
      <c r="MA18" s="15">
        <f>Reg[[#This Row],[CHDP27]]</f>
        <v>1669</v>
      </c>
      <c r="MB18" s="15">
        <f>Sug0.2[[#This Row],[CHDP2]]</f>
        <v>1442</v>
      </c>
      <c r="MC18" s="15">
        <f>Sug0.2[[#This Row],[CHDP3]]</f>
        <v>1489</v>
      </c>
      <c r="MD18" s="15">
        <f>Sug0.2[[#This Row],[CHDP4]]</f>
        <v>1515</v>
      </c>
      <c r="ME18" s="15">
        <f>Sug0.2[[#This Row],[CHDP5]]</f>
        <v>1524</v>
      </c>
      <c r="MF18" s="15">
        <f>Sug0.2[[#This Row],[CHDP6]]</f>
        <v>1531</v>
      </c>
      <c r="MG18" s="15">
        <f>Sug0.2[[#This Row],[CHDP7]]</f>
        <v>1553</v>
      </c>
      <c r="MH18" s="15">
        <f>Sug0.2[[#This Row],[CHDP8]]</f>
        <v>1536</v>
      </c>
      <c r="MI18" s="15">
        <f>Sug0.2[[#This Row],[CHDP9]]</f>
        <v>1567</v>
      </c>
      <c r="MJ18" s="15">
        <f>Sug0.2[[#This Row],[CHDP10]]</f>
        <v>1586</v>
      </c>
      <c r="MK18" s="15">
        <f>Sug0.2[[#This Row],[CHDP11]]</f>
        <v>1653</v>
      </c>
      <c r="ML18" s="15">
        <f>Sug0.2[[#This Row],[CHDP12]]</f>
        <v>1662</v>
      </c>
      <c r="MM18" s="15">
        <f>Sug0.2[[#This Row],[CHDP13]]</f>
        <v>1653</v>
      </c>
      <c r="MN18" s="15">
        <f>Sug0.2[[#This Row],[CHDP14]]</f>
        <v>1695</v>
      </c>
      <c r="MO18" s="15">
        <f>Sug0.2[[#This Row],[CHDP15]]</f>
        <v>1699</v>
      </c>
      <c r="MP18" s="15">
        <f>Sug0.2[[#This Row],[CHDP16]]</f>
        <v>1719</v>
      </c>
      <c r="MQ18" s="15">
        <f>Sug0.2[[#This Row],[CHDP17]]</f>
        <v>1721</v>
      </c>
      <c r="MR18" s="15">
        <f>Sug0.2[[#This Row],[CHDP18]]</f>
        <v>1742</v>
      </c>
      <c r="MS18" s="15">
        <f>Sug0.2[[#This Row],[CHDP19]]</f>
        <v>1706</v>
      </c>
      <c r="MT18" s="15">
        <f>Sug0.2[[#This Row],[CHDP20]]</f>
        <v>1715</v>
      </c>
      <c r="MU18" s="15">
        <f>Sug0.2[[#This Row],[CHDP21]]</f>
        <v>1709</v>
      </c>
      <c r="MV18" s="15">
        <f>Sug0.2[[#This Row],[CHDP22]]</f>
        <v>1718</v>
      </c>
      <c r="MW18" s="15">
        <f>Sug0.2[[#This Row],[CHDP23]]</f>
        <v>1688</v>
      </c>
      <c r="MX18" s="15">
        <f>Sug0.2[[#This Row],[CHDP24]]</f>
        <v>1706</v>
      </c>
      <c r="MY18" s="15">
        <f>Sug0.2[[#This Row],[CHDP25]]</f>
        <v>1705</v>
      </c>
      <c r="MZ18" s="15">
        <f>Sug0.2[[#This Row],[CHDP26]]</f>
        <v>1685</v>
      </c>
      <c r="NA18" s="15">
        <f>Sug0.2[[#This Row],[CHDP27]]</f>
        <v>1656</v>
      </c>
      <c r="NB18" s="15">
        <f>Sug0.5[[#This Row],[CHDP2]]</f>
        <v>1442</v>
      </c>
      <c r="NC18" s="15">
        <f>Sug0.5[[#This Row],[CHDP3]]</f>
        <v>1489</v>
      </c>
      <c r="ND18" s="15">
        <f>Sug0.5[[#This Row],[CHDP4]]</f>
        <v>1515</v>
      </c>
      <c r="NE18" s="15">
        <f>Sug0.5[[#This Row],[CHDP5]]</f>
        <v>1522</v>
      </c>
      <c r="NF18" s="15">
        <f>Sug0.5[[#This Row],[CHDP6]]</f>
        <v>1526</v>
      </c>
      <c r="NG18" s="15">
        <f>Sug0.5[[#This Row],[CHDP7]]</f>
        <v>1548</v>
      </c>
      <c r="NH18" s="15">
        <f>Sug0.5[[#This Row],[CHDP8]]</f>
        <v>1530</v>
      </c>
      <c r="NI18" s="15">
        <f>Sug0.5[[#This Row],[CHDP9]]</f>
        <v>1559</v>
      </c>
      <c r="NJ18" s="15">
        <f>Sug0.5[[#This Row],[CHDP10]]</f>
        <v>1575</v>
      </c>
      <c r="NK18" s="15">
        <f>Sug0.5[[#This Row],[CHDP11]]</f>
        <v>1640</v>
      </c>
      <c r="NL18" s="15">
        <f>Sug0.5[[#This Row],[CHDP12]]</f>
        <v>1646</v>
      </c>
      <c r="NM18" s="15">
        <f>Sug0.5[[#This Row],[CHDP13]]</f>
        <v>1636</v>
      </c>
      <c r="NN18" s="15">
        <f>Sug0.5[[#This Row],[CHDP14]]</f>
        <v>1674</v>
      </c>
      <c r="NO18" s="15">
        <f>Sug0.5[[#This Row],[CHDP15]]</f>
        <v>1671</v>
      </c>
      <c r="NP18" s="15">
        <f>Sug0.5[[#This Row],[CHDP16]]</f>
        <v>1687</v>
      </c>
      <c r="NQ18" s="15">
        <f>Sug0.5[[#This Row],[CHDP17]]</f>
        <v>1690</v>
      </c>
      <c r="NR18" s="15">
        <f>Sug0.5[[#This Row],[CHDP18]]</f>
        <v>1708</v>
      </c>
      <c r="NS18" s="15">
        <f>Sug0.5[[#This Row],[CHDP19]]</f>
        <v>1675</v>
      </c>
      <c r="NT18" s="15">
        <f>Sug0.5[[#This Row],[CHDP20]]</f>
        <v>1683</v>
      </c>
      <c r="NU18" s="15">
        <f>Sug0.5[[#This Row],[CHDP21]]</f>
        <v>1672</v>
      </c>
      <c r="NV18" s="15">
        <f>Sug0.5[[#This Row],[CHDP22]]</f>
        <v>1678</v>
      </c>
      <c r="NW18" s="15">
        <f>Sug0.5[[#This Row],[CHDP23]]</f>
        <v>1655</v>
      </c>
      <c r="NX18" s="15">
        <f>Sug0.5[[#This Row],[CHDP24]]</f>
        <v>1669</v>
      </c>
      <c r="NY18" s="15">
        <f>Sug0.5[[#This Row],[CHDP25]]</f>
        <v>1669</v>
      </c>
      <c r="NZ18" s="15">
        <f>Sug0.5[[#This Row],[CHDP26]]</f>
        <v>1649</v>
      </c>
      <c r="OA18" s="15">
        <f>Sug0.5[[#This Row],[CHDP27]]</f>
        <v>1615</v>
      </c>
      <c r="OB18" s="15">
        <f>Reg[[#This Row],[T2DP2]]</f>
        <v>2023</v>
      </c>
      <c r="OC18" s="15">
        <f>Reg[[#This Row],[T2DP3]]</f>
        <v>2135</v>
      </c>
      <c r="OD18" s="15">
        <f>Reg[[#This Row],[T2DP4]]</f>
        <v>2306</v>
      </c>
      <c r="OE18" s="15">
        <f>Reg[[#This Row],[T2DP5]]</f>
        <v>2443</v>
      </c>
      <c r="OF18" s="15">
        <f>Reg[[#This Row],[T2DP6]]</f>
        <v>2608</v>
      </c>
      <c r="OG18" s="15">
        <f>Reg[[#This Row],[T2DP7]]</f>
        <v>2758</v>
      </c>
      <c r="OH18" s="15">
        <f>Reg[[#This Row],[T2DP8]]</f>
        <v>2903</v>
      </c>
      <c r="OI18" s="15">
        <f>Reg[[#This Row],[T2DP9]]</f>
        <v>3021</v>
      </c>
      <c r="OJ18" s="15">
        <f>Reg[[#This Row],[T2DP10]]</f>
        <v>3165</v>
      </c>
      <c r="OK18" s="15">
        <f>Reg[[#This Row],[T2DP11]]</f>
        <v>3291</v>
      </c>
      <c r="OL18" s="15">
        <f>Reg[[#This Row],[T2DP12]]</f>
        <v>3446</v>
      </c>
      <c r="OM18" s="15">
        <f>Reg[[#This Row],[T2DP13]]</f>
        <v>3588</v>
      </c>
      <c r="ON18" s="15">
        <f>Reg[[#This Row],[T2DP14]]</f>
        <v>3698</v>
      </c>
      <c r="OO18" s="15">
        <f>Reg[[#This Row],[T2DP15]]</f>
        <v>3784</v>
      </c>
      <c r="OP18" s="15">
        <f>Reg[[#This Row],[T2DP16]]</f>
        <v>3935</v>
      </c>
      <c r="OQ18" s="15">
        <f>Reg[[#This Row],[T2DP17]]</f>
        <v>4030</v>
      </c>
      <c r="OR18" s="15">
        <f>Reg[[#This Row],[T2DP18]]</f>
        <v>4116</v>
      </c>
      <c r="OS18" s="15">
        <f>Reg[[#This Row],[T2DP19]]</f>
        <v>4190</v>
      </c>
      <c r="OT18" s="15">
        <f>Reg[[#This Row],[T2DP20]]</f>
        <v>4248</v>
      </c>
      <c r="OU18" s="15">
        <f>Reg[[#This Row],[T2DP21]]</f>
        <v>4280</v>
      </c>
      <c r="OV18" s="15">
        <f>Reg[[#This Row],[T2DP22]]</f>
        <v>4350</v>
      </c>
      <c r="OW18" s="15">
        <f>Reg[[#This Row],[T2DP23]]</f>
        <v>4409</v>
      </c>
      <c r="OX18" s="15">
        <f>Reg[[#This Row],[T2DP24]]</f>
        <v>4476</v>
      </c>
      <c r="OY18" s="15">
        <f>Reg[[#This Row],[T2DP25]]</f>
        <v>4511</v>
      </c>
      <c r="OZ18" s="15">
        <f>Reg[[#This Row],[T2DP26]]</f>
        <v>4510</v>
      </c>
      <c r="PA18" s="15">
        <f>Reg[[#This Row],[T2DP27]]</f>
        <v>4532</v>
      </c>
      <c r="PB18" s="15">
        <f>Sug0.2[[#This Row],[T2DP2]]</f>
        <v>2023</v>
      </c>
      <c r="PC18" s="15">
        <f>Sug0.2[[#This Row],[T2DP3]]</f>
        <v>2135</v>
      </c>
      <c r="PD18" s="15">
        <f>Sug0.2[[#This Row],[T2DP4]]</f>
        <v>2305</v>
      </c>
      <c r="PE18" s="15">
        <f>Sug0.2[[#This Row],[T2DP5]]</f>
        <v>2441</v>
      </c>
      <c r="PF18" s="15">
        <f>Sug0.2[[#This Row],[T2DP6]]</f>
        <v>2604</v>
      </c>
      <c r="PG18" s="15">
        <f>Sug0.2[[#This Row],[T2DP7]]</f>
        <v>2751</v>
      </c>
      <c r="PH18" s="15">
        <f>Sug0.2[[#This Row],[T2DP8]]</f>
        <v>2892</v>
      </c>
      <c r="PI18" s="15">
        <f>Sug0.2[[#This Row],[T2DP9]]</f>
        <v>3008</v>
      </c>
      <c r="PJ18" s="15">
        <f>Sug0.2[[#This Row],[T2DP10]]</f>
        <v>3149</v>
      </c>
      <c r="PK18" s="15">
        <f>Sug0.2[[#This Row],[T2DP11]]</f>
        <v>3271</v>
      </c>
      <c r="PL18" s="15">
        <f>Sug0.2[[#This Row],[T2DP12]]</f>
        <v>3421</v>
      </c>
      <c r="PM18" s="15">
        <f>Sug0.2[[#This Row],[T2DP13]]</f>
        <v>3558</v>
      </c>
      <c r="PN18" s="15">
        <f>Sug0.2[[#This Row],[T2DP14]]</f>
        <v>3664</v>
      </c>
      <c r="PO18" s="15">
        <f>Sug0.2[[#This Row],[T2DP15]]</f>
        <v>3746</v>
      </c>
      <c r="PP18" s="15">
        <f>Sug0.2[[#This Row],[T2DP16]]</f>
        <v>3889</v>
      </c>
      <c r="PQ18" s="15">
        <f>Sug0.2[[#This Row],[T2DP17]]</f>
        <v>3981</v>
      </c>
      <c r="PR18" s="15">
        <f>Sug0.2[[#This Row],[T2DP18]]</f>
        <v>4072</v>
      </c>
      <c r="PS18" s="15">
        <f>Sug0.2[[#This Row],[T2DP19]]</f>
        <v>4137</v>
      </c>
      <c r="PT18" s="15">
        <f>Sug0.2[[#This Row],[T2DP20]]</f>
        <v>4192</v>
      </c>
      <c r="PU18" s="15">
        <f>Sug0.2[[#This Row],[T2DP21]]</f>
        <v>4218</v>
      </c>
      <c r="PV18" s="15">
        <f>Sug0.2[[#This Row],[T2DP22]]</f>
        <v>4275</v>
      </c>
      <c r="PW18" s="15">
        <f>Sug0.2[[#This Row],[T2DP23]]</f>
        <v>4329</v>
      </c>
      <c r="PX18" s="15">
        <f>Sug0.2[[#This Row],[T2DP24]]</f>
        <v>4401</v>
      </c>
      <c r="PY18" s="15">
        <f>Sug0.2[[#This Row],[T2DP25]]</f>
        <v>4435</v>
      </c>
      <c r="PZ18" s="15">
        <f>Sug0.2[[#This Row],[T2DP26]]</f>
        <v>4429</v>
      </c>
      <c r="QA18" s="15">
        <f>Sug0.2[[#This Row],[T2DP27]]</f>
        <v>4447</v>
      </c>
      <c r="QB18" s="15">
        <f>Sug0.5[[#This Row],[T2DP2]]</f>
        <v>2023</v>
      </c>
      <c r="QC18" s="15">
        <f>Sug0.5[[#This Row],[T2DP3]]</f>
        <v>2135</v>
      </c>
      <c r="QD18" s="15">
        <f>Sug0.5[[#This Row],[T2DP4]]</f>
        <v>2304</v>
      </c>
      <c r="QE18" s="15">
        <f>Sug0.5[[#This Row],[T2DP5]]</f>
        <v>2438</v>
      </c>
      <c r="QF18" s="15">
        <f>Sug0.5[[#This Row],[T2DP6]]</f>
        <v>2597</v>
      </c>
      <c r="QG18" s="15">
        <f>Sug0.5[[#This Row],[T2DP7]]</f>
        <v>2741</v>
      </c>
      <c r="QH18" s="15">
        <f>Sug0.5[[#This Row],[T2DP8]]</f>
        <v>2876</v>
      </c>
      <c r="QI18" s="15">
        <f>Sug0.5[[#This Row],[T2DP9]]</f>
        <v>2987</v>
      </c>
      <c r="QJ18" s="15">
        <f>Sug0.5[[#This Row],[T2DP10]]</f>
        <v>3120</v>
      </c>
      <c r="QK18" s="15">
        <f>Sug0.5[[#This Row],[T2DP11]]</f>
        <v>3235</v>
      </c>
      <c r="QL18" s="15">
        <f>Sug0.5[[#This Row],[T2DP12]]</f>
        <v>3378</v>
      </c>
      <c r="QM18" s="15">
        <f>Sug0.5[[#This Row],[T2DP13]]</f>
        <v>3497</v>
      </c>
      <c r="QN18" s="15">
        <f>Sug0.5[[#This Row],[T2DP14]]</f>
        <v>3598</v>
      </c>
      <c r="QO18" s="15">
        <f>Sug0.5[[#This Row],[T2DP15]]</f>
        <v>3670</v>
      </c>
      <c r="QP18" s="15">
        <f>Sug0.5[[#This Row],[T2DP16]]</f>
        <v>3801</v>
      </c>
      <c r="QQ18" s="15">
        <f>Sug0.5[[#This Row],[T2DP17]]</f>
        <v>3883</v>
      </c>
      <c r="QR18" s="15">
        <f>Sug0.5[[#This Row],[T2DP18]]</f>
        <v>3974</v>
      </c>
      <c r="QS18" s="15">
        <f>Sug0.5[[#This Row],[T2DP19]]</f>
        <v>4033</v>
      </c>
      <c r="QT18" s="15">
        <f>Sug0.5[[#This Row],[T2DP20]]</f>
        <v>4077</v>
      </c>
      <c r="QU18" s="15">
        <f>Sug0.5[[#This Row],[T2DP21]]</f>
        <v>4102</v>
      </c>
      <c r="QV18" s="15">
        <f>Sug0.5[[#This Row],[T2DP22]]</f>
        <v>4148</v>
      </c>
      <c r="QW18" s="15">
        <f>Sug0.5[[#This Row],[T2DP23]]</f>
        <v>4194</v>
      </c>
      <c r="QX18" s="15">
        <f>Sug0.5[[#This Row],[T2DP24]]</f>
        <v>4263</v>
      </c>
      <c r="QY18" s="15">
        <f>Sug0.5[[#This Row],[T2DP25]]</f>
        <v>4295</v>
      </c>
      <c r="QZ18" s="15">
        <f>Sug0.5[[#This Row],[T2DP26]]</f>
        <v>4283</v>
      </c>
      <c r="RA18" s="15">
        <f>Sug0.5[[#This Row],[T2DP27]]</f>
        <v>4299</v>
      </c>
      <c r="RB18" s="15">
        <f>Reg[[#This Row],[OVEP2]]</f>
        <v>7531</v>
      </c>
      <c r="RC18" s="15">
        <f>Reg[[#This Row],[OVEP3]]</f>
        <v>7957</v>
      </c>
      <c r="RD18" s="15">
        <f>Reg[[#This Row],[OVEP4]]</f>
        <v>8273</v>
      </c>
      <c r="RE18" s="15">
        <f>Reg[[#This Row],[OVEP5]]</f>
        <v>8577</v>
      </c>
      <c r="RF18" s="15">
        <f>Reg[[#This Row],[OVEP6]]</f>
        <v>8780</v>
      </c>
      <c r="RG18" s="15">
        <f>Reg[[#This Row],[OVEP7]]</f>
        <v>8936</v>
      </c>
      <c r="RH18" s="15">
        <f>Reg[[#This Row],[OVEP8]]</f>
        <v>9003</v>
      </c>
      <c r="RI18" s="15">
        <f>Reg[[#This Row],[OVEP9]]</f>
        <v>8944</v>
      </c>
      <c r="RJ18" s="15">
        <f>Reg[[#This Row],[OVEP10]]</f>
        <v>9017</v>
      </c>
      <c r="RK18" s="15">
        <f>Reg[[#This Row],[OVEP11]]</f>
        <v>9070</v>
      </c>
      <c r="RL18" s="15">
        <f>Reg[[#This Row],[OVEP12]]</f>
        <v>9168</v>
      </c>
      <c r="RM18" s="15">
        <f>Reg[[#This Row],[OVEP13]]</f>
        <v>9230</v>
      </c>
      <c r="RN18" s="15">
        <f>Reg[[#This Row],[OVEP14]]</f>
        <v>9334</v>
      </c>
      <c r="RO18" s="15">
        <f>Reg[[#This Row],[OVEP15]]</f>
        <v>9294</v>
      </c>
      <c r="RP18" s="15">
        <f>Reg[[#This Row],[OVEP16]]</f>
        <v>9284</v>
      </c>
      <c r="RQ18" s="15">
        <f>Reg[[#This Row],[OVEP17]]</f>
        <v>9264</v>
      </c>
      <c r="RR18" s="15">
        <f>Reg[[#This Row],[OVEP18]]</f>
        <v>9299</v>
      </c>
      <c r="RS18" s="15">
        <f>Reg[[#This Row],[OVEP19]]</f>
        <v>9235</v>
      </c>
      <c r="RT18" s="15">
        <f>Reg[[#This Row],[OVEP20]]</f>
        <v>9210</v>
      </c>
      <c r="RU18" s="15">
        <f>Reg[[#This Row],[OVEP21]]</f>
        <v>9107</v>
      </c>
      <c r="RV18" s="15">
        <f>Reg[[#This Row],[OVEP22]]</f>
        <v>9201</v>
      </c>
      <c r="RW18" s="15">
        <f>Reg[[#This Row],[OVEP23]]</f>
        <v>9188</v>
      </c>
      <c r="RX18" s="15">
        <f>Reg[[#This Row],[OVEP24]]</f>
        <v>9149</v>
      </c>
      <c r="RY18" s="15">
        <f>Reg[[#This Row],[OVEP25]]</f>
        <v>9107</v>
      </c>
      <c r="RZ18" s="15">
        <f>Reg[[#This Row],[OVEP26]]</f>
        <v>9091</v>
      </c>
      <c r="SA18" s="15">
        <f>Reg[[#This Row],[OVEP27]]</f>
        <v>9020</v>
      </c>
      <c r="SB18" s="15">
        <f>Sug0.2[[#This Row],[OVEP2]]</f>
        <v>7531</v>
      </c>
      <c r="SC18" s="15">
        <f>Sug0.2[[#This Row],[OVEP3]]</f>
        <v>7906</v>
      </c>
      <c r="SD18" s="15">
        <f>Sug0.2[[#This Row],[OVEP4]]</f>
        <v>8189</v>
      </c>
      <c r="SE18" s="15">
        <f>Sug0.2[[#This Row],[OVEP5]]</f>
        <v>8510</v>
      </c>
      <c r="SF18" s="15">
        <f>Sug0.2[[#This Row],[OVEP6]]</f>
        <v>8712</v>
      </c>
      <c r="SG18" s="15">
        <f>Sug0.2[[#This Row],[OVEP7]]</f>
        <v>8855</v>
      </c>
      <c r="SH18" s="15">
        <f>Sug0.2[[#This Row],[OVEP8]]</f>
        <v>8924</v>
      </c>
      <c r="SI18" s="15">
        <f>Sug0.2[[#This Row],[OVEP9]]</f>
        <v>8905</v>
      </c>
      <c r="SJ18" s="15">
        <f>Sug0.2[[#This Row],[OVEP10]]</f>
        <v>8960</v>
      </c>
      <c r="SK18" s="15">
        <f>Sug0.2[[#This Row],[OVEP11]]</f>
        <v>9030</v>
      </c>
      <c r="SL18" s="15">
        <f>Sug0.2[[#This Row],[OVEP12]]</f>
        <v>9113</v>
      </c>
      <c r="SM18" s="15">
        <f>Sug0.2[[#This Row],[OVEP13]]</f>
        <v>9179</v>
      </c>
      <c r="SN18" s="15">
        <f>Sug0.2[[#This Row],[OVEP14]]</f>
        <v>9299</v>
      </c>
      <c r="SO18" s="15">
        <f>Sug0.2[[#This Row],[OVEP15]]</f>
        <v>9295</v>
      </c>
      <c r="SP18" s="15">
        <f>Sug0.2[[#This Row],[OVEP16]]</f>
        <v>9291</v>
      </c>
      <c r="SQ18" s="15">
        <f>Sug0.2[[#This Row],[OVEP17]]</f>
        <v>9264</v>
      </c>
      <c r="SR18" s="15">
        <f>Sug0.2[[#This Row],[OVEP18]]</f>
        <v>9297</v>
      </c>
      <c r="SS18" s="15">
        <f>Sug0.2[[#This Row],[OVEP19]]</f>
        <v>9231</v>
      </c>
      <c r="ST18" s="15">
        <f>Sug0.2[[#This Row],[OVEP20]]</f>
        <v>9222</v>
      </c>
      <c r="SU18" s="15">
        <f>Sug0.2[[#This Row],[OVEP21]]</f>
        <v>9122</v>
      </c>
      <c r="SV18" s="15">
        <f>Sug0.2[[#This Row],[OVEP22]]</f>
        <v>9199</v>
      </c>
      <c r="SW18" s="15">
        <f>Sug0.2[[#This Row],[OVEP23]]</f>
        <v>9194</v>
      </c>
      <c r="SX18" s="15">
        <f>Sug0.2[[#This Row],[OVEP24]]</f>
        <v>9161</v>
      </c>
      <c r="SY18" s="15">
        <f>Sug0.2[[#This Row],[OVEP25]]</f>
        <v>9132</v>
      </c>
      <c r="SZ18" s="15">
        <f>Sug0.2[[#This Row],[OVEP26]]</f>
        <v>9135</v>
      </c>
      <c r="TA18" s="15">
        <f>Sug0.2[[#This Row],[OVEP27]]</f>
        <v>9101</v>
      </c>
      <c r="TB18" s="15">
        <f>Sug0.5[[#This Row],[OVEP2]]</f>
        <v>7531</v>
      </c>
      <c r="TC18" s="15">
        <f>Sug0.5[[#This Row],[OVEP3]]</f>
        <v>7810</v>
      </c>
      <c r="TD18" s="15">
        <f>Sug0.5[[#This Row],[OVEP4]]</f>
        <v>8054</v>
      </c>
      <c r="TE18" s="15">
        <f>Sug0.5[[#This Row],[OVEP5]]</f>
        <v>8349</v>
      </c>
      <c r="TF18" s="15">
        <f>Sug0.5[[#This Row],[OVEP6]]</f>
        <v>8519</v>
      </c>
      <c r="TG18" s="15">
        <f>Sug0.5[[#This Row],[OVEP7]]</f>
        <v>8687</v>
      </c>
      <c r="TH18" s="15">
        <f>Sug0.5[[#This Row],[OVEP8]]</f>
        <v>8808</v>
      </c>
      <c r="TI18" s="15">
        <f>Sug0.5[[#This Row],[OVEP9]]</f>
        <v>8832</v>
      </c>
      <c r="TJ18" s="15">
        <f>Sug0.5[[#This Row],[OVEP10]]</f>
        <v>8876</v>
      </c>
      <c r="TK18" s="15">
        <f>Sug0.5[[#This Row],[OVEP11]]</f>
        <v>8923</v>
      </c>
      <c r="TL18" s="15">
        <f>Sug0.5[[#This Row],[OVEP12]]</f>
        <v>9010</v>
      </c>
      <c r="TM18" s="15">
        <f>Sug0.5[[#This Row],[OVEP13]]</f>
        <v>9110</v>
      </c>
      <c r="TN18" s="15">
        <f>Sug0.5[[#This Row],[OVEP14]]</f>
        <v>9246</v>
      </c>
      <c r="TO18" s="15">
        <f>Sug0.5[[#This Row],[OVEP15]]</f>
        <v>9252</v>
      </c>
      <c r="TP18" s="15">
        <f>Sug0.5[[#This Row],[OVEP16]]</f>
        <v>9262</v>
      </c>
      <c r="TQ18" s="15">
        <f>Sug0.5[[#This Row],[OVEP17]]</f>
        <v>9214</v>
      </c>
      <c r="TR18" s="15">
        <f>Sug0.5[[#This Row],[OVEP18]]</f>
        <v>9252</v>
      </c>
      <c r="TS18" s="15">
        <f>Sug0.5[[#This Row],[OVEP19]]</f>
        <v>9202</v>
      </c>
      <c r="TT18" s="15">
        <f>Sug0.5[[#This Row],[OVEP20]]</f>
        <v>9214</v>
      </c>
      <c r="TU18" s="15">
        <f>Sug0.5[[#This Row],[OVEP21]]</f>
        <v>9167</v>
      </c>
      <c r="TV18" s="15">
        <f>Sug0.5[[#This Row],[OVEP22]]</f>
        <v>9259</v>
      </c>
      <c r="TW18" s="15">
        <f>Sug0.5[[#This Row],[OVEP23]]</f>
        <v>9250</v>
      </c>
      <c r="TX18" s="15">
        <f>Sug0.5[[#This Row],[OVEP24]]</f>
        <v>9256</v>
      </c>
      <c r="TY18" s="15">
        <f>Sug0.5[[#This Row],[OVEP25]]</f>
        <v>9227</v>
      </c>
      <c r="TZ18" s="15">
        <f>Sug0.5[[#This Row],[OVEP26]]</f>
        <v>9243</v>
      </c>
      <c r="UA18" s="15">
        <f>Sug0.5[[#This Row],[OVEP27]]</f>
        <v>9223</v>
      </c>
      <c r="UB18" s="15">
        <f>Reg[[#This Row],[OBEP2]]</f>
        <v>8188</v>
      </c>
      <c r="UC18" s="15">
        <f>Reg[[#This Row],[OBEP3]]</f>
        <v>8255</v>
      </c>
      <c r="UD18" s="15">
        <f>Reg[[#This Row],[OBEP4]]</f>
        <v>8377</v>
      </c>
      <c r="UE18" s="15">
        <f>Reg[[#This Row],[OBEP5]]</f>
        <v>8435</v>
      </c>
      <c r="UF18" s="15">
        <f>Reg[[#This Row],[OBEP6]]</f>
        <v>8523</v>
      </c>
      <c r="UG18" s="15">
        <f>Reg[[#This Row],[OBEP7]]</f>
        <v>8577</v>
      </c>
      <c r="UH18" s="15">
        <f>Reg[[#This Row],[OBEP8]]</f>
        <v>8605</v>
      </c>
      <c r="UI18" s="15">
        <f>Reg[[#This Row],[OBEP9]]</f>
        <v>8746</v>
      </c>
      <c r="UJ18" s="15">
        <f>Reg[[#This Row],[OBEP10]]</f>
        <v>8825</v>
      </c>
      <c r="UK18" s="15">
        <f>Reg[[#This Row],[OBEP11]]</f>
        <v>8885</v>
      </c>
      <c r="UL18" s="15">
        <f>Reg[[#This Row],[OBEP12]]</f>
        <v>8945</v>
      </c>
      <c r="UM18" s="15">
        <f>Reg[[#This Row],[OBEP13]]</f>
        <v>8937</v>
      </c>
      <c r="UN18" s="15">
        <f>Reg[[#This Row],[OBEP14]]</f>
        <v>8983</v>
      </c>
      <c r="UO18" s="15">
        <f>Reg[[#This Row],[OBEP15]]</f>
        <v>9020</v>
      </c>
      <c r="UP18" s="15">
        <f>Reg[[#This Row],[OBEP16]]</f>
        <v>9123</v>
      </c>
      <c r="UQ18" s="15">
        <f>Reg[[#This Row],[OBEP17]]</f>
        <v>9166</v>
      </c>
      <c r="UR18" s="15">
        <f>Reg[[#This Row],[OBEP18]]</f>
        <v>9235</v>
      </c>
      <c r="US18" s="15">
        <f>Reg[[#This Row],[OBEP19]]</f>
        <v>9234</v>
      </c>
      <c r="UT18" s="15">
        <f>Reg[[#This Row],[OBEP20]]</f>
        <v>9258</v>
      </c>
      <c r="UU18" s="15">
        <f>Reg[[#This Row],[OBEP21]]</f>
        <v>9302</v>
      </c>
      <c r="UV18" s="15">
        <f>Reg[[#This Row],[OBEP22]]</f>
        <v>9311</v>
      </c>
      <c r="UW18" s="15">
        <f>Reg[[#This Row],[OBEP23]]</f>
        <v>9318</v>
      </c>
      <c r="UX18" s="15">
        <f>Reg[[#This Row],[OBEP24]]</f>
        <v>9280</v>
      </c>
      <c r="UY18" s="15">
        <f>Reg[[#This Row],[OBEP25]]</f>
        <v>9305</v>
      </c>
      <c r="UZ18" s="15">
        <f>Reg[[#This Row],[OBEP26]]</f>
        <v>9280</v>
      </c>
      <c r="VA18" s="15">
        <f>Reg[[#This Row],[OBEP27]]</f>
        <v>9268</v>
      </c>
      <c r="VB18" s="15">
        <f>Sug0.2[[#This Row],[OBEP2]]</f>
        <v>8188</v>
      </c>
      <c r="VC18" s="15">
        <f>Sug0.2[[#This Row],[OBEP3]]</f>
        <v>8231</v>
      </c>
      <c r="VD18" s="15">
        <f>Sug0.2[[#This Row],[OBEP4]]</f>
        <v>8326</v>
      </c>
      <c r="VE18" s="15">
        <f>Sug0.2[[#This Row],[OBEP5]]</f>
        <v>8346</v>
      </c>
      <c r="VF18" s="15">
        <f>Sug0.2[[#This Row],[OBEP6]]</f>
        <v>8404</v>
      </c>
      <c r="VG18" s="15">
        <f>Sug0.2[[#This Row],[OBEP7]]</f>
        <v>8445</v>
      </c>
      <c r="VH18" s="15">
        <f>Sug0.2[[#This Row],[OBEP8]]</f>
        <v>8457</v>
      </c>
      <c r="VI18" s="15">
        <f>Sug0.2[[#This Row],[OBEP9]]</f>
        <v>8554</v>
      </c>
      <c r="VJ18" s="15">
        <f>Sug0.2[[#This Row],[OBEP10]]</f>
        <v>8622</v>
      </c>
      <c r="VK18" s="15">
        <f>Sug0.2[[#This Row],[OBEP11]]</f>
        <v>8660</v>
      </c>
      <c r="VL18" s="15">
        <f>Sug0.2[[#This Row],[OBEP12]]</f>
        <v>8704</v>
      </c>
      <c r="VM18" s="15">
        <f>Sug0.2[[#This Row],[OBEP13]]</f>
        <v>8698</v>
      </c>
      <c r="VN18" s="15">
        <f>Sug0.2[[#This Row],[OBEP14]]</f>
        <v>8724</v>
      </c>
      <c r="VO18" s="15">
        <f>Sug0.2[[#This Row],[OBEP15]]</f>
        <v>8745</v>
      </c>
      <c r="VP18" s="15">
        <f>Sug0.2[[#This Row],[OBEP16]]</f>
        <v>8836</v>
      </c>
      <c r="VQ18" s="15">
        <f>Sug0.2[[#This Row],[OBEP17]]</f>
        <v>8871</v>
      </c>
      <c r="VR18" s="15">
        <f>Sug0.2[[#This Row],[OBEP18]]</f>
        <v>8938</v>
      </c>
      <c r="VS18" s="15">
        <f>Sug0.2[[#This Row],[OBEP19]]</f>
        <v>8934</v>
      </c>
      <c r="VT18" s="15">
        <f>Sug0.2[[#This Row],[OBEP20]]</f>
        <v>8959</v>
      </c>
      <c r="VU18" s="15">
        <f>Sug0.2[[#This Row],[OBEP21]]</f>
        <v>8995</v>
      </c>
      <c r="VV18" s="15">
        <f>Sug0.2[[#This Row],[OBEP22]]</f>
        <v>9001</v>
      </c>
      <c r="VW18" s="15">
        <f>Sug0.2[[#This Row],[OBEP23]]</f>
        <v>9002</v>
      </c>
      <c r="VX18" s="15">
        <f>Sug0.2[[#This Row],[OBEP24]]</f>
        <v>8953</v>
      </c>
      <c r="VY18" s="15">
        <f>Sug0.2[[#This Row],[OBEP25]]</f>
        <v>8975</v>
      </c>
      <c r="VZ18" s="15">
        <f>Sug0.2[[#This Row],[OBEP26]]</f>
        <v>8931</v>
      </c>
      <c r="WA18" s="15">
        <f>Sug0.2[[#This Row],[OBEP27]]</f>
        <v>8903</v>
      </c>
      <c r="WB18" s="15">
        <f>Sug0.5[[#This Row],[OBEP2]]</f>
        <v>8188</v>
      </c>
      <c r="WC18" s="15">
        <f>Sug0.5[[#This Row],[OBEP3]]</f>
        <v>8175</v>
      </c>
      <c r="WD18" s="15">
        <f>Sug0.5[[#This Row],[OBEP4]]</f>
        <v>8219</v>
      </c>
      <c r="WE18" s="15">
        <f>Sug0.5[[#This Row],[OBEP5]]</f>
        <v>8196</v>
      </c>
      <c r="WF18" s="15">
        <f>Sug0.5[[#This Row],[OBEP6]]</f>
        <v>8207</v>
      </c>
      <c r="WG18" s="15">
        <f>Sug0.5[[#This Row],[OBEP7]]</f>
        <v>8193</v>
      </c>
      <c r="WH18" s="15">
        <f>Sug0.5[[#This Row],[OBEP8]]</f>
        <v>8157</v>
      </c>
      <c r="WI18" s="15">
        <f>Sug0.5[[#This Row],[OBEP9]]</f>
        <v>8202</v>
      </c>
      <c r="WJ18" s="15">
        <f>Sug0.5[[#This Row],[OBEP10]]</f>
        <v>8237</v>
      </c>
      <c r="WK18" s="15">
        <f>Sug0.5[[#This Row],[OBEP11]]</f>
        <v>8244</v>
      </c>
      <c r="WL18" s="15">
        <f>Sug0.5[[#This Row],[OBEP12]]</f>
        <v>8261</v>
      </c>
      <c r="WM18" s="15">
        <f>Sug0.5[[#This Row],[OBEP13]]</f>
        <v>8213</v>
      </c>
      <c r="WN18" s="15">
        <f>Sug0.5[[#This Row],[OBEP14]]</f>
        <v>8210</v>
      </c>
      <c r="WO18" s="15">
        <f>Sug0.5[[#This Row],[OBEP15]]</f>
        <v>8205</v>
      </c>
      <c r="WP18" s="15">
        <f>Sug0.5[[#This Row],[OBEP16]]</f>
        <v>8274</v>
      </c>
      <c r="WQ18" s="15">
        <f>Sug0.5[[#This Row],[OBEP17]]</f>
        <v>8295</v>
      </c>
      <c r="WR18" s="15">
        <f>Sug0.5[[#This Row],[OBEP18]]</f>
        <v>8342</v>
      </c>
      <c r="WS18" s="15">
        <f>Sug0.5[[#This Row],[OBEP19]]</f>
        <v>8327</v>
      </c>
      <c r="WT18" s="15">
        <f>Sug0.5[[#This Row],[OBEP20]]</f>
        <v>8333</v>
      </c>
      <c r="WU18" s="15">
        <f>Sug0.5[[#This Row],[OBEP21]]</f>
        <v>8335</v>
      </c>
      <c r="WV18" s="15">
        <f>Sug0.5[[#This Row],[OBEP22]]</f>
        <v>8312</v>
      </c>
      <c r="WW18" s="15">
        <f>Sug0.5[[#This Row],[OBEP23]]</f>
        <v>8324</v>
      </c>
      <c r="WX18" s="15">
        <f>Sug0.5[[#This Row],[OBEP24]]</f>
        <v>8257</v>
      </c>
      <c r="WY18" s="15">
        <f>Sug0.5[[#This Row],[OBEP25]]</f>
        <v>8279</v>
      </c>
      <c r="WZ18" s="15">
        <f>Sug0.5[[#This Row],[OBEP26]]</f>
        <v>8227</v>
      </c>
      <c r="XA18" s="15">
        <f>Sug0.5[[#This Row],[OBEP27]]</f>
        <v>8192</v>
      </c>
    </row>
    <row r="19" spans="1:625" x14ac:dyDescent="0.25">
      <c r="A19">
        <v>15</v>
      </c>
      <c r="B19" s="11">
        <f>Reg[[#This Row],[STEP2]]</f>
        <v>5403</v>
      </c>
      <c r="C19" s="11">
        <f>Reg[[#This Row],[STEP3]]</f>
        <v>5877</v>
      </c>
      <c r="D19" s="11">
        <f>Reg[[#This Row],[STEP4]]</f>
        <v>6217</v>
      </c>
      <c r="E19" s="11">
        <f>Reg[[#This Row],[STEP5]]</f>
        <v>6550</v>
      </c>
      <c r="F19" s="11">
        <f>Reg[[#This Row],[STEP6]]</f>
        <v>6873</v>
      </c>
      <c r="G19" s="11">
        <f>Reg[[#This Row],[STEP7]]</f>
        <v>7137</v>
      </c>
      <c r="H19" s="11">
        <f>Reg[[#This Row],[STEP8]]</f>
        <v>7346</v>
      </c>
      <c r="I19" s="11">
        <f>Reg[[#This Row],[STEP9]]</f>
        <v>7546</v>
      </c>
      <c r="J19" s="11">
        <f>Reg[[#This Row],[STEP10]]</f>
        <v>7661</v>
      </c>
      <c r="K19" s="11">
        <f>Reg[[#This Row],[STEP11]]</f>
        <v>7744</v>
      </c>
      <c r="L19" s="11">
        <f>Reg[[#This Row],[STEP12]]</f>
        <v>7882</v>
      </c>
      <c r="M19" s="11">
        <f>Reg[[#This Row],[STEP13]]</f>
        <v>8012</v>
      </c>
      <c r="N19" s="11">
        <f>Reg[[#This Row],[STEP14]]</f>
        <v>8157</v>
      </c>
      <c r="O19" s="11">
        <f>Reg[[#This Row],[STEP15]]</f>
        <v>8261</v>
      </c>
      <c r="P19" s="11">
        <f>Reg[[#This Row],[STEP16]]</f>
        <v>8326</v>
      </c>
      <c r="Q19" s="11">
        <f>Reg[[#This Row],[STEP17]]</f>
        <v>8448</v>
      </c>
      <c r="R19" s="11">
        <f>Reg[[#This Row],[STEP18]]</f>
        <v>8555</v>
      </c>
      <c r="S19" s="11">
        <f>Reg[[#This Row],[STEP19]]</f>
        <v>8597</v>
      </c>
      <c r="T19" s="11">
        <f>Reg[[#This Row],[STEP20]]</f>
        <v>8592</v>
      </c>
      <c r="U19" s="11">
        <f>Reg[[#This Row],[STEP21]]</f>
        <v>8593</v>
      </c>
      <c r="V19" s="11">
        <f>Reg[[#This Row],[STEP22]]</f>
        <v>8576</v>
      </c>
      <c r="W19" s="11">
        <f>Reg[[#This Row],[STEP23]]</f>
        <v>8598</v>
      </c>
      <c r="X19" s="11">
        <f>Reg[[#This Row],[STEP24]]</f>
        <v>8576</v>
      </c>
      <c r="Y19" s="11">
        <f>Reg[[#This Row],[STEP25]]</f>
        <v>8567</v>
      </c>
      <c r="Z19" s="11">
        <f>Reg[[#This Row],[STEP26]]</f>
        <v>8613</v>
      </c>
      <c r="AA19" s="11">
        <f>Reg[[#This Row],[STEP27]]</f>
        <v>8661</v>
      </c>
      <c r="AB19" s="11">
        <f>Sug0.2[[#This Row],[STEP2]]</f>
        <v>5403</v>
      </c>
      <c r="AC19" s="11">
        <f>Sug0.2[[#This Row],[STEP3]]</f>
        <v>5835</v>
      </c>
      <c r="AD19" s="11">
        <f>Sug0.2[[#This Row],[STEP4]]</f>
        <v>6147</v>
      </c>
      <c r="AE19" s="11">
        <f>Sug0.2[[#This Row],[STEP5]]</f>
        <v>6452</v>
      </c>
      <c r="AF19" s="11">
        <f>Sug0.2[[#This Row],[STEP6]]</f>
        <v>6749</v>
      </c>
      <c r="AG19" s="11">
        <f>Sug0.2[[#This Row],[STEP7]]</f>
        <v>7006</v>
      </c>
      <c r="AH19" s="11">
        <f>Sug0.2[[#This Row],[STEP8]]</f>
        <v>7205</v>
      </c>
      <c r="AI19" s="11">
        <f>Sug0.2[[#This Row],[STEP9]]</f>
        <v>7401</v>
      </c>
      <c r="AJ19" s="11">
        <f>Sug0.2[[#This Row],[STEP10]]</f>
        <v>7519</v>
      </c>
      <c r="AK19" s="11">
        <f>Sug0.2[[#This Row],[STEP11]]</f>
        <v>7607</v>
      </c>
      <c r="AL19" s="11">
        <f>Sug0.2[[#This Row],[STEP12]]</f>
        <v>7757</v>
      </c>
      <c r="AM19" s="11">
        <f>Sug0.2[[#This Row],[STEP13]]</f>
        <v>7877</v>
      </c>
      <c r="AN19" s="11">
        <f>Sug0.2[[#This Row],[STEP14]]</f>
        <v>8017</v>
      </c>
      <c r="AO19" s="11">
        <f>Sug0.2[[#This Row],[STEP15]]</f>
        <v>8121</v>
      </c>
      <c r="AP19" s="11">
        <f>Sug0.2[[#This Row],[STEP16]]</f>
        <v>8186</v>
      </c>
      <c r="AQ19" s="11">
        <f>Sug0.2[[#This Row],[STEP17]]</f>
        <v>8321</v>
      </c>
      <c r="AR19" s="11">
        <f>Sug0.2[[#This Row],[STEP18]]</f>
        <v>8418</v>
      </c>
      <c r="AS19" s="11">
        <f>Sug0.2[[#This Row],[STEP19]]</f>
        <v>8450</v>
      </c>
      <c r="AT19" s="11">
        <f>Sug0.2[[#This Row],[STEP20]]</f>
        <v>8453</v>
      </c>
      <c r="AU19" s="11">
        <f>Sug0.2[[#This Row],[STEP21]]</f>
        <v>8470</v>
      </c>
      <c r="AV19" s="11">
        <f>Sug0.2[[#This Row],[STEP22]]</f>
        <v>8458</v>
      </c>
      <c r="AW19" s="11">
        <f>Sug0.2[[#This Row],[STEP23]]</f>
        <v>8458</v>
      </c>
      <c r="AX19" s="11">
        <f>Sug0.2[[#This Row],[STEP24]]</f>
        <v>8435</v>
      </c>
      <c r="AY19" s="11">
        <f>Sug0.2[[#This Row],[STEP25]]</f>
        <v>8425</v>
      </c>
      <c r="AZ19" s="11">
        <f>Sug0.2[[#This Row],[STEP26]]</f>
        <v>8471</v>
      </c>
      <c r="BA19" s="11">
        <f>Sug0.2[[#This Row],[STEP27]]</f>
        <v>8525</v>
      </c>
      <c r="BB19" s="11">
        <f>Sug0.5[[#This Row],[STEP2]]</f>
        <v>5403</v>
      </c>
      <c r="BC19" s="11">
        <f>Sug0.5[[#This Row],[STEP3]]</f>
        <v>5767</v>
      </c>
      <c r="BD19" s="11">
        <f>Sug0.5[[#This Row],[STEP4]]</f>
        <v>6021</v>
      </c>
      <c r="BE19" s="11">
        <f>Sug0.5[[#This Row],[STEP5]]</f>
        <v>6278</v>
      </c>
      <c r="BF19" s="11">
        <f>Sug0.5[[#This Row],[STEP6]]</f>
        <v>6512</v>
      </c>
      <c r="BG19" s="11">
        <f>Sug0.5[[#This Row],[STEP7]]</f>
        <v>6763</v>
      </c>
      <c r="BH19" s="11">
        <f>Sug0.5[[#This Row],[STEP8]]</f>
        <v>6932</v>
      </c>
      <c r="BI19" s="11">
        <f>Sug0.5[[#This Row],[STEP9]]</f>
        <v>7098</v>
      </c>
      <c r="BJ19" s="11">
        <f>Sug0.5[[#This Row],[STEP10]]</f>
        <v>7205</v>
      </c>
      <c r="BK19" s="11">
        <f>Sug0.5[[#This Row],[STEP11]]</f>
        <v>7317</v>
      </c>
      <c r="BL19" s="11">
        <f>Sug0.5[[#This Row],[STEP12]]</f>
        <v>7472</v>
      </c>
      <c r="BM19" s="11">
        <f>Sug0.5[[#This Row],[STEP13]]</f>
        <v>7596</v>
      </c>
      <c r="BN19" s="11">
        <f>Sug0.5[[#This Row],[STEP14]]</f>
        <v>7715</v>
      </c>
      <c r="BO19" s="11">
        <f>Sug0.5[[#This Row],[STEP15]]</f>
        <v>7849</v>
      </c>
      <c r="BP19" s="11">
        <f>Sug0.5[[#This Row],[STEP16]]</f>
        <v>7920</v>
      </c>
      <c r="BQ19" s="11">
        <f>Sug0.5[[#This Row],[STEP17]]</f>
        <v>8006</v>
      </c>
      <c r="BR19" s="11">
        <f>Sug0.5[[#This Row],[STEP18]]</f>
        <v>8117</v>
      </c>
      <c r="BS19" s="11">
        <f>Sug0.5[[#This Row],[STEP19]]</f>
        <v>8166</v>
      </c>
      <c r="BT19" s="11">
        <f>Sug0.5[[#This Row],[STEP20]]</f>
        <v>8177</v>
      </c>
      <c r="BU19" s="11">
        <f>Sug0.5[[#This Row],[STEP21]]</f>
        <v>8218</v>
      </c>
      <c r="BV19" s="11">
        <f>Sug0.5[[#This Row],[STEP22]]</f>
        <v>8216</v>
      </c>
      <c r="BW19" s="11">
        <f>Sug0.5[[#This Row],[STEP23]]</f>
        <v>8224</v>
      </c>
      <c r="BX19" s="11">
        <f>Sug0.5[[#This Row],[STEP24]]</f>
        <v>8208</v>
      </c>
      <c r="BY19" s="11">
        <f>Sug0.5[[#This Row],[STEP25]]</f>
        <v>8227</v>
      </c>
      <c r="BZ19" s="11">
        <f>Sug0.5[[#This Row],[STEP26]]</f>
        <v>8272</v>
      </c>
      <c r="CA19" s="11">
        <f>Sug0.5[[#This Row],[STEP27]]</f>
        <v>8321</v>
      </c>
      <c r="CB19" s="11">
        <f>Reg[[#This Row],[NASP2]]</f>
        <v>769</v>
      </c>
      <c r="CC19" s="11">
        <f>Reg[[#This Row],[NASP3]]</f>
        <v>869</v>
      </c>
      <c r="CD19" s="11">
        <f>Reg[[#This Row],[NASP4]]</f>
        <v>984</v>
      </c>
      <c r="CE19" s="11">
        <f>Reg[[#This Row],[NASP5]]</f>
        <v>1112</v>
      </c>
      <c r="CF19" s="11">
        <f>Reg[[#This Row],[NASP6]]</f>
        <v>1240</v>
      </c>
      <c r="CG19" s="11">
        <f>Reg[[#This Row],[NASP7]]</f>
        <v>1372</v>
      </c>
      <c r="CH19" s="11">
        <f>Reg[[#This Row],[NASP8]]</f>
        <v>1500</v>
      </c>
      <c r="CI19" s="11">
        <f>Reg[[#This Row],[NASP9]]</f>
        <v>1643</v>
      </c>
      <c r="CJ19" s="11">
        <f>Reg[[#This Row],[NASP10]]</f>
        <v>1806</v>
      </c>
      <c r="CK19" s="11">
        <f>Reg[[#This Row],[NASP11]]</f>
        <v>1983</v>
      </c>
      <c r="CL19" s="11">
        <f>Reg[[#This Row],[NASP12]]</f>
        <v>2116</v>
      </c>
      <c r="CM19" s="11">
        <f>Reg[[#This Row],[NASP13]]</f>
        <v>2253</v>
      </c>
      <c r="CN19" s="11">
        <f>Reg[[#This Row],[NASP14]]</f>
        <v>2361</v>
      </c>
      <c r="CO19" s="11">
        <f>Reg[[#This Row],[NASP15]]</f>
        <v>2476</v>
      </c>
      <c r="CP19" s="11">
        <f>Reg[[#This Row],[NASP16]]</f>
        <v>2578</v>
      </c>
      <c r="CQ19" s="11">
        <f>Reg[[#This Row],[NASP17]]</f>
        <v>2708</v>
      </c>
      <c r="CR19" s="11">
        <f>Reg[[#This Row],[NASP18]]</f>
        <v>2805</v>
      </c>
      <c r="CS19" s="11">
        <f>Reg[[#This Row],[NASP19]]</f>
        <v>2889</v>
      </c>
      <c r="CT19" s="11">
        <f>Reg[[#This Row],[NASP20]]</f>
        <v>3000</v>
      </c>
      <c r="CU19" s="11">
        <f>Reg[[#This Row],[NASP21]]</f>
        <v>3082</v>
      </c>
      <c r="CV19" s="11">
        <f>Reg[[#This Row],[NASP22]]</f>
        <v>3165</v>
      </c>
      <c r="CW19" s="11">
        <f>Reg[[#This Row],[NASP23]]</f>
        <v>3225</v>
      </c>
      <c r="CX19" s="11">
        <f>Reg[[#This Row],[NASP24]]</f>
        <v>3287</v>
      </c>
      <c r="CY19" s="11">
        <f>Reg[[#This Row],[NASP25]]</f>
        <v>3355</v>
      </c>
      <c r="CZ19" s="11">
        <f>Reg[[#This Row],[NASP26]]</f>
        <v>3402</v>
      </c>
      <c r="DA19" s="11">
        <f>Reg[[#This Row],[NASP27]]</f>
        <v>3456</v>
      </c>
      <c r="DB19" s="11">
        <f>Sug0.2[[#This Row],[NASP2]]</f>
        <v>769</v>
      </c>
      <c r="DC19" s="11">
        <f>Sug0.2[[#This Row],[NASP3]]</f>
        <v>860</v>
      </c>
      <c r="DD19" s="11">
        <f>Sug0.2[[#This Row],[NASP4]]</f>
        <v>973</v>
      </c>
      <c r="DE19" s="11">
        <f>Sug0.2[[#This Row],[NASP5]]</f>
        <v>1085</v>
      </c>
      <c r="DF19" s="11">
        <f>Sug0.2[[#This Row],[NASP6]]</f>
        <v>1202</v>
      </c>
      <c r="DG19" s="11">
        <f>Sug0.2[[#This Row],[NASP7]]</f>
        <v>1319</v>
      </c>
      <c r="DH19" s="11">
        <f>Sug0.2[[#This Row],[NASP8]]</f>
        <v>1435</v>
      </c>
      <c r="DI19" s="11">
        <f>Sug0.2[[#This Row],[NASP9]]</f>
        <v>1560</v>
      </c>
      <c r="DJ19" s="11">
        <f>Sug0.2[[#This Row],[NASP10]]</f>
        <v>1707</v>
      </c>
      <c r="DK19" s="11">
        <f>Sug0.2[[#This Row],[NASP11]]</f>
        <v>1864</v>
      </c>
      <c r="DL19" s="11">
        <f>Sug0.2[[#This Row],[NASP12]]</f>
        <v>1974</v>
      </c>
      <c r="DM19" s="11">
        <f>Sug0.2[[#This Row],[NASP13]]</f>
        <v>2096</v>
      </c>
      <c r="DN19" s="11">
        <f>Sug0.2[[#This Row],[NASP14]]</f>
        <v>2190</v>
      </c>
      <c r="DO19" s="11">
        <f>Sug0.2[[#This Row],[NASP15]]</f>
        <v>2293</v>
      </c>
      <c r="DP19" s="11">
        <f>Sug0.2[[#This Row],[NASP16]]</f>
        <v>2390</v>
      </c>
      <c r="DQ19" s="11">
        <f>Sug0.2[[#This Row],[NASP17]]</f>
        <v>2504</v>
      </c>
      <c r="DR19" s="11">
        <f>Sug0.2[[#This Row],[NASP18]]</f>
        <v>2596</v>
      </c>
      <c r="DS19" s="11">
        <f>Sug0.2[[#This Row],[NASP19]]</f>
        <v>2683</v>
      </c>
      <c r="DT19" s="11">
        <f>Sug0.2[[#This Row],[NASP20]]</f>
        <v>2782</v>
      </c>
      <c r="DU19" s="11">
        <f>Sug0.2[[#This Row],[NASP21]]</f>
        <v>2847</v>
      </c>
      <c r="DV19" s="11">
        <f>Sug0.2[[#This Row],[NASP22]]</f>
        <v>2914</v>
      </c>
      <c r="DW19" s="11">
        <f>Sug0.2[[#This Row],[NASP23]]</f>
        <v>2978</v>
      </c>
      <c r="DX19" s="11">
        <f>Sug0.2[[#This Row],[NASP24]]</f>
        <v>3049</v>
      </c>
      <c r="DY19" s="11">
        <f>Sug0.2[[#This Row],[NASP25]]</f>
        <v>3115</v>
      </c>
      <c r="DZ19" s="11">
        <f>Sug0.2[[#This Row],[NASP26]]</f>
        <v>3165</v>
      </c>
      <c r="EA19" s="11">
        <f>Sug0.2[[#This Row],[NASP27]]</f>
        <v>3211</v>
      </c>
      <c r="EB19" s="15">
        <f>Sug0.5[[#This Row],[NASP2]]</f>
        <v>769</v>
      </c>
      <c r="EC19" s="15">
        <f>Sug0.5[[#This Row],[NASP3]]</f>
        <v>831</v>
      </c>
      <c r="ED19" s="15">
        <f>Sug0.5[[#This Row],[NASP4]]</f>
        <v>919</v>
      </c>
      <c r="EE19" s="15">
        <f>Sug0.5[[#This Row],[NASP5]]</f>
        <v>1001</v>
      </c>
      <c r="EF19" s="15">
        <f>Sug0.5[[#This Row],[NASP6]]</f>
        <v>1104</v>
      </c>
      <c r="EG19" s="15">
        <f>Sug0.5[[#This Row],[NASP7]]</f>
        <v>1171</v>
      </c>
      <c r="EH19" s="15">
        <f>Sug0.5[[#This Row],[NASP8]]</f>
        <v>1257</v>
      </c>
      <c r="EI19" s="15">
        <f>Sug0.5[[#This Row],[NASP9]]</f>
        <v>1349</v>
      </c>
      <c r="EJ19" s="15">
        <f>Sug0.5[[#This Row],[NASP10]]</f>
        <v>1461</v>
      </c>
      <c r="EK19" s="15">
        <f>Sug0.5[[#This Row],[NASP11]]</f>
        <v>1572</v>
      </c>
      <c r="EL19" s="15">
        <f>Sug0.5[[#This Row],[NASP12]]</f>
        <v>1644</v>
      </c>
      <c r="EM19" s="15">
        <f>Sug0.5[[#This Row],[NASP13]]</f>
        <v>1732</v>
      </c>
      <c r="EN19" s="15">
        <f>Sug0.5[[#This Row],[NASP14]]</f>
        <v>1810</v>
      </c>
      <c r="EO19" s="15">
        <f>Sug0.5[[#This Row],[NASP15]]</f>
        <v>1875</v>
      </c>
      <c r="EP19" s="15">
        <f>Sug0.5[[#This Row],[NASP16]]</f>
        <v>1946</v>
      </c>
      <c r="EQ19" s="15">
        <f>Sug0.5[[#This Row],[NASP17]]</f>
        <v>2055</v>
      </c>
      <c r="ER19" s="15">
        <f>Sug0.5[[#This Row],[NASP18]]</f>
        <v>2118</v>
      </c>
      <c r="ES19" s="15">
        <f>Sug0.5[[#This Row],[NASP19]]</f>
        <v>2176</v>
      </c>
      <c r="ET19" s="15">
        <f>Sug0.5[[#This Row],[NASP20]]</f>
        <v>2259</v>
      </c>
      <c r="EU19" s="15">
        <f>Sug0.5[[#This Row],[NASP21]]</f>
        <v>2307</v>
      </c>
      <c r="EV19" s="15">
        <f>Sug0.5[[#This Row],[NASP22]]</f>
        <v>2363</v>
      </c>
      <c r="EW19" s="15">
        <f>Sug0.5[[#This Row],[NASP23]]</f>
        <v>2433</v>
      </c>
      <c r="EX19" s="15">
        <f>Sug0.5[[#This Row],[NASP24]]</f>
        <v>2491</v>
      </c>
      <c r="EY19" s="15">
        <f>Sug0.5[[#This Row],[NASP25]]</f>
        <v>2541</v>
      </c>
      <c r="EZ19" s="15">
        <f>Sug0.5[[#This Row],[NASP26]]</f>
        <v>2581</v>
      </c>
      <c r="FA19" s="15">
        <f>Sug0.5[[#This Row],[NASP27]]</f>
        <v>2616</v>
      </c>
      <c r="FB19" s="15">
        <f>Reg[[#This Row],[CIRP2]]</f>
        <v>84</v>
      </c>
      <c r="FC19" s="15">
        <f>Reg[[#This Row],[CIRP3]]</f>
        <v>91</v>
      </c>
      <c r="FD19" s="15">
        <f>Reg[[#This Row],[CIRP4]]</f>
        <v>102</v>
      </c>
      <c r="FE19" s="15">
        <f>Reg[[#This Row],[CIRP5]]</f>
        <v>115</v>
      </c>
      <c r="FF19" s="15">
        <f>Reg[[#This Row],[CIRP6]]</f>
        <v>125</v>
      </c>
      <c r="FG19" s="15">
        <f>Reg[[#This Row],[CIRP7]]</f>
        <v>137</v>
      </c>
      <c r="FH19" s="15">
        <f>Reg[[#This Row],[CIRP8]]</f>
        <v>160</v>
      </c>
      <c r="FI19" s="15">
        <f>Reg[[#This Row],[CIRP9]]</f>
        <v>169</v>
      </c>
      <c r="FJ19" s="15">
        <f>Reg[[#This Row],[CIRP10]]</f>
        <v>180</v>
      </c>
      <c r="FK19" s="15">
        <f>Reg[[#This Row],[CIRP11]]</f>
        <v>198</v>
      </c>
      <c r="FL19" s="15">
        <f>Reg[[#This Row],[CIRP12]]</f>
        <v>210</v>
      </c>
      <c r="FM19" s="15">
        <f>Reg[[#This Row],[CIRP13]]</f>
        <v>224</v>
      </c>
      <c r="FN19" s="15">
        <f>Reg[[#This Row],[CIRP14]]</f>
        <v>240</v>
      </c>
      <c r="FO19" s="15">
        <f>Reg[[#This Row],[CIRP15]]</f>
        <v>256</v>
      </c>
      <c r="FP19" s="15">
        <f>Reg[[#This Row],[CIRP16]]</f>
        <v>280</v>
      </c>
      <c r="FQ19" s="15">
        <f>Reg[[#This Row],[CIRP17]]</f>
        <v>286</v>
      </c>
      <c r="FR19" s="15">
        <f>Reg[[#This Row],[CIRP18]]</f>
        <v>314</v>
      </c>
      <c r="FS19" s="15">
        <f>Reg[[#This Row],[CIRP19]]</f>
        <v>346</v>
      </c>
      <c r="FT19" s="15">
        <f>Reg[[#This Row],[CIRP20]]</f>
        <v>372</v>
      </c>
      <c r="FU19" s="15">
        <f>Reg[[#This Row],[CIRP21]]</f>
        <v>403</v>
      </c>
      <c r="FV19" s="15">
        <f>Reg[[#This Row],[CIRP22]]</f>
        <v>410</v>
      </c>
      <c r="FW19" s="15">
        <f>Reg[[#This Row],[CIRP23]]</f>
        <v>441</v>
      </c>
      <c r="FX19" s="15">
        <f>Reg[[#This Row],[CIRP24]]</f>
        <v>469</v>
      </c>
      <c r="FY19" s="15">
        <f>Reg[[#This Row],[CIRP25]]</f>
        <v>480</v>
      </c>
      <c r="FZ19" s="15">
        <f>Reg[[#This Row],[CIRP26]]</f>
        <v>497</v>
      </c>
      <c r="GA19" s="15">
        <f>Reg[[#This Row],[CIRP27]]</f>
        <v>519</v>
      </c>
      <c r="GB19" s="15">
        <f>Sug0.2[[#This Row],[CIRP2]]</f>
        <v>84</v>
      </c>
      <c r="GC19" s="15">
        <f>Sug0.2[[#This Row],[CIRP3]]</f>
        <v>91</v>
      </c>
      <c r="GD19" s="15">
        <f>Sug0.2[[#This Row],[CIRP4]]</f>
        <v>100</v>
      </c>
      <c r="GE19" s="15">
        <f>Sug0.2[[#This Row],[CIRP5]]</f>
        <v>113</v>
      </c>
      <c r="GF19" s="15">
        <f>Sug0.2[[#This Row],[CIRP6]]</f>
        <v>119</v>
      </c>
      <c r="GG19" s="15">
        <f>Sug0.2[[#This Row],[CIRP7]]</f>
        <v>128</v>
      </c>
      <c r="GH19" s="15">
        <f>Sug0.2[[#This Row],[CIRP8]]</f>
        <v>147</v>
      </c>
      <c r="GI19" s="15">
        <f>Sug0.2[[#This Row],[CIRP9]]</f>
        <v>156</v>
      </c>
      <c r="GJ19" s="15">
        <f>Sug0.2[[#This Row],[CIRP10]]</f>
        <v>167</v>
      </c>
      <c r="GK19" s="15">
        <f>Sug0.2[[#This Row],[CIRP11]]</f>
        <v>186</v>
      </c>
      <c r="GL19" s="15">
        <f>Sug0.2[[#This Row],[CIRP12]]</f>
        <v>198</v>
      </c>
      <c r="GM19" s="15">
        <f>Sug0.2[[#This Row],[CIRP13]]</f>
        <v>210</v>
      </c>
      <c r="GN19" s="15">
        <f>Sug0.2[[#This Row],[CIRP14]]</f>
        <v>225</v>
      </c>
      <c r="GO19" s="15">
        <f>Sug0.2[[#This Row],[CIRP15]]</f>
        <v>239</v>
      </c>
      <c r="GP19" s="15">
        <f>Sug0.2[[#This Row],[CIRP16]]</f>
        <v>258</v>
      </c>
      <c r="GQ19" s="15">
        <f>Sug0.2[[#This Row],[CIRP17]]</f>
        <v>260</v>
      </c>
      <c r="GR19" s="15">
        <f>Sug0.2[[#This Row],[CIRP18]]</f>
        <v>282</v>
      </c>
      <c r="GS19" s="15">
        <f>Sug0.2[[#This Row],[CIRP19]]</f>
        <v>309</v>
      </c>
      <c r="GT19" s="15">
        <f>Sug0.2[[#This Row],[CIRP20]]</f>
        <v>333</v>
      </c>
      <c r="GU19" s="15">
        <f>Sug0.2[[#This Row],[CIRP21]]</f>
        <v>361</v>
      </c>
      <c r="GV19" s="15">
        <f>Sug0.2[[#This Row],[CIRP22]]</f>
        <v>370</v>
      </c>
      <c r="GW19" s="15">
        <f>Sug0.2[[#This Row],[CIRP23]]</f>
        <v>399</v>
      </c>
      <c r="GX19" s="15">
        <f>Sug0.2[[#This Row],[CIRP24]]</f>
        <v>419</v>
      </c>
      <c r="GY19" s="15">
        <f>Sug0.2[[#This Row],[CIRP25]]</f>
        <v>428</v>
      </c>
      <c r="GZ19" s="15">
        <f>Sug0.2[[#This Row],[CIRP26]]</f>
        <v>440</v>
      </c>
      <c r="HA19" s="15">
        <f>Sug0.2[[#This Row],[CIRP27]]</f>
        <v>461</v>
      </c>
      <c r="HB19" s="15">
        <f>Sug0.5[[#This Row],[CIRP2]]</f>
        <v>84</v>
      </c>
      <c r="HC19" s="15">
        <f>Sug0.5[[#This Row],[CIRP3]]</f>
        <v>91</v>
      </c>
      <c r="HD19" s="15">
        <f>Sug0.5[[#This Row],[CIRP4]]</f>
        <v>97</v>
      </c>
      <c r="HE19" s="15">
        <f>Sug0.5[[#This Row],[CIRP5]]</f>
        <v>107</v>
      </c>
      <c r="HF19" s="15">
        <f>Sug0.5[[#This Row],[CIRP6]]</f>
        <v>108</v>
      </c>
      <c r="HG19" s="15">
        <f>Sug0.5[[#This Row],[CIRP7]]</f>
        <v>116</v>
      </c>
      <c r="HH19" s="15">
        <f>Sug0.5[[#This Row],[CIRP8]]</f>
        <v>131</v>
      </c>
      <c r="HI19" s="15">
        <f>Sug0.5[[#This Row],[CIRP9]]</f>
        <v>136</v>
      </c>
      <c r="HJ19" s="15">
        <f>Sug0.5[[#This Row],[CIRP10]]</f>
        <v>143</v>
      </c>
      <c r="HK19" s="15">
        <f>Sug0.5[[#This Row],[CIRP11]]</f>
        <v>158</v>
      </c>
      <c r="HL19" s="15">
        <f>Sug0.5[[#This Row],[CIRP12]]</f>
        <v>165</v>
      </c>
      <c r="HM19" s="15">
        <f>Sug0.5[[#This Row],[CIRP13]]</f>
        <v>171</v>
      </c>
      <c r="HN19" s="15">
        <f>Sug0.5[[#This Row],[CIRP14]]</f>
        <v>177</v>
      </c>
      <c r="HO19" s="15">
        <f>Sug0.5[[#This Row],[CIRP15]]</f>
        <v>180</v>
      </c>
      <c r="HP19" s="15">
        <f>Sug0.5[[#This Row],[CIRP16]]</f>
        <v>192</v>
      </c>
      <c r="HQ19" s="15">
        <f>Sug0.5[[#This Row],[CIRP17]]</f>
        <v>193</v>
      </c>
      <c r="HR19" s="15">
        <f>Sug0.5[[#This Row],[CIRP18]]</f>
        <v>209</v>
      </c>
      <c r="HS19" s="15">
        <f>Sug0.5[[#This Row],[CIRP19]]</f>
        <v>224</v>
      </c>
      <c r="HT19" s="15">
        <f>Sug0.5[[#This Row],[CIRP20]]</f>
        <v>236</v>
      </c>
      <c r="HU19" s="15">
        <f>Sug0.5[[#This Row],[CIRP21]]</f>
        <v>256</v>
      </c>
      <c r="HV19" s="15">
        <f>Sug0.5[[#This Row],[CIRP22]]</f>
        <v>267</v>
      </c>
      <c r="HW19" s="15">
        <f>Sug0.5[[#This Row],[CIRP23]]</f>
        <v>279</v>
      </c>
      <c r="HX19" s="15">
        <f>Sug0.5[[#This Row],[CIRP24]]</f>
        <v>290</v>
      </c>
      <c r="HY19" s="15">
        <f>Sug0.5[[#This Row],[CIRP25]]</f>
        <v>293</v>
      </c>
      <c r="HZ19" s="15">
        <f>Sug0.5[[#This Row],[CIRP26]]</f>
        <v>304</v>
      </c>
      <c r="IA19" s="15">
        <f>Sug0.5[[#This Row],[CIRP27]]</f>
        <v>322</v>
      </c>
      <c r="IB19" s="15">
        <f>Reg[[#This Row],[HCCP2]]</f>
        <v>1</v>
      </c>
      <c r="IC19" s="15">
        <f>Reg[[#This Row],[HCCP3]]</f>
        <v>2</v>
      </c>
      <c r="ID19" s="15">
        <f>Reg[[#This Row],[HCCP4]]</f>
        <v>4</v>
      </c>
      <c r="IE19" s="15">
        <f>Reg[[#This Row],[HCCP5]]</f>
        <v>6</v>
      </c>
      <c r="IF19" s="15">
        <f>Reg[[#This Row],[HCCP6]]</f>
        <v>7</v>
      </c>
      <c r="IG19" s="15">
        <f>Reg[[#This Row],[HCCP7]]</f>
        <v>6</v>
      </c>
      <c r="IH19" s="15">
        <f>Reg[[#This Row],[HCCP8]]</f>
        <v>4</v>
      </c>
      <c r="II19" s="15">
        <f>Reg[[#This Row],[HCCP9]]</f>
        <v>6</v>
      </c>
      <c r="IJ19" s="15">
        <f>Reg[[#This Row],[HCCP10]]</f>
        <v>7</v>
      </c>
      <c r="IK19" s="15">
        <f>Reg[[#This Row],[HCCP11]]</f>
        <v>8</v>
      </c>
      <c r="IL19" s="15">
        <f>Reg[[#This Row],[HCCP12]]</f>
        <v>10</v>
      </c>
      <c r="IM19" s="15">
        <f>Reg[[#This Row],[HCCP13]]</f>
        <v>12</v>
      </c>
      <c r="IN19" s="15">
        <f>Reg[[#This Row],[HCCP14]]</f>
        <v>8</v>
      </c>
      <c r="IO19" s="15">
        <f>Reg[[#This Row],[HCCP15]]</f>
        <v>11</v>
      </c>
      <c r="IP19" s="15">
        <f>Reg[[#This Row],[HCCP16]]</f>
        <v>11</v>
      </c>
      <c r="IQ19" s="15">
        <f>Reg[[#This Row],[HCCP17]]</f>
        <v>13</v>
      </c>
      <c r="IR19" s="15">
        <f>Reg[[#This Row],[HCCP18]]</f>
        <v>6</v>
      </c>
      <c r="IS19" s="15">
        <f>Reg[[#This Row],[HCCP19]]</f>
        <v>7</v>
      </c>
      <c r="IT19" s="15">
        <f>Reg[[#This Row],[HCCP20]]</f>
        <v>9</v>
      </c>
      <c r="IU19" s="15">
        <f>Reg[[#This Row],[HCCP21]]</f>
        <v>13</v>
      </c>
      <c r="IV19" s="15">
        <f>Reg[[#This Row],[HCCP22]]</f>
        <v>15</v>
      </c>
      <c r="IW19" s="15">
        <f>Reg[[#This Row],[HCCP23]]</f>
        <v>12</v>
      </c>
      <c r="IX19" s="15">
        <f>Reg[[#This Row],[HCCP24]]</f>
        <v>11</v>
      </c>
      <c r="IY19" s="15">
        <f>Reg[[#This Row],[HCCP25]]</f>
        <v>13</v>
      </c>
      <c r="IZ19" s="15">
        <f>Reg[[#This Row],[HCCP26]]</f>
        <v>14</v>
      </c>
      <c r="JA19" s="15">
        <f>Reg[[#This Row],[HCCP27]]</f>
        <v>19</v>
      </c>
      <c r="JB19" s="15">
        <f>Sug0.2[[#This Row],[HCCP2]]</f>
        <v>1</v>
      </c>
      <c r="JC19" s="15">
        <f>Sug0.2[[#This Row],[HCCP3]]</f>
        <v>2</v>
      </c>
      <c r="JD19" s="15">
        <f>Sug0.2[[#This Row],[HCCP4]]</f>
        <v>4</v>
      </c>
      <c r="JE19" s="15">
        <f>Sug0.2[[#This Row],[HCCP5]]</f>
        <v>6</v>
      </c>
      <c r="JF19" s="15">
        <f>Sug0.2[[#This Row],[HCCP6]]</f>
        <v>7</v>
      </c>
      <c r="JG19" s="15">
        <f>Sug0.2[[#This Row],[HCCP7]]</f>
        <v>6</v>
      </c>
      <c r="JH19" s="15">
        <f>Sug0.2[[#This Row],[HCCP8]]</f>
        <v>4</v>
      </c>
      <c r="JI19" s="15">
        <f>Sug0.2[[#This Row],[HCCP9]]</f>
        <v>5</v>
      </c>
      <c r="JJ19" s="15">
        <f>Sug0.2[[#This Row],[HCCP10]]</f>
        <v>6</v>
      </c>
      <c r="JK19" s="15">
        <f>Sug0.2[[#This Row],[HCCP11]]</f>
        <v>7</v>
      </c>
      <c r="JL19" s="15">
        <f>Sug0.2[[#This Row],[HCCP12]]</f>
        <v>10</v>
      </c>
      <c r="JM19" s="15">
        <f>Sug0.2[[#This Row],[HCCP13]]</f>
        <v>11</v>
      </c>
      <c r="JN19" s="15">
        <f>Sug0.2[[#This Row],[HCCP14]]</f>
        <v>8</v>
      </c>
      <c r="JO19" s="15">
        <f>Sug0.2[[#This Row],[HCCP15]]</f>
        <v>10</v>
      </c>
      <c r="JP19" s="15">
        <f>Sug0.2[[#This Row],[HCCP16]]</f>
        <v>9</v>
      </c>
      <c r="JQ19" s="15">
        <f>Sug0.2[[#This Row],[HCCP17]]</f>
        <v>11</v>
      </c>
      <c r="JR19" s="15">
        <f>Sug0.2[[#This Row],[HCCP18]]</f>
        <v>5</v>
      </c>
      <c r="JS19" s="15">
        <f>Sug0.2[[#This Row],[HCCP19]]</f>
        <v>7</v>
      </c>
      <c r="JT19" s="15">
        <f>Sug0.2[[#This Row],[HCCP20]]</f>
        <v>10</v>
      </c>
      <c r="JU19" s="15">
        <f>Sug0.2[[#This Row],[HCCP21]]</f>
        <v>12</v>
      </c>
      <c r="JV19" s="15">
        <f>Sug0.2[[#This Row],[HCCP22]]</f>
        <v>13</v>
      </c>
      <c r="JW19" s="15">
        <f>Sug0.2[[#This Row],[HCCP23]]</f>
        <v>11</v>
      </c>
      <c r="JX19" s="15">
        <f>Sug0.2[[#This Row],[HCCP24]]</f>
        <v>10</v>
      </c>
      <c r="JY19" s="15">
        <f>Sug0.2[[#This Row],[HCCP25]]</f>
        <v>11</v>
      </c>
      <c r="JZ19" s="15">
        <f>Sug0.2[[#This Row],[HCCP26]]</f>
        <v>11</v>
      </c>
      <c r="KA19" s="15">
        <f>Sug0.2[[#This Row],[HCCP27]]</f>
        <v>16</v>
      </c>
      <c r="KB19" s="15">
        <f>Sug0.5[[#This Row],[HCCP2]]</f>
        <v>1</v>
      </c>
      <c r="KC19" s="15">
        <f>Sug0.5[[#This Row],[HCCP3]]</f>
        <v>2</v>
      </c>
      <c r="KD19" s="15">
        <f>Sug0.5[[#This Row],[HCCP4]]</f>
        <v>4</v>
      </c>
      <c r="KE19" s="15">
        <f>Sug0.5[[#This Row],[HCCP5]]</f>
        <v>6</v>
      </c>
      <c r="KF19" s="15">
        <f>Sug0.5[[#This Row],[HCCP6]]</f>
        <v>7</v>
      </c>
      <c r="KG19" s="15">
        <f>Sug0.5[[#This Row],[HCCP7]]</f>
        <v>6</v>
      </c>
      <c r="KH19" s="15">
        <f>Sug0.5[[#This Row],[HCCP8]]</f>
        <v>4</v>
      </c>
      <c r="KI19" s="15">
        <f>Sug0.5[[#This Row],[HCCP9]]</f>
        <v>5</v>
      </c>
      <c r="KJ19" s="15">
        <f>Sug0.5[[#This Row],[HCCP10]]</f>
        <v>6</v>
      </c>
      <c r="KK19" s="15">
        <f>Sug0.5[[#This Row],[HCCP11]]</f>
        <v>7</v>
      </c>
      <c r="KL19" s="15">
        <f>Sug0.5[[#This Row],[HCCP12]]</f>
        <v>9</v>
      </c>
      <c r="KM19" s="15">
        <f>Sug0.5[[#This Row],[HCCP13]]</f>
        <v>10</v>
      </c>
      <c r="KN19" s="15">
        <f>Sug0.5[[#This Row],[HCCP14]]</f>
        <v>6</v>
      </c>
      <c r="KO19" s="15">
        <f>Sug0.5[[#This Row],[HCCP15]]</f>
        <v>8</v>
      </c>
      <c r="KP19" s="15">
        <f>Sug0.5[[#This Row],[HCCP16]]</f>
        <v>8</v>
      </c>
      <c r="KQ19" s="15">
        <f>Sug0.5[[#This Row],[HCCP17]]</f>
        <v>9</v>
      </c>
      <c r="KR19" s="15">
        <f>Sug0.5[[#This Row],[HCCP18]]</f>
        <v>3</v>
      </c>
      <c r="KS19" s="15">
        <f>Sug0.5[[#This Row],[HCCP19]]</f>
        <v>5</v>
      </c>
      <c r="KT19" s="15">
        <f>Sug0.5[[#This Row],[HCCP20]]</f>
        <v>8</v>
      </c>
      <c r="KU19" s="15">
        <f>Sug0.5[[#This Row],[HCCP21]]</f>
        <v>9</v>
      </c>
      <c r="KV19" s="15">
        <f>Sug0.5[[#This Row],[HCCP22]]</f>
        <v>10</v>
      </c>
      <c r="KW19" s="15">
        <f>Sug0.5[[#This Row],[HCCP23]]</f>
        <v>8</v>
      </c>
      <c r="KX19" s="15">
        <f>Sug0.5[[#This Row],[HCCP24]]</f>
        <v>9</v>
      </c>
      <c r="KY19" s="15">
        <f>Sug0.5[[#This Row],[HCCP25]]</f>
        <v>11</v>
      </c>
      <c r="KZ19" s="15">
        <f>Sug0.5[[#This Row],[HCCP26]]</f>
        <v>7</v>
      </c>
      <c r="LA19" s="15">
        <f>Sug0.5[[#This Row],[HCCP27]]</f>
        <v>10</v>
      </c>
      <c r="LB19" s="15">
        <f>Reg[[#This Row],[CHDP2]]</f>
        <v>1468</v>
      </c>
      <c r="LC19" s="15">
        <f>Reg[[#This Row],[CHDP3]]</f>
        <v>1466</v>
      </c>
      <c r="LD19" s="15">
        <f>Reg[[#This Row],[CHDP4]]</f>
        <v>1491</v>
      </c>
      <c r="LE19" s="15">
        <f>Reg[[#This Row],[CHDP5]]</f>
        <v>1519</v>
      </c>
      <c r="LF19" s="15">
        <f>Reg[[#This Row],[CHDP6]]</f>
        <v>1529</v>
      </c>
      <c r="LG19" s="15">
        <f>Reg[[#This Row],[CHDP7]]</f>
        <v>1543</v>
      </c>
      <c r="LH19" s="15">
        <f>Reg[[#This Row],[CHDP8]]</f>
        <v>1555</v>
      </c>
      <c r="LI19" s="15">
        <f>Reg[[#This Row],[CHDP9]]</f>
        <v>1583</v>
      </c>
      <c r="LJ19" s="15">
        <f>Reg[[#This Row],[CHDP10]]</f>
        <v>1606</v>
      </c>
      <c r="LK19" s="15">
        <f>Reg[[#This Row],[CHDP11]]</f>
        <v>1639</v>
      </c>
      <c r="LL19" s="15">
        <f>Reg[[#This Row],[CHDP12]]</f>
        <v>1685</v>
      </c>
      <c r="LM19" s="15">
        <f>Reg[[#This Row],[CHDP13]]</f>
        <v>1761</v>
      </c>
      <c r="LN19" s="15">
        <f>Reg[[#This Row],[CHDP14]]</f>
        <v>1788</v>
      </c>
      <c r="LO19" s="15">
        <f>Reg[[#This Row],[CHDP15]]</f>
        <v>1815</v>
      </c>
      <c r="LP19" s="15">
        <f>Reg[[#This Row],[CHDP16]]</f>
        <v>1832</v>
      </c>
      <c r="LQ19" s="15">
        <f>Reg[[#This Row],[CHDP17]]</f>
        <v>1869</v>
      </c>
      <c r="LR19" s="15">
        <f>Reg[[#This Row],[CHDP18]]</f>
        <v>1913</v>
      </c>
      <c r="LS19" s="15">
        <f>Reg[[#This Row],[CHDP19]]</f>
        <v>1932</v>
      </c>
      <c r="LT19" s="15">
        <f>Reg[[#This Row],[CHDP20]]</f>
        <v>1945</v>
      </c>
      <c r="LU19" s="15">
        <f>Reg[[#This Row],[CHDP21]]</f>
        <v>1947</v>
      </c>
      <c r="LV19" s="15">
        <f>Reg[[#This Row],[CHDP22]]</f>
        <v>1958</v>
      </c>
      <c r="LW19" s="15">
        <f>Reg[[#This Row],[CHDP23]]</f>
        <v>1990</v>
      </c>
      <c r="LX19" s="15">
        <f>Reg[[#This Row],[CHDP24]]</f>
        <v>2011</v>
      </c>
      <c r="LY19" s="15">
        <f>Reg[[#This Row],[CHDP25]]</f>
        <v>2093</v>
      </c>
      <c r="LZ19" s="15">
        <f>Reg[[#This Row],[CHDP26]]</f>
        <v>2077</v>
      </c>
      <c r="MA19" s="15">
        <f>Reg[[#This Row],[CHDP27]]</f>
        <v>2095</v>
      </c>
      <c r="MB19" s="15">
        <f>Sug0.2[[#This Row],[CHDP2]]</f>
        <v>1468</v>
      </c>
      <c r="MC19" s="15">
        <f>Sug0.2[[#This Row],[CHDP3]]</f>
        <v>1466</v>
      </c>
      <c r="MD19" s="15">
        <f>Sug0.2[[#This Row],[CHDP4]]</f>
        <v>1491</v>
      </c>
      <c r="ME19" s="15">
        <f>Sug0.2[[#This Row],[CHDP5]]</f>
        <v>1517</v>
      </c>
      <c r="MF19" s="15">
        <f>Sug0.2[[#This Row],[CHDP6]]</f>
        <v>1527</v>
      </c>
      <c r="MG19" s="15">
        <f>Sug0.2[[#This Row],[CHDP7]]</f>
        <v>1541</v>
      </c>
      <c r="MH19" s="15">
        <f>Sug0.2[[#This Row],[CHDP8]]</f>
        <v>1549</v>
      </c>
      <c r="MI19" s="15">
        <f>Sug0.2[[#This Row],[CHDP9]]</f>
        <v>1575</v>
      </c>
      <c r="MJ19" s="15">
        <f>Sug0.2[[#This Row],[CHDP10]]</f>
        <v>1597</v>
      </c>
      <c r="MK19" s="15">
        <f>Sug0.2[[#This Row],[CHDP11]]</f>
        <v>1633</v>
      </c>
      <c r="ML19" s="15">
        <f>Sug0.2[[#This Row],[CHDP12]]</f>
        <v>1677</v>
      </c>
      <c r="MM19" s="15">
        <f>Sug0.2[[#This Row],[CHDP13]]</f>
        <v>1749</v>
      </c>
      <c r="MN19" s="15">
        <f>Sug0.2[[#This Row],[CHDP14]]</f>
        <v>1775</v>
      </c>
      <c r="MO19" s="15">
        <f>Sug0.2[[#This Row],[CHDP15]]</f>
        <v>1793</v>
      </c>
      <c r="MP19" s="15">
        <f>Sug0.2[[#This Row],[CHDP16]]</f>
        <v>1812</v>
      </c>
      <c r="MQ19" s="15">
        <f>Sug0.2[[#This Row],[CHDP17]]</f>
        <v>1847</v>
      </c>
      <c r="MR19" s="15">
        <f>Sug0.2[[#This Row],[CHDP18]]</f>
        <v>1890</v>
      </c>
      <c r="MS19" s="15">
        <f>Sug0.2[[#This Row],[CHDP19]]</f>
        <v>1910</v>
      </c>
      <c r="MT19" s="15">
        <f>Sug0.2[[#This Row],[CHDP20]]</f>
        <v>1922</v>
      </c>
      <c r="MU19" s="15">
        <f>Sug0.2[[#This Row],[CHDP21]]</f>
        <v>1915</v>
      </c>
      <c r="MV19" s="15">
        <f>Sug0.2[[#This Row],[CHDP22]]</f>
        <v>1929</v>
      </c>
      <c r="MW19" s="15">
        <f>Sug0.2[[#This Row],[CHDP23]]</f>
        <v>1960</v>
      </c>
      <c r="MX19" s="15">
        <f>Sug0.2[[#This Row],[CHDP24]]</f>
        <v>1975</v>
      </c>
      <c r="MY19" s="15">
        <f>Sug0.2[[#This Row],[CHDP25]]</f>
        <v>2055</v>
      </c>
      <c r="MZ19" s="15">
        <f>Sug0.2[[#This Row],[CHDP26]]</f>
        <v>2039</v>
      </c>
      <c r="NA19" s="15">
        <f>Sug0.2[[#This Row],[CHDP27]]</f>
        <v>2057</v>
      </c>
      <c r="NB19" s="15">
        <f>Sug0.5[[#This Row],[CHDP2]]</f>
        <v>1468</v>
      </c>
      <c r="NC19" s="15">
        <f>Sug0.5[[#This Row],[CHDP3]]</f>
        <v>1466</v>
      </c>
      <c r="ND19" s="15">
        <f>Sug0.5[[#This Row],[CHDP4]]</f>
        <v>1491</v>
      </c>
      <c r="NE19" s="15">
        <f>Sug0.5[[#This Row],[CHDP5]]</f>
        <v>1516</v>
      </c>
      <c r="NF19" s="15">
        <f>Sug0.5[[#This Row],[CHDP6]]</f>
        <v>1523</v>
      </c>
      <c r="NG19" s="15">
        <f>Sug0.5[[#This Row],[CHDP7]]</f>
        <v>1534</v>
      </c>
      <c r="NH19" s="15">
        <f>Sug0.5[[#This Row],[CHDP8]]</f>
        <v>1540</v>
      </c>
      <c r="NI19" s="15">
        <f>Sug0.5[[#This Row],[CHDP9]]</f>
        <v>1564</v>
      </c>
      <c r="NJ19" s="15">
        <f>Sug0.5[[#This Row],[CHDP10]]</f>
        <v>1584</v>
      </c>
      <c r="NK19" s="15">
        <f>Sug0.5[[#This Row],[CHDP11]]</f>
        <v>1614</v>
      </c>
      <c r="NL19" s="15">
        <f>Sug0.5[[#This Row],[CHDP12]]</f>
        <v>1653</v>
      </c>
      <c r="NM19" s="15">
        <f>Sug0.5[[#This Row],[CHDP13]]</f>
        <v>1717</v>
      </c>
      <c r="NN19" s="15">
        <f>Sug0.5[[#This Row],[CHDP14]]</f>
        <v>1744</v>
      </c>
      <c r="NO19" s="15">
        <f>Sug0.5[[#This Row],[CHDP15]]</f>
        <v>1762</v>
      </c>
      <c r="NP19" s="15">
        <f>Sug0.5[[#This Row],[CHDP16]]</f>
        <v>1776</v>
      </c>
      <c r="NQ19" s="15">
        <f>Sug0.5[[#This Row],[CHDP17]]</f>
        <v>1811</v>
      </c>
      <c r="NR19" s="15">
        <f>Sug0.5[[#This Row],[CHDP18]]</f>
        <v>1848</v>
      </c>
      <c r="NS19" s="15">
        <f>Sug0.5[[#This Row],[CHDP19]]</f>
        <v>1863</v>
      </c>
      <c r="NT19" s="15">
        <f>Sug0.5[[#This Row],[CHDP20]]</f>
        <v>1870</v>
      </c>
      <c r="NU19" s="15">
        <f>Sug0.5[[#This Row],[CHDP21]]</f>
        <v>1865</v>
      </c>
      <c r="NV19" s="15">
        <f>Sug0.5[[#This Row],[CHDP22]]</f>
        <v>1881</v>
      </c>
      <c r="NW19" s="15">
        <f>Sug0.5[[#This Row],[CHDP23]]</f>
        <v>1905</v>
      </c>
      <c r="NX19" s="15">
        <f>Sug0.5[[#This Row],[CHDP24]]</f>
        <v>1927</v>
      </c>
      <c r="NY19" s="15">
        <f>Sug0.5[[#This Row],[CHDP25]]</f>
        <v>2004</v>
      </c>
      <c r="NZ19" s="15">
        <f>Sug0.5[[#This Row],[CHDP26]]</f>
        <v>1988</v>
      </c>
      <c r="OA19" s="15">
        <f>Sug0.5[[#This Row],[CHDP27]]</f>
        <v>2010</v>
      </c>
      <c r="OB19" s="15">
        <f>Reg[[#This Row],[T2DP2]]</f>
        <v>2140</v>
      </c>
      <c r="OC19" s="15">
        <f>Reg[[#This Row],[T2DP3]]</f>
        <v>2250</v>
      </c>
      <c r="OD19" s="15">
        <f>Reg[[#This Row],[T2DP4]]</f>
        <v>2360</v>
      </c>
      <c r="OE19" s="15">
        <f>Reg[[#This Row],[T2DP5]]</f>
        <v>2540</v>
      </c>
      <c r="OF19" s="15">
        <f>Reg[[#This Row],[T2DP6]]</f>
        <v>2643</v>
      </c>
      <c r="OG19" s="15">
        <f>Reg[[#This Row],[T2DP7]]</f>
        <v>2812</v>
      </c>
      <c r="OH19" s="15">
        <f>Reg[[#This Row],[T2DP8]]</f>
        <v>2927</v>
      </c>
      <c r="OI19" s="15">
        <f>Reg[[#This Row],[T2DP9]]</f>
        <v>3055</v>
      </c>
      <c r="OJ19" s="15">
        <f>Reg[[#This Row],[T2DP10]]</f>
        <v>3217</v>
      </c>
      <c r="OK19" s="15">
        <f>Reg[[#This Row],[T2DP11]]</f>
        <v>3305</v>
      </c>
      <c r="OL19" s="15">
        <f>Reg[[#This Row],[T2DP12]]</f>
        <v>3461</v>
      </c>
      <c r="OM19" s="15">
        <f>Reg[[#This Row],[T2DP13]]</f>
        <v>3616</v>
      </c>
      <c r="ON19" s="15">
        <f>Reg[[#This Row],[T2DP14]]</f>
        <v>3733</v>
      </c>
      <c r="OO19" s="15">
        <f>Reg[[#This Row],[T2DP15]]</f>
        <v>3843</v>
      </c>
      <c r="OP19" s="15">
        <f>Reg[[#This Row],[T2DP16]]</f>
        <v>3951</v>
      </c>
      <c r="OQ19" s="15">
        <f>Reg[[#This Row],[T2DP17]]</f>
        <v>4070</v>
      </c>
      <c r="OR19" s="15">
        <f>Reg[[#This Row],[T2DP18]]</f>
        <v>4195</v>
      </c>
      <c r="OS19" s="15">
        <f>Reg[[#This Row],[T2DP19]]</f>
        <v>4266</v>
      </c>
      <c r="OT19" s="15">
        <f>Reg[[#This Row],[T2DP20]]</f>
        <v>4337</v>
      </c>
      <c r="OU19" s="15">
        <f>Reg[[#This Row],[T2DP21]]</f>
        <v>4396</v>
      </c>
      <c r="OV19" s="15">
        <f>Reg[[#This Row],[T2DP22]]</f>
        <v>4445</v>
      </c>
      <c r="OW19" s="15">
        <f>Reg[[#This Row],[T2DP23]]</f>
        <v>4542</v>
      </c>
      <c r="OX19" s="15">
        <f>Reg[[#This Row],[T2DP24]]</f>
        <v>4642</v>
      </c>
      <c r="OY19" s="15">
        <f>Reg[[#This Row],[T2DP25]]</f>
        <v>4747</v>
      </c>
      <c r="OZ19" s="15">
        <f>Reg[[#This Row],[T2DP26]]</f>
        <v>4810</v>
      </c>
      <c r="PA19" s="15">
        <f>Reg[[#This Row],[T2DP27]]</f>
        <v>4889</v>
      </c>
      <c r="PB19" s="15">
        <f>Sug0.2[[#This Row],[T2DP2]]</f>
        <v>2140</v>
      </c>
      <c r="PC19" s="15">
        <f>Sug0.2[[#This Row],[T2DP3]]</f>
        <v>2250</v>
      </c>
      <c r="PD19" s="15">
        <f>Sug0.2[[#This Row],[T2DP4]]</f>
        <v>2359</v>
      </c>
      <c r="PE19" s="15">
        <f>Sug0.2[[#This Row],[T2DP5]]</f>
        <v>2537</v>
      </c>
      <c r="PF19" s="15">
        <f>Sug0.2[[#This Row],[T2DP6]]</f>
        <v>2635</v>
      </c>
      <c r="PG19" s="15">
        <f>Sug0.2[[#This Row],[T2DP7]]</f>
        <v>2804</v>
      </c>
      <c r="PH19" s="15">
        <f>Sug0.2[[#This Row],[T2DP8]]</f>
        <v>2913</v>
      </c>
      <c r="PI19" s="15">
        <f>Sug0.2[[#This Row],[T2DP9]]</f>
        <v>3040</v>
      </c>
      <c r="PJ19" s="15">
        <f>Sug0.2[[#This Row],[T2DP10]]</f>
        <v>3198</v>
      </c>
      <c r="PK19" s="15">
        <f>Sug0.2[[#This Row],[T2DP11]]</f>
        <v>3281</v>
      </c>
      <c r="PL19" s="15">
        <f>Sug0.2[[#This Row],[T2DP12]]</f>
        <v>3433</v>
      </c>
      <c r="PM19" s="15">
        <f>Sug0.2[[#This Row],[T2DP13]]</f>
        <v>3584</v>
      </c>
      <c r="PN19" s="15">
        <f>Sug0.2[[#This Row],[T2DP14]]</f>
        <v>3698</v>
      </c>
      <c r="PO19" s="15">
        <f>Sug0.2[[#This Row],[T2DP15]]</f>
        <v>3800</v>
      </c>
      <c r="PP19" s="15">
        <f>Sug0.2[[#This Row],[T2DP16]]</f>
        <v>3895</v>
      </c>
      <c r="PQ19" s="15">
        <f>Sug0.2[[#This Row],[T2DP17]]</f>
        <v>4007</v>
      </c>
      <c r="PR19" s="15">
        <f>Sug0.2[[#This Row],[T2DP18]]</f>
        <v>4126</v>
      </c>
      <c r="PS19" s="15">
        <f>Sug0.2[[#This Row],[T2DP19]]</f>
        <v>4195</v>
      </c>
      <c r="PT19" s="15">
        <f>Sug0.2[[#This Row],[T2DP20]]</f>
        <v>4263</v>
      </c>
      <c r="PU19" s="15">
        <f>Sug0.2[[#This Row],[T2DP21]]</f>
        <v>4314</v>
      </c>
      <c r="PV19" s="15">
        <f>Sug0.2[[#This Row],[T2DP22]]</f>
        <v>4358</v>
      </c>
      <c r="PW19" s="15">
        <f>Sug0.2[[#This Row],[T2DP23]]</f>
        <v>4456</v>
      </c>
      <c r="PX19" s="15">
        <f>Sug0.2[[#This Row],[T2DP24]]</f>
        <v>4542</v>
      </c>
      <c r="PY19" s="15">
        <f>Sug0.2[[#This Row],[T2DP25]]</f>
        <v>4646</v>
      </c>
      <c r="PZ19" s="15">
        <f>Sug0.2[[#This Row],[T2DP26]]</f>
        <v>4706</v>
      </c>
      <c r="QA19" s="15">
        <f>Sug0.2[[#This Row],[T2DP27]]</f>
        <v>4783</v>
      </c>
      <c r="QB19" s="15">
        <f>Sug0.5[[#This Row],[T2DP2]]</f>
        <v>2140</v>
      </c>
      <c r="QC19" s="15">
        <f>Sug0.5[[#This Row],[T2DP3]]</f>
        <v>2250</v>
      </c>
      <c r="QD19" s="15">
        <f>Sug0.5[[#This Row],[T2DP4]]</f>
        <v>2357</v>
      </c>
      <c r="QE19" s="15">
        <f>Sug0.5[[#This Row],[T2DP5]]</f>
        <v>2527</v>
      </c>
      <c r="QF19" s="15">
        <f>Sug0.5[[#This Row],[T2DP6]]</f>
        <v>2619</v>
      </c>
      <c r="QG19" s="15">
        <f>Sug0.5[[#This Row],[T2DP7]]</f>
        <v>2777</v>
      </c>
      <c r="QH19" s="15">
        <f>Sug0.5[[#This Row],[T2DP8]]</f>
        <v>2881</v>
      </c>
      <c r="QI19" s="15">
        <f>Sug0.5[[#This Row],[T2DP9]]</f>
        <v>3005</v>
      </c>
      <c r="QJ19" s="15">
        <f>Sug0.5[[#This Row],[T2DP10]]</f>
        <v>3149</v>
      </c>
      <c r="QK19" s="15">
        <f>Sug0.5[[#This Row],[T2DP11]]</f>
        <v>3228</v>
      </c>
      <c r="QL19" s="15">
        <f>Sug0.5[[#This Row],[T2DP12]]</f>
        <v>3365</v>
      </c>
      <c r="QM19" s="15">
        <f>Sug0.5[[#This Row],[T2DP13]]</f>
        <v>3509</v>
      </c>
      <c r="QN19" s="15">
        <f>Sug0.5[[#This Row],[T2DP14]]</f>
        <v>3611</v>
      </c>
      <c r="QO19" s="15">
        <f>Sug0.5[[#This Row],[T2DP15]]</f>
        <v>3698</v>
      </c>
      <c r="QP19" s="15">
        <f>Sug0.5[[#This Row],[T2DP16]]</f>
        <v>3786</v>
      </c>
      <c r="QQ19" s="15">
        <f>Sug0.5[[#This Row],[T2DP17]]</f>
        <v>3890</v>
      </c>
      <c r="QR19" s="15">
        <f>Sug0.5[[#This Row],[T2DP18]]</f>
        <v>3995</v>
      </c>
      <c r="QS19" s="15">
        <f>Sug0.5[[#This Row],[T2DP19]]</f>
        <v>4061</v>
      </c>
      <c r="QT19" s="15">
        <f>Sug0.5[[#This Row],[T2DP20]]</f>
        <v>4125</v>
      </c>
      <c r="QU19" s="15">
        <f>Sug0.5[[#This Row],[T2DP21]]</f>
        <v>4169</v>
      </c>
      <c r="QV19" s="15">
        <f>Sug0.5[[#This Row],[T2DP22]]</f>
        <v>4210</v>
      </c>
      <c r="QW19" s="15">
        <f>Sug0.5[[#This Row],[T2DP23]]</f>
        <v>4298</v>
      </c>
      <c r="QX19" s="15">
        <f>Sug0.5[[#This Row],[T2DP24]]</f>
        <v>4376</v>
      </c>
      <c r="QY19" s="15">
        <f>Sug0.5[[#This Row],[T2DP25]]</f>
        <v>4466</v>
      </c>
      <c r="QZ19" s="15">
        <f>Sug0.5[[#This Row],[T2DP26]]</f>
        <v>4527</v>
      </c>
      <c r="RA19" s="15">
        <f>Sug0.5[[#This Row],[T2DP27]]</f>
        <v>4599</v>
      </c>
      <c r="RB19" s="15">
        <f>Reg[[#This Row],[OVEP2]]</f>
        <v>7467</v>
      </c>
      <c r="RC19" s="15">
        <f>Reg[[#This Row],[OVEP3]]</f>
        <v>8003</v>
      </c>
      <c r="RD19" s="15">
        <f>Reg[[#This Row],[OVEP4]]</f>
        <v>8272</v>
      </c>
      <c r="RE19" s="15">
        <f>Reg[[#This Row],[OVEP5]]</f>
        <v>8565</v>
      </c>
      <c r="RF19" s="15">
        <f>Reg[[#This Row],[OVEP6]]</f>
        <v>8767</v>
      </c>
      <c r="RG19" s="15">
        <f>Reg[[#This Row],[OVEP7]]</f>
        <v>8826</v>
      </c>
      <c r="RH19" s="15">
        <f>Reg[[#This Row],[OVEP8]]</f>
        <v>8889</v>
      </c>
      <c r="RI19" s="15">
        <f>Reg[[#This Row],[OVEP9]]</f>
        <v>8934</v>
      </c>
      <c r="RJ19" s="15">
        <f>Reg[[#This Row],[OVEP10]]</f>
        <v>8975</v>
      </c>
      <c r="RK19" s="15">
        <f>Reg[[#This Row],[OVEP11]]</f>
        <v>8999</v>
      </c>
      <c r="RL19" s="15">
        <f>Reg[[#This Row],[OVEP12]]</f>
        <v>8979</v>
      </c>
      <c r="RM19" s="15">
        <f>Reg[[#This Row],[OVEP13]]</f>
        <v>8966</v>
      </c>
      <c r="RN19" s="15">
        <f>Reg[[#This Row],[OVEP14]]</f>
        <v>8953</v>
      </c>
      <c r="RO19" s="15">
        <f>Reg[[#This Row],[OVEP15]]</f>
        <v>9014</v>
      </c>
      <c r="RP19" s="15">
        <f>Reg[[#This Row],[OVEP16]]</f>
        <v>9022</v>
      </c>
      <c r="RQ19" s="15">
        <f>Reg[[#This Row],[OVEP17]]</f>
        <v>9025</v>
      </c>
      <c r="RR19" s="15">
        <f>Reg[[#This Row],[OVEP18]]</f>
        <v>8970</v>
      </c>
      <c r="RS19" s="15">
        <f>Reg[[#This Row],[OVEP19]]</f>
        <v>9012</v>
      </c>
      <c r="RT19" s="15">
        <f>Reg[[#This Row],[OVEP20]]</f>
        <v>9002</v>
      </c>
      <c r="RU19" s="15">
        <f>Reg[[#This Row],[OVEP21]]</f>
        <v>9027</v>
      </c>
      <c r="RV19" s="15">
        <f>Reg[[#This Row],[OVEP22]]</f>
        <v>9009</v>
      </c>
      <c r="RW19" s="15">
        <f>Reg[[#This Row],[OVEP23]]</f>
        <v>8979</v>
      </c>
      <c r="RX19" s="15">
        <f>Reg[[#This Row],[OVEP24]]</f>
        <v>9011</v>
      </c>
      <c r="RY19" s="15">
        <f>Reg[[#This Row],[OVEP25]]</f>
        <v>8994</v>
      </c>
      <c r="RZ19" s="15">
        <f>Reg[[#This Row],[OVEP26]]</f>
        <v>9008</v>
      </c>
      <c r="SA19" s="15">
        <f>Reg[[#This Row],[OVEP27]]</f>
        <v>8992</v>
      </c>
      <c r="SB19" s="15">
        <f>Sug0.2[[#This Row],[OVEP2]]</f>
        <v>7467</v>
      </c>
      <c r="SC19" s="15">
        <f>Sug0.2[[#This Row],[OVEP3]]</f>
        <v>7952</v>
      </c>
      <c r="SD19" s="15">
        <f>Sug0.2[[#This Row],[OVEP4]]</f>
        <v>8213</v>
      </c>
      <c r="SE19" s="15">
        <f>Sug0.2[[#This Row],[OVEP5]]</f>
        <v>8515</v>
      </c>
      <c r="SF19" s="15">
        <f>Sug0.2[[#This Row],[OVEP6]]</f>
        <v>8697</v>
      </c>
      <c r="SG19" s="15">
        <f>Sug0.2[[#This Row],[OVEP7]]</f>
        <v>8757</v>
      </c>
      <c r="SH19" s="15">
        <f>Sug0.2[[#This Row],[OVEP8]]</f>
        <v>8855</v>
      </c>
      <c r="SI19" s="15">
        <f>Sug0.2[[#This Row],[OVEP9]]</f>
        <v>8923</v>
      </c>
      <c r="SJ19" s="15">
        <f>Sug0.2[[#This Row],[OVEP10]]</f>
        <v>8977</v>
      </c>
      <c r="SK19" s="15">
        <f>Sug0.2[[#This Row],[OVEP11]]</f>
        <v>9029</v>
      </c>
      <c r="SL19" s="15">
        <f>Sug0.2[[#This Row],[OVEP12]]</f>
        <v>9036</v>
      </c>
      <c r="SM19" s="15">
        <f>Sug0.2[[#This Row],[OVEP13]]</f>
        <v>9024</v>
      </c>
      <c r="SN19" s="15">
        <f>Sug0.2[[#This Row],[OVEP14]]</f>
        <v>9023</v>
      </c>
      <c r="SO19" s="15">
        <f>Sug0.2[[#This Row],[OVEP15]]</f>
        <v>9076</v>
      </c>
      <c r="SP19" s="15">
        <f>Sug0.2[[#This Row],[OVEP16]]</f>
        <v>9077</v>
      </c>
      <c r="SQ19" s="15">
        <f>Sug0.2[[#This Row],[OVEP17]]</f>
        <v>9082</v>
      </c>
      <c r="SR19" s="15">
        <f>Sug0.2[[#This Row],[OVEP18]]</f>
        <v>9040</v>
      </c>
      <c r="SS19" s="15">
        <f>Sug0.2[[#This Row],[OVEP19]]</f>
        <v>9094</v>
      </c>
      <c r="ST19" s="15">
        <f>Sug0.2[[#This Row],[OVEP20]]</f>
        <v>9077</v>
      </c>
      <c r="SU19" s="15">
        <f>Sug0.2[[#This Row],[OVEP21]]</f>
        <v>9113</v>
      </c>
      <c r="SV19" s="15">
        <f>Sug0.2[[#This Row],[OVEP22]]</f>
        <v>9117</v>
      </c>
      <c r="SW19" s="15">
        <f>Sug0.2[[#This Row],[OVEP23]]</f>
        <v>9073</v>
      </c>
      <c r="SX19" s="15">
        <f>Sug0.2[[#This Row],[OVEP24]]</f>
        <v>9113</v>
      </c>
      <c r="SY19" s="15">
        <f>Sug0.2[[#This Row],[OVEP25]]</f>
        <v>9076</v>
      </c>
      <c r="SZ19" s="15">
        <f>Sug0.2[[#This Row],[OVEP26]]</f>
        <v>9116</v>
      </c>
      <c r="TA19" s="15">
        <f>Sug0.2[[#This Row],[OVEP27]]</f>
        <v>9104</v>
      </c>
      <c r="TB19" s="15">
        <f>Sug0.5[[#This Row],[OVEP2]]</f>
        <v>7467</v>
      </c>
      <c r="TC19" s="15">
        <f>Sug0.5[[#This Row],[OVEP3]]</f>
        <v>7881</v>
      </c>
      <c r="TD19" s="15">
        <f>Sug0.5[[#This Row],[OVEP4]]</f>
        <v>8119</v>
      </c>
      <c r="TE19" s="15">
        <f>Sug0.5[[#This Row],[OVEP5]]</f>
        <v>8407</v>
      </c>
      <c r="TF19" s="15">
        <f>Sug0.5[[#This Row],[OVEP6]]</f>
        <v>8580</v>
      </c>
      <c r="TG19" s="15">
        <f>Sug0.5[[#This Row],[OVEP7]]</f>
        <v>8690</v>
      </c>
      <c r="TH19" s="15">
        <f>Sug0.5[[#This Row],[OVEP8]]</f>
        <v>8838</v>
      </c>
      <c r="TI19" s="15">
        <f>Sug0.5[[#This Row],[OVEP9]]</f>
        <v>8937</v>
      </c>
      <c r="TJ19" s="15">
        <f>Sug0.5[[#This Row],[OVEP10]]</f>
        <v>9014</v>
      </c>
      <c r="TK19" s="15">
        <f>Sug0.5[[#This Row],[OVEP11]]</f>
        <v>9086</v>
      </c>
      <c r="TL19" s="15">
        <f>Sug0.5[[#This Row],[OVEP12]]</f>
        <v>9074</v>
      </c>
      <c r="TM19" s="15">
        <f>Sug0.5[[#This Row],[OVEP13]]</f>
        <v>9119</v>
      </c>
      <c r="TN19" s="15">
        <f>Sug0.5[[#This Row],[OVEP14]]</f>
        <v>9167</v>
      </c>
      <c r="TO19" s="15">
        <f>Sug0.5[[#This Row],[OVEP15]]</f>
        <v>9249</v>
      </c>
      <c r="TP19" s="15">
        <f>Sug0.5[[#This Row],[OVEP16]]</f>
        <v>9260</v>
      </c>
      <c r="TQ19" s="15">
        <f>Sug0.5[[#This Row],[OVEP17]]</f>
        <v>9299</v>
      </c>
      <c r="TR19" s="15">
        <f>Sug0.5[[#This Row],[OVEP18]]</f>
        <v>9317</v>
      </c>
      <c r="TS19" s="15">
        <f>Sug0.5[[#This Row],[OVEP19]]</f>
        <v>9376</v>
      </c>
      <c r="TT19" s="15">
        <f>Sug0.5[[#This Row],[OVEP20]]</f>
        <v>9397</v>
      </c>
      <c r="TU19" s="15">
        <f>Sug0.5[[#This Row],[OVEP21]]</f>
        <v>9409</v>
      </c>
      <c r="TV19" s="15">
        <f>Sug0.5[[#This Row],[OVEP22]]</f>
        <v>9470</v>
      </c>
      <c r="TW19" s="15">
        <f>Sug0.5[[#This Row],[OVEP23]]</f>
        <v>9432</v>
      </c>
      <c r="TX19" s="15">
        <f>Sug0.5[[#This Row],[OVEP24]]</f>
        <v>9510</v>
      </c>
      <c r="TY19" s="15">
        <f>Sug0.5[[#This Row],[OVEP25]]</f>
        <v>9454</v>
      </c>
      <c r="TZ19" s="15">
        <f>Sug0.5[[#This Row],[OVEP26]]</f>
        <v>9507</v>
      </c>
      <c r="UA19" s="15">
        <f>Sug0.5[[#This Row],[OVEP27]]</f>
        <v>9495</v>
      </c>
      <c r="UB19" s="15">
        <f>Reg[[#This Row],[OBEP2]]</f>
        <v>8322</v>
      </c>
      <c r="UC19" s="15">
        <f>Reg[[#This Row],[OBEP3]]</f>
        <v>8458</v>
      </c>
      <c r="UD19" s="15">
        <f>Reg[[#This Row],[OBEP4]]</f>
        <v>8636</v>
      </c>
      <c r="UE19" s="15">
        <f>Reg[[#This Row],[OBEP5]]</f>
        <v>8751</v>
      </c>
      <c r="UF19" s="15">
        <f>Reg[[#This Row],[OBEP6]]</f>
        <v>8857</v>
      </c>
      <c r="UG19" s="15">
        <f>Reg[[#This Row],[OBEP7]]</f>
        <v>9007</v>
      </c>
      <c r="UH19" s="15">
        <f>Reg[[#This Row],[OBEP8]]</f>
        <v>9163</v>
      </c>
      <c r="UI19" s="15">
        <f>Reg[[#This Row],[OBEP9]]</f>
        <v>9313</v>
      </c>
      <c r="UJ19" s="15">
        <f>Reg[[#This Row],[OBEP10]]</f>
        <v>9454</v>
      </c>
      <c r="UK19" s="15">
        <f>Reg[[#This Row],[OBEP11]]</f>
        <v>9540</v>
      </c>
      <c r="UL19" s="15">
        <f>Reg[[#This Row],[OBEP12]]</f>
        <v>9678</v>
      </c>
      <c r="UM19" s="15">
        <f>Reg[[#This Row],[OBEP13]]</f>
        <v>9836</v>
      </c>
      <c r="UN19" s="15">
        <f>Reg[[#This Row],[OBEP14]]</f>
        <v>9940</v>
      </c>
      <c r="UO19" s="15">
        <f>Reg[[#This Row],[OBEP15]]</f>
        <v>10020</v>
      </c>
      <c r="UP19" s="15">
        <f>Reg[[#This Row],[OBEP16]]</f>
        <v>10062</v>
      </c>
      <c r="UQ19" s="15">
        <f>Reg[[#This Row],[OBEP17]]</f>
        <v>10151</v>
      </c>
      <c r="UR19" s="15">
        <f>Reg[[#This Row],[OBEP18]]</f>
        <v>10271</v>
      </c>
      <c r="US19" s="15">
        <f>Reg[[#This Row],[OBEP19]]</f>
        <v>10270</v>
      </c>
      <c r="UT19" s="15">
        <f>Reg[[#This Row],[OBEP20]]</f>
        <v>10326</v>
      </c>
      <c r="UU19" s="15">
        <f>Reg[[#This Row],[OBEP21]]</f>
        <v>10398</v>
      </c>
      <c r="UV19" s="15">
        <f>Reg[[#This Row],[OBEP22]]</f>
        <v>10526</v>
      </c>
      <c r="UW19" s="15">
        <f>Reg[[#This Row],[OBEP23]]</f>
        <v>10576</v>
      </c>
      <c r="UX19" s="15">
        <f>Reg[[#This Row],[OBEP24]]</f>
        <v>10611</v>
      </c>
      <c r="UY19" s="15">
        <f>Reg[[#This Row],[OBEP25]]</f>
        <v>10660</v>
      </c>
      <c r="UZ19" s="15">
        <f>Reg[[#This Row],[OBEP26]]</f>
        <v>10677</v>
      </c>
      <c r="VA19" s="15">
        <f>Reg[[#This Row],[OBEP27]]</f>
        <v>10703</v>
      </c>
      <c r="VB19" s="15">
        <f>Sug0.2[[#This Row],[OBEP2]]</f>
        <v>8322</v>
      </c>
      <c r="VC19" s="15">
        <f>Sug0.2[[#This Row],[OBEP3]]</f>
        <v>8418</v>
      </c>
      <c r="VD19" s="15">
        <f>Sug0.2[[#This Row],[OBEP4]]</f>
        <v>8558</v>
      </c>
      <c r="VE19" s="15">
        <f>Sug0.2[[#This Row],[OBEP5]]</f>
        <v>8645</v>
      </c>
      <c r="VF19" s="15">
        <f>Sug0.2[[#This Row],[OBEP6]]</f>
        <v>8726</v>
      </c>
      <c r="VG19" s="15">
        <f>Sug0.2[[#This Row],[OBEP7]]</f>
        <v>8850</v>
      </c>
      <c r="VH19" s="15">
        <f>Sug0.2[[#This Row],[OBEP8]]</f>
        <v>8964</v>
      </c>
      <c r="VI19" s="15">
        <f>Sug0.2[[#This Row],[OBEP9]]</f>
        <v>9087</v>
      </c>
      <c r="VJ19" s="15">
        <f>Sug0.2[[#This Row],[OBEP10]]</f>
        <v>9194</v>
      </c>
      <c r="VK19" s="15">
        <f>Sug0.2[[#This Row],[OBEP11]]</f>
        <v>9246</v>
      </c>
      <c r="VL19" s="15">
        <f>Sug0.2[[#This Row],[OBEP12]]</f>
        <v>9360</v>
      </c>
      <c r="VM19" s="15">
        <f>Sug0.2[[#This Row],[OBEP13]]</f>
        <v>9507</v>
      </c>
      <c r="VN19" s="15">
        <f>Sug0.2[[#This Row],[OBEP14]]</f>
        <v>9589</v>
      </c>
      <c r="VO19" s="15">
        <f>Sug0.2[[#This Row],[OBEP15]]</f>
        <v>9662</v>
      </c>
      <c r="VP19" s="15">
        <f>Sug0.2[[#This Row],[OBEP16]]</f>
        <v>9690</v>
      </c>
      <c r="VQ19" s="15">
        <f>Sug0.2[[#This Row],[OBEP17]]</f>
        <v>9761</v>
      </c>
      <c r="VR19" s="15">
        <f>Sug0.2[[#This Row],[OBEP18]]</f>
        <v>9860</v>
      </c>
      <c r="VS19" s="15">
        <f>Sug0.2[[#This Row],[OBEP19]]</f>
        <v>9841</v>
      </c>
      <c r="VT19" s="15">
        <f>Sug0.2[[#This Row],[OBEP20]]</f>
        <v>9899</v>
      </c>
      <c r="VU19" s="15">
        <f>Sug0.2[[#This Row],[OBEP21]]</f>
        <v>9955</v>
      </c>
      <c r="VV19" s="15">
        <f>Sug0.2[[#This Row],[OBEP22]]</f>
        <v>10068</v>
      </c>
      <c r="VW19" s="15">
        <f>Sug0.2[[#This Row],[OBEP23]]</f>
        <v>10127</v>
      </c>
      <c r="VX19" s="15">
        <f>Sug0.2[[#This Row],[OBEP24]]</f>
        <v>10161</v>
      </c>
      <c r="VY19" s="15">
        <f>Sug0.2[[#This Row],[OBEP25]]</f>
        <v>10214</v>
      </c>
      <c r="VZ19" s="15">
        <f>Sug0.2[[#This Row],[OBEP26]]</f>
        <v>10222</v>
      </c>
      <c r="WA19" s="15">
        <f>Sug0.2[[#This Row],[OBEP27]]</f>
        <v>10250</v>
      </c>
      <c r="WB19" s="15">
        <f>Sug0.5[[#This Row],[OBEP2]]</f>
        <v>8322</v>
      </c>
      <c r="WC19" s="15">
        <f>Sug0.5[[#This Row],[OBEP3]]</f>
        <v>8319</v>
      </c>
      <c r="WD19" s="15">
        <f>Sug0.5[[#This Row],[OBEP4]]</f>
        <v>8374</v>
      </c>
      <c r="WE19" s="15">
        <f>Sug0.5[[#This Row],[OBEP5]]</f>
        <v>8392</v>
      </c>
      <c r="WF19" s="15">
        <f>Sug0.5[[#This Row],[OBEP6]]</f>
        <v>8397</v>
      </c>
      <c r="WG19" s="15">
        <f>Sug0.5[[#This Row],[OBEP7]]</f>
        <v>8455</v>
      </c>
      <c r="WH19" s="15">
        <f>Sug0.5[[#This Row],[OBEP8]]</f>
        <v>8496</v>
      </c>
      <c r="WI19" s="15">
        <f>Sug0.5[[#This Row],[OBEP9]]</f>
        <v>8550</v>
      </c>
      <c r="WJ19" s="15">
        <f>Sug0.5[[#This Row],[OBEP10]]</f>
        <v>8602</v>
      </c>
      <c r="WK19" s="15">
        <f>Sug0.5[[#This Row],[OBEP11]]</f>
        <v>8604</v>
      </c>
      <c r="WL19" s="15">
        <f>Sug0.5[[#This Row],[OBEP12]]</f>
        <v>8687</v>
      </c>
      <c r="WM19" s="15">
        <f>Sug0.5[[#This Row],[OBEP13]]</f>
        <v>8779</v>
      </c>
      <c r="WN19" s="15">
        <f>Sug0.5[[#This Row],[OBEP14]]</f>
        <v>8826</v>
      </c>
      <c r="WO19" s="15">
        <f>Sug0.5[[#This Row],[OBEP15]]</f>
        <v>8852</v>
      </c>
      <c r="WP19" s="15">
        <f>Sug0.5[[#This Row],[OBEP16]]</f>
        <v>8860</v>
      </c>
      <c r="WQ19" s="15">
        <f>Sug0.5[[#This Row],[OBEP17]]</f>
        <v>8884</v>
      </c>
      <c r="WR19" s="15">
        <f>Sug0.5[[#This Row],[OBEP18]]</f>
        <v>8944</v>
      </c>
      <c r="WS19" s="15">
        <f>Sug0.5[[#This Row],[OBEP19]]</f>
        <v>8910</v>
      </c>
      <c r="WT19" s="15">
        <f>Sug0.5[[#This Row],[OBEP20]]</f>
        <v>8940</v>
      </c>
      <c r="WU19" s="15">
        <f>Sug0.5[[#This Row],[OBEP21]]</f>
        <v>8990</v>
      </c>
      <c r="WV19" s="15">
        <f>Sug0.5[[#This Row],[OBEP22]]</f>
        <v>9081</v>
      </c>
      <c r="WW19" s="15">
        <f>Sug0.5[[#This Row],[OBEP23]]</f>
        <v>9133</v>
      </c>
      <c r="WX19" s="15">
        <f>Sug0.5[[#This Row],[OBEP24]]</f>
        <v>9143</v>
      </c>
      <c r="WY19" s="15">
        <f>Sug0.5[[#This Row],[OBEP25]]</f>
        <v>9210</v>
      </c>
      <c r="WZ19" s="15">
        <f>Sug0.5[[#This Row],[OBEP26]]</f>
        <v>9205</v>
      </c>
      <c r="XA19" s="15">
        <f>Sug0.5[[#This Row],[OBEP27]]</f>
        <v>9222</v>
      </c>
    </row>
    <row r="20" spans="1:625" x14ac:dyDescent="0.25">
      <c r="A20">
        <v>16</v>
      </c>
      <c r="B20" s="11">
        <f>Reg[[#This Row],[STEP2]]</f>
        <v>7721</v>
      </c>
      <c r="C20" s="11">
        <f>Reg[[#This Row],[STEP3]]</f>
        <v>8043</v>
      </c>
      <c r="D20" s="11">
        <f>Reg[[#This Row],[STEP4]]</f>
        <v>8264</v>
      </c>
      <c r="E20" s="11">
        <f>Reg[[#This Row],[STEP5]]</f>
        <v>8453</v>
      </c>
      <c r="F20" s="11">
        <f>Reg[[#This Row],[STEP6]]</f>
        <v>8545</v>
      </c>
      <c r="G20" s="11">
        <f>Reg[[#This Row],[STEP7]]</f>
        <v>8585</v>
      </c>
      <c r="H20" s="11">
        <f>Reg[[#This Row],[STEP8]]</f>
        <v>8596</v>
      </c>
      <c r="I20" s="11">
        <f>Reg[[#This Row],[STEP9]]</f>
        <v>8590</v>
      </c>
      <c r="J20" s="11">
        <f>Reg[[#This Row],[STEP10]]</f>
        <v>8576</v>
      </c>
      <c r="K20" s="11">
        <f>Reg[[#This Row],[STEP11]]</f>
        <v>8575</v>
      </c>
      <c r="L20" s="11">
        <f>Reg[[#This Row],[STEP12]]</f>
        <v>8517</v>
      </c>
      <c r="M20" s="11">
        <f>Reg[[#This Row],[STEP13]]</f>
        <v>8471</v>
      </c>
      <c r="N20" s="11">
        <f>Reg[[#This Row],[STEP14]]</f>
        <v>8463</v>
      </c>
      <c r="O20" s="11">
        <f>Reg[[#This Row],[STEP15]]</f>
        <v>8458</v>
      </c>
      <c r="P20" s="11">
        <f>Reg[[#This Row],[STEP16]]</f>
        <v>8464</v>
      </c>
      <c r="Q20" s="11">
        <f>Reg[[#This Row],[STEP17]]</f>
        <v>8497</v>
      </c>
      <c r="R20" s="11">
        <f>Reg[[#This Row],[STEP18]]</f>
        <v>8467</v>
      </c>
      <c r="S20" s="11">
        <f>Reg[[#This Row],[STEP19]]</f>
        <v>8387</v>
      </c>
      <c r="T20" s="11">
        <f>Reg[[#This Row],[STEP20]]</f>
        <v>8380</v>
      </c>
      <c r="U20" s="11">
        <f>Reg[[#This Row],[STEP21]]</f>
        <v>8301</v>
      </c>
      <c r="V20" s="11">
        <f>Reg[[#This Row],[STEP22]]</f>
        <v>8296</v>
      </c>
      <c r="W20" s="11">
        <f>Reg[[#This Row],[STEP23]]</f>
        <v>8276</v>
      </c>
      <c r="X20" s="11">
        <f>Reg[[#This Row],[STEP24]]</f>
        <v>8338</v>
      </c>
      <c r="Y20" s="11">
        <f>Reg[[#This Row],[STEP25]]</f>
        <v>8250</v>
      </c>
      <c r="Z20" s="11">
        <f>Reg[[#This Row],[STEP26]]</f>
        <v>8143</v>
      </c>
      <c r="AA20" s="11">
        <f>Reg[[#This Row],[STEP27]]</f>
        <v>8063</v>
      </c>
      <c r="AB20" s="11">
        <f>Sug0.2[[#This Row],[STEP2]]</f>
        <v>7721</v>
      </c>
      <c r="AC20" s="11">
        <f>Sug0.2[[#This Row],[STEP3]]</f>
        <v>8015</v>
      </c>
      <c r="AD20" s="11">
        <f>Sug0.2[[#This Row],[STEP4]]</f>
        <v>8212</v>
      </c>
      <c r="AE20" s="11">
        <f>Sug0.2[[#This Row],[STEP5]]</f>
        <v>8387</v>
      </c>
      <c r="AF20" s="11">
        <f>Sug0.2[[#This Row],[STEP6]]</f>
        <v>8475</v>
      </c>
      <c r="AG20" s="11">
        <f>Sug0.2[[#This Row],[STEP7]]</f>
        <v>8519</v>
      </c>
      <c r="AH20" s="11">
        <f>Sug0.2[[#This Row],[STEP8]]</f>
        <v>8529</v>
      </c>
      <c r="AI20" s="11">
        <f>Sug0.2[[#This Row],[STEP9]]</f>
        <v>8518</v>
      </c>
      <c r="AJ20" s="11">
        <f>Sug0.2[[#This Row],[STEP10]]</f>
        <v>8495</v>
      </c>
      <c r="AK20" s="11">
        <f>Sug0.2[[#This Row],[STEP11]]</f>
        <v>8487</v>
      </c>
      <c r="AL20" s="11">
        <f>Sug0.2[[#This Row],[STEP12]]</f>
        <v>8450</v>
      </c>
      <c r="AM20" s="11">
        <f>Sug0.2[[#This Row],[STEP13]]</f>
        <v>8405</v>
      </c>
      <c r="AN20" s="11">
        <f>Sug0.2[[#This Row],[STEP14]]</f>
        <v>8418</v>
      </c>
      <c r="AO20" s="11">
        <f>Sug0.2[[#This Row],[STEP15]]</f>
        <v>8400</v>
      </c>
      <c r="AP20" s="11">
        <f>Sug0.2[[#This Row],[STEP16]]</f>
        <v>8415</v>
      </c>
      <c r="AQ20" s="11">
        <f>Sug0.2[[#This Row],[STEP17]]</f>
        <v>8431</v>
      </c>
      <c r="AR20" s="11">
        <f>Sug0.2[[#This Row],[STEP18]]</f>
        <v>8411</v>
      </c>
      <c r="AS20" s="11">
        <f>Sug0.2[[#This Row],[STEP19]]</f>
        <v>8360</v>
      </c>
      <c r="AT20" s="11">
        <f>Sug0.2[[#This Row],[STEP20]]</f>
        <v>8331</v>
      </c>
      <c r="AU20" s="11">
        <f>Sug0.2[[#This Row],[STEP21]]</f>
        <v>8262</v>
      </c>
      <c r="AV20" s="11">
        <f>Sug0.2[[#This Row],[STEP22]]</f>
        <v>8250</v>
      </c>
      <c r="AW20" s="11">
        <f>Sug0.2[[#This Row],[STEP23]]</f>
        <v>8243</v>
      </c>
      <c r="AX20" s="11">
        <f>Sug0.2[[#This Row],[STEP24]]</f>
        <v>8317</v>
      </c>
      <c r="AY20" s="11">
        <f>Sug0.2[[#This Row],[STEP25]]</f>
        <v>8221</v>
      </c>
      <c r="AZ20" s="11">
        <f>Sug0.2[[#This Row],[STEP26]]</f>
        <v>8117</v>
      </c>
      <c r="BA20" s="11">
        <f>Sug0.2[[#This Row],[STEP27]]</f>
        <v>8052</v>
      </c>
      <c r="BB20" s="11">
        <f>Sug0.5[[#This Row],[STEP2]]</f>
        <v>7721</v>
      </c>
      <c r="BC20" s="11">
        <f>Sug0.5[[#This Row],[STEP3]]</f>
        <v>7909</v>
      </c>
      <c r="BD20" s="11">
        <f>Sug0.5[[#This Row],[STEP4]]</f>
        <v>8053</v>
      </c>
      <c r="BE20" s="11">
        <f>Sug0.5[[#This Row],[STEP5]]</f>
        <v>8212</v>
      </c>
      <c r="BF20" s="11">
        <f>Sug0.5[[#This Row],[STEP6]]</f>
        <v>8297</v>
      </c>
      <c r="BG20" s="11">
        <f>Sug0.5[[#This Row],[STEP7]]</f>
        <v>8324</v>
      </c>
      <c r="BH20" s="11">
        <f>Sug0.5[[#This Row],[STEP8]]</f>
        <v>8355</v>
      </c>
      <c r="BI20" s="11">
        <f>Sug0.5[[#This Row],[STEP9]]</f>
        <v>8345</v>
      </c>
      <c r="BJ20" s="11">
        <f>Sug0.5[[#This Row],[STEP10]]</f>
        <v>8330</v>
      </c>
      <c r="BK20" s="11">
        <f>Sug0.5[[#This Row],[STEP11]]</f>
        <v>8318</v>
      </c>
      <c r="BL20" s="11">
        <f>Sug0.5[[#This Row],[STEP12]]</f>
        <v>8307</v>
      </c>
      <c r="BM20" s="11">
        <f>Sug0.5[[#This Row],[STEP13]]</f>
        <v>8267</v>
      </c>
      <c r="BN20" s="11">
        <f>Sug0.5[[#This Row],[STEP14]]</f>
        <v>8303</v>
      </c>
      <c r="BO20" s="11">
        <f>Sug0.5[[#This Row],[STEP15]]</f>
        <v>8299</v>
      </c>
      <c r="BP20" s="11">
        <f>Sug0.5[[#This Row],[STEP16]]</f>
        <v>8316</v>
      </c>
      <c r="BQ20" s="11">
        <f>Sug0.5[[#This Row],[STEP17]]</f>
        <v>8358</v>
      </c>
      <c r="BR20" s="11">
        <f>Sug0.5[[#This Row],[STEP18]]</f>
        <v>8347</v>
      </c>
      <c r="BS20" s="11">
        <f>Sug0.5[[#This Row],[STEP19]]</f>
        <v>8294</v>
      </c>
      <c r="BT20" s="11">
        <f>Sug0.5[[#This Row],[STEP20]]</f>
        <v>8285</v>
      </c>
      <c r="BU20" s="11">
        <f>Sug0.5[[#This Row],[STEP21]]</f>
        <v>8246</v>
      </c>
      <c r="BV20" s="11">
        <f>Sug0.5[[#This Row],[STEP22]]</f>
        <v>8209</v>
      </c>
      <c r="BW20" s="11">
        <f>Sug0.5[[#This Row],[STEP23]]</f>
        <v>8227</v>
      </c>
      <c r="BX20" s="11">
        <f>Sug0.5[[#This Row],[STEP24]]</f>
        <v>8274</v>
      </c>
      <c r="BY20" s="11">
        <f>Sug0.5[[#This Row],[STEP25]]</f>
        <v>8209</v>
      </c>
      <c r="BZ20" s="11">
        <f>Sug0.5[[#This Row],[STEP26]]</f>
        <v>8159</v>
      </c>
      <c r="CA20" s="11">
        <f>Sug0.5[[#This Row],[STEP27]]</f>
        <v>8084</v>
      </c>
      <c r="CB20" s="11">
        <f>Reg[[#This Row],[NASP2]]</f>
        <v>670</v>
      </c>
      <c r="CC20" s="11">
        <f>Reg[[#This Row],[NASP3]]</f>
        <v>989</v>
      </c>
      <c r="CD20" s="11">
        <f>Reg[[#This Row],[NASP4]]</f>
        <v>1334</v>
      </c>
      <c r="CE20" s="11">
        <f>Reg[[#This Row],[NASP5]]</f>
        <v>1667</v>
      </c>
      <c r="CF20" s="11">
        <f>Reg[[#This Row],[NASP6]]</f>
        <v>1960</v>
      </c>
      <c r="CG20" s="11">
        <f>Reg[[#This Row],[NASP7]]</f>
        <v>2225</v>
      </c>
      <c r="CH20" s="11">
        <f>Reg[[#This Row],[NASP8]]</f>
        <v>2449</v>
      </c>
      <c r="CI20" s="11">
        <f>Reg[[#This Row],[NASP9]]</f>
        <v>2668</v>
      </c>
      <c r="CJ20" s="11">
        <f>Reg[[#This Row],[NASP10]]</f>
        <v>2879</v>
      </c>
      <c r="CK20" s="11">
        <f>Reg[[#This Row],[NASP11]]</f>
        <v>3056</v>
      </c>
      <c r="CL20" s="11">
        <f>Reg[[#This Row],[NASP12]]</f>
        <v>3259</v>
      </c>
      <c r="CM20" s="11">
        <f>Reg[[#This Row],[NASP13]]</f>
        <v>3414</v>
      </c>
      <c r="CN20" s="11">
        <f>Reg[[#This Row],[NASP14]]</f>
        <v>3556</v>
      </c>
      <c r="CO20" s="11">
        <f>Reg[[#This Row],[NASP15]]</f>
        <v>3651</v>
      </c>
      <c r="CP20" s="11">
        <f>Reg[[#This Row],[NASP16]]</f>
        <v>3748</v>
      </c>
      <c r="CQ20" s="11">
        <f>Reg[[#This Row],[NASP17]]</f>
        <v>3844</v>
      </c>
      <c r="CR20" s="11">
        <f>Reg[[#This Row],[NASP18]]</f>
        <v>3944</v>
      </c>
      <c r="CS20" s="11">
        <f>Reg[[#This Row],[NASP19]]</f>
        <v>4048</v>
      </c>
      <c r="CT20" s="11">
        <f>Reg[[#This Row],[NASP20]]</f>
        <v>4085</v>
      </c>
      <c r="CU20" s="11">
        <f>Reg[[#This Row],[NASP21]]</f>
        <v>4180</v>
      </c>
      <c r="CV20" s="11">
        <f>Reg[[#This Row],[NASP22]]</f>
        <v>4248</v>
      </c>
      <c r="CW20" s="11">
        <f>Reg[[#This Row],[NASP23]]</f>
        <v>4296</v>
      </c>
      <c r="CX20" s="11">
        <f>Reg[[#This Row],[NASP24]]</f>
        <v>4361</v>
      </c>
      <c r="CY20" s="11">
        <f>Reg[[#This Row],[NASP25]]</f>
        <v>4452</v>
      </c>
      <c r="CZ20" s="11">
        <f>Reg[[#This Row],[NASP26]]</f>
        <v>4518</v>
      </c>
      <c r="DA20" s="11">
        <f>Reg[[#This Row],[NASP27]]</f>
        <v>4551</v>
      </c>
      <c r="DB20" s="11">
        <f>Sug0.2[[#This Row],[NASP2]]</f>
        <v>670</v>
      </c>
      <c r="DC20" s="11">
        <f>Sug0.2[[#This Row],[NASP3]]</f>
        <v>959</v>
      </c>
      <c r="DD20" s="11">
        <f>Sug0.2[[#This Row],[NASP4]]</f>
        <v>1274</v>
      </c>
      <c r="DE20" s="11">
        <f>Sug0.2[[#This Row],[NASP5]]</f>
        <v>1582</v>
      </c>
      <c r="DF20" s="11">
        <f>Sug0.2[[#This Row],[NASP6]]</f>
        <v>1849</v>
      </c>
      <c r="DG20" s="11">
        <f>Sug0.2[[#This Row],[NASP7]]</f>
        <v>2095</v>
      </c>
      <c r="DH20" s="11">
        <f>Sug0.2[[#This Row],[NASP8]]</f>
        <v>2305</v>
      </c>
      <c r="DI20" s="11">
        <f>Sug0.2[[#This Row],[NASP9]]</f>
        <v>2509</v>
      </c>
      <c r="DJ20" s="11">
        <f>Sug0.2[[#This Row],[NASP10]]</f>
        <v>2708</v>
      </c>
      <c r="DK20" s="11">
        <f>Sug0.2[[#This Row],[NASP11]]</f>
        <v>2863</v>
      </c>
      <c r="DL20" s="11">
        <f>Sug0.2[[#This Row],[NASP12]]</f>
        <v>3046</v>
      </c>
      <c r="DM20" s="11">
        <f>Sug0.2[[#This Row],[NASP13]]</f>
        <v>3198</v>
      </c>
      <c r="DN20" s="11">
        <f>Sug0.2[[#This Row],[NASP14]]</f>
        <v>3320</v>
      </c>
      <c r="DO20" s="11">
        <f>Sug0.2[[#This Row],[NASP15]]</f>
        <v>3417</v>
      </c>
      <c r="DP20" s="11">
        <f>Sug0.2[[#This Row],[NASP16]]</f>
        <v>3508</v>
      </c>
      <c r="DQ20" s="11">
        <f>Sug0.2[[#This Row],[NASP17]]</f>
        <v>3610</v>
      </c>
      <c r="DR20" s="11">
        <f>Sug0.2[[#This Row],[NASP18]]</f>
        <v>3706</v>
      </c>
      <c r="DS20" s="11">
        <f>Sug0.2[[#This Row],[NASP19]]</f>
        <v>3801</v>
      </c>
      <c r="DT20" s="11">
        <f>Sug0.2[[#This Row],[NASP20]]</f>
        <v>3852</v>
      </c>
      <c r="DU20" s="11">
        <f>Sug0.2[[#This Row],[NASP21]]</f>
        <v>3936</v>
      </c>
      <c r="DV20" s="11">
        <f>Sug0.2[[#This Row],[NASP22]]</f>
        <v>3999</v>
      </c>
      <c r="DW20" s="11">
        <f>Sug0.2[[#This Row],[NASP23]]</f>
        <v>4049</v>
      </c>
      <c r="DX20" s="11">
        <f>Sug0.2[[#This Row],[NASP24]]</f>
        <v>4109</v>
      </c>
      <c r="DY20" s="11">
        <f>Sug0.2[[#This Row],[NASP25]]</f>
        <v>4197</v>
      </c>
      <c r="DZ20" s="11">
        <f>Sug0.2[[#This Row],[NASP26]]</f>
        <v>4267</v>
      </c>
      <c r="EA20" s="11">
        <f>Sug0.2[[#This Row],[NASP27]]</f>
        <v>4298</v>
      </c>
      <c r="EB20" s="15">
        <f>Sug0.5[[#This Row],[NASP2]]</f>
        <v>670</v>
      </c>
      <c r="EC20" s="15">
        <f>Sug0.5[[#This Row],[NASP3]]</f>
        <v>902</v>
      </c>
      <c r="ED20" s="15">
        <f>Sug0.5[[#This Row],[NASP4]]</f>
        <v>1161</v>
      </c>
      <c r="EE20" s="15">
        <f>Sug0.5[[#This Row],[NASP5]]</f>
        <v>1402</v>
      </c>
      <c r="EF20" s="15">
        <f>Sug0.5[[#This Row],[NASP6]]</f>
        <v>1600</v>
      </c>
      <c r="EG20" s="15">
        <f>Sug0.5[[#This Row],[NASP7]]</f>
        <v>1805</v>
      </c>
      <c r="EH20" s="15">
        <f>Sug0.5[[#This Row],[NASP8]]</f>
        <v>1976</v>
      </c>
      <c r="EI20" s="15">
        <f>Sug0.5[[#This Row],[NASP9]]</f>
        <v>2158</v>
      </c>
      <c r="EJ20" s="15">
        <f>Sug0.5[[#This Row],[NASP10]]</f>
        <v>2310</v>
      </c>
      <c r="EK20" s="15">
        <f>Sug0.5[[#This Row],[NASP11]]</f>
        <v>2446</v>
      </c>
      <c r="EL20" s="15">
        <f>Sug0.5[[#This Row],[NASP12]]</f>
        <v>2610</v>
      </c>
      <c r="EM20" s="15">
        <f>Sug0.5[[#This Row],[NASP13]]</f>
        <v>2732</v>
      </c>
      <c r="EN20" s="15">
        <f>Sug0.5[[#This Row],[NASP14]]</f>
        <v>2843</v>
      </c>
      <c r="EO20" s="15">
        <f>Sug0.5[[#This Row],[NASP15]]</f>
        <v>2925</v>
      </c>
      <c r="EP20" s="15">
        <f>Sug0.5[[#This Row],[NASP16]]</f>
        <v>3011</v>
      </c>
      <c r="EQ20" s="15">
        <f>Sug0.5[[#This Row],[NASP17]]</f>
        <v>3097</v>
      </c>
      <c r="ER20" s="15">
        <f>Sug0.5[[#This Row],[NASP18]]</f>
        <v>3181</v>
      </c>
      <c r="ES20" s="15">
        <f>Sug0.5[[#This Row],[NASP19]]</f>
        <v>3260</v>
      </c>
      <c r="ET20" s="15">
        <f>Sug0.5[[#This Row],[NASP20]]</f>
        <v>3310</v>
      </c>
      <c r="EU20" s="15">
        <f>Sug0.5[[#This Row],[NASP21]]</f>
        <v>3381</v>
      </c>
      <c r="EV20" s="15">
        <f>Sug0.5[[#This Row],[NASP22]]</f>
        <v>3445</v>
      </c>
      <c r="EW20" s="15">
        <f>Sug0.5[[#This Row],[NASP23]]</f>
        <v>3478</v>
      </c>
      <c r="EX20" s="15">
        <f>Sug0.5[[#This Row],[NASP24]]</f>
        <v>3547</v>
      </c>
      <c r="EY20" s="15">
        <f>Sug0.5[[#This Row],[NASP25]]</f>
        <v>3615</v>
      </c>
      <c r="EZ20" s="15">
        <f>Sug0.5[[#This Row],[NASP26]]</f>
        <v>3652</v>
      </c>
      <c r="FA20" s="15">
        <f>Sug0.5[[#This Row],[NASP27]]</f>
        <v>3702</v>
      </c>
      <c r="FB20" s="15">
        <f>Reg[[#This Row],[CIRP2]]</f>
        <v>74</v>
      </c>
      <c r="FC20" s="15">
        <f>Reg[[#This Row],[CIRP3]]</f>
        <v>91</v>
      </c>
      <c r="FD20" s="15">
        <f>Reg[[#This Row],[CIRP4]]</f>
        <v>107</v>
      </c>
      <c r="FE20" s="15">
        <f>Reg[[#This Row],[CIRP5]]</f>
        <v>136</v>
      </c>
      <c r="FF20" s="15">
        <f>Reg[[#This Row],[CIRP6]]</f>
        <v>172</v>
      </c>
      <c r="FG20" s="15">
        <f>Reg[[#This Row],[CIRP7]]</f>
        <v>232</v>
      </c>
      <c r="FH20" s="15">
        <f>Reg[[#This Row],[CIRP8]]</f>
        <v>293</v>
      </c>
      <c r="FI20" s="15">
        <f>Reg[[#This Row],[CIRP9]]</f>
        <v>340</v>
      </c>
      <c r="FJ20" s="15">
        <f>Reg[[#This Row],[CIRP10]]</f>
        <v>386</v>
      </c>
      <c r="FK20" s="15">
        <f>Reg[[#This Row],[CIRP11]]</f>
        <v>426</v>
      </c>
      <c r="FL20" s="15">
        <f>Reg[[#This Row],[CIRP12]]</f>
        <v>491</v>
      </c>
      <c r="FM20" s="15">
        <f>Reg[[#This Row],[CIRP13]]</f>
        <v>547</v>
      </c>
      <c r="FN20" s="15">
        <f>Reg[[#This Row],[CIRP14]]</f>
        <v>607</v>
      </c>
      <c r="FO20" s="15">
        <f>Reg[[#This Row],[CIRP15]]</f>
        <v>644</v>
      </c>
      <c r="FP20" s="15">
        <f>Reg[[#This Row],[CIRP16]]</f>
        <v>693</v>
      </c>
      <c r="FQ20" s="15">
        <f>Reg[[#This Row],[CIRP17]]</f>
        <v>747</v>
      </c>
      <c r="FR20" s="15">
        <f>Reg[[#This Row],[CIRP18]]</f>
        <v>800</v>
      </c>
      <c r="FS20" s="15">
        <f>Reg[[#This Row],[CIRP19]]</f>
        <v>838</v>
      </c>
      <c r="FT20" s="15">
        <f>Reg[[#This Row],[CIRP20]]</f>
        <v>878</v>
      </c>
      <c r="FU20" s="15">
        <f>Reg[[#This Row],[CIRP21]]</f>
        <v>926</v>
      </c>
      <c r="FV20" s="15">
        <f>Reg[[#This Row],[CIRP22]]</f>
        <v>948</v>
      </c>
      <c r="FW20" s="15">
        <f>Reg[[#This Row],[CIRP23]]</f>
        <v>958</v>
      </c>
      <c r="FX20" s="15">
        <f>Reg[[#This Row],[CIRP24]]</f>
        <v>967</v>
      </c>
      <c r="FY20" s="15">
        <f>Reg[[#This Row],[CIRP25]]</f>
        <v>990</v>
      </c>
      <c r="FZ20" s="15">
        <f>Reg[[#This Row],[CIRP26]]</f>
        <v>1004</v>
      </c>
      <c r="GA20" s="15">
        <f>Reg[[#This Row],[CIRP27]]</f>
        <v>1021</v>
      </c>
      <c r="GB20" s="15">
        <f>Sug0.2[[#This Row],[CIRP2]]</f>
        <v>74</v>
      </c>
      <c r="GC20" s="15">
        <f>Sug0.2[[#This Row],[CIRP3]]</f>
        <v>89</v>
      </c>
      <c r="GD20" s="15">
        <f>Sug0.2[[#This Row],[CIRP4]]</f>
        <v>104</v>
      </c>
      <c r="GE20" s="15">
        <f>Sug0.2[[#This Row],[CIRP5]]</f>
        <v>124</v>
      </c>
      <c r="GF20" s="15">
        <f>Sug0.2[[#This Row],[CIRP6]]</f>
        <v>155</v>
      </c>
      <c r="GG20" s="15">
        <f>Sug0.2[[#This Row],[CIRP7]]</f>
        <v>206</v>
      </c>
      <c r="GH20" s="15">
        <f>Sug0.2[[#This Row],[CIRP8]]</f>
        <v>258</v>
      </c>
      <c r="GI20" s="15">
        <f>Sug0.2[[#This Row],[CIRP9]]</f>
        <v>299</v>
      </c>
      <c r="GJ20" s="15">
        <f>Sug0.2[[#This Row],[CIRP10]]</f>
        <v>332</v>
      </c>
      <c r="GK20" s="15">
        <f>Sug0.2[[#This Row],[CIRP11]]</f>
        <v>373</v>
      </c>
      <c r="GL20" s="15">
        <f>Sug0.2[[#This Row],[CIRP12]]</f>
        <v>430</v>
      </c>
      <c r="GM20" s="15">
        <f>Sug0.2[[#This Row],[CIRP13]]</f>
        <v>480</v>
      </c>
      <c r="GN20" s="15">
        <f>Sug0.2[[#This Row],[CIRP14]]</f>
        <v>541</v>
      </c>
      <c r="GO20" s="15">
        <f>Sug0.2[[#This Row],[CIRP15]]</f>
        <v>566</v>
      </c>
      <c r="GP20" s="15">
        <f>Sug0.2[[#This Row],[CIRP16]]</f>
        <v>612</v>
      </c>
      <c r="GQ20" s="15">
        <f>Sug0.2[[#This Row],[CIRP17]]</f>
        <v>662</v>
      </c>
      <c r="GR20" s="15">
        <f>Sug0.2[[#This Row],[CIRP18]]</f>
        <v>710</v>
      </c>
      <c r="GS20" s="15">
        <f>Sug0.2[[#This Row],[CIRP19]]</f>
        <v>738</v>
      </c>
      <c r="GT20" s="15">
        <f>Sug0.2[[#This Row],[CIRP20]]</f>
        <v>775</v>
      </c>
      <c r="GU20" s="15">
        <f>Sug0.2[[#This Row],[CIRP21]]</f>
        <v>824</v>
      </c>
      <c r="GV20" s="15">
        <f>Sug0.2[[#This Row],[CIRP22]]</f>
        <v>844</v>
      </c>
      <c r="GW20" s="15">
        <f>Sug0.2[[#This Row],[CIRP23]]</f>
        <v>848</v>
      </c>
      <c r="GX20" s="15">
        <f>Sug0.2[[#This Row],[CIRP24]]</f>
        <v>853</v>
      </c>
      <c r="GY20" s="15">
        <f>Sug0.2[[#This Row],[CIRP25]]</f>
        <v>880</v>
      </c>
      <c r="GZ20" s="15">
        <f>Sug0.2[[#This Row],[CIRP26]]</f>
        <v>894</v>
      </c>
      <c r="HA20" s="15">
        <f>Sug0.2[[#This Row],[CIRP27]]</f>
        <v>900</v>
      </c>
      <c r="HB20" s="15">
        <f>Sug0.5[[#This Row],[CIRP2]]</f>
        <v>74</v>
      </c>
      <c r="HC20" s="15">
        <f>Sug0.5[[#This Row],[CIRP3]]</f>
        <v>86</v>
      </c>
      <c r="HD20" s="15">
        <f>Sug0.5[[#This Row],[CIRP4]]</f>
        <v>95</v>
      </c>
      <c r="HE20" s="15">
        <f>Sug0.5[[#This Row],[CIRP5]]</f>
        <v>110</v>
      </c>
      <c r="HF20" s="15">
        <f>Sug0.5[[#This Row],[CIRP6]]</f>
        <v>131</v>
      </c>
      <c r="HG20" s="15">
        <f>Sug0.5[[#This Row],[CIRP7]]</f>
        <v>168</v>
      </c>
      <c r="HH20" s="15">
        <f>Sug0.5[[#This Row],[CIRP8]]</f>
        <v>207</v>
      </c>
      <c r="HI20" s="15">
        <f>Sug0.5[[#This Row],[CIRP9]]</f>
        <v>224</v>
      </c>
      <c r="HJ20" s="15">
        <f>Sug0.5[[#This Row],[CIRP10]]</f>
        <v>252</v>
      </c>
      <c r="HK20" s="15">
        <f>Sug0.5[[#This Row],[CIRP11]]</f>
        <v>277</v>
      </c>
      <c r="HL20" s="15">
        <f>Sug0.5[[#This Row],[CIRP12]]</f>
        <v>312</v>
      </c>
      <c r="HM20" s="15">
        <f>Sug0.5[[#This Row],[CIRP13]]</f>
        <v>344</v>
      </c>
      <c r="HN20" s="15">
        <f>Sug0.5[[#This Row],[CIRP14]]</f>
        <v>389</v>
      </c>
      <c r="HO20" s="15">
        <f>Sug0.5[[#This Row],[CIRP15]]</f>
        <v>408</v>
      </c>
      <c r="HP20" s="15">
        <f>Sug0.5[[#This Row],[CIRP16]]</f>
        <v>439</v>
      </c>
      <c r="HQ20" s="15">
        <f>Sug0.5[[#This Row],[CIRP17]]</f>
        <v>469</v>
      </c>
      <c r="HR20" s="15">
        <f>Sug0.5[[#This Row],[CIRP18]]</f>
        <v>499</v>
      </c>
      <c r="HS20" s="15">
        <f>Sug0.5[[#This Row],[CIRP19]]</f>
        <v>520</v>
      </c>
      <c r="HT20" s="15">
        <f>Sug0.5[[#This Row],[CIRP20]]</f>
        <v>551</v>
      </c>
      <c r="HU20" s="15">
        <f>Sug0.5[[#This Row],[CIRP21]]</f>
        <v>583</v>
      </c>
      <c r="HV20" s="15">
        <f>Sug0.5[[#This Row],[CIRP22]]</f>
        <v>598</v>
      </c>
      <c r="HW20" s="15">
        <f>Sug0.5[[#This Row],[CIRP23]]</f>
        <v>606</v>
      </c>
      <c r="HX20" s="15">
        <f>Sug0.5[[#This Row],[CIRP24]]</f>
        <v>602</v>
      </c>
      <c r="HY20" s="15">
        <f>Sug0.5[[#This Row],[CIRP25]]</f>
        <v>623</v>
      </c>
      <c r="HZ20" s="15">
        <f>Sug0.5[[#This Row],[CIRP26]]</f>
        <v>632</v>
      </c>
      <c r="IA20" s="15">
        <f>Sug0.5[[#This Row],[CIRP27]]</f>
        <v>625</v>
      </c>
      <c r="IB20" s="15">
        <f>Reg[[#This Row],[HCCP2]]</f>
        <v>6</v>
      </c>
      <c r="IC20" s="15">
        <f>Reg[[#This Row],[HCCP3]]</f>
        <v>6</v>
      </c>
      <c r="ID20" s="15">
        <f>Reg[[#This Row],[HCCP4]]</f>
        <v>7</v>
      </c>
      <c r="IE20" s="15">
        <f>Reg[[#This Row],[HCCP5]]</f>
        <v>7</v>
      </c>
      <c r="IF20" s="15">
        <f>Reg[[#This Row],[HCCP6]]</f>
        <v>5</v>
      </c>
      <c r="IG20" s="15">
        <f>Reg[[#This Row],[HCCP7]]</f>
        <v>10</v>
      </c>
      <c r="IH20" s="15">
        <f>Reg[[#This Row],[HCCP8]]</f>
        <v>14</v>
      </c>
      <c r="II20" s="15">
        <f>Reg[[#This Row],[HCCP9]]</f>
        <v>18</v>
      </c>
      <c r="IJ20" s="15">
        <f>Reg[[#This Row],[HCCP10]]</f>
        <v>15</v>
      </c>
      <c r="IK20" s="15">
        <f>Reg[[#This Row],[HCCP11]]</f>
        <v>23</v>
      </c>
      <c r="IL20" s="15">
        <f>Reg[[#This Row],[HCCP12]]</f>
        <v>21</v>
      </c>
      <c r="IM20" s="15">
        <f>Reg[[#This Row],[HCCP13]]</f>
        <v>28</v>
      </c>
      <c r="IN20" s="15">
        <f>Reg[[#This Row],[HCCP14]]</f>
        <v>31</v>
      </c>
      <c r="IO20" s="15">
        <f>Reg[[#This Row],[HCCP15]]</f>
        <v>32</v>
      </c>
      <c r="IP20" s="15">
        <f>Reg[[#This Row],[HCCP16]]</f>
        <v>31</v>
      </c>
      <c r="IQ20" s="15">
        <f>Reg[[#This Row],[HCCP17]]</f>
        <v>33</v>
      </c>
      <c r="IR20" s="15">
        <f>Reg[[#This Row],[HCCP18]]</f>
        <v>38</v>
      </c>
      <c r="IS20" s="15">
        <f>Reg[[#This Row],[HCCP19]]</f>
        <v>40</v>
      </c>
      <c r="IT20" s="15">
        <f>Reg[[#This Row],[HCCP20]]</f>
        <v>47</v>
      </c>
      <c r="IU20" s="15">
        <f>Reg[[#This Row],[HCCP21]]</f>
        <v>52</v>
      </c>
      <c r="IV20" s="15">
        <f>Reg[[#This Row],[HCCP22]]</f>
        <v>47</v>
      </c>
      <c r="IW20" s="15">
        <f>Reg[[#This Row],[HCCP23]]</f>
        <v>54</v>
      </c>
      <c r="IX20" s="15">
        <f>Reg[[#This Row],[HCCP24]]</f>
        <v>55</v>
      </c>
      <c r="IY20" s="15">
        <f>Reg[[#This Row],[HCCP25]]</f>
        <v>63</v>
      </c>
      <c r="IZ20" s="15">
        <f>Reg[[#This Row],[HCCP26]]</f>
        <v>51</v>
      </c>
      <c r="JA20" s="15">
        <f>Reg[[#This Row],[HCCP27]]</f>
        <v>53</v>
      </c>
      <c r="JB20" s="15">
        <f>Sug0.2[[#This Row],[HCCP2]]</f>
        <v>6</v>
      </c>
      <c r="JC20" s="15">
        <f>Sug0.2[[#This Row],[HCCP3]]</f>
        <v>6</v>
      </c>
      <c r="JD20" s="15">
        <f>Sug0.2[[#This Row],[HCCP4]]</f>
        <v>7</v>
      </c>
      <c r="JE20" s="15">
        <f>Sug0.2[[#This Row],[HCCP5]]</f>
        <v>7</v>
      </c>
      <c r="JF20" s="15">
        <f>Sug0.2[[#This Row],[HCCP6]]</f>
        <v>5</v>
      </c>
      <c r="JG20" s="15">
        <f>Sug0.2[[#This Row],[HCCP7]]</f>
        <v>9</v>
      </c>
      <c r="JH20" s="15">
        <f>Sug0.2[[#This Row],[HCCP8]]</f>
        <v>12</v>
      </c>
      <c r="JI20" s="15">
        <f>Sug0.2[[#This Row],[HCCP9]]</f>
        <v>14</v>
      </c>
      <c r="JJ20" s="15">
        <f>Sug0.2[[#This Row],[HCCP10]]</f>
        <v>13</v>
      </c>
      <c r="JK20" s="15">
        <f>Sug0.2[[#This Row],[HCCP11]]</f>
        <v>18</v>
      </c>
      <c r="JL20" s="15">
        <f>Sug0.2[[#This Row],[HCCP12]]</f>
        <v>19</v>
      </c>
      <c r="JM20" s="15">
        <f>Sug0.2[[#This Row],[HCCP13]]</f>
        <v>24</v>
      </c>
      <c r="JN20" s="15">
        <f>Sug0.2[[#This Row],[HCCP14]]</f>
        <v>26</v>
      </c>
      <c r="JO20" s="15">
        <f>Sug0.2[[#This Row],[HCCP15]]</f>
        <v>30</v>
      </c>
      <c r="JP20" s="15">
        <f>Sug0.2[[#This Row],[HCCP16]]</f>
        <v>28</v>
      </c>
      <c r="JQ20" s="15">
        <f>Sug0.2[[#This Row],[HCCP17]]</f>
        <v>29</v>
      </c>
      <c r="JR20" s="15">
        <f>Sug0.2[[#This Row],[HCCP18]]</f>
        <v>34</v>
      </c>
      <c r="JS20" s="15">
        <f>Sug0.2[[#This Row],[HCCP19]]</f>
        <v>38</v>
      </c>
      <c r="JT20" s="15">
        <f>Sug0.2[[#This Row],[HCCP20]]</f>
        <v>41</v>
      </c>
      <c r="JU20" s="15">
        <f>Sug0.2[[#This Row],[HCCP21]]</f>
        <v>43</v>
      </c>
      <c r="JV20" s="15">
        <f>Sug0.2[[#This Row],[HCCP22]]</f>
        <v>38</v>
      </c>
      <c r="JW20" s="15">
        <f>Sug0.2[[#This Row],[HCCP23]]</f>
        <v>47</v>
      </c>
      <c r="JX20" s="15">
        <f>Sug0.2[[#This Row],[HCCP24]]</f>
        <v>50</v>
      </c>
      <c r="JY20" s="15">
        <f>Sug0.2[[#This Row],[HCCP25]]</f>
        <v>56</v>
      </c>
      <c r="JZ20" s="15">
        <f>Sug0.2[[#This Row],[HCCP26]]</f>
        <v>45</v>
      </c>
      <c r="KA20" s="15">
        <f>Sug0.2[[#This Row],[HCCP27]]</f>
        <v>46</v>
      </c>
      <c r="KB20" s="15">
        <f>Sug0.5[[#This Row],[HCCP2]]</f>
        <v>6</v>
      </c>
      <c r="KC20" s="15">
        <f>Sug0.5[[#This Row],[HCCP3]]</f>
        <v>6</v>
      </c>
      <c r="KD20" s="15">
        <f>Sug0.5[[#This Row],[HCCP4]]</f>
        <v>7</v>
      </c>
      <c r="KE20" s="15">
        <f>Sug0.5[[#This Row],[HCCP5]]</f>
        <v>7</v>
      </c>
      <c r="KF20" s="15">
        <f>Sug0.5[[#This Row],[HCCP6]]</f>
        <v>5</v>
      </c>
      <c r="KG20" s="15">
        <f>Sug0.5[[#This Row],[HCCP7]]</f>
        <v>8</v>
      </c>
      <c r="KH20" s="15">
        <f>Sug0.5[[#This Row],[HCCP8]]</f>
        <v>10</v>
      </c>
      <c r="KI20" s="15">
        <f>Sug0.5[[#This Row],[HCCP9]]</f>
        <v>14</v>
      </c>
      <c r="KJ20" s="15">
        <f>Sug0.5[[#This Row],[HCCP10]]</f>
        <v>13</v>
      </c>
      <c r="KK20" s="15">
        <f>Sug0.5[[#This Row],[HCCP11]]</f>
        <v>14</v>
      </c>
      <c r="KL20" s="15">
        <f>Sug0.5[[#This Row],[HCCP12]]</f>
        <v>14</v>
      </c>
      <c r="KM20" s="15">
        <f>Sug0.5[[#This Row],[HCCP13]]</f>
        <v>18</v>
      </c>
      <c r="KN20" s="15">
        <f>Sug0.5[[#This Row],[HCCP14]]</f>
        <v>18</v>
      </c>
      <c r="KO20" s="15">
        <f>Sug0.5[[#This Row],[HCCP15]]</f>
        <v>22</v>
      </c>
      <c r="KP20" s="15">
        <f>Sug0.5[[#This Row],[HCCP16]]</f>
        <v>21</v>
      </c>
      <c r="KQ20" s="15">
        <f>Sug0.5[[#This Row],[HCCP17]]</f>
        <v>19</v>
      </c>
      <c r="KR20" s="15">
        <f>Sug0.5[[#This Row],[HCCP18]]</f>
        <v>26</v>
      </c>
      <c r="KS20" s="15">
        <f>Sug0.5[[#This Row],[HCCP19]]</f>
        <v>30</v>
      </c>
      <c r="KT20" s="15">
        <f>Sug0.5[[#This Row],[HCCP20]]</f>
        <v>31</v>
      </c>
      <c r="KU20" s="15">
        <f>Sug0.5[[#This Row],[HCCP21]]</f>
        <v>30</v>
      </c>
      <c r="KV20" s="15">
        <f>Sug0.5[[#This Row],[HCCP22]]</f>
        <v>29</v>
      </c>
      <c r="KW20" s="15">
        <f>Sug0.5[[#This Row],[HCCP23]]</f>
        <v>38</v>
      </c>
      <c r="KX20" s="15">
        <f>Sug0.5[[#This Row],[HCCP24]]</f>
        <v>41</v>
      </c>
      <c r="KY20" s="15">
        <f>Sug0.5[[#This Row],[HCCP25]]</f>
        <v>43</v>
      </c>
      <c r="KZ20" s="15">
        <f>Sug0.5[[#This Row],[HCCP26]]</f>
        <v>34</v>
      </c>
      <c r="LA20" s="15">
        <f>Sug0.5[[#This Row],[HCCP27]]</f>
        <v>37</v>
      </c>
      <c r="LB20" s="15">
        <f>Reg[[#This Row],[CHDP2]]</f>
        <v>1492</v>
      </c>
      <c r="LC20" s="15">
        <f>Reg[[#This Row],[CHDP3]]</f>
        <v>1535</v>
      </c>
      <c r="LD20" s="15">
        <f>Reg[[#This Row],[CHDP4]]</f>
        <v>1601</v>
      </c>
      <c r="LE20" s="15">
        <f>Reg[[#This Row],[CHDP5]]</f>
        <v>1662</v>
      </c>
      <c r="LF20" s="15">
        <f>Reg[[#This Row],[CHDP6]]</f>
        <v>1692</v>
      </c>
      <c r="LG20" s="15">
        <f>Reg[[#This Row],[CHDP7]]</f>
        <v>1730</v>
      </c>
      <c r="LH20" s="15">
        <f>Reg[[#This Row],[CHDP8]]</f>
        <v>1763</v>
      </c>
      <c r="LI20" s="15">
        <f>Reg[[#This Row],[CHDP9]]</f>
        <v>1805</v>
      </c>
      <c r="LJ20" s="15">
        <f>Reg[[#This Row],[CHDP10]]</f>
        <v>1840</v>
      </c>
      <c r="LK20" s="15">
        <f>Reg[[#This Row],[CHDP11]]</f>
        <v>1879</v>
      </c>
      <c r="LL20" s="15">
        <f>Reg[[#This Row],[CHDP12]]</f>
        <v>1947</v>
      </c>
      <c r="LM20" s="15">
        <f>Reg[[#This Row],[CHDP13]]</f>
        <v>1989</v>
      </c>
      <c r="LN20" s="15">
        <f>Reg[[#This Row],[CHDP14]]</f>
        <v>2042</v>
      </c>
      <c r="LO20" s="15">
        <f>Reg[[#This Row],[CHDP15]]</f>
        <v>2094</v>
      </c>
      <c r="LP20" s="15">
        <f>Reg[[#This Row],[CHDP16]]</f>
        <v>2139</v>
      </c>
      <c r="LQ20" s="15">
        <f>Reg[[#This Row],[CHDP17]]</f>
        <v>2185</v>
      </c>
      <c r="LR20" s="15">
        <f>Reg[[#This Row],[CHDP18]]</f>
        <v>2249</v>
      </c>
      <c r="LS20" s="15">
        <f>Reg[[#This Row],[CHDP19]]</f>
        <v>2291</v>
      </c>
      <c r="LT20" s="15">
        <f>Reg[[#This Row],[CHDP20]]</f>
        <v>2307</v>
      </c>
      <c r="LU20" s="15">
        <f>Reg[[#This Row],[CHDP21]]</f>
        <v>2343</v>
      </c>
      <c r="LV20" s="15">
        <f>Reg[[#This Row],[CHDP22]]</f>
        <v>2346</v>
      </c>
      <c r="LW20" s="15">
        <f>Reg[[#This Row],[CHDP23]]</f>
        <v>2360</v>
      </c>
      <c r="LX20" s="15">
        <f>Reg[[#This Row],[CHDP24]]</f>
        <v>2409</v>
      </c>
      <c r="LY20" s="15">
        <f>Reg[[#This Row],[CHDP25]]</f>
        <v>2404</v>
      </c>
      <c r="LZ20" s="15">
        <f>Reg[[#This Row],[CHDP26]]</f>
        <v>2385</v>
      </c>
      <c r="MA20" s="15">
        <f>Reg[[#This Row],[CHDP27]]</f>
        <v>2392</v>
      </c>
      <c r="MB20" s="15">
        <f>Sug0.2[[#This Row],[CHDP2]]</f>
        <v>1492</v>
      </c>
      <c r="MC20" s="15">
        <f>Sug0.2[[#This Row],[CHDP3]]</f>
        <v>1535</v>
      </c>
      <c r="MD20" s="15">
        <f>Sug0.2[[#This Row],[CHDP4]]</f>
        <v>1600</v>
      </c>
      <c r="ME20" s="15">
        <f>Sug0.2[[#This Row],[CHDP5]]</f>
        <v>1659</v>
      </c>
      <c r="MF20" s="15">
        <f>Sug0.2[[#This Row],[CHDP6]]</f>
        <v>1689</v>
      </c>
      <c r="MG20" s="15">
        <f>Sug0.2[[#This Row],[CHDP7]]</f>
        <v>1726</v>
      </c>
      <c r="MH20" s="15">
        <f>Sug0.2[[#This Row],[CHDP8]]</f>
        <v>1759</v>
      </c>
      <c r="MI20" s="15">
        <f>Sug0.2[[#This Row],[CHDP9]]</f>
        <v>1799</v>
      </c>
      <c r="MJ20" s="15">
        <f>Sug0.2[[#This Row],[CHDP10]]</f>
        <v>1833</v>
      </c>
      <c r="MK20" s="15">
        <f>Sug0.2[[#This Row],[CHDP11]]</f>
        <v>1873</v>
      </c>
      <c r="ML20" s="15">
        <f>Sug0.2[[#This Row],[CHDP12]]</f>
        <v>1938</v>
      </c>
      <c r="MM20" s="15">
        <f>Sug0.2[[#This Row],[CHDP13]]</f>
        <v>1976</v>
      </c>
      <c r="MN20" s="15">
        <f>Sug0.2[[#This Row],[CHDP14]]</f>
        <v>2023</v>
      </c>
      <c r="MO20" s="15">
        <f>Sug0.2[[#This Row],[CHDP15]]</f>
        <v>2069</v>
      </c>
      <c r="MP20" s="15">
        <f>Sug0.2[[#This Row],[CHDP16]]</f>
        <v>2113</v>
      </c>
      <c r="MQ20" s="15">
        <f>Sug0.2[[#This Row],[CHDP17]]</f>
        <v>2159</v>
      </c>
      <c r="MR20" s="15">
        <f>Sug0.2[[#This Row],[CHDP18]]</f>
        <v>2227</v>
      </c>
      <c r="MS20" s="15">
        <f>Sug0.2[[#This Row],[CHDP19]]</f>
        <v>2275</v>
      </c>
      <c r="MT20" s="15">
        <f>Sug0.2[[#This Row],[CHDP20]]</f>
        <v>2295</v>
      </c>
      <c r="MU20" s="15">
        <f>Sug0.2[[#This Row],[CHDP21]]</f>
        <v>2329</v>
      </c>
      <c r="MV20" s="15">
        <f>Sug0.2[[#This Row],[CHDP22]]</f>
        <v>2341</v>
      </c>
      <c r="MW20" s="15">
        <f>Sug0.2[[#This Row],[CHDP23]]</f>
        <v>2353</v>
      </c>
      <c r="MX20" s="15">
        <f>Sug0.2[[#This Row],[CHDP24]]</f>
        <v>2401</v>
      </c>
      <c r="MY20" s="15">
        <f>Sug0.2[[#This Row],[CHDP25]]</f>
        <v>2395</v>
      </c>
      <c r="MZ20" s="15">
        <f>Sug0.2[[#This Row],[CHDP26]]</f>
        <v>2376</v>
      </c>
      <c r="NA20" s="15">
        <f>Sug0.2[[#This Row],[CHDP27]]</f>
        <v>2386</v>
      </c>
      <c r="NB20" s="15">
        <f>Sug0.5[[#This Row],[CHDP2]]</f>
        <v>1492</v>
      </c>
      <c r="NC20" s="15">
        <f>Sug0.5[[#This Row],[CHDP3]]</f>
        <v>1535</v>
      </c>
      <c r="ND20" s="15">
        <f>Sug0.5[[#This Row],[CHDP4]]</f>
        <v>1599</v>
      </c>
      <c r="NE20" s="15">
        <f>Sug0.5[[#This Row],[CHDP5]]</f>
        <v>1653</v>
      </c>
      <c r="NF20" s="15">
        <f>Sug0.5[[#This Row],[CHDP6]]</f>
        <v>1680</v>
      </c>
      <c r="NG20" s="15">
        <f>Sug0.5[[#This Row],[CHDP7]]</f>
        <v>1714</v>
      </c>
      <c r="NH20" s="15">
        <f>Sug0.5[[#This Row],[CHDP8]]</f>
        <v>1746</v>
      </c>
      <c r="NI20" s="15">
        <f>Sug0.5[[#This Row],[CHDP9]]</f>
        <v>1779</v>
      </c>
      <c r="NJ20" s="15">
        <f>Sug0.5[[#This Row],[CHDP10]]</f>
        <v>1812</v>
      </c>
      <c r="NK20" s="15">
        <f>Sug0.5[[#This Row],[CHDP11]]</f>
        <v>1850</v>
      </c>
      <c r="NL20" s="15">
        <f>Sug0.5[[#This Row],[CHDP12]]</f>
        <v>1912</v>
      </c>
      <c r="NM20" s="15">
        <f>Sug0.5[[#This Row],[CHDP13]]</f>
        <v>1953</v>
      </c>
      <c r="NN20" s="15">
        <f>Sug0.5[[#This Row],[CHDP14]]</f>
        <v>2000</v>
      </c>
      <c r="NO20" s="15">
        <f>Sug0.5[[#This Row],[CHDP15]]</f>
        <v>2045</v>
      </c>
      <c r="NP20" s="15">
        <f>Sug0.5[[#This Row],[CHDP16]]</f>
        <v>2085</v>
      </c>
      <c r="NQ20" s="15">
        <f>Sug0.5[[#This Row],[CHDP17]]</f>
        <v>2125</v>
      </c>
      <c r="NR20" s="15">
        <f>Sug0.5[[#This Row],[CHDP18]]</f>
        <v>2195</v>
      </c>
      <c r="NS20" s="15">
        <f>Sug0.5[[#This Row],[CHDP19]]</f>
        <v>2244</v>
      </c>
      <c r="NT20" s="15">
        <f>Sug0.5[[#This Row],[CHDP20]]</f>
        <v>2267</v>
      </c>
      <c r="NU20" s="15">
        <f>Sug0.5[[#This Row],[CHDP21]]</f>
        <v>2299</v>
      </c>
      <c r="NV20" s="15">
        <f>Sug0.5[[#This Row],[CHDP22]]</f>
        <v>2310</v>
      </c>
      <c r="NW20" s="15">
        <f>Sug0.5[[#This Row],[CHDP23]]</f>
        <v>2319</v>
      </c>
      <c r="NX20" s="15">
        <f>Sug0.5[[#This Row],[CHDP24]]</f>
        <v>2363</v>
      </c>
      <c r="NY20" s="15">
        <f>Sug0.5[[#This Row],[CHDP25]]</f>
        <v>2359</v>
      </c>
      <c r="NZ20" s="15">
        <f>Sug0.5[[#This Row],[CHDP26]]</f>
        <v>2354</v>
      </c>
      <c r="OA20" s="15">
        <f>Sug0.5[[#This Row],[CHDP27]]</f>
        <v>2354</v>
      </c>
      <c r="OB20" s="15">
        <f>Reg[[#This Row],[T2DP2]]</f>
        <v>2076</v>
      </c>
      <c r="OC20" s="15">
        <f>Reg[[#This Row],[T2DP3]]</f>
        <v>2193</v>
      </c>
      <c r="OD20" s="15">
        <f>Reg[[#This Row],[T2DP4]]</f>
        <v>2321</v>
      </c>
      <c r="OE20" s="15">
        <f>Reg[[#This Row],[T2DP5]]</f>
        <v>2495</v>
      </c>
      <c r="OF20" s="15">
        <f>Reg[[#This Row],[T2DP6]]</f>
        <v>2584</v>
      </c>
      <c r="OG20" s="15">
        <f>Reg[[#This Row],[T2DP7]]</f>
        <v>2727</v>
      </c>
      <c r="OH20" s="15">
        <f>Reg[[#This Row],[T2DP8]]</f>
        <v>2879</v>
      </c>
      <c r="OI20" s="15">
        <f>Reg[[#This Row],[T2DP9]]</f>
        <v>3019</v>
      </c>
      <c r="OJ20" s="15">
        <f>Reg[[#This Row],[T2DP10]]</f>
        <v>3134</v>
      </c>
      <c r="OK20" s="15">
        <f>Reg[[#This Row],[T2DP11]]</f>
        <v>3259</v>
      </c>
      <c r="OL20" s="15">
        <f>Reg[[#This Row],[T2DP12]]</f>
        <v>3365</v>
      </c>
      <c r="OM20" s="15">
        <f>Reg[[#This Row],[T2DP13]]</f>
        <v>3449</v>
      </c>
      <c r="ON20" s="15">
        <f>Reg[[#This Row],[T2DP14]]</f>
        <v>3534</v>
      </c>
      <c r="OO20" s="15">
        <f>Reg[[#This Row],[T2DP15]]</f>
        <v>3614</v>
      </c>
      <c r="OP20" s="15">
        <f>Reg[[#This Row],[T2DP16]]</f>
        <v>3700</v>
      </c>
      <c r="OQ20" s="15">
        <f>Reg[[#This Row],[T2DP17]]</f>
        <v>3780</v>
      </c>
      <c r="OR20" s="15">
        <f>Reg[[#This Row],[T2DP18]]</f>
        <v>3865</v>
      </c>
      <c r="OS20" s="15">
        <f>Reg[[#This Row],[T2DP19]]</f>
        <v>3906</v>
      </c>
      <c r="OT20" s="15">
        <f>Reg[[#This Row],[T2DP20]]</f>
        <v>3979</v>
      </c>
      <c r="OU20" s="15">
        <f>Reg[[#This Row],[T2DP21]]</f>
        <v>4059</v>
      </c>
      <c r="OV20" s="15">
        <f>Reg[[#This Row],[T2DP22]]</f>
        <v>4114</v>
      </c>
      <c r="OW20" s="15">
        <f>Reg[[#This Row],[T2DP23]]</f>
        <v>4133</v>
      </c>
      <c r="OX20" s="15">
        <f>Reg[[#This Row],[T2DP24]]</f>
        <v>4165</v>
      </c>
      <c r="OY20" s="15">
        <f>Reg[[#This Row],[T2DP25]]</f>
        <v>4213</v>
      </c>
      <c r="OZ20" s="15">
        <f>Reg[[#This Row],[T2DP26]]</f>
        <v>4239</v>
      </c>
      <c r="PA20" s="15">
        <f>Reg[[#This Row],[T2DP27]]</f>
        <v>4254</v>
      </c>
      <c r="PB20" s="15">
        <f>Sug0.2[[#This Row],[T2DP2]]</f>
        <v>2076</v>
      </c>
      <c r="PC20" s="15">
        <f>Sug0.2[[#This Row],[T2DP3]]</f>
        <v>2193</v>
      </c>
      <c r="PD20" s="15">
        <f>Sug0.2[[#This Row],[T2DP4]]</f>
        <v>2321</v>
      </c>
      <c r="PE20" s="15">
        <f>Sug0.2[[#This Row],[T2DP5]]</f>
        <v>2495</v>
      </c>
      <c r="PF20" s="15">
        <f>Sug0.2[[#This Row],[T2DP6]]</f>
        <v>2584</v>
      </c>
      <c r="PG20" s="15">
        <f>Sug0.2[[#This Row],[T2DP7]]</f>
        <v>2727</v>
      </c>
      <c r="PH20" s="15">
        <f>Sug0.2[[#This Row],[T2DP8]]</f>
        <v>2871</v>
      </c>
      <c r="PI20" s="15">
        <f>Sug0.2[[#This Row],[T2DP9]]</f>
        <v>3009</v>
      </c>
      <c r="PJ20" s="15">
        <f>Sug0.2[[#This Row],[T2DP10]]</f>
        <v>3122</v>
      </c>
      <c r="PK20" s="15">
        <f>Sug0.2[[#This Row],[T2DP11]]</f>
        <v>3246</v>
      </c>
      <c r="PL20" s="15">
        <f>Sug0.2[[#This Row],[T2DP12]]</f>
        <v>3349</v>
      </c>
      <c r="PM20" s="15">
        <f>Sug0.2[[#This Row],[T2DP13]]</f>
        <v>3431</v>
      </c>
      <c r="PN20" s="15">
        <f>Sug0.2[[#This Row],[T2DP14]]</f>
        <v>3519</v>
      </c>
      <c r="PO20" s="15">
        <f>Sug0.2[[#This Row],[T2DP15]]</f>
        <v>3597</v>
      </c>
      <c r="PP20" s="15">
        <f>Sug0.2[[#This Row],[T2DP16]]</f>
        <v>3681</v>
      </c>
      <c r="PQ20" s="15">
        <f>Sug0.2[[#This Row],[T2DP17]]</f>
        <v>3758</v>
      </c>
      <c r="PR20" s="15">
        <f>Sug0.2[[#This Row],[T2DP18]]</f>
        <v>3838</v>
      </c>
      <c r="PS20" s="15">
        <f>Sug0.2[[#This Row],[T2DP19]]</f>
        <v>3881</v>
      </c>
      <c r="PT20" s="15">
        <f>Sug0.2[[#This Row],[T2DP20]]</f>
        <v>3953</v>
      </c>
      <c r="PU20" s="15">
        <f>Sug0.2[[#This Row],[T2DP21]]</f>
        <v>4034</v>
      </c>
      <c r="PV20" s="15">
        <f>Sug0.2[[#This Row],[T2DP22]]</f>
        <v>4091</v>
      </c>
      <c r="PW20" s="15">
        <f>Sug0.2[[#This Row],[T2DP23]]</f>
        <v>4108</v>
      </c>
      <c r="PX20" s="15">
        <f>Sug0.2[[#This Row],[T2DP24]]</f>
        <v>4134</v>
      </c>
      <c r="PY20" s="15">
        <f>Sug0.2[[#This Row],[T2DP25]]</f>
        <v>4188</v>
      </c>
      <c r="PZ20" s="15">
        <f>Sug0.2[[#This Row],[T2DP26]]</f>
        <v>4212</v>
      </c>
      <c r="QA20" s="15">
        <f>Sug0.2[[#This Row],[T2DP27]]</f>
        <v>4232</v>
      </c>
      <c r="QB20" s="15">
        <f>Sug0.5[[#This Row],[T2DP2]]</f>
        <v>2076</v>
      </c>
      <c r="QC20" s="15">
        <f>Sug0.5[[#This Row],[T2DP3]]</f>
        <v>2193</v>
      </c>
      <c r="QD20" s="15">
        <f>Sug0.5[[#This Row],[T2DP4]]</f>
        <v>2318</v>
      </c>
      <c r="QE20" s="15">
        <f>Sug0.5[[#This Row],[T2DP5]]</f>
        <v>2489</v>
      </c>
      <c r="QF20" s="15">
        <f>Sug0.5[[#This Row],[T2DP6]]</f>
        <v>2573</v>
      </c>
      <c r="QG20" s="15">
        <f>Sug0.5[[#This Row],[T2DP7]]</f>
        <v>2708</v>
      </c>
      <c r="QH20" s="15">
        <f>Sug0.5[[#This Row],[T2DP8]]</f>
        <v>2846</v>
      </c>
      <c r="QI20" s="15">
        <f>Sug0.5[[#This Row],[T2DP9]]</f>
        <v>2981</v>
      </c>
      <c r="QJ20" s="15">
        <f>Sug0.5[[#This Row],[T2DP10]]</f>
        <v>3087</v>
      </c>
      <c r="QK20" s="15">
        <f>Sug0.5[[#This Row],[T2DP11]]</f>
        <v>3208</v>
      </c>
      <c r="QL20" s="15">
        <f>Sug0.5[[#This Row],[T2DP12]]</f>
        <v>3308</v>
      </c>
      <c r="QM20" s="15">
        <f>Sug0.5[[#This Row],[T2DP13]]</f>
        <v>3388</v>
      </c>
      <c r="QN20" s="15">
        <f>Sug0.5[[#This Row],[T2DP14]]</f>
        <v>3476</v>
      </c>
      <c r="QO20" s="15">
        <f>Sug0.5[[#This Row],[T2DP15]]</f>
        <v>3552</v>
      </c>
      <c r="QP20" s="15">
        <f>Sug0.5[[#This Row],[T2DP16]]</f>
        <v>3629</v>
      </c>
      <c r="QQ20" s="15">
        <f>Sug0.5[[#This Row],[T2DP17]]</f>
        <v>3705</v>
      </c>
      <c r="QR20" s="15">
        <f>Sug0.5[[#This Row],[T2DP18]]</f>
        <v>3785</v>
      </c>
      <c r="QS20" s="15">
        <f>Sug0.5[[#This Row],[T2DP19]]</f>
        <v>3822</v>
      </c>
      <c r="QT20" s="15">
        <f>Sug0.5[[#This Row],[T2DP20]]</f>
        <v>3895</v>
      </c>
      <c r="QU20" s="15">
        <f>Sug0.5[[#This Row],[T2DP21]]</f>
        <v>3968</v>
      </c>
      <c r="QV20" s="15">
        <f>Sug0.5[[#This Row],[T2DP22]]</f>
        <v>4015</v>
      </c>
      <c r="QW20" s="15">
        <f>Sug0.5[[#This Row],[T2DP23]]</f>
        <v>4028</v>
      </c>
      <c r="QX20" s="15">
        <f>Sug0.5[[#This Row],[T2DP24]]</f>
        <v>4063</v>
      </c>
      <c r="QY20" s="15">
        <f>Sug0.5[[#This Row],[T2DP25]]</f>
        <v>4121</v>
      </c>
      <c r="QZ20" s="15">
        <f>Sug0.5[[#This Row],[T2DP26]]</f>
        <v>4145</v>
      </c>
      <c r="RA20" s="15">
        <f>Sug0.5[[#This Row],[T2DP27]]</f>
        <v>4159</v>
      </c>
      <c r="RB20" s="15">
        <f>Reg[[#This Row],[OVEP2]]</f>
        <v>7575</v>
      </c>
      <c r="RC20" s="15">
        <f>Reg[[#This Row],[OVEP3]]</f>
        <v>7777</v>
      </c>
      <c r="RD20" s="15">
        <f>Reg[[#This Row],[OVEP4]]</f>
        <v>7917</v>
      </c>
      <c r="RE20" s="15">
        <f>Reg[[#This Row],[OVEP5]]</f>
        <v>8073</v>
      </c>
      <c r="RF20" s="15">
        <f>Reg[[#This Row],[OVEP6]]</f>
        <v>8186</v>
      </c>
      <c r="RG20" s="15">
        <f>Reg[[#This Row],[OVEP7]]</f>
        <v>8343</v>
      </c>
      <c r="RH20" s="15">
        <f>Reg[[#This Row],[OVEP8]]</f>
        <v>8482</v>
      </c>
      <c r="RI20" s="15">
        <f>Reg[[#This Row],[OVEP9]]</f>
        <v>8579</v>
      </c>
      <c r="RJ20" s="15">
        <f>Reg[[#This Row],[OVEP10]]</f>
        <v>8607</v>
      </c>
      <c r="RK20" s="15">
        <f>Reg[[#This Row],[OVEP11]]</f>
        <v>8712</v>
      </c>
      <c r="RL20" s="15">
        <f>Reg[[#This Row],[OVEP12]]</f>
        <v>8812</v>
      </c>
      <c r="RM20" s="15">
        <f>Reg[[#This Row],[OVEP13]]</f>
        <v>8853</v>
      </c>
      <c r="RN20" s="15">
        <f>Reg[[#This Row],[OVEP14]]</f>
        <v>8935</v>
      </c>
      <c r="RO20" s="15">
        <f>Reg[[#This Row],[OVEP15]]</f>
        <v>8971</v>
      </c>
      <c r="RP20" s="15">
        <f>Reg[[#This Row],[OVEP16]]</f>
        <v>9000</v>
      </c>
      <c r="RQ20" s="15">
        <f>Reg[[#This Row],[OVEP17]]</f>
        <v>9072</v>
      </c>
      <c r="RR20" s="15">
        <f>Reg[[#This Row],[OVEP18]]</f>
        <v>9082</v>
      </c>
      <c r="RS20" s="15">
        <f>Reg[[#This Row],[OVEP19]]</f>
        <v>9133</v>
      </c>
      <c r="RT20" s="15">
        <f>Reg[[#This Row],[OVEP20]]</f>
        <v>9145</v>
      </c>
      <c r="RU20" s="15">
        <f>Reg[[#This Row],[OVEP21]]</f>
        <v>9135</v>
      </c>
      <c r="RV20" s="15">
        <f>Reg[[#This Row],[OVEP22]]</f>
        <v>9127</v>
      </c>
      <c r="RW20" s="15">
        <f>Reg[[#This Row],[OVEP23]]</f>
        <v>9188</v>
      </c>
      <c r="RX20" s="15">
        <f>Reg[[#This Row],[OVEP24]]</f>
        <v>9166</v>
      </c>
      <c r="RY20" s="15">
        <f>Reg[[#This Row],[OVEP25]]</f>
        <v>9217</v>
      </c>
      <c r="RZ20" s="15">
        <f>Reg[[#This Row],[OVEP26]]</f>
        <v>9224</v>
      </c>
      <c r="SA20" s="15">
        <f>Reg[[#This Row],[OVEP27]]</f>
        <v>9255</v>
      </c>
      <c r="SB20" s="15">
        <f>Sug0.2[[#This Row],[OVEP2]]</f>
        <v>7575</v>
      </c>
      <c r="SC20" s="15">
        <f>Sug0.2[[#This Row],[OVEP3]]</f>
        <v>7774</v>
      </c>
      <c r="SD20" s="15">
        <f>Sug0.2[[#This Row],[OVEP4]]</f>
        <v>7910</v>
      </c>
      <c r="SE20" s="15">
        <f>Sug0.2[[#This Row],[OVEP5]]</f>
        <v>8065</v>
      </c>
      <c r="SF20" s="15">
        <f>Sug0.2[[#This Row],[OVEP6]]</f>
        <v>8179</v>
      </c>
      <c r="SG20" s="15">
        <f>Sug0.2[[#This Row],[OVEP7]]</f>
        <v>8336</v>
      </c>
      <c r="SH20" s="15">
        <f>Sug0.2[[#This Row],[OVEP8]]</f>
        <v>8470</v>
      </c>
      <c r="SI20" s="15">
        <f>Sug0.2[[#This Row],[OVEP9]]</f>
        <v>8573</v>
      </c>
      <c r="SJ20" s="15">
        <f>Sug0.2[[#This Row],[OVEP10]]</f>
        <v>8605</v>
      </c>
      <c r="SK20" s="15">
        <f>Sug0.2[[#This Row],[OVEP11]]</f>
        <v>8708</v>
      </c>
      <c r="SL20" s="15">
        <f>Sug0.2[[#This Row],[OVEP12]]</f>
        <v>8804</v>
      </c>
      <c r="SM20" s="15">
        <f>Sug0.2[[#This Row],[OVEP13]]</f>
        <v>8845</v>
      </c>
      <c r="SN20" s="15">
        <f>Sug0.2[[#This Row],[OVEP14]]</f>
        <v>8929</v>
      </c>
      <c r="SO20" s="15">
        <f>Sug0.2[[#This Row],[OVEP15]]</f>
        <v>8961</v>
      </c>
      <c r="SP20" s="15">
        <f>Sug0.2[[#This Row],[OVEP16]]</f>
        <v>8996</v>
      </c>
      <c r="SQ20" s="15">
        <f>Sug0.2[[#This Row],[OVEP17]]</f>
        <v>9063</v>
      </c>
      <c r="SR20" s="15">
        <f>Sug0.2[[#This Row],[OVEP18]]</f>
        <v>9072</v>
      </c>
      <c r="SS20" s="15">
        <f>Sug0.2[[#This Row],[OVEP19]]</f>
        <v>9127</v>
      </c>
      <c r="ST20" s="15">
        <f>Sug0.2[[#This Row],[OVEP20]]</f>
        <v>9144</v>
      </c>
      <c r="SU20" s="15">
        <f>Sug0.2[[#This Row],[OVEP21]]</f>
        <v>9139</v>
      </c>
      <c r="SV20" s="15">
        <f>Sug0.2[[#This Row],[OVEP22]]</f>
        <v>9122</v>
      </c>
      <c r="SW20" s="15">
        <f>Sug0.2[[#This Row],[OVEP23]]</f>
        <v>9192</v>
      </c>
      <c r="SX20" s="15">
        <f>Sug0.2[[#This Row],[OVEP24]]</f>
        <v>9175</v>
      </c>
      <c r="SY20" s="15">
        <f>Sug0.2[[#This Row],[OVEP25]]</f>
        <v>9224</v>
      </c>
      <c r="SZ20" s="15">
        <f>Sug0.2[[#This Row],[OVEP26]]</f>
        <v>9234</v>
      </c>
      <c r="TA20" s="15">
        <f>Sug0.2[[#This Row],[OVEP27]]</f>
        <v>9274</v>
      </c>
      <c r="TB20" s="15">
        <f>Sug0.5[[#This Row],[OVEP2]]</f>
        <v>7575</v>
      </c>
      <c r="TC20" s="15">
        <f>Sug0.5[[#This Row],[OVEP3]]</f>
        <v>7769</v>
      </c>
      <c r="TD20" s="15">
        <f>Sug0.5[[#This Row],[OVEP4]]</f>
        <v>7896</v>
      </c>
      <c r="TE20" s="15">
        <f>Sug0.5[[#This Row],[OVEP5]]</f>
        <v>8051</v>
      </c>
      <c r="TF20" s="15">
        <f>Sug0.5[[#This Row],[OVEP6]]</f>
        <v>8170</v>
      </c>
      <c r="TG20" s="15">
        <f>Sug0.5[[#This Row],[OVEP7]]</f>
        <v>8318</v>
      </c>
      <c r="TH20" s="15">
        <f>Sug0.5[[#This Row],[OVEP8]]</f>
        <v>8443</v>
      </c>
      <c r="TI20" s="15">
        <f>Sug0.5[[#This Row],[OVEP9]]</f>
        <v>8543</v>
      </c>
      <c r="TJ20" s="15">
        <f>Sug0.5[[#This Row],[OVEP10]]</f>
        <v>8580</v>
      </c>
      <c r="TK20" s="15">
        <f>Sug0.5[[#This Row],[OVEP11]]</f>
        <v>8675</v>
      </c>
      <c r="TL20" s="15">
        <f>Sug0.5[[#This Row],[OVEP12]]</f>
        <v>8779</v>
      </c>
      <c r="TM20" s="15">
        <f>Sug0.5[[#This Row],[OVEP13]]</f>
        <v>8827</v>
      </c>
      <c r="TN20" s="15">
        <f>Sug0.5[[#This Row],[OVEP14]]</f>
        <v>8929</v>
      </c>
      <c r="TO20" s="15">
        <f>Sug0.5[[#This Row],[OVEP15]]</f>
        <v>8962</v>
      </c>
      <c r="TP20" s="15">
        <f>Sug0.5[[#This Row],[OVEP16]]</f>
        <v>8995</v>
      </c>
      <c r="TQ20" s="15">
        <f>Sug0.5[[#This Row],[OVEP17]]</f>
        <v>9054</v>
      </c>
      <c r="TR20" s="15">
        <f>Sug0.5[[#This Row],[OVEP18]]</f>
        <v>9060</v>
      </c>
      <c r="TS20" s="15">
        <f>Sug0.5[[#This Row],[OVEP19]]</f>
        <v>9129</v>
      </c>
      <c r="TT20" s="15">
        <f>Sug0.5[[#This Row],[OVEP20]]</f>
        <v>9133</v>
      </c>
      <c r="TU20" s="15">
        <f>Sug0.5[[#This Row],[OVEP21]]</f>
        <v>9128</v>
      </c>
      <c r="TV20" s="15">
        <f>Sug0.5[[#This Row],[OVEP22]]</f>
        <v>9114</v>
      </c>
      <c r="TW20" s="15">
        <f>Sug0.5[[#This Row],[OVEP23]]</f>
        <v>9178</v>
      </c>
      <c r="TX20" s="15">
        <f>Sug0.5[[#This Row],[OVEP24]]</f>
        <v>9176</v>
      </c>
      <c r="TY20" s="15">
        <f>Sug0.5[[#This Row],[OVEP25]]</f>
        <v>9242</v>
      </c>
      <c r="TZ20" s="15">
        <f>Sug0.5[[#This Row],[OVEP26]]</f>
        <v>9271</v>
      </c>
      <c r="UA20" s="15">
        <f>Sug0.5[[#This Row],[OVEP27]]</f>
        <v>9320</v>
      </c>
      <c r="UB20" s="15">
        <f>Reg[[#This Row],[OBEP2]]</f>
        <v>8331</v>
      </c>
      <c r="UC20" s="15">
        <f>Reg[[#This Row],[OBEP3]]</f>
        <v>8274</v>
      </c>
      <c r="UD20" s="15">
        <f>Reg[[#This Row],[OBEP4]]</f>
        <v>8224</v>
      </c>
      <c r="UE20" s="15">
        <f>Reg[[#This Row],[OBEP5]]</f>
        <v>8202</v>
      </c>
      <c r="UF20" s="15">
        <f>Reg[[#This Row],[OBEP6]]</f>
        <v>8171</v>
      </c>
      <c r="UG20" s="15">
        <f>Reg[[#This Row],[OBEP7]]</f>
        <v>8133</v>
      </c>
      <c r="UH20" s="15">
        <f>Reg[[#This Row],[OBEP8]]</f>
        <v>8081</v>
      </c>
      <c r="UI20" s="15">
        <f>Reg[[#This Row],[OBEP9]]</f>
        <v>8059</v>
      </c>
      <c r="UJ20" s="15">
        <f>Reg[[#This Row],[OBEP10]]</f>
        <v>8076</v>
      </c>
      <c r="UK20" s="15">
        <f>Reg[[#This Row],[OBEP11]]</f>
        <v>8015</v>
      </c>
      <c r="UL20" s="15">
        <f>Reg[[#This Row],[OBEP12]]</f>
        <v>8017</v>
      </c>
      <c r="UM20" s="15">
        <f>Reg[[#This Row],[OBEP13]]</f>
        <v>7993</v>
      </c>
      <c r="UN20" s="15">
        <f>Reg[[#This Row],[OBEP14]]</f>
        <v>8005</v>
      </c>
      <c r="UO20" s="15">
        <f>Reg[[#This Row],[OBEP15]]</f>
        <v>7978</v>
      </c>
      <c r="UP20" s="15">
        <f>Reg[[#This Row],[OBEP16]]</f>
        <v>7993</v>
      </c>
      <c r="UQ20" s="15">
        <f>Reg[[#This Row],[OBEP17]]</f>
        <v>7998</v>
      </c>
      <c r="UR20" s="15">
        <f>Reg[[#This Row],[OBEP18]]</f>
        <v>8024</v>
      </c>
      <c r="US20" s="15">
        <f>Reg[[#This Row],[OBEP19]]</f>
        <v>8008</v>
      </c>
      <c r="UT20" s="15">
        <f>Reg[[#This Row],[OBEP20]]</f>
        <v>7997</v>
      </c>
      <c r="UU20" s="15">
        <f>Reg[[#This Row],[OBEP21]]</f>
        <v>8010</v>
      </c>
      <c r="UV20" s="15">
        <f>Reg[[#This Row],[OBEP22]]</f>
        <v>7964</v>
      </c>
      <c r="UW20" s="15">
        <f>Reg[[#This Row],[OBEP23]]</f>
        <v>7905</v>
      </c>
      <c r="UX20" s="15">
        <f>Reg[[#This Row],[OBEP24]]</f>
        <v>7893</v>
      </c>
      <c r="UY20" s="15">
        <f>Reg[[#This Row],[OBEP25]]</f>
        <v>7888</v>
      </c>
      <c r="UZ20" s="15">
        <f>Reg[[#This Row],[OBEP26]]</f>
        <v>7817</v>
      </c>
      <c r="VA20" s="15">
        <f>Reg[[#This Row],[OBEP27]]</f>
        <v>7773</v>
      </c>
      <c r="VB20" s="15">
        <f>Sug0.2[[#This Row],[OBEP2]]</f>
        <v>8331</v>
      </c>
      <c r="VC20" s="15">
        <f>Sug0.2[[#This Row],[OBEP3]]</f>
        <v>8274</v>
      </c>
      <c r="VD20" s="15">
        <f>Sug0.2[[#This Row],[OBEP4]]</f>
        <v>8223</v>
      </c>
      <c r="VE20" s="15">
        <f>Sug0.2[[#This Row],[OBEP5]]</f>
        <v>8196</v>
      </c>
      <c r="VF20" s="15">
        <f>Sug0.2[[#This Row],[OBEP6]]</f>
        <v>8161</v>
      </c>
      <c r="VG20" s="15">
        <f>Sug0.2[[#This Row],[OBEP7]]</f>
        <v>8120</v>
      </c>
      <c r="VH20" s="15">
        <f>Sug0.2[[#This Row],[OBEP8]]</f>
        <v>8068</v>
      </c>
      <c r="VI20" s="15">
        <f>Sug0.2[[#This Row],[OBEP9]]</f>
        <v>8043</v>
      </c>
      <c r="VJ20" s="15">
        <f>Sug0.2[[#This Row],[OBEP10]]</f>
        <v>8061</v>
      </c>
      <c r="VK20" s="15">
        <f>Sug0.2[[#This Row],[OBEP11]]</f>
        <v>8005</v>
      </c>
      <c r="VL20" s="15">
        <f>Sug0.2[[#This Row],[OBEP12]]</f>
        <v>8005</v>
      </c>
      <c r="VM20" s="15">
        <f>Sug0.2[[#This Row],[OBEP13]]</f>
        <v>7979</v>
      </c>
      <c r="VN20" s="15">
        <f>Sug0.2[[#This Row],[OBEP14]]</f>
        <v>7993</v>
      </c>
      <c r="VO20" s="15">
        <f>Sug0.2[[#This Row],[OBEP15]]</f>
        <v>7967</v>
      </c>
      <c r="VP20" s="15">
        <f>Sug0.2[[#This Row],[OBEP16]]</f>
        <v>7975</v>
      </c>
      <c r="VQ20" s="15">
        <f>Sug0.2[[#This Row],[OBEP17]]</f>
        <v>7988</v>
      </c>
      <c r="VR20" s="15">
        <f>Sug0.2[[#This Row],[OBEP18]]</f>
        <v>8011</v>
      </c>
      <c r="VS20" s="15">
        <f>Sug0.2[[#This Row],[OBEP19]]</f>
        <v>7995</v>
      </c>
      <c r="VT20" s="15">
        <f>Sug0.2[[#This Row],[OBEP20]]</f>
        <v>7987</v>
      </c>
      <c r="VU20" s="15">
        <f>Sug0.2[[#This Row],[OBEP21]]</f>
        <v>7997</v>
      </c>
      <c r="VV20" s="15">
        <f>Sug0.2[[#This Row],[OBEP22]]</f>
        <v>7954</v>
      </c>
      <c r="VW20" s="15">
        <f>Sug0.2[[#This Row],[OBEP23]]</f>
        <v>7892</v>
      </c>
      <c r="VX20" s="15">
        <f>Sug0.2[[#This Row],[OBEP24]]</f>
        <v>7874</v>
      </c>
      <c r="VY20" s="15">
        <f>Sug0.2[[#This Row],[OBEP25]]</f>
        <v>7880</v>
      </c>
      <c r="VZ20" s="15">
        <f>Sug0.2[[#This Row],[OBEP26]]</f>
        <v>7809</v>
      </c>
      <c r="WA20" s="15">
        <f>Sug0.2[[#This Row],[OBEP27]]</f>
        <v>7766</v>
      </c>
      <c r="WB20" s="15">
        <f>Sug0.5[[#This Row],[OBEP2]]</f>
        <v>8331</v>
      </c>
      <c r="WC20" s="15">
        <f>Sug0.5[[#This Row],[OBEP3]]</f>
        <v>8271</v>
      </c>
      <c r="WD20" s="15">
        <f>Sug0.5[[#This Row],[OBEP4]]</f>
        <v>8218</v>
      </c>
      <c r="WE20" s="15">
        <f>Sug0.5[[#This Row],[OBEP5]]</f>
        <v>8187</v>
      </c>
      <c r="WF20" s="15">
        <f>Sug0.5[[#This Row],[OBEP6]]</f>
        <v>8140</v>
      </c>
      <c r="WG20" s="15">
        <f>Sug0.5[[#This Row],[OBEP7]]</f>
        <v>8098</v>
      </c>
      <c r="WH20" s="15">
        <f>Sug0.5[[#This Row],[OBEP8]]</f>
        <v>8041</v>
      </c>
      <c r="WI20" s="15">
        <f>Sug0.5[[#This Row],[OBEP9]]</f>
        <v>8012</v>
      </c>
      <c r="WJ20" s="15">
        <f>Sug0.5[[#This Row],[OBEP10]]</f>
        <v>8029</v>
      </c>
      <c r="WK20" s="15">
        <f>Sug0.5[[#This Row],[OBEP11]]</f>
        <v>7977</v>
      </c>
      <c r="WL20" s="15">
        <f>Sug0.5[[#This Row],[OBEP12]]</f>
        <v>7967</v>
      </c>
      <c r="WM20" s="15">
        <f>Sug0.5[[#This Row],[OBEP13]]</f>
        <v>7936</v>
      </c>
      <c r="WN20" s="15">
        <f>Sug0.5[[#This Row],[OBEP14]]</f>
        <v>7935</v>
      </c>
      <c r="WO20" s="15">
        <f>Sug0.5[[#This Row],[OBEP15]]</f>
        <v>7910</v>
      </c>
      <c r="WP20" s="15">
        <f>Sug0.5[[#This Row],[OBEP16]]</f>
        <v>7916</v>
      </c>
      <c r="WQ20" s="15">
        <f>Sug0.5[[#This Row],[OBEP17]]</f>
        <v>7925</v>
      </c>
      <c r="WR20" s="15">
        <f>Sug0.5[[#This Row],[OBEP18]]</f>
        <v>7944</v>
      </c>
      <c r="WS20" s="15">
        <f>Sug0.5[[#This Row],[OBEP19]]</f>
        <v>7916</v>
      </c>
      <c r="WT20" s="15">
        <f>Sug0.5[[#This Row],[OBEP20]]</f>
        <v>7925</v>
      </c>
      <c r="WU20" s="15">
        <f>Sug0.5[[#This Row],[OBEP21]]</f>
        <v>7939</v>
      </c>
      <c r="WV20" s="15">
        <f>Sug0.5[[#This Row],[OBEP22]]</f>
        <v>7899</v>
      </c>
      <c r="WW20" s="15">
        <f>Sug0.5[[#This Row],[OBEP23]]</f>
        <v>7851</v>
      </c>
      <c r="WX20" s="15">
        <f>Sug0.5[[#This Row],[OBEP24]]</f>
        <v>7835</v>
      </c>
      <c r="WY20" s="15">
        <f>Sug0.5[[#This Row],[OBEP25]]</f>
        <v>7833</v>
      </c>
      <c r="WZ20" s="15">
        <f>Sug0.5[[#This Row],[OBEP26]]</f>
        <v>7755</v>
      </c>
      <c r="XA20" s="15">
        <f>Sug0.5[[#This Row],[OBEP27]]</f>
        <v>7709</v>
      </c>
    </row>
    <row r="21" spans="1:625" x14ac:dyDescent="0.25">
      <c r="A21">
        <v>17</v>
      </c>
      <c r="B21" s="11">
        <f>Reg[[#This Row],[STEP2]]</f>
        <v>5446</v>
      </c>
      <c r="C21" s="11">
        <f>Reg[[#This Row],[STEP3]]</f>
        <v>6102</v>
      </c>
      <c r="D21" s="11">
        <f>Reg[[#This Row],[STEP4]]</f>
        <v>6670</v>
      </c>
      <c r="E21" s="11">
        <f>Reg[[#This Row],[STEP5]]</f>
        <v>7163</v>
      </c>
      <c r="F21" s="11">
        <f>Reg[[#This Row],[STEP6]]</f>
        <v>7563</v>
      </c>
      <c r="G21" s="11">
        <f>Reg[[#This Row],[STEP7]]</f>
        <v>7928</v>
      </c>
      <c r="H21" s="11">
        <f>Reg[[#This Row],[STEP8]]</f>
        <v>8205</v>
      </c>
      <c r="I21" s="11">
        <f>Reg[[#This Row],[STEP9]]</f>
        <v>8473</v>
      </c>
      <c r="J21" s="11">
        <f>Reg[[#This Row],[STEP10]]</f>
        <v>8748</v>
      </c>
      <c r="K21" s="11">
        <f>Reg[[#This Row],[STEP11]]</f>
        <v>8937</v>
      </c>
      <c r="L21" s="11">
        <f>Reg[[#This Row],[STEP12]]</f>
        <v>9143</v>
      </c>
      <c r="M21" s="11">
        <f>Reg[[#This Row],[STEP13]]</f>
        <v>9286</v>
      </c>
      <c r="N21" s="11">
        <f>Reg[[#This Row],[STEP14]]</f>
        <v>9476</v>
      </c>
      <c r="O21" s="11">
        <f>Reg[[#This Row],[STEP15]]</f>
        <v>9572</v>
      </c>
      <c r="P21" s="11">
        <f>Reg[[#This Row],[STEP16]]</f>
        <v>9711</v>
      </c>
      <c r="Q21" s="11">
        <f>Reg[[#This Row],[STEP17]]</f>
        <v>9800</v>
      </c>
      <c r="R21" s="11">
        <f>Reg[[#This Row],[STEP18]]</f>
        <v>9847</v>
      </c>
      <c r="S21" s="11">
        <f>Reg[[#This Row],[STEP19]]</f>
        <v>9917</v>
      </c>
      <c r="T21" s="11">
        <f>Reg[[#This Row],[STEP20]]</f>
        <v>9919</v>
      </c>
      <c r="U21" s="11">
        <f>Reg[[#This Row],[STEP21]]</f>
        <v>9954</v>
      </c>
      <c r="V21" s="11">
        <f>Reg[[#This Row],[STEP22]]</f>
        <v>9944</v>
      </c>
      <c r="W21" s="11">
        <f>Reg[[#This Row],[STEP23]]</f>
        <v>9968</v>
      </c>
      <c r="X21" s="11">
        <f>Reg[[#This Row],[STEP24]]</f>
        <v>9991</v>
      </c>
      <c r="Y21" s="11">
        <f>Reg[[#This Row],[STEP25]]</f>
        <v>10066</v>
      </c>
      <c r="Z21" s="11">
        <f>Reg[[#This Row],[STEP26]]</f>
        <v>10103</v>
      </c>
      <c r="AA21" s="11">
        <f>Reg[[#This Row],[STEP27]]</f>
        <v>10135</v>
      </c>
      <c r="AB21" s="11">
        <f>Sug0.2[[#This Row],[STEP2]]</f>
        <v>5446</v>
      </c>
      <c r="AC21" s="11">
        <f>Sug0.2[[#This Row],[STEP3]]</f>
        <v>6025</v>
      </c>
      <c r="AD21" s="11">
        <f>Sug0.2[[#This Row],[STEP4]]</f>
        <v>6544</v>
      </c>
      <c r="AE21" s="11">
        <f>Sug0.2[[#This Row],[STEP5]]</f>
        <v>6989</v>
      </c>
      <c r="AF21" s="11">
        <f>Sug0.2[[#This Row],[STEP6]]</f>
        <v>7348</v>
      </c>
      <c r="AG21" s="11">
        <f>Sug0.2[[#This Row],[STEP7]]</f>
        <v>7680</v>
      </c>
      <c r="AH21" s="11">
        <f>Sug0.2[[#This Row],[STEP8]]</f>
        <v>7938</v>
      </c>
      <c r="AI21" s="11">
        <f>Sug0.2[[#This Row],[STEP9]]</f>
        <v>8171</v>
      </c>
      <c r="AJ21" s="11">
        <f>Sug0.2[[#This Row],[STEP10]]</f>
        <v>8439</v>
      </c>
      <c r="AK21" s="11">
        <f>Sug0.2[[#This Row],[STEP11]]</f>
        <v>8616</v>
      </c>
      <c r="AL21" s="11">
        <f>Sug0.2[[#This Row],[STEP12]]</f>
        <v>8825</v>
      </c>
      <c r="AM21" s="11">
        <f>Sug0.2[[#This Row],[STEP13]]</f>
        <v>8962</v>
      </c>
      <c r="AN21" s="11">
        <f>Sug0.2[[#This Row],[STEP14]]</f>
        <v>9170</v>
      </c>
      <c r="AO21" s="11">
        <f>Sug0.2[[#This Row],[STEP15]]</f>
        <v>9270</v>
      </c>
      <c r="AP21" s="11">
        <f>Sug0.2[[#This Row],[STEP16]]</f>
        <v>9406</v>
      </c>
      <c r="AQ21" s="11">
        <f>Sug0.2[[#This Row],[STEP17]]</f>
        <v>9489</v>
      </c>
      <c r="AR21" s="11">
        <f>Sug0.2[[#This Row],[STEP18]]</f>
        <v>9538</v>
      </c>
      <c r="AS21" s="11">
        <f>Sug0.2[[#This Row],[STEP19]]</f>
        <v>9626</v>
      </c>
      <c r="AT21" s="11">
        <f>Sug0.2[[#This Row],[STEP20]]</f>
        <v>9621</v>
      </c>
      <c r="AU21" s="11">
        <f>Sug0.2[[#This Row],[STEP21]]</f>
        <v>9651</v>
      </c>
      <c r="AV21" s="11">
        <f>Sug0.2[[#This Row],[STEP22]]</f>
        <v>9686</v>
      </c>
      <c r="AW21" s="11">
        <f>Sug0.2[[#This Row],[STEP23]]</f>
        <v>9712</v>
      </c>
      <c r="AX21" s="11">
        <f>Sug0.2[[#This Row],[STEP24]]</f>
        <v>9768</v>
      </c>
      <c r="AY21" s="11">
        <f>Sug0.2[[#This Row],[STEP25]]</f>
        <v>9851</v>
      </c>
      <c r="AZ21" s="11">
        <f>Sug0.2[[#This Row],[STEP26]]</f>
        <v>9899</v>
      </c>
      <c r="BA21" s="11">
        <f>Sug0.2[[#This Row],[STEP27]]</f>
        <v>9935</v>
      </c>
      <c r="BB21" s="11">
        <f>Sug0.5[[#This Row],[STEP2]]</f>
        <v>5446</v>
      </c>
      <c r="BC21" s="11">
        <f>Sug0.5[[#This Row],[STEP3]]</f>
        <v>5875</v>
      </c>
      <c r="BD21" s="11">
        <f>Sug0.5[[#This Row],[STEP4]]</f>
        <v>6281</v>
      </c>
      <c r="BE21" s="11">
        <f>Sug0.5[[#This Row],[STEP5]]</f>
        <v>6606</v>
      </c>
      <c r="BF21" s="11">
        <f>Sug0.5[[#This Row],[STEP6]]</f>
        <v>6873</v>
      </c>
      <c r="BG21" s="11">
        <f>Sug0.5[[#This Row],[STEP7]]</f>
        <v>7129</v>
      </c>
      <c r="BH21" s="11">
        <f>Sug0.5[[#This Row],[STEP8]]</f>
        <v>7362</v>
      </c>
      <c r="BI21" s="11">
        <f>Sug0.5[[#This Row],[STEP9]]</f>
        <v>7585</v>
      </c>
      <c r="BJ21" s="11">
        <f>Sug0.5[[#This Row],[STEP10]]</f>
        <v>7814</v>
      </c>
      <c r="BK21" s="11">
        <f>Sug0.5[[#This Row],[STEP11]]</f>
        <v>8003</v>
      </c>
      <c r="BL21" s="11">
        <f>Sug0.5[[#This Row],[STEP12]]</f>
        <v>8223</v>
      </c>
      <c r="BM21" s="11">
        <f>Sug0.5[[#This Row],[STEP13]]</f>
        <v>8367</v>
      </c>
      <c r="BN21" s="11">
        <f>Sug0.5[[#This Row],[STEP14]]</f>
        <v>8547</v>
      </c>
      <c r="BO21" s="11">
        <f>Sug0.5[[#This Row],[STEP15]]</f>
        <v>8637</v>
      </c>
      <c r="BP21" s="11">
        <f>Sug0.5[[#This Row],[STEP16]]</f>
        <v>8785</v>
      </c>
      <c r="BQ21" s="11">
        <f>Sug0.5[[#This Row],[STEP17]]</f>
        <v>8869</v>
      </c>
      <c r="BR21" s="11">
        <f>Sug0.5[[#This Row],[STEP18]]</f>
        <v>8941</v>
      </c>
      <c r="BS21" s="11">
        <f>Sug0.5[[#This Row],[STEP19]]</f>
        <v>9026</v>
      </c>
      <c r="BT21" s="11">
        <f>Sug0.5[[#This Row],[STEP20]]</f>
        <v>9086</v>
      </c>
      <c r="BU21" s="11">
        <f>Sug0.5[[#This Row],[STEP21]]</f>
        <v>9156</v>
      </c>
      <c r="BV21" s="11">
        <f>Sug0.5[[#This Row],[STEP22]]</f>
        <v>9193</v>
      </c>
      <c r="BW21" s="11">
        <f>Sug0.5[[#This Row],[STEP23]]</f>
        <v>9222</v>
      </c>
      <c r="BX21" s="11">
        <f>Sug0.5[[#This Row],[STEP24]]</f>
        <v>9314</v>
      </c>
      <c r="BY21" s="11">
        <f>Sug0.5[[#This Row],[STEP25]]</f>
        <v>9429</v>
      </c>
      <c r="BZ21" s="11">
        <f>Sug0.5[[#This Row],[STEP26]]</f>
        <v>9493</v>
      </c>
      <c r="CA21" s="11">
        <f>Sug0.5[[#This Row],[STEP27]]</f>
        <v>9567</v>
      </c>
      <c r="CB21" s="11">
        <f>Reg[[#This Row],[NASP2]]</f>
        <v>692</v>
      </c>
      <c r="CC21" s="11">
        <f>Reg[[#This Row],[NASP3]]</f>
        <v>832</v>
      </c>
      <c r="CD21" s="11">
        <f>Reg[[#This Row],[NASP4]]</f>
        <v>983</v>
      </c>
      <c r="CE21" s="11">
        <f>Reg[[#This Row],[NASP5]]</f>
        <v>1138</v>
      </c>
      <c r="CF21" s="11">
        <f>Reg[[#This Row],[NASP6]]</f>
        <v>1324</v>
      </c>
      <c r="CG21" s="11">
        <f>Reg[[#This Row],[NASP7]]</f>
        <v>1513</v>
      </c>
      <c r="CH21" s="11">
        <f>Reg[[#This Row],[NASP8]]</f>
        <v>1698</v>
      </c>
      <c r="CI21" s="11">
        <f>Reg[[#This Row],[NASP9]]</f>
        <v>1894</v>
      </c>
      <c r="CJ21" s="11">
        <f>Reg[[#This Row],[NASP10]]</f>
        <v>2095</v>
      </c>
      <c r="CK21" s="11">
        <f>Reg[[#This Row],[NASP11]]</f>
        <v>2286</v>
      </c>
      <c r="CL21" s="11">
        <f>Reg[[#This Row],[NASP12]]</f>
        <v>2463</v>
      </c>
      <c r="CM21" s="11">
        <f>Reg[[#This Row],[NASP13]]</f>
        <v>2665</v>
      </c>
      <c r="CN21" s="11">
        <f>Reg[[#This Row],[NASP14]]</f>
        <v>2850</v>
      </c>
      <c r="CO21" s="11">
        <f>Reg[[#This Row],[NASP15]]</f>
        <v>3049</v>
      </c>
      <c r="CP21" s="11">
        <f>Reg[[#This Row],[NASP16]]</f>
        <v>3237</v>
      </c>
      <c r="CQ21" s="11">
        <f>Reg[[#This Row],[NASP17]]</f>
        <v>3433</v>
      </c>
      <c r="CR21" s="11">
        <f>Reg[[#This Row],[NASP18]]</f>
        <v>3571</v>
      </c>
      <c r="CS21" s="11">
        <f>Reg[[#This Row],[NASP19]]</f>
        <v>3724</v>
      </c>
      <c r="CT21" s="11">
        <f>Reg[[#This Row],[NASP20]]</f>
        <v>3909</v>
      </c>
      <c r="CU21" s="11">
        <f>Reg[[#This Row],[NASP21]]</f>
        <v>4033</v>
      </c>
      <c r="CV21" s="11">
        <f>Reg[[#This Row],[NASP22]]</f>
        <v>4192</v>
      </c>
      <c r="CW21" s="11">
        <f>Reg[[#This Row],[NASP23]]</f>
        <v>4309</v>
      </c>
      <c r="CX21" s="11">
        <f>Reg[[#This Row],[NASP24]]</f>
        <v>4418</v>
      </c>
      <c r="CY21" s="11">
        <f>Reg[[#This Row],[NASP25]]</f>
        <v>4525</v>
      </c>
      <c r="CZ21" s="11">
        <f>Reg[[#This Row],[NASP26]]</f>
        <v>4593</v>
      </c>
      <c r="DA21" s="11">
        <f>Reg[[#This Row],[NASP27]]</f>
        <v>4707</v>
      </c>
      <c r="DB21" s="11">
        <f>Sug0.2[[#This Row],[NASP2]]</f>
        <v>692</v>
      </c>
      <c r="DC21" s="11">
        <f>Sug0.2[[#This Row],[NASP3]]</f>
        <v>817</v>
      </c>
      <c r="DD21" s="11">
        <f>Sug0.2[[#This Row],[NASP4]]</f>
        <v>943</v>
      </c>
      <c r="DE21" s="11">
        <f>Sug0.2[[#This Row],[NASP5]]</f>
        <v>1081</v>
      </c>
      <c r="DF21" s="11">
        <f>Sug0.2[[#This Row],[NASP6]]</f>
        <v>1246</v>
      </c>
      <c r="DG21" s="11">
        <f>Sug0.2[[#This Row],[NASP7]]</f>
        <v>1410</v>
      </c>
      <c r="DH21" s="11">
        <f>Sug0.2[[#This Row],[NASP8]]</f>
        <v>1580</v>
      </c>
      <c r="DI21" s="11">
        <f>Sug0.2[[#This Row],[NASP9]]</f>
        <v>1757</v>
      </c>
      <c r="DJ21" s="11">
        <f>Sug0.2[[#This Row],[NASP10]]</f>
        <v>1926</v>
      </c>
      <c r="DK21" s="11">
        <f>Sug0.2[[#This Row],[NASP11]]</f>
        <v>2099</v>
      </c>
      <c r="DL21" s="11">
        <f>Sug0.2[[#This Row],[NASP12]]</f>
        <v>2248</v>
      </c>
      <c r="DM21" s="11">
        <f>Sug0.2[[#This Row],[NASP13]]</f>
        <v>2425</v>
      </c>
      <c r="DN21" s="11">
        <f>Sug0.2[[#This Row],[NASP14]]</f>
        <v>2583</v>
      </c>
      <c r="DO21" s="11">
        <f>Sug0.2[[#This Row],[NASP15]]</f>
        <v>2763</v>
      </c>
      <c r="DP21" s="11">
        <f>Sug0.2[[#This Row],[NASP16]]</f>
        <v>2924</v>
      </c>
      <c r="DQ21" s="11">
        <f>Sug0.2[[#This Row],[NASP17]]</f>
        <v>3096</v>
      </c>
      <c r="DR21" s="11">
        <f>Sug0.2[[#This Row],[NASP18]]</f>
        <v>3222</v>
      </c>
      <c r="DS21" s="11">
        <f>Sug0.2[[#This Row],[NASP19]]</f>
        <v>3360</v>
      </c>
      <c r="DT21" s="11">
        <f>Sug0.2[[#This Row],[NASP20]]</f>
        <v>3525</v>
      </c>
      <c r="DU21" s="11">
        <f>Sug0.2[[#This Row],[NASP21]]</f>
        <v>3634</v>
      </c>
      <c r="DV21" s="11">
        <f>Sug0.2[[#This Row],[NASP22]]</f>
        <v>3758</v>
      </c>
      <c r="DW21" s="11">
        <f>Sug0.2[[#This Row],[NASP23]]</f>
        <v>3859</v>
      </c>
      <c r="DX21" s="11">
        <f>Sug0.2[[#This Row],[NASP24]]</f>
        <v>3950</v>
      </c>
      <c r="DY21" s="11">
        <f>Sug0.2[[#This Row],[NASP25]]</f>
        <v>4049</v>
      </c>
      <c r="DZ21" s="11">
        <f>Sug0.2[[#This Row],[NASP26]]</f>
        <v>4114</v>
      </c>
      <c r="EA21" s="11">
        <f>Sug0.2[[#This Row],[NASP27]]</f>
        <v>4212</v>
      </c>
      <c r="EB21" s="15">
        <f>Sug0.5[[#This Row],[NASP2]]</f>
        <v>692</v>
      </c>
      <c r="EC21" s="15">
        <f>Sug0.5[[#This Row],[NASP3]]</f>
        <v>777</v>
      </c>
      <c r="ED21" s="15">
        <f>Sug0.5[[#This Row],[NASP4]]</f>
        <v>869</v>
      </c>
      <c r="EE21" s="15">
        <f>Sug0.5[[#This Row],[NASP5]]</f>
        <v>973</v>
      </c>
      <c r="EF21" s="15">
        <f>Sug0.5[[#This Row],[NASP6]]</f>
        <v>1095</v>
      </c>
      <c r="EG21" s="15">
        <f>Sug0.5[[#This Row],[NASP7]]</f>
        <v>1221</v>
      </c>
      <c r="EH21" s="15">
        <f>Sug0.5[[#This Row],[NASP8]]</f>
        <v>1346</v>
      </c>
      <c r="EI21" s="15">
        <f>Sug0.5[[#This Row],[NASP9]]</f>
        <v>1461</v>
      </c>
      <c r="EJ21" s="15">
        <f>Sug0.5[[#This Row],[NASP10]]</f>
        <v>1570</v>
      </c>
      <c r="EK21" s="15">
        <f>Sug0.5[[#This Row],[NASP11]]</f>
        <v>1682</v>
      </c>
      <c r="EL21" s="15">
        <f>Sug0.5[[#This Row],[NASP12]]</f>
        <v>1776</v>
      </c>
      <c r="EM21" s="15">
        <f>Sug0.5[[#This Row],[NASP13]]</f>
        <v>1917</v>
      </c>
      <c r="EN21" s="15">
        <f>Sug0.5[[#This Row],[NASP14]]</f>
        <v>2023</v>
      </c>
      <c r="EO21" s="15">
        <f>Sug0.5[[#This Row],[NASP15]]</f>
        <v>2155</v>
      </c>
      <c r="EP21" s="15">
        <f>Sug0.5[[#This Row],[NASP16]]</f>
        <v>2256</v>
      </c>
      <c r="EQ21" s="15">
        <f>Sug0.5[[#This Row],[NASP17]]</f>
        <v>2384</v>
      </c>
      <c r="ER21" s="15">
        <f>Sug0.5[[#This Row],[NASP18]]</f>
        <v>2459</v>
      </c>
      <c r="ES21" s="15">
        <f>Sug0.5[[#This Row],[NASP19]]</f>
        <v>2565</v>
      </c>
      <c r="ET21" s="15">
        <f>Sug0.5[[#This Row],[NASP20]]</f>
        <v>2666</v>
      </c>
      <c r="EU21" s="15">
        <f>Sug0.5[[#This Row],[NASP21]]</f>
        <v>2730</v>
      </c>
      <c r="EV21" s="15">
        <f>Sug0.5[[#This Row],[NASP22]]</f>
        <v>2833</v>
      </c>
      <c r="EW21" s="15">
        <f>Sug0.5[[#This Row],[NASP23]]</f>
        <v>2914</v>
      </c>
      <c r="EX21" s="15">
        <f>Sug0.5[[#This Row],[NASP24]]</f>
        <v>2980</v>
      </c>
      <c r="EY21" s="15">
        <f>Sug0.5[[#This Row],[NASP25]]</f>
        <v>3055</v>
      </c>
      <c r="EZ21" s="15">
        <f>Sug0.5[[#This Row],[NASP26]]</f>
        <v>3119</v>
      </c>
      <c r="FA21" s="15">
        <f>Sug0.5[[#This Row],[NASP27]]</f>
        <v>3200</v>
      </c>
      <c r="FB21" s="15">
        <f>Reg[[#This Row],[CIRP2]]</f>
        <v>74</v>
      </c>
      <c r="FC21" s="15">
        <f>Reg[[#This Row],[CIRP3]]</f>
        <v>85</v>
      </c>
      <c r="FD21" s="15">
        <f>Reg[[#This Row],[CIRP4]]</f>
        <v>99</v>
      </c>
      <c r="FE21" s="15">
        <f>Reg[[#This Row],[CIRP5]]</f>
        <v>116</v>
      </c>
      <c r="FF21" s="15">
        <f>Reg[[#This Row],[CIRP6]]</f>
        <v>121</v>
      </c>
      <c r="FG21" s="15">
        <f>Reg[[#This Row],[CIRP7]]</f>
        <v>132</v>
      </c>
      <c r="FH21" s="15">
        <f>Reg[[#This Row],[CIRP8]]</f>
        <v>146</v>
      </c>
      <c r="FI21" s="15">
        <f>Reg[[#This Row],[CIRP9]]</f>
        <v>167</v>
      </c>
      <c r="FJ21" s="15">
        <f>Reg[[#This Row],[CIRP10]]</f>
        <v>170</v>
      </c>
      <c r="FK21" s="15">
        <f>Reg[[#This Row],[CIRP11]]</f>
        <v>186</v>
      </c>
      <c r="FL21" s="15">
        <f>Reg[[#This Row],[CIRP12]]</f>
        <v>194</v>
      </c>
      <c r="FM21" s="15">
        <f>Reg[[#This Row],[CIRP13]]</f>
        <v>199</v>
      </c>
      <c r="FN21" s="15">
        <f>Reg[[#This Row],[CIRP14]]</f>
        <v>217</v>
      </c>
      <c r="FO21" s="15">
        <f>Reg[[#This Row],[CIRP15]]</f>
        <v>229</v>
      </c>
      <c r="FP21" s="15">
        <f>Reg[[#This Row],[CIRP16]]</f>
        <v>250</v>
      </c>
      <c r="FQ21" s="15">
        <f>Reg[[#This Row],[CIRP17]]</f>
        <v>276</v>
      </c>
      <c r="FR21" s="15">
        <f>Reg[[#This Row],[CIRP18]]</f>
        <v>296</v>
      </c>
      <c r="FS21" s="15">
        <f>Reg[[#This Row],[CIRP19]]</f>
        <v>316</v>
      </c>
      <c r="FT21" s="15">
        <f>Reg[[#This Row],[CIRP20]]</f>
        <v>333</v>
      </c>
      <c r="FU21" s="15">
        <f>Reg[[#This Row],[CIRP21]]</f>
        <v>355</v>
      </c>
      <c r="FV21" s="15">
        <f>Reg[[#This Row],[CIRP22]]</f>
        <v>372</v>
      </c>
      <c r="FW21" s="15">
        <f>Reg[[#This Row],[CIRP23]]</f>
        <v>391</v>
      </c>
      <c r="FX21" s="15">
        <f>Reg[[#This Row],[CIRP24]]</f>
        <v>413</v>
      </c>
      <c r="FY21" s="15">
        <f>Reg[[#This Row],[CIRP25]]</f>
        <v>436</v>
      </c>
      <c r="FZ21" s="15">
        <f>Reg[[#This Row],[CIRP26]]</f>
        <v>457</v>
      </c>
      <c r="GA21" s="15">
        <f>Reg[[#This Row],[CIRP27]]</f>
        <v>478</v>
      </c>
      <c r="GB21" s="15">
        <f>Sug0.2[[#This Row],[CIRP2]]</f>
        <v>74</v>
      </c>
      <c r="GC21" s="15">
        <f>Sug0.2[[#This Row],[CIRP3]]</f>
        <v>84</v>
      </c>
      <c r="GD21" s="15">
        <f>Sug0.2[[#This Row],[CIRP4]]</f>
        <v>97</v>
      </c>
      <c r="GE21" s="15">
        <f>Sug0.2[[#This Row],[CIRP5]]</f>
        <v>113</v>
      </c>
      <c r="GF21" s="15">
        <f>Sug0.2[[#This Row],[CIRP6]]</f>
        <v>115</v>
      </c>
      <c r="GG21" s="15">
        <f>Sug0.2[[#This Row],[CIRP7]]</f>
        <v>127</v>
      </c>
      <c r="GH21" s="15">
        <f>Sug0.2[[#This Row],[CIRP8]]</f>
        <v>138</v>
      </c>
      <c r="GI21" s="15">
        <f>Sug0.2[[#This Row],[CIRP9]]</f>
        <v>154</v>
      </c>
      <c r="GJ21" s="15">
        <f>Sug0.2[[#This Row],[CIRP10]]</f>
        <v>161</v>
      </c>
      <c r="GK21" s="15">
        <f>Sug0.2[[#This Row],[CIRP11]]</f>
        <v>174</v>
      </c>
      <c r="GL21" s="15">
        <f>Sug0.2[[#This Row],[CIRP12]]</f>
        <v>182</v>
      </c>
      <c r="GM21" s="15">
        <f>Sug0.2[[#This Row],[CIRP13]]</f>
        <v>187</v>
      </c>
      <c r="GN21" s="15">
        <f>Sug0.2[[#This Row],[CIRP14]]</f>
        <v>199</v>
      </c>
      <c r="GO21" s="15">
        <f>Sug0.2[[#This Row],[CIRP15]]</f>
        <v>209</v>
      </c>
      <c r="GP21" s="15">
        <f>Sug0.2[[#This Row],[CIRP16]]</f>
        <v>227</v>
      </c>
      <c r="GQ21" s="15">
        <f>Sug0.2[[#This Row],[CIRP17]]</f>
        <v>251</v>
      </c>
      <c r="GR21" s="15">
        <f>Sug0.2[[#This Row],[CIRP18]]</f>
        <v>267</v>
      </c>
      <c r="GS21" s="15">
        <f>Sug0.2[[#This Row],[CIRP19]]</f>
        <v>284</v>
      </c>
      <c r="GT21" s="15">
        <f>Sug0.2[[#This Row],[CIRP20]]</f>
        <v>297</v>
      </c>
      <c r="GU21" s="15">
        <f>Sug0.2[[#This Row],[CIRP21]]</f>
        <v>316</v>
      </c>
      <c r="GV21" s="15">
        <f>Sug0.2[[#This Row],[CIRP22]]</f>
        <v>329</v>
      </c>
      <c r="GW21" s="15">
        <f>Sug0.2[[#This Row],[CIRP23]]</f>
        <v>349</v>
      </c>
      <c r="GX21" s="15">
        <f>Sug0.2[[#This Row],[CIRP24]]</f>
        <v>367</v>
      </c>
      <c r="GY21" s="15">
        <f>Sug0.2[[#This Row],[CIRP25]]</f>
        <v>382</v>
      </c>
      <c r="GZ21" s="15">
        <f>Sug0.2[[#This Row],[CIRP26]]</f>
        <v>396</v>
      </c>
      <c r="HA21" s="15">
        <f>Sug0.2[[#This Row],[CIRP27]]</f>
        <v>415</v>
      </c>
      <c r="HB21" s="15">
        <f>Sug0.5[[#This Row],[CIRP2]]</f>
        <v>74</v>
      </c>
      <c r="HC21" s="15">
        <f>Sug0.5[[#This Row],[CIRP3]]</f>
        <v>83</v>
      </c>
      <c r="HD21" s="15">
        <f>Sug0.5[[#This Row],[CIRP4]]</f>
        <v>93</v>
      </c>
      <c r="HE21" s="15">
        <f>Sug0.5[[#This Row],[CIRP5]]</f>
        <v>104</v>
      </c>
      <c r="HF21" s="15">
        <f>Sug0.5[[#This Row],[CIRP6]]</f>
        <v>105</v>
      </c>
      <c r="HG21" s="15">
        <f>Sug0.5[[#This Row],[CIRP7]]</f>
        <v>111</v>
      </c>
      <c r="HH21" s="15">
        <f>Sug0.5[[#This Row],[CIRP8]]</f>
        <v>118</v>
      </c>
      <c r="HI21" s="15">
        <f>Sug0.5[[#This Row],[CIRP9]]</f>
        <v>129</v>
      </c>
      <c r="HJ21" s="15">
        <f>Sug0.5[[#This Row],[CIRP10]]</f>
        <v>135</v>
      </c>
      <c r="HK21" s="15">
        <f>Sug0.5[[#This Row],[CIRP11]]</f>
        <v>141</v>
      </c>
      <c r="HL21" s="15">
        <f>Sug0.5[[#This Row],[CIRP12]]</f>
        <v>144</v>
      </c>
      <c r="HM21" s="15">
        <f>Sug0.5[[#This Row],[CIRP13]]</f>
        <v>142</v>
      </c>
      <c r="HN21" s="15">
        <f>Sug0.5[[#This Row],[CIRP14]]</f>
        <v>152</v>
      </c>
      <c r="HO21" s="15">
        <f>Sug0.5[[#This Row],[CIRP15]]</f>
        <v>160</v>
      </c>
      <c r="HP21" s="15">
        <f>Sug0.5[[#This Row],[CIRP16]]</f>
        <v>166</v>
      </c>
      <c r="HQ21" s="15">
        <f>Sug0.5[[#This Row],[CIRP17]]</f>
        <v>189</v>
      </c>
      <c r="HR21" s="15">
        <f>Sug0.5[[#This Row],[CIRP18]]</f>
        <v>198</v>
      </c>
      <c r="HS21" s="15">
        <f>Sug0.5[[#This Row],[CIRP19]]</f>
        <v>200</v>
      </c>
      <c r="HT21" s="15">
        <f>Sug0.5[[#This Row],[CIRP20]]</f>
        <v>206</v>
      </c>
      <c r="HU21" s="15">
        <f>Sug0.5[[#This Row],[CIRP21]]</f>
        <v>226</v>
      </c>
      <c r="HV21" s="15">
        <f>Sug0.5[[#This Row],[CIRP22]]</f>
        <v>231</v>
      </c>
      <c r="HW21" s="15">
        <f>Sug0.5[[#This Row],[CIRP23]]</f>
        <v>249</v>
      </c>
      <c r="HX21" s="15">
        <f>Sug0.5[[#This Row],[CIRP24]]</f>
        <v>257</v>
      </c>
      <c r="HY21" s="15">
        <f>Sug0.5[[#This Row],[CIRP25]]</f>
        <v>268</v>
      </c>
      <c r="HZ21" s="15">
        <f>Sug0.5[[#This Row],[CIRP26]]</f>
        <v>272</v>
      </c>
      <c r="IA21" s="15">
        <f>Sug0.5[[#This Row],[CIRP27]]</f>
        <v>276</v>
      </c>
      <c r="IB21" s="15">
        <f>Reg[[#This Row],[HCCP2]]</f>
        <v>3</v>
      </c>
      <c r="IC21" s="15">
        <f>Reg[[#This Row],[HCCP3]]</f>
        <v>0</v>
      </c>
      <c r="ID21" s="15">
        <f>Reg[[#This Row],[HCCP4]]</f>
        <v>1</v>
      </c>
      <c r="IE21" s="15">
        <f>Reg[[#This Row],[HCCP5]]</f>
        <v>1</v>
      </c>
      <c r="IF21" s="15">
        <f>Reg[[#This Row],[HCCP6]]</f>
        <v>3</v>
      </c>
      <c r="IG21" s="15">
        <f>Reg[[#This Row],[HCCP7]]</f>
        <v>4</v>
      </c>
      <c r="IH21" s="15">
        <f>Reg[[#This Row],[HCCP8]]</f>
        <v>5</v>
      </c>
      <c r="II21" s="15">
        <f>Reg[[#This Row],[HCCP9]]</f>
        <v>6</v>
      </c>
      <c r="IJ21" s="15">
        <f>Reg[[#This Row],[HCCP10]]</f>
        <v>10</v>
      </c>
      <c r="IK21" s="15">
        <f>Reg[[#This Row],[HCCP11]]</f>
        <v>12</v>
      </c>
      <c r="IL21" s="15">
        <f>Reg[[#This Row],[HCCP12]]</f>
        <v>15</v>
      </c>
      <c r="IM21" s="15">
        <f>Reg[[#This Row],[HCCP13]]</f>
        <v>13</v>
      </c>
      <c r="IN21" s="15">
        <f>Reg[[#This Row],[HCCP14]]</f>
        <v>7</v>
      </c>
      <c r="IO21" s="15">
        <f>Reg[[#This Row],[HCCP15]]</f>
        <v>9</v>
      </c>
      <c r="IP21" s="15">
        <f>Reg[[#This Row],[HCCP16]]</f>
        <v>10</v>
      </c>
      <c r="IQ21" s="15">
        <f>Reg[[#This Row],[HCCP17]]</f>
        <v>6</v>
      </c>
      <c r="IR21" s="15">
        <f>Reg[[#This Row],[HCCP18]]</f>
        <v>13</v>
      </c>
      <c r="IS21" s="15">
        <f>Reg[[#This Row],[HCCP19]]</f>
        <v>12</v>
      </c>
      <c r="IT21" s="15">
        <f>Reg[[#This Row],[HCCP20]]</f>
        <v>11</v>
      </c>
      <c r="IU21" s="15">
        <f>Reg[[#This Row],[HCCP21]]</f>
        <v>14</v>
      </c>
      <c r="IV21" s="15">
        <f>Reg[[#This Row],[HCCP22]]</f>
        <v>20</v>
      </c>
      <c r="IW21" s="15">
        <f>Reg[[#This Row],[HCCP23]]</f>
        <v>17</v>
      </c>
      <c r="IX21" s="15">
        <f>Reg[[#This Row],[HCCP24]]</f>
        <v>19</v>
      </c>
      <c r="IY21" s="15">
        <f>Reg[[#This Row],[HCCP25]]</f>
        <v>21</v>
      </c>
      <c r="IZ21" s="15">
        <f>Reg[[#This Row],[HCCP26]]</f>
        <v>18</v>
      </c>
      <c r="JA21" s="15">
        <f>Reg[[#This Row],[HCCP27]]</f>
        <v>25</v>
      </c>
      <c r="JB21" s="15">
        <f>Sug0.2[[#This Row],[HCCP2]]</f>
        <v>3</v>
      </c>
      <c r="JC21" s="15">
        <f>Sug0.2[[#This Row],[HCCP3]]</f>
        <v>0</v>
      </c>
      <c r="JD21" s="15">
        <f>Sug0.2[[#This Row],[HCCP4]]</f>
        <v>1</v>
      </c>
      <c r="JE21" s="15">
        <f>Sug0.2[[#This Row],[HCCP5]]</f>
        <v>1</v>
      </c>
      <c r="JF21" s="15">
        <f>Sug0.2[[#This Row],[HCCP6]]</f>
        <v>3</v>
      </c>
      <c r="JG21" s="15">
        <f>Sug0.2[[#This Row],[HCCP7]]</f>
        <v>4</v>
      </c>
      <c r="JH21" s="15">
        <f>Sug0.2[[#This Row],[HCCP8]]</f>
        <v>4</v>
      </c>
      <c r="JI21" s="15">
        <f>Sug0.2[[#This Row],[HCCP9]]</f>
        <v>5</v>
      </c>
      <c r="JJ21" s="15">
        <f>Sug0.2[[#This Row],[HCCP10]]</f>
        <v>9</v>
      </c>
      <c r="JK21" s="15">
        <f>Sug0.2[[#This Row],[HCCP11]]</f>
        <v>12</v>
      </c>
      <c r="JL21" s="15">
        <f>Sug0.2[[#This Row],[HCCP12]]</f>
        <v>13</v>
      </c>
      <c r="JM21" s="15">
        <f>Sug0.2[[#This Row],[HCCP13]]</f>
        <v>12</v>
      </c>
      <c r="JN21" s="15">
        <f>Sug0.2[[#This Row],[HCCP14]]</f>
        <v>6</v>
      </c>
      <c r="JO21" s="15">
        <f>Sug0.2[[#This Row],[HCCP15]]</f>
        <v>10</v>
      </c>
      <c r="JP21" s="15">
        <f>Sug0.2[[#This Row],[HCCP16]]</f>
        <v>10</v>
      </c>
      <c r="JQ21" s="15">
        <f>Sug0.2[[#This Row],[HCCP17]]</f>
        <v>5</v>
      </c>
      <c r="JR21" s="15">
        <f>Sug0.2[[#This Row],[HCCP18]]</f>
        <v>11</v>
      </c>
      <c r="JS21" s="15">
        <f>Sug0.2[[#This Row],[HCCP19]]</f>
        <v>10</v>
      </c>
      <c r="JT21" s="15">
        <f>Sug0.2[[#This Row],[HCCP20]]</f>
        <v>11</v>
      </c>
      <c r="JU21" s="15">
        <f>Sug0.2[[#This Row],[HCCP21]]</f>
        <v>10</v>
      </c>
      <c r="JV21" s="15">
        <f>Sug0.2[[#This Row],[HCCP22]]</f>
        <v>17</v>
      </c>
      <c r="JW21" s="15">
        <f>Sug0.2[[#This Row],[HCCP23]]</f>
        <v>15</v>
      </c>
      <c r="JX21" s="15">
        <f>Sug0.2[[#This Row],[HCCP24]]</f>
        <v>17</v>
      </c>
      <c r="JY21" s="15">
        <f>Sug0.2[[#This Row],[HCCP25]]</f>
        <v>19</v>
      </c>
      <c r="JZ21" s="15">
        <f>Sug0.2[[#This Row],[HCCP26]]</f>
        <v>16</v>
      </c>
      <c r="KA21" s="15">
        <f>Sug0.2[[#This Row],[HCCP27]]</f>
        <v>23</v>
      </c>
      <c r="KB21" s="15">
        <f>Sug0.5[[#This Row],[HCCP2]]</f>
        <v>3</v>
      </c>
      <c r="KC21" s="15">
        <f>Sug0.5[[#This Row],[HCCP3]]</f>
        <v>0</v>
      </c>
      <c r="KD21" s="15">
        <f>Sug0.5[[#This Row],[HCCP4]]</f>
        <v>1</v>
      </c>
      <c r="KE21" s="15">
        <f>Sug0.5[[#This Row],[HCCP5]]</f>
        <v>1</v>
      </c>
      <c r="KF21" s="15">
        <f>Sug0.5[[#This Row],[HCCP6]]</f>
        <v>3</v>
      </c>
      <c r="KG21" s="15">
        <f>Sug0.5[[#This Row],[HCCP7]]</f>
        <v>4</v>
      </c>
      <c r="KH21" s="15">
        <f>Sug0.5[[#This Row],[HCCP8]]</f>
        <v>4</v>
      </c>
      <c r="KI21" s="15">
        <f>Sug0.5[[#This Row],[HCCP9]]</f>
        <v>6</v>
      </c>
      <c r="KJ21" s="15">
        <f>Sug0.5[[#This Row],[HCCP10]]</f>
        <v>8</v>
      </c>
      <c r="KK21" s="15">
        <f>Sug0.5[[#This Row],[HCCP11]]</f>
        <v>9</v>
      </c>
      <c r="KL21" s="15">
        <f>Sug0.5[[#This Row],[HCCP12]]</f>
        <v>10</v>
      </c>
      <c r="KM21" s="15">
        <f>Sug0.5[[#This Row],[HCCP13]]</f>
        <v>9</v>
      </c>
      <c r="KN21" s="15">
        <f>Sug0.5[[#This Row],[HCCP14]]</f>
        <v>5</v>
      </c>
      <c r="KO21" s="15">
        <f>Sug0.5[[#This Row],[HCCP15]]</f>
        <v>7</v>
      </c>
      <c r="KP21" s="15">
        <f>Sug0.5[[#This Row],[HCCP16]]</f>
        <v>8</v>
      </c>
      <c r="KQ21" s="15">
        <f>Sug0.5[[#This Row],[HCCP17]]</f>
        <v>3</v>
      </c>
      <c r="KR21" s="15">
        <f>Sug0.5[[#This Row],[HCCP18]]</f>
        <v>8</v>
      </c>
      <c r="KS21" s="15">
        <f>Sug0.5[[#This Row],[HCCP19]]</f>
        <v>9</v>
      </c>
      <c r="KT21" s="15">
        <f>Sug0.5[[#This Row],[HCCP20]]</f>
        <v>9</v>
      </c>
      <c r="KU21" s="15">
        <f>Sug0.5[[#This Row],[HCCP21]]</f>
        <v>7</v>
      </c>
      <c r="KV21" s="15">
        <f>Sug0.5[[#This Row],[HCCP22]]</f>
        <v>12</v>
      </c>
      <c r="KW21" s="15">
        <f>Sug0.5[[#This Row],[HCCP23]]</f>
        <v>10</v>
      </c>
      <c r="KX21" s="15">
        <f>Sug0.5[[#This Row],[HCCP24]]</f>
        <v>13</v>
      </c>
      <c r="KY21" s="15">
        <f>Sug0.5[[#This Row],[HCCP25]]</f>
        <v>15</v>
      </c>
      <c r="KZ21" s="15">
        <f>Sug0.5[[#This Row],[HCCP26]]</f>
        <v>13</v>
      </c>
      <c r="LA21" s="15">
        <f>Sug0.5[[#This Row],[HCCP27]]</f>
        <v>18</v>
      </c>
      <c r="LB21" s="15">
        <f>Reg[[#This Row],[CHDP2]]</f>
        <v>1437</v>
      </c>
      <c r="LC21" s="15">
        <f>Reg[[#This Row],[CHDP3]]</f>
        <v>1530</v>
      </c>
      <c r="LD21" s="15">
        <f>Reg[[#This Row],[CHDP4]]</f>
        <v>1599</v>
      </c>
      <c r="LE21" s="15">
        <f>Reg[[#This Row],[CHDP5]]</f>
        <v>1652</v>
      </c>
      <c r="LF21" s="15">
        <f>Reg[[#This Row],[CHDP6]]</f>
        <v>1727</v>
      </c>
      <c r="LG21" s="15">
        <f>Reg[[#This Row],[CHDP7]]</f>
        <v>1819</v>
      </c>
      <c r="LH21" s="15">
        <f>Reg[[#This Row],[CHDP8]]</f>
        <v>1872</v>
      </c>
      <c r="LI21" s="15">
        <f>Reg[[#This Row],[CHDP9]]</f>
        <v>1927</v>
      </c>
      <c r="LJ21" s="15">
        <f>Reg[[#This Row],[CHDP10]]</f>
        <v>1988</v>
      </c>
      <c r="LK21" s="15">
        <f>Reg[[#This Row],[CHDP11]]</f>
        <v>2063</v>
      </c>
      <c r="LL21" s="15">
        <f>Reg[[#This Row],[CHDP12]]</f>
        <v>2136</v>
      </c>
      <c r="LM21" s="15">
        <f>Reg[[#This Row],[CHDP13]]</f>
        <v>2238</v>
      </c>
      <c r="LN21" s="15">
        <f>Reg[[#This Row],[CHDP14]]</f>
        <v>2314</v>
      </c>
      <c r="LO21" s="15">
        <f>Reg[[#This Row],[CHDP15]]</f>
        <v>2416</v>
      </c>
      <c r="LP21" s="15">
        <f>Reg[[#This Row],[CHDP16]]</f>
        <v>2516</v>
      </c>
      <c r="LQ21" s="15">
        <f>Reg[[#This Row],[CHDP17]]</f>
        <v>2613</v>
      </c>
      <c r="LR21" s="15">
        <f>Reg[[#This Row],[CHDP18]]</f>
        <v>2705</v>
      </c>
      <c r="LS21" s="15">
        <f>Reg[[#This Row],[CHDP19]]</f>
        <v>2794</v>
      </c>
      <c r="LT21" s="15">
        <f>Reg[[#This Row],[CHDP20]]</f>
        <v>2872</v>
      </c>
      <c r="LU21" s="15">
        <f>Reg[[#This Row],[CHDP21]]</f>
        <v>2985</v>
      </c>
      <c r="LV21" s="15">
        <f>Reg[[#This Row],[CHDP22]]</f>
        <v>3093</v>
      </c>
      <c r="LW21" s="15">
        <f>Reg[[#This Row],[CHDP23]]</f>
        <v>3158</v>
      </c>
      <c r="LX21" s="15">
        <f>Reg[[#This Row],[CHDP24]]</f>
        <v>3246</v>
      </c>
      <c r="LY21" s="15">
        <f>Reg[[#This Row],[CHDP25]]</f>
        <v>3292</v>
      </c>
      <c r="LZ21" s="15">
        <f>Reg[[#This Row],[CHDP26]]</f>
        <v>3371</v>
      </c>
      <c r="MA21" s="15">
        <f>Reg[[#This Row],[CHDP27]]</f>
        <v>3504</v>
      </c>
      <c r="MB21" s="15">
        <f>Sug0.2[[#This Row],[CHDP2]]</f>
        <v>1437</v>
      </c>
      <c r="MC21" s="15">
        <f>Sug0.2[[#This Row],[CHDP3]]</f>
        <v>1530</v>
      </c>
      <c r="MD21" s="15">
        <f>Sug0.2[[#This Row],[CHDP4]]</f>
        <v>1598</v>
      </c>
      <c r="ME21" s="15">
        <f>Sug0.2[[#This Row],[CHDP5]]</f>
        <v>1650</v>
      </c>
      <c r="MF21" s="15">
        <f>Sug0.2[[#This Row],[CHDP6]]</f>
        <v>1721</v>
      </c>
      <c r="MG21" s="15">
        <f>Sug0.2[[#This Row],[CHDP7]]</f>
        <v>1810</v>
      </c>
      <c r="MH21" s="15">
        <f>Sug0.2[[#This Row],[CHDP8]]</f>
        <v>1859</v>
      </c>
      <c r="MI21" s="15">
        <f>Sug0.2[[#This Row],[CHDP9]]</f>
        <v>1914</v>
      </c>
      <c r="MJ21" s="15">
        <f>Sug0.2[[#This Row],[CHDP10]]</f>
        <v>1970</v>
      </c>
      <c r="MK21" s="15">
        <f>Sug0.2[[#This Row],[CHDP11]]</f>
        <v>2045</v>
      </c>
      <c r="ML21" s="15">
        <f>Sug0.2[[#This Row],[CHDP12]]</f>
        <v>2114</v>
      </c>
      <c r="MM21" s="15">
        <f>Sug0.2[[#This Row],[CHDP13]]</f>
        <v>2212</v>
      </c>
      <c r="MN21" s="15">
        <f>Sug0.2[[#This Row],[CHDP14]]</f>
        <v>2283</v>
      </c>
      <c r="MO21" s="15">
        <f>Sug0.2[[#This Row],[CHDP15]]</f>
        <v>2384</v>
      </c>
      <c r="MP21" s="15">
        <f>Sug0.2[[#This Row],[CHDP16]]</f>
        <v>2481</v>
      </c>
      <c r="MQ21" s="15">
        <f>Sug0.2[[#This Row],[CHDP17]]</f>
        <v>2575</v>
      </c>
      <c r="MR21" s="15">
        <f>Sug0.2[[#This Row],[CHDP18]]</f>
        <v>2667</v>
      </c>
      <c r="MS21" s="15">
        <f>Sug0.2[[#This Row],[CHDP19]]</f>
        <v>2750</v>
      </c>
      <c r="MT21" s="15">
        <f>Sug0.2[[#This Row],[CHDP20]]</f>
        <v>2822</v>
      </c>
      <c r="MU21" s="15">
        <f>Sug0.2[[#This Row],[CHDP21]]</f>
        <v>2922</v>
      </c>
      <c r="MV21" s="15">
        <f>Sug0.2[[#This Row],[CHDP22]]</f>
        <v>3024</v>
      </c>
      <c r="MW21" s="15">
        <f>Sug0.2[[#This Row],[CHDP23]]</f>
        <v>3090</v>
      </c>
      <c r="MX21" s="15">
        <f>Sug0.2[[#This Row],[CHDP24]]</f>
        <v>3166</v>
      </c>
      <c r="MY21" s="15">
        <f>Sug0.2[[#This Row],[CHDP25]]</f>
        <v>3205</v>
      </c>
      <c r="MZ21" s="15">
        <f>Sug0.2[[#This Row],[CHDP26]]</f>
        <v>3286</v>
      </c>
      <c r="NA21" s="15">
        <f>Sug0.2[[#This Row],[CHDP27]]</f>
        <v>3411</v>
      </c>
      <c r="NB21" s="15">
        <f>Sug0.5[[#This Row],[CHDP2]]</f>
        <v>1437</v>
      </c>
      <c r="NC21" s="15">
        <f>Sug0.5[[#This Row],[CHDP3]]</f>
        <v>1530</v>
      </c>
      <c r="ND21" s="15">
        <f>Sug0.5[[#This Row],[CHDP4]]</f>
        <v>1595</v>
      </c>
      <c r="NE21" s="15">
        <f>Sug0.5[[#This Row],[CHDP5]]</f>
        <v>1643</v>
      </c>
      <c r="NF21" s="15">
        <f>Sug0.5[[#This Row],[CHDP6]]</f>
        <v>1712</v>
      </c>
      <c r="NG21" s="15">
        <f>Sug0.5[[#This Row],[CHDP7]]</f>
        <v>1794</v>
      </c>
      <c r="NH21" s="15">
        <f>Sug0.5[[#This Row],[CHDP8]]</f>
        <v>1836</v>
      </c>
      <c r="NI21" s="15">
        <f>Sug0.5[[#This Row],[CHDP9]]</f>
        <v>1888</v>
      </c>
      <c r="NJ21" s="15">
        <f>Sug0.5[[#This Row],[CHDP10]]</f>
        <v>1932</v>
      </c>
      <c r="NK21" s="15">
        <f>Sug0.5[[#This Row],[CHDP11]]</f>
        <v>2011</v>
      </c>
      <c r="NL21" s="15">
        <f>Sug0.5[[#This Row],[CHDP12]]</f>
        <v>2075</v>
      </c>
      <c r="NM21" s="15">
        <f>Sug0.5[[#This Row],[CHDP13]]</f>
        <v>2155</v>
      </c>
      <c r="NN21" s="15">
        <f>Sug0.5[[#This Row],[CHDP14]]</f>
        <v>2220</v>
      </c>
      <c r="NO21" s="15">
        <f>Sug0.5[[#This Row],[CHDP15]]</f>
        <v>2305</v>
      </c>
      <c r="NP21" s="15">
        <f>Sug0.5[[#This Row],[CHDP16]]</f>
        <v>2396</v>
      </c>
      <c r="NQ21" s="15">
        <f>Sug0.5[[#This Row],[CHDP17]]</f>
        <v>2482</v>
      </c>
      <c r="NR21" s="15">
        <f>Sug0.5[[#This Row],[CHDP18]]</f>
        <v>2564</v>
      </c>
      <c r="NS21" s="15">
        <f>Sug0.5[[#This Row],[CHDP19]]</f>
        <v>2630</v>
      </c>
      <c r="NT21" s="15">
        <f>Sug0.5[[#This Row],[CHDP20]]</f>
        <v>2685</v>
      </c>
      <c r="NU21" s="15">
        <f>Sug0.5[[#This Row],[CHDP21]]</f>
        <v>2777</v>
      </c>
      <c r="NV21" s="15">
        <f>Sug0.5[[#This Row],[CHDP22]]</f>
        <v>2872</v>
      </c>
      <c r="NW21" s="15">
        <f>Sug0.5[[#This Row],[CHDP23]]</f>
        <v>2941</v>
      </c>
      <c r="NX21" s="15">
        <f>Sug0.5[[#This Row],[CHDP24]]</f>
        <v>3013</v>
      </c>
      <c r="NY21" s="15">
        <f>Sug0.5[[#This Row],[CHDP25]]</f>
        <v>3045</v>
      </c>
      <c r="NZ21" s="15">
        <f>Sug0.5[[#This Row],[CHDP26]]</f>
        <v>3124</v>
      </c>
      <c r="OA21" s="15">
        <f>Sug0.5[[#This Row],[CHDP27]]</f>
        <v>3238</v>
      </c>
      <c r="OB21" s="15">
        <f>Reg[[#This Row],[T2DP2]]</f>
        <v>2107</v>
      </c>
      <c r="OC21" s="15">
        <f>Reg[[#This Row],[T2DP3]]</f>
        <v>2182</v>
      </c>
      <c r="OD21" s="15">
        <f>Reg[[#This Row],[T2DP4]]</f>
        <v>2305</v>
      </c>
      <c r="OE21" s="15">
        <f>Reg[[#This Row],[T2DP5]]</f>
        <v>2427</v>
      </c>
      <c r="OF21" s="15">
        <f>Reg[[#This Row],[T2DP6]]</f>
        <v>2539</v>
      </c>
      <c r="OG21" s="15">
        <f>Reg[[#This Row],[T2DP7]]</f>
        <v>2643</v>
      </c>
      <c r="OH21" s="15">
        <f>Reg[[#This Row],[T2DP8]]</f>
        <v>2750</v>
      </c>
      <c r="OI21" s="15">
        <f>Reg[[#This Row],[T2DP9]]</f>
        <v>2870</v>
      </c>
      <c r="OJ21" s="15">
        <f>Reg[[#This Row],[T2DP10]]</f>
        <v>3012</v>
      </c>
      <c r="OK21" s="15">
        <f>Reg[[#This Row],[T2DP11]]</f>
        <v>3106</v>
      </c>
      <c r="OL21" s="15">
        <f>Reg[[#This Row],[T2DP12]]</f>
        <v>3213</v>
      </c>
      <c r="OM21" s="15">
        <f>Reg[[#This Row],[T2DP13]]</f>
        <v>3306</v>
      </c>
      <c r="ON21" s="15">
        <f>Reg[[#This Row],[T2DP14]]</f>
        <v>3392</v>
      </c>
      <c r="OO21" s="15">
        <f>Reg[[#This Row],[T2DP15]]</f>
        <v>3503</v>
      </c>
      <c r="OP21" s="15">
        <f>Reg[[#This Row],[T2DP16]]</f>
        <v>3617</v>
      </c>
      <c r="OQ21" s="15">
        <f>Reg[[#This Row],[T2DP17]]</f>
        <v>3702</v>
      </c>
      <c r="OR21" s="15">
        <f>Reg[[#This Row],[T2DP18]]</f>
        <v>3812</v>
      </c>
      <c r="OS21" s="15">
        <f>Reg[[#This Row],[T2DP19]]</f>
        <v>3912</v>
      </c>
      <c r="OT21" s="15">
        <f>Reg[[#This Row],[T2DP20]]</f>
        <v>4032</v>
      </c>
      <c r="OU21" s="15">
        <f>Reg[[#This Row],[T2DP21]]</f>
        <v>4134</v>
      </c>
      <c r="OV21" s="15">
        <f>Reg[[#This Row],[T2DP22]]</f>
        <v>4238</v>
      </c>
      <c r="OW21" s="15">
        <f>Reg[[#This Row],[T2DP23]]</f>
        <v>4312</v>
      </c>
      <c r="OX21" s="15">
        <f>Reg[[#This Row],[T2DP24]]</f>
        <v>4397</v>
      </c>
      <c r="OY21" s="15">
        <f>Reg[[#This Row],[T2DP25]]</f>
        <v>4461</v>
      </c>
      <c r="OZ21" s="15">
        <f>Reg[[#This Row],[T2DP26]]</f>
        <v>4479</v>
      </c>
      <c r="PA21" s="15">
        <f>Reg[[#This Row],[T2DP27]]</f>
        <v>4559</v>
      </c>
      <c r="PB21" s="15">
        <f>Sug0.2[[#This Row],[T2DP2]]</f>
        <v>2107</v>
      </c>
      <c r="PC21" s="15">
        <f>Sug0.2[[#This Row],[T2DP3]]</f>
        <v>2182</v>
      </c>
      <c r="PD21" s="15">
        <f>Sug0.2[[#This Row],[T2DP4]]</f>
        <v>2305</v>
      </c>
      <c r="PE21" s="15">
        <f>Sug0.2[[#This Row],[T2DP5]]</f>
        <v>2426</v>
      </c>
      <c r="PF21" s="15">
        <f>Sug0.2[[#This Row],[T2DP6]]</f>
        <v>2536</v>
      </c>
      <c r="PG21" s="15">
        <f>Sug0.2[[#This Row],[T2DP7]]</f>
        <v>2636</v>
      </c>
      <c r="PH21" s="15">
        <f>Sug0.2[[#This Row],[T2DP8]]</f>
        <v>2737</v>
      </c>
      <c r="PI21" s="15">
        <f>Sug0.2[[#This Row],[T2DP9]]</f>
        <v>2850</v>
      </c>
      <c r="PJ21" s="15">
        <f>Sug0.2[[#This Row],[T2DP10]]</f>
        <v>2987</v>
      </c>
      <c r="PK21" s="15">
        <f>Sug0.2[[#This Row],[T2DP11]]</f>
        <v>3073</v>
      </c>
      <c r="PL21" s="15">
        <f>Sug0.2[[#This Row],[T2DP12]]</f>
        <v>3169</v>
      </c>
      <c r="PM21" s="15">
        <f>Sug0.2[[#This Row],[T2DP13]]</f>
        <v>3258</v>
      </c>
      <c r="PN21" s="15">
        <f>Sug0.2[[#This Row],[T2DP14]]</f>
        <v>3349</v>
      </c>
      <c r="PO21" s="15">
        <f>Sug0.2[[#This Row],[T2DP15]]</f>
        <v>3457</v>
      </c>
      <c r="PP21" s="15">
        <f>Sug0.2[[#This Row],[T2DP16]]</f>
        <v>3572</v>
      </c>
      <c r="PQ21" s="15">
        <f>Sug0.2[[#This Row],[T2DP17]]</f>
        <v>3655</v>
      </c>
      <c r="PR21" s="15">
        <f>Sug0.2[[#This Row],[T2DP18]]</f>
        <v>3761</v>
      </c>
      <c r="PS21" s="15">
        <f>Sug0.2[[#This Row],[T2DP19]]</f>
        <v>3859</v>
      </c>
      <c r="PT21" s="15">
        <f>Sug0.2[[#This Row],[T2DP20]]</f>
        <v>3960</v>
      </c>
      <c r="PU21" s="15">
        <f>Sug0.2[[#This Row],[T2DP21]]</f>
        <v>4060</v>
      </c>
      <c r="PV21" s="15">
        <f>Sug0.2[[#This Row],[T2DP22]]</f>
        <v>4163</v>
      </c>
      <c r="PW21" s="15">
        <f>Sug0.2[[#This Row],[T2DP23]]</f>
        <v>4231</v>
      </c>
      <c r="PX21" s="15">
        <f>Sug0.2[[#This Row],[T2DP24]]</f>
        <v>4308</v>
      </c>
      <c r="PY21" s="15">
        <f>Sug0.2[[#This Row],[T2DP25]]</f>
        <v>4361</v>
      </c>
      <c r="PZ21" s="15">
        <f>Sug0.2[[#This Row],[T2DP26]]</f>
        <v>4382</v>
      </c>
      <c r="QA21" s="15">
        <f>Sug0.2[[#This Row],[T2DP27]]</f>
        <v>4456</v>
      </c>
      <c r="QB21" s="15">
        <f>Sug0.5[[#This Row],[T2DP2]]</f>
        <v>2107</v>
      </c>
      <c r="QC21" s="15">
        <f>Sug0.5[[#This Row],[T2DP3]]</f>
        <v>2182</v>
      </c>
      <c r="QD21" s="15">
        <f>Sug0.5[[#This Row],[T2DP4]]</f>
        <v>2303</v>
      </c>
      <c r="QE21" s="15">
        <f>Sug0.5[[#This Row],[T2DP5]]</f>
        <v>2421</v>
      </c>
      <c r="QF21" s="15">
        <f>Sug0.5[[#This Row],[T2DP6]]</f>
        <v>2524</v>
      </c>
      <c r="QG21" s="15">
        <f>Sug0.5[[#This Row],[T2DP7]]</f>
        <v>2617</v>
      </c>
      <c r="QH21" s="15">
        <f>Sug0.5[[#This Row],[T2DP8]]</f>
        <v>2710</v>
      </c>
      <c r="QI21" s="15">
        <f>Sug0.5[[#This Row],[T2DP9]]</f>
        <v>2815</v>
      </c>
      <c r="QJ21" s="15">
        <f>Sug0.5[[#This Row],[T2DP10]]</f>
        <v>2942</v>
      </c>
      <c r="QK21" s="15">
        <f>Sug0.5[[#This Row],[T2DP11]]</f>
        <v>3023</v>
      </c>
      <c r="QL21" s="15">
        <f>Sug0.5[[#This Row],[T2DP12]]</f>
        <v>3106</v>
      </c>
      <c r="QM21" s="15">
        <f>Sug0.5[[#This Row],[T2DP13]]</f>
        <v>3184</v>
      </c>
      <c r="QN21" s="15">
        <f>Sug0.5[[#This Row],[T2DP14]]</f>
        <v>3270</v>
      </c>
      <c r="QO21" s="15">
        <f>Sug0.5[[#This Row],[T2DP15]]</f>
        <v>3362</v>
      </c>
      <c r="QP21" s="15">
        <f>Sug0.5[[#This Row],[T2DP16]]</f>
        <v>3470</v>
      </c>
      <c r="QQ21" s="15">
        <f>Sug0.5[[#This Row],[T2DP17]]</f>
        <v>3539</v>
      </c>
      <c r="QR21" s="15">
        <f>Sug0.5[[#This Row],[T2DP18]]</f>
        <v>3634</v>
      </c>
      <c r="QS21" s="15">
        <f>Sug0.5[[#This Row],[T2DP19]]</f>
        <v>3721</v>
      </c>
      <c r="QT21" s="15">
        <f>Sug0.5[[#This Row],[T2DP20]]</f>
        <v>3806</v>
      </c>
      <c r="QU21" s="15">
        <f>Sug0.5[[#This Row],[T2DP21]]</f>
        <v>3902</v>
      </c>
      <c r="QV21" s="15">
        <f>Sug0.5[[#This Row],[T2DP22]]</f>
        <v>3990</v>
      </c>
      <c r="QW21" s="15">
        <f>Sug0.5[[#This Row],[T2DP23]]</f>
        <v>4055</v>
      </c>
      <c r="QX21" s="15">
        <f>Sug0.5[[#This Row],[T2DP24]]</f>
        <v>4129</v>
      </c>
      <c r="QY21" s="15">
        <f>Sug0.5[[#This Row],[T2DP25]]</f>
        <v>4176</v>
      </c>
      <c r="QZ21" s="15">
        <f>Sug0.5[[#This Row],[T2DP26]]</f>
        <v>4202</v>
      </c>
      <c r="RA21" s="15">
        <f>Sug0.5[[#This Row],[T2DP27]]</f>
        <v>4265</v>
      </c>
      <c r="RB21" s="15">
        <f>Reg[[#This Row],[OVEP2]]</f>
        <v>7535</v>
      </c>
      <c r="RC21" s="15">
        <f>Reg[[#This Row],[OVEP3]]</f>
        <v>7844</v>
      </c>
      <c r="RD21" s="15">
        <f>Reg[[#This Row],[OVEP4]]</f>
        <v>8138</v>
      </c>
      <c r="RE21" s="15">
        <f>Reg[[#This Row],[OVEP5]]</f>
        <v>8331</v>
      </c>
      <c r="RF21" s="15">
        <f>Reg[[#This Row],[OVEP6]]</f>
        <v>8528</v>
      </c>
      <c r="RG21" s="15">
        <f>Reg[[#This Row],[OVEP7]]</f>
        <v>8702</v>
      </c>
      <c r="RH21" s="15">
        <f>Reg[[#This Row],[OVEP8]]</f>
        <v>8790</v>
      </c>
      <c r="RI21" s="15">
        <f>Reg[[#This Row],[OVEP9]]</f>
        <v>8899</v>
      </c>
      <c r="RJ21" s="15">
        <f>Reg[[#This Row],[OVEP10]]</f>
        <v>8926</v>
      </c>
      <c r="RK21" s="15">
        <f>Reg[[#This Row],[OVEP11]]</f>
        <v>8978</v>
      </c>
      <c r="RL21" s="15">
        <f>Reg[[#This Row],[OVEP12]]</f>
        <v>9044</v>
      </c>
      <c r="RM21" s="15">
        <f>Reg[[#This Row],[OVEP13]]</f>
        <v>9154</v>
      </c>
      <c r="RN21" s="15">
        <f>Reg[[#This Row],[OVEP14]]</f>
        <v>9194</v>
      </c>
      <c r="RO21" s="15">
        <f>Reg[[#This Row],[OVEP15]]</f>
        <v>9203</v>
      </c>
      <c r="RP21" s="15">
        <f>Reg[[#This Row],[OVEP16]]</f>
        <v>9304</v>
      </c>
      <c r="RQ21" s="15">
        <f>Reg[[#This Row],[OVEP17]]</f>
        <v>9373</v>
      </c>
      <c r="RR21" s="15">
        <f>Reg[[#This Row],[OVEP18]]</f>
        <v>9426</v>
      </c>
      <c r="RS21" s="15">
        <f>Reg[[#This Row],[OVEP19]]</f>
        <v>9530</v>
      </c>
      <c r="RT21" s="15">
        <f>Reg[[#This Row],[OVEP20]]</f>
        <v>9573</v>
      </c>
      <c r="RU21" s="15">
        <f>Reg[[#This Row],[OVEP21]]</f>
        <v>9571</v>
      </c>
      <c r="RV21" s="15">
        <f>Reg[[#This Row],[OVEP22]]</f>
        <v>9631</v>
      </c>
      <c r="RW21" s="15">
        <f>Reg[[#This Row],[OVEP23]]</f>
        <v>9637</v>
      </c>
      <c r="RX21" s="15">
        <f>Reg[[#This Row],[OVEP24]]</f>
        <v>9622</v>
      </c>
      <c r="RY21" s="15">
        <f>Reg[[#This Row],[OVEP25]]</f>
        <v>9632</v>
      </c>
      <c r="RZ21" s="15">
        <f>Reg[[#This Row],[OVEP26]]</f>
        <v>9623</v>
      </c>
      <c r="SA21" s="15">
        <f>Reg[[#This Row],[OVEP27]]</f>
        <v>9633</v>
      </c>
      <c r="SB21" s="15">
        <f>Sug0.2[[#This Row],[OVEP2]]</f>
        <v>7535</v>
      </c>
      <c r="SC21" s="15">
        <f>Sug0.2[[#This Row],[OVEP3]]</f>
        <v>7818</v>
      </c>
      <c r="SD21" s="15">
        <f>Sug0.2[[#This Row],[OVEP4]]</f>
        <v>8072</v>
      </c>
      <c r="SE21" s="15">
        <f>Sug0.2[[#This Row],[OVEP5]]</f>
        <v>8254</v>
      </c>
      <c r="SF21" s="15">
        <f>Sug0.2[[#This Row],[OVEP6]]</f>
        <v>8463</v>
      </c>
      <c r="SG21" s="15">
        <f>Sug0.2[[#This Row],[OVEP7]]</f>
        <v>8622</v>
      </c>
      <c r="SH21" s="15">
        <f>Sug0.2[[#This Row],[OVEP8]]</f>
        <v>8697</v>
      </c>
      <c r="SI21" s="15">
        <f>Sug0.2[[#This Row],[OVEP9]]</f>
        <v>8815</v>
      </c>
      <c r="SJ21" s="15">
        <f>Sug0.2[[#This Row],[OVEP10]]</f>
        <v>8840</v>
      </c>
      <c r="SK21" s="15">
        <f>Sug0.2[[#This Row],[OVEP11]]</f>
        <v>8909</v>
      </c>
      <c r="SL21" s="15">
        <f>Sug0.2[[#This Row],[OVEP12]]</f>
        <v>8975</v>
      </c>
      <c r="SM21" s="15">
        <f>Sug0.2[[#This Row],[OVEP13]]</f>
        <v>9111</v>
      </c>
      <c r="SN21" s="15">
        <f>Sug0.2[[#This Row],[OVEP14]]</f>
        <v>9155</v>
      </c>
      <c r="SO21" s="15">
        <f>Sug0.2[[#This Row],[OVEP15]]</f>
        <v>9182</v>
      </c>
      <c r="SP21" s="15">
        <f>Sug0.2[[#This Row],[OVEP16]]</f>
        <v>9280</v>
      </c>
      <c r="SQ21" s="15">
        <f>Sug0.2[[#This Row],[OVEP17]]</f>
        <v>9348</v>
      </c>
      <c r="SR21" s="15">
        <f>Sug0.2[[#This Row],[OVEP18]]</f>
        <v>9393</v>
      </c>
      <c r="SS21" s="15">
        <f>Sug0.2[[#This Row],[OVEP19]]</f>
        <v>9510</v>
      </c>
      <c r="ST21" s="15">
        <f>Sug0.2[[#This Row],[OVEP20]]</f>
        <v>9588</v>
      </c>
      <c r="SU21" s="15">
        <f>Sug0.2[[#This Row],[OVEP21]]</f>
        <v>9573</v>
      </c>
      <c r="SV21" s="15">
        <f>Sug0.2[[#This Row],[OVEP22]]</f>
        <v>9619</v>
      </c>
      <c r="SW21" s="15">
        <f>Sug0.2[[#This Row],[OVEP23]]</f>
        <v>9628</v>
      </c>
      <c r="SX21" s="15">
        <f>Sug0.2[[#This Row],[OVEP24]]</f>
        <v>9656</v>
      </c>
      <c r="SY21" s="15">
        <f>Sug0.2[[#This Row],[OVEP25]]</f>
        <v>9677</v>
      </c>
      <c r="SZ21" s="15">
        <f>Sug0.2[[#This Row],[OVEP26]]</f>
        <v>9668</v>
      </c>
      <c r="TA21" s="15">
        <f>Sug0.2[[#This Row],[OVEP27]]</f>
        <v>9677</v>
      </c>
      <c r="TB21" s="15">
        <f>Sug0.5[[#This Row],[OVEP2]]</f>
        <v>7535</v>
      </c>
      <c r="TC21" s="15">
        <f>Sug0.5[[#This Row],[OVEP3]]</f>
        <v>7741</v>
      </c>
      <c r="TD21" s="15">
        <f>Sug0.5[[#This Row],[OVEP4]]</f>
        <v>7959</v>
      </c>
      <c r="TE21" s="15">
        <f>Sug0.5[[#This Row],[OVEP5]]</f>
        <v>8093</v>
      </c>
      <c r="TF21" s="15">
        <f>Sug0.5[[#This Row],[OVEP6]]</f>
        <v>8271</v>
      </c>
      <c r="TG21" s="15">
        <f>Sug0.5[[#This Row],[OVEP7]]</f>
        <v>8457</v>
      </c>
      <c r="TH21" s="15">
        <f>Sug0.5[[#This Row],[OVEP8]]</f>
        <v>8553</v>
      </c>
      <c r="TI21" s="15">
        <f>Sug0.5[[#This Row],[OVEP9]]</f>
        <v>8666</v>
      </c>
      <c r="TJ21" s="15">
        <f>Sug0.5[[#This Row],[OVEP10]]</f>
        <v>8708</v>
      </c>
      <c r="TK21" s="15">
        <f>Sug0.5[[#This Row],[OVEP11]]</f>
        <v>8780</v>
      </c>
      <c r="TL21" s="15">
        <f>Sug0.5[[#This Row],[OVEP12]]</f>
        <v>8884</v>
      </c>
      <c r="TM21" s="15">
        <f>Sug0.5[[#This Row],[OVEP13]]</f>
        <v>9024</v>
      </c>
      <c r="TN21" s="15">
        <f>Sug0.5[[#This Row],[OVEP14]]</f>
        <v>9058</v>
      </c>
      <c r="TO21" s="15">
        <f>Sug0.5[[#This Row],[OVEP15]]</f>
        <v>9087</v>
      </c>
      <c r="TP21" s="15">
        <f>Sug0.5[[#This Row],[OVEP16]]</f>
        <v>9200</v>
      </c>
      <c r="TQ21" s="15">
        <f>Sug0.5[[#This Row],[OVEP17]]</f>
        <v>9336</v>
      </c>
      <c r="TR21" s="15">
        <f>Sug0.5[[#This Row],[OVEP18]]</f>
        <v>9410</v>
      </c>
      <c r="TS21" s="15">
        <f>Sug0.5[[#This Row],[OVEP19]]</f>
        <v>9541</v>
      </c>
      <c r="TT21" s="15">
        <f>Sug0.5[[#This Row],[OVEP20]]</f>
        <v>9628</v>
      </c>
      <c r="TU21" s="15">
        <f>Sug0.5[[#This Row],[OVEP21]]</f>
        <v>9625</v>
      </c>
      <c r="TV21" s="15">
        <f>Sug0.5[[#This Row],[OVEP22]]</f>
        <v>9716</v>
      </c>
      <c r="TW21" s="15">
        <f>Sug0.5[[#This Row],[OVEP23]]</f>
        <v>9722</v>
      </c>
      <c r="TX21" s="15">
        <f>Sug0.5[[#This Row],[OVEP24]]</f>
        <v>9800</v>
      </c>
      <c r="TY21" s="15">
        <f>Sug0.5[[#This Row],[OVEP25]]</f>
        <v>9828</v>
      </c>
      <c r="TZ21" s="15">
        <f>Sug0.5[[#This Row],[OVEP26]]</f>
        <v>9846</v>
      </c>
      <c r="UA21" s="15">
        <f>Sug0.5[[#This Row],[OVEP27]]</f>
        <v>9829</v>
      </c>
      <c r="UB21" s="15">
        <f>Reg[[#This Row],[OBEP2]]</f>
        <v>8383</v>
      </c>
      <c r="UC21" s="15">
        <f>Reg[[#This Row],[OBEP3]]</f>
        <v>8498</v>
      </c>
      <c r="UD21" s="15">
        <f>Reg[[#This Row],[OBEP4]]</f>
        <v>8589</v>
      </c>
      <c r="UE21" s="15">
        <f>Reg[[#This Row],[OBEP5]]</f>
        <v>8572</v>
      </c>
      <c r="UF21" s="15">
        <f>Reg[[#This Row],[OBEP6]]</f>
        <v>8678</v>
      </c>
      <c r="UG21" s="15">
        <f>Reg[[#This Row],[OBEP7]]</f>
        <v>8790</v>
      </c>
      <c r="UH21" s="15">
        <f>Reg[[#This Row],[OBEP8]]</f>
        <v>8932</v>
      </c>
      <c r="UI21" s="15">
        <f>Reg[[#This Row],[OBEP9]]</f>
        <v>9043</v>
      </c>
      <c r="UJ21" s="15">
        <f>Reg[[#This Row],[OBEP10]]</f>
        <v>9168</v>
      </c>
      <c r="UK21" s="15">
        <f>Reg[[#This Row],[OBEP11]]</f>
        <v>9317</v>
      </c>
      <c r="UL21" s="15">
        <f>Reg[[#This Row],[OBEP12]]</f>
        <v>9442</v>
      </c>
      <c r="UM21" s="15">
        <f>Reg[[#This Row],[OBEP13]]</f>
        <v>9501</v>
      </c>
      <c r="UN21" s="15">
        <f>Reg[[#This Row],[OBEP14]]</f>
        <v>9613</v>
      </c>
      <c r="UO21" s="15">
        <f>Reg[[#This Row],[OBEP15]]</f>
        <v>9705</v>
      </c>
      <c r="UP21" s="15">
        <f>Reg[[#This Row],[OBEP16]]</f>
        <v>9761</v>
      </c>
      <c r="UQ21" s="15">
        <f>Reg[[#This Row],[OBEP17]]</f>
        <v>9809</v>
      </c>
      <c r="UR21" s="15">
        <f>Reg[[#This Row],[OBEP18]]</f>
        <v>9905</v>
      </c>
      <c r="US21" s="15">
        <f>Reg[[#This Row],[OBEP19]]</f>
        <v>9942</v>
      </c>
      <c r="UT21" s="15">
        <f>Reg[[#This Row],[OBEP20]]</f>
        <v>10061</v>
      </c>
      <c r="UU21" s="15">
        <f>Reg[[#This Row],[OBEP21]]</f>
        <v>10106</v>
      </c>
      <c r="UV21" s="15">
        <f>Reg[[#This Row],[OBEP22]]</f>
        <v>10194</v>
      </c>
      <c r="UW21" s="15">
        <f>Reg[[#This Row],[OBEP23]]</f>
        <v>10240</v>
      </c>
      <c r="UX21" s="15">
        <f>Reg[[#This Row],[OBEP24]]</f>
        <v>10314</v>
      </c>
      <c r="UY21" s="15">
        <f>Reg[[#This Row],[OBEP25]]</f>
        <v>10372</v>
      </c>
      <c r="UZ21" s="15">
        <f>Reg[[#This Row],[OBEP26]]</f>
        <v>10431</v>
      </c>
      <c r="VA21" s="15">
        <f>Reg[[#This Row],[OBEP27]]</f>
        <v>10448</v>
      </c>
      <c r="VB21" s="15">
        <f>Sug0.2[[#This Row],[OBEP2]]</f>
        <v>8383</v>
      </c>
      <c r="VC21" s="15">
        <f>Sug0.2[[#This Row],[OBEP3]]</f>
        <v>8462</v>
      </c>
      <c r="VD21" s="15">
        <f>Sug0.2[[#This Row],[OBEP4]]</f>
        <v>8513</v>
      </c>
      <c r="VE21" s="15">
        <f>Sug0.2[[#This Row],[OBEP5]]</f>
        <v>8453</v>
      </c>
      <c r="VF21" s="15">
        <f>Sug0.2[[#This Row],[OBEP6]]</f>
        <v>8511</v>
      </c>
      <c r="VG21" s="15">
        <f>Sug0.2[[#This Row],[OBEP7]]</f>
        <v>8588</v>
      </c>
      <c r="VH21" s="15">
        <f>Sug0.2[[#This Row],[OBEP8]]</f>
        <v>8707</v>
      </c>
      <c r="VI21" s="15">
        <f>Sug0.2[[#This Row],[OBEP9]]</f>
        <v>8776</v>
      </c>
      <c r="VJ21" s="15">
        <f>Sug0.2[[#This Row],[OBEP10]]</f>
        <v>8867</v>
      </c>
      <c r="VK21" s="15">
        <f>Sug0.2[[#This Row],[OBEP11]]</f>
        <v>8970</v>
      </c>
      <c r="VL21" s="15">
        <f>Sug0.2[[#This Row],[OBEP12]]</f>
        <v>9072</v>
      </c>
      <c r="VM21" s="15">
        <f>Sug0.2[[#This Row],[OBEP13]]</f>
        <v>9102</v>
      </c>
      <c r="VN21" s="15">
        <f>Sug0.2[[#This Row],[OBEP14]]</f>
        <v>9196</v>
      </c>
      <c r="VO21" s="15">
        <f>Sug0.2[[#This Row],[OBEP15]]</f>
        <v>9261</v>
      </c>
      <c r="VP21" s="15">
        <f>Sug0.2[[#This Row],[OBEP16]]</f>
        <v>9293</v>
      </c>
      <c r="VQ21" s="15">
        <f>Sug0.2[[#This Row],[OBEP17]]</f>
        <v>9335</v>
      </c>
      <c r="VR21" s="15">
        <f>Sug0.2[[#This Row],[OBEP18]]</f>
        <v>9409</v>
      </c>
      <c r="VS21" s="15">
        <f>Sug0.2[[#This Row],[OBEP19]]</f>
        <v>9422</v>
      </c>
      <c r="VT21" s="15">
        <f>Sug0.2[[#This Row],[OBEP20]]</f>
        <v>9494</v>
      </c>
      <c r="VU21" s="15">
        <f>Sug0.2[[#This Row],[OBEP21]]</f>
        <v>9529</v>
      </c>
      <c r="VV21" s="15">
        <f>Sug0.2[[#This Row],[OBEP22]]</f>
        <v>9611</v>
      </c>
      <c r="VW21" s="15">
        <f>Sug0.2[[#This Row],[OBEP23]]</f>
        <v>9649</v>
      </c>
      <c r="VX21" s="15">
        <f>Sug0.2[[#This Row],[OBEP24]]</f>
        <v>9693</v>
      </c>
      <c r="VY21" s="15">
        <f>Sug0.2[[#This Row],[OBEP25]]</f>
        <v>9736</v>
      </c>
      <c r="VZ21" s="15">
        <f>Sug0.2[[#This Row],[OBEP26]]</f>
        <v>9797</v>
      </c>
      <c r="WA21" s="15">
        <f>Sug0.2[[#This Row],[OBEP27]]</f>
        <v>9805</v>
      </c>
      <c r="WB21" s="15">
        <f>Sug0.5[[#This Row],[OBEP2]]</f>
        <v>8383</v>
      </c>
      <c r="WC21" s="15">
        <f>Sug0.5[[#This Row],[OBEP3]]</f>
        <v>8388</v>
      </c>
      <c r="WD21" s="15">
        <f>Sug0.5[[#This Row],[OBEP4]]</f>
        <v>8359</v>
      </c>
      <c r="WE21" s="15">
        <f>Sug0.5[[#This Row],[OBEP5]]</f>
        <v>8232</v>
      </c>
      <c r="WF21" s="15">
        <f>Sug0.5[[#This Row],[OBEP6]]</f>
        <v>8213</v>
      </c>
      <c r="WG21" s="15">
        <f>Sug0.5[[#This Row],[OBEP7]]</f>
        <v>8193</v>
      </c>
      <c r="WH21" s="15">
        <f>Sug0.5[[#This Row],[OBEP8]]</f>
        <v>8223</v>
      </c>
      <c r="WI21" s="15">
        <f>Sug0.5[[#This Row],[OBEP9]]</f>
        <v>8217</v>
      </c>
      <c r="WJ21" s="15">
        <f>Sug0.5[[#This Row],[OBEP10]]</f>
        <v>8227</v>
      </c>
      <c r="WK21" s="15">
        <f>Sug0.5[[#This Row],[OBEP11]]</f>
        <v>8285</v>
      </c>
      <c r="WL21" s="15">
        <f>Sug0.5[[#This Row],[OBEP12]]</f>
        <v>8315</v>
      </c>
      <c r="WM21" s="15">
        <f>Sug0.5[[#This Row],[OBEP13]]</f>
        <v>8296</v>
      </c>
      <c r="WN21" s="15">
        <f>Sug0.5[[#This Row],[OBEP14]]</f>
        <v>8337</v>
      </c>
      <c r="WO21" s="15">
        <f>Sug0.5[[#This Row],[OBEP15]]</f>
        <v>8368</v>
      </c>
      <c r="WP21" s="15">
        <f>Sug0.5[[#This Row],[OBEP16]]</f>
        <v>8349</v>
      </c>
      <c r="WQ21" s="15">
        <f>Sug0.5[[#This Row],[OBEP17]]</f>
        <v>8352</v>
      </c>
      <c r="WR21" s="15">
        <f>Sug0.5[[#This Row],[OBEP18]]</f>
        <v>8390</v>
      </c>
      <c r="WS21" s="15">
        <f>Sug0.5[[#This Row],[OBEP19]]</f>
        <v>8363</v>
      </c>
      <c r="WT21" s="15">
        <f>Sug0.5[[#This Row],[OBEP20]]</f>
        <v>8376</v>
      </c>
      <c r="WU21" s="15">
        <f>Sug0.5[[#This Row],[OBEP21]]</f>
        <v>8395</v>
      </c>
      <c r="WV21" s="15">
        <f>Sug0.5[[#This Row],[OBEP22]]</f>
        <v>8432</v>
      </c>
      <c r="WW21" s="15">
        <f>Sug0.5[[#This Row],[OBEP23]]</f>
        <v>8437</v>
      </c>
      <c r="WX21" s="15">
        <f>Sug0.5[[#This Row],[OBEP24]]</f>
        <v>8451</v>
      </c>
      <c r="WY21" s="15">
        <f>Sug0.5[[#This Row],[OBEP25]]</f>
        <v>8496</v>
      </c>
      <c r="WZ21" s="15">
        <f>Sug0.5[[#This Row],[OBEP26]]</f>
        <v>8531</v>
      </c>
      <c r="XA21" s="15">
        <f>Sug0.5[[#This Row],[OBEP27]]</f>
        <v>8541</v>
      </c>
    </row>
    <row r="22" spans="1:625" x14ac:dyDescent="0.25">
      <c r="A22">
        <v>18</v>
      </c>
      <c r="B22" s="11">
        <f>Reg[[#This Row],[STEP2]]</f>
        <v>6305</v>
      </c>
      <c r="C22" s="11">
        <f>Reg[[#This Row],[STEP3]]</f>
        <v>7013</v>
      </c>
      <c r="D22" s="11">
        <f>Reg[[#This Row],[STEP4]]</f>
        <v>7622</v>
      </c>
      <c r="E22" s="11">
        <f>Reg[[#This Row],[STEP5]]</f>
        <v>8183</v>
      </c>
      <c r="F22" s="11">
        <f>Reg[[#This Row],[STEP6]]</f>
        <v>8552</v>
      </c>
      <c r="G22" s="11">
        <f>Reg[[#This Row],[STEP7]]</f>
        <v>8871</v>
      </c>
      <c r="H22" s="11">
        <f>Reg[[#This Row],[STEP8]]</f>
        <v>9132</v>
      </c>
      <c r="I22" s="11">
        <f>Reg[[#This Row],[STEP9]]</f>
        <v>9337</v>
      </c>
      <c r="J22" s="11">
        <f>Reg[[#This Row],[STEP10]]</f>
        <v>9501</v>
      </c>
      <c r="K22" s="11">
        <f>Reg[[#This Row],[STEP11]]</f>
        <v>9708</v>
      </c>
      <c r="L22" s="11">
        <f>Reg[[#This Row],[STEP12]]</f>
        <v>9868</v>
      </c>
      <c r="M22" s="11">
        <f>Reg[[#This Row],[STEP13]]</f>
        <v>9990</v>
      </c>
      <c r="N22" s="11">
        <f>Reg[[#This Row],[STEP14]]</f>
        <v>10117</v>
      </c>
      <c r="O22" s="11">
        <f>Reg[[#This Row],[STEP15]]</f>
        <v>10211</v>
      </c>
      <c r="P22" s="11">
        <f>Reg[[#This Row],[STEP16]]</f>
        <v>10349</v>
      </c>
      <c r="Q22" s="11">
        <f>Reg[[#This Row],[STEP17]]</f>
        <v>10408</v>
      </c>
      <c r="R22" s="11">
        <f>Reg[[#This Row],[STEP18]]</f>
        <v>10466</v>
      </c>
      <c r="S22" s="11">
        <f>Reg[[#This Row],[STEP19]]</f>
        <v>10555</v>
      </c>
      <c r="T22" s="11">
        <f>Reg[[#This Row],[STEP20]]</f>
        <v>10591</v>
      </c>
      <c r="U22" s="11">
        <f>Reg[[#This Row],[STEP21]]</f>
        <v>10529</v>
      </c>
      <c r="V22" s="11">
        <f>Reg[[#This Row],[STEP22]]</f>
        <v>10547</v>
      </c>
      <c r="W22" s="11">
        <f>Reg[[#This Row],[STEP23]]</f>
        <v>10596</v>
      </c>
      <c r="X22" s="11">
        <f>Reg[[#This Row],[STEP24]]</f>
        <v>10614</v>
      </c>
      <c r="Y22" s="11">
        <f>Reg[[#This Row],[STEP25]]</f>
        <v>10652</v>
      </c>
      <c r="Z22" s="11">
        <f>Reg[[#This Row],[STEP26]]</f>
        <v>10623</v>
      </c>
      <c r="AA22" s="11">
        <f>Reg[[#This Row],[STEP27]]</f>
        <v>10638</v>
      </c>
      <c r="AB22" s="11">
        <f>Sug0.2[[#This Row],[STEP2]]</f>
        <v>6305</v>
      </c>
      <c r="AC22" s="11">
        <f>Sug0.2[[#This Row],[STEP3]]</f>
        <v>6965</v>
      </c>
      <c r="AD22" s="11">
        <f>Sug0.2[[#This Row],[STEP4]]</f>
        <v>7540</v>
      </c>
      <c r="AE22" s="11">
        <f>Sug0.2[[#This Row],[STEP5]]</f>
        <v>8061</v>
      </c>
      <c r="AF22" s="11">
        <f>Sug0.2[[#This Row],[STEP6]]</f>
        <v>8422</v>
      </c>
      <c r="AG22" s="11">
        <f>Sug0.2[[#This Row],[STEP7]]</f>
        <v>8721</v>
      </c>
      <c r="AH22" s="11">
        <f>Sug0.2[[#This Row],[STEP8]]</f>
        <v>8978</v>
      </c>
      <c r="AI22" s="11">
        <f>Sug0.2[[#This Row],[STEP9]]</f>
        <v>9194</v>
      </c>
      <c r="AJ22" s="11">
        <f>Sug0.2[[#This Row],[STEP10]]</f>
        <v>9363</v>
      </c>
      <c r="AK22" s="11">
        <f>Sug0.2[[#This Row],[STEP11]]</f>
        <v>9562</v>
      </c>
      <c r="AL22" s="11">
        <f>Sug0.2[[#This Row],[STEP12]]</f>
        <v>9724</v>
      </c>
      <c r="AM22" s="11">
        <f>Sug0.2[[#This Row],[STEP13]]</f>
        <v>9851</v>
      </c>
      <c r="AN22" s="11">
        <f>Sug0.2[[#This Row],[STEP14]]</f>
        <v>9978</v>
      </c>
      <c r="AO22" s="11">
        <f>Sug0.2[[#This Row],[STEP15]]</f>
        <v>10080</v>
      </c>
      <c r="AP22" s="11">
        <f>Sug0.2[[#This Row],[STEP16]]</f>
        <v>10210</v>
      </c>
      <c r="AQ22" s="11">
        <f>Sug0.2[[#This Row],[STEP17]]</f>
        <v>10277</v>
      </c>
      <c r="AR22" s="11">
        <f>Sug0.2[[#This Row],[STEP18]]</f>
        <v>10334</v>
      </c>
      <c r="AS22" s="11">
        <f>Sug0.2[[#This Row],[STEP19]]</f>
        <v>10444</v>
      </c>
      <c r="AT22" s="11">
        <f>Sug0.2[[#This Row],[STEP20]]</f>
        <v>10477</v>
      </c>
      <c r="AU22" s="11">
        <f>Sug0.2[[#This Row],[STEP21]]</f>
        <v>10425</v>
      </c>
      <c r="AV22" s="11">
        <f>Sug0.2[[#This Row],[STEP22]]</f>
        <v>10444</v>
      </c>
      <c r="AW22" s="11">
        <f>Sug0.2[[#This Row],[STEP23]]</f>
        <v>10506</v>
      </c>
      <c r="AX22" s="11">
        <f>Sug0.2[[#This Row],[STEP24]]</f>
        <v>10530</v>
      </c>
      <c r="AY22" s="11">
        <f>Sug0.2[[#This Row],[STEP25]]</f>
        <v>10583</v>
      </c>
      <c r="AZ22" s="11">
        <f>Sug0.2[[#This Row],[STEP26]]</f>
        <v>10554</v>
      </c>
      <c r="BA22" s="11">
        <f>Sug0.2[[#This Row],[STEP27]]</f>
        <v>10560</v>
      </c>
      <c r="BB22" s="11">
        <f>Sug0.5[[#This Row],[STEP2]]</f>
        <v>6305</v>
      </c>
      <c r="BC22" s="11">
        <f>Sug0.5[[#This Row],[STEP3]]</f>
        <v>6868</v>
      </c>
      <c r="BD22" s="11">
        <f>Sug0.5[[#This Row],[STEP4]]</f>
        <v>7367</v>
      </c>
      <c r="BE22" s="11">
        <f>Sug0.5[[#This Row],[STEP5]]</f>
        <v>7828</v>
      </c>
      <c r="BF22" s="11">
        <f>Sug0.5[[#This Row],[STEP6]]</f>
        <v>8151</v>
      </c>
      <c r="BG22" s="11">
        <f>Sug0.5[[#This Row],[STEP7]]</f>
        <v>8439</v>
      </c>
      <c r="BH22" s="11">
        <f>Sug0.5[[#This Row],[STEP8]]</f>
        <v>8674</v>
      </c>
      <c r="BI22" s="11">
        <f>Sug0.5[[#This Row],[STEP9]]</f>
        <v>8870</v>
      </c>
      <c r="BJ22" s="11">
        <f>Sug0.5[[#This Row],[STEP10]]</f>
        <v>9057</v>
      </c>
      <c r="BK22" s="11">
        <f>Sug0.5[[#This Row],[STEP11]]</f>
        <v>9241</v>
      </c>
      <c r="BL22" s="11">
        <f>Sug0.5[[#This Row],[STEP12]]</f>
        <v>9406</v>
      </c>
      <c r="BM22" s="11">
        <f>Sug0.5[[#This Row],[STEP13]]</f>
        <v>9545</v>
      </c>
      <c r="BN22" s="11">
        <f>Sug0.5[[#This Row],[STEP14]]</f>
        <v>9691</v>
      </c>
      <c r="BO22" s="11">
        <f>Sug0.5[[#This Row],[STEP15]]</f>
        <v>9821</v>
      </c>
      <c r="BP22" s="11">
        <f>Sug0.5[[#This Row],[STEP16]]</f>
        <v>9955</v>
      </c>
      <c r="BQ22" s="11">
        <f>Sug0.5[[#This Row],[STEP17]]</f>
        <v>10024</v>
      </c>
      <c r="BR22" s="11">
        <f>Sug0.5[[#This Row],[STEP18]]</f>
        <v>10090</v>
      </c>
      <c r="BS22" s="11">
        <f>Sug0.5[[#This Row],[STEP19]]</f>
        <v>10244</v>
      </c>
      <c r="BT22" s="11">
        <f>Sug0.5[[#This Row],[STEP20]]</f>
        <v>10314</v>
      </c>
      <c r="BU22" s="11">
        <f>Sug0.5[[#This Row],[STEP21]]</f>
        <v>10277</v>
      </c>
      <c r="BV22" s="11">
        <f>Sug0.5[[#This Row],[STEP22]]</f>
        <v>10293</v>
      </c>
      <c r="BW22" s="11">
        <f>Sug0.5[[#This Row],[STEP23]]</f>
        <v>10363</v>
      </c>
      <c r="BX22" s="11">
        <f>Sug0.5[[#This Row],[STEP24]]</f>
        <v>10396</v>
      </c>
      <c r="BY22" s="11">
        <f>Sug0.5[[#This Row],[STEP25]]</f>
        <v>10459</v>
      </c>
      <c r="BZ22" s="11">
        <f>Sug0.5[[#This Row],[STEP26]]</f>
        <v>10433</v>
      </c>
      <c r="CA22" s="11">
        <f>Sug0.5[[#This Row],[STEP27]]</f>
        <v>10437</v>
      </c>
      <c r="CB22" s="11">
        <f>Reg[[#This Row],[NASP2]]</f>
        <v>920</v>
      </c>
      <c r="CC22" s="11">
        <f>Reg[[#This Row],[NASP3]]</f>
        <v>1042</v>
      </c>
      <c r="CD22" s="11">
        <f>Reg[[#This Row],[NASP4]]</f>
        <v>1162</v>
      </c>
      <c r="CE22" s="11">
        <f>Reg[[#This Row],[NASP5]]</f>
        <v>1279</v>
      </c>
      <c r="CF22" s="11">
        <f>Reg[[#This Row],[NASP6]]</f>
        <v>1427</v>
      </c>
      <c r="CG22" s="11">
        <f>Reg[[#This Row],[NASP7]]</f>
        <v>1585</v>
      </c>
      <c r="CH22" s="11">
        <f>Reg[[#This Row],[NASP8]]</f>
        <v>1748</v>
      </c>
      <c r="CI22" s="11">
        <f>Reg[[#This Row],[NASP9]]</f>
        <v>1940</v>
      </c>
      <c r="CJ22" s="11">
        <f>Reg[[#This Row],[NASP10]]</f>
        <v>2107</v>
      </c>
      <c r="CK22" s="11">
        <f>Reg[[#This Row],[NASP11]]</f>
        <v>2226</v>
      </c>
      <c r="CL22" s="11">
        <f>Reg[[#This Row],[NASP12]]</f>
        <v>2338</v>
      </c>
      <c r="CM22" s="11">
        <f>Reg[[#This Row],[NASP13]]</f>
        <v>2467</v>
      </c>
      <c r="CN22" s="11">
        <f>Reg[[#This Row],[NASP14]]</f>
        <v>2580</v>
      </c>
      <c r="CO22" s="11">
        <f>Reg[[#This Row],[NASP15]]</f>
        <v>2723</v>
      </c>
      <c r="CP22" s="11">
        <f>Reg[[#This Row],[NASP16]]</f>
        <v>2843</v>
      </c>
      <c r="CQ22" s="11">
        <f>Reg[[#This Row],[NASP17]]</f>
        <v>2982</v>
      </c>
      <c r="CR22" s="11">
        <f>Reg[[#This Row],[NASP18]]</f>
        <v>3110</v>
      </c>
      <c r="CS22" s="11">
        <f>Reg[[#This Row],[NASP19]]</f>
        <v>3219</v>
      </c>
      <c r="CT22" s="11">
        <f>Reg[[#This Row],[NASP20]]</f>
        <v>3317</v>
      </c>
      <c r="CU22" s="11">
        <f>Reg[[#This Row],[NASP21]]</f>
        <v>3376</v>
      </c>
      <c r="CV22" s="11">
        <f>Reg[[#This Row],[NASP22]]</f>
        <v>3472</v>
      </c>
      <c r="CW22" s="11">
        <f>Reg[[#This Row],[NASP23]]</f>
        <v>3536</v>
      </c>
      <c r="CX22" s="11">
        <f>Reg[[#This Row],[NASP24]]</f>
        <v>3632</v>
      </c>
      <c r="CY22" s="11">
        <f>Reg[[#This Row],[NASP25]]</f>
        <v>3679</v>
      </c>
      <c r="CZ22" s="11">
        <f>Reg[[#This Row],[NASP26]]</f>
        <v>3772</v>
      </c>
      <c r="DA22" s="11">
        <f>Reg[[#This Row],[NASP27]]</f>
        <v>3847</v>
      </c>
      <c r="DB22" s="11">
        <f>Sug0.2[[#This Row],[NASP2]]</f>
        <v>920</v>
      </c>
      <c r="DC22" s="11">
        <f>Sug0.2[[#This Row],[NASP3]]</f>
        <v>1032</v>
      </c>
      <c r="DD22" s="11">
        <f>Sug0.2[[#This Row],[NASP4]]</f>
        <v>1141</v>
      </c>
      <c r="DE22" s="11">
        <f>Sug0.2[[#This Row],[NASP5]]</f>
        <v>1248</v>
      </c>
      <c r="DF22" s="11">
        <f>Sug0.2[[#This Row],[NASP6]]</f>
        <v>1388</v>
      </c>
      <c r="DG22" s="11">
        <f>Sug0.2[[#This Row],[NASP7]]</f>
        <v>1535</v>
      </c>
      <c r="DH22" s="11">
        <f>Sug0.2[[#This Row],[NASP8]]</f>
        <v>1682</v>
      </c>
      <c r="DI22" s="11">
        <f>Sug0.2[[#This Row],[NASP9]]</f>
        <v>1862</v>
      </c>
      <c r="DJ22" s="11">
        <f>Sug0.2[[#This Row],[NASP10]]</f>
        <v>2014</v>
      </c>
      <c r="DK22" s="11">
        <f>Sug0.2[[#This Row],[NASP11]]</f>
        <v>2128</v>
      </c>
      <c r="DL22" s="11">
        <f>Sug0.2[[#This Row],[NASP12]]</f>
        <v>2224</v>
      </c>
      <c r="DM22" s="11">
        <f>Sug0.2[[#This Row],[NASP13]]</f>
        <v>2346</v>
      </c>
      <c r="DN22" s="11">
        <f>Sug0.2[[#This Row],[NASP14]]</f>
        <v>2450</v>
      </c>
      <c r="DO22" s="11">
        <f>Sug0.2[[#This Row],[NASP15]]</f>
        <v>2584</v>
      </c>
      <c r="DP22" s="11">
        <f>Sug0.2[[#This Row],[NASP16]]</f>
        <v>2709</v>
      </c>
      <c r="DQ22" s="11">
        <f>Sug0.2[[#This Row],[NASP17]]</f>
        <v>2842</v>
      </c>
      <c r="DR22" s="11">
        <f>Sug0.2[[#This Row],[NASP18]]</f>
        <v>2961</v>
      </c>
      <c r="DS22" s="11">
        <f>Sug0.2[[#This Row],[NASP19]]</f>
        <v>3063</v>
      </c>
      <c r="DT22" s="11">
        <f>Sug0.2[[#This Row],[NASP20]]</f>
        <v>3165</v>
      </c>
      <c r="DU22" s="11">
        <f>Sug0.2[[#This Row],[NASP21]]</f>
        <v>3222</v>
      </c>
      <c r="DV22" s="11">
        <f>Sug0.2[[#This Row],[NASP22]]</f>
        <v>3312</v>
      </c>
      <c r="DW22" s="11">
        <f>Sug0.2[[#This Row],[NASP23]]</f>
        <v>3368</v>
      </c>
      <c r="DX22" s="11">
        <f>Sug0.2[[#This Row],[NASP24]]</f>
        <v>3460</v>
      </c>
      <c r="DY22" s="11">
        <f>Sug0.2[[#This Row],[NASP25]]</f>
        <v>3495</v>
      </c>
      <c r="DZ22" s="11">
        <f>Sug0.2[[#This Row],[NASP26]]</f>
        <v>3586</v>
      </c>
      <c r="EA22" s="11">
        <f>Sug0.2[[#This Row],[NASP27]]</f>
        <v>3670</v>
      </c>
      <c r="EB22" s="15">
        <f>Sug0.5[[#This Row],[NASP2]]</f>
        <v>920</v>
      </c>
      <c r="EC22" s="15">
        <f>Sug0.5[[#This Row],[NASP3]]</f>
        <v>1023</v>
      </c>
      <c r="ED22" s="15">
        <f>Sug0.5[[#This Row],[NASP4]]</f>
        <v>1121</v>
      </c>
      <c r="EE22" s="15">
        <f>Sug0.5[[#This Row],[NASP5]]</f>
        <v>1208</v>
      </c>
      <c r="EF22" s="15">
        <f>Sug0.5[[#This Row],[NASP6]]</f>
        <v>1324</v>
      </c>
      <c r="EG22" s="15">
        <f>Sug0.5[[#This Row],[NASP7]]</f>
        <v>1441</v>
      </c>
      <c r="EH22" s="15">
        <f>Sug0.5[[#This Row],[NASP8]]</f>
        <v>1564</v>
      </c>
      <c r="EI22" s="15">
        <f>Sug0.5[[#This Row],[NASP9]]</f>
        <v>1719</v>
      </c>
      <c r="EJ22" s="15">
        <f>Sug0.5[[#This Row],[NASP10]]</f>
        <v>1845</v>
      </c>
      <c r="EK22" s="15">
        <f>Sug0.5[[#This Row],[NASP11]]</f>
        <v>1942</v>
      </c>
      <c r="EL22" s="15">
        <f>Sug0.5[[#This Row],[NASP12]]</f>
        <v>2020</v>
      </c>
      <c r="EM22" s="15">
        <f>Sug0.5[[#This Row],[NASP13]]</f>
        <v>2127</v>
      </c>
      <c r="EN22" s="15">
        <f>Sug0.5[[#This Row],[NASP14]]</f>
        <v>2200</v>
      </c>
      <c r="EO22" s="15">
        <f>Sug0.5[[#This Row],[NASP15]]</f>
        <v>2307</v>
      </c>
      <c r="EP22" s="15">
        <f>Sug0.5[[#This Row],[NASP16]]</f>
        <v>2407</v>
      </c>
      <c r="EQ22" s="15">
        <f>Sug0.5[[#This Row],[NASP17]]</f>
        <v>2527</v>
      </c>
      <c r="ER22" s="15">
        <f>Sug0.5[[#This Row],[NASP18]]</f>
        <v>2622</v>
      </c>
      <c r="ES22" s="15">
        <f>Sug0.5[[#This Row],[NASP19]]</f>
        <v>2710</v>
      </c>
      <c r="ET22" s="15">
        <f>Sug0.5[[#This Row],[NASP20]]</f>
        <v>2785</v>
      </c>
      <c r="EU22" s="15">
        <f>Sug0.5[[#This Row],[NASP21]]</f>
        <v>2828</v>
      </c>
      <c r="EV22" s="15">
        <f>Sug0.5[[#This Row],[NASP22]]</f>
        <v>2905</v>
      </c>
      <c r="EW22" s="15">
        <f>Sug0.5[[#This Row],[NASP23]]</f>
        <v>2962</v>
      </c>
      <c r="EX22" s="15">
        <f>Sug0.5[[#This Row],[NASP24]]</f>
        <v>3045</v>
      </c>
      <c r="EY22" s="15">
        <f>Sug0.5[[#This Row],[NASP25]]</f>
        <v>3083</v>
      </c>
      <c r="EZ22" s="15">
        <f>Sug0.5[[#This Row],[NASP26]]</f>
        <v>3168</v>
      </c>
      <c r="FA22" s="15">
        <f>Sug0.5[[#This Row],[NASP27]]</f>
        <v>3247</v>
      </c>
      <c r="FB22" s="15">
        <f>Reg[[#This Row],[CIRP2]]</f>
        <v>67</v>
      </c>
      <c r="FC22" s="15">
        <f>Reg[[#This Row],[CIRP3]]</f>
        <v>85</v>
      </c>
      <c r="FD22" s="15">
        <f>Reg[[#This Row],[CIRP4]]</f>
        <v>98</v>
      </c>
      <c r="FE22" s="15">
        <f>Reg[[#This Row],[CIRP5]]</f>
        <v>117</v>
      </c>
      <c r="FF22" s="15">
        <f>Reg[[#This Row],[CIRP6]]</f>
        <v>126</v>
      </c>
      <c r="FG22" s="15">
        <f>Reg[[#This Row],[CIRP7]]</f>
        <v>138</v>
      </c>
      <c r="FH22" s="15">
        <f>Reg[[#This Row],[CIRP8]]</f>
        <v>164</v>
      </c>
      <c r="FI22" s="15">
        <f>Reg[[#This Row],[CIRP9]]</f>
        <v>184</v>
      </c>
      <c r="FJ22" s="15">
        <f>Reg[[#This Row],[CIRP10]]</f>
        <v>214</v>
      </c>
      <c r="FK22" s="15">
        <f>Reg[[#This Row],[CIRP11]]</f>
        <v>240</v>
      </c>
      <c r="FL22" s="15">
        <f>Reg[[#This Row],[CIRP12]]</f>
        <v>261</v>
      </c>
      <c r="FM22" s="15">
        <f>Reg[[#This Row],[CIRP13]]</f>
        <v>273</v>
      </c>
      <c r="FN22" s="15">
        <f>Reg[[#This Row],[CIRP14]]</f>
        <v>301</v>
      </c>
      <c r="FO22" s="15">
        <f>Reg[[#This Row],[CIRP15]]</f>
        <v>315</v>
      </c>
      <c r="FP22" s="15">
        <f>Reg[[#This Row],[CIRP16]]</f>
        <v>335</v>
      </c>
      <c r="FQ22" s="15">
        <f>Reg[[#This Row],[CIRP17]]</f>
        <v>343</v>
      </c>
      <c r="FR22" s="15">
        <f>Reg[[#This Row],[CIRP18]]</f>
        <v>364</v>
      </c>
      <c r="FS22" s="15">
        <f>Reg[[#This Row],[CIRP19]]</f>
        <v>400</v>
      </c>
      <c r="FT22" s="15">
        <f>Reg[[#This Row],[CIRP20]]</f>
        <v>429</v>
      </c>
      <c r="FU22" s="15">
        <f>Reg[[#This Row],[CIRP21]]</f>
        <v>465</v>
      </c>
      <c r="FV22" s="15">
        <f>Reg[[#This Row],[CIRP22]]</f>
        <v>479</v>
      </c>
      <c r="FW22" s="15">
        <f>Reg[[#This Row],[CIRP23]]</f>
        <v>507</v>
      </c>
      <c r="FX22" s="15">
        <f>Reg[[#This Row],[CIRP24]]</f>
        <v>534</v>
      </c>
      <c r="FY22" s="15">
        <f>Reg[[#This Row],[CIRP25]]</f>
        <v>545</v>
      </c>
      <c r="FZ22" s="15">
        <f>Reg[[#This Row],[CIRP26]]</f>
        <v>566</v>
      </c>
      <c r="GA22" s="15">
        <f>Reg[[#This Row],[CIRP27]]</f>
        <v>577</v>
      </c>
      <c r="GB22" s="15">
        <f>Sug0.2[[#This Row],[CIRP2]]</f>
        <v>67</v>
      </c>
      <c r="GC22" s="15">
        <f>Sug0.2[[#This Row],[CIRP3]]</f>
        <v>85</v>
      </c>
      <c r="GD22" s="15">
        <f>Sug0.2[[#This Row],[CIRP4]]</f>
        <v>98</v>
      </c>
      <c r="GE22" s="15">
        <f>Sug0.2[[#This Row],[CIRP5]]</f>
        <v>116</v>
      </c>
      <c r="GF22" s="15">
        <f>Sug0.2[[#This Row],[CIRP6]]</f>
        <v>124</v>
      </c>
      <c r="GG22" s="15">
        <f>Sug0.2[[#This Row],[CIRP7]]</f>
        <v>136</v>
      </c>
      <c r="GH22" s="15">
        <f>Sug0.2[[#This Row],[CIRP8]]</f>
        <v>160</v>
      </c>
      <c r="GI22" s="15">
        <f>Sug0.2[[#This Row],[CIRP9]]</f>
        <v>177</v>
      </c>
      <c r="GJ22" s="15">
        <f>Sug0.2[[#This Row],[CIRP10]]</f>
        <v>206</v>
      </c>
      <c r="GK22" s="15">
        <f>Sug0.2[[#This Row],[CIRP11]]</f>
        <v>227</v>
      </c>
      <c r="GL22" s="15">
        <f>Sug0.2[[#This Row],[CIRP12]]</f>
        <v>246</v>
      </c>
      <c r="GM22" s="15">
        <f>Sug0.2[[#This Row],[CIRP13]]</f>
        <v>258</v>
      </c>
      <c r="GN22" s="15">
        <f>Sug0.2[[#This Row],[CIRP14]]</f>
        <v>287</v>
      </c>
      <c r="GO22" s="15">
        <f>Sug0.2[[#This Row],[CIRP15]]</f>
        <v>300</v>
      </c>
      <c r="GP22" s="15">
        <f>Sug0.2[[#This Row],[CIRP16]]</f>
        <v>318</v>
      </c>
      <c r="GQ22" s="15">
        <f>Sug0.2[[#This Row],[CIRP17]]</f>
        <v>324</v>
      </c>
      <c r="GR22" s="15">
        <f>Sug0.2[[#This Row],[CIRP18]]</f>
        <v>347</v>
      </c>
      <c r="GS22" s="15">
        <f>Sug0.2[[#This Row],[CIRP19]]</f>
        <v>380</v>
      </c>
      <c r="GT22" s="15">
        <f>Sug0.2[[#This Row],[CIRP20]]</f>
        <v>412</v>
      </c>
      <c r="GU22" s="15">
        <f>Sug0.2[[#This Row],[CIRP21]]</f>
        <v>443</v>
      </c>
      <c r="GV22" s="15">
        <f>Sug0.2[[#This Row],[CIRP22]]</f>
        <v>457</v>
      </c>
      <c r="GW22" s="15">
        <f>Sug0.2[[#This Row],[CIRP23]]</f>
        <v>486</v>
      </c>
      <c r="GX22" s="15">
        <f>Sug0.2[[#This Row],[CIRP24]]</f>
        <v>508</v>
      </c>
      <c r="GY22" s="15">
        <f>Sug0.2[[#This Row],[CIRP25]]</f>
        <v>519</v>
      </c>
      <c r="GZ22" s="15">
        <f>Sug0.2[[#This Row],[CIRP26]]</f>
        <v>535</v>
      </c>
      <c r="HA22" s="15">
        <f>Sug0.2[[#This Row],[CIRP27]]</f>
        <v>537</v>
      </c>
      <c r="HB22" s="15">
        <f>Sug0.5[[#This Row],[CIRP2]]</f>
        <v>67</v>
      </c>
      <c r="HC22" s="15">
        <f>Sug0.5[[#This Row],[CIRP3]]</f>
        <v>82</v>
      </c>
      <c r="HD22" s="15">
        <f>Sug0.5[[#This Row],[CIRP4]]</f>
        <v>94</v>
      </c>
      <c r="HE22" s="15">
        <f>Sug0.5[[#This Row],[CIRP5]]</f>
        <v>109</v>
      </c>
      <c r="HF22" s="15">
        <f>Sug0.5[[#This Row],[CIRP6]]</f>
        <v>117</v>
      </c>
      <c r="HG22" s="15">
        <f>Sug0.5[[#This Row],[CIRP7]]</f>
        <v>126</v>
      </c>
      <c r="HH22" s="15">
        <f>Sug0.5[[#This Row],[CIRP8]]</f>
        <v>148</v>
      </c>
      <c r="HI22" s="15">
        <f>Sug0.5[[#This Row],[CIRP9]]</f>
        <v>164</v>
      </c>
      <c r="HJ22" s="15">
        <f>Sug0.5[[#This Row],[CIRP10]]</f>
        <v>188</v>
      </c>
      <c r="HK22" s="15">
        <f>Sug0.5[[#This Row],[CIRP11]]</f>
        <v>206</v>
      </c>
      <c r="HL22" s="15">
        <f>Sug0.5[[#This Row],[CIRP12]]</f>
        <v>219</v>
      </c>
      <c r="HM22" s="15">
        <f>Sug0.5[[#This Row],[CIRP13]]</f>
        <v>226</v>
      </c>
      <c r="HN22" s="15">
        <f>Sug0.5[[#This Row],[CIRP14]]</f>
        <v>247</v>
      </c>
      <c r="HO22" s="15">
        <f>Sug0.5[[#This Row],[CIRP15]]</f>
        <v>262</v>
      </c>
      <c r="HP22" s="15">
        <f>Sug0.5[[#This Row],[CIRP16]]</f>
        <v>280</v>
      </c>
      <c r="HQ22" s="15">
        <f>Sug0.5[[#This Row],[CIRP17]]</f>
        <v>286</v>
      </c>
      <c r="HR22" s="15">
        <f>Sug0.5[[#This Row],[CIRP18]]</f>
        <v>301</v>
      </c>
      <c r="HS22" s="15">
        <f>Sug0.5[[#This Row],[CIRP19]]</f>
        <v>326</v>
      </c>
      <c r="HT22" s="15">
        <f>Sug0.5[[#This Row],[CIRP20]]</f>
        <v>354</v>
      </c>
      <c r="HU22" s="15">
        <f>Sug0.5[[#This Row],[CIRP21]]</f>
        <v>379</v>
      </c>
      <c r="HV22" s="15">
        <f>Sug0.5[[#This Row],[CIRP22]]</f>
        <v>388</v>
      </c>
      <c r="HW22" s="15">
        <f>Sug0.5[[#This Row],[CIRP23]]</f>
        <v>407</v>
      </c>
      <c r="HX22" s="15">
        <f>Sug0.5[[#This Row],[CIRP24]]</f>
        <v>421</v>
      </c>
      <c r="HY22" s="15">
        <f>Sug0.5[[#This Row],[CIRP25]]</f>
        <v>430</v>
      </c>
      <c r="HZ22" s="15">
        <f>Sug0.5[[#This Row],[CIRP26]]</f>
        <v>450</v>
      </c>
      <c r="IA22" s="15">
        <f>Sug0.5[[#This Row],[CIRP27]]</f>
        <v>446</v>
      </c>
      <c r="IB22" s="15">
        <f>Reg[[#This Row],[HCCP2]]</f>
        <v>3</v>
      </c>
      <c r="IC22" s="15">
        <f>Reg[[#This Row],[HCCP3]]</f>
        <v>3</v>
      </c>
      <c r="ID22" s="15">
        <f>Reg[[#This Row],[HCCP4]]</f>
        <v>4</v>
      </c>
      <c r="IE22" s="15">
        <f>Reg[[#This Row],[HCCP5]]</f>
        <v>2</v>
      </c>
      <c r="IF22" s="15">
        <f>Reg[[#This Row],[HCCP6]]</f>
        <v>3</v>
      </c>
      <c r="IG22" s="15">
        <f>Reg[[#This Row],[HCCP7]]</f>
        <v>4</v>
      </c>
      <c r="IH22" s="15">
        <f>Reg[[#This Row],[HCCP8]]</f>
        <v>4</v>
      </c>
      <c r="II22" s="15">
        <f>Reg[[#This Row],[HCCP9]]</f>
        <v>4</v>
      </c>
      <c r="IJ22" s="15">
        <f>Reg[[#This Row],[HCCP10]]</f>
        <v>6</v>
      </c>
      <c r="IK22" s="15">
        <f>Reg[[#This Row],[HCCP11]]</f>
        <v>5</v>
      </c>
      <c r="IL22" s="15">
        <f>Reg[[#This Row],[HCCP12]]</f>
        <v>4</v>
      </c>
      <c r="IM22" s="15">
        <f>Reg[[#This Row],[HCCP13]]</f>
        <v>5</v>
      </c>
      <c r="IN22" s="15">
        <f>Reg[[#This Row],[HCCP14]]</f>
        <v>10</v>
      </c>
      <c r="IO22" s="15">
        <f>Reg[[#This Row],[HCCP15]]</f>
        <v>13</v>
      </c>
      <c r="IP22" s="15">
        <f>Reg[[#This Row],[HCCP16]]</f>
        <v>8</v>
      </c>
      <c r="IQ22" s="15">
        <f>Reg[[#This Row],[HCCP17]]</f>
        <v>10</v>
      </c>
      <c r="IR22" s="15">
        <f>Reg[[#This Row],[HCCP18]]</f>
        <v>7</v>
      </c>
      <c r="IS22" s="15">
        <f>Reg[[#This Row],[HCCP19]]</f>
        <v>6</v>
      </c>
      <c r="IT22" s="15">
        <f>Reg[[#This Row],[HCCP20]]</f>
        <v>9</v>
      </c>
      <c r="IU22" s="15">
        <f>Reg[[#This Row],[HCCP21]]</f>
        <v>12</v>
      </c>
      <c r="IV22" s="15">
        <f>Reg[[#This Row],[HCCP22]]</f>
        <v>15</v>
      </c>
      <c r="IW22" s="15">
        <f>Reg[[#This Row],[HCCP23]]</f>
        <v>18</v>
      </c>
      <c r="IX22" s="15">
        <f>Reg[[#This Row],[HCCP24]]</f>
        <v>17</v>
      </c>
      <c r="IY22" s="15">
        <f>Reg[[#This Row],[HCCP25]]</f>
        <v>23</v>
      </c>
      <c r="IZ22" s="15">
        <f>Reg[[#This Row],[HCCP26]]</f>
        <v>27</v>
      </c>
      <c r="JA22" s="15">
        <f>Reg[[#This Row],[HCCP27]]</f>
        <v>25</v>
      </c>
      <c r="JB22" s="15">
        <f>Sug0.2[[#This Row],[HCCP2]]</f>
        <v>3</v>
      </c>
      <c r="JC22" s="15">
        <f>Sug0.2[[#This Row],[HCCP3]]</f>
        <v>3</v>
      </c>
      <c r="JD22" s="15">
        <f>Sug0.2[[#This Row],[HCCP4]]</f>
        <v>4</v>
      </c>
      <c r="JE22" s="15">
        <f>Sug0.2[[#This Row],[HCCP5]]</f>
        <v>2</v>
      </c>
      <c r="JF22" s="15">
        <f>Sug0.2[[#This Row],[HCCP6]]</f>
        <v>3</v>
      </c>
      <c r="JG22" s="15">
        <f>Sug0.2[[#This Row],[HCCP7]]</f>
        <v>4</v>
      </c>
      <c r="JH22" s="15">
        <f>Sug0.2[[#This Row],[HCCP8]]</f>
        <v>4</v>
      </c>
      <c r="JI22" s="15">
        <f>Sug0.2[[#This Row],[HCCP9]]</f>
        <v>4</v>
      </c>
      <c r="JJ22" s="15">
        <f>Sug0.2[[#This Row],[HCCP10]]</f>
        <v>6</v>
      </c>
      <c r="JK22" s="15">
        <f>Sug0.2[[#This Row],[HCCP11]]</f>
        <v>5</v>
      </c>
      <c r="JL22" s="15">
        <f>Sug0.2[[#This Row],[HCCP12]]</f>
        <v>3</v>
      </c>
      <c r="JM22" s="15">
        <f>Sug0.2[[#This Row],[HCCP13]]</f>
        <v>4</v>
      </c>
      <c r="JN22" s="15">
        <f>Sug0.2[[#This Row],[HCCP14]]</f>
        <v>9</v>
      </c>
      <c r="JO22" s="15">
        <f>Sug0.2[[#This Row],[HCCP15]]</f>
        <v>12</v>
      </c>
      <c r="JP22" s="15">
        <f>Sug0.2[[#This Row],[HCCP16]]</f>
        <v>6</v>
      </c>
      <c r="JQ22" s="15">
        <f>Sug0.2[[#This Row],[HCCP17]]</f>
        <v>9</v>
      </c>
      <c r="JR22" s="15">
        <f>Sug0.2[[#This Row],[HCCP18]]</f>
        <v>7</v>
      </c>
      <c r="JS22" s="15">
        <f>Sug0.2[[#This Row],[HCCP19]]</f>
        <v>5</v>
      </c>
      <c r="JT22" s="15">
        <f>Sug0.2[[#This Row],[HCCP20]]</f>
        <v>8</v>
      </c>
      <c r="JU22" s="15">
        <f>Sug0.2[[#This Row],[HCCP21]]</f>
        <v>11</v>
      </c>
      <c r="JV22" s="15">
        <f>Sug0.2[[#This Row],[HCCP22]]</f>
        <v>14</v>
      </c>
      <c r="JW22" s="15">
        <f>Sug0.2[[#This Row],[HCCP23]]</f>
        <v>16</v>
      </c>
      <c r="JX22" s="15">
        <f>Sug0.2[[#This Row],[HCCP24]]</f>
        <v>16</v>
      </c>
      <c r="JY22" s="15">
        <f>Sug0.2[[#This Row],[HCCP25]]</f>
        <v>22</v>
      </c>
      <c r="JZ22" s="15">
        <f>Sug0.2[[#This Row],[HCCP26]]</f>
        <v>27</v>
      </c>
      <c r="KA22" s="15">
        <f>Sug0.2[[#This Row],[HCCP27]]</f>
        <v>25</v>
      </c>
      <c r="KB22" s="15">
        <f>Sug0.5[[#This Row],[HCCP2]]</f>
        <v>3</v>
      </c>
      <c r="KC22" s="15">
        <f>Sug0.5[[#This Row],[HCCP3]]</f>
        <v>3</v>
      </c>
      <c r="KD22" s="15">
        <f>Sug0.5[[#This Row],[HCCP4]]</f>
        <v>4</v>
      </c>
      <c r="KE22" s="15">
        <f>Sug0.5[[#This Row],[HCCP5]]</f>
        <v>2</v>
      </c>
      <c r="KF22" s="15">
        <f>Sug0.5[[#This Row],[HCCP6]]</f>
        <v>3</v>
      </c>
      <c r="KG22" s="15">
        <f>Sug0.5[[#This Row],[HCCP7]]</f>
        <v>4</v>
      </c>
      <c r="KH22" s="15">
        <f>Sug0.5[[#This Row],[HCCP8]]</f>
        <v>4</v>
      </c>
      <c r="KI22" s="15">
        <f>Sug0.5[[#This Row],[HCCP9]]</f>
        <v>3</v>
      </c>
      <c r="KJ22" s="15">
        <f>Sug0.5[[#This Row],[HCCP10]]</f>
        <v>5</v>
      </c>
      <c r="KK22" s="15">
        <f>Sug0.5[[#This Row],[HCCP11]]</f>
        <v>5</v>
      </c>
      <c r="KL22" s="15">
        <f>Sug0.5[[#This Row],[HCCP12]]</f>
        <v>3</v>
      </c>
      <c r="KM22" s="15">
        <f>Sug0.5[[#This Row],[HCCP13]]</f>
        <v>4</v>
      </c>
      <c r="KN22" s="15">
        <f>Sug0.5[[#This Row],[HCCP14]]</f>
        <v>8</v>
      </c>
      <c r="KO22" s="15">
        <f>Sug0.5[[#This Row],[HCCP15]]</f>
        <v>9</v>
      </c>
      <c r="KP22" s="15">
        <f>Sug0.5[[#This Row],[HCCP16]]</f>
        <v>6</v>
      </c>
      <c r="KQ22" s="15">
        <f>Sug0.5[[#This Row],[HCCP17]]</f>
        <v>8</v>
      </c>
      <c r="KR22" s="15">
        <f>Sug0.5[[#This Row],[HCCP18]]</f>
        <v>6</v>
      </c>
      <c r="KS22" s="15">
        <f>Sug0.5[[#This Row],[HCCP19]]</f>
        <v>4</v>
      </c>
      <c r="KT22" s="15">
        <f>Sug0.5[[#This Row],[HCCP20]]</f>
        <v>8</v>
      </c>
      <c r="KU22" s="15">
        <f>Sug0.5[[#This Row],[HCCP21]]</f>
        <v>9</v>
      </c>
      <c r="KV22" s="15">
        <f>Sug0.5[[#This Row],[HCCP22]]</f>
        <v>13</v>
      </c>
      <c r="KW22" s="15">
        <f>Sug0.5[[#This Row],[HCCP23]]</f>
        <v>14</v>
      </c>
      <c r="KX22" s="15">
        <f>Sug0.5[[#This Row],[HCCP24]]</f>
        <v>14</v>
      </c>
      <c r="KY22" s="15">
        <f>Sug0.5[[#This Row],[HCCP25]]</f>
        <v>16</v>
      </c>
      <c r="KZ22" s="15">
        <f>Sug0.5[[#This Row],[HCCP26]]</f>
        <v>19</v>
      </c>
      <c r="LA22" s="15">
        <f>Sug0.5[[#This Row],[HCCP27]]</f>
        <v>18</v>
      </c>
      <c r="LB22" s="15">
        <f>Reg[[#This Row],[CHDP2]]</f>
        <v>1419</v>
      </c>
      <c r="LC22" s="15">
        <f>Reg[[#This Row],[CHDP3]]</f>
        <v>1491</v>
      </c>
      <c r="LD22" s="15">
        <f>Reg[[#This Row],[CHDP4]]</f>
        <v>1542</v>
      </c>
      <c r="LE22" s="15">
        <f>Reg[[#This Row],[CHDP5]]</f>
        <v>1603</v>
      </c>
      <c r="LF22" s="15">
        <f>Reg[[#This Row],[CHDP6]]</f>
        <v>1649</v>
      </c>
      <c r="LG22" s="15">
        <f>Reg[[#This Row],[CHDP7]]</f>
        <v>1678</v>
      </c>
      <c r="LH22" s="15">
        <f>Reg[[#This Row],[CHDP8]]</f>
        <v>1702</v>
      </c>
      <c r="LI22" s="15">
        <f>Reg[[#This Row],[CHDP9]]</f>
        <v>1770</v>
      </c>
      <c r="LJ22" s="15">
        <f>Reg[[#This Row],[CHDP10]]</f>
        <v>1802</v>
      </c>
      <c r="LK22" s="15">
        <f>Reg[[#This Row],[CHDP11]]</f>
        <v>1847</v>
      </c>
      <c r="LL22" s="15">
        <f>Reg[[#This Row],[CHDP12]]</f>
        <v>1881</v>
      </c>
      <c r="LM22" s="15">
        <f>Reg[[#This Row],[CHDP13]]</f>
        <v>1922</v>
      </c>
      <c r="LN22" s="15">
        <f>Reg[[#This Row],[CHDP14]]</f>
        <v>1948</v>
      </c>
      <c r="LO22" s="15">
        <f>Reg[[#This Row],[CHDP15]]</f>
        <v>1970</v>
      </c>
      <c r="LP22" s="15">
        <f>Reg[[#This Row],[CHDP16]]</f>
        <v>1985</v>
      </c>
      <c r="LQ22" s="15">
        <f>Reg[[#This Row],[CHDP17]]</f>
        <v>2002</v>
      </c>
      <c r="LR22" s="15">
        <f>Reg[[#This Row],[CHDP18]]</f>
        <v>2018</v>
      </c>
      <c r="LS22" s="15">
        <f>Reg[[#This Row],[CHDP19]]</f>
        <v>2037</v>
      </c>
      <c r="LT22" s="15">
        <f>Reg[[#This Row],[CHDP20]]</f>
        <v>2050</v>
      </c>
      <c r="LU22" s="15">
        <f>Reg[[#This Row],[CHDP21]]</f>
        <v>2037</v>
      </c>
      <c r="LV22" s="15">
        <f>Reg[[#This Row],[CHDP22]]</f>
        <v>2040</v>
      </c>
      <c r="LW22" s="15">
        <f>Reg[[#This Row],[CHDP23]]</f>
        <v>2053</v>
      </c>
      <c r="LX22" s="15">
        <f>Reg[[#This Row],[CHDP24]]</f>
        <v>2067</v>
      </c>
      <c r="LY22" s="15">
        <f>Reg[[#This Row],[CHDP25]]</f>
        <v>2051</v>
      </c>
      <c r="LZ22" s="15">
        <f>Reg[[#This Row],[CHDP26]]</f>
        <v>2056</v>
      </c>
      <c r="MA22" s="15">
        <f>Reg[[#This Row],[CHDP27]]</f>
        <v>2068</v>
      </c>
      <c r="MB22" s="15">
        <f>Sug0.2[[#This Row],[CHDP2]]</f>
        <v>1419</v>
      </c>
      <c r="MC22" s="15">
        <f>Sug0.2[[#This Row],[CHDP3]]</f>
        <v>1491</v>
      </c>
      <c r="MD22" s="15">
        <f>Sug0.2[[#This Row],[CHDP4]]</f>
        <v>1541</v>
      </c>
      <c r="ME22" s="15">
        <f>Sug0.2[[#This Row],[CHDP5]]</f>
        <v>1600</v>
      </c>
      <c r="MF22" s="15">
        <f>Sug0.2[[#This Row],[CHDP6]]</f>
        <v>1644</v>
      </c>
      <c r="MG22" s="15">
        <f>Sug0.2[[#This Row],[CHDP7]]</f>
        <v>1670</v>
      </c>
      <c r="MH22" s="15">
        <f>Sug0.2[[#This Row],[CHDP8]]</f>
        <v>1693</v>
      </c>
      <c r="MI22" s="15">
        <f>Sug0.2[[#This Row],[CHDP9]]</f>
        <v>1759</v>
      </c>
      <c r="MJ22" s="15">
        <f>Sug0.2[[#This Row],[CHDP10]]</f>
        <v>1789</v>
      </c>
      <c r="MK22" s="15">
        <f>Sug0.2[[#This Row],[CHDP11]]</f>
        <v>1833</v>
      </c>
      <c r="ML22" s="15">
        <f>Sug0.2[[#This Row],[CHDP12]]</f>
        <v>1867</v>
      </c>
      <c r="MM22" s="15">
        <f>Sug0.2[[#This Row],[CHDP13]]</f>
        <v>1910</v>
      </c>
      <c r="MN22" s="15">
        <f>Sug0.2[[#This Row],[CHDP14]]</f>
        <v>1936</v>
      </c>
      <c r="MO22" s="15">
        <f>Sug0.2[[#This Row],[CHDP15]]</f>
        <v>1958</v>
      </c>
      <c r="MP22" s="15">
        <f>Sug0.2[[#This Row],[CHDP16]]</f>
        <v>1970</v>
      </c>
      <c r="MQ22" s="15">
        <f>Sug0.2[[#This Row],[CHDP17]]</f>
        <v>1988</v>
      </c>
      <c r="MR22" s="15">
        <f>Sug0.2[[#This Row],[CHDP18]]</f>
        <v>2001</v>
      </c>
      <c r="MS22" s="15">
        <f>Sug0.2[[#This Row],[CHDP19]]</f>
        <v>2021</v>
      </c>
      <c r="MT22" s="15">
        <f>Sug0.2[[#This Row],[CHDP20]]</f>
        <v>2032</v>
      </c>
      <c r="MU22" s="15">
        <f>Sug0.2[[#This Row],[CHDP21]]</f>
        <v>2021</v>
      </c>
      <c r="MV22" s="15">
        <f>Sug0.2[[#This Row],[CHDP22]]</f>
        <v>2023</v>
      </c>
      <c r="MW22" s="15">
        <f>Sug0.2[[#This Row],[CHDP23]]</f>
        <v>2037</v>
      </c>
      <c r="MX22" s="15">
        <f>Sug0.2[[#This Row],[CHDP24]]</f>
        <v>2054</v>
      </c>
      <c r="MY22" s="15">
        <f>Sug0.2[[#This Row],[CHDP25]]</f>
        <v>2035</v>
      </c>
      <c r="MZ22" s="15">
        <f>Sug0.2[[#This Row],[CHDP26]]</f>
        <v>2039</v>
      </c>
      <c r="NA22" s="15">
        <f>Sug0.2[[#This Row],[CHDP27]]</f>
        <v>2047</v>
      </c>
      <c r="NB22" s="15">
        <f>Sug0.5[[#This Row],[CHDP2]]</f>
        <v>1419</v>
      </c>
      <c r="NC22" s="15">
        <f>Sug0.5[[#This Row],[CHDP3]]</f>
        <v>1491</v>
      </c>
      <c r="ND22" s="15">
        <f>Sug0.5[[#This Row],[CHDP4]]</f>
        <v>1541</v>
      </c>
      <c r="NE22" s="15">
        <f>Sug0.5[[#This Row],[CHDP5]]</f>
        <v>1599</v>
      </c>
      <c r="NF22" s="15">
        <f>Sug0.5[[#This Row],[CHDP6]]</f>
        <v>1641</v>
      </c>
      <c r="NG22" s="15">
        <f>Sug0.5[[#This Row],[CHDP7]]</f>
        <v>1666</v>
      </c>
      <c r="NH22" s="15">
        <f>Sug0.5[[#This Row],[CHDP8]]</f>
        <v>1689</v>
      </c>
      <c r="NI22" s="15">
        <f>Sug0.5[[#This Row],[CHDP9]]</f>
        <v>1752</v>
      </c>
      <c r="NJ22" s="15">
        <f>Sug0.5[[#This Row],[CHDP10]]</f>
        <v>1779</v>
      </c>
      <c r="NK22" s="15">
        <f>Sug0.5[[#This Row],[CHDP11]]</f>
        <v>1819</v>
      </c>
      <c r="NL22" s="15">
        <f>Sug0.5[[#This Row],[CHDP12]]</f>
        <v>1851</v>
      </c>
      <c r="NM22" s="15">
        <f>Sug0.5[[#This Row],[CHDP13]]</f>
        <v>1891</v>
      </c>
      <c r="NN22" s="15">
        <f>Sug0.5[[#This Row],[CHDP14]]</f>
        <v>1912</v>
      </c>
      <c r="NO22" s="15">
        <f>Sug0.5[[#This Row],[CHDP15]]</f>
        <v>1932</v>
      </c>
      <c r="NP22" s="15">
        <f>Sug0.5[[#This Row],[CHDP16]]</f>
        <v>1942</v>
      </c>
      <c r="NQ22" s="15">
        <f>Sug0.5[[#This Row],[CHDP17]]</f>
        <v>1961</v>
      </c>
      <c r="NR22" s="15">
        <f>Sug0.5[[#This Row],[CHDP18]]</f>
        <v>1975</v>
      </c>
      <c r="NS22" s="15">
        <f>Sug0.5[[#This Row],[CHDP19]]</f>
        <v>1992</v>
      </c>
      <c r="NT22" s="15">
        <f>Sug0.5[[#This Row],[CHDP20]]</f>
        <v>2004</v>
      </c>
      <c r="NU22" s="15">
        <f>Sug0.5[[#This Row],[CHDP21]]</f>
        <v>1994</v>
      </c>
      <c r="NV22" s="15">
        <f>Sug0.5[[#This Row],[CHDP22]]</f>
        <v>1998</v>
      </c>
      <c r="NW22" s="15">
        <f>Sug0.5[[#This Row],[CHDP23]]</f>
        <v>2017</v>
      </c>
      <c r="NX22" s="15">
        <f>Sug0.5[[#This Row],[CHDP24]]</f>
        <v>2029</v>
      </c>
      <c r="NY22" s="15">
        <f>Sug0.5[[#This Row],[CHDP25]]</f>
        <v>2011</v>
      </c>
      <c r="NZ22" s="15">
        <f>Sug0.5[[#This Row],[CHDP26]]</f>
        <v>2020</v>
      </c>
      <c r="OA22" s="15">
        <f>Sug0.5[[#This Row],[CHDP27]]</f>
        <v>2029</v>
      </c>
      <c r="OB22" s="15">
        <f>Reg[[#This Row],[T2DP2]]</f>
        <v>2077</v>
      </c>
      <c r="OC22" s="15">
        <f>Reg[[#This Row],[T2DP3]]</f>
        <v>2203</v>
      </c>
      <c r="OD22" s="15">
        <f>Reg[[#This Row],[T2DP4]]</f>
        <v>2306</v>
      </c>
      <c r="OE22" s="15">
        <f>Reg[[#This Row],[T2DP5]]</f>
        <v>2431</v>
      </c>
      <c r="OF22" s="15">
        <f>Reg[[#This Row],[T2DP6]]</f>
        <v>2540</v>
      </c>
      <c r="OG22" s="15">
        <f>Reg[[#This Row],[T2DP7]]</f>
        <v>2679</v>
      </c>
      <c r="OH22" s="15">
        <f>Reg[[#This Row],[T2DP8]]</f>
        <v>2771</v>
      </c>
      <c r="OI22" s="15">
        <f>Reg[[#This Row],[T2DP9]]</f>
        <v>2891</v>
      </c>
      <c r="OJ22" s="15">
        <f>Reg[[#This Row],[T2DP10]]</f>
        <v>3000</v>
      </c>
      <c r="OK22" s="15">
        <f>Reg[[#This Row],[T2DP11]]</f>
        <v>3151</v>
      </c>
      <c r="OL22" s="15">
        <f>Reg[[#This Row],[T2DP12]]</f>
        <v>3256</v>
      </c>
      <c r="OM22" s="15">
        <f>Reg[[#This Row],[T2DP13]]</f>
        <v>3385</v>
      </c>
      <c r="ON22" s="15">
        <f>Reg[[#This Row],[T2DP14]]</f>
        <v>3518</v>
      </c>
      <c r="OO22" s="15">
        <f>Reg[[#This Row],[T2DP15]]</f>
        <v>3598</v>
      </c>
      <c r="OP22" s="15">
        <f>Reg[[#This Row],[T2DP16]]</f>
        <v>3709</v>
      </c>
      <c r="OQ22" s="15">
        <f>Reg[[#This Row],[T2DP17]]</f>
        <v>3804</v>
      </c>
      <c r="OR22" s="15">
        <f>Reg[[#This Row],[T2DP18]]</f>
        <v>3922</v>
      </c>
      <c r="OS22" s="15">
        <f>Reg[[#This Row],[T2DP19]]</f>
        <v>4005</v>
      </c>
      <c r="OT22" s="15">
        <f>Reg[[#This Row],[T2DP20]]</f>
        <v>4063</v>
      </c>
      <c r="OU22" s="15">
        <f>Reg[[#This Row],[T2DP21]]</f>
        <v>4148</v>
      </c>
      <c r="OV22" s="15">
        <f>Reg[[#This Row],[T2DP22]]</f>
        <v>4246</v>
      </c>
      <c r="OW22" s="15">
        <f>Reg[[#This Row],[T2DP23]]</f>
        <v>4328</v>
      </c>
      <c r="OX22" s="15">
        <f>Reg[[#This Row],[T2DP24]]</f>
        <v>4379</v>
      </c>
      <c r="OY22" s="15">
        <f>Reg[[#This Row],[T2DP25]]</f>
        <v>4428</v>
      </c>
      <c r="OZ22" s="15">
        <f>Reg[[#This Row],[T2DP26]]</f>
        <v>4487</v>
      </c>
      <c r="PA22" s="15">
        <f>Reg[[#This Row],[T2DP27]]</f>
        <v>4522</v>
      </c>
      <c r="PB22" s="15">
        <f>Sug0.2[[#This Row],[T2DP2]]</f>
        <v>2077</v>
      </c>
      <c r="PC22" s="15">
        <f>Sug0.2[[#This Row],[T2DP3]]</f>
        <v>2203</v>
      </c>
      <c r="PD22" s="15">
        <f>Sug0.2[[#This Row],[T2DP4]]</f>
        <v>2305</v>
      </c>
      <c r="PE22" s="15">
        <f>Sug0.2[[#This Row],[T2DP5]]</f>
        <v>2428</v>
      </c>
      <c r="PF22" s="15">
        <f>Sug0.2[[#This Row],[T2DP6]]</f>
        <v>2534</v>
      </c>
      <c r="PG22" s="15">
        <f>Sug0.2[[#This Row],[T2DP7]]</f>
        <v>2675</v>
      </c>
      <c r="PH22" s="15">
        <f>Sug0.2[[#This Row],[T2DP8]]</f>
        <v>2765</v>
      </c>
      <c r="PI22" s="15">
        <f>Sug0.2[[#This Row],[T2DP9]]</f>
        <v>2884</v>
      </c>
      <c r="PJ22" s="15">
        <f>Sug0.2[[#This Row],[T2DP10]]</f>
        <v>2990</v>
      </c>
      <c r="PK22" s="15">
        <f>Sug0.2[[#This Row],[T2DP11]]</f>
        <v>3141</v>
      </c>
      <c r="PL22" s="15">
        <f>Sug0.2[[#This Row],[T2DP12]]</f>
        <v>3244</v>
      </c>
      <c r="PM22" s="15">
        <f>Sug0.2[[#This Row],[T2DP13]]</f>
        <v>3369</v>
      </c>
      <c r="PN22" s="15">
        <f>Sug0.2[[#This Row],[T2DP14]]</f>
        <v>3501</v>
      </c>
      <c r="PO22" s="15">
        <f>Sug0.2[[#This Row],[T2DP15]]</f>
        <v>3578</v>
      </c>
      <c r="PP22" s="15">
        <f>Sug0.2[[#This Row],[T2DP16]]</f>
        <v>3691</v>
      </c>
      <c r="PQ22" s="15">
        <f>Sug0.2[[#This Row],[T2DP17]]</f>
        <v>3783</v>
      </c>
      <c r="PR22" s="15">
        <f>Sug0.2[[#This Row],[T2DP18]]</f>
        <v>3900</v>
      </c>
      <c r="PS22" s="15">
        <f>Sug0.2[[#This Row],[T2DP19]]</f>
        <v>3980</v>
      </c>
      <c r="PT22" s="15">
        <f>Sug0.2[[#This Row],[T2DP20]]</f>
        <v>4040</v>
      </c>
      <c r="PU22" s="15">
        <f>Sug0.2[[#This Row],[T2DP21]]</f>
        <v>4121</v>
      </c>
      <c r="PV22" s="15">
        <f>Sug0.2[[#This Row],[T2DP22]]</f>
        <v>4218</v>
      </c>
      <c r="PW22" s="15">
        <f>Sug0.2[[#This Row],[T2DP23]]</f>
        <v>4299</v>
      </c>
      <c r="PX22" s="15">
        <f>Sug0.2[[#This Row],[T2DP24]]</f>
        <v>4353</v>
      </c>
      <c r="PY22" s="15">
        <f>Sug0.2[[#This Row],[T2DP25]]</f>
        <v>4404</v>
      </c>
      <c r="PZ22" s="15">
        <f>Sug0.2[[#This Row],[T2DP26]]</f>
        <v>4460</v>
      </c>
      <c r="QA22" s="15">
        <f>Sug0.2[[#This Row],[T2DP27]]</f>
        <v>4498</v>
      </c>
      <c r="QB22" s="15">
        <f>Sug0.5[[#This Row],[T2DP2]]</f>
        <v>2077</v>
      </c>
      <c r="QC22" s="15">
        <f>Sug0.5[[#This Row],[T2DP3]]</f>
        <v>2203</v>
      </c>
      <c r="QD22" s="15">
        <f>Sug0.5[[#This Row],[T2DP4]]</f>
        <v>2303</v>
      </c>
      <c r="QE22" s="15">
        <f>Sug0.5[[#This Row],[T2DP5]]</f>
        <v>2424</v>
      </c>
      <c r="QF22" s="15">
        <f>Sug0.5[[#This Row],[T2DP6]]</f>
        <v>2526</v>
      </c>
      <c r="QG22" s="15">
        <f>Sug0.5[[#This Row],[T2DP7]]</f>
        <v>2664</v>
      </c>
      <c r="QH22" s="15">
        <f>Sug0.5[[#This Row],[T2DP8]]</f>
        <v>2749</v>
      </c>
      <c r="QI22" s="15">
        <f>Sug0.5[[#This Row],[T2DP9]]</f>
        <v>2869</v>
      </c>
      <c r="QJ22" s="15">
        <f>Sug0.5[[#This Row],[T2DP10]]</f>
        <v>2972</v>
      </c>
      <c r="QK22" s="15">
        <f>Sug0.5[[#This Row],[T2DP11]]</f>
        <v>3118</v>
      </c>
      <c r="QL22" s="15">
        <f>Sug0.5[[#This Row],[T2DP12]]</f>
        <v>3216</v>
      </c>
      <c r="QM22" s="15">
        <f>Sug0.5[[#This Row],[T2DP13]]</f>
        <v>3336</v>
      </c>
      <c r="QN22" s="15">
        <f>Sug0.5[[#This Row],[T2DP14]]</f>
        <v>3462</v>
      </c>
      <c r="QO22" s="15">
        <f>Sug0.5[[#This Row],[T2DP15]]</f>
        <v>3538</v>
      </c>
      <c r="QP22" s="15">
        <f>Sug0.5[[#This Row],[T2DP16]]</f>
        <v>3644</v>
      </c>
      <c r="QQ22" s="15">
        <f>Sug0.5[[#This Row],[T2DP17]]</f>
        <v>3739</v>
      </c>
      <c r="QR22" s="15">
        <f>Sug0.5[[#This Row],[T2DP18]]</f>
        <v>3853</v>
      </c>
      <c r="QS22" s="15">
        <f>Sug0.5[[#This Row],[T2DP19]]</f>
        <v>3935</v>
      </c>
      <c r="QT22" s="15">
        <f>Sug0.5[[#This Row],[T2DP20]]</f>
        <v>3986</v>
      </c>
      <c r="QU22" s="15">
        <f>Sug0.5[[#This Row],[T2DP21]]</f>
        <v>4065</v>
      </c>
      <c r="QV22" s="15">
        <f>Sug0.5[[#This Row],[T2DP22]]</f>
        <v>4155</v>
      </c>
      <c r="QW22" s="15">
        <f>Sug0.5[[#This Row],[T2DP23]]</f>
        <v>4239</v>
      </c>
      <c r="QX22" s="15">
        <f>Sug0.5[[#This Row],[T2DP24]]</f>
        <v>4292</v>
      </c>
      <c r="QY22" s="15">
        <f>Sug0.5[[#This Row],[T2DP25]]</f>
        <v>4340</v>
      </c>
      <c r="QZ22" s="15">
        <f>Sug0.5[[#This Row],[T2DP26]]</f>
        <v>4399</v>
      </c>
      <c r="RA22" s="15">
        <f>Sug0.5[[#This Row],[T2DP27]]</f>
        <v>4440</v>
      </c>
      <c r="RB22" s="15">
        <f>Reg[[#This Row],[OVEP2]]</f>
        <v>7562</v>
      </c>
      <c r="RC22" s="15">
        <f>Reg[[#This Row],[OVEP3]]</f>
        <v>7951</v>
      </c>
      <c r="RD22" s="15">
        <f>Reg[[#This Row],[OVEP4]]</f>
        <v>8278</v>
      </c>
      <c r="RE22" s="15">
        <f>Reg[[#This Row],[OVEP5]]</f>
        <v>8465</v>
      </c>
      <c r="RF22" s="15">
        <f>Reg[[#This Row],[OVEP6]]</f>
        <v>8718</v>
      </c>
      <c r="RG22" s="15">
        <f>Reg[[#This Row],[OVEP7]]</f>
        <v>8852</v>
      </c>
      <c r="RH22" s="15">
        <f>Reg[[#This Row],[OVEP8]]</f>
        <v>8982</v>
      </c>
      <c r="RI22" s="15">
        <f>Reg[[#This Row],[OVEP9]]</f>
        <v>9137</v>
      </c>
      <c r="RJ22" s="15">
        <f>Reg[[#This Row],[OVEP10]]</f>
        <v>9264</v>
      </c>
      <c r="RK22" s="15">
        <f>Reg[[#This Row],[OVEP11]]</f>
        <v>9400</v>
      </c>
      <c r="RL22" s="15">
        <f>Reg[[#This Row],[OVEP12]]</f>
        <v>9492</v>
      </c>
      <c r="RM22" s="15">
        <f>Reg[[#This Row],[OVEP13]]</f>
        <v>9504</v>
      </c>
      <c r="RN22" s="15">
        <f>Reg[[#This Row],[OVEP14]]</f>
        <v>9600</v>
      </c>
      <c r="RO22" s="15">
        <f>Reg[[#This Row],[OVEP15]]</f>
        <v>9640</v>
      </c>
      <c r="RP22" s="15">
        <f>Reg[[#This Row],[OVEP16]]</f>
        <v>9698</v>
      </c>
      <c r="RQ22" s="15">
        <f>Reg[[#This Row],[OVEP17]]</f>
        <v>9743</v>
      </c>
      <c r="RR22" s="15">
        <f>Reg[[#This Row],[OVEP18]]</f>
        <v>9767</v>
      </c>
      <c r="RS22" s="15">
        <f>Reg[[#This Row],[OVEP19]]</f>
        <v>9785</v>
      </c>
      <c r="RT22" s="15">
        <f>Reg[[#This Row],[OVEP20]]</f>
        <v>9763</v>
      </c>
      <c r="RU22" s="15">
        <f>Reg[[#This Row],[OVEP21]]</f>
        <v>9834</v>
      </c>
      <c r="RV22" s="15">
        <f>Reg[[#This Row],[OVEP22]]</f>
        <v>9896</v>
      </c>
      <c r="RW22" s="15">
        <f>Reg[[#This Row],[OVEP23]]</f>
        <v>9913</v>
      </c>
      <c r="RX22" s="15">
        <f>Reg[[#This Row],[OVEP24]]</f>
        <v>9900</v>
      </c>
      <c r="RY22" s="15">
        <f>Reg[[#This Row],[OVEP25]]</f>
        <v>9887</v>
      </c>
      <c r="RZ22" s="15">
        <f>Reg[[#This Row],[OVEP26]]</f>
        <v>9873</v>
      </c>
      <c r="SA22" s="15">
        <f>Reg[[#This Row],[OVEP27]]</f>
        <v>10045</v>
      </c>
      <c r="SB22" s="15">
        <f>Sug0.2[[#This Row],[OVEP2]]</f>
        <v>7562</v>
      </c>
      <c r="SC22" s="15">
        <f>Sug0.2[[#This Row],[OVEP3]]</f>
        <v>7951</v>
      </c>
      <c r="SD22" s="15">
        <f>Sug0.2[[#This Row],[OVEP4]]</f>
        <v>8278</v>
      </c>
      <c r="SE22" s="15">
        <f>Sug0.2[[#This Row],[OVEP5]]</f>
        <v>8467</v>
      </c>
      <c r="SF22" s="15">
        <f>Sug0.2[[#This Row],[OVEP6]]</f>
        <v>8719</v>
      </c>
      <c r="SG22" s="15">
        <f>Sug0.2[[#This Row],[OVEP7]]</f>
        <v>8860</v>
      </c>
      <c r="SH22" s="15">
        <f>Sug0.2[[#This Row],[OVEP8]]</f>
        <v>8991</v>
      </c>
      <c r="SI22" s="15">
        <f>Sug0.2[[#This Row],[OVEP9]]</f>
        <v>9140</v>
      </c>
      <c r="SJ22" s="15">
        <f>Sug0.2[[#This Row],[OVEP10]]</f>
        <v>9270</v>
      </c>
      <c r="SK22" s="15">
        <f>Sug0.2[[#This Row],[OVEP11]]</f>
        <v>9406</v>
      </c>
      <c r="SL22" s="15">
        <f>Sug0.2[[#This Row],[OVEP12]]</f>
        <v>9500</v>
      </c>
      <c r="SM22" s="15">
        <f>Sug0.2[[#This Row],[OVEP13]]</f>
        <v>9511</v>
      </c>
      <c r="SN22" s="15">
        <f>Sug0.2[[#This Row],[OVEP14]]</f>
        <v>9602</v>
      </c>
      <c r="SO22" s="15">
        <f>Sug0.2[[#This Row],[OVEP15]]</f>
        <v>9645</v>
      </c>
      <c r="SP22" s="15">
        <f>Sug0.2[[#This Row],[OVEP16]]</f>
        <v>9702</v>
      </c>
      <c r="SQ22" s="15">
        <f>Sug0.2[[#This Row],[OVEP17]]</f>
        <v>9751</v>
      </c>
      <c r="SR22" s="15">
        <f>Sug0.2[[#This Row],[OVEP18]]</f>
        <v>9768</v>
      </c>
      <c r="SS22" s="15">
        <f>Sug0.2[[#This Row],[OVEP19]]</f>
        <v>9777</v>
      </c>
      <c r="ST22" s="15">
        <f>Sug0.2[[#This Row],[OVEP20]]</f>
        <v>9760</v>
      </c>
      <c r="SU22" s="15">
        <f>Sug0.2[[#This Row],[OVEP21]]</f>
        <v>9838</v>
      </c>
      <c r="SV22" s="15">
        <f>Sug0.2[[#This Row],[OVEP22]]</f>
        <v>9895</v>
      </c>
      <c r="SW22" s="15">
        <f>Sug0.2[[#This Row],[OVEP23]]</f>
        <v>9914</v>
      </c>
      <c r="SX22" s="15">
        <f>Sug0.2[[#This Row],[OVEP24]]</f>
        <v>9901</v>
      </c>
      <c r="SY22" s="15">
        <f>Sug0.2[[#This Row],[OVEP25]]</f>
        <v>9895</v>
      </c>
      <c r="SZ22" s="15">
        <f>Sug0.2[[#This Row],[OVEP26]]</f>
        <v>9887</v>
      </c>
      <c r="TA22" s="15">
        <f>Sug0.2[[#This Row],[OVEP27]]</f>
        <v>10054</v>
      </c>
      <c r="TB22" s="15">
        <f>Sug0.5[[#This Row],[OVEP2]]</f>
        <v>7562</v>
      </c>
      <c r="TC22" s="15">
        <f>Sug0.5[[#This Row],[OVEP3]]</f>
        <v>7951</v>
      </c>
      <c r="TD22" s="15">
        <f>Sug0.5[[#This Row],[OVEP4]]</f>
        <v>8276</v>
      </c>
      <c r="TE22" s="15">
        <f>Sug0.5[[#This Row],[OVEP5]]</f>
        <v>8466</v>
      </c>
      <c r="TF22" s="15">
        <f>Sug0.5[[#This Row],[OVEP6]]</f>
        <v>8716</v>
      </c>
      <c r="TG22" s="15">
        <f>Sug0.5[[#This Row],[OVEP7]]</f>
        <v>8851</v>
      </c>
      <c r="TH22" s="15">
        <f>Sug0.5[[#This Row],[OVEP8]]</f>
        <v>8991</v>
      </c>
      <c r="TI22" s="15">
        <f>Sug0.5[[#This Row],[OVEP9]]</f>
        <v>9140</v>
      </c>
      <c r="TJ22" s="15">
        <f>Sug0.5[[#This Row],[OVEP10]]</f>
        <v>9273</v>
      </c>
      <c r="TK22" s="15">
        <f>Sug0.5[[#This Row],[OVEP11]]</f>
        <v>9416</v>
      </c>
      <c r="TL22" s="15">
        <f>Sug0.5[[#This Row],[OVEP12]]</f>
        <v>9503</v>
      </c>
      <c r="TM22" s="15">
        <f>Sug0.5[[#This Row],[OVEP13]]</f>
        <v>9518</v>
      </c>
      <c r="TN22" s="15">
        <f>Sug0.5[[#This Row],[OVEP14]]</f>
        <v>9611</v>
      </c>
      <c r="TO22" s="15">
        <f>Sug0.5[[#This Row],[OVEP15]]</f>
        <v>9662</v>
      </c>
      <c r="TP22" s="15">
        <f>Sug0.5[[#This Row],[OVEP16]]</f>
        <v>9709</v>
      </c>
      <c r="TQ22" s="15">
        <f>Sug0.5[[#This Row],[OVEP17]]</f>
        <v>9761</v>
      </c>
      <c r="TR22" s="15">
        <f>Sug0.5[[#This Row],[OVEP18]]</f>
        <v>9787</v>
      </c>
      <c r="TS22" s="15">
        <f>Sug0.5[[#This Row],[OVEP19]]</f>
        <v>9787</v>
      </c>
      <c r="TT22" s="15">
        <f>Sug0.5[[#This Row],[OVEP20]]</f>
        <v>9766</v>
      </c>
      <c r="TU22" s="15">
        <f>Sug0.5[[#This Row],[OVEP21]]</f>
        <v>9858</v>
      </c>
      <c r="TV22" s="15">
        <f>Sug0.5[[#This Row],[OVEP22]]</f>
        <v>9919</v>
      </c>
      <c r="TW22" s="15">
        <f>Sug0.5[[#This Row],[OVEP23]]</f>
        <v>9938</v>
      </c>
      <c r="TX22" s="15">
        <f>Sug0.5[[#This Row],[OVEP24]]</f>
        <v>9925</v>
      </c>
      <c r="TY22" s="15">
        <f>Sug0.5[[#This Row],[OVEP25]]</f>
        <v>9923</v>
      </c>
      <c r="TZ22" s="15">
        <f>Sug0.5[[#This Row],[OVEP26]]</f>
        <v>9931</v>
      </c>
      <c r="UA22" s="15">
        <f>Sug0.5[[#This Row],[OVEP27]]</f>
        <v>10093</v>
      </c>
      <c r="UB22" s="15">
        <f>Reg[[#This Row],[OBEP2]]</f>
        <v>8437</v>
      </c>
      <c r="UC22" s="15">
        <f>Reg[[#This Row],[OBEP3]]</f>
        <v>8292</v>
      </c>
      <c r="UD22" s="15">
        <f>Reg[[#This Row],[OBEP4]]</f>
        <v>8140</v>
      </c>
      <c r="UE22" s="15">
        <f>Reg[[#This Row],[OBEP5]]</f>
        <v>8101</v>
      </c>
      <c r="UF22" s="15">
        <f>Reg[[#This Row],[OBEP6]]</f>
        <v>8044</v>
      </c>
      <c r="UG22" s="15">
        <f>Reg[[#This Row],[OBEP7]]</f>
        <v>7990</v>
      </c>
      <c r="UH22" s="15">
        <f>Reg[[#This Row],[OBEP8]]</f>
        <v>7968</v>
      </c>
      <c r="UI22" s="15">
        <f>Reg[[#This Row],[OBEP9]]</f>
        <v>7941</v>
      </c>
      <c r="UJ22" s="15">
        <f>Reg[[#This Row],[OBEP10]]</f>
        <v>7905</v>
      </c>
      <c r="UK22" s="15">
        <f>Reg[[#This Row],[OBEP11]]</f>
        <v>7922</v>
      </c>
      <c r="UL22" s="15">
        <f>Reg[[#This Row],[OBEP12]]</f>
        <v>7926</v>
      </c>
      <c r="UM22" s="15">
        <f>Reg[[#This Row],[OBEP13]]</f>
        <v>7957</v>
      </c>
      <c r="UN22" s="15">
        <f>Reg[[#This Row],[OBEP14]]</f>
        <v>7941</v>
      </c>
      <c r="UO22" s="15">
        <f>Reg[[#This Row],[OBEP15]]</f>
        <v>7987</v>
      </c>
      <c r="UP22" s="15">
        <f>Reg[[#This Row],[OBEP16]]</f>
        <v>7970</v>
      </c>
      <c r="UQ22" s="15">
        <f>Reg[[#This Row],[OBEP17]]</f>
        <v>7980</v>
      </c>
      <c r="UR22" s="15">
        <f>Reg[[#This Row],[OBEP18]]</f>
        <v>8012</v>
      </c>
      <c r="US22" s="15">
        <f>Reg[[#This Row],[OBEP19]]</f>
        <v>8032</v>
      </c>
      <c r="UT22" s="15">
        <f>Reg[[#This Row],[OBEP20]]</f>
        <v>8093</v>
      </c>
      <c r="UU22" s="15">
        <f>Reg[[#This Row],[OBEP21]]</f>
        <v>8097</v>
      </c>
      <c r="UV22" s="15">
        <f>Reg[[#This Row],[OBEP22]]</f>
        <v>8132</v>
      </c>
      <c r="UW22" s="15">
        <f>Reg[[#This Row],[OBEP23]]</f>
        <v>8188</v>
      </c>
      <c r="UX22" s="15">
        <f>Reg[[#This Row],[OBEP24]]</f>
        <v>8225</v>
      </c>
      <c r="UY22" s="15">
        <f>Reg[[#This Row],[OBEP25]]</f>
        <v>8208</v>
      </c>
      <c r="UZ22" s="15">
        <f>Reg[[#This Row],[OBEP26]]</f>
        <v>8318</v>
      </c>
      <c r="VA22" s="15">
        <f>Reg[[#This Row],[OBEP27]]</f>
        <v>8239</v>
      </c>
      <c r="VB22" s="15">
        <f>Sug0.2[[#This Row],[OBEP2]]</f>
        <v>8437</v>
      </c>
      <c r="VC22" s="15">
        <f>Sug0.2[[#This Row],[OBEP3]]</f>
        <v>8292</v>
      </c>
      <c r="VD22" s="15">
        <f>Sug0.2[[#This Row],[OBEP4]]</f>
        <v>8138</v>
      </c>
      <c r="VE22" s="15">
        <f>Sug0.2[[#This Row],[OBEP5]]</f>
        <v>8097</v>
      </c>
      <c r="VF22" s="15">
        <f>Sug0.2[[#This Row],[OBEP6]]</f>
        <v>8038</v>
      </c>
      <c r="VG22" s="15">
        <f>Sug0.2[[#This Row],[OBEP7]]</f>
        <v>7978</v>
      </c>
      <c r="VH22" s="15">
        <f>Sug0.2[[#This Row],[OBEP8]]</f>
        <v>7953</v>
      </c>
      <c r="VI22" s="15">
        <f>Sug0.2[[#This Row],[OBEP9]]</f>
        <v>7925</v>
      </c>
      <c r="VJ22" s="15">
        <f>Sug0.2[[#This Row],[OBEP10]]</f>
        <v>7888</v>
      </c>
      <c r="VK22" s="15">
        <f>Sug0.2[[#This Row],[OBEP11]]</f>
        <v>7905</v>
      </c>
      <c r="VL22" s="15">
        <f>Sug0.2[[#This Row],[OBEP12]]</f>
        <v>7905</v>
      </c>
      <c r="VM22" s="15">
        <f>Sug0.2[[#This Row],[OBEP13]]</f>
        <v>7935</v>
      </c>
      <c r="VN22" s="15">
        <f>Sug0.2[[#This Row],[OBEP14]]</f>
        <v>7920</v>
      </c>
      <c r="VO22" s="15">
        <f>Sug0.2[[#This Row],[OBEP15]]</f>
        <v>7961</v>
      </c>
      <c r="VP22" s="15">
        <f>Sug0.2[[#This Row],[OBEP16]]</f>
        <v>7941</v>
      </c>
      <c r="VQ22" s="15">
        <f>Sug0.2[[#This Row],[OBEP17]]</f>
        <v>7951</v>
      </c>
      <c r="VR22" s="15">
        <f>Sug0.2[[#This Row],[OBEP18]]</f>
        <v>7985</v>
      </c>
      <c r="VS22" s="15">
        <f>Sug0.2[[#This Row],[OBEP19]]</f>
        <v>8008</v>
      </c>
      <c r="VT22" s="15">
        <f>Sug0.2[[#This Row],[OBEP20]]</f>
        <v>8072</v>
      </c>
      <c r="VU22" s="15">
        <f>Sug0.2[[#This Row],[OBEP21]]</f>
        <v>8075</v>
      </c>
      <c r="VV22" s="15">
        <f>Sug0.2[[#This Row],[OBEP22]]</f>
        <v>8110</v>
      </c>
      <c r="VW22" s="15">
        <f>Sug0.2[[#This Row],[OBEP23]]</f>
        <v>8163</v>
      </c>
      <c r="VX22" s="15">
        <f>Sug0.2[[#This Row],[OBEP24]]</f>
        <v>8203</v>
      </c>
      <c r="VY22" s="15">
        <f>Sug0.2[[#This Row],[OBEP25]]</f>
        <v>8183</v>
      </c>
      <c r="VZ22" s="15">
        <f>Sug0.2[[#This Row],[OBEP26]]</f>
        <v>8291</v>
      </c>
      <c r="WA22" s="15">
        <f>Sug0.2[[#This Row],[OBEP27]]</f>
        <v>8212</v>
      </c>
      <c r="WB22" s="15">
        <f>Sug0.5[[#This Row],[OBEP2]]</f>
        <v>8437</v>
      </c>
      <c r="WC22" s="15">
        <f>Sug0.5[[#This Row],[OBEP3]]</f>
        <v>8292</v>
      </c>
      <c r="WD22" s="15">
        <f>Sug0.5[[#This Row],[OBEP4]]</f>
        <v>8138</v>
      </c>
      <c r="WE22" s="15">
        <f>Sug0.5[[#This Row],[OBEP5]]</f>
        <v>8094</v>
      </c>
      <c r="WF22" s="15">
        <f>Sug0.5[[#This Row],[OBEP6]]</f>
        <v>8033</v>
      </c>
      <c r="WG22" s="15">
        <f>Sug0.5[[#This Row],[OBEP7]]</f>
        <v>7971</v>
      </c>
      <c r="WH22" s="15">
        <f>Sug0.5[[#This Row],[OBEP8]]</f>
        <v>7937</v>
      </c>
      <c r="WI22" s="15">
        <f>Sug0.5[[#This Row],[OBEP9]]</f>
        <v>7909</v>
      </c>
      <c r="WJ22" s="15">
        <f>Sug0.5[[#This Row],[OBEP10]]</f>
        <v>7867</v>
      </c>
      <c r="WK22" s="15">
        <f>Sug0.5[[#This Row],[OBEP11]]</f>
        <v>7879</v>
      </c>
      <c r="WL22" s="15">
        <f>Sug0.5[[#This Row],[OBEP12]]</f>
        <v>7878</v>
      </c>
      <c r="WM22" s="15">
        <f>Sug0.5[[#This Row],[OBEP13]]</f>
        <v>7903</v>
      </c>
      <c r="WN22" s="15">
        <f>Sug0.5[[#This Row],[OBEP14]]</f>
        <v>7886</v>
      </c>
      <c r="WO22" s="15">
        <f>Sug0.5[[#This Row],[OBEP15]]</f>
        <v>7923</v>
      </c>
      <c r="WP22" s="15">
        <f>Sug0.5[[#This Row],[OBEP16]]</f>
        <v>7906</v>
      </c>
      <c r="WQ22" s="15">
        <f>Sug0.5[[#This Row],[OBEP17]]</f>
        <v>7914</v>
      </c>
      <c r="WR22" s="15">
        <f>Sug0.5[[#This Row],[OBEP18]]</f>
        <v>7941</v>
      </c>
      <c r="WS22" s="15">
        <f>Sug0.5[[#This Row],[OBEP19]]</f>
        <v>7965</v>
      </c>
      <c r="WT22" s="15">
        <f>Sug0.5[[#This Row],[OBEP20]]</f>
        <v>8033</v>
      </c>
      <c r="WU22" s="15">
        <f>Sug0.5[[#This Row],[OBEP21]]</f>
        <v>8029</v>
      </c>
      <c r="WV22" s="15">
        <f>Sug0.5[[#This Row],[OBEP22]]</f>
        <v>8061</v>
      </c>
      <c r="WW22" s="15">
        <f>Sug0.5[[#This Row],[OBEP23]]</f>
        <v>8113</v>
      </c>
      <c r="WX22" s="15">
        <f>Sug0.5[[#This Row],[OBEP24]]</f>
        <v>8148</v>
      </c>
      <c r="WY22" s="15">
        <f>Sug0.5[[#This Row],[OBEP25]]</f>
        <v>8129</v>
      </c>
      <c r="WZ22" s="15">
        <f>Sug0.5[[#This Row],[OBEP26]]</f>
        <v>8234</v>
      </c>
      <c r="XA22" s="15">
        <f>Sug0.5[[#This Row],[OBEP27]]</f>
        <v>8160</v>
      </c>
    </row>
    <row r="23" spans="1:625" x14ac:dyDescent="0.25">
      <c r="A23">
        <v>19</v>
      </c>
      <c r="B23" s="11">
        <f>Reg[[#This Row],[STEP2]]</f>
        <v>5980</v>
      </c>
      <c r="C23" s="11">
        <f>Reg[[#This Row],[STEP3]]</f>
        <v>6423</v>
      </c>
      <c r="D23" s="11">
        <f>Reg[[#This Row],[STEP4]]</f>
        <v>6778</v>
      </c>
      <c r="E23" s="11">
        <f>Reg[[#This Row],[STEP5]]</f>
        <v>7047</v>
      </c>
      <c r="F23" s="11">
        <f>Reg[[#This Row],[STEP6]]</f>
        <v>7299</v>
      </c>
      <c r="G23" s="11">
        <f>Reg[[#This Row],[STEP7]]</f>
        <v>7552</v>
      </c>
      <c r="H23" s="11">
        <f>Reg[[#This Row],[STEP8]]</f>
        <v>7767</v>
      </c>
      <c r="I23" s="11">
        <f>Reg[[#This Row],[STEP9]]</f>
        <v>7970</v>
      </c>
      <c r="J23" s="11">
        <f>Reg[[#This Row],[STEP10]]</f>
        <v>8139</v>
      </c>
      <c r="K23" s="11">
        <f>Reg[[#This Row],[STEP11]]</f>
        <v>8282</v>
      </c>
      <c r="L23" s="11">
        <f>Reg[[#This Row],[STEP12]]</f>
        <v>8438</v>
      </c>
      <c r="M23" s="11">
        <f>Reg[[#This Row],[STEP13]]</f>
        <v>8513</v>
      </c>
      <c r="N23" s="11">
        <f>Reg[[#This Row],[STEP14]]</f>
        <v>8585</v>
      </c>
      <c r="O23" s="11">
        <f>Reg[[#This Row],[STEP15]]</f>
        <v>8685</v>
      </c>
      <c r="P23" s="11">
        <f>Reg[[#This Row],[STEP16]]</f>
        <v>8768</v>
      </c>
      <c r="Q23" s="11">
        <f>Reg[[#This Row],[STEP17]]</f>
        <v>8882</v>
      </c>
      <c r="R23" s="11">
        <f>Reg[[#This Row],[STEP18]]</f>
        <v>8942</v>
      </c>
      <c r="S23" s="11">
        <f>Reg[[#This Row],[STEP19]]</f>
        <v>8940</v>
      </c>
      <c r="T23" s="11">
        <f>Reg[[#This Row],[STEP20]]</f>
        <v>8986</v>
      </c>
      <c r="U23" s="11">
        <f>Reg[[#This Row],[STEP21]]</f>
        <v>9065</v>
      </c>
      <c r="V23" s="11">
        <f>Reg[[#This Row],[STEP22]]</f>
        <v>9082</v>
      </c>
      <c r="W23" s="11">
        <f>Reg[[#This Row],[STEP23]]</f>
        <v>9206</v>
      </c>
      <c r="X23" s="11">
        <f>Reg[[#This Row],[STEP24]]</f>
        <v>9228</v>
      </c>
      <c r="Y23" s="11">
        <f>Reg[[#This Row],[STEP25]]</f>
        <v>9284</v>
      </c>
      <c r="Z23" s="11">
        <f>Reg[[#This Row],[STEP26]]</f>
        <v>9251</v>
      </c>
      <c r="AA23" s="11">
        <f>Reg[[#This Row],[STEP27]]</f>
        <v>9272</v>
      </c>
      <c r="AB23" s="11">
        <f>Sug0.2[[#This Row],[STEP2]]</f>
        <v>5980</v>
      </c>
      <c r="AC23" s="11">
        <f>Sug0.2[[#This Row],[STEP3]]</f>
        <v>6392</v>
      </c>
      <c r="AD23" s="11">
        <f>Sug0.2[[#This Row],[STEP4]]</f>
        <v>6716</v>
      </c>
      <c r="AE23" s="11">
        <f>Sug0.2[[#This Row],[STEP5]]</f>
        <v>6968</v>
      </c>
      <c r="AF23" s="11">
        <f>Sug0.2[[#This Row],[STEP6]]</f>
        <v>7214</v>
      </c>
      <c r="AG23" s="11">
        <f>Sug0.2[[#This Row],[STEP7]]</f>
        <v>7439</v>
      </c>
      <c r="AH23" s="11">
        <f>Sug0.2[[#This Row],[STEP8]]</f>
        <v>7643</v>
      </c>
      <c r="AI23" s="11">
        <f>Sug0.2[[#This Row],[STEP9]]</f>
        <v>7823</v>
      </c>
      <c r="AJ23" s="11">
        <f>Sug0.2[[#This Row],[STEP10]]</f>
        <v>7985</v>
      </c>
      <c r="AK23" s="11">
        <f>Sug0.2[[#This Row],[STEP11]]</f>
        <v>8129</v>
      </c>
      <c r="AL23" s="11">
        <f>Sug0.2[[#This Row],[STEP12]]</f>
        <v>8276</v>
      </c>
      <c r="AM23" s="11">
        <f>Sug0.2[[#This Row],[STEP13]]</f>
        <v>8354</v>
      </c>
      <c r="AN23" s="11">
        <f>Sug0.2[[#This Row],[STEP14]]</f>
        <v>8417</v>
      </c>
      <c r="AO23" s="11">
        <f>Sug0.2[[#This Row],[STEP15]]</f>
        <v>8504</v>
      </c>
      <c r="AP23" s="11">
        <f>Sug0.2[[#This Row],[STEP16]]</f>
        <v>8585</v>
      </c>
      <c r="AQ23" s="11">
        <f>Sug0.2[[#This Row],[STEP17]]</f>
        <v>8691</v>
      </c>
      <c r="AR23" s="11">
        <f>Sug0.2[[#This Row],[STEP18]]</f>
        <v>8754</v>
      </c>
      <c r="AS23" s="11">
        <f>Sug0.2[[#This Row],[STEP19]]</f>
        <v>8763</v>
      </c>
      <c r="AT23" s="11">
        <f>Sug0.2[[#This Row],[STEP20]]</f>
        <v>8836</v>
      </c>
      <c r="AU23" s="11">
        <f>Sug0.2[[#This Row],[STEP21]]</f>
        <v>8893</v>
      </c>
      <c r="AV23" s="11">
        <f>Sug0.2[[#This Row],[STEP22]]</f>
        <v>8907</v>
      </c>
      <c r="AW23" s="11">
        <f>Sug0.2[[#This Row],[STEP23]]</f>
        <v>9034</v>
      </c>
      <c r="AX23" s="11">
        <f>Sug0.2[[#This Row],[STEP24]]</f>
        <v>9061</v>
      </c>
      <c r="AY23" s="11">
        <f>Sug0.2[[#This Row],[STEP25]]</f>
        <v>9108</v>
      </c>
      <c r="AZ23" s="11">
        <f>Sug0.2[[#This Row],[STEP26]]</f>
        <v>9074</v>
      </c>
      <c r="BA23" s="11">
        <f>Sug0.2[[#This Row],[STEP27]]</f>
        <v>9099</v>
      </c>
      <c r="BB23" s="11">
        <f>Sug0.5[[#This Row],[STEP2]]</f>
        <v>5980</v>
      </c>
      <c r="BC23" s="11">
        <f>Sug0.5[[#This Row],[STEP3]]</f>
        <v>6304</v>
      </c>
      <c r="BD23" s="11">
        <f>Sug0.5[[#This Row],[STEP4]]</f>
        <v>6552</v>
      </c>
      <c r="BE23" s="11">
        <f>Sug0.5[[#This Row],[STEP5]]</f>
        <v>6772</v>
      </c>
      <c r="BF23" s="11">
        <f>Sug0.5[[#This Row],[STEP6]]</f>
        <v>6975</v>
      </c>
      <c r="BG23" s="11">
        <f>Sug0.5[[#This Row],[STEP7]]</f>
        <v>7156</v>
      </c>
      <c r="BH23" s="11">
        <f>Sug0.5[[#This Row],[STEP8]]</f>
        <v>7350</v>
      </c>
      <c r="BI23" s="11">
        <f>Sug0.5[[#This Row],[STEP9]]</f>
        <v>7484</v>
      </c>
      <c r="BJ23" s="11">
        <f>Sug0.5[[#This Row],[STEP10]]</f>
        <v>7596</v>
      </c>
      <c r="BK23" s="11">
        <f>Sug0.5[[#This Row],[STEP11]]</f>
        <v>7725</v>
      </c>
      <c r="BL23" s="11">
        <f>Sug0.5[[#This Row],[STEP12]]</f>
        <v>7849</v>
      </c>
      <c r="BM23" s="11">
        <f>Sug0.5[[#This Row],[STEP13]]</f>
        <v>7937</v>
      </c>
      <c r="BN23" s="11">
        <f>Sug0.5[[#This Row],[STEP14]]</f>
        <v>8039</v>
      </c>
      <c r="BO23" s="11">
        <f>Sug0.5[[#This Row],[STEP15]]</f>
        <v>8147</v>
      </c>
      <c r="BP23" s="11">
        <f>Sug0.5[[#This Row],[STEP16]]</f>
        <v>8211</v>
      </c>
      <c r="BQ23" s="11">
        <f>Sug0.5[[#This Row],[STEP17]]</f>
        <v>8336</v>
      </c>
      <c r="BR23" s="11">
        <f>Sug0.5[[#This Row],[STEP18]]</f>
        <v>8400</v>
      </c>
      <c r="BS23" s="11">
        <f>Sug0.5[[#This Row],[STEP19]]</f>
        <v>8442</v>
      </c>
      <c r="BT23" s="11">
        <f>Sug0.5[[#This Row],[STEP20]]</f>
        <v>8546</v>
      </c>
      <c r="BU23" s="11">
        <f>Sug0.5[[#This Row],[STEP21]]</f>
        <v>8615</v>
      </c>
      <c r="BV23" s="11">
        <f>Sug0.5[[#This Row],[STEP22]]</f>
        <v>8625</v>
      </c>
      <c r="BW23" s="11">
        <f>Sug0.5[[#This Row],[STEP23]]</f>
        <v>8739</v>
      </c>
      <c r="BX23" s="11">
        <f>Sug0.5[[#This Row],[STEP24]]</f>
        <v>8770</v>
      </c>
      <c r="BY23" s="11">
        <f>Sug0.5[[#This Row],[STEP25]]</f>
        <v>8802</v>
      </c>
      <c r="BZ23" s="11">
        <f>Sug0.5[[#This Row],[STEP26]]</f>
        <v>8784</v>
      </c>
      <c r="CA23" s="11">
        <f>Sug0.5[[#This Row],[STEP27]]</f>
        <v>8813</v>
      </c>
      <c r="CB23" s="11">
        <f>Reg[[#This Row],[NASP2]]</f>
        <v>685</v>
      </c>
      <c r="CC23" s="11">
        <f>Reg[[#This Row],[NASP3]]</f>
        <v>825</v>
      </c>
      <c r="CD23" s="11">
        <f>Reg[[#This Row],[NASP4]]</f>
        <v>968</v>
      </c>
      <c r="CE23" s="11">
        <f>Reg[[#This Row],[NASP5]]</f>
        <v>1104</v>
      </c>
      <c r="CF23" s="11">
        <f>Reg[[#This Row],[NASP6]]</f>
        <v>1268</v>
      </c>
      <c r="CG23" s="11">
        <f>Reg[[#This Row],[NASP7]]</f>
        <v>1381</v>
      </c>
      <c r="CH23" s="11">
        <f>Reg[[#This Row],[NASP8]]</f>
        <v>1548</v>
      </c>
      <c r="CI23" s="11">
        <f>Reg[[#This Row],[NASP9]]</f>
        <v>1673</v>
      </c>
      <c r="CJ23" s="11">
        <f>Reg[[#This Row],[NASP10]]</f>
        <v>1816</v>
      </c>
      <c r="CK23" s="11">
        <f>Reg[[#This Row],[NASP11]]</f>
        <v>1948</v>
      </c>
      <c r="CL23" s="11">
        <f>Reg[[#This Row],[NASP12]]</f>
        <v>2074</v>
      </c>
      <c r="CM23" s="11">
        <f>Reg[[#This Row],[NASP13]]</f>
        <v>2209</v>
      </c>
      <c r="CN23" s="11">
        <f>Reg[[#This Row],[NASP14]]</f>
        <v>2379</v>
      </c>
      <c r="CO23" s="11">
        <f>Reg[[#This Row],[NASP15]]</f>
        <v>2472</v>
      </c>
      <c r="CP23" s="11">
        <f>Reg[[#This Row],[NASP16]]</f>
        <v>2548</v>
      </c>
      <c r="CQ23" s="11">
        <f>Reg[[#This Row],[NASP17]]</f>
        <v>2636</v>
      </c>
      <c r="CR23" s="11">
        <f>Reg[[#This Row],[NASP18]]</f>
        <v>2753</v>
      </c>
      <c r="CS23" s="11">
        <f>Reg[[#This Row],[NASP19]]</f>
        <v>2890</v>
      </c>
      <c r="CT23" s="11">
        <f>Reg[[#This Row],[NASP20]]</f>
        <v>2965</v>
      </c>
      <c r="CU23" s="11">
        <f>Reg[[#This Row],[NASP21]]</f>
        <v>3063</v>
      </c>
      <c r="CV23" s="11">
        <f>Reg[[#This Row],[NASP22]]</f>
        <v>3148</v>
      </c>
      <c r="CW23" s="11">
        <f>Reg[[#This Row],[NASP23]]</f>
        <v>3227</v>
      </c>
      <c r="CX23" s="11">
        <f>Reg[[#This Row],[NASP24]]</f>
        <v>3280</v>
      </c>
      <c r="CY23" s="11">
        <f>Reg[[#This Row],[NASP25]]</f>
        <v>3321</v>
      </c>
      <c r="CZ23" s="11">
        <f>Reg[[#This Row],[NASP26]]</f>
        <v>3409</v>
      </c>
      <c r="DA23" s="11">
        <f>Reg[[#This Row],[NASP27]]</f>
        <v>3486</v>
      </c>
      <c r="DB23" s="11">
        <f>Sug0.2[[#This Row],[NASP2]]</f>
        <v>685</v>
      </c>
      <c r="DC23" s="11">
        <f>Sug0.2[[#This Row],[NASP3]]</f>
        <v>807</v>
      </c>
      <c r="DD23" s="11">
        <f>Sug0.2[[#This Row],[NASP4]]</f>
        <v>940</v>
      </c>
      <c r="DE23" s="11">
        <f>Sug0.2[[#This Row],[NASP5]]</f>
        <v>1066</v>
      </c>
      <c r="DF23" s="11">
        <f>Sug0.2[[#This Row],[NASP6]]</f>
        <v>1212</v>
      </c>
      <c r="DG23" s="11">
        <f>Sug0.2[[#This Row],[NASP7]]</f>
        <v>1316</v>
      </c>
      <c r="DH23" s="11">
        <f>Sug0.2[[#This Row],[NASP8]]</f>
        <v>1467</v>
      </c>
      <c r="DI23" s="11">
        <f>Sug0.2[[#This Row],[NASP9]]</f>
        <v>1582</v>
      </c>
      <c r="DJ23" s="11">
        <f>Sug0.2[[#This Row],[NASP10]]</f>
        <v>1707</v>
      </c>
      <c r="DK23" s="11">
        <f>Sug0.2[[#This Row],[NASP11]]</f>
        <v>1815</v>
      </c>
      <c r="DL23" s="11">
        <f>Sug0.2[[#This Row],[NASP12]]</f>
        <v>1934</v>
      </c>
      <c r="DM23" s="11">
        <f>Sug0.2[[#This Row],[NASP13]]</f>
        <v>2055</v>
      </c>
      <c r="DN23" s="11">
        <f>Sug0.2[[#This Row],[NASP14]]</f>
        <v>2208</v>
      </c>
      <c r="DO23" s="11">
        <f>Sug0.2[[#This Row],[NASP15]]</f>
        <v>2292</v>
      </c>
      <c r="DP23" s="11">
        <f>Sug0.2[[#This Row],[NASP16]]</f>
        <v>2362</v>
      </c>
      <c r="DQ23" s="11">
        <f>Sug0.2[[#This Row],[NASP17]]</f>
        <v>2442</v>
      </c>
      <c r="DR23" s="11">
        <f>Sug0.2[[#This Row],[NASP18]]</f>
        <v>2544</v>
      </c>
      <c r="DS23" s="11">
        <f>Sug0.2[[#This Row],[NASP19]]</f>
        <v>2672</v>
      </c>
      <c r="DT23" s="11">
        <f>Sug0.2[[#This Row],[NASP20]]</f>
        <v>2728</v>
      </c>
      <c r="DU23" s="11">
        <f>Sug0.2[[#This Row],[NASP21]]</f>
        <v>2823</v>
      </c>
      <c r="DV23" s="11">
        <f>Sug0.2[[#This Row],[NASP22]]</f>
        <v>2909</v>
      </c>
      <c r="DW23" s="11">
        <f>Sug0.2[[#This Row],[NASP23]]</f>
        <v>2977</v>
      </c>
      <c r="DX23" s="11">
        <f>Sug0.2[[#This Row],[NASP24]]</f>
        <v>3017</v>
      </c>
      <c r="DY23" s="11">
        <f>Sug0.2[[#This Row],[NASP25]]</f>
        <v>3063</v>
      </c>
      <c r="DZ23" s="11">
        <f>Sug0.2[[#This Row],[NASP26]]</f>
        <v>3153</v>
      </c>
      <c r="EA23" s="11">
        <f>Sug0.2[[#This Row],[NASP27]]</f>
        <v>3224</v>
      </c>
      <c r="EB23" s="15">
        <f>Sug0.5[[#This Row],[NASP2]]</f>
        <v>685</v>
      </c>
      <c r="EC23" s="15">
        <f>Sug0.5[[#This Row],[NASP3]]</f>
        <v>790</v>
      </c>
      <c r="ED23" s="15">
        <f>Sug0.5[[#This Row],[NASP4]]</f>
        <v>894</v>
      </c>
      <c r="EE23" s="15">
        <f>Sug0.5[[#This Row],[NASP5]]</f>
        <v>981</v>
      </c>
      <c r="EF23" s="15">
        <f>Sug0.5[[#This Row],[NASP6]]</f>
        <v>1097</v>
      </c>
      <c r="EG23" s="15">
        <f>Sug0.5[[#This Row],[NASP7]]</f>
        <v>1178</v>
      </c>
      <c r="EH23" s="15">
        <f>Sug0.5[[#This Row],[NASP8]]</f>
        <v>1290</v>
      </c>
      <c r="EI23" s="15">
        <f>Sug0.5[[#This Row],[NASP9]]</f>
        <v>1389</v>
      </c>
      <c r="EJ23" s="15">
        <f>Sug0.5[[#This Row],[NASP10]]</f>
        <v>1500</v>
      </c>
      <c r="EK23" s="15">
        <f>Sug0.5[[#This Row],[NASP11]]</f>
        <v>1582</v>
      </c>
      <c r="EL23" s="15">
        <f>Sug0.5[[#This Row],[NASP12]]</f>
        <v>1681</v>
      </c>
      <c r="EM23" s="15">
        <f>Sug0.5[[#This Row],[NASP13]]</f>
        <v>1775</v>
      </c>
      <c r="EN23" s="15">
        <f>Sug0.5[[#This Row],[NASP14]]</f>
        <v>1874</v>
      </c>
      <c r="EO23" s="15">
        <f>Sug0.5[[#This Row],[NASP15]]</f>
        <v>1937</v>
      </c>
      <c r="EP23" s="15">
        <f>Sug0.5[[#This Row],[NASP16]]</f>
        <v>2021</v>
      </c>
      <c r="EQ23" s="15">
        <f>Sug0.5[[#This Row],[NASP17]]</f>
        <v>2081</v>
      </c>
      <c r="ER23" s="15">
        <f>Sug0.5[[#This Row],[NASP18]]</f>
        <v>2153</v>
      </c>
      <c r="ES23" s="15">
        <f>Sug0.5[[#This Row],[NASP19]]</f>
        <v>2234</v>
      </c>
      <c r="ET23" s="15">
        <f>Sug0.5[[#This Row],[NASP20]]</f>
        <v>2257</v>
      </c>
      <c r="EU23" s="15">
        <f>Sug0.5[[#This Row],[NASP21]]</f>
        <v>2321</v>
      </c>
      <c r="EV23" s="15">
        <f>Sug0.5[[#This Row],[NASP22]]</f>
        <v>2388</v>
      </c>
      <c r="EW23" s="15">
        <f>Sug0.5[[#This Row],[NASP23]]</f>
        <v>2445</v>
      </c>
      <c r="EX23" s="15">
        <f>Sug0.5[[#This Row],[NASP24]]</f>
        <v>2483</v>
      </c>
      <c r="EY23" s="15">
        <f>Sug0.5[[#This Row],[NASP25]]</f>
        <v>2521</v>
      </c>
      <c r="EZ23" s="15">
        <f>Sug0.5[[#This Row],[NASP26]]</f>
        <v>2600</v>
      </c>
      <c r="FA23" s="15">
        <f>Sug0.5[[#This Row],[NASP27]]</f>
        <v>2654</v>
      </c>
      <c r="FB23" s="15">
        <f>Reg[[#This Row],[CIRP2]]</f>
        <v>63</v>
      </c>
      <c r="FC23" s="15">
        <f>Reg[[#This Row],[CIRP3]]</f>
        <v>67</v>
      </c>
      <c r="FD23" s="15">
        <f>Reg[[#This Row],[CIRP4]]</f>
        <v>69</v>
      </c>
      <c r="FE23" s="15">
        <f>Reg[[#This Row],[CIRP5]]</f>
        <v>84</v>
      </c>
      <c r="FF23" s="15">
        <f>Reg[[#This Row],[CIRP6]]</f>
        <v>89</v>
      </c>
      <c r="FG23" s="15">
        <f>Reg[[#This Row],[CIRP7]]</f>
        <v>101</v>
      </c>
      <c r="FH23" s="15">
        <f>Reg[[#This Row],[CIRP8]]</f>
        <v>109</v>
      </c>
      <c r="FI23" s="15">
        <f>Reg[[#This Row],[CIRP9]]</f>
        <v>130</v>
      </c>
      <c r="FJ23" s="15">
        <f>Reg[[#This Row],[CIRP10]]</f>
        <v>135</v>
      </c>
      <c r="FK23" s="15">
        <f>Reg[[#This Row],[CIRP11]]</f>
        <v>156</v>
      </c>
      <c r="FL23" s="15">
        <f>Reg[[#This Row],[CIRP12]]</f>
        <v>169</v>
      </c>
      <c r="FM23" s="15">
        <f>Reg[[#This Row],[CIRP13]]</f>
        <v>183</v>
      </c>
      <c r="FN23" s="15">
        <f>Reg[[#This Row],[CIRP14]]</f>
        <v>191</v>
      </c>
      <c r="FO23" s="15">
        <f>Reg[[#This Row],[CIRP15]]</f>
        <v>216</v>
      </c>
      <c r="FP23" s="15">
        <f>Reg[[#This Row],[CIRP16]]</f>
        <v>239</v>
      </c>
      <c r="FQ23" s="15">
        <f>Reg[[#This Row],[CIRP17]]</f>
        <v>247</v>
      </c>
      <c r="FR23" s="15">
        <f>Reg[[#This Row],[CIRP18]]</f>
        <v>260</v>
      </c>
      <c r="FS23" s="15">
        <f>Reg[[#This Row],[CIRP19]]</f>
        <v>266</v>
      </c>
      <c r="FT23" s="15">
        <f>Reg[[#This Row],[CIRP20]]</f>
        <v>265</v>
      </c>
      <c r="FU23" s="15">
        <f>Reg[[#This Row],[CIRP21]]</f>
        <v>270</v>
      </c>
      <c r="FV23" s="15">
        <f>Reg[[#This Row],[CIRP22]]</f>
        <v>285</v>
      </c>
      <c r="FW23" s="15">
        <f>Reg[[#This Row],[CIRP23]]</f>
        <v>292</v>
      </c>
      <c r="FX23" s="15">
        <f>Reg[[#This Row],[CIRP24]]</f>
        <v>301</v>
      </c>
      <c r="FY23" s="15">
        <f>Reg[[#This Row],[CIRP25]]</f>
        <v>311</v>
      </c>
      <c r="FZ23" s="15">
        <f>Reg[[#This Row],[CIRP26]]</f>
        <v>323</v>
      </c>
      <c r="GA23" s="15">
        <f>Reg[[#This Row],[CIRP27]]</f>
        <v>331</v>
      </c>
      <c r="GB23" s="15">
        <f>Sug0.2[[#This Row],[CIRP2]]</f>
        <v>63</v>
      </c>
      <c r="GC23" s="15">
        <f>Sug0.2[[#This Row],[CIRP3]]</f>
        <v>66</v>
      </c>
      <c r="GD23" s="15">
        <f>Sug0.2[[#This Row],[CIRP4]]</f>
        <v>66</v>
      </c>
      <c r="GE23" s="15">
        <f>Sug0.2[[#This Row],[CIRP5]]</f>
        <v>82</v>
      </c>
      <c r="GF23" s="15">
        <f>Sug0.2[[#This Row],[CIRP6]]</f>
        <v>85</v>
      </c>
      <c r="GG23" s="15">
        <f>Sug0.2[[#This Row],[CIRP7]]</f>
        <v>97</v>
      </c>
      <c r="GH23" s="15">
        <f>Sug0.2[[#This Row],[CIRP8]]</f>
        <v>103</v>
      </c>
      <c r="GI23" s="15">
        <f>Sug0.2[[#This Row],[CIRP9]]</f>
        <v>122</v>
      </c>
      <c r="GJ23" s="15">
        <f>Sug0.2[[#This Row],[CIRP10]]</f>
        <v>126</v>
      </c>
      <c r="GK23" s="15">
        <f>Sug0.2[[#This Row],[CIRP11]]</f>
        <v>146</v>
      </c>
      <c r="GL23" s="15">
        <f>Sug0.2[[#This Row],[CIRP12]]</f>
        <v>154</v>
      </c>
      <c r="GM23" s="15">
        <f>Sug0.2[[#This Row],[CIRP13]]</f>
        <v>167</v>
      </c>
      <c r="GN23" s="15">
        <f>Sug0.2[[#This Row],[CIRP14]]</f>
        <v>175</v>
      </c>
      <c r="GO23" s="15">
        <f>Sug0.2[[#This Row],[CIRP15]]</f>
        <v>197</v>
      </c>
      <c r="GP23" s="15">
        <f>Sug0.2[[#This Row],[CIRP16]]</f>
        <v>218</v>
      </c>
      <c r="GQ23" s="15">
        <f>Sug0.2[[#This Row],[CIRP17]]</f>
        <v>229</v>
      </c>
      <c r="GR23" s="15">
        <f>Sug0.2[[#This Row],[CIRP18]]</f>
        <v>238</v>
      </c>
      <c r="GS23" s="15">
        <f>Sug0.2[[#This Row],[CIRP19]]</f>
        <v>245</v>
      </c>
      <c r="GT23" s="15">
        <f>Sug0.2[[#This Row],[CIRP20]]</f>
        <v>241</v>
      </c>
      <c r="GU23" s="15">
        <f>Sug0.2[[#This Row],[CIRP21]]</f>
        <v>244</v>
      </c>
      <c r="GV23" s="15">
        <f>Sug0.2[[#This Row],[CIRP22]]</f>
        <v>253</v>
      </c>
      <c r="GW23" s="15">
        <f>Sug0.2[[#This Row],[CIRP23]]</f>
        <v>260</v>
      </c>
      <c r="GX23" s="15">
        <f>Sug0.2[[#This Row],[CIRP24]]</f>
        <v>266</v>
      </c>
      <c r="GY23" s="15">
        <f>Sug0.2[[#This Row],[CIRP25]]</f>
        <v>275</v>
      </c>
      <c r="GZ23" s="15">
        <f>Sug0.2[[#This Row],[CIRP26]]</f>
        <v>283</v>
      </c>
      <c r="HA23" s="15">
        <f>Sug0.2[[#This Row],[CIRP27]]</f>
        <v>289</v>
      </c>
      <c r="HB23" s="15">
        <f>Sug0.5[[#This Row],[CIRP2]]</f>
        <v>63</v>
      </c>
      <c r="HC23" s="15">
        <f>Sug0.5[[#This Row],[CIRP3]]</f>
        <v>65</v>
      </c>
      <c r="HD23" s="15">
        <f>Sug0.5[[#This Row],[CIRP4]]</f>
        <v>65</v>
      </c>
      <c r="HE23" s="15">
        <f>Sug0.5[[#This Row],[CIRP5]]</f>
        <v>80</v>
      </c>
      <c r="HF23" s="15">
        <f>Sug0.5[[#This Row],[CIRP6]]</f>
        <v>80</v>
      </c>
      <c r="HG23" s="15">
        <f>Sug0.5[[#This Row],[CIRP7]]</f>
        <v>86</v>
      </c>
      <c r="HH23" s="15">
        <f>Sug0.5[[#This Row],[CIRP8]]</f>
        <v>89</v>
      </c>
      <c r="HI23" s="15">
        <f>Sug0.5[[#This Row],[CIRP9]]</f>
        <v>101</v>
      </c>
      <c r="HJ23" s="15">
        <f>Sug0.5[[#This Row],[CIRP10]]</f>
        <v>101</v>
      </c>
      <c r="HK23" s="15">
        <f>Sug0.5[[#This Row],[CIRP11]]</f>
        <v>113</v>
      </c>
      <c r="HL23" s="15">
        <f>Sug0.5[[#This Row],[CIRP12]]</f>
        <v>121</v>
      </c>
      <c r="HM23" s="15">
        <f>Sug0.5[[#This Row],[CIRP13]]</f>
        <v>130</v>
      </c>
      <c r="HN23" s="15">
        <f>Sug0.5[[#This Row],[CIRP14]]</f>
        <v>135</v>
      </c>
      <c r="HO23" s="15">
        <f>Sug0.5[[#This Row],[CIRP15]]</f>
        <v>148</v>
      </c>
      <c r="HP23" s="15">
        <f>Sug0.5[[#This Row],[CIRP16]]</f>
        <v>159</v>
      </c>
      <c r="HQ23" s="15">
        <f>Sug0.5[[#This Row],[CIRP17]]</f>
        <v>166</v>
      </c>
      <c r="HR23" s="15">
        <f>Sug0.5[[#This Row],[CIRP18]]</f>
        <v>174</v>
      </c>
      <c r="HS23" s="15">
        <f>Sug0.5[[#This Row],[CIRP19]]</f>
        <v>179</v>
      </c>
      <c r="HT23" s="15">
        <f>Sug0.5[[#This Row],[CIRP20]]</f>
        <v>177</v>
      </c>
      <c r="HU23" s="15">
        <f>Sug0.5[[#This Row],[CIRP21]]</f>
        <v>185</v>
      </c>
      <c r="HV23" s="15">
        <f>Sug0.5[[#This Row],[CIRP22]]</f>
        <v>189</v>
      </c>
      <c r="HW23" s="15">
        <f>Sug0.5[[#This Row],[CIRP23]]</f>
        <v>194</v>
      </c>
      <c r="HX23" s="15">
        <f>Sug0.5[[#This Row],[CIRP24]]</f>
        <v>196</v>
      </c>
      <c r="HY23" s="15">
        <f>Sug0.5[[#This Row],[CIRP25]]</f>
        <v>203</v>
      </c>
      <c r="HZ23" s="15">
        <f>Sug0.5[[#This Row],[CIRP26]]</f>
        <v>200</v>
      </c>
      <c r="IA23" s="15">
        <f>Sug0.5[[#This Row],[CIRP27]]</f>
        <v>205</v>
      </c>
      <c r="IB23" s="15">
        <f>Reg[[#This Row],[HCCP2]]</f>
        <v>5</v>
      </c>
      <c r="IC23" s="15">
        <f>Reg[[#This Row],[HCCP3]]</f>
        <v>2</v>
      </c>
      <c r="ID23" s="15">
        <f>Reg[[#This Row],[HCCP4]]</f>
        <v>4</v>
      </c>
      <c r="IE23" s="15">
        <f>Reg[[#This Row],[HCCP5]]</f>
        <v>4</v>
      </c>
      <c r="IF23" s="15">
        <f>Reg[[#This Row],[HCCP6]]</f>
        <v>5</v>
      </c>
      <c r="IG23" s="15">
        <f>Reg[[#This Row],[HCCP7]]</f>
        <v>4</v>
      </c>
      <c r="IH23" s="15">
        <f>Reg[[#This Row],[HCCP8]]</f>
        <v>4</v>
      </c>
      <c r="II23" s="15">
        <f>Reg[[#This Row],[HCCP9]]</f>
        <v>4</v>
      </c>
      <c r="IJ23" s="15">
        <f>Reg[[#This Row],[HCCP10]]</f>
        <v>6</v>
      </c>
      <c r="IK23" s="15">
        <f>Reg[[#This Row],[HCCP11]]</f>
        <v>5</v>
      </c>
      <c r="IL23" s="15">
        <f>Reg[[#This Row],[HCCP12]]</f>
        <v>5</v>
      </c>
      <c r="IM23" s="15">
        <f>Reg[[#This Row],[HCCP13]]</f>
        <v>2</v>
      </c>
      <c r="IN23" s="15">
        <f>Reg[[#This Row],[HCCP14]]</f>
        <v>5</v>
      </c>
      <c r="IO23" s="15">
        <f>Reg[[#This Row],[HCCP15]]</f>
        <v>4</v>
      </c>
      <c r="IP23" s="15">
        <f>Reg[[#This Row],[HCCP16]]</f>
        <v>6</v>
      </c>
      <c r="IQ23" s="15">
        <f>Reg[[#This Row],[HCCP17]]</f>
        <v>6</v>
      </c>
      <c r="IR23" s="15">
        <f>Reg[[#This Row],[HCCP18]]</f>
        <v>5</v>
      </c>
      <c r="IS23" s="15">
        <f>Reg[[#This Row],[HCCP19]]</f>
        <v>7</v>
      </c>
      <c r="IT23" s="15">
        <f>Reg[[#This Row],[HCCP20]]</f>
        <v>11</v>
      </c>
      <c r="IU23" s="15">
        <f>Reg[[#This Row],[HCCP21]]</f>
        <v>15</v>
      </c>
      <c r="IV23" s="15">
        <f>Reg[[#This Row],[HCCP22]]</f>
        <v>13</v>
      </c>
      <c r="IW23" s="15">
        <f>Reg[[#This Row],[HCCP23]]</f>
        <v>16</v>
      </c>
      <c r="IX23" s="15">
        <f>Reg[[#This Row],[HCCP24]]</f>
        <v>14</v>
      </c>
      <c r="IY23" s="15">
        <f>Reg[[#This Row],[HCCP25]]</f>
        <v>18</v>
      </c>
      <c r="IZ23" s="15">
        <f>Reg[[#This Row],[HCCP26]]</f>
        <v>17</v>
      </c>
      <c r="JA23" s="15">
        <f>Reg[[#This Row],[HCCP27]]</f>
        <v>19</v>
      </c>
      <c r="JB23" s="15">
        <f>Sug0.2[[#This Row],[HCCP2]]</f>
        <v>5</v>
      </c>
      <c r="JC23" s="15">
        <f>Sug0.2[[#This Row],[HCCP3]]</f>
        <v>2</v>
      </c>
      <c r="JD23" s="15">
        <f>Sug0.2[[#This Row],[HCCP4]]</f>
        <v>4</v>
      </c>
      <c r="JE23" s="15">
        <f>Sug0.2[[#This Row],[HCCP5]]</f>
        <v>4</v>
      </c>
      <c r="JF23" s="15">
        <f>Sug0.2[[#This Row],[HCCP6]]</f>
        <v>5</v>
      </c>
      <c r="JG23" s="15">
        <f>Sug0.2[[#This Row],[HCCP7]]</f>
        <v>4</v>
      </c>
      <c r="JH23" s="15">
        <f>Sug0.2[[#This Row],[HCCP8]]</f>
        <v>4</v>
      </c>
      <c r="JI23" s="15">
        <f>Sug0.2[[#This Row],[HCCP9]]</f>
        <v>4</v>
      </c>
      <c r="JJ23" s="15">
        <f>Sug0.2[[#This Row],[HCCP10]]</f>
        <v>5</v>
      </c>
      <c r="JK23" s="15">
        <f>Sug0.2[[#This Row],[HCCP11]]</f>
        <v>5</v>
      </c>
      <c r="JL23" s="15">
        <f>Sug0.2[[#This Row],[HCCP12]]</f>
        <v>5</v>
      </c>
      <c r="JM23" s="15">
        <f>Sug0.2[[#This Row],[HCCP13]]</f>
        <v>2</v>
      </c>
      <c r="JN23" s="15">
        <f>Sug0.2[[#This Row],[HCCP14]]</f>
        <v>5</v>
      </c>
      <c r="JO23" s="15">
        <f>Sug0.2[[#This Row],[HCCP15]]</f>
        <v>4</v>
      </c>
      <c r="JP23" s="15">
        <f>Sug0.2[[#This Row],[HCCP16]]</f>
        <v>6</v>
      </c>
      <c r="JQ23" s="15">
        <f>Sug0.2[[#This Row],[HCCP17]]</f>
        <v>3</v>
      </c>
      <c r="JR23" s="15">
        <f>Sug0.2[[#This Row],[HCCP18]]</f>
        <v>4</v>
      </c>
      <c r="JS23" s="15">
        <f>Sug0.2[[#This Row],[HCCP19]]</f>
        <v>6</v>
      </c>
      <c r="JT23" s="15">
        <f>Sug0.2[[#This Row],[HCCP20]]</f>
        <v>10</v>
      </c>
      <c r="JU23" s="15">
        <f>Sug0.2[[#This Row],[HCCP21]]</f>
        <v>13</v>
      </c>
      <c r="JV23" s="15">
        <f>Sug0.2[[#This Row],[HCCP22]]</f>
        <v>12</v>
      </c>
      <c r="JW23" s="15">
        <f>Sug0.2[[#This Row],[HCCP23]]</f>
        <v>14</v>
      </c>
      <c r="JX23" s="15">
        <f>Sug0.2[[#This Row],[HCCP24]]</f>
        <v>13</v>
      </c>
      <c r="JY23" s="15">
        <f>Sug0.2[[#This Row],[HCCP25]]</f>
        <v>15</v>
      </c>
      <c r="JZ23" s="15">
        <f>Sug0.2[[#This Row],[HCCP26]]</f>
        <v>14</v>
      </c>
      <c r="KA23" s="15">
        <f>Sug0.2[[#This Row],[HCCP27]]</f>
        <v>18</v>
      </c>
      <c r="KB23" s="15">
        <f>Sug0.5[[#This Row],[HCCP2]]</f>
        <v>5</v>
      </c>
      <c r="KC23" s="15">
        <f>Sug0.5[[#This Row],[HCCP3]]</f>
        <v>2</v>
      </c>
      <c r="KD23" s="15">
        <f>Sug0.5[[#This Row],[HCCP4]]</f>
        <v>4</v>
      </c>
      <c r="KE23" s="15">
        <f>Sug0.5[[#This Row],[HCCP5]]</f>
        <v>4</v>
      </c>
      <c r="KF23" s="15">
        <f>Sug0.5[[#This Row],[HCCP6]]</f>
        <v>5</v>
      </c>
      <c r="KG23" s="15">
        <f>Sug0.5[[#This Row],[HCCP7]]</f>
        <v>4</v>
      </c>
      <c r="KH23" s="15">
        <f>Sug0.5[[#This Row],[HCCP8]]</f>
        <v>4</v>
      </c>
      <c r="KI23" s="15">
        <f>Sug0.5[[#This Row],[HCCP9]]</f>
        <v>4</v>
      </c>
      <c r="KJ23" s="15">
        <f>Sug0.5[[#This Row],[HCCP10]]</f>
        <v>5</v>
      </c>
      <c r="KK23" s="15">
        <f>Sug0.5[[#This Row],[HCCP11]]</f>
        <v>5</v>
      </c>
      <c r="KL23" s="15">
        <f>Sug0.5[[#This Row],[HCCP12]]</f>
        <v>5</v>
      </c>
      <c r="KM23" s="15">
        <f>Sug0.5[[#This Row],[HCCP13]]</f>
        <v>1</v>
      </c>
      <c r="KN23" s="15">
        <f>Sug0.5[[#This Row],[HCCP14]]</f>
        <v>2</v>
      </c>
      <c r="KO23" s="15">
        <f>Sug0.5[[#This Row],[HCCP15]]</f>
        <v>2</v>
      </c>
      <c r="KP23" s="15">
        <f>Sug0.5[[#This Row],[HCCP16]]</f>
        <v>3</v>
      </c>
      <c r="KQ23" s="15">
        <f>Sug0.5[[#This Row],[HCCP17]]</f>
        <v>3</v>
      </c>
      <c r="KR23" s="15">
        <f>Sug0.5[[#This Row],[HCCP18]]</f>
        <v>4</v>
      </c>
      <c r="KS23" s="15">
        <f>Sug0.5[[#This Row],[HCCP19]]</f>
        <v>6</v>
      </c>
      <c r="KT23" s="15">
        <f>Sug0.5[[#This Row],[HCCP20]]</f>
        <v>7</v>
      </c>
      <c r="KU23" s="15">
        <f>Sug0.5[[#This Row],[HCCP21]]</f>
        <v>8</v>
      </c>
      <c r="KV23" s="15">
        <f>Sug0.5[[#This Row],[HCCP22]]</f>
        <v>8</v>
      </c>
      <c r="KW23" s="15">
        <f>Sug0.5[[#This Row],[HCCP23]]</f>
        <v>10</v>
      </c>
      <c r="KX23" s="15">
        <f>Sug0.5[[#This Row],[HCCP24]]</f>
        <v>8</v>
      </c>
      <c r="KY23" s="15">
        <f>Sug0.5[[#This Row],[HCCP25]]</f>
        <v>10</v>
      </c>
      <c r="KZ23" s="15">
        <f>Sug0.5[[#This Row],[HCCP26]]</f>
        <v>12</v>
      </c>
      <c r="LA23" s="15">
        <f>Sug0.5[[#This Row],[HCCP27]]</f>
        <v>15</v>
      </c>
      <c r="LB23" s="15">
        <f>Reg[[#This Row],[CHDP2]]</f>
        <v>1483</v>
      </c>
      <c r="LC23" s="15">
        <f>Reg[[#This Row],[CHDP3]]</f>
        <v>1556</v>
      </c>
      <c r="LD23" s="15">
        <f>Reg[[#This Row],[CHDP4]]</f>
        <v>1680</v>
      </c>
      <c r="LE23" s="15">
        <f>Reg[[#This Row],[CHDP5]]</f>
        <v>1756</v>
      </c>
      <c r="LF23" s="15">
        <f>Reg[[#This Row],[CHDP6]]</f>
        <v>1845</v>
      </c>
      <c r="LG23" s="15">
        <f>Reg[[#This Row],[CHDP7]]</f>
        <v>1930</v>
      </c>
      <c r="LH23" s="15">
        <f>Reg[[#This Row],[CHDP8]]</f>
        <v>2004</v>
      </c>
      <c r="LI23" s="15">
        <f>Reg[[#This Row],[CHDP9]]</f>
        <v>2088</v>
      </c>
      <c r="LJ23" s="15">
        <f>Reg[[#This Row],[CHDP10]]</f>
        <v>2176</v>
      </c>
      <c r="LK23" s="15">
        <f>Reg[[#This Row],[CHDP11]]</f>
        <v>2252</v>
      </c>
      <c r="LL23" s="15">
        <f>Reg[[#This Row],[CHDP12]]</f>
        <v>2337</v>
      </c>
      <c r="LM23" s="15">
        <f>Reg[[#This Row],[CHDP13]]</f>
        <v>2383</v>
      </c>
      <c r="LN23" s="15">
        <f>Reg[[#This Row],[CHDP14]]</f>
        <v>2450</v>
      </c>
      <c r="LO23" s="15">
        <f>Reg[[#This Row],[CHDP15]]</f>
        <v>2549</v>
      </c>
      <c r="LP23" s="15">
        <f>Reg[[#This Row],[CHDP16]]</f>
        <v>2592</v>
      </c>
      <c r="LQ23" s="15">
        <f>Reg[[#This Row],[CHDP17]]</f>
        <v>2648</v>
      </c>
      <c r="LR23" s="15">
        <f>Reg[[#This Row],[CHDP18]]</f>
        <v>2721</v>
      </c>
      <c r="LS23" s="15">
        <f>Reg[[#This Row],[CHDP19]]</f>
        <v>2782</v>
      </c>
      <c r="LT23" s="15">
        <f>Reg[[#This Row],[CHDP20]]</f>
        <v>2871</v>
      </c>
      <c r="LU23" s="15">
        <f>Reg[[#This Row],[CHDP21]]</f>
        <v>2914</v>
      </c>
      <c r="LV23" s="15">
        <f>Reg[[#This Row],[CHDP22]]</f>
        <v>2962</v>
      </c>
      <c r="LW23" s="15">
        <f>Reg[[#This Row],[CHDP23]]</f>
        <v>3059</v>
      </c>
      <c r="LX23" s="15">
        <f>Reg[[#This Row],[CHDP24]]</f>
        <v>3119</v>
      </c>
      <c r="LY23" s="15">
        <f>Reg[[#This Row],[CHDP25]]</f>
        <v>3177</v>
      </c>
      <c r="LZ23" s="15">
        <f>Reg[[#This Row],[CHDP26]]</f>
        <v>3263</v>
      </c>
      <c r="MA23" s="15">
        <f>Reg[[#This Row],[CHDP27]]</f>
        <v>3346</v>
      </c>
      <c r="MB23" s="15">
        <f>Sug0.2[[#This Row],[CHDP2]]</f>
        <v>1483</v>
      </c>
      <c r="MC23" s="15">
        <f>Sug0.2[[#This Row],[CHDP3]]</f>
        <v>1556</v>
      </c>
      <c r="MD23" s="15">
        <f>Sug0.2[[#This Row],[CHDP4]]</f>
        <v>1680</v>
      </c>
      <c r="ME23" s="15">
        <f>Sug0.2[[#This Row],[CHDP5]]</f>
        <v>1756</v>
      </c>
      <c r="MF23" s="15">
        <f>Sug0.2[[#This Row],[CHDP6]]</f>
        <v>1844</v>
      </c>
      <c r="MG23" s="15">
        <f>Sug0.2[[#This Row],[CHDP7]]</f>
        <v>1926</v>
      </c>
      <c r="MH23" s="15">
        <f>Sug0.2[[#This Row],[CHDP8]]</f>
        <v>1995</v>
      </c>
      <c r="MI23" s="15">
        <f>Sug0.2[[#This Row],[CHDP9]]</f>
        <v>2076</v>
      </c>
      <c r="MJ23" s="15">
        <f>Sug0.2[[#This Row],[CHDP10]]</f>
        <v>2164</v>
      </c>
      <c r="MK23" s="15">
        <f>Sug0.2[[#This Row],[CHDP11]]</f>
        <v>2239</v>
      </c>
      <c r="ML23" s="15">
        <f>Sug0.2[[#This Row],[CHDP12]]</f>
        <v>2320</v>
      </c>
      <c r="MM23" s="15">
        <f>Sug0.2[[#This Row],[CHDP13]]</f>
        <v>2365</v>
      </c>
      <c r="MN23" s="15">
        <f>Sug0.2[[#This Row],[CHDP14]]</f>
        <v>2432</v>
      </c>
      <c r="MO23" s="15">
        <f>Sug0.2[[#This Row],[CHDP15]]</f>
        <v>2530</v>
      </c>
      <c r="MP23" s="15">
        <f>Sug0.2[[#This Row],[CHDP16]]</f>
        <v>2572</v>
      </c>
      <c r="MQ23" s="15">
        <f>Sug0.2[[#This Row],[CHDP17]]</f>
        <v>2629</v>
      </c>
      <c r="MR23" s="15">
        <f>Sug0.2[[#This Row],[CHDP18]]</f>
        <v>2705</v>
      </c>
      <c r="MS23" s="15">
        <f>Sug0.2[[#This Row],[CHDP19]]</f>
        <v>2763</v>
      </c>
      <c r="MT23" s="15">
        <f>Sug0.2[[#This Row],[CHDP20]]</f>
        <v>2848</v>
      </c>
      <c r="MU23" s="15">
        <f>Sug0.2[[#This Row],[CHDP21]]</f>
        <v>2891</v>
      </c>
      <c r="MV23" s="15">
        <f>Sug0.2[[#This Row],[CHDP22]]</f>
        <v>2935</v>
      </c>
      <c r="MW23" s="15">
        <f>Sug0.2[[#This Row],[CHDP23]]</f>
        <v>3030</v>
      </c>
      <c r="MX23" s="15">
        <f>Sug0.2[[#This Row],[CHDP24]]</f>
        <v>3088</v>
      </c>
      <c r="MY23" s="15">
        <f>Sug0.2[[#This Row],[CHDP25]]</f>
        <v>3151</v>
      </c>
      <c r="MZ23" s="15">
        <f>Sug0.2[[#This Row],[CHDP26]]</f>
        <v>3226</v>
      </c>
      <c r="NA23" s="15">
        <f>Sug0.2[[#This Row],[CHDP27]]</f>
        <v>3305</v>
      </c>
      <c r="NB23" s="15">
        <f>Sug0.5[[#This Row],[CHDP2]]</f>
        <v>1483</v>
      </c>
      <c r="NC23" s="15">
        <f>Sug0.5[[#This Row],[CHDP3]]</f>
        <v>1556</v>
      </c>
      <c r="ND23" s="15">
        <f>Sug0.5[[#This Row],[CHDP4]]</f>
        <v>1679</v>
      </c>
      <c r="NE23" s="15">
        <f>Sug0.5[[#This Row],[CHDP5]]</f>
        <v>1753</v>
      </c>
      <c r="NF23" s="15">
        <f>Sug0.5[[#This Row],[CHDP6]]</f>
        <v>1838</v>
      </c>
      <c r="NG23" s="15">
        <f>Sug0.5[[#This Row],[CHDP7]]</f>
        <v>1919</v>
      </c>
      <c r="NH23" s="15">
        <f>Sug0.5[[#This Row],[CHDP8]]</f>
        <v>1984</v>
      </c>
      <c r="NI23" s="15">
        <f>Sug0.5[[#This Row],[CHDP9]]</f>
        <v>2061</v>
      </c>
      <c r="NJ23" s="15">
        <f>Sug0.5[[#This Row],[CHDP10]]</f>
        <v>2142</v>
      </c>
      <c r="NK23" s="15">
        <f>Sug0.5[[#This Row],[CHDP11]]</f>
        <v>2209</v>
      </c>
      <c r="NL23" s="15">
        <f>Sug0.5[[#This Row],[CHDP12]]</f>
        <v>2282</v>
      </c>
      <c r="NM23" s="15">
        <f>Sug0.5[[#This Row],[CHDP13]]</f>
        <v>2317</v>
      </c>
      <c r="NN23" s="15">
        <f>Sug0.5[[#This Row],[CHDP14]]</f>
        <v>2381</v>
      </c>
      <c r="NO23" s="15">
        <f>Sug0.5[[#This Row],[CHDP15]]</f>
        <v>2476</v>
      </c>
      <c r="NP23" s="15">
        <f>Sug0.5[[#This Row],[CHDP16]]</f>
        <v>2514</v>
      </c>
      <c r="NQ23" s="15">
        <f>Sug0.5[[#This Row],[CHDP17]]</f>
        <v>2560</v>
      </c>
      <c r="NR23" s="15">
        <f>Sug0.5[[#This Row],[CHDP18]]</f>
        <v>2638</v>
      </c>
      <c r="NS23" s="15">
        <f>Sug0.5[[#This Row],[CHDP19]]</f>
        <v>2691</v>
      </c>
      <c r="NT23" s="15">
        <f>Sug0.5[[#This Row],[CHDP20]]</f>
        <v>2770</v>
      </c>
      <c r="NU23" s="15">
        <f>Sug0.5[[#This Row],[CHDP21]]</f>
        <v>2819</v>
      </c>
      <c r="NV23" s="15">
        <f>Sug0.5[[#This Row],[CHDP22]]</f>
        <v>2859</v>
      </c>
      <c r="NW23" s="15">
        <f>Sug0.5[[#This Row],[CHDP23]]</f>
        <v>2953</v>
      </c>
      <c r="NX23" s="15">
        <f>Sug0.5[[#This Row],[CHDP24]]</f>
        <v>3005</v>
      </c>
      <c r="NY23" s="15">
        <f>Sug0.5[[#This Row],[CHDP25]]</f>
        <v>3072</v>
      </c>
      <c r="NZ23" s="15">
        <f>Sug0.5[[#This Row],[CHDP26]]</f>
        <v>3137</v>
      </c>
      <c r="OA23" s="15">
        <f>Sug0.5[[#This Row],[CHDP27]]</f>
        <v>3210</v>
      </c>
      <c r="OB23" s="15">
        <f>Reg[[#This Row],[T2DP2]]</f>
        <v>2063</v>
      </c>
      <c r="OC23" s="15">
        <f>Reg[[#This Row],[T2DP3]]</f>
        <v>2159</v>
      </c>
      <c r="OD23" s="15">
        <f>Reg[[#This Row],[T2DP4]]</f>
        <v>2257</v>
      </c>
      <c r="OE23" s="15">
        <f>Reg[[#This Row],[T2DP5]]</f>
        <v>2330</v>
      </c>
      <c r="OF23" s="15">
        <f>Reg[[#This Row],[T2DP6]]</f>
        <v>2478</v>
      </c>
      <c r="OG23" s="15">
        <f>Reg[[#This Row],[T2DP7]]</f>
        <v>2587</v>
      </c>
      <c r="OH23" s="15">
        <f>Reg[[#This Row],[T2DP8]]</f>
        <v>2723</v>
      </c>
      <c r="OI23" s="15">
        <f>Reg[[#This Row],[T2DP9]]</f>
        <v>2822</v>
      </c>
      <c r="OJ23" s="15">
        <f>Reg[[#This Row],[T2DP10]]</f>
        <v>2918</v>
      </c>
      <c r="OK23" s="15">
        <f>Reg[[#This Row],[T2DP11]]</f>
        <v>2982</v>
      </c>
      <c r="OL23" s="15">
        <f>Reg[[#This Row],[T2DP12]]</f>
        <v>3058</v>
      </c>
      <c r="OM23" s="15">
        <f>Reg[[#This Row],[T2DP13]]</f>
        <v>3174</v>
      </c>
      <c r="ON23" s="15">
        <f>Reg[[#This Row],[T2DP14]]</f>
        <v>3279</v>
      </c>
      <c r="OO23" s="15">
        <f>Reg[[#This Row],[T2DP15]]</f>
        <v>3379</v>
      </c>
      <c r="OP23" s="15">
        <f>Reg[[#This Row],[T2DP16]]</f>
        <v>3478</v>
      </c>
      <c r="OQ23" s="15">
        <f>Reg[[#This Row],[T2DP17]]</f>
        <v>3544</v>
      </c>
      <c r="OR23" s="15">
        <f>Reg[[#This Row],[T2DP18]]</f>
        <v>3633</v>
      </c>
      <c r="OS23" s="15">
        <f>Reg[[#This Row],[T2DP19]]</f>
        <v>3714</v>
      </c>
      <c r="OT23" s="15">
        <f>Reg[[#This Row],[T2DP20]]</f>
        <v>3794</v>
      </c>
      <c r="OU23" s="15">
        <f>Reg[[#This Row],[T2DP21]]</f>
        <v>3851</v>
      </c>
      <c r="OV23" s="15">
        <f>Reg[[#This Row],[T2DP22]]</f>
        <v>3915</v>
      </c>
      <c r="OW23" s="15">
        <f>Reg[[#This Row],[T2DP23]]</f>
        <v>4016</v>
      </c>
      <c r="OX23" s="15">
        <f>Reg[[#This Row],[T2DP24]]</f>
        <v>4075</v>
      </c>
      <c r="OY23" s="15">
        <f>Reg[[#This Row],[T2DP25]]</f>
        <v>4162</v>
      </c>
      <c r="OZ23" s="15">
        <f>Reg[[#This Row],[T2DP26]]</f>
        <v>4207</v>
      </c>
      <c r="PA23" s="15">
        <f>Reg[[#This Row],[T2DP27]]</f>
        <v>4270</v>
      </c>
      <c r="PB23" s="15">
        <f>Sug0.2[[#This Row],[T2DP2]]</f>
        <v>2063</v>
      </c>
      <c r="PC23" s="15">
        <f>Sug0.2[[#This Row],[T2DP3]]</f>
        <v>2159</v>
      </c>
      <c r="PD23" s="15">
        <f>Sug0.2[[#This Row],[T2DP4]]</f>
        <v>2257</v>
      </c>
      <c r="PE23" s="15">
        <f>Sug0.2[[#This Row],[T2DP5]]</f>
        <v>2330</v>
      </c>
      <c r="PF23" s="15">
        <f>Sug0.2[[#This Row],[T2DP6]]</f>
        <v>2476</v>
      </c>
      <c r="PG23" s="15">
        <f>Sug0.2[[#This Row],[T2DP7]]</f>
        <v>2584</v>
      </c>
      <c r="PH23" s="15">
        <f>Sug0.2[[#This Row],[T2DP8]]</f>
        <v>2717</v>
      </c>
      <c r="PI23" s="15">
        <f>Sug0.2[[#This Row],[T2DP9]]</f>
        <v>2811</v>
      </c>
      <c r="PJ23" s="15">
        <f>Sug0.2[[#This Row],[T2DP10]]</f>
        <v>2905</v>
      </c>
      <c r="PK23" s="15">
        <f>Sug0.2[[#This Row],[T2DP11]]</f>
        <v>2967</v>
      </c>
      <c r="PL23" s="15">
        <f>Sug0.2[[#This Row],[T2DP12]]</f>
        <v>3043</v>
      </c>
      <c r="PM23" s="15">
        <f>Sug0.2[[#This Row],[T2DP13]]</f>
        <v>3162</v>
      </c>
      <c r="PN23" s="15">
        <f>Sug0.2[[#This Row],[T2DP14]]</f>
        <v>3267</v>
      </c>
      <c r="PO23" s="15">
        <f>Sug0.2[[#This Row],[T2DP15]]</f>
        <v>3365</v>
      </c>
      <c r="PP23" s="15">
        <f>Sug0.2[[#This Row],[T2DP16]]</f>
        <v>3459</v>
      </c>
      <c r="PQ23" s="15">
        <f>Sug0.2[[#This Row],[T2DP17]]</f>
        <v>3522</v>
      </c>
      <c r="PR23" s="15">
        <f>Sug0.2[[#This Row],[T2DP18]]</f>
        <v>3608</v>
      </c>
      <c r="PS23" s="15">
        <f>Sug0.2[[#This Row],[T2DP19]]</f>
        <v>3686</v>
      </c>
      <c r="PT23" s="15">
        <f>Sug0.2[[#This Row],[T2DP20]]</f>
        <v>3766</v>
      </c>
      <c r="PU23" s="15">
        <f>Sug0.2[[#This Row],[T2DP21]]</f>
        <v>3823</v>
      </c>
      <c r="PV23" s="15">
        <f>Sug0.2[[#This Row],[T2DP22]]</f>
        <v>3888</v>
      </c>
      <c r="PW23" s="15">
        <f>Sug0.2[[#This Row],[T2DP23]]</f>
        <v>3982</v>
      </c>
      <c r="PX23" s="15">
        <f>Sug0.2[[#This Row],[T2DP24]]</f>
        <v>4038</v>
      </c>
      <c r="PY23" s="15">
        <f>Sug0.2[[#This Row],[T2DP25]]</f>
        <v>4125</v>
      </c>
      <c r="PZ23" s="15">
        <f>Sug0.2[[#This Row],[T2DP26]]</f>
        <v>4166</v>
      </c>
      <c r="QA23" s="15">
        <f>Sug0.2[[#This Row],[T2DP27]]</f>
        <v>4228</v>
      </c>
      <c r="QB23" s="15">
        <f>Sug0.5[[#This Row],[T2DP2]]</f>
        <v>2063</v>
      </c>
      <c r="QC23" s="15">
        <f>Sug0.5[[#This Row],[T2DP3]]</f>
        <v>2159</v>
      </c>
      <c r="QD23" s="15">
        <f>Sug0.5[[#This Row],[T2DP4]]</f>
        <v>2256</v>
      </c>
      <c r="QE23" s="15">
        <f>Sug0.5[[#This Row],[T2DP5]]</f>
        <v>2328</v>
      </c>
      <c r="QF23" s="15">
        <f>Sug0.5[[#This Row],[T2DP6]]</f>
        <v>2469</v>
      </c>
      <c r="QG23" s="15">
        <f>Sug0.5[[#This Row],[T2DP7]]</f>
        <v>2572</v>
      </c>
      <c r="QH23" s="15">
        <f>Sug0.5[[#This Row],[T2DP8]]</f>
        <v>2702</v>
      </c>
      <c r="QI23" s="15">
        <f>Sug0.5[[#This Row],[T2DP9]]</f>
        <v>2794</v>
      </c>
      <c r="QJ23" s="15">
        <f>Sug0.5[[#This Row],[T2DP10]]</f>
        <v>2885</v>
      </c>
      <c r="QK23" s="15">
        <f>Sug0.5[[#This Row],[T2DP11]]</f>
        <v>2943</v>
      </c>
      <c r="QL23" s="15">
        <f>Sug0.5[[#This Row],[T2DP12]]</f>
        <v>3011</v>
      </c>
      <c r="QM23" s="15">
        <f>Sug0.5[[#This Row],[T2DP13]]</f>
        <v>3123</v>
      </c>
      <c r="QN23" s="15">
        <f>Sug0.5[[#This Row],[T2DP14]]</f>
        <v>3226</v>
      </c>
      <c r="QO23" s="15">
        <f>Sug0.5[[#This Row],[T2DP15]]</f>
        <v>3317</v>
      </c>
      <c r="QP23" s="15">
        <f>Sug0.5[[#This Row],[T2DP16]]</f>
        <v>3411</v>
      </c>
      <c r="QQ23" s="15">
        <f>Sug0.5[[#This Row],[T2DP17]]</f>
        <v>3472</v>
      </c>
      <c r="QR23" s="15">
        <f>Sug0.5[[#This Row],[T2DP18]]</f>
        <v>3555</v>
      </c>
      <c r="QS23" s="15">
        <f>Sug0.5[[#This Row],[T2DP19]]</f>
        <v>3631</v>
      </c>
      <c r="QT23" s="15">
        <f>Sug0.5[[#This Row],[T2DP20]]</f>
        <v>3711</v>
      </c>
      <c r="QU23" s="15">
        <f>Sug0.5[[#This Row],[T2DP21]]</f>
        <v>3766</v>
      </c>
      <c r="QV23" s="15">
        <f>Sug0.5[[#This Row],[T2DP22]]</f>
        <v>3830</v>
      </c>
      <c r="QW23" s="15">
        <f>Sug0.5[[#This Row],[T2DP23]]</f>
        <v>3916</v>
      </c>
      <c r="QX23" s="15">
        <f>Sug0.5[[#This Row],[T2DP24]]</f>
        <v>3973</v>
      </c>
      <c r="QY23" s="15">
        <f>Sug0.5[[#This Row],[T2DP25]]</f>
        <v>4050</v>
      </c>
      <c r="QZ23" s="15">
        <f>Sug0.5[[#This Row],[T2DP26]]</f>
        <v>4091</v>
      </c>
      <c r="RA23" s="15">
        <f>Sug0.5[[#This Row],[T2DP27]]</f>
        <v>4140</v>
      </c>
      <c r="RB23" s="15">
        <f>Reg[[#This Row],[OVEP2]]</f>
        <v>7385</v>
      </c>
      <c r="RC23" s="15">
        <f>Reg[[#This Row],[OVEP3]]</f>
        <v>7719</v>
      </c>
      <c r="RD23" s="15">
        <f>Reg[[#This Row],[OVEP4]]</f>
        <v>7967</v>
      </c>
      <c r="RE23" s="15">
        <f>Reg[[#This Row],[OVEP5]]</f>
        <v>8219</v>
      </c>
      <c r="RF23" s="15">
        <f>Reg[[#This Row],[OVEP6]]</f>
        <v>8375</v>
      </c>
      <c r="RG23" s="15">
        <f>Reg[[#This Row],[OVEP7]]</f>
        <v>8480</v>
      </c>
      <c r="RH23" s="15">
        <f>Reg[[#This Row],[OVEP8]]</f>
        <v>8583</v>
      </c>
      <c r="RI23" s="15">
        <f>Reg[[#This Row],[OVEP9]]</f>
        <v>8608</v>
      </c>
      <c r="RJ23" s="15">
        <f>Reg[[#This Row],[OVEP10]]</f>
        <v>8717</v>
      </c>
      <c r="RK23" s="15">
        <f>Reg[[#This Row],[OVEP11]]</f>
        <v>8813</v>
      </c>
      <c r="RL23" s="15">
        <f>Reg[[#This Row],[OVEP12]]</f>
        <v>8900</v>
      </c>
      <c r="RM23" s="15">
        <f>Reg[[#This Row],[OVEP13]]</f>
        <v>8929</v>
      </c>
      <c r="RN23" s="15">
        <f>Reg[[#This Row],[OVEP14]]</f>
        <v>8943</v>
      </c>
      <c r="RO23" s="15">
        <f>Reg[[#This Row],[OVEP15]]</f>
        <v>8925</v>
      </c>
      <c r="RP23" s="15">
        <f>Reg[[#This Row],[OVEP16]]</f>
        <v>9055</v>
      </c>
      <c r="RQ23" s="15">
        <f>Reg[[#This Row],[OVEP17]]</f>
        <v>9109</v>
      </c>
      <c r="RR23" s="15">
        <f>Reg[[#This Row],[OVEP18]]</f>
        <v>9134</v>
      </c>
      <c r="RS23" s="15">
        <f>Reg[[#This Row],[OVEP19]]</f>
        <v>9171</v>
      </c>
      <c r="RT23" s="15">
        <f>Reg[[#This Row],[OVEP20]]</f>
        <v>9208</v>
      </c>
      <c r="RU23" s="15">
        <f>Reg[[#This Row],[OVEP21]]</f>
        <v>9222</v>
      </c>
      <c r="RV23" s="15">
        <f>Reg[[#This Row],[OVEP22]]</f>
        <v>9282</v>
      </c>
      <c r="RW23" s="15">
        <f>Reg[[#This Row],[OVEP23]]</f>
        <v>9314</v>
      </c>
      <c r="RX23" s="15">
        <f>Reg[[#This Row],[OVEP24]]</f>
        <v>9288</v>
      </c>
      <c r="RY23" s="15">
        <f>Reg[[#This Row],[OVEP25]]</f>
        <v>9291</v>
      </c>
      <c r="RZ23" s="15">
        <f>Reg[[#This Row],[OVEP26]]</f>
        <v>9310</v>
      </c>
      <c r="SA23" s="15">
        <f>Reg[[#This Row],[OVEP27]]</f>
        <v>9334</v>
      </c>
      <c r="SB23" s="15">
        <f>Sug0.2[[#This Row],[OVEP2]]</f>
        <v>7385</v>
      </c>
      <c r="SC23" s="15">
        <f>Sug0.2[[#This Row],[OVEP3]]</f>
        <v>7697</v>
      </c>
      <c r="SD23" s="15">
        <f>Sug0.2[[#This Row],[OVEP4]]</f>
        <v>7942</v>
      </c>
      <c r="SE23" s="15">
        <f>Sug0.2[[#This Row],[OVEP5]]</f>
        <v>8185</v>
      </c>
      <c r="SF23" s="15">
        <f>Sug0.2[[#This Row],[OVEP6]]</f>
        <v>8352</v>
      </c>
      <c r="SG23" s="15">
        <f>Sug0.2[[#This Row],[OVEP7]]</f>
        <v>8460</v>
      </c>
      <c r="SH23" s="15">
        <f>Sug0.2[[#This Row],[OVEP8]]</f>
        <v>8558</v>
      </c>
      <c r="SI23" s="15">
        <f>Sug0.2[[#This Row],[OVEP9]]</f>
        <v>8572</v>
      </c>
      <c r="SJ23" s="15">
        <f>Sug0.2[[#This Row],[OVEP10]]</f>
        <v>8670</v>
      </c>
      <c r="SK23" s="15">
        <f>Sug0.2[[#This Row],[OVEP11]]</f>
        <v>8756</v>
      </c>
      <c r="SL23" s="15">
        <f>Sug0.2[[#This Row],[OVEP12]]</f>
        <v>8849</v>
      </c>
      <c r="SM23" s="15">
        <f>Sug0.2[[#This Row],[OVEP13]]</f>
        <v>8902</v>
      </c>
      <c r="SN23" s="15">
        <f>Sug0.2[[#This Row],[OVEP14]]</f>
        <v>8906</v>
      </c>
      <c r="SO23" s="15">
        <f>Sug0.2[[#This Row],[OVEP15]]</f>
        <v>8894</v>
      </c>
      <c r="SP23" s="15">
        <f>Sug0.2[[#This Row],[OVEP16]]</f>
        <v>9024</v>
      </c>
      <c r="SQ23" s="15">
        <f>Sug0.2[[#This Row],[OVEP17]]</f>
        <v>9057</v>
      </c>
      <c r="SR23" s="15">
        <f>Sug0.2[[#This Row],[OVEP18]]</f>
        <v>9095</v>
      </c>
      <c r="SS23" s="15">
        <f>Sug0.2[[#This Row],[OVEP19]]</f>
        <v>9137</v>
      </c>
      <c r="ST23" s="15">
        <f>Sug0.2[[#This Row],[OVEP20]]</f>
        <v>9185</v>
      </c>
      <c r="SU23" s="15">
        <f>Sug0.2[[#This Row],[OVEP21]]</f>
        <v>9197</v>
      </c>
      <c r="SV23" s="15">
        <f>Sug0.2[[#This Row],[OVEP22]]</f>
        <v>9268</v>
      </c>
      <c r="SW23" s="15">
        <f>Sug0.2[[#This Row],[OVEP23]]</f>
        <v>9303</v>
      </c>
      <c r="SX23" s="15">
        <f>Sug0.2[[#This Row],[OVEP24]]</f>
        <v>9303</v>
      </c>
      <c r="SY23" s="15">
        <f>Sug0.2[[#This Row],[OVEP25]]</f>
        <v>9332</v>
      </c>
      <c r="SZ23" s="15">
        <f>Sug0.2[[#This Row],[OVEP26]]</f>
        <v>9336</v>
      </c>
      <c r="TA23" s="15">
        <f>Sug0.2[[#This Row],[OVEP27]]</f>
        <v>9362</v>
      </c>
      <c r="TB23" s="15">
        <f>Sug0.5[[#This Row],[OVEP2]]</f>
        <v>7385</v>
      </c>
      <c r="TC23" s="15">
        <f>Sug0.5[[#This Row],[OVEP3]]</f>
        <v>7655</v>
      </c>
      <c r="TD23" s="15">
        <f>Sug0.5[[#This Row],[OVEP4]]</f>
        <v>7885</v>
      </c>
      <c r="TE23" s="15">
        <f>Sug0.5[[#This Row],[OVEP5]]</f>
        <v>8101</v>
      </c>
      <c r="TF23" s="15">
        <f>Sug0.5[[#This Row],[OVEP6]]</f>
        <v>8258</v>
      </c>
      <c r="TG23" s="15">
        <f>Sug0.5[[#This Row],[OVEP7]]</f>
        <v>8351</v>
      </c>
      <c r="TH23" s="15">
        <f>Sug0.5[[#This Row],[OVEP8]]</f>
        <v>8458</v>
      </c>
      <c r="TI23" s="15">
        <f>Sug0.5[[#This Row],[OVEP9]]</f>
        <v>8482</v>
      </c>
      <c r="TJ23" s="15">
        <f>Sug0.5[[#This Row],[OVEP10]]</f>
        <v>8615</v>
      </c>
      <c r="TK23" s="15">
        <f>Sug0.5[[#This Row],[OVEP11]]</f>
        <v>8692</v>
      </c>
      <c r="TL23" s="15">
        <f>Sug0.5[[#This Row],[OVEP12]]</f>
        <v>8805</v>
      </c>
      <c r="TM23" s="15">
        <f>Sug0.5[[#This Row],[OVEP13]]</f>
        <v>8876</v>
      </c>
      <c r="TN23" s="15">
        <f>Sug0.5[[#This Row],[OVEP14]]</f>
        <v>8877</v>
      </c>
      <c r="TO23" s="15">
        <f>Sug0.5[[#This Row],[OVEP15]]</f>
        <v>8860</v>
      </c>
      <c r="TP23" s="15">
        <f>Sug0.5[[#This Row],[OVEP16]]</f>
        <v>9024</v>
      </c>
      <c r="TQ23" s="15">
        <f>Sug0.5[[#This Row],[OVEP17]]</f>
        <v>9038</v>
      </c>
      <c r="TR23" s="15">
        <f>Sug0.5[[#This Row],[OVEP18]]</f>
        <v>9114</v>
      </c>
      <c r="TS23" s="15">
        <f>Sug0.5[[#This Row],[OVEP19]]</f>
        <v>9166</v>
      </c>
      <c r="TT23" s="15">
        <f>Sug0.5[[#This Row],[OVEP20]]</f>
        <v>9221</v>
      </c>
      <c r="TU23" s="15">
        <f>Sug0.5[[#This Row],[OVEP21]]</f>
        <v>9245</v>
      </c>
      <c r="TV23" s="15">
        <f>Sug0.5[[#This Row],[OVEP22]]</f>
        <v>9319</v>
      </c>
      <c r="TW23" s="15">
        <f>Sug0.5[[#This Row],[OVEP23]]</f>
        <v>9336</v>
      </c>
      <c r="TX23" s="15">
        <f>Sug0.5[[#This Row],[OVEP24]]</f>
        <v>9370</v>
      </c>
      <c r="TY23" s="15">
        <f>Sug0.5[[#This Row],[OVEP25]]</f>
        <v>9388</v>
      </c>
      <c r="TZ23" s="15">
        <f>Sug0.5[[#This Row],[OVEP26]]</f>
        <v>9393</v>
      </c>
      <c r="UA23" s="15">
        <f>Sug0.5[[#This Row],[OVEP27]]</f>
        <v>9419</v>
      </c>
      <c r="UB23" s="15">
        <f>Reg[[#This Row],[OBEP2]]</f>
        <v>8411</v>
      </c>
      <c r="UC23" s="15">
        <f>Reg[[#This Row],[OBEP3]]</f>
        <v>8376</v>
      </c>
      <c r="UD23" s="15">
        <f>Reg[[#This Row],[OBEP4]]</f>
        <v>8381</v>
      </c>
      <c r="UE23" s="15">
        <f>Reg[[#This Row],[OBEP5]]</f>
        <v>8331</v>
      </c>
      <c r="UF23" s="15">
        <f>Reg[[#This Row],[OBEP6]]</f>
        <v>8362</v>
      </c>
      <c r="UG23" s="15">
        <f>Reg[[#This Row],[OBEP7]]</f>
        <v>8340</v>
      </c>
      <c r="UH23" s="15">
        <f>Reg[[#This Row],[OBEP8]]</f>
        <v>8338</v>
      </c>
      <c r="UI23" s="15">
        <f>Reg[[#This Row],[OBEP9]]</f>
        <v>8379</v>
      </c>
      <c r="UJ23" s="15">
        <f>Reg[[#This Row],[OBEP10]]</f>
        <v>8401</v>
      </c>
      <c r="UK23" s="15">
        <f>Reg[[#This Row],[OBEP11]]</f>
        <v>8424</v>
      </c>
      <c r="UL23" s="15">
        <f>Reg[[#This Row],[OBEP12]]</f>
        <v>8471</v>
      </c>
      <c r="UM23" s="15">
        <f>Reg[[#This Row],[OBEP13]]</f>
        <v>8509</v>
      </c>
      <c r="UN23" s="15">
        <f>Reg[[#This Row],[OBEP14]]</f>
        <v>8549</v>
      </c>
      <c r="UO23" s="15">
        <f>Reg[[#This Row],[OBEP15]]</f>
        <v>8605</v>
      </c>
      <c r="UP23" s="15">
        <f>Reg[[#This Row],[OBEP16]]</f>
        <v>8602</v>
      </c>
      <c r="UQ23" s="15">
        <f>Reg[[#This Row],[OBEP17]]</f>
        <v>8603</v>
      </c>
      <c r="UR23" s="15">
        <f>Reg[[#This Row],[OBEP18]]</f>
        <v>8666</v>
      </c>
      <c r="US23" s="15">
        <f>Reg[[#This Row],[OBEP19]]</f>
        <v>8681</v>
      </c>
      <c r="UT23" s="15">
        <f>Reg[[#This Row],[OBEP20]]</f>
        <v>8774</v>
      </c>
      <c r="UU23" s="15">
        <f>Reg[[#This Row],[OBEP21]]</f>
        <v>8820</v>
      </c>
      <c r="UV23" s="15">
        <f>Reg[[#This Row],[OBEP22]]</f>
        <v>8875</v>
      </c>
      <c r="UW23" s="15">
        <f>Reg[[#This Row],[OBEP23]]</f>
        <v>8898</v>
      </c>
      <c r="UX23" s="15">
        <f>Reg[[#This Row],[OBEP24]]</f>
        <v>8952</v>
      </c>
      <c r="UY23" s="15">
        <f>Reg[[#This Row],[OBEP25]]</f>
        <v>8997</v>
      </c>
      <c r="UZ23" s="15">
        <f>Reg[[#This Row],[OBEP26]]</f>
        <v>9039</v>
      </c>
      <c r="VA23" s="15">
        <f>Reg[[#This Row],[OBEP27]]</f>
        <v>9072</v>
      </c>
      <c r="VB23" s="15">
        <f>Sug0.2[[#This Row],[OBEP2]]</f>
        <v>8411</v>
      </c>
      <c r="VC23" s="15">
        <f>Sug0.2[[#This Row],[OBEP3]]</f>
        <v>8364</v>
      </c>
      <c r="VD23" s="15">
        <f>Sug0.2[[#This Row],[OBEP4]]</f>
        <v>8351</v>
      </c>
      <c r="VE23" s="15">
        <f>Sug0.2[[#This Row],[OBEP5]]</f>
        <v>8290</v>
      </c>
      <c r="VF23" s="15">
        <f>Sug0.2[[#This Row],[OBEP6]]</f>
        <v>8302</v>
      </c>
      <c r="VG23" s="15">
        <f>Sug0.2[[#This Row],[OBEP7]]</f>
        <v>8268</v>
      </c>
      <c r="VH23" s="15">
        <f>Sug0.2[[#This Row],[OBEP8]]</f>
        <v>8257</v>
      </c>
      <c r="VI23" s="15">
        <f>Sug0.2[[#This Row],[OBEP9]]</f>
        <v>8293</v>
      </c>
      <c r="VJ23" s="15">
        <f>Sug0.2[[#This Row],[OBEP10]]</f>
        <v>8315</v>
      </c>
      <c r="VK23" s="15">
        <f>Sug0.2[[#This Row],[OBEP11]]</f>
        <v>8337</v>
      </c>
      <c r="VL23" s="15">
        <f>Sug0.2[[#This Row],[OBEP12]]</f>
        <v>8362</v>
      </c>
      <c r="VM23" s="15">
        <f>Sug0.2[[#This Row],[OBEP13]]</f>
        <v>8385</v>
      </c>
      <c r="VN23" s="15">
        <f>Sug0.2[[#This Row],[OBEP14]]</f>
        <v>8426</v>
      </c>
      <c r="VO23" s="15">
        <f>Sug0.2[[#This Row],[OBEP15]]</f>
        <v>8468</v>
      </c>
      <c r="VP23" s="15">
        <f>Sug0.2[[#This Row],[OBEP16]]</f>
        <v>8459</v>
      </c>
      <c r="VQ23" s="15">
        <f>Sug0.2[[#This Row],[OBEP17]]</f>
        <v>8459</v>
      </c>
      <c r="VR23" s="15">
        <f>Sug0.2[[#This Row],[OBEP18]]</f>
        <v>8503</v>
      </c>
      <c r="VS23" s="15">
        <f>Sug0.2[[#This Row],[OBEP19]]</f>
        <v>8520</v>
      </c>
      <c r="VT23" s="15">
        <f>Sug0.2[[#This Row],[OBEP20]]</f>
        <v>8601</v>
      </c>
      <c r="VU23" s="15">
        <f>Sug0.2[[#This Row],[OBEP21]]</f>
        <v>8635</v>
      </c>
      <c r="VV23" s="15">
        <f>Sug0.2[[#This Row],[OBEP22]]</f>
        <v>8675</v>
      </c>
      <c r="VW23" s="15">
        <f>Sug0.2[[#This Row],[OBEP23]]</f>
        <v>8692</v>
      </c>
      <c r="VX23" s="15">
        <f>Sug0.2[[#This Row],[OBEP24]]</f>
        <v>8735</v>
      </c>
      <c r="VY23" s="15">
        <f>Sug0.2[[#This Row],[OBEP25]]</f>
        <v>8769</v>
      </c>
      <c r="VZ23" s="15">
        <f>Sug0.2[[#This Row],[OBEP26]]</f>
        <v>8812</v>
      </c>
      <c r="WA23" s="15">
        <f>Sug0.2[[#This Row],[OBEP27]]</f>
        <v>8847</v>
      </c>
      <c r="WB23" s="15">
        <f>Sug0.5[[#This Row],[OBEP2]]</f>
        <v>8411</v>
      </c>
      <c r="WC23" s="15">
        <f>Sug0.5[[#This Row],[OBEP3]]</f>
        <v>8341</v>
      </c>
      <c r="WD23" s="15">
        <f>Sug0.5[[#This Row],[OBEP4]]</f>
        <v>8298</v>
      </c>
      <c r="WE23" s="15">
        <f>Sug0.5[[#This Row],[OBEP5]]</f>
        <v>8221</v>
      </c>
      <c r="WF23" s="15">
        <f>Sug0.5[[#This Row],[OBEP6]]</f>
        <v>8204</v>
      </c>
      <c r="WG23" s="15">
        <f>Sug0.5[[#This Row],[OBEP7]]</f>
        <v>8147</v>
      </c>
      <c r="WH23" s="15">
        <f>Sug0.5[[#This Row],[OBEP8]]</f>
        <v>8109</v>
      </c>
      <c r="WI23" s="15">
        <f>Sug0.5[[#This Row],[OBEP9]]</f>
        <v>8112</v>
      </c>
      <c r="WJ23" s="15">
        <f>Sug0.5[[#This Row],[OBEP10]]</f>
        <v>8099</v>
      </c>
      <c r="WK23" s="15">
        <f>Sug0.5[[#This Row],[OBEP11]]</f>
        <v>8091</v>
      </c>
      <c r="WL23" s="15">
        <f>Sug0.5[[#This Row],[OBEP12]]</f>
        <v>8090</v>
      </c>
      <c r="WM23" s="15">
        <f>Sug0.5[[#This Row],[OBEP13]]</f>
        <v>8094</v>
      </c>
      <c r="WN23" s="15">
        <f>Sug0.5[[#This Row],[OBEP14]]</f>
        <v>8124</v>
      </c>
      <c r="WO23" s="15">
        <f>Sug0.5[[#This Row],[OBEP15]]</f>
        <v>8151</v>
      </c>
      <c r="WP23" s="15">
        <f>Sug0.5[[#This Row],[OBEP16]]</f>
        <v>8111</v>
      </c>
      <c r="WQ23" s="15">
        <f>Sug0.5[[#This Row],[OBEP17]]</f>
        <v>8107</v>
      </c>
      <c r="WR23" s="15">
        <f>Sug0.5[[#This Row],[OBEP18]]</f>
        <v>8130</v>
      </c>
      <c r="WS23" s="15">
        <f>Sug0.5[[#This Row],[OBEP19]]</f>
        <v>8148</v>
      </c>
      <c r="WT23" s="15">
        <f>Sug0.5[[#This Row],[OBEP20]]</f>
        <v>8215</v>
      </c>
      <c r="WU23" s="15">
        <f>Sug0.5[[#This Row],[OBEP21]]</f>
        <v>8227</v>
      </c>
      <c r="WV23" s="15">
        <f>Sug0.5[[#This Row],[OBEP22]]</f>
        <v>8251</v>
      </c>
      <c r="WW23" s="15">
        <f>Sug0.5[[#This Row],[OBEP23]]</f>
        <v>8273</v>
      </c>
      <c r="WX23" s="15">
        <f>Sug0.5[[#This Row],[OBEP24]]</f>
        <v>8288</v>
      </c>
      <c r="WY23" s="15">
        <f>Sug0.5[[#This Row],[OBEP25]]</f>
        <v>8314</v>
      </c>
      <c r="WZ23" s="15">
        <f>Sug0.5[[#This Row],[OBEP26]]</f>
        <v>8344</v>
      </c>
      <c r="XA23" s="15">
        <f>Sug0.5[[#This Row],[OBEP27]]</f>
        <v>8365</v>
      </c>
    </row>
    <row r="24" spans="1:625" x14ac:dyDescent="0.25">
      <c r="A24">
        <v>20</v>
      </c>
      <c r="B24" s="11">
        <f>Reg[[#This Row],[STEP2]]</f>
        <v>7321</v>
      </c>
      <c r="C24" s="11">
        <f>Reg[[#This Row],[STEP3]]</f>
        <v>7644</v>
      </c>
      <c r="D24" s="11">
        <f>Reg[[#This Row],[STEP4]]</f>
        <v>7875</v>
      </c>
      <c r="E24" s="11">
        <f>Reg[[#This Row],[STEP5]]</f>
        <v>8103</v>
      </c>
      <c r="F24" s="11">
        <f>Reg[[#This Row],[STEP6]]</f>
        <v>8232</v>
      </c>
      <c r="G24" s="11">
        <f>Reg[[#This Row],[STEP7]]</f>
        <v>8332</v>
      </c>
      <c r="H24" s="11">
        <f>Reg[[#This Row],[STEP8]]</f>
        <v>8446</v>
      </c>
      <c r="I24" s="11">
        <f>Reg[[#This Row],[STEP9]]</f>
        <v>8538</v>
      </c>
      <c r="J24" s="11">
        <f>Reg[[#This Row],[STEP10]]</f>
        <v>8635</v>
      </c>
      <c r="K24" s="11">
        <f>Reg[[#This Row],[STEP11]]</f>
        <v>8701</v>
      </c>
      <c r="L24" s="11">
        <f>Reg[[#This Row],[STEP12]]</f>
        <v>8761</v>
      </c>
      <c r="M24" s="11">
        <f>Reg[[#This Row],[STEP13]]</f>
        <v>8828</v>
      </c>
      <c r="N24" s="11">
        <f>Reg[[#This Row],[STEP14]]</f>
        <v>8855</v>
      </c>
      <c r="O24" s="11">
        <f>Reg[[#This Row],[STEP15]]</f>
        <v>8871</v>
      </c>
      <c r="P24" s="11">
        <f>Reg[[#This Row],[STEP16]]</f>
        <v>8887</v>
      </c>
      <c r="Q24" s="11">
        <f>Reg[[#This Row],[STEP17]]</f>
        <v>8912</v>
      </c>
      <c r="R24" s="11">
        <f>Reg[[#This Row],[STEP18]]</f>
        <v>8926</v>
      </c>
      <c r="S24" s="11">
        <f>Reg[[#This Row],[STEP19]]</f>
        <v>8895</v>
      </c>
      <c r="T24" s="11">
        <f>Reg[[#This Row],[STEP20]]</f>
        <v>8949</v>
      </c>
      <c r="U24" s="11">
        <f>Reg[[#This Row],[STEP21]]</f>
        <v>8881</v>
      </c>
      <c r="V24" s="11">
        <f>Reg[[#This Row],[STEP22]]</f>
        <v>8861</v>
      </c>
      <c r="W24" s="11">
        <f>Reg[[#This Row],[STEP23]]</f>
        <v>8827</v>
      </c>
      <c r="X24" s="11">
        <f>Reg[[#This Row],[STEP24]]</f>
        <v>8811</v>
      </c>
      <c r="Y24" s="11">
        <f>Reg[[#This Row],[STEP25]]</f>
        <v>8800</v>
      </c>
      <c r="Z24" s="11">
        <f>Reg[[#This Row],[STEP26]]</f>
        <v>8730</v>
      </c>
      <c r="AA24" s="11">
        <f>Reg[[#This Row],[STEP27]]</f>
        <v>8673</v>
      </c>
      <c r="AB24" s="11">
        <f>Sug0.2[[#This Row],[STEP2]]</f>
        <v>7321</v>
      </c>
      <c r="AC24" s="11">
        <f>Sug0.2[[#This Row],[STEP3]]</f>
        <v>7595</v>
      </c>
      <c r="AD24" s="11">
        <f>Sug0.2[[#This Row],[STEP4]]</f>
        <v>7810</v>
      </c>
      <c r="AE24" s="11">
        <f>Sug0.2[[#This Row],[STEP5]]</f>
        <v>8022</v>
      </c>
      <c r="AF24" s="11">
        <f>Sug0.2[[#This Row],[STEP6]]</f>
        <v>8137</v>
      </c>
      <c r="AG24" s="11">
        <f>Sug0.2[[#This Row],[STEP7]]</f>
        <v>8228</v>
      </c>
      <c r="AH24" s="11">
        <f>Sug0.2[[#This Row],[STEP8]]</f>
        <v>8325</v>
      </c>
      <c r="AI24" s="11">
        <f>Sug0.2[[#This Row],[STEP9]]</f>
        <v>8412</v>
      </c>
      <c r="AJ24" s="11">
        <f>Sug0.2[[#This Row],[STEP10]]</f>
        <v>8507</v>
      </c>
      <c r="AK24" s="11">
        <f>Sug0.2[[#This Row],[STEP11]]</f>
        <v>8585</v>
      </c>
      <c r="AL24" s="11">
        <f>Sug0.2[[#This Row],[STEP12]]</f>
        <v>8651</v>
      </c>
      <c r="AM24" s="11">
        <f>Sug0.2[[#This Row],[STEP13]]</f>
        <v>8717</v>
      </c>
      <c r="AN24" s="11">
        <f>Sug0.2[[#This Row],[STEP14]]</f>
        <v>8745</v>
      </c>
      <c r="AO24" s="11">
        <f>Sug0.2[[#This Row],[STEP15]]</f>
        <v>8779</v>
      </c>
      <c r="AP24" s="11">
        <f>Sug0.2[[#This Row],[STEP16]]</f>
        <v>8787</v>
      </c>
      <c r="AQ24" s="11">
        <f>Sug0.2[[#This Row],[STEP17]]</f>
        <v>8818</v>
      </c>
      <c r="AR24" s="11">
        <f>Sug0.2[[#This Row],[STEP18]]</f>
        <v>8855</v>
      </c>
      <c r="AS24" s="11">
        <f>Sug0.2[[#This Row],[STEP19]]</f>
        <v>8819</v>
      </c>
      <c r="AT24" s="11">
        <f>Sug0.2[[#This Row],[STEP20]]</f>
        <v>8883</v>
      </c>
      <c r="AU24" s="11">
        <f>Sug0.2[[#This Row],[STEP21]]</f>
        <v>8809</v>
      </c>
      <c r="AV24" s="11">
        <f>Sug0.2[[#This Row],[STEP22]]</f>
        <v>8798</v>
      </c>
      <c r="AW24" s="11">
        <f>Sug0.2[[#This Row],[STEP23]]</f>
        <v>8767</v>
      </c>
      <c r="AX24" s="11">
        <f>Sug0.2[[#This Row],[STEP24]]</f>
        <v>8767</v>
      </c>
      <c r="AY24" s="11">
        <f>Sug0.2[[#This Row],[STEP25]]</f>
        <v>8763</v>
      </c>
      <c r="AZ24" s="11">
        <f>Sug0.2[[#This Row],[STEP26]]</f>
        <v>8704</v>
      </c>
      <c r="BA24" s="11">
        <f>Sug0.2[[#This Row],[STEP27]]</f>
        <v>8669</v>
      </c>
      <c r="BB24" s="11">
        <f>Sug0.5[[#This Row],[STEP2]]</f>
        <v>7321</v>
      </c>
      <c r="BC24" s="11">
        <f>Sug0.5[[#This Row],[STEP3]]</f>
        <v>7530</v>
      </c>
      <c r="BD24" s="11">
        <f>Sug0.5[[#This Row],[STEP4]]</f>
        <v>7696</v>
      </c>
      <c r="BE24" s="11">
        <f>Sug0.5[[#This Row],[STEP5]]</f>
        <v>7867</v>
      </c>
      <c r="BF24" s="11">
        <f>Sug0.5[[#This Row],[STEP6]]</f>
        <v>7957</v>
      </c>
      <c r="BG24" s="11">
        <f>Sug0.5[[#This Row],[STEP7]]</f>
        <v>8067</v>
      </c>
      <c r="BH24" s="11">
        <f>Sug0.5[[#This Row],[STEP8]]</f>
        <v>8153</v>
      </c>
      <c r="BI24" s="11">
        <f>Sug0.5[[#This Row],[STEP9]]</f>
        <v>8214</v>
      </c>
      <c r="BJ24" s="11">
        <f>Sug0.5[[#This Row],[STEP10]]</f>
        <v>8284</v>
      </c>
      <c r="BK24" s="11">
        <f>Sug0.5[[#This Row],[STEP11]]</f>
        <v>8356</v>
      </c>
      <c r="BL24" s="11">
        <f>Sug0.5[[#This Row],[STEP12]]</f>
        <v>8427</v>
      </c>
      <c r="BM24" s="11">
        <f>Sug0.5[[#This Row],[STEP13]]</f>
        <v>8510</v>
      </c>
      <c r="BN24" s="11">
        <f>Sug0.5[[#This Row],[STEP14]]</f>
        <v>8519</v>
      </c>
      <c r="BO24" s="11">
        <f>Sug0.5[[#This Row],[STEP15]]</f>
        <v>8583</v>
      </c>
      <c r="BP24" s="11">
        <f>Sug0.5[[#This Row],[STEP16]]</f>
        <v>8604</v>
      </c>
      <c r="BQ24" s="11">
        <f>Sug0.5[[#This Row],[STEP17]]</f>
        <v>8597</v>
      </c>
      <c r="BR24" s="11">
        <f>Sug0.5[[#This Row],[STEP18]]</f>
        <v>8653</v>
      </c>
      <c r="BS24" s="11">
        <f>Sug0.5[[#This Row],[STEP19]]</f>
        <v>8647</v>
      </c>
      <c r="BT24" s="11">
        <f>Sug0.5[[#This Row],[STEP20]]</f>
        <v>8694</v>
      </c>
      <c r="BU24" s="11">
        <f>Sug0.5[[#This Row],[STEP21]]</f>
        <v>8657</v>
      </c>
      <c r="BV24" s="11">
        <f>Sug0.5[[#This Row],[STEP22]]</f>
        <v>8668</v>
      </c>
      <c r="BW24" s="11">
        <f>Sug0.5[[#This Row],[STEP23]]</f>
        <v>8655</v>
      </c>
      <c r="BX24" s="11">
        <f>Sug0.5[[#This Row],[STEP24]]</f>
        <v>8658</v>
      </c>
      <c r="BY24" s="11">
        <f>Sug0.5[[#This Row],[STEP25]]</f>
        <v>8655</v>
      </c>
      <c r="BZ24" s="11">
        <f>Sug0.5[[#This Row],[STEP26]]</f>
        <v>8629</v>
      </c>
      <c r="CA24" s="11">
        <f>Sug0.5[[#This Row],[STEP27]]</f>
        <v>8626</v>
      </c>
      <c r="CB24" s="11">
        <f>Reg[[#This Row],[NASP2]]</f>
        <v>691</v>
      </c>
      <c r="CC24" s="11">
        <f>Reg[[#This Row],[NASP3]]</f>
        <v>953</v>
      </c>
      <c r="CD24" s="11">
        <f>Reg[[#This Row],[NASP4]]</f>
        <v>1177</v>
      </c>
      <c r="CE24" s="11">
        <f>Reg[[#This Row],[NASP5]]</f>
        <v>1414</v>
      </c>
      <c r="CF24" s="11">
        <f>Reg[[#This Row],[NASP6]]</f>
        <v>1699</v>
      </c>
      <c r="CG24" s="11">
        <f>Reg[[#This Row],[NASP7]]</f>
        <v>1950</v>
      </c>
      <c r="CH24" s="11">
        <f>Reg[[#This Row],[NASP8]]</f>
        <v>2187</v>
      </c>
      <c r="CI24" s="11">
        <f>Reg[[#This Row],[NASP9]]</f>
        <v>2378</v>
      </c>
      <c r="CJ24" s="11">
        <f>Reg[[#This Row],[NASP10]]</f>
        <v>2601</v>
      </c>
      <c r="CK24" s="11">
        <f>Reg[[#This Row],[NASP11]]</f>
        <v>2817</v>
      </c>
      <c r="CL24" s="11">
        <f>Reg[[#This Row],[NASP12]]</f>
        <v>3003</v>
      </c>
      <c r="CM24" s="11">
        <f>Reg[[#This Row],[NASP13]]</f>
        <v>3231</v>
      </c>
      <c r="CN24" s="11">
        <f>Reg[[#This Row],[NASP14]]</f>
        <v>3412</v>
      </c>
      <c r="CO24" s="11">
        <f>Reg[[#This Row],[NASP15]]</f>
        <v>3622</v>
      </c>
      <c r="CP24" s="11">
        <f>Reg[[#This Row],[NASP16]]</f>
        <v>3773</v>
      </c>
      <c r="CQ24" s="11">
        <f>Reg[[#This Row],[NASP17]]</f>
        <v>3927</v>
      </c>
      <c r="CR24" s="11">
        <f>Reg[[#This Row],[NASP18]]</f>
        <v>4093</v>
      </c>
      <c r="CS24" s="11">
        <f>Reg[[#This Row],[NASP19]]</f>
        <v>4217</v>
      </c>
      <c r="CT24" s="11">
        <f>Reg[[#This Row],[NASP20]]</f>
        <v>4287</v>
      </c>
      <c r="CU24" s="11">
        <f>Reg[[#This Row],[NASP21]]</f>
        <v>4405</v>
      </c>
      <c r="CV24" s="11">
        <f>Reg[[#This Row],[NASP22]]</f>
        <v>4507</v>
      </c>
      <c r="CW24" s="11">
        <f>Reg[[#This Row],[NASP23]]</f>
        <v>4566</v>
      </c>
      <c r="CX24" s="11">
        <f>Reg[[#This Row],[NASP24]]</f>
        <v>4644</v>
      </c>
      <c r="CY24" s="11">
        <f>Reg[[#This Row],[NASP25]]</f>
        <v>4695</v>
      </c>
      <c r="CZ24" s="11">
        <f>Reg[[#This Row],[NASP26]]</f>
        <v>4764</v>
      </c>
      <c r="DA24" s="11">
        <f>Reg[[#This Row],[NASP27]]</f>
        <v>4858</v>
      </c>
      <c r="DB24" s="11">
        <f>Sug0.2[[#This Row],[NASP2]]</f>
        <v>691</v>
      </c>
      <c r="DC24" s="11">
        <f>Sug0.2[[#This Row],[NASP3]]</f>
        <v>932</v>
      </c>
      <c r="DD24" s="11">
        <f>Sug0.2[[#This Row],[NASP4]]</f>
        <v>1128</v>
      </c>
      <c r="DE24" s="11">
        <f>Sug0.2[[#This Row],[NASP5]]</f>
        <v>1341</v>
      </c>
      <c r="DF24" s="11">
        <f>Sug0.2[[#This Row],[NASP6]]</f>
        <v>1601</v>
      </c>
      <c r="DG24" s="11">
        <f>Sug0.2[[#This Row],[NASP7]]</f>
        <v>1825</v>
      </c>
      <c r="DH24" s="11">
        <f>Sug0.2[[#This Row],[NASP8]]</f>
        <v>2048</v>
      </c>
      <c r="DI24" s="11">
        <f>Sug0.2[[#This Row],[NASP9]]</f>
        <v>2221</v>
      </c>
      <c r="DJ24" s="11">
        <f>Sug0.2[[#This Row],[NASP10]]</f>
        <v>2425</v>
      </c>
      <c r="DK24" s="11">
        <f>Sug0.2[[#This Row],[NASP11]]</f>
        <v>2613</v>
      </c>
      <c r="DL24" s="11">
        <f>Sug0.2[[#This Row],[NASP12]]</f>
        <v>2782</v>
      </c>
      <c r="DM24" s="11">
        <f>Sug0.2[[#This Row],[NASP13]]</f>
        <v>2991</v>
      </c>
      <c r="DN24" s="11">
        <f>Sug0.2[[#This Row],[NASP14]]</f>
        <v>3152</v>
      </c>
      <c r="DO24" s="11">
        <f>Sug0.2[[#This Row],[NASP15]]</f>
        <v>3332</v>
      </c>
      <c r="DP24" s="11">
        <f>Sug0.2[[#This Row],[NASP16]]</f>
        <v>3485</v>
      </c>
      <c r="DQ24" s="11">
        <f>Sug0.2[[#This Row],[NASP17]]</f>
        <v>3631</v>
      </c>
      <c r="DR24" s="11">
        <f>Sug0.2[[#This Row],[NASP18]]</f>
        <v>3765</v>
      </c>
      <c r="DS24" s="11">
        <f>Sug0.2[[#This Row],[NASP19]]</f>
        <v>3882</v>
      </c>
      <c r="DT24" s="11">
        <f>Sug0.2[[#This Row],[NASP20]]</f>
        <v>3938</v>
      </c>
      <c r="DU24" s="11">
        <f>Sug0.2[[#This Row],[NASP21]]</f>
        <v>4056</v>
      </c>
      <c r="DV24" s="11">
        <f>Sug0.2[[#This Row],[NASP22]]</f>
        <v>4147</v>
      </c>
      <c r="DW24" s="11">
        <f>Sug0.2[[#This Row],[NASP23]]</f>
        <v>4199</v>
      </c>
      <c r="DX24" s="11">
        <f>Sug0.2[[#This Row],[NASP24]]</f>
        <v>4271</v>
      </c>
      <c r="DY24" s="11">
        <f>Sug0.2[[#This Row],[NASP25]]</f>
        <v>4314</v>
      </c>
      <c r="DZ24" s="11">
        <f>Sug0.2[[#This Row],[NASP26]]</f>
        <v>4393</v>
      </c>
      <c r="EA24" s="11">
        <f>Sug0.2[[#This Row],[NASP27]]</f>
        <v>4478</v>
      </c>
      <c r="EB24" s="15">
        <f>Sug0.5[[#This Row],[NASP2]]</f>
        <v>691</v>
      </c>
      <c r="EC24" s="15">
        <f>Sug0.5[[#This Row],[NASP3]]</f>
        <v>883</v>
      </c>
      <c r="ED24" s="15">
        <f>Sug0.5[[#This Row],[NASP4]]</f>
        <v>1032</v>
      </c>
      <c r="EE24" s="15">
        <f>Sug0.5[[#This Row],[NASP5]]</f>
        <v>1205</v>
      </c>
      <c r="EF24" s="15">
        <f>Sug0.5[[#This Row],[NASP6]]</f>
        <v>1405</v>
      </c>
      <c r="EG24" s="15">
        <f>Sug0.5[[#This Row],[NASP7]]</f>
        <v>1569</v>
      </c>
      <c r="EH24" s="15">
        <f>Sug0.5[[#This Row],[NASP8]]</f>
        <v>1740</v>
      </c>
      <c r="EI24" s="15">
        <f>Sug0.5[[#This Row],[NASP9]]</f>
        <v>1866</v>
      </c>
      <c r="EJ24" s="15">
        <f>Sug0.5[[#This Row],[NASP10]]</f>
        <v>2031</v>
      </c>
      <c r="EK24" s="15">
        <f>Sug0.5[[#This Row],[NASP11]]</f>
        <v>2170</v>
      </c>
      <c r="EL24" s="15">
        <f>Sug0.5[[#This Row],[NASP12]]</f>
        <v>2292</v>
      </c>
      <c r="EM24" s="15">
        <f>Sug0.5[[#This Row],[NASP13]]</f>
        <v>2454</v>
      </c>
      <c r="EN24" s="15">
        <f>Sug0.5[[#This Row],[NASP14]]</f>
        <v>2585</v>
      </c>
      <c r="EO24" s="15">
        <f>Sug0.5[[#This Row],[NASP15]]</f>
        <v>2718</v>
      </c>
      <c r="EP24" s="15">
        <f>Sug0.5[[#This Row],[NASP16]]</f>
        <v>2861</v>
      </c>
      <c r="EQ24" s="15">
        <f>Sug0.5[[#This Row],[NASP17]]</f>
        <v>2995</v>
      </c>
      <c r="ER24" s="15">
        <f>Sug0.5[[#This Row],[NASP18]]</f>
        <v>3087</v>
      </c>
      <c r="ES24" s="15">
        <f>Sug0.5[[#This Row],[NASP19]]</f>
        <v>3163</v>
      </c>
      <c r="ET24" s="15">
        <f>Sug0.5[[#This Row],[NASP20]]</f>
        <v>3230</v>
      </c>
      <c r="EU24" s="15">
        <f>Sug0.5[[#This Row],[NASP21]]</f>
        <v>3323</v>
      </c>
      <c r="EV24" s="15">
        <f>Sug0.5[[#This Row],[NASP22]]</f>
        <v>3392</v>
      </c>
      <c r="EW24" s="15">
        <f>Sug0.5[[#This Row],[NASP23]]</f>
        <v>3419</v>
      </c>
      <c r="EX24" s="15">
        <f>Sug0.5[[#This Row],[NASP24]]</f>
        <v>3472</v>
      </c>
      <c r="EY24" s="15">
        <f>Sug0.5[[#This Row],[NASP25]]</f>
        <v>3526</v>
      </c>
      <c r="EZ24" s="15">
        <f>Sug0.5[[#This Row],[NASP26]]</f>
        <v>3595</v>
      </c>
      <c r="FA24" s="15">
        <f>Sug0.5[[#This Row],[NASP27]]</f>
        <v>3670</v>
      </c>
      <c r="FB24" s="15">
        <f>Reg[[#This Row],[CIRP2]]</f>
        <v>76</v>
      </c>
      <c r="FC24" s="15">
        <f>Reg[[#This Row],[CIRP3]]</f>
        <v>82</v>
      </c>
      <c r="FD24" s="15">
        <f>Reg[[#This Row],[CIRP4]]</f>
        <v>94</v>
      </c>
      <c r="FE24" s="15">
        <f>Reg[[#This Row],[CIRP5]]</f>
        <v>113</v>
      </c>
      <c r="FF24" s="15">
        <f>Reg[[#This Row],[CIRP6]]</f>
        <v>143</v>
      </c>
      <c r="FG24" s="15">
        <f>Reg[[#This Row],[CIRP7]]</f>
        <v>164</v>
      </c>
      <c r="FH24" s="15">
        <f>Reg[[#This Row],[CIRP8]]</f>
        <v>194</v>
      </c>
      <c r="FI24" s="15">
        <f>Reg[[#This Row],[CIRP9]]</f>
        <v>215</v>
      </c>
      <c r="FJ24" s="15">
        <f>Reg[[#This Row],[CIRP10]]</f>
        <v>255</v>
      </c>
      <c r="FK24" s="15">
        <f>Reg[[#This Row],[CIRP11]]</f>
        <v>291</v>
      </c>
      <c r="FL24" s="15">
        <f>Reg[[#This Row],[CIRP12]]</f>
        <v>327</v>
      </c>
      <c r="FM24" s="15">
        <f>Reg[[#This Row],[CIRP13]]</f>
        <v>353</v>
      </c>
      <c r="FN24" s="15">
        <f>Reg[[#This Row],[CIRP14]]</f>
        <v>388</v>
      </c>
      <c r="FO24" s="15">
        <f>Reg[[#This Row],[CIRP15]]</f>
        <v>412</v>
      </c>
      <c r="FP24" s="15">
        <f>Reg[[#This Row],[CIRP16]]</f>
        <v>459</v>
      </c>
      <c r="FQ24" s="15">
        <f>Reg[[#This Row],[CIRP17]]</f>
        <v>488</v>
      </c>
      <c r="FR24" s="15">
        <f>Reg[[#This Row],[CIRP18]]</f>
        <v>499</v>
      </c>
      <c r="FS24" s="15">
        <f>Reg[[#This Row],[CIRP19]]</f>
        <v>534</v>
      </c>
      <c r="FT24" s="15">
        <f>Reg[[#This Row],[CIRP20]]</f>
        <v>574</v>
      </c>
      <c r="FU24" s="15">
        <f>Reg[[#This Row],[CIRP21]]</f>
        <v>607</v>
      </c>
      <c r="FV24" s="15">
        <f>Reg[[#This Row],[CIRP22]]</f>
        <v>640</v>
      </c>
      <c r="FW24" s="15">
        <f>Reg[[#This Row],[CIRP23]]</f>
        <v>665</v>
      </c>
      <c r="FX24" s="15">
        <f>Reg[[#This Row],[CIRP24]]</f>
        <v>693</v>
      </c>
      <c r="FY24" s="15">
        <f>Reg[[#This Row],[CIRP25]]</f>
        <v>722</v>
      </c>
      <c r="FZ24" s="15">
        <f>Reg[[#This Row],[CIRP26]]</f>
        <v>753</v>
      </c>
      <c r="GA24" s="15">
        <f>Reg[[#This Row],[CIRP27]]</f>
        <v>760</v>
      </c>
      <c r="GB24" s="15">
        <f>Sug0.2[[#This Row],[CIRP2]]</f>
        <v>76</v>
      </c>
      <c r="GC24" s="15">
        <f>Sug0.2[[#This Row],[CIRP3]]</f>
        <v>80</v>
      </c>
      <c r="GD24" s="15">
        <f>Sug0.2[[#This Row],[CIRP4]]</f>
        <v>90</v>
      </c>
      <c r="GE24" s="15">
        <f>Sug0.2[[#This Row],[CIRP5]]</f>
        <v>106</v>
      </c>
      <c r="GF24" s="15">
        <f>Sug0.2[[#This Row],[CIRP6]]</f>
        <v>136</v>
      </c>
      <c r="GG24" s="15">
        <f>Sug0.2[[#This Row],[CIRP7]]</f>
        <v>152</v>
      </c>
      <c r="GH24" s="15">
        <f>Sug0.2[[#This Row],[CIRP8]]</f>
        <v>174</v>
      </c>
      <c r="GI24" s="15">
        <f>Sug0.2[[#This Row],[CIRP9]]</f>
        <v>193</v>
      </c>
      <c r="GJ24" s="15">
        <f>Sug0.2[[#This Row],[CIRP10]]</f>
        <v>225</v>
      </c>
      <c r="GK24" s="15">
        <f>Sug0.2[[#This Row],[CIRP11]]</f>
        <v>256</v>
      </c>
      <c r="GL24" s="15">
        <f>Sug0.2[[#This Row],[CIRP12]]</f>
        <v>286</v>
      </c>
      <c r="GM24" s="15">
        <f>Sug0.2[[#This Row],[CIRP13]]</f>
        <v>310</v>
      </c>
      <c r="GN24" s="15">
        <f>Sug0.2[[#This Row],[CIRP14]]</f>
        <v>336</v>
      </c>
      <c r="GO24" s="15">
        <f>Sug0.2[[#This Row],[CIRP15]]</f>
        <v>359</v>
      </c>
      <c r="GP24" s="15">
        <f>Sug0.2[[#This Row],[CIRP16]]</f>
        <v>394</v>
      </c>
      <c r="GQ24" s="15">
        <f>Sug0.2[[#This Row],[CIRP17]]</f>
        <v>421</v>
      </c>
      <c r="GR24" s="15">
        <f>Sug0.2[[#This Row],[CIRP18]]</f>
        <v>431</v>
      </c>
      <c r="GS24" s="15">
        <f>Sug0.2[[#This Row],[CIRP19]]</f>
        <v>459</v>
      </c>
      <c r="GT24" s="15">
        <f>Sug0.2[[#This Row],[CIRP20]]</f>
        <v>500</v>
      </c>
      <c r="GU24" s="15">
        <f>Sug0.2[[#This Row],[CIRP21]]</f>
        <v>531</v>
      </c>
      <c r="GV24" s="15">
        <f>Sug0.2[[#This Row],[CIRP22]]</f>
        <v>563</v>
      </c>
      <c r="GW24" s="15">
        <f>Sug0.2[[#This Row],[CIRP23]]</f>
        <v>582</v>
      </c>
      <c r="GX24" s="15">
        <f>Sug0.2[[#This Row],[CIRP24]]</f>
        <v>604</v>
      </c>
      <c r="GY24" s="15">
        <f>Sug0.2[[#This Row],[CIRP25]]</f>
        <v>631</v>
      </c>
      <c r="GZ24" s="15">
        <f>Sug0.2[[#This Row],[CIRP26]]</f>
        <v>649</v>
      </c>
      <c r="HA24" s="15">
        <f>Sug0.2[[#This Row],[CIRP27]]</f>
        <v>656</v>
      </c>
      <c r="HB24" s="15">
        <f>Sug0.5[[#This Row],[CIRP2]]</f>
        <v>76</v>
      </c>
      <c r="HC24" s="15">
        <f>Sug0.5[[#This Row],[CIRP3]]</f>
        <v>76</v>
      </c>
      <c r="HD24" s="15">
        <f>Sug0.5[[#This Row],[CIRP4]]</f>
        <v>85</v>
      </c>
      <c r="HE24" s="15">
        <f>Sug0.5[[#This Row],[CIRP5]]</f>
        <v>96</v>
      </c>
      <c r="HF24" s="15">
        <f>Sug0.5[[#This Row],[CIRP6]]</f>
        <v>118</v>
      </c>
      <c r="HG24" s="15">
        <f>Sug0.5[[#This Row],[CIRP7]]</f>
        <v>129</v>
      </c>
      <c r="HH24" s="15">
        <f>Sug0.5[[#This Row],[CIRP8]]</f>
        <v>143</v>
      </c>
      <c r="HI24" s="15">
        <f>Sug0.5[[#This Row],[CIRP9]]</f>
        <v>157</v>
      </c>
      <c r="HJ24" s="15">
        <f>Sug0.5[[#This Row],[CIRP10]]</f>
        <v>176</v>
      </c>
      <c r="HK24" s="15">
        <f>Sug0.5[[#This Row],[CIRP11]]</f>
        <v>194</v>
      </c>
      <c r="HL24" s="15">
        <f>Sug0.5[[#This Row],[CIRP12]]</f>
        <v>213</v>
      </c>
      <c r="HM24" s="15">
        <f>Sug0.5[[#This Row],[CIRP13]]</f>
        <v>221</v>
      </c>
      <c r="HN24" s="15">
        <f>Sug0.5[[#This Row],[CIRP14]]</f>
        <v>237</v>
      </c>
      <c r="HO24" s="15">
        <f>Sug0.5[[#This Row],[CIRP15]]</f>
        <v>250</v>
      </c>
      <c r="HP24" s="15">
        <f>Sug0.5[[#This Row],[CIRP16]]</f>
        <v>275</v>
      </c>
      <c r="HQ24" s="15">
        <f>Sug0.5[[#This Row],[CIRP17]]</f>
        <v>294</v>
      </c>
      <c r="HR24" s="15">
        <f>Sug0.5[[#This Row],[CIRP18]]</f>
        <v>311</v>
      </c>
      <c r="HS24" s="15">
        <f>Sug0.5[[#This Row],[CIRP19]]</f>
        <v>333</v>
      </c>
      <c r="HT24" s="15">
        <f>Sug0.5[[#This Row],[CIRP20]]</f>
        <v>361</v>
      </c>
      <c r="HU24" s="15">
        <f>Sug0.5[[#This Row],[CIRP21]]</f>
        <v>376</v>
      </c>
      <c r="HV24" s="15">
        <f>Sug0.5[[#This Row],[CIRP22]]</f>
        <v>400</v>
      </c>
      <c r="HW24" s="15">
        <f>Sug0.5[[#This Row],[CIRP23]]</f>
        <v>424</v>
      </c>
      <c r="HX24" s="15">
        <f>Sug0.5[[#This Row],[CIRP24]]</f>
        <v>435</v>
      </c>
      <c r="HY24" s="15">
        <f>Sug0.5[[#This Row],[CIRP25]]</f>
        <v>446</v>
      </c>
      <c r="HZ24" s="15">
        <f>Sug0.5[[#This Row],[CIRP26]]</f>
        <v>456</v>
      </c>
      <c r="IA24" s="15">
        <f>Sug0.5[[#This Row],[CIRP27]]</f>
        <v>455</v>
      </c>
      <c r="IB24" s="15">
        <f>Reg[[#This Row],[HCCP2]]</f>
        <v>4</v>
      </c>
      <c r="IC24" s="15">
        <f>Reg[[#This Row],[HCCP3]]</f>
        <v>4</v>
      </c>
      <c r="ID24" s="15">
        <f>Reg[[#This Row],[HCCP4]]</f>
        <v>6</v>
      </c>
      <c r="IE24" s="15">
        <f>Reg[[#This Row],[HCCP5]]</f>
        <v>4</v>
      </c>
      <c r="IF24" s="15">
        <f>Reg[[#This Row],[HCCP6]]</f>
        <v>7</v>
      </c>
      <c r="IG24" s="15">
        <f>Reg[[#This Row],[HCCP7]]</f>
        <v>9</v>
      </c>
      <c r="IH24" s="15">
        <f>Reg[[#This Row],[HCCP8]]</f>
        <v>9</v>
      </c>
      <c r="II24" s="15">
        <f>Reg[[#This Row],[HCCP9]]</f>
        <v>13</v>
      </c>
      <c r="IJ24" s="15">
        <f>Reg[[#This Row],[HCCP10]]</f>
        <v>14</v>
      </c>
      <c r="IK24" s="15">
        <f>Reg[[#This Row],[HCCP11]]</f>
        <v>10</v>
      </c>
      <c r="IL24" s="15">
        <f>Reg[[#This Row],[HCCP12]]</f>
        <v>9</v>
      </c>
      <c r="IM24" s="15">
        <f>Reg[[#This Row],[HCCP13]]</f>
        <v>11</v>
      </c>
      <c r="IN24" s="15">
        <f>Reg[[#This Row],[HCCP14]]</f>
        <v>13</v>
      </c>
      <c r="IO24" s="15">
        <f>Reg[[#This Row],[HCCP15]]</f>
        <v>22</v>
      </c>
      <c r="IP24" s="15">
        <f>Reg[[#This Row],[HCCP16]]</f>
        <v>19</v>
      </c>
      <c r="IQ24" s="15">
        <f>Reg[[#This Row],[HCCP17]]</f>
        <v>28</v>
      </c>
      <c r="IR24" s="15">
        <f>Reg[[#This Row],[HCCP18]]</f>
        <v>36</v>
      </c>
      <c r="IS24" s="15">
        <f>Reg[[#This Row],[HCCP19]]</f>
        <v>40</v>
      </c>
      <c r="IT24" s="15">
        <f>Reg[[#This Row],[HCCP20]]</f>
        <v>37</v>
      </c>
      <c r="IU24" s="15">
        <f>Reg[[#This Row],[HCCP21]]</f>
        <v>34</v>
      </c>
      <c r="IV24" s="15">
        <f>Reg[[#This Row],[HCCP22]]</f>
        <v>43</v>
      </c>
      <c r="IW24" s="15">
        <f>Reg[[#This Row],[HCCP23]]</f>
        <v>48</v>
      </c>
      <c r="IX24" s="15">
        <f>Reg[[#This Row],[HCCP24]]</f>
        <v>41</v>
      </c>
      <c r="IY24" s="15">
        <f>Reg[[#This Row],[HCCP25]]</f>
        <v>48</v>
      </c>
      <c r="IZ24" s="15">
        <f>Reg[[#This Row],[HCCP26]]</f>
        <v>52</v>
      </c>
      <c r="JA24" s="15">
        <f>Reg[[#This Row],[HCCP27]]</f>
        <v>65</v>
      </c>
      <c r="JB24" s="15">
        <f>Sug0.2[[#This Row],[HCCP2]]</f>
        <v>4</v>
      </c>
      <c r="JC24" s="15">
        <f>Sug0.2[[#This Row],[HCCP3]]</f>
        <v>4</v>
      </c>
      <c r="JD24" s="15">
        <f>Sug0.2[[#This Row],[HCCP4]]</f>
        <v>6</v>
      </c>
      <c r="JE24" s="15">
        <f>Sug0.2[[#This Row],[HCCP5]]</f>
        <v>3</v>
      </c>
      <c r="JF24" s="15">
        <f>Sug0.2[[#This Row],[HCCP6]]</f>
        <v>7</v>
      </c>
      <c r="JG24" s="15">
        <f>Sug0.2[[#This Row],[HCCP7]]</f>
        <v>9</v>
      </c>
      <c r="JH24" s="15">
        <f>Sug0.2[[#This Row],[HCCP8]]</f>
        <v>9</v>
      </c>
      <c r="JI24" s="15">
        <f>Sug0.2[[#This Row],[HCCP9]]</f>
        <v>13</v>
      </c>
      <c r="JJ24" s="15">
        <f>Sug0.2[[#This Row],[HCCP10]]</f>
        <v>14</v>
      </c>
      <c r="JK24" s="15">
        <f>Sug0.2[[#This Row],[HCCP11]]</f>
        <v>8</v>
      </c>
      <c r="JL24" s="15">
        <f>Sug0.2[[#This Row],[HCCP12]]</f>
        <v>9</v>
      </c>
      <c r="JM24" s="15">
        <f>Sug0.2[[#This Row],[HCCP13]]</f>
        <v>11</v>
      </c>
      <c r="JN24" s="15">
        <f>Sug0.2[[#This Row],[HCCP14]]</f>
        <v>13</v>
      </c>
      <c r="JO24" s="15">
        <f>Sug0.2[[#This Row],[HCCP15]]</f>
        <v>21</v>
      </c>
      <c r="JP24" s="15">
        <f>Sug0.2[[#This Row],[HCCP16]]</f>
        <v>16</v>
      </c>
      <c r="JQ24" s="15">
        <f>Sug0.2[[#This Row],[HCCP17]]</f>
        <v>25</v>
      </c>
      <c r="JR24" s="15">
        <f>Sug0.2[[#This Row],[HCCP18]]</f>
        <v>33</v>
      </c>
      <c r="JS24" s="15">
        <f>Sug0.2[[#This Row],[HCCP19]]</f>
        <v>36</v>
      </c>
      <c r="JT24" s="15">
        <f>Sug0.2[[#This Row],[HCCP20]]</f>
        <v>31</v>
      </c>
      <c r="JU24" s="15">
        <f>Sug0.2[[#This Row],[HCCP21]]</f>
        <v>31</v>
      </c>
      <c r="JV24" s="15">
        <f>Sug0.2[[#This Row],[HCCP22]]</f>
        <v>35</v>
      </c>
      <c r="JW24" s="15">
        <f>Sug0.2[[#This Row],[HCCP23]]</f>
        <v>40</v>
      </c>
      <c r="JX24" s="15">
        <f>Sug0.2[[#This Row],[HCCP24]]</f>
        <v>34</v>
      </c>
      <c r="JY24" s="15">
        <f>Sug0.2[[#This Row],[HCCP25]]</f>
        <v>44</v>
      </c>
      <c r="JZ24" s="15">
        <f>Sug0.2[[#This Row],[HCCP26]]</f>
        <v>47</v>
      </c>
      <c r="KA24" s="15">
        <f>Sug0.2[[#This Row],[HCCP27]]</f>
        <v>59</v>
      </c>
      <c r="KB24" s="15">
        <f>Sug0.5[[#This Row],[HCCP2]]</f>
        <v>4</v>
      </c>
      <c r="KC24" s="15">
        <f>Sug0.5[[#This Row],[HCCP3]]</f>
        <v>4</v>
      </c>
      <c r="KD24" s="15">
        <f>Sug0.5[[#This Row],[HCCP4]]</f>
        <v>6</v>
      </c>
      <c r="KE24" s="15">
        <f>Sug0.5[[#This Row],[HCCP5]]</f>
        <v>3</v>
      </c>
      <c r="KF24" s="15">
        <f>Sug0.5[[#This Row],[HCCP6]]</f>
        <v>7</v>
      </c>
      <c r="KG24" s="15">
        <f>Sug0.5[[#This Row],[HCCP7]]</f>
        <v>9</v>
      </c>
      <c r="KH24" s="15">
        <f>Sug0.5[[#This Row],[HCCP8]]</f>
        <v>9</v>
      </c>
      <c r="KI24" s="15">
        <f>Sug0.5[[#This Row],[HCCP9]]</f>
        <v>11</v>
      </c>
      <c r="KJ24" s="15">
        <f>Sug0.5[[#This Row],[HCCP10]]</f>
        <v>13</v>
      </c>
      <c r="KK24" s="15">
        <f>Sug0.5[[#This Row],[HCCP11]]</f>
        <v>5</v>
      </c>
      <c r="KL24" s="15">
        <f>Sug0.5[[#This Row],[HCCP12]]</f>
        <v>7</v>
      </c>
      <c r="KM24" s="15">
        <f>Sug0.5[[#This Row],[HCCP13]]</f>
        <v>12</v>
      </c>
      <c r="KN24" s="15">
        <f>Sug0.5[[#This Row],[HCCP14]]</f>
        <v>12</v>
      </c>
      <c r="KO24" s="15">
        <f>Sug0.5[[#This Row],[HCCP15]]</f>
        <v>16</v>
      </c>
      <c r="KP24" s="15">
        <f>Sug0.5[[#This Row],[HCCP16]]</f>
        <v>12</v>
      </c>
      <c r="KQ24" s="15">
        <f>Sug0.5[[#This Row],[HCCP17]]</f>
        <v>19</v>
      </c>
      <c r="KR24" s="15">
        <f>Sug0.5[[#This Row],[HCCP18]]</f>
        <v>21</v>
      </c>
      <c r="KS24" s="15">
        <f>Sug0.5[[#This Row],[HCCP19]]</f>
        <v>26</v>
      </c>
      <c r="KT24" s="15">
        <f>Sug0.5[[#This Row],[HCCP20]]</f>
        <v>23</v>
      </c>
      <c r="KU24" s="15">
        <f>Sug0.5[[#This Row],[HCCP21]]</f>
        <v>26</v>
      </c>
      <c r="KV24" s="15">
        <f>Sug0.5[[#This Row],[HCCP22]]</f>
        <v>24</v>
      </c>
      <c r="KW24" s="15">
        <f>Sug0.5[[#This Row],[HCCP23]]</f>
        <v>29</v>
      </c>
      <c r="KX24" s="15">
        <f>Sug0.5[[#This Row],[HCCP24]]</f>
        <v>23</v>
      </c>
      <c r="KY24" s="15">
        <f>Sug0.5[[#This Row],[HCCP25]]</f>
        <v>33</v>
      </c>
      <c r="KZ24" s="15">
        <f>Sug0.5[[#This Row],[HCCP26]]</f>
        <v>34</v>
      </c>
      <c r="LA24" s="15">
        <f>Sug0.5[[#This Row],[HCCP27]]</f>
        <v>43</v>
      </c>
      <c r="LB24" s="15">
        <f>Reg[[#This Row],[CHDP2]]</f>
        <v>1390</v>
      </c>
      <c r="LC24" s="15">
        <f>Reg[[#This Row],[CHDP3]]</f>
        <v>1452</v>
      </c>
      <c r="LD24" s="15">
        <f>Reg[[#This Row],[CHDP4]]</f>
        <v>1524</v>
      </c>
      <c r="LE24" s="15">
        <f>Reg[[#This Row],[CHDP5]]</f>
        <v>1626</v>
      </c>
      <c r="LF24" s="15">
        <f>Reg[[#This Row],[CHDP6]]</f>
        <v>1682</v>
      </c>
      <c r="LG24" s="15">
        <f>Reg[[#This Row],[CHDP7]]</f>
        <v>1745</v>
      </c>
      <c r="LH24" s="15">
        <f>Reg[[#This Row],[CHDP8]]</f>
        <v>1796</v>
      </c>
      <c r="LI24" s="15">
        <f>Reg[[#This Row],[CHDP9]]</f>
        <v>1862</v>
      </c>
      <c r="LJ24" s="15">
        <f>Reg[[#This Row],[CHDP10]]</f>
        <v>1940</v>
      </c>
      <c r="LK24" s="15">
        <f>Reg[[#This Row],[CHDP11]]</f>
        <v>2024</v>
      </c>
      <c r="LL24" s="15">
        <f>Reg[[#This Row],[CHDP12]]</f>
        <v>2097</v>
      </c>
      <c r="LM24" s="15">
        <f>Reg[[#This Row],[CHDP13]]</f>
        <v>2154</v>
      </c>
      <c r="LN24" s="15">
        <f>Reg[[#This Row],[CHDP14]]</f>
        <v>2208</v>
      </c>
      <c r="LO24" s="15">
        <f>Reg[[#This Row],[CHDP15]]</f>
        <v>2298</v>
      </c>
      <c r="LP24" s="15">
        <f>Reg[[#This Row],[CHDP16]]</f>
        <v>2330</v>
      </c>
      <c r="LQ24" s="15">
        <f>Reg[[#This Row],[CHDP17]]</f>
        <v>2389</v>
      </c>
      <c r="LR24" s="15">
        <f>Reg[[#This Row],[CHDP18]]</f>
        <v>2456</v>
      </c>
      <c r="LS24" s="15">
        <f>Reg[[#This Row],[CHDP19]]</f>
        <v>2511</v>
      </c>
      <c r="LT24" s="15">
        <f>Reg[[#This Row],[CHDP20]]</f>
        <v>2567</v>
      </c>
      <c r="LU24" s="15">
        <f>Reg[[#This Row],[CHDP21]]</f>
        <v>2586</v>
      </c>
      <c r="LV24" s="15">
        <f>Reg[[#This Row],[CHDP22]]</f>
        <v>2647</v>
      </c>
      <c r="LW24" s="15">
        <f>Reg[[#This Row],[CHDP23]]</f>
        <v>2721</v>
      </c>
      <c r="LX24" s="15">
        <f>Reg[[#This Row],[CHDP24]]</f>
        <v>2751</v>
      </c>
      <c r="LY24" s="15">
        <f>Reg[[#This Row],[CHDP25]]</f>
        <v>2776</v>
      </c>
      <c r="LZ24" s="15">
        <f>Reg[[#This Row],[CHDP26]]</f>
        <v>2799</v>
      </c>
      <c r="MA24" s="15">
        <f>Reg[[#This Row],[CHDP27]]</f>
        <v>2827</v>
      </c>
      <c r="MB24" s="15">
        <f>Sug0.2[[#This Row],[CHDP2]]</f>
        <v>1390</v>
      </c>
      <c r="MC24" s="15">
        <f>Sug0.2[[#This Row],[CHDP3]]</f>
        <v>1452</v>
      </c>
      <c r="MD24" s="15">
        <f>Sug0.2[[#This Row],[CHDP4]]</f>
        <v>1523</v>
      </c>
      <c r="ME24" s="15">
        <f>Sug0.2[[#This Row],[CHDP5]]</f>
        <v>1624</v>
      </c>
      <c r="MF24" s="15">
        <f>Sug0.2[[#This Row],[CHDP6]]</f>
        <v>1680</v>
      </c>
      <c r="MG24" s="15">
        <f>Sug0.2[[#This Row],[CHDP7]]</f>
        <v>1736</v>
      </c>
      <c r="MH24" s="15">
        <f>Sug0.2[[#This Row],[CHDP8]]</f>
        <v>1786</v>
      </c>
      <c r="MI24" s="15">
        <f>Sug0.2[[#This Row],[CHDP9]]</f>
        <v>1850</v>
      </c>
      <c r="MJ24" s="15">
        <f>Sug0.2[[#This Row],[CHDP10]]</f>
        <v>1923</v>
      </c>
      <c r="MK24" s="15">
        <f>Sug0.2[[#This Row],[CHDP11]]</f>
        <v>2005</v>
      </c>
      <c r="ML24" s="15">
        <f>Sug0.2[[#This Row],[CHDP12]]</f>
        <v>2077</v>
      </c>
      <c r="MM24" s="15">
        <f>Sug0.2[[#This Row],[CHDP13]]</f>
        <v>2130</v>
      </c>
      <c r="MN24" s="15">
        <f>Sug0.2[[#This Row],[CHDP14]]</f>
        <v>2178</v>
      </c>
      <c r="MO24" s="15">
        <f>Sug0.2[[#This Row],[CHDP15]]</f>
        <v>2264</v>
      </c>
      <c r="MP24" s="15">
        <f>Sug0.2[[#This Row],[CHDP16]]</f>
        <v>2294</v>
      </c>
      <c r="MQ24" s="15">
        <f>Sug0.2[[#This Row],[CHDP17]]</f>
        <v>2357</v>
      </c>
      <c r="MR24" s="15">
        <f>Sug0.2[[#This Row],[CHDP18]]</f>
        <v>2424</v>
      </c>
      <c r="MS24" s="15">
        <f>Sug0.2[[#This Row],[CHDP19]]</f>
        <v>2476</v>
      </c>
      <c r="MT24" s="15">
        <f>Sug0.2[[#This Row],[CHDP20]]</f>
        <v>2533</v>
      </c>
      <c r="MU24" s="15">
        <f>Sug0.2[[#This Row],[CHDP21]]</f>
        <v>2551</v>
      </c>
      <c r="MV24" s="15">
        <f>Sug0.2[[#This Row],[CHDP22]]</f>
        <v>2611</v>
      </c>
      <c r="MW24" s="15">
        <f>Sug0.2[[#This Row],[CHDP23]]</f>
        <v>2690</v>
      </c>
      <c r="MX24" s="15">
        <f>Sug0.2[[#This Row],[CHDP24]]</f>
        <v>2710</v>
      </c>
      <c r="MY24" s="15">
        <f>Sug0.2[[#This Row],[CHDP25]]</f>
        <v>2746</v>
      </c>
      <c r="MZ24" s="15">
        <f>Sug0.2[[#This Row],[CHDP26]]</f>
        <v>2765</v>
      </c>
      <c r="NA24" s="15">
        <f>Sug0.2[[#This Row],[CHDP27]]</f>
        <v>2792</v>
      </c>
      <c r="NB24" s="15">
        <f>Sug0.5[[#This Row],[CHDP2]]</f>
        <v>1390</v>
      </c>
      <c r="NC24" s="15">
        <f>Sug0.5[[#This Row],[CHDP3]]</f>
        <v>1452</v>
      </c>
      <c r="ND24" s="15">
        <f>Sug0.5[[#This Row],[CHDP4]]</f>
        <v>1522</v>
      </c>
      <c r="NE24" s="15">
        <f>Sug0.5[[#This Row],[CHDP5]]</f>
        <v>1620</v>
      </c>
      <c r="NF24" s="15">
        <f>Sug0.5[[#This Row],[CHDP6]]</f>
        <v>1672</v>
      </c>
      <c r="NG24" s="15">
        <f>Sug0.5[[#This Row],[CHDP7]]</f>
        <v>1725</v>
      </c>
      <c r="NH24" s="15">
        <f>Sug0.5[[#This Row],[CHDP8]]</f>
        <v>1775</v>
      </c>
      <c r="NI24" s="15">
        <f>Sug0.5[[#This Row],[CHDP9]]</f>
        <v>1839</v>
      </c>
      <c r="NJ24" s="15">
        <f>Sug0.5[[#This Row],[CHDP10]]</f>
        <v>1913</v>
      </c>
      <c r="NK24" s="15">
        <f>Sug0.5[[#This Row],[CHDP11]]</f>
        <v>1985</v>
      </c>
      <c r="NL24" s="15">
        <f>Sug0.5[[#This Row],[CHDP12]]</f>
        <v>2053</v>
      </c>
      <c r="NM24" s="15">
        <f>Sug0.5[[#This Row],[CHDP13]]</f>
        <v>2106</v>
      </c>
      <c r="NN24" s="15">
        <f>Sug0.5[[#This Row],[CHDP14]]</f>
        <v>2149</v>
      </c>
      <c r="NO24" s="15">
        <f>Sug0.5[[#This Row],[CHDP15]]</f>
        <v>2234</v>
      </c>
      <c r="NP24" s="15">
        <f>Sug0.5[[#This Row],[CHDP16]]</f>
        <v>2259</v>
      </c>
      <c r="NQ24" s="15">
        <f>Sug0.5[[#This Row],[CHDP17]]</f>
        <v>2317</v>
      </c>
      <c r="NR24" s="15">
        <f>Sug0.5[[#This Row],[CHDP18]]</f>
        <v>2380</v>
      </c>
      <c r="NS24" s="15">
        <f>Sug0.5[[#This Row],[CHDP19]]</f>
        <v>2421</v>
      </c>
      <c r="NT24" s="15">
        <f>Sug0.5[[#This Row],[CHDP20]]</f>
        <v>2479</v>
      </c>
      <c r="NU24" s="15">
        <f>Sug0.5[[#This Row],[CHDP21]]</f>
        <v>2491</v>
      </c>
      <c r="NV24" s="15">
        <f>Sug0.5[[#This Row],[CHDP22]]</f>
        <v>2546</v>
      </c>
      <c r="NW24" s="15">
        <f>Sug0.5[[#This Row],[CHDP23]]</f>
        <v>2630</v>
      </c>
      <c r="NX24" s="15">
        <f>Sug0.5[[#This Row],[CHDP24]]</f>
        <v>2652</v>
      </c>
      <c r="NY24" s="15">
        <f>Sug0.5[[#This Row],[CHDP25]]</f>
        <v>2690</v>
      </c>
      <c r="NZ24" s="15">
        <f>Sug0.5[[#This Row],[CHDP26]]</f>
        <v>2702</v>
      </c>
      <c r="OA24" s="15">
        <f>Sug0.5[[#This Row],[CHDP27]]</f>
        <v>2732</v>
      </c>
      <c r="OB24" s="15">
        <f>Reg[[#This Row],[T2DP2]]</f>
        <v>2167</v>
      </c>
      <c r="OC24" s="15">
        <f>Reg[[#This Row],[T2DP3]]</f>
        <v>2315</v>
      </c>
      <c r="OD24" s="15">
        <f>Reg[[#This Row],[T2DP4]]</f>
        <v>2473</v>
      </c>
      <c r="OE24" s="15">
        <f>Reg[[#This Row],[T2DP5]]</f>
        <v>2689</v>
      </c>
      <c r="OF24" s="15">
        <f>Reg[[#This Row],[T2DP6]]</f>
        <v>2870</v>
      </c>
      <c r="OG24" s="15">
        <f>Reg[[#This Row],[T2DP7]]</f>
        <v>3025</v>
      </c>
      <c r="OH24" s="15">
        <f>Reg[[#This Row],[T2DP8]]</f>
        <v>3203</v>
      </c>
      <c r="OI24" s="15">
        <f>Reg[[#This Row],[T2DP9]]</f>
        <v>3362</v>
      </c>
      <c r="OJ24" s="15">
        <f>Reg[[#This Row],[T2DP10]]</f>
        <v>3549</v>
      </c>
      <c r="OK24" s="15">
        <f>Reg[[#This Row],[T2DP11]]</f>
        <v>3697</v>
      </c>
      <c r="OL24" s="15">
        <f>Reg[[#This Row],[T2DP12]]</f>
        <v>3859</v>
      </c>
      <c r="OM24" s="15">
        <f>Reg[[#This Row],[T2DP13]]</f>
        <v>3999</v>
      </c>
      <c r="ON24" s="15">
        <f>Reg[[#This Row],[T2DP14]]</f>
        <v>4173</v>
      </c>
      <c r="OO24" s="15">
        <f>Reg[[#This Row],[T2DP15]]</f>
        <v>4306</v>
      </c>
      <c r="OP24" s="15">
        <f>Reg[[#This Row],[T2DP16]]</f>
        <v>4424</v>
      </c>
      <c r="OQ24" s="15">
        <f>Reg[[#This Row],[T2DP17]]</f>
        <v>4558</v>
      </c>
      <c r="OR24" s="15">
        <f>Reg[[#This Row],[T2DP18]]</f>
        <v>4651</v>
      </c>
      <c r="OS24" s="15">
        <f>Reg[[#This Row],[T2DP19]]</f>
        <v>4761</v>
      </c>
      <c r="OT24" s="15">
        <f>Reg[[#This Row],[T2DP20]]</f>
        <v>4887</v>
      </c>
      <c r="OU24" s="15">
        <f>Reg[[#This Row],[T2DP21]]</f>
        <v>4978</v>
      </c>
      <c r="OV24" s="15">
        <f>Reg[[#This Row],[T2DP22]]</f>
        <v>5094</v>
      </c>
      <c r="OW24" s="15">
        <f>Reg[[#This Row],[T2DP23]]</f>
        <v>5180</v>
      </c>
      <c r="OX24" s="15">
        <f>Reg[[#This Row],[T2DP24]]</f>
        <v>5215</v>
      </c>
      <c r="OY24" s="15">
        <f>Reg[[#This Row],[T2DP25]]</f>
        <v>5286</v>
      </c>
      <c r="OZ24" s="15">
        <f>Reg[[#This Row],[T2DP26]]</f>
        <v>5320</v>
      </c>
      <c r="PA24" s="15">
        <f>Reg[[#This Row],[T2DP27]]</f>
        <v>5387</v>
      </c>
      <c r="PB24" s="15">
        <f>Sug0.2[[#This Row],[T2DP2]]</f>
        <v>2167</v>
      </c>
      <c r="PC24" s="15">
        <f>Sug0.2[[#This Row],[T2DP3]]</f>
        <v>2315</v>
      </c>
      <c r="PD24" s="15">
        <f>Sug0.2[[#This Row],[T2DP4]]</f>
        <v>2473</v>
      </c>
      <c r="PE24" s="15">
        <f>Sug0.2[[#This Row],[T2DP5]]</f>
        <v>2685</v>
      </c>
      <c r="PF24" s="15">
        <f>Sug0.2[[#This Row],[T2DP6]]</f>
        <v>2857</v>
      </c>
      <c r="PG24" s="15">
        <f>Sug0.2[[#This Row],[T2DP7]]</f>
        <v>3010</v>
      </c>
      <c r="PH24" s="15">
        <f>Sug0.2[[#This Row],[T2DP8]]</f>
        <v>3186</v>
      </c>
      <c r="PI24" s="15">
        <f>Sug0.2[[#This Row],[T2DP9]]</f>
        <v>3342</v>
      </c>
      <c r="PJ24" s="15">
        <f>Sug0.2[[#This Row],[T2DP10]]</f>
        <v>3523</v>
      </c>
      <c r="PK24" s="15">
        <f>Sug0.2[[#This Row],[T2DP11]]</f>
        <v>3664</v>
      </c>
      <c r="PL24" s="15">
        <f>Sug0.2[[#This Row],[T2DP12]]</f>
        <v>3820</v>
      </c>
      <c r="PM24" s="15">
        <f>Sug0.2[[#This Row],[T2DP13]]</f>
        <v>3958</v>
      </c>
      <c r="PN24" s="15">
        <f>Sug0.2[[#This Row],[T2DP14]]</f>
        <v>4122</v>
      </c>
      <c r="PO24" s="15">
        <f>Sug0.2[[#This Row],[T2DP15]]</f>
        <v>4248</v>
      </c>
      <c r="PP24" s="15">
        <f>Sug0.2[[#This Row],[T2DP16]]</f>
        <v>4352</v>
      </c>
      <c r="PQ24" s="15">
        <f>Sug0.2[[#This Row],[T2DP17]]</f>
        <v>4487</v>
      </c>
      <c r="PR24" s="15">
        <f>Sug0.2[[#This Row],[T2DP18]]</f>
        <v>4575</v>
      </c>
      <c r="PS24" s="15">
        <f>Sug0.2[[#This Row],[T2DP19]]</f>
        <v>4678</v>
      </c>
      <c r="PT24" s="15">
        <f>Sug0.2[[#This Row],[T2DP20]]</f>
        <v>4798</v>
      </c>
      <c r="PU24" s="15">
        <f>Sug0.2[[#This Row],[T2DP21]]</f>
        <v>4887</v>
      </c>
      <c r="PV24" s="15">
        <f>Sug0.2[[#This Row],[T2DP22]]</f>
        <v>5006</v>
      </c>
      <c r="PW24" s="15">
        <f>Sug0.2[[#This Row],[T2DP23]]</f>
        <v>5093</v>
      </c>
      <c r="PX24" s="15">
        <f>Sug0.2[[#This Row],[T2DP24]]</f>
        <v>5120</v>
      </c>
      <c r="PY24" s="15">
        <f>Sug0.2[[#This Row],[T2DP25]]</f>
        <v>5197</v>
      </c>
      <c r="PZ24" s="15">
        <f>Sug0.2[[#This Row],[T2DP26]]</f>
        <v>5228</v>
      </c>
      <c r="QA24" s="15">
        <f>Sug0.2[[#This Row],[T2DP27]]</f>
        <v>5294</v>
      </c>
      <c r="QB24" s="15">
        <f>Sug0.5[[#This Row],[T2DP2]]</f>
        <v>2167</v>
      </c>
      <c r="QC24" s="15">
        <f>Sug0.5[[#This Row],[T2DP3]]</f>
        <v>2315</v>
      </c>
      <c r="QD24" s="15">
        <f>Sug0.5[[#This Row],[T2DP4]]</f>
        <v>2472</v>
      </c>
      <c r="QE24" s="15">
        <f>Sug0.5[[#This Row],[T2DP5]]</f>
        <v>2681</v>
      </c>
      <c r="QF24" s="15">
        <f>Sug0.5[[#This Row],[T2DP6]]</f>
        <v>2849</v>
      </c>
      <c r="QG24" s="15">
        <f>Sug0.5[[#This Row],[T2DP7]]</f>
        <v>2989</v>
      </c>
      <c r="QH24" s="15">
        <f>Sug0.5[[#This Row],[T2DP8]]</f>
        <v>3155</v>
      </c>
      <c r="QI24" s="15">
        <f>Sug0.5[[#This Row],[T2DP9]]</f>
        <v>3299</v>
      </c>
      <c r="QJ24" s="15">
        <f>Sug0.5[[#This Row],[T2DP10]]</f>
        <v>3469</v>
      </c>
      <c r="QK24" s="15">
        <f>Sug0.5[[#This Row],[T2DP11]]</f>
        <v>3599</v>
      </c>
      <c r="QL24" s="15">
        <f>Sug0.5[[#This Row],[T2DP12]]</f>
        <v>3746</v>
      </c>
      <c r="QM24" s="15">
        <f>Sug0.5[[#This Row],[T2DP13]]</f>
        <v>3877</v>
      </c>
      <c r="QN24" s="15">
        <f>Sug0.5[[#This Row],[T2DP14]]</f>
        <v>4030</v>
      </c>
      <c r="QO24" s="15">
        <f>Sug0.5[[#This Row],[T2DP15]]</f>
        <v>4148</v>
      </c>
      <c r="QP24" s="15">
        <f>Sug0.5[[#This Row],[T2DP16]]</f>
        <v>4246</v>
      </c>
      <c r="QQ24" s="15">
        <f>Sug0.5[[#This Row],[T2DP17]]</f>
        <v>4376</v>
      </c>
      <c r="QR24" s="15">
        <f>Sug0.5[[#This Row],[T2DP18]]</f>
        <v>4461</v>
      </c>
      <c r="QS24" s="15">
        <f>Sug0.5[[#This Row],[T2DP19]]</f>
        <v>4552</v>
      </c>
      <c r="QT24" s="15">
        <f>Sug0.5[[#This Row],[T2DP20]]</f>
        <v>4667</v>
      </c>
      <c r="QU24" s="15">
        <f>Sug0.5[[#This Row],[T2DP21]]</f>
        <v>4750</v>
      </c>
      <c r="QV24" s="15">
        <f>Sug0.5[[#This Row],[T2DP22]]</f>
        <v>4861</v>
      </c>
      <c r="QW24" s="15">
        <f>Sug0.5[[#This Row],[T2DP23]]</f>
        <v>4935</v>
      </c>
      <c r="QX24" s="15">
        <f>Sug0.5[[#This Row],[T2DP24]]</f>
        <v>4953</v>
      </c>
      <c r="QY24" s="15">
        <f>Sug0.5[[#This Row],[T2DP25]]</f>
        <v>5031</v>
      </c>
      <c r="QZ24" s="15">
        <f>Sug0.5[[#This Row],[T2DP26]]</f>
        <v>5052</v>
      </c>
      <c r="RA24" s="15">
        <f>Sug0.5[[#This Row],[T2DP27]]</f>
        <v>5124</v>
      </c>
      <c r="RB24" s="15">
        <f>Reg[[#This Row],[OVEP2]]</f>
        <v>7670</v>
      </c>
      <c r="RC24" s="15">
        <f>Reg[[#This Row],[OVEP3]]</f>
        <v>7895</v>
      </c>
      <c r="RD24" s="15">
        <f>Reg[[#This Row],[OVEP4]]</f>
        <v>8052</v>
      </c>
      <c r="RE24" s="15">
        <f>Reg[[#This Row],[OVEP5]]</f>
        <v>8135</v>
      </c>
      <c r="RF24" s="15">
        <f>Reg[[#This Row],[OVEP6]]</f>
        <v>8200</v>
      </c>
      <c r="RG24" s="15">
        <f>Reg[[#This Row],[OVEP7]]</f>
        <v>8156</v>
      </c>
      <c r="RH24" s="15">
        <f>Reg[[#This Row],[OVEP8]]</f>
        <v>8174</v>
      </c>
      <c r="RI24" s="15">
        <f>Reg[[#This Row],[OVEP9]]</f>
        <v>8141</v>
      </c>
      <c r="RJ24" s="15">
        <f>Reg[[#This Row],[OVEP10]]</f>
        <v>8183</v>
      </c>
      <c r="RK24" s="15">
        <f>Reg[[#This Row],[OVEP11]]</f>
        <v>8206</v>
      </c>
      <c r="RL24" s="15">
        <f>Reg[[#This Row],[OVEP12]]</f>
        <v>8211</v>
      </c>
      <c r="RM24" s="15">
        <f>Reg[[#This Row],[OVEP13]]</f>
        <v>8134</v>
      </c>
      <c r="RN24" s="15">
        <f>Reg[[#This Row],[OVEP14]]</f>
        <v>8198</v>
      </c>
      <c r="RO24" s="15">
        <f>Reg[[#This Row],[OVEP15]]</f>
        <v>8203</v>
      </c>
      <c r="RP24" s="15">
        <f>Reg[[#This Row],[OVEP16]]</f>
        <v>8143</v>
      </c>
      <c r="RQ24" s="15">
        <f>Reg[[#This Row],[OVEP17]]</f>
        <v>8172</v>
      </c>
      <c r="RR24" s="15">
        <f>Reg[[#This Row],[OVEP18]]</f>
        <v>8189</v>
      </c>
      <c r="RS24" s="15">
        <f>Reg[[#This Row],[OVEP19]]</f>
        <v>8267</v>
      </c>
      <c r="RT24" s="15">
        <f>Reg[[#This Row],[OVEP20]]</f>
        <v>8291</v>
      </c>
      <c r="RU24" s="15">
        <f>Reg[[#This Row],[OVEP21]]</f>
        <v>8352</v>
      </c>
      <c r="RV24" s="15">
        <f>Reg[[#This Row],[OVEP22]]</f>
        <v>8368</v>
      </c>
      <c r="RW24" s="15">
        <f>Reg[[#This Row],[OVEP23]]</f>
        <v>8373</v>
      </c>
      <c r="RX24" s="15">
        <f>Reg[[#This Row],[OVEP24]]</f>
        <v>8292</v>
      </c>
      <c r="RY24" s="15">
        <f>Reg[[#This Row],[OVEP25]]</f>
        <v>8299</v>
      </c>
      <c r="RZ24" s="15">
        <f>Reg[[#This Row],[OVEP26]]</f>
        <v>8277</v>
      </c>
      <c r="SA24" s="15">
        <f>Reg[[#This Row],[OVEP27]]</f>
        <v>8286</v>
      </c>
      <c r="SB24" s="15">
        <f>Sug0.2[[#This Row],[OVEP2]]</f>
        <v>7670</v>
      </c>
      <c r="SC24" s="15">
        <f>Sug0.2[[#This Row],[OVEP3]]</f>
        <v>7866</v>
      </c>
      <c r="SD24" s="15">
        <f>Sug0.2[[#This Row],[OVEP4]]</f>
        <v>8014</v>
      </c>
      <c r="SE24" s="15">
        <f>Sug0.2[[#This Row],[OVEP5]]</f>
        <v>8126</v>
      </c>
      <c r="SF24" s="15">
        <f>Sug0.2[[#This Row],[OVEP6]]</f>
        <v>8192</v>
      </c>
      <c r="SG24" s="15">
        <f>Sug0.2[[#This Row],[OVEP7]]</f>
        <v>8152</v>
      </c>
      <c r="SH24" s="15">
        <f>Sug0.2[[#This Row],[OVEP8]]</f>
        <v>8182</v>
      </c>
      <c r="SI24" s="15">
        <f>Sug0.2[[#This Row],[OVEP9]]</f>
        <v>8170</v>
      </c>
      <c r="SJ24" s="15">
        <f>Sug0.2[[#This Row],[OVEP10]]</f>
        <v>8219</v>
      </c>
      <c r="SK24" s="15">
        <f>Sug0.2[[#This Row],[OVEP11]]</f>
        <v>8281</v>
      </c>
      <c r="SL24" s="15">
        <f>Sug0.2[[#This Row],[OVEP12]]</f>
        <v>8284</v>
      </c>
      <c r="SM24" s="15">
        <f>Sug0.2[[#This Row],[OVEP13]]</f>
        <v>8230</v>
      </c>
      <c r="SN24" s="15">
        <f>Sug0.2[[#This Row],[OVEP14]]</f>
        <v>8283</v>
      </c>
      <c r="SO24" s="15">
        <f>Sug0.2[[#This Row],[OVEP15]]</f>
        <v>8255</v>
      </c>
      <c r="SP24" s="15">
        <f>Sug0.2[[#This Row],[OVEP16]]</f>
        <v>8245</v>
      </c>
      <c r="SQ24" s="15">
        <f>Sug0.2[[#This Row],[OVEP17]]</f>
        <v>8264</v>
      </c>
      <c r="SR24" s="15">
        <f>Sug0.2[[#This Row],[OVEP18]]</f>
        <v>8260</v>
      </c>
      <c r="SS24" s="15">
        <f>Sug0.2[[#This Row],[OVEP19]]</f>
        <v>8355</v>
      </c>
      <c r="ST24" s="15">
        <f>Sug0.2[[#This Row],[OVEP20]]</f>
        <v>8392</v>
      </c>
      <c r="SU24" s="15">
        <f>Sug0.2[[#This Row],[OVEP21]]</f>
        <v>8461</v>
      </c>
      <c r="SV24" s="15">
        <f>Sug0.2[[#This Row],[OVEP22]]</f>
        <v>8498</v>
      </c>
      <c r="SW24" s="15">
        <f>Sug0.2[[#This Row],[OVEP23]]</f>
        <v>8502</v>
      </c>
      <c r="SX24" s="15">
        <f>Sug0.2[[#This Row],[OVEP24]]</f>
        <v>8441</v>
      </c>
      <c r="SY24" s="15">
        <f>Sug0.2[[#This Row],[OVEP25]]</f>
        <v>8458</v>
      </c>
      <c r="SZ24" s="15">
        <f>Sug0.2[[#This Row],[OVEP26]]</f>
        <v>8417</v>
      </c>
      <c r="TA24" s="15">
        <f>Sug0.2[[#This Row],[OVEP27]]</f>
        <v>8455</v>
      </c>
      <c r="TB24" s="15">
        <f>Sug0.5[[#This Row],[OVEP2]]</f>
        <v>7670</v>
      </c>
      <c r="TC24" s="15">
        <f>Sug0.5[[#This Row],[OVEP3]]</f>
        <v>7847</v>
      </c>
      <c r="TD24" s="15">
        <f>Sug0.5[[#This Row],[OVEP4]]</f>
        <v>7981</v>
      </c>
      <c r="TE24" s="15">
        <f>Sug0.5[[#This Row],[OVEP5]]</f>
        <v>8129</v>
      </c>
      <c r="TF24" s="15">
        <f>Sug0.5[[#This Row],[OVEP6]]</f>
        <v>8212</v>
      </c>
      <c r="TG24" s="15">
        <f>Sug0.5[[#This Row],[OVEP7]]</f>
        <v>8186</v>
      </c>
      <c r="TH24" s="15">
        <f>Sug0.5[[#This Row],[OVEP8]]</f>
        <v>8239</v>
      </c>
      <c r="TI24" s="15">
        <f>Sug0.5[[#This Row],[OVEP9]]</f>
        <v>8260</v>
      </c>
      <c r="TJ24" s="15">
        <f>Sug0.5[[#This Row],[OVEP10]]</f>
        <v>8333</v>
      </c>
      <c r="TK24" s="15">
        <f>Sug0.5[[#This Row],[OVEP11]]</f>
        <v>8444</v>
      </c>
      <c r="TL24" s="15">
        <f>Sug0.5[[#This Row],[OVEP12]]</f>
        <v>8488</v>
      </c>
      <c r="TM24" s="15">
        <f>Sug0.5[[#This Row],[OVEP13]]</f>
        <v>8463</v>
      </c>
      <c r="TN24" s="15">
        <f>Sug0.5[[#This Row],[OVEP14]]</f>
        <v>8536</v>
      </c>
      <c r="TO24" s="15">
        <f>Sug0.5[[#This Row],[OVEP15]]</f>
        <v>8515</v>
      </c>
      <c r="TP24" s="15">
        <f>Sug0.5[[#This Row],[OVEP16]]</f>
        <v>8550</v>
      </c>
      <c r="TQ24" s="15">
        <f>Sug0.5[[#This Row],[OVEP17]]</f>
        <v>8534</v>
      </c>
      <c r="TR24" s="15">
        <f>Sug0.5[[#This Row],[OVEP18]]</f>
        <v>8574</v>
      </c>
      <c r="TS24" s="15">
        <f>Sug0.5[[#This Row],[OVEP19]]</f>
        <v>8670</v>
      </c>
      <c r="TT24" s="15">
        <f>Sug0.5[[#This Row],[OVEP20]]</f>
        <v>8740</v>
      </c>
      <c r="TU24" s="15">
        <f>Sug0.5[[#This Row],[OVEP21]]</f>
        <v>8773</v>
      </c>
      <c r="TV24" s="15">
        <f>Sug0.5[[#This Row],[OVEP22]]</f>
        <v>8765</v>
      </c>
      <c r="TW24" s="15">
        <f>Sug0.5[[#This Row],[OVEP23]]</f>
        <v>8786</v>
      </c>
      <c r="TX24" s="15">
        <f>Sug0.5[[#This Row],[OVEP24]]</f>
        <v>8777</v>
      </c>
      <c r="TY24" s="15">
        <f>Sug0.5[[#This Row],[OVEP25]]</f>
        <v>8782</v>
      </c>
      <c r="TZ24" s="15">
        <f>Sug0.5[[#This Row],[OVEP26]]</f>
        <v>8771</v>
      </c>
      <c r="UA24" s="15">
        <f>Sug0.5[[#This Row],[OVEP27]]</f>
        <v>8822</v>
      </c>
      <c r="UB24" s="15">
        <f>Reg[[#This Row],[OBEP2]]</f>
        <v>8307</v>
      </c>
      <c r="UC24" s="15">
        <f>Reg[[#This Row],[OBEP3]]</f>
        <v>8580</v>
      </c>
      <c r="UD24" s="15">
        <f>Reg[[#This Row],[OBEP4]]</f>
        <v>8872</v>
      </c>
      <c r="UE24" s="15">
        <f>Reg[[#This Row],[OBEP5]]</f>
        <v>9168</v>
      </c>
      <c r="UF24" s="15">
        <f>Reg[[#This Row],[OBEP6]]</f>
        <v>9368</v>
      </c>
      <c r="UG24" s="15">
        <f>Reg[[#This Row],[OBEP7]]</f>
        <v>9539</v>
      </c>
      <c r="UH24" s="15">
        <f>Reg[[#This Row],[OBEP8]]</f>
        <v>9770</v>
      </c>
      <c r="UI24" s="15">
        <f>Reg[[#This Row],[OBEP9]]</f>
        <v>9967</v>
      </c>
      <c r="UJ24" s="15">
        <f>Reg[[#This Row],[OBEP10]]</f>
        <v>10094</v>
      </c>
      <c r="UK24" s="15">
        <f>Reg[[#This Row],[OBEP11]]</f>
        <v>10291</v>
      </c>
      <c r="UL24" s="15">
        <f>Reg[[#This Row],[OBEP12]]</f>
        <v>10452</v>
      </c>
      <c r="UM24" s="15">
        <f>Reg[[#This Row],[OBEP13]]</f>
        <v>10637</v>
      </c>
      <c r="UN24" s="15">
        <f>Reg[[#This Row],[OBEP14]]</f>
        <v>10713</v>
      </c>
      <c r="UO24" s="15">
        <f>Reg[[#This Row],[OBEP15]]</f>
        <v>10850</v>
      </c>
      <c r="UP24" s="15">
        <f>Reg[[#This Row],[OBEP16]]</f>
        <v>11017</v>
      </c>
      <c r="UQ24" s="15">
        <f>Reg[[#This Row],[OBEP17]]</f>
        <v>11095</v>
      </c>
      <c r="UR24" s="15">
        <f>Reg[[#This Row],[OBEP18]]</f>
        <v>11196</v>
      </c>
      <c r="US24" s="15">
        <f>Reg[[#This Row],[OBEP19]]</f>
        <v>11281</v>
      </c>
      <c r="UT24" s="15">
        <f>Reg[[#This Row],[OBEP20]]</f>
        <v>11349</v>
      </c>
      <c r="UU24" s="15">
        <f>Reg[[#This Row],[OBEP21]]</f>
        <v>11341</v>
      </c>
      <c r="UV24" s="15">
        <f>Reg[[#This Row],[OBEP22]]</f>
        <v>11457</v>
      </c>
      <c r="UW24" s="15">
        <f>Reg[[#This Row],[OBEP23]]</f>
        <v>11482</v>
      </c>
      <c r="UX24" s="15">
        <f>Reg[[#This Row],[OBEP24]]</f>
        <v>11556</v>
      </c>
      <c r="UY24" s="15">
        <f>Reg[[#This Row],[OBEP25]]</f>
        <v>11585</v>
      </c>
      <c r="UZ24" s="15">
        <f>Reg[[#This Row],[OBEP26]]</f>
        <v>11585</v>
      </c>
      <c r="VA24" s="15">
        <f>Reg[[#This Row],[OBEP27]]</f>
        <v>11658</v>
      </c>
      <c r="VB24" s="15">
        <f>Sug0.2[[#This Row],[OBEP2]]</f>
        <v>8307</v>
      </c>
      <c r="VC24" s="15">
        <f>Sug0.2[[#This Row],[OBEP3]]</f>
        <v>8543</v>
      </c>
      <c r="VD24" s="15">
        <f>Sug0.2[[#This Row],[OBEP4]]</f>
        <v>8787</v>
      </c>
      <c r="VE24" s="15">
        <f>Sug0.2[[#This Row],[OBEP5]]</f>
        <v>9026</v>
      </c>
      <c r="VF24" s="15">
        <f>Sug0.2[[#This Row],[OBEP6]]</f>
        <v>9186</v>
      </c>
      <c r="VG24" s="15">
        <f>Sug0.2[[#This Row],[OBEP7]]</f>
        <v>9323</v>
      </c>
      <c r="VH24" s="15">
        <f>Sug0.2[[#This Row],[OBEP8]]</f>
        <v>9519</v>
      </c>
      <c r="VI24" s="15">
        <f>Sug0.2[[#This Row],[OBEP9]]</f>
        <v>9688</v>
      </c>
      <c r="VJ24" s="15">
        <f>Sug0.2[[#This Row],[OBEP10]]</f>
        <v>9781</v>
      </c>
      <c r="VK24" s="15">
        <f>Sug0.2[[#This Row],[OBEP11]]</f>
        <v>9943</v>
      </c>
      <c r="VL24" s="15">
        <f>Sug0.2[[#This Row],[OBEP12]]</f>
        <v>10087</v>
      </c>
      <c r="VM24" s="15">
        <f>Sug0.2[[#This Row],[OBEP13]]</f>
        <v>10249</v>
      </c>
      <c r="VN24" s="15">
        <f>Sug0.2[[#This Row],[OBEP14]]</f>
        <v>10315</v>
      </c>
      <c r="VO24" s="15">
        <f>Sug0.2[[#This Row],[OBEP15]]</f>
        <v>10462</v>
      </c>
      <c r="VP24" s="15">
        <f>Sug0.2[[#This Row],[OBEP16]]</f>
        <v>10601</v>
      </c>
      <c r="VQ24" s="15">
        <f>Sug0.2[[#This Row],[OBEP17]]</f>
        <v>10679</v>
      </c>
      <c r="VR24" s="15">
        <f>Sug0.2[[#This Row],[OBEP18]]</f>
        <v>10786</v>
      </c>
      <c r="VS24" s="15">
        <f>Sug0.2[[#This Row],[OBEP19]]</f>
        <v>10852</v>
      </c>
      <c r="VT24" s="15">
        <f>Sug0.2[[#This Row],[OBEP20]]</f>
        <v>10903</v>
      </c>
      <c r="VU24" s="15">
        <f>Sug0.2[[#This Row],[OBEP21]]</f>
        <v>10895</v>
      </c>
      <c r="VV24" s="15">
        <f>Sug0.2[[#This Row],[OBEP22]]</f>
        <v>10997</v>
      </c>
      <c r="VW24" s="15">
        <f>Sug0.2[[#This Row],[OBEP23]]</f>
        <v>11021</v>
      </c>
      <c r="VX24" s="15">
        <f>Sug0.2[[#This Row],[OBEP24]]</f>
        <v>11087</v>
      </c>
      <c r="VY24" s="15">
        <f>Sug0.2[[#This Row],[OBEP25]]</f>
        <v>11105</v>
      </c>
      <c r="VZ24" s="15">
        <f>Sug0.2[[#This Row],[OBEP26]]</f>
        <v>11111</v>
      </c>
      <c r="WA24" s="15">
        <f>Sug0.2[[#This Row],[OBEP27]]</f>
        <v>11167</v>
      </c>
      <c r="WB24" s="15">
        <f>Sug0.5[[#This Row],[OBEP2]]</f>
        <v>8307</v>
      </c>
      <c r="WC24" s="15">
        <f>Sug0.5[[#This Row],[OBEP3]]</f>
        <v>8437</v>
      </c>
      <c r="WD24" s="15">
        <f>Sug0.5[[#This Row],[OBEP4]]</f>
        <v>8585</v>
      </c>
      <c r="WE24" s="15">
        <f>Sug0.5[[#This Row],[OBEP5]]</f>
        <v>8716</v>
      </c>
      <c r="WF24" s="15">
        <f>Sug0.5[[#This Row],[OBEP6]]</f>
        <v>8789</v>
      </c>
      <c r="WG24" s="15">
        <f>Sug0.5[[#This Row],[OBEP7]]</f>
        <v>8864</v>
      </c>
      <c r="WH24" s="15">
        <f>Sug0.5[[#This Row],[OBEP8]]</f>
        <v>8986</v>
      </c>
      <c r="WI24" s="15">
        <f>Sug0.5[[#This Row],[OBEP9]]</f>
        <v>9083</v>
      </c>
      <c r="WJ24" s="15">
        <f>Sug0.5[[#This Row],[OBEP10]]</f>
        <v>9119</v>
      </c>
      <c r="WK24" s="15">
        <f>Sug0.5[[#This Row],[OBEP11]]</f>
        <v>9207</v>
      </c>
      <c r="WL24" s="15">
        <f>Sug0.5[[#This Row],[OBEP12]]</f>
        <v>9306</v>
      </c>
      <c r="WM24" s="15">
        <f>Sug0.5[[#This Row],[OBEP13]]</f>
        <v>9417</v>
      </c>
      <c r="WN24" s="15">
        <f>Sug0.5[[#This Row],[OBEP14]]</f>
        <v>9438</v>
      </c>
      <c r="WO24" s="15">
        <f>Sug0.5[[#This Row],[OBEP15]]</f>
        <v>9551</v>
      </c>
      <c r="WP24" s="15">
        <f>Sug0.5[[#This Row],[OBEP16]]</f>
        <v>9641</v>
      </c>
      <c r="WQ24" s="15">
        <f>Sug0.5[[#This Row],[OBEP17]]</f>
        <v>9708</v>
      </c>
      <c r="WR24" s="15">
        <f>Sug0.5[[#This Row],[OBEP18]]</f>
        <v>9769</v>
      </c>
      <c r="WS24" s="15">
        <f>Sug0.5[[#This Row],[OBEP19]]</f>
        <v>9817</v>
      </c>
      <c r="WT24" s="15">
        <f>Sug0.5[[#This Row],[OBEP20]]</f>
        <v>9847</v>
      </c>
      <c r="WU24" s="15">
        <f>Sug0.5[[#This Row],[OBEP21]]</f>
        <v>9857</v>
      </c>
      <c r="WV24" s="15">
        <f>Sug0.5[[#This Row],[OBEP22]]</f>
        <v>9962</v>
      </c>
      <c r="WW24" s="15">
        <f>Sug0.5[[#This Row],[OBEP23]]</f>
        <v>9969</v>
      </c>
      <c r="WX24" s="15">
        <f>Sug0.5[[#This Row],[OBEP24]]</f>
        <v>10011</v>
      </c>
      <c r="WY24" s="15">
        <f>Sug0.5[[#This Row],[OBEP25]]</f>
        <v>10065</v>
      </c>
      <c r="WZ24" s="15">
        <f>Sug0.5[[#This Row],[OBEP26]]</f>
        <v>10063</v>
      </c>
      <c r="XA24" s="15">
        <f>Sug0.5[[#This Row],[OBEP27]]</f>
        <v>10110</v>
      </c>
    </row>
    <row r="25" spans="1:625" x14ac:dyDescent="0.25">
      <c r="A25" s="3" t="s">
        <v>1</v>
      </c>
      <c r="B25" s="11">
        <f>Reg[[#This Row],[STEP2]]</f>
        <v>5582</v>
      </c>
      <c r="C25" s="11">
        <f>Reg[[#This Row],[STEP3]]</f>
        <v>6002</v>
      </c>
      <c r="D25" s="11">
        <f>Reg[[#This Row],[STEP4]]</f>
        <v>6293</v>
      </c>
      <c r="E25" s="11">
        <f>Reg[[#This Row],[STEP5]]</f>
        <v>6547</v>
      </c>
      <c r="F25" s="11">
        <f>Reg[[#This Row],[STEP6]]</f>
        <v>6819</v>
      </c>
      <c r="G25" s="11">
        <f>Reg[[#This Row],[STEP7]]</f>
        <v>7006</v>
      </c>
      <c r="H25" s="11">
        <f>Reg[[#This Row],[STEP8]]</f>
        <v>7274</v>
      </c>
      <c r="I25" s="11">
        <f>Reg[[#This Row],[STEP9]]</f>
        <v>7445</v>
      </c>
      <c r="J25" s="11">
        <f>Reg[[#This Row],[STEP10]]</f>
        <v>7582</v>
      </c>
      <c r="K25" s="11">
        <f>Reg[[#This Row],[STEP11]]</f>
        <v>7783</v>
      </c>
      <c r="L25" s="11">
        <f>Reg[[#This Row],[STEP12]]</f>
        <v>7840</v>
      </c>
      <c r="M25" s="11">
        <f>Reg[[#This Row],[STEP13]]</f>
        <v>7963</v>
      </c>
      <c r="N25" s="11">
        <f>Reg[[#This Row],[STEP14]]</f>
        <v>8075</v>
      </c>
      <c r="O25" s="11">
        <f>Reg[[#This Row],[STEP15]]</f>
        <v>8152</v>
      </c>
      <c r="P25" s="11">
        <f>Reg[[#This Row],[STEP16]]</f>
        <v>8224</v>
      </c>
      <c r="Q25" s="11">
        <f>Reg[[#This Row],[STEP17]]</f>
        <v>8240</v>
      </c>
      <c r="R25" s="11">
        <f>Reg[[#This Row],[STEP18]]</f>
        <v>8279</v>
      </c>
      <c r="S25" s="11">
        <f>Reg[[#This Row],[STEP19]]</f>
        <v>8322</v>
      </c>
      <c r="T25" s="11">
        <f>Reg[[#This Row],[STEP20]]</f>
        <v>8358</v>
      </c>
      <c r="U25" s="11">
        <f>Reg[[#This Row],[STEP21]]</f>
        <v>8394</v>
      </c>
      <c r="V25" s="11">
        <f>Reg[[#This Row],[STEP22]]</f>
        <v>8398</v>
      </c>
      <c r="W25" s="11">
        <f>Reg[[#This Row],[STEP23]]</f>
        <v>8358</v>
      </c>
      <c r="X25" s="11">
        <f>Reg[[#This Row],[STEP24]]</f>
        <v>8325</v>
      </c>
      <c r="Y25" s="11">
        <f>Reg[[#This Row],[STEP25]]</f>
        <v>8328</v>
      </c>
      <c r="Z25" s="11">
        <f>Reg[[#This Row],[STEP26]]</f>
        <v>8352</v>
      </c>
      <c r="AA25" s="11">
        <f>Reg[[#This Row],[STEP27]]</f>
        <v>8375</v>
      </c>
      <c r="AB25" s="11">
        <f>Sug0.2[[#This Row],[STEP2]]</f>
        <v>5582</v>
      </c>
      <c r="AC25" s="11">
        <f>Sug0.2[[#This Row],[STEP3]]</f>
        <v>5961</v>
      </c>
      <c r="AD25" s="11">
        <f>Sug0.2[[#This Row],[STEP4]]</f>
        <v>6246</v>
      </c>
      <c r="AE25" s="11">
        <f>Sug0.2[[#This Row],[STEP5]]</f>
        <v>6468</v>
      </c>
      <c r="AF25" s="11">
        <f>Sug0.2[[#This Row],[STEP6]]</f>
        <v>6720</v>
      </c>
      <c r="AG25" s="11">
        <f>Sug0.2[[#This Row],[STEP7]]</f>
        <v>6870</v>
      </c>
      <c r="AH25" s="11">
        <f>Sug0.2[[#This Row],[STEP8]]</f>
        <v>7112</v>
      </c>
      <c r="AI25" s="11">
        <f>Sug0.2[[#This Row],[STEP9]]</f>
        <v>7267</v>
      </c>
      <c r="AJ25" s="11">
        <f>Sug0.2[[#This Row],[STEP10]]</f>
        <v>7379</v>
      </c>
      <c r="AK25" s="11">
        <f>Sug0.2[[#This Row],[STEP11]]</f>
        <v>7572</v>
      </c>
      <c r="AL25" s="11">
        <f>Sug0.2[[#This Row],[STEP12]]</f>
        <v>7642</v>
      </c>
      <c r="AM25" s="11">
        <f>Sug0.2[[#This Row],[STEP13]]</f>
        <v>7773</v>
      </c>
      <c r="AN25" s="11">
        <f>Sug0.2[[#This Row],[STEP14]]</f>
        <v>7896</v>
      </c>
      <c r="AO25" s="11">
        <f>Sug0.2[[#This Row],[STEP15]]</f>
        <v>7977</v>
      </c>
      <c r="AP25" s="11">
        <f>Sug0.2[[#This Row],[STEP16]]</f>
        <v>8032</v>
      </c>
      <c r="AQ25" s="11">
        <f>Sug0.2[[#This Row],[STEP17]]</f>
        <v>8029</v>
      </c>
      <c r="AR25" s="11">
        <f>Sug0.2[[#This Row],[STEP18]]</f>
        <v>8063</v>
      </c>
      <c r="AS25" s="11">
        <f>Sug0.2[[#This Row],[STEP19]]</f>
        <v>8112</v>
      </c>
      <c r="AT25" s="11">
        <f>Sug0.2[[#This Row],[STEP20]]</f>
        <v>8147</v>
      </c>
      <c r="AU25" s="11">
        <f>Sug0.2[[#This Row],[STEP21]]</f>
        <v>8184</v>
      </c>
      <c r="AV25" s="11">
        <f>Sug0.2[[#This Row],[STEP22]]</f>
        <v>8196</v>
      </c>
      <c r="AW25" s="11">
        <f>Sug0.2[[#This Row],[STEP23]]</f>
        <v>8161</v>
      </c>
      <c r="AX25" s="11">
        <f>Sug0.2[[#This Row],[STEP24]]</f>
        <v>8155</v>
      </c>
      <c r="AY25" s="11">
        <f>Sug0.2[[#This Row],[STEP25]]</f>
        <v>8189</v>
      </c>
      <c r="AZ25" s="11">
        <f>Sug0.2[[#This Row],[STEP26]]</f>
        <v>8219</v>
      </c>
      <c r="BA25" s="11">
        <f>Sug0.2[[#This Row],[STEP27]]</f>
        <v>8232</v>
      </c>
      <c r="BB25" s="11">
        <f>Sug0.5[[#This Row],[STEP2]]</f>
        <v>5582</v>
      </c>
      <c r="BC25" s="11">
        <f>Sug0.5[[#This Row],[STEP3]]</f>
        <v>5870</v>
      </c>
      <c r="BD25" s="11">
        <f>Sug0.5[[#This Row],[STEP4]]</f>
        <v>6079</v>
      </c>
      <c r="BE25" s="11">
        <f>Sug0.5[[#This Row],[STEP5]]</f>
        <v>6236</v>
      </c>
      <c r="BF25" s="11">
        <f>Sug0.5[[#This Row],[STEP6]]</f>
        <v>6425</v>
      </c>
      <c r="BG25" s="11">
        <f>Sug0.5[[#This Row],[STEP7]]</f>
        <v>6544</v>
      </c>
      <c r="BH25" s="11">
        <f>Sug0.5[[#This Row],[STEP8]]</f>
        <v>6743</v>
      </c>
      <c r="BI25" s="11">
        <f>Sug0.5[[#This Row],[STEP9]]</f>
        <v>6832</v>
      </c>
      <c r="BJ25" s="11">
        <f>Sug0.5[[#This Row],[STEP10]]</f>
        <v>6930</v>
      </c>
      <c r="BK25" s="11">
        <f>Sug0.5[[#This Row],[STEP11]]</f>
        <v>7102</v>
      </c>
      <c r="BL25" s="11">
        <f>Sug0.5[[#This Row],[STEP12]]</f>
        <v>7162</v>
      </c>
      <c r="BM25" s="11">
        <f>Sug0.5[[#This Row],[STEP13]]</f>
        <v>7276</v>
      </c>
      <c r="BN25" s="11">
        <f>Sug0.5[[#This Row],[STEP14]]</f>
        <v>7370</v>
      </c>
      <c r="BO25" s="11">
        <f>Sug0.5[[#This Row],[STEP15]]</f>
        <v>7436</v>
      </c>
      <c r="BP25" s="11">
        <f>Sug0.5[[#This Row],[STEP16]]</f>
        <v>7511</v>
      </c>
      <c r="BQ25" s="11">
        <f>Sug0.5[[#This Row],[STEP17]]</f>
        <v>7497</v>
      </c>
      <c r="BR25" s="11">
        <f>Sug0.5[[#This Row],[STEP18]]</f>
        <v>7541</v>
      </c>
      <c r="BS25" s="11">
        <f>Sug0.5[[#This Row],[STEP19]]</f>
        <v>7591</v>
      </c>
      <c r="BT25" s="11">
        <f>Sug0.5[[#This Row],[STEP20]]</f>
        <v>7636</v>
      </c>
      <c r="BU25" s="11">
        <f>Sug0.5[[#This Row],[STEP21]]</f>
        <v>7698</v>
      </c>
      <c r="BV25" s="11">
        <f>Sug0.5[[#This Row],[STEP22]]</f>
        <v>7714</v>
      </c>
      <c r="BW25" s="11">
        <f>Sug0.5[[#This Row],[STEP23]]</f>
        <v>7702</v>
      </c>
      <c r="BX25" s="11">
        <f>Sug0.5[[#This Row],[STEP24]]</f>
        <v>7717</v>
      </c>
      <c r="BY25" s="11">
        <f>Sug0.5[[#This Row],[STEP25]]</f>
        <v>7752</v>
      </c>
      <c r="BZ25" s="11">
        <f>Sug0.5[[#This Row],[STEP26]]</f>
        <v>7794</v>
      </c>
      <c r="CA25" s="11">
        <f>Sug0.5[[#This Row],[STEP27]]</f>
        <v>7805</v>
      </c>
      <c r="CB25" s="11">
        <f>Reg[[#This Row],[NASP2]]</f>
        <v>607</v>
      </c>
      <c r="CC25" s="11">
        <f>Reg[[#This Row],[NASP3]]</f>
        <v>719</v>
      </c>
      <c r="CD25" s="11">
        <f>Reg[[#This Row],[NASP4]]</f>
        <v>884</v>
      </c>
      <c r="CE25" s="11">
        <f>Reg[[#This Row],[NASP5]]</f>
        <v>1066</v>
      </c>
      <c r="CF25" s="11">
        <f>Reg[[#This Row],[NASP6]]</f>
        <v>1242</v>
      </c>
      <c r="CG25" s="11">
        <f>Reg[[#This Row],[NASP7]]</f>
        <v>1407</v>
      </c>
      <c r="CH25" s="11">
        <f>Reg[[#This Row],[NASP8]]</f>
        <v>1579</v>
      </c>
      <c r="CI25" s="11">
        <f>Reg[[#This Row],[NASP9]]</f>
        <v>1710</v>
      </c>
      <c r="CJ25" s="11">
        <f>Reg[[#This Row],[NASP10]]</f>
        <v>1873</v>
      </c>
      <c r="CK25" s="11">
        <f>Reg[[#This Row],[NASP11]]</f>
        <v>2008</v>
      </c>
      <c r="CL25" s="11">
        <f>Reg[[#This Row],[NASP12]]</f>
        <v>2161</v>
      </c>
      <c r="CM25" s="11">
        <f>Reg[[#This Row],[NASP13]]</f>
        <v>2270</v>
      </c>
      <c r="CN25" s="11">
        <f>Reg[[#This Row],[NASP14]]</f>
        <v>2383</v>
      </c>
      <c r="CO25" s="11">
        <f>Reg[[#This Row],[NASP15]]</f>
        <v>2488</v>
      </c>
      <c r="CP25" s="11">
        <f>Reg[[#This Row],[NASP16]]</f>
        <v>2583</v>
      </c>
      <c r="CQ25" s="11">
        <f>Reg[[#This Row],[NASP17]]</f>
        <v>2671</v>
      </c>
      <c r="CR25" s="11">
        <f>Reg[[#This Row],[NASP18]]</f>
        <v>2763</v>
      </c>
      <c r="CS25" s="11">
        <f>Reg[[#This Row],[NASP19]]</f>
        <v>2841</v>
      </c>
      <c r="CT25" s="11">
        <f>Reg[[#This Row],[NASP20]]</f>
        <v>2915</v>
      </c>
      <c r="CU25" s="11">
        <f>Reg[[#This Row],[NASP21]]</f>
        <v>2965</v>
      </c>
      <c r="CV25" s="11">
        <f>Reg[[#This Row],[NASP22]]</f>
        <v>3023</v>
      </c>
      <c r="CW25" s="11">
        <f>Reg[[#This Row],[NASP23]]</f>
        <v>3117</v>
      </c>
      <c r="CX25" s="11">
        <f>Reg[[#This Row],[NASP24]]</f>
        <v>3209</v>
      </c>
      <c r="CY25" s="11">
        <f>Reg[[#This Row],[NASP25]]</f>
        <v>3263</v>
      </c>
      <c r="CZ25" s="11">
        <f>Reg[[#This Row],[NASP26]]</f>
        <v>3331</v>
      </c>
      <c r="DA25" s="11">
        <f>Reg[[#This Row],[NASP27]]</f>
        <v>3375</v>
      </c>
      <c r="DB25" s="11">
        <f>Sug0.2[[#This Row],[NASP2]]</f>
        <v>607</v>
      </c>
      <c r="DC25" s="11">
        <f>Sug0.2[[#This Row],[NASP3]]</f>
        <v>702</v>
      </c>
      <c r="DD25" s="11">
        <f>Sug0.2[[#This Row],[NASP4]]</f>
        <v>829</v>
      </c>
      <c r="DE25" s="11">
        <f>Sug0.2[[#This Row],[NASP5]]</f>
        <v>990</v>
      </c>
      <c r="DF25" s="11">
        <f>Sug0.2[[#This Row],[NASP6]]</f>
        <v>1145</v>
      </c>
      <c r="DG25" s="11">
        <f>Sug0.2[[#This Row],[NASP7]]</f>
        <v>1296</v>
      </c>
      <c r="DH25" s="11">
        <f>Sug0.2[[#This Row],[NASP8]]</f>
        <v>1452</v>
      </c>
      <c r="DI25" s="11">
        <f>Sug0.2[[#This Row],[NASP9]]</f>
        <v>1571</v>
      </c>
      <c r="DJ25" s="11">
        <f>Sug0.2[[#This Row],[NASP10]]</f>
        <v>1718</v>
      </c>
      <c r="DK25" s="11">
        <f>Sug0.2[[#This Row],[NASP11]]</f>
        <v>1846</v>
      </c>
      <c r="DL25" s="11">
        <f>Sug0.2[[#This Row],[NASP12]]</f>
        <v>1972</v>
      </c>
      <c r="DM25" s="11">
        <f>Sug0.2[[#This Row],[NASP13]]</f>
        <v>2060</v>
      </c>
      <c r="DN25" s="11">
        <f>Sug0.2[[#This Row],[NASP14]]</f>
        <v>2151</v>
      </c>
      <c r="DO25" s="11">
        <f>Sug0.2[[#This Row],[NASP15]]</f>
        <v>2244</v>
      </c>
      <c r="DP25" s="11">
        <f>Sug0.2[[#This Row],[NASP16]]</f>
        <v>2338</v>
      </c>
      <c r="DQ25" s="11">
        <f>Sug0.2[[#This Row],[NASP17]]</f>
        <v>2432</v>
      </c>
      <c r="DR25" s="11">
        <f>Sug0.2[[#This Row],[NASP18]]</f>
        <v>2511</v>
      </c>
      <c r="DS25" s="11">
        <f>Sug0.2[[#This Row],[NASP19]]</f>
        <v>2578</v>
      </c>
      <c r="DT25" s="11">
        <f>Sug0.2[[#This Row],[NASP20]]</f>
        <v>2639</v>
      </c>
      <c r="DU25" s="11">
        <f>Sug0.2[[#This Row],[NASP21]]</f>
        <v>2683</v>
      </c>
      <c r="DV25" s="11">
        <f>Sug0.2[[#This Row],[NASP22]]</f>
        <v>2732</v>
      </c>
      <c r="DW25" s="11">
        <f>Sug0.2[[#This Row],[NASP23]]</f>
        <v>2826</v>
      </c>
      <c r="DX25" s="11">
        <f>Sug0.2[[#This Row],[NASP24]]</f>
        <v>2913</v>
      </c>
      <c r="DY25" s="11">
        <f>Sug0.2[[#This Row],[NASP25]]</f>
        <v>2949</v>
      </c>
      <c r="DZ25" s="11">
        <f>Sug0.2[[#This Row],[NASP26]]</f>
        <v>3007</v>
      </c>
      <c r="EA25" s="11">
        <f>Sug0.2[[#This Row],[NASP27]]</f>
        <v>3065</v>
      </c>
      <c r="EB25" s="15">
        <f>Sug0.5[[#This Row],[NASP2]]</f>
        <v>607</v>
      </c>
      <c r="EC25" s="15">
        <f>Sug0.5[[#This Row],[NASP3]]</f>
        <v>679</v>
      </c>
      <c r="ED25" s="15">
        <f>Sug0.5[[#This Row],[NASP4]]</f>
        <v>785</v>
      </c>
      <c r="EE25" s="15">
        <f>Sug0.5[[#This Row],[NASP5]]</f>
        <v>899</v>
      </c>
      <c r="EF25" s="15">
        <f>Sug0.5[[#This Row],[NASP6]]</f>
        <v>1022</v>
      </c>
      <c r="EG25" s="15">
        <f>Sug0.5[[#This Row],[NASP7]]</f>
        <v>1142</v>
      </c>
      <c r="EH25" s="15">
        <f>Sug0.5[[#This Row],[NASP8]]</f>
        <v>1259</v>
      </c>
      <c r="EI25" s="15">
        <f>Sug0.5[[#This Row],[NASP9]]</f>
        <v>1350</v>
      </c>
      <c r="EJ25" s="15">
        <f>Sug0.5[[#This Row],[NASP10]]</f>
        <v>1447</v>
      </c>
      <c r="EK25" s="15">
        <f>Sug0.5[[#This Row],[NASP11]]</f>
        <v>1542</v>
      </c>
      <c r="EL25" s="15">
        <f>Sug0.5[[#This Row],[NASP12]]</f>
        <v>1632</v>
      </c>
      <c r="EM25" s="15">
        <f>Sug0.5[[#This Row],[NASP13]]</f>
        <v>1700</v>
      </c>
      <c r="EN25" s="15">
        <f>Sug0.5[[#This Row],[NASP14]]</f>
        <v>1756</v>
      </c>
      <c r="EO25" s="15">
        <f>Sug0.5[[#This Row],[NASP15]]</f>
        <v>1823</v>
      </c>
      <c r="EP25" s="15">
        <f>Sug0.5[[#This Row],[NASP16]]</f>
        <v>1888</v>
      </c>
      <c r="EQ25" s="15">
        <f>Sug0.5[[#This Row],[NASP17]]</f>
        <v>1979</v>
      </c>
      <c r="ER25" s="15">
        <f>Sug0.5[[#This Row],[NASP18]]</f>
        <v>2040</v>
      </c>
      <c r="ES25" s="15">
        <f>Sug0.5[[#This Row],[NASP19]]</f>
        <v>2093</v>
      </c>
      <c r="ET25" s="15">
        <f>Sug0.5[[#This Row],[NASP20]]</f>
        <v>2133</v>
      </c>
      <c r="EU25" s="15">
        <f>Sug0.5[[#This Row],[NASP21]]</f>
        <v>2139</v>
      </c>
      <c r="EV25" s="15">
        <f>Sug0.5[[#This Row],[NASP22]]</f>
        <v>2181</v>
      </c>
      <c r="EW25" s="15">
        <f>Sug0.5[[#This Row],[NASP23]]</f>
        <v>2240</v>
      </c>
      <c r="EX25" s="15">
        <f>Sug0.5[[#This Row],[NASP24]]</f>
        <v>2318</v>
      </c>
      <c r="EY25" s="15">
        <f>Sug0.5[[#This Row],[NASP25]]</f>
        <v>2338</v>
      </c>
      <c r="EZ25" s="15">
        <f>Sug0.5[[#This Row],[NASP26]]</f>
        <v>2390</v>
      </c>
      <c r="FA25" s="15">
        <f>Sug0.5[[#This Row],[NASP27]]</f>
        <v>2432</v>
      </c>
      <c r="FB25" s="15">
        <f>Reg[[#This Row],[CIRP2]]</f>
        <v>74</v>
      </c>
      <c r="FC25" s="15">
        <f>Reg[[#This Row],[CIRP3]]</f>
        <v>81</v>
      </c>
      <c r="FD25" s="15">
        <f>Reg[[#This Row],[CIRP4]]</f>
        <v>88</v>
      </c>
      <c r="FE25" s="15">
        <f>Reg[[#This Row],[CIRP5]]</f>
        <v>98</v>
      </c>
      <c r="FF25" s="15">
        <f>Reg[[#This Row],[CIRP6]]</f>
        <v>108</v>
      </c>
      <c r="FG25" s="15">
        <f>Reg[[#This Row],[CIRP7]]</f>
        <v>113</v>
      </c>
      <c r="FH25" s="15">
        <f>Reg[[#This Row],[CIRP8]]</f>
        <v>126</v>
      </c>
      <c r="FI25" s="15">
        <f>Reg[[#This Row],[CIRP9]]</f>
        <v>148</v>
      </c>
      <c r="FJ25" s="15">
        <f>Reg[[#This Row],[CIRP10]]</f>
        <v>151</v>
      </c>
      <c r="FK25" s="15">
        <f>Reg[[#This Row],[CIRP11]]</f>
        <v>167</v>
      </c>
      <c r="FL25" s="15">
        <f>Reg[[#This Row],[CIRP12]]</f>
        <v>185</v>
      </c>
      <c r="FM25" s="15">
        <f>Reg[[#This Row],[CIRP13]]</f>
        <v>198</v>
      </c>
      <c r="FN25" s="15">
        <f>Reg[[#This Row],[CIRP14]]</f>
        <v>211</v>
      </c>
      <c r="FO25" s="15">
        <f>Reg[[#This Row],[CIRP15]]</f>
        <v>237</v>
      </c>
      <c r="FP25" s="15">
        <f>Reg[[#This Row],[CIRP16]]</f>
        <v>259</v>
      </c>
      <c r="FQ25" s="15">
        <f>Reg[[#This Row],[CIRP17]]</f>
        <v>284</v>
      </c>
      <c r="FR25" s="15">
        <f>Reg[[#This Row],[CIRP18]]</f>
        <v>305</v>
      </c>
      <c r="FS25" s="15">
        <f>Reg[[#This Row],[CIRP19]]</f>
        <v>336</v>
      </c>
      <c r="FT25" s="15">
        <f>Reg[[#This Row],[CIRP20]]</f>
        <v>360</v>
      </c>
      <c r="FU25" s="15">
        <f>Reg[[#This Row],[CIRP21]]</f>
        <v>384</v>
      </c>
      <c r="FV25" s="15">
        <f>Reg[[#This Row],[CIRP22]]</f>
        <v>387</v>
      </c>
      <c r="FW25" s="15">
        <f>Reg[[#This Row],[CIRP23]]</f>
        <v>394</v>
      </c>
      <c r="FX25" s="15">
        <f>Reg[[#This Row],[CIRP24]]</f>
        <v>406</v>
      </c>
      <c r="FY25" s="15">
        <f>Reg[[#This Row],[CIRP25]]</f>
        <v>411</v>
      </c>
      <c r="FZ25" s="15">
        <f>Reg[[#This Row],[CIRP26]]</f>
        <v>429</v>
      </c>
      <c r="GA25" s="15">
        <f>Reg[[#This Row],[CIRP27]]</f>
        <v>439</v>
      </c>
      <c r="GB25" s="15">
        <f>Sug0.2[[#This Row],[CIRP2]]</f>
        <v>74</v>
      </c>
      <c r="GC25" s="15">
        <f>Sug0.2[[#This Row],[CIRP3]]</f>
        <v>81</v>
      </c>
      <c r="GD25" s="15">
        <f>Sug0.2[[#This Row],[CIRP4]]</f>
        <v>88</v>
      </c>
      <c r="GE25" s="15">
        <f>Sug0.2[[#This Row],[CIRP5]]</f>
        <v>96</v>
      </c>
      <c r="GF25" s="15">
        <f>Sug0.2[[#This Row],[CIRP6]]</f>
        <v>102</v>
      </c>
      <c r="GG25" s="15">
        <f>Sug0.2[[#This Row],[CIRP7]]</f>
        <v>105</v>
      </c>
      <c r="GH25" s="15">
        <f>Sug0.2[[#This Row],[CIRP8]]</f>
        <v>118</v>
      </c>
      <c r="GI25" s="15">
        <f>Sug0.2[[#This Row],[CIRP9]]</f>
        <v>138</v>
      </c>
      <c r="GJ25" s="15">
        <f>Sug0.2[[#This Row],[CIRP10]]</f>
        <v>139</v>
      </c>
      <c r="GK25" s="15">
        <f>Sug0.2[[#This Row],[CIRP11]]</f>
        <v>151</v>
      </c>
      <c r="GL25" s="15">
        <f>Sug0.2[[#This Row],[CIRP12]]</f>
        <v>166</v>
      </c>
      <c r="GM25" s="15">
        <f>Sug0.2[[#This Row],[CIRP13]]</f>
        <v>177</v>
      </c>
      <c r="GN25" s="15">
        <f>Sug0.2[[#This Row],[CIRP14]]</f>
        <v>192</v>
      </c>
      <c r="GO25" s="15">
        <f>Sug0.2[[#This Row],[CIRP15]]</f>
        <v>216</v>
      </c>
      <c r="GP25" s="15">
        <f>Sug0.2[[#This Row],[CIRP16]]</f>
        <v>235</v>
      </c>
      <c r="GQ25" s="15">
        <f>Sug0.2[[#This Row],[CIRP17]]</f>
        <v>255</v>
      </c>
      <c r="GR25" s="15">
        <f>Sug0.2[[#This Row],[CIRP18]]</f>
        <v>272</v>
      </c>
      <c r="GS25" s="15">
        <f>Sug0.2[[#This Row],[CIRP19]]</f>
        <v>300</v>
      </c>
      <c r="GT25" s="15">
        <f>Sug0.2[[#This Row],[CIRP20]]</f>
        <v>321</v>
      </c>
      <c r="GU25" s="15">
        <f>Sug0.2[[#This Row],[CIRP21]]</f>
        <v>341</v>
      </c>
      <c r="GV25" s="15">
        <f>Sug0.2[[#This Row],[CIRP22]]</f>
        <v>344</v>
      </c>
      <c r="GW25" s="15">
        <f>Sug0.2[[#This Row],[CIRP23]]</f>
        <v>341</v>
      </c>
      <c r="GX25" s="15">
        <f>Sug0.2[[#This Row],[CIRP24]]</f>
        <v>347</v>
      </c>
      <c r="GY25" s="15">
        <f>Sug0.2[[#This Row],[CIRP25]]</f>
        <v>352</v>
      </c>
      <c r="GZ25" s="15">
        <f>Sug0.2[[#This Row],[CIRP26]]</f>
        <v>376</v>
      </c>
      <c r="HA25" s="15">
        <f>Sug0.2[[#This Row],[CIRP27]]</f>
        <v>381</v>
      </c>
      <c r="HB25" s="15">
        <f>Sug0.5[[#This Row],[CIRP2]]</f>
        <v>74</v>
      </c>
      <c r="HC25" s="15">
        <f>Sug0.5[[#This Row],[CIRP3]]</f>
        <v>79</v>
      </c>
      <c r="HD25" s="15">
        <f>Sug0.5[[#This Row],[CIRP4]]</f>
        <v>82</v>
      </c>
      <c r="HE25" s="15">
        <f>Sug0.5[[#This Row],[CIRP5]]</f>
        <v>92</v>
      </c>
      <c r="HF25" s="15">
        <f>Sug0.5[[#This Row],[CIRP6]]</f>
        <v>92</v>
      </c>
      <c r="HG25" s="15">
        <f>Sug0.5[[#This Row],[CIRP7]]</f>
        <v>88</v>
      </c>
      <c r="HH25" s="15">
        <f>Sug0.5[[#This Row],[CIRP8]]</f>
        <v>94</v>
      </c>
      <c r="HI25" s="15">
        <f>Sug0.5[[#This Row],[CIRP9]]</f>
        <v>109</v>
      </c>
      <c r="HJ25" s="15">
        <f>Sug0.5[[#This Row],[CIRP10]]</f>
        <v>112</v>
      </c>
      <c r="HK25" s="15">
        <f>Sug0.5[[#This Row],[CIRP11]]</f>
        <v>116</v>
      </c>
      <c r="HL25" s="15">
        <f>Sug0.5[[#This Row],[CIRP12]]</f>
        <v>123</v>
      </c>
      <c r="HM25" s="15">
        <f>Sug0.5[[#This Row],[CIRP13]]</f>
        <v>128</v>
      </c>
      <c r="HN25" s="15">
        <f>Sug0.5[[#This Row],[CIRP14]]</f>
        <v>136</v>
      </c>
      <c r="HO25" s="15">
        <f>Sug0.5[[#This Row],[CIRP15]]</f>
        <v>154</v>
      </c>
      <c r="HP25" s="15">
        <f>Sug0.5[[#This Row],[CIRP16]]</f>
        <v>167</v>
      </c>
      <c r="HQ25" s="15">
        <f>Sug0.5[[#This Row],[CIRP17]]</f>
        <v>173</v>
      </c>
      <c r="HR25" s="15">
        <f>Sug0.5[[#This Row],[CIRP18]]</f>
        <v>186</v>
      </c>
      <c r="HS25" s="15">
        <f>Sug0.5[[#This Row],[CIRP19]]</f>
        <v>199</v>
      </c>
      <c r="HT25" s="15">
        <f>Sug0.5[[#This Row],[CIRP20]]</f>
        <v>214</v>
      </c>
      <c r="HU25" s="15">
        <f>Sug0.5[[#This Row],[CIRP21]]</f>
        <v>230</v>
      </c>
      <c r="HV25" s="15">
        <f>Sug0.5[[#This Row],[CIRP22]]</f>
        <v>230</v>
      </c>
      <c r="HW25" s="15">
        <f>Sug0.5[[#This Row],[CIRP23]]</f>
        <v>234</v>
      </c>
      <c r="HX25" s="15">
        <f>Sug0.5[[#This Row],[CIRP24]]</f>
        <v>233</v>
      </c>
      <c r="HY25" s="15">
        <f>Sug0.5[[#This Row],[CIRP25]]</f>
        <v>236</v>
      </c>
      <c r="HZ25" s="15">
        <f>Sug0.5[[#This Row],[CIRP26]]</f>
        <v>246</v>
      </c>
      <c r="IA25" s="15">
        <f>Sug0.5[[#This Row],[CIRP27]]</f>
        <v>255</v>
      </c>
      <c r="IB25" s="15">
        <f>Reg[[#This Row],[HCCP2]]</f>
        <v>7</v>
      </c>
      <c r="IC25" s="15">
        <f>Reg[[#This Row],[HCCP3]]</f>
        <v>6</v>
      </c>
      <c r="ID25" s="15">
        <f>Reg[[#This Row],[HCCP4]]</f>
        <v>8</v>
      </c>
      <c r="IE25" s="15">
        <f>Reg[[#This Row],[HCCP5]]</f>
        <v>8</v>
      </c>
      <c r="IF25" s="15">
        <f>Reg[[#This Row],[HCCP6]]</f>
        <v>6</v>
      </c>
      <c r="IG25" s="15">
        <f>Reg[[#This Row],[HCCP7]]</f>
        <v>6</v>
      </c>
      <c r="IH25" s="15">
        <f>Reg[[#This Row],[HCCP8]]</f>
        <v>2</v>
      </c>
      <c r="II25" s="15">
        <f>Reg[[#This Row],[HCCP9]]</f>
        <v>5</v>
      </c>
      <c r="IJ25" s="15">
        <f>Reg[[#This Row],[HCCP10]]</f>
        <v>6</v>
      </c>
      <c r="IK25" s="15">
        <f>Reg[[#This Row],[HCCP11]]</f>
        <v>9</v>
      </c>
      <c r="IL25" s="15">
        <f>Reg[[#This Row],[HCCP12]]</f>
        <v>5</v>
      </c>
      <c r="IM25" s="15">
        <f>Reg[[#This Row],[HCCP13]]</f>
        <v>5</v>
      </c>
      <c r="IN25" s="15">
        <f>Reg[[#This Row],[HCCP14]]</f>
        <v>7</v>
      </c>
      <c r="IO25" s="15">
        <f>Reg[[#This Row],[HCCP15]]</f>
        <v>8</v>
      </c>
      <c r="IP25" s="15">
        <f>Reg[[#This Row],[HCCP16]]</f>
        <v>7</v>
      </c>
      <c r="IQ25" s="15">
        <f>Reg[[#This Row],[HCCP17]]</f>
        <v>12</v>
      </c>
      <c r="IR25" s="15">
        <f>Reg[[#This Row],[HCCP18]]</f>
        <v>17</v>
      </c>
      <c r="IS25" s="15">
        <f>Reg[[#This Row],[HCCP19]]</f>
        <v>17</v>
      </c>
      <c r="IT25" s="15">
        <f>Reg[[#This Row],[HCCP20]]</f>
        <v>20</v>
      </c>
      <c r="IU25" s="15">
        <f>Reg[[#This Row],[HCCP21]]</f>
        <v>13</v>
      </c>
      <c r="IV25" s="15">
        <f>Reg[[#This Row],[HCCP22]]</f>
        <v>16</v>
      </c>
      <c r="IW25" s="15">
        <f>Reg[[#This Row],[HCCP23]]</f>
        <v>25</v>
      </c>
      <c r="IX25" s="15">
        <f>Reg[[#This Row],[HCCP24]]</f>
        <v>20</v>
      </c>
      <c r="IY25" s="15">
        <f>Reg[[#This Row],[HCCP25]]</f>
        <v>22</v>
      </c>
      <c r="IZ25" s="15">
        <f>Reg[[#This Row],[HCCP26]]</f>
        <v>17</v>
      </c>
      <c r="JA25" s="15">
        <f>Reg[[#This Row],[HCCP27]]</f>
        <v>16</v>
      </c>
      <c r="JB25" s="15">
        <f>Sug0.2[[#This Row],[HCCP2]]</f>
        <v>7</v>
      </c>
      <c r="JC25" s="15">
        <f>Sug0.2[[#This Row],[HCCP3]]</f>
        <v>6</v>
      </c>
      <c r="JD25" s="15">
        <f>Sug0.2[[#This Row],[HCCP4]]</f>
        <v>8</v>
      </c>
      <c r="JE25" s="15">
        <f>Sug0.2[[#This Row],[HCCP5]]</f>
        <v>8</v>
      </c>
      <c r="JF25" s="15">
        <f>Sug0.2[[#This Row],[HCCP6]]</f>
        <v>6</v>
      </c>
      <c r="JG25" s="15">
        <f>Sug0.2[[#This Row],[HCCP7]]</f>
        <v>6</v>
      </c>
      <c r="JH25" s="15">
        <f>Sug0.2[[#This Row],[HCCP8]]</f>
        <v>2</v>
      </c>
      <c r="JI25" s="15">
        <f>Sug0.2[[#This Row],[HCCP9]]</f>
        <v>5</v>
      </c>
      <c r="JJ25" s="15">
        <f>Sug0.2[[#This Row],[HCCP10]]</f>
        <v>6</v>
      </c>
      <c r="JK25" s="15">
        <f>Sug0.2[[#This Row],[HCCP11]]</f>
        <v>8</v>
      </c>
      <c r="JL25" s="15">
        <f>Sug0.2[[#This Row],[HCCP12]]</f>
        <v>5</v>
      </c>
      <c r="JM25" s="15">
        <f>Sug0.2[[#This Row],[HCCP13]]</f>
        <v>5</v>
      </c>
      <c r="JN25" s="15">
        <f>Sug0.2[[#This Row],[HCCP14]]</f>
        <v>5</v>
      </c>
      <c r="JO25" s="15">
        <f>Sug0.2[[#This Row],[HCCP15]]</f>
        <v>4</v>
      </c>
      <c r="JP25" s="15">
        <f>Sug0.2[[#This Row],[HCCP16]]</f>
        <v>4</v>
      </c>
      <c r="JQ25" s="15">
        <f>Sug0.2[[#This Row],[HCCP17]]</f>
        <v>7</v>
      </c>
      <c r="JR25" s="15">
        <f>Sug0.2[[#This Row],[HCCP18]]</f>
        <v>12</v>
      </c>
      <c r="JS25" s="15">
        <f>Sug0.2[[#This Row],[HCCP19]]</f>
        <v>15</v>
      </c>
      <c r="JT25" s="15">
        <f>Sug0.2[[#This Row],[HCCP20]]</f>
        <v>18</v>
      </c>
      <c r="JU25" s="15">
        <f>Sug0.2[[#This Row],[HCCP21]]</f>
        <v>13</v>
      </c>
      <c r="JV25" s="15">
        <f>Sug0.2[[#This Row],[HCCP22]]</f>
        <v>15</v>
      </c>
      <c r="JW25" s="15">
        <f>Sug0.2[[#This Row],[HCCP23]]</f>
        <v>23</v>
      </c>
      <c r="JX25" s="15">
        <f>Sug0.2[[#This Row],[HCCP24]]</f>
        <v>18</v>
      </c>
      <c r="JY25" s="15">
        <f>Sug0.2[[#This Row],[HCCP25]]</f>
        <v>19</v>
      </c>
      <c r="JZ25" s="15">
        <f>Sug0.2[[#This Row],[HCCP26]]</f>
        <v>12</v>
      </c>
      <c r="KA25" s="15">
        <f>Sug0.2[[#This Row],[HCCP27]]</f>
        <v>14</v>
      </c>
      <c r="KB25" s="15">
        <f>Sug0.5[[#This Row],[HCCP2]]</f>
        <v>7</v>
      </c>
      <c r="KC25" s="15">
        <f>Sug0.5[[#This Row],[HCCP3]]</f>
        <v>6</v>
      </c>
      <c r="KD25" s="15">
        <f>Sug0.5[[#This Row],[HCCP4]]</f>
        <v>8</v>
      </c>
      <c r="KE25" s="15">
        <f>Sug0.5[[#This Row],[HCCP5]]</f>
        <v>7</v>
      </c>
      <c r="KF25" s="15">
        <f>Sug0.5[[#This Row],[HCCP6]]</f>
        <v>6</v>
      </c>
      <c r="KG25" s="15">
        <f>Sug0.5[[#This Row],[HCCP7]]</f>
        <v>6</v>
      </c>
      <c r="KH25" s="15">
        <f>Sug0.5[[#This Row],[HCCP8]]</f>
        <v>2</v>
      </c>
      <c r="KI25" s="15">
        <f>Sug0.5[[#This Row],[HCCP9]]</f>
        <v>3</v>
      </c>
      <c r="KJ25" s="15">
        <f>Sug0.5[[#This Row],[HCCP10]]</f>
        <v>5</v>
      </c>
      <c r="KK25" s="15">
        <f>Sug0.5[[#This Row],[HCCP11]]</f>
        <v>6</v>
      </c>
      <c r="KL25" s="15">
        <f>Sug0.5[[#This Row],[HCCP12]]</f>
        <v>4</v>
      </c>
      <c r="KM25" s="15">
        <f>Sug0.5[[#This Row],[HCCP13]]</f>
        <v>4</v>
      </c>
      <c r="KN25" s="15">
        <f>Sug0.5[[#This Row],[HCCP14]]</f>
        <v>4</v>
      </c>
      <c r="KO25" s="15">
        <f>Sug0.5[[#This Row],[HCCP15]]</f>
        <v>3</v>
      </c>
      <c r="KP25" s="15">
        <f>Sug0.5[[#This Row],[HCCP16]]</f>
        <v>4</v>
      </c>
      <c r="KQ25" s="15">
        <f>Sug0.5[[#This Row],[HCCP17]]</f>
        <v>6</v>
      </c>
      <c r="KR25" s="15">
        <f>Sug0.5[[#This Row],[HCCP18]]</f>
        <v>10</v>
      </c>
      <c r="KS25" s="15">
        <f>Sug0.5[[#This Row],[HCCP19]]</f>
        <v>12</v>
      </c>
      <c r="KT25" s="15">
        <f>Sug0.5[[#This Row],[HCCP20]]</f>
        <v>13</v>
      </c>
      <c r="KU25" s="15">
        <f>Sug0.5[[#This Row],[HCCP21]]</f>
        <v>8</v>
      </c>
      <c r="KV25" s="15">
        <f>Sug0.5[[#This Row],[HCCP22]]</f>
        <v>11</v>
      </c>
      <c r="KW25" s="15">
        <f>Sug0.5[[#This Row],[HCCP23]]</f>
        <v>14</v>
      </c>
      <c r="KX25" s="15">
        <f>Sug0.5[[#This Row],[HCCP24]]</f>
        <v>15</v>
      </c>
      <c r="KY25" s="15">
        <f>Sug0.5[[#This Row],[HCCP25]]</f>
        <v>14</v>
      </c>
      <c r="KZ25" s="15">
        <f>Sug0.5[[#This Row],[HCCP26]]</f>
        <v>7</v>
      </c>
      <c r="LA25" s="15">
        <f>Sug0.5[[#This Row],[HCCP27]]</f>
        <v>6</v>
      </c>
      <c r="LB25" s="15">
        <f>Reg[[#This Row],[CHDP2]]</f>
        <v>1450</v>
      </c>
      <c r="LC25" s="15">
        <f>Reg[[#This Row],[CHDP3]]</f>
        <v>1565</v>
      </c>
      <c r="LD25" s="15">
        <f>Reg[[#This Row],[CHDP4]]</f>
        <v>1638</v>
      </c>
      <c r="LE25" s="15">
        <f>Reg[[#This Row],[CHDP5]]</f>
        <v>1732</v>
      </c>
      <c r="LF25" s="15">
        <f>Reg[[#This Row],[CHDP6]]</f>
        <v>1814</v>
      </c>
      <c r="LG25" s="15">
        <f>Reg[[#This Row],[CHDP7]]</f>
        <v>1868</v>
      </c>
      <c r="LH25" s="15">
        <f>Reg[[#This Row],[CHDP8]]</f>
        <v>1905</v>
      </c>
      <c r="LI25" s="15">
        <f>Reg[[#This Row],[CHDP9]]</f>
        <v>1951</v>
      </c>
      <c r="LJ25" s="15">
        <f>Reg[[#This Row],[CHDP10]]</f>
        <v>1986</v>
      </c>
      <c r="LK25" s="15">
        <f>Reg[[#This Row],[CHDP11]]</f>
        <v>2017</v>
      </c>
      <c r="LL25" s="15">
        <f>Reg[[#This Row],[CHDP12]]</f>
        <v>2082</v>
      </c>
      <c r="LM25" s="15">
        <f>Reg[[#This Row],[CHDP13]]</f>
        <v>2104</v>
      </c>
      <c r="LN25" s="15">
        <f>Reg[[#This Row],[CHDP14]]</f>
        <v>2099</v>
      </c>
      <c r="LO25" s="15">
        <f>Reg[[#This Row],[CHDP15]]</f>
        <v>2151</v>
      </c>
      <c r="LP25" s="15">
        <f>Reg[[#This Row],[CHDP16]]</f>
        <v>2174</v>
      </c>
      <c r="LQ25" s="15">
        <f>Reg[[#This Row],[CHDP17]]</f>
        <v>2210</v>
      </c>
      <c r="LR25" s="15">
        <f>Reg[[#This Row],[CHDP18]]</f>
        <v>2230</v>
      </c>
      <c r="LS25" s="15">
        <f>Reg[[#This Row],[CHDP19]]</f>
        <v>2246</v>
      </c>
      <c r="LT25" s="15">
        <f>Reg[[#This Row],[CHDP20]]</f>
        <v>2286</v>
      </c>
      <c r="LU25" s="15">
        <f>Reg[[#This Row],[CHDP21]]</f>
        <v>2310</v>
      </c>
      <c r="LV25" s="15">
        <f>Reg[[#This Row],[CHDP22]]</f>
        <v>2301</v>
      </c>
      <c r="LW25" s="15">
        <f>Reg[[#This Row],[CHDP23]]</f>
        <v>2308</v>
      </c>
      <c r="LX25" s="15">
        <f>Reg[[#This Row],[CHDP24]]</f>
        <v>2319</v>
      </c>
      <c r="LY25" s="15">
        <f>Reg[[#This Row],[CHDP25]]</f>
        <v>2292</v>
      </c>
      <c r="LZ25" s="15">
        <f>Reg[[#This Row],[CHDP26]]</f>
        <v>2273</v>
      </c>
      <c r="MA25" s="15">
        <f>Reg[[#This Row],[CHDP27]]</f>
        <v>2235</v>
      </c>
      <c r="MB25" s="15">
        <f>Sug0.2[[#This Row],[CHDP2]]</f>
        <v>1450</v>
      </c>
      <c r="MC25" s="15">
        <f>Sug0.2[[#This Row],[CHDP3]]</f>
        <v>1565</v>
      </c>
      <c r="MD25" s="15">
        <f>Sug0.2[[#This Row],[CHDP4]]</f>
        <v>1638</v>
      </c>
      <c r="ME25" s="15">
        <f>Sug0.2[[#This Row],[CHDP5]]</f>
        <v>1729</v>
      </c>
      <c r="MF25" s="15">
        <f>Sug0.2[[#This Row],[CHDP6]]</f>
        <v>1809</v>
      </c>
      <c r="MG25" s="15">
        <f>Sug0.2[[#This Row],[CHDP7]]</f>
        <v>1862</v>
      </c>
      <c r="MH25" s="15">
        <f>Sug0.2[[#This Row],[CHDP8]]</f>
        <v>1897</v>
      </c>
      <c r="MI25" s="15">
        <f>Sug0.2[[#This Row],[CHDP9]]</f>
        <v>1936</v>
      </c>
      <c r="MJ25" s="15">
        <f>Sug0.2[[#This Row],[CHDP10]]</f>
        <v>1964</v>
      </c>
      <c r="MK25" s="15">
        <f>Sug0.2[[#This Row],[CHDP11]]</f>
        <v>1994</v>
      </c>
      <c r="ML25" s="15">
        <f>Sug0.2[[#This Row],[CHDP12]]</f>
        <v>2055</v>
      </c>
      <c r="MM25" s="15">
        <f>Sug0.2[[#This Row],[CHDP13]]</f>
        <v>2078</v>
      </c>
      <c r="MN25" s="15">
        <f>Sug0.2[[#This Row],[CHDP14]]</f>
        <v>2072</v>
      </c>
      <c r="MO25" s="15">
        <f>Sug0.2[[#This Row],[CHDP15]]</f>
        <v>2124</v>
      </c>
      <c r="MP25" s="15">
        <f>Sug0.2[[#This Row],[CHDP16]]</f>
        <v>2142</v>
      </c>
      <c r="MQ25" s="15">
        <f>Sug0.2[[#This Row],[CHDP17]]</f>
        <v>2175</v>
      </c>
      <c r="MR25" s="15">
        <f>Sug0.2[[#This Row],[CHDP18]]</f>
        <v>2188</v>
      </c>
      <c r="MS25" s="15">
        <f>Sug0.2[[#This Row],[CHDP19]]</f>
        <v>2199</v>
      </c>
      <c r="MT25" s="15">
        <f>Sug0.2[[#This Row],[CHDP20]]</f>
        <v>2236</v>
      </c>
      <c r="MU25" s="15">
        <f>Sug0.2[[#This Row],[CHDP21]]</f>
        <v>2261</v>
      </c>
      <c r="MV25" s="15">
        <f>Sug0.2[[#This Row],[CHDP22]]</f>
        <v>2249</v>
      </c>
      <c r="MW25" s="15">
        <f>Sug0.2[[#This Row],[CHDP23]]</f>
        <v>2252</v>
      </c>
      <c r="MX25" s="15">
        <f>Sug0.2[[#This Row],[CHDP24]]</f>
        <v>2262</v>
      </c>
      <c r="MY25" s="15">
        <f>Sug0.2[[#This Row],[CHDP25]]</f>
        <v>2234</v>
      </c>
      <c r="MZ25" s="15">
        <f>Sug0.2[[#This Row],[CHDP26]]</f>
        <v>2214</v>
      </c>
      <c r="NA25" s="15">
        <f>Sug0.2[[#This Row],[CHDP27]]</f>
        <v>2177</v>
      </c>
      <c r="NB25" s="15">
        <f>Sug0.5[[#This Row],[CHDP2]]</f>
        <v>1450</v>
      </c>
      <c r="NC25" s="15">
        <f>Sug0.5[[#This Row],[CHDP3]]</f>
        <v>1565</v>
      </c>
      <c r="ND25" s="15">
        <f>Sug0.5[[#This Row],[CHDP4]]</f>
        <v>1637</v>
      </c>
      <c r="NE25" s="15">
        <f>Sug0.5[[#This Row],[CHDP5]]</f>
        <v>1727</v>
      </c>
      <c r="NF25" s="15">
        <f>Sug0.5[[#This Row],[CHDP6]]</f>
        <v>1802</v>
      </c>
      <c r="NG25" s="15">
        <f>Sug0.5[[#This Row],[CHDP7]]</f>
        <v>1852</v>
      </c>
      <c r="NH25" s="15">
        <f>Sug0.5[[#This Row],[CHDP8]]</f>
        <v>1878</v>
      </c>
      <c r="NI25" s="15">
        <f>Sug0.5[[#This Row],[CHDP9]]</f>
        <v>1910</v>
      </c>
      <c r="NJ25" s="15">
        <f>Sug0.5[[#This Row],[CHDP10]]</f>
        <v>1934</v>
      </c>
      <c r="NK25" s="15">
        <f>Sug0.5[[#This Row],[CHDP11]]</f>
        <v>1962</v>
      </c>
      <c r="NL25" s="15">
        <f>Sug0.5[[#This Row],[CHDP12]]</f>
        <v>2019</v>
      </c>
      <c r="NM25" s="15">
        <f>Sug0.5[[#This Row],[CHDP13]]</f>
        <v>2036</v>
      </c>
      <c r="NN25" s="15">
        <f>Sug0.5[[#This Row],[CHDP14]]</f>
        <v>2031</v>
      </c>
      <c r="NO25" s="15">
        <f>Sug0.5[[#This Row],[CHDP15]]</f>
        <v>2070</v>
      </c>
      <c r="NP25" s="15">
        <f>Sug0.5[[#This Row],[CHDP16]]</f>
        <v>2074</v>
      </c>
      <c r="NQ25" s="15">
        <f>Sug0.5[[#This Row],[CHDP17]]</f>
        <v>2107</v>
      </c>
      <c r="NR25" s="15">
        <f>Sug0.5[[#This Row],[CHDP18]]</f>
        <v>2118</v>
      </c>
      <c r="NS25" s="15">
        <f>Sug0.5[[#This Row],[CHDP19]]</f>
        <v>2127</v>
      </c>
      <c r="NT25" s="15">
        <f>Sug0.5[[#This Row],[CHDP20]]</f>
        <v>2160</v>
      </c>
      <c r="NU25" s="15">
        <f>Sug0.5[[#This Row],[CHDP21]]</f>
        <v>2170</v>
      </c>
      <c r="NV25" s="15">
        <f>Sug0.5[[#This Row],[CHDP22]]</f>
        <v>2149</v>
      </c>
      <c r="NW25" s="15">
        <f>Sug0.5[[#This Row],[CHDP23]]</f>
        <v>2154</v>
      </c>
      <c r="NX25" s="15">
        <f>Sug0.5[[#This Row],[CHDP24]]</f>
        <v>2165</v>
      </c>
      <c r="NY25" s="15">
        <f>Sug0.5[[#This Row],[CHDP25]]</f>
        <v>2138</v>
      </c>
      <c r="NZ25" s="15">
        <f>Sug0.5[[#This Row],[CHDP26]]</f>
        <v>2127</v>
      </c>
      <c r="OA25" s="15">
        <f>Sug0.5[[#This Row],[CHDP27]]</f>
        <v>2094</v>
      </c>
      <c r="OB25" s="15">
        <f>Reg[[#This Row],[T2DP2]]</f>
        <v>2148</v>
      </c>
      <c r="OC25" s="15">
        <f>Reg[[#This Row],[T2DP3]]</f>
        <v>2281</v>
      </c>
      <c r="OD25" s="15">
        <f>Reg[[#This Row],[T2DP4]]</f>
        <v>2397</v>
      </c>
      <c r="OE25" s="15">
        <f>Reg[[#This Row],[T2DP5]]</f>
        <v>2497</v>
      </c>
      <c r="OF25" s="15">
        <f>Reg[[#This Row],[T2DP6]]</f>
        <v>2597</v>
      </c>
      <c r="OG25" s="15">
        <f>Reg[[#This Row],[T2DP7]]</f>
        <v>2673</v>
      </c>
      <c r="OH25" s="15">
        <f>Reg[[#This Row],[T2DP8]]</f>
        <v>2777</v>
      </c>
      <c r="OI25" s="15">
        <f>Reg[[#This Row],[T2DP9]]</f>
        <v>2900</v>
      </c>
      <c r="OJ25" s="15">
        <f>Reg[[#This Row],[T2DP10]]</f>
        <v>3006</v>
      </c>
      <c r="OK25" s="15">
        <f>Reg[[#This Row],[T2DP11]]</f>
        <v>3076</v>
      </c>
      <c r="OL25" s="15">
        <f>Reg[[#This Row],[T2DP12]]</f>
        <v>3161</v>
      </c>
      <c r="OM25" s="15">
        <f>Reg[[#This Row],[T2DP13]]</f>
        <v>3231</v>
      </c>
      <c r="ON25" s="15">
        <f>Reg[[#This Row],[T2DP14]]</f>
        <v>3353</v>
      </c>
      <c r="OO25" s="15">
        <f>Reg[[#This Row],[T2DP15]]</f>
        <v>3478</v>
      </c>
      <c r="OP25" s="15">
        <f>Reg[[#This Row],[T2DP16]]</f>
        <v>3576</v>
      </c>
      <c r="OQ25" s="15">
        <f>Reg[[#This Row],[T2DP17]]</f>
        <v>3650</v>
      </c>
      <c r="OR25" s="15">
        <f>Reg[[#This Row],[T2DP18]]</f>
        <v>3684</v>
      </c>
      <c r="OS25" s="15">
        <f>Reg[[#This Row],[T2DP19]]</f>
        <v>3778</v>
      </c>
      <c r="OT25" s="15">
        <f>Reg[[#This Row],[T2DP20]]</f>
        <v>3874</v>
      </c>
      <c r="OU25" s="15">
        <f>Reg[[#This Row],[T2DP21]]</f>
        <v>3924</v>
      </c>
      <c r="OV25" s="15">
        <f>Reg[[#This Row],[T2DP22]]</f>
        <v>3943</v>
      </c>
      <c r="OW25" s="15">
        <f>Reg[[#This Row],[T2DP23]]</f>
        <v>4031</v>
      </c>
      <c r="OX25" s="15">
        <f>Reg[[#This Row],[T2DP24]]</f>
        <v>4043</v>
      </c>
      <c r="OY25" s="15">
        <f>Reg[[#This Row],[T2DP25]]</f>
        <v>4102</v>
      </c>
      <c r="OZ25" s="15">
        <f>Reg[[#This Row],[T2DP26]]</f>
        <v>4113</v>
      </c>
      <c r="PA25" s="15">
        <f>Reg[[#This Row],[T2DP27]]</f>
        <v>4136</v>
      </c>
      <c r="PB25" s="15">
        <f>Sug0.2[[#This Row],[T2DP2]]</f>
        <v>2148</v>
      </c>
      <c r="PC25" s="15">
        <f>Sug0.2[[#This Row],[T2DP3]]</f>
        <v>2281</v>
      </c>
      <c r="PD25" s="15">
        <f>Sug0.2[[#This Row],[T2DP4]]</f>
        <v>2397</v>
      </c>
      <c r="PE25" s="15">
        <f>Sug0.2[[#This Row],[T2DP5]]</f>
        <v>2494</v>
      </c>
      <c r="PF25" s="15">
        <f>Sug0.2[[#This Row],[T2DP6]]</f>
        <v>2594</v>
      </c>
      <c r="PG25" s="15">
        <f>Sug0.2[[#This Row],[T2DP7]]</f>
        <v>2665</v>
      </c>
      <c r="PH25" s="15">
        <f>Sug0.2[[#This Row],[T2DP8]]</f>
        <v>2763</v>
      </c>
      <c r="PI25" s="15">
        <f>Sug0.2[[#This Row],[T2DP9]]</f>
        <v>2880</v>
      </c>
      <c r="PJ25" s="15">
        <f>Sug0.2[[#This Row],[T2DP10]]</f>
        <v>2979</v>
      </c>
      <c r="PK25" s="15">
        <f>Sug0.2[[#This Row],[T2DP11]]</f>
        <v>3050</v>
      </c>
      <c r="PL25" s="15">
        <f>Sug0.2[[#This Row],[T2DP12]]</f>
        <v>3130</v>
      </c>
      <c r="PM25" s="15">
        <f>Sug0.2[[#This Row],[T2DP13]]</f>
        <v>3194</v>
      </c>
      <c r="PN25" s="15">
        <f>Sug0.2[[#This Row],[T2DP14]]</f>
        <v>3311</v>
      </c>
      <c r="PO25" s="15">
        <f>Sug0.2[[#This Row],[T2DP15]]</f>
        <v>3433</v>
      </c>
      <c r="PP25" s="15">
        <f>Sug0.2[[#This Row],[T2DP16]]</f>
        <v>3529</v>
      </c>
      <c r="PQ25" s="15">
        <f>Sug0.2[[#This Row],[T2DP17]]</f>
        <v>3594</v>
      </c>
      <c r="PR25" s="15">
        <f>Sug0.2[[#This Row],[T2DP18]]</f>
        <v>3614</v>
      </c>
      <c r="PS25" s="15">
        <f>Sug0.2[[#This Row],[T2DP19]]</f>
        <v>3701</v>
      </c>
      <c r="PT25" s="15">
        <f>Sug0.2[[#This Row],[T2DP20]]</f>
        <v>3791</v>
      </c>
      <c r="PU25" s="15">
        <f>Sug0.2[[#This Row],[T2DP21]]</f>
        <v>3844</v>
      </c>
      <c r="PV25" s="15">
        <f>Sug0.2[[#This Row],[T2DP22]]</f>
        <v>3863</v>
      </c>
      <c r="PW25" s="15">
        <f>Sug0.2[[#This Row],[T2DP23]]</f>
        <v>3946</v>
      </c>
      <c r="PX25" s="15">
        <f>Sug0.2[[#This Row],[T2DP24]]</f>
        <v>3954</v>
      </c>
      <c r="PY25" s="15">
        <f>Sug0.2[[#This Row],[T2DP25]]</f>
        <v>4013</v>
      </c>
      <c r="PZ25" s="15">
        <f>Sug0.2[[#This Row],[T2DP26]]</f>
        <v>4012</v>
      </c>
      <c r="QA25" s="15">
        <f>Sug0.2[[#This Row],[T2DP27]]</f>
        <v>4040</v>
      </c>
      <c r="QB25" s="15">
        <f>Sug0.5[[#This Row],[T2DP2]]</f>
        <v>2148</v>
      </c>
      <c r="QC25" s="15">
        <f>Sug0.5[[#This Row],[T2DP3]]</f>
        <v>2281</v>
      </c>
      <c r="QD25" s="15">
        <f>Sug0.5[[#This Row],[T2DP4]]</f>
        <v>2393</v>
      </c>
      <c r="QE25" s="15">
        <f>Sug0.5[[#This Row],[T2DP5]]</f>
        <v>2488</v>
      </c>
      <c r="QF25" s="15">
        <f>Sug0.5[[#This Row],[T2DP6]]</f>
        <v>2582</v>
      </c>
      <c r="QG25" s="15">
        <f>Sug0.5[[#This Row],[T2DP7]]</f>
        <v>2645</v>
      </c>
      <c r="QH25" s="15">
        <f>Sug0.5[[#This Row],[T2DP8]]</f>
        <v>2738</v>
      </c>
      <c r="QI25" s="15">
        <f>Sug0.5[[#This Row],[T2DP9]]</f>
        <v>2853</v>
      </c>
      <c r="QJ25" s="15">
        <f>Sug0.5[[#This Row],[T2DP10]]</f>
        <v>2943</v>
      </c>
      <c r="QK25" s="15">
        <f>Sug0.5[[#This Row],[T2DP11]]</f>
        <v>3008</v>
      </c>
      <c r="QL25" s="15">
        <f>Sug0.5[[#This Row],[T2DP12]]</f>
        <v>3080</v>
      </c>
      <c r="QM25" s="15">
        <f>Sug0.5[[#This Row],[T2DP13]]</f>
        <v>3128</v>
      </c>
      <c r="QN25" s="15">
        <f>Sug0.5[[#This Row],[T2DP14]]</f>
        <v>3233</v>
      </c>
      <c r="QO25" s="15">
        <f>Sug0.5[[#This Row],[T2DP15]]</f>
        <v>3342</v>
      </c>
      <c r="QP25" s="15">
        <f>Sug0.5[[#This Row],[T2DP16]]</f>
        <v>3424</v>
      </c>
      <c r="QQ25" s="15">
        <f>Sug0.5[[#This Row],[T2DP17]]</f>
        <v>3475</v>
      </c>
      <c r="QR25" s="15">
        <f>Sug0.5[[#This Row],[T2DP18]]</f>
        <v>3493</v>
      </c>
      <c r="QS25" s="15">
        <f>Sug0.5[[#This Row],[T2DP19]]</f>
        <v>3565</v>
      </c>
      <c r="QT25" s="15">
        <f>Sug0.5[[#This Row],[T2DP20]]</f>
        <v>3645</v>
      </c>
      <c r="QU25" s="15">
        <f>Sug0.5[[#This Row],[T2DP21]]</f>
        <v>3687</v>
      </c>
      <c r="QV25" s="15">
        <f>Sug0.5[[#This Row],[T2DP22]]</f>
        <v>3699</v>
      </c>
      <c r="QW25" s="15">
        <f>Sug0.5[[#This Row],[T2DP23]]</f>
        <v>3765</v>
      </c>
      <c r="QX25" s="15">
        <f>Sug0.5[[#This Row],[T2DP24]]</f>
        <v>3771</v>
      </c>
      <c r="QY25" s="15">
        <f>Sug0.5[[#This Row],[T2DP25]]</f>
        <v>3819</v>
      </c>
      <c r="QZ25" s="15">
        <f>Sug0.5[[#This Row],[T2DP26]]</f>
        <v>3820</v>
      </c>
      <c r="RA25" s="15">
        <f>Sug0.5[[#This Row],[T2DP27]]</f>
        <v>3854</v>
      </c>
      <c r="RB25" s="15">
        <f>Reg[[#This Row],[OVEP2]]</f>
        <v>7475</v>
      </c>
      <c r="RC25" s="15">
        <f>Reg[[#This Row],[OVEP3]]</f>
        <v>8054</v>
      </c>
      <c r="RD25" s="15">
        <f>Reg[[#This Row],[OVEP4]]</f>
        <v>8391</v>
      </c>
      <c r="RE25" s="15">
        <f>Reg[[#This Row],[OVEP5]]</f>
        <v>8664</v>
      </c>
      <c r="RF25" s="15">
        <f>Reg[[#This Row],[OVEP6]]</f>
        <v>8874</v>
      </c>
      <c r="RG25" s="15">
        <f>Reg[[#This Row],[OVEP7]]</f>
        <v>8895</v>
      </c>
      <c r="RH25" s="15">
        <f>Reg[[#This Row],[OVEP8]]</f>
        <v>9035</v>
      </c>
      <c r="RI25" s="15">
        <f>Reg[[#This Row],[OVEP9]]</f>
        <v>9062</v>
      </c>
      <c r="RJ25" s="15">
        <f>Reg[[#This Row],[OVEP10]]</f>
        <v>9047</v>
      </c>
      <c r="RK25" s="15">
        <f>Reg[[#This Row],[OVEP11]]</f>
        <v>9168</v>
      </c>
      <c r="RL25" s="15">
        <f>Reg[[#This Row],[OVEP12]]</f>
        <v>9250</v>
      </c>
      <c r="RM25" s="15">
        <f>Reg[[#This Row],[OVEP13]]</f>
        <v>9207</v>
      </c>
      <c r="RN25" s="15">
        <f>Reg[[#This Row],[OVEP14]]</f>
        <v>9187</v>
      </c>
      <c r="RO25" s="15">
        <f>Reg[[#This Row],[OVEP15]]</f>
        <v>9158</v>
      </c>
      <c r="RP25" s="15">
        <f>Reg[[#This Row],[OVEP16]]</f>
        <v>9121</v>
      </c>
      <c r="RQ25" s="15">
        <f>Reg[[#This Row],[OVEP17]]</f>
        <v>9164</v>
      </c>
      <c r="RR25" s="15">
        <f>Reg[[#This Row],[OVEP18]]</f>
        <v>9146</v>
      </c>
      <c r="RS25" s="15">
        <f>Reg[[#This Row],[OVEP19]]</f>
        <v>9099</v>
      </c>
      <c r="RT25" s="15">
        <f>Reg[[#This Row],[OVEP20]]</f>
        <v>9116</v>
      </c>
      <c r="RU25" s="15">
        <f>Reg[[#This Row],[OVEP21]]</f>
        <v>9115</v>
      </c>
      <c r="RV25" s="15">
        <f>Reg[[#This Row],[OVEP22]]</f>
        <v>9172</v>
      </c>
      <c r="RW25" s="15">
        <f>Reg[[#This Row],[OVEP23]]</f>
        <v>9243</v>
      </c>
      <c r="RX25" s="15">
        <f>Reg[[#This Row],[OVEP24]]</f>
        <v>9198</v>
      </c>
      <c r="RY25" s="15">
        <f>Reg[[#This Row],[OVEP25]]</f>
        <v>9163</v>
      </c>
      <c r="RZ25" s="15">
        <f>Reg[[#This Row],[OVEP26]]</f>
        <v>9124</v>
      </c>
      <c r="SA25" s="15">
        <f>Reg[[#This Row],[OVEP27]]</f>
        <v>9093</v>
      </c>
      <c r="SB25" s="15">
        <f>Sug0.2[[#This Row],[OVEP2]]</f>
        <v>7475</v>
      </c>
      <c r="SC25" s="15">
        <f>Sug0.2[[#This Row],[OVEP3]]</f>
        <v>8012</v>
      </c>
      <c r="SD25" s="15">
        <f>Sug0.2[[#This Row],[OVEP4]]</f>
        <v>8323</v>
      </c>
      <c r="SE25" s="15">
        <f>Sug0.2[[#This Row],[OVEP5]]</f>
        <v>8571</v>
      </c>
      <c r="SF25" s="15">
        <f>Sug0.2[[#This Row],[OVEP6]]</f>
        <v>8775</v>
      </c>
      <c r="SG25" s="15">
        <f>Sug0.2[[#This Row],[OVEP7]]</f>
        <v>8806</v>
      </c>
      <c r="SH25" s="15">
        <f>Sug0.2[[#This Row],[OVEP8]]</f>
        <v>8970</v>
      </c>
      <c r="SI25" s="15">
        <f>Sug0.2[[#This Row],[OVEP9]]</f>
        <v>9008</v>
      </c>
      <c r="SJ25" s="15">
        <f>Sug0.2[[#This Row],[OVEP10]]</f>
        <v>9006</v>
      </c>
      <c r="SK25" s="15">
        <f>Sug0.2[[#This Row],[OVEP11]]</f>
        <v>9115</v>
      </c>
      <c r="SL25" s="15">
        <f>Sug0.2[[#This Row],[OVEP12]]</f>
        <v>9232</v>
      </c>
      <c r="SM25" s="15">
        <f>Sug0.2[[#This Row],[OVEP13]]</f>
        <v>9245</v>
      </c>
      <c r="SN25" s="15">
        <f>Sug0.2[[#This Row],[OVEP14]]</f>
        <v>9230</v>
      </c>
      <c r="SO25" s="15">
        <f>Sug0.2[[#This Row],[OVEP15]]</f>
        <v>9210</v>
      </c>
      <c r="SP25" s="15">
        <f>Sug0.2[[#This Row],[OVEP16]]</f>
        <v>9160</v>
      </c>
      <c r="SQ25" s="15">
        <f>Sug0.2[[#This Row],[OVEP17]]</f>
        <v>9207</v>
      </c>
      <c r="SR25" s="15">
        <f>Sug0.2[[#This Row],[OVEP18]]</f>
        <v>9186</v>
      </c>
      <c r="SS25" s="15">
        <f>Sug0.2[[#This Row],[OVEP19]]</f>
        <v>9137</v>
      </c>
      <c r="ST25" s="15">
        <f>Sug0.2[[#This Row],[OVEP20]]</f>
        <v>9163</v>
      </c>
      <c r="SU25" s="15">
        <f>Sug0.2[[#This Row],[OVEP21]]</f>
        <v>9164</v>
      </c>
      <c r="SV25" s="15">
        <f>Sug0.2[[#This Row],[OVEP22]]</f>
        <v>9253</v>
      </c>
      <c r="SW25" s="15">
        <f>Sug0.2[[#This Row],[OVEP23]]</f>
        <v>9313</v>
      </c>
      <c r="SX25" s="15">
        <f>Sug0.2[[#This Row],[OVEP24]]</f>
        <v>9304</v>
      </c>
      <c r="SY25" s="15">
        <f>Sug0.2[[#This Row],[OVEP25]]</f>
        <v>9277</v>
      </c>
      <c r="SZ25" s="15">
        <f>Sug0.2[[#This Row],[OVEP26]]</f>
        <v>9233</v>
      </c>
      <c r="TA25" s="15">
        <f>Sug0.2[[#This Row],[OVEP27]]</f>
        <v>9223</v>
      </c>
      <c r="TB25" s="15">
        <f>Sug0.5[[#This Row],[OVEP2]]</f>
        <v>7475</v>
      </c>
      <c r="TC25" s="15">
        <f>Sug0.5[[#This Row],[OVEP3]]</f>
        <v>7889</v>
      </c>
      <c r="TD25" s="15">
        <f>Sug0.5[[#This Row],[OVEP4]]</f>
        <v>8142</v>
      </c>
      <c r="TE25" s="15">
        <f>Sug0.5[[#This Row],[OVEP5]]</f>
        <v>8372</v>
      </c>
      <c r="TF25" s="15">
        <f>Sug0.5[[#This Row],[OVEP6]]</f>
        <v>8553</v>
      </c>
      <c r="TG25" s="15">
        <f>Sug0.5[[#This Row],[OVEP7]]</f>
        <v>8598</v>
      </c>
      <c r="TH25" s="15">
        <f>Sug0.5[[#This Row],[OVEP8]]</f>
        <v>8762</v>
      </c>
      <c r="TI25" s="15">
        <f>Sug0.5[[#This Row],[OVEP9]]</f>
        <v>8830</v>
      </c>
      <c r="TJ25" s="15">
        <f>Sug0.5[[#This Row],[OVEP10]]</f>
        <v>8853</v>
      </c>
      <c r="TK25" s="15">
        <f>Sug0.5[[#This Row],[OVEP11]]</f>
        <v>8996</v>
      </c>
      <c r="TL25" s="15">
        <f>Sug0.5[[#This Row],[OVEP12]]</f>
        <v>9132</v>
      </c>
      <c r="TM25" s="15">
        <f>Sug0.5[[#This Row],[OVEP13]]</f>
        <v>9168</v>
      </c>
      <c r="TN25" s="15">
        <f>Sug0.5[[#This Row],[OVEP14]]</f>
        <v>9191</v>
      </c>
      <c r="TO25" s="15">
        <f>Sug0.5[[#This Row],[OVEP15]]</f>
        <v>9211</v>
      </c>
      <c r="TP25" s="15">
        <f>Sug0.5[[#This Row],[OVEP16]]</f>
        <v>9203</v>
      </c>
      <c r="TQ25" s="15">
        <f>Sug0.5[[#This Row],[OVEP17]]</f>
        <v>9276</v>
      </c>
      <c r="TR25" s="15">
        <f>Sug0.5[[#This Row],[OVEP18]]</f>
        <v>9289</v>
      </c>
      <c r="TS25" s="15">
        <f>Sug0.5[[#This Row],[OVEP19]]</f>
        <v>9228</v>
      </c>
      <c r="TT25" s="15">
        <f>Sug0.5[[#This Row],[OVEP20]]</f>
        <v>9298</v>
      </c>
      <c r="TU25" s="15">
        <f>Sug0.5[[#This Row],[OVEP21]]</f>
        <v>9314</v>
      </c>
      <c r="TV25" s="15">
        <f>Sug0.5[[#This Row],[OVEP22]]</f>
        <v>9388</v>
      </c>
      <c r="TW25" s="15">
        <f>Sug0.5[[#This Row],[OVEP23]]</f>
        <v>9441</v>
      </c>
      <c r="TX25" s="15">
        <f>Sug0.5[[#This Row],[OVEP24]]</f>
        <v>9445</v>
      </c>
      <c r="TY25" s="15">
        <f>Sug0.5[[#This Row],[OVEP25]]</f>
        <v>9503</v>
      </c>
      <c r="TZ25" s="15">
        <f>Sug0.5[[#This Row],[OVEP26]]</f>
        <v>9483</v>
      </c>
      <c r="UA25" s="15">
        <f>Sug0.5[[#This Row],[OVEP27]]</f>
        <v>9483</v>
      </c>
      <c r="UB25" s="15">
        <f>Reg[[#This Row],[OBEP2]]</f>
        <v>8405</v>
      </c>
      <c r="UC25" s="15">
        <f>Reg[[#This Row],[OBEP3]]</f>
        <v>8423</v>
      </c>
      <c r="UD25" s="15">
        <f>Reg[[#This Row],[OBEP4]]</f>
        <v>8495</v>
      </c>
      <c r="UE25" s="15">
        <f>Reg[[#This Row],[OBEP5]]</f>
        <v>8575</v>
      </c>
      <c r="UF25" s="15">
        <f>Reg[[#This Row],[OBEP6]]</f>
        <v>8661</v>
      </c>
      <c r="UG25" s="15">
        <f>Reg[[#This Row],[OBEP7]]</f>
        <v>8724</v>
      </c>
      <c r="UH25" s="15">
        <f>Reg[[#This Row],[OBEP8]]</f>
        <v>8809</v>
      </c>
      <c r="UI25" s="15">
        <f>Reg[[#This Row],[OBEP9]]</f>
        <v>8895</v>
      </c>
      <c r="UJ25" s="15">
        <f>Reg[[#This Row],[OBEP10]]</f>
        <v>9010</v>
      </c>
      <c r="UK25" s="15">
        <f>Reg[[#This Row],[OBEP11]]</f>
        <v>9039</v>
      </c>
      <c r="UL25" s="15">
        <f>Reg[[#This Row],[OBEP12]]</f>
        <v>9031</v>
      </c>
      <c r="UM25" s="15">
        <f>Reg[[#This Row],[OBEP13]]</f>
        <v>9122</v>
      </c>
      <c r="UN25" s="15">
        <f>Reg[[#This Row],[OBEP14]]</f>
        <v>9167</v>
      </c>
      <c r="UO25" s="15">
        <f>Reg[[#This Row],[OBEP15]]</f>
        <v>9265</v>
      </c>
      <c r="UP25" s="15">
        <f>Reg[[#This Row],[OBEP16]]</f>
        <v>9303</v>
      </c>
      <c r="UQ25" s="15">
        <f>Reg[[#This Row],[OBEP17]]</f>
        <v>9380</v>
      </c>
      <c r="UR25" s="15">
        <f>Reg[[#This Row],[OBEP18]]</f>
        <v>9383</v>
      </c>
      <c r="US25" s="15">
        <f>Reg[[#This Row],[OBEP19]]</f>
        <v>9408</v>
      </c>
      <c r="UT25" s="15">
        <f>Reg[[#This Row],[OBEP20]]</f>
        <v>9436</v>
      </c>
      <c r="UU25" s="15">
        <f>Reg[[#This Row],[OBEP21]]</f>
        <v>9448</v>
      </c>
      <c r="UV25" s="15">
        <f>Reg[[#This Row],[OBEP22]]</f>
        <v>9385</v>
      </c>
      <c r="UW25" s="15">
        <f>Reg[[#This Row],[OBEP23]]</f>
        <v>9353</v>
      </c>
      <c r="UX25" s="15">
        <f>Reg[[#This Row],[OBEP24]]</f>
        <v>9338</v>
      </c>
      <c r="UY25" s="15">
        <f>Reg[[#This Row],[OBEP25]]</f>
        <v>9309</v>
      </c>
      <c r="UZ25" s="15">
        <f>Reg[[#This Row],[OBEP26]]</f>
        <v>9330</v>
      </c>
      <c r="VA25" s="15">
        <f>Reg[[#This Row],[OBEP27]]</f>
        <v>9319</v>
      </c>
      <c r="VB25" s="15">
        <f>Sug0.2[[#This Row],[OBEP2]]</f>
        <v>8405</v>
      </c>
      <c r="VC25" s="15">
        <f>Sug0.2[[#This Row],[OBEP3]]</f>
        <v>8371</v>
      </c>
      <c r="VD25" s="15">
        <f>Sug0.2[[#This Row],[OBEP4]]</f>
        <v>8399</v>
      </c>
      <c r="VE25" s="15">
        <f>Sug0.2[[#This Row],[OBEP5]]</f>
        <v>8447</v>
      </c>
      <c r="VF25" s="15">
        <f>Sug0.2[[#This Row],[OBEP6]]</f>
        <v>8494</v>
      </c>
      <c r="VG25" s="15">
        <f>Sug0.2[[#This Row],[OBEP7]]</f>
        <v>8521</v>
      </c>
      <c r="VH25" s="15">
        <f>Sug0.2[[#This Row],[OBEP8]]</f>
        <v>8553</v>
      </c>
      <c r="VI25" s="15">
        <f>Sug0.2[[#This Row],[OBEP9]]</f>
        <v>8602</v>
      </c>
      <c r="VJ25" s="15">
        <f>Sug0.2[[#This Row],[OBEP10]]</f>
        <v>8680</v>
      </c>
      <c r="VK25" s="15">
        <f>Sug0.2[[#This Row],[OBEP11]]</f>
        <v>8691</v>
      </c>
      <c r="VL25" s="15">
        <f>Sug0.2[[#This Row],[OBEP12]]</f>
        <v>8645</v>
      </c>
      <c r="VM25" s="15">
        <f>Sug0.2[[#This Row],[OBEP13]]</f>
        <v>8697</v>
      </c>
      <c r="VN25" s="15">
        <f>Sug0.2[[#This Row],[OBEP14]]</f>
        <v>8722</v>
      </c>
      <c r="VO25" s="15">
        <f>Sug0.2[[#This Row],[OBEP15]]</f>
        <v>8789</v>
      </c>
      <c r="VP25" s="15">
        <f>Sug0.2[[#This Row],[OBEP16]]</f>
        <v>8830</v>
      </c>
      <c r="VQ25" s="15">
        <f>Sug0.2[[#This Row],[OBEP17]]</f>
        <v>8891</v>
      </c>
      <c r="VR25" s="15">
        <f>Sug0.2[[#This Row],[OBEP18]]</f>
        <v>8889</v>
      </c>
      <c r="VS25" s="15">
        <f>Sug0.2[[#This Row],[OBEP19]]</f>
        <v>8918</v>
      </c>
      <c r="VT25" s="15">
        <f>Sug0.2[[#This Row],[OBEP20]]</f>
        <v>8935</v>
      </c>
      <c r="VU25" s="15">
        <f>Sug0.2[[#This Row],[OBEP21]]</f>
        <v>8941</v>
      </c>
      <c r="VV25" s="15">
        <f>Sug0.2[[#This Row],[OBEP22]]</f>
        <v>8856</v>
      </c>
      <c r="VW25" s="15">
        <f>Sug0.2[[#This Row],[OBEP23]]</f>
        <v>8827</v>
      </c>
      <c r="VX25" s="15">
        <f>Sug0.2[[#This Row],[OBEP24]]</f>
        <v>8791</v>
      </c>
      <c r="VY25" s="15">
        <f>Sug0.2[[#This Row],[OBEP25]]</f>
        <v>8772</v>
      </c>
      <c r="VZ25" s="15">
        <f>Sug0.2[[#This Row],[OBEP26]]</f>
        <v>8784</v>
      </c>
      <c r="WA25" s="15">
        <f>Sug0.2[[#This Row],[OBEP27]]</f>
        <v>8764</v>
      </c>
      <c r="WB25" s="15">
        <f>Sug0.5[[#This Row],[OBEP2]]</f>
        <v>8405</v>
      </c>
      <c r="WC25" s="15">
        <f>Sug0.5[[#This Row],[OBEP3]]</f>
        <v>8287</v>
      </c>
      <c r="WD25" s="15">
        <f>Sug0.5[[#This Row],[OBEP4]]</f>
        <v>8229</v>
      </c>
      <c r="WE25" s="15">
        <f>Sug0.5[[#This Row],[OBEP5]]</f>
        <v>8152</v>
      </c>
      <c r="WF25" s="15">
        <f>Sug0.5[[#This Row],[OBEP6]]</f>
        <v>8124</v>
      </c>
      <c r="WG25" s="15">
        <f>Sug0.5[[#This Row],[OBEP7]]</f>
        <v>8062</v>
      </c>
      <c r="WH25" s="15">
        <f>Sug0.5[[#This Row],[OBEP8]]</f>
        <v>8022</v>
      </c>
      <c r="WI25" s="15">
        <f>Sug0.5[[#This Row],[OBEP9]]</f>
        <v>7988</v>
      </c>
      <c r="WJ25" s="15">
        <f>Sug0.5[[#This Row],[OBEP10]]</f>
        <v>8003</v>
      </c>
      <c r="WK25" s="15">
        <f>Sug0.5[[#This Row],[OBEP11]]</f>
        <v>7935</v>
      </c>
      <c r="WL25" s="15">
        <f>Sug0.5[[#This Row],[OBEP12]]</f>
        <v>7852</v>
      </c>
      <c r="WM25" s="15">
        <f>Sug0.5[[#This Row],[OBEP13]]</f>
        <v>7841</v>
      </c>
      <c r="WN25" s="15">
        <f>Sug0.5[[#This Row],[OBEP14]]</f>
        <v>7821</v>
      </c>
      <c r="WO25" s="15">
        <f>Sug0.5[[#This Row],[OBEP15]]</f>
        <v>7835</v>
      </c>
      <c r="WP25" s="15">
        <f>Sug0.5[[#This Row],[OBEP16]]</f>
        <v>7843</v>
      </c>
      <c r="WQ25" s="15">
        <f>Sug0.5[[#This Row],[OBEP17]]</f>
        <v>7868</v>
      </c>
      <c r="WR25" s="15">
        <f>Sug0.5[[#This Row],[OBEP18]]</f>
        <v>7843</v>
      </c>
      <c r="WS25" s="15">
        <f>Sug0.5[[#This Row],[OBEP19]]</f>
        <v>7857</v>
      </c>
      <c r="WT25" s="15">
        <f>Sug0.5[[#This Row],[OBEP20]]</f>
        <v>7841</v>
      </c>
      <c r="WU25" s="15">
        <f>Sug0.5[[#This Row],[OBEP21]]</f>
        <v>7838</v>
      </c>
      <c r="WV25" s="15">
        <f>Sug0.5[[#This Row],[OBEP22]]</f>
        <v>7758</v>
      </c>
      <c r="WW25" s="15">
        <f>Sug0.5[[#This Row],[OBEP23]]</f>
        <v>7739</v>
      </c>
      <c r="WX25" s="15">
        <f>Sug0.5[[#This Row],[OBEP24]]</f>
        <v>7697</v>
      </c>
      <c r="WY25" s="15">
        <f>Sug0.5[[#This Row],[OBEP25]]</f>
        <v>7623</v>
      </c>
      <c r="WZ25" s="15">
        <f>Sug0.5[[#This Row],[OBEP26]]</f>
        <v>7620</v>
      </c>
      <c r="XA25" s="15">
        <f>Sug0.5[[#This Row],[OBEP27]]</f>
        <v>7585</v>
      </c>
    </row>
    <row r="26" spans="1:625" x14ac:dyDescent="0.25">
      <c r="B26" s="11">
        <f>Reg[[#This Row],[STEP2]]</f>
        <v>7564</v>
      </c>
      <c r="C26" s="11">
        <f>Reg[[#This Row],[STEP3]]</f>
        <v>7699</v>
      </c>
      <c r="D26" s="11">
        <f>Reg[[#This Row],[STEP4]]</f>
        <v>7874</v>
      </c>
      <c r="E26" s="11">
        <f>Reg[[#This Row],[STEP5]]</f>
        <v>7905</v>
      </c>
      <c r="F26" s="11">
        <f>Reg[[#This Row],[STEP6]]</f>
        <v>7978</v>
      </c>
      <c r="G26" s="11">
        <f>Reg[[#This Row],[STEP7]]</f>
        <v>8063</v>
      </c>
      <c r="H26" s="11">
        <f>Reg[[#This Row],[STEP8]]</f>
        <v>8103</v>
      </c>
      <c r="I26" s="11">
        <f>Reg[[#This Row],[STEP9]]</f>
        <v>8103</v>
      </c>
      <c r="J26" s="11">
        <f>Reg[[#This Row],[STEP10]]</f>
        <v>8081</v>
      </c>
      <c r="K26" s="11">
        <f>Reg[[#This Row],[STEP11]]</f>
        <v>8149</v>
      </c>
      <c r="L26" s="11">
        <f>Reg[[#This Row],[STEP12]]</f>
        <v>8106</v>
      </c>
      <c r="M26" s="11">
        <f>Reg[[#This Row],[STEP13]]</f>
        <v>8122</v>
      </c>
      <c r="N26" s="11">
        <f>Reg[[#This Row],[STEP14]]</f>
        <v>8047</v>
      </c>
      <c r="O26" s="11">
        <f>Reg[[#This Row],[STEP15]]</f>
        <v>8067</v>
      </c>
      <c r="P26" s="11">
        <f>Reg[[#This Row],[STEP16]]</f>
        <v>8130</v>
      </c>
      <c r="Q26" s="11">
        <f>Reg[[#This Row],[STEP17]]</f>
        <v>8142</v>
      </c>
      <c r="R26" s="11">
        <f>Reg[[#This Row],[STEP18]]</f>
        <v>8110</v>
      </c>
      <c r="S26" s="11">
        <f>Reg[[#This Row],[STEP19]]</f>
        <v>8185</v>
      </c>
      <c r="T26" s="11">
        <f>Reg[[#This Row],[STEP20]]</f>
        <v>8178</v>
      </c>
      <c r="U26" s="11">
        <f>Reg[[#This Row],[STEP21]]</f>
        <v>8181</v>
      </c>
      <c r="V26" s="11">
        <f>Reg[[#This Row],[STEP22]]</f>
        <v>8124</v>
      </c>
      <c r="W26" s="11">
        <f>Reg[[#This Row],[STEP23]]</f>
        <v>8093</v>
      </c>
      <c r="X26" s="11">
        <f>Reg[[#This Row],[STEP24]]</f>
        <v>8076</v>
      </c>
      <c r="Y26" s="11">
        <f>Reg[[#This Row],[STEP25]]</f>
        <v>8029</v>
      </c>
      <c r="Z26" s="11">
        <f>Reg[[#This Row],[STEP26]]</f>
        <v>8044</v>
      </c>
      <c r="AA26" s="11">
        <f>Reg[[#This Row],[STEP27]]</f>
        <v>7980</v>
      </c>
      <c r="AB26" s="11">
        <f>Sug0.2[[#This Row],[STEP2]]</f>
        <v>7564</v>
      </c>
      <c r="AC26" s="11">
        <f>Sug0.2[[#This Row],[STEP3]]</f>
        <v>7692</v>
      </c>
      <c r="AD26" s="11">
        <f>Sug0.2[[#This Row],[STEP4]]</f>
        <v>7853</v>
      </c>
      <c r="AE26" s="11">
        <f>Sug0.2[[#This Row],[STEP5]]</f>
        <v>7864</v>
      </c>
      <c r="AF26" s="11">
        <f>Sug0.2[[#This Row],[STEP6]]</f>
        <v>7939</v>
      </c>
      <c r="AG26" s="11">
        <f>Sug0.2[[#This Row],[STEP7]]</f>
        <v>8022</v>
      </c>
      <c r="AH26" s="11">
        <f>Sug0.2[[#This Row],[STEP8]]</f>
        <v>8051</v>
      </c>
      <c r="AI26" s="11">
        <f>Sug0.2[[#This Row],[STEP9]]</f>
        <v>8054</v>
      </c>
      <c r="AJ26" s="11">
        <f>Sug0.2[[#This Row],[STEP10]]</f>
        <v>8025</v>
      </c>
      <c r="AK26" s="11">
        <f>Sug0.2[[#This Row],[STEP11]]</f>
        <v>8078</v>
      </c>
      <c r="AL26" s="11">
        <f>Sug0.2[[#This Row],[STEP12]]</f>
        <v>8054</v>
      </c>
      <c r="AM26" s="11">
        <f>Sug0.2[[#This Row],[STEP13]]</f>
        <v>8073</v>
      </c>
      <c r="AN26" s="11">
        <f>Sug0.2[[#This Row],[STEP14]]</f>
        <v>7997</v>
      </c>
      <c r="AO26" s="11">
        <f>Sug0.2[[#This Row],[STEP15]]</f>
        <v>8008</v>
      </c>
      <c r="AP26" s="11">
        <f>Sug0.2[[#This Row],[STEP16]]</f>
        <v>8067</v>
      </c>
      <c r="AQ26" s="11">
        <f>Sug0.2[[#This Row],[STEP17]]</f>
        <v>8066</v>
      </c>
      <c r="AR26" s="11">
        <f>Sug0.2[[#This Row],[STEP18]]</f>
        <v>8027</v>
      </c>
      <c r="AS26" s="11">
        <f>Sug0.2[[#This Row],[STEP19]]</f>
        <v>8112</v>
      </c>
      <c r="AT26" s="11">
        <f>Sug0.2[[#This Row],[STEP20]]</f>
        <v>8107</v>
      </c>
      <c r="AU26" s="11">
        <f>Sug0.2[[#This Row],[STEP21]]</f>
        <v>8104</v>
      </c>
      <c r="AV26" s="11">
        <f>Sug0.2[[#This Row],[STEP22]]</f>
        <v>8043</v>
      </c>
      <c r="AW26" s="11">
        <f>Sug0.2[[#This Row],[STEP23]]</f>
        <v>8001</v>
      </c>
      <c r="AX26" s="11">
        <f>Sug0.2[[#This Row],[STEP24]]</f>
        <v>8001</v>
      </c>
      <c r="AY26" s="11">
        <f>Sug0.2[[#This Row],[STEP25]]</f>
        <v>7964</v>
      </c>
      <c r="AZ26" s="11">
        <f>Sug0.2[[#This Row],[STEP26]]</f>
        <v>7965</v>
      </c>
      <c r="BA26" s="11">
        <f>Sug0.2[[#This Row],[STEP27]]</f>
        <v>7894</v>
      </c>
      <c r="BB26" s="11">
        <f>Sug0.5[[#This Row],[STEP2]]</f>
        <v>7564</v>
      </c>
      <c r="BC26" s="11">
        <f>Sug0.5[[#This Row],[STEP3]]</f>
        <v>7648</v>
      </c>
      <c r="BD26" s="11">
        <f>Sug0.5[[#This Row],[STEP4]]</f>
        <v>7758</v>
      </c>
      <c r="BE26" s="11">
        <f>Sug0.5[[#This Row],[STEP5]]</f>
        <v>7751</v>
      </c>
      <c r="BF26" s="11">
        <f>Sug0.5[[#This Row],[STEP6]]</f>
        <v>7793</v>
      </c>
      <c r="BG26" s="11">
        <f>Sug0.5[[#This Row],[STEP7]]</f>
        <v>7869</v>
      </c>
      <c r="BH26" s="11">
        <f>Sug0.5[[#This Row],[STEP8]]</f>
        <v>7915</v>
      </c>
      <c r="BI26" s="11">
        <f>Sug0.5[[#This Row],[STEP9]]</f>
        <v>7903</v>
      </c>
      <c r="BJ26" s="11">
        <f>Sug0.5[[#This Row],[STEP10]]</f>
        <v>7888</v>
      </c>
      <c r="BK26" s="11">
        <f>Sug0.5[[#This Row],[STEP11]]</f>
        <v>7944</v>
      </c>
      <c r="BL26" s="11">
        <f>Sug0.5[[#This Row],[STEP12]]</f>
        <v>7925</v>
      </c>
      <c r="BM26" s="11">
        <f>Sug0.5[[#This Row],[STEP13]]</f>
        <v>7947</v>
      </c>
      <c r="BN26" s="11">
        <f>Sug0.5[[#This Row],[STEP14]]</f>
        <v>7887</v>
      </c>
      <c r="BO26" s="11">
        <f>Sug0.5[[#This Row],[STEP15]]</f>
        <v>7870</v>
      </c>
      <c r="BP26" s="11">
        <f>Sug0.5[[#This Row],[STEP16]]</f>
        <v>7922</v>
      </c>
      <c r="BQ26" s="11">
        <f>Sug0.5[[#This Row],[STEP17]]</f>
        <v>7922</v>
      </c>
      <c r="BR26" s="11">
        <f>Sug0.5[[#This Row],[STEP18]]</f>
        <v>7903</v>
      </c>
      <c r="BS26" s="11">
        <f>Sug0.5[[#This Row],[STEP19]]</f>
        <v>7951</v>
      </c>
      <c r="BT26" s="11">
        <f>Sug0.5[[#This Row],[STEP20]]</f>
        <v>7947</v>
      </c>
      <c r="BU26" s="11">
        <f>Sug0.5[[#This Row],[STEP21]]</f>
        <v>7952</v>
      </c>
      <c r="BV26" s="11">
        <f>Sug0.5[[#This Row],[STEP22]]</f>
        <v>7891</v>
      </c>
      <c r="BW26" s="11">
        <f>Sug0.5[[#This Row],[STEP23]]</f>
        <v>7866</v>
      </c>
      <c r="BX26" s="11">
        <f>Sug0.5[[#This Row],[STEP24]]</f>
        <v>7844</v>
      </c>
      <c r="BY26" s="11">
        <f>Sug0.5[[#This Row],[STEP25]]</f>
        <v>7815</v>
      </c>
      <c r="BZ26" s="11">
        <f>Sug0.5[[#This Row],[STEP26]]</f>
        <v>7819</v>
      </c>
      <c r="CA26" s="11">
        <f>Sug0.5[[#This Row],[STEP27]]</f>
        <v>7781</v>
      </c>
      <c r="CB26" s="11">
        <f>Reg[[#This Row],[NASP2]]</f>
        <v>793</v>
      </c>
      <c r="CC26" s="11">
        <f>Reg[[#This Row],[NASP3]]</f>
        <v>979</v>
      </c>
      <c r="CD26" s="11">
        <f>Reg[[#This Row],[NASP4]]</f>
        <v>1155</v>
      </c>
      <c r="CE26" s="11">
        <f>Reg[[#This Row],[NASP5]]</f>
        <v>1338</v>
      </c>
      <c r="CF26" s="11">
        <f>Reg[[#This Row],[NASP6]]</f>
        <v>1542</v>
      </c>
      <c r="CG26" s="11">
        <f>Reg[[#This Row],[NASP7]]</f>
        <v>1725</v>
      </c>
      <c r="CH26" s="11">
        <f>Reg[[#This Row],[NASP8]]</f>
        <v>1901</v>
      </c>
      <c r="CI26" s="11">
        <f>Reg[[#This Row],[NASP9]]</f>
        <v>2077</v>
      </c>
      <c r="CJ26" s="11">
        <f>Reg[[#This Row],[NASP10]]</f>
        <v>2216</v>
      </c>
      <c r="CK26" s="11">
        <f>Reg[[#This Row],[NASP11]]</f>
        <v>2368</v>
      </c>
      <c r="CL26" s="11">
        <f>Reg[[#This Row],[NASP12]]</f>
        <v>2529</v>
      </c>
      <c r="CM26" s="11">
        <f>Reg[[#This Row],[NASP13]]</f>
        <v>2653</v>
      </c>
      <c r="CN26" s="11">
        <f>Reg[[#This Row],[NASP14]]</f>
        <v>2771</v>
      </c>
      <c r="CO26" s="11">
        <f>Reg[[#This Row],[NASP15]]</f>
        <v>2871</v>
      </c>
      <c r="CP26" s="11">
        <f>Reg[[#This Row],[NASP16]]</f>
        <v>2988</v>
      </c>
      <c r="CQ26" s="11">
        <f>Reg[[#This Row],[NASP17]]</f>
        <v>3110</v>
      </c>
      <c r="CR26" s="11">
        <f>Reg[[#This Row],[NASP18]]</f>
        <v>3205</v>
      </c>
      <c r="CS26" s="11">
        <f>Reg[[#This Row],[NASP19]]</f>
        <v>3259</v>
      </c>
      <c r="CT26" s="11">
        <f>Reg[[#This Row],[NASP20]]</f>
        <v>3323</v>
      </c>
      <c r="CU26" s="11">
        <f>Reg[[#This Row],[NASP21]]</f>
        <v>3399</v>
      </c>
      <c r="CV26" s="11">
        <f>Reg[[#This Row],[NASP22]]</f>
        <v>3481</v>
      </c>
      <c r="CW26" s="11">
        <f>Reg[[#This Row],[NASP23]]</f>
        <v>3529</v>
      </c>
      <c r="CX26" s="11">
        <f>Reg[[#This Row],[NASP24]]</f>
        <v>3561</v>
      </c>
      <c r="CY26" s="11">
        <f>Reg[[#This Row],[NASP25]]</f>
        <v>3655</v>
      </c>
      <c r="CZ26" s="11">
        <f>Reg[[#This Row],[NASP26]]</f>
        <v>3681</v>
      </c>
      <c r="DA26" s="11">
        <f>Reg[[#This Row],[NASP27]]</f>
        <v>3717</v>
      </c>
      <c r="DB26" s="11">
        <f>Sug0.2[[#This Row],[NASP2]]</f>
        <v>793</v>
      </c>
      <c r="DC26" s="11">
        <f>Sug0.2[[#This Row],[NASP3]]</f>
        <v>960</v>
      </c>
      <c r="DD26" s="11">
        <f>Sug0.2[[#This Row],[NASP4]]</f>
        <v>1123</v>
      </c>
      <c r="DE26" s="11">
        <f>Sug0.2[[#This Row],[NASP5]]</f>
        <v>1302</v>
      </c>
      <c r="DF26" s="11">
        <f>Sug0.2[[#This Row],[NASP6]]</f>
        <v>1484</v>
      </c>
      <c r="DG26" s="11">
        <f>Sug0.2[[#This Row],[NASP7]]</f>
        <v>1659</v>
      </c>
      <c r="DH26" s="11">
        <f>Sug0.2[[#This Row],[NASP8]]</f>
        <v>1817</v>
      </c>
      <c r="DI26" s="11">
        <f>Sug0.2[[#This Row],[NASP9]]</f>
        <v>1975</v>
      </c>
      <c r="DJ26" s="11">
        <f>Sug0.2[[#This Row],[NASP10]]</f>
        <v>2106</v>
      </c>
      <c r="DK26" s="11">
        <f>Sug0.2[[#This Row],[NASP11]]</f>
        <v>2252</v>
      </c>
      <c r="DL26" s="11">
        <f>Sug0.2[[#This Row],[NASP12]]</f>
        <v>2392</v>
      </c>
      <c r="DM26" s="11">
        <f>Sug0.2[[#This Row],[NASP13]]</f>
        <v>2501</v>
      </c>
      <c r="DN26" s="11">
        <f>Sug0.2[[#This Row],[NASP14]]</f>
        <v>2614</v>
      </c>
      <c r="DO26" s="11">
        <f>Sug0.2[[#This Row],[NASP15]]</f>
        <v>2708</v>
      </c>
      <c r="DP26" s="11">
        <f>Sug0.2[[#This Row],[NASP16]]</f>
        <v>2820</v>
      </c>
      <c r="DQ26" s="11">
        <f>Sug0.2[[#This Row],[NASP17]]</f>
        <v>2938</v>
      </c>
      <c r="DR26" s="11">
        <f>Sug0.2[[#This Row],[NASP18]]</f>
        <v>3027</v>
      </c>
      <c r="DS26" s="11">
        <f>Sug0.2[[#This Row],[NASP19]]</f>
        <v>3082</v>
      </c>
      <c r="DT26" s="11">
        <f>Sug0.2[[#This Row],[NASP20]]</f>
        <v>3136</v>
      </c>
      <c r="DU26" s="11">
        <f>Sug0.2[[#This Row],[NASP21]]</f>
        <v>3206</v>
      </c>
      <c r="DV26" s="11">
        <f>Sug0.2[[#This Row],[NASP22]]</f>
        <v>3276</v>
      </c>
      <c r="DW26" s="11">
        <f>Sug0.2[[#This Row],[NASP23]]</f>
        <v>3328</v>
      </c>
      <c r="DX26" s="11">
        <f>Sug0.2[[#This Row],[NASP24]]</f>
        <v>3348</v>
      </c>
      <c r="DY26" s="11">
        <f>Sug0.2[[#This Row],[NASP25]]</f>
        <v>3428</v>
      </c>
      <c r="DZ26" s="11">
        <f>Sug0.2[[#This Row],[NASP26]]</f>
        <v>3457</v>
      </c>
      <c r="EA26" s="11">
        <f>Sug0.2[[#This Row],[NASP27]]</f>
        <v>3502</v>
      </c>
      <c r="EB26" s="15">
        <f>Sug0.5[[#This Row],[NASP2]]</f>
        <v>793</v>
      </c>
      <c r="EC26" s="15">
        <f>Sug0.5[[#This Row],[NASP3]]</f>
        <v>926</v>
      </c>
      <c r="ED26" s="15">
        <f>Sug0.5[[#This Row],[NASP4]]</f>
        <v>1068</v>
      </c>
      <c r="EE26" s="15">
        <f>Sug0.5[[#This Row],[NASP5]]</f>
        <v>1218</v>
      </c>
      <c r="EF26" s="15">
        <f>Sug0.5[[#This Row],[NASP6]]</f>
        <v>1365</v>
      </c>
      <c r="EG26" s="15">
        <f>Sug0.5[[#This Row],[NASP7]]</f>
        <v>1511</v>
      </c>
      <c r="EH26" s="15">
        <f>Sug0.5[[#This Row],[NASP8]]</f>
        <v>1634</v>
      </c>
      <c r="EI26" s="15">
        <f>Sug0.5[[#This Row],[NASP9]]</f>
        <v>1766</v>
      </c>
      <c r="EJ26" s="15">
        <f>Sug0.5[[#This Row],[NASP10]]</f>
        <v>1860</v>
      </c>
      <c r="EK26" s="15">
        <f>Sug0.5[[#This Row],[NASP11]]</f>
        <v>1968</v>
      </c>
      <c r="EL26" s="15">
        <f>Sug0.5[[#This Row],[NASP12]]</f>
        <v>2072</v>
      </c>
      <c r="EM26" s="15">
        <f>Sug0.5[[#This Row],[NASP13]]</f>
        <v>2157</v>
      </c>
      <c r="EN26" s="15">
        <f>Sug0.5[[#This Row],[NASP14]]</f>
        <v>2243</v>
      </c>
      <c r="EO26" s="15">
        <f>Sug0.5[[#This Row],[NASP15]]</f>
        <v>2323</v>
      </c>
      <c r="EP26" s="15">
        <f>Sug0.5[[#This Row],[NASP16]]</f>
        <v>2412</v>
      </c>
      <c r="EQ26" s="15">
        <f>Sug0.5[[#This Row],[NASP17]]</f>
        <v>2508</v>
      </c>
      <c r="ER26" s="15">
        <f>Sug0.5[[#This Row],[NASP18]]</f>
        <v>2577</v>
      </c>
      <c r="ES26" s="15">
        <f>Sug0.5[[#This Row],[NASP19]]</f>
        <v>2637</v>
      </c>
      <c r="ET26" s="15">
        <f>Sug0.5[[#This Row],[NASP20]]</f>
        <v>2685</v>
      </c>
      <c r="EU26" s="15">
        <f>Sug0.5[[#This Row],[NASP21]]</f>
        <v>2730</v>
      </c>
      <c r="EV26" s="15">
        <f>Sug0.5[[#This Row],[NASP22]]</f>
        <v>2780</v>
      </c>
      <c r="EW26" s="15">
        <f>Sug0.5[[#This Row],[NASP23]]</f>
        <v>2822</v>
      </c>
      <c r="EX26" s="15">
        <f>Sug0.5[[#This Row],[NASP24]]</f>
        <v>2842</v>
      </c>
      <c r="EY26" s="15">
        <f>Sug0.5[[#This Row],[NASP25]]</f>
        <v>2899</v>
      </c>
      <c r="EZ26" s="15">
        <f>Sug0.5[[#This Row],[NASP26]]</f>
        <v>2938</v>
      </c>
      <c r="FA26" s="15">
        <f>Sug0.5[[#This Row],[NASP27]]</f>
        <v>2969</v>
      </c>
      <c r="FB26" s="15">
        <f>Reg[[#This Row],[CIRP2]]</f>
        <v>69</v>
      </c>
      <c r="FC26" s="15">
        <f>Reg[[#This Row],[CIRP3]]</f>
        <v>84</v>
      </c>
      <c r="FD26" s="15">
        <f>Reg[[#This Row],[CIRP4]]</f>
        <v>89</v>
      </c>
      <c r="FE26" s="15">
        <f>Reg[[#This Row],[CIRP5]]</f>
        <v>106</v>
      </c>
      <c r="FF26" s="15">
        <f>Reg[[#This Row],[CIRP6]]</f>
        <v>120</v>
      </c>
      <c r="FG26" s="15">
        <f>Reg[[#This Row],[CIRP7]]</f>
        <v>137</v>
      </c>
      <c r="FH26" s="15">
        <f>Reg[[#This Row],[CIRP8]]</f>
        <v>155</v>
      </c>
      <c r="FI26" s="15">
        <f>Reg[[#This Row],[CIRP9]]</f>
        <v>172</v>
      </c>
      <c r="FJ26" s="15">
        <f>Reg[[#This Row],[CIRP10]]</f>
        <v>202</v>
      </c>
      <c r="FK26" s="15">
        <f>Reg[[#This Row],[CIRP11]]</f>
        <v>204</v>
      </c>
      <c r="FL26" s="15">
        <f>Reg[[#This Row],[CIRP12]]</f>
        <v>216</v>
      </c>
      <c r="FM26" s="15">
        <f>Reg[[#This Row],[CIRP13]]</f>
        <v>223</v>
      </c>
      <c r="FN26" s="15">
        <f>Reg[[#This Row],[CIRP14]]</f>
        <v>242</v>
      </c>
      <c r="FO26" s="15">
        <f>Reg[[#This Row],[CIRP15]]</f>
        <v>256</v>
      </c>
      <c r="FP26" s="15">
        <f>Reg[[#This Row],[CIRP16]]</f>
        <v>267</v>
      </c>
      <c r="FQ26" s="15">
        <f>Reg[[#This Row],[CIRP17]]</f>
        <v>297</v>
      </c>
      <c r="FR26" s="15">
        <f>Reg[[#This Row],[CIRP18]]</f>
        <v>307</v>
      </c>
      <c r="FS26" s="15">
        <f>Reg[[#This Row],[CIRP19]]</f>
        <v>322</v>
      </c>
      <c r="FT26" s="15">
        <f>Reg[[#This Row],[CIRP20]]</f>
        <v>349</v>
      </c>
      <c r="FU26" s="15">
        <f>Reg[[#This Row],[CIRP21]]</f>
        <v>360</v>
      </c>
      <c r="FV26" s="15">
        <f>Reg[[#This Row],[CIRP22]]</f>
        <v>355</v>
      </c>
      <c r="FW26" s="15">
        <f>Reg[[#This Row],[CIRP23]]</f>
        <v>364</v>
      </c>
      <c r="FX26" s="15">
        <f>Reg[[#This Row],[CIRP24]]</f>
        <v>382</v>
      </c>
      <c r="FY26" s="15">
        <f>Reg[[#This Row],[CIRP25]]</f>
        <v>391</v>
      </c>
      <c r="FZ26" s="15">
        <f>Reg[[#This Row],[CIRP26]]</f>
        <v>403</v>
      </c>
      <c r="GA26" s="15">
        <f>Reg[[#This Row],[CIRP27]]</f>
        <v>421</v>
      </c>
      <c r="GB26" s="15">
        <f>Sug0.2[[#This Row],[CIRP2]]</f>
        <v>69</v>
      </c>
      <c r="GC26" s="15">
        <f>Sug0.2[[#This Row],[CIRP3]]</f>
        <v>83</v>
      </c>
      <c r="GD26" s="15">
        <f>Sug0.2[[#This Row],[CIRP4]]</f>
        <v>87</v>
      </c>
      <c r="GE26" s="15">
        <f>Sug0.2[[#This Row],[CIRP5]]</f>
        <v>98</v>
      </c>
      <c r="GF26" s="15">
        <f>Sug0.2[[#This Row],[CIRP6]]</f>
        <v>112</v>
      </c>
      <c r="GG26" s="15">
        <f>Sug0.2[[#This Row],[CIRP7]]</f>
        <v>128</v>
      </c>
      <c r="GH26" s="15">
        <f>Sug0.2[[#This Row],[CIRP8]]</f>
        <v>147</v>
      </c>
      <c r="GI26" s="15">
        <f>Sug0.2[[#This Row],[CIRP9]]</f>
        <v>166</v>
      </c>
      <c r="GJ26" s="15">
        <f>Sug0.2[[#This Row],[CIRP10]]</f>
        <v>192</v>
      </c>
      <c r="GK26" s="15">
        <f>Sug0.2[[#This Row],[CIRP11]]</f>
        <v>193</v>
      </c>
      <c r="GL26" s="15">
        <f>Sug0.2[[#This Row],[CIRP12]]</f>
        <v>199</v>
      </c>
      <c r="GM26" s="15">
        <f>Sug0.2[[#This Row],[CIRP13]]</f>
        <v>211</v>
      </c>
      <c r="GN26" s="15">
        <f>Sug0.2[[#This Row],[CIRP14]]</f>
        <v>228</v>
      </c>
      <c r="GO26" s="15">
        <f>Sug0.2[[#This Row],[CIRP15]]</f>
        <v>239</v>
      </c>
      <c r="GP26" s="15">
        <f>Sug0.2[[#This Row],[CIRP16]]</f>
        <v>247</v>
      </c>
      <c r="GQ26" s="15">
        <f>Sug0.2[[#This Row],[CIRP17]]</f>
        <v>271</v>
      </c>
      <c r="GR26" s="15">
        <f>Sug0.2[[#This Row],[CIRP18]]</f>
        <v>277</v>
      </c>
      <c r="GS26" s="15">
        <f>Sug0.2[[#This Row],[CIRP19]]</f>
        <v>288</v>
      </c>
      <c r="GT26" s="15">
        <f>Sug0.2[[#This Row],[CIRP20]]</f>
        <v>315</v>
      </c>
      <c r="GU26" s="15">
        <f>Sug0.2[[#This Row],[CIRP21]]</f>
        <v>326</v>
      </c>
      <c r="GV26" s="15">
        <f>Sug0.2[[#This Row],[CIRP22]]</f>
        <v>322</v>
      </c>
      <c r="GW26" s="15">
        <f>Sug0.2[[#This Row],[CIRP23]]</f>
        <v>333</v>
      </c>
      <c r="GX26" s="15">
        <f>Sug0.2[[#This Row],[CIRP24]]</f>
        <v>350</v>
      </c>
      <c r="GY26" s="15">
        <f>Sug0.2[[#This Row],[CIRP25]]</f>
        <v>354</v>
      </c>
      <c r="GZ26" s="15">
        <f>Sug0.2[[#This Row],[CIRP26]]</f>
        <v>364</v>
      </c>
      <c r="HA26" s="15">
        <f>Sug0.2[[#This Row],[CIRP27]]</f>
        <v>380</v>
      </c>
      <c r="HB26" s="15">
        <f>Sug0.5[[#This Row],[CIRP2]]</f>
        <v>69</v>
      </c>
      <c r="HC26" s="15">
        <f>Sug0.5[[#This Row],[CIRP3]]</f>
        <v>83</v>
      </c>
      <c r="HD26" s="15">
        <f>Sug0.5[[#This Row],[CIRP4]]</f>
        <v>83</v>
      </c>
      <c r="HE26" s="15">
        <f>Sug0.5[[#This Row],[CIRP5]]</f>
        <v>92</v>
      </c>
      <c r="HF26" s="15">
        <f>Sug0.5[[#This Row],[CIRP6]]</f>
        <v>104</v>
      </c>
      <c r="HG26" s="15">
        <f>Sug0.5[[#This Row],[CIRP7]]</f>
        <v>114</v>
      </c>
      <c r="HH26" s="15">
        <f>Sug0.5[[#This Row],[CIRP8]]</f>
        <v>125</v>
      </c>
      <c r="HI26" s="15">
        <f>Sug0.5[[#This Row],[CIRP9]]</f>
        <v>138</v>
      </c>
      <c r="HJ26" s="15">
        <f>Sug0.5[[#This Row],[CIRP10]]</f>
        <v>158</v>
      </c>
      <c r="HK26" s="15">
        <f>Sug0.5[[#This Row],[CIRP11]]</f>
        <v>158</v>
      </c>
      <c r="HL26" s="15">
        <f>Sug0.5[[#This Row],[CIRP12]]</f>
        <v>165</v>
      </c>
      <c r="HM26" s="15">
        <f>Sug0.5[[#This Row],[CIRP13]]</f>
        <v>174</v>
      </c>
      <c r="HN26" s="15">
        <f>Sug0.5[[#This Row],[CIRP14]]</f>
        <v>185</v>
      </c>
      <c r="HO26" s="15">
        <f>Sug0.5[[#This Row],[CIRP15]]</f>
        <v>191</v>
      </c>
      <c r="HP26" s="15">
        <f>Sug0.5[[#This Row],[CIRP16]]</f>
        <v>194</v>
      </c>
      <c r="HQ26" s="15">
        <f>Sug0.5[[#This Row],[CIRP17]]</f>
        <v>211</v>
      </c>
      <c r="HR26" s="15">
        <f>Sug0.5[[#This Row],[CIRP18]]</f>
        <v>216</v>
      </c>
      <c r="HS26" s="15">
        <f>Sug0.5[[#This Row],[CIRP19]]</f>
        <v>225</v>
      </c>
      <c r="HT26" s="15">
        <f>Sug0.5[[#This Row],[CIRP20]]</f>
        <v>244</v>
      </c>
      <c r="HU26" s="15">
        <f>Sug0.5[[#This Row],[CIRP21]]</f>
        <v>253</v>
      </c>
      <c r="HV26" s="15">
        <f>Sug0.5[[#This Row],[CIRP22]]</f>
        <v>250</v>
      </c>
      <c r="HW26" s="15">
        <f>Sug0.5[[#This Row],[CIRP23]]</f>
        <v>255</v>
      </c>
      <c r="HX26" s="15">
        <f>Sug0.5[[#This Row],[CIRP24]]</f>
        <v>267</v>
      </c>
      <c r="HY26" s="15">
        <f>Sug0.5[[#This Row],[CIRP25]]</f>
        <v>273</v>
      </c>
      <c r="HZ26" s="15">
        <f>Sug0.5[[#This Row],[CIRP26]]</f>
        <v>276</v>
      </c>
      <c r="IA26" s="15">
        <f>Sug0.5[[#This Row],[CIRP27]]</f>
        <v>281</v>
      </c>
      <c r="IB26" s="15">
        <f>Reg[[#This Row],[HCCP2]]</f>
        <v>7</v>
      </c>
      <c r="IC26" s="15">
        <f>Reg[[#This Row],[HCCP3]]</f>
        <v>4</v>
      </c>
      <c r="ID26" s="15">
        <f>Reg[[#This Row],[HCCP4]]</f>
        <v>3</v>
      </c>
      <c r="IE26" s="15">
        <f>Reg[[#This Row],[HCCP5]]</f>
        <v>3</v>
      </c>
      <c r="IF26" s="15">
        <f>Reg[[#This Row],[HCCP6]]</f>
        <v>2</v>
      </c>
      <c r="IG26" s="15">
        <f>Reg[[#This Row],[HCCP7]]</f>
        <v>1</v>
      </c>
      <c r="IH26" s="15">
        <f>Reg[[#This Row],[HCCP8]]</f>
        <v>2</v>
      </c>
      <c r="II26" s="15">
        <f>Reg[[#This Row],[HCCP9]]</f>
        <v>4</v>
      </c>
      <c r="IJ26" s="15">
        <f>Reg[[#This Row],[HCCP10]]</f>
        <v>10</v>
      </c>
      <c r="IK26" s="15">
        <f>Reg[[#This Row],[HCCP11]]</f>
        <v>5</v>
      </c>
      <c r="IL26" s="15">
        <f>Reg[[#This Row],[HCCP12]]</f>
        <v>8</v>
      </c>
      <c r="IM26" s="15">
        <f>Reg[[#This Row],[HCCP13]]</f>
        <v>10</v>
      </c>
      <c r="IN26" s="15">
        <f>Reg[[#This Row],[HCCP14]]</f>
        <v>8</v>
      </c>
      <c r="IO26" s="15">
        <f>Reg[[#This Row],[HCCP15]]</f>
        <v>9</v>
      </c>
      <c r="IP26" s="15">
        <f>Reg[[#This Row],[HCCP16]]</f>
        <v>12</v>
      </c>
      <c r="IQ26" s="15">
        <f>Reg[[#This Row],[HCCP17]]</f>
        <v>8</v>
      </c>
      <c r="IR26" s="15">
        <f>Reg[[#This Row],[HCCP18]]</f>
        <v>7</v>
      </c>
      <c r="IS26" s="15">
        <f>Reg[[#This Row],[HCCP19]]</f>
        <v>5</v>
      </c>
      <c r="IT26" s="15">
        <f>Reg[[#This Row],[HCCP20]]</f>
        <v>6</v>
      </c>
      <c r="IU26" s="15">
        <f>Reg[[#This Row],[HCCP21]]</f>
        <v>8</v>
      </c>
      <c r="IV26" s="15">
        <f>Reg[[#This Row],[HCCP22]]</f>
        <v>7</v>
      </c>
      <c r="IW26" s="15">
        <f>Reg[[#This Row],[HCCP23]]</f>
        <v>11</v>
      </c>
      <c r="IX26" s="15">
        <f>Reg[[#This Row],[HCCP24]]</f>
        <v>16</v>
      </c>
      <c r="IY26" s="15">
        <f>Reg[[#This Row],[HCCP25]]</f>
        <v>15</v>
      </c>
      <c r="IZ26" s="15">
        <f>Reg[[#This Row],[HCCP26]]</f>
        <v>17</v>
      </c>
      <c r="JA26" s="15">
        <f>Reg[[#This Row],[HCCP27]]</f>
        <v>18</v>
      </c>
      <c r="JB26" s="15">
        <f>Sug0.2[[#This Row],[HCCP2]]</f>
        <v>7</v>
      </c>
      <c r="JC26" s="15">
        <f>Sug0.2[[#This Row],[HCCP3]]</f>
        <v>4</v>
      </c>
      <c r="JD26" s="15">
        <f>Sug0.2[[#This Row],[HCCP4]]</f>
        <v>3</v>
      </c>
      <c r="JE26" s="15">
        <f>Sug0.2[[#This Row],[HCCP5]]</f>
        <v>3</v>
      </c>
      <c r="JF26" s="15">
        <f>Sug0.2[[#This Row],[HCCP6]]</f>
        <v>2</v>
      </c>
      <c r="JG26" s="15">
        <f>Sug0.2[[#This Row],[HCCP7]]</f>
        <v>1</v>
      </c>
      <c r="JH26" s="15">
        <f>Sug0.2[[#This Row],[HCCP8]]</f>
        <v>1</v>
      </c>
      <c r="JI26" s="15">
        <f>Sug0.2[[#This Row],[HCCP9]]</f>
        <v>3</v>
      </c>
      <c r="JJ26" s="15">
        <f>Sug0.2[[#This Row],[HCCP10]]</f>
        <v>9</v>
      </c>
      <c r="JK26" s="15">
        <f>Sug0.2[[#This Row],[HCCP11]]</f>
        <v>5</v>
      </c>
      <c r="JL26" s="15">
        <f>Sug0.2[[#This Row],[HCCP12]]</f>
        <v>8</v>
      </c>
      <c r="JM26" s="15">
        <f>Sug0.2[[#This Row],[HCCP13]]</f>
        <v>9</v>
      </c>
      <c r="JN26" s="15">
        <f>Sug0.2[[#This Row],[HCCP14]]</f>
        <v>8</v>
      </c>
      <c r="JO26" s="15">
        <f>Sug0.2[[#This Row],[HCCP15]]</f>
        <v>9</v>
      </c>
      <c r="JP26" s="15">
        <f>Sug0.2[[#This Row],[HCCP16]]</f>
        <v>12</v>
      </c>
      <c r="JQ26" s="15">
        <f>Sug0.2[[#This Row],[HCCP17]]</f>
        <v>8</v>
      </c>
      <c r="JR26" s="15">
        <f>Sug0.2[[#This Row],[HCCP18]]</f>
        <v>6</v>
      </c>
      <c r="JS26" s="15">
        <f>Sug0.2[[#This Row],[HCCP19]]</f>
        <v>4</v>
      </c>
      <c r="JT26" s="15">
        <f>Sug0.2[[#This Row],[HCCP20]]</f>
        <v>6</v>
      </c>
      <c r="JU26" s="15">
        <f>Sug0.2[[#This Row],[HCCP21]]</f>
        <v>8</v>
      </c>
      <c r="JV26" s="15">
        <f>Sug0.2[[#This Row],[HCCP22]]</f>
        <v>7</v>
      </c>
      <c r="JW26" s="15">
        <f>Sug0.2[[#This Row],[HCCP23]]</f>
        <v>9</v>
      </c>
      <c r="JX26" s="15">
        <f>Sug0.2[[#This Row],[HCCP24]]</f>
        <v>14</v>
      </c>
      <c r="JY26" s="15">
        <f>Sug0.2[[#This Row],[HCCP25]]</f>
        <v>13</v>
      </c>
      <c r="JZ26" s="15">
        <f>Sug0.2[[#This Row],[HCCP26]]</f>
        <v>16</v>
      </c>
      <c r="KA26" s="15">
        <f>Sug0.2[[#This Row],[HCCP27]]</f>
        <v>15</v>
      </c>
      <c r="KB26" s="15">
        <f>Sug0.5[[#This Row],[HCCP2]]</f>
        <v>7</v>
      </c>
      <c r="KC26" s="15">
        <f>Sug0.5[[#This Row],[HCCP3]]</f>
        <v>4</v>
      </c>
      <c r="KD26" s="15">
        <f>Sug0.5[[#This Row],[HCCP4]]</f>
        <v>3</v>
      </c>
      <c r="KE26" s="15">
        <f>Sug0.5[[#This Row],[HCCP5]]</f>
        <v>3</v>
      </c>
      <c r="KF26" s="15">
        <f>Sug0.5[[#This Row],[HCCP6]]</f>
        <v>2</v>
      </c>
      <c r="KG26" s="15">
        <f>Sug0.5[[#This Row],[HCCP7]]</f>
        <v>1</v>
      </c>
      <c r="KH26" s="15">
        <f>Sug0.5[[#This Row],[HCCP8]]</f>
        <v>1</v>
      </c>
      <c r="KI26" s="15">
        <f>Sug0.5[[#This Row],[HCCP9]]</f>
        <v>3</v>
      </c>
      <c r="KJ26" s="15">
        <f>Sug0.5[[#This Row],[HCCP10]]</f>
        <v>8</v>
      </c>
      <c r="KK26" s="15">
        <f>Sug0.5[[#This Row],[HCCP11]]</f>
        <v>4</v>
      </c>
      <c r="KL26" s="15">
        <f>Sug0.5[[#This Row],[HCCP12]]</f>
        <v>7</v>
      </c>
      <c r="KM26" s="15">
        <f>Sug0.5[[#This Row],[HCCP13]]</f>
        <v>8</v>
      </c>
      <c r="KN26" s="15">
        <f>Sug0.5[[#This Row],[HCCP14]]</f>
        <v>8</v>
      </c>
      <c r="KO26" s="15">
        <f>Sug0.5[[#This Row],[HCCP15]]</f>
        <v>8</v>
      </c>
      <c r="KP26" s="15">
        <f>Sug0.5[[#This Row],[HCCP16]]</f>
        <v>9</v>
      </c>
      <c r="KQ26" s="15">
        <f>Sug0.5[[#This Row],[HCCP17]]</f>
        <v>7</v>
      </c>
      <c r="KR26" s="15">
        <f>Sug0.5[[#This Row],[HCCP18]]</f>
        <v>5</v>
      </c>
      <c r="KS26" s="15">
        <f>Sug0.5[[#This Row],[HCCP19]]</f>
        <v>3</v>
      </c>
      <c r="KT26" s="15">
        <f>Sug0.5[[#This Row],[HCCP20]]</f>
        <v>6</v>
      </c>
      <c r="KU26" s="15">
        <f>Sug0.5[[#This Row],[HCCP21]]</f>
        <v>7</v>
      </c>
      <c r="KV26" s="15">
        <f>Sug0.5[[#This Row],[HCCP22]]</f>
        <v>6</v>
      </c>
      <c r="KW26" s="15">
        <f>Sug0.5[[#This Row],[HCCP23]]</f>
        <v>7</v>
      </c>
      <c r="KX26" s="15">
        <f>Sug0.5[[#This Row],[HCCP24]]</f>
        <v>9</v>
      </c>
      <c r="KY26" s="15">
        <f>Sug0.5[[#This Row],[HCCP25]]</f>
        <v>7</v>
      </c>
      <c r="KZ26" s="15">
        <f>Sug0.5[[#This Row],[HCCP26]]</f>
        <v>12</v>
      </c>
      <c r="LA26" s="15">
        <f>Sug0.5[[#This Row],[HCCP27]]</f>
        <v>12</v>
      </c>
      <c r="LB26" s="15">
        <f>Reg[[#This Row],[CHDP2]]</f>
        <v>1448</v>
      </c>
      <c r="LC26" s="15">
        <f>Reg[[#This Row],[CHDP3]]</f>
        <v>1481</v>
      </c>
      <c r="LD26" s="15">
        <f>Reg[[#This Row],[CHDP4]]</f>
        <v>1505</v>
      </c>
      <c r="LE26" s="15">
        <f>Reg[[#This Row],[CHDP5]]</f>
        <v>1530</v>
      </c>
      <c r="LF26" s="15">
        <f>Reg[[#This Row],[CHDP6]]</f>
        <v>1546</v>
      </c>
      <c r="LG26" s="15">
        <f>Reg[[#This Row],[CHDP7]]</f>
        <v>1547</v>
      </c>
      <c r="LH26" s="15">
        <f>Reg[[#This Row],[CHDP8]]</f>
        <v>1564</v>
      </c>
      <c r="LI26" s="15">
        <f>Reg[[#This Row],[CHDP9]]</f>
        <v>1596</v>
      </c>
      <c r="LJ26" s="15">
        <f>Reg[[#This Row],[CHDP10]]</f>
        <v>1608</v>
      </c>
      <c r="LK26" s="15">
        <f>Reg[[#This Row],[CHDP11]]</f>
        <v>1594</v>
      </c>
      <c r="LL26" s="15">
        <f>Reg[[#This Row],[CHDP12]]</f>
        <v>1589</v>
      </c>
      <c r="LM26" s="15">
        <f>Reg[[#This Row],[CHDP13]]</f>
        <v>1601</v>
      </c>
      <c r="LN26" s="15">
        <f>Reg[[#This Row],[CHDP14]]</f>
        <v>1622</v>
      </c>
      <c r="LO26" s="15">
        <f>Reg[[#This Row],[CHDP15]]</f>
        <v>1592</v>
      </c>
      <c r="LP26" s="15">
        <f>Reg[[#This Row],[CHDP16]]</f>
        <v>1619</v>
      </c>
      <c r="LQ26" s="15">
        <f>Reg[[#This Row],[CHDP17]]</f>
        <v>1624</v>
      </c>
      <c r="LR26" s="15">
        <f>Reg[[#This Row],[CHDP18]]</f>
        <v>1603</v>
      </c>
      <c r="LS26" s="15">
        <f>Reg[[#This Row],[CHDP19]]</f>
        <v>1595</v>
      </c>
      <c r="LT26" s="15">
        <f>Reg[[#This Row],[CHDP20]]</f>
        <v>1588</v>
      </c>
      <c r="LU26" s="15">
        <f>Reg[[#This Row],[CHDP21]]</f>
        <v>1541</v>
      </c>
      <c r="LV26" s="15">
        <f>Reg[[#This Row],[CHDP22]]</f>
        <v>1500</v>
      </c>
      <c r="LW26" s="15">
        <f>Reg[[#This Row],[CHDP23]]</f>
        <v>1497</v>
      </c>
      <c r="LX26" s="15">
        <f>Reg[[#This Row],[CHDP24]]</f>
        <v>1458</v>
      </c>
      <c r="LY26" s="15">
        <f>Reg[[#This Row],[CHDP25]]</f>
        <v>1459</v>
      </c>
      <c r="LZ26" s="15">
        <f>Reg[[#This Row],[CHDP26]]</f>
        <v>1443</v>
      </c>
      <c r="MA26" s="15">
        <f>Reg[[#This Row],[CHDP27]]</f>
        <v>1425</v>
      </c>
      <c r="MB26" s="15">
        <f>Sug0.2[[#This Row],[CHDP2]]</f>
        <v>1448</v>
      </c>
      <c r="MC26" s="15">
        <f>Sug0.2[[#This Row],[CHDP3]]</f>
        <v>1481</v>
      </c>
      <c r="MD26" s="15">
        <f>Sug0.2[[#This Row],[CHDP4]]</f>
        <v>1505</v>
      </c>
      <c r="ME26" s="15">
        <f>Sug0.2[[#This Row],[CHDP5]]</f>
        <v>1530</v>
      </c>
      <c r="MF26" s="15">
        <f>Sug0.2[[#This Row],[CHDP6]]</f>
        <v>1546</v>
      </c>
      <c r="MG26" s="15">
        <f>Sug0.2[[#This Row],[CHDP7]]</f>
        <v>1547</v>
      </c>
      <c r="MH26" s="15">
        <f>Sug0.2[[#This Row],[CHDP8]]</f>
        <v>1561</v>
      </c>
      <c r="MI26" s="15">
        <f>Sug0.2[[#This Row],[CHDP9]]</f>
        <v>1590</v>
      </c>
      <c r="MJ26" s="15">
        <f>Sug0.2[[#This Row],[CHDP10]]</f>
        <v>1601</v>
      </c>
      <c r="MK26" s="15">
        <f>Sug0.2[[#This Row],[CHDP11]]</f>
        <v>1588</v>
      </c>
      <c r="ML26" s="15">
        <f>Sug0.2[[#This Row],[CHDP12]]</f>
        <v>1584</v>
      </c>
      <c r="MM26" s="15">
        <f>Sug0.2[[#This Row],[CHDP13]]</f>
        <v>1594</v>
      </c>
      <c r="MN26" s="15">
        <f>Sug0.2[[#This Row],[CHDP14]]</f>
        <v>1613</v>
      </c>
      <c r="MO26" s="15">
        <f>Sug0.2[[#This Row],[CHDP15]]</f>
        <v>1585</v>
      </c>
      <c r="MP26" s="15">
        <f>Sug0.2[[#This Row],[CHDP16]]</f>
        <v>1614</v>
      </c>
      <c r="MQ26" s="15">
        <f>Sug0.2[[#This Row],[CHDP17]]</f>
        <v>1615</v>
      </c>
      <c r="MR26" s="15">
        <f>Sug0.2[[#This Row],[CHDP18]]</f>
        <v>1595</v>
      </c>
      <c r="MS26" s="15">
        <f>Sug0.2[[#This Row],[CHDP19]]</f>
        <v>1588</v>
      </c>
      <c r="MT26" s="15">
        <f>Sug0.2[[#This Row],[CHDP20]]</f>
        <v>1580</v>
      </c>
      <c r="MU26" s="15">
        <f>Sug0.2[[#This Row],[CHDP21]]</f>
        <v>1535</v>
      </c>
      <c r="MV26" s="15">
        <f>Sug0.2[[#This Row],[CHDP22]]</f>
        <v>1497</v>
      </c>
      <c r="MW26" s="15">
        <f>Sug0.2[[#This Row],[CHDP23]]</f>
        <v>1493</v>
      </c>
      <c r="MX26" s="15">
        <f>Sug0.2[[#This Row],[CHDP24]]</f>
        <v>1455</v>
      </c>
      <c r="MY26" s="15">
        <f>Sug0.2[[#This Row],[CHDP25]]</f>
        <v>1455</v>
      </c>
      <c r="MZ26" s="15">
        <f>Sug0.2[[#This Row],[CHDP26]]</f>
        <v>1439</v>
      </c>
      <c r="NA26" s="15">
        <f>Sug0.2[[#This Row],[CHDP27]]</f>
        <v>1418</v>
      </c>
      <c r="NB26" s="15">
        <f>Sug0.5[[#This Row],[CHDP2]]</f>
        <v>1448</v>
      </c>
      <c r="NC26" s="15">
        <f>Sug0.5[[#This Row],[CHDP3]]</f>
        <v>1481</v>
      </c>
      <c r="ND26" s="15">
        <f>Sug0.5[[#This Row],[CHDP4]]</f>
        <v>1504</v>
      </c>
      <c r="NE26" s="15">
        <f>Sug0.5[[#This Row],[CHDP5]]</f>
        <v>1528</v>
      </c>
      <c r="NF26" s="15">
        <f>Sug0.5[[#This Row],[CHDP6]]</f>
        <v>1543</v>
      </c>
      <c r="NG26" s="15">
        <f>Sug0.5[[#This Row],[CHDP7]]</f>
        <v>1544</v>
      </c>
      <c r="NH26" s="15">
        <f>Sug0.5[[#This Row],[CHDP8]]</f>
        <v>1558</v>
      </c>
      <c r="NI26" s="15">
        <f>Sug0.5[[#This Row],[CHDP9]]</f>
        <v>1586</v>
      </c>
      <c r="NJ26" s="15">
        <f>Sug0.5[[#This Row],[CHDP10]]</f>
        <v>1597</v>
      </c>
      <c r="NK26" s="15">
        <f>Sug0.5[[#This Row],[CHDP11]]</f>
        <v>1582</v>
      </c>
      <c r="NL26" s="15">
        <f>Sug0.5[[#This Row],[CHDP12]]</f>
        <v>1575</v>
      </c>
      <c r="NM26" s="15">
        <f>Sug0.5[[#This Row],[CHDP13]]</f>
        <v>1585</v>
      </c>
      <c r="NN26" s="15">
        <f>Sug0.5[[#This Row],[CHDP14]]</f>
        <v>1600</v>
      </c>
      <c r="NO26" s="15">
        <f>Sug0.5[[#This Row],[CHDP15]]</f>
        <v>1568</v>
      </c>
      <c r="NP26" s="15">
        <f>Sug0.5[[#This Row],[CHDP16]]</f>
        <v>1596</v>
      </c>
      <c r="NQ26" s="15">
        <f>Sug0.5[[#This Row],[CHDP17]]</f>
        <v>1596</v>
      </c>
      <c r="NR26" s="15">
        <f>Sug0.5[[#This Row],[CHDP18]]</f>
        <v>1570</v>
      </c>
      <c r="NS26" s="15">
        <f>Sug0.5[[#This Row],[CHDP19]]</f>
        <v>1567</v>
      </c>
      <c r="NT26" s="15">
        <f>Sug0.5[[#This Row],[CHDP20]]</f>
        <v>1558</v>
      </c>
      <c r="NU26" s="15">
        <f>Sug0.5[[#This Row],[CHDP21]]</f>
        <v>1513</v>
      </c>
      <c r="NV26" s="15">
        <f>Sug0.5[[#This Row],[CHDP22]]</f>
        <v>1471</v>
      </c>
      <c r="NW26" s="15">
        <f>Sug0.5[[#This Row],[CHDP23]]</f>
        <v>1462</v>
      </c>
      <c r="NX26" s="15">
        <f>Sug0.5[[#This Row],[CHDP24]]</f>
        <v>1422</v>
      </c>
      <c r="NY26" s="15">
        <f>Sug0.5[[#This Row],[CHDP25]]</f>
        <v>1418</v>
      </c>
      <c r="NZ26" s="15">
        <f>Sug0.5[[#This Row],[CHDP26]]</f>
        <v>1400</v>
      </c>
      <c r="OA26" s="15">
        <f>Sug0.5[[#This Row],[CHDP27]]</f>
        <v>1377</v>
      </c>
      <c r="OB26" s="15">
        <f>Reg[[#This Row],[T2DP2]]</f>
        <v>2125</v>
      </c>
      <c r="OC26" s="15">
        <f>Reg[[#This Row],[T2DP3]]</f>
        <v>2161</v>
      </c>
      <c r="OD26" s="15">
        <f>Reg[[#This Row],[T2DP4]]</f>
        <v>2224</v>
      </c>
      <c r="OE26" s="15">
        <f>Reg[[#This Row],[T2DP5]]</f>
        <v>2254</v>
      </c>
      <c r="OF26" s="15">
        <f>Reg[[#This Row],[T2DP6]]</f>
        <v>2336</v>
      </c>
      <c r="OG26" s="15">
        <f>Reg[[#This Row],[T2DP7]]</f>
        <v>2412</v>
      </c>
      <c r="OH26" s="15">
        <f>Reg[[#This Row],[T2DP8]]</f>
        <v>2479</v>
      </c>
      <c r="OI26" s="15">
        <f>Reg[[#This Row],[T2DP9]]</f>
        <v>2555</v>
      </c>
      <c r="OJ26" s="15">
        <f>Reg[[#This Row],[T2DP10]]</f>
        <v>2653</v>
      </c>
      <c r="OK26" s="15">
        <f>Reg[[#This Row],[T2DP11]]</f>
        <v>2714</v>
      </c>
      <c r="OL26" s="15">
        <f>Reg[[#This Row],[T2DP12]]</f>
        <v>2786</v>
      </c>
      <c r="OM26" s="15">
        <f>Reg[[#This Row],[T2DP13]]</f>
        <v>2843</v>
      </c>
      <c r="ON26" s="15">
        <f>Reg[[#This Row],[T2DP14]]</f>
        <v>2899</v>
      </c>
      <c r="OO26" s="15">
        <f>Reg[[#This Row],[T2DP15]]</f>
        <v>2976</v>
      </c>
      <c r="OP26" s="15">
        <f>Reg[[#This Row],[T2DP16]]</f>
        <v>3031</v>
      </c>
      <c r="OQ26" s="15">
        <f>Reg[[#This Row],[T2DP17]]</f>
        <v>3099</v>
      </c>
      <c r="OR26" s="15">
        <f>Reg[[#This Row],[T2DP18]]</f>
        <v>3102</v>
      </c>
      <c r="OS26" s="15">
        <f>Reg[[#This Row],[T2DP19]]</f>
        <v>3140</v>
      </c>
      <c r="OT26" s="15">
        <f>Reg[[#This Row],[T2DP20]]</f>
        <v>3143</v>
      </c>
      <c r="OU26" s="15">
        <f>Reg[[#This Row],[T2DP21]]</f>
        <v>3158</v>
      </c>
      <c r="OV26" s="15">
        <f>Reg[[#This Row],[T2DP22]]</f>
        <v>3159</v>
      </c>
      <c r="OW26" s="15">
        <f>Reg[[#This Row],[T2DP23]]</f>
        <v>3151</v>
      </c>
      <c r="OX26" s="15">
        <f>Reg[[#This Row],[T2DP24]]</f>
        <v>3151</v>
      </c>
      <c r="OY26" s="15">
        <f>Reg[[#This Row],[T2DP25]]</f>
        <v>3213</v>
      </c>
      <c r="OZ26" s="15">
        <f>Reg[[#This Row],[T2DP26]]</f>
        <v>3185</v>
      </c>
      <c r="PA26" s="15">
        <f>Reg[[#This Row],[T2DP27]]</f>
        <v>3196</v>
      </c>
      <c r="PB26" s="15">
        <f>Sug0.2[[#This Row],[T2DP2]]</f>
        <v>2125</v>
      </c>
      <c r="PC26" s="15">
        <f>Sug0.2[[#This Row],[T2DP3]]</f>
        <v>2161</v>
      </c>
      <c r="PD26" s="15">
        <f>Sug0.2[[#This Row],[T2DP4]]</f>
        <v>2223</v>
      </c>
      <c r="PE26" s="15">
        <f>Sug0.2[[#This Row],[T2DP5]]</f>
        <v>2252</v>
      </c>
      <c r="PF26" s="15">
        <f>Sug0.2[[#This Row],[T2DP6]]</f>
        <v>2332</v>
      </c>
      <c r="PG26" s="15">
        <f>Sug0.2[[#This Row],[T2DP7]]</f>
        <v>2404</v>
      </c>
      <c r="PH26" s="15">
        <f>Sug0.2[[#This Row],[T2DP8]]</f>
        <v>2465</v>
      </c>
      <c r="PI26" s="15">
        <f>Sug0.2[[#This Row],[T2DP9]]</f>
        <v>2542</v>
      </c>
      <c r="PJ26" s="15">
        <f>Sug0.2[[#This Row],[T2DP10]]</f>
        <v>2640</v>
      </c>
      <c r="PK26" s="15">
        <f>Sug0.2[[#This Row],[T2DP11]]</f>
        <v>2699</v>
      </c>
      <c r="PL26" s="15">
        <f>Sug0.2[[#This Row],[T2DP12]]</f>
        <v>2773</v>
      </c>
      <c r="PM26" s="15">
        <f>Sug0.2[[#This Row],[T2DP13]]</f>
        <v>2829</v>
      </c>
      <c r="PN26" s="15">
        <f>Sug0.2[[#This Row],[T2DP14]]</f>
        <v>2882</v>
      </c>
      <c r="PO26" s="15">
        <f>Sug0.2[[#This Row],[T2DP15]]</f>
        <v>2952</v>
      </c>
      <c r="PP26" s="15">
        <f>Sug0.2[[#This Row],[T2DP16]]</f>
        <v>3010</v>
      </c>
      <c r="PQ26" s="15">
        <f>Sug0.2[[#This Row],[T2DP17]]</f>
        <v>3076</v>
      </c>
      <c r="PR26" s="15">
        <f>Sug0.2[[#This Row],[T2DP18]]</f>
        <v>3076</v>
      </c>
      <c r="PS26" s="15">
        <f>Sug0.2[[#This Row],[T2DP19]]</f>
        <v>3112</v>
      </c>
      <c r="PT26" s="15">
        <f>Sug0.2[[#This Row],[T2DP20]]</f>
        <v>3116</v>
      </c>
      <c r="PU26" s="15">
        <f>Sug0.2[[#This Row],[T2DP21]]</f>
        <v>3128</v>
      </c>
      <c r="PV26" s="15">
        <f>Sug0.2[[#This Row],[T2DP22]]</f>
        <v>3129</v>
      </c>
      <c r="PW26" s="15">
        <f>Sug0.2[[#This Row],[T2DP23]]</f>
        <v>3119</v>
      </c>
      <c r="PX26" s="15">
        <f>Sug0.2[[#This Row],[T2DP24]]</f>
        <v>3118</v>
      </c>
      <c r="PY26" s="15">
        <f>Sug0.2[[#This Row],[T2DP25]]</f>
        <v>3174</v>
      </c>
      <c r="PZ26" s="15">
        <f>Sug0.2[[#This Row],[T2DP26]]</f>
        <v>3141</v>
      </c>
      <c r="QA26" s="15">
        <f>Sug0.2[[#This Row],[T2DP27]]</f>
        <v>3150</v>
      </c>
      <c r="QB26" s="15">
        <f>Sug0.5[[#This Row],[T2DP2]]</f>
        <v>2125</v>
      </c>
      <c r="QC26" s="15">
        <f>Sug0.5[[#This Row],[T2DP3]]</f>
        <v>2161</v>
      </c>
      <c r="QD26" s="15">
        <f>Sug0.5[[#This Row],[T2DP4]]</f>
        <v>2221</v>
      </c>
      <c r="QE26" s="15">
        <f>Sug0.5[[#This Row],[T2DP5]]</f>
        <v>2247</v>
      </c>
      <c r="QF26" s="15">
        <f>Sug0.5[[#This Row],[T2DP6]]</f>
        <v>2326</v>
      </c>
      <c r="QG26" s="15">
        <f>Sug0.5[[#This Row],[T2DP7]]</f>
        <v>2393</v>
      </c>
      <c r="QH26" s="15">
        <f>Sug0.5[[#This Row],[T2DP8]]</f>
        <v>2451</v>
      </c>
      <c r="QI26" s="15">
        <f>Sug0.5[[#This Row],[T2DP9]]</f>
        <v>2521</v>
      </c>
      <c r="QJ26" s="15">
        <f>Sug0.5[[#This Row],[T2DP10]]</f>
        <v>2612</v>
      </c>
      <c r="QK26" s="15">
        <f>Sug0.5[[#This Row],[T2DP11]]</f>
        <v>2667</v>
      </c>
      <c r="QL26" s="15">
        <f>Sug0.5[[#This Row],[T2DP12]]</f>
        <v>2740</v>
      </c>
      <c r="QM26" s="15">
        <f>Sug0.5[[#This Row],[T2DP13]]</f>
        <v>2789</v>
      </c>
      <c r="QN26" s="15">
        <f>Sug0.5[[#This Row],[T2DP14]]</f>
        <v>2838</v>
      </c>
      <c r="QO26" s="15">
        <f>Sug0.5[[#This Row],[T2DP15]]</f>
        <v>2898</v>
      </c>
      <c r="QP26" s="15">
        <f>Sug0.5[[#This Row],[T2DP16]]</f>
        <v>2954</v>
      </c>
      <c r="QQ26" s="15">
        <f>Sug0.5[[#This Row],[T2DP17]]</f>
        <v>3013</v>
      </c>
      <c r="QR26" s="15">
        <f>Sug0.5[[#This Row],[T2DP18]]</f>
        <v>3009</v>
      </c>
      <c r="QS26" s="15">
        <f>Sug0.5[[#This Row],[T2DP19]]</f>
        <v>3037</v>
      </c>
      <c r="QT26" s="15">
        <f>Sug0.5[[#This Row],[T2DP20]]</f>
        <v>3038</v>
      </c>
      <c r="QU26" s="15">
        <f>Sug0.5[[#This Row],[T2DP21]]</f>
        <v>3042</v>
      </c>
      <c r="QV26" s="15">
        <f>Sug0.5[[#This Row],[T2DP22]]</f>
        <v>3041</v>
      </c>
      <c r="QW26" s="15">
        <f>Sug0.5[[#This Row],[T2DP23]]</f>
        <v>3026</v>
      </c>
      <c r="QX26" s="15">
        <f>Sug0.5[[#This Row],[T2DP24]]</f>
        <v>3020</v>
      </c>
      <c r="QY26" s="15">
        <f>Sug0.5[[#This Row],[T2DP25]]</f>
        <v>3072</v>
      </c>
      <c r="QZ26" s="15">
        <f>Sug0.5[[#This Row],[T2DP26]]</f>
        <v>3040</v>
      </c>
      <c r="RA26" s="15">
        <f>Sug0.5[[#This Row],[T2DP27]]</f>
        <v>3042</v>
      </c>
      <c r="RB26" s="15">
        <f>Reg[[#This Row],[OVEP2]]</f>
        <v>7335</v>
      </c>
      <c r="RC26" s="15">
        <f>Reg[[#This Row],[OVEP3]]</f>
        <v>7640</v>
      </c>
      <c r="RD26" s="15">
        <f>Reg[[#This Row],[OVEP4]]</f>
        <v>7892</v>
      </c>
      <c r="RE26" s="15">
        <f>Reg[[#This Row],[OVEP5]]</f>
        <v>7917</v>
      </c>
      <c r="RF26" s="15">
        <f>Reg[[#This Row],[OVEP6]]</f>
        <v>8037</v>
      </c>
      <c r="RG26" s="15">
        <f>Reg[[#This Row],[OVEP7]]</f>
        <v>8150</v>
      </c>
      <c r="RH26" s="15">
        <f>Reg[[#This Row],[OVEP8]]</f>
        <v>8193</v>
      </c>
      <c r="RI26" s="15">
        <f>Reg[[#This Row],[OVEP9]]</f>
        <v>8263</v>
      </c>
      <c r="RJ26" s="15">
        <f>Reg[[#This Row],[OVEP10]]</f>
        <v>8295</v>
      </c>
      <c r="RK26" s="15">
        <f>Reg[[#This Row],[OVEP11]]</f>
        <v>8234</v>
      </c>
      <c r="RL26" s="15">
        <f>Reg[[#This Row],[OVEP12]]</f>
        <v>8277</v>
      </c>
      <c r="RM26" s="15">
        <f>Reg[[#This Row],[OVEP13]]</f>
        <v>8333</v>
      </c>
      <c r="RN26" s="15">
        <f>Reg[[#This Row],[OVEP14]]</f>
        <v>8330</v>
      </c>
      <c r="RO26" s="15">
        <f>Reg[[#This Row],[OVEP15]]</f>
        <v>8320</v>
      </c>
      <c r="RP26" s="15">
        <f>Reg[[#This Row],[OVEP16]]</f>
        <v>8379</v>
      </c>
      <c r="RQ26" s="15">
        <f>Reg[[#This Row],[OVEP17]]</f>
        <v>8349</v>
      </c>
      <c r="RR26" s="15">
        <f>Reg[[#This Row],[OVEP18]]</f>
        <v>8371</v>
      </c>
      <c r="RS26" s="15">
        <f>Reg[[#This Row],[OVEP19]]</f>
        <v>8401</v>
      </c>
      <c r="RT26" s="15">
        <f>Reg[[#This Row],[OVEP20]]</f>
        <v>8409</v>
      </c>
      <c r="RU26" s="15">
        <f>Reg[[#This Row],[OVEP21]]</f>
        <v>8417</v>
      </c>
      <c r="RV26" s="15">
        <f>Reg[[#This Row],[OVEP22]]</f>
        <v>8332</v>
      </c>
      <c r="RW26" s="15">
        <f>Reg[[#This Row],[OVEP23]]</f>
        <v>8313</v>
      </c>
      <c r="RX26" s="15">
        <f>Reg[[#This Row],[OVEP24]]</f>
        <v>8284</v>
      </c>
      <c r="RY26" s="15">
        <f>Reg[[#This Row],[OVEP25]]</f>
        <v>8290</v>
      </c>
      <c r="RZ26" s="15">
        <f>Reg[[#This Row],[OVEP26]]</f>
        <v>8312</v>
      </c>
      <c r="SA26" s="15">
        <f>Reg[[#This Row],[OVEP27]]</f>
        <v>8349</v>
      </c>
      <c r="SB26" s="15">
        <f>Sug0.2[[#This Row],[OVEP2]]</f>
        <v>7335</v>
      </c>
      <c r="SC26" s="15">
        <f>Sug0.2[[#This Row],[OVEP3]]</f>
        <v>7584</v>
      </c>
      <c r="SD26" s="15">
        <f>Sug0.2[[#This Row],[OVEP4]]</f>
        <v>7815</v>
      </c>
      <c r="SE26" s="15">
        <f>Sug0.2[[#This Row],[OVEP5]]</f>
        <v>7853</v>
      </c>
      <c r="SF26" s="15">
        <f>Sug0.2[[#This Row],[OVEP6]]</f>
        <v>7967</v>
      </c>
      <c r="SG26" s="15">
        <f>Sug0.2[[#This Row],[OVEP7]]</f>
        <v>8086</v>
      </c>
      <c r="SH26" s="15">
        <f>Sug0.2[[#This Row],[OVEP8]]</f>
        <v>8124</v>
      </c>
      <c r="SI26" s="15">
        <f>Sug0.2[[#This Row],[OVEP9]]</f>
        <v>8191</v>
      </c>
      <c r="SJ26" s="15">
        <f>Sug0.2[[#This Row],[OVEP10]]</f>
        <v>8229</v>
      </c>
      <c r="SK26" s="15">
        <f>Sug0.2[[#This Row],[OVEP11]]</f>
        <v>8178</v>
      </c>
      <c r="SL26" s="15">
        <f>Sug0.2[[#This Row],[OVEP12]]</f>
        <v>8209</v>
      </c>
      <c r="SM26" s="15">
        <f>Sug0.2[[#This Row],[OVEP13]]</f>
        <v>8279</v>
      </c>
      <c r="SN26" s="15">
        <f>Sug0.2[[#This Row],[OVEP14]]</f>
        <v>8281</v>
      </c>
      <c r="SO26" s="15">
        <f>Sug0.2[[#This Row],[OVEP15]]</f>
        <v>8275</v>
      </c>
      <c r="SP26" s="15">
        <f>Sug0.2[[#This Row],[OVEP16]]</f>
        <v>8322</v>
      </c>
      <c r="SQ26" s="15">
        <f>Sug0.2[[#This Row],[OVEP17]]</f>
        <v>8298</v>
      </c>
      <c r="SR26" s="15">
        <f>Sug0.2[[#This Row],[OVEP18]]</f>
        <v>8347</v>
      </c>
      <c r="SS26" s="15">
        <f>Sug0.2[[#This Row],[OVEP19]]</f>
        <v>8377</v>
      </c>
      <c r="ST26" s="15">
        <f>Sug0.2[[#This Row],[OVEP20]]</f>
        <v>8354</v>
      </c>
      <c r="SU26" s="15">
        <f>Sug0.2[[#This Row],[OVEP21]]</f>
        <v>8344</v>
      </c>
      <c r="SV26" s="15">
        <f>Sug0.2[[#This Row],[OVEP22]]</f>
        <v>8268</v>
      </c>
      <c r="SW26" s="15">
        <f>Sug0.2[[#This Row],[OVEP23]]</f>
        <v>8282</v>
      </c>
      <c r="SX26" s="15">
        <f>Sug0.2[[#This Row],[OVEP24]]</f>
        <v>8256</v>
      </c>
      <c r="SY26" s="15">
        <f>Sug0.2[[#This Row],[OVEP25]]</f>
        <v>8259</v>
      </c>
      <c r="SZ26" s="15">
        <f>Sug0.2[[#This Row],[OVEP26]]</f>
        <v>8296</v>
      </c>
      <c r="TA26" s="15">
        <f>Sug0.2[[#This Row],[OVEP27]]</f>
        <v>8346</v>
      </c>
      <c r="TB26" s="15">
        <f>Sug0.5[[#This Row],[OVEP2]]</f>
        <v>7335</v>
      </c>
      <c r="TC26" s="15">
        <f>Sug0.5[[#This Row],[OVEP3]]</f>
        <v>7513</v>
      </c>
      <c r="TD26" s="15">
        <f>Sug0.5[[#This Row],[OVEP4]]</f>
        <v>7673</v>
      </c>
      <c r="TE26" s="15">
        <f>Sug0.5[[#This Row],[OVEP5]]</f>
        <v>7693</v>
      </c>
      <c r="TF26" s="15">
        <f>Sug0.5[[#This Row],[OVEP6]]</f>
        <v>7784</v>
      </c>
      <c r="TG26" s="15">
        <f>Sug0.5[[#This Row],[OVEP7]]</f>
        <v>7867</v>
      </c>
      <c r="TH26" s="15">
        <f>Sug0.5[[#This Row],[OVEP8]]</f>
        <v>7910</v>
      </c>
      <c r="TI26" s="15">
        <f>Sug0.5[[#This Row],[OVEP9]]</f>
        <v>7963</v>
      </c>
      <c r="TJ26" s="15">
        <f>Sug0.5[[#This Row],[OVEP10]]</f>
        <v>7977</v>
      </c>
      <c r="TK26" s="15">
        <f>Sug0.5[[#This Row],[OVEP11]]</f>
        <v>7933</v>
      </c>
      <c r="TL26" s="15">
        <f>Sug0.5[[#This Row],[OVEP12]]</f>
        <v>7951</v>
      </c>
      <c r="TM26" s="15">
        <f>Sug0.5[[#This Row],[OVEP13]]</f>
        <v>8018</v>
      </c>
      <c r="TN26" s="15">
        <f>Sug0.5[[#This Row],[OVEP14]]</f>
        <v>8024</v>
      </c>
      <c r="TO26" s="15">
        <f>Sug0.5[[#This Row],[OVEP15]]</f>
        <v>8063</v>
      </c>
      <c r="TP26" s="15">
        <f>Sug0.5[[#This Row],[OVEP16]]</f>
        <v>8118</v>
      </c>
      <c r="TQ26" s="15">
        <f>Sug0.5[[#This Row],[OVEP17]]</f>
        <v>8148</v>
      </c>
      <c r="TR26" s="15">
        <f>Sug0.5[[#This Row],[OVEP18]]</f>
        <v>8187</v>
      </c>
      <c r="TS26" s="15">
        <f>Sug0.5[[#This Row],[OVEP19]]</f>
        <v>8211</v>
      </c>
      <c r="TT26" s="15">
        <f>Sug0.5[[#This Row],[OVEP20]]</f>
        <v>8212</v>
      </c>
      <c r="TU26" s="15">
        <f>Sug0.5[[#This Row],[OVEP21]]</f>
        <v>8208</v>
      </c>
      <c r="TV26" s="15">
        <f>Sug0.5[[#This Row],[OVEP22]]</f>
        <v>8158</v>
      </c>
      <c r="TW26" s="15">
        <f>Sug0.5[[#This Row],[OVEP23]]</f>
        <v>8157</v>
      </c>
      <c r="TX26" s="15">
        <f>Sug0.5[[#This Row],[OVEP24]]</f>
        <v>8153</v>
      </c>
      <c r="TY26" s="15">
        <f>Sug0.5[[#This Row],[OVEP25]]</f>
        <v>8200</v>
      </c>
      <c r="TZ26" s="15">
        <f>Sug0.5[[#This Row],[OVEP26]]</f>
        <v>8221</v>
      </c>
      <c r="UA26" s="15">
        <f>Sug0.5[[#This Row],[OVEP27]]</f>
        <v>8278</v>
      </c>
      <c r="UB26" s="15">
        <f>Reg[[#This Row],[OBEP2]]</f>
        <v>8419</v>
      </c>
      <c r="UC26" s="15">
        <f>Reg[[#This Row],[OBEP3]]</f>
        <v>8373</v>
      </c>
      <c r="UD26" s="15">
        <f>Reg[[#This Row],[OBEP4]]</f>
        <v>8375</v>
      </c>
      <c r="UE26" s="15">
        <f>Reg[[#This Row],[OBEP5]]</f>
        <v>8386</v>
      </c>
      <c r="UF26" s="15">
        <f>Reg[[#This Row],[OBEP6]]</f>
        <v>8387</v>
      </c>
      <c r="UG26" s="15">
        <f>Reg[[#This Row],[OBEP7]]</f>
        <v>8371</v>
      </c>
      <c r="UH26" s="15">
        <f>Reg[[#This Row],[OBEP8]]</f>
        <v>8386</v>
      </c>
      <c r="UI26" s="15">
        <f>Reg[[#This Row],[OBEP9]]</f>
        <v>8369</v>
      </c>
      <c r="UJ26" s="15">
        <f>Reg[[#This Row],[OBEP10]]</f>
        <v>8369</v>
      </c>
      <c r="UK26" s="15">
        <f>Reg[[#This Row],[OBEP11]]</f>
        <v>8383</v>
      </c>
      <c r="UL26" s="15">
        <f>Reg[[#This Row],[OBEP12]]</f>
        <v>8355</v>
      </c>
      <c r="UM26" s="15">
        <f>Reg[[#This Row],[OBEP13]]</f>
        <v>8346</v>
      </c>
      <c r="UN26" s="15">
        <f>Reg[[#This Row],[OBEP14]]</f>
        <v>8305</v>
      </c>
      <c r="UO26" s="15">
        <f>Reg[[#This Row],[OBEP15]]</f>
        <v>8355</v>
      </c>
      <c r="UP26" s="15">
        <f>Reg[[#This Row],[OBEP16]]</f>
        <v>8321</v>
      </c>
      <c r="UQ26" s="15">
        <f>Reg[[#This Row],[OBEP17]]</f>
        <v>8386</v>
      </c>
      <c r="UR26" s="15">
        <f>Reg[[#This Row],[OBEP18]]</f>
        <v>8372</v>
      </c>
      <c r="US26" s="15">
        <f>Reg[[#This Row],[OBEP19]]</f>
        <v>8377</v>
      </c>
      <c r="UT26" s="15">
        <f>Reg[[#This Row],[OBEP20]]</f>
        <v>8371</v>
      </c>
      <c r="UU26" s="15">
        <f>Reg[[#This Row],[OBEP21]]</f>
        <v>8408</v>
      </c>
      <c r="UV26" s="15">
        <f>Reg[[#This Row],[OBEP22]]</f>
        <v>8387</v>
      </c>
      <c r="UW26" s="15">
        <f>Reg[[#This Row],[OBEP23]]</f>
        <v>8368</v>
      </c>
      <c r="UX26" s="15">
        <f>Reg[[#This Row],[OBEP24]]</f>
        <v>8381</v>
      </c>
      <c r="UY26" s="15">
        <f>Reg[[#This Row],[OBEP25]]</f>
        <v>8334</v>
      </c>
      <c r="UZ26" s="15">
        <f>Reg[[#This Row],[OBEP26]]</f>
        <v>8296</v>
      </c>
      <c r="VA26" s="15">
        <f>Reg[[#This Row],[OBEP27]]</f>
        <v>8269</v>
      </c>
      <c r="VB26" s="15">
        <f>Sug0.2[[#This Row],[OBEP2]]</f>
        <v>8419</v>
      </c>
      <c r="VC26" s="15">
        <f>Sug0.2[[#This Row],[OBEP3]]</f>
        <v>8352</v>
      </c>
      <c r="VD26" s="15">
        <f>Sug0.2[[#This Row],[OBEP4]]</f>
        <v>8331</v>
      </c>
      <c r="VE26" s="15">
        <f>Sug0.2[[#This Row],[OBEP5]]</f>
        <v>8309</v>
      </c>
      <c r="VF26" s="15">
        <f>Sug0.2[[#This Row],[OBEP6]]</f>
        <v>8279</v>
      </c>
      <c r="VG26" s="15">
        <f>Sug0.2[[#This Row],[OBEP7]]</f>
        <v>8242</v>
      </c>
      <c r="VH26" s="15">
        <f>Sug0.2[[#This Row],[OBEP8]]</f>
        <v>8237</v>
      </c>
      <c r="VI26" s="15">
        <f>Sug0.2[[#This Row],[OBEP9]]</f>
        <v>8200</v>
      </c>
      <c r="VJ26" s="15">
        <f>Sug0.2[[#This Row],[OBEP10]]</f>
        <v>8179</v>
      </c>
      <c r="VK26" s="15">
        <f>Sug0.2[[#This Row],[OBEP11]]</f>
        <v>8177</v>
      </c>
      <c r="VL26" s="15">
        <f>Sug0.2[[#This Row],[OBEP12]]</f>
        <v>8136</v>
      </c>
      <c r="VM26" s="15">
        <f>Sug0.2[[#This Row],[OBEP13]]</f>
        <v>8110</v>
      </c>
      <c r="VN26" s="15">
        <f>Sug0.2[[#This Row],[OBEP14]]</f>
        <v>8057</v>
      </c>
      <c r="VO26" s="15">
        <f>Sug0.2[[#This Row],[OBEP15]]</f>
        <v>8092</v>
      </c>
      <c r="VP26" s="15">
        <f>Sug0.2[[#This Row],[OBEP16]]</f>
        <v>8046</v>
      </c>
      <c r="VQ26" s="15">
        <f>Sug0.2[[#This Row],[OBEP17]]</f>
        <v>8092</v>
      </c>
      <c r="VR26" s="15">
        <f>Sug0.2[[#This Row],[OBEP18]]</f>
        <v>8063</v>
      </c>
      <c r="VS26" s="15">
        <f>Sug0.2[[#This Row],[OBEP19]]</f>
        <v>8060</v>
      </c>
      <c r="VT26" s="15">
        <f>Sug0.2[[#This Row],[OBEP20]]</f>
        <v>8054</v>
      </c>
      <c r="VU26" s="15">
        <f>Sug0.2[[#This Row],[OBEP21]]</f>
        <v>8090</v>
      </c>
      <c r="VV26" s="15">
        <f>Sug0.2[[#This Row],[OBEP22]]</f>
        <v>8066</v>
      </c>
      <c r="VW26" s="15">
        <f>Sug0.2[[#This Row],[OBEP23]]</f>
        <v>8033</v>
      </c>
      <c r="VX26" s="15">
        <f>Sug0.2[[#This Row],[OBEP24]]</f>
        <v>8047</v>
      </c>
      <c r="VY26" s="15">
        <f>Sug0.2[[#This Row],[OBEP25]]</f>
        <v>7997</v>
      </c>
      <c r="VZ26" s="15">
        <f>Sug0.2[[#This Row],[OBEP26]]</f>
        <v>7948</v>
      </c>
      <c r="WA26" s="15">
        <f>Sug0.2[[#This Row],[OBEP27]]</f>
        <v>7913</v>
      </c>
      <c r="WB26" s="15">
        <f>Sug0.5[[#This Row],[OBEP2]]</f>
        <v>8419</v>
      </c>
      <c r="WC26" s="15">
        <f>Sug0.5[[#This Row],[OBEP3]]</f>
        <v>8302</v>
      </c>
      <c r="WD26" s="15">
        <f>Sug0.5[[#This Row],[OBEP4]]</f>
        <v>8228</v>
      </c>
      <c r="WE26" s="15">
        <f>Sug0.5[[#This Row],[OBEP5]]</f>
        <v>8158</v>
      </c>
      <c r="WF26" s="15">
        <f>Sug0.5[[#This Row],[OBEP6]]</f>
        <v>8078</v>
      </c>
      <c r="WG26" s="15">
        <f>Sug0.5[[#This Row],[OBEP7]]</f>
        <v>8002</v>
      </c>
      <c r="WH26" s="15">
        <f>Sug0.5[[#This Row],[OBEP8]]</f>
        <v>7961</v>
      </c>
      <c r="WI26" s="15">
        <f>Sug0.5[[#This Row],[OBEP9]]</f>
        <v>7877</v>
      </c>
      <c r="WJ26" s="15">
        <f>Sug0.5[[#This Row],[OBEP10]]</f>
        <v>7826</v>
      </c>
      <c r="WK26" s="15">
        <f>Sug0.5[[#This Row],[OBEP11]]</f>
        <v>7801</v>
      </c>
      <c r="WL26" s="15">
        <f>Sug0.5[[#This Row],[OBEP12]]</f>
        <v>7722</v>
      </c>
      <c r="WM26" s="15">
        <f>Sug0.5[[#This Row],[OBEP13]]</f>
        <v>7672</v>
      </c>
      <c r="WN26" s="15">
        <f>Sug0.5[[#This Row],[OBEP14]]</f>
        <v>7588</v>
      </c>
      <c r="WO26" s="15">
        <f>Sug0.5[[#This Row],[OBEP15]]</f>
        <v>7578</v>
      </c>
      <c r="WP26" s="15">
        <f>Sug0.5[[#This Row],[OBEP16]]</f>
        <v>7508</v>
      </c>
      <c r="WQ26" s="15">
        <f>Sug0.5[[#This Row],[OBEP17]]</f>
        <v>7509</v>
      </c>
      <c r="WR26" s="15">
        <f>Sug0.5[[#This Row],[OBEP18]]</f>
        <v>7468</v>
      </c>
      <c r="WS26" s="15">
        <f>Sug0.5[[#This Row],[OBEP19]]</f>
        <v>7452</v>
      </c>
      <c r="WT26" s="15">
        <f>Sug0.5[[#This Row],[OBEP20]]</f>
        <v>7430</v>
      </c>
      <c r="WU26" s="15">
        <f>Sug0.5[[#This Row],[OBEP21]]</f>
        <v>7435</v>
      </c>
      <c r="WV26" s="15">
        <f>Sug0.5[[#This Row],[OBEP22]]</f>
        <v>7392</v>
      </c>
      <c r="WW26" s="15">
        <f>Sug0.5[[#This Row],[OBEP23]]</f>
        <v>7354</v>
      </c>
      <c r="WX26" s="15">
        <f>Sug0.5[[#This Row],[OBEP24]]</f>
        <v>7338</v>
      </c>
      <c r="WY26" s="15">
        <f>Sug0.5[[#This Row],[OBEP25]]</f>
        <v>7268</v>
      </c>
      <c r="WZ26" s="15">
        <f>Sug0.5[[#This Row],[OBEP26]]</f>
        <v>7221</v>
      </c>
      <c r="XA26" s="15">
        <f>Sug0.5[[#This Row],[OBEP27]]</f>
        <v>7159</v>
      </c>
    </row>
    <row r="27" spans="1:625" x14ac:dyDescent="0.25">
      <c r="B27" s="11">
        <f>Reg[[#This Row],[STEP2]]</f>
        <v>5897</v>
      </c>
      <c r="C27" s="11">
        <f>Reg[[#This Row],[STEP3]]</f>
        <v>6336</v>
      </c>
      <c r="D27" s="11">
        <f>Reg[[#This Row],[STEP4]]</f>
        <v>6755</v>
      </c>
      <c r="E27" s="11">
        <f>Reg[[#This Row],[STEP5]]</f>
        <v>7128</v>
      </c>
      <c r="F27" s="11">
        <f>Reg[[#This Row],[STEP6]]</f>
        <v>7498</v>
      </c>
      <c r="G27" s="11">
        <f>Reg[[#This Row],[STEP7]]</f>
        <v>7819</v>
      </c>
      <c r="H27" s="11">
        <f>Reg[[#This Row],[STEP8]]</f>
        <v>8148</v>
      </c>
      <c r="I27" s="11">
        <f>Reg[[#This Row],[STEP9]]</f>
        <v>8367</v>
      </c>
      <c r="J27" s="11">
        <f>Reg[[#This Row],[STEP10]]</f>
        <v>8567</v>
      </c>
      <c r="K27" s="11">
        <f>Reg[[#This Row],[STEP11]]</f>
        <v>8731</v>
      </c>
      <c r="L27" s="11">
        <f>Reg[[#This Row],[STEP12]]</f>
        <v>8937</v>
      </c>
      <c r="M27" s="11">
        <f>Reg[[#This Row],[STEP13]]</f>
        <v>9082</v>
      </c>
      <c r="N27" s="11">
        <f>Reg[[#This Row],[STEP14]]</f>
        <v>9261</v>
      </c>
      <c r="O27" s="11">
        <f>Reg[[#This Row],[STEP15]]</f>
        <v>9358</v>
      </c>
      <c r="P27" s="11">
        <f>Reg[[#This Row],[STEP16]]</f>
        <v>9482</v>
      </c>
      <c r="Q27" s="11">
        <f>Reg[[#This Row],[STEP17]]</f>
        <v>9601</v>
      </c>
      <c r="R27" s="11">
        <f>Reg[[#This Row],[STEP18]]</f>
        <v>9677</v>
      </c>
      <c r="S27" s="11">
        <f>Reg[[#This Row],[STEP19]]</f>
        <v>9757</v>
      </c>
      <c r="T27" s="11">
        <f>Reg[[#This Row],[STEP20]]</f>
        <v>9818</v>
      </c>
      <c r="U27" s="11">
        <f>Reg[[#This Row],[STEP21]]</f>
        <v>9824</v>
      </c>
      <c r="V27" s="11">
        <f>Reg[[#This Row],[STEP22]]</f>
        <v>9847</v>
      </c>
      <c r="W27" s="11">
        <f>Reg[[#This Row],[STEP23]]</f>
        <v>9884</v>
      </c>
      <c r="X27" s="11">
        <f>Reg[[#This Row],[STEP24]]</f>
        <v>9884</v>
      </c>
      <c r="Y27" s="11">
        <f>Reg[[#This Row],[STEP25]]</f>
        <v>9938</v>
      </c>
      <c r="Z27" s="11">
        <f>Reg[[#This Row],[STEP26]]</f>
        <v>10015</v>
      </c>
      <c r="AA27" s="11">
        <f>Reg[[#This Row],[STEP27]]</f>
        <v>10026</v>
      </c>
      <c r="AB27" s="11">
        <f>Sug0.2[[#This Row],[STEP2]]</f>
        <v>5897</v>
      </c>
      <c r="AC27" s="11">
        <f>Sug0.2[[#This Row],[STEP3]]</f>
        <v>6313</v>
      </c>
      <c r="AD27" s="11">
        <f>Sug0.2[[#This Row],[STEP4]]</f>
        <v>6707</v>
      </c>
      <c r="AE27" s="11">
        <f>Sug0.2[[#This Row],[STEP5]]</f>
        <v>7055</v>
      </c>
      <c r="AF27" s="11">
        <f>Sug0.2[[#This Row],[STEP6]]</f>
        <v>7395</v>
      </c>
      <c r="AG27" s="11">
        <f>Sug0.2[[#This Row],[STEP7]]</f>
        <v>7696</v>
      </c>
      <c r="AH27" s="11">
        <f>Sug0.2[[#This Row],[STEP8]]</f>
        <v>8007</v>
      </c>
      <c r="AI27" s="11">
        <f>Sug0.2[[#This Row],[STEP9]]</f>
        <v>8211</v>
      </c>
      <c r="AJ27" s="11">
        <f>Sug0.2[[#This Row],[STEP10]]</f>
        <v>8403</v>
      </c>
      <c r="AK27" s="11">
        <f>Sug0.2[[#This Row],[STEP11]]</f>
        <v>8556</v>
      </c>
      <c r="AL27" s="11">
        <f>Sug0.2[[#This Row],[STEP12]]</f>
        <v>8748</v>
      </c>
      <c r="AM27" s="11">
        <f>Sug0.2[[#This Row],[STEP13]]</f>
        <v>8886</v>
      </c>
      <c r="AN27" s="11">
        <f>Sug0.2[[#This Row],[STEP14]]</f>
        <v>9059</v>
      </c>
      <c r="AO27" s="11">
        <f>Sug0.2[[#This Row],[STEP15]]</f>
        <v>9167</v>
      </c>
      <c r="AP27" s="11">
        <f>Sug0.2[[#This Row],[STEP16]]</f>
        <v>9291</v>
      </c>
      <c r="AQ27" s="11">
        <f>Sug0.2[[#This Row],[STEP17]]</f>
        <v>9412</v>
      </c>
      <c r="AR27" s="11">
        <f>Sug0.2[[#This Row],[STEP18]]</f>
        <v>9466</v>
      </c>
      <c r="AS27" s="11">
        <f>Sug0.2[[#This Row],[STEP19]]</f>
        <v>9554</v>
      </c>
      <c r="AT27" s="11">
        <f>Sug0.2[[#This Row],[STEP20]]</f>
        <v>9618</v>
      </c>
      <c r="AU27" s="11">
        <f>Sug0.2[[#This Row],[STEP21]]</f>
        <v>9657</v>
      </c>
      <c r="AV27" s="11">
        <f>Sug0.2[[#This Row],[STEP22]]</f>
        <v>9691</v>
      </c>
      <c r="AW27" s="11">
        <f>Sug0.2[[#This Row],[STEP23]]</f>
        <v>9741</v>
      </c>
      <c r="AX27" s="11">
        <f>Sug0.2[[#This Row],[STEP24]]</f>
        <v>9766</v>
      </c>
      <c r="AY27" s="11">
        <f>Sug0.2[[#This Row],[STEP25]]</f>
        <v>9825</v>
      </c>
      <c r="AZ27" s="11">
        <f>Sug0.2[[#This Row],[STEP26]]</f>
        <v>9903</v>
      </c>
      <c r="BA27" s="11">
        <f>Sug0.2[[#This Row],[STEP27]]</f>
        <v>9926</v>
      </c>
      <c r="BB27" s="11">
        <f>Sug0.5[[#This Row],[STEP2]]</f>
        <v>5897</v>
      </c>
      <c r="BC27" s="11">
        <f>Sug0.5[[#This Row],[STEP3]]</f>
        <v>6254</v>
      </c>
      <c r="BD27" s="11">
        <f>Sug0.5[[#This Row],[STEP4]]</f>
        <v>6592</v>
      </c>
      <c r="BE27" s="11">
        <f>Sug0.5[[#This Row],[STEP5]]</f>
        <v>6887</v>
      </c>
      <c r="BF27" s="11">
        <f>Sug0.5[[#This Row],[STEP6]]</f>
        <v>7175</v>
      </c>
      <c r="BG27" s="11">
        <f>Sug0.5[[#This Row],[STEP7]]</f>
        <v>7435</v>
      </c>
      <c r="BH27" s="11">
        <f>Sug0.5[[#This Row],[STEP8]]</f>
        <v>7682</v>
      </c>
      <c r="BI27" s="11">
        <f>Sug0.5[[#This Row],[STEP9]]</f>
        <v>7862</v>
      </c>
      <c r="BJ27" s="11">
        <f>Sug0.5[[#This Row],[STEP10]]</f>
        <v>8036</v>
      </c>
      <c r="BK27" s="11">
        <f>Sug0.5[[#This Row],[STEP11]]</f>
        <v>8194</v>
      </c>
      <c r="BL27" s="11">
        <f>Sug0.5[[#This Row],[STEP12]]</f>
        <v>8371</v>
      </c>
      <c r="BM27" s="11">
        <f>Sug0.5[[#This Row],[STEP13]]</f>
        <v>8479</v>
      </c>
      <c r="BN27" s="11">
        <f>Sug0.5[[#This Row],[STEP14]]</f>
        <v>8654</v>
      </c>
      <c r="BO27" s="11">
        <f>Sug0.5[[#This Row],[STEP15]]</f>
        <v>8727</v>
      </c>
      <c r="BP27" s="11">
        <f>Sug0.5[[#This Row],[STEP16]]</f>
        <v>8858</v>
      </c>
      <c r="BQ27" s="11">
        <f>Sug0.5[[#This Row],[STEP17]]</f>
        <v>8979</v>
      </c>
      <c r="BR27" s="11">
        <f>Sug0.5[[#This Row],[STEP18]]</f>
        <v>9045</v>
      </c>
      <c r="BS27" s="11">
        <f>Sug0.5[[#This Row],[STEP19]]</f>
        <v>9142</v>
      </c>
      <c r="BT27" s="11">
        <f>Sug0.5[[#This Row],[STEP20]]</f>
        <v>9218</v>
      </c>
      <c r="BU27" s="11">
        <f>Sug0.5[[#This Row],[STEP21]]</f>
        <v>9280</v>
      </c>
      <c r="BV27" s="11">
        <f>Sug0.5[[#This Row],[STEP22]]</f>
        <v>9301</v>
      </c>
      <c r="BW27" s="11">
        <f>Sug0.5[[#This Row],[STEP23]]</f>
        <v>9352</v>
      </c>
      <c r="BX27" s="11">
        <f>Sug0.5[[#This Row],[STEP24]]</f>
        <v>9416</v>
      </c>
      <c r="BY27" s="11">
        <f>Sug0.5[[#This Row],[STEP25]]</f>
        <v>9477</v>
      </c>
      <c r="BZ27" s="11">
        <f>Sug0.5[[#This Row],[STEP26]]</f>
        <v>9567</v>
      </c>
      <c r="CA27" s="11">
        <f>Sug0.5[[#This Row],[STEP27]]</f>
        <v>9572</v>
      </c>
      <c r="CB27" s="11">
        <f>Reg[[#This Row],[NASP2]]</f>
        <v>639</v>
      </c>
      <c r="CC27" s="11">
        <f>Reg[[#This Row],[NASP3]]</f>
        <v>736</v>
      </c>
      <c r="CD27" s="11">
        <f>Reg[[#This Row],[NASP4]]</f>
        <v>866</v>
      </c>
      <c r="CE27" s="11">
        <f>Reg[[#This Row],[NASP5]]</f>
        <v>1021</v>
      </c>
      <c r="CF27" s="11">
        <f>Reg[[#This Row],[NASP6]]</f>
        <v>1167</v>
      </c>
      <c r="CG27" s="11">
        <f>Reg[[#This Row],[NASP7]]</f>
        <v>1326</v>
      </c>
      <c r="CH27" s="11">
        <f>Reg[[#This Row],[NASP8]]</f>
        <v>1440</v>
      </c>
      <c r="CI27" s="11">
        <f>Reg[[#This Row],[NASP9]]</f>
        <v>1605</v>
      </c>
      <c r="CJ27" s="11">
        <f>Reg[[#This Row],[NASP10]]</f>
        <v>1737</v>
      </c>
      <c r="CK27" s="11">
        <f>Reg[[#This Row],[NASP11]]</f>
        <v>1858</v>
      </c>
      <c r="CL27" s="11">
        <f>Reg[[#This Row],[NASP12]]</f>
        <v>1981</v>
      </c>
      <c r="CM27" s="11">
        <f>Reg[[#This Row],[NASP13]]</f>
        <v>2073</v>
      </c>
      <c r="CN27" s="11">
        <f>Reg[[#This Row],[NASP14]]</f>
        <v>2210</v>
      </c>
      <c r="CO27" s="11">
        <f>Reg[[#This Row],[NASP15]]</f>
        <v>2297</v>
      </c>
      <c r="CP27" s="11">
        <f>Reg[[#This Row],[NASP16]]</f>
        <v>2389</v>
      </c>
      <c r="CQ27" s="11">
        <f>Reg[[#This Row],[NASP17]]</f>
        <v>2524</v>
      </c>
      <c r="CR27" s="11">
        <f>Reg[[#This Row],[NASP18]]</f>
        <v>2646</v>
      </c>
      <c r="CS27" s="11">
        <f>Reg[[#This Row],[NASP19]]</f>
        <v>2732</v>
      </c>
      <c r="CT27" s="11">
        <f>Reg[[#This Row],[NASP20]]</f>
        <v>2824</v>
      </c>
      <c r="CU27" s="11">
        <f>Reg[[#This Row],[NASP21]]</f>
        <v>2919</v>
      </c>
      <c r="CV27" s="11">
        <f>Reg[[#This Row],[NASP22]]</f>
        <v>2969</v>
      </c>
      <c r="CW27" s="11">
        <f>Reg[[#This Row],[NASP23]]</f>
        <v>3044</v>
      </c>
      <c r="CX27" s="11">
        <f>Reg[[#This Row],[NASP24]]</f>
        <v>3122</v>
      </c>
      <c r="CY27" s="11">
        <f>Reg[[#This Row],[NASP25]]</f>
        <v>3186</v>
      </c>
      <c r="CZ27" s="11">
        <f>Reg[[#This Row],[NASP26]]</f>
        <v>3210</v>
      </c>
      <c r="DA27" s="11">
        <f>Reg[[#This Row],[NASP27]]</f>
        <v>3241</v>
      </c>
      <c r="DB27" s="11">
        <f>Sug0.2[[#This Row],[NASP2]]</f>
        <v>639</v>
      </c>
      <c r="DC27" s="11">
        <f>Sug0.2[[#This Row],[NASP3]]</f>
        <v>728</v>
      </c>
      <c r="DD27" s="11">
        <f>Sug0.2[[#This Row],[NASP4]]</f>
        <v>846</v>
      </c>
      <c r="DE27" s="11">
        <f>Sug0.2[[#This Row],[NASP5]]</f>
        <v>992</v>
      </c>
      <c r="DF27" s="11">
        <f>Sug0.2[[#This Row],[NASP6]]</f>
        <v>1129</v>
      </c>
      <c r="DG27" s="11">
        <f>Sug0.2[[#This Row],[NASP7]]</f>
        <v>1277</v>
      </c>
      <c r="DH27" s="11">
        <f>Sug0.2[[#This Row],[NASP8]]</f>
        <v>1377</v>
      </c>
      <c r="DI27" s="11">
        <f>Sug0.2[[#This Row],[NASP9]]</f>
        <v>1531</v>
      </c>
      <c r="DJ27" s="11">
        <f>Sug0.2[[#This Row],[NASP10]]</f>
        <v>1641</v>
      </c>
      <c r="DK27" s="11">
        <f>Sug0.2[[#This Row],[NASP11]]</f>
        <v>1756</v>
      </c>
      <c r="DL27" s="11">
        <f>Sug0.2[[#This Row],[NASP12]]</f>
        <v>1868</v>
      </c>
      <c r="DM27" s="11">
        <f>Sug0.2[[#This Row],[NASP13]]</f>
        <v>1949</v>
      </c>
      <c r="DN27" s="11">
        <f>Sug0.2[[#This Row],[NASP14]]</f>
        <v>2073</v>
      </c>
      <c r="DO27" s="11">
        <f>Sug0.2[[#This Row],[NASP15]]</f>
        <v>2145</v>
      </c>
      <c r="DP27" s="11">
        <f>Sug0.2[[#This Row],[NASP16]]</f>
        <v>2233</v>
      </c>
      <c r="DQ27" s="11">
        <f>Sug0.2[[#This Row],[NASP17]]</f>
        <v>2355</v>
      </c>
      <c r="DR27" s="11">
        <f>Sug0.2[[#This Row],[NASP18]]</f>
        <v>2480</v>
      </c>
      <c r="DS27" s="11">
        <f>Sug0.2[[#This Row],[NASP19]]</f>
        <v>2556</v>
      </c>
      <c r="DT27" s="11">
        <f>Sug0.2[[#This Row],[NASP20]]</f>
        <v>2640</v>
      </c>
      <c r="DU27" s="11">
        <f>Sug0.2[[#This Row],[NASP21]]</f>
        <v>2719</v>
      </c>
      <c r="DV27" s="11">
        <f>Sug0.2[[#This Row],[NASP22]]</f>
        <v>2762</v>
      </c>
      <c r="DW27" s="11">
        <f>Sug0.2[[#This Row],[NASP23]]</f>
        <v>2836</v>
      </c>
      <c r="DX27" s="11">
        <f>Sug0.2[[#This Row],[NASP24]]</f>
        <v>2906</v>
      </c>
      <c r="DY27" s="11">
        <f>Sug0.2[[#This Row],[NASP25]]</f>
        <v>2959</v>
      </c>
      <c r="DZ27" s="11">
        <f>Sug0.2[[#This Row],[NASP26]]</f>
        <v>2988</v>
      </c>
      <c r="EA27" s="11">
        <f>Sug0.2[[#This Row],[NASP27]]</f>
        <v>3012</v>
      </c>
      <c r="EB27" s="15">
        <f>Sug0.5[[#This Row],[NASP2]]</f>
        <v>639</v>
      </c>
      <c r="EC27" s="15">
        <f>Sug0.5[[#This Row],[NASP3]]</f>
        <v>717</v>
      </c>
      <c r="ED27" s="15">
        <f>Sug0.5[[#This Row],[NASP4]]</f>
        <v>813</v>
      </c>
      <c r="EE27" s="15">
        <f>Sug0.5[[#This Row],[NASP5]]</f>
        <v>935</v>
      </c>
      <c r="EF27" s="15">
        <f>Sug0.5[[#This Row],[NASP6]]</f>
        <v>1038</v>
      </c>
      <c r="EG27" s="15">
        <f>Sug0.5[[#This Row],[NASP7]]</f>
        <v>1158</v>
      </c>
      <c r="EH27" s="15">
        <f>Sug0.5[[#This Row],[NASP8]]</f>
        <v>1239</v>
      </c>
      <c r="EI27" s="15">
        <f>Sug0.5[[#This Row],[NASP9]]</f>
        <v>1367</v>
      </c>
      <c r="EJ27" s="15">
        <f>Sug0.5[[#This Row],[NASP10]]</f>
        <v>1459</v>
      </c>
      <c r="EK27" s="15">
        <f>Sug0.5[[#This Row],[NASP11]]</f>
        <v>1545</v>
      </c>
      <c r="EL27" s="15">
        <f>Sug0.5[[#This Row],[NASP12]]</f>
        <v>1626</v>
      </c>
      <c r="EM27" s="15">
        <f>Sug0.5[[#This Row],[NASP13]]</f>
        <v>1700</v>
      </c>
      <c r="EN27" s="15">
        <f>Sug0.5[[#This Row],[NASP14]]</f>
        <v>1785</v>
      </c>
      <c r="EO27" s="15">
        <f>Sug0.5[[#This Row],[NASP15]]</f>
        <v>1849</v>
      </c>
      <c r="EP27" s="15">
        <f>Sug0.5[[#This Row],[NASP16]]</f>
        <v>1907</v>
      </c>
      <c r="EQ27" s="15">
        <f>Sug0.5[[#This Row],[NASP17]]</f>
        <v>2008</v>
      </c>
      <c r="ER27" s="15">
        <f>Sug0.5[[#This Row],[NASP18]]</f>
        <v>2103</v>
      </c>
      <c r="ES27" s="15">
        <f>Sug0.5[[#This Row],[NASP19]]</f>
        <v>2163</v>
      </c>
      <c r="ET27" s="15">
        <f>Sug0.5[[#This Row],[NASP20]]</f>
        <v>2226</v>
      </c>
      <c r="EU27" s="15">
        <f>Sug0.5[[#This Row],[NASP21]]</f>
        <v>2289</v>
      </c>
      <c r="EV27" s="15">
        <f>Sug0.5[[#This Row],[NASP22]]</f>
        <v>2318</v>
      </c>
      <c r="EW27" s="15">
        <f>Sug0.5[[#This Row],[NASP23]]</f>
        <v>2379</v>
      </c>
      <c r="EX27" s="15">
        <f>Sug0.5[[#This Row],[NASP24]]</f>
        <v>2409</v>
      </c>
      <c r="EY27" s="15">
        <f>Sug0.5[[#This Row],[NASP25]]</f>
        <v>2465</v>
      </c>
      <c r="EZ27" s="15">
        <f>Sug0.5[[#This Row],[NASP26]]</f>
        <v>2487</v>
      </c>
      <c r="FA27" s="15">
        <f>Sug0.5[[#This Row],[NASP27]]</f>
        <v>2523</v>
      </c>
      <c r="FB27" s="15">
        <f>Reg[[#This Row],[CIRP2]]</f>
        <v>65</v>
      </c>
      <c r="FC27" s="15">
        <f>Reg[[#This Row],[CIRP3]]</f>
        <v>69</v>
      </c>
      <c r="FD27" s="15">
        <f>Reg[[#This Row],[CIRP4]]</f>
        <v>79</v>
      </c>
      <c r="FE27" s="15">
        <f>Reg[[#This Row],[CIRP5]]</f>
        <v>87</v>
      </c>
      <c r="FF27" s="15">
        <f>Reg[[#This Row],[CIRP6]]</f>
        <v>100</v>
      </c>
      <c r="FG27" s="15">
        <f>Reg[[#This Row],[CIRP7]]</f>
        <v>112</v>
      </c>
      <c r="FH27" s="15">
        <f>Reg[[#This Row],[CIRP8]]</f>
        <v>125</v>
      </c>
      <c r="FI27" s="15">
        <f>Reg[[#This Row],[CIRP9]]</f>
        <v>134</v>
      </c>
      <c r="FJ27" s="15">
        <f>Reg[[#This Row],[CIRP10]]</f>
        <v>147</v>
      </c>
      <c r="FK27" s="15">
        <f>Reg[[#This Row],[CIRP11]]</f>
        <v>165</v>
      </c>
      <c r="FL27" s="15">
        <f>Reg[[#This Row],[CIRP12]]</f>
        <v>167</v>
      </c>
      <c r="FM27" s="15">
        <f>Reg[[#This Row],[CIRP13]]</f>
        <v>187</v>
      </c>
      <c r="FN27" s="15">
        <f>Reg[[#This Row],[CIRP14]]</f>
        <v>197</v>
      </c>
      <c r="FO27" s="15">
        <f>Reg[[#This Row],[CIRP15]]</f>
        <v>234</v>
      </c>
      <c r="FP27" s="15">
        <f>Reg[[#This Row],[CIRP16]]</f>
        <v>245</v>
      </c>
      <c r="FQ27" s="15">
        <f>Reg[[#This Row],[CIRP17]]</f>
        <v>251</v>
      </c>
      <c r="FR27" s="15">
        <f>Reg[[#This Row],[CIRP18]]</f>
        <v>267</v>
      </c>
      <c r="FS27" s="15">
        <f>Reg[[#This Row],[CIRP19]]</f>
        <v>278</v>
      </c>
      <c r="FT27" s="15">
        <f>Reg[[#This Row],[CIRP20]]</f>
        <v>285</v>
      </c>
      <c r="FU27" s="15">
        <f>Reg[[#This Row],[CIRP21]]</f>
        <v>306</v>
      </c>
      <c r="FV27" s="15">
        <f>Reg[[#This Row],[CIRP22]]</f>
        <v>304</v>
      </c>
      <c r="FW27" s="15">
        <f>Reg[[#This Row],[CIRP23]]</f>
        <v>317</v>
      </c>
      <c r="FX27" s="15">
        <f>Reg[[#This Row],[CIRP24]]</f>
        <v>319</v>
      </c>
      <c r="FY27" s="15">
        <f>Reg[[#This Row],[CIRP25]]</f>
        <v>334</v>
      </c>
      <c r="FZ27" s="15">
        <f>Reg[[#This Row],[CIRP26]]</f>
        <v>356</v>
      </c>
      <c r="GA27" s="15">
        <f>Reg[[#This Row],[CIRP27]]</f>
        <v>378</v>
      </c>
      <c r="GB27" s="15">
        <f>Sug0.2[[#This Row],[CIRP2]]</f>
        <v>65</v>
      </c>
      <c r="GC27" s="15">
        <f>Sug0.2[[#This Row],[CIRP3]]</f>
        <v>69</v>
      </c>
      <c r="GD27" s="15">
        <f>Sug0.2[[#This Row],[CIRP4]]</f>
        <v>76</v>
      </c>
      <c r="GE27" s="15">
        <f>Sug0.2[[#This Row],[CIRP5]]</f>
        <v>84</v>
      </c>
      <c r="GF27" s="15">
        <f>Sug0.2[[#This Row],[CIRP6]]</f>
        <v>96</v>
      </c>
      <c r="GG27" s="15">
        <f>Sug0.2[[#This Row],[CIRP7]]</f>
        <v>107</v>
      </c>
      <c r="GH27" s="15">
        <f>Sug0.2[[#This Row],[CIRP8]]</f>
        <v>118</v>
      </c>
      <c r="GI27" s="15">
        <f>Sug0.2[[#This Row],[CIRP9]]</f>
        <v>128</v>
      </c>
      <c r="GJ27" s="15">
        <f>Sug0.2[[#This Row],[CIRP10]]</f>
        <v>139</v>
      </c>
      <c r="GK27" s="15">
        <f>Sug0.2[[#This Row],[CIRP11]]</f>
        <v>155</v>
      </c>
      <c r="GL27" s="15">
        <f>Sug0.2[[#This Row],[CIRP12]]</f>
        <v>157</v>
      </c>
      <c r="GM27" s="15">
        <f>Sug0.2[[#This Row],[CIRP13]]</f>
        <v>172</v>
      </c>
      <c r="GN27" s="15">
        <f>Sug0.2[[#This Row],[CIRP14]]</f>
        <v>181</v>
      </c>
      <c r="GO27" s="15">
        <f>Sug0.2[[#This Row],[CIRP15]]</f>
        <v>214</v>
      </c>
      <c r="GP27" s="15">
        <f>Sug0.2[[#This Row],[CIRP16]]</f>
        <v>224</v>
      </c>
      <c r="GQ27" s="15">
        <f>Sug0.2[[#This Row],[CIRP17]]</f>
        <v>230</v>
      </c>
      <c r="GR27" s="15">
        <f>Sug0.2[[#This Row],[CIRP18]]</f>
        <v>242</v>
      </c>
      <c r="GS27" s="15">
        <f>Sug0.2[[#This Row],[CIRP19]]</f>
        <v>256</v>
      </c>
      <c r="GT27" s="15">
        <f>Sug0.2[[#This Row],[CIRP20]]</f>
        <v>264</v>
      </c>
      <c r="GU27" s="15">
        <f>Sug0.2[[#This Row],[CIRP21]]</f>
        <v>280</v>
      </c>
      <c r="GV27" s="15">
        <f>Sug0.2[[#This Row],[CIRP22]]</f>
        <v>273</v>
      </c>
      <c r="GW27" s="15">
        <f>Sug0.2[[#This Row],[CIRP23]]</f>
        <v>278</v>
      </c>
      <c r="GX27" s="15">
        <f>Sug0.2[[#This Row],[CIRP24]]</f>
        <v>276</v>
      </c>
      <c r="GY27" s="15">
        <f>Sug0.2[[#This Row],[CIRP25]]</f>
        <v>297</v>
      </c>
      <c r="GZ27" s="15">
        <f>Sug0.2[[#This Row],[CIRP26]]</f>
        <v>312</v>
      </c>
      <c r="HA27" s="15">
        <f>Sug0.2[[#This Row],[CIRP27]]</f>
        <v>332</v>
      </c>
      <c r="HB27" s="15">
        <f>Sug0.5[[#This Row],[CIRP2]]</f>
        <v>65</v>
      </c>
      <c r="HC27" s="15">
        <f>Sug0.5[[#This Row],[CIRP3]]</f>
        <v>69</v>
      </c>
      <c r="HD27" s="15">
        <f>Sug0.5[[#This Row],[CIRP4]]</f>
        <v>74</v>
      </c>
      <c r="HE27" s="15">
        <f>Sug0.5[[#This Row],[CIRP5]]</f>
        <v>81</v>
      </c>
      <c r="HF27" s="15">
        <f>Sug0.5[[#This Row],[CIRP6]]</f>
        <v>92</v>
      </c>
      <c r="HG27" s="15">
        <f>Sug0.5[[#This Row],[CIRP7]]</f>
        <v>101</v>
      </c>
      <c r="HH27" s="15">
        <f>Sug0.5[[#This Row],[CIRP8]]</f>
        <v>109</v>
      </c>
      <c r="HI27" s="15">
        <f>Sug0.5[[#This Row],[CIRP9]]</f>
        <v>117</v>
      </c>
      <c r="HJ27" s="15">
        <f>Sug0.5[[#This Row],[CIRP10]]</f>
        <v>121</v>
      </c>
      <c r="HK27" s="15">
        <f>Sug0.5[[#This Row],[CIRP11]]</f>
        <v>132</v>
      </c>
      <c r="HL27" s="15">
        <f>Sug0.5[[#This Row],[CIRP12]]</f>
        <v>135</v>
      </c>
      <c r="HM27" s="15">
        <f>Sug0.5[[#This Row],[CIRP13]]</f>
        <v>145</v>
      </c>
      <c r="HN27" s="15">
        <f>Sug0.5[[#This Row],[CIRP14]]</f>
        <v>150</v>
      </c>
      <c r="HO27" s="15">
        <f>Sug0.5[[#This Row],[CIRP15]]</f>
        <v>176</v>
      </c>
      <c r="HP27" s="15">
        <f>Sug0.5[[#This Row],[CIRP16]]</f>
        <v>181</v>
      </c>
      <c r="HQ27" s="15">
        <f>Sug0.5[[#This Row],[CIRP17]]</f>
        <v>188</v>
      </c>
      <c r="HR27" s="15">
        <f>Sug0.5[[#This Row],[CIRP18]]</f>
        <v>200</v>
      </c>
      <c r="HS27" s="15">
        <f>Sug0.5[[#This Row],[CIRP19]]</f>
        <v>211</v>
      </c>
      <c r="HT27" s="15">
        <f>Sug0.5[[#This Row],[CIRP20]]</f>
        <v>216</v>
      </c>
      <c r="HU27" s="15">
        <f>Sug0.5[[#This Row],[CIRP21]]</f>
        <v>220</v>
      </c>
      <c r="HV27" s="15">
        <f>Sug0.5[[#This Row],[CIRP22]]</f>
        <v>208</v>
      </c>
      <c r="HW27" s="15">
        <f>Sug0.5[[#This Row],[CIRP23]]</f>
        <v>209</v>
      </c>
      <c r="HX27" s="15">
        <f>Sug0.5[[#This Row],[CIRP24]]</f>
        <v>209</v>
      </c>
      <c r="HY27" s="15">
        <f>Sug0.5[[#This Row],[CIRP25]]</f>
        <v>225</v>
      </c>
      <c r="HZ27" s="15">
        <f>Sug0.5[[#This Row],[CIRP26]]</f>
        <v>242</v>
      </c>
      <c r="IA27" s="15">
        <f>Sug0.5[[#This Row],[CIRP27]]</f>
        <v>253</v>
      </c>
      <c r="IB27" s="15">
        <f>Reg[[#This Row],[HCCP2]]</f>
        <v>5</v>
      </c>
      <c r="IC27" s="15">
        <f>Reg[[#This Row],[HCCP3]]</f>
        <v>4</v>
      </c>
      <c r="ID27" s="15">
        <f>Reg[[#This Row],[HCCP4]]</f>
        <v>2</v>
      </c>
      <c r="IE27" s="15">
        <f>Reg[[#This Row],[HCCP5]]</f>
        <v>3</v>
      </c>
      <c r="IF27" s="15">
        <f>Reg[[#This Row],[HCCP6]]</f>
        <v>3</v>
      </c>
      <c r="IG27" s="15">
        <f>Reg[[#This Row],[HCCP7]]</f>
        <v>3</v>
      </c>
      <c r="IH27" s="15">
        <f>Reg[[#This Row],[HCCP8]]</f>
        <v>2</v>
      </c>
      <c r="II27" s="15">
        <f>Reg[[#This Row],[HCCP9]]</f>
        <v>6</v>
      </c>
      <c r="IJ27" s="15">
        <f>Reg[[#This Row],[HCCP10]]</f>
        <v>4</v>
      </c>
      <c r="IK27" s="15">
        <f>Reg[[#This Row],[HCCP11]]</f>
        <v>7</v>
      </c>
      <c r="IL27" s="15">
        <f>Reg[[#This Row],[HCCP12]]</f>
        <v>8</v>
      </c>
      <c r="IM27" s="15">
        <f>Reg[[#This Row],[HCCP13]]</f>
        <v>11</v>
      </c>
      <c r="IN27" s="15">
        <f>Reg[[#This Row],[HCCP14]]</f>
        <v>8</v>
      </c>
      <c r="IO27" s="15">
        <f>Reg[[#This Row],[HCCP15]]</f>
        <v>6</v>
      </c>
      <c r="IP27" s="15">
        <f>Reg[[#This Row],[HCCP16]]</f>
        <v>9</v>
      </c>
      <c r="IQ27" s="15">
        <f>Reg[[#This Row],[HCCP17]]</f>
        <v>16</v>
      </c>
      <c r="IR27" s="15">
        <f>Reg[[#This Row],[HCCP18]]</f>
        <v>17</v>
      </c>
      <c r="IS27" s="15">
        <f>Reg[[#This Row],[HCCP19]]</f>
        <v>13</v>
      </c>
      <c r="IT27" s="15">
        <f>Reg[[#This Row],[HCCP20]]</f>
        <v>16</v>
      </c>
      <c r="IU27" s="15">
        <f>Reg[[#This Row],[HCCP21]]</f>
        <v>14</v>
      </c>
      <c r="IV27" s="15">
        <f>Reg[[#This Row],[HCCP22]]</f>
        <v>18</v>
      </c>
      <c r="IW27" s="15">
        <f>Reg[[#This Row],[HCCP23]]</f>
        <v>18</v>
      </c>
      <c r="IX27" s="15">
        <f>Reg[[#This Row],[HCCP24]]</f>
        <v>11</v>
      </c>
      <c r="IY27" s="15">
        <f>Reg[[#This Row],[HCCP25]]</f>
        <v>12</v>
      </c>
      <c r="IZ27" s="15">
        <f>Reg[[#This Row],[HCCP26]]</f>
        <v>20</v>
      </c>
      <c r="JA27" s="15">
        <f>Reg[[#This Row],[HCCP27]]</f>
        <v>18</v>
      </c>
      <c r="JB27" s="15">
        <f>Sug0.2[[#This Row],[HCCP2]]</f>
        <v>5</v>
      </c>
      <c r="JC27" s="15">
        <f>Sug0.2[[#This Row],[HCCP3]]</f>
        <v>4</v>
      </c>
      <c r="JD27" s="15">
        <f>Sug0.2[[#This Row],[HCCP4]]</f>
        <v>2</v>
      </c>
      <c r="JE27" s="15">
        <f>Sug0.2[[#This Row],[HCCP5]]</f>
        <v>3</v>
      </c>
      <c r="JF27" s="15">
        <f>Sug0.2[[#This Row],[HCCP6]]</f>
        <v>3</v>
      </c>
      <c r="JG27" s="15">
        <f>Sug0.2[[#This Row],[HCCP7]]</f>
        <v>3</v>
      </c>
      <c r="JH27" s="15">
        <f>Sug0.2[[#This Row],[HCCP8]]</f>
        <v>1</v>
      </c>
      <c r="JI27" s="15">
        <f>Sug0.2[[#This Row],[HCCP9]]</f>
        <v>4</v>
      </c>
      <c r="JJ27" s="15">
        <f>Sug0.2[[#This Row],[HCCP10]]</f>
        <v>4</v>
      </c>
      <c r="JK27" s="15">
        <f>Sug0.2[[#This Row],[HCCP11]]</f>
        <v>7</v>
      </c>
      <c r="JL27" s="15">
        <f>Sug0.2[[#This Row],[HCCP12]]</f>
        <v>8</v>
      </c>
      <c r="JM27" s="15">
        <f>Sug0.2[[#This Row],[HCCP13]]</f>
        <v>11</v>
      </c>
      <c r="JN27" s="15">
        <f>Sug0.2[[#This Row],[HCCP14]]</f>
        <v>8</v>
      </c>
      <c r="JO27" s="15">
        <f>Sug0.2[[#This Row],[HCCP15]]</f>
        <v>6</v>
      </c>
      <c r="JP27" s="15">
        <f>Sug0.2[[#This Row],[HCCP16]]</f>
        <v>9</v>
      </c>
      <c r="JQ27" s="15">
        <f>Sug0.2[[#This Row],[HCCP17]]</f>
        <v>16</v>
      </c>
      <c r="JR27" s="15">
        <f>Sug0.2[[#This Row],[HCCP18]]</f>
        <v>16</v>
      </c>
      <c r="JS27" s="15">
        <f>Sug0.2[[#This Row],[HCCP19]]</f>
        <v>11</v>
      </c>
      <c r="JT27" s="15">
        <f>Sug0.2[[#This Row],[HCCP20]]</f>
        <v>14</v>
      </c>
      <c r="JU27" s="15">
        <f>Sug0.2[[#This Row],[HCCP21]]</f>
        <v>13</v>
      </c>
      <c r="JV27" s="15">
        <f>Sug0.2[[#This Row],[HCCP22]]</f>
        <v>17</v>
      </c>
      <c r="JW27" s="15">
        <f>Sug0.2[[#This Row],[HCCP23]]</f>
        <v>17</v>
      </c>
      <c r="JX27" s="15">
        <f>Sug0.2[[#This Row],[HCCP24]]</f>
        <v>11</v>
      </c>
      <c r="JY27" s="15">
        <f>Sug0.2[[#This Row],[HCCP25]]</f>
        <v>10</v>
      </c>
      <c r="JZ27" s="15">
        <f>Sug0.2[[#This Row],[HCCP26]]</f>
        <v>18</v>
      </c>
      <c r="KA27" s="15">
        <f>Sug0.2[[#This Row],[HCCP27]]</f>
        <v>17</v>
      </c>
      <c r="KB27" s="15">
        <f>Sug0.5[[#This Row],[HCCP2]]</f>
        <v>5</v>
      </c>
      <c r="KC27" s="15">
        <f>Sug0.5[[#This Row],[HCCP3]]</f>
        <v>4</v>
      </c>
      <c r="KD27" s="15">
        <f>Sug0.5[[#This Row],[HCCP4]]</f>
        <v>2</v>
      </c>
      <c r="KE27" s="15">
        <f>Sug0.5[[#This Row],[HCCP5]]</f>
        <v>3</v>
      </c>
      <c r="KF27" s="15">
        <f>Sug0.5[[#This Row],[HCCP6]]</f>
        <v>2</v>
      </c>
      <c r="KG27" s="15">
        <f>Sug0.5[[#This Row],[HCCP7]]</f>
        <v>3</v>
      </c>
      <c r="KH27" s="15">
        <f>Sug0.5[[#This Row],[HCCP8]]</f>
        <v>1</v>
      </c>
      <c r="KI27" s="15">
        <f>Sug0.5[[#This Row],[HCCP9]]</f>
        <v>3</v>
      </c>
      <c r="KJ27" s="15">
        <f>Sug0.5[[#This Row],[HCCP10]]</f>
        <v>4</v>
      </c>
      <c r="KK27" s="15">
        <f>Sug0.5[[#This Row],[HCCP11]]</f>
        <v>6</v>
      </c>
      <c r="KL27" s="15">
        <f>Sug0.5[[#This Row],[HCCP12]]</f>
        <v>7</v>
      </c>
      <c r="KM27" s="15">
        <f>Sug0.5[[#This Row],[HCCP13]]</f>
        <v>9</v>
      </c>
      <c r="KN27" s="15">
        <f>Sug0.5[[#This Row],[HCCP14]]</f>
        <v>6</v>
      </c>
      <c r="KO27" s="15">
        <f>Sug0.5[[#This Row],[HCCP15]]</f>
        <v>6</v>
      </c>
      <c r="KP27" s="15">
        <f>Sug0.5[[#This Row],[HCCP16]]</f>
        <v>6</v>
      </c>
      <c r="KQ27" s="15">
        <f>Sug0.5[[#This Row],[HCCP17]]</f>
        <v>13</v>
      </c>
      <c r="KR27" s="15">
        <f>Sug0.5[[#This Row],[HCCP18]]</f>
        <v>14</v>
      </c>
      <c r="KS27" s="15">
        <f>Sug0.5[[#This Row],[HCCP19]]</f>
        <v>9</v>
      </c>
      <c r="KT27" s="15">
        <f>Sug0.5[[#This Row],[HCCP20]]</f>
        <v>12</v>
      </c>
      <c r="KU27" s="15">
        <f>Sug0.5[[#This Row],[HCCP21]]</f>
        <v>12</v>
      </c>
      <c r="KV27" s="15">
        <f>Sug0.5[[#This Row],[HCCP22]]</f>
        <v>14</v>
      </c>
      <c r="KW27" s="15">
        <f>Sug0.5[[#This Row],[HCCP23]]</f>
        <v>13</v>
      </c>
      <c r="KX27" s="15">
        <f>Sug0.5[[#This Row],[HCCP24]]</f>
        <v>9</v>
      </c>
      <c r="KY27" s="15">
        <f>Sug0.5[[#This Row],[HCCP25]]</f>
        <v>7</v>
      </c>
      <c r="KZ27" s="15">
        <f>Sug0.5[[#This Row],[HCCP26]]</f>
        <v>12</v>
      </c>
      <c r="LA27" s="15">
        <f>Sug0.5[[#This Row],[HCCP27]]</f>
        <v>12</v>
      </c>
      <c r="LB27" s="15">
        <f>Reg[[#This Row],[CHDP2]]</f>
        <v>1528</v>
      </c>
      <c r="LC27" s="15">
        <f>Reg[[#This Row],[CHDP3]]</f>
        <v>1587</v>
      </c>
      <c r="LD27" s="15">
        <f>Reg[[#This Row],[CHDP4]]</f>
        <v>1598</v>
      </c>
      <c r="LE27" s="15">
        <f>Reg[[#This Row],[CHDP5]]</f>
        <v>1636</v>
      </c>
      <c r="LF27" s="15">
        <f>Reg[[#This Row],[CHDP6]]</f>
        <v>1652</v>
      </c>
      <c r="LG27" s="15">
        <f>Reg[[#This Row],[CHDP7]]</f>
        <v>1677</v>
      </c>
      <c r="LH27" s="15">
        <f>Reg[[#This Row],[CHDP8]]</f>
        <v>1704</v>
      </c>
      <c r="LI27" s="15">
        <f>Reg[[#This Row],[CHDP9]]</f>
        <v>1729</v>
      </c>
      <c r="LJ27" s="15">
        <f>Reg[[#This Row],[CHDP10]]</f>
        <v>1749</v>
      </c>
      <c r="LK27" s="15">
        <f>Reg[[#This Row],[CHDP11]]</f>
        <v>1801</v>
      </c>
      <c r="LL27" s="15">
        <f>Reg[[#This Row],[CHDP12]]</f>
        <v>1835</v>
      </c>
      <c r="LM27" s="15">
        <f>Reg[[#This Row],[CHDP13]]</f>
        <v>1854</v>
      </c>
      <c r="LN27" s="15">
        <f>Reg[[#This Row],[CHDP14]]</f>
        <v>1901</v>
      </c>
      <c r="LO27" s="15">
        <f>Reg[[#This Row],[CHDP15]]</f>
        <v>1942</v>
      </c>
      <c r="LP27" s="15">
        <f>Reg[[#This Row],[CHDP16]]</f>
        <v>1988</v>
      </c>
      <c r="LQ27" s="15">
        <f>Reg[[#This Row],[CHDP17]]</f>
        <v>2050</v>
      </c>
      <c r="LR27" s="15">
        <f>Reg[[#This Row],[CHDP18]]</f>
        <v>2049</v>
      </c>
      <c r="LS27" s="15">
        <f>Reg[[#This Row],[CHDP19]]</f>
        <v>2046</v>
      </c>
      <c r="LT27" s="15">
        <f>Reg[[#This Row],[CHDP20]]</f>
        <v>2073</v>
      </c>
      <c r="LU27" s="15">
        <f>Reg[[#This Row],[CHDP21]]</f>
        <v>2099</v>
      </c>
      <c r="LV27" s="15">
        <f>Reg[[#This Row],[CHDP22]]</f>
        <v>2081</v>
      </c>
      <c r="LW27" s="15">
        <f>Reg[[#This Row],[CHDP23]]</f>
        <v>2061</v>
      </c>
      <c r="LX27" s="15">
        <f>Reg[[#This Row],[CHDP24]]</f>
        <v>2049</v>
      </c>
      <c r="LY27" s="15">
        <f>Reg[[#This Row],[CHDP25]]</f>
        <v>2081</v>
      </c>
      <c r="LZ27" s="15">
        <f>Reg[[#This Row],[CHDP26]]</f>
        <v>2070</v>
      </c>
      <c r="MA27" s="15">
        <f>Reg[[#This Row],[CHDP27]]</f>
        <v>2055</v>
      </c>
      <c r="MB27" s="15">
        <f>Sug0.2[[#This Row],[CHDP2]]</f>
        <v>1528</v>
      </c>
      <c r="MC27" s="15">
        <f>Sug0.2[[#This Row],[CHDP3]]</f>
        <v>1587</v>
      </c>
      <c r="MD27" s="15">
        <f>Sug0.2[[#This Row],[CHDP4]]</f>
        <v>1597</v>
      </c>
      <c r="ME27" s="15">
        <f>Sug0.2[[#This Row],[CHDP5]]</f>
        <v>1633</v>
      </c>
      <c r="MF27" s="15">
        <f>Sug0.2[[#This Row],[CHDP6]]</f>
        <v>1648</v>
      </c>
      <c r="MG27" s="15">
        <f>Sug0.2[[#This Row],[CHDP7]]</f>
        <v>1672</v>
      </c>
      <c r="MH27" s="15">
        <f>Sug0.2[[#This Row],[CHDP8]]</f>
        <v>1700</v>
      </c>
      <c r="MI27" s="15">
        <f>Sug0.2[[#This Row],[CHDP9]]</f>
        <v>1719</v>
      </c>
      <c r="MJ27" s="15">
        <f>Sug0.2[[#This Row],[CHDP10]]</f>
        <v>1736</v>
      </c>
      <c r="MK27" s="15">
        <f>Sug0.2[[#This Row],[CHDP11]]</f>
        <v>1783</v>
      </c>
      <c r="ML27" s="15">
        <f>Sug0.2[[#This Row],[CHDP12]]</f>
        <v>1817</v>
      </c>
      <c r="MM27" s="15">
        <f>Sug0.2[[#This Row],[CHDP13]]</f>
        <v>1835</v>
      </c>
      <c r="MN27" s="15">
        <f>Sug0.2[[#This Row],[CHDP14]]</f>
        <v>1875</v>
      </c>
      <c r="MO27" s="15">
        <f>Sug0.2[[#This Row],[CHDP15]]</f>
        <v>1912</v>
      </c>
      <c r="MP27" s="15">
        <f>Sug0.2[[#This Row],[CHDP16]]</f>
        <v>1959</v>
      </c>
      <c r="MQ27" s="15">
        <f>Sug0.2[[#This Row],[CHDP17]]</f>
        <v>2016</v>
      </c>
      <c r="MR27" s="15">
        <f>Sug0.2[[#This Row],[CHDP18]]</f>
        <v>2013</v>
      </c>
      <c r="MS27" s="15">
        <f>Sug0.2[[#This Row],[CHDP19]]</f>
        <v>2008</v>
      </c>
      <c r="MT27" s="15">
        <f>Sug0.2[[#This Row],[CHDP20]]</f>
        <v>2027</v>
      </c>
      <c r="MU27" s="15">
        <f>Sug0.2[[#This Row],[CHDP21]]</f>
        <v>2053</v>
      </c>
      <c r="MV27" s="15">
        <f>Sug0.2[[#This Row],[CHDP22]]</f>
        <v>2035</v>
      </c>
      <c r="MW27" s="15">
        <f>Sug0.2[[#This Row],[CHDP23]]</f>
        <v>2008</v>
      </c>
      <c r="MX27" s="15">
        <f>Sug0.2[[#This Row],[CHDP24]]</f>
        <v>1994</v>
      </c>
      <c r="MY27" s="15">
        <f>Sug0.2[[#This Row],[CHDP25]]</f>
        <v>2022</v>
      </c>
      <c r="MZ27" s="15">
        <f>Sug0.2[[#This Row],[CHDP26]]</f>
        <v>2008</v>
      </c>
      <c r="NA27" s="15">
        <f>Sug0.2[[#This Row],[CHDP27]]</f>
        <v>2000</v>
      </c>
      <c r="NB27" s="15">
        <f>Sug0.5[[#This Row],[CHDP2]]</f>
        <v>1528</v>
      </c>
      <c r="NC27" s="15">
        <f>Sug0.5[[#This Row],[CHDP3]]</f>
        <v>1587</v>
      </c>
      <c r="ND27" s="15">
        <f>Sug0.5[[#This Row],[CHDP4]]</f>
        <v>1594</v>
      </c>
      <c r="NE27" s="15">
        <f>Sug0.5[[#This Row],[CHDP5]]</f>
        <v>1628</v>
      </c>
      <c r="NF27" s="15">
        <f>Sug0.5[[#This Row],[CHDP6]]</f>
        <v>1638</v>
      </c>
      <c r="NG27" s="15">
        <f>Sug0.5[[#This Row],[CHDP7]]</f>
        <v>1659</v>
      </c>
      <c r="NH27" s="15">
        <f>Sug0.5[[#This Row],[CHDP8]]</f>
        <v>1683</v>
      </c>
      <c r="NI27" s="15">
        <f>Sug0.5[[#This Row],[CHDP9]]</f>
        <v>1700</v>
      </c>
      <c r="NJ27" s="15">
        <f>Sug0.5[[#This Row],[CHDP10]]</f>
        <v>1704</v>
      </c>
      <c r="NK27" s="15">
        <f>Sug0.5[[#This Row],[CHDP11]]</f>
        <v>1743</v>
      </c>
      <c r="NL27" s="15">
        <f>Sug0.5[[#This Row],[CHDP12]]</f>
        <v>1776</v>
      </c>
      <c r="NM27" s="15">
        <f>Sug0.5[[#This Row],[CHDP13]]</f>
        <v>1791</v>
      </c>
      <c r="NN27" s="15">
        <f>Sug0.5[[#This Row],[CHDP14]]</f>
        <v>1828</v>
      </c>
      <c r="NO27" s="15">
        <f>Sug0.5[[#This Row],[CHDP15]]</f>
        <v>1862</v>
      </c>
      <c r="NP27" s="15">
        <f>Sug0.5[[#This Row],[CHDP16]]</f>
        <v>1908</v>
      </c>
      <c r="NQ27" s="15">
        <f>Sug0.5[[#This Row],[CHDP17]]</f>
        <v>1960</v>
      </c>
      <c r="NR27" s="15">
        <f>Sug0.5[[#This Row],[CHDP18]]</f>
        <v>1955</v>
      </c>
      <c r="NS27" s="15">
        <f>Sug0.5[[#This Row],[CHDP19]]</f>
        <v>1945</v>
      </c>
      <c r="NT27" s="15">
        <f>Sug0.5[[#This Row],[CHDP20]]</f>
        <v>1957</v>
      </c>
      <c r="NU27" s="15">
        <f>Sug0.5[[#This Row],[CHDP21]]</f>
        <v>1976</v>
      </c>
      <c r="NV27" s="15">
        <f>Sug0.5[[#This Row],[CHDP22]]</f>
        <v>1948</v>
      </c>
      <c r="NW27" s="15">
        <f>Sug0.5[[#This Row],[CHDP23]]</f>
        <v>1918</v>
      </c>
      <c r="NX27" s="15">
        <f>Sug0.5[[#This Row],[CHDP24]]</f>
        <v>1889</v>
      </c>
      <c r="NY27" s="15">
        <f>Sug0.5[[#This Row],[CHDP25]]</f>
        <v>1911</v>
      </c>
      <c r="NZ27" s="15">
        <f>Sug0.5[[#This Row],[CHDP26]]</f>
        <v>1887</v>
      </c>
      <c r="OA27" s="15">
        <f>Sug0.5[[#This Row],[CHDP27]]</f>
        <v>1890</v>
      </c>
      <c r="OB27" s="15">
        <f>Reg[[#This Row],[T2DP2]]</f>
        <v>2115</v>
      </c>
      <c r="OC27" s="15">
        <f>Reg[[#This Row],[T2DP3]]</f>
        <v>2278</v>
      </c>
      <c r="OD27" s="15">
        <f>Reg[[#This Row],[T2DP4]]</f>
        <v>2412</v>
      </c>
      <c r="OE27" s="15">
        <f>Reg[[#This Row],[T2DP5]]</f>
        <v>2575</v>
      </c>
      <c r="OF27" s="15">
        <f>Reg[[#This Row],[T2DP6]]</f>
        <v>2724</v>
      </c>
      <c r="OG27" s="15">
        <f>Reg[[#This Row],[T2DP7]]</f>
        <v>2892</v>
      </c>
      <c r="OH27" s="15">
        <f>Reg[[#This Row],[T2DP8]]</f>
        <v>3046</v>
      </c>
      <c r="OI27" s="15">
        <f>Reg[[#This Row],[T2DP9]]</f>
        <v>3235</v>
      </c>
      <c r="OJ27" s="15">
        <f>Reg[[#This Row],[T2DP10]]</f>
        <v>3414</v>
      </c>
      <c r="OK27" s="15">
        <f>Reg[[#This Row],[T2DP11]]</f>
        <v>3535</v>
      </c>
      <c r="OL27" s="15">
        <f>Reg[[#This Row],[T2DP12]]</f>
        <v>3649</v>
      </c>
      <c r="OM27" s="15">
        <f>Reg[[#This Row],[T2DP13]]</f>
        <v>3798</v>
      </c>
      <c r="ON27" s="15">
        <f>Reg[[#This Row],[T2DP14]]</f>
        <v>3940</v>
      </c>
      <c r="OO27" s="15">
        <f>Reg[[#This Row],[T2DP15]]</f>
        <v>4042</v>
      </c>
      <c r="OP27" s="15">
        <f>Reg[[#This Row],[T2DP16]]</f>
        <v>4208</v>
      </c>
      <c r="OQ27" s="15">
        <f>Reg[[#This Row],[T2DP17]]</f>
        <v>4334</v>
      </c>
      <c r="OR27" s="15">
        <f>Reg[[#This Row],[T2DP18]]</f>
        <v>4472</v>
      </c>
      <c r="OS27" s="15">
        <f>Reg[[#This Row],[T2DP19]]</f>
        <v>4609</v>
      </c>
      <c r="OT27" s="15">
        <f>Reg[[#This Row],[T2DP20]]</f>
        <v>4744</v>
      </c>
      <c r="OU27" s="15">
        <f>Reg[[#This Row],[T2DP21]]</f>
        <v>4880</v>
      </c>
      <c r="OV27" s="15">
        <f>Reg[[#This Row],[T2DP22]]</f>
        <v>4931</v>
      </c>
      <c r="OW27" s="15">
        <f>Reg[[#This Row],[T2DP23]]</f>
        <v>5031</v>
      </c>
      <c r="OX27" s="15">
        <f>Reg[[#This Row],[T2DP24]]</f>
        <v>5080</v>
      </c>
      <c r="OY27" s="15">
        <f>Reg[[#This Row],[T2DP25]]</f>
        <v>5188</v>
      </c>
      <c r="OZ27" s="15">
        <f>Reg[[#This Row],[T2DP26]]</f>
        <v>5254</v>
      </c>
      <c r="PA27" s="15">
        <f>Reg[[#This Row],[T2DP27]]</f>
        <v>5322</v>
      </c>
      <c r="PB27" s="15">
        <f>Sug0.2[[#This Row],[T2DP2]]</f>
        <v>2115</v>
      </c>
      <c r="PC27" s="15">
        <f>Sug0.2[[#This Row],[T2DP3]]</f>
        <v>2278</v>
      </c>
      <c r="PD27" s="15">
        <f>Sug0.2[[#This Row],[T2DP4]]</f>
        <v>2410</v>
      </c>
      <c r="PE27" s="15">
        <f>Sug0.2[[#This Row],[T2DP5]]</f>
        <v>2570</v>
      </c>
      <c r="PF27" s="15">
        <f>Sug0.2[[#This Row],[T2DP6]]</f>
        <v>2714</v>
      </c>
      <c r="PG27" s="15">
        <f>Sug0.2[[#This Row],[T2DP7]]</f>
        <v>2877</v>
      </c>
      <c r="PH27" s="15">
        <f>Sug0.2[[#This Row],[T2DP8]]</f>
        <v>3027</v>
      </c>
      <c r="PI27" s="15">
        <f>Sug0.2[[#This Row],[T2DP9]]</f>
        <v>3206</v>
      </c>
      <c r="PJ27" s="15">
        <f>Sug0.2[[#This Row],[T2DP10]]</f>
        <v>3374</v>
      </c>
      <c r="PK27" s="15">
        <f>Sug0.2[[#This Row],[T2DP11]]</f>
        <v>3489</v>
      </c>
      <c r="PL27" s="15">
        <f>Sug0.2[[#This Row],[T2DP12]]</f>
        <v>3592</v>
      </c>
      <c r="PM27" s="15">
        <f>Sug0.2[[#This Row],[T2DP13]]</f>
        <v>3728</v>
      </c>
      <c r="PN27" s="15">
        <f>Sug0.2[[#This Row],[T2DP14]]</f>
        <v>3856</v>
      </c>
      <c r="PO27" s="15">
        <f>Sug0.2[[#This Row],[T2DP15]]</f>
        <v>3945</v>
      </c>
      <c r="PP27" s="15">
        <f>Sug0.2[[#This Row],[T2DP16]]</f>
        <v>4099</v>
      </c>
      <c r="PQ27" s="15">
        <f>Sug0.2[[#This Row],[T2DP17]]</f>
        <v>4216</v>
      </c>
      <c r="PR27" s="15">
        <f>Sug0.2[[#This Row],[T2DP18]]</f>
        <v>4344</v>
      </c>
      <c r="PS27" s="15">
        <f>Sug0.2[[#This Row],[T2DP19]]</f>
        <v>4479</v>
      </c>
      <c r="PT27" s="15">
        <f>Sug0.2[[#This Row],[T2DP20]]</f>
        <v>4604</v>
      </c>
      <c r="PU27" s="15">
        <f>Sug0.2[[#This Row],[T2DP21]]</f>
        <v>4726</v>
      </c>
      <c r="PV27" s="15">
        <f>Sug0.2[[#This Row],[T2DP22]]</f>
        <v>4769</v>
      </c>
      <c r="PW27" s="15">
        <f>Sug0.2[[#This Row],[T2DP23]]</f>
        <v>4868</v>
      </c>
      <c r="PX27" s="15">
        <f>Sug0.2[[#This Row],[T2DP24]]</f>
        <v>4915</v>
      </c>
      <c r="PY27" s="15">
        <f>Sug0.2[[#This Row],[T2DP25]]</f>
        <v>5020</v>
      </c>
      <c r="PZ27" s="15">
        <f>Sug0.2[[#This Row],[T2DP26]]</f>
        <v>5081</v>
      </c>
      <c r="QA27" s="15">
        <f>Sug0.2[[#This Row],[T2DP27]]</f>
        <v>5145</v>
      </c>
      <c r="QB27" s="15">
        <f>Sug0.5[[#This Row],[T2DP2]]</f>
        <v>2115</v>
      </c>
      <c r="QC27" s="15">
        <f>Sug0.5[[#This Row],[T2DP3]]</f>
        <v>2278</v>
      </c>
      <c r="QD27" s="15">
        <f>Sug0.5[[#This Row],[T2DP4]]</f>
        <v>2405</v>
      </c>
      <c r="QE27" s="15">
        <f>Sug0.5[[#This Row],[T2DP5]]</f>
        <v>2558</v>
      </c>
      <c r="QF27" s="15">
        <f>Sug0.5[[#This Row],[T2DP6]]</f>
        <v>2686</v>
      </c>
      <c r="QG27" s="15">
        <f>Sug0.5[[#This Row],[T2DP7]]</f>
        <v>2837</v>
      </c>
      <c r="QH27" s="15">
        <f>Sug0.5[[#This Row],[T2DP8]]</f>
        <v>2962</v>
      </c>
      <c r="QI27" s="15">
        <f>Sug0.5[[#This Row],[T2DP9]]</f>
        <v>3134</v>
      </c>
      <c r="QJ27" s="15">
        <f>Sug0.5[[#This Row],[T2DP10]]</f>
        <v>3283</v>
      </c>
      <c r="QK27" s="15">
        <f>Sug0.5[[#This Row],[T2DP11]]</f>
        <v>3384</v>
      </c>
      <c r="QL27" s="15">
        <f>Sug0.5[[#This Row],[T2DP12]]</f>
        <v>3476</v>
      </c>
      <c r="QM27" s="15">
        <f>Sug0.5[[#This Row],[T2DP13]]</f>
        <v>3595</v>
      </c>
      <c r="QN27" s="15">
        <f>Sug0.5[[#This Row],[T2DP14]]</f>
        <v>3717</v>
      </c>
      <c r="QO27" s="15">
        <f>Sug0.5[[#This Row],[T2DP15]]</f>
        <v>3800</v>
      </c>
      <c r="QP27" s="15">
        <f>Sug0.5[[#This Row],[T2DP16]]</f>
        <v>3923</v>
      </c>
      <c r="QQ27" s="15">
        <f>Sug0.5[[#This Row],[T2DP17]]</f>
        <v>4021</v>
      </c>
      <c r="QR27" s="15">
        <f>Sug0.5[[#This Row],[T2DP18]]</f>
        <v>4148</v>
      </c>
      <c r="QS27" s="15">
        <f>Sug0.5[[#This Row],[T2DP19]]</f>
        <v>4275</v>
      </c>
      <c r="QT27" s="15">
        <f>Sug0.5[[#This Row],[T2DP20]]</f>
        <v>4381</v>
      </c>
      <c r="QU27" s="15">
        <f>Sug0.5[[#This Row],[T2DP21]]</f>
        <v>4480</v>
      </c>
      <c r="QV27" s="15">
        <f>Sug0.5[[#This Row],[T2DP22]]</f>
        <v>4497</v>
      </c>
      <c r="QW27" s="15">
        <f>Sug0.5[[#This Row],[T2DP23]]</f>
        <v>4587</v>
      </c>
      <c r="QX27" s="15">
        <f>Sug0.5[[#This Row],[T2DP24]]</f>
        <v>4613</v>
      </c>
      <c r="QY27" s="15">
        <f>Sug0.5[[#This Row],[T2DP25]]</f>
        <v>4714</v>
      </c>
      <c r="QZ27" s="15">
        <f>Sug0.5[[#This Row],[T2DP26]]</f>
        <v>4764</v>
      </c>
      <c r="RA27" s="15">
        <f>Sug0.5[[#This Row],[T2DP27]]</f>
        <v>4830</v>
      </c>
      <c r="RB27" s="15">
        <f>Reg[[#This Row],[OVEP2]]</f>
        <v>7483</v>
      </c>
      <c r="RC27" s="15">
        <f>Reg[[#This Row],[OVEP3]]</f>
        <v>8668</v>
      </c>
      <c r="RD27" s="15">
        <f>Reg[[#This Row],[OVEP4]]</f>
        <v>8974</v>
      </c>
      <c r="RE27" s="15">
        <f>Reg[[#This Row],[OVEP5]]</f>
        <v>8839</v>
      </c>
      <c r="RF27" s="15">
        <f>Reg[[#This Row],[OVEP6]]</f>
        <v>8728</v>
      </c>
      <c r="RG27" s="15">
        <f>Reg[[#This Row],[OVEP7]]</f>
        <v>8605</v>
      </c>
      <c r="RH27" s="15">
        <f>Reg[[#This Row],[OVEP8]]</f>
        <v>8410</v>
      </c>
      <c r="RI27" s="15">
        <f>Reg[[#This Row],[OVEP9]]</f>
        <v>8151</v>
      </c>
      <c r="RJ27" s="15">
        <f>Reg[[#This Row],[OVEP10]]</f>
        <v>8041</v>
      </c>
      <c r="RK27" s="15">
        <f>Reg[[#This Row],[OVEP11]]</f>
        <v>7964</v>
      </c>
      <c r="RL27" s="15">
        <f>Reg[[#This Row],[OVEP12]]</f>
        <v>7821</v>
      </c>
      <c r="RM27" s="15">
        <f>Reg[[#This Row],[OVEP13]]</f>
        <v>7696</v>
      </c>
      <c r="RN27" s="15">
        <f>Reg[[#This Row],[OVEP14]]</f>
        <v>7568</v>
      </c>
      <c r="RO27" s="15">
        <f>Reg[[#This Row],[OVEP15]]</f>
        <v>7478</v>
      </c>
      <c r="RP27" s="15">
        <f>Reg[[#This Row],[OVEP16]]</f>
        <v>7499</v>
      </c>
      <c r="RQ27" s="15">
        <f>Reg[[#This Row],[OVEP17]]</f>
        <v>7446</v>
      </c>
      <c r="RR27" s="15">
        <f>Reg[[#This Row],[OVEP18]]</f>
        <v>7377</v>
      </c>
      <c r="RS27" s="15">
        <f>Reg[[#This Row],[OVEP19]]</f>
        <v>7347</v>
      </c>
      <c r="RT27" s="15">
        <f>Reg[[#This Row],[OVEP20]]</f>
        <v>7377</v>
      </c>
      <c r="RU27" s="15">
        <f>Reg[[#This Row],[OVEP21]]</f>
        <v>7345</v>
      </c>
      <c r="RV27" s="15">
        <f>Reg[[#This Row],[OVEP22]]</f>
        <v>7349</v>
      </c>
      <c r="RW27" s="15">
        <f>Reg[[#This Row],[OVEP23]]</f>
        <v>7290</v>
      </c>
      <c r="RX27" s="15">
        <f>Reg[[#This Row],[OVEP24]]</f>
        <v>7238</v>
      </c>
      <c r="RY27" s="15">
        <f>Reg[[#This Row],[OVEP25]]</f>
        <v>7234</v>
      </c>
      <c r="RZ27" s="15">
        <f>Reg[[#This Row],[OVEP26]]</f>
        <v>7284</v>
      </c>
      <c r="SA27" s="15">
        <f>Reg[[#This Row],[OVEP27]]</f>
        <v>7324</v>
      </c>
      <c r="SB27" s="15">
        <f>Sug0.2[[#This Row],[OVEP2]]</f>
        <v>7483</v>
      </c>
      <c r="SC27" s="15">
        <f>Sug0.2[[#This Row],[OVEP3]]</f>
        <v>8508</v>
      </c>
      <c r="SD27" s="15">
        <f>Sug0.2[[#This Row],[OVEP4]]</f>
        <v>8802</v>
      </c>
      <c r="SE27" s="15">
        <f>Sug0.2[[#This Row],[OVEP5]]</f>
        <v>8726</v>
      </c>
      <c r="SF27" s="15">
        <f>Sug0.2[[#This Row],[OVEP6]]</f>
        <v>8674</v>
      </c>
      <c r="SG27" s="15">
        <f>Sug0.2[[#This Row],[OVEP7]]</f>
        <v>8643</v>
      </c>
      <c r="SH27" s="15">
        <f>Sug0.2[[#This Row],[OVEP8]]</f>
        <v>8497</v>
      </c>
      <c r="SI27" s="15">
        <f>Sug0.2[[#This Row],[OVEP9]]</f>
        <v>8328</v>
      </c>
      <c r="SJ27" s="15">
        <f>Sug0.2[[#This Row],[OVEP10]]</f>
        <v>8273</v>
      </c>
      <c r="SK27" s="15">
        <f>Sug0.2[[#This Row],[OVEP11]]</f>
        <v>8227</v>
      </c>
      <c r="SL27" s="15">
        <f>Sug0.2[[#This Row],[OVEP12]]</f>
        <v>8110</v>
      </c>
      <c r="SM27" s="15">
        <f>Sug0.2[[#This Row],[OVEP13]]</f>
        <v>8036</v>
      </c>
      <c r="SN27" s="15">
        <f>Sug0.2[[#This Row],[OVEP14]]</f>
        <v>7933</v>
      </c>
      <c r="SO27" s="15">
        <f>Sug0.2[[#This Row],[OVEP15]]</f>
        <v>7877</v>
      </c>
      <c r="SP27" s="15">
        <f>Sug0.2[[#This Row],[OVEP16]]</f>
        <v>7921</v>
      </c>
      <c r="SQ27" s="15">
        <f>Sug0.2[[#This Row],[OVEP17]]</f>
        <v>7898</v>
      </c>
      <c r="SR27" s="15">
        <f>Sug0.2[[#This Row],[OVEP18]]</f>
        <v>7854</v>
      </c>
      <c r="SS27" s="15">
        <f>Sug0.2[[#This Row],[OVEP19]]</f>
        <v>7825</v>
      </c>
      <c r="ST27" s="15">
        <f>Sug0.2[[#This Row],[OVEP20]]</f>
        <v>7853</v>
      </c>
      <c r="SU27" s="15">
        <f>Sug0.2[[#This Row],[OVEP21]]</f>
        <v>7804</v>
      </c>
      <c r="SV27" s="15">
        <f>Sug0.2[[#This Row],[OVEP22]]</f>
        <v>7808</v>
      </c>
      <c r="SW27" s="15">
        <f>Sug0.2[[#This Row],[OVEP23]]</f>
        <v>7754</v>
      </c>
      <c r="SX27" s="15">
        <f>Sug0.2[[#This Row],[OVEP24]]</f>
        <v>7700</v>
      </c>
      <c r="SY27" s="15">
        <f>Sug0.2[[#This Row],[OVEP25]]</f>
        <v>7713</v>
      </c>
      <c r="SZ27" s="15">
        <f>Sug0.2[[#This Row],[OVEP26]]</f>
        <v>7724</v>
      </c>
      <c r="TA27" s="15">
        <f>Sug0.2[[#This Row],[OVEP27]]</f>
        <v>7756</v>
      </c>
      <c r="TB27" s="15">
        <f>Sug0.5[[#This Row],[OVEP2]]</f>
        <v>7483</v>
      </c>
      <c r="TC27" s="15">
        <f>Sug0.5[[#This Row],[OVEP3]]</f>
        <v>8099</v>
      </c>
      <c r="TD27" s="15">
        <f>Sug0.5[[#This Row],[OVEP4]]</f>
        <v>8412</v>
      </c>
      <c r="TE27" s="15">
        <f>Sug0.5[[#This Row],[OVEP5]]</f>
        <v>8453</v>
      </c>
      <c r="TF27" s="15">
        <f>Sug0.5[[#This Row],[OVEP6]]</f>
        <v>8510</v>
      </c>
      <c r="TG27" s="15">
        <f>Sug0.5[[#This Row],[OVEP7]]</f>
        <v>8602</v>
      </c>
      <c r="TH27" s="15">
        <f>Sug0.5[[#This Row],[OVEP8]]</f>
        <v>8636</v>
      </c>
      <c r="TI27" s="15">
        <f>Sug0.5[[#This Row],[OVEP9]]</f>
        <v>8581</v>
      </c>
      <c r="TJ27" s="15">
        <f>Sug0.5[[#This Row],[OVEP10]]</f>
        <v>8614</v>
      </c>
      <c r="TK27" s="15">
        <f>Sug0.5[[#This Row],[OVEP11]]</f>
        <v>8617</v>
      </c>
      <c r="TL27" s="15">
        <f>Sug0.5[[#This Row],[OVEP12]]</f>
        <v>8585</v>
      </c>
      <c r="TM27" s="15">
        <f>Sug0.5[[#This Row],[OVEP13]]</f>
        <v>8592</v>
      </c>
      <c r="TN27" s="15">
        <f>Sug0.5[[#This Row],[OVEP14]]</f>
        <v>8613</v>
      </c>
      <c r="TO27" s="15">
        <f>Sug0.5[[#This Row],[OVEP15]]</f>
        <v>8646</v>
      </c>
      <c r="TP27" s="15">
        <f>Sug0.5[[#This Row],[OVEP16]]</f>
        <v>8741</v>
      </c>
      <c r="TQ27" s="15">
        <f>Sug0.5[[#This Row],[OVEP17]]</f>
        <v>8765</v>
      </c>
      <c r="TR27" s="15">
        <f>Sug0.5[[#This Row],[OVEP18]]</f>
        <v>8707</v>
      </c>
      <c r="TS27" s="15">
        <f>Sug0.5[[#This Row],[OVEP19]]</f>
        <v>8750</v>
      </c>
      <c r="TT27" s="15">
        <f>Sug0.5[[#This Row],[OVEP20]]</f>
        <v>8764</v>
      </c>
      <c r="TU27" s="15">
        <f>Sug0.5[[#This Row],[OVEP21]]</f>
        <v>8735</v>
      </c>
      <c r="TV27" s="15">
        <f>Sug0.5[[#This Row],[OVEP22]]</f>
        <v>8757</v>
      </c>
      <c r="TW27" s="15">
        <f>Sug0.5[[#This Row],[OVEP23]]</f>
        <v>8750</v>
      </c>
      <c r="TX27" s="15">
        <f>Sug0.5[[#This Row],[OVEP24]]</f>
        <v>8728</v>
      </c>
      <c r="TY27" s="15">
        <f>Sug0.5[[#This Row],[OVEP25]]</f>
        <v>8755</v>
      </c>
      <c r="TZ27" s="15">
        <f>Sug0.5[[#This Row],[OVEP26]]</f>
        <v>8779</v>
      </c>
      <c r="UA27" s="15">
        <f>Sug0.5[[#This Row],[OVEP27]]</f>
        <v>8817</v>
      </c>
      <c r="UB27" s="15">
        <f>Reg[[#This Row],[OBEP2]]</f>
        <v>8396</v>
      </c>
      <c r="UC27" s="15">
        <f>Reg[[#This Row],[OBEP3]]</f>
        <v>8966</v>
      </c>
      <c r="UD27" s="15">
        <f>Reg[[#This Row],[OBEP4]]</f>
        <v>9413</v>
      </c>
      <c r="UE27" s="15">
        <f>Reg[[#This Row],[OBEP5]]</f>
        <v>9944</v>
      </c>
      <c r="UF27" s="15">
        <f>Reg[[#This Row],[OBEP6]]</f>
        <v>10352</v>
      </c>
      <c r="UG27" s="15">
        <f>Reg[[#This Row],[OBEP7]]</f>
        <v>10655</v>
      </c>
      <c r="UH27" s="15">
        <f>Reg[[#This Row],[OBEP8]]</f>
        <v>11031</v>
      </c>
      <c r="UI27" s="15">
        <f>Reg[[#This Row],[OBEP9]]</f>
        <v>11347</v>
      </c>
      <c r="UJ27" s="15">
        <f>Reg[[#This Row],[OBEP10]]</f>
        <v>11569</v>
      </c>
      <c r="UK27" s="15">
        <f>Reg[[#This Row],[OBEP11]]</f>
        <v>11732</v>
      </c>
      <c r="UL27" s="15">
        <f>Reg[[#This Row],[OBEP12]]</f>
        <v>11988</v>
      </c>
      <c r="UM27" s="15">
        <f>Reg[[#This Row],[OBEP13]]</f>
        <v>12132</v>
      </c>
      <c r="UN27" s="15">
        <f>Reg[[#This Row],[OBEP14]]</f>
        <v>12310</v>
      </c>
      <c r="UO27" s="15">
        <f>Reg[[#This Row],[OBEP15]]</f>
        <v>12427</v>
      </c>
      <c r="UP27" s="15">
        <f>Reg[[#This Row],[OBEP16]]</f>
        <v>12500</v>
      </c>
      <c r="UQ27" s="15">
        <f>Reg[[#This Row],[OBEP17]]</f>
        <v>12615</v>
      </c>
      <c r="UR27" s="15">
        <f>Reg[[#This Row],[OBEP18]]</f>
        <v>12698</v>
      </c>
      <c r="US27" s="15">
        <f>Reg[[#This Row],[OBEP19]]</f>
        <v>12734</v>
      </c>
      <c r="UT27" s="15">
        <f>Reg[[#This Row],[OBEP20]]</f>
        <v>12730</v>
      </c>
      <c r="UU27" s="15">
        <f>Reg[[#This Row],[OBEP21]]</f>
        <v>12826</v>
      </c>
      <c r="UV27" s="15">
        <f>Reg[[#This Row],[OBEP22]]</f>
        <v>12815</v>
      </c>
      <c r="UW27" s="15">
        <f>Reg[[#This Row],[OBEP23]]</f>
        <v>12806</v>
      </c>
      <c r="UX27" s="15">
        <f>Reg[[#This Row],[OBEP24]]</f>
        <v>12835</v>
      </c>
      <c r="UY27" s="15">
        <f>Reg[[#This Row],[OBEP25]]</f>
        <v>12855</v>
      </c>
      <c r="UZ27" s="15">
        <f>Reg[[#This Row],[OBEP26]]</f>
        <v>12777</v>
      </c>
      <c r="VA27" s="15">
        <f>Reg[[#This Row],[OBEP27]]</f>
        <v>12755</v>
      </c>
      <c r="VB27" s="15">
        <f>Sug0.2[[#This Row],[OBEP2]]</f>
        <v>8396</v>
      </c>
      <c r="VC27" s="15">
        <f>Sug0.2[[#This Row],[OBEP3]]</f>
        <v>8860</v>
      </c>
      <c r="VD27" s="15">
        <f>Sug0.2[[#This Row],[OBEP4]]</f>
        <v>9195</v>
      </c>
      <c r="VE27" s="15">
        <f>Sug0.2[[#This Row],[OBEP5]]</f>
        <v>9613</v>
      </c>
      <c r="VF27" s="15">
        <f>Sug0.2[[#This Row],[OBEP6]]</f>
        <v>9925</v>
      </c>
      <c r="VG27" s="15">
        <f>Sug0.2[[#This Row],[OBEP7]]</f>
        <v>10132</v>
      </c>
      <c r="VH27" s="15">
        <f>Sug0.2[[#This Row],[OBEP8]]</f>
        <v>10422</v>
      </c>
      <c r="VI27" s="15">
        <f>Sug0.2[[#This Row],[OBEP9]]</f>
        <v>10670</v>
      </c>
      <c r="VJ27" s="15">
        <f>Sug0.2[[#This Row],[OBEP10]]</f>
        <v>10836</v>
      </c>
      <c r="VK27" s="15">
        <f>Sug0.2[[#This Row],[OBEP11]]</f>
        <v>10962</v>
      </c>
      <c r="VL27" s="15">
        <f>Sug0.2[[#This Row],[OBEP12]]</f>
        <v>11179</v>
      </c>
      <c r="VM27" s="15">
        <f>Sug0.2[[#This Row],[OBEP13]]</f>
        <v>11278</v>
      </c>
      <c r="VN27" s="15">
        <f>Sug0.2[[#This Row],[OBEP14]]</f>
        <v>11440</v>
      </c>
      <c r="VO27" s="15">
        <f>Sug0.2[[#This Row],[OBEP15]]</f>
        <v>11526</v>
      </c>
      <c r="VP27" s="15">
        <f>Sug0.2[[#This Row],[OBEP16]]</f>
        <v>11585</v>
      </c>
      <c r="VQ27" s="15">
        <f>Sug0.2[[#This Row],[OBEP17]]</f>
        <v>11684</v>
      </c>
      <c r="VR27" s="15">
        <f>Sug0.2[[#This Row],[OBEP18]]</f>
        <v>11755</v>
      </c>
      <c r="VS27" s="15">
        <f>Sug0.2[[#This Row],[OBEP19]]</f>
        <v>11786</v>
      </c>
      <c r="VT27" s="15">
        <f>Sug0.2[[#This Row],[OBEP20]]</f>
        <v>11771</v>
      </c>
      <c r="VU27" s="15">
        <f>Sug0.2[[#This Row],[OBEP21]]</f>
        <v>11874</v>
      </c>
      <c r="VV27" s="15">
        <f>Sug0.2[[#This Row],[OBEP22]]</f>
        <v>11863</v>
      </c>
      <c r="VW27" s="15">
        <f>Sug0.2[[#This Row],[OBEP23]]</f>
        <v>11845</v>
      </c>
      <c r="VX27" s="15">
        <f>Sug0.2[[#This Row],[OBEP24]]</f>
        <v>11892</v>
      </c>
      <c r="VY27" s="15">
        <f>Sug0.2[[#This Row],[OBEP25]]</f>
        <v>11910</v>
      </c>
      <c r="VZ27" s="15">
        <f>Sug0.2[[#This Row],[OBEP26]]</f>
        <v>11840</v>
      </c>
      <c r="WA27" s="15">
        <f>Sug0.2[[#This Row],[OBEP27]]</f>
        <v>11815</v>
      </c>
      <c r="WB27" s="15">
        <f>Sug0.5[[#This Row],[OBEP2]]</f>
        <v>8396</v>
      </c>
      <c r="WC27" s="15">
        <f>Sug0.5[[#This Row],[OBEP3]]</f>
        <v>8597</v>
      </c>
      <c r="WD27" s="15">
        <f>Sug0.5[[#This Row],[OBEP4]]</f>
        <v>8672</v>
      </c>
      <c r="WE27" s="15">
        <f>Sug0.5[[#This Row],[OBEP5]]</f>
        <v>8860</v>
      </c>
      <c r="WF27" s="15">
        <f>Sug0.5[[#This Row],[OBEP6]]</f>
        <v>8963</v>
      </c>
      <c r="WG27" s="15">
        <f>Sug0.5[[#This Row],[OBEP7]]</f>
        <v>9007</v>
      </c>
      <c r="WH27" s="15">
        <f>Sug0.5[[#This Row],[OBEP8]]</f>
        <v>9124</v>
      </c>
      <c r="WI27" s="15">
        <f>Sug0.5[[#This Row],[OBEP9]]</f>
        <v>9252</v>
      </c>
      <c r="WJ27" s="15">
        <f>Sug0.5[[#This Row],[OBEP10]]</f>
        <v>9306</v>
      </c>
      <c r="WK27" s="15">
        <f>Sug0.5[[#This Row],[OBEP11]]</f>
        <v>9361</v>
      </c>
      <c r="WL27" s="15">
        <f>Sug0.5[[#This Row],[OBEP12]]</f>
        <v>9474</v>
      </c>
      <c r="WM27" s="15">
        <f>Sug0.5[[#This Row],[OBEP13]]</f>
        <v>9487</v>
      </c>
      <c r="WN27" s="15">
        <f>Sug0.5[[#This Row],[OBEP14]]</f>
        <v>9564</v>
      </c>
      <c r="WO27" s="15">
        <f>Sug0.5[[#This Row],[OBEP15]]</f>
        <v>9584</v>
      </c>
      <c r="WP27" s="15">
        <f>Sug0.5[[#This Row],[OBEP16]]</f>
        <v>9589</v>
      </c>
      <c r="WQ27" s="15">
        <f>Sug0.5[[#This Row],[OBEP17]]</f>
        <v>9648</v>
      </c>
      <c r="WR27" s="15">
        <f>Sug0.5[[#This Row],[OBEP18]]</f>
        <v>9703</v>
      </c>
      <c r="WS27" s="15">
        <f>Sug0.5[[#This Row],[OBEP19]]</f>
        <v>9695</v>
      </c>
      <c r="WT27" s="15">
        <f>Sug0.5[[#This Row],[OBEP20]]</f>
        <v>9694</v>
      </c>
      <c r="WU27" s="15">
        <f>Sug0.5[[#This Row],[OBEP21]]</f>
        <v>9765</v>
      </c>
      <c r="WV27" s="15">
        <f>Sug0.5[[#This Row],[OBEP22]]</f>
        <v>9718</v>
      </c>
      <c r="WW27" s="15">
        <f>Sug0.5[[#This Row],[OBEP23]]</f>
        <v>9684</v>
      </c>
      <c r="WX27" s="15">
        <f>Sug0.5[[#This Row],[OBEP24]]</f>
        <v>9701</v>
      </c>
      <c r="WY27" s="15">
        <f>Sug0.5[[#This Row],[OBEP25]]</f>
        <v>9710</v>
      </c>
      <c r="WZ27" s="15">
        <f>Sug0.5[[#This Row],[OBEP26]]</f>
        <v>9642</v>
      </c>
      <c r="XA27" s="15">
        <f>Sug0.5[[#This Row],[OBEP27]]</f>
        <v>9633</v>
      </c>
    </row>
    <row r="28" spans="1:625" x14ac:dyDescent="0.25">
      <c r="B28" s="11">
        <f>Reg[[#This Row],[STEP2]]</f>
        <v>5922</v>
      </c>
      <c r="C28" s="11">
        <f>Reg[[#This Row],[STEP3]]</f>
        <v>6070</v>
      </c>
      <c r="D28" s="11">
        <f>Reg[[#This Row],[STEP4]]</f>
        <v>6259</v>
      </c>
      <c r="E28" s="11">
        <f>Reg[[#This Row],[STEP5]]</f>
        <v>6428</v>
      </c>
      <c r="F28" s="11">
        <f>Reg[[#This Row],[STEP6]]</f>
        <v>6555</v>
      </c>
      <c r="G28" s="11">
        <f>Reg[[#This Row],[STEP7]]</f>
        <v>6662</v>
      </c>
      <c r="H28" s="11">
        <f>Reg[[#This Row],[STEP8]]</f>
        <v>6749</v>
      </c>
      <c r="I28" s="11">
        <f>Reg[[#This Row],[STEP9]]</f>
        <v>6858</v>
      </c>
      <c r="J28" s="11">
        <f>Reg[[#This Row],[STEP10]]</f>
        <v>7007</v>
      </c>
      <c r="K28" s="11">
        <f>Reg[[#This Row],[STEP11]]</f>
        <v>7148</v>
      </c>
      <c r="L28" s="11">
        <f>Reg[[#This Row],[STEP12]]</f>
        <v>7217</v>
      </c>
      <c r="M28" s="11">
        <f>Reg[[#This Row],[STEP13]]</f>
        <v>7291</v>
      </c>
      <c r="N28" s="11">
        <f>Reg[[#This Row],[STEP14]]</f>
        <v>7368</v>
      </c>
      <c r="O28" s="11">
        <f>Reg[[#This Row],[STEP15]]</f>
        <v>7395</v>
      </c>
      <c r="P28" s="11">
        <f>Reg[[#This Row],[STEP16]]</f>
        <v>7476</v>
      </c>
      <c r="Q28" s="11">
        <f>Reg[[#This Row],[STEP17]]</f>
        <v>7548</v>
      </c>
      <c r="R28" s="11">
        <f>Reg[[#This Row],[STEP18]]</f>
        <v>7620</v>
      </c>
      <c r="S28" s="11">
        <f>Reg[[#This Row],[STEP19]]</f>
        <v>7668</v>
      </c>
      <c r="T28" s="11">
        <f>Reg[[#This Row],[STEP20]]</f>
        <v>7674</v>
      </c>
      <c r="U28" s="11">
        <f>Reg[[#This Row],[STEP21]]</f>
        <v>7754</v>
      </c>
      <c r="V28" s="11">
        <f>Reg[[#This Row],[STEP22]]</f>
        <v>7780</v>
      </c>
      <c r="W28" s="11">
        <f>Reg[[#This Row],[STEP23]]</f>
        <v>7808</v>
      </c>
      <c r="X28" s="11">
        <f>Reg[[#This Row],[STEP24]]</f>
        <v>7858</v>
      </c>
      <c r="Y28" s="11">
        <f>Reg[[#This Row],[STEP25]]</f>
        <v>7871</v>
      </c>
      <c r="Z28" s="11">
        <f>Reg[[#This Row],[STEP26]]</f>
        <v>7861</v>
      </c>
      <c r="AA28" s="11">
        <f>Reg[[#This Row],[STEP27]]</f>
        <v>7921</v>
      </c>
      <c r="AB28" s="11">
        <f>Sug0.2[[#This Row],[STEP2]]</f>
        <v>5922</v>
      </c>
      <c r="AC28" s="11">
        <f>Sug0.2[[#This Row],[STEP3]]</f>
        <v>6058</v>
      </c>
      <c r="AD28" s="11">
        <f>Sug0.2[[#This Row],[STEP4]]</f>
        <v>6234</v>
      </c>
      <c r="AE28" s="11">
        <f>Sug0.2[[#This Row],[STEP5]]</f>
        <v>6385</v>
      </c>
      <c r="AF28" s="11">
        <f>Sug0.2[[#This Row],[STEP6]]</f>
        <v>6504</v>
      </c>
      <c r="AG28" s="11">
        <f>Sug0.2[[#This Row],[STEP7]]</f>
        <v>6612</v>
      </c>
      <c r="AH28" s="11">
        <f>Sug0.2[[#This Row],[STEP8]]</f>
        <v>6693</v>
      </c>
      <c r="AI28" s="11">
        <f>Sug0.2[[#This Row],[STEP9]]</f>
        <v>6792</v>
      </c>
      <c r="AJ28" s="11">
        <f>Sug0.2[[#This Row],[STEP10]]</f>
        <v>6927</v>
      </c>
      <c r="AK28" s="11">
        <f>Sug0.2[[#This Row],[STEP11]]</f>
        <v>7060</v>
      </c>
      <c r="AL28" s="11">
        <f>Sug0.2[[#This Row],[STEP12]]</f>
        <v>7123</v>
      </c>
      <c r="AM28" s="11">
        <f>Sug0.2[[#This Row],[STEP13]]</f>
        <v>7203</v>
      </c>
      <c r="AN28" s="11">
        <f>Sug0.2[[#This Row],[STEP14]]</f>
        <v>7269</v>
      </c>
      <c r="AO28" s="11">
        <f>Sug0.2[[#This Row],[STEP15]]</f>
        <v>7280</v>
      </c>
      <c r="AP28" s="11">
        <f>Sug0.2[[#This Row],[STEP16]]</f>
        <v>7348</v>
      </c>
      <c r="AQ28" s="11">
        <f>Sug0.2[[#This Row],[STEP17]]</f>
        <v>7415</v>
      </c>
      <c r="AR28" s="11">
        <f>Sug0.2[[#This Row],[STEP18]]</f>
        <v>7479</v>
      </c>
      <c r="AS28" s="11">
        <f>Sug0.2[[#This Row],[STEP19]]</f>
        <v>7528</v>
      </c>
      <c r="AT28" s="11">
        <f>Sug0.2[[#This Row],[STEP20]]</f>
        <v>7534</v>
      </c>
      <c r="AU28" s="11">
        <f>Sug0.2[[#This Row],[STEP21]]</f>
        <v>7613</v>
      </c>
      <c r="AV28" s="11">
        <f>Sug0.2[[#This Row],[STEP22]]</f>
        <v>7643</v>
      </c>
      <c r="AW28" s="11">
        <f>Sug0.2[[#This Row],[STEP23]]</f>
        <v>7670</v>
      </c>
      <c r="AX28" s="11">
        <f>Sug0.2[[#This Row],[STEP24]]</f>
        <v>7708</v>
      </c>
      <c r="AY28" s="11">
        <f>Sug0.2[[#This Row],[STEP25]]</f>
        <v>7721</v>
      </c>
      <c r="AZ28" s="11">
        <f>Sug0.2[[#This Row],[STEP26]]</f>
        <v>7716</v>
      </c>
      <c r="BA28" s="11">
        <f>Sug0.2[[#This Row],[STEP27]]</f>
        <v>7766</v>
      </c>
      <c r="BB28" s="11">
        <f>Sug0.5[[#This Row],[STEP2]]</f>
        <v>5922</v>
      </c>
      <c r="BC28" s="11">
        <f>Sug0.5[[#This Row],[STEP3]]</f>
        <v>6029</v>
      </c>
      <c r="BD28" s="11">
        <f>Sug0.5[[#This Row],[STEP4]]</f>
        <v>6179</v>
      </c>
      <c r="BE28" s="11">
        <f>Sug0.5[[#This Row],[STEP5]]</f>
        <v>6302</v>
      </c>
      <c r="BF28" s="11">
        <f>Sug0.5[[#This Row],[STEP6]]</f>
        <v>6405</v>
      </c>
      <c r="BG28" s="11">
        <f>Sug0.5[[#This Row],[STEP7]]</f>
        <v>6497</v>
      </c>
      <c r="BH28" s="11">
        <f>Sug0.5[[#This Row],[STEP8]]</f>
        <v>6565</v>
      </c>
      <c r="BI28" s="11">
        <f>Sug0.5[[#This Row],[STEP9]]</f>
        <v>6645</v>
      </c>
      <c r="BJ28" s="11">
        <f>Sug0.5[[#This Row],[STEP10]]</f>
        <v>6751</v>
      </c>
      <c r="BK28" s="11">
        <f>Sug0.5[[#This Row],[STEP11]]</f>
        <v>6878</v>
      </c>
      <c r="BL28" s="11">
        <f>Sug0.5[[#This Row],[STEP12]]</f>
        <v>6937</v>
      </c>
      <c r="BM28" s="11">
        <f>Sug0.5[[#This Row],[STEP13]]</f>
        <v>7006</v>
      </c>
      <c r="BN28" s="11">
        <f>Sug0.5[[#This Row],[STEP14]]</f>
        <v>7061</v>
      </c>
      <c r="BO28" s="11">
        <f>Sug0.5[[#This Row],[STEP15]]</f>
        <v>7067</v>
      </c>
      <c r="BP28" s="11">
        <f>Sug0.5[[#This Row],[STEP16]]</f>
        <v>7122</v>
      </c>
      <c r="BQ28" s="11">
        <f>Sug0.5[[#This Row],[STEP17]]</f>
        <v>7182</v>
      </c>
      <c r="BR28" s="11">
        <f>Sug0.5[[#This Row],[STEP18]]</f>
        <v>7244</v>
      </c>
      <c r="BS28" s="11">
        <f>Sug0.5[[#This Row],[STEP19]]</f>
        <v>7296</v>
      </c>
      <c r="BT28" s="11">
        <f>Sug0.5[[#This Row],[STEP20]]</f>
        <v>7302</v>
      </c>
      <c r="BU28" s="11">
        <f>Sug0.5[[#This Row],[STEP21]]</f>
        <v>7383</v>
      </c>
      <c r="BV28" s="11">
        <f>Sug0.5[[#This Row],[STEP22]]</f>
        <v>7419</v>
      </c>
      <c r="BW28" s="11">
        <f>Sug0.5[[#This Row],[STEP23]]</f>
        <v>7439</v>
      </c>
      <c r="BX28" s="11">
        <f>Sug0.5[[#This Row],[STEP24]]</f>
        <v>7462</v>
      </c>
      <c r="BY28" s="11">
        <f>Sug0.5[[#This Row],[STEP25]]</f>
        <v>7482</v>
      </c>
      <c r="BZ28" s="11">
        <f>Sug0.5[[#This Row],[STEP26]]</f>
        <v>7472</v>
      </c>
      <c r="CA28" s="11">
        <f>Sug0.5[[#This Row],[STEP27]]</f>
        <v>7508</v>
      </c>
      <c r="CB28" s="11">
        <f>Reg[[#This Row],[NASP2]]</f>
        <v>655</v>
      </c>
      <c r="CC28" s="11">
        <f>Reg[[#This Row],[NASP3]]</f>
        <v>712</v>
      </c>
      <c r="CD28" s="11">
        <f>Reg[[#This Row],[NASP4]]</f>
        <v>763</v>
      </c>
      <c r="CE28" s="11">
        <f>Reg[[#This Row],[NASP5]]</f>
        <v>813</v>
      </c>
      <c r="CF28" s="11">
        <f>Reg[[#This Row],[NASP6]]</f>
        <v>888</v>
      </c>
      <c r="CG28" s="11">
        <f>Reg[[#This Row],[NASP7]]</f>
        <v>955</v>
      </c>
      <c r="CH28" s="11">
        <f>Reg[[#This Row],[NASP8]]</f>
        <v>1016</v>
      </c>
      <c r="CI28" s="11">
        <f>Reg[[#This Row],[NASP9]]</f>
        <v>1061</v>
      </c>
      <c r="CJ28" s="11">
        <f>Reg[[#This Row],[NASP10]]</f>
        <v>1109</v>
      </c>
      <c r="CK28" s="11">
        <f>Reg[[#This Row],[NASP11]]</f>
        <v>1161</v>
      </c>
      <c r="CL28" s="11">
        <f>Reg[[#This Row],[NASP12]]</f>
        <v>1207</v>
      </c>
      <c r="CM28" s="11">
        <f>Reg[[#This Row],[NASP13]]</f>
        <v>1245</v>
      </c>
      <c r="CN28" s="11">
        <f>Reg[[#This Row],[NASP14]]</f>
        <v>1291</v>
      </c>
      <c r="CO28" s="11">
        <f>Reg[[#This Row],[NASP15]]</f>
        <v>1354</v>
      </c>
      <c r="CP28" s="11">
        <f>Reg[[#This Row],[NASP16]]</f>
        <v>1393</v>
      </c>
      <c r="CQ28" s="11">
        <f>Reg[[#This Row],[NASP17]]</f>
        <v>1420</v>
      </c>
      <c r="CR28" s="11">
        <f>Reg[[#This Row],[NASP18]]</f>
        <v>1470</v>
      </c>
      <c r="CS28" s="11">
        <f>Reg[[#This Row],[NASP19]]</f>
        <v>1511</v>
      </c>
      <c r="CT28" s="11">
        <f>Reg[[#This Row],[NASP20]]</f>
        <v>1561</v>
      </c>
      <c r="CU28" s="11">
        <f>Reg[[#This Row],[NASP21]]</f>
        <v>1603</v>
      </c>
      <c r="CV28" s="11">
        <f>Reg[[#This Row],[NASP22]]</f>
        <v>1641</v>
      </c>
      <c r="CW28" s="11">
        <f>Reg[[#This Row],[NASP23]]</f>
        <v>1684</v>
      </c>
      <c r="CX28" s="11">
        <f>Reg[[#This Row],[NASP24]]</f>
        <v>1711</v>
      </c>
      <c r="CY28" s="11">
        <f>Reg[[#This Row],[NASP25]]</f>
        <v>1725</v>
      </c>
      <c r="CZ28" s="11">
        <f>Reg[[#This Row],[NASP26]]</f>
        <v>1767</v>
      </c>
      <c r="DA28" s="11">
        <f>Reg[[#This Row],[NASP27]]</f>
        <v>1764</v>
      </c>
      <c r="DB28" s="11">
        <f>Sug0.2[[#This Row],[NASP2]]</f>
        <v>655</v>
      </c>
      <c r="DC28" s="11">
        <f>Sug0.2[[#This Row],[NASP3]]</f>
        <v>708</v>
      </c>
      <c r="DD28" s="11">
        <f>Sug0.2[[#This Row],[NASP4]]</f>
        <v>755</v>
      </c>
      <c r="DE28" s="11">
        <f>Sug0.2[[#This Row],[NASP5]]</f>
        <v>801</v>
      </c>
      <c r="DF28" s="11">
        <f>Sug0.2[[#This Row],[NASP6]]</f>
        <v>869</v>
      </c>
      <c r="DG28" s="11">
        <f>Sug0.2[[#This Row],[NASP7]]</f>
        <v>928</v>
      </c>
      <c r="DH28" s="11">
        <f>Sug0.2[[#This Row],[NASP8]]</f>
        <v>985</v>
      </c>
      <c r="DI28" s="11">
        <f>Sug0.2[[#This Row],[NASP9]]</f>
        <v>1027</v>
      </c>
      <c r="DJ28" s="11">
        <f>Sug0.2[[#This Row],[NASP10]]</f>
        <v>1070</v>
      </c>
      <c r="DK28" s="11">
        <f>Sug0.2[[#This Row],[NASP11]]</f>
        <v>1117</v>
      </c>
      <c r="DL28" s="11">
        <f>Sug0.2[[#This Row],[NASP12]]</f>
        <v>1162</v>
      </c>
      <c r="DM28" s="11">
        <f>Sug0.2[[#This Row],[NASP13]]</f>
        <v>1197</v>
      </c>
      <c r="DN28" s="11">
        <f>Sug0.2[[#This Row],[NASP14]]</f>
        <v>1243</v>
      </c>
      <c r="DO28" s="11">
        <f>Sug0.2[[#This Row],[NASP15]]</f>
        <v>1303</v>
      </c>
      <c r="DP28" s="11">
        <f>Sug0.2[[#This Row],[NASP16]]</f>
        <v>1340</v>
      </c>
      <c r="DQ28" s="11">
        <f>Sug0.2[[#This Row],[NASP17]]</f>
        <v>1365</v>
      </c>
      <c r="DR28" s="11">
        <f>Sug0.2[[#This Row],[NASP18]]</f>
        <v>1412</v>
      </c>
      <c r="DS28" s="11">
        <f>Sug0.2[[#This Row],[NASP19]]</f>
        <v>1449</v>
      </c>
      <c r="DT28" s="11">
        <f>Sug0.2[[#This Row],[NASP20]]</f>
        <v>1497</v>
      </c>
      <c r="DU28" s="11">
        <f>Sug0.2[[#This Row],[NASP21]]</f>
        <v>1540</v>
      </c>
      <c r="DV28" s="11">
        <f>Sug0.2[[#This Row],[NASP22]]</f>
        <v>1575</v>
      </c>
      <c r="DW28" s="11">
        <f>Sug0.2[[#This Row],[NASP23]]</f>
        <v>1618</v>
      </c>
      <c r="DX28" s="11">
        <f>Sug0.2[[#This Row],[NASP24]]</f>
        <v>1642</v>
      </c>
      <c r="DY28" s="11">
        <f>Sug0.2[[#This Row],[NASP25]]</f>
        <v>1650</v>
      </c>
      <c r="DZ28" s="11">
        <f>Sug0.2[[#This Row],[NASP26]]</f>
        <v>1686</v>
      </c>
      <c r="EA28" s="11">
        <f>Sug0.2[[#This Row],[NASP27]]</f>
        <v>1691</v>
      </c>
      <c r="EB28" s="15">
        <f>Sug0.5[[#This Row],[NASP2]]</f>
        <v>655</v>
      </c>
      <c r="EC28" s="15">
        <f>Sug0.5[[#This Row],[NASP3]]</f>
        <v>699</v>
      </c>
      <c r="ED28" s="15">
        <f>Sug0.5[[#This Row],[NASP4]]</f>
        <v>739</v>
      </c>
      <c r="EE28" s="15">
        <f>Sug0.5[[#This Row],[NASP5]]</f>
        <v>779</v>
      </c>
      <c r="EF28" s="15">
        <f>Sug0.5[[#This Row],[NASP6]]</f>
        <v>832</v>
      </c>
      <c r="EG28" s="15">
        <f>Sug0.5[[#This Row],[NASP7]]</f>
        <v>886</v>
      </c>
      <c r="EH28" s="15">
        <f>Sug0.5[[#This Row],[NASP8]]</f>
        <v>925</v>
      </c>
      <c r="EI28" s="15">
        <f>Sug0.5[[#This Row],[NASP9]]</f>
        <v>958</v>
      </c>
      <c r="EJ28" s="15">
        <f>Sug0.5[[#This Row],[NASP10]]</f>
        <v>998</v>
      </c>
      <c r="EK28" s="15">
        <f>Sug0.5[[#This Row],[NASP11]]</f>
        <v>1032</v>
      </c>
      <c r="EL28" s="15">
        <f>Sug0.5[[#This Row],[NASP12]]</f>
        <v>1068</v>
      </c>
      <c r="EM28" s="15">
        <f>Sug0.5[[#This Row],[NASP13]]</f>
        <v>1102</v>
      </c>
      <c r="EN28" s="15">
        <f>Sug0.5[[#This Row],[NASP14]]</f>
        <v>1134</v>
      </c>
      <c r="EO28" s="15">
        <f>Sug0.5[[#This Row],[NASP15]]</f>
        <v>1185</v>
      </c>
      <c r="EP28" s="15">
        <f>Sug0.5[[#This Row],[NASP16]]</f>
        <v>1218</v>
      </c>
      <c r="EQ28" s="15">
        <f>Sug0.5[[#This Row],[NASP17]]</f>
        <v>1238</v>
      </c>
      <c r="ER28" s="15">
        <f>Sug0.5[[#This Row],[NASP18]]</f>
        <v>1280</v>
      </c>
      <c r="ES28" s="15">
        <f>Sug0.5[[#This Row],[NASP19]]</f>
        <v>1316</v>
      </c>
      <c r="ET28" s="15">
        <f>Sug0.5[[#This Row],[NASP20]]</f>
        <v>1360</v>
      </c>
      <c r="EU28" s="15">
        <f>Sug0.5[[#This Row],[NASP21]]</f>
        <v>1392</v>
      </c>
      <c r="EV28" s="15">
        <f>Sug0.5[[#This Row],[NASP22]]</f>
        <v>1422</v>
      </c>
      <c r="EW28" s="15">
        <f>Sug0.5[[#This Row],[NASP23]]</f>
        <v>1460</v>
      </c>
      <c r="EX28" s="15">
        <f>Sug0.5[[#This Row],[NASP24]]</f>
        <v>1479</v>
      </c>
      <c r="EY28" s="15">
        <f>Sug0.5[[#This Row],[NASP25]]</f>
        <v>1484</v>
      </c>
      <c r="EZ28" s="15">
        <f>Sug0.5[[#This Row],[NASP26]]</f>
        <v>1508</v>
      </c>
      <c r="FA28" s="15">
        <f>Sug0.5[[#This Row],[NASP27]]</f>
        <v>1516</v>
      </c>
      <c r="FB28" s="15">
        <f>Reg[[#This Row],[CIRP2]]</f>
        <v>83</v>
      </c>
      <c r="FC28" s="15">
        <f>Reg[[#This Row],[CIRP3]]</f>
        <v>85</v>
      </c>
      <c r="FD28" s="15">
        <f>Reg[[#This Row],[CIRP4]]</f>
        <v>91</v>
      </c>
      <c r="FE28" s="15">
        <f>Reg[[#This Row],[CIRP5]]</f>
        <v>93</v>
      </c>
      <c r="FF28" s="15">
        <f>Reg[[#This Row],[CIRP6]]</f>
        <v>95</v>
      </c>
      <c r="FG28" s="15">
        <f>Reg[[#This Row],[CIRP7]]</f>
        <v>99</v>
      </c>
      <c r="FH28" s="15">
        <f>Reg[[#This Row],[CIRP8]]</f>
        <v>105</v>
      </c>
      <c r="FI28" s="15">
        <f>Reg[[#This Row],[CIRP9]]</f>
        <v>110</v>
      </c>
      <c r="FJ28" s="15">
        <f>Reg[[#This Row],[CIRP10]]</f>
        <v>115</v>
      </c>
      <c r="FK28" s="15">
        <f>Reg[[#This Row],[CIRP11]]</f>
        <v>118</v>
      </c>
      <c r="FL28" s="15">
        <f>Reg[[#This Row],[CIRP12]]</f>
        <v>122</v>
      </c>
      <c r="FM28" s="15">
        <f>Reg[[#This Row],[CIRP13]]</f>
        <v>132</v>
      </c>
      <c r="FN28" s="15">
        <f>Reg[[#This Row],[CIRP14]]</f>
        <v>142</v>
      </c>
      <c r="FO28" s="15">
        <f>Reg[[#This Row],[CIRP15]]</f>
        <v>135</v>
      </c>
      <c r="FP28" s="15">
        <f>Reg[[#This Row],[CIRP16]]</f>
        <v>150</v>
      </c>
      <c r="FQ28" s="15">
        <f>Reg[[#This Row],[CIRP17]]</f>
        <v>158</v>
      </c>
      <c r="FR28" s="15">
        <f>Reg[[#This Row],[CIRP18]]</f>
        <v>159</v>
      </c>
      <c r="FS28" s="15">
        <f>Reg[[#This Row],[CIRP19]]</f>
        <v>159</v>
      </c>
      <c r="FT28" s="15">
        <f>Reg[[#This Row],[CIRP20]]</f>
        <v>167</v>
      </c>
      <c r="FU28" s="15">
        <f>Reg[[#This Row],[CIRP21]]</f>
        <v>174</v>
      </c>
      <c r="FV28" s="15">
        <f>Reg[[#This Row],[CIRP22]]</f>
        <v>173</v>
      </c>
      <c r="FW28" s="15">
        <f>Reg[[#This Row],[CIRP23]]</f>
        <v>178</v>
      </c>
      <c r="FX28" s="15">
        <f>Reg[[#This Row],[CIRP24]]</f>
        <v>185</v>
      </c>
      <c r="FY28" s="15">
        <f>Reg[[#This Row],[CIRP25]]</f>
        <v>190</v>
      </c>
      <c r="FZ28" s="15">
        <f>Reg[[#This Row],[CIRP26]]</f>
        <v>194</v>
      </c>
      <c r="GA28" s="15">
        <f>Reg[[#This Row],[CIRP27]]</f>
        <v>207</v>
      </c>
      <c r="GB28" s="15">
        <f>Sug0.2[[#This Row],[CIRP2]]</f>
        <v>83</v>
      </c>
      <c r="GC28" s="15">
        <f>Sug0.2[[#This Row],[CIRP3]]</f>
        <v>85</v>
      </c>
      <c r="GD28" s="15">
        <f>Sug0.2[[#This Row],[CIRP4]]</f>
        <v>91</v>
      </c>
      <c r="GE28" s="15">
        <f>Sug0.2[[#This Row],[CIRP5]]</f>
        <v>93</v>
      </c>
      <c r="GF28" s="15">
        <f>Sug0.2[[#This Row],[CIRP6]]</f>
        <v>95</v>
      </c>
      <c r="GG28" s="15">
        <f>Sug0.2[[#This Row],[CIRP7]]</f>
        <v>99</v>
      </c>
      <c r="GH28" s="15">
        <f>Sug0.2[[#This Row],[CIRP8]]</f>
        <v>105</v>
      </c>
      <c r="GI28" s="15">
        <f>Sug0.2[[#This Row],[CIRP9]]</f>
        <v>108</v>
      </c>
      <c r="GJ28" s="15">
        <f>Sug0.2[[#This Row],[CIRP10]]</f>
        <v>111</v>
      </c>
      <c r="GK28" s="15">
        <f>Sug0.2[[#This Row],[CIRP11]]</f>
        <v>115</v>
      </c>
      <c r="GL28" s="15">
        <f>Sug0.2[[#This Row],[CIRP12]]</f>
        <v>118</v>
      </c>
      <c r="GM28" s="15">
        <f>Sug0.2[[#This Row],[CIRP13]]</f>
        <v>127</v>
      </c>
      <c r="GN28" s="15">
        <f>Sug0.2[[#This Row],[CIRP14]]</f>
        <v>135</v>
      </c>
      <c r="GO28" s="15">
        <f>Sug0.2[[#This Row],[CIRP15]]</f>
        <v>128</v>
      </c>
      <c r="GP28" s="15">
        <f>Sug0.2[[#This Row],[CIRP16]]</f>
        <v>142</v>
      </c>
      <c r="GQ28" s="15">
        <f>Sug0.2[[#This Row],[CIRP17]]</f>
        <v>150</v>
      </c>
      <c r="GR28" s="15">
        <f>Sug0.2[[#This Row],[CIRP18]]</f>
        <v>150</v>
      </c>
      <c r="GS28" s="15">
        <f>Sug0.2[[#This Row],[CIRP19]]</f>
        <v>151</v>
      </c>
      <c r="GT28" s="15">
        <f>Sug0.2[[#This Row],[CIRP20]]</f>
        <v>159</v>
      </c>
      <c r="GU28" s="15">
        <f>Sug0.2[[#This Row],[CIRP21]]</f>
        <v>166</v>
      </c>
      <c r="GV28" s="15">
        <f>Sug0.2[[#This Row],[CIRP22]]</f>
        <v>163</v>
      </c>
      <c r="GW28" s="15">
        <f>Sug0.2[[#This Row],[CIRP23]]</f>
        <v>166</v>
      </c>
      <c r="GX28" s="15">
        <f>Sug0.2[[#This Row],[CIRP24]]</f>
        <v>174</v>
      </c>
      <c r="GY28" s="15">
        <f>Sug0.2[[#This Row],[CIRP25]]</f>
        <v>180</v>
      </c>
      <c r="GZ28" s="15">
        <f>Sug0.2[[#This Row],[CIRP26]]</f>
        <v>183</v>
      </c>
      <c r="HA28" s="15">
        <f>Sug0.2[[#This Row],[CIRP27]]</f>
        <v>190</v>
      </c>
      <c r="HB28" s="15">
        <f>Sug0.5[[#This Row],[CIRP2]]</f>
        <v>83</v>
      </c>
      <c r="HC28" s="15">
        <f>Sug0.5[[#This Row],[CIRP3]]</f>
        <v>84</v>
      </c>
      <c r="HD28" s="15">
        <f>Sug0.5[[#This Row],[CIRP4]]</f>
        <v>90</v>
      </c>
      <c r="HE28" s="15">
        <f>Sug0.5[[#This Row],[CIRP5]]</f>
        <v>90</v>
      </c>
      <c r="HF28" s="15">
        <f>Sug0.5[[#This Row],[CIRP6]]</f>
        <v>92</v>
      </c>
      <c r="HG28" s="15">
        <f>Sug0.5[[#This Row],[CIRP7]]</f>
        <v>92</v>
      </c>
      <c r="HH28" s="15">
        <f>Sug0.5[[#This Row],[CIRP8]]</f>
        <v>97</v>
      </c>
      <c r="HI28" s="15">
        <f>Sug0.5[[#This Row],[CIRP9]]</f>
        <v>99</v>
      </c>
      <c r="HJ28" s="15">
        <f>Sug0.5[[#This Row],[CIRP10]]</f>
        <v>96</v>
      </c>
      <c r="HK28" s="15">
        <f>Sug0.5[[#This Row],[CIRP11]]</f>
        <v>99</v>
      </c>
      <c r="HL28" s="15">
        <f>Sug0.5[[#This Row],[CIRP12]]</f>
        <v>101</v>
      </c>
      <c r="HM28" s="15">
        <f>Sug0.5[[#This Row],[CIRP13]]</f>
        <v>106</v>
      </c>
      <c r="HN28" s="15">
        <f>Sug0.5[[#This Row],[CIRP14]]</f>
        <v>115</v>
      </c>
      <c r="HO28" s="15">
        <f>Sug0.5[[#This Row],[CIRP15]]</f>
        <v>109</v>
      </c>
      <c r="HP28" s="15">
        <f>Sug0.5[[#This Row],[CIRP16]]</f>
        <v>120</v>
      </c>
      <c r="HQ28" s="15">
        <f>Sug0.5[[#This Row],[CIRP17]]</f>
        <v>127</v>
      </c>
      <c r="HR28" s="15">
        <f>Sug0.5[[#This Row],[CIRP18]]</f>
        <v>126</v>
      </c>
      <c r="HS28" s="15">
        <f>Sug0.5[[#This Row],[CIRP19]]</f>
        <v>121</v>
      </c>
      <c r="HT28" s="15">
        <f>Sug0.5[[#This Row],[CIRP20]]</f>
        <v>127</v>
      </c>
      <c r="HU28" s="15">
        <f>Sug0.5[[#This Row],[CIRP21]]</f>
        <v>135</v>
      </c>
      <c r="HV28" s="15">
        <f>Sug0.5[[#This Row],[CIRP22]]</f>
        <v>133</v>
      </c>
      <c r="HW28" s="15">
        <f>Sug0.5[[#This Row],[CIRP23]]</f>
        <v>135</v>
      </c>
      <c r="HX28" s="15">
        <f>Sug0.5[[#This Row],[CIRP24]]</f>
        <v>141</v>
      </c>
      <c r="HY28" s="15">
        <f>Sug0.5[[#This Row],[CIRP25]]</f>
        <v>143</v>
      </c>
      <c r="HZ28" s="15">
        <f>Sug0.5[[#This Row],[CIRP26]]</f>
        <v>146</v>
      </c>
      <c r="IA28" s="15">
        <f>Sug0.5[[#This Row],[CIRP27]]</f>
        <v>152</v>
      </c>
      <c r="IB28" s="15">
        <f>Reg[[#This Row],[HCCP2]]</f>
        <v>4</v>
      </c>
      <c r="IC28" s="15">
        <f>Reg[[#This Row],[HCCP3]]</f>
        <v>3</v>
      </c>
      <c r="ID28" s="15">
        <f>Reg[[#This Row],[HCCP4]]</f>
        <v>1</v>
      </c>
      <c r="IE28" s="15">
        <f>Reg[[#This Row],[HCCP5]]</f>
        <v>0</v>
      </c>
      <c r="IF28" s="15">
        <f>Reg[[#This Row],[HCCP6]]</f>
        <v>2</v>
      </c>
      <c r="IG28" s="15">
        <f>Reg[[#This Row],[HCCP7]]</f>
        <v>1</v>
      </c>
      <c r="IH28" s="15">
        <f>Reg[[#This Row],[HCCP8]]</f>
        <v>2</v>
      </c>
      <c r="II28" s="15">
        <f>Reg[[#This Row],[HCCP9]]</f>
        <v>5</v>
      </c>
      <c r="IJ28" s="15">
        <f>Reg[[#This Row],[HCCP10]]</f>
        <v>4</v>
      </c>
      <c r="IK28" s="15">
        <f>Reg[[#This Row],[HCCP11]]</f>
        <v>4</v>
      </c>
      <c r="IL28" s="15">
        <f>Reg[[#This Row],[HCCP12]]</f>
        <v>5</v>
      </c>
      <c r="IM28" s="15">
        <f>Reg[[#This Row],[HCCP13]]</f>
        <v>6</v>
      </c>
      <c r="IN28" s="15">
        <f>Reg[[#This Row],[HCCP14]]</f>
        <v>6</v>
      </c>
      <c r="IO28" s="15">
        <f>Reg[[#This Row],[HCCP15]]</f>
        <v>9</v>
      </c>
      <c r="IP28" s="15">
        <f>Reg[[#This Row],[HCCP16]]</f>
        <v>8</v>
      </c>
      <c r="IQ28" s="15">
        <f>Reg[[#This Row],[HCCP17]]</f>
        <v>6</v>
      </c>
      <c r="IR28" s="15">
        <f>Reg[[#This Row],[HCCP18]]</f>
        <v>9</v>
      </c>
      <c r="IS28" s="15">
        <f>Reg[[#This Row],[HCCP19]]</f>
        <v>8</v>
      </c>
      <c r="IT28" s="15">
        <f>Reg[[#This Row],[HCCP20]]</f>
        <v>10</v>
      </c>
      <c r="IU28" s="15">
        <f>Reg[[#This Row],[HCCP21]]</f>
        <v>7</v>
      </c>
      <c r="IV28" s="15">
        <f>Reg[[#This Row],[HCCP22]]</f>
        <v>8</v>
      </c>
      <c r="IW28" s="15">
        <f>Reg[[#This Row],[HCCP23]]</f>
        <v>7</v>
      </c>
      <c r="IX28" s="15">
        <f>Reg[[#This Row],[HCCP24]]</f>
        <v>6</v>
      </c>
      <c r="IY28" s="15">
        <f>Reg[[#This Row],[HCCP25]]</f>
        <v>6</v>
      </c>
      <c r="IZ28" s="15">
        <f>Reg[[#This Row],[HCCP26]]</f>
        <v>6</v>
      </c>
      <c r="JA28" s="15">
        <f>Reg[[#This Row],[HCCP27]]</f>
        <v>3</v>
      </c>
      <c r="JB28" s="15">
        <f>Sug0.2[[#This Row],[HCCP2]]</f>
        <v>4</v>
      </c>
      <c r="JC28" s="15">
        <f>Sug0.2[[#This Row],[HCCP3]]</f>
        <v>3</v>
      </c>
      <c r="JD28" s="15">
        <f>Sug0.2[[#This Row],[HCCP4]]</f>
        <v>1</v>
      </c>
      <c r="JE28" s="15">
        <f>Sug0.2[[#This Row],[HCCP5]]</f>
        <v>0</v>
      </c>
      <c r="JF28" s="15">
        <f>Sug0.2[[#This Row],[HCCP6]]</f>
        <v>2</v>
      </c>
      <c r="JG28" s="15">
        <f>Sug0.2[[#This Row],[HCCP7]]</f>
        <v>1</v>
      </c>
      <c r="JH28" s="15">
        <f>Sug0.2[[#This Row],[HCCP8]]</f>
        <v>2</v>
      </c>
      <c r="JI28" s="15">
        <f>Sug0.2[[#This Row],[HCCP9]]</f>
        <v>5</v>
      </c>
      <c r="JJ28" s="15">
        <f>Sug0.2[[#This Row],[HCCP10]]</f>
        <v>4</v>
      </c>
      <c r="JK28" s="15">
        <f>Sug0.2[[#This Row],[HCCP11]]</f>
        <v>4</v>
      </c>
      <c r="JL28" s="15">
        <f>Sug0.2[[#This Row],[HCCP12]]</f>
        <v>5</v>
      </c>
      <c r="JM28" s="15">
        <f>Sug0.2[[#This Row],[HCCP13]]</f>
        <v>6</v>
      </c>
      <c r="JN28" s="15">
        <f>Sug0.2[[#This Row],[HCCP14]]</f>
        <v>6</v>
      </c>
      <c r="JO28" s="15">
        <f>Sug0.2[[#This Row],[HCCP15]]</f>
        <v>9</v>
      </c>
      <c r="JP28" s="15">
        <f>Sug0.2[[#This Row],[HCCP16]]</f>
        <v>8</v>
      </c>
      <c r="JQ28" s="15">
        <f>Sug0.2[[#This Row],[HCCP17]]</f>
        <v>6</v>
      </c>
      <c r="JR28" s="15">
        <f>Sug0.2[[#This Row],[HCCP18]]</f>
        <v>9</v>
      </c>
      <c r="JS28" s="15">
        <f>Sug0.2[[#This Row],[HCCP19]]</f>
        <v>8</v>
      </c>
      <c r="JT28" s="15">
        <f>Sug0.2[[#This Row],[HCCP20]]</f>
        <v>9</v>
      </c>
      <c r="JU28" s="15">
        <f>Sug0.2[[#This Row],[HCCP21]]</f>
        <v>7</v>
      </c>
      <c r="JV28" s="15">
        <f>Sug0.2[[#This Row],[HCCP22]]</f>
        <v>8</v>
      </c>
      <c r="JW28" s="15">
        <f>Sug0.2[[#This Row],[HCCP23]]</f>
        <v>6</v>
      </c>
      <c r="JX28" s="15">
        <f>Sug0.2[[#This Row],[HCCP24]]</f>
        <v>6</v>
      </c>
      <c r="JY28" s="15">
        <f>Sug0.2[[#This Row],[HCCP25]]</f>
        <v>7</v>
      </c>
      <c r="JZ28" s="15">
        <f>Sug0.2[[#This Row],[HCCP26]]</f>
        <v>6</v>
      </c>
      <c r="KA28" s="15">
        <f>Sug0.2[[#This Row],[HCCP27]]</f>
        <v>3</v>
      </c>
      <c r="KB28" s="15">
        <f>Sug0.5[[#This Row],[HCCP2]]</f>
        <v>4</v>
      </c>
      <c r="KC28" s="15">
        <f>Sug0.5[[#This Row],[HCCP3]]</f>
        <v>3</v>
      </c>
      <c r="KD28" s="15">
        <f>Sug0.5[[#This Row],[HCCP4]]</f>
        <v>1</v>
      </c>
      <c r="KE28" s="15">
        <f>Sug0.5[[#This Row],[HCCP5]]</f>
        <v>0</v>
      </c>
      <c r="KF28" s="15">
        <f>Sug0.5[[#This Row],[HCCP6]]</f>
        <v>2</v>
      </c>
      <c r="KG28" s="15">
        <f>Sug0.5[[#This Row],[HCCP7]]</f>
        <v>1</v>
      </c>
      <c r="KH28" s="15">
        <f>Sug0.5[[#This Row],[HCCP8]]</f>
        <v>2</v>
      </c>
      <c r="KI28" s="15">
        <f>Sug0.5[[#This Row],[HCCP9]]</f>
        <v>5</v>
      </c>
      <c r="KJ28" s="15">
        <f>Sug0.5[[#This Row],[HCCP10]]</f>
        <v>4</v>
      </c>
      <c r="KK28" s="15">
        <f>Sug0.5[[#This Row],[HCCP11]]</f>
        <v>4</v>
      </c>
      <c r="KL28" s="15">
        <f>Sug0.5[[#This Row],[HCCP12]]</f>
        <v>3</v>
      </c>
      <c r="KM28" s="15">
        <f>Sug0.5[[#This Row],[HCCP13]]</f>
        <v>4</v>
      </c>
      <c r="KN28" s="15">
        <f>Sug0.5[[#This Row],[HCCP14]]</f>
        <v>5</v>
      </c>
      <c r="KO28" s="15">
        <f>Sug0.5[[#This Row],[HCCP15]]</f>
        <v>8</v>
      </c>
      <c r="KP28" s="15">
        <f>Sug0.5[[#This Row],[HCCP16]]</f>
        <v>6</v>
      </c>
      <c r="KQ28" s="15">
        <f>Sug0.5[[#This Row],[HCCP17]]</f>
        <v>3</v>
      </c>
      <c r="KR28" s="15">
        <f>Sug0.5[[#This Row],[HCCP18]]</f>
        <v>6</v>
      </c>
      <c r="KS28" s="15">
        <f>Sug0.5[[#This Row],[HCCP19]]</f>
        <v>8</v>
      </c>
      <c r="KT28" s="15">
        <f>Sug0.5[[#This Row],[HCCP20]]</f>
        <v>7</v>
      </c>
      <c r="KU28" s="15">
        <f>Sug0.5[[#This Row],[HCCP21]]</f>
        <v>6</v>
      </c>
      <c r="KV28" s="15">
        <f>Sug0.5[[#This Row],[HCCP22]]</f>
        <v>7</v>
      </c>
      <c r="KW28" s="15">
        <f>Sug0.5[[#This Row],[HCCP23]]</f>
        <v>6</v>
      </c>
      <c r="KX28" s="15">
        <f>Sug0.5[[#This Row],[HCCP24]]</f>
        <v>6</v>
      </c>
      <c r="KY28" s="15">
        <f>Sug0.5[[#This Row],[HCCP25]]</f>
        <v>5</v>
      </c>
      <c r="KZ28" s="15">
        <f>Sug0.5[[#This Row],[HCCP26]]</f>
        <v>4</v>
      </c>
      <c r="LA28" s="15">
        <f>Sug0.5[[#This Row],[HCCP27]]</f>
        <v>2</v>
      </c>
      <c r="LB28" s="15">
        <f>Reg[[#This Row],[CHDP2]]</f>
        <v>1524</v>
      </c>
      <c r="LC28" s="15">
        <f>Reg[[#This Row],[CHDP3]]</f>
        <v>1557</v>
      </c>
      <c r="LD28" s="15">
        <f>Reg[[#This Row],[CHDP4]]</f>
        <v>1588</v>
      </c>
      <c r="LE28" s="15">
        <f>Reg[[#This Row],[CHDP5]]</f>
        <v>1621</v>
      </c>
      <c r="LF28" s="15">
        <f>Reg[[#This Row],[CHDP6]]</f>
        <v>1613</v>
      </c>
      <c r="LG28" s="15">
        <f>Reg[[#This Row],[CHDP7]]</f>
        <v>1626</v>
      </c>
      <c r="LH28" s="15">
        <f>Reg[[#This Row],[CHDP8]]</f>
        <v>1635</v>
      </c>
      <c r="LI28" s="15">
        <f>Reg[[#This Row],[CHDP9]]</f>
        <v>1654</v>
      </c>
      <c r="LJ28" s="15">
        <f>Reg[[#This Row],[CHDP10]]</f>
        <v>1672</v>
      </c>
      <c r="LK28" s="15">
        <f>Reg[[#This Row],[CHDP11]]</f>
        <v>1683</v>
      </c>
      <c r="LL28" s="15">
        <f>Reg[[#This Row],[CHDP12]]</f>
        <v>1674</v>
      </c>
      <c r="LM28" s="15">
        <f>Reg[[#This Row],[CHDP13]]</f>
        <v>1674</v>
      </c>
      <c r="LN28" s="15">
        <f>Reg[[#This Row],[CHDP14]]</f>
        <v>1695</v>
      </c>
      <c r="LO28" s="15">
        <f>Reg[[#This Row],[CHDP15]]</f>
        <v>1712</v>
      </c>
      <c r="LP28" s="15">
        <f>Reg[[#This Row],[CHDP16]]</f>
        <v>1729</v>
      </c>
      <c r="LQ28" s="15">
        <f>Reg[[#This Row],[CHDP17]]</f>
        <v>1728</v>
      </c>
      <c r="LR28" s="15">
        <f>Reg[[#This Row],[CHDP18]]</f>
        <v>1760</v>
      </c>
      <c r="LS28" s="15">
        <f>Reg[[#This Row],[CHDP19]]</f>
        <v>1780</v>
      </c>
      <c r="LT28" s="15">
        <f>Reg[[#This Row],[CHDP20]]</f>
        <v>1819</v>
      </c>
      <c r="LU28" s="15">
        <f>Reg[[#This Row],[CHDP21]]</f>
        <v>1841</v>
      </c>
      <c r="LV28" s="15">
        <f>Reg[[#This Row],[CHDP22]]</f>
        <v>1855</v>
      </c>
      <c r="LW28" s="15">
        <f>Reg[[#This Row],[CHDP23]]</f>
        <v>1852</v>
      </c>
      <c r="LX28" s="15">
        <f>Reg[[#This Row],[CHDP24]]</f>
        <v>1838</v>
      </c>
      <c r="LY28" s="15">
        <f>Reg[[#This Row],[CHDP25]]</f>
        <v>1843</v>
      </c>
      <c r="LZ28" s="15">
        <f>Reg[[#This Row],[CHDP26]]</f>
        <v>1842</v>
      </c>
      <c r="MA28" s="15">
        <f>Reg[[#This Row],[CHDP27]]</f>
        <v>1852</v>
      </c>
      <c r="MB28" s="15">
        <f>Sug0.2[[#This Row],[CHDP2]]</f>
        <v>1524</v>
      </c>
      <c r="MC28" s="15">
        <f>Sug0.2[[#This Row],[CHDP3]]</f>
        <v>1557</v>
      </c>
      <c r="MD28" s="15">
        <f>Sug0.2[[#This Row],[CHDP4]]</f>
        <v>1588</v>
      </c>
      <c r="ME28" s="15">
        <f>Sug0.2[[#This Row],[CHDP5]]</f>
        <v>1621</v>
      </c>
      <c r="MF28" s="15">
        <f>Sug0.2[[#This Row],[CHDP6]]</f>
        <v>1612</v>
      </c>
      <c r="MG28" s="15">
        <f>Sug0.2[[#This Row],[CHDP7]]</f>
        <v>1624</v>
      </c>
      <c r="MH28" s="15">
        <f>Sug0.2[[#This Row],[CHDP8]]</f>
        <v>1633</v>
      </c>
      <c r="MI28" s="15">
        <f>Sug0.2[[#This Row],[CHDP9]]</f>
        <v>1650</v>
      </c>
      <c r="MJ28" s="15">
        <f>Sug0.2[[#This Row],[CHDP10]]</f>
        <v>1669</v>
      </c>
      <c r="MK28" s="15">
        <f>Sug0.2[[#This Row],[CHDP11]]</f>
        <v>1680</v>
      </c>
      <c r="ML28" s="15">
        <f>Sug0.2[[#This Row],[CHDP12]]</f>
        <v>1670</v>
      </c>
      <c r="MM28" s="15">
        <f>Sug0.2[[#This Row],[CHDP13]]</f>
        <v>1669</v>
      </c>
      <c r="MN28" s="15">
        <f>Sug0.2[[#This Row],[CHDP14]]</f>
        <v>1690</v>
      </c>
      <c r="MO28" s="15">
        <f>Sug0.2[[#This Row],[CHDP15]]</f>
        <v>1705</v>
      </c>
      <c r="MP28" s="15">
        <f>Sug0.2[[#This Row],[CHDP16]]</f>
        <v>1723</v>
      </c>
      <c r="MQ28" s="15">
        <f>Sug0.2[[#This Row],[CHDP17]]</f>
        <v>1721</v>
      </c>
      <c r="MR28" s="15">
        <f>Sug0.2[[#This Row],[CHDP18]]</f>
        <v>1750</v>
      </c>
      <c r="MS28" s="15">
        <f>Sug0.2[[#This Row],[CHDP19]]</f>
        <v>1771</v>
      </c>
      <c r="MT28" s="15">
        <f>Sug0.2[[#This Row],[CHDP20]]</f>
        <v>1810</v>
      </c>
      <c r="MU28" s="15">
        <f>Sug0.2[[#This Row],[CHDP21]]</f>
        <v>1831</v>
      </c>
      <c r="MV28" s="15">
        <f>Sug0.2[[#This Row],[CHDP22]]</f>
        <v>1846</v>
      </c>
      <c r="MW28" s="15">
        <f>Sug0.2[[#This Row],[CHDP23]]</f>
        <v>1847</v>
      </c>
      <c r="MX28" s="15">
        <f>Sug0.2[[#This Row],[CHDP24]]</f>
        <v>1831</v>
      </c>
      <c r="MY28" s="15">
        <f>Sug0.2[[#This Row],[CHDP25]]</f>
        <v>1834</v>
      </c>
      <c r="MZ28" s="15">
        <f>Sug0.2[[#This Row],[CHDP26]]</f>
        <v>1831</v>
      </c>
      <c r="NA28" s="15">
        <f>Sug0.2[[#This Row],[CHDP27]]</f>
        <v>1841</v>
      </c>
      <c r="NB28" s="15">
        <f>Sug0.5[[#This Row],[CHDP2]]</f>
        <v>1524</v>
      </c>
      <c r="NC28" s="15">
        <f>Sug0.5[[#This Row],[CHDP3]]</f>
        <v>1557</v>
      </c>
      <c r="ND28" s="15">
        <f>Sug0.5[[#This Row],[CHDP4]]</f>
        <v>1587</v>
      </c>
      <c r="NE28" s="15">
        <f>Sug0.5[[#This Row],[CHDP5]]</f>
        <v>1620</v>
      </c>
      <c r="NF28" s="15">
        <f>Sug0.5[[#This Row],[CHDP6]]</f>
        <v>1612</v>
      </c>
      <c r="NG28" s="15">
        <f>Sug0.5[[#This Row],[CHDP7]]</f>
        <v>1622</v>
      </c>
      <c r="NH28" s="15">
        <f>Sug0.5[[#This Row],[CHDP8]]</f>
        <v>1630</v>
      </c>
      <c r="NI28" s="15">
        <f>Sug0.5[[#This Row],[CHDP9]]</f>
        <v>1647</v>
      </c>
      <c r="NJ28" s="15">
        <f>Sug0.5[[#This Row],[CHDP10]]</f>
        <v>1665</v>
      </c>
      <c r="NK28" s="15">
        <f>Sug0.5[[#This Row],[CHDP11]]</f>
        <v>1678</v>
      </c>
      <c r="NL28" s="15">
        <f>Sug0.5[[#This Row],[CHDP12]]</f>
        <v>1668</v>
      </c>
      <c r="NM28" s="15">
        <f>Sug0.5[[#This Row],[CHDP13]]</f>
        <v>1666</v>
      </c>
      <c r="NN28" s="15">
        <f>Sug0.5[[#This Row],[CHDP14]]</f>
        <v>1688</v>
      </c>
      <c r="NO28" s="15">
        <f>Sug0.5[[#This Row],[CHDP15]]</f>
        <v>1704</v>
      </c>
      <c r="NP28" s="15">
        <f>Sug0.5[[#This Row],[CHDP16]]</f>
        <v>1724</v>
      </c>
      <c r="NQ28" s="15">
        <f>Sug0.5[[#This Row],[CHDP17]]</f>
        <v>1720</v>
      </c>
      <c r="NR28" s="15">
        <f>Sug0.5[[#This Row],[CHDP18]]</f>
        <v>1749</v>
      </c>
      <c r="NS28" s="15">
        <f>Sug0.5[[#This Row],[CHDP19]]</f>
        <v>1771</v>
      </c>
      <c r="NT28" s="15">
        <f>Sug0.5[[#This Row],[CHDP20]]</f>
        <v>1806</v>
      </c>
      <c r="NU28" s="15">
        <f>Sug0.5[[#This Row],[CHDP21]]</f>
        <v>1830</v>
      </c>
      <c r="NV28" s="15">
        <f>Sug0.5[[#This Row],[CHDP22]]</f>
        <v>1843</v>
      </c>
      <c r="NW28" s="15">
        <f>Sug0.5[[#This Row],[CHDP23]]</f>
        <v>1842</v>
      </c>
      <c r="NX28" s="15">
        <f>Sug0.5[[#This Row],[CHDP24]]</f>
        <v>1825</v>
      </c>
      <c r="NY28" s="15">
        <f>Sug0.5[[#This Row],[CHDP25]]</f>
        <v>1823</v>
      </c>
      <c r="NZ28" s="15">
        <f>Sug0.5[[#This Row],[CHDP26]]</f>
        <v>1821</v>
      </c>
      <c r="OA28" s="15">
        <f>Sug0.5[[#This Row],[CHDP27]]</f>
        <v>1835</v>
      </c>
      <c r="OB28" s="15">
        <f>Reg[[#This Row],[T2DP2]]</f>
        <v>2074</v>
      </c>
      <c r="OC28" s="15">
        <f>Reg[[#This Row],[T2DP3]]</f>
        <v>2276</v>
      </c>
      <c r="OD28" s="15">
        <f>Reg[[#This Row],[T2DP4]]</f>
        <v>2514</v>
      </c>
      <c r="OE28" s="15">
        <f>Reg[[#This Row],[T2DP5]]</f>
        <v>2679</v>
      </c>
      <c r="OF28" s="15">
        <f>Reg[[#This Row],[T2DP6]]</f>
        <v>2875</v>
      </c>
      <c r="OG28" s="15">
        <f>Reg[[#This Row],[T2DP7]]</f>
        <v>3052</v>
      </c>
      <c r="OH28" s="15">
        <f>Reg[[#This Row],[T2DP8]]</f>
        <v>3233</v>
      </c>
      <c r="OI28" s="15">
        <f>Reg[[#This Row],[T2DP9]]</f>
        <v>3446</v>
      </c>
      <c r="OJ28" s="15">
        <f>Reg[[#This Row],[T2DP10]]</f>
        <v>3612</v>
      </c>
      <c r="OK28" s="15">
        <f>Reg[[#This Row],[T2DP11]]</f>
        <v>3775</v>
      </c>
      <c r="OL28" s="15">
        <f>Reg[[#This Row],[T2DP12]]</f>
        <v>3951</v>
      </c>
      <c r="OM28" s="15">
        <f>Reg[[#This Row],[T2DP13]]</f>
        <v>4078</v>
      </c>
      <c r="ON28" s="15">
        <f>Reg[[#This Row],[T2DP14]]</f>
        <v>4205</v>
      </c>
      <c r="OO28" s="15">
        <f>Reg[[#This Row],[T2DP15]]</f>
        <v>4310</v>
      </c>
      <c r="OP28" s="15">
        <f>Reg[[#This Row],[T2DP16]]</f>
        <v>4489</v>
      </c>
      <c r="OQ28" s="15">
        <f>Reg[[#This Row],[T2DP17]]</f>
        <v>4571</v>
      </c>
      <c r="OR28" s="15">
        <f>Reg[[#This Row],[T2DP18]]</f>
        <v>4696</v>
      </c>
      <c r="OS28" s="15">
        <f>Reg[[#This Row],[T2DP19]]</f>
        <v>4825</v>
      </c>
      <c r="OT28" s="15">
        <f>Reg[[#This Row],[T2DP20]]</f>
        <v>4911</v>
      </c>
      <c r="OU28" s="15">
        <f>Reg[[#This Row],[T2DP21]]</f>
        <v>5012</v>
      </c>
      <c r="OV28" s="15">
        <f>Reg[[#This Row],[T2DP22]]</f>
        <v>5082</v>
      </c>
      <c r="OW28" s="15">
        <f>Reg[[#This Row],[T2DP23]]</f>
        <v>5169</v>
      </c>
      <c r="OX28" s="15">
        <f>Reg[[#This Row],[T2DP24]]</f>
        <v>5245</v>
      </c>
      <c r="OY28" s="15">
        <f>Reg[[#This Row],[T2DP25]]</f>
        <v>5304</v>
      </c>
      <c r="OZ28" s="15">
        <f>Reg[[#This Row],[T2DP26]]</f>
        <v>5395</v>
      </c>
      <c r="PA28" s="15">
        <f>Reg[[#This Row],[T2DP27]]</f>
        <v>5457</v>
      </c>
      <c r="PB28" s="15">
        <f>Sug0.2[[#This Row],[T2DP2]]</f>
        <v>2074</v>
      </c>
      <c r="PC28" s="15">
        <f>Sug0.2[[#This Row],[T2DP3]]</f>
        <v>2276</v>
      </c>
      <c r="PD28" s="15">
        <f>Sug0.2[[#This Row],[T2DP4]]</f>
        <v>2514</v>
      </c>
      <c r="PE28" s="15">
        <f>Sug0.2[[#This Row],[T2DP5]]</f>
        <v>2679</v>
      </c>
      <c r="PF28" s="15">
        <f>Sug0.2[[#This Row],[T2DP6]]</f>
        <v>2874</v>
      </c>
      <c r="PG28" s="15">
        <f>Sug0.2[[#This Row],[T2DP7]]</f>
        <v>3048</v>
      </c>
      <c r="PH28" s="15">
        <f>Sug0.2[[#This Row],[T2DP8]]</f>
        <v>3228</v>
      </c>
      <c r="PI28" s="15">
        <f>Sug0.2[[#This Row],[T2DP9]]</f>
        <v>3439</v>
      </c>
      <c r="PJ28" s="15">
        <f>Sug0.2[[#This Row],[T2DP10]]</f>
        <v>3602</v>
      </c>
      <c r="PK28" s="15">
        <f>Sug0.2[[#This Row],[T2DP11]]</f>
        <v>3764</v>
      </c>
      <c r="PL28" s="15">
        <f>Sug0.2[[#This Row],[T2DP12]]</f>
        <v>3937</v>
      </c>
      <c r="PM28" s="15">
        <f>Sug0.2[[#This Row],[T2DP13]]</f>
        <v>4060</v>
      </c>
      <c r="PN28" s="15">
        <f>Sug0.2[[#This Row],[T2DP14]]</f>
        <v>4184</v>
      </c>
      <c r="PO28" s="15">
        <f>Sug0.2[[#This Row],[T2DP15]]</f>
        <v>4289</v>
      </c>
      <c r="PP28" s="15">
        <f>Sug0.2[[#This Row],[T2DP16]]</f>
        <v>4462</v>
      </c>
      <c r="PQ28" s="15">
        <f>Sug0.2[[#This Row],[T2DP17]]</f>
        <v>4540</v>
      </c>
      <c r="PR28" s="15">
        <f>Sug0.2[[#This Row],[T2DP18]]</f>
        <v>4662</v>
      </c>
      <c r="PS28" s="15">
        <f>Sug0.2[[#This Row],[T2DP19]]</f>
        <v>4790</v>
      </c>
      <c r="PT28" s="15">
        <f>Sug0.2[[#This Row],[T2DP20]]</f>
        <v>4877</v>
      </c>
      <c r="PU28" s="15">
        <f>Sug0.2[[#This Row],[T2DP21]]</f>
        <v>4980</v>
      </c>
      <c r="PV28" s="15">
        <f>Sug0.2[[#This Row],[T2DP22]]</f>
        <v>5049</v>
      </c>
      <c r="PW28" s="15">
        <f>Sug0.2[[#This Row],[T2DP23]]</f>
        <v>5135</v>
      </c>
      <c r="PX28" s="15">
        <f>Sug0.2[[#This Row],[T2DP24]]</f>
        <v>5206</v>
      </c>
      <c r="PY28" s="15">
        <f>Sug0.2[[#This Row],[T2DP25]]</f>
        <v>5267</v>
      </c>
      <c r="PZ28" s="15">
        <f>Sug0.2[[#This Row],[T2DP26]]</f>
        <v>5351</v>
      </c>
      <c r="QA28" s="15">
        <f>Sug0.2[[#This Row],[T2DP27]]</f>
        <v>5415</v>
      </c>
      <c r="QB28" s="15">
        <f>Sug0.5[[#This Row],[T2DP2]]</f>
        <v>2074</v>
      </c>
      <c r="QC28" s="15">
        <f>Sug0.5[[#This Row],[T2DP3]]</f>
        <v>2276</v>
      </c>
      <c r="QD28" s="15">
        <f>Sug0.5[[#This Row],[T2DP4]]</f>
        <v>2512</v>
      </c>
      <c r="QE28" s="15">
        <f>Sug0.5[[#This Row],[T2DP5]]</f>
        <v>2673</v>
      </c>
      <c r="QF28" s="15">
        <f>Sug0.5[[#This Row],[T2DP6]]</f>
        <v>2867</v>
      </c>
      <c r="QG28" s="15">
        <f>Sug0.5[[#This Row],[T2DP7]]</f>
        <v>3036</v>
      </c>
      <c r="QH28" s="15">
        <f>Sug0.5[[#This Row],[T2DP8]]</f>
        <v>3208</v>
      </c>
      <c r="QI28" s="15">
        <f>Sug0.5[[#This Row],[T2DP9]]</f>
        <v>3412</v>
      </c>
      <c r="QJ28" s="15">
        <f>Sug0.5[[#This Row],[T2DP10]]</f>
        <v>3570</v>
      </c>
      <c r="QK28" s="15">
        <f>Sug0.5[[#This Row],[T2DP11]]</f>
        <v>3722</v>
      </c>
      <c r="QL28" s="15">
        <f>Sug0.5[[#This Row],[T2DP12]]</f>
        <v>3878</v>
      </c>
      <c r="QM28" s="15">
        <f>Sug0.5[[#This Row],[T2DP13]]</f>
        <v>3998</v>
      </c>
      <c r="QN28" s="15">
        <f>Sug0.5[[#This Row],[T2DP14]]</f>
        <v>4116</v>
      </c>
      <c r="QO28" s="15">
        <f>Sug0.5[[#This Row],[T2DP15]]</f>
        <v>4217</v>
      </c>
      <c r="QP28" s="15">
        <f>Sug0.5[[#This Row],[T2DP16]]</f>
        <v>4382</v>
      </c>
      <c r="QQ28" s="15">
        <f>Sug0.5[[#This Row],[T2DP17]]</f>
        <v>4457</v>
      </c>
      <c r="QR28" s="15">
        <f>Sug0.5[[#This Row],[T2DP18]]</f>
        <v>4576</v>
      </c>
      <c r="QS28" s="15">
        <f>Sug0.5[[#This Row],[T2DP19]]</f>
        <v>4699</v>
      </c>
      <c r="QT28" s="15">
        <f>Sug0.5[[#This Row],[T2DP20]]</f>
        <v>4781</v>
      </c>
      <c r="QU28" s="15">
        <f>Sug0.5[[#This Row],[T2DP21]]</f>
        <v>4884</v>
      </c>
      <c r="QV28" s="15">
        <f>Sug0.5[[#This Row],[T2DP22]]</f>
        <v>4962</v>
      </c>
      <c r="QW28" s="15">
        <f>Sug0.5[[#This Row],[T2DP23]]</f>
        <v>5041</v>
      </c>
      <c r="QX28" s="15">
        <f>Sug0.5[[#This Row],[T2DP24]]</f>
        <v>5104</v>
      </c>
      <c r="QY28" s="15">
        <f>Sug0.5[[#This Row],[T2DP25]]</f>
        <v>5161</v>
      </c>
      <c r="QZ28" s="15">
        <f>Sug0.5[[#This Row],[T2DP26]]</f>
        <v>5244</v>
      </c>
      <c r="RA28" s="15">
        <f>Sug0.5[[#This Row],[T2DP27]]</f>
        <v>5302</v>
      </c>
      <c r="RB28" s="15">
        <f>Reg[[#This Row],[OVEP2]]</f>
        <v>7364</v>
      </c>
      <c r="RC28" s="15">
        <f>Reg[[#This Row],[OVEP3]]</f>
        <v>7476</v>
      </c>
      <c r="RD28" s="15">
        <f>Reg[[#This Row],[OVEP4]]</f>
        <v>7587</v>
      </c>
      <c r="RE28" s="15">
        <f>Reg[[#This Row],[OVEP5]]</f>
        <v>7665</v>
      </c>
      <c r="RF28" s="15">
        <f>Reg[[#This Row],[OVEP6]]</f>
        <v>7849</v>
      </c>
      <c r="RG28" s="15">
        <f>Reg[[#This Row],[OVEP7]]</f>
        <v>7939</v>
      </c>
      <c r="RH28" s="15">
        <f>Reg[[#This Row],[OVEP8]]</f>
        <v>7940</v>
      </c>
      <c r="RI28" s="15">
        <f>Reg[[#This Row],[OVEP9]]</f>
        <v>8054</v>
      </c>
      <c r="RJ28" s="15">
        <f>Reg[[#This Row],[OVEP10]]</f>
        <v>8134</v>
      </c>
      <c r="RK28" s="15">
        <f>Reg[[#This Row],[OVEP11]]</f>
        <v>8213</v>
      </c>
      <c r="RL28" s="15">
        <f>Reg[[#This Row],[OVEP12]]</f>
        <v>8246</v>
      </c>
      <c r="RM28" s="15">
        <f>Reg[[#This Row],[OVEP13]]</f>
        <v>8301</v>
      </c>
      <c r="RN28" s="15">
        <f>Reg[[#This Row],[OVEP14]]</f>
        <v>8336</v>
      </c>
      <c r="RO28" s="15">
        <f>Reg[[#This Row],[OVEP15]]</f>
        <v>8452</v>
      </c>
      <c r="RP28" s="15">
        <f>Reg[[#This Row],[OVEP16]]</f>
        <v>8485</v>
      </c>
      <c r="RQ28" s="15">
        <f>Reg[[#This Row],[OVEP17]]</f>
        <v>8550</v>
      </c>
      <c r="RR28" s="15">
        <f>Reg[[#This Row],[OVEP18]]</f>
        <v>8567</v>
      </c>
      <c r="RS28" s="15">
        <f>Reg[[#This Row],[OVEP19]]</f>
        <v>8676</v>
      </c>
      <c r="RT28" s="15">
        <f>Reg[[#This Row],[OVEP20]]</f>
        <v>8676</v>
      </c>
      <c r="RU28" s="15">
        <f>Reg[[#This Row],[OVEP21]]</f>
        <v>8714</v>
      </c>
      <c r="RV28" s="15">
        <f>Reg[[#This Row],[OVEP22]]</f>
        <v>8716</v>
      </c>
      <c r="RW28" s="15">
        <f>Reg[[#This Row],[OVEP23]]</f>
        <v>8713</v>
      </c>
      <c r="RX28" s="15">
        <f>Reg[[#This Row],[OVEP24]]</f>
        <v>8787</v>
      </c>
      <c r="RY28" s="15">
        <f>Reg[[#This Row],[OVEP25]]</f>
        <v>8717</v>
      </c>
      <c r="RZ28" s="15">
        <f>Reg[[#This Row],[OVEP26]]</f>
        <v>8693</v>
      </c>
      <c r="SA28" s="15">
        <f>Reg[[#This Row],[OVEP27]]</f>
        <v>8695</v>
      </c>
      <c r="SB28" s="15">
        <f>Sug0.2[[#This Row],[OVEP2]]</f>
        <v>7364</v>
      </c>
      <c r="SC28" s="15">
        <f>Sug0.2[[#This Row],[OVEP3]]</f>
        <v>7472</v>
      </c>
      <c r="SD28" s="15">
        <f>Sug0.2[[#This Row],[OVEP4]]</f>
        <v>7575</v>
      </c>
      <c r="SE28" s="15">
        <f>Sug0.2[[#This Row],[OVEP5]]</f>
        <v>7644</v>
      </c>
      <c r="SF28" s="15">
        <f>Sug0.2[[#This Row],[OVEP6]]</f>
        <v>7823</v>
      </c>
      <c r="SG28" s="15">
        <f>Sug0.2[[#This Row],[OVEP7]]</f>
        <v>7893</v>
      </c>
      <c r="SH28" s="15">
        <f>Sug0.2[[#This Row],[OVEP8]]</f>
        <v>7911</v>
      </c>
      <c r="SI28" s="15">
        <f>Sug0.2[[#This Row],[OVEP9]]</f>
        <v>8025</v>
      </c>
      <c r="SJ28" s="15">
        <f>Sug0.2[[#This Row],[OVEP10]]</f>
        <v>8110</v>
      </c>
      <c r="SK28" s="15">
        <f>Sug0.2[[#This Row],[OVEP11]]</f>
        <v>8194</v>
      </c>
      <c r="SL28" s="15">
        <f>Sug0.2[[#This Row],[OVEP12]]</f>
        <v>8216</v>
      </c>
      <c r="SM28" s="15">
        <f>Sug0.2[[#This Row],[OVEP13]]</f>
        <v>8278</v>
      </c>
      <c r="SN28" s="15">
        <f>Sug0.2[[#This Row],[OVEP14]]</f>
        <v>8310</v>
      </c>
      <c r="SO28" s="15">
        <f>Sug0.2[[#This Row],[OVEP15]]</f>
        <v>8451</v>
      </c>
      <c r="SP28" s="15">
        <f>Sug0.2[[#This Row],[OVEP16]]</f>
        <v>8480</v>
      </c>
      <c r="SQ28" s="15">
        <f>Sug0.2[[#This Row],[OVEP17]]</f>
        <v>8542</v>
      </c>
      <c r="SR28" s="15">
        <f>Sug0.2[[#This Row],[OVEP18]]</f>
        <v>8544</v>
      </c>
      <c r="SS28" s="15">
        <f>Sug0.2[[#This Row],[OVEP19]]</f>
        <v>8645</v>
      </c>
      <c r="ST28" s="15">
        <f>Sug0.2[[#This Row],[OVEP20]]</f>
        <v>8652</v>
      </c>
      <c r="SU28" s="15">
        <f>Sug0.2[[#This Row],[OVEP21]]</f>
        <v>8695</v>
      </c>
      <c r="SV28" s="15">
        <f>Sug0.2[[#This Row],[OVEP22]]</f>
        <v>8704</v>
      </c>
      <c r="SW28" s="15">
        <f>Sug0.2[[#This Row],[OVEP23]]</f>
        <v>8704</v>
      </c>
      <c r="SX28" s="15">
        <f>Sug0.2[[#This Row],[OVEP24]]</f>
        <v>8769</v>
      </c>
      <c r="SY28" s="15">
        <f>Sug0.2[[#This Row],[OVEP25]]</f>
        <v>8702</v>
      </c>
      <c r="SZ28" s="15">
        <f>Sug0.2[[#This Row],[OVEP26]]</f>
        <v>8687</v>
      </c>
      <c r="TA28" s="15">
        <f>Sug0.2[[#This Row],[OVEP27]]</f>
        <v>8695</v>
      </c>
      <c r="TB28" s="15">
        <f>Sug0.5[[#This Row],[OVEP2]]</f>
        <v>7364</v>
      </c>
      <c r="TC28" s="15">
        <f>Sug0.5[[#This Row],[OVEP3]]</f>
        <v>7448</v>
      </c>
      <c r="TD28" s="15">
        <f>Sug0.5[[#This Row],[OVEP4]]</f>
        <v>7527</v>
      </c>
      <c r="TE28" s="15">
        <f>Sug0.5[[#This Row],[OVEP5]]</f>
        <v>7582</v>
      </c>
      <c r="TF28" s="15">
        <f>Sug0.5[[#This Row],[OVEP6]]</f>
        <v>7753</v>
      </c>
      <c r="TG28" s="15">
        <f>Sug0.5[[#This Row],[OVEP7]]</f>
        <v>7812</v>
      </c>
      <c r="TH28" s="15">
        <f>Sug0.5[[#This Row],[OVEP8]]</f>
        <v>7860</v>
      </c>
      <c r="TI28" s="15">
        <f>Sug0.5[[#This Row],[OVEP9]]</f>
        <v>7984</v>
      </c>
      <c r="TJ28" s="15">
        <f>Sug0.5[[#This Row],[OVEP10]]</f>
        <v>8073</v>
      </c>
      <c r="TK28" s="15">
        <f>Sug0.5[[#This Row],[OVEP11]]</f>
        <v>8157</v>
      </c>
      <c r="TL28" s="15">
        <f>Sug0.5[[#This Row],[OVEP12]]</f>
        <v>8180</v>
      </c>
      <c r="TM28" s="15">
        <f>Sug0.5[[#This Row],[OVEP13]]</f>
        <v>8254</v>
      </c>
      <c r="TN28" s="15">
        <f>Sug0.5[[#This Row],[OVEP14]]</f>
        <v>8282</v>
      </c>
      <c r="TO28" s="15">
        <f>Sug0.5[[#This Row],[OVEP15]]</f>
        <v>8402</v>
      </c>
      <c r="TP28" s="15">
        <f>Sug0.5[[#This Row],[OVEP16]]</f>
        <v>8415</v>
      </c>
      <c r="TQ28" s="15">
        <f>Sug0.5[[#This Row],[OVEP17]]</f>
        <v>8504</v>
      </c>
      <c r="TR28" s="15">
        <f>Sug0.5[[#This Row],[OVEP18]]</f>
        <v>8536</v>
      </c>
      <c r="TS28" s="15">
        <f>Sug0.5[[#This Row],[OVEP19]]</f>
        <v>8640</v>
      </c>
      <c r="TT28" s="15">
        <f>Sug0.5[[#This Row],[OVEP20]]</f>
        <v>8679</v>
      </c>
      <c r="TU28" s="15">
        <f>Sug0.5[[#This Row],[OVEP21]]</f>
        <v>8722</v>
      </c>
      <c r="TV28" s="15">
        <f>Sug0.5[[#This Row],[OVEP22]]</f>
        <v>8736</v>
      </c>
      <c r="TW28" s="15">
        <f>Sug0.5[[#This Row],[OVEP23]]</f>
        <v>8727</v>
      </c>
      <c r="TX28" s="15">
        <f>Sug0.5[[#This Row],[OVEP24]]</f>
        <v>8781</v>
      </c>
      <c r="TY28" s="15">
        <f>Sug0.5[[#This Row],[OVEP25]]</f>
        <v>8734</v>
      </c>
      <c r="TZ28" s="15">
        <f>Sug0.5[[#This Row],[OVEP26]]</f>
        <v>8712</v>
      </c>
      <c r="UA28" s="15">
        <f>Sug0.5[[#This Row],[OVEP27]]</f>
        <v>8721</v>
      </c>
      <c r="UB28" s="15">
        <f>Reg[[#This Row],[OBEP2]]</f>
        <v>8443</v>
      </c>
      <c r="UC28" s="15">
        <f>Reg[[#This Row],[OBEP3]]</f>
        <v>8470</v>
      </c>
      <c r="UD28" s="15">
        <f>Reg[[#This Row],[OBEP4]]</f>
        <v>8539</v>
      </c>
      <c r="UE28" s="15">
        <f>Reg[[#This Row],[OBEP5]]</f>
        <v>8558</v>
      </c>
      <c r="UF28" s="15">
        <f>Reg[[#This Row],[OBEP6]]</f>
        <v>8566</v>
      </c>
      <c r="UG28" s="15">
        <f>Reg[[#This Row],[OBEP7]]</f>
        <v>8585</v>
      </c>
      <c r="UH28" s="15">
        <f>Reg[[#This Row],[OBEP8]]</f>
        <v>8676</v>
      </c>
      <c r="UI28" s="15">
        <f>Reg[[#This Row],[OBEP9]]</f>
        <v>8676</v>
      </c>
      <c r="UJ28" s="15">
        <f>Reg[[#This Row],[OBEP10]]</f>
        <v>8686</v>
      </c>
      <c r="UK28" s="15">
        <f>Reg[[#This Row],[OBEP11]]</f>
        <v>8683</v>
      </c>
      <c r="UL28" s="15">
        <f>Reg[[#This Row],[OBEP12]]</f>
        <v>8711</v>
      </c>
      <c r="UM28" s="15">
        <f>Reg[[#This Row],[OBEP13]]</f>
        <v>8682</v>
      </c>
      <c r="UN28" s="15">
        <f>Reg[[#This Row],[OBEP14]]</f>
        <v>8732</v>
      </c>
      <c r="UO28" s="15">
        <f>Reg[[#This Row],[OBEP15]]</f>
        <v>8742</v>
      </c>
      <c r="UP28" s="15">
        <f>Reg[[#This Row],[OBEP16]]</f>
        <v>8796</v>
      </c>
      <c r="UQ28" s="15">
        <f>Reg[[#This Row],[OBEP17]]</f>
        <v>8775</v>
      </c>
      <c r="UR28" s="15">
        <f>Reg[[#This Row],[OBEP18]]</f>
        <v>8817</v>
      </c>
      <c r="US28" s="15">
        <f>Reg[[#This Row],[OBEP19]]</f>
        <v>8859</v>
      </c>
      <c r="UT28" s="15">
        <f>Reg[[#This Row],[OBEP20]]</f>
        <v>8906</v>
      </c>
      <c r="UU28" s="15">
        <f>Reg[[#This Row],[OBEP21]]</f>
        <v>8937</v>
      </c>
      <c r="UV28" s="15">
        <f>Reg[[#This Row],[OBEP22]]</f>
        <v>8966</v>
      </c>
      <c r="UW28" s="15">
        <f>Reg[[#This Row],[OBEP23]]</f>
        <v>8956</v>
      </c>
      <c r="UX28" s="15">
        <f>Reg[[#This Row],[OBEP24]]</f>
        <v>8935</v>
      </c>
      <c r="UY28" s="15">
        <f>Reg[[#This Row],[OBEP25]]</f>
        <v>9018</v>
      </c>
      <c r="UZ28" s="15">
        <f>Reg[[#This Row],[OBEP26]]</f>
        <v>9077</v>
      </c>
      <c r="VA28" s="15">
        <f>Reg[[#This Row],[OBEP27]]</f>
        <v>9126</v>
      </c>
      <c r="VB28" s="15">
        <f>Sug0.2[[#This Row],[OBEP2]]</f>
        <v>8443</v>
      </c>
      <c r="VC28" s="15">
        <f>Sug0.2[[#This Row],[OBEP3]]</f>
        <v>8456</v>
      </c>
      <c r="VD28" s="15">
        <f>Sug0.2[[#This Row],[OBEP4]]</f>
        <v>8508</v>
      </c>
      <c r="VE28" s="15">
        <f>Sug0.2[[#This Row],[OBEP5]]</f>
        <v>8519</v>
      </c>
      <c r="VF28" s="15">
        <f>Sug0.2[[#This Row],[OBEP6]]</f>
        <v>8518</v>
      </c>
      <c r="VG28" s="15">
        <f>Sug0.2[[#This Row],[OBEP7]]</f>
        <v>8528</v>
      </c>
      <c r="VH28" s="15">
        <f>Sug0.2[[#This Row],[OBEP8]]</f>
        <v>8602</v>
      </c>
      <c r="VI28" s="15">
        <f>Sug0.2[[#This Row],[OBEP9]]</f>
        <v>8595</v>
      </c>
      <c r="VJ28" s="15">
        <f>Sug0.2[[#This Row],[OBEP10]]</f>
        <v>8595</v>
      </c>
      <c r="VK28" s="15">
        <f>Sug0.2[[#This Row],[OBEP11]]</f>
        <v>8585</v>
      </c>
      <c r="VL28" s="15">
        <f>Sug0.2[[#This Row],[OBEP12]]</f>
        <v>8607</v>
      </c>
      <c r="VM28" s="15">
        <f>Sug0.2[[#This Row],[OBEP13]]</f>
        <v>8566</v>
      </c>
      <c r="VN28" s="15">
        <f>Sug0.2[[#This Row],[OBEP14]]</f>
        <v>8612</v>
      </c>
      <c r="VO28" s="15">
        <f>Sug0.2[[#This Row],[OBEP15]]</f>
        <v>8604</v>
      </c>
      <c r="VP28" s="15">
        <f>Sug0.2[[#This Row],[OBEP16]]</f>
        <v>8649</v>
      </c>
      <c r="VQ28" s="15">
        <f>Sug0.2[[#This Row],[OBEP17]]</f>
        <v>8626</v>
      </c>
      <c r="VR28" s="15">
        <f>Sug0.2[[#This Row],[OBEP18]]</f>
        <v>8664</v>
      </c>
      <c r="VS28" s="15">
        <f>Sug0.2[[#This Row],[OBEP19]]</f>
        <v>8707</v>
      </c>
      <c r="VT28" s="15">
        <f>Sug0.2[[#This Row],[OBEP20]]</f>
        <v>8747</v>
      </c>
      <c r="VU28" s="15">
        <f>Sug0.2[[#This Row],[OBEP21]]</f>
        <v>8780</v>
      </c>
      <c r="VV28" s="15">
        <f>Sug0.2[[#This Row],[OBEP22]]</f>
        <v>8803</v>
      </c>
      <c r="VW28" s="15">
        <f>Sug0.2[[#This Row],[OBEP23]]</f>
        <v>8789</v>
      </c>
      <c r="VX28" s="15">
        <f>Sug0.2[[#This Row],[OBEP24]]</f>
        <v>8763</v>
      </c>
      <c r="VY28" s="15">
        <f>Sug0.2[[#This Row],[OBEP25]]</f>
        <v>8840</v>
      </c>
      <c r="VZ28" s="15">
        <f>Sug0.2[[#This Row],[OBEP26]]</f>
        <v>8896</v>
      </c>
      <c r="WA28" s="15">
        <f>Sug0.2[[#This Row],[OBEP27]]</f>
        <v>8938</v>
      </c>
      <c r="WB28" s="15">
        <f>Sug0.5[[#This Row],[OBEP2]]</f>
        <v>8443</v>
      </c>
      <c r="WC28" s="15">
        <f>Sug0.5[[#This Row],[OBEP3]]</f>
        <v>8433</v>
      </c>
      <c r="WD28" s="15">
        <f>Sug0.5[[#This Row],[OBEP4]]</f>
        <v>8455</v>
      </c>
      <c r="WE28" s="15">
        <f>Sug0.5[[#This Row],[OBEP5]]</f>
        <v>8435</v>
      </c>
      <c r="WF28" s="15">
        <f>Sug0.5[[#This Row],[OBEP6]]</f>
        <v>8407</v>
      </c>
      <c r="WG28" s="15">
        <f>Sug0.5[[#This Row],[OBEP7]]</f>
        <v>8399</v>
      </c>
      <c r="WH28" s="15">
        <f>Sug0.5[[#This Row],[OBEP8]]</f>
        <v>8442</v>
      </c>
      <c r="WI28" s="15">
        <f>Sug0.5[[#This Row],[OBEP9]]</f>
        <v>8405</v>
      </c>
      <c r="WJ28" s="15">
        <f>Sug0.5[[#This Row],[OBEP10]]</f>
        <v>8386</v>
      </c>
      <c r="WK28" s="15">
        <f>Sug0.5[[#This Row],[OBEP11]]</f>
        <v>8364</v>
      </c>
      <c r="WL28" s="15">
        <f>Sug0.5[[#This Row],[OBEP12]]</f>
        <v>8379</v>
      </c>
      <c r="WM28" s="15">
        <f>Sug0.5[[#This Row],[OBEP13]]</f>
        <v>8331</v>
      </c>
      <c r="WN28" s="15">
        <f>Sug0.5[[#This Row],[OBEP14]]</f>
        <v>8364</v>
      </c>
      <c r="WO28" s="15">
        <f>Sug0.5[[#This Row],[OBEP15]]</f>
        <v>8348</v>
      </c>
      <c r="WP28" s="15">
        <f>Sug0.5[[#This Row],[OBEP16]]</f>
        <v>8377</v>
      </c>
      <c r="WQ28" s="15">
        <f>Sug0.5[[#This Row],[OBEP17]]</f>
        <v>8334</v>
      </c>
      <c r="WR28" s="15">
        <f>Sug0.5[[#This Row],[OBEP18]]</f>
        <v>8351</v>
      </c>
      <c r="WS28" s="15">
        <f>Sug0.5[[#This Row],[OBEP19]]</f>
        <v>8380</v>
      </c>
      <c r="WT28" s="15">
        <f>Sug0.5[[#This Row],[OBEP20]]</f>
        <v>8408</v>
      </c>
      <c r="WU28" s="15">
        <f>Sug0.5[[#This Row],[OBEP21]]</f>
        <v>8439</v>
      </c>
      <c r="WV28" s="15">
        <f>Sug0.5[[#This Row],[OBEP22]]</f>
        <v>8452</v>
      </c>
      <c r="WW28" s="15">
        <f>Sug0.5[[#This Row],[OBEP23]]</f>
        <v>8438</v>
      </c>
      <c r="WX28" s="15">
        <f>Sug0.5[[#This Row],[OBEP24]]</f>
        <v>8411</v>
      </c>
      <c r="WY28" s="15">
        <f>Sug0.5[[#This Row],[OBEP25]]</f>
        <v>8474</v>
      </c>
      <c r="WZ28" s="15">
        <f>Sug0.5[[#This Row],[OBEP26]]</f>
        <v>8524</v>
      </c>
      <c r="XA28" s="15">
        <f>Sug0.5[[#This Row],[OBEP27]]</f>
        <v>8565</v>
      </c>
    </row>
    <row r="29" spans="1:625" x14ac:dyDescent="0.25">
      <c r="B29" s="11">
        <f>Reg[[#This Row],[STEP2]]</f>
        <v>5622</v>
      </c>
      <c r="C29" s="11">
        <f>Reg[[#This Row],[STEP3]]</f>
        <v>5910</v>
      </c>
      <c r="D29" s="11">
        <f>Reg[[#This Row],[STEP4]]</f>
        <v>6221</v>
      </c>
      <c r="E29" s="11">
        <f>Reg[[#This Row],[STEP5]]</f>
        <v>6426</v>
      </c>
      <c r="F29" s="11">
        <f>Reg[[#This Row],[STEP6]]</f>
        <v>6680</v>
      </c>
      <c r="G29" s="11">
        <f>Reg[[#This Row],[STEP7]]</f>
        <v>6903</v>
      </c>
      <c r="H29" s="11">
        <f>Reg[[#This Row],[STEP8]]</f>
        <v>7138</v>
      </c>
      <c r="I29" s="11">
        <f>Reg[[#This Row],[STEP9]]</f>
        <v>7267</v>
      </c>
      <c r="J29" s="11">
        <f>Reg[[#This Row],[STEP10]]</f>
        <v>7469</v>
      </c>
      <c r="K29" s="11">
        <f>Reg[[#This Row],[STEP11]]</f>
        <v>7627</v>
      </c>
      <c r="L29" s="11">
        <f>Reg[[#This Row],[STEP12]]</f>
        <v>7797</v>
      </c>
      <c r="M29" s="11">
        <f>Reg[[#This Row],[STEP13]]</f>
        <v>7983</v>
      </c>
      <c r="N29" s="11">
        <f>Reg[[#This Row],[STEP14]]</f>
        <v>8068</v>
      </c>
      <c r="O29" s="11">
        <f>Reg[[#This Row],[STEP15]]</f>
        <v>8193</v>
      </c>
      <c r="P29" s="11">
        <f>Reg[[#This Row],[STEP16]]</f>
        <v>8321</v>
      </c>
      <c r="Q29" s="11">
        <f>Reg[[#This Row],[STEP17]]</f>
        <v>8392</v>
      </c>
      <c r="R29" s="11">
        <f>Reg[[#This Row],[STEP18]]</f>
        <v>8534</v>
      </c>
      <c r="S29" s="11">
        <f>Reg[[#This Row],[STEP19]]</f>
        <v>8560</v>
      </c>
      <c r="T29" s="11">
        <f>Reg[[#This Row],[STEP20]]</f>
        <v>8600</v>
      </c>
      <c r="U29" s="11">
        <f>Reg[[#This Row],[STEP21]]</f>
        <v>8667</v>
      </c>
      <c r="V29" s="11">
        <f>Reg[[#This Row],[STEP22]]</f>
        <v>8789</v>
      </c>
      <c r="W29" s="11">
        <f>Reg[[#This Row],[STEP23]]</f>
        <v>8870</v>
      </c>
      <c r="X29" s="11">
        <f>Reg[[#This Row],[STEP24]]</f>
        <v>8952</v>
      </c>
      <c r="Y29" s="11">
        <f>Reg[[#This Row],[STEP25]]</f>
        <v>8981</v>
      </c>
      <c r="Z29" s="11">
        <f>Reg[[#This Row],[STEP26]]</f>
        <v>9048</v>
      </c>
      <c r="AA29" s="11">
        <f>Reg[[#This Row],[STEP27]]</f>
        <v>9126</v>
      </c>
      <c r="AB29" s="11">
        <f>Sug0.2[[#This Row],[STEP2]]</f>
        <v>5622</v>
      </c>
      <c r="AC29" s="11">
        <f>Sug0.2[[#This Row],[STEP3]]</f>
        <v>5887</v>
      </c>
      <c r="AD29" s="11">
        <f>Sug0.2[[#This Row],[STEP4]]</f>
        <v>6165</v>
      </c>
      <c r="AE29" s="11">
        <f>Sug0.2[[#This Row],[STEP5]]</f>
        <v>6358</v>
      </c>
      <c r="AF29" s="11">
        <f>Sug0.2[[#This Row],[STEP6]]</f>
        <v>6591</v>
      </c>
      <c r="AG29" s="11">
        <f>Sug0.2[[#This Row],[STEP7]]</f>
        <v>6805</v>
      </c>
      <c r="AH29" s="11">
        <f>Sug0.2[[#This Row],[STEP8]]</f>
        <v>7032</v>
      </c>
      <c r="AI29" s="11">
        <f>Sug0.2[[#This Row],[STEP9]]</f>
        <v>7157</v>
      </c>
      <c r="AJ29" s="11">
        <f>Sug0.2[[#This Row],[STEP10]]</f>
        <v>7344</v>
      </c>
      <c r="AK29" s="11">
        <f>Sug0.2[[#This Row],[STEP11]]</f>
        <v>7505</v>
      </c>
      <c r="AL29" s="11">
        <f>Sug0.2[[#This Row],[STEP12]]</f>
        <v>7652</v>
      </c>
      <c r="AM29" s="11">
        <f>Sug0.2[[#This Row],[STEP13]]</f>
        <v>7824</v>
      </c>
      <c r="AN29" s="11">
        <f>Sug0.2[[#This Row],[STEP14]]</f>
        <v>7907</v>
      </c>
      <c r="AO29" s="11">
        <f>Sug0.2[[#This Row],[STEP15]]</f>
        <v>8031</v>
      </c>
      <c r="AP29" s="11">
        <f>Sug0.2[[#This Row],[STEP16]]</f>
        <v>8147</v>
      </c>
      <c r="AQ29" s="11">
        <f>Sug0.2[[#This Row],[STEP17]]</f>
        <v>8219</v>
      </c>
      <c r="AR29" s="11">
        <f>Sug0.2[[#This Row],[STEP18]]</f>
        <v>8351</v>
      </c>
      <c r="AS29" s="11">
        <f>Sug0.2[[#This Row],[STEP19]]</f>
        <v>8375</v>
      </c>
      <c r="AT29" s="11">
        <f>Sug0.2[[#This Row],[STEP20]]</f>
        <v>8409</v>
      </c>
      <c r="AU29" s="11">
        <f>Sug0.2[[#This Row],[STEP21]]</f>
        <v>8466</v>
      </c>
      <c r="AV29" s="11">
        <f>Sug0.2[[#This Row],[STEP22]]</f>
        <v>8574</v>
      </c>
      <c r="AW29" s="11">
        <f>Sug0.2[[#This Row],[STEP23]]</f>
        <v>8663</v>
      </c>
      <c r="AX29" s="11">
        <f>Sug0.2[[#This Row],[STEP24]]</f>
        <v>8728</v>
      </c>
      <c r="AY29" s="11">
        <f>Sug0.2[[#This Row],[STEP25]]</f>
        <v>8758</v>
      </c>
      <c r="AZ29" s="11">
        <f>Sug0.2[[#This Row],[STEP26]]</f>
        <v>8822</v>
      </c>
      <c r="BA29" s="11">
        <f>Sug0.2[[#This Row],[STEP27]]</f>
        <v>8891</v>
      </c>
      <c r="BB29" s="11">
        <f>Sug0.5[[#This Row],[STEP2]]</f>
        <v>5622</v>
      </c>
      <c r="BC29" s="11">
        <f>Sug0.5[[#This Row],[STEP3]]</f>
        <v>5819</v>
      </c>
      <c r="BD29" s="11">
        <f>Sug0.5[[#This Row],[STEP4]]</f>
        <v>6045</v>
      </c>
      <c r="BE29" s="11">
        <f>Sug0.5[[#This Row],[STEP5]]</f>
        <v>6212</v>
      </c>
      <c r="BF29" s="11">
        <f>Sug0.5[[#This Row],[STEP6]]</f>
        <v>6413</v>
      </c>
      <c r="BG29" s="11">
        <f>Sug0.5[[#This Row],[STEP7]]</f>
        <v>6594</v>
      </c>
      <c r="BH29" s="11">
        <f>Sug0.5[[#This Row],[STEP8]]</f>
        <v>6792</v>
      </c>
      <c r="BI29" s="11">
        <f>Sug0.5[[#This Row],[STEP9]]</f>
        <v>6898</v>
      </c>
      <c r="BJ29" s="11">
        <f>Sug0.5[[#This Row],[STEP10]]</f>
        <v>7047</v>
      </c>
      <c r="BK29" s="11">
        <f>Sug0.5[[#This Row],[STEP11]]</f>
        <v>7188</v>
      </c>
      <c r="BL29" s="11">
        <f>Sug0.5[[#This Row],[STEP12]]</f>
        <v>7302</v>
      </c>
      <c r="BM29" s="11">
        <f>Sug0.5[[#This Row],[STEP13]]</f>
        <v>7438</v>
      </c>
      <c r="BN29" s="11">
        <f>Sug0.5[[#This Row],[STEP14]]</f>
        <v>7514</v>
      </c>
      <c r="BO29" s="11">
        <f>Sug0.5[[#This Row],[STEP15]]</f>
        <v>7603</v>
      </c>
      <c r="BP29" s="11">
        <f>Sug0.5[[#This Row],[STEP16]]</f>
        <v>7694</v>
      </c>
      <c r="BQ29" s="11">
        <f>Sug0.5[[#This Row],[STEP17]]</f>
        <v>7768</v>
      </c>
      <c r="BR29" s="11">
        <f>Sug0.5[[#This Row],[STEP18]]</f>
        <v>7894</v>
      </c>
      <c r="BS29" s="11">
        <f>Sug0.5[[#This Row],[STEP19]]</f>
        <v>7925</v>
      </c>
      <c r="BT29" s="11">
        <f>Sug0.5[[#This Row],[STEP20]]</f>
        <v>7974</v>
      </c>
      <c r="BU29" s="11">
        <f>Sug0.5[[#This Row],[STEP21]]</f>
        <v>8029</v>
      </c>
      <c r="BV29" s="11">
        <f>Sug0.5[[#This Row],[STEP22]]</f>
        <v>8111</v>
      </c>
      <c r="BW29" s="11">
        <f>Sug0.5[[#This Row],[STEP23]]</f>
        <v>8192</v>
      </c>
      <c r="BX29" s="11">
        <f>Sug0.5[[#This Row],[STEP24]]</f>
        <v>8251</v>
      </c>
      <c r="BY29" s="11">
        <f>Sug0.5[[#This Row],[STEP25]]</f>
        <v>8271</v>
      </c>
      <c r="BZ29" s="11">
        <f>Sug0.5[[#This Row],[STEP26]]</f>
        <v>8318</v>
      </c>
      <c r="CA29" s="11">
        <f>Sug0.5[[#This Row],[STEP27]]</f>
        <v>8411</v>
      </c>
      <c r="CB29" s="11">
        <f>Reg[[#This Row],[NASP2]]</f>
        <v>737</v>
      </c>
      <c r="CC29" s="11">
        <f>Reg[[#This Row],[NASP3]]</f>
        <v>796</v>
      </c>
      <c r="CD29" s="11">
        <f>Reg[[#This Row],[NASP4]]</f>
        <v>878</v>
      </c>
      <c r="CE29" s="11">
        <f>Reg[[#This Row],[NASP5]]</f>
        <v>982</v>
      </c>
      <c r="CF29" s="11">
        <f>Reg[[#This Row],[NASP6]]</f>
        <v>1045</v>
      </c>
      <c r="CG29" s="11">
        <f>Reg[[#This Row],[NASP7]]</f>
        <v>1118</v>
      </c>
      <c r="CH29" s="11">
        <f>Reg[[#This Row],[NASP8]]</f>
        <v>1175</v>
      </c>
      <c r="CI29" s="11">
        <f>Reg[[#This Row],[NASP9]]</f>
        <v>1261</v>
      </c>
      <c r="CJ29" s="11">
        <f>Reg[[#This Row],[NASP10]]</f>
        <v>1322</v>
      </c>
      <c r="CK29" s="11">
        <f>Reg[[#This Row],[NASP11]]</f>
        <v>1421</v>
      </c>
      <c r="CL29" s="11">
        <f>Reg[[#This Row],[NASP12]]</f>
        <v>1500</v>
      </c>
      <c r="CM29" s="11">
        <f>Reg[[#This Row],[NASP13]]</f>
        <v>1580</v>
      </c>
      <c r="CN29" s="11">
        <f>Reg[[#This Row],[NASP14]]</f>
        <v>1658</v>
      </c>
      <c r="CO29" s="11">
        <f>Reg[[#This Row],[NASP15]]</f>
        <v>1734</v>
      </c>
      <c r="CP29" s="11">
        <f>Reg[[#This Row],[NASP16]]</f>
        <v>1790</v>
      </c>
      <c r="CQ29" s="11">
        <f>Reg[[#This Row],[NASP17]]</f>
        <v>1845</v>
      </c>
      <c r="CR29" s="11">
        <f>Reg[[#This Row],[NASP18]]</f>
        <v>1887</v>
      </c>
      <c r="CS29" s="11">
        <f>Reg[[#This Row],[NASP19]]</f>
        <v>1941</v>
      </c>
      <c r="CT29" s="11">
        <f>Reg[[#This Row],[NASP20]]</f>
        <v>2008</v>
      </c>
      <c r="CU29" s="11">
        <f>Reg[[#This Row],[NASP21]]</f>
        <v>2064</v>
      </c>
      <c r="CV29" s="11">
        <f>Reg[[#This Row],[NASP22]]</f>
        <v>2098</v>
      </c>
      <c r="CW29" s="11">
        <f>Reg[[#This Row],[NASP23]]</f>
        <v>2145</v>
      </c>
      <c r="CX29" s="11">
        <f>Reg[[#This Row],[NASP24]]</f>
        <v>2167</v>
      </c>
      <c r="CY29" s="11">
        <f>Reg[[#This Row],[NASP25]]</f>
        <v>2210</v>
      </c>
      <c r="CZ29" s="11">
        <f>Reg[[#This Row],[NASP26]]</f>
        <v>2247</v>
      </c>
      <c r="DA29" s="11">
        <f>Reg[[#This Row],[NASP27]]</f>
        <v>2274</v>
      </c>
      <c r="DB29" s="11">
        <f>Sug0.2[[#This Row],[NASP2]]</f>
        <v>737</v>
      </c>
      <c r="DC29" s="11">
        <f>Sug0.2[[#This Row],[NASP3]]</f>
        <v>793</v>
      </c>
      <c r="DD29" s="11">
        <f>Sug0.2[[#This Row],[NASP4]]</f>
        <v>868</v>
      </c>
      <c r="DE29" s="11">
        <f>Sug0.2[[#This Row],[NASP5]]</f>
        <v>962</v>
      </c>
      <c r="DF29" s="11">
        <f>Sug0.2[[#This Row],[NASP6]]</f>
        <v>1016</v>
      </c>
      <c r="DG29" s="11">
        <f>Sug0.2[[#This Row],[NASP7]]</f>
        <v>1075</v>
      </c>
      <c r="DH29" s="11">
        <f>Sug0.2[[#This Row],[NASP8]]</f>
        <v>1127</v>
      </c>
      <c r="DI29" s="11">
        <f>Sug0.2[[#This Row],[NASP9]]</f>
        <v>1205</v>
      </c>
      <c r="DJ29" s="11">
        <f>Sug0.2[[#This Row],[NASP10]]</f>
        <v>1261</v>
      </c>
      <c r="DK29" s="11">
        <f>Sug0.2[[#This Row],[NASP11]]</f>
        <v>1348</v>
      </c>
      <c r="DL29" s="11">
        <f>Sug0.2[[#This Row],[NASP12]]</f>
        <v>1427</v>
      </c>
      <c r="DM29" s="11">
        <f>Sug0.2[[#This Row],[NASP13]]</f>
        <v>1496</v>
      </c>
      <c r="DN29" s="11">
        <f>Sug0.2[[#This Row],[NASP14]]</f>
        <v>1566</v>
      </c>
      <c r="DO29" s="11">
        <f>Sug0.2[[#This Row],[NASP15]]</f>
        <v>1631</v>
      </c>
      <c r="DP29" s="11">
        <f>Sug0.2[[#This Row],[NASP16]]</f>
        <v>1684</v>
      </c>
      <c r="DQ29" s="11">
        <f>Sug0.2[[#This Row],[NASP17]]</f>
        <v>1731</v>
      </c>
      <c r="DR29" s="11">
        <f>Sug0.2[[#This Row],[NASP18]]</f>
        <v>1772</v>
      </c>
      <c r="DS29" s="11">
        <f>Sug0.2[[#This Row],[NASP19]]</f>
        <v>1818</v>
      </c>
      <c r="DT29" s="11">
        <f>Sug0.2[[#This Row],[NASP20]]</f>
        <v>1883</v>
      </c>
      <c r="DU29" s="11">
        <f>Sug0.2[[#This Row],[NASP21]]</f>
        <v>1941</v>
      </c>
      <c r="DV29" s="11">
        <f>Sug0.2[[#This Row],[NASP22]]</f>
        <v>1966</v>
      </c>
      <c r="DW29" s="11">
        <f>Sug0.2[[#This Row],[NASP23]]</f>
        <v>2007</v>
      </c>
      <c r="DX29" s="11">
        <f>Sug0.2[[#This Row],[NASP24]]</f>
        <v>2034</v>
      </c>
      <c r="DY29" s="11">
        <f>Sug0.2[[#This Row],[NASP25]]</f>
        <v>2073</v>
      </c>
      <c r="DZ29" s="11">
        <f>Sug0.2[[#This Row],[NASP26]]</f>
        <v>2111</v>
      </c>
      <c r="EA29" s="11">
        <f>Sug0.2[[#This Row],[NASP27]]</f>
        <v>2135</v>
      </c>
      <c r="EB29" s="15">
        <f>Sug0.5[[#This Row],[NASP2]]</f>
        <v>737</v>
      </c>
      <c r="EC29" s="15">
        <f>Sug0.5[[#This Row],[NASP3]]</f>
        <v>783</v>
      </c>
      <c r="ED29" s="15">
        <f>Sug0.5[[#This Row],[NASP4]]</f>
        <v>839</v>
      </c>
      <c r="EE29" s="15">
        <f>Sug0.5[[#This Row],[NASP5]]</f>
        <v>910</v>
      </c>
      <c r="EF29" s="15">
        <f>Sug0.5[[#This Row],[NASP6]]</f>
        <v>940</v>
      </c>
      <c r="EG29" s="15">
        <f>Sug0.5[[#This Row],[NASP7]]</f>
        <v>984</v>
      </c>
      <c r="EH29" s="15">
        <f>Sug0.5[[#This Row],[NASP8]]</f>
        <v>1018</v>
      </c>
      <c r="EI29" s="15">
        <f>Sug0.5[[#This Row],[NASP9]]</f>
        <v>1074</v>
      </c>
      <c r="EJ29" s="15">
        <f>Sug0.5[[#This Row],[NASP10]]</f>
        <v>1115</v>
      </c>
      <c r="EK29" s="15">
        <f>Sug0.5[[#This Row],[NASP11]]</f>
        <v>1177</v>
      </c>
      <c r="EL29" s="15">
        <f>Sug0.5[[#This Row],[NASP12]]</f>
        <v>1244</v>
      </c>
      <c r="EM29" s="15">
        <f>Sug0.5[[#This Row],[NASP13]]</f>
        <v>1304</v>
      </c>
      <c r="EN29" s="15">
        <f>Sug0.5[[#This Row],[NASP14]]</f>
        <v>1350</v>
      </c>
      <c r="EO29" s="15">
        <f>Sug0.5[[#This Row],[NASP15]]</f>
        <v>1414</v>
      </c>
      <c r="EP29" s="15">
        <f>Sug0.5[[#This Row],[NASP16]]</f>
        <v>1455</v>
      </c>
      <c r="EQ29" s="15">
        <f>Sug0.5[[#This Row],[NASP17]]</f>
        <v>1494</v>
      </c>
      <c r="ER29" s="15">
        <f>Sug0.5[[#This Row],[NASP18]]</f>
        <v>1517</v>
      </c>
      <c r="ES29" s="15">
        <f>Sug0.5[[#This Row],[NASP19]]</f>
        <v>1549</v>
      </c>
      <c r="ET29" s="15">
        <f>Sug0.5[[#This Row],[NASP20]]</f>
        <v>1612</v>
      </c>
      <c r="EU29" s="15">
        <f>Sug0.5[[#This Row],[NASP21]]</f>
        <v>1657</v>
      </c>
      <c r="EV29" s="15">
        <f>Sug0.5[[#This Row],[NASP22]]</f>
        <v>1677</v>
      </c>
      <c r="EW29" s="15">
        <f>Sug0.5[[#This Row],[NASP23]]</f>
        <v>1705</v>
      </c>
      <c r="EX29" s="15">
        <f>Sug0.5[[#This Row],[NASP24]]</f>
        <v>1713</v>
      </c>
      <c r="EY29" s="15">
        <f>Sug0.5[[#This Row],[NASP25]]</f>
        <v>1751</v>
      </c>
      <c r="EZ29" s="15">
        <f>Sug0.5[[#This Row],[NASP26]]</f>
        <v>1778</v>
      </c>
      <c r="FA29" s="15">
        <f>Sug0.5[[#This Row],[NASP27]]</f>
        <v>1787</v>
      </c>
      <c r="FB29" s="15">
        <f>Reg[[#This Row],[CIRP2]]</f>
        <v>61</v>
      </c>
      <c r="FC29" s="15">
        <f>Reg[[#This Row],[CIRP3]]</f>
        <v>72</v>
      </c>
      <c r="FD29" s="15">
        <f>Reg[[#This Row],[CIRP4]]</f>
        <v>75</v>
      </c>
      <c r="FE29" s="15">
        <f>Reg[[#This Row],[CIRP5]]</f>
        <v>78</v>
      </c>
      <c r="FF29" s="15">
        <f>Reg[[#This Row],[CIRP6]]</f>
        <v>84</v>
      </c>
      <c r="FG29" s="15">
        <f>Reg[[#This Row],[CIRP7]]</f>
        <v>96</v>
      </c>
      <c r="FH29" s="15">
        <f>Reg[[#This Row],[CIRP8]]</f>
        <v>96</v>
      </c>
      <c r="FI29" s="15">
        <f>Reg[[#This Row],[CIRP9]]</f>
        <v>95</v>
      </c>
      <c r="FJ29" s="15">
        <f>Reg[[#This Row],[CIRP10]]</f>
        <v>94</v>
      </c>
      <c r="FK29" s="15">
        <f>Reg[[#This Row],[CIRP11]]</f>
        <v>100</v>
      </c>
      <c r="FL29" s="15">
        <f>Reg[[#This Row],[CIRP12]]</f>
        <v>99</v>
      </c>
      <c r="FM29" s="15">
        <f>Reg[[#This Row],[CIRP13]]</f>
        <v>104</v>
      </c>
      <c r="FN29" s="15">
        <f>Reg[[#This Row],[CIRP14]]</f>
        <v>109</v>
      </c>
      <c r="FO29" s="15">
        <f>Reg[[#This Row],[CIRP15]]</f>
        <v>116</v>
      </c>
      <c r="FP29" s="15">
        <f>Reg[[#This Row],[CIRP16]]</f>
        <v>134</v>
      </c>
      <c r="FQ29" s="15">
        <f>Reg[[#This Row],[CIRP17]]</f>
        <v>142</v>
      </c>
      <c r="FR29" s="15">
        <f>Reg[[#This Row],[CIRP18]]</f>
        <v>147</v>
      </c>
      <c r="FS29" s="15">
        <f>Reg[[#This Row],[CIRP19]]</f>
        <v>148</v>
      </c>
      <c r="FT29" s="15">
        <f>Reg[[#This Row],[CIRP20]]</f>
        <v>154</v>
      </c>
      <c r="FU29" s="15">
        <f>Reg[[#This Row],[CIRP21]]</f>
        <v>157</v>
      </c>
      <c r="FV29" s="15">
        <f>Reg[[#This Row],[CIRP22]]</f>
        <v>157</v>
      </c>
      <c r="FW29" s="15">
        <f>Reg[[#This Row],[CIRP23]]</f>
        <v>166</v>
      </c>
      <c r="FX29" s="15">
        <f>Reg[[#This Row],[CIRP24]]</f>
        <v>170</v>
      </c>
      <c r="FY29" s="15">
        <f>Reg[[#This Row],[CIRP25]]</f>
        <v>173</v>
      </c>
      <c r="FZ29" s="15">
        <f>Reg[[#This Row],[CIRP26]]</f>
        <v>173</v>
      </c>
      <c r="GA29" s="15">
        <f>Reg[[#This Row],[CIRP27]]</f>
        <v>161</v>
      </c>
      <c r="GB29" s="15">
        <f>Sug0.2[[#This Row],[CIRP2]]</f>
        <v>61</v>
      </c>
      <c r="GC29" s="15">
        <f>Sug0.2[[#This Row],[CIRP3]]</f>
        <v>71</v>
      </c>
      <c r="GD29" s="15">
        <f>Sug0.2[[#This Row],[CIRP4]]</f>
        <v>74</v>
      </c>
      <c r="GE29" s="15">
        <f>Sug0.2[[#This Row],[CIRP5]]</f>
        <v>77</v>
      </c>
      <c r="GF29" s="15">
        <f>Sug0.2[[#This Row],[CIRP6]]</f>
        <v>83</v>
      </c>
      <c r="GG29" s="15">
        <f>Sug0.2[[#This Row],[CIRP7]]</f>
        <v>94</v>
      </c>
      <c r="GH29" s="15">
        <f>Sug0.2[[#This Row],[CIRP8]]</f>
        <v>92</v>
      </c>
      <c r="GI29" s="15">
        <f>Sug0.2[[#This Row],[CIRP9]]</f>
        <v>91</v>
      </c>
      <c r="GJ29" s="15">
        <f>Sug0.2[[#This Row],[CIRP10]]</f>
        <v>88</v>
      </c>
      <c r="GK29" s="15">
        <f>Sug0.2[[#This Row],[CIRP11]]</f>
        <v>94</v>
      </c>
      <c r="GL29" s="15">
        <f>Sug0.2[[#This Row],[CIRP12]]</f>
        <v>92</v>
      </c>
      <c r="GM29" s="15">
        <f>Sug0.2[[#This Row],[CIRP13]]</f>
        <v>98</v>
      </c>
      <c r="GN29" s="15">
        <f>Sug0.2[[#This Row],[CIRP14]]</f>
        <v>100</v>
      </c>
      <c r="GO29" s="15">
        <f>Sug0.2[[#This Row],[CIRP15]]</f>
        <v>108</v>
      </c>
      <c r="GP29" s="15">
        <f>Sug0.2[[#This Row],[CIRP16]]</f>
        <v>124</v>
      </c>
      <c r="GQ29" s="15">
        <f>Sug0.2[[#This Row],[CIRP17]]</f>
        <v>133</v>
      </c>
      <c r="GR29" s="15">
        <f>Sug0.2[[#This Row],[CIRP18]]</f>
        <v>136</v>
      </c>
      <c r="GS29" s="15">
        <f>Sug0.2[[#This Row],[CIRP19]]</f>
        <v>137</v>
      </c>
      <c r="GT29" s="15">
        <f>Sug0.2[[#This Row],[CIRP20]]</f>
        <v>142</v>
      </c>
      <c r="GU29" s="15">
        <f>Sug0.2[[#This Row],[CIRP21]]</f>
        <v>143</v>
      </c>
      <c r="GV29" s="15">
        <f>Sug0.2[[#This Row],[CIRP22]]</f>
        <v>144</v>
      </c>
      <c r="GW29" s="15">
        <f>Sug0.2[[#This Row],[CIRP23]]</f>
        <v>151</v>
      </c>
      <c r="GX29" s="15">
        <f>Sug0.2[[#This Row],[CIRP24]]</f>
        <v>153</v>
      </c>
      <c r="GY29" s="15">
        <f>Sug0.2[[#This Row],[CIRP25]]</f>
        <v>153</v>
      </c>
      <c r="GZ29" s="15">
        <f>Sug0.2[[#This Row],[CIRP26]]</f>
        <v>152</v>
      </c>
      <c r="HA29" s="15">
        <f>Sug0.2[[#This Row],[CIRP27]]</f>
        <v>140</v>
      </c>
      <c r="HB29" s="15">
        <f>Sug0.5[[#This Row],[CIRP2]]</f>
        <v>61</v>
      </c>
      <c r="HC29" s="15">
        <f>Sug0.5[[#This Row],[CIRP3]]</f>
        <v>69</v>
      </c>
      <c r="HD29" s="15">
        <f>Sug0.5[[#This Row],[CIRP4]]</f>
        <v>72</v>
      </c>
      <c r="HE29" s="15">
        <f>Sug0.5[[#This Row],[CIRP5]]</f>
        <v>74</v>
      </c>
      <c r="HF29" s="15">
        <f>Sug0.5[[#This Row],[CIRP6]]</f>
        <v>79</v>
      </c>
      <c r="HG29" s="15">
        <f>Sug0.5[[#This Row],[CIRP7]]</f>
        <v>89</v>
      </c>
      <c r="HH29" s="15">
        <f>Sug0.5[[#This Row],[CIRP8]]</f>
        <v>85</v>
      </c>
      <c r="HI29" s="15">
        <f>Sug0.5[[#This Row],[CIRP9]]</f>
        <v>83</v>
      </c>
      <c r="HJ29" s="15">
        <f>Sug0.5[[#This Row],[CIRP10]]</f>
        <v>80</v>
      </c>
      <c r="HK29" s="15">
        <f>Sug0.5[[#This Row],[CIRP11]]</f>
        <v>87</v>
      </c>
      <c r="HL29" s="15">
        <f>Sug0.5[[#This Row],[CIRP12]]</f>
        <v>84</v>
      </c>
      <c r="HM29" s="15">
        <f>Sug0.5[[#This Row],[CIRP13]]</f>
        <v>87</v>
      </c>
      <c r="HN29" s="15">
        <f>Sug0.5[[#This Row],[CIRP14]]</f>
        <v>88</v>
      </c>
      <c r="HO29" s="15">
        <f>Sug0.5[[#This Row],[CIRP15]]</f>
        <v>92</v>
      </c>
      <c r="HP29" s="15">
        <f>Sug0.5[[#This Row],[CIRP16]]</f>
        <v>104</v>
      </c>
      <c r="HQ29" s="15">
        <f>Sug0.5[[#This Row],[CIRP17]]</f>
        <v>107</v>
      </c>
      <c r="HR29" s="15">
        <f>Sug0.5[[#This Row],[CIRP18]]</f>
        <v>109</v>
      </c>
      <c r="HS29" s="15">
        <f>Sug0.5[[#This Row],[CIRP19]]</f>
        <v>110</v>
      </c>
      <c r="HT29" s="15">
        <f>Sug0.5[[#This Row],[CIRP20]]</f>
        <v>113</v>
      </c>
      <c r="HU29" s="15">
        <f>Sug0.5[[#This Row],[CIRP21]]</f>
        <v>113</v>
      </c>
      <c r="HV29" s="15">
        <f>Sug0.5[[#This Row],[CIRP22]]</f>
        <v>112</v>
      </c>
      <c r="HW29" s="15">
        <f>Sug0.5[[#This Row],[CIRP23]]</f>
        <v>114</v>
      </c>
      <c r="HX29" s="15">
        <f>Sug0.5[[#This Row],[CIRP24]]</f>
        <v>115</v>
      </c>
      <c r="HY29" s="15">
        <f>Sug0.5[[#This Row],[CIRP25]]</f>
        <v>112</v>
      </c>
      <c r="HZ29" s="15">
        <f>Sug0.5[[#This Row],[CIRP26]]</f>
        <v>117</v>
      </c>
      <c r="IA29" s="15">
        <f>Sug0.5[[#This Row],[CIRP27]]</f>
        <v>109</v>
      </c>
      <c r="IB29" s="15">
        <f>Reg[[#This Row],[HCCP2]]</f>
        <v>7</v>
      </c>
      <c r="IC29" s="15">
        <f>Reg[[#This Row],[HCCP3]]</f>
        <v>4</v>
      </c>
      <c r="ID29" s="15">
        <f>Reg[[#This Row],[HCCP4]]</f>
        <v>7</v>
      </c>
      <c r="IE29" s="15">
        <f>Reg[[#This Row],[HCCP5]]</f>
        <v>5</v>
      </c>
      <c r="IF29" s="15">
        <f>Reg[[#This Row],[HCCP6]]</f>
        <v>2</v>
      </c>
      <c r="IG29" s="15">
        <f>Reg[[#This Row],[HCCP7]]</f>
        <v>2</v>
      </c>
      <c r="IH29" s="15">
        <f>Reg[[#This Row],[HCCP8]]</f>
        <v>0</v>
      </c>
      <c r="II29" s="15">
        <f>Reg[[#This Row],[HCCP9]]</f>
        <v>3</v>
      </c>
      <c r="IJ29" s="15">
        <f>Reg[[#This Row],[HCCP10]]</f>
        <v>7</v>
      </c>
      <c r="IK29" s="15">
        <f>Reg[[#This Row],[HCCP11]]</f>
        <v>7</v>
      </c>
      <c r="IL29" s="15">
        <f>Reg[[#This Row],[HCCP12]]</f>
        <v>6</v>
      </c>
      <c r="IM29" s="15">
        <f>Reg[[#This Row],[HCCP13]]</f>
        <v>4</v>
      </c>
      <c r="IN29" s="15">
        <f>Reg[[#This Row],[HCCP14]]</f>
        <v>4</v>
      </c>
      <c r="IO29" s="15">
        <f>Reg[[#This Row],[HCCP15]]</f>
        <v>9</v>
      </c>
      <c r="IP29" s="15">
        <f>Reg[[#This Row],[HCCP16]]</f>
        <v>8</v>
      </c>
      <c r="IQ29" s="15">
        <f>Reg[[#This Row],[HCCP17]]</f>
        <v>6</v>
      </c>
      <c r="IR29" s="15">
        <f>Reg[[#This Row],[HCCP18]]</f>
        <v>8</v>
      </c>
      <c r="IS29" s="15">
        <f>Reg[[#This Row],[HCCP19]]</f>
        <v>5</v>
      </c>
      <c r="IT29" s="15">
        <f>Reg[[#This Row],[HCCP20]]</f>
        <v>6</v>
      </c>
      <c r="IU29" s="15">
        <f>Reg[[#This Row],[HCCP21]]</f>
        <v>6</v>
      </c>
      <c r="IV29" s="15">
        <f>Reg[[#This Row],[HCCP22]]</f>
        <v>7</v>
      </c>
      <c r="IW29" s="15">
        <f>Reg[[#This Row],[HCCP23]]</f>
        <v>7</v>
      </c>
      <c r="IX29" s="15">
        <f>Reg[[#This Row],[HCCP24]]</f>
        <v>6</v>
      </c>
      <c r="IY29" s="15">
        <f>Reg[[#This Row],[HCCP25]]</f>
        <v>11</v>
      </c>
      <c r="IZ29" s="15">
        <f>Reg[[#This Row],[HCCP26]]</f>
        <v>11</v>
      </c>
      <c r="JA29" s="15">
        <f>Reg[[#This Row],[HCCP27]]</f>
        <v>13</v>
      </c>
      <c r="JB29" s="15">
        <f>Sug0.2[[#This Row],[HCCP2]]</f>
        <v>7</v>
      </c>
      <c r="JC29" s="15">
        <f>Sug0.2[[#This Row],[HCCP3]]</f>
        <v>4</v>
      </c>
      <c r="JD29" s="15">
        <f>Sug0.2[[#This Row],[HCCP4]]</f>
        <v>7</v>
      </c>
      <c r="JE29" s="15">
        <f>Sug0.2[[#This Row],[HCCP5]]</f>
        <v>5</v>
      </c>
      <c r="JF29" s="15">
        <f>Sug0.2[[#This Row],[HCCP6]]</f>
        <v>2</v>
      </c>
      <c r="JG29" s="15">
        <f>Sug0.2[[#This Row],[HCCP7]]</f>
        <v>2</v>
      </c>
      <c r="JH29" s="15">
        <f>Sug0.2[[#This Row],[HCCP8]]</f>
        <v>0</v>
      </c>
      <c r="JI29" s="15">
        <f>Sug0.2[[#This Row],[HCCP9]]</f>
        <v>3</v>
      </c>
      <c r="JJ29" s="15">
        <f>Sug0.2[[#This Row],[HCCP10]]</f>
        <v>7</v>
      </c>
      <c r="JK29" s="15">
        <f>Sug0.2[[#This Row],[HCCP11]]</f>
        <v>7</v>
      </c>
      <c r="JL29" s="15">
        <f>Sug0.2[[#This Row],[HCCP12]]</f>
        <v>6</v>
      </c>
      <c r="JM29" s="15">
        <f>Sug0.2[[#This Row],[HCCP13]]</f>
        <v>3</v>
      </c>
      <c r="JN29" s="15">
        <f>Sug0.2[[#This Row],[HCCP14]]</f>
        <v>4</v>
      </c>
      <c r="JO29" s="15">
        <f>Sug0.2[[#This Row],[HCCP15]]</f>
        <v>9</v>
      </c>
      <c r="JP29" s="15">
        <f>Sug0.2[[#This Row],[HCCP16]]</f>
        <v>8</v>
      </c>
      <c r="JQ29" s="15">
        <f>Sug0.2[[#This Row],[HCCP17]]</f>
        <v>6</v>
      </c>
      <c r="JR29" s="15">
        <f>Sug0.2[[#This Row],[HCCP18]]</f>
        <v>8</v>
      </c>
      <c r="JS29" s="15">
        <f>Sug0.2[[#This Row],[HCCP19]]</f>
        <v>4</v>
      </c>
      <c r="JT29" s="15">
        <f>Sug0.2[[#This Row],[HCCP20]]</f>
        <v>5</v>
      </c>
      <c r="JU29" s="15">
        <f>Sug0.2[[#This Row],[HCCP21]]</f>
        <v>6</v>
      </c>
      <c r="JV29" s="15">
        <f>Sug0.2[[#This Row],[HCCP22]]</f>
        <v>7</v>
      </c>
      <c r="JW29" s="15">
        <f>Sug0.2[[#This Row],[HCCP23]]</f>
        <v>7</v>
      </c>
      <c r="JX29" s="15">
        <f>Sug0.2[[#This Row],[HCCP24]]</f>
        <v>6</v>
      </c>
      <c r="JY29" s="15">
        <f>Sug0.2[[#This Row],[HCCP25]]</f>
        <v>11</v>
      </c>
      <c r="JZ29" s="15">
        <f>Sug0.2[[#This Row],[HCCP26]]</f>
        <v>11</v>
      </c>
      <c r="KA29" s="15">
        <f>Sug0.2[[#This Row],[HCCP27]]</f>
        <v>11</v>
      </c>
      <c r="KB29" s="15">
        <f>Sug0.5[[#This Row],[HCCP2]]</f>
        <v>7</v>
      </c>
      <c r="KC29" s="15">
        <f>Sug0.5[[#This Row],[HCCP3]]</f>
        <v>4</v>
      </c>
      <c r="KD29" s="15">
        <f>Sug0.5[[#This Row],[HCCP4]]</f>
        <v>7</v>
      </c>
      <c r="KE29" s="15">
        <f>Sug0.5[[#This Row],[HCCP5]]</f>
        <v>5</v>
      </c>
      <c r="KF29" s="15">
        <f>Sug0.5[[#This Row],[HCCP6]]</f>
        <v>2</v>
      </c>
      <c r="KG29" s="15">
        <f>Sug0.5[[#This Row],[HCCP7]]</f>
        <v>2</v>
      </c>
      <c r="KH29" s="15">
        <f>Sug0.5[[#This Row],[HCCP8]]</f>
        <v>0</v>
      </c>
      <c r="KI29" s="15">
        <f>Sug0.5[[#This Row],[HCCP9]]</f>
        <v>3</v>
      </c>
      <c r="KJ29" s="15">
        <f>Sug0.5[[#This Row],[HCCP10]]</f>
        <v>7</v>
      </c>
      <c r="KK29" s="15">
        <f>Sug0.5[[#This Row],[HCCP11]]</f>
        <v>6</v>
      </c>
      <c r="KL29" s="15">
        <f>Sug0.5[[#This Row],[HCCP12]]</f>
        <v>5</v>
      </c>
      <c r="KM29" s="15">
        <f>Sug0.5[[#This Row],[HCCP13]]</f>
        <v>3</v>
      </c>
      <c r="KN29" s="15">
        <f>Sug0.5[[#This Row],[HCCP14]]</f>
        <v>3</v>
      </c>
      <c r="KO29" s="15">
        <f>Sug0.5[[#This Row],[HCCP15]]</f>
        <v>7</v>
      </c>
      <c r="KP29" s="15">
        <f>Sug0.5[[#This Row],[HCCP16]]</f>
        <v>5</v>
      </c>
      <c r="KQ29" s="15">
        <f>Sug0.5[[#This Row],[HCCP17]]</f>
        <v>3</v>
      </c>
      <c r="KR29" s="15">
        <f>Sug0.5[[#This Row],[HCCP18]]</f>
        <v>5</v>
      </c>
      <c r="KS29" s="15">
        <f>Sug0.5[[#This Row],[HCCP19]]</f>
        <v>2</v>
      </c>
      <c r="KT29" s="15">
        <f>Sug0.5[[#This Row],[HCCP20]]</f>
        <v>4</v>
      </c>
      <c r="KU29" s="15">
        <f>Sug0.5[[#This Row],[HCCP21]]</f>
        <v>6</v>
      </c>
      <c r="KV29" s="15">
        <f>Sug0.5[[#This Row],[HCCP22]]</f>
        <v>6</v>
      </c>
      <c r="KW29" s="15">
        <f>Sug0.5[[#This Row],[HCCP23]]</f>
        <v>5</v>
      </c>
      <c r="KX29" s="15">
        <f>Sug0.5[[#This Row],[HCCP24]]</f>
        <v>5</v>
      </c>
      <c r="KY29" s="15">
        <f>Sug0.5[[#This Row],[HCCP25]]</f>
        <v>10</v>
      </c>
      <c r="KZ29" s="15">
        <f>Sug0.5[[#This Row],[HCCP26]]</f>
        <v>7</v>
      </c>
      <c r="LA29" s="15">
        <f>Sug0.5[[#This Row],[HCCP27]]</f>
        <v>9</v>
      </c>
      <c r="LB29" s="15">
        <f>Reg[[#This Row],[CHDP2]]</f>
        <v>1489</v>
      </c>
      <c r="LC29" s="15">
        <f>Reg[[#This Row],[CHDP3]]</f>
        <v>1554</v>
      </c>
      <c r="LD29" s="15">
        <f>Reg[[#This Row],[CHDP4]]</f>
        <v>1627</v>
      </c>
      <c r="LE29" s="15">
        <f>Reg[[#This Row],[CHDP5]]</f>
        <v>1698</v>
      </c>
      <c r="LF29" s="15">
        <f>Reg[[#This Row],[CHDP6]]</f>
        <v>1769</v>
      </c>
      <c r="LG29" s="15">
        <f>Reg[[#This Row],[CHDP7]]</f>
        <v>1821</v>
      </c>
      <c r="LH29" s="15">
        <f>Reg[[#This Row],[CHDP8]]</f>
        <v>1887</v>
      </c>
      <c r="LI29" s="15">
        <f>Reg[[#This Row],[CHDP9]]</f>
        <v>1938</v>
      </c>
      <c r="LJ29" s="15">
        <f>Reg[[#This Row],[CHDP10]]</f>
        <v>2003</v>
      </c>
      <c r="LK29" s="15">
        <f>Reg[[#This Row],[CHDP11]]</f>
        <v>2096</v>
      </c>
      <c r="LL29" s="15">
        <f>Reg[[#This Row],[CHDP12]]</f>
        <v>2169</v>
      </c>
      <c r="LM29" s="15">
        <f>Reg[[#This Row],[CHDP13]]</f>
        <v>2228</v>
      </c>
      <c r="LN29" s="15">
        <f>Reg[[#This Row],[CHDP14]]</f>
        <v>2275</v>
      </c>
      <c r="LO29" s="15">
        <f>Reg[[#This Row],[CHDP15]]</f>
        <v>2347</v>
      </c>
      <c r="LP29" s="15">
        <f>Reg[[#This Row],[CHDP16]]</f>
        <v>2388</v>
      </c>
      <c r="LQ29" s="15">
        <f>Reg[[#This Row],[CHDP17]]</f>
        <v>2481</v>
      </c>
      <c r="LR29" s="15">
        <f>Reg[[#This Row],[CHDP18]]</f>
        <v>2543</v>
      </c>
      <c r="LS29" s="15">
        <f>Reg[[#This Row],[CHDP19]]</f>
        <v>2597</v>
      </c>
      <c r="LT29" s="15">
        <f>Reg[[#This Row],[CHDP20]]</f>
        <v>2653</v>
      </c>
      <c r="LU29" s="15">
        <f>Reg[[#This Row],[CHDP21]]</f>
        <v>2735</v>
      </c>
      <c r="LV29" s="15">
        <f>Reg[[#This Row],[CHDP22]]</f>
        <v>2801</v>
      </c>
      <c r="LW29" s="15">
        <f>Reg[[#This Row],[CHDP23]]</f>
        <v>2859</v>
      </c>
      <c r="LX29" s="15">
        <f>Reg[[#This Row],[CHDP24]]</f>
        <v>2912</v>
      </c>
      <c r="LY29" s="15">
        <f>Reg[[#This Row],[CHDP25]]</f>
        <v>2977</v>
      </c>
      <c r="LZ29" s="15">
        <f>Reg[[#This Row],[CHDP26]]</f>
        <v>3023</v>
      </c>
      <c r="MA29" s="15">
        <f>Reg[[#This Row],[CHDP27]]</f>
        <v>3052</v>
      </c>
      <c r="MB29" s="15">
        <f>Sug0.2[[#This Row],[CHDP2]]</f>
        <v>1489</v>
      </c>
      <c r="MC29" s="15">
        <f>Sug0.2[[#This Row],[CHDP3]]</f>
        <v>1554</v>
      </c>
      <c r="MD29" s="15">
        <f>Sug0.2[[#This Row],[CHDP4]]</f>
        <v>1626</v>
      </c>
      <c r="ME29" s="15">
        <f>Sug0.2[[#This Row],[CHDP5]]</f>
        <v>1694</v>
      </c>
      <c r="MF29" s="15">
        <f>Sug0.2[[#This Row],[CHDP6]]</f>
        <v>1763</v>
      </c>
      <c r="MG29" s="15">
        <f>Sug0.2[[#This Row],[CHDP7]]</f>
        <v>1815</v>
      </c>
      <c r="MH29" s="15">
        <f>Sug0.2[[#This Row],[CHDP8]]</f>
        <v>1880</v>
      </c>
      <c r="MI29" s="15">
        <f>Sug0.2[[#This Row],[CHDP9]]</f>
        <v>1927</v>
      </c>
      <c r="MJ29" s="15">
        <f>Sug0.2[[#This Row],[CHDP10]]</f>
        <v>1992</v>
      </c>
      <c r="MK29" s="15">
        <f>Sug0.2[[#This Row],[CHDP11]]</f>
        <v>2082</v>
      </c>
      <c r="ML29" s="15">
        <f>Sug0.2[[#This Row],[CHDP12]]</f>
        <v>2156</v>
      </c>
      <c r="MM29" s="15">
        <f>Sug0.2[[#This Row],[CHDP13]]</f>
        <v>2212</v>
      </c>
      <c r="MN29" s="15">
        <f>Sug0.2[[#This Row],[CHDP14]]</f>
        <v>2255</v>
      </c>
      <c r="MO29" s="15">
        <f>Sug0.2[[#This Row],[CHDP15]]</f>
        <v>2328</v>
      </c>
      <c r="MP29" s="15">
        <f>Sug0.2[[#This Row],[CHDP16]]</f>
        <v>2363</v>
      </c>
      <c r="MQ29" s="15">
        <f>Sug0.2[[#This Row],[CHDP17]]</f>
        <v>2452</v>
      </c>
      <c r="MR29" s="15">
        <f>Sug0.2[[#This Row],[CHDP18]]</f>
        <v>2511</v>
      </c>
      <c r="MS29" s="15">
        <f>Sug0.2[[#This Row],[CHDP19]]</f>
        <v>2564</v>
      </c>
      <c r="MT29" s="15">
        <f>Sug0.2[[#This Row],[CHDP20]]</f>
        <v>2622</v>
      </c>
      <c r="MU29" s="15">
        <f>Sug0.2[[#This Row],[CHDP21]]</f>
        <v>2703</v>
      </c>
      <c r="MV29" s="15">
        <f>Sug0.2[[#This Row],[CHDP22]]</f>
        <v>2763</v>
      </c>
      <c r="MW29" s="15">
        <f>Sug0.2[[#This Row],[CHDP23]]</f>
        <v>2818</v>
      </c>
      <c r="MX29" s="15">
        <f>Sug0.2[[#This Row],[CHDP24]]</f>
        <v>2870</v>
      </c>
      <c r="MY29" s="15">
        <f>Sug0.2[[#This Row],[CHDP25]]</f>
        <v>2938</v>
      </c>
      <c r="MZ29" s="15">
        <f>Sug0.2[[#This Row],[CHDP26]]</f>
        <v>2984</v>
      </c>
      <c r="NA29" s="15">
        <f>Sug0.2[[#This Row],[CHDP27]]</f>
        <v>3011</v>
      </c>
      <c r="NB29" s="15">
        <f>Sug0.5[[#This Row],[CHDP2]]</f>
        <v>1489</v>
      </c>
      <c r="NC29" s="15">
        <f>Sug0.5[[#This Row],[CHDP3]]</f>
        <v>1554</v>
      </c>
      <c r="ND29" s="15">
        <f>Sug0.5[[#This Row],[CHDP4]]</f>
        <v>1623</v>
      </c>
      <c r="NE29" s="15">
        <f>Sug0.5[[#This Row],[CHDP5]]</f>
        <v>1687</v>
      </c>
      <c r="NF29" s="15">
        <f>Sug0.5[[#This Row],[CHDP6]]</f>
        <v>1755</v>
      </c>
      <c r="NG29" s="15">
        <f>Sug0.5[[#This Row],[CHDP7]]</f>
        <v>1803</v>
      </c>
      <c r="NH29" s="15">
        <f>Sug0.5[[#This Row],[CHDP8]]</f>
        <v>1867</v>
      </c>
      <c r="NI29" s="15">
        <f>Sug0.5[[#This Row],[CHDP9]]</f>
        <v>1909</v>
      </c>
      <c r="NJ29" s="15">
        <f>Sug0.5[[#This Row],[CHDP10]]</f>
        <v>1970</v>
      </c>
      <c r="NK29" s="15">
        <f>Sug0.5[[#This Row],[CHDP11]]</f>
        <v>2054</v>
      </c>
      <c r="NL29" s="15">
        <f>Sug0.5[[#This Row],[CHDP12]]</f>
        <v>2122</v>
      </c>
      <c r="NM29" s="15">
        <f>Sug0.5[[#This Row],[CHDP13]]</f>
        <v>2173</v>
      </c>
      <c r="NN29" s="15">
        <f>Sug0.5[[#This Row],[CHDP14]]</f>
        <v>2216</v>
      </c>
      <c r="NO29" s="15">
        <f>Sug0.5[[#This Row],[CHDP15]]</f>
        <v>2277</v>
      </c>
      <c r="NP29" s="15">
        <f>Sug0.5[[#This Row],[CHDP16]]</f>
        <v>2305</v>
      </c>
      <c r="NQ29" s="15">
        <f>Sug0.5[[#This Row],[CHDP17]]</f>
        <v>2393</v>
      </c>
      <c r="NR29" s="15">
        <f>Sug0.5[[#This Row],[CHDP18]]</f>
        <v>2452</v>
      </c>
      <c r="NS29" s="15">
        <f>Sug0.5[[#This Row],[CHDP19]]</f>
        <v>2506</v>
      </c>
      <c r="NT29" s="15">
        <f>Sug0.5[[#This Row],[CHDP20]]</f>
        <v>2550</v>
      </c>
      <c r="NU29" s="15">
        <f>Sug0.5[[#This Row],[CHDP21]]</f>
        <v>2634</v>
      </c>
      <c r="NV29" s="15">
        <f>Sug0.5[[#This Row],[CHDP22]]</f>
        <v>2687</v>
      </c>
      <c r="NW29" s="15">
        <f>Sug0.5[[#This Row],[CHDP23]]</f>
        <v>2725</v>
      </c>
      <c r="NX29" s="15">
        <f>Sug0.5[[#This Row],[CHDP24]]</f>
        <v>2769</v>
      </c>
      <c r="NY29" s="15">
        <f>Sug0.5[[#This Row],[CHDP25]]</f>
        <v>2831</v>
      </c>
      <c r="NZ29" s="15">
        <f>Sug0.5[[#This Row],[CHDP26]]</f>
        <v>2869</v>
      </c>
      <c r="OA29" s="15">
        <f>Sug0.5[[#This Row],[CHDP27]]</f>
        <v>2902</v>
      </c>
      <c r="OB29" s="15">
        <f>Reg[[#This Row],[T2DP2]]</f>
        <v>2108</v>
      </c>
      <c r="OC29" s="15">
        <f>Reg[[#This Row],[T2DP3]]</f>
        <v>2243</v>
      </c>
      <c r="OD29" s="15">
        <f>Reg[[#This Row],[T2DP4]]</f>
        <v>2445</v>
      </c>
      <c r="OE29" s="15">
        <f>Reg[[#This Row],[T2DP5]]</f>
        <v>2624</v>
      </c>
      <c r="OF29" s="15">
        <f>Reg[[#This Row],[T2DP6]]</f>
        <v>2778</v>
      </c>
      <c r="OG29" s="15">
        <f>Reg[[#This Row],[T2DP7]]</f>
        <v>2908</v>
      </c>
      <c r="OH29" s="15">
        <f>Reg[[#This Row],[T2DP8]]</f>
        <v>3084</v>
      </c>
      <c r="OI29" s="15">
        <f>Reg[[#This Row],[T2DP9]]</f>
        <v>3233</v>
      </c>
      <c r="OJ29" s="15">
        <f>Reg[[#This Row],[T2DP10]]</f>
        <v>3369</v>
      </c>
      <c r="OK29" s="15">
        <f>Reg[[#This Row],[T2DP11]]</f>
        <v>3510</v>
      </c>
      <c r="OL29" s="15">
        <f>Reg[[#This Row],[T2DP12]]</f>
        <v>3661</v>
      </c>
      <c r="OM29" s="15">
        <f>Reg[[#This Row],[T2DP13]]</f>
        <v>3777</v>
      </c>
      <c r="ON29" s="15">
        <f>Reg[[#This Row],[T2DP14]]</f>
        <v>3903</v>
      </c>
      <c r="OO29" s="15">
        <f>Reg[[#This Row],[T2DP15]]</f>
        <v>3998</v>
      </c>
      <c r="OP29" s="15">
        <f>Reg[[#This Row],[T2DP16]]</f>
        <v>4098</v>
      </c>
      <c r="OQ29" s="15">
        <f>Reg[[#This Row],[T2DP17]]</f>
        <v>4224</v>
      </c>
      <c r="OR29" s="15">
        <f>Reg[[#This Row],[T2DP18]]</f>
        <v>4356</v>
      </c>
      <c r="OS29" s="15">
        <f>Reg[[#This Row],[T2DP19]]</f>
        <v>4439</v>
      </c>
      <c r="OT29" s="15">
        <f>Reg[[#This Row],[T2DP20]]</f>
        <v>4515</v>
      </c>
      <c r="OU29" s="15">
        <f>Reg[[#This Row],[T2DP21]]</f>
        <v>4606</v>
      </c>
      <c r="OV29" s="15">
        <f>Reg[[#This Row],[T2DP22]]</f>
        <v>4667</v>
      </c>
      <c r="OW29" s="15">
        <f>Reg[[#This Row],[T2DP23]]</f>
        <v>4733</v>
      </c>
      <c r="OX29" s="15">
        <f>Reg[[#This Row],[T2DP24]]</f>
        <v>4807</v>
      </c>
      <c r="OY29" s="15">
        <f>Reg[[#This Row],[T2DP25]]</f>
        <v>4889</v>
      </c>
      <c r="OZ29" s="15">
        <f>Reg[[#This Row],[T2DP26]]</f>
        <v>4918</v>
      </c>
      <c r="PA29" s="15">
        <f>Reg[[#This Row],[T2DP27]]</f>
        <v>4916</v>
      </c>
      <c r="PB29" s="15">
        <f>Sug0.2[[#This Row],[T2DP2]]</f>
        <v>2108</v>
      </c>
      <c r="PC29" s="15">
        <f>Sug0.2[[#This Row],[T2DP3]]</f>
        <v>2243</v>
      </c>
      <c r="PD29" s="15">
        <f>Sug0.2[[#This Row],[T2DP4]]</f>
        <v>2443</v>
      </c>
      <c r="PE29" s="15">
        <f>Sug0.2[[#This Row],[T2DP5]]</f>
        <v>2619</v>
      </c>
      <c r="PF29" s="15">
        <f>Sug0.2[[#This Row],[T2DP6]]</f>
        <v>2770</v>
      </c>
      <c r="PG29" s="15">
        <f>Sug0.2[[#This Row],[T2DP7]]</f>
        <v>2893</v>
      </c>
      <c r="PH29" s="15">
        <f>Sug0.2[[#This Row],[T2DP8]]</f>
        <v>3068</v>
      </c>
      <c r="PI29" s="15">
        <f>Sug0.2[[#This Row],[T2DP9]]</f>
        <v>3216</v>
      </c>
      <c r="PJ29" s="15">
        <f>Sug0.2[[#This Row],[T2DP10]]</f>
        <v>3345</v>
      </c>
      <c r="PK29" s="15">
        <f>Sug0.2[[#This Row],[T2DP11]]</f>
        <v>3487</v>
      </c>
      <c r="PL29" s="15">
        <f>Sug0.2[[#This Row],[T2DP12]]</f>
        <v>3640</v>
      </c>
      <c r="PM29" s="15">
        <f>Sug0.2[[#This Row],[T2DP13]]</f>
        <v>3747</v>
      </c>
      <c r="PN29" s="15">
        <f>Sug0.2[[#This Row],[T2DP14]]</f>
        <v>3865</v>
      </c>
      <c r="PO29" s="15">
        <f>Sug0.2[[#This Row],[T2DP15]]</f>
        <v>3952</v>
      </c>
      <c r="PP29" s="15">
        <f>Sug0.2[[#This Row],[T2DP16]]</f>
        <v>4050</v>
      </c>
      <c r="PQ29" s="15">
        <f>Sug0.2[[#This Row],[T2DP17]]</f>
        <v>4172</v>
      </c>
      <c r="PR29" s="15">
        <f>Sug0.2[[#This Row],[T2DP18]]</f>
        <v>4299</v>
      </c>
      <c r="PS29" s="15">
        <f>Sug0.2[[#This Row],[T2DP19]]</f>
        <v>4374</v>
      </c>
      <c r="PT29" s="15">
        <f>Sug0.2[[#This Row],[T2DP20]]</f>
        <v>4451</v>
      </c>
      <c r="PU29" s="15">
        <f>Sug0.2[[#This Row],[T2DP21]]</f>
        <v>4544</v>
      </c>
      <c r="PV29" s="15">
        <f>Sug0.2[[#This Row],[T2DP22]]</f>
        <v>4602</v>
      </c>
      <c r="PW29" s="15">
        <f>Sug0.2[[#This Row],[T2DP23]]</f>
        <v>4664</v>
      </c>
      <c r="PX29" s="15">
        <f>Sug0.2[[#This Row],[T2DP24]]</f>
        <v>4732</v>
      </c>
      <c r="PY29" s="15">
        <f>Sug0.2[[#This Row],[T2DP25]]</f>
        <v>4812</v>
      </c>
      <c r="PZ29" s="15">
        <f>Sug0.2[[#This Row],[T2DP26]]</f>
        <v>4840</v>
      </c>
      <c r="QA29" s="15">
        <f>Sug0.2[[#This Row],[T2DP27]]</f>
        <v>4838</v>
      </c>
      <c r="QB29" s="15">
        <f>Sug0.5[[#This Row],[T2DP2]]</f>
        <v>2108</v>
      </c>
      <c r="QC29" s="15">
        <f>Sug0.5[[#This Row],[T2DP3]]</f>
        <v>2243</v>
      </c>
      <c r="QD29" s="15">
        <f>Sug0.5[[#This Row],[T2DP4]]</f>
        <v>2442</v>
      </c>
      <c r="QE29" s="15">
        <f>Sug0.5[[#This Row],[T2DP5]]</f>
        <v>2615</v>
      </c>
      <c r="QF29" s="15">
        <f>Sug0.5[[#This Row],[T2DP6]]</f>
        <v>2761</v>
      </c>
      <c r="QG29" s="15">
        <f>Sug0.5[[#This Row],[T2DP7]]</f>
        <v>2881</v>
      </c>
      <c r="QH29" s="15">
        <f>Sug0.5[[#This Row],[T2DP8]]</f>
        <v>3047</v>
      </c>
      <c r="QI29" s="15">
        <f>Sug0.5[[#This Row],[T2DP9]]</f>
        <v>3187</v>
      </c>
      <c r="QJ29" s="15">
        <f>Sug0.5[[#This Row],[T2DP10]]</f>
        <v>3306</v>
      </c>
      <c r="QK29" s="15">
        <f>Sug0.5[[#This Row],[T2DP11]]</f>
        <v>3437</v>
      </c>
      <c r="QL29" s="15">
        <f>Sug0.5[[#This Row],[T2DP12]]</f>
        <v>3576</v>
      </c>
      <c r="QM29" s="15">
        <f>Sug0.5[[#This Row],[T2DP13]]</f>
        <v>3679</v>
      </c>
      <c r="QN29" s="15">
        <f>Sug0.5[[#This Row],[T2DP14]]</f>
        <v>3792</v>
      </c>
      <c r="QO29" s="15">
        <f>Sug0.5[[#This Row],[T2DP15]]</f>
        <v>3866</v>
      </c>
      <c r="QP29" s="15">
        <f>Sug0.5[[#This Row],[T2DP16]]</f>
        <v>3938</v>
      </c>
      <c r="QQ29" s="15">
        <f>Sug0.5[[#This Row],[T2DP17]]</f>
        <v>4047</v>
      </c>
      <c r="QR29" s="15">
        <f>Sug0.5[[#This Row],[T2DP18]]</f>
        <v>4171</v>
      </c>
      <c r="QS29" s="15">
        <f>Sug0.5[[#This Row],[T2DP19]]</f>
        <v>4228</v>
      </c>
      <c r="QT29" s="15">
        <f>Sug0.5[[#This Row],[T2DP20]]</f>
        <v>4301</v>
      </c>
      <c r="QU29" s="15">
        <f>Sug0.5[[#This Row],[T2DP21]]</f>
        <v>4375</v>
      </c>
      <c r="QV29" s="15">
        <f>Sug0.5[[#This Row],[T2DP22]]</f>
        <v>4422</v>
      </c>
      <c r="QW29" s="15">
        <f>Sug0.5[[#This Row],[T2DP23]]</f>
        <v>4459</v>
      </c>
      <c r="QX29" s="15">
        <f>Sug0.5[[#This Row],[T2DP24]]</f>
        <v>4512</v>
      </c>
      <c r="QY29" s="15">
        <f>Sug0.5[[#This Row],[T2DP25]]</f>
        <v>4578</v>
      </c>
      <c r="QZ29" s="15">
        <f>Sug0.5[[#This Row],[T2DP26]]</f>
        <v>4589</v>
      </c>
      <c r="RA29" s="15">
        <f>Sug0.5[[#This Row],[T2DP27]]</f>
        <v>4607</v>
      </c>
      <c r="RB29" s="15">
        <f>Reg[[#This Row],[OVEP2]]</f>
        <v>7494</v>
      </c>
      <c r="RC29" s="15">
        <f>Reg[[#This Row],[OVEP3]]</f>
        <v>7865</v>
      </c>
      <c r="RD29" s="15">
        <f>Reg[[#This Row],[OVEP4]]</f>
        <v>8218</v>
      </c>
      <c r="RE29" s="15">
        <f>Reg[[#This Row],[OVEP5]]</f>
        <v>8521</v>
      </c>
      <c r="RF29" s="15">
        <f>Reg[[#This Row],[OVEP6]]</f>
        <v>8681</v>
      </c>
      <c r="RG29" s="15">
        <f>Reg[[#This Row],[OVEP7]]</f>
        <v>8800</v>
      </c>
      <c r="RH29" s="15">
        <f>Reg[[#This Row],[OVEP8]]</f>
        <v>8954</v>
      </c>
      <c r="RI29" s="15">
        <f>Reg[[#This Row],[OVEP9]]</f>
        <v>9091</v>
      </c>
      <c r="RJ29" s="15">
        <f>Reg[[#This Row],[OVEP10]]</f>
        <v>9150</v>
      </c>
      <c r="RK29" s="15">
        <f>Reg[[#This Row],[OVEP11]]</f>
        <v>9186</v>
      </c>
      <c r="RL29" s="15">
        <f>Reg[[#This Row],[OVEP12]]</f>
        <v>9305</v>
      </c>
      <c r="RM29" s="15">
        <f>Reg[[#This Row],[OVEP13]]</f>
        <v>9319</v>
      </c>
      <c r="RN29" s="15">
        <f>Reg[[#This Row],[OVEP14]]</f>
        <v>9330</v>
      </c>
      <c r="RO29" s="15">
        <f>Reg[[#This Row],[OVEP15]]</f>
        <v>9389</v>
      </c>
      <c r="RP29" s="15">
        <f>Reg[[#This Row],[OVEP16]]</f>
        <v>9474</v>
      </c>
      <c r="RQ29" s="15">
        <f>Reg[[#This Row],[OVEP17]]</f>
        <v>9443</v>
      </c>
      <c r="RR29" s="15">
        <f>Reg[[#This Row],[OVEP18]]</f>
        <v>9446</v>
      </c>
      <c r="RS29" s="15">
        <f>Reg[[#This Row],[OVEP19]]</f>
        <v>9483</v>
      </c>
      <c r="RT29" s="15">
        <f>Reg[[#This Row],[OVEP20]]</f>
        <v>9533</v>
      </c>
      <c r="RU29" s="15">
        <f>Reg[[#This Row],[OVEP21]]</f>
        <v>9602</v>
      </c>
      <c r="RV29" s="15">
        <f>Reg[[#This Row],[OVEP22]]</f>
        <v>9716</v>
      </c>
      <c r="RW29" s="15">
        <f>Reg[[#This Row],[OVEP23]]</f>
        <v>9674</v>
      </c>
      <c r="RX29" s="15">
        <f>Reg[[#This Row],[OVEP24]]</f>
        <v>9635</v>
      </c>
      <c r="RY29" s="15">
        <f>Reg[[#This Row],[OVEP25]]</f>
        <v>9796</v>
      </c>
      <c r="RZ29" s="15">
        <f>Reg[[#This Row],[OVEP26]]</f>
        <v>9693</v>
      </c>
      <c r="SA29" s="15">
        <f>Reg[[#This Row],[OVEP27]]</f>
        <v>9746</v>
      </c>
      <c r="SB29" s="15">
        <f>Sug0.2[[#This Row],[OVEP2]]</f>
        <v>7494</v>
      </c>
      <c r="SC29" s="15">
        <f>Sug0.2[[#This Row],[OVEP3]]</f>
        <v>7836</v>
      </c>
      <c r="SD29" s="15">
        <f>Sug0.2[[#This Row],[OVEP4]]</f>
        <v>8163</v>
      </c>
      <c r="SE29" s="15">
        <f>Sug0.2[[#This Row],[OVEP5]]</f>
        <v>8444</v>
      </c>
      <c r="SF29" s="15">
        <f>Sug0.2[[#This Row],[OVEP6]]</f>
        <v>8598</v>
      </c>
      <c r="SG29" s="15">
        <f>Sug0.2[[#This Row],[OVEP7]]</f>
        <v>8717</v>
      </c>
      <c r="SH29" s="15">
        <f>Sug0.2[[#This Row],[OVEP8]]</f>
        <v>8848</v>
      </c>
      <c r="SI29" s="15">
        <f>Sug0.2[[#This Row],[OVEP9]]</f>
        <v>8980</v>
      </c>
      <c r="SJ29" s="15">
        <f>Sug0.2[[#This Row],[OVEP10]]</f>
        <v>9065</v>
      </c>
      <c r="SK29" s="15">
        <f>Sug0.2[[#This Row],[OVEP11]]</f>
        <v>9114</v>
      </c>
      <c r="SL29" s="15">
        <f>Sug0.2[[#This Row],[OVEP12]]</f>
        <v>9222</v>
      </c>
      <c r="SM29" s="15">
        <f>Sug0.2[[#This Row],[OVEP13]]</f>
        <v>9248</v>
      </c>
      <c r="SN29" s="15">
        <f>Sug0.2[[#This Row],[OVEP14]]</f>
        <v>9273</v>
      </c>
      <c r="SO29" s="15">
        <f>Sug0.2[[#This Row],[OVEP15]]</f>
        <v>9324</v>
      </c>
      <c r="SP29" s="15">
        <f>Sug0.2[[#This Row],[OVEP16]]</f>
        <v>9405</v>
      </c>
      <c r="SQ29" s="15">
        <f>Sug0.2[[#This Row],[OVEP17]]</f>
        <v>9404</v>
      </c>
      <c r="SR29" s="15">
        <f>Sug0.2[[#This Row],[OVEP18]]</f>
        <v>9430</v>
      </c>
      <c r="SS29" s="15">
        <f>Sug0.2[[#This Row],[OVEP19]]</f>
        <v>9440</v>
      </c>
      <c r="ST29" s="15">
        <f>Sug0.2[[#This Row],[OVEP20]]</f>
        <v>9475</v>
      </c>
      <c r="SU29" s="15">
        <f>Sug0.2[[#This Row],[OVEP21]]</f>
        <v>9571</v>
      </c>
      <c r="SV29" s="15">
        <f>Sug0.2[[#This Row],[OVEP22]]</f>
        <v>9681</v>
      </c>
      <c r="SW29" s="15">
        <f>Sug0.2[[#This Row],[OVEP23]]</f>
        <v>9655</v>
      </c>
      <c r="SX29" s="15">
        <f>Sug0.2[[#This Row],[OVEP24]]</f>
        <v>9602</v>
      </c>
      <c r="SY29" s="15">
        <f>Sug0.2[[#This Row],[OVEP25]]</f>
        <v>9747</v>
      </c>
      <c r="SZ29" s="15">
        <f>Sug0.2[[#This Row],[OVEP26]]</f>
        <v>9659</v>
      </c>
      <c r="TA29" s="15">
        <f>Sug0.2[[#This Row],[OVEP27]]</f>
        <v>9714</v>
      </c>
      <c r="TB29" s="15">
        <f>Sug0.5[[#This Row],[OVEP2]]</f>
        <v>7494</v>
      </c>
      <c r="TC29" s="15">
        <f>Sug0.5[[#This Row],[OVEP3]]</f>
        <v>7753</v>
      </c>
      <c r="TD29" s="15">
        <f>Sug0.5[[#This Row],[OVEP4]]</f>
        <v>8034</v>
      </c>
      <c r="TE29" s="15">
        <f>Sug0.5[[#This Row],[OVEP5]]</f>
        <v>8270</v>
      </c>
      <c r="TF29" s="15">
        <f>Sug0.5[[#This Row],[OVEP6]]</f>
        <v>8388</v>
      </c>
      <c r="TG29" s="15">
        <f>Sug0.5[[#This Row],[OVEP7]]</f>
        <v>8476</v>
      </c>
      <c r="TH29" s="15">
        <f>Sug0.5[[#This Row],[OVEP8]]</f>
        <v>8616</v>
      </c>
      <c r="TI29" s="15">
        <f>Sug0.5[[#This Row],[OVEP9]]</f>
        <v>8764</v>
      </c>
      <c r="TJ29" s="15">
        <f>Sug0.5[[#This Row],[OVEP10]]</f>
        <v>8861</v>
      </c>
      <c r="TK29" s="15">
        <f>Sug0.5[[#This Row],[OVEP11]]</f>
        <v>8893</v>
      </c>
      <c r="TL29" s="15">
        <f>Sug0.5[[#This Row],[OVEP12]]</f>
        <v>9043</v>
      </c>
      <c r="TM29" s="15">
        <f>Sug0.5[[#This Row],[OVEP13]]</f>
        <v>9058</v>
      </c>
      <c r="TN29" s="15">
        <f>Sug0.5[[#This Row],[OVEP14]]</f>
        <v>9096</v>
      </c>
      <c r="TO29" s="15">
        <f>Sug0.5[[#This Row],[OVEP15]]</f>
        <v>9162</v>
      </c>
      <c r="TP29" s="15">
        <f>Sug0.5[[#This Row],[OVEP16]]</f>
        <v>9238</v>
      </c>
      <c r="TQ29" s="15">
        <f>Sug0.5[[#This Row],[OVEP17]]</f>
        <v>9255</v>
      </c>
      <c r="TR29" s="15">
        <f>Sug0.5[[#This Row],[OVEP18]]</f>
        <v>9326</v>
      </c>
      <c r="TS29" s="15">
        <f>Sug0.5[[#This Row],[OVEP19]]</f>
        <v>9350</v>
      </c>
      <c r="TT29" s="15">
        <f>Sug0.5[[#This Row],[OVEP20]]</f>
        <v>9391</v>
      </c>
      <c r="TU29" s="15">
        <f>Sug0.5[[#This Row],[OVEP21]]</f>
        <v>9468</v>
      </c>
      <c r="TV29" s="15">
        <f>Sug0.5[[#This Row],[OVEP22]]</f>
        <v>9568</v>
      </c>
      <c r="TW29" s="15">
        <f>Sug0.5[[#This Row],[OVEP23]]</f>
        <v>9549</v>
      </c>
      <c r="TX29" s="15">
        <f>Sug0.5[[#This Row],[OVEP24]]</f>
        <v>9547</v>
      </c>
      <c r="TY29" s="15">
        <f>Sug0.5[[#This Row],[OVEP25]]</f>
        <v>9689</v>
      </c>
      <c r="TZ29" s="15">
        <f>Sug0.5[[#This Row],[OVEP26]]</f>
        <v>9684</v>
      </c>
      <c r="UA29" s="15">
        <f>Sug0.5[[#This Row],[OVEP27]]</f>
        <v>9733</v>
      </c>
      <c r="UB29" s="15">
        <f>Reg[[#This Row],[OBEP2]]</f>
        <v>8400</v>
      </c>
      <c r="UC29" s="15">
        <f>Reg[[#This Row],[OBEP3]]</f>
        <v>8318</v>
      </c>
      <c r="UD29" s="15">
        <f>Reg[[#This Row],[OBEP4]]</f>
        <v>8253</v>
      </c>
      <c r="UE29" s="15">
        <f>Reg[[#This Row],[OBEP5]]</f>
        <v>8202</v>
      </c>
      <c r="UF29" s="15">
        <f>Reg[[#This Row],[OBEP6]]</f>
        <v>8187</v>
      </c>
      <c r="UG29" s="15">
        <f>Reg[[#This Row],[OBEP7]]</f>
        <v>8221</v>
      </c>
      <c r="UH29" s="15">
        <f>Reg[[#This Row],[OBEP8]]</f>
        <v>8230</v>
      </c>
      <c r="UI29" s="15">
        <f>Reg[[#This Row],[OBEP9]]</f>
        <v>8256</v>
      </c>
      <c r="UJ29" s="15">
        <f>Reg[[#This Row],[OBEP10]]</f>
        <v>8275</v>
      </c>
      <c r="UK29" s="15">
        <f>Reg[[#This Row],[OBEP11]]</f>
        <v>8328</v>
      </c>
      <c r="UL29" s="15">
        <f>Reg[[#This Row],[OBEP12]]</f>
        <v>8361</v>
      </c>
      <c r="UM29" s="15">
        <f>Reg[[#This Row],[OBEP13]]</f>
        <v>8414</v>
      </c>
      <c r="UN29" s="15">
        <f>Reg[[#This Row],[OBEP14]]</f>
        <v>8447</v>
      </c>
      <c r="UO29" s="15">
        <f>Reg[[#This Row],[OBEP15]]</f>
        <v>8459</v>
      </c>
      <c r="UP29" s="15">
        <f>Reg[[#This Row],[OBEP16]]</f>
        <v>8483</v>
      </c>
      <c r="UQ29" s="15">
        <f>Reg[[#This Row],[OBEP17]]</f>
        <v>8594</v>
      </c>
      <c r="UR29" s="15">
        <f>Reg[[#This Row],[OBEP18]]</f>
        <v>8637</v>
      </c>
      <c r="US29" s="15">
        <f>Reg[[#This Row],[OBEP19]]</f>
        <v>8658</v>
      </c>
      <c r="UT29" s="15">
        <f>Reg[[#This Row],[OBEP20]]</f>
        <v>8681</v>
      </c>
      <c r="UU29" s="15">
        <f>Reg[[#This Row],[OBEP21]]</f>
        <v>8657</v>
      </c>
      <c r="UV29" s="15">
        <f>Reg[[#This Row],[OBEP22]]</f>
        <v>8640</v>
      </c>
      <c r="UW29" s="15">
        <f>Reg[[#This Row],[OBEP23]]</f>
        <v>8671</v>
      </c>
      <c r="UX29" s="15">
        <f>Reg[[#This Row],[OBEP24]]</f>
        <v>8708</v>
      </c>
      <c r="UY29" s="15">
        <f>Reg[[#This Row],[OBEP25]]</f>
        <v>8647</v>
      </c>
      <c r="UZ29" s="15">
        <f>Reg[[#This Row],[OBEP26]]</f>
        <v>8723</v>
      </c>
      <c r="VA29" s="15">
        <f>Reg[[#This Row],[OBEP27]]</f>
        <v>8751</v>
      </c>
      <c r="VB29" s="15">
        <f>Sug0.2[[#This Row],[OBEP2]]</f>
        <v>8400</v>
      </c>
      <c r="VC29" s="15">
        <f>Sug0.2[[#This Row],[OBEP3]]</f>
        <v>8295</v>
      </c>
      <c r="VD29" s="15">
        <f>Sug0.2[[#This Row],[OBEP4]]</f>
        <v>8199</v>
      </c>
      <c r="VE29" s="15">
        <f>Sug0.2[[#This Row],[OBEP5]]</f>
        <v>8120</v>
      </c>
      <c r="VF29" s="15">
        <f>Sug0.2[[#This Row],[OBEP6]]</f>
        <v>8075</v>
      </c>
      <c r="VG29" s="15">
        <f>Sug0.2[[#This Row],[OBEP7]]</f>
        <v>8082</v>
      </c>
      <c r="VH29" s="15">
        <f>Sug0.2[[#This Row],[OBEP8]]</f>
        <v>8076</v>
      </c>
      <c r="VI29" s="15">
        <f>Sug0.2[[#This Row],[OBEP9]]</f>
        <v>8079</v>
      </c>
      <c r="VJ29" s="15">
        <f>Sug0.2[[#This Row],[OBEP10]]</f>
        <v>8072</v>
      </c>
      <c r="VK29" s="15">
        <f>Sug0.2[[#This Row],[OBEP11]]</f>
        <v>8095</v>
      </c>
      <c r="VL29" s="15">
        <f>Sug0.2[[#This Row],[OBEP12]]</f>
        <v>8108</v>
      </c>
      <c r="VM29" s="15">
        <f>Sug0.2[[#This Row],[OBEP13]]</f>
        <v>8133</v>
      </c>
      <c r="VN29" s="15">
        <f>Sug0.2[[#This Row],[OBEP14]]</f>
        <v>8149</v>
      </c>
      <c r="VO29" s="15">
        <f>Sug0.2[[#This Row],[OBEP15]]</f>
        <v>8155</v>
      </c>
      <c r="VP29" s="15">
        <f>Sug0.2[[#This Row],[OBEP16]]</f>
        <v>8168</v>
      </c>
      <c r="VQ29" s="15">
        <f>Sug0.2[[#This Row],[OBEP17]]</f>
        <v>8248</v>
      </c>
      <c r="VR29" s="15">
        <f>Sug0.2[[#This Row],[OBEP18]]</f>
        <v>8261</v>
      </c>
      <c r="VS29" s="15">
        <f>Sug0.2[[#This Row],[OBEP19]]</f>
        <v>8279</v>
      </c>
      <c r="VT29" s="15">
        <f>Sug0.2[[#This Row],[OBEP20]]</f>
        <v>8308</v>
      </c>
      <c r="VU29" s="15">
        <f>Sug0.2[[#This Row],[OBEP21]]</f>
        <v>8258</v>
      </c>
      <c r="VV29" s="15">
        <f>Sug0.2[[#This Row],[OBEP22]]</f>
        <v>8235</v>
      </c>
      <c r="VW29" s="15">
        <f>Sug0.2[[#This Row],[OBEP23]]</f>
        <v>8254</v>
      </c>
      <c r="VX29" s="15">
        <f>Sug0.2[[#This Row],[OBEP24]]</f>
        <v>8284</v>
      </c>
      <c r="VY29" s="15">
        <f>Sug0.2[[#This Row],[OBEP25]]</f>
        <v>8226</v>
      </c>
      <c r="VZ29" s="15">
        <f>Sug0.2[[#This Row],[OBEP26]]</f>
        <v>8295</v>
      </c>
      <c r="WA29" s="15">
        <f>Sug0.2[[#This Row],[OBEP27]]</f>
        <v>8312</v>
      </c>
      <c r="WB29" s="15">
        <f>Sug0.5[[#This Row],[OBEP2]]</f>
        <v>8400</v>
      </c>
      <c r="WC29" s="15">
        <f>Sug0.5[[#This Row],[OBEP3]]</f>
        <v>8235</v>
      </c>
      <c r="WD29" s="15">
        <f>Sug0.5[[#This Row],[OBEP4]]</f>
        <v>8072</v>
      </c>
      <c r="WE29" s="15">
        <f>Sug0.5[[#This Row],[OBEP5]]</f>
        <v>7935</v>
      </c>
      <c r="WF29" s="15">
        <f>Sug0.5[[#This Row],[OBEP6]]</f>
        <v>7830</v>
      </c>
      <c r="WG29" s="15">
        <f>Sug0.5[[#This Row],[OBEP7]]</f>
        <v>7782</v>
      </c>
      <c r="WH29" s="15">
        <f>Sug0.5[[#This Row],[OBEP8]]</f>
        <v>7703</v>
      </c>
      <c r="WI29" s="15">
        <f>Sug0.5[[#This Row],[OBEP9]]</f>
        <v>7631</v>
      </c>
      <c r="WJ29" s="15">
        <f>Sug0.5[[#This Row],[OBEP10]]</f>
        <v>7576</v>
      </c>
      <c r="WK29" s="15">
        <f>Sug0.5[[#This Row],[OBEP11]]</f>
        <v>7557</v>
      </c>
      <c r="WL29" s="15">
        <f>Sug0.5[[#This Row],[OBEP12]]</f>
        <v>7517</v>
      </c>
      <c r="WM29" s="15">
        <f>Sug0.5[[#This Row],[OBEP13]]</f>
        <v>7502</v>
      </c>
      <c r="WN29" s="15">
        <f>Sug0.5[[#This Row],[OBEP14]]</f>
        <v>7464</v>
      </c>
      <c r="WO29" s="15">
        <f>Sug0.5[[#This Row],[OBEP15]]</f>
        <v>7424</v>
      </c>
      <c r="WP29" s="15">
        <f>Sug0.5[[#This Row],[OBEP16]]</f>
        <v>7402</v>
      </c>
      <c r="WQ29" s="15">
        <f>Sug0.5[[#This Row],[OBEP17]]</f>
        <v>7425</v>
      </c>
      <c r="WR29" s="15">
        <f>Sug0.5[[#This Row],[OBEP18]]</f>
        <v>7387</v>
      </c>
      <c r="WS29" s="15">
        <f>Sug0.5[[#This Row],[OBEP19]]</f>
        <v>7382</v>
      </c>
      <c r="WT29" s="15">
        <f>Sug0.5[[#This Row],[OBEP20]]</f>
        <v>7391</v>
      </c>
      <c r="WU29" s="15">
        <f>Sug0.5[[#This Row],[OBEP21]]</f>
        <v>7318</v>
      </c>
      <c r="WV29" s="15">
        <f>Sug0.5[[#This Row],[OBEP22]]</f>
        <v>7282</v>
      </c>
      <c r="WW29" s="15">
        <f>Sug0.5[[#This Row],[OBEP23]]</f>
        <v>7265</v>
      </c>
      <c r="WX29" s="15">
        <f>Sug0.5[[#This Row],[OBEP24]]</f>
        <v>7266</v>
      </c>
      <c r="WY29" s="15">
        <f>Sug0.5[[#This Row],[OBEP25]]</f>
        <v>7198</v>
      </c>
      <c r="WZ29" s="15">
        <f>Sug0.5[[#This Row],[OBEP26]]</f>
        <v>7235</v>
      </c>
      <c r="XA29" s="15">
        <f>Sug0.5[[#This Row],[OBEP27]]</f>
        <v>7240</v>
      </c>
    </row>
    <row r="30" spans="1:625" x14ac:dyDescent="0.25">
      <c r="B30" s="11">
        <f>Reg[[#This Row],[STEP2]]</f>
        <v>6937</v>
      </c>
      <c r="C30" s="11">
        <f>Reg[[#This Row],[STEP3]]</f>
        <v>7200</v>
      </c>
      <c r="D30" s="11">
        <f>Reg[[#This Row],[STEP4]]</f>
        <v>7382</v>
      </c>
      <c r="E30" s="11">
        <f>Reg[[#This Row],[STEP5]]</f>
        <v>7540</v>
      </c>
      <c r="F30" s="11">
        <f>Reg[[#This Row],[STEP6]]</f>
        <v>7737</v>
      </c>
      <c r="G30" s="11">
        <f>Reg[[#This Row],[STEP7]]</f>
        <v>7860</v>
      </c>
      <c r="H30" s="11">
        <f>Reg[[#This Row],[STEP8]]</f>
        <v>8003</v>
      </c>
      <c r="I30" s="11">
        <f>Reg[[#This Row],[STEP9]]</f>
        <v>8133</v>
      </c>
      <c r="J30" s="11">
        <f>Reg[[#This Row],[STEP10]]</f>
        <v>8233</v>
      </c>
      <c r="K30" s="11">
        <f>Reg[[#This Row],[STEP11]]</f>
        <v>8279</v>
      </c>
      <c r="L30" s="11">
        <f>Reg[[#This Row],[STEP12]]</f>
        <v>8308</v>
      </c>
      <c r="M30" s="11">
        <f>Reg[[#This Row],[STEP13]]</f>
        <v>8418</v>
      </c>
      <c r="N30" s="11">
        <f>Reg[[#This Row],[STEP14]]</f>
        <v>8488</v>
      </c>
      <c r="O30" s="11">
        <f>Reg[[#This Row],[STEP15]]</f>
        <v>8575</v>
      </c>
      <c r="P30" s="11">
        <f>Reg[[#This Row],[STEP16]]</f>
        <v>8625</v>
      </c>
      <c r="Q30" s="11">
        <f>Reg[[#This Row],[STEP17]]</f>
        <v>8678</v>
      </c>
      <c r="R30" s="11">
        <f>Reg[[#This Row],[STEP18]]</f>
        <v>8711</v>
      </c>
      <c r="S30" s="11">
        <f>Reg[[#This Row],[STEP19]]</f>
        <v>8791</v>
      </c>
      <c r="T30" s="11">
        <f>Reg[[#This Row],[STEP20]]</f>
        <v>8812</v>
      </c>
      <c r="U30" s="11">
        <f>Reg[[#This Row],[STEP21]]</f>
        <v>8862</v>
      </c>
      <c r="V30" s="11">
        <f>Reg[[#This Row],[STEP22]]</f>
        <v>8912</v>
      </c>
      <c r="W30" s="11">
        <f>Reg[[#This Row],[STEP23]]</f>
        <v>8906</v>
      </c>
      <c r="X30" s="11">
        <f>Reg[[#This Row],[STEP24]]</f>
        <v>8889</v>
      </c>
      <c r="Y30" s="11">
        <f>Reg[[#This Row],[STEP25]]</f>
        <v>8860</v>
      </c>
      <c r="Z30" s="11">
        <f>Reg[[#This Row],[STEP26]]</f>
        <v>8878</v>
      </c>
      <c r="AA30" s="11">
        <f>Reg[[#This Row],[STEP27]]</f>
        <v>8895</v>
      </c>
      <c r="AB30" s="11">
        <f>Sug0.2[[#This Row],[STEP2]]</f>
        <v>6937</v>
      </c>
      <c r="AC30" s="11">
        <f>Sug0.2[[#This Row],[STEP3]]</f>
        <v>7176</v>
      </c>
      <c r="AD30" s="11">
        <f>Sug0.2[[#This Row],[STEP4]]</f>
        <v>7349</v>
      </c>
      <c r="AE30" s="11">
        <f>Sug0.2[[#This Row],[STEP5]]</f>
        <v>7501</v>
      </c>
      <c r="AF30" s="11">
        <f>Sug0.2[[#This Row],[STEP6]]</f>
        <v>7684</v>
      </c>
      <c r="AG30" s="11">
        <f>Sug0.2[[#This Row],[STEP7]]</f>
        <v>7801</v>
      </c>
      <c r="AH30" s="11">
        <f>Sug0.2[[#This Row],[STEP8]]</f>
        <v>7920</v>
      </c>
      <c r="AI30" s="11">
        <f>Sug0.2[[#This Row],[STEP9]]</f>
        <v>8049</v>
      </c>
      <c r="AJ30" s="11">
        <f>Sug0.2[[#This Row],[STEP10]]</f>
        <v>8139</v>
      </c>
      <c r="AK30" s="11">
        <f>Sug0.2[[#This Row],[STEP11]]</f>
        <v>8184</v>
      </c>
      <c r="AL30" s="11">
        <f>Sug0.2[[#This Row],[STEP12]]</f>
        <v>8207</v>
      </c>
      <c r="AM30" s="11">
        <f>Sug0.2[[#This Row],[STEP13]]</f>
        <v>8310</v>
      </c>
      <c r="AN30" s="11">
        <f>Sug0.2[[#This Row],[STEP14]]</f>
        <v>8391</v>
      </c>
      <c r="AO30" s="11">
        <f>Sug0.2[[#This Row],[STEP15]]</f>
        <v>8464</v>
      </c>
      <c r="AP30" s="11">
        <f>Sug0.2[[#This Row],[STEP16]]</f>
        <v>8518</v>
      </c>
      <c r="AQ30" s="11">
        <f>Sug0.2[[#This Row],[STEP17]]</f>
        <v>8562</v>
      </c>
      <c r="AR30" s="11">
        <f>Sug0.2[[#This Row],[STEP18]]</f>
        <v>8579</v>
      </c>
      <c r="AS30" s="11">
        <f>Sug0.2[[#This Row],[STEP19]]</f>
        <v>8666</v>
      </c>
      <c r="AT30" s="11">
        <f>Sug0.2[[#This Row],[STEP20]]</f>
        <v>8692</v>
      </c>
      <c r="AU30" s="11">
        <f>Sug0.2[[#This Row],[STEP21]]</f>
        <v>8750</v>
      </c>
      <c r="AV30" s="11">
        <f>Sug0.2[[#This Row],[STEP22]]</f>
        <v>8788</v>
      </c>
      <c r="AW30" s="11">
        <f>Sug0.2[[#This Row],[STEP23]]</f>
        <v>8787</v>
      </c>
      <c r="AX30" s="11">
        <f>Sug0.2[[#This Row],[STEP24]]</f>
        <v>8778</v>
      </c>
      <c r="AY30" s="11">
        <f>Sug0.2[[#This Row],[STEP25]]</f>
        <v>8765</v>
      </c>
      <c r="AZ30" s="11">
        <f>Sug0.2[[#This Row],[STEP26]]</f>
        <v>8786</v>
      </c>
      <c r="BA30" s="11">
        <f>Sug0.2[[#This Row],[STEP27]]</f>
        <v>8793</v>
      </c>
      <c r="BB30" s="11">
        <f>Sug0.5[[#This Row],[STEP2]]</f>
        <v>6937</v>
      </c>
      <c r="BC30" s="11">
        <f>Sug0.5[[#This Row],[STEP3]]</f>
        <v>7127</v>
      </c>
      <c r="BD30" s="11">
        <f>Sug0.5[[#This Row],[STEP4]]</f>
        <v>7272</v>
      </c>
      <c r="BE30" s="11">
        <f>Sug0.5[[#This Row],[STEP5]]</f>
        <v>7400</v>
      </c>
      <c r="BF30" s="11">
        <f>Sug0.5[[#This Row],[STEP6]]</f>
        <v>7544</v>
      </c>
      <c r="BG30" s="11">
        <f>Sug0.5[[#This Row],[STEP7]]</f>
        <v>7648</v>
      </c>
      <c r="BH30" s="11">
        <f>Sug0.5[[#This Row],[STEP8]]</f>
        <v>7745</v>
      </c>
      <c r="BI30" s="11">
        <f>Sug0.5[[#This Row],[STEP9]]</f>
        <v>7851</v>
      </c>
      <c r="BJ30" s="11">
        <f>Sug0.5[[#This Row],[STEP10]]</f>
        <v>7940</v>
      </c>
      <c r="BK30" s="11">
        <f>Sug0.5[[#This Row],[STEP11]]</f>
        <v>7984</v>
      </c>
      <c r="BL30" s="11">
        <f>Sug0.5[[#This Row],[STEP12]]</f>
        <v>8005</v>
      </c>
      <c r="BM30" s="11">
        <f>Sug0.5[[#This Row],[STEP13]]</f>
        <v>8087</v>
      </c>
      <c r="BN30" s="11">
        <f>Sug0.5[[#This Row],[STEP14]]</f>
        <v>8179</v>
      </c>
      <c r="BO30" s="11">
        <f>Sug0.5[[#This Row],[STEP15]]</f>
        <v>8232</v>
      </c>
      <c r="BP30" s="11">
        <f>Sug0.5[[#This Row],[STEP16]]</f>
        <v>8256</v>
      </c>
      <c r="BQ30" s="11">
        <f>Sug0.5[[#This Row],[STEP17]]</f>
        <v>8291</v>
      </c>
      <c r="BR30" s="11">
        <f>Sug0.5[[#This Row],[STEP18]]</f>
        <v>8321</v>
      </c>
      <c r="BS30" s="11">
        <f>Sug0.5[[#This Row],[STEP19]]</f>
        <v>8429</v>
      </c>
      <c r="BT30" s="11">
        <f>Sug0.5[[#This Row],[STEP20]]</f>
        <v>8457</v>
      </c>
      <c r="BU30" s="11">
        <f>Sug0.5[[#This Row],[STEP21]]</f>
        <v>8486</v>
      </c>
      <c r="BV30" s="11">
        <f>Sug0.5[[#This Row],[STEP22]]</f>
        <v>8513</v>
      </c>
      <c r="BW30" s="11">
        <f>Sug0.5[[#This Row],[STEP23]]</f>
        <v>8517</v>
      </c>
      <c r="BX30" s="11">
        <f>Sug0.5[[#This Row],[STEP24]]</f>
        <v>8515</v>
      </c>
      <c r="BY30" s="11">
        <f>Sug0.5[[#This Row],[STEP25]]</f>
        <v>8508</v>
      </c>
      <c r="BZ30" s="11">
        <f>Sug0.5[[#This Row],[STEP26]]</f>
        <v>8537</v>
      </c>
      <c r="CA30" s="11">
        <f>Sug0.5[[#This Row],[STEP27]]</f>
        <v>8575</v>
      </c>
      <c r="CB30" s="11">
        <f>Reg[[#This Row],[NASP2]]</f>
        <v>577</v>
      </c>
      <c r="CC30" s="11">
        <f>Reg[[#This Row],[NASP3]]</f>
        <v>753</v>
      </c>
      <c r="CD30" s="11">
        <f>Reg[[#This Row],[NASP4]]</f>
        <v>920</v>
      </c>
      <c r="CE30" s="11">
        <f>Reg[[#This Row],[NASP5]]</f>
        <v>1092</v>
      </c>
      <c r="CF30" s="11">
        <f>Reg[[#This Row],[NASP6]]</f>
        <v>1254</v>
      </c>
      <c r="CG30" s="11">
        <f>Reg[[#This Row],[NASP7]]</f>
        <v>1427</v>
      </c>
      <c r="CH30" s="11">
        <f>Reg[[#This Row],[NASP8]]</f>
        <v>1555</v>
      </c>
      <c r="CI30" s="11">
        <f>Reg[[#This Row],[NASP9]]</f>
        <v>1717</v>
      </c>
      <c r="CJ30" s="11">
        <f>Reg[[#This Row],[NASP10]]</f>
        <v>1853</v>
      </c>
      <c r="CK30" s="11">
        <f>Reg[[#This Row],[NASP11]]</f>
        <v>2001</v>
      </c>
      <c r="CL30" s="11">
        <f>Reg[[#This Row],[NASP12]]</f>
        <v>2139</v>
      </c>
      <c r="CM30" s="11">
        <f>Reg[[#This Row],[NASP13]]</f>
        <v>2256</v>
      </c>
      <c r="CN30" s="11">
        <f>Reg[[#This Row],[NASP14]]</f>
        <v>2386</v>
      </c>
      <c r="CO30" s="11">
        <f>Reg[[#This Row],[NASP15]]</f>
        <v>2515</v>
      </c>
      <c r="CP30" s="11">
        <f>Reg[[#This Row],[NASP16]]</f>
        <v>2649</v>
      </c>
      <c r="CQ30" s="11">
        <f>Reg[[#This Row],[NASP17]]</f>
        <v>2757</v>
      </c>
      <c r="CR30" s="11">
        <f>Reg[[#This Row],[NASP18]]</f>
        <v>2847</v>
      </c>
      <c r="CS30" s="11">
        <f>Reg[[#This Row],[NASP19]]</f>
        <v>2903</v>
      </c>
      <c r="CT30" s="11">
        <f>Reg[[#This Row],[NASP20]]</f>
        <v>3015</v>
      </c>
      <c r="CU30" s="11">
        <f>Reg[[#This Row],[NASP21]]</f>
        <v>3107</v>
      </c>
      <c r="CV30" s="11">
        <f>Reg[[#This Row],[NASP22]]</f>
        <v>3200</v>
      </c>
      <c r="CW30" s="11">
        <f>Reg[[#This Row],[NASP23]]</f>
        <v>3265</v>
      </c>
      <c r="CX30" s="11">
        <f>Reg[[#This Row],[NASP24]]</f>
        <v>3323</v>
      </c>
      <c r="CY30" s="11">
        <f>Reg[[#This Row],[NASP25]]</f>
        <v>3404</v>
      </c>
      <c r="CZ30" s="11">
        <f>Reg[[#This Row],[NASP26]]</f>
        <v>3448</v>
      </c>
      <c r="DA30" s="11">
        <f>Reg[[#This Row],[NASP27]]</f>
        <v>3509</v>
      </c>
      <c r="DB30" s="11">
        <f>Sug0.2[[#This Row],[NASP2]]</f>
        <v>577</v>
      </c>
      <c r="DC30" s="11">
        <f>Sug0.2[[#This Row],[NASP3]]</f>
        <v>741</v>
      </c>
      <c r="DD30" s="11">
        <f>Sug0.2[[#This Row],[NASP4]]</f>
        <v>896</v>
      </c>
      <c r="DE30" s="11">
        <f>Sug0.2[[#This Row],[NASP5]]</f>
        <v>1050</v>
      </c>
      <c r="DF30" s="11">
        <f>Sug0.2[[#This Row],[NASP6]]</f>
        <v>1195</v>
      </c>
      <c r="DG30" s="11">
        <f>Sug0.2[[#This Row],[NASP7]]</f>
        <v>1351</v>
      </c>
      <c r="DH30" s="11">
        <f>Sug0.2[[#This Row],[NASP8]]</f>
        <v>1472</v>
      </c>
      <c r="DI30" s="11">
        <f>Sug0.2[[#This Row],[NASP9]]</f>
        <v>1620</v>
      </c>
      <c r="DJ30" s="11">
        <f>Sug0.2[[#This Row],[NASP10]]</f>
        <v>1745</v>
      </c>
      <c r="DK30" s="11">
        <f>Sug0.2[[#This Row],[NASP11]]</f>
        <v>1876</v>
      </c>
      <c r="DL30" s="11">
        <f>Sug0.2[[#This Row],[NASP12]]</f>
        <v>2005</v>
      </c>
      <c r="DM30" s="11">
        <f>Sug0.2[[#This Row],[NASP13]]</f>
        <v>2110</v>
      </c>
      <c r="DN30" s="11">
        <f>Sug0.2[[#This Row],[NASP14]]</f>
        <v>2221</v>
      </c>
      <c r="DO30" s="11">
        <f>Sug0.2[[#This Row],[NASP15]]</f>
        <v>2342</v>
      </c>
      <c r="DP30" s="11">
        <f>Sug0.2[[#This Row],[NASP16]]</f>
        <v>2471</v>
      </c>
      <c r="DQ30" s="11">
        <f>Sug0.2[[#This Row],[NASP17]]</f>
        <v>2573</v>
      </c>
      <c r="DR30" s="11">
        <f>Sug0.2[[#This Row],[NASP18]]</f>
        <v>2665</v>
      </c>
      <c r="DS30" s="11">
        <f>Sug0.2[[#This Row],[NASP19]]</f>
        <v>2718</v>
      </c>
      <c r="DT30" s="11">
        <f>Sug0.2[[#This Row],[NASP20]]</f>
        <v>2818</v>
      </c>
      <c r="DU30" s="11">
        <f>Sug0.2[[#This Row],[NASP21]]</f>
        <v>2899</v>
      </c>
      <c r="DV30" s="11">
        <f>Sug0.2[[#This Row],[NASP22]]</f>
        <v>2987</v>
      </c>
      <c r="DW30" s="11">
        <f>Sug0.2[[#This Row],[NASP23]]</f>
        <v>3042</v>
      </c>
      <c r="DX30" s="11">
        <f>Sug0.2[[#This Row],[NASP24]]</f>
        <v>3099</v>
      </c>
      <c r="DY30" s="11">
        <f>Sug0.2[[#This Row],[NASP25]]</f>
        <v>3162</v>
      </c>
      <c r="DZ30" s="11">
        <f>Sug0.2[[#This Row],[NASP26]]</f>
        <v>3199</v>
      </c>
      <c r="EA30" s="11">
        <f>Sug0.2[[#This Row],[NASP27]]</f>
        <v>3266</v>
      </c>
      <c r="EB30" s="15">
        <f>Sug0.5[[#This Row],[NASP2]]</f>
        <v>577</v>
      </c>
      <c r="EC30" s="15">
        <f>Sug0.5[[#This Row],[NASP3]]</f>
        <v>722</v>
      </c>
      <c r="ED30" s="15">
        <f>Sug0.5[[#This Row],[NASP4]]</f>
        <v>843</v>
      </c>
      <c r="EE30" s="15">
        <f>Sug0.5[[#This Row],[NASP5]]</f>
        <v>968</v>
      </c>
      <c r="EF30" s="15">
        <f>Sug0.5[[#This Row],[NASP6]]</f>
        <v>1090</v>
      </c>
      <c r="EG30" s="15">
        <f>Sug0.5[[#This Row],[NASP7]]</f>
        <v>1217</v>
      </c>
      <c r="EH30" s="15">
        <f>Sug0.5[[#This Row],[NASP8]]</f>
        <v>1312</v>
      </c>
      <c r="EI30" s="15">
        <f>Sug0.5[[#This Row],[NASP9]]</f>
        <v>1436</v>
      </c>
      <c r="EJ30" s="15">
        <f>Sug0.5[[#This Row],[NASP10]]</f>
        <v>1526</v>
      </c>
      <c r="EK30" s="15">
        <f>Sug0.5[[#This Row],[NASP11]]</f>
        <v>1627</v>
      </c>
      <c r="EL30" s="15">
        <f>Sug0.5[[#This Row],[NASP12]]</f>
        <v>1712</v>
      </c>
      <c r="EM30" s="15">
        <f>Sug0.5[[#This Row],[NASP13]]</f>
        <v>1800</v>
      </c>
      <c r="EN30" s="15">
        <f>Sug0.5[[#This Row],[NASP14]]</f>
        <v>1890</v>
      </c>
      <c r="EO30" s="15">
        <f>Sug0.5[[#This Row],[NASP15]]</f>
        <v>1996</v>
      </c>
      <c r="EP30" s="15">
        <f>Sug0.5[[#This Row],[NASP16]]</f>
        <v>2104</v>
      </c>
      <c r="EQ30" s="15">
        <f>Sug0.5[[#This Row],[NASP17]]</f>
        <v>2186</v>
      </c>
      <c r="ER30" s="15">
        <f>Sug0.5[[#This Row],[NASP18]]</f>
        <v>2244</v>
      </c>
      <c r="ES30" s="15">
        <f>Sug0.5[[#This Row],[NASP19]]</f>
        <v>2273</v>
      </c>
      <c r="ET30" s="15">
        <f>Sug0.5[[#This Row],[NASP20]]</f>
        <v>2352</v>
      </c>
      <c r="EU30" s="15">
        <f>Sug0.5[[#This Row],[NASP21]]</f>
        <v>2429</v>
      </c>
      <c r="EV30" s="15">
        <f>Sug0.5[[#This Row],[NASP22]]</f>
        <v>2508</v>
      </c>
      <c r="EW30" s="15">
        <f>Sug0.5[[#This Row],[NASP23]]</f>
        <v>2543</v>
      </c>
      <c r="EX30" s="15">
        <f>Sug0.5[[#This Row],[NASP24]]</f>
        <v>2585</v>
      </c>
      <c r="EY30" s="15">
        <f>Sug0.5[[#This Row],[NASP25]]</f>
        <v>2634</v>
      </c>
      <c r="EZ30" s="15">
        <f>Sug0.5[[#This Row],[NASP26]]</f>
        <v>2670</v>
      </c>
      <c r="FA30" s="15">
        <f>Sug0.5[[#This Row],[NASP27]]</f>
        <v>2725</v>
      </c>
      <c r="FB30" s="15">
        <f>Reg[[#This Row],[CIRP2]]</f>
        <v>56</v>
      </c>
      <c r="FC30" s="15">
        <f>Reg[[#This Row],[CIRP3]]</f>
        <v>60</v>
      </c>
      <c r="FD30" s="15">
        <f>Reg[[#This Row],[CIRP4]]</f>
        <v>61</v>
      </c>
      <c r="FE30" s="15">
        <f>Reg[[#This Row],[CIRP5]]</f>
        <v>64</v>
      </c>
      <c r="FF30" s="15">
        <f>Reg[[#This Row],[CIRP6]]</f>
        <v>75</v>
      </c>
      <c r="FG30" s="15">
        <f>Reg[[#This Row],[CIRP7]]</f>
        <v>82</v>
      </c>
      <c r="FH30" s="15">
        <f>Reg[[#This Row],[CIRP8]]</f>
        <v>92</v>
      </c>
      <c r="FI30" s="15">
        <f>Reg[[#This Row],[CIRP9]]</f>
        <v>103</v>
      </c>
      <c r="FJ30" s="15">
        <f>Reg[[#This Row],[CIRP10]]</f>
        <v>125</v>
      </c>
      <c r="FK30" s="15">
        <f>Reg[[#This Row],[CIRP11]]</f>
        <v>140</v>
      </c>
      <c r="FL30" s="15">
        <f>Reg[[#This Row],[CIRP12]]</f>
        <v>157</v>
      </c>
      <c r="FM30" s="15">
        <f>Reg[[#This Row],[CIRP13]]</f>
        <v>167</v>
      </c>
      <c r="FN30" s="15">
        <f>Reg[[#This Row],[CIRP14]]</f>
        <v>181</v>
      </c>
      <c r="FO30" s="15">
        <f>Reg[[#This Row],[CIRP15]]</f>
        <v>183</v>
      </c>
      <c r="FP30" s="15">
        <f>Reg[[#This Row],[CIRP16]]</f>
        <v>185</v>
      </c>
      <c r="FQ30" s="15">
        <f>Reg[[#This Row],[CIRP17]]</f>
        <v>200</v>
      </c>
      <c r="FR30" s="15">
        <f>Reg[[#This Row],[CIRP18]]</f>
        <v>199</v>
      </c>
      <c r="FS30" s="15">
        <f>Reg[[#This Row],[CIRP19]]</f>
        <v>208</v>
      </c>
      <c r="FT30" s="15">
        <f>Reg[[#This Row],[CIRP20]]</f>
        <v>218</v>
      </c>
      <c r="FU30" s="15">
        <f>Reg[[#This Row],[CIRP21]]</f>
        <v>229</v>
      </c>
      <c r="FV30" s="15">
        <f>Reg[[#This Row],[CIRP22]]</f>
        <v>240</v>
      </c>
      <c r="FW30" s="15">
        <f>Reg[[#This Row],[CIRP23]]</f>
        <v>235</v>
      </c>
      <c r="FX30" s="15">
        <f>Reg[[#This Row],[CIRP24]]</f>
        <v>249</v>
      </c>
      <c r="FY30" s="15">
        <f>Reg[[#This Row],[CIRP25]]</f>
        <v>269</v>
      </c>
      <c r="FZ30" s="15">
        <f>Reg[[#This Row],[CIRP26]]</f>
        <v>281</v>
      </c>
      <c r="GA30" s="15">
        <f>Reg[[#This Row],[CIRP27]]</f>
        <v>301</v>
      </c>
      <c r="GB30" s="15">
        <f>Sug0.2[[#This Row],[CIRP2]]</f>
        <v>56</v>
      </c>
      <c r="GC30" s="15">
        <f>Sug0.2[[#This Row],[CIRP3]]</f>
        <v>60</v>
      </c>
      <c r="GD30" s="15">
        <f>Sug0.2[[#This Row],[CIRP4]]</f>
        <v>60</v>
      </c>
      <c r="GE30" s="15">
        <f>Sug0.2[[#This Row],[CIRP5]]</f>
        <v>63</v>
      </c>
      <c r="GF30" s="15">
        <f>Sug0.2[[#This Row],[CIRP6]]</f>
        <v>73</v>
      </c>
      <c r="GG30" s="15">
        <f>Sug0.2[[#This Row],[CIRP7]]</f>
        <v>81</v>
      </c>
      <c r="GH30" s="15">
        <f>Sug0.2[[#This Row],[CIRP8]]</f>
        <v>89</v>
      </c>
      <c r="GI30" s="15">
        <f>Sug0.2[[#This Row],[CIRP9]]</f>
        <v>98</v>
      </c>
      <c r="GJ30" s="15">
        <f>Sug0.2[[#This Row],[CIRP10]]</f>
        <v>117</v>
      </c>
      <c r="GK30" s="15">
        <f>Sug0.2[[#This Row],[CIRP11]]</f>
        <v>128</v>
      </c>
      <c r="GL30" s="15">
        <f>Sug0.2[[#This Row],[CIRP12]]</f>
        <v>141</v>
      </c>
      <c r="GM30" s="15">
        <f>Sug0.2[[#This Row],[CIRP13]]</f>
        <v>152</v>
      </c>
      <c r="GN30" s="15">
        <f>Sug0.2[[#This Row],[CIRP14]]</f>
        <v>164</v>
      </c>
      <c r="GO30" s="15">
        <f>Sug0.2[[#This Row],[CIRP15]]</f>
        <v>170</v>
      </c>
      <c r="GP30" s="15">
        <f>Sug0.2[[#This Row],[CIRP16]]</f>
        <v>170</v>
      </c>
      <c r="GQ30" s="15">
        <f>Sug0.2[[#This Row],[CIRP17]]</f>
        <v>180</v>
      </c>
      <c r="GR30" s="15">
        <f>Sug0.2[[#This Row],[CIRP18]]</f>
        <v>181</v>
      </c>
      <c r="GS30" s="15">
        <f>Sug0.2[[#This Row],[CIRP19]]</f>
        <v>191</v>
      </c>
      <c r="GT30" s="15">
        <f>Sug0.2[[#This Row],[CIRP20]]</f>
        <v>202</v>
      </c>
      <c r="GU30" s="15">
        <f>Sug0.2[[#This Row],[CIRP21]]</f>
        <v>210</v>
      </c>
      <c r="GV30" s="15">
        <f>Sug0.2[[#This Row],[CIRP22]]</f>
        <v>217</v>
      </c>
      <c r="GW30" s="15">
        <f>Sug0.2[[#This Row],[CIRP23]]</f>
        <v>214</v>
      </c>
      <c r="GX30" s="15">
        <f>Sug0.2[[#This Row],[CIRP24]]</f>
        <v>226</v>
      </c>
      <c r="GY30" s="15">
        <f>Sug0.2[[#This Row],[CIRP25]]</f>
        <v>244</v>
      </c>
      <c r="GZ30" s="15">
        <f>Sug0.2[[#This Row],[CIRP26]]</f>
        <v>255</v>
      </c>
      <c r="HA30" s="15">
        <f>Sug0.2[[#This Row],[CIRP27]]</f>
        <v>270</v>
      </c>
      <c r="HB30" s="15">
        <f>Sug0.5[[#This Row],[CIRP2]]</f>
        <v>56</v>
      </c>
      <c r="HC30" s="15">
        <f>Sug0.5[[#This Row],[CIRP3]]</f>
        <v>58</v>
      </c>
      <c r="HD30" s="15">
        <f>Sug0.5[[#This Row],[CIRP4]]</f>
        <v>58</v>
      </c>
      <c r="HE30" s="15">
        <f>Sug0.5[[#This Row],[CIRP5]]</f>
        <v>60</v>
      </c>
      <c r="HF30" s="15">
        <f>Sug0.5[[#This Row],[CIRP6]]</f>
        <v>67</v>
      </c>
      <c r="HG30" s="15">
        <f>Sug0.5[[#This Row],[CIRP7]]</f>
        <v>71</v>
      </c>
      <c r="HH30" s="15">
        <f>Sug0.5[[#This Row],[CIRP8]]</f>
        <v>78</v>
      </c>
      <c r="HI30" s="15">
        <f>Sug0.5[[#This Row],[CIRP9]]</f>
        <v>79</v>
      </c>
      <c r="HJ30" s="15">
        <f>Sug0.5[[#This Row],[CIRP10]]</f>
        <v>91</v>
      </c>
      <c r="HK30" s="15">
        <f>Sug0.5[[#This Row],[CIRP11]]</f>
        <v>100</v>
      </c>
      <c r="HL30" s="15">
        <f>Sug0.5[[#This Row],[CIRP12]]</f>
        <v>113</v>
      </c>
      <c r="HM30" s="15">
        <f>Sug0.5[[#This Row],[CIRP13]]</f>
        <v>120</v>
      </c>
      <c r="HN30" s="15">
        <f>Sug0.5[[#This Row],[CIRP14]]</f>
        <v>128</v>
      </c>
      <c r="HO30" s="15">
        <f>Sug0.5[[#This Row],[CIRP15]]</f>
        <v>129</v>
      </c>
      <c r="HP30" s="15">
        <f>Sug0.5[[#This Row],[CIRP16]]</f>
        <v>127</v>
      </c>
      <c r="HQ30" s="15">
        <f>Sug0.5[[#This Row],[CIRP17]]</f>
        <v>133</v>
      </c>
      <c r="HR30" s="15">
        <f>Sug0.5[[#This Row],[CIRP18]]</f>
        <v>133</v>
      </c>
      <c r="HS30" s="15">
        <f>Sug0.5[[#This Row],[CIRP19]]</f>
        <v>143</v>
      </c>
      <c r="HT30" s="15">
        <f>Sug0.5[[#This Row],[CIRP20]]</f>
        <v>153</v>
      </c>
      <c r="HU30" s="15">
        <f>Sug0.5[[#This Row],[CIRP21]]</f>
        <v>159</v>
      </c>
      <c r="HV30" s="15">
        <f>Sug0.5[[#This Row],[CIRP22]]</f>
        <v>159</v>
      </c>
      <c r="HW30" s="15">
        <f>Sug0.5[[#This Row],[CIRP23]]</f>
        <v>161</v>
      </c>
      <c r="HX30" s="15">
        <f>Sug0.5[[#This Row],[CIRP24]]</f>
        <v>168</v>
      </c>
      <c r="HY30" s="15">
        <f>Sug0.5[[#This Row],[CIRP25]]</f>
        <v>178</v>
      </c>
      <c r="HZ30" s="15">
        <f>Sug0.5[[#This Row],[CIRP26]]</f>
        <v>186</v>
      </c>
      <c r="IA30" s="15">
        <f>Sug0.5[[#This Row],[CIRP27]]</f>
        <v>194</v>
      </c>
      <c r="IB30" s="15">
        <f>Reg[[#This Row],[HCCP2]]</f>
        <v>7</v>
      </c>
      <c r="IC30" s="15">
        <f>Reg[[#This Row],[HCCP3]]</f>
        <v>4</v>
      </c>
      <c r="ID30" s="15">
        <f>Reg[[#This Row],[HCCP4]]</f>
        <v>3</v>
      </c>
      <c r="IE30" s="15">
        <f>Reg[[#This Row],[HCCP5]]</f>
        <v>2</v>
      </c>
      <c r="IF30" s="15">
        <f>Reg[[#This Row],[HCCP6]]</f>
        <v>3</v>
      </c>
      <c r="IG30" s="15">
        <f>Reg[[#This Row],[HCCP7]]</f>
        <v>6</v>
      </c>
      <c r="IH30" s="15">
        <f>Reg[[#This Row],[HCCP8]]</f>
        <v>5</v>
      </c>
      <c r="II30" s="15">
        <f>Reg[[#This Row],[HCCP9]]</f>
        <v>5</v>
      </c>
      <c r="IJ30" s="15">
        <f>Reg[[#This Row],[HCCP10]]</f>
        <v>7</v>
      </c>
      <c r="IK30" s="15">
        <f>Reg[[#This Row],[HCCP11]]</f>
        <v>9</v>
      </c>
      <c r="IL30" s="15">
        <f>Reg[[#This Row],[HCCP12]]</f>
        <v>6</v>
      </c>
      <c r="IM30" s="15">
        <f>Reg[[#This Row],[HCCP13]]</f>
        <v>10</v>
      </c>
      <c r="IN30" s="15">
        <f>Reg[[#This Row],[HCCP14]]</f>
        <v>8</v>
      </c>
      <c r="IO30" s="15">
        <f>Reg[[#This Row],[HCCP15]]</f>
        <v>17</v>
      </c>
      <c r="IP30" s="15">
        <f>Reg[[#This Row],[HCCP16]]</f>
        <v>17</v>
      </c>
      <c r="IQ30" s="15">
        <f>Reg[[#This Row],[HCCP17]]</f>
        <v>17</v>
      </c>
      <c r="IR30" s="15">
        <f>Reg[[#This Row],[HCCP18]]</f>
        <v>22</v>
      </c>
      <c r="IS30" s="15">
        <f>Reg[[#This Row],[HCCP19]]</f>
        <v>19</v>
      </c>
      <c r="IT30" s="15">
        <f>Reg[[#This Row],[HCCP20]]</f>
        <v>19</v>
      </c>
      <c r="IU30" s="15">
        <f>Reg[[#This Row],[HCCP21]]</f>
        <v>20</v>
      </c>
      <c r="IV30" s="15">
        <f>Reg[[#This Row],[HCCP22]]</f>
        <v>18</v>
      </c>
      <c r="IW30" s="15">
        <f>Reg[[#This Row],[HCCP23]]</f>
        <v>22</v>
      </c>
      <c r="IX30" s="15">
        <f>Reg[[#This Row],[HCCP24]]</f>
        <v>18</v>
      </c>
      <c r="IY30" s="15">
        <f>Reg[[#This Row],[HCCP25]]</f>
        <v>23</v>
      </c>
      <c r="IZ30" s="15">
        <f>Reg[[#This Row],[HCCP26]]</f>
        <v>21</v>
      </c>
      <c r="JA30" s="15">
        <f>Reg[[#This Row],[HCCP27]]</f>
        <v>21</v>
      </c>
      <c r="JB30" s="15">
        <f>Sug0.2[[#This Row],[HCCP2]]</f>
        <v>7</v>
      </c>
      <c r="JC30" s="15">
        <f>Sug0.2[[#This Row],[HCCP3]]</f>
        <v>4</v>
      </c>
      <c r="JD30" s="15">
        <f>Sug0.2[[#This Row],[HCCP4]]</f>
        <v>3</v>
      </c>
      <c r="JE30" s="15">
        <f>Sug0.2[[#This Row],[HCCP5]]</f>
        <v>2</v>
      </c>
      <c r="JF30" s="15">
        <f>Sug0.2[[#This Row],[HCCP6]]</f>
        <v>3</v>
      </c>
      <c r="JG30" s="15">
        <f>Sug0.2[[#This Row],[HCCP7]]</f>
        <v>5</v>
      </c>
      <c r="JH30" s="15">
        <f>Sug0.2[[#This Row],[HCCP8]]</f>
        <v>4</v>
      </c>
      <c r="JI30" s="15">
        <f>Sug0.2[[#This Row],[HCCP9]]</f>
        <v>4</v>
      </c>
      <c r="JJ30" s="15">
        <f>Sug0.2[[#This Row],[HCCP10]]</f>
        <v>6</v>
      </c>
      <c r="JK30" s="15">
        <f>Sug0.2[[#This Row],[HCCP11]]</f>
        <v>8</v>
      </c>
      <c r="JL30" s="15">
        <f>Sug0.2[[#This Row],[HCCP12]]</f>
        <v>6</v>
      </c>
      <c r="JM30" s="15">
        <f>Sug0.2[[#This Row],[HCCP13]]</f>
        <v>10</v>
      </c>
      <c r="JN30" s="15">
        <f>Sug0.2[[#This Row],[HCCP14]]</f>
        <v>7</v>
      </c>
      <c r="JO30" s="15">
        <f>Sug0.2[[#This Row],[HCCP15]]</f>
        <v>16</v>
      </c>
      <c r="JP30" s="15">
        <f>Sug0.2[[#This Row],[HCCP16]]</f>
        <v>16</v>
      </c>
      <c r="JQ30" s="15">
        <f>Sug0.2[[#This Row],[HCCP17]]</f>
        <v>15</v>
      </c>
      <c r="JR30" s="15">
        <f>Sug0.2[[#This Row],[HCCP18]]</f>
        <v>18</v>
      </c>
      <c r="JS30" s="15">
        <f>Sug0.2[[#This Row],[HCCP19]]</f>
        <v>17</v>
      </c>
      <c r="JT30" s="15">
        <f>Sug0.2[[#This Row],[HCCP20]]</f>
        <v>15</v>
      </c>
      <c r="JU30" s="15">
        <f>Sug0.2[[#This Row],[HCCP21]]</f>
        <v>16</v>
      </c>
      <c r="JV30" s="15">
        <f>Sug0.2[[#This Row],[HCCP22]]</f>
        <v>16</v>
      </c>
      <c r="JW30" s="15">
        <f>Sug0.2[[#This Row],[HCCP23]]</f>
        <v>20</v>
      </c>
      <c r="JX30" s="15">
        <f>Sug0.2[[#This Row],[HCCP24]]</f>
        <v>18</v>
      </c>
      <c r="JY30" s="15">
        <f>Sug0.2[[#This Row],[HCCP25]]</f>
        <v>22</v>
      </c>
      <c r="JZ30" s="15">
        <f>Sug0.2[[#This Row],[HCCP26]]</f>
        <v>21</v>
      </c>
      <c r="KA30" s="15">
        <f>Sug0.2[[#This Row],[HCCP27]]</f>
        <v>21</v>
      </c>
      <c r="KB30" s="15">
        <f>Sug0.5[[#This Row],[HCCP2]]</f>
        <v>7</v>
      </c>
      <c r="KC30" s="15">
        <f>Sug0.5[[#This Row],[HCCP3]]</f>
        <v>4</v>
      </c>
      <c r="KD30" s="15">
        <f>Sug0.5[[#This Row],[HCCP4]]</f>
        <v>3</v>
      </c>
      <c r="KE30" s="15">
        <f>Sug0.5[[#This Row],[HCCP5]]</f>
        <v>2</v>
      </c>
      <c r="KF30" s="15">
        <f>Sug0.5[[#This Row],[HCCP6]]</f>
        <v>3</v>
      </c>
      <c r="KG30" s="15">
        <f>Sug0.5[[#This Row],[HCCP7]]</f>
        <v>5</v>
      </c>
      <c r="KH30" s="15">
        <f>Sug0.5[[#This Row],[HCCP8]]</f>
        <v>4</v>
      </c>
      <c r="KI30" s="15">
        <f>Sug0.5[[#This Row],[HCCP9]]</f>
        <v>4</v>
      </c>
      <c r="KJ30" s="15">
        <f>Sug0.5[[#This Row],[HCCP10]]</f>
        <v>5</v>
      </c>
      <c r="KK30" s="15">
        <f>Sug0.5[[#This Row],[HCCP11]]</f>
        <v>7</v>
      </c>
      <c r="KL30" s="15">
        <f>Sug0.5[[#This Row],[HCCP12]]</f>
        <v>5</v>
      </c>
      <c r="KM30" s="15">
        <f>Sug0.5[[#This Row],[HCCP13]]</f>
        <v>7</v>
      </c>
      <c r="KN30" s="15">
        <f>Sug0.5[[#This Row],[HCCP14]]</f>
        <v>6</v>
      </c>
      <c r="KO30" s="15">
        <f>Sug0.5[[#This Row],[HCCP15]]</f>
        <v>11</v>
      </c>
      <c r="KP30" s="15">
        <f>Sug0.5[[#This Row],[HCCP16]]</f>
        <v>11</v>
      </c>
      <c r="KQ30" s="15">
        <f>Sug0.5[[#This Row],[HCCP17]]</f>
        <v>14</v>
      </c>
      <c r="KR30" s="15">
        <f>Sug0.5[[#This Row],[HCCP18]]</f>
        <v>14</v>
      </c>
      <c r="KS30" s="15">
        <f>Sug0.5[[#This Row],[HCCP19]]</f>
        <v>11</v>
      </c>
      <c r="KT30" s="15">
        <f>Sug0.5[[#This Row],[HCCP20]]</f>
        <v>10</v>
      </c>
      <c r="KU30" s="15">
        <f>Sug0.5[[#This Row],[HCCP21]]</f>
        <v>12</v>
      </c>
      <c r="KV30" s="15">
        <f>Sug0.5[[#This Row],[HCCP22]]</f>
        <v>11</v>
      </c>
      <c r="KW30" s="15">
        <f>Sug0.5[[#This Row],[HCCP23]]</f>
        <v>12</v>
      </c>
      <c r="KX30" s="15">
        <f>Sug0.5[[#This Row],[HCCP24]]</f>
        <v>14</v>
      </c>
      <c r="KY30" s="15">
        <f>Sug0.5[[#This Row],[HCCP25]]</f>
        <v>18</v>
      </c>
      <c r="KZ30" s="15">
        <f>Sug0.5[[#This Row],[HCCP26]]</f>
        <v>17</v>
      </c>
      <c r="LA30" s="15">
        <f>Sug0.5[[#This Row],[HCCP27]]</f>
        <v>16</v>
      </c>
      <c r="LB30" s="15">
        <f>Reg[[#This Row],[CHDP2]]</f>
        <v>1478</v>
      </c>
      <c r="LC30" s="15">
        <f>Reg[[#This Row],[CHDP3]]</f>
        <v>1498</v>
      </c>
      <c r="LD30" s="15">
        <f>Reg[[#This Row],[CHDP4]]</f>
        <v>1560</v>
      </c>
      <c r="LE30" s="15">
        <f>Reg[[#This Row],[CHDP5]]</f>
        <v>1575</v>
      </c>
      <c r="LF30" s="15">
        <f>Reg[[#This Row],[CHDP6]]</f>
        <v>1600</v>
      </c>
      <c r="LG30" s="15">
        <f>Reg[[#This Row],[CHDP7]]</f>
        <v>1632</v>
      </c>
      <c r="LH30" s="15">
        <f>Reg[[#This Row],[CHDP8]]</f>
        <v>1683</v>
      </c>
      <c r="LI30" s="15">
        <f>Reg[[#This Row],[CHDP9]]</f>
        <v>1742</v>
      </c>
      <c r="LJ30" s="15">
        <f>Reg[[#This Row],[CHDP10]]</f>
        <v>1833</v>
      </c>
      <c r="LK30" s="15">
        <f>Reg[[#This Row],[CHDP11]]</f>
        <v>1878</v>
      </c>
      <c r="LL30" s="15">
        <f>Reg[[#This Row],[CHDP12]]</f>
        <v>1936</v>
      </c>
      <c r="LM30" s="15">
        <f>Reg[[#This Row],[CHDP13]]</f>
        <v>1977</v>
      </c>
      <c r="LN30" s="15">
        <f>Reg[[#This Row],[CHDP14]]</f>
        <v>2017</v>
      </c>
      <c r="LO30" s="15">
        <f>Reg[[#This Row],[CHDP15]]</f>
        <v>2091</v>
      </c>
      <c r="LP30" s="15">
        <f>Reg[[#This Row],[CHDP16]]</f>
        <v>2151</v>
      </c>
      <c r="LQ30" s="15">
        <f>Reg[[#This Row],[CHDP17]]</f>
        <v>2197</v>
      </c>
      <c r="LR30" s="15">
        <f>Reg[[#This Row],[CHDP18]]</f>
        <v>2239</v>
      </c>
      <c r="LS30" s="15">
        <f>Reg[[#This Row],[CHDP19]]</f>
        <v>2287</v>
      </c>
      <c r="LT30" s="15">
        <f>Reg[[#This Row],[CHDP20]]</f>
        <v>2353</v>
      </c>
      <c r="LU30" s="15">
        <f>Reg[[#This Row],[CHDP21]]</f>
        <v>2405</v>
      </c>
      <c r="LV30" s="15">
        <f>Reg[[#This Row],[CHDP22]]</f>
        <v>2468</v>
      </c>
      <c r="LW30" s="15">
        <f>Reg[[#This Row],[CHDP23]]</f>
        <v>2489</v>
      </c>
      <c r="LX30" s="15">
        <f>Reg[[#This Row],[CHDP24]]</f>
        <v>2520</v>
      </c>
      <c r="LY30" s="15">
        <f>Reg[[#This Row],[CHDP25]]</f>
        <v>2586</v>
      </c>
      <c r="LZ30" s="15">
        <f>Reg[[#This Row],[CHDP26]]</f>
        <v>2623</v>
      </c>
      <c r="MA30" s="15">
        <f>Reg[[#This Row],[CHDP27]]</f>
        <v>2666</v>
      </c>
      <c r="MB30" s="15">
        <f>Sug0.2[[#This Row],[CHDP2]]</f>
        <v>1478</v>
      </c>
      <c r="MC30" s="15">
        <f>Sug0.2[[#This Row],[CHDP3]]</f>
        <v>1498</v>
      </c>
      <c r="MD30" s="15">
        <f>Sug0.2[[#This Row],[CHDP4]]</f>
        <v>1560</v>
      </c>
      <c r="ME30" s="15">
        <f>Sug0.2[[#This Row],[CHDP5]]</f>
        <v>1575</v>
      </c>
      <c r="MF30" s="15">
        <f>Sug0.2[[#This Row],[CHDP6]]</f>
        <v>1599</v>
      </c>
      <c r="MG30" s="15">
        <f>Sug0.2[[#This Row],[CHDP7]]</f>
        <v>1629</v>
      </c>
      <c r="MH30" s="15">
        <f>Sug0.2[[#This Row],[CHDP8]]</f>
        <v>1679</v>
      </c>
      <c r="MI30" s="15">
        <f>Sug0.2[[#This Row],[CHDP9]]</f>
        <v>1736</v>
      </c>
      <c r="MJ30" s="15">
        <f>Sug0.2[[#This Row],[CHDP10]]</f>
        <v>1826</v>
      </c>
      <c r="MK30" s="15">
        <f>Sug0.2[[#This Row],[CHDP11]]</f>
        <v>1870</v>
      </c>
      <c r="ML30" s="15">
        <f>Sug0.2[[#This Row],[CHDP12]]</f>
        <v>1924</v>
      </c>
      <c r="MM30" s="15">
        <f>Sug0.2[[#This Row],[CHDP13]]</f>
        <v>1963</v>
      </c>
      <c r="MN30" s="15">
        <f>Sug0.2[[#This Row],[CHDP14]]</f>
        <v>2002</v>
      </c>
      <c r="MO30" s="15">
        <f>Sug0.2[[#This Row],[CHDP15]]</f>
        <v>2072</v>
      </c>
      <c r="MP30" s="15">
        <f>Sug0.2[[#This Row],[CHDP16]]</f>
        <v>2135</v>
      </c>
      <c r="MQ30" s="15">
        <f>Sug0.2[[#This Row],[CHDP17]]</f>
        <v>2181</v>
      </c>
      <c r="MR30" s="15">
        <f>Sug0.2[[#This Row],[CHDP18]]</f>
        <v>2220</v>
      </c>
      <c r="MS30" s="15">
        <f>Sug0.2[[#This Row],[CHDP19]]</f>
        <v>2266</v>
      </c>
      <c r="MT30" s="15">
        <f>Sug0.2[[#This Row],[CHDP20]]</f>
        <v>2334</v>
      </c>
      <c r="MU30" s="15">
        <f>Sug0.2[[#This Row],[CHDP21]]</f>
        <v>2385</v>
      </c>
      <c r="MV30" s="15">
        <f>Sug0.2[[#This Row],[CHDP22]]</f>
        <v>2441</v>
      </c>
      <c r="MW30" s="15">
        <f>Sug0.2[[#This Row],[CHDP23]]</f>
        <v>2462</v>
      </c>
      <c r="MX30" s="15">
        <f>Sug0.2[[#This Row],[CHDP24]]</f>
        <v>2492</v>
      </c>
      <c r="MY30" s="15">
        <f>Sug0.2[[#This Row],[CHDP25]]</f>
        <v>2552</v>
      </c>
      <c r="MZ30" s="15">
        <f>Sug0.2[[#This Row],[CHDP26]]</f>
        <v>2590</v>
      </c>
      <c r="NA30" s="15">
        <f>Sug0.2[[#This Row],[CHDP27]]</f>
        <v>2629</v>
      </c>
      <c r="NB30" s="15">
        <f>Sug0.5[[#This Row],[CHDP2]]</f>
        <v>1478</v>
      </c>
      <c r="NC30" s="15">
        <f>Sug0.5[[#This Row],[CHDP3]]</f>
        <v>1498</v>
      </c>
      <c r="ND30" s="15">
        <f>Sug0.5[[#This Row],[CHDP4]]</f>
        <v>1559</v>
      </c>
      <c r="NE30" s="15">
        <f>Sug0.5[[#This Row],[CHDP5]]</f>
        <v>1572</v>
      </c>
      <c r="NF30" s="15">
        <f>Sug0.5[[#This Row],[CHDP6]]</f>
        <v>1593</v>
      </c>
      <c r="NG30" s="15">
        <f>Sug0.5[[#This Row],[CHDP7]]</f>
        <v>1617</v>
      </c>
      <c r="NH30" s="15">
        <f>Sug0.5[[#This Row],[CHDP8]]</f>
        <v>1665</v>
      </c>
      <c r="NI30" s="15">
        <f>Sug0.5[[#This Row],[CHDP9]]</f>
        <v>1718</v>
      </c>
      <c r="NJ30" s="15">
        <f>Sug0.5[[#This Row],[CHDP10]]</f>
        <v>1804</v>
      </c>
      <c r="NK30" s="15">
        <f>Sug0.5[[#This Row],[CHDP11]]</f>
        <v>1846</v>
      </c>
      <c r="NL30" s="15">
        <f>Sug0.5[[#This Row],[CHDP12]]</f>
        <v>1900</v>
      </c>
      <c r="NM30" s="15">
        <f>Sug0.5[[#This Row],[CHDP13]]</f>
        <v>1927</v>
      </c>
      <c r="NN30" s="15">
        <f>Sug0.5[[#This Row],[CHDP14]]</f>
        <v>1960</v>
      </c>
      <c r="NO30" s="15">
        <f>Sug0.5[[#This Row],[CHDP15]]</f>
        <v>2023</v>
      </c>
      <c r="NP30" s="15">
        <f>Sug0.5[[#This Row],[CHDP16]]</f>
        <v>2078</v>
      </c>
      <c r="NQ30" s="15">
        <f>Sug0.5[[#This Row],[CHDP17]]</f>
        <v>2115</v>
      </c>
      <c r="NR30" s="15">
        <f>Sug0.5[[#This Row],[CHDP18]]</f>
        <v>2152</v>
      </c>
      <c r="NS30" s="15">
        <f>Sug0.5[[#This Row],[CHDP19]]</f>
        <v>2200</v>
      </c>
      <c r="NT30" s="15">
        <f>Sug0.5[[#This Row],[CHDP20]]</f>
        <v>2263</v>
      </c>
      <c r="NU30" s="15">
        <f>Sug0.5[[#This Row],[CHDP21]]</f>
        <v>2306</v>
      </c>
      <c r="NV30" s="15">
        <f>Sug0.5[[#This Row],[CHDP22]]</f>
        <v>2364</v>
      </c>
      <c r="NW30" s="15">
        <f>Sug0.5[[#This Row],[CHDP23]]</f>
        <v>2384</v>
      </c>
      <c r="NX30" s="15">
        <f>Sug0.5[[#This Row],[CHDP24]]</f>
        <v>2403</v>
      </c>
      <c r="NY30" s="15">
        <f>Sug0.5[[#This Row],[CHDP25]]</f>
        <v>2459</v>
      </c>
      <c r="NZ30" s="15">
        <f>Sug0.5[[#This Row],[CHDP26]]</f>
        <v>2494</v>
      </c>
      <c r="OA30" s="15">
        <f>Sug0.5[[#This Row],[CHDP27]]</f>
        <v>2528</v>
      </c>
      <c r="OB30" s="15">
        <f>Reg[[#This Row],[T2DP2]]</f>
        <v>2107</v>
      </c>
      <c r="OC30" s="15">
        <f>Reg[[#This Row],[T2DP3]]</f>
        <v>2225</v>
      </c>
      <c r="OD30" s="15">
        <f>Reg[[#This Row],[T2DP4]]</f>
        <v>2332</v>
      </c>
      <c r="OE30" s="15">
        <f>Reg[[#This Row],[T2DP5]]</f>
        <v>2433</v>
      </c>
      <c r="OF30" s="15">
        <f>Reg[[#This Row],[T2DP6]]</f>
        <v>2515</v>
      </c>
      <c r="OG30" s="15">
        <f>Reg[[#This Row],[T2DP7]]</f>
        <v>2628</v>
      </c>
      <c r="OH30" s="15">
        <f>Reg[[#This Row],[T2DP8]]</f>
        <v>2741</v>
      </c>
      <c r="OI30" s="15">
        <f>Reg[[#This Row],[T2DP9]]</f>
        <v>2844</v>
      </c>
      <c r="OJ30" s="15">
        <f>Reg[[#This Row],[T2DP10]]</f>
        <v>2913</v>
      </c>
      <c r="OK30" s="15">
        <f>Reg[[#This Row],[T2DP11]]</f>
        <v>3011</v>
      </c>
      <c r="OL30" s="15">
        <f>Reg[[#This Row],[T2DP12]]</f>
        <v>3089</v>
      </c>
      <c r="OM30" s="15">
        <f>Reg[[#This Row],[T2DP13]]</f>
        <v>3186</v>
      </c>
      <c r="ON30" s="15">
        <f>Reg[[#This Row],[T2DP14]]</f>
        <v>3273</v>
      </c>
      <c r="OO30" s="15">
        <f>Reg[[#This Row],[T2DP15]]</f>
        <v>3362</v>
      </c>
      <c r="OP30" s="15">
        <f>Reg[[#This Row],[T2DP16]]</f>
        <v>3435</v>
      </c>
      <c r="OQ30" s="15">
        <f>Reg[[#This Row],[T2DP17]]</f>
        <v>3531</v>
      </c>
      <c r="OR30" s="15">
        <f>Reg[[#This Row],[T2DP18]]</f>
        <v>3619</v>
      </c>
      <c r="OS30" s="15">
        <f>Reg[[#This Row],[T2DP19]]</f>
        <v>3714</v>
      </c>
      <c r="OT30" s="15">
        <f>Reg[[#This Row],[T2DP20]]</f>
        <v>3813</v>
      </c>
      <c r="OU30" s="15">
        <f>Reg[[#This Row],[T2DP21]]</f>
        <v>3881</v>
      </c>
      <c r="OV30" s="15">
        <f>Reg[[#This Row],[T2DP22]]</f>
        <v>3949</v>
      </c>
      <c r="OW30" s="15">
        <f>Reg[[#This Row],[T2DP23]]</f>
        <v>3951</v>
      </c>
      <c r="OX30" s="15">
        <f>Reg[[#This Row],[T2DP24]]</f>
        <v>3963</v>
      </c>
      <c r="OY30" s="15">
        <f>Reg[[#This Row],[T2DP25]]</f>
        <v>3993</v>
      </c>
      <c r="OZ30" s="15">
        <f>Reg[[#This Row],[T2DP26]]</f>
        <v>4049</v>
      </c>
      <c r="PA30" s="15">
        <f>Reg[[#This Row],[T2DP27]]</f>
        <v>4110</v>
      </c>
      <c r="PB30" s="15">
        <f>Sug0.2[[#This Row],[T2DP2]]</f>
        <v>2107</v>
      </c>
      <c r="PC30" s="15">
        <f>Sug0.2[[#This Row],[T2DP3]]</f>
        <v>2225</v>
      </c>
      <c r="PD30" s="15">
        <f>Sug0.2[[#This Row],[T2DP4]]</f>
        <v>2331</v>
      </c>
      <c r="PE30" s="15">
        <f>Sug0.2[[#This Row],[T2DP5]]</f>
        <v>2432</v>
      </c>
      <c r="PF30" s="15">
        <f>Sug0.2[[#This Row],[T2DP6]]</f>
        <v>2513</v>
      </c>
      <c r="PG30" s="15">
        <f>Sug0.2[[#This Row],[T2DP7]]</f>
        <v>2623</v>
      </c>
      <c r="PH30" s="15">
        <f>Sug0.2[[#This Row],[T2DP8]]</f>
        <v>2735</v>
      </c>
      <c r="PI30" s="15">
        <f>Sug0.2[[#This Row],[T2DP9]]</f>
        <v>2835</v>
      </c>
      <c r="PJ30" s="15">
        <f>Sug0.2[[#This Row],[T2DP10]]</f>
        <v>2900</v>
      </c>
      <c r="PK30" s="15">
        <f>Sug0.2[[#This Row],[T2DP11]]</f>
        <v>2989</v>
      </c>
      <c r="PL30" s="15">
        <f>Sug0.2[[#This Row],[T2DP12]]</f>
        <v>3058</v>
      </c>
      <c r="PM30" s="15">
        <f>Sug0.2[[#This Row],[T2DP13]]</f>
        <v>3153</v>
      </c>
      <c r="PN30" s="15">
        <f>Sug0.2[[#This Row],[T2DP14]]</f>
        <v>3236</v>
      </c>
      <c r="PO30" s="15">
        <f>Sug0.2[[#This Row],[T2DP15]]</f>
        <v>3322</v>
      </c>
      <c r="PP30" s="15">
        <f>Sug0.2[[#This Row],[T2DP16]]</f>
        <v>3395</v>
      </c>
      <c r="PQ30" s="15">
        <f>Sug0.2[[#This Row],[T2DP17]]</f>
        <v>3484</v>
      </c>
      <c r="PR30" s="15">
        <f>Sug0.2[[#This Row],[T2DP18]]</f>
        <v>3571</v>
      </c>
      <c r="PS30" s="15">
        <f>Sug0.2[[#This Row],[T2DP19]]</f>
        <v>3652</v>
      </c>
      <c r="PT30" s="15">
        <f>Sug0.2[[#This Row],[T2DP20]]</f>
        <v>3745</v>
      </c>
      <c r="PU30" s="15">
        <f>Sug0.2[[#This Row],[T2DP21]]</f>
        <v>3809</v>
      </c>
      <c r="PV30" s="15">
        <f>Sug0.2[[#This Row],[T2DP22]]</f>
        <v>3873</v>
      </c>
      <c r="PW30" s="15">
        <f>Sug0.2[[#This Row],[T2DP23]]</f>
        <v>3871</v>
      </c>
      <c r="PX30" s="15">
        <f>Sug0.2[[#This Row],[T2DP24]]</f>
        <v>3881</v>
      </c>
      <c r="PY30" s="15">
        <f>Sug0.2[[#This Row],[T2DP25]]</f>
        <v>3905</v>
      </c>
      <c r="PZ30" s="15">
        <f>Sug0.2[[#This Row],[T2DP26]]</f>
        <v>3959</v>
      </c>
      <c r="QA30" s="15">
        <f>Sug0.2[[#This Row],[T2DP27]]</f>
        <v>4011</v>
      </c>
      <c r="QB30" s="15">
        <f>Sug0.5[[#This Row],[T2DP2]]</f>
        <v>2107</v>
      </c>
      <c r="QC30" s="15">
        <f>Sug0.5[[#This Row],[T2DP3]]</f>
        <v>2225</v>
      </c>
      <c r="QD30" s="15">
        <f>Sug0.5[[#This Row],[T2DP4]]</f>
        <v>2328</v>
      </c>
      <c r="QE30" s="15">
        <f>Sug0.5[[#This Row],[T2DP5]]</f>
        <v>2426</v>
      </c>
      <c r="QF30" s="15">
        <f>Sug0.5[[#This Row],[T2DP6]]</f>
        <v>2503</v>
      </c>
      <c r="QG30" s="15">
        <f>Sug0.5[[#This Row],[T2DP7]]</f>
        <v>2604</v>
      </c>
      <c r="QH30" s="15">
        <f>Sug0.5[[#This Row],[T2DP8]]</f>
        <v>2713</v>
      </c>
      <c r="QI30" s="15">
        <f>Sug0.5[[#This Row],[T2DP9]]</f>
        <v>2801</v>
      </c>
      <c r="QJ30" s="15">
        <f>Sug0.5[[#This Row],[T2DP10]]</f>
        <v>2859</v>
      </c>
      <c r="QK30" s="15">
        <f>Sug0.5[[#This Row],[T2DP11]]</f>
        <v>2937</v>
      </c>
      <c r="QL30" s="15">
        <f>Sug0.5[[#This Row],[T2DP12]]</f>
        <v>2990</v>
      </c>
      <c r="QM30" s="15">
        <f>Sug0.5[[#This Row],[T2DP13]]</f>
        <v>3068</v>
      </c>
      <c r="QN30" s="15">
        <f>Sug0.5[[#This Row],[T2DP14]]</f>
        <v>3130</v>
      </c>
      <c r="QO30" s="15">
        <f>Sug0.5[[#This Row],[T2DP15]]</f>
        <v>3206</v>
      </c>
      <c r="QP30" s="15">
        <f>Sug0.5[[#This Row],[T2DP16]]</f>
        <v>3274</v>
      </c>
      <c r="QQ30" s="15">
        <f>Sug0.5[[#This Row],[T2DP17]]</f>
        <v>3362</v>
      </c>
      <c r="QR30" s="15">
        <f>Sug0.5[[#This Row],[T2DP18]]</f>
        <v>3433</v>
      </c>
      <c r="QS30" s="15">
        <f>Sug0.5[[#This Row],[T2DP19]]</f>
        <v>3498</v>
      </c>
      <c r="QT30" s="15">
        <f>Sug0.5[[#This Row],[T2DP20]]</f>
        <v>3577</v>
      </c>
      <c r="QU30" s="15">
        <f>Sug0.5[[#This Row],[T2DP21]]</f>
        <v>3634</v>
      </c>
      <c r="QV30" s="15">
        <f>Sug0.5[[#This Row],[T2DP22]]</f>
        <v>3681</v>
      </c>
      <c r="QW30" s="15">
        <f>Sug0.5[[#This Row],[T2DP23]]</f>
        <v>3670</v>
      </c>
      <c r="QX30" s="15">
        <f>Sug0.5[[#This Row],[T2DP24]]</f>
        <v>3672</v>
      </c>
      <c r="QY30" s="15">
        <f>Sug0.5[[#This Row],[T2DP25]]</f>
        <v>3688</v>
      </c>
      <c r="QZ30" s="15">
        <f>Sug0.5[[#This Row],[T2DP26]]</f>
        <v>3731</v>
      </c>
      <c r="RA30" s="15">
        <f>Sug0.5[[#This Row],[T2DP27]]</f>
        <v>3777</v>
      </c>
      <c r="RB30" s="15">
        <f>Reg[[#This Row],[OVEP2]]</f>
        <v>7505</v>
      </c>
      <c r="RC30" s="15">
        <f>Reg[[#This Row],[OVEP3]]</f>
        <v>7795</v>
      </c>
      <c r="RD30" s="15">
        <f>Reg[[#This Row],[OVEP4]]</f>
        <v>7871</v>
      </c>
      <c r="RE30" s="15">
        <f>Reg[[#This Row],[OVEP5]]</f>
        <v>8028</v>
      </c>
      <c r="RF30" s="15">
        <f>Reg[[#This Row],[OVEP6]]</f>
        <v>8049</v>
      </c>
      <c r="RG30" s="15">
        <f>Reg[[#This Row],[OVEP7]]</f>
        <v>8097</v>
      </c>
      <c r="RH30" s="15">
        <f>Reg[[#This Row],[OVEP8]]</f>
        <v>8070</v>
      </c>
      <c r="RI30" s="15">
        <f>Reg[[#This Row],[OVEP9]]</f>
        <v>8092</v>
      </c>
      <c r="RJ30" s="15">
        <f>Reg[[#This Row],[OVEP10]]</f>
        <v>8132</v>
      </c>
      <c r="RK30" s="15">
        <f>Reg[[#This Row],[OVEP11]]</f>
        <v>8122</v>
      </c>
      <c r="RL30" s="15">
        <f>Reg[[#This Row],[OVEP12]]</f>
        <v>8129</v>
      </c>
      <c r="RM30" s="15">
        <f>Reg[[#This Row],[OVEP13]]</f>
        <v>8132</v>
      </c>
      <c r="RN30" s="15">
        <f>Reg[[#This Row],[OVEP14]]</f>
        <v>8122</v>
      </c>
      <c r="RO30" s="15">
        <f>Reg[[#This Row],[OVEP15]]</f>
        <v>8193</v>
      </c>
      <c r="RP30" s="15">
        <f>Reg[[#This Row],[OVEP16]]</f>
        <v>8192</v>
      </c>
      <c r="RQ30" s="15">
        <f>Reg[[#This Row],[OVEP17]]</f>
        <v>8183</v>
      </c>
      <c r="RR30" s="15">
        <f>Reg[[#This Row],[OVEP18]]</f>
        <v>8203</v>
      </c>
      <c r="RS30" s="15">
        <f>Reg[[#This Row],[OVEP19]]</f>
        <v>8201</v>
      </c>
      <c r="RT30" s="15">
        <f>Reg[[#This Row],[OVEP20]]</f>
        <v>8233</v>
      </c>
      <c r="RU30" s="15">
        <f>Reg[[#This Row],[OVEP21]]</f>
        <v>8287</v>
      </c>
      <c r="RV30" s="15">
        <f>Reg[[#This Row],[OVEP22]]</f>
        <v>8229</v>
      </c>
      <c r="RW30" s="15">
        <f>Reg[[#This Row],[OVEP23]]</f>
        <v>8171</v>
      </c>
      <c r="RX30" s="15">
        <f>Reg[[#This Row],[OVEP24]]</f>
        <v>8195</v>
      </c>
      <c r="RY30" s="15">
        <f>Reg[[#This Row],[OVEP25]]</f>
        <v>8166</v>
      </c>
      <c r="RZ30" s="15">
        <f>Reg[[#This Row],[OVEP26]]</f>
        <v>8169</v>
      </c>
      <c r="SA30" s="15">
        <f>Reg[[#This Row],[OVEP27]]</f>
        <v>8220</v>
      </c>
      <c r="SB30" s="15">
        <f>Sug0.2[[#This Row],[OVEP2]]</f>
        <v>7505</v>
      </c>
      <c r="SC30" s="15">
        <f>Sug0.2[[#This Row],[OVEP3]]</f>
        <v>7738</v>
      </c>
      <c r="SD30" s="15">
        <f>Sug0.2[[#This Row],[OVEP4]]</f>
        <v>7802</v>
      </c>
      <c r="SE30" s="15">
        <f>Sug0.2[[#This Row],[OVEP5]]</f>
        <v>7938</v>
      </c>
      <c r="SF30" s="15">
        <f>Sug0.2[[#This Row],[OVEP6]]</f>
        <v>7950</v>
      </c>
      <c r="SG30" s="15">
        <f>Sug0.2[[#This Row],[OVEP7]]</f>
        <v>7991</v>
      </c>
      <c r="SH30" s="15">
        <f>Sug0.2[[#This Row],[OVEP8]]</f>
        <v>7966</v>
      </c>
      <c r="SI30" s="15">
        <f>Sug0.2[[#This Row],[OVEP9]]</f>
        <v>7986</v>
      </c>
      <c r="SJ30" s="15">
        <f>Sug0.2[[#This Row],[OVEP10]]</f>
        <v>8043</v>
      </c>
      <c r="SK30" s="15">
        <f>Sug0.2[[#This Row],[OVEP11]]</f>
        <v>8035</v>
      </c>
      <c r="SL30" s="15">
        <f>Sug0.2[[#This Row],[OVEP12]]</f>
        <v>8073</v>
      </c>
      <c r="SM30" s="15">
        <f>Sug0.2[[#This Row],[OVEP13]]</f>
        <v>8085</v>
      </c>
      <c r="SN30" s="15">
        <f>Sug0.2[[#This Row],[OVEP14]]</f>
        <v>8085</v>
      </c>
      <c r="SO30" s="15">
        <f>Sug0.2[[#This Row],[OVEP15]]</f>
        <v>8158</v>
      </c>
      <c r="SP30" s="15">
        <f>Sug0.2[[#This Row],[OVEP16]]</f>
        <v>8129</v>
      </c>
      <c r="SQ30" s="15">
        <f>Sug0.2[[#This Row],[OVEP17]]</f>
        <v>8153</v>
      </c>
      <c r="SR30" s="15">
        <f>Sug0.2[[#This Row],[OVEP18]]</f>
        <v>8206</v>
      </c>
      <c r="SS30" s="15">
        <f>Sug0.2[[#This Row],[OVEP19]]</f>
        <v>8202</v>
      </c>
      <c r="ST30" s="15">
        <f>Sug0.2[[#This Row],[OVEP20]]</f>
        <v>8225</v>
      </c>
      <c r="SU30" s="15">
        <f>Sug0.2[[#This Row],[OVEP21]]</f>
        <v>8286</v>
      </c>
      <c r="SV30" s="15">
        <f>Sug0.2[[#This Row],[OVEP22]]</f>
        <v>8227</v>
      </c>
      <c r="SW30" s="15">
        <f>Sug0.2[[#This Row],[OVEP23]]</f>
        <v>8184</v>
      </c>
      <c r="SX30" s="15">
        <f>Sug0.2[[#This Row],[OVEP24]]</f>
        <v>8202</v>
      </c>
      <c r="SY30" s="15">
        <f>Sug0.2[[#This Row],[OVEP25]]</f>
        <v>8190</v>
      </c>
      <c r="SZ30" s="15">
        <f>Sug0.2[[#This Row],[OVEP26]]</f>
        <v>8233</v>
      </c>
      <c r="TA30" s="15">
        <f>Sug0.2[[#This Row],[OVEP27]]</f>
        <v>8254</v>
      </c>
      <c r="TB30" s="15">
        <f>Sug0.5[[#This Row],[OVEP2]]</f>
        <v>7505</v>
      </c>
      <c r="TC30" s="15">
        <f>Sug0.5[[#This Row],[OVEP3]]</f>
        <v>7637</v>
      </c>
      <c r="TD30" s="15">
        <f>Sug0.5[[#This Row],[OVEP4]]</f>
        <v>7682</v>
      </c>
      <c r="TE30" s="15">
        <f>Sug0.5[[#This Row],[OVEP5]]</f>
        <v>7754</v>
      </c>
      <c r="TF30" s="15">
        <f>Sug0.5[[#This Row],[OVEP6]]</f>
        <v>7767</v>
      </c>
      <c r="TG30" s="15">
        <f>Sug0.5[[#This Row],[OVEP7]]</f>
        <v>7778</v>
      </c>
      <c r="TH30" s="15">
        <f>Sug0.5[[#This Row],[OVEP8]]</f>
        <v>7740</v>
      </c>
      <c r="TI30" s="15">
        <f>Sug0.5[[#This Row],[OVEP9]]</f>
        <v>7746</v>
      </c>
      <c r="TJ30" s="15">
        <f>Sug0.5[[#This Row],[OVEP10]]</f>
        <v>7794</v>
      </c>
      <c r="TK30" s="15">
        <f>Sug0.5[[#This Row],[OVEP11]]</f>
        <v>7812</v>
      </c>
      <c r="TL30" s="15">
        <f>Sug0.5[[#This Row],[OVEP12]]</f>
        <v>7838</v>
      </c>
      <c r="TM30" s="15">
        <f>Sug0.5[[#This Row],[OVEP13]]</f>
        <v>7871</v>
      </c>
      <c r="TN30" s="15">
        <f>Sug0.5[[#This Row],[OVEP14]]</f>
        <v>7883</v>
      </c>
      <c r="TO30" s="15">
        <f>Sug0.5[[#This Row],[OVEP15]]</f>
        <v>7985</v>
      </c>
      <c r="TP30" s="15">
        <f>Sug0.5[[#This Row],[OVEP16]]</f>
        <v>7979</v>
      </c>
      <c r="TQ30" s="15">
        <f>Sug0.5[[#This Row],[OVEP17]]</f>
        <v>8027</v>
      </c>
      <c r="TR30" s="15">
        <f>Sug0.5[[#This Row],[OVEP18]]</f>
        <v>8113</v>
      </c>
      <c r="TS30" s="15">
        <f>Sug0.5[[#This Row],[OVEP19]]</f>
        <v>8104</v>
      </c>
      <c r="TT30" s="15">
        <f>Sug0.5[[#This Row],[OVEP20]]</f>
        <v>8153</v>
      </c>
      <c r="TU30" s="15">
        <f>Sug0.5[[#This Row],[OVEP21]]</f>
        <v>8204</v>
      </c>
      <c r="TV30" s="15">
        <f>Sug0.5[[#This Row],[OVEP22]]</f>
        <v>8139</v>
      </c>
      <c r="TW30" s="15">
        <f>Sug0.5[[#This Row],[OVEP23]]</f>
        <v>8131</v>
      </c>
      <c r="TX30" s="15">
        <f>Sug0.5[[#This Row],[OVEP24]]</f>
        <v>8194</v>
      </c>
      <c r="TY30" s="15">
        <f>Sug0.5[[#This Row],[OVEP25]]</f>
        <v>8198</v>
      </c>
      <c r="TZ30" s="15">
        <f>Sug0.5[[#This Row],[OVEP26]]</f>
        <v>8220</v>
      </c>
      <c r="UA30" s="15">
        <f>Sug0.5[[#This Row],[OVEP27]]</f>
        <v>8237</v>
      </c>
      <c r="UB30" s="15">
        <f>Reg[[#This Row],[OBEP2]]</f>
        <v>8283</v>
      </c>
      <c r="UC30" s="15">
        <f>Reg[[#This Row],[OBEP3]]</f>
        <v>8346</v>
      </c>
      <c r="UD30" s="15">
        <f>Reg[[#This Row],[OBEP4]]</f>
        <v>8484</v>
      </c>
      <c r="UE30" s="15">
        <f>Reg[[#This Row],[OBEP5]]</f>
        <v>8636</v>
      </c>
      <c r="UF30" s="15">
        <f>Reg[[#This Row],[OBEP6]]</f>
        <v>8786</v>
      </c>
      <c r="UG30" s="15">
        <f>Reg[[#This Row],[OBEP7]]</f>
        <v>8857</v>
      </c>
      <c r="UH30" s="15">
        <f>Reg[[#This Row],[OBEP8]]</f>
        <v>9001</v>
      </c>
      <c r="UI30" s="15">
        <f>Reg[[#This Row],[OBEP9]]</f>
        <v>9068</v>
      </c>
      <c r="UJ30" s="15">
        <f>Reg[[#This Row],[OBEP10]]</f>
        <v>9131</v>
      </c>
      <c r="UK30" s="15">
        <f>Reg[[#This Row],[OBEP11]]</f>
        <v>9191</v>
      </c>
      <c r="UL30" s="15">
        <f>Reg[[#This Row],[OBEP12]]</f>
        <v>9280</v>
      </c>
      <c r="UM30" s="15">
        <f>Reg[[#This Row],[OBEP13]]</f>
        <v>9355</v>
      </c>
      <c r="UN30" s="15">
        <f>Reg[[#This Row],[OBEP14]]</f>
        <v>9419</v>
      </c>
      <c r="UO30" s="15">
        <f>Reg[[#This Row],[OBEP15]]</f>
        <v>9462</v>
      </c>
      <c r="UP30" s="15">
        <f>Reg[[#This Row],[OBEP16]]</f>
        <v>9569</v>
      </c>
      <c r="UQ30" s="15">
        <f>Reg[[#This Row],[OBEP17]]</f>
        <v>9682</v>
      </c>
      <c r="UR30" s="15">
        <f>Reg[[#This Row],[OBEP18]]</f>
        <v>9716</v>
      </c>
      <c r="US30" s="15">
        <f>Reg[[#This Row],[OBEP19]]</f>
        <v>9823</v>
      </c>
      <c r="UT30" s="15">
        <f>Reg[[#This Row],[OBEP20]]</f>
        <v>9876</v>
      </c>
      <c r="UU30" s="15">
        <f>Reg[[#This Row],[OBEP21]]</f>
        <v>9888</v>
      </c>
      <c r="UV30" s="15">
        <f>Reg[[#This Row],[OBEP22]]</f>
        <v>9919</v>
      </c>
      <c r="UW30" s="15">
        <f>Reg[[#This Row],[OBEP23]]</f>
        <v>9946</v>
      </c>
      <c r="UX30" s="15">
        <f>Reg[[#This Row],[OBEP24]]</f>
        <v>9921</v>
      </c>
      <c r="UY30" s="15">
        <f>Reg[[#This Row],[OBEP25]]</f>
        <v>9979</v>
      </c>
      <c r="UZ30" s="15">
        <f>Reg[[#This Row],[OBEP26]]</f>
        <v>9926</v>
      </c>
      <c r="VA30" s="15">
        <f>Reg[[#This Row],[OBEP27]]</f>
        <v>9950</v>
      </c>
      <c r="VB30" s="15">
        <f>Sug0.2[[#This Row],[OBEP2]]</f>
        <v>8283</v>
      </c>
      <c r="VC30" s="15">
        <f>Sug0.2[[#This Row],[OBEP3]]</f>
        <v>8314</v>
      </c>
      <c r="VD30" s="15">
        <f>Sug0.2[[#This Row],[OBEP4]]</f>
        <v>8406</v>
      </c>
      <c r="VE30" s="15">
        <f>Sug0.2[[#This Row],[OBEP5]]</f>
        <v>8520</v>
      </c>
      <c r="VF30" s="15">
        <f>Sug0.2[[#This Row],[OBEP6]]</f>
        <v>8626</v>
      </c>
      <c r="VG30" s="15">
        <f>Sug0.2[[#This Row],[OBEP7]]</f>
        <v>8664</v>
      </c>
      <c r="VH30" s="15">
        <f>Sug0.2[[#This Row],[OBEP8]]</f>
        <v>8767</v>
      </c>
      <c r="VI30" s="15">
        <f>Sug0.2[[#This Row],[OBEP9]]</f>
        <v>8806</v>
      </c>
      <c r="VJ30" s="15">
        <f>Sug0.2[[#This Row],[OBEP10]]</f>
        <v>8832</v>
      </c>
      <c r="VK30" s="15">
        <f>Sug0.2[[#This Row],[OBEP11]]</f>
        <v>8869</v>
      </c>
      <c r="VL30" s="15">
        <f>Sug0.2[[#This Row],[OBEP12]]</f>
        <v>8919</v>
      </c>
      <c r="VM30" s="15">
        <f>Sug0.2[[#This Row],[OBEP13]]</f>
        <v>8966</v>
      </c>
      <c r="VN30" s="15">
        <f>Sug0.2[[#This Row],[OBEP14]]</f>
        <v>9010</v>
      </c>
      <c r="VO30" s="15">
        <f>Sug0.2[[#This Row],[OBEP15]]</f>
        <v>9037</v>
      </c>
      <c r="VP30" s="15">
        <f>Sug0.2[[#This Row],[OBEP16]]</f>
        <v>9148</v>
      </c>
      <c r="VQ30" s="15">
        <f>Sug0.2[[#This Row],[OBEP17]]</f>
        <v>9228</v>
      </c>
      <c r="VR30" s="15">
        <f>Sug0.2[[#This Row],[OBEP18]]</f>
        <v>9238</v>
      </c>
      <c r="VS30" s="15">
        <f>Sug0.2[[#This Row],[OBEP19]]</f>
        <v>9324</v>
      </c>
      <c r="VT30" s="15">
        <f>Sug0.2[[#This Row],[OBEP20]]</f>
        <v>9371</v>
      </c>
      <c r="VU30" s="15">
        <f>Sug0.2[[#This Row],[OBEP21]]</f>
        <v>9370</v>
      </c>
      <c r="VV30" s="15">
        <f>Sug0.2[[#This Row],[OBEP22]]</f>
        <v>9389</v>
      </c>
      <c r="VW30" s="15">
        <f>Sug0.2[[#This Row],[OBEP23]]</f>
        <v>9393</v>
      </c>
      <c r="VX30" s="15">
        <f>Sug0.2[[#This Row],[OBEP24]]</f>
        <v>9376</v>
      </c>
      <c r="VY30" s="15">
        <f>Sug0.2[[#This Row],[OBEP25]]</f>
        <v>9409</v>
      </c>
      <c r="VZ30" s="15">
        <f>Sug0.2[[#This Row],[OBEP26]]</f>
        <v>9346</v>
      </c>
      <c r="WA30" s="15">
        <f>Sug0.2[[#This Row],[OBEP27]]</f>
        <v>9368</v>
      </c>
      <c r="WB30" s="15">
        <f>Sug0.5[[#This Row],[OBEP2]]</f>
        <v>8283</v>
      </c>
      <c r="WC30" s="15">
        <f>Sug0.5[[#This Row],[OBEP3]]</f>
        <v>8223</v>
      </c>
      <c r="WD30" s="15">
        <f>Sug0.5[[#This Row],[OBEP4]]</f>
        <v>8207</v>
      </c>
      <c r="WE30" s="15">
        <f>Sug0.5[[#This Row],[OBEP5]]</f>
        <v>8223</v>
      </c>
      <c r="WF30" s="15">
        <f>Sug0.5[[#This Row],[OBEP6]]</f>
        <v>8250</v>
      </c>
      <c r="WG30" s="15">
        <f>Sug0.5[[#This Row],[OBEP7]]</f>
        <v>8226</v>
      </c>
      <c r="WH30" s="15">
        <f>Sug0.5[[#This Row],[OBEP8]]</f>
        <v>8257</v>
      </c>
      <c r="WI30" s="15">
        <f>Sug0.5[[#This Row],[OBEP9]]</f>
        <v>8225</v>
      </c>
      <c r="WJ30" s="15">
        <f>Sug0.5[[#This Row],[OBEP10]]</f>
        <v>8199</v>
      </c>
      <c r="WK30" s="15">
        <f>Sug0.5[[#This Row],[OBEP11]]</f>
        <v>8167</v>
      </c>
      <c r="WL30" s="15">
        <f>Sug0.5[[#This Row],[OBEP12]]</f>
        <v>8183</v>
      </c>
      <c r="WM30" s="15">
        <f>Sug0.5[[#This Row],[OBEP13]]</f>
        <v>8168</v>
      </c>
      <c r="WN30" s="15">
        <f>Sug0.5[[#This Row],[OBEP14]]</f>
        <v>8159</v>
      </c>
      <c r="WO30" s="15">
        <f>Sug0.5[[#This Row],[OBEP15]]</f>
        <v>8141</v>
      </c>
      <c r="WP30" s="15">
        <f>Sug0.5[[#This Row],[OBEP16]]</f>
        <v>8207</v>
      </c>
      <c r="WQ30" s="15">
        <f>Sug0.5[[#This Row],[OBEP17]]</f>
        <v>8227</v>
      </c>
      <c r="WR30" s="15">
        <f>Sug0.5[[#This Row],[OBEP18]]</f>
        <v>8200</v>
      </c>
      <c r="WS30" s="15">
        <f>Sug0.5[[#This Row],[OBEP19]]</f>
        <v>8261</v>
      </c>
      <c r="WT30" s="15">
        <f>Sug0.5[[#This Row],[OBEP20]]</f>
        <v>8275</v>
      </c>
      <c r="WU30" s="15">
        <f>Sug0.5[[#This Row],[OBEP21]]</f>
        <v>8263</v>
      </c>
      <c r="WV30" s="15">
        <f>Sug0.5[[#This Row],[OBEP22]]</f>
        <v>8264</v>
      </c>
      <c r="WW30" s="15">
        <f>Sug0.5[[#This Row],[OBEP23]]</f>
        <v>8244</v>
      </c>
      <c r="WX30" s="15">
        <f>Sug0.5[[#This Row],[OBEP24]]</f>
        <v>8185</v>
      </c>
      <c r="WY30" s="15">
        <f>Sug0.5[[#This Row],[OBEP25]]</f>
        <v>8183</v>
      </c>
      <c r="WZ30" s="15">
        <f>Sug0.5[[#This Row],[OBEP26]]</f>
        <v>8144</v>
      </c>
      <c r="XA30" s="15">
        <f>Sug0.5[[#This Row],[OBEP27]]</f>
        <v>8158</v>
      </c>
    </row>
    <row r="31" spans="1:625" x14ac:dyDescent="0.25">
      <c r="B31" s="11">
        <f>Reg[[#This Row],[STEP2]]</f>
        <v>5931</v>
      </c>
      <c r="C31" s="11">
        <f>Reg[[#This Row],[STEP3]]</f>
        <v>6219</v>
      </c>
      <c r="D31" s="11">
        <f>Reg[[#This Row],[STEP4]]</f>
        <v>6446</v>
      </c>
      <c r="E31" s="11">
        <f>Reg[[#This Row],[STEP5]]</f>
        <v>6678</v>
      </c>
      <c r="F31" s="11">
        <f>Reg[[#This Row],[STEP6]]</f>
        <v>6883</v>
      </c>
      <c r="G31" s="11">
        <f>Reg[[#This Row],[STEP7]]</f>
        <v>7071</v>
      </c>
      <c r="H31" s="11">
        <f>Reg[[#This Row],[STEP8]]</f>
        <v>7215</v>
      </c>
      <c r="I31" s="11">
        <f>Reg[[#This Row],[STEP9]]</f>
        <v>7287</v>
      </c>
      <c r="J31" s="11">
        <f>Reg[[#This Row],[STEP10]]</f>
        <v>7427</v>
      </c>
      <c r="K31" s="11">
        <f>Reg[[#This Row],[STEP11]]</f>
        <v>7467</v>
      </c>
      <c r="L31" s="11">
        <f>Reg[[#This Row],[STEP12]]</f>
        <v>7595</v>
      </c>
      <c r="M31" s="11">
        <f>Reg[[#This Row],[STEP13]]</f>
        <v>7684</v>
      </c>
      <c r="N31" s="11">
        <f>Reg[[#This Row],[STEP14]]</f>
        <v>7739</v>
      </c>
      <c r="O31" s="11">
        <f>Reg[[#This Row],[STEP15]]</f>
        <v>7817</v>
      </c>
      <c r="P31" s="11">
        <f>Reg[[#This Row],[STEP16]]</f>
        <v>7865</v>
      </c>
      <c r="Q31" s="11">
        <f>Reg[[#This Row],[STEP17]]</f>
        <v>7892</v>
      </c>
      <c r="R31" s="11">
        <f>Reg[[#This Row],[STEP18]]</f>
        <v>7887</v>
      </c>
      <c r="S31" s="11">
        <f>Reg[[#This Row],[STEP19]]</f>
        <v>7928</v>
      </c>
      <c r="T31" s="11">
        <f>Reg[[#This Row],[STEP20]]</f>
        <v>7930</v>
      </c>
      <c r="U31" s="11">
        <f>Reg[[#This Row],[STEP21]]</f>
        <v>7957</v>
      </c>
      <c r="V31" s="11">
        <f>Reg[[#This Row],[STEP22]]</f>
        <v>7949</v>
      </c>
      <c r="W31" s="11">
        <f>Reg[[#This Row],[STEP23]]</f>
        <v>7953</v>
      </c>
      <c r="X31" s="11">
        <f>Reg[[#This Row],[STEP24]]</f>
        <v>7992</v>
      </c>
      <c r="Y31" s="11">
        <f>Reg[[#This Row],[STEP25]]</f>
        <v>7978</v>
      </c>
      <c r="Z31" s="11">
        <f>Reg[[#This Row],[STEP26]]</f>
        <v>7995</v>
      </c>
      <c r="AA31" s="11">
        <f>Reg[[#This Row],[STEP27]]</f>
        <v>7947</v>
      </c>
      <c r="AB31" s="11">
        <f>Sug0.2[[#This Row],[STEP2]]</f>
        <v>5931</v>
      </c>
      <c r="AC31" s="11">
        <f>Sug0.2[[#This Row],[STEP3]]</f>
        <v>6198</v>
      </c>
      <c r="AD31" s="11">
        <f>Sug0.2[[#This Row],[STEP4]]</f>
        <v>6407</v>
      </c>
      <c r="AE31" s="11">
        <f>Sug0.2[[#This Row],[STEP5]]</f>
        <v>6607</v>
      </c>
      <c r="AF31" s="11">
        <f>Sug0.2[[#This Row],[STEP6]]</f>
        <v>6783</v>
      </c>
      <c r="AG31" s="11">
        <f>Sug0.2[[#This Row],[STEP7]]</f>
        <v>6969</v>
      </c>
      <c r="AH31" s="11">
        <f>Sug0.2[[#This Row],[STEP8]]</f>
        <v>7083</v>
      </c>
      <c r="AI31" s="11">
        <f>Sug0.2[[#This Row],[STEP9]]</f>
        <v>7143</v>
      </c>
      <c r="AJ31" s="11">
        <f>Sug0.2[[#This Row],[STEP10]]</f>
        <v>7288</v>
      </c>
      <c r="AK31" s="11">
        <f>Sug0.2[[#This Row],[STEP11]]</f>
        <v>7316</v>
      </c>
      <c r="AL31" s="11">
        <f>Sug0.2[[#This Row],[STEP12]]</f>
        <v>7437</v>
      </c>
      <c r="AM31" s="11">
        <f>Sug0.2[[#This Row],[STEP13]]</f>
        <v>7529</v>
      </c>
      <c r="AN31" s="11">
        <f>Sug0.2[[#This Row],[STEP14]]</f>
        <v>7588</v>
      </c>
      <c r="AO31" s="11">
        <f>Sug0.2[[#This Row],[STEP15]]</f>
        <v>7668</v>
      </c>
      <c r="AP31" s="11">
        <f>Sug0.2[[#This Row],[STEP16]]</f>
        <v>7716</v>
      </c>
      <c r="AQ31" s="11">
        <f>Sug0.2[[#This Row],[STEP17]]</f>
        <v>7752</v>
      </c>
      <c r="AR31" s="11">
        <f>Sug0.2[[#This Row],[STEP18]]</f>
        <v>7753</v>
      </c>
      <c r="AS31" s="11">
        <f>Sug0.2[[#This Row],[STEP19]]</f>
        <v>7812</v>
      </c>
      <c r="AT31" s="11">
        <f>Sug0.2[[#This Row],[STEP20]]</f>
        <v>7811</v>
      </c>
      <c r="AU31" s="11">
        <f>Sug0.2[[#This Row],[STEP21]]</f>
        <v>7818</v>
      </c>
      <c r="AV31" s="11">
        <f>Sug0.2[[#This Row],[STEP22]]</f>
        <v>7826</v>
      </c>
      <c r="AW31" s="11">
        <f>Sug0.2[[#This Row],[STEP23]]</f>
        <v>7839</v>
      </c>
      <c r="AX31" s="11">
        <f>Sug0.2[[#This Row],[STEP24]]</f>
        <v>7871</v>
      </c>
      <c r="AY31" s="11">
        <f>Sug0.2[[#This Row],[STEP25]]</f>
        <v>7873</v>
      </c>
      <c r="AZ31" s="11">
        <f>Sug0.2[[#This Row],[STEP26]]</f>
        <v>7890</v>
      </c>
      <c r="BA31" s="11">
        <f>Sug0.2[[#This Row],[STEP27]]</f>
        <v>7859</v>
      </c>
      <c r="BB31" s="11">
        <f>Sug0.5[[#This Row],[STEP2]]</f>
        <v>5931</v>
      </c>
      <c r="BC31" s="11">
        <f>Sug0.5[[#This Row],[STEP3]]</f>
        <v>6145</v>
      </c>
      <c r="BD31" s="11">
        <f>Sug0.5[[#This Row],[STEP4]]</f>
        <v>6301</v>
      </c>
      <c r="BE31" s="11">
        <f>Sug0.5[[#This Row],[STEP5]]</f>
        <v>6459</v>
      </c>
      <c r="BF31" s="11">
        <f>Sug0.5[[#This Row],[STEP6]]</f>
        <v>6591</v>
      </c>
      <c r="BG31" s="11">
        <f>Sug0.5[[#This Row],[STEP7]]</f>
        <v>6747</v>
      </c>
      <c r="BH31" s="11">
        <f>Sug0.5[[#This Row],[STEP8]]</f>
        <v>6860</v>
      </c>
      <c r="BI31" s="11">
        <f>Sug0.5[[#This Row],[STEP9]]</f>
        <v>6917</v>
      </c>
      <c r="BJ31" s="11">
        <f>Sug0.5[[#This Row],[STEP10]]</f>
        <v>7025</v>
      </c>
      <c r="BK31" s="11">
        <f>Sug0.5[[#This Row],[STEP11]]</f>
        <v>7049</v>
      </c>
      <c r="BL31" s="11">
        <f>Sug0.5[[#This Row],[STEP12]]</f>
        <v>7151</v>
      </c>
      <c r="BM31" s="11">
        <f>Sug0.5[[#This Row],[STEP13]]</f>
        <v>7233</v>
      </c>
      <c r="BN31" s="11">
        <f>Sug0.5[[#This Row],[STEP14]]</f>
        <v>7272</v>
      </c>
      <c r="BO31" s="11">
        <f>Sug0.5[[#This Row],[STEP15]]</f>
        <v>7365</v>
      </c>
      <c r="BP31" s="11">
        <f>Sug0.5[[#This Row],[STEP16]]</f>
        <v>7423</v>
      </c>
      <c r="BQ31" s="11">
        <f>Sug0.5[[#This Row],[STEP17]]</f>
        <v>7461</v>
      </c>
      <c r="BR31" s="11">
        <f>Sug0.5[[#This Row],[STEP18]]</f>
        <v>7484</v>
      </c>
      <c r="BS31" s="11">
        <f>Sug0.5[[#This Row],[STEP19]]</f>
        <v>7525</v>
      </c>
      <c r="BT31" s="11">
        <f>Sug0.5[[#This Row],[STEP20]]</f>
        <v>7525</v>
      </c>
      <c r="BU31" s="11">
        <f>Sug0.5[[#This Row],[STEP21]]</f>
        <v>7561</v>
      </c>
      <c r="BV31" s="11">
        <f>Sug0.5[[#This Row],[STEP22]]</f>
        <v>7584</v>
      </c>
      <c r="BW31" s="11">
        <f>Sug0.5[[#This Row],[STEP23]]</f>
        <v>7591</v>
      </c>
      <c r="BX31" s="11">
        <f>Sug0.5[[#This Row],[STEP24]]</f>
        <v>7598</v>
      </c>
      <c r="BY31" s="11">
        <f>Sug0.5[[#This Row],[STEP25]]</f>
        <v>7613</v>
      </c>
      <c r="BZ31" s="11">
        <f>Sug0.5[[#This Row],[STEP26]]</f>
        <v>7628</v>
      </c>
      <c r="CA31" s="11">
        <f>Sug0.5[[#This Row],[STEP27]]</f>
        <v>7596</v>
      </c>
      <c r="CB31" s="11">
        <f>Reg[[#This Row],[NASP2]]</f>
        <v>716</v>
      </c>
      <c r="CC31" s="11">
        <f>Reg[[#This Row],[NASP3]]</f>
        <v>871</v>
      </c>
      <c r="CD31" s="11">
        <f>Reg[[#This Row],[NASP4]]</f>
        <v>1050</v>
      </c>
      <c r="CE31" s="11">
        <f>Reg[[#This Row],[NASP5]]</f>
        <v>1205</v>
      </c>
      <c r="CF31" s="11">
        <f>Reg[[#This Row],[NASP6]]</f>
        <v>1359</v>
      </c>
      <c r="CG31" s="11">
        <f>Reg[[#This Row],[NASP7]]</f>
        <v>1547</v>
      </c>
      <c r="CH31" s="11">
        <f>Reg[[#This Row],[NASP8]]</f>
        <v>1705</v>
      </c>
      <c r="CI31" s="11">
        <f>Reg[[#This Row],[NASP9]]</f>
        <v>1885</v>
      </c>
      <c r="CJ31" s="11">
        <f>Reg[[#This Row],[NASP10]]</f>
        <v>2059</v>
      </c>
      <c r="CK31" s="11">
        <f>Reg[[#This Row],[NASP11]]</f>
        <v>2212</v>
      </c>
      <c r="CL31" s="11">
        <f>Reg[[#This Row],[NASP12]]</f>
        <v>2317</v>
      </c>
      <c r="CM31" s="11">
        <f>Reg[[#This Row],[NASP13]]</f>
        <v>2472</v>
      </c>
      <c r="CN31" s="11">
        <f>Reg[[#This Row],[NASP14]]</f>
        <v>2613</v>
      </c>
      <c r="CO31" s="11">
        <f>Reg[[#This Row],[NASP15]]</f>
        <v>2753</v>
      </c>
      <c r="CP31" s="11">
        <f>Reg[[#This Row],[NASP16]]</f>
        <v>2884</v>
      </c>
      <c r="CQ31" s="11">
        <f>Reg[[#This Row],[NASP17]]</f>
        <v>2997</v>
      </c>
      <c r="CR31" s="11">
        <f>Reg[[#This Row],[NASP18]]</f>
        <v>3103</v>
      </c>
      <c r="CS31" s="11">
        <f>Reg[[#This Row],[NASP19]]</f>
        <v>3208</v>
      </c>
      <c r="CT31" s="11">
        <f>Reg[[#This Row],[NASP20]]</f>
        <v>3283</v>
      </c>
      <c r="CU31" s="11">
        <f>Reg[[#This Row],[NASP21]]</f>
        <v>3378</v>
      </c>
      <c r="CV31" s="11">
        <f>Reg[[#This Row],[NASP22]]</f>
        <v>3501</v>
      </c>
      <c r="CW31" s="11">
        <f>Reg[[#This Row],[NASP23]]</f>
        <v>3525</v>
      </c>
      <c r="CX31" s="11">
        <f>Reg[[#This Row],[NASP24]]</f>
        <v>3594</v>
      </c>
      <c r="CY31" s="11">
        <f>Reg[[#This Row],[NASP25]]</f>
        <v>3683</v>
      </c>
      <c r="CZ31" s="11">
        <f>Reg[[#This Row],[NASP26]]</f>
        <v>3760</v>
      </c>
      <c r="DA31" s="11">
        <f>Reg[[#This Row],[NASP27]]</f>
        <v>3818</v>
      </c>
      <c r="DB31" s="11">
        <f>Sug0.2[[#This Row],[NASP2]]</f>
        <v>716</v>
      </c>
      <c r="DC31" s="11">
        <f>Sug0.2[[#This Row],[NASP3]]</f>
        <v>856</v>
      </c>
      <c r="DD31" s="11">
        <f>Sug0.2[[#This Row],[NASP4]]</f>
        <v>1020</v>
      </c>
      <c r="DE31" s="11">
        <f>Sug0.2[[#This Row],[NASP5]]</f>
        <v>1166</v>
      </c>
      <c r="DF31" s="11">
        <f>Sug0.2[[#This Row],[NASP6]]</f>
        <v>1309</v>
      </c>
      <c r="DG31" s="11">
        <f>Sug0.2[[#This Row],[NASP7]]</f>
        <v>1475</v>
      </c>
      <c r="DH31" s="11">
        <f>Sug0.2[[#This Row],[NASP8]]</f>
        <v>1627</v>
      </c>
      <c r="DI31" s="11">
        <f>Sug0.2[[#This Row],[NASP9]]</f>
        <v>1790</v>
      </c>
      <c r="DJ31" s="11">
        <f>Sug0.2[[#This Row],[NASP10]]</f>
        <v>1935</v>
      </c>
      <c r="DK31" s="11">
        <f>Sug0.2[[#This Row],[NASP11]]</f>
        <v>2081</v>
      </c>
      <c r="DL31" s="11">
        <f>Sug0.2[[#This Row],[NASP12]]</f>
        <v>2169</v>
      </c>
      <c r="DM31" s="11">
        <f>Sug0.2[[#This Row],[NASP13]]</f>
        <v>2305</v>
      </c>
      <c r="DN31" s="11">
        <f>Sug0.2[[#This Row],[NASP14]]</f>
        <v>2425</v>
      </c>
      <c r="DO31" s="11">
        <f>Sug0.2[[#This Row],[NASP15]]</f>
        <v>2551</v>
      </c>
      <c r="DP31" s="11">
        <f>Sug0.2[[#This Row],[NASP16]]</f>
        <v>2666</v>
      </c>
      <c r="DQ31" s="11">
        <f>Sug0.2[[#This Row],[NASP17]]</f>
        <v>2760</v>
      </c>
      <c r="DR31" s="11">
        <f>Sug0.2[[#This Row],[NASP18]]</f>
        <v>2862</v>
      </c>
      <c r="DS31" s="11">
        <f>Sug0.2[[#This Row],[NASP19]]</f>
        <v>2934</v>
      </c>
      <c r="DT31" s="11">
        <f>Sug0.2[[#This Row],[NASP20]]</f>
        <v>3008</v>
      </c>
      <c r="DU31" s="11">
        <f>Sug0.2[[#This Row],[NASP21]]</f>
        <v>3102</v>
      </c>
      <c r="DV31" s="11">
        <f>Sug0.2[[#This Row],[NASP22]]</f>
        <v>3215</v>
      </c>
      <c r="DW31" s="11">
        <f>Sug0.2[[#This Row],[NASP23]]</f>
        <v>3232</v>
      </c>
      <c r="DX31" s="11">
        <f>Sug0.2[[#This Row],[NASP24]]</f>
        <v>3286</v>
      </c>
      <c r="DY31" s="11">
        <f>Sug0.2[[#This Row],[NASP25]]</f>
        <v>3369</v>
      </c>
      <c r="DZ31" s="11">
        <f>Sug0.2[[#This Row],[NASP26]]</f>
        <v>3434</v>
      </c>
      <c r="EA31" s="11">
        <f>Sug0.2[[#This Row],[NASP27]]</f>
        <v>3490</v>
      </c>
      <c r="EB31" s="15">
        <f>Sug0.5[[#This Row],[NASP2]]</f>
        <v>716</v>
      </c>
      <c r="EC31" s="15">
        <f>Sug0.5[[#This Row],[NASP3]]</f>
        <v>830</v>
      </c>
      <c r="ED31" s="15">
        <f>Sug0.5[[#This Row],[NASP4]]</f>
        <v>962</v>
      </c>
      <c r="EE31" s="15">
        <f>Sug0.5[[#This Row],[NASP5]]</f>
        <v>1075</v>
      </c>
      <c r="EF31" s="15">
        <f>Sug0.5[[#This Row],[NASP6]]</f>
        <v>1194</v>
      </c>
      <c r="EG31" s="15">
        <f>Sug0.5[[#This Row],[NASP7]]</f>
        <v>1316</v>
      </c>
      <c r="EH31" s="15">
        <f>Sug0.5[[#This Row],[NASP8]]</f>
        <v>1433</v>
      </c>
      <c r="EI31" s="15">
        <f>Sug0.5[[#This Row],[NASP9]]</f>
        <v>1555</v>
      </c>
      <c r="EJ31" s="15">
        <f>Sug0.5[[#This Row],[NASP10]]</f>
        <v>1660</v>
      </c>
      <c r="EK31" s="15">
        <f>Sug0.5[[#This Row],[NASP11]]</f>
        <v>1781</v>
      </c>
      <c r="EL31" s="15">
        <f>Sug0.5[[#This Row],[NASP12]]</f>
        <v>1846</v>
      </c>
      <c r="EM31" s="15">
        <f>Sug0.5[[#This Row],[NASP13]]</f>
        <v>1950</v>
      </c>
      <c r="EN31" s="15">
        <f>Sug0.5[[#This Row],[NASP14]]</f>
        <v>2053</v>
      </c>
      <c r="EO31" s="15">
        <f>Sug0.5[[#This Row],[NASP15]]</f>
        <v>2131</v>
      </c>
      <c r="EP31" s="15">
        <f>Sug0.5[[#This Row],[NASP16]]</f>
        <v>2213</v>
      </c>
      <c r="EQ31" s="15">
        <f>Sug0.5[[#This Row],[NASP17]]</f>
        <v>2287</v>
      </c>
      <c r="ER31" s="15">
        <f>Sug0.5[[#This Row],[NASP18]]</f>
        <v>2353</v>
      </c>
      <c r="ES31" s="15">
        <f>Sug0.5[[#This Row],[NASP19]]</f>
        <v>2413</v>
      </c>
      <c r="ET31" s="15">
        <f>Sug0.5[[#This Row],[NASP20]]</f>
        <v>2459</v>
      </c>
      <c r="EU31" s="15">
        <f>Sug0.5[[#This Row],[NASP21]]</f>
        <v>2516</v>
      </c>
      <c r="EV31" s="15">
        <f>Sug0.5[[#This Row],[NASP22]]</f>
        <v>2605</v>
      </c>
      <c r="EW31" s="15">
        <f>Sug0.5[[#This Row],[NASP23]]</f>
        <v>2615</v>
      </c>
      <c r="EX31" s="15">
        <f>Sug0.5[[#This Row],[NASP24]]</f>
        <v>2677</v>
      </c>
      <c r="EY31" s="15">
        <f>Sug0.5[[#This Row],[NASP25]]</f>
        <v>2736</v>
      </c>
      <c r="EZ31" s="15">
        <f>Sug0.5[[#This Row],[NASP26]]</f>
        <v>2788</v>
      </c>
      <c r="FA31" s="15">
        <f>Sug0.5[[#This Row],[NASP27]]</f>
        <v>2836</v>
      </c>
      <c r="FB31" s="15">
        <f>Reg[[#This Row],[CIRP2]]</f>
        <v>79</v>
      </c>
      <c r="FC31" s="15">
        <f>Reg[[#This Row],[CIRP3]]</f>
        <v>82</v>
      </c>
      <c r="FD31" s="15">
        <f>Reg[[#This Row],[CIRP4]]</f>
        <v>82</v>
      </c>
      <c r="FE31" s="15">
        <f>Reg[[#This Row],[CIRP5]]</f>
        <v>93</v>
      </c>
      <c r="FF31" s="15">
        <f>Reg[[#This Row],[CIRP6]]</f>
        <v>106</v>
      </c>
      <c r="FG31" s="15">
        <f>Reg[[#This Row],[CIRP7]]</f>
        <v>114</v>
      </c>
      <c r="FH31" s="15">
        <f>Reg[[#This Row],[CIRP8]]</f>
        <v>124</v>
      </c>
      <c r="FI31" s="15">
        <f>Reg[[#This Row],[CIRP9]]</f>
        <v>132</v>
      </c>
      <c r="FJ31" s="15">
        <f>Reg[[#This Row],[CIRP10]]</f>
        <v>140</v>
      </c>
      <c r="FK31" s="15">
        <f>Reg[[#This Row],[CIRP11]]</f>
        <v>157</v>
      </c>
      <c r="FL31" s="15">
        <f>Reg[[#This Row],[CIRP12]]</f>
        <v>169</v>
      </c>
      <c r="FM31" s="15">
        <f>Reg[[#This Row],[CIRP13]]</f>
        <v>186</v>
      </c>
      <c r="FN31" s="15">
        <f>Reg[[#This Row],[CIRP14]]</f>
        <v>202</v>
      </c>
      <c r="FO31" s="15">
        <f>Reg[[#This Row],[CIRP15]]</f>
        <v>221</v>
      </c>
      <c r="FP31" s="15">
        <f>Reg[[#This Row],[CIRP16]]</f>
        <v>217</v>
      </c>
      <c r="FQ31" s="15">
        <f>Reg[[#This Row],[CIRP17]]</f>
        <v>231</v>
      </c>
      <c r="FR31" s="15">
        <f>Reg[[#This Row],[CIRP18]]</f>
        <v>252</v>
      </c>
      <c r="FS31" s="15">
        <f>Reg[[#This Row],[CIRP19]]</f>
        <v>275</v>
      </c>
      <c r="FT31" s="15">
        <f>Reg[[#This Row],[CIRP20]]</f>
        <v>283</v>
      </c>
      <c r="FU31" s="15">
        <f>Reg[[#This Row],[CIRP21]]</f>
        <v>271</v>
      </c>
      <c r="FV31" s="15">
        <f>Reg[[#This Row],[CIRP22]]</f>
        <v>289</v>
      </c>
      <c r="FW31" s="15">
        <f>Reg[[#This Row],[CIRP23]]</f>
        <v>309</v>
      </c>
      <c r="FX31" s="15">
        <f>Reg[[#This Row],[CIRP24]]</f>
        <v>308</v>
      </c>
      <c r="FY31" s="15">
        <f>Reg[[#This Row],[CIRP25]]</f>
        <v>305</v>
      </c>
      <c r="FZ31" s="15">
        <f>Reg[[#This Row],[CIRP26]]</f>
        <v>317</v>
      </c>
      <c r="GA31" s="15">
        <f>Reg[[#This Row],[CIRP27]]</f>
        <v>329</v>
      </c>
      <c r="GB31" s="15">
        <f>Sug0.2[[#This Row],[CIRP2]]</f>
        <v>79</v>
      </c>
      <c r="GC31" s="15">
        <f>Sug0.2[[#This Row],[CIRP3]]</f>
        <v>82</v>
      </c>
      <c r="GD31" s="15">
        <f>Sug0.2[[#This Row],[CIRP4]]</f>
        <v>81</v>
      </c>
      <c r="GE31" s="15">
        <f>Sug0.2[[#This Row],[CIRP5]]</f>
        <v>92</v>
      </c>
      <c r="GF31" s="15">
        <f>Sug0.2[[#This Row],[CIRP6]]</f>
        <v>104</v>
      </c>
      <c r="GG31" s="15">
        <f>Sug0.2[[#This Row],[CIRP7]]</f>
        <v>112</v>
      </c>
      <c r="GH31" s="15">
        <f>Sug0.2[[#This Row],[CIRP8]]</f>
        <v>117</v>
      </c>
      <c r="GI31" s="15">
        <f>Sug0.2[[#This Row],[CIRP9]]</f>
        <v>124</v>
      </c>
      <c r="GJ31" s="15">
        <f>Sug0.2[[#This Row],[CIRP10]]</f>
        <v>132</v>
      </c>
      <c r="GK31" s="15">
        <f>Sug0.2[[#This Row],[CIRP11]]</f>
        <v>145</v>
      </c>
      <c r="GL31" s="15">
        <f>Sug0.2[[#This Row],[CIRP12]]</f>
        <v>156</v>
      </c>
      <c r="GM31" s="15">
        <f>Sug0.2[[#This Row],[CIRP13]]</f>
        <v>170</v>
      </c>
      <c r="GN31" s="15">
        <f>Sug0.2[[#This Row],[CIRP14]]</f>
        <v>184</v>
      </c>
      <c r="GO31" s="15">
        <f>Sug0.2[[#This Row],[CIRP15]]</f>
        <v>198</v>
      </c>
      <c r="GP31" s="15">
        <f>Sug0.2[[#This Row],[CIRP16]]</f>
        <v>191</v>
      </c>
      <c r="GQ31" s="15">
        <f>Sug0.2[[#This Row],[CIRP17]]</f>
        <v>202</v>
      </c>
      <c r="GR31" s="15">
        <f>Sug0.2[[#This Row],[CIRP18]]</f>
        <v>214</v>
      </c>
      <c r="GS31" s="15">
        <f>Sug0.2[[#This Row],[CIRP19]]</f>
        <v>237</v>
      </c>
      <c r="GT31" s="15">
        <f>Sug0.2[[#This Row],[CIRP20]]</f>
        <v>243</v>
      </c>
      <c r="GU31" s="15">
        <f>Sug0.2[[#This Row],[CIRP21]]</f>
        <v>234</v>
      </c>
      <c r="GV31" s="15">
        <f>Sug0.2[[#This Row],[CIRP22]]</f>
        <v>247</v>
      </c>
      <c r="GW31" s="15">
        <f>Sug0.2[[#This Row],[CIRP23]]</f>
        <v>266</v>
      </c>
      <c r="GX31" s="15">
        <f>Sug0.2[[#This Row],[CIRP24]]</f>
        <v>270</v>
      </c>
      <c r="GY31" s="15">
        <f>Sug0.2[[#This Row],[CIRP25]]</f>
        <v>262</v>
      </c>
      <c r="GZ31" s="15">
        <f>Sug0.2[[#This Row],[CIRP26]]</f>
        <v>278</v>
      </c>
      <c r="HA31" s="15">
        <f>Sug0.2[[#This Row],[CIRP27]]</f>
        <v>292</v>
      </c>
      <c r="HB31" s="15">
        <f>Sug0.5[[#This Row],[CIRP2]]</f>
        <v>79</v>
      </c>
      <c r="HC31" s="15">
        <f>Sug0.5[[#This Row],[CIRP3]]</f>
        <v>81</v>
      </c>
      <c r="HD31" s="15">
        <f>Sug0.5[[#This Row],[CIRP4]]</f>
        <v>80</v>
      </c>
      <c r="HE31" s="15">
        <f>Sug0.5[[#This Row],[CIRP5]]</f>
        <v>90</v>
      </c>
      <c r="HF31" s="15">
        <f>Sug0.5[[#This Row],[CIRP6]]</f>
        <v>98</v>
      </c>
      <c r="HG31" s="15">
        <f>Sug0.5[[#This Row],[CIRP7]]</f>
        <v>103</v>
      </c>
      <c r="HH31" s="15">
        <f>Sug0.5[[#This Row],[CIRP8]]</f>
        <v>106</v>
      </c>
      <c r="HI31" s="15">
        <f>Sug0.5[[#This Row],[CIRP9]]</f>
        <v>106</v>
      </c>
      <c r="HJ31" s="15">
        <f>Sug0.5[[#This Row],[CIRP10]]</f>
        <v>113</v>
      </c>
      <c r="HK31" s="15">
        <f>Sug0.5[[#This Row],[CIRP11]]</f>
        <v>121</v>
      </c>
      <c r="HL31" s="15">
        <f>Sug0.5[[#This Row],[CIRP12]]</f>
        <v>124</v>
      </c>
      <c r="HM31" s="15">
        <f>Sug0.5[[#This Row],[CIRP13]]</f>
        <v>130</v>
      </c>
      <c r="HN31" s="15">
        <f>Sug0.5[[#This Row],[CIRP14]]</f>
        <v>132</v>
      </c>
      <c r="HO31" s="15">
        <f>Sug0.5[[#This Row],[CIRP15]]</f>
        <v>143</v>
      </c>
      <c r="HP31" s="15">
        <f>Sug0.5[[#This Row],[CIRP16]]</f>
        <v>140</v>
      </c>
      <c r="HQ31" s="15">
        <f>Sug0.5[[#This Row],[CIRP17]]</f>
        <v>151</v>
      </c>
      <c r="HR31" s="15">
        <f>Sug0.5[[#This Row],[CIRP18]]</f>
        <v>158</v>
      </c>
      <c r="HS31" s="15">
        <f>Sug0.5[[#This Row],[CIRP19]]</f>
        <v>174</v>
      </c>
      <c r="HT31" s="15">
        <f>Sug0.5[[#This Row],[CIRP20]]</f>
        <v>177</v>
      </c>
      <c r="HU31" s="15">
        <f>Sug0.5[[#This Row],[CIRP21]]</f>
        <v>172</v>
      </c>
      <c r="HV31" s="15">
        <f>Sug0.5[[#This Row],[CIRP22]]</f>
        <v>181</v>
      </c>
      <c r="HW31" s="15">
        <f>Sug0.5[[#This Row],[CIRP23]]</f>
        <v>195</v>
      </c>
      <c r="HX31" s="15">
        <f>Sug0.5[[#This Row],[CIRP24]]</f>
        <v>195</v>
      </c>
      <c r="HY31" s="15">
        <f>Sug0.5[[#This Row],[CIRP25]]</f>
        <v>189</v>
      </c>
      <c r="HZ31" s="15">
        <f>Sug0.5[[#This Row],[CIRP26]]</f>
        <v>198</v>
      </c>
      <c r="IA31" s="15">
        <f>Sug0.5[[#This Row],[CIRP27]]</f>
        <v>205</v>
      </c>
      <c r="IB31" s="15">
        <f>Reg[[#This Row],[HCCP2]]</f>
        <v>3</v>
      </c>
      <c r="IC31" s="15">
        <f>Reg[[#This Row],[HCCP3]]</f>
        <v>4</v>
      </c>
      <c r="ID31" s="15">
        <f>Reg[[#This Row],[HCCP4]]</f>
        <v>4</v>
      </c>
      <c r="IE31" s="15">
        <f>Reg[[#This Row],[HCCP5]]</f>
        <v>4</v>
      </c>
      <c r="IF31" s="15">
        <f>Reg[[#This Row],[HCCP6]]</f>
        <v>6</v>
      </c>
      <c r="IG31" s="15">
        <f>Reg[[#This Row],[HCCP7]]</f>
        <v>5</v>
      </c>
      <c r="IH31" s="15">
        <f>Reg[[#This Row],[HCCP8]]</f>
        <v>9</v>
      </c>
      <c r="II31" s="15">
        <f>Reg[[#This Row],[HCCP9]]</f>
        <v>8</v>
      </c>
      <c r="IJ31" s="15">
        <f>Reg[[#This Row],[HCCP10]]</f>
        <v>5</v>
      </c>
      <c r="IK31" s="15">
        <f>Reg[[#This Row],[HCCP11]]</f>
        <v>10</v>
      </c>
      <c r="IL31" s="15">
        <f>Reg[[#This Row],[HCCP12]]</f>
        <v>10</v>
      </c>
      <c r="IM31" s="15">
        <f>Reg[[#This Row],[HCCP13]]</f>
        <v>11</v>
      </c>
      <c r="IN31" s="15">
        <f>Reg[[#This Row],[HCCP14]]</f>
        <v>11</v>
      </c>
      <c r="IO31" s="15">
        <f>Reg[[#This Row],[HCCP15]]</f>
        <v>12</v>
      </c>
      <c r="IP31" s="15">
        <f>Reg[[#This Row],[HCCP16]]</f>
        <v>15</v>
      </c>
      <c r="IQ31" s="15">
        <f>Reg[[#This Row],[HCCP17]]</f>
        <v>14</v>
      </c>
      <c r="IR31" s="15">
        <f>Reg[[#This Row],[HCCP18]]</f>
        <v>10</v>
      </c>
      <c r="IS31" s="15">
        <f>Reg[[#This Row],[HCCP19]]</f>
        <v>9</v>
      </c>
      <c r="IT31" s="15">
        <f>Reg[[#This Row],[HCCP20]]</f>
        <v>17</v>
      </c>
      <c r="IU31" s="15">
        <f>Reg[[#This Row],[HCCP21]]</f>
        <v>20</v>
      </c>
      <c r="IV31" s="15">
        <f>Reg[[#This Row],[HCCP22]]</f>
        <v>17</v>
      </c>
      <c r="IW31" s="15">
        <f>Reg[[#This Row],[HCCP23]]</f>
        <v>21</v>
      </c>
      <c r="IX31" s="15">
        <f>Reg[[#This Row],[HCCP24]]</f>
        <v>20</v>
      </c>
      <c r="IY31" s="15">
        <f>Reg[[#This Row],[HCCP25]]</f>
        <v>18</v>
      </c>
      <c r="IZ31" s="15">
        <f>Reg[[#This Row],[HCCP26]]</f>
        <v>22</v>
      </c>
      <c r="JA31" s="15">
        <f>Reg[[#This Row],[HCCP27]]</f>
        <v>19</v>
      </c>
      <c r="JB31" s="15">
        <f>Sug0.2[[#This Row],[HCCP2]]</f>
        <v>3</v>
      </c>
      <c r="JC31" s="15">
        <f>Sug0.2[[#This Row],[HCCP3]]</f>
        <v>4</v>
      </c>
      <c r="JD31" s="15">
        <f>Sug0.2[[#This Row],[HCCP4]]</f>
        <v>4</v>
      </c>
      <c r="JE31" s="15">
        <f>Sug0.2[[#This Row],[HCCP5]]</f>
        <v>4</v>
      </c>
      <c r="JF31" s="15">
        <f>Sug0.2[[#This Row],[HCCP6]]</f>
        <v>6</v>
      </c>
      <c r="JG31" s="15">
        <f>Sug0.2[[#This Row],[HCCP7]]</f>
        <v>5</v>
      </c>
      <c r="JH31" s="15">
        <f>Sug0.2[[#This Row],[HCCP8]]</f>
        <v>9</v>
      </c>
      <c r="JI31" s="15">
        <f>Sug0.2[[#This Row],[HCCP9]]</f>
        <v>8</v>
      </c>
      <c r="JJ31" s="15">
        <f>Sug0.2[[#This Row],[HCCP10]]</f>
        <v>5</v>
      </c>
      <c r="JK31" s="15">
        <f>Sug0.2[[#This Row],[HCCP11]]</f>
        <v>10</v>
      </c>
      <c r="JL31" s="15">
        <f>Sug0.2[[#This Row],[HCCP12]]</f>
        <v>10</v>
      </c>
      <c r="JM31" s="15">
        <f>Sug0.2[[#This Row],[HCCP13]]</f>
        <v>11</v>
      </c>
      <c r="JN31" s="15">
        <f>Sug0.2[[#This Row],[HCCP14]]</f>
        <v>11</v>
      </c>
      <c r="JO31" s="15">
        <f>Sug0.2[[#This Row],[HCCP15]]</f>
        <v>12</v>
      </c>
      <c r="JP31" s="15">
        <f>Sug0.2[[#This Row],[HCCP16]]</f>
        <v>13</v>
      </c>
      <c r="JQ31" s="15">
        <f>Sug0.2[[#This Row],[HCCP17]]</f>
        <v>12</v>
      </c>
      <c r="JR31" s="15">
        <f>Sug0.2[[#This Row],[HCCP18]]</f>
        <v>7</v>
      </c>
      <c r="JS31" s="15">
        <f>Sug0.2[[#This Row],[HCCP19]]</f>
        <v>5</v>
      </c>
      <c r="JT31" s="15">
        <f>Sug0.2[[#This Row],[HCCP20]]</f>
        <v>11</v>
      </c>
      <c r="JU31" s="15">
        <f>Sug0.2[[#This Row],[HCCP21]]</f>
        <v>17</v>
      </c>
      <c r="JV31" s="15">
        <f>Sug0.2[[#This Row],[HCCP22]]</f>
        <v>15</v>
      </c>
      <c r="JW31" s="15">
        <f>Sug0.2[[#This Row],[HCCP23]]</f>
        <v>18</v>
      </c>
      <c r="JX31" s="15">
        <f>Sug0.2[[#This Row],[HCCP24]]</f>
        <v>18</v>
      </c>
      <c r="JY31" s="15">
        <f>Sug0.2[[#This Row],[HCCP25]]</f>
        <v>18</v>
      </c>
      <c r="JZ31" s="15">
        <f>Sug0.2[[#This Row],[HCCP26]]</f>
        <v>20</v>
      </c>
      <c r="KA31" s="15">
        <f>Sug0.2[[#This Row],[HCCP27]]</f>
        <v>16</v>
      </c>
      <c r="KB31" s="15">
        <f>Sug0.5[[#This Row],[HCCP2]]</f>
        <v>3</v>
      </c>
      <c r="KC31" s="15">
        <f>Sug0.5[[#This Row],[HCCP3]]</f>
        <v>4</v>
      </c>
      <c r="KD31" s="15">
        <f>Sug0.5[[#This Row],[HCCP4]]</f>
        <v>4</v>
      </c>
      <c r="KE31" s="15">
        <f>Sug0.5[[#This Row],[HCCP5]]</f>
        <v>4</v>
      </c>
      <c r="KF31" s="15">
        <f>Sug0.5[[#This Row],[HCCP6]]</f>
        <v>6</v>
      </c>
      <c r="KG31" s="15">
        <f>Sug0.5[[#This Row],[HCCP7]]</f>
        <v>4</v>
      </c>
      <c r="KH31" s="15">
        <f>Sug0.5[[#This Row],[HCCP8]]</f>
        <v>8</v>
      </c>
      <c r="KI31" s="15">
        <f>Sug0.5[[#This Row],[HCCP9]]</f>
        <v>8</v>
      </c>
      <c r="KJ31" s="15">
        <f>Sug0.5[[#This Row],[HCCP10]]</f>
        <v>5</v>
      </c>
      <c r="KK31" s="15">
        <f>Sug0.5[[#This Row],[HCCP11]]</f>
        <v>8</v>
      </c>
      <c r="KL31" s="15">
        <f>Sug0.5[[#This Row],[HCCP12]]</f>
        <v>7</v>
      </c>
      <c r="KM31" s="15">
        <f>Sug0.5[[#This Row],[HCCP13]]</f>
        <v>8</v>
      </c>
      <c r="KN31" s="15">
        <f>Sug0.5[[#This Row],[HCCP14]]</f>
        <v>8</v>
      </c>
      <c r="KO31" s="15">
        <f>Sug0.5[[#This Row],[HCCP15]]</f>
        <v>9</v>
      </c>
      <c r="KP31" s="15">
        <f>Sug0.5[[#This Row],[HCCP16]]</f>
        <v>9</v>
      </c>
      <c r="KQ31" s="15">
        <f>Sug0.5[[#This Row],[HCCP17]]</f>
        <v>7</v>
      </c>
      <c r="KR31" s="15">
        <f>Sug0.5[[#This Row],[HCCP18]]</f>
        <v>6</v>
      </c>
      <c r="KS31" s="15">
        <f>Sug0.5[[#This Row],[HCCP19]]</f>
        <v>3</v>
      </c>
      <c r="KT31" s="15">
        <f>Sug0.5[[#This Row],[HCCP20]]</f>
        <v>9</v>
      </c>
      <c r="KU31" s="15">
        <f>Sug0.5[[#This Row],[HCCP21]]</f>
        <v>14</v>
      </c>
      <c r="KV31" s="15">
        <f>Sug0.5[[#This Row],[HCCP22]]</f>
        <v>13</v>
      </c>
      <c r="KW31" s="15">
        <f>Sug0.5[[#This Row],[HCCP23]]</f>
        <v>15</v>
      </c>
      <c r="KX31" s="15">
        <f>Sug0.5[[#This Row],[HCCP24]]</f>
        <v>15</v>
      </c>
      <c r="KY31" s="15">
        <f>Sug0.5[[#This Row],[HCCP25]]</f>
        <v>14</v>
      </c>
      <c r="KZ31" s="15">
        <f>Sug0.5[[#This Row],[HCCP26]]</f>
        <v>12</v>
      </c>
      <c r="LA31" s="15">
        <f>Sug0.5[[#This Row],[HCCP27]]</f>
        <v>11</v>
      </c>
      <c r="LB31" s="15">
        <f>Reg[[#This Row],[CHDP2]]</f>
        <v>1429</v>
      </c>
      <c r="LC31" s="15">
        <f>Reg[[#This Row],[CHDP3]]</f>
        <v>1423</v>
      </c>
      <c r="LD31" s="15">
        <f>Reg[[#This Row],[CHDP4]]</f>
        <v>1416</v>
      </c>
      <c r="LE31" s="15">
        <f>Reg[[#This Row],[CHDP5]]</f>
        <v>1430</v>
      </c>
      <c r="LF31" s="15">
        <f>Reg[[#This Row],[CHDP6]]</f>
        <v>1418</v>
      </c>
      <c r="LG31" s="15">
        <f>Reg[[#This Row],[CHDP7]]</f>
        <v>1422</v>
      </c>
      <c r="LH31" s="15">
        <f>Reg[[#This Row],[CHDP8]]</f>
        <v>1440</v>
      </c>
      <c r="LI31" s="15">
        <f>Reg[[#This Row],[CHDP9]]</f>
        <v>1443</v>
      </c>
      <c r="LJ31" s="15">
        <f>Reg[[#This Row],[CHDP10]]</f>
        <v>1418</v>
      </c>
      <c r="LK31" s="15">
        <f>Reg[[#This Row],[CHDP11]]</f>
        <v>1427</v>
      </c>
      <c r="LL31" s="15">
        <f>Reg[[#This Row],[CHDP12]]</f>
        <v>1396</v>
      </c>
      <c r="LM31" s="15">
        <f>Reg[[#This Row],[CHDP13]]</f>
        <v>1381</v>
      </c>
      <c r="LN31" s="15">
        <f>Reg[[#This Row],[CHDP14]]</f>
        <v>1343</v>
      </c>
      <c r="LO31" s="15">
        <f>Reg[[#This Row],[CHDP15]]</f>
        <v>1354</v>
      </c>
      <c r="LP31" s="15">
        <f>Reg[[#This Row],[CHDP16]]</f>
        <v>1376</v>
      </c>
      <c r="LQ31" s="15">
        <f>Reg[[#This Row],[CHDP17]]</f>
        <v>1365</v>
      </c>
      <c r="LR31" s="15">
        <f>Reg[[#This Row],[CHDP18]]</f>
        <v>1358</v>
      </c>
      <c r="LS31" s="15">
        <f>Reg[[#This Row],[CHDP19]]</f>
        <v>1386</v>
      </c>
      <c r="LT31" s="15">
        <f>Reg[[#This Row],[CHDP20]]</f>
        <v>1381</v>
      </c>
      <c r="LU31" s="15">
        <f>Reg[[#This Row],[CHDP21]]</f>
        <v>1369</v>
      </c>
      <c r="LV31" s="15">
        <f>Reg[[#This Row],[CHDP22]]</f>
        <v>1389</v>
      </c>
      <c r="LW31" s="15">
        <f>Reg[[#This Row],[CHDP23]]</f>
        <v>1395</v>
      </c>
      <c r="LX31" s="15">
        <f>Reg[[#This Row],[CHDP24]]</f>
        <v>1381</v>
      </c>
      <c r="LY31" s="15">
        <f>Reg[[#This Row],[CHDP25]]</f>
        <v>1348</v>
      </c>
      <c r="LZ31" s="15">
        <f>Reg[[#This Row],[CHDP26]]</f>
        <v>1354</v>
      </c>
      <c r="MA31" s="15">
        <f>Reg[[#This Row],[CHDP27]]</f>
        <v>1353</v>
      </c>
      <c r="MB31" s="15">
        <f>Sug0.2[[#This Row],[CHDP2]]</f>
        <v>1429</v>
      </c>
      <c r="MC31" s="15">
        <f>Sug0.2[[#This Row],[CHDP3]]</f>
        <v>1423</v>
      </c>
      <c r="MD31" s="15">
        <f>Sug0.2[[#This Row],[CHDP4]]</f>
        <v>1416</v>
      </c>
      <c r="ME31" s="15">
        <f>Sug0.2[[#This Row],[CHDP5]]</f>
        <v>1430</v>
      </c>
      <c r="MF31" s="15">
        <f>Sug0.2[[#This Row],[CHDP6]]</f>
        <v>1418</v>
      </c>
      <c r="MG31" s="15">
        <f>Sug0.2[[#This Row],[CHDP7]]</f>
        <v>1420</v>
      </c>
      <c r="MH31" s="15">
        <f>Sug0.2[[#This Row],[CHDP8]]</f>
        <v>1438</v>
      </c>
      <c r="MI31" s="15">
        <f>Sug0.2[[#This Row],[CHDP9]]</f>
        <v>1439</v>
      </c>
      <c r="MJ31" s="15">
        <f>Sug0.2[[#This Row],[CHDP10]]</f>
        <v>1412</v>
      </c>
      <c r="MK31" s="15">
        <f>Sug0.2[[#This Row],[CHDP11]]</f>
        <v>1417</v>
      </c>
      <c r="ML31" s="15">
        <f>Sug0.2[[#This Row],[CHDP12]]</f>
        <v>1388</v>
      </c>
      <c r="MM31" s="15">
        <f>Sug0.2[[#This Row],[CHDP13]]</f>
        <v>1372</v>
      </c>
      <c r="MN31" s="15">
        <f>Sug0.2[[#This Row],[CHDP14]]</f>
        <v>1333</v>
      </c>
      <c r="MO31" s="15">
        <f>Sug0.2[[#This Row],[CHDP15]]</f>
        <v>1341</v>
      </c>
      <c r="MP31" s="15">
        <f>Sug0.2[[#This Row],[CHDP16]]</f>
        <v>1360</v>
      </c>
      <c r="MQ31" s="15">
        <f>Sug0.2[[#This Row],[CHDP17]]</f>
        <v>1348</v>
      </c>
      <c r="MR31" s="15">
        <f>Sug0.2[[#This Row],[CHDP18]]</f>
        <v>1344</v>
      </c>
      <c r="MS31" s="15">
        <f>Sug0.2[[#This Row],[CHDP19]]</f>
        <v>1366</v>
      </c>
      <c r="MT31" s="15">
        <f>Sug0.2[[#This Row],[CHDP20]]</f>
        <v>1361</v>
      </c>
      <c r="MU31" s="15">
        <f>Sug0.2[[#This Row],[CHDP21]]</f>
        <v>1348</v>
      </c>
      <c r="MV31" s="15">
        <f>Sug0.2[[#This Row],[CHDP22]]</f>
        <v>1363</v>
      </c>
      <c r="MW31" s="15">
        <f>Sug0.2[[#This Row],[CHDP23]]</f>
        <v>1368</v>
      </c>
      <c r="MX31" s="15">
        <f>Sug0.2[[#This Row],[CHDP24]]</f>
        <v>1355</v>
      </c>
      <c r="MY31" s="15">
        <f>Sug0.2[[#This Row],[CHDP25]]</f>
        <v>1330</v>
      </c>
      <c r="MZ31" s="15">
        <f>Sug0.2[[#This Row],[CHDP26]]</f>
        <v>1335</v>
      </c>
      <c r="NA31" s="15">
        <f>Sug0.2[[#This Row],[CHDP27]]</f>
        <v>1333</v>
      </c>
      <c r="NB31" s="15">
        <f>Sug0.5[[#This Row],[CHDP2]]</f>
        <v>1429</v>
      </c>
      <c r="NC31" s="15">
        <f>Sug0.5[[#This Row],[CHDP3]]</f>
        <v>1423</v>
      </c>
      <c r="ND31" s="15">
        <f>Sug0.5[[#This Row],[CHDP4]]</f>
        <v>1416</v>
      </c>
      <c r="NE31" s="15">
        <f>Sug0.5[[#This Row],[CHDP5]]</f>
        <v>1429</v>
      </c>
      <c r="NF31" s="15">
        <f>Sug0.5[[#This Row],[CHDP6]]</f>
        <v>1415</v>
      </c>
      <c r="NG31" s="15">
        <f>Sug0.5[[#This Row],[CHDP7]]</f>
        <v>1416</v>
      </c>
      <c r="NH31" s="15">
        <f>Sug0.5[[#This Row],[CHDP8]]</f>
        <v>1434</v>
      </c>
      <c r="NI31" s="15">
        <f>Sug0.5[[#This Row],[CHDP9]]</f>
        <v>1432</v>
      </c>
      <c r="NJ31" s="15">
        <f>Sug0.5[[#This Row],[CHDP10]]</f>
        <v>1399</v>
      </c>
      <c r="NK31" s="15">
        <f>Sug0.5[[#This Row],[CHDP11]]</f>
        <v>1400</v>
      </c>
      <c r="NL31" s="15">
        <f>Sug0.5[[#This Row],[CHDP12]]</f>
        <v>1370</v>
      </c>
      <c r="NM31" s="15">
        <f>Sug0.5[[#This Row],[CHDP13]]</f>
        <v>1353</v>
      </c>
      <c r="NN31" s="15">
        <f>Sug0.5[[#This Row],[CHDP14]]</f>
        <v>1315</v>
      </c>
      <c r="NO31" s="15">
        <f>Sug0.5[[#This Row],[CHDP15]]</f>
        <v>1319</v>
      </c>
      <c r="NP31" s="15">
        <f>Sug0.5[[#This Row],[CHDP16]]</f>
        <v>1335</v>
      </c>
      <c r="NQ31" s="15">
        <f>Sug0.5[[#This Row],[CHDP17]]</f>
        <v>1322</v>
      </c>
      <c r="NR31" s="15">
        <f>Sug0.5[[#This Row],[CHDP18]]</f>
        <v>1317</v>
      </c>
      <c r="NS31" s="15">
        <f>Sug0.5[[#This Row],[CHDP19]]</f>
        <v>1339</v>
      </c>
      <c r="NT31" s="15">
        <f>Sug0.5[[#This Row],[CHDP20]]</f>
        <v>1328</v>
      </c>
      <c r="NU31" s="15">
        <f>Sug0.5[[#This Row],[CHDP21]]</f>
        <v>1318</v>
      </c>
      <c r="NV31" s="15">
        <f>Sug0.5[[#This Row],[CHDP22]]</f>
        <v>1329</v>
      </c>
      <c r="NW31" s="15">
        <f>Sug0.5[[#This Row],[CHDP23]]</f>
        <v>1332</v>
      </c>
      <c r="NX31" s="15">
        <f>Sug0.5[[#This Row],[CHDP24]]</f>
        <v>1322</v>
      </c>
      <c r="NY31" s="15">
        <f>Sug0.5[[#This Row],[CHDP25]]</f>
        <v>1297</v>
      </c>
      <c r="NZ31" s="15">
        <f>Sug0.5[[#This Row],[CHDP26]]</f>
        <v>1299</v>
      </c>
      <c r="OA31" s="15">
        <f>Sug0.5[[#This Row],[CHDP27]]</f>
        <v>1292</v>
      </c>
      <c r="OB31" s="15">
        <f>Reg[[#This Row],[T2DP2]]</f>
        <v>2085</v>
      </c>
      <c r="OC31" s="15">
        <f>Reg[[#This Row],[T2DP3]]</f>
        <v>2243</v>
      </c>
      <c r="OD31" s="15">
        <f>Reg[[#This Row],[T2DP4]]</f>
        <v>2335</v>
      </c>
      <c r="OE31" s="15">
        <f>Reg[[#This Row],[T2DP5]]</f>
        <v>2477</v>
      </c>
      <c r="OF31" s="15">
        <f>Reg[[#This Row],[T2DP6]]</f>
        <v>2623</v>
      </c>
      <c r="OG31" s="15">
        <f>Reg[[#This Row],[T2DP7]]</f>
        <v>2771</v>
      </c>
      <c r="OH31" s="15">
        <f>Reg[[#This Row],[T2DP8]]</f>
        <v>2910</v>
      </c>
      <c r="OI31" s="15">
        <f>Reg[[#This Row],[T2DP9]]</f>
        <v>3026</v>
      </c>
      <c r="OJ31" s="15">
        <f>Reg[[#This Row],[T2DP10]]</f>
        <v>3173</v>
      </c>
      <c r="OK31" s="15">
        <f>Reg[[#This Row],[T2DP11]]</f>
        <v>3317</v>
      </c>
      <c r="OL31" s="15">
        <f>Reg[[#This Row],[T2DP12]]</f>
        <v>3455</v>
      </c>
      <c r="OM31" s="15">
        <f>Reg[[#This Row],[T2DP13]]</f>
        <v>3591</v>
      </c>
      <c r="ON31" s="15">
        <f>Reg[[#This Row],[T2DP14]]</f>
        <v>3719</v>
      </c>
      <c r="OO31" s="15">
        <f>Reg[[#This Row],[T2DP15]]</f>
        <v>3847</v>
      </c>
      <c r="OP31" s="15">
        <f>Reg[[#This Row],[T2DP16]]</f>
        <v>3986</v>
      </c>
      <c r="OQ31" s="15">
        <f>Reg[[#This Row],[T2DP17]]</f>
        <v>4093</v>
      </c>
      <c r="OR31" s="15">
        <f>Reg[[#This Row],[T2DP18]]</f>
        <v>4208</v>
      </c>
      <c r="OS31" s="15">
        <f>Reg[[#This Row],[T2DP19]]</f>
        <v>4329</v>
      </c>
      <c r="OT31" s="15">
        <f>Reg[[#This Row],[T2DP20]]</f>
        <v>4436</v>
      </c>
      <c r="OU31" s="15">
        <f>Reg[[#This Row],[T2DP21]]</f>
        <v>4517</v>
      </c>
      <c r="OV31" s="15">
        <f>Reg[[#This Row],[T2DP22]]</f>
        <v>4627</v>
      </c>
      <c r="OW31" s="15">
        <f>Reg[[#This Row],[T2DP23]]</f>
        <v>4713</v>
      </c>
      <c r="OX31" s="15">
        <f>Reg[[#This Row],[T2DP24]]</f>
        <v>4775</v>
      </c>
      <c r="OY31" s="15">
        <f>Reg[[#This Row],[T2DP25]]</f>
        <v>4833</v>
      </c>
      <c r="OZ31" s="15">
        <f>Reg[[#This Row],[T2DP26]]</f>
        <v>4885</v>
      </c>
      <c r="PA31" s="15">
        <f>Reg[[#This Row],[T2DP27]]</f>
        <v>4953</v>
      </c>
      <c r="PB31" s="15">
        <f>Sug0.2[[#This Row],[T2DP2]]</f>
        <v>2085</v>
      </c>
      <c r="PC31" s="15">
        <f>Sug0.2[[#This Row],[T2DP3]]</f>
        <v>2243</v>
      </c>
      <c r="PD31" s="15">
        <f>Sug0.2[[#This Row],[T2DP4]]</f>
        <v>2334</v>
      </c>
      <c r="PE31" s="15">
        <f>Sug0.2[[#This Row],[T2DP5]]</f>
        <v>2472</v>
      </c>
      <c r="PF31" s="15">
        <f>Sug0.2[[#This Row],[T2DP6]]</f>
        <v>2615</v>
      </c>
      <c r="PG31" s="15">
        <f>Sug0.2[[#This Row],[T2DP7]]</f>
        <v>2757</v>
      </c>
      <c r="PH31" s="15">
        <f>Sug0.2[[#This Row],[T2DP8]]</f>
        <v>2888</v>
      </c>
      <c r="PI31" s="15">
        <f>Sug0.2[[#This Row],[T2DP9]]</f>
        <v>2997</v>
      </c>
      <c r="PJ31" s="15">
        <f>Sug0.2[[#This Row],[T2DP10]]</f>
        <v>3145</v>
      </c>
      <c r="PK31" s="15">
        <f>Sug0.2[[#This Row],[T2DP11]]</f>
        <v>3281</v>
      </c>
      <c r="PL31" s="15">
        <f>Sug0.2[[#This Row],[T2DP12]]</f>
        <v>3409</v>
      </c>
      <c r="PM31" s="15">
        <f>Sug0.2[[#This Row],[T2DP13]]</f>
        <v>3533</v>
      </c>
      <c r="PN31" s="15">
        <f>Sug0.2[[#This Row],[T2DP14]]</f>
        <v>3653</v>
      </c>
      <c r="PO31" s="15">
        <f>Sug0.2[[#This Row],[T2DP15]]</f>
        <v>3772</v>
      </c>
      <c r="PP31" s="15">
        <f>Sug0.2[[#This Row],[T2DP16]]</f>
        <v>3897</v>
      </c>
      <c r="PQ31" s="15">
        <f>Sug0.2[[#This Row],[T2DP17]]</f>
        <v>3998</v>
      </c>
      <c r="PR31" s="15">
        <f>Sug0.2[[#This Row],[T2DP18]]</f>
        <v>4111</v>
      </c>
      <c r="PS31" s="15">
        <f>Sug0.2[[#This Row],[T2DP19]]</f>
        <v>4227</v>
      </c>
      <c r="PT31" s="15">
        <f>Sug0.2[[#This Row],[T2DP20]]</f>
        <v>4332</v>
      </c>
      <c r="PU31" s="15">
        <f>Sug0.2[[#This Row],[T2DP21]]</f>
        <v>4405</v>
      </c>
      <c r="PV31" s="15">
        <f>Sug0.2[[#This Row],[T2DP22]]</f>
        <v>4514</v>
      </c>
      <c r="PW31" s="15">
        <f>Sug0.2[[#This Row],[T2DP23]]</f>
        <v>4597</v>
      </c>
      <c r="PX31" s="15">
        <f>Sug0.2[[#This Row],[T2DP24]]</f>
        <v>4653</v>
      </c>
      <c r="PY31" s="15">
        <f>Sug0.2[[#This Row],[T2DP25]]</f>
        <v>4704</v>
      </c>
      <c r="PZ31" s="15">
        <f>Sug0.2[[#This Row],[T2DP26]]</f>
        <v>4747</v>
      </c>
      <c r="QA31" s="15">
        <f>Sug0.2[[#This Row],[T2DP27]]</f>
        <v>4819</v>
      </c>
      <c r="QB31" s="15">
        <f>Sug0.5[[#This Row],[T2DP2]]</f>
        <v>2085</v>
      </c>
      <c r="QC31" s="15">
        <f>Sug0.5[[#This Row],[T2DP3]]</f>
        <v>2243</v>
      </c>
      <c r="QD31" s="15">
        <f>Sug0.5[[#This Row],[T2DP4]]</f>
        <v>2328</v>
      </c>
      <c r="QE31" s="15">
        <f>Sug0.5[[#This Row],[T2DP5]]</f>
        <v>2459</v>
      </c>
      <c r="QF31" s="15">
        <f>Sug0.5[[#This Row],[T2DP6]]</f>
        <v>2593</v>
      </c>
      <c r="QG31" s="15">
        <f>Sug0.5[[#This Row],[T2DP7]]</f>
        <v>2719</v>
      </c>
      <c r="QH31" s="15">
        <f>Sug0.5[[#This Row],[T2DP8]]</f>
        <v>2843</v>
      </c>
      <c r="QI31" s="15">
        <f>Sug0.5[[#This Row],[T2DP9]]</f>
        <v>2941</v>
      </c>
      <c r="QJ31" s="15">
        <f>Sug0.5[[#This Row],[T2DP10]]</f>
        <v>3069</v>
      </c>
      <c r="QK31" s="15">
        <f>Sug0.5[[#This Row],[T2DP11]]</f>
        <v>3184</v>
      </c>
      <c r="QL31" s="15">
        <f>Sug0.5[[#This Row],[T2DP12]]</f>
        <v>3300</v>
      </c>
      <c r="QM31" s="15">
        <f>Sug0.5[[#This Row],[T2DP13]]</f>
        <v>3403</v>
      </c>
      <c r="QN31" s="15">
        <f>Sug0.5[[#This Row],[T2DP14]]</f>
        <v>3509</v>
      </c>
      <c r="QO31" s="15">
        <f>Sug0.5[[#This Row],[T2DP15]]</f>
        <v>3613</v>
      </c>
      <c r="QP31" s="15">
        <f>Sug0.5[[#This Row],[T2DP16]]</f>
        <v>3724</v>
      </c>
      <c r="QQ31" s="15">
        <f>Sug0.5[[#This Row],[T2DP17]]</f>
        <v>3814</v>
      </c>
      <c r="QR31" s="15">
        <f>Sug0.5[[#This Row],[T2DP18]]</f>
        <v>3918</v>
      </c>
      <c r="QS31" s="15">
        <f>Sug0.5[[#This Row],[T2DP19]]</f>
        <v>4017</v>
      </c>
      <c r="QT31" s="15">
        <f>Sug0.5[[#This Row],[T2DP20]]</f>
        <v>4119</v>
      </c>
      <c r="QU31" s="15">
        <f>Sug0.5[[#This Row],[T2DP21]]</f>
        <v>4183</v>
      </c>
      <c r="QV31" s="15">
        <f>Sug0.5[[#This Row],[T2DP22]]</f>
        <v>4279</v>
      </c>
      <c r="QW31" s="15">
        <f>Sug0.5[[#This Row],[T2DP23]]</f>
        <v>4343</v>
      </c>
      <c r="QX31" s="15">
        <f>Sug0.5[[#This Row],[T2DP24]]</f>
        <v>4397</v>
      </c>
      <c r="QY31" s="15">
        <f>Sug0.5[[#This Row],[T2DP25]]</f>
        <v>4428</v>
      </c>
      <c r="QZ31" s="15">
        <f>Sug0.5[[#This Row],[T2DP26]]</f>
        <v>4465</v>
      </c>
      <c r="RA31" s="15">
        <f>Sug0.5[[#This Row],[T2DP27]]</f>
        <v>4543</v>
      </c>
      <c r="RB31" s="15">
        <f>Reg[[#This Row],[OVEP2]]</f>
        <v>7437</v>
      </c>
      <c r="RC31" s="15">
        <f>Reg[[#This Row],[OVEP3]]</f>
        <v>8117</v>
      </c>
      <c r="RD31" s="15">
        <f>Reg[[#This Row],[OVEP4]]</f>
        <v>8483</v>
      </c>
      <c r="RE31" s="15">
        <f>Reg[[#This Row],[OVEP5]]</f>
        <v>8713</v>
      </c>
      <c r="RF31" s="15">
        <f>Reg[[#This Row],[OVEP6]]</f>
        <v>8819</v>
      </c>
      <c r="RG31" s="15">
        <f>Reg[[#This Row],[OVEP7]]</f>
        <v>8881</v>
      </c>
      <c r="RH31" s="15">
        <f>Reg[[#This Row],[OVEP8]]</f>
        <v>8871</v>
      </c>
      <c r="RI31" s="15">
        <f>Reg[[#This Row],[OVEP9]]</f>
        <v>8822</v>
      </c>
      <c r="RJ31" s="15">
        <f>Reg[[#This Row],[OVEP10]]</f>
        <v>8802</v>
      </c>
      <c r="RK31" s="15">
        <f>Reg[[#This Row],[OVEP11]]</f>
        <v>8840</v>
      </c>
      <c r="RL31" s="15">
        <f>Reg[[#This Row],[OVEP12]]</f>
        <v>8814</v>
      </c>
      <c r="RM31" s="15">
        <f>Reg[[#This Row],[OVEP13]]</f>
        <v>8793</v>
      </c>
      <c r="RN31" s="15">
        <f>Reg[[#This Row],[OVEP14]]</f>
        <v>8812</v>
      </c>
      <c r="RO31" s="15">
        <f>Reg[[#This Row],[OVEP15]]</f>
        <v>8790</v>
      </c>
      <c r="RP31" s="15">
        <f>Reg[[#This Row],[OVEP16]]</f>
        <v>8759</v>
      </c>
      <c r="RQ31" s="15">
        <f>Reg[[#This Row],[OVEP17]]</f>
        <v>8705</v>
      </c>
      <c r="RR31" s="15">
        <f>Reg[[#This Row],[OVEP18]]</f>
        <v>8694</v>
      </c>
      <c r="RS31" s="15">
        <f>Reg[[#This Row],[OVEP19]]</f>
        <v>8665</v>
      </c>
      <c r="RT31" s="15">
        <f>Reg[[#This Row],[OVEP20]]</f>
        <v>8553</v>
      </c>
      <c r="RU31" s="15">
        <f>Reg[[#This Row],[OVEP21]]</f>
        <v>8542</v>
      </c>
      <c r="RV31" s="15">
        <f>Reg[[#This Row],[OVEP22]]</f>
        <v>8595</v>
      </c>
      <c r="RW31" s="15">
        <f>Reg[[#This Row],[OVEP23]]</f>
        <v>8656</v>
      </c>
      <c r="RX31" s="15">
        <f>Reg[[#This Row],[OVEP24]]</f>
        <v>8694</v>
      </c>
      <c r="RY31" s="15">
        <f>Reg[[#This Row],[OVEP25]]</f>
        <v>8692</v>
      </c>
      <c r="RZ31" s="15">
        <f>Reg[[#This Row],[OVEP26]]</f>
        <v>8578</v>
      </c>
      <c r="SA31" s="15">
        <f>Reg[[#This Row],[OVEP27]]</f>
        <v>8493</v>
      </c>
      <c r="SB31" s="15">
        <f>Sug0.2[[#This Row],[OVEP2]]</f>
        <v>7437</v>
      </c>
      <c r="SC31" s="15">
        <f>Sug0.2[[#This Row],[OVEP3]]</f>
        <v>8011</v>
      </c>
      <c r="SD31" s="15">
        <f>Sug0.2[[#This Row],[OVEP4]]</f>
        <v>8338</v>
      </c>
      <c r="SE31" s="15">
        <f>Sug0.2[[#This Row],[OVEP5]]</f>
        <v>8567</v>
      </c>
      <c r="SF31" s="15">
        <f>Sug0.2[[#This Row],[OVEP6]]</f>
        <v>8660</v>
      </c>
      <c r="SG31" s="15">
        <f>Sug0.2[[#This Row],[OVEP7]]</f>
        <v>8743</v>
      </c>
      <c r="SH31" s="15">
        <f>Sug0.2[[#This Row],[OVEP8]]</f>
        <v>8754</v>
      </c>
      <c r="SI31" s="15">
        <f>Sug0.2[[#This Row],[OVEP9]]</f>
        <v>8745</v>
      </c>
      <c r="SJ31" s="15">
        <f>Sug0.2[[#This Row],[OVEP10]]</f>
        <v>8707</v>
      </c>
      <c r="SK31" s="15">
        <f>Sug0.2[[#This Row],[OVEP11]]</f>
        <v>8771</v>
      </c>
      <c r="SL31" s="15">
        <f>Sug0.2[[#This Row],[OVEP12]]</f>
        <v>8751</v>
      </c>
      <c r="SM31" s="15">
        <f>Sug0.2[[#This Row],[OVEP13]]</f>
        <v>8762</v>
      </c>
      <c r="SN31" s="15">
        <f>Sug0.2[[#This Row],[OVEP14]]</f>
        <v>8785</v>
      </c>
      <c r="SO31" s="15">
        <f>Sug0.2[[#This Row],[OVEP15]]</f>
        <v>8804</v>
      </c>
      <c r="SP31" s="15">
        <f>Sug0.2[[#This Row],[OVEP16]]</f>
        <v>8813</v>
      </c>
      <c r="SQ31" s="15">
        <f>Sug0.2[[#This Row],[OVEP17]]</f>
        <v>8732</v>
      </c>
      <c r="SR31" s="15">
        <f>Sug0.2[[#This Row],[OVEP18]]</f>
        <v>8740</v>
      </c>
      <c r="SS31" s="15">
        <f>Sug0.2[[#This Row],[OVEP19]]</f>
        <v>8730</v>
      </c>
      <c r="ST31" s="15">
        <f>Sug0.2[[#This Row],[OVEP20]]</f>
        <v>8646</v>
      </c>
      <c r="SU31" s="15">
        <f>Sug0.2[[#This Row],[OVEP21]]</f>
        <v>8643</v>
      </c>
      <c r="SV31" s="15">
        <f>Sug0.2[[#This Row],[OVEP22]]</f>
        <v>8705</v>
      </c>
      <c r="SW31" s="15">
        <f>Sug0.2[[#This Row],[OVEP23]]</f>
        <v>8759</v>
      </c>
      <c r="SX31" s="15">
        <f>Sug0.2[[#This Row],[OVEP24]]</f>
        <v>8786</v>
      </c>
      <c r="SY31" s="15">
        <f>Sug0.2[[#This Row],[OVEP25]]</f>
        <v>8811</v>
      </c>
      <c r="SZ31" s="15">
        <f>Sug0.2[[#This Row],[OVEP26]]</f>
        <v>8721</v>
      </c>
      <c r="TA31" s="15">
        <f>Sug0.2[[#This Row],[OVEP27]]</f>
        <v>8654</v>
      </c>
      <c r="TB31" s="15">
        <f>Sug0.5[[#This Row],[OVEP2]]</f>
        <v>7437</v>
      </c>
      <c r="TC31" s="15">
        <f>Sug0.5[[#This Row],[OVEP3]]</f>
        <v>7797</v>
      </c>
      <c r="TD31" s="15">
        <f>Sug0.5[[#This Row],[OVEP4]]</f>
        <v>8020</v>
      </c>
      <c r="TE31" s="15">
        <f>Sug0.5[[#This Row],[OVEP5]]</f>
        <v>8247</v>
      </c>
      <c r="TF31" s="15">
        <f>Sug0.5[[#This Row],[OVEP6]]</f>
        <v>8360</v>
      </c>
      <c r="TG31" s="15">
        <f>Sug0.5[[#This Row],[OVEP7]]</f>
        <v>8453</v>
      </c>
      <c r="TH31" s="15">
        <f>Sug0.5[[#This Row],[OVEP8]]</f>
        <v>8526</v>
      </c>
      <c r="TI31" s="15">
        <f>Sug0.5[[#This Row],[OVEP9]]</f>
        <v>8568</v>
      </c>
      <c r="TJ31" s="15">
        <f>Sug0.5[[#This Row],[OVEP10]]</f>
        <v>8555</v>
      </c>
      <c r="TK31" s="15">
        <f>Sug0.5[[#This Row],[OVEP11]]</f>
        <v>8576</v>
      </c>
      <c r="TL31" s="15">
        <f>Sug0.5[[#This Row],[OVEP12]]</f>
        <v>8611</v>
      </c>
      <c r="TM31" s="15">
        <f>Sug0.5[[#This Row],[OVEP13]]</f>
        <v>8619</v>
      </c>
      <c r="TN31" s="15">
        <f>Sug0.5[[#This Row],[OVEP14]]</f>
        <v>8660</v>
      </c>
      <c r="TO31" s="15">
        <f>Sug0.5[[#This Row],[OVEP15]]</f>
        <v>8726</v>
      </c>
      <c r="TP31" s="15">
        <f>Sug0.5[[#This Row],[OVEP16]]</f>
        <v>8784</v>
      </c>
      <c r="TQ31" s="15">
        <f>Sug0.5[[#This Row],[OVEP17]]</f>
        <v>8800</v>
      </c>
      <c r="TR31" s="15">
        <f>Sug0.5[[#This Row],[OVEP18]]</f>
        <v>8824</v>
      </c>
      <c r="TS31" s="15">
        <f>Sug0.5[[#This Row],[OVEP19]]</f>
        <v>8872</v>
      </c>
      <c r="TT31" s="15">
        <f>Sug0.5[[#This Row],[OVEP20]]</f>
        <v>8825</v>
      </c>
      <c r="TU31" s="15">
        <f>Sug0.5[[#This Row],[OVEP21]]</f>
        <v>8857</v>
      </c>
      <c r="TV31" s="15">
        <f>Sug0.5[[#This Row],[OVEP22]]</f>
        <v>8903</v>
      </c>
      <c r="TW31" s="15">
        <f>Sug0.5[[#This Row],[OVEP23]]</f>
        <v>8976</v>
      </c>
      <c r="TX31" s="15">
        <f>Sug0.5[[#This Row],[OVEP24]]</f>
        <v>9007</v>
      </c>
      <c r="TY31" s="15">
        <f>Sug0.5[[#This Row],[OVEP25]]</f>
        <v>9052</v>
      </c>
      <c r="TZ31" s="15">
        <f>Sug0.5[[#This Row],[OVEP26]]</f>
        <v>9050</v>
      </c>
      <c r="UA31" s="15">
        <f>Sug0.5[[#This Row],[OVEP27]]</f>
        <v>9008</v>
      </c>
      <c r="UB31" s="15">
        <f>Reg[[#This Row],[OBEP2]]</f>
        <v>8378</v>
      </c>
      <c r="UC31" s="15">
        <f>Reg[[#This Row],[OBEP3]]</f>
        <v>8577</v>
      </c>
      <c r="UD31" s="15">
        <f>Reg[[#This Row],[OBEP4]]</f>
        <v>8843</v>
      </c>
      <c r="UE31" s="15">
        <f>Reg[[#This Row],[OBEP5]]</f>
        <v>9035</v>
      </c>
      <c r="UF31" s="15">
        <f>Reg[[#This Row],[OBEP6]]</f>
        <v>9223</v>
      </c>
      <c r="UG31" s="15">
        <f>Reg[[#This Row],[OBEP7]]</f>
        <v>9411</v>
      </c>
      <c r="UH31" s="15">
        <f>Reg[[#This Row],[OBEP8]]</f>
        <v>9609</v>
      </c>
      <c r="UI31" s="15">
        <f>Reg[[#This Row],[OBEP9]]</f>
        <v>9762</v>
      </c>
      <c r="UJ31" s="15">
        <f>Reg[[#This Row],[OBEP10]]</f>
        <v>9915</v>
      </c>
      <c r="UK31" s="15">
        <f>Reg[[#This Row],[OBEP11]]</f>
        <v>10042</v>
      </c>
      <c r="UL31" s="15">
        <f>Reg[[#This Row],[OBEP12]]</f>
        <v>10141</v>
      </c>
      <c r="UM31" s="15">
        <f>Reg[[#This Row],[OBEP13]]</f>
        <v>10214</v>
      </c>
      <c r="UN31" s="15">
        <f>Reg[[#This Row],[OBEP14]]</f>
        <v>10346</v>
      </c>
      <c r="UO31" s="15">
        <f>Reg[[#This Row],[OBEP15]]</f>
        <v>10404</v>
      </c>
      <c r="UP31" s="15">
        <f>Reg[[#This Row],[OBEP16]]</f>
        <v>10510</v>
      </c>
      <c r="UQ31" s="15">
        <f>Reg[[#This Row],[OBEP17]]</f>
        <v>10599</v>
      </c>
      <c r="UR31" s="15">
        <f>Reg[[#This Row],[OBEP18]]</f>
        <v>10679</v>
      </c>
      <c r="US31" s="15">
        <f>Reg[[#This Row],[OBEP19]]</f>
        <v>10727</v>
      </c>
      <c r="UT31" s="15">
        <f>Reg[[#This Row],[OBEP20]]</f>
        <v>10810</v>
      </c>
      <c r="UU31" s="15">
        <f>Reg[[#This Row],[OBEP21]]</f>
        <v>10851</v>
      </c>
      <c r="UV31" s="15">
        <f>Reg[[#This Row],[OBEP22]]</f>
        <v>10892</v>
      </c>
      <c r="UW31" s="15">
        <f>Reg[[#This Row],[OBEP23]]</f>
        <v>10919</v>
      </c>
      <c r="UX31" s="15">
        <f>Reg[[#This Row],[OBEP24]]</f>
        <v>10892</v>
      </c>
      <c r="UY31" s="15">
        <f>Reg[[#This Row],[OBEP25]]</f>
        <v>10891</v>
      </c>
      <c r="UZ31" s="15">
        <f>Reg[[#This Row],[OBEP26]]</f>
        <v>10987</v>
      </c>
      <c r="VA31" s="15">
        <f>Reg[[#This Row],[OBEP27]]</f>
        <v>11002</v>
      </c>
      <c r="VB31" s="15">
        <f>Sug0.2[[#This Row],[OBEP2]]</f>
        <v>8378</v>
      </c>
      <c r="VC31" s="15">
        <f>Sug0.2[[#This Row],[OBEP3]]</f>
        <v>8514</v>
      </c>
      <c r="VD31" s="15">
        <f>Sug0.2[[#This Row],[OBEP4]]</f>
        <v>8704</v>
      </c>
      <c r="VE31" s="15">
        <f>Sug0.2[[#This Row],[OBEP5]]</f>
        <v>8835</v>
      </c>
      <c r="VF31" s="15">
        <f>Sug0.2[[#This Row],[OBEP6]]</f>
        <v>8962</v>
      </c>
      <c r="VG31" s="15">
        <f>Sug0.2[[#This Row],[OBEP7]]</f>
        <v>9097</v>
      </c>
      <c r="VH31" s="15">
        <f>Sug0.2[[#This Row],[OBEP8]]</f>
        <v>9259</v>
      </c>
      <c r="VI31" s="15">
        <f>Sug0.2[[#This Row],[OBEP9]]</f>
        <v>9371</v>
      </c>
      <c r="VJ31" s="15">
        <f>Sug0.2[[#This Row],[OBEP10]]</f>
        <v>9490</v>
      </c>
      <c r="VK31" s="15">
        <f>Sug0.2[[#This Row],[OBEP11]]</f>
        <v>9578</v>
      </c>
      <c r="VL31" s="15">
        <f>Sug0.2[[#This Row],[OBEP12]]</f>
        <v>9645</v>
      </c>
      <c r="VM31" s="15">
        <f>Sug0.2[[#This Row],[OBEP13]]</f>
        <v>9686</v>
      </c>
      <c r="VN31" s="15">
        <f>Sug0.2[[#This Row],[OBEP14]]</f>
        <v>9784</v>
      </c>
      <c r="VO31" s="15">
        <f>Sug0.2[[#This Row],[OBEP15]]</f>
        <v>9803</v>
      </c>
      <c r="VP31" s="15">
        <f>Sug0.2[[#This Row],[OBEP16]]</f>
        <v>9877</v>
      </c>
      <c r="VQ31" s="15">
        <f>Sug0.2[[#This Row],[OBEP17]]</f>
        <v>9967</v>
      </c>
      <c r="VR31" s="15">
        <f>Sug0.2[[#This Row],[OBEP18]]</f>
        <v>10030</v>
      </c>
      <c r="VS31" s="15">
        <f>Sug0.2[[#This Row],[OBEP19]]</f>
        <v>10059</v>
      </c>
      <c r="VT31" s="15">
        <f>Sug0.2[[#This Row],[OBEP20]]</f>
        <v>10109</v>
      </c>
      <c r="VU31" s="15">
        <f>Sug0.2[[#This Row],[OBEP21]]</f>
        <v>10152</v>
      </c>
      <c r="VV31" s="15">
        <f>Sug0.2[[#This Row],[OBEP22]]</f>
        <v>10177</v>
      </c>
      <c r="VW31" s="15">
        <f>Sug0.2[[#This Row],[OBEP23]]</f>
        <v>10194</v>
      </c>
      <c r="VX31" s="15">
        <f>Sug0.2[[#This Row],[OBEP24]]</f>
        <v>10163</v>
      </c>
      <c r="VY31" s="15">
        <f>Sug0.2[[#This Row],[OBEP25]]</f>
        <v>10147</v>
      </c>
      <c r="VZ31" s="15">
        <f>Sug0.2[[#This Row],[OBEP26]]</f>
        <v>10231</v>
      </c>
      <c r="WA31" s="15">
        <f>Sug0.2[[#This Row],[OBEP27]]</f>
        <v>10252</v>
      </c>
      <c r="WB31" s="15">
        <f>Sug0.5[[#This Row],[OBEP2]]</f>
        <v>8378</v>
      </c>
      <c r="WC31" s="15">
        <f>Sug0.5[[#This Row],[OBEP3]]</f>
        <v>8373</v>
      </c>
      <c r="WD31" s="15">
        <f>Sug0.5[[#This Row],[OBEP4]]</f>
        <v>8429</v>
      </c>
      <c r="WE31" s="15">
        <f>Sug0.5[[#This Row],[OBEP5]]</f>
        <v>8437</v>
      </c>
      <c r="WF31" s="15">
        <f>Sug0.5[[#This Row],[OBEP6]]</f>
        <v>8452</v>
      </c>
      <c r="WG31" s="15">
        <f>Sug0.5[[#This Row],[OBEP7]]</f>
        <v>8478</v>
      </c>
      <c r="WH31" s="15">
        <f>Sug0.5[[#This Row],[OBEP8]]</f>
        <v>8541</v>
      </c>
      <c r="WI31" s="15">
        <f>Sug0.5[[#This Row],[OBEP9]]</f>
        <v>8555</v>
      </c>
      <c r="WJ31" s="15">
        <f>Sug0.5[[#This Row],[OBEP10]]</f>
        <v>8589</v>
      </c>
      <c r="WK31" s="15">
        <f>Sug0.5[[#This Row],[OBEP11]]</f>
        <v>8628</v>
      </c>
      <c r="WL31" s="15">
        <f>Sug0.5[[#This Row],[OBEP12]]</f>
        <v>8617</v>
      </c>
      <c r="WM31" s="15">
        <f>Sug0.5[[#This Row],[OBEP13]]</f>
        <v>8609</v>
      </c>
      <c r="WN31" s="15">
        <f>Sug0.5[[#This Row],[OBEP14]]</f>
        <v>8641</v>
      </c>
      <c r="WO31" s="15">
        <f>Sug0.5[[#This Row],[OBEP15]]</f>
        <v>8602</v>
      </c>
      <c r="WP31" s="15">
        <f>Sug0.5[[#This Row],[OBEP16]]</f>
        <v>8631</v>
      </c>
      <c r="WQ31" s="15">
        <f>Sug0.5[[#This Row],[OBEP17]]</f>
        <v>8680</v>
      </c>
      <c r="WR31" s="15">
        <f>Sug0.5[[#This Row],[OBEP18]]</f>
        <v>8700</v>
      </c>
      <c r="WS31" s="15">
        <f>Sug0.5[[#This Row],[OBEP19]]</f>
        <v>8678</v>
      </c>
      <c r="WT31" s="15">
        <f>Sug0.5[[#This Row],[OBEP20]]</f>
        <v>8682</v>
      </c>
      <c r="WU31" s="15">
        <f>Sug0.5[[#This Row],[OBEP21]]</f>
        <v>8705</v>
      </c>
      <c r="WV31" s="15">
        <f>Sug0.5[[#This Row],[OBEP22]]</f>
        <v>8705</v>
      </c>
      <c r="WW31" s="15">
        <f>Sug0.5[[#This Row],[OBEP23]]</f>
        <v>8685</v>
      </c>
      <c r="WX31" s="15">
        <f>Sug0.5[[#This Row],[OBEP24]]</f>
        <v>8649</v>
      </c>
      <c r="WY31" s="15">
        <f>Sug0.5[[#This Row],[OBEP25]]</f>
        <v>8615</v>
      </c>
      <c r="WZ31" s="15">
        <f>Sug0.5[[#This Row],[OBEP26]]</f>
        <v>8640</v>
      </c>
      <c r="XA31" s="15">
        <f>Sug0.5[[#This Row],[OBEP27]]</f>
        <v>8643</v>
      </c>
    </row>
    <row r="32" spans="1:625" x14ac:dyDescent="0.25">
      <c r="B32" s="11">
        <f>Reg[[#This Row],[STEP2]]</f>
        <v>5850</v>
      </c>
      <c r="C32" s="11">
        <f>Reg[[#This Row],[STEP3]]</f>
        <v>6193</v>
      </c>
      <c r="D32" s="11">
        <f>Reg[[#This Row],[STEP4]]</f>
        <v>6521</v>
      </c>
      <c r="E32" s="11">
        <f>Reg[[#This Row],[STEP5]]</f>
        <v>6796</v>
      </c>
      <c r="F32" s="11">
        <f>Reg[[#This Row],[STEP6]]</f>
        <v>6961</v>
      </c>
      <c r="G32" s="11">
        <f>Reg[[#This Row],[STEP7]]</f>
        <v>7084</v>
      </c>
      <c r="H32" s="11">
        <f>Reg[[#This Row],[STEP8]]</f>
        <v>7184</v>
      </c>
      <c r="I32" s="11">
        <f>Reg[[#This Row],[STEP9]]</f>
        <v>7314</v>
      </c>
      <c r="J32" s="11">
        <f>Reg[[#This Row],[STEP10]]</f>
        <v>7450</v>
      </c>
      <c r="K32" s="11">
        <f>Reg[[#This Row],[STEP11]]</f>
        <v>7512</v>
      </c>
      <c r="L32" s="11">
        <f>Reg[[#This Row],[STEP12]]</f>
        <v>7556</v>
      </c>
      <c r="M32" s="11">
        <f>Reg[[#This Row],[STEP13]]</f>
        <v>7605</v>
      </c>
      <c r="N32" s="11">
        <f>Reg[[#This Row],[STEP14]]</f>
        <v>7629</v>
      </c>
      <c r="O32" s="11">
        <f>Reg[[#This Row],[STEP15]]</f>
        <v>7696</v>
      </c>
      <c r="P32" s="11">
        <f>Reg[[#This Row],[STEP16]]</f>
        <v>7748</v>
      </c>
      <c r="Q32" s="11">
        <f>Reg[[#This Row],[STEP17]]</f>
        <v>7793</v>
      </c>
      <c r="R32" s="11">
        <f>Reg[[#This Row],[STEP18]]</f>
        <v>7806</v>
      </c>
      <c r="S32" s="11">
        <f>Reg[[#This Row],[STEP19]]</f>
        <v>7824</v>
      </c>
      <c r="T32" s="11">
        <f>Reg[[#This Row],[STEP20]]</f>
        <v>7888</v>
      </c>
      <c r="U32" s="11">
        <f>Reg[[#This Row],[STEP21]]</f>
        <v>7896</v>
      </c>
      <c r="V32" s="11">
        <f>Reg[[#This Row],[STEP22]]</f>
        <v>7937</v>
      </c>
      <c r="W32" s="11">
        <f>Reg[[#This Row],[STEP23]]</f>
        <v>7932</v>
      </c>
      <c r="X32" s="11">
        <f>Reg[[#This Row],[STEP24]]</f>
        <v>8004</v>
      </c>
      <c r="Y32" s="11">
        <f>Reg[[#This Row],[STEP25]]</f>
        <v>7960</v>
      </c>
      <c r="Z32" s="11">
        <f>Reg[[#This Row],[STEP26]]</f>
        <v>8006</v>
      </c>
      <c r="AA32" s="11">
        <f>Reg[[#This Row],[STEP27]]</f>
        <v>7985</v>
      </c>
      <c r="AB32" s="11">
        <f>Sug0.2[[#This Row],[STEP2]]</f>
        <v>5850</v>
      </c>
      <c r="AC32" s="11">
        <f>Sug0.2[[#This Row],[STEP3]]</f>
        <v>6166</v>
      </c>
      <c r="AD32" s="11">
        <f>Sug0.2[[#This Row],[STEP4]]</f>
        <v>6445</v>
      </c>
      <c r="AE32" s="11">
        <f>Sug0.2[[#This Row],[STEP5]]</f>
        <v>6695</v>
      </c>
      <c r="AF32" s="11">
        <f>Sug0.2[[#This Row],[STEP6]]</f>
        <v>6837</v>
      </c>
      <c r="AG32" s="11">
        <f>Sug0.2[[#This Row],[STEP7]]</f>
        <v>6969</v>
      </c>
      <c r="AH32" s="11">
        <f>Sug0.2[[#This Row],[STEP8]]</f>
        <v>7044</v>
      </c>
      <c r="AI32" s="11">
        <f>Sug0.2[[#This Row],[STEP9]]</f>
        <v>7164</v>
      </c>
      <c r="AJ32" s="11">
        <f>Sug0.2[[#This Row],[STEP10]]</f>
        <v>7312</v>
      </c>
      <c r="AK32" s="11">
        <f>Sug0.2[[#This Row],[STEP11]]</f>
        <v>7376</v>
      </c>
      <c r="AL32" s="11">
        <f>Sug0.2[[#This Row],[STEP12]]</f>
        <v>7406</v>
      </c>
      <c r="AM32" s="11">
        <f>Sug0.2[[#This Row],[STEP13]]</f>
        <v>7460</v>
      </c>
      <c r="AN32" s="11">
        <f>Sug0.2[[#This Row],[STEP14]]</f>
        <v>7485</v>
      </c>
      <c r="AO32" s="11">
        <f>Sug0.2[[#This Row],[STEP15]]</f>
        <v>7539</v>
      </c>
      <c r="AP32" s="11">
        <f>Sug0.2[[#This Row],[STEP16]]</f>
        <v>7601</v>
      </c>
      <c r="AQ32" s="11">
        <f>Sug0.2[[#This Row],[STEP17]]</f>
        <v>7668</v>
      </c>
      <c r="AR32" s="11">
        <f>Sug0.2[[#This Row],[STEP18]]</f>
        <v>7680</v>
      </c>
      <c r="AS32" s="11">
        <f>Sug0.2[[#This Row],[STEP19]]</f>
        <v>7710</v>
      </c>
      <c r="AT32" s="11">
        <f>Sug0.2[[#This Row],[STEP20]]</f>
        <v>7771</v>
      </c>
      <c r="AU32" s="11">
        <f>Sug0.2[[#This Row],[STEP21]]</f>
        <v>7783</v>
      </c>
      <c r="AV32" s="11">
        <f>Sug0.2[[#This Row],[STEP22]]</f>
        <v>7827</v>
      </c>
      <c r="AW32" s="11">
        <f>Sug0.2[[#This Row],[STEP23]]</f>
        <v>7828</v>
      </c>
      <c r="AX32" s="11">
        <f>Sug0.2[[#This Row],[STEP24]]</f>
        <v>7886</v>
      </c>
      <c r="AY32" s="11">
        <f>Sug0.2[[#This Row],[STEP25]]</f>
        <v>7851</v>
      </c>
      <c r="AZ32" s="11">
        <f>Sug0.2[[#This Row],[STEP26]]</f>
        <v>7876</v>
      </c>
      <c r="BA32" s="11">
        <f>Sug0.2[[#This Row],[STEP27]]</f>
        <v>7869</v>
      </c>
      <c r="BB32" s="11">
        <f>Sug0.5[[#This Row],[STEP2]]</f>
        <v>5850</v>
      </c>
      <c r="BC32" s="11">
        <f>Sug0.5[[#This Row],[STEP3]]</f>
        <v>6086</v>
      </c>
      <c r="BD32" s="11">
        <f>Sug0.5[[#This Row],[STEP4]]</f>
        <v>6280</v>
      </c>
      <c r="BE32" s="11">
        <f>Sug0.5[[#This Row],[STEP5]]</f>
        <v>6489</v>
      </c>
      <c r="BF32" s="11">
        <f>Sug0.5[[#This Row],[STEP6]]</f>
        <v>6618</v>
      </c>
      <c r="BG32" s="11">
        <f>Sug0.5[[#This Row],[STEP7]]</f>
        <v>6733</v>
      </c>
      <c r="BH32" s="11">
        <f>Sug0.5[[#This Row],[STEP8]]</f>
        <v>6821</v>
      </c>
      <c r="BI32" s="11">
        <f>Sug0.5[[#This Row],[STEP9]]</f>
        <v>6931</v>
      </c>
      <c r="BJ32" s="11">
        <f>Sug0.5[[#This Row],[STEP10]]</f>
        <v>7054</v>
      </c>
      <c r="BK32" s="11">
        <f>Sug0.5[[#This Row],[STEP11]]</f>
        <v>7105</v>
      </c>
      <c r="BL32" s="11">
        <f>Sug0.5[[#This Row],[STEP12]]</f>
        <v>7170</v>
      </c>
      <c r="BM32" s="11">
        <f>Sug0.5[[#This Row],[STEP13]]</f>
        <v>7223</v>
      </c>
      <c r="BN32" s="11">
        <f>Sug0.5[[#This Row],[STEP14]]</f>
        <v>7272</v>
      </c>
      <c r="BO32" s="11">
        <f>Sug0.5[[#This Row],[STEP15]]</f>
        <v>7337</v>
      </c>
      <c r="BP32" s="11">
        <f>Sug0.5[[#This Row],[STEP16]]</f>
        <v>7402</v>
      </c>
      <c r="BQ32" s="11">
        <f>Sug0.5[[#This Row],[STEP17]]</f>
        <v>7462</v>
      </c>
      <c r="BR32" s="11">
        <f>Sug0.5[[#This Row],[STEP18]]</f>
        <v>7496</v>
      </c>
      <c r="BS32" s="11">
        <f>Sug0.5[[#This Row],[STEP19]]</f>
        <v>7522</v>
      </c>
      <c r="BT32" s="11">
        <f>Sug0.5[[#This Row],[STEP20]]</f>
        <v>7588</v>
      </c>
      <c r="BU32" s="11">
        <f>Sug0.5[[#This Row],[STEP21]]</f>
        <v>7625</v>
      </c>
      <c r="BV32" s="11">
        <f>Sug0.5[[#This Row],[STEP22]]</f>
        <v>7691</v>
      </c>
      <c r="BW32" s="11">
        <f>Sug0.5[[#This Row],[STEP23]]</f>
        <v>7716</v>
      </c>
      <c r="BX32" s="11">
        <f>Sug0.5[[#This Row],[STEP24]]</f>
        <v>7748</v>
      </c>
      <c r="BY32" s="11">
        <f>Sug0.5[[#This Row],[STEP25]]</f>
        <v>7714</v>
      </c>
      <c r="BZ32" s="11">
        <f>Sug0.5[[#This Row],[STEP26]]</f>
        <v>7756</v>
      </c>
      <c r="CA32" s="11">
        <f>Sug0.5[[#This Row],[STEP27]]</f>
        <v>7746</v>
      </c>
      <c r="CB32" s="11">
        <f>Reg[[#This Row],[NASP2]]</f>
        <v>612</v>
      </c>
      <c r="CC32" s="11">
        <f>Reg[[#This Row],[NASP3]]</f>
        <v>834</v>
      </c>
      <c r="CD32" s="11">
        <f>Reg[[#This Row],[NASP4]]</f>
        <v>1074</v>
      </c>
      <c r="CE32" s="11">
        <f>Reg[[#This Row],[NASP5]]</f>
        <v>1317</v>
      </c>
      <c r="CF32" s="11">
        <f>Reg[[#This Row],[NASP6]]</f>
        <v>1580</v>
      </c>
      <c r="CG32" s="11">
        <f>Reg[[#This Row],[NASP7]]</f>
        <v>1846</v>
      </c>
      <c r="CH32" s="11">
        <f>Reg[[#This Row],[NASP8]]</f>
        <v>2112</v>
      </c>
      <c r="CI32" s="11">
        <f>Reg[[#This Row],[NASP9]]</f>
        <v>2334</v>
      </c>
      <c r="CJ32" s="11">
        <f>Reg[[#This Row],[NASP10]]</f>
        <v>2559</v>
      </c>
      <c r="CK32" s="11">
        <f>Reg[[#This Row],[NASP11]]</f>
        <v>2798</v>
      </c>
      <c r="CL32" s="11">
        <f>Reg[[#This Row],[NASP12]]</f>
        <v>2990</v>
      </c>
      <c r="CM32" s="11">
        <f>Reg[[#This Row],[NASP13]]</f>
        <v>3137</v>
      </c>
      <c r="CN32" s="11">
        <f>Reg[[#This Row],[NASP14]]</f>
        <v>3330</v>
      </c>
      <c r="CO32" s="11">
        <f>Reg[[#This Row],[NASP15]]</f>
        <v>3532</v>
      </c>
      <c r="CP32" s="11">
        <f>Reg[[#This Row],[NASP16]]</f>
        <v>3706</v>
      </c>
      <c r="CQ32" s="11">
        <f>Reg[[#This Row],[NASP17]]</f>
        <v>3837</v>
      </c>
      <c r="CR32" s="11">
        <f>Reg[[#This Row],[NASP18]]</f>
        <v>4001</v>
      </c>
      <c r="CS32" s="11">
        <f>Reg[[#This Row],[NASP19]]</f>
        <v>4158</v>
      </c>
      <c r="CT32" s="11">
        <f>Reg[[#This Row],[NASP20]]</f>
        <v>4234</v>
      </c>
      <c r="CU32" s="11">
        <f>Reg[[#This Row],[NASP21]]</f>
        <v>4358</v>
      </c>
      <c r="CV32" s="11">
        <f>Reg[[#This Row],[NASP22]]</f>
        <v>4455</v>
      </c>
      <c r="CW32" s="11">
        <f>Reg[[#This Row],[NASP23]]</f>
        <v>4562</v>
      </c>
      <c r="CX32" s="11">
        <f>Reg[[#This Row],[NASP24]]</f>
        <v>4610</v>
      </c>
      <c r="CY32" s="11">
        <f>Reg[[#This Row],[NASP25]]</f>
        <v>4682</v>
      </c>
      <c r="CZ32" s="11">
        <f>Reg[[#This Row],[NASP26]]</f>
        <v>4736</v>
      </c>
      <c r="DA32" s="11">
        <f>Reg[[#This Row],[NASP27]]</f>
        <v>4807</v>
      </c>
      <c r="DB32" s="11">
        <f>Sug0.2[[#This Row],[NASP2]]</f>
        <v>612</v>
      </c>
      <c r="DC32" s="11">
        <f>Sug0.2[[#This Row],[NASP3]]</f>
        <v>810</v>
      </c>
      <c r="DD32" s="11">
        <f>Sug0.2[[#This Row],[NASP4]]</f>
        <v>1030</v>
      </c>
      <c r="DE32" s="11">
        <f>Sug0.2[[#This Row],[NASP5]]</f>
        <v>1248</v>
      </c>
      <c r="DF32" s="11">
        <f>Sug0.2[[#This Row],[NASP6]]</f>
        <v>1489</v>
      </c>
      <c r="DG32" s="11">
        <f>Sug0.2[[#This Row],[NASP7]]</f>
        <v>1714</v>
      </c>
      <c r="DH32" s="11">
        <f>Sug0.2[[#This Row],[NASP8]]</f>
        <v>1963</v>
      </c>
      <c r="DI32" s="11">
        <f>Sug0.2[[#This Row],[NASP9]]</f>
        <v>2162</v>
      </c>
      <c r="DJ32" s="11">
        <f>Sug0.2[[#This Row],[NASP10]]</f>
        <v>2358</v>
      </c>
      <c r="DK32" s="11">
        <f>Sug0.2[[#This Row],[NASP11]]</f>
        <v>2560</v>
      </c>
      <c r="DL32" s="11">
        <f>Sug0.2[[#This Row],[NASP12]]</f>
        <v>2746</v>
      </c>
      <c r="DM32" s="11">
        <f>Sug0.2[[#This Row],[NASP13]]</f>
        <v>2886</v>
      </c>
      <c r="DN32" s="11">
        <f>Sug0.2[[#This Row],[NASP14]]</f>
        <v>3063</v>
      </c>
      <c r="DO32" s="11">
        <f>Sug0.2[[#This Row],[NASP15]]</f>
        <v>3256</v>
      </c>
      <c r="DP32" s="11">
        <f>Sug0.2[[#This Row],[NASP16]]</f>
        <v>3407</v>
      </c>
      <c r="DQ32" s="11">
        <f>Sug0.2[[#This Row],[NASP17]]</f>
        <v>3522</v>
      </c>
      <c r="DR32" s="11">
        <f>Sug0.2[[#This Row],[NASP18]]</f>
        <v>3670</v>
      </c>
      <c r="DS32" s="11">
        <f>Sug0.2[[#This Row],[NASP19]]</f>
        <v>3813</v>
      </c>
      <c r="DT32" s="11">
        <f>Sug0.2[[#This Row],[NASP20]]</f>
        <v>3881</v>
      </c>
      <c r="DU32" s="11">
        <f>Sug0.2[[#This Row],[NASP21]]</f>
        <v>3981</v>
      </c>
      <c r="DV32" s="11">
        <f>Sug0.2[[#This Row],[NASP22]]</f>
        <v>4066</v>
      </c>
      <c r="DW32" s="11">
        <f>Sug0.2[[#This Row],[NASP23]]</f>
        <v>4168</v>
      </c>
      <c r="DX32" s="11">
        <f>Sug0.2[[#This Row],[NASP24]]</f>
        <v>4233</v>
      </c>
      <c r="DY32" s="11">
        <f>Sug0.2[[#This Row],[NASP25]]</f>
        <v>4288</v>
      </c>
      <c r="DZ32" s="11">
        <f>Sug0.2[[#This Row],[NASP26]]</f>
        <v>4342</v>
      </c>
      <c r="EA32" s="11">
        <f>Sug0.2[[#This Row],[NASP27]]</f>
        <v>4411</v>
      </c>
      <c r="EB32" s="15">
        <f>Sug0.5[[#This Row],[NASP2]]</f>
        <v>612</v>
      </c>
      <c r="EC32" s="15">
        <f>Sug0.5[[#This Row],[NASP3]]</f>
        <v>773</v>
      </c>
      <c r="ED32" s="15">
        <f>Sug0.5[[#This Row],[NASP4]]</f>
        <v>952</v>
      </c>
      <c r="EE32" s="15">
        <f>Sug0.5[[#This Row],[NASP5]]</f>
        <v>1121</v>
      </c>
      <c r="EF32" s="15">
        <f>Sug0.5[[#This Row],[NASP6]]</f>
        <v>1304</v>
      </c>
      <c r="EG32" s="15">
        <f>Sug0.5[[#This Row],[NASP7]]</f>
        <v>1473</v>
      </c>
      <c r="EH32" s="15">
        <f>Sug0.5[[#This Row],[NASP8]]</f>
        <v>1674</v>
      </c>
      <c r="EI32" s="15">
        <f>Sug0.5[[#This Row],[NASP9]]</f>
        <v>1815</v>
      </c>
      <c r="EJ32" s="15">
        <f>Sug0.5[[#This Row],[NASP10]]</f>
        <v>1968</v>
      </c>
      <c r="EK32" s="15">
        <f>Sug0.5[[#This Row],[NASP11]]</f>
        <v>2132</v>
      </c>
      <c r="EL32" s="15">
        <f>Sug0.5[[#This Row],[NASP12]]</f>
        <v>2266</v>
      </c>
      <c r="EM32" s="15">
        <f>Sug0.5[[#This Row],[NASP13]]</f>
        <v>2384</v>
      </c>
      <c r="EN32" s="15">
        <f>Sug0.5[[#This Row],[NASP14]]</f>
        <v>2531</v>
      </c>
      <c r="EO32" s="15">
        <f>Sug0.5[[#This Row],[NASP15]]</f>
        <v>2686</v>
      </c>
      <c r="EP32" s="15">
        <f>Sug0.5[[#This Row],[NASP16]]</f>
        <v>2802</v>
      </c>
      <c r="EQ32" s="15">
        <f>Sug0.5[[#This Row],[NASP17]]</f>
        <v>2890</v>
      </c>
      <c r="ER32" s="15">
        <f>Sug0.5[[#This Row],[NASP18]]</f>
        <v>2996</v>
      </c>
      <c r="ES32" s="15">
        <f>Sug0.5[[#This Row],[NASP19]]</f>
        <v>3107</v>
      </c>
      <c r="ET32" s="15">
        <f>Sug0.5[[#This Row],[NASP20]]</f>
        <v>3153</v>
      </c>
      <c r="EU32" s="15">
        <f>Sug0.5[[#This Row],[NASP21]]</f>
        <v>3223</v>
      </c>
      <c r="EV32" s="15">
        <f>Sug0.5[[#This Row],[NASP22]]</f>
        <v>3302</v>
      </c>
      <c r="EW32" s="15">
        <f>Sug0.5[[#This Row],[NASP23]]</f>
        <v>3377</v>
      </c>
      <c r="EX32" s="15">
        <f>Sug0.5[[#This Row],[NASP24]]</f>
        <v>3449</v>
      </c>
      <c r="EY32" s="15">
        <f>Sug0.5[[#This Row],[NASP25]]</f>
        <v>3527</v>
      </c>
      <c r="EZ32" s="15">
        <f>Sug0.5[[#This Row],[NASP26]]</f>
        <v>3574</v>
      </c>
      <c r="FA32" s="15">
        <f>Sug0.5[[#This Row],[NASP27]]</f>
        <v>3637</v>
      </c>
      <c r="FB32" s="15">
        <f>Reg[[#This Row],[CIRP2]]</f>
        <v>67</v>
      </c>
      <c r="FC32" s="15">
        <f>Reg[[#This Row],[CIRP3]]</f>
        <v>85</v>
      </c>
      <c r="FD32" s="15">
        <f>Reg[[#This Row],[CIRP4]]</f>
        <v>95</v>
      </c>
      <c r="FE32" s="15">
        <f>Reg[[#This Row],[CIRP5]]</f>
        <v>109</v>
      </c>
      <c r="FF32" s="15">
        <f>Reg[[#This Row],[CIRP6]]</f>
        <v>130</v>
      </c>
      <c r="FG32" s="15">
        <f>Reg[[#This Row],[CIRP7]]</f>
        <v>150</v>
      </c>
      <c r="FH32" s="15">
        <f>Reg[[#This Row],[CIRP8]]</f>
        <v>175</v>
      </c>
      <c r="FI32" s="15">
        <f>Reg[[#This Row],[CIRP9]]</f>
        <v>191</v>
      </c>
      <c r="FJ32" s="15">
        <f>Reg[[#This Row],[CIRP10]]</f>
        <v>205</v>
      </c>
      <c r="FK32" s="15">
        <f>Reg[[#This Row],[CIRP11]]</f>
        <v>233</v>
      </c>
      <c r="FL32" s="15">
        <f>Reg[[#This Row],[CIRP12]]</f>
        <v>266</v>
      </c>
      <c r="FM32" s="15">
        <f>Reg[[#This Row],[CIRP13]]</f>
        <v>300</v>
      </c>
      <c r="FN32" s="15">
        <f>Reg[[#This Row],[CIRP14]]</f>
        <v>340</v>
      </c>
      <c r="FO32" s="15">
        <f>Reg[[#This Row],[CIRP15]]</f>
        <v>376</v>
      </c>
      <c r="FP32" s="15">
        <f>Reg[[#This Row],[CIRP16]]</f>
        <v>406</v>
      </c>
      <c r="FQ32" s="15">
        <f>Reg[[#This Row],[CIRP17]]</f>
        <v>458</v>
      </c>
      <c r="FR32" s="15">
        <f>Reg[[#This Row],[CIRP18]]</f>
        <v>491</v>
      </c>
      <c r="FS32" s="15">
        <f>Reg[[#This Row],[CIRP19]]</f>
        <v>520</v>
      </c>
      <c r="FT32" s="15">
        <f>Reg[[#This Row],[CIRP20]]</f>
        <v>580</v>
      </c>
      <c r="FU32" s="15">
        <f>Reg[[#This Row],[CIRP21]]</f>
        <v>616</v>
      </c>
      <c r="FV32" s="15">
        <f>Reg[[#This Row],[CIRP22]]</f>
        <v>655</v>
      </c>
      <c r="FW32" s="15">
        <f>Reg[[#This Row],[CIRP23]]</f>
        <v>673</v>
      </c>
      <c r="FX32" s="15">
        <f>Reg[[#This Row],[CIRP24]]</f>
        <v>706</v>
      </c>
      <c r="FY32" s="15">
        <f>Reg[[#This Row],[CIRP25]]</f>
        <v>740</v>
      </c>
      <c r="FZ32" s="15">
        <f>Reg[[#This Row],[CIRP26]]</f>
        <v>760</v>
      </c>
      <c r="GA32" s="15">
        <f>Reg[[#This Row],[CIRP27]]</f>
        <v>789</v>
      </c>
      <c r="GB32" s="15">
        <f>Sug0.2[[#This Row],[CIRP2]]</f>
        <v>67</v>
      </c>
      <c r="GC32" s="15">
        <f>Sug0.2[[#This Row],[CIRP3]]</f>
        <v>84</v>
      </c>
      <c r="GD32" s="15">
        <f>Sug0.2[[#This Row],[CIRP4]]</f>
        <v>92</v>
      </c>
      <c r="GE32" s="15">
        <f>Sug0.2[[#This Row],[CIRP5]]</f>
        <v>103</v>
      </c>
      <c r="GF32" s="15">
        <f>Sug0.2[[#This Row],[CIRP6]]</f>
        <v>123</v>
      </c>
      <c r="GG32" s="15">
        <f>Sug0.2[[#This Row],[CIRP7]]</f>
        <v>143</v>
      </c>
      <c r="GH32" s="15">
        <f>Sug0.2[[#This Row],[CIRP8]]</f>
        <v>163</v>
      </c>
      <c r="GI32" s="15">
        <f>Sug0.2[[#This Row],[CIRP9]]</f>
        <v>178</v>
      </c>
      <c r="GJ32" s="15">
        <f>Sug0.2[[#This Row],[CIRP10]]</f>
        <v>189</v>
      </c>
      <c r="GK32" s="15">
        <f>Sug0.2[[#This Row],[CIRP11]]</f>
        <v>216</v>
      </c>
      <c r="GL32" s="15">
        <f>Sug0.2[[#This Row],[CIRP12]]</f>
        <v>245</v>
      </c>
      <c r="GM32" s="15">
        <f>Sug0.2[[#This Row],[CIRP13]]</f>
        <v>270</v>
      </c>
      <c r="GN32" s="15">
        <f>Sug0.2[[#This Row],[CIRP14]]</f>
        <v>310</v>
      </c>
      <c r="GO32" s="15">
        <f>Sug0.2[[#This Row],[CIRP15]]</f>
        <v>337</v>
      </c>
      <c r="GP32" s="15">
        <f>Sug0.2[[#This Row],[CIRP16]]</f>
        <v>363</v>
      </c>
      <c r="GQ32" s="15">
        <f>Sug0.2[[#This Row],[CIRP17]]</f>
        <v>408</v>
      </c>
      <c r="GR32" s="15">
        <f>Sug0.2[[#This Row],[CIRP18]]</f>
        <v>441</v>
      </c>
      <c r="GS32" s="15">
        <f>Sug0.2[[#This Row],[CIRP19]]</f>
        <v>469</v>
      </c>
      <c r="GT32" s="15">
        <f>Sug0.2[[#This Row],[CIRP20]]</f>
        <v>516</v>
      </c>
      <c r="GU32" s="15">
        <f>Sug0.2[[#This Row],[CIRP21]]</f>
        <v>551</v>
      </c>
      <c r="GV32" s="15">
        <f>Sug0.2[[#This Row],[CIRP22]]</f>
        <v>582</v>
      </c>
      <c r="GW32" s="15">
        <f>Sug0.2[[#This Row],[CIRP23]]</f>
        <v>601</v>
      </c>
      <c r="GX32" s="15">
        <f>Sug0.2[[#This Row],[CIRP24]]</f>
        <v>623</v>
      </c>
      <c r="GY32" s="15">
        <f>Sug0.2[[#This Row],[CIRP25]]</f>
        <v>661</v>
      </c>
      <c r="GZ32" s="15">
        <f>Sug0.2[[#This Row],[CIRP26]]</f>
        <v>677</v>
      </c>
      <c r="HA32" s="15">
        <f>Sug0.2[[#This Row],[CIRP27]]</f>
        <v>700</v>
      </c>
      <c r="HB32" s="15">
        <f>Sug0.5[[#This Row],[CIRP2]]</f>
        <v>67</v>
      </c>
      <c r="HC32" s="15">
        <f>Sug0.5[[#This Row],[CIRP3]]</f>
        <v>79</v>
      </c>
      <c r="HD32" s="15">
        <f>Sug0.5[[#This Row],[CIRP4]]</f>
        <v>85</v>
      </c>
      <c r="HE32" s="15">
        <f>Sug0.5[[#This Row],[CIRP5]]</f>
        <v>91</v>
      </c>
      <c r="HF32" s="15">
        <f>Sug0.5[[#This Row],[CIRP6]]</f>
        <v>110</v>
      </c>
      <c r="HG32" s="15">
        <f>Sug0.5[[#This Row],[CIRP7]]</f>
        <v>126</v>
      </c>
      <c r="HH32" s="15">
        <f>Sug0.5[[#This Row],[CIRP8]]</f>
        <v>139</v>
      </c>
      <c r="HI32" s="15">
        <f>Sug0.5[[#This Row],[CIRP9]]</f>
        <v>151</v>
      </c>
      <c r="HJ32" s="15">
        <f>Sug0.5[[#This Row],[CIRP10]]</f>
        <v>152</v>
      </c>
      <c r="HK32" s="15">
        <f>Sug0.5[[#This Row],[CIRP11]]</f>
        <v>167</v>
      </c>
      <c r="HL32" s="15">
        <f>Sug0.5[[#This Row],[CIRP12]]</f>
        <v>179</v>
      </c>
      <c r="HM32" s="15">
        <f>Sug0.5[[#This Row],[CIRP13]]</f>
        <v>196</v>
      </c>
      <c r="HN32" s="15">
        <f>Sug0.5[[#This Row],[CIRP14]]</f>
        <v>215</v>
      </c>
      <c r="HO32" s="15">
        <f>Sug0.5[[#This Row],[CIRP15]]</f>
        <v>228</v>
      </c>
      <c r="HP32" s="15">
        <f>Sug0.5[[#This Row],[CIRP16]]</f>
        <v>242</v>
      </c>
      <c r="HQ32" s="15">
        <f>Sug0.5[[#This Row],[CIRP17]]</f>
        <v>270</v>
      </c>
      <c r="HR32" s="15">
        <f>Sug0.5[[#This Row],[CIRP18]]</f>
        <v>292</v>
      </c>
      <c r="HS32" s="15">
        <f>Sug0.5[[#This Row],[CIRP19]]</f>
        <v>313</v>
      </c>
      <c r="HT32" s="15">
        <f>Sug0.5[[#This Row],[CIRP20]]</f>
        <v>352</v>
      </c>
      <c r="HU32" s="15">
        <f>Sug0.5[[#This Row],[CIRP21]]</f>
        <v>377</v>
      </c>
      <c r="HV32" s="15">
        <f>Sug0.5[[#This Row],[CIRP22]]</f>
        <v>392</v>
      </c>
      <c r="HW32" s="15">
        <f>Sug0.5[[#This Row],[CIRP23]]</f>
        <v>406</v>
      </c>
      <c r="HX32" s="15">
        <f>Sug0.5[[#This Row],[CIRP24]]</f>
        <v>416</v>
      </c>
      <c r="HY32" s="15">
        <f>Sug0.5[[#This Row],[CIRP25]]</f>
        <v>438</v>
      </c>
      <c r="HZ32" s="15">
        <f>Sug0.5[[#This Row],[CIRP26]]</f>
        <v>451</v>
      </c>
      <c r="IA32" s="15">
        <f>Sug0.5[[#This Row],[CIRP27]]</f>
        <v>462</v>
      </c>
      <c r="IB32" s="15">
        <f>Reg[[#This Row],[HCCP2]]</f>
        <v>7</v>
      </c>
      <c r="IC32" s="15">
        <f>Reg[[#This Row],[HCCP3]]</f>
        <v>2</v>
      </c>
      <c r="ID32" s="15">
        <f>Reg[[#This Row],[HCCP4]]</f>
        <v>2</v>
      </c>
      <c r="IE32" s="15">
        <f>Reg[[#This Row],[HCCP5]]</f>
        <v>3</v>
      </c>
      <c r="IF32" s="15">
        <f>Reg[[#This Row],[HCCP6]]</f>
        <v>0</v>
      </c>
      <c r="IG32" s="15">
        <f>Reg[[#This Row],[HCCP7]]</f>
        <v>4</v>
      </c>
      <c r="IH32" s="15">
        <f>Reg[[#This Row],[HCCP8]]</f>
        <v>4</v>
      </c>
      <c r="II32" s="15">
        <f>Reg[[#This Row],[HCCP9]]</f>
        <v>5</v>
      </c>
      <c r="IJ32" s="15">
        <f>Reg[[#This Row],[HCCP10]]</f>
        <v>7</v>
      </c>
      <c r="IK32" s="15">
        <f>Reg[[#This Row],[HCCP11]]</f>
        <v>8</v>
      </c>
      <c r="IL32" s="15">
        <f>Reg[[#This Row],[HCCP12]]</f>
        <v>14</v>
      </c>
      <c r="IM32" s="15">
        <f>Reg[[#This Row],[HCCP13]]</f>
        <v>11</v>
      </c>
      <c r="IN32" s="15">
        <f>Reg[[#This Row],[HCCP14]]</f>
        <v>7</v>
      </c>
      <c r="IO32" s="15">
        <f>Reg[[#This Row],[HCCP15]]</f>
        <v>10</v>
      </c>
      <c r="IP32" s="15">
        <f>Reg[[#This Row],[HCCP16]]</f>
        <v>9</v>
      </c>
      <c r="IQ32" s="15">
        <f>Reg[[#This Row],[HCCP17]]</f>
        <v>9</v>
      </c>
      <c r="IR32" s="15">
        <f>Reg[[#This Row],[HCCP18]]</f>
        <v>20</v>
      </c>
      <c r="IS32" s="15">
        <f>Reg[[#This Row],[HCCP19]]</f>
        <v>23</v>
      </c>
      <c r="IT32" s="15">
        <f>Reg[[#This Row],[HCCP20]]</f>
        <v>20</v>
      </c>
      <c r="IU32" s="15">
        <f>Reg[[#This Row],[HCCP21]]</f>
        <v>16</v>
      </c>
      <c r="IV32" s="15">
        <f>Reg[[#This Row],[HCCP22]]</f>
        <v>23</v>
      </c>
      <c r="IW32" s="15">
        <f>Reg[[#This Row],[HCCP23]]</f>
        <v>26</v>
      </c>
      <c r="IX32" s="15">
        <f>Reg[[#This Row],[HCCP24]]</f>
        <v>25</v>
      </c>
      <c r="IY32" s="15">
        <f>Reg[[#This Row],[HCCP25]]</f>
        <v>28</v>
      </c>
      <c r="IZ32" s="15">
        <f>Reg[[#This Row],[HCCP26]]</f>
        <v>23</v>
      </c>
      <c r="JA32" s="15">
        <f>Reg[[#This Row],[HCCP27]]</f>
        <v>28</v>
      </c>
      <c r="JB32" s="15">
        <f>Sug0.2[[#This Row],[HCCP2]]</f>
        <v>7</v>
      </c>
      <c r="JC32" s="15">
        <f>Sug0.2[[#This Row],[HCCP3]]</f>
        <v>2</v>
      </c>
      <c r="JD32" s="15">
        <f>Sug0.2[[#This Row],[HCCP4]]</f>
        <v>2</v>
      </c>
      <c r="JE32" s="15">
        <f>Sug0.2[[#This Row],[HCCP5]]</f>
        <v>2</v>
      </c>
      <c r="JF32" s="15">
        <f>Sug0.2[[#This Row],[HCCP6]]</f>
        <v>0</v>
      </c>
      <c r="JG32" s="15">
        <f>Sug0.2[[#This Row],[HCCP7]]</f>
        <v>4</v>
      </c>
      <c r="JH32" s="15">
        <f>Sug0.2[[#This Row],[HCCP8]]</f>
        <v>4</v>
      </c>
      <c r="JI32" s="15">
        <f>Sug0.2[[#This Row],[HCCP9]]</f>
        <v>5</v>
      </c>
      <c r="JJ32" s="15">
        <f>Sug0.2[[#This Row],[HCCP10]]</f>
        <v>6</v>
      </c>
      <c r="JK32" s="15">
        <f>Sug0.2[[#This Row],[HCCP11]]</f>
        <v>8</v>
      </c>
      <c r="JL32" s="15">
        <f>Sug0.2[[#This Row],[HCCP12]]</f>
        <v>13</v>
      </c>
      <c r="JM32" s="15">
        <f>Sug0.2[[#This Row],[HCCP13]]</f>
        <v>9</v>
      </c>
      <c r="JN32" s="15">
        <f>Sug0.2[[#This Row],[HCCP14]]</f>
        <v>6</v>
      </c>
      <c r="JO32" s="15">
        <f>Sug0.2[[#This Row],[HCCP15]]</f>
        <v>9</v>
      </c>
      <c r="JP32" s="15">
        <f>Sug0.2[[#This Row],[HCCP16]]</f>
        <v>9</v>
      </c>
      <c r="JQ32" s="15">
        <f>Sug0.2[[#This Row],[HCCP17]]</f>
        <v>9</v>
      </c>
      <c r="JR32" s="15">
        <f>Sug0.2[[#This Row],[HCCP18]]</f>
        <v>17</v>
      </c>
      <c r="JS32" s="15">
        <f>Sug0.2[[#This Row],[HCCP19]]</f>
        <v>17</v>
      </c>
      <c r="JT32" s="15">
        <f>Sug0.2[[#This Row],[HCCP20]]</f>
        <v>17</v>
      </c>
      <c r="JU32" s="15">
        <f>Sug0.2[[#This Row],[HCCP21]]</f>
        <v>14</v>
      </c>
      <c r="JV32" s="15">
        <f>Sug0.2[[#This Row],[HCCP22]]</f>
        <v>21</v>
      </c>
      <c r="JW32" s="15">
        <f>Sug0.2[[#This Row],[HCCP23]]</f>
        <v>21</v>
      </c>
      <c r="JX32" s="15">
        <f>Sug0.2[[#This Row],[HCCP24]]</f>
        <v>22</v>
      </c>
      <c r="JY32" s="15">
        <f>Sug0.2[[#This Row],[HCCP25]]</f>
        <v>23</v>
      </c>
      <c r="JZ32" s="15">
        <f>Sug0.2[[#This Row],[HCCP26]]</f>
        <v>22</v>
      </c>
      <c r="KA32" s="15">
        <f>Sug0.2[[#This Row],[HCCP27]]</f>
        <v>23</v>
      </c>
      <c r="KB32" s="15">
        <f>Sug0.5[[#This Row],[HCCP2]]</f>
        <v>7</v>
      </c>
      <c r="KC32" s="15">
        <f>Sug0.5[[#This Row],[HCCP3]]</f>
        <v>2</v>
      </c>
      <c r="KD32" s="15">
        <f>Sug0.5[[#This Row],[HCCP4]]</f>
        <v>2</v>
      </c>
      <c r="KE32" s="15">
        <f>Sug0.5[[#This Row],[HCCP5]]</f>
        <v>2</v>
      </c>
      <c r="KF32" s="15">
        <f>Sug0.5[[#This Row],[HCCP6]]</f>
        <v>0</v>
      </c>
      <c r="KG32" s="15">
        <f>Sug0.5[[#This Row],[HCCP7]]</f>
        <v>4</v>
      </c>
      <c r="KH32" s="15">
        <f>Sug0.5[[#This Row],[HCCP8]]</f>
        <v>4</v>
      </c>
      <c r="KI32" s="15">
        <f>Sug0.5[[#This Row],[HCCP9]]</f>
        <v>4</v>
      </c>
      <c r="KJ32" s="15">
        <f>Sug0.5[[#This Row],[HCCP10]]</f>
        <v>4</v>
      </c>
      <c r="KK32" s="15">
        <f>Sug0.5[[#This Row],[HCCP11]]</f>
        <v>5</v>
      </c>
      <c r="KL32" s="15">
        <f>Sug0.5[[#This Row],[HCCP12]]</f>
        <v>12</v>
      </c>
      <c r="KM32" s="15">
        <f>Sug0.5[[#This Row],[HCCP13]]</f>
        <v>6</v>
      </c>
      <c r="KN32" s="15">
        <f>Sug0.5[[#This Row],[HCCP14]]</f>
        <v>4</v>
      </c>
      <c r="KO32" s="15">
        <f>Sug0.5[[#This Row],[HCCP15]]</f>
        <v>6</v>
      </c>
      <c r="KP32" s="15">
        <f>Sug0.5[[#This Row],[HCCP16]]</f>
        <v>7</v>
      </c>
      <c r="KQ32" s="15">
        <f>Sug0.5[[#This Row],[HCCP17]]</f>
        <v>6</v>
      </c>
      <c r="KR32" s="15">
        <f>Sug0.5[[#This Row],[HCCP18]]</f>
        <v>12</v>
      </c>
      <c r="KS32" s="15">
        <f>Sug0.5[[#This Row],[HCCP19]]</f>
        <v>12</v>
      </c>
      <c r="KT32" s="15">
        <f>Sug0.5[[#This Row],[HCCP20]]</f>
        <v>13</v>
      </c>
      <c r="KU32" s="15">
        <f>Sug0.5[[#This Row],[HCCP21]]</f>
        <v>12</v>
      </c>
      <c r="KV32" s="15">
        <f>Sug0.5[[#This Row],[HCCP22]]</f>
        <v>17</v>
      </c>
      <c r="KW32" s="15">
        <f>Sug0.5[[#This Row],[HCCP23]]</f>
        <v>12</v>
      </c>
      <c r="KX32" s="15">
        <f>Sug0.5[[#This Row],[HCCP24]]</f>
        <v>12</v>
      </c>
      <c r="KY32" s="15">
        <f>Sug0.5[[#This Row],[HCCP25]]</f>
        <v>13</v>
      </c>
      <c r="KZ32" s="15">
        <f>Sug0.5[[#This Row],[HCCP26]]</f>
        <v>12</v>
      </c>
      <c r="LA32" s="15">
        <f>Sug0.5[[#This Row],[HCCP27]]</f>
        <v>15</v>
      </c>
      <c r="LB32" s="15">
        <f>Reg[[#This Row],[CHDP2]]</f>
        <v>1480</v>
      </c>
      <c r="LC32" s="15">
        <f>Reg[[#This Row],[CHDP3]]</f>
        <v>1500</v>
      </c>
      <c r="LD32" s="15">
        <f>Reg[[#This Row],[CHDP4]]</f>
        <v>1522</v>
      </c>
      <c r="LE32" s="15">
        <f>Reg[[#This Row],[CHDP5]]</f>
        <v>1582</v>
      </c>
      <c r="LF32" s="15">
        <f>Reg[[#This Row],[CHDP6]]</f>
        <v>1609</v>
      </c>
      <c r="LG32" s="15">
        <f>Reg[[#This Row],[CHDP7]]</f>
        <v>1610</v>
      </c>
      <c r="LH32" s="15">
        <f>Reg[[#This Row],[CHDP8]]</f>
        <v>1639</v>
      </c>
      <c r="LI32" s="15">
        <f>Reg[[#This Row],[CHDP9]]</f>
        <v>1684</v>
      </c>
      <c r="LJ32" s="15">
        <f>Reg[[#This Row],[CHDP10]]</f>
        <v>1717</v>
      </c>
      <c r="LK32" s="15">
        <f>Reg[[#This Row],[CHDP11]]</f>
        <v>1702</v>
      </c>
      <c r="LL32" s="15">
        <f>Reg[[#This Row],[CHDP12]]</f>
        <v>1690</v>
      </c>
      <c r="LM32" s="15">
        <f>Reg[[#This Row],[CHDP13]]</f>
        <v>1734</v>
      </c>
      <c r="LN32" s="15">
        <f>Reg[[#This Row],[CHDP14]]</f>
        <v>1770</v>
      </c>
      <c r="LO32" s="15">
        <f>Reg[[#This Row],[CHDP15]]</f>
        <v>1797</v>
      </c>
      <c r="LP32" s="15">
        <f>Reg[[#This Row],[CHDP16]]</f>
        <v>1860</v>
      </c>
      <c r="LQ32" s="15">
        <f>Reg[[#This Row],[CHDP17]]</f>
        <v>1883</v>
      </c>
      <c r="LR32" s="15">
        <f>Reg[[#This Row],[CHDP18]]</f>
        <v>1925</v>
      </c>
      <c r="LS32" s="15">
        <f>Reg[[#This Row],[CHDP19]]</f>
        <v>1954</v>
      </c>
      <c r="LT32" s="15">
        <f>Reg[[#This Row],[CHDP20]]</f>
        <v>1981</v>
      </c>
      <c r="LU32" s="15">
        <f>Reg[[#This Row],[CHDP21]]</f>
        <v>2013</v>
      </c>
      <c r="LV32" s="15">
        <f>Reg[[#This Row],[CHDP22]]</f>
        <v>2047</v>
      </c>
      <c r="LW32" s="15">
        <f>Reg[[#This Row],[CHDP23]]</f>
        <v>2056</v>
      </c>
      <c r="LX32" s="15">
        <f>Reg[[#This Row],[CHDP24]]</f>
        <v>2068</v>
      </c>
      <c r="LY32" s="15">
        <f>Reg[[#This Row],[CHDP25]]</f>
        <v>2070</v>
      </c>
      <c r="LZ32" s="15">
        <f>Reg[[#This Row],[CHDP26]]</f>
        <v>2074</v>
      </c>
      <c r="MA32" s="15">
        <f>Reg[[#This Row],[CHDP27]]</f>
        <v>2078</v>
      </c>
      <c r="MB32" s="15">
        <f>Sug0.2[[#This Row],[CHDP2]]</f>
        <v>1480</v>
      </c>
      <c r="MC32" s="15">
        <f>Sug0.2[[#This Row],[CHDP3]]</f>
        <v>1500</v>
      </c>
      <c r="MD32" s="15">
        <f>Sug0.2[[#This Row],[CHDP4]]</f>
        <v>1521</v>
      </c>
      <c r="ME32" s="15">
        <f>Sug0.2[[#This Row],[CHDP5]]</f>
        <v>1580</v>
      </c>
      <c r="MF32" s="15">
        <f>Sug0.2[[#This Row],[CHDP6]]</f>
        <v>1608</v>
      </c>
      <c r="MG32" s="15">
        <f>Sug0.2[[#This Row],[CHDP7]]</f>
        <v>1609</v>
      </c>
      <c r="MH32" s="15">
        <f>Sug0.2[[#This Row],[CHDP8]]</f>
        <v>1636</v>
      </c>
      <c r="MI32" s="15">
        <f>Sug0.2[[#This Row],[CHDP9]]</f>
        <v>1680</v>
      </c>
      <c r="MJ32" s="15">
        <f>Sug0.2[[#This Row],[CHDP10]]</f>
        <v>1711</v>
      </c>
      <c r="MK32" s="15">
        <f>Sug0.2[[#This Row],[CHDP11]]</f>
        <v>1692</v>
      </c>
      <c r="ML32" s="15">
        <f>Sug0.2[[#This Row],[CHDP12]]</f>
        <v>1678</v>
      </c>
      <c r="MM32" s="15">
        <f>Sug0.2[[#This Row],[CHDP13]]</f>
        <v>1721</v>
      </c>
      <c r="MN32" s="15">
        <f>Sug0.2[[#This Row],[CHDP14]]</f>
        <v>1750</v>
      </c>
      <c r="MO32" s="15">
        <f>Sug0.2[[#This Row],[CHDP15]]</f>
        <v>1770</v>
      </c>
      <c r="MP32" s="15">
        <f>Sug0.2[[#This Row],[CHDP16]]</f>
        <v>1833</v>
      </c>
      <c r="MQ32" s="15">
        <f>Sug0.2[[#This Row],[CHDP17]]</f>
        <v>1853</v>
      </c>
      <c r="MR32" s="15">
        <f>Sug0.2[[#This Row],[CHDP18]]</f>
        <v>1890</v>
      </c>
      <c r="MS32" s="15">
        <f>Sug0.2[[#This Row],[CHDP19]]</f>
        <v>1916</v>
      </c>
      <c r="MT32" s="15">
        <f>Sug0.2[[#This Row],[CHDP20]]</f>
        <v>1942</v>
      </c>
      <c r="MU32" s="15">
        <f>Sug0.2[[#This Row],[CHDP21]]</f>
        <v>1969</v>
      </c>
      <c r="MV32" s="15">
        <f>Sug0.2[[#This Row],[CHDP22]]</f>
        <v>2008</v>
      </c>
      <c r="MW32" s="15">
        <f>Sug0.2[[#This Row],[CHDP23]]</f>
        <v>2013</v>
      </c>
      <c r="MX32" s="15">
        <f>Sug0.2[[#This Row],[CHDP24]]</f>
        <v>2025</v>
      </c>
      <c r="MY32" s="15">
        <f>Sug0.2[[#This Row],[CHDP25]]</f>
        <v>2028</v>
      </c>
      <c r="MZ32" s="15">
        <f>Sug0.2[[#This Row],[CHDP26]]</f>
        <v>2029</v>
      </c>
      <c r="NA32" s="15">
        <f>Sug0.2[[#This Row],[CHDP27]]</f>
        <v>2035</v>
      </c>
      <c r="NB32" s="15">
        <f>Sug0.5[[#This Row],[CHDP2]]</f>
        <v>1480</v>
      </c>
      <c r="NC32" s="15">
        <f>Sug0.5[[#This Row],[CHDP3]]</f>
        <v>1500</v>
      </c>
      <c r="ND32" s="15">
        <f>Sug0.5[[#This Row],[CHDP4]]</f>
        <v>1521</v>
      </c>
      <c r="NE32" s="15">
        <f>Sug0.5[[#This Row],[CHDP5]]</f>
        <v>1579</v>
      </c>
      <c r="NF32" s="15">
        <f>Sug0.5[[#This Row],[CHDP6]]</f>
        <v>1605</v>
      </c>
      <c r="NG32" s="15">
        <f>Sug0.5[[#This Row],[CHDP7]]</f>
        <v>1601</v>
      </c>
      <c r="NH32" s="15">
        <f>Sug0.5[[#This Row],[CHDP8]]</f>
        <v>1626</v>
      </c>
      <c r="NI32" s="15">
        <f>Sug0.5[[#This Row],[CHDP9]]</f>
        <v>1669</v>
      </c>
      <c r="NJ32" s="15">
        <f>Sug0.5[[#This Row],[CHDP10]]</f>
        <v>1693</v>
      </c>
      <c r="NK32" s="15">
        <f>Sug0.5[[#This Row],[CHDP11]]</f>
        <v>1674</v>
      </c>
      <c r="NL32" s="15">
        <f>Sug0.5[[#This Row],[CHDP12]]</f>
        <v>1660</v>
      </c>
      <c r="NM32" s="15">
        <f>Sug0.5[[#This Row],[CHDP13]]</f>
        <v>1695</v>
      </c>
      <c r="NN32" s="15">
        <f>Sug0.5[[#This Row],[CHDP14]]</f>
        <v>1722</v>
      </c>
      <c r="NO32" s="15">
        <f>Sug0.5[[#This Row],[CHDP15]]</f>
        <v>1735</v>
      </c>
      <c r="NP32" s="15">
        <f>Sug0.5[[#This Row],[CHDP16]]</f>
        <v>1798</v>
      </c>
      <c r="NQ32" s="15">
        <f>Sug0.5[[#This Row],[CHDP17]]</f>
        <v>1814</v>
      </c>
      <c r="NR32" s="15">
        <f>Sug0.5[[#This Row],[CHDP18]]</f>
        <v>1849</v>
      </c>
      <c r="NS32" s="15">
        <f>Sug0.5[[#This Row],[CHDP19]]</f>
        <v>1868</v>
      </c>
      <c r="NT32" s="15">
        <f>Sug0.5[[#This Row],[CHDP20]]</f>
        <v>1896</v>
      </c>
      <c r="NU32" s="15">
        <f>Sug0.5[[#This Row],[CHDP21]]</f>
        <v>1928</v>
      </c>
      <c r="NV32" s="15">
        <f>Sug0.5[[#This Row],[CHDP22]]</f>
        <v>1967</v>
      </c>
      <c r="NW32" s="15">
        <f>Sug0.5[[#This Row],[CHDP23]]</f>
        <v>1965</v>
      </c>
      <c r="NX32" s="15">
        <f>Sug0.5[[#This Row],[CHDP24]]</f>
        <v>1982</v>
      </c>
      <c r="NY32" s="15">
        <f>Sug0.5[[#This Row],[CHDP25]]</f>
        <v>1982</v>
      </c>
      <c r="NZ32" s="15">
        <f>Sug0.5[[#This Row],[CHDP26]]</f>
        <v>1985</v>
      </c>
      <c r="OA32" s="15">
        <f>Sug0.5[[#This Row],[CHDP27]]</f>
        <v>1985</v>
      </c>
      <c r="OB32" s="15">
        <f>Reg[[#This Row],[T2DP2]]</f>
        <v>2099</v>
      </c>
      <c r="OC32" s="15">
        <f>Reg[[#This Row],[T2DP3]]</f>
        <v>2259</v>
      </c>
      <c r="OD32" s="15">
        <f>Reg[[#This Row],[T2DP4]]</f>
        <v>2399</v>
      </c>
      <c r="OE32" s="15">
        <f>Reg[[#This Row],[T2DP5]]</f>
        <v>2531</v>
      </c>
      <c r="OF32" s="15">
        <f>Reg[[#This Row],[T2DP6]]</f>
        <v>2694</v>
      </c>
      <c r="OG32" s="15">
        <f>Reg[[#This Row],[T2DP7]]</f>
        <v>2836</v>
      </c>
      <c r="OH32" s="15">
        <f>Reg[[#This Row],[T2DP8]]</f>
        <v>2985</v>
      </c>
      <c r="OI32" s="15">
        <f>Reg[[#This Row],[T2DP9]]</f>
        <v>3117</v>
      </c>
      <c r="OJ32" s="15">
        <f>Reg[[#This Row],[T2DP10]]</f>
        <v>3236</v>
      </c>
      <c r="OK32" s="15">
        <f>Reg[[#This Row],[T2DP11]]</f>
        <v>3327</v>
      </c>
      <c r="OL32" s="15">
        <f>Reg[[#This Row],[T2DP12]]</f>
        <v>3441</v>
      </c>
      <c r="OM32" s="15">
        <f>Reg[[#This Row],[T2DP13]]</f>
        <v>3557</v>
      </c>
      <c r="ON32" s="15">
        <f>Reg[[#This Row],[T2DP14]]</f>
        <v>3669</v>
      </c>
      <c r="OO32" s="15">
        <f>Reg[[#This Row],[T2DP15]]</f>
        <v>3759</v>
      </c>
      <c r="OP32" s="15">
        <f>Reg[[#This Row],[T2DP16]]</f>
        <v>3867</v>
      </c>
      <c r="OQ32" s="15">
        <f>Reg[[#This Row],[T2DP17]]</f>
        <v>3960</v>
      </c>
      <c r="OR32" s="15">
        <f>Reg[[#This Row],[T2DP18]]</f>
        <v>4041</v>
      </c>
      <c r="OS32" s="15">
        <f>Reg[[#This Row],[T2DP19]]</f>
        <v>4160</v>
      </c>
      <c r="OT32" s="15">
        <f>Reg[[#This Row],[T2DP20]]</f>
        <v>4286</v>
      </c>
      <c r="OU32" s="15">
        <f>Reg[[#This Row],[T2DP21]]</f>
        <v>4370</v>
      </c>
      <c r="OV32" s="15">
        <f>Reg[[#This Row],[T2DP22]]</f>
        <v>4463</v>
      </c>
      <c r="OW32" s="15">
        <f>Reg[[#This Row],[T2DP23]]</f>
        <v>4537</v>
      </c>
      <c r="OX32" s="15">
        <f>Reg[[#This Row],[T2DP24]]</f>
        <v>4611</v>
      </c>
      <c r="OY32" s="15">
        <f>Reg[[#This Row],[T2DP25]]</f>
        <v>4661</v>
      </c>
      <c r="OZ32" s="15">
        <f>Reg[[#This Row],[T2DP26]]</f>
        <v>4720</v>
      </c>
      <c r="PA32" s="15">
        <f>Reg[[#This Row],[T2DP27]]</f>
        <v>4768</v>
      </c>
      <c r="PB32" s="15">
        <f>Sug0.2[[#This Row],[T2DP2]]</f>
        <v>2099</v>
      </c>
      <c r="PC32" s="15">
        <f>Sug0.2[[#This Row],[T2DP3]]</f>
        <v>2259</v>
      </c>
      <c r="PD32" s="15">
        <f>Sug0.2[[#This Row],[T2DP4]]</f>
        <v>2398</v>
      </c>
      <c r="PE32" s="15">
        <f>Sug0.2[[#This Row],[T2DP5]]</f>
        <v>2528</v>
      </c>
      <c r="PF32" s="15">
        <f>Sug0.2[[#This Row],[T2DP6]]</f>
        <v>2688</v>
      </c>
      <c r="PG32" s="15">
        <f>Sug0.2[[#This Row],[T2DP7]]</f>
        <v>2825</v>
      </c>
      <c r="PH32" s="15">
        <f>Sug0.2[[#This Row],[T2DP8]]</f>
        <v>2970</v>
      </c>
      <c r="PI32" s="15">
        <f>Sug0.2[[#This Row],[T2DP9]]</f>
        <v>3099</v>
      </c>
      <c r="PJ32" s="15">
        <f>Sug0.2[[#This Row],[T2DP10]]</f>
        <v>3216</v>
      </c>
      <c r="PK32" s="15">
        <f>Sug0.2[[#This Row],[T2DP11]]</f>
        <v>3306</v>
      </c>
      <c r="PL32" s="15">
        <f>Sug0.2[[#This Row],[T2DP12]]</f>
        <v>3415</v>
      </c>
      <c r="PM32" s="15">
        <f>Sug0.2[[#This Row],[T2DP13]]</f>
        <v>3526</v>
      </c>
      <c r="PN32" s="15">
        <f>Sug0.2[[#This Row],[T2DP14]]</f>
        <v>3627</v>
      </c>
      <c r="PO32" s="15">
        <f>Sug0.2[[#This Row],[T2DP15]]</f>
        <v>3712</v>
      </c>
      <c r="PP32" s="15">
        <f>Sug0.2[[#This Row],[T2DP16]]</f>
        <v>3817</v>
      </c>
      <c r="PQ32" s="15">
        <f>Sug0.2[[#This Row],[T2DP17]]</f>
        <v>3907</v>
      </c>
      <c r="PR32" s="15">
        <f>Sug0.2[[#This Row],[T2DP18]]</f>
        <v>3986</v>
      </c>
      <c r="PS32" s="15">
        <f>Sug0.2[[#This Row],[T2DP19]]</f>
        <v>4098</v>
      </c>
      <c r="PT32" s="15">
        <f>Sug0.2[[#This Row],[T2DP20]]</f>
        <v>4222</v>
      </c>
      <c r="PU32" s="15">
        <f>Sug0.2[[#This Row],[T2DP21]]</f>
        <v>4308</v>
      </c>
      <c r="PV32" s="15">
        <f>Sug0.2[[#This Row],[T2DP22]]</f>
        <v>4399</v>
      </c>
      <c r="PW32" s="15">
        <f>Sug0.2[[#This Row],[T2DP23]]</f>
        <v>4475</v>
      </c>
      <c r="PX32" s="15">
        <f>Sug0.2[[#This Row],[T2DP24]]</f>
        <v>4546</v>
      </c>
      <c r="PY32" s="15">
        <f>Sug0.2[[#This Row],[T2DP25]]</f>
        <v>4595</v>
      </c>
      <c r="PZ32" s="15">
        <f>Sug0.2[[#This Row],[T2DP26]]</f>
        <v>4650</v>
      </c>
      <c r="QA32" s="15">
        <f>Sug0.2[[#This Row],[T2DP27]]</f>
        <v>4690</v>
      </c>
      <c r="QB32" s="15">
        <f>Sug0.5[[#This Row],[T2DP2]]</f>
        <v>2099</v>
      </c>
      <c r="QC32" s="15">
        <f>Sug0.5[[#This Row],[T2DP3]]</f>
        <v>2259</v>
      </c>
      <c r="QD32" s="15">
        <f>Sug0.5[[#This Row],[T2DP4]]</f>
        <v>2398</v>
      </c>
      <c r="QE32" s="15">
        <f>Sug0.5[[#This Row],[T2DP5]]</f>
        <v>2525</v>
      </c>
      <c r="QF32" s="15">
        <f>Sug0.5[[#This Row],[T2DP6]]</f>
        <v>2683</v>
      </c>
      <c r="QG32" s="15">
        <f>Sug0.5[[#This Row],[T2DP7]]</f>
        <v>2810</v>
      </c>
      <c r="QH32" s="15">
        <f>Sug0.5[[#This Row],[T2DP8]]</f>
        <v>2948</v>
      </c>
      <c r="QI32" s="15">
        <f>Sug0.5[[#This Row],[T2DP9]]</f>
        <v>3067</v>
      </c>
      <c r="QJ32" s="15">
        <f>Sug0.5[[#This Row],[T2DP10]]</f>
        <v>3173</v>
      </c>
      <c r="QK32" s="15">
        <f>Sug0.5[[#This Row],[T2DP11]]</f>
        <v>3259</v>
      </c>
      <c r="QL32" s="15">
        <f>Sug0.5[[#This Row],[T2DP12]]</f>
        <v>3364</v>
      </c>
      <c r="QM32" s="15">
        <f>Sug0.5[[#This Row],[T2DP13]]</f>
        <v>3460</v>
      </c>
      <c r="QN32" s="15">
        <f>Sug0.5[[#This Row],[T2DP14]]</f>
        <v>3551</v>
      </c>
      <c r="QO32" s="15">
        <f>Sug0.5[[#This Row],[T2DP15]]</f>
        <v>3624</v>
      </c>
      <c r="QP32" s="15">
        <f>Sug0.5[[#This Row],[T2DP16]]</f>
        <v>3726</v>
      </c>
      <c r="QQ32" s="15">
        <f>Sug0.5[[#This Row],[T2DP17]]</f>
        <v>3802</v>
      </c>
      <c r="QR32" s="15">
        <f>Sug0.5[[#This Row],[T2DP18]]</f>
        <v>3873</v>
      </c>
      <c r="QS32" s="15">
        <f>Sug0.5[[#This Row],[T2DP19]]</f>
        <v>3979</v>
      </c>
      <c r="QT32" s="15">
        <f>Sug0.5[[#This Row],[T2DP20]]</f>
        <v>4086</v>
      </c>
      <c r="QU32" s="15">
        <f>Sug0.5[[#This Row],[T2DP21]]</f>
        <v>4167</v>
      </c>
      <c r="QV32" s="15">
        <f>Sug0.5[[#This Row],[T2DP22]]</f>
        <v>4246</v>
      </c>
      <c r="QW32" s="15">
        <f>Sug0.5[[#This Row],[T2DP23]]</f>
        <v>4305</v>
      </c>
      <c r="QX32" s="15">
        <f>Sug0.5[[#This Row],[T2DP24]]</f>
        <v>4370</v>
      </c>
      <c r="QY32" s="15">
        <f>Sug0.5[[#This Row],[T2DP25]]</f>
        <v>4411</v>
      </c>
      <c r="QZ32" s="15">
        <f>Sug0.5[[#This Row],[T2DP26]]</f>
        <v>4457</v>
      </c>
      <c r="RA32" s="15">
        <f>Sug0.5[[#This Row],[T2DP27]]</f>
        <v>4484</v>
      </c>
      <c r="RB32" s="15">
        <f>Reg[[#This Row],[OVEP2]]</f>
        <v>7612</v>
      </c>
      <c r="RC32" s="15">
        <f>Reg[[#This Row],[OVEP3]]</f>
        <v>7927</v>
      </c>
      <c r="RD32" s="15">
        <f>Reg[[#This Row],[OVEP4]]</f>
        <v>8235</v>
      </c>
      <c r="RE32" s="15">
        <f>Reg[[#This Row],[OVEP5]]</f>
        <v>8439</v>
      </c>
      <c r="RF32" s="15">
        <f>Reg[[#This Row],[OVEP6]]</f>
        <v>8621</v>
      </c>
      <c r="RG32" s="15">
        <f>Reg[[#This Row],[OVEP7]]</f>
        <v>8788</v>
      </c>
      <c r="RH32" s="15">
        <f>Reg[[#This Row],[OVEP8]]</f>
        <v>8937</v>
      </c>
      <c r="RI32" s="15">
        <f>Reg[[#This Row],[OVEP9]]</f>
        <v>9086</v>
      </c>
      <c r="RJ32" s="15">
        <f>Reg[[#This Row],[OVEP10]]</f>
        <v>9179</v>
      </c>
      <c r="RK32" s="15">
        <f>Reg[[#This Row],[OVEP11]]</f>
        <v>9195</v>
      </c>
      <c r="RL32" s="15">
        <f>Reg[[#This Row],[OVEP12]]</f>
        <v>9253</v>
      </c>
      <c r="RM32" s="15">
        <f>Reg[[#This Row],[OVEP13]]</f>
        <v>9328</v>
      </c>
      <c r="RN32" s="15">
        <f>Reg[[#This Row],[OVEP14]]</f>
        <v>9377</v>
      </c>
      <c r="RO32" s="15">
        <f>Reg[[#This Row],[OVEP15]]</f>
        <v>9409</v>
      </c>
      <c r="RP32" s="15">
        <f>Reg[[#This Row],[OVEP16]]</f>
        <v>9433</v>
      </c>
      <c r="RQ32" s="15">
        <f>Reg[[#This Row],[OVEP17]]</f>
        <v>9381</v>
      </c>
      <c r="RR32" s="15">
        <f>Reg[[#This Row],[OVEP18]]</f>
        <v>9451</v>
      </c>
      <c r="RS32" s="15">
        <f>Reg[[#This Row],[OVEP19]]</f>
        <v>9459</v>
      </c>
      <c r="RT32" s="15">
        <f>Reg[[#This Row],[OVEP20]]</f>
        <v>9506</v>
      </c>
      <c r="RU32" s="15">
        <f>Reg[[#This Row],[OVEP21]]</f>
        <v>9506</v>
      </c>
      <c r="RV32" s="15">
        <f>Reg[[#This Row],[OVEP22]]</f>
        <v>9459</v>
      </c>
      <c r="RW32" s="15">
        <f>Reg[[#This Row],[OVEP23]]</f>
        <v>9473</v>
      </c>
      <c r="RX32" s="15">
        <f>Reg[[#This Row],[OVEP24]]</f>
        <v>9499</v>
      </c>
      <c r="RY32" s="15">
        <f>Reg[[#This Row],[OVEP25]]</f>
        <v>9522</v>
      </c>
      <c r="RZ32" s="15">
        <f>Reg[[#This Row],[OVEP26]]</f>
        <v>9558</v>
      </c>
      <c r="SA32" s="15">
        <f>Reg[[#This Row],[OVEP27]]</f>
        <v>9528</v>
      </c>
      <c r="SB32" s="15">
        <f>Sug0.2[[#This Row],[OVEP2]]</f>
        <v>7612</v>
      </c>
      <c r="SC32" s="15">
        <f>Sug0.2[[#This Row],[OVEP3]]</f>
        <v>7908</v>
      </c>
      <c r="SD32" s="15">
        <f>Sug0.2[[#This Row],[OVEP4]]</f>
        <v>8202</v>
      </c>
      <c r="SE32" s="15">
        <f>Sug0.2[[#This Row],[OVEP5]]</f>
        <v>8399</v>
      </c>
      <c r="SF32" s="15">
        <f>Sug0.2[[#This Row],[OVEP6]]</f>
        <v>8577</v>
      </c>
      <c r="SG32" s="15">
        <f>Sug0.2[[#This Row],[OVEP7]]</f>
        <v>8736</v>
      </c>
      <c r="SH32" s="15">
        <f>Sug0.2[[#This Row],[OVEP8]]</f>
        <v>8892</v>
      </c>
      <c r="SI32" s="15">
        <f>Sug0.2[[#This Row],[OVEP9]]</f>
        <v>9038</v>
      </c>
      <c r="SJ32" s="15">
        <f>Sug0.2[[#This Row],[OVEP10]]</f>
        <v>9125</v>
      </c>
      <c r="SK32" s="15">
        <f>Sug0.2[[#This Row],[OVEP11]]</f>
        <v>9166</v>
      </c>
      <c r="SL32" s="15">
        <f>Sug0.2[[#This Row],[OVEP12]]</f>
        <v>9199</v>
      </c>
      <c r="SM32" s="15">
        <f>Sug0.2[[#This Row],[OVEP13]]</f>
        <v>9264</v>
      </c>
      <c r="SN32" s="15">
        <f>Sug0.2[[#This Row],[OVEP14]]</f>
        <v>9334</v>
      </c>
      <c r="SO32" s="15">
        <f>Sug0.2[[#This Row],[OVEP15]]</f>
        <v>9354</v>
      </c>
      <c r="SP32" s="15">
        <f>Sug0.2[[#This Row],[OVEP16]]</f>
        <v>9408</v>
      </c>
      <c r="SQ32" s="15">
        <f>Sug0.2[[#This Row],[OVEP17]]</f>
        <v>9375</v>
      </c>
      <c r="SR32" s="15">
        <f>Sug0.2[[#This Row],[OVEP18]]</f>
        <v>9458</v>
      </c>
      <c r="SS32" s="15">
        <f>Sug0.2[[#This Row],[OVEP19]]</f>
        <v>9445</v>
      </c>
      <c r="ST32" s="15">
        <f>Sug0.2[[#This Row],[OVEP20]]</f>
        <v>9501</v>
      </c>
      <c r="SU32" s="15">
        <f>Sug0.2[[#This Row],[OVEP21]]</f>
        <v>9502</v>
      </c>
      <c r="SV32" s="15">
        <f>Sug0.2[[#This Row],[OVEP22]]</f>
        <v>9460</v>
      </c>
      <c r="SW32" s="15">
        <f>Sug0.2[[#This Row],[OVEP23]]</f>
        <v>9483</v>
      </c>
      <c r="SX32" s="15">
        <f>Sug0.2[[#This Row],[OVEP24]]</f>
        <v>9507</v>
      </c>
      <c r="SY32" s="15">
        <f>Sug0.2[[#This Row],[OVEP25]]</f>
        <v>9544</v>
      </c>
      <c r="SZ32" s="15">
        <f>Sug0.2[[#This Row],[OVEP26]]</f>
        <v>9614</v>
      </c>
      <c r="TA32" s="15">
        <f>Sug0.2[[#This Row],[OVEP27]]</f>
        <v>9592</v>
      </c>
      <c r="TB32" s="15">
        <f>Sug0.5[[#This Row],[OVEP2]]</f>
        <v>7612</v>
      </c>
      <c r="TC32" s="15">
        <f>Sug0.5[[#This Row],[OVEP3]]</f>
        <v>7866</v>
      </c>
      <c r="TD32" s="15">
        <f>Sug0.5[[#This Row],[OVEP4]]</f>
        <v>8123</v>
      </c>
      <c r="TE32" s="15">
        <f>Sug0.5[[#This Row],[OVEP5]]</f>
        <v>8308</v>
      </c>
      <c r="TF32" s="15">
        <f>Sug0.5[[#This Row],[OVEP6]]</f>
        <v>8489</v>
      </c>
      <c r="TG32" s="15">
        <f>Sug0.5[[#This Row],[OVEP7]]</f>
        <v>8639</v>
      </c>
      <c r="TH32" s="15">
        <f>Sug0.5[[#This Row],[OVEP8]]</f>
        <v>8773</v>
      </c>
      <c r="TI32" s="15">
        <f>Sug0.5[[#This Row],[OVEP9]]</f>
        <v>8940</v>
      </c>
      <c r="TJ32" s="15">
        <f>Sug0.5[[#This Row],[OVEP10]]</f>
        <v>9033</v>
      </c>
      <c r="TK32" s="15">
        <f>Sug0.5[[#This Row],[OVEP11]]</f>
        <v>9087</v>
      </c>
      <c r="TL32" s="15">
        <f>Sug0.5[[#This Row],[OVEP12]]</f>
        <v>9124</v>
      </c>
      <c r="TM32" s="15">
        <f>Sug0.5[[#This Row],[OVEP13]]</f>
        <v>9213</v>
      </c>
      <c r="TN32" s="15">
        <f>Sug0.5[[#This Row],[OVEP14]]</f>
        <v>9296</v>
      </c>
      <c r="TO32" s="15">
        <f>Sug0.5[[#This Row],[OVEP15]]</f>
        <v>9318</v>
      </c>
      <c r="TP32" s="15">
        <f>Sug0.5[[#This Row],[OVEP16]]</f>
        <v>9408</v>
      </c>
      <c r="TQ32" s="15">
        <f>Sug0.5[[#This Row],[OVEP17]]</f>
        <v>9402</v>
      </c>
      <c r="TR32" s="15">
        <f>Sug0.5[[#This Row],[OVEP18]]</f>
        <v>9461</v>
      </c>
      <c r="TS32" s="15">
        <f>Sug0.5[[#This Row],[OVEP19]]</f>
        <v>9496</v>
      </c>
      <c r="TT32" s="15">
        <f>Sug0.5[[#This Row],[OVEP20]]</f>
        <v>9552</v>
      </c>
      <c r="TU32" s="15">
        <f>Sug0.5[[#This Row],[OVEP21]]</f>
        <v>9557</v>
      </c>
      <c r="TV32" s="15">
        <f>Sug0.5[[#This Row],[OVEP22]]</f>
        <v>9542</v>
      </c>
      <c r="TW32" s="15">
        <f>Sug0.5[[#This Row],[OVEP23]]</f>
        <v>9569</v>
      </c>
      <c r="TX32" s="15">
        <f>Sug0.5[[#This Row],[OVEP24]]</f>
        <v>9601</v>
      </c>
      <c r="TY32" s="15">
        <f>Sug0.5[[#This Row],[OVEP25]]</f>
        <v>9654</v>
      </c>
      <c r="TZ32" s="15">
        <f>Sug0.5[[#This Row],[OVEP26]]</f>
        <v>9718</v>
      </c>
      <c r="UA32" s="15">
        <f>Sug0.5[[#This Row],[OVEP27]]</f>
        <v>9708</v>
      </c>
      <c r="UB32" s="15">
        <f>Reg[[#This Row],[OBEP2]]</f>
        <v>8242</v>
      </c>
      <c r="UC32" s="15">
        <f>Reg[[#This Row],[OBEP3]]</f>
        <v>8242</v>
      </c>
      <c r="UD32" s="15">
        <f>Reg[[#This Row],[OBEP4]]</f>
        <v>8270</v>
      </c>
      <c r="UE32" s="15">
        <f>Reg[[#This Row],[OBEP5]]</f>
        <v>8324</v>
      </c>
      <c r="UF32" s="15">
        <f>Reg[[#This Row],[OBEP6]]</f>
        <v>8415</v>
      </c>
      <c r="UG32" s="15">
        <f>Reg[[#This Row],[OBEP7]]</f>
        <v>8467</v>
      </c>
      <c r="UH32" s="15">
        <f>Reg[[#This Row],[OBEP8]]</f>
        <v>8535</v>
      </c>
      <c r="UI32" s="15">
        <f>Reg[[#This Row],[OBEP9]]</f>
        <v>8566</v>
      </c>
      <c r="UJ32" s="15">
        <f>Reg[[#This Row],[OBEP10]]</f>
        <v>8620</v>
      </c>
      <c r="UK32" s="15">
        <f>Reg[[#This Row],[OBEP11]]</f>
        <v>8686</v>
      </c>
      <c r="UL32" s="15">
        <f>Reg[[#This Row],[OBEP12]]</f>
        <v>8731</v>
      </c>
      <c r="UM32" s="15">
        <f>Reg[[#This Row],[OBEP13]]</f>
        <v>8811</v>
      </c>
      <c r="UN32" s="15">
        <f>Reg[[#This Row],[OBEP14]]</f>
        <v>8871</v>
      </c>
      <c r="UO32" s="15">
        <f>Reg[[#This Row],[OBEP15]]</f>
        <v>8946</v>
      </c>
      <c r="UP32" s="15">
        <f>Reg[[#This Row],[OBEP16]]</f>
        <v>8973</v>
      </c>
      <c r="UQ32" s="15">
        <f>Reg[[#This Row],[OBEP17]]</f>
        <v>9118</v>
      </c>
      <c r="UR32" s="15">
        <f>Reg[[#This Row],[OBEP18]]</f>
        <v>9139</v>
      </c>
      <c r="US32" s="15">
        <f>Reg[[#This Row],[OBEP19]]</f>
        <v>9205</v>
      </c>
      <c r="UT32" s="15">
        <f>Reg[[#This Row],[OBEP20]]</f>
        <v>9215</v>
      </c>
      <c r="UU32" s="15">
        <f>Reg[[#This Row],[OBEP21]]</f>
        <v>9237</v>
      </c>
      <c r="UV32" s="15">
        <f>Reg[[#This Row],[OBEP22]]</f>
        <v>9330</v>
      </c>
      <c r="UW32" s="15">
        <f>Reg[[#This Row],[OBEP23]]</f>
        <v>9354</v>
      </c>
      <c r="UX32" s="15">
        <f>Reg[[#This Row],[OBEP24]]</f>
        <v>9362</v>
      </c>
      <c r="UY32" s="15">
        <f>Reg[[#This Row],[OBEP25]]</f>
        <v>9332</v>
      </c>
      <c r="UZ32" s="15">
        <f>Reg[[#This Row],[OBEP26]]</f>
        <v>9358</v>
      </c>
      <c r="VA32" s="15">
        <f>Reg[[#This Row],[OBEP27]]</f>
        <v>9415</v>
      </c>
      <c r="VB32" s="15">
        <f>Sug0.2[[#This Row],[OBEP2]]</f>
        <v>8242</v>
      </c>
      <c r="VC32" s="15">
        <f>Sug0.2[[#This Row],[OBEP3]]</f>
        <v>8223</v>
      </c>
      <c r="VD32" s="15">
        <f>Sug0.2[[#This Row],[OBEP4]]</f>
        <v>8227</v>
      </c>
      <c r="VE32" s="15">
        <f>Sug0.2[[#This Row],[OBEP5]]</f>
        <v>8263</v>
      </c>
      <c r="VF32" s="15">
        <f>Sug0.2[[#This Row],[OBEP6]]</f>
        <v>8335</v>
      </c>
      <c r="VG32" s="15">
        <f>Sug0.2[[#This Row],[OBEP7]]</f>
        <v>8370</v>
      </c>
      <c r="VH32" s="15">
        <f>Sug0.2[[#This Row],[OBEP8]]</f>
        <v>8408</v>
      </c>
      <c r="VI32" s="15">
        <f>Sug0.2[[#This Row],[OBEP9]]</f>
        <v>8431</v>
      </c>
      <c r="VJ32" s="15">
        <f>Sug0.2[[#This Row],[OBEP10]]</f>
        <v>8474</v>
      </c>
      <c r="VK32" s="15">
        <f>Sug0.2[[#This Row],[OBEP11]]</f>
        <v>8511</v>
      </c>
      <c r="VL32" s="15">
        <f>Sug0.2[[#This Row],[OBEP12]]</f>
        <v>8546</v>
      </c>
      <c r="VM32" s="15">
        <f>Sug0.2[[#This Row],[OBEP13]]</f>
        <v>8611</v>
      </c>
      <c r="VN32" s="15">
        <f>Sug0.2[[#This Row],[OBEP14]]</f>
        <v>8655</v>
      </c>
      <c r="VO32" s="15">
        <f>Sug0.2[[#This Row],[OBEP15]]</f>
        <v>8730</v>
      </c>
      <c r="VP32" s="15">
        <f>Sug0.2[[#This Row],[OBEP16]]</f>
        <v>8745</v>
      </c>
      <c r="VQ32" s="15">
        <f>Sug0.2[[#This Row],[OBEP17]]</f>
        <v>8866</v>
      </c>
      <c r="VR32" s="15">
        <f>Sug0.2[[#This Row],[OBEP18]]</f>
        <v>8874</v>
      </c>
      <c r="VS32" s="15">
        <f>Sug0.2[[#This Row],[OBEP19]]</f>
        <v>8939</v>
      </c>
      <c r="VT32" s="15">
        <f>Sug0.2[[#This Row],[OBEP20]]</f>
        <v>8937</v>
      </c>
      <c r="VU32" s="15">
        <f>Sug0.2[[#This Row],[OBEP21]]</f>
        <v>8952</v>
      </c>
      <c r="VV32" s="15">
        <f>Sug0.2[[#This Row],[OBEP22]]</f>
        <v>9040</v>
      </c>
      <c r="VW32" s="15">
        <f>Sug0.2[[#This Row],[OBEP23]]</f>
        <v>9059</v>
      </c>
      <c r="VX32" s="15">
        <f>Sug0.2[[#This Row],[OBEP24]]</f>
        <v>9062</v>
      </c>
      <c r="VY32" s="15">
        <f>Sug0.2[[#This Row],[OBEP25]]</f>
        <v>9018</v>
      </c>
      <c r="VZ32" s="15">
        <f>Sug0.2[[#This Row],[OBEP26]]</f>
        <v>9026</v>
      </c>
      <c r="WA32" s="15">
        <f>Sug0.2[[#This Row],[OBEP27]]</f>
        <v>9079</v>
      </c>
      <c r="WB32" s="15">
        <f>Sug0.5[[#This Row],[OBEP2]]</f>
        <v>8242</v>
      </c>
      <c r="WC32" s="15">
        <f>Sug0.5[[#This Row],[OBEP3]]</f>
        <v>8186</v>
      </c>
      <c r="WD32" s="15">
        <f>Sug0.5[[#This Row],[OBEP4]]</f>
        <v>8144</v>
      </c>
      <c r="WE32" s="15">
        <f>Sug0.5[[#This Row],[OBEP5]]</f>
        <v>8129</v>
      </c>
      <c r="WF32" s="15">
        <f>Sug0.5[[#This Row],[OBEP6]]</f>
        <v>8163</v>
      </c>
      <c r="WG32" s="15">
        <f>Sug0.5[[#This Row],[OBEP7]]</f>
        <v>8159</v>
      </c>
      <c r="WH32" s="15">
        <f>Sug0.5[[#This Row],[OBEP8]]</f>
        <v>8170</v>
      </c>
      <c r="WI32" s="15">
        <f>Sug0.5[[#This Row],[OBEP9]]</f>
        <v>8151</v>
      </c>
      <c r="WJ32" s="15">
        <f>Sug0.5[[#This Row],[OBEP10]]</f>
        <v>8156</v>
      </c>
      <c r="WK32" s="15">
        <f>Sug0.5[[#This Row],[OBEP11]]</f>
        <v>8151</v>
      </c>
      <c r="WL32" s="15">
        <f>Sug0.5[[#This Row],[OBEP12]]</f>
        <v>8156</v>
      </c>
      <c r="WM32" s="15">
        <f>Sug0.5[[#This Row],[OBEP13]]</f>
        <v>8173</v>
      </c>
      <c r="WN32" s="15">
        <f>Sug0.5[[#This Row],[OBEP14]]</f>
        <v>8190</v>
      </c>
      <c r="WO32" s="15">
        <f>Sug0.5[[#This Row],[OBEP15]]</f>
        <v>8232</v>
      </c>
      <c r="WP32" s="15">
        <f>Sug0.5[[#This Row],[OBEP16]]</f>
        <v>8220</v>
      </c>
      <c r="WQ32" s="15">
        <f>Sug0.5[[#This Row],[OBEP17]]</f>
        <v>8299</v>
      </c>
      <c r="WR32" s="15">
        <f>Sug0.5[[#This Row],[OBEP18]]</f>
        <v>8295</v>
      </c>
      <c r="WS32" s="15">
        <f>Sug0.5[[#This Row],[OBEP19]]</f>
        <v>8332</v>
      </c>
      <c r="WT32" s="15">
        <f>Sug0.5[[#This Row],[OBEP20]]</f>
        <v>8310</v>
      </c>
      <c r="WU32" s="15">
        <f>Sug0.5[[#This Row],[OBEP21]]</f>
        <v>8320</v>
      </c>
      <c r="WV32" s="15">
        <f>Sug0.5[[#This Row],[OBEP22]]</f>
        <v>8385</v>
      </c>
      <c r="WW32" s="15">
        <f>Sug0.5[[#This Row],[OBEP23]]</f>
        <v>8388</v>
      </c>
      <c r="WX32" s="15">
        <f>Sug0.5[[#This Row],[OBEP24]]</f>
        <v>8380</v>
      </c>
      <c r="WY32" s="15">
        <f>Sug0.5[[#This Row],[OBEP25]]</f>
        <v>8331</v>
      </c>
      <c r="WZ32" s="15">
        <f>Sug0.5[[#This Row],[OBEP26]]</f>
        <v>8342</v>
      </c>
      <c r="XA32" s="15">
        <f>Sug0.5[[#This Row],[OBEP27]]</f>
        <v>8375</v>
      </c>
    </row>
    <row r="33" spans="2:625" x14ac:dyDescent="0.25">
      <c r="B33" s="11">
        <f>Reg[[#This Row],[STEP2]]</f>
        <v>6239</v>
      </c>
      <c r="C33" s="11">
        <f>Reg[[#This Row],[STEP3]]</f>
        <v>6638</v>
      </c>
      <c r="D33" s="11">
        <f>Reg[[#This Row],[STEP4]]</f>
        <v>7081</v>
      </c>
      <c r="E33" s="11">
        <f>Reg[[#This Row],[STEP5]]</f>
        <v>7398</v>
      </c>
      <c r="F33" s="11">
        <f>Reg[[#This Row],[STEP6]]</f>
        <v>7719</v>
      </c>
      <c r="G33" s="11">
        <f>Reg[[#This Row],[STEP7]]</f>
        <v>7994</v>
      </c>
      <c r="H33" s="11">
        <f>Reg[[#This Row],[STEP8]]</f>
        <v>8256</v>
      </c>
      <c r="I33" s="11">
        <f>Reg[[#This Row],[STEP9]]</f>
        <v>8457</v>
      </c>
      <c r="J33" s="11">
        <f>Reg[[#This Row],[STEP10]]</f>
        <v>8538</v>
      </c>
      <c r="K33" s="11">
        <f>Reg[[#This Row],[STEP11]]</f>
        <v>8714</v>
      </c>
      <c r="L33" s="11">
        <f>Reg[[#This Row],[STEP12]]</f>
        <v>8947</v>
      </c>
      <c r="M33" s="11">
        <f>Reg[[#This Row],[STEP13]]</f>
        <v>9088</v>
      </c>
      <c r="N33" s="11">
        <f>Reg[[#This Row],[STEP14]]</f>
        <v>9281</v>
      </c>
      <c r="O33" s="11">
        <f>Reg[[#This Row],[STEP15]]</f>
        <v>9489</v>
      </c>
      <c r="P33" s="11">
        <f>Reg[[#This Row],[STEP16]]</f>
        <v>9573</v>
      </c>
      <c r="Q33" s="11">
        <f>Reg[[#This Row],[STEP17]]</f>
        <v>9713</v>
      </c>
      <c r="R33" s="11">
        <f>Reg[[#This Row],[STEP18]]</f>
        <v>9766</v>
      </c>
      <c r="S33" s="11">
        <f>Reg[[#This Row],[STEP19]]</f>
        <v>9848</v>
      </c>
      <c r="T33" s="11">
        <f>Reg[[#This Row],[STEP20]]</f>
        <v>9955</v>
      </c>
      <c r="U33" s="11">
        <f>Reg[[#This Row],[STEP21]]</f>
        <v>10064</v>
      </c>
      <c r="V33" s="11">
        <f>Reg[[#This Row],[STEP22]]</f>
        <v>10128</v>
      </c>
      <c r="W33" s="11">
        <f>Reg[[#This Row],[STEP23]]</f>
        <v>10155</v>
      </c>
      <c r="X33" s="11">
        <f>Reg[[#This Row],[STEP24]]</f>
        <v>10213</v>
      </c>
      <c r="Y33" s="11">
        <f>Reg[[#This Row],[STEP25]]</f>
        <v>10230</v>
      </c>
      <c r="Z33" s="11">
        <f>Reg[[#This Row],[STEP26]]</f>
        <v>10321</v>
      </c>
      <c r="AA33" s="11">
        <f>Reg[[#This Row],[STEP27]]</f>
        <v>10372</v>
      </c>
      <c r="AB33" s="11">
        <f>Sug0.2[[#This Row],[STEP2]]</f>
        <v>6239</v>
      </c>
      <c r="AC33" s="11">
        <f>Sug0.2[[#This Row],[STEP3]]</f>
        <v>6609</v>
      </c>
      <c r="AD33" s="11">
        <f>Sug0.2[[#This Row],[STEP4]]</f>
        <v>7028</v>
      </c>
      <c r="AE33" s="11">
        <f>Sug0.2[[#This Row],[STEP5]]</f>
        <v>7334</v>
      </c>
      <c r="AF33" s="11">
        <f>Sug0.2[[#This Row],[STEP6]]</f>
        <v>7647</v>
      </c>
      <c r="AG33" s="11">
        <f>Sug0.2[[#This Row],[STEP7]]</f>
        <v>7901</v>
      </c>
      <c r="AH33" s="11">
        <f>Sug0.2[[#This Row],[STEP8]]</f>
        <v>8138</v>
      </c>
      <c r="AI33" s="11">
        <f>Sug0.2[[#This Row],[STEP9]]</f>
        <v>8330</v>
      </c>
      <c r="AJ33" s="11">
        <f>Sug0.2[[#This Row],[STEP10]]</f>
        <v>8423</v>
      </c>
      <c r="AK33" s="11">
        <f>Sug0.2[[#This Row],[STEP11]]</f>
        <v>8587</v>
      </c>
      <c r="AL33" s="11">
        <f>Sug0.2[[#This Row],[STEP12]]</f>
        <v>8808</v>
      </c>
      <c r="AM33" s="11">
        <f>Sug0.2[[#This Row],[STEP13]]</f>
        <v>8946</v>
      </c>
      <c r="AN33" s="11">
        <f>Sug0.2[[#This Row],[STEP14]]</f>
        <v>9148</v>
      </c>
      <c r="AO33" s="11">
        <f>Sug0.2[[#This Row],[STEP15]]</f>
        <v>9357</v>
      </c>
      <c r="AP33" s="11">
        <f>Sug0.2[[#This Row],[STEP16]]</f>
        <v>9444</v>
      </c>
      <c r="AQ33" s="11">
        <f>Sug0.2[[#This Row],[STEP17]]</f>
        <v>9593</v>
      </c>
      <c r="AR33" s="11">
        <f>Sug0.2[[#This Row],[STEP18]]</f>
        <v>9648</v>
      </c>
      <c r="AS33" s="11">
        <f>Sug0.2[[#This Row],[STEP19]]</f>
        <v>9733</v>
      </c>
      <c r="AT33" s="11">
        <f>Sug0.2[[#This Row],[STEP20]]</f>
        <v>9853</v>
      </c>
      <c r="AU33" s="11">
        <f>Sug0.2[[#This Row],[STEP21]]</f>
        <v>9973</v>
      </c>
      <c r="AV33" s="11">
        <f>Sug0.2[[#This Row],[STEP22]]</f>
        <v>10034</v>
      </c>
      <c r="AW33" s="11">
        <f>Sug0.2[[#This Row],[STEP23]]</f>
        <v>10074</v>
      </c>
      <c r="AX33" s="11">
        <f>Sug0.2[[#This Row],[STEP24]]</f>
        <v>10099</v>
      </c>
      <c r="AY33" s="11">
        <f>Sug0.2[[#This Row],[STEP25]]</f>
        <v>10111</v>
      </c>
      <c r="AZ33" s="11">
        <f>Sug0.2[[#This Row],[STEP26]]</f>
        <v>10200</v>
      </c>
      <c r="BA33" s="11">
        <f>Sug0.2[[#This Row],[STEP27]]</f>
        <v>10266</v>
      </c>
      <c r="BB33" s="11">
        <f>Sug0.5[[#This Row],[STEP2]]</f>
        <v>6239</v>
      </c>
      <c r="BC33" s="11">
        <f>Sug0.5[[#This Row],[STEP3]]</f>
        <v>6551</v>
      </c>
      <c r="BD33" s="11">
        <f>Sug0.5[[#This Row],[STEP4]]</f>
        <v>6921</v>
      </c>
      <c r="BE33" s="11">
        <f>Sug0.5[[#This Row],[STEP5]]</f>
        <v>7178</v>
      </c>
      <c r="BF33" s="11">
        <f>Sug0.5[[#This Row],[STEP6]]</f>
        <v>7454</v>
      </c>
      <c r="BG33" s="11">
        <f>Sug0.5[[#This Row],[STEP7]]</f>
        <v>7687</v>
      </c>
      <c r="BH33" s="11">
        <f>Sug0.5[[#This Row],[STEP8]]</f>
        <v>7887</v>
      </c>
      <c r="BI33" s="11">
        <f>Sug0.5[[#This Row],[STEP9]]</f>
        <v>8060</v>
      </c>
      <c r="BJ33" s="11">
        <f>Sug0.5[[#This Row],[STEP10]]</f>
        <v>8127</v>
      </c>
      <c r="BK33" s="11">
        <f>Sug0.5[[#This Row],[STEP11]]</f>
        <v>8291</v>
      </c>
      <c r="BL33" s="11">
        <f>Sug0.5[[#This Row],[STEP12]]</f>
        <v>8491</v>
      </c>
      <c r="BM33" s="11">
        <f>Sug0.5[[#This Row],[STEP13]]</f>
        <v>8629</v>
      </c>
      <c r="BN33" s="11">
        <f>Sug0.5[[#This Row],[STEP14]]</f>
        <v>8825</v>
      </c>
      <c r="BO33" s="11">
        <f>Sug0.5[[#This Row],[STEP15]]</f>
        <v>9028</v>
      </c>
      <c r="BP33" s="11">
        <f>Sug0.5[[#This Row],[STEP16]]</f>
        <v>9119</v>
      </c>
      <c r="BQ33" s="11">
        <f>Sug0.5[[#This Row],[STEP17]]</f>
        <v>9267</v>
      </c>
      <c r="BR33" s="11">
        <f>Sug0.5[[#This Row],[STEP18]]</f>
        <v>9326</v>
      </c>
      <c r="BS33" s="11">
        <f>Sug0.5[[#This Row],[STEP19]]</f>
        <v>9418</v>
      </c>
      <c r="BT33" s="11">
        <f>Sug0.5[[#This Row],[STEP20]]</f>
        <v>9542</v>
      </c>
      <c r="BU33" s="11">
        <f>Sug0.5[[#This Row],[STEP21]]</f>
        <v>9664</v>
      </c>
      <c r="BV33" s="11">
        <f>Sug0.5[[#This Row],[STEP22]]</f>
        <v>9760</v>
      </c>
      <c r="BW33" s="11">
        <f>Sug0.5[[#This Row],[STEP23]]</f>
        <v>9818</v>
      </c>
      <c r="BX33" s="11">
        <f>Sug0.5[[#This Row],[STEP24]]</f>
        <v>9856</v>
      </c>
      <c r="BY33" s="11">
        <f>Sug0.5[[#This Row],[STEP25]]</f>
        <v>9860</v>
      </c>
      <c r="BZ33" s="11">
        <f>Sug0.5[[#This Row],[STEP26]]</f>
        <v>9943</v>
      </c>
      <c r="CA33" s="11">
        <f>Sug0.5[[#This Row],[STEP27]]</f>
        <v>10006</v>
      </c>
      <c r="CB33" s="11">
        <f>Reg[[#This Row],[NASP2]]</f>
        <v>690</v>
      </c>
      <c r="CC33" s="11">
        <f>Reg[[#This Row],[NASP3]]</f>
        <v>808</v>
      </c>
      <c r="CD33" s="11">
        <f>Reg[[#This Row],[NASP4]]</f>
        <v>909</v>
      </c>
      <c r="CE33" s="11">
        <f>Reg[[#This Row],[NASP5]]</f>
        <v>1039</v>
      </c>
      <c r="CF33" s="11">
        <f>Reg[[#This Row],[NASP6]]</f>
        <v>1175</v>
      </c>
      <c r="CG33" s="11">
        <f>Reg[[#This Row],[NASP7]]</f>
        <v>1293</v>
      </c>
      <c r="CH33" s="11">
        <f>Reg[[#This Row],[NASP8]]</f>
        <v>1393</v>
      </c>
      <c r="CI33" s="11">
        <f>Reg[[#This Row],[NASP9]]</f>
        <v>1523</v>
      </c>
      <c r="CJ33" s="11">
        <f>Reg[[#This Row],[NASP10]]</f>
        <v>1645</v>
      </c>
      <c r="CK33" s="11">
        <f>Reg[[#This Row],[NASP11]]</f>
        <v>1779</v>
      </c>
      <c r="CL33" s="11">
        <f>Reg[[#This Row],[NASP12]]</f>
        <v>1881</v>
      </c>
      <c r="CM33" s="11">
        <f>Reg[[#This Row],[NASP13]]</f>
        <v>1999</v>
      </c>
      <c r="CN33" s="11">
        <f>Reg[[#This Row],[NASP14]]</f>
        <v>2101</v>
      </c>
      <c r="CO33" s="11">
        <f>Reg[[#This Row],[NASP15]]</f>
        <v>2175</v>
      </c>
      <c r="CP33" s="11">
        <f>Reg[[#This Row],[NASP16]]</f>
        <v>2280</v>
      </c>
      <c r="CQ33" s="11">
        <f>Reg[[#This Row],[NASP17]]</f>
        <v>2381</v>
      </c>
      <c r="CR33" s="11">
        <f>Reg[[#This Row],[NASP18]]</f>
        <v>2489</v>
      </c>
      <c r="CS33" s="11">
        <f>Reg[[#This Row],[NASP19]]</f>
        <v>2602</v>
      </c>
      <c r="CT33" s="11">
        <f>Reg[[#This Row],[NASP20]]</f>
        <v>2723</v>
      </c>
      <c r="CU33" s="11">
        <f>Reg[[#This Row],[NASP21]]</f>
        <v>2815</v>
      </c>
      <c r="CV33" s="11">
        <f>Reg[[#This Row],[NASP22]]</f>
        <v>2918</v>
      </c>
      <c r="CW33" s="11">
        <f>Reg[[#This Row],[NASP23]]</f>
        <v>2990</v>
      </c>
      <c r="CX33" s="11">
        <f>Reg[[#This Row],[NASP24]]</f>
        <v>3082</v>
      </c>
      <c r="CY33" s="11">
        <f>Reg[[#This Row],[NASP25]]</f>
        <v>3155</v>
      </c>
      <c r="CZ33" s="11">
        <f>Reg[[#This Row],[NASP26]]</f>
        <v>3212</v>
      </c>
      <c r="DA33" s="11">
        <f>Reg[[#This Row],[NASP27]]</f>
        <v>3284</v>
      </c>
      <c r="DB33" s="11">
        <f>Sug0.2[[#This Row],[NASP2]]</f>
        <v>690</v>
      </c>
      <c r="DC33" s="11">
        <f>Sug0.2[[#This Row],[NASP3]]</f>
        <v>800</v>
      </c>
      <c r="DD33" s="11">
        <f>Sug0.2[[#This Row],[NASP4]]</f>
        <v>891</v>
      </c>
      <c r="DE33" s="11">
        <f>Sug0.2[[#This Row],[NASP5]]</f>
        <v>1008</v>
      </c>
      <c r="DF33" s="11">
        <f>Sug0.2[[#This Row],[NASP6]]</f>
        <v>1130</v>
      </c>
      <c r="DG33" s="11">
        <f>Sug0.2[[#This Row],[NASP7]]</f>
        <v>1242</v>
      </c>
      <c r="DH33" s="11">
        <f>Sug0.2[[#This Row],[NASP8]]</f>
        <v>1339</v>
      </c>
      <c r="DI33" s="11">
        <f>Sug0.2[[#This Row],[NASP9]]</f>
        <v>1463</v>
      </c>
      <c r="DJ33" s="11">
        <f>Sug0.2[[#This Row],[NASP10]]</f>
        <v>1568</v>
      </c>
      <c r="DK33" s="11">
        <f>Sug0.2[[#This Row],[NASP11]]</f>
        <v>1699</v>
      </c>
      <c r="DL33" s="11">
        <f>Sug0.2[[#This Row],[NASP12]]</f>
        <v>1787</v>
      </c>
      <c r="DM33" s="11">
        <f>Sug0.2[[#This Row],[NASP13]]</f>
        <v>1896</v>
      </c>
      <c r="DN33" s="11">
        <f>Sug0.2[[#This Row],[NASP14]]</f>
        <v>1984</v>
      </c>
      <c r="DO33" s="11">
        <f>Sug0.2[[#This Row],[NASP15]]</f>
        <v>2050</v>
      </c>
      <c r="DP33" s="11">
        <f>Sug0.2[[#This Row],[NASP16]]</f>
        <v>2140</v>
      </c>
      <c r="DQ33" s="11">
        <f>Sug0.2[[#This Row],[NASP17]]</f>
        <v>2227</v>
      </c>
      <c r="DR33" s="11">
        <f>Sug0.2[[#This Row],[NASP18]]</f>
        <v>2328</v>
      </c>
      <c r="DS33" s="11">
        <f>Sug0.2[[#This Row],[NASP19]]</f>
        <v>2429</v>
      </c>
      <c r="DT33" s="11">
        <f>Sug0.2[[#This Row],[NASP20]]</f>
        <v>2536</v>
      </c>
      <c r="DU33" s="11">
        <f>Sug0.2[[#This Row],[NASP21]]</f>
        <v>2609</v>
      </c>
      <c r="DV33" s="11">
        <f>Sug0.2[[#This Row],[NASP22]]</f>
        <v>2711</v>
      </c>
      <c r="DW33" s="11">
        <f>Sug0.2[[#This Row],[NASP23]]</f>
        <v>2771</v>
      </c>
      <c r="DX33" s="11">
        <f>Sug0.2[[#This Row],[NASP24]]</f>
        <v>2869</v>
      </c>
      <c r="DY33" s="11">
        <f>Sug0.2[[#This Row],[NASP25]]</f>
        <v>2941</v>
      </c>
      <c r="DZ33" s="11">
        <f>Sug0.2[[#This Row],[NASP26]]</f>
        <v>2989</v>
      </c>
      <c r="EA33" s="11">
        <f>Sug0.2[[#This Row],[NASP27]]</f>
        <v>3055</v>
      </c>
      <c r="EB33" s="15">
        <f>Sug0.5[[#This Row],[NASP2]]</f>
        <v>690</v>
      </c>
      <c r="EC33" s="15">
        <f>Sug0.5[[#This Row],[NASP3]]</f>
        <v>782</v>
      </c>
      <c r="ED33" s="15">
        <f>Sug0.5[[#This Row],[NASP4]]</f>
        <v>855</v>
      </c>
      <c r="EE33" s="15">
        <f>Sug0.5[[#This Row],[NASP5]]</f>
        <v>959</v>
      </c>
      <c r="EF33" s="15">
        <f>Sug0.5[[#This Row],[NASP6]]</f>
        <v>1054</v>
      </c>
      <c r="EG33" s="15">
        <f>Sug0.5[[#This Row],[NASP7]]</f>
        <v>1147</v>
      </c>
      <c r="EH33" s="15">
        <f>Sug0.5[[#This Row],[NASP8]]</f>
        <v>1231</v>
      </c>
      <c r="EI33" s="15">
        <f>Sug0.5[[#This Row],[NASP9]]</f>
        <v>1340</v>
      </c>
      <c r="EJ33" s="15">
        <f>Sug0.5[[#This Row],[NASP10]]</f>
        <v>1432</v>
      </c>
      <c r="EK33" s="15">
        <f>Sug0.5[[#This Row],[NASP11]]</f>
        <v>1530</v>
      </c>
      <c r="EL33" s="15">
        <f>Sug0.5[[#This Row],[NASP12]]</f>
        <v>1607</v>
      </c>
      <c r="EM33" s="15">
        <f>Sug0.5[[#This Row],[NASP13]]</f>
        <v>1680</v>
      </c>
      <c r="EN33" s="15">
        <f>Sug0.5[[#This Row],[NASP14]]</f>
        <v>1748</v>
      </c>
      <c r="EO33" s="15">
        <f>Sug0.5[[#This Row],[NASP15]]</f>
        <v>1792</v>
      </c>
      <c r="EP33" s="15">
        <f>Sug0.5[[#This Row],[NASP16]]</f>
        <v>1858</v>
      </c>
      <c r="EQ33" s="15">
        <f>Sug0.5[[#This Row],[NASP17]]</f>
        <v>1925</v>
      </c>
      <c r="ER33" s="15">
        <f>Sug0.5[[#This Row],[NASP18]]</f>
        <v>2017</v>
      </c>
      <c r="ES33" s="15">
        <f>Sug0.5[[#This Row],[NASP19]]</f>
        <v>2092</v>
      </c>
      <c r="ET33" s="15">
        <f>Sug0.5[[#This Row],[NASP20]]</f>
        <v>2188</v>
      </c>
      <c r="EU33" s="15">
        <f>Sug0.5[[#This Row],[NASP21]]</f>
        <v>2249</v>
      </c>
      <c r="EV33" s="15">
        <f>Sug0.5[[#This Row],[NASP22]]</f>
        <v>2325</v>
      </c>
      <c r="EW33" s="15">
        <f>Sug0.5[[#This Row],[NASP23]]</f>
        <v>2371</v>
      </c>
      <c r="EX33" s="15">
        <f>Sug0.5[[#This Row],[NASP24]]</f>
        <v>2460</v>
      </c>
      <c r="EY33" s="15">
        <f>Sug0.5[[#This Row],[NASP25]]</f>
        <v>2529</v>
      </c>
      <c r="EZ33" s="15">
        <f>Sug0.5[[#This Row],[NASP26]]</f>
        <v>2576</v>
      </c>
      <c r="FA33" s="15">
        <f>Sug0.5[[#This Row],[NASP27]]</f>
        <v>2632</v>
      </c>
      <c r="FB33" s="15">
        <f>Reg[[#This Row],[CIRP2]]</f>
        <v>74</v>
      </c>
      <c r="FC33" s="15">
        <f>Reg[[#This Row],[CIRP3]]</f>
        <v>75</v>
      </c>
      <c r="FD33" s="15">
        <f>Reg[[#This Row],[CIRP4]]</f>
        <v>84</v>
      </c>
      <c r="FE33" s="15">
        <f>Reg[[#This Row],[CIRP5]]</f>
        <v>95</v>
      </c>
      <c r="FF33" s="15">
        <f>Reg[[#This Row],[CIRP6]]</f>
        <v>108</v>
      </c>
      <c r="FG33" s="15">
        <f>Reg[[#This Row],[CIRP7]]</f>
        <v>120</v>
      </c>
      <c r="FH33" s="15">
        <f>Reg[[#This Row],[CIRP8]]</f>
        <v>132</v>
      </c>
      <c r="FI33" s="15">
        <f>Reg[[#This Row],[CIRP9]]</f>
        <v>157</v>
      </c>
      <c r="FJ33" s="15">
        <f>Reg[[#This Row],[CIRP10]]</f>
        <v>175</v>
      </c>
      <c r="FK33" s="15">
        <f>Reg[[#This Row],[CIRP11]]</f>
        <v>199</v>
      </c>
      <c r="FL33" s="15">
        <f>Reg[[#This Row],[CIRP12]]</f>
        <v>223</v>
      </c>
      <c r="FM33" s="15">
        <f>Reg[[#This Row],[CIRP13]]</f>
        <v>246</v>
      </c>
      <c r="FN33" s="15">
        <f>Reg[[#This Row],[CIRP14]]</f>
        <v>262</v>
      </c>
      <c r="FO33" s="15">
        <f>Reg[[#This Row],[CIRP15]]</f>
        <v>266</v>
      </c>
      <c r="FP33" s="15">
        <f>Reg[[#This Row],[CIRP16]]</f>
        <v>274</v>
      </c>
      <c r="FQ33" s="15">
        <f>Reg[[#This Row],[CIRP17]]</f>
        <v>287</v>
      </c>
      <c r="FR33" s="15">
        <f>Reg[[#This Row],[CIRP18]]</f>
        <v>308</v>
      </c>
      <c r="FS33" s="15">
        <f>Reg[[#This Row],[CIRP19]]</f>
        <v>313</v>
      </c>
      <c r="FT33" s="15">
        <f>Reg[[#This Row],[CIRP20]]</f>
        <v>321</v>
      </c>
      <c r="FU33" s="15">
        <f>Reg[[#This Row],[CIRP21]]</f>
        <v>328</v>
      </c>
      <c r="FV33" s="15">
        <f>Reg[[#This Row],[CIRP22]]</f>
        <v>347</v>
      </c>
      <c r="FW33" s="15">
        <f>Reg[[#This Row],[CIRP23]]</f>
        <v>362</v>
      </c>
      <c r="FX33" s="15">
        <f>Reg[[#This Row],[CIRP24]]</f>
        <v>378</v>
      </c>
      <c r="FY33" s="15">
        <f>Reg[[#This Row],[CIRP25]]</f>
        <v>396</v>
      </c>
      <c r="FZ33" s="15">
        <f>Reg[[#This Row],[CIRP26]]</f>
        <v>401</v>
      </c>
      <c r="GA33" s="15">
        <f>Reg[[#This Row],[CIRP27]]</f>
        <v>394</v>
      </c>
      <c r="GB33" s="15">
        <f>Sug0.2[[#This Row],[CIRP2]]</f>
        <v>74</v>
      </c>
      <c r="GC33" s="15">
        <f>Sug0.2[[#This Row],[CIRP3]]</f>
        <v>73</v>
      </c>
      <c r="GD33" s="15">
        <f>Sug0.2[[#This Row],[CIRP4]]</f>
        <v>82</v>
      </c>
      <c r="GE33" s="15">
        <f>Sug0.2[[#This Row],[CIRP5]]</f>
        <v>92</v>
      </c>
      <c r="GF33" s="15">
        <f>Sug0.2[[#This Row],[CIRP6]]</f>
        <v>104</v>
      </c>
      <c r="GG33" s="15">
        <f>Sug0.2[[#This Row],[CIRP7]]</f>
        <v>115</v>
      </c>
      <c r="GH33" s="15">
        <f>Sug0.2[[#This Row],[CIRP8]]</f>
        <v>124</v>
      </c>
      <c r="GI33" s="15">
        <f>Sug0.2[[#This Row],[CIRP9]]</f>
        <v>145</v>
      </c>
      <c r="GJ33" s="15">
        <f>Sug0.2[[#This Row],[CIRP10]]</f>
        <v>163</v>
      </c>
      <c r="GK33" s="15">
        <f>Sug0.2[[#This Row],[CIRP11]]</f>
        <v>182</v>
      </c>
      <c r="GL33" s="15">
        <f>Sug0.2[[#This Row],[CIRP12]]</f>
        <v>204</v>
      </c>
      <c r="GM33" s="15">
        <f>Sug0.2[[#This Row],[CIRP13]]</f>
        <v>223</v>
      </c>
      <c r="GN33" s="15">
        <f>Sug0.2[[#This Row],[CIRP14]]</f>
        <v>234</v>
      </c>
      <c r="GO33" s="15">
        <f>Sug0.2[[#This Row],[CIRP15]]</f>
        <v>234</v>
      </c>
      <c r="GP33" s="15">
        <f>Sug0.2[[#This Row],[CIRP16]]</f>
        <v>241</v>
      </c>
      <c r="GQ33" s="15">
        <f>Sug0.2[[#This Row],[CIRP17]]</f>
        <v>256</v>
      </c>
      <c r="GR33" s="15">
        <f>Sug0.2[[#This Row],[CIRP18]]</f>
        <v>275</v>
      </c>
      <c r="GS33" s="15">
        <f>Sug0.2[[#This Row],[CIRP19]]</f>
        <v>286</v>
      </c>
      <c r="GT33" s="15">
        <f>Sug0.2[[#This Row],[CIRP20]]</f>
        <v>293</v>
      </c>
      <c r="GU33" s="15">
        <f>Sug0.2[[#This Row],[CIRP21]]</f>
        <v>306</v>
      </c>
      <c r="GV33" s="15">
        <f>Sug0.2[[#This Row],[CIRP22]]</f>
        <v>322</v>
      </c>
      <c r="GW33" s="15">
        <f>Sug0.2[[#This Row],[CIRP23]]</f>
        <v>333</v>
      </c>
      <c r="GX33" s="15">
        <f>Sug0.2[[#This Row],[CIRP24]]</f>
        <v>349</v>
      </c>
      <c r="GY33" s="15">
        <f>Sug0.2[[#This Row],[CIRP25]]</f>
        <v>366</v>
      </c>
      <c r="GZ33" s="15">
        <f>Sug0.2[[#This Row],[CIRP26]]</f>
        <v>371</v>
      </c>
      <c r="HA33" s="15">
        <f>Sug0.2[[#This Row],[CIRP27]]</f>
        <v>365</v>
      </c>
      <c r="HB33" s="15">
        <f>Sug0.5[[#This Row],[CIRP2]]</f>
        <v>74</v>
      </c>
      <c r="HC33" s="15">
        <f>Sug0.5[[#This Row],[CIRP3]]</f>
        <v>73</v>
      </c>
      <c r="HD33" s="15">
        <f>Sug0.5[[#This Row],[CIRP4]]</f>
        <v>80</v>
      </c>
      <c r="HE33" s="15">
        <f>Sug0.5[[#This Row],[CIRP5]]</f>
        <v>85</v>
      </c>
      <c r="HF33" s="15">
        <f>Sug0.5[[#This Row],[CIRP6]]</f>
        <v>94</v>
      </c>
      <c r="HG33" s="15">
        <f>Sug0.5[[#This Row],[CIRP7]]</f>
        <v>101</v>
      </c>
      <c r="HH33" s="15">
        <f>Sug0.5[[#This Row],[CIRP8]]</f>
        <v>108</v>
      </c>
      <c r="HI33" s="15">
        <f>Sug0.5[[#This Row],[CIRP9]]</f>
        <v>122</v>
      </c>
      <c r="HJ33" s="15">
        <f>Sug0.5[[#This Row],[CIRP10]]</f>
        <v>135</v>
      </c>
      <c r="HK33" s="15">
        <f>Sug0.5[[#This Row],[CIRP11]]</f>
        <v>152</v>
      </c>
      <c r="HL33" s="15">
        <f>Sug0.5[[#This Row],[CIRP12]]</f>
        <v>166</v>
      </c>
      <c r="HM33" s="15">
        <f>Sug0.5[[#This Row],[CIRP13]]</f>
        <v>184</v>
      </c>
      <c r="HN33" s="15">
        <f>Sug0.5[[#This Row],[CIRP14]]</f>
        <v>191</v>
      </c>
      <c r="HO33" s="15">
        <f>Sug0.5[[#This Row],[CIRP15]]</f>
        <v>196</v>
      </c>
      <c r="HP33" s="15">
        <f>Sug0.5[[#This Row],[CIRP16]]</f>
        <v>199</v>
      </c>
      <c r="HQ33" s="15">
        <f>Sug0.5[[#This Row],[CIRP17]]</f>
        <v>211</v>
      </c>
      <c r="HR33" s="15">
        <f>Sug0.5[[#This Row],[CIRP18]]</f>
        <v>219</v>
      </c>
      <c r="HS33" s="15">
        <f>Sug0.5[[#This Row],[CIRP19]]</f>
        <v>228</v>
      </c>
      <c r="HT33" s="15">
        <f>Sug0.5[[#This Row],[CIRP20]]</f>
        <v>229</v>
      </c>
      <c r="HU33" s="15">
        <f>Sug0.5[[#This Row],[CIRP21]]</f>
        <v>237</v>
      </c>
      <c r="HV33" s="15">
        <f>Sug0.5[[#This Row],[CIRP22]]</f>
        <v>250</v>
      </c>
      <c r="HW33" s="15">
        <f>Sug0.5[[#This Row],[CIRP23]]</f>
        <v>260</v>
      </c>
      <c r="HX33" s="15">
        <f>Sug0.5[[#This Row],[CIRP24]]</f>
        <v>270</v>
      </c>
      <c r="HY33" s="15">
        <f>Sug0.5[[#This Row],[CIRP25]]</f>
        <v>290</v>
      </c>
      <c r="HZ33" s="15">
        <f>Sug0.5[[#This Row],[CIRP26]]</f>
        <v>292</v>
      </c>
      <c r="IA33" s="15">
        <f>Sug0.5[[#This Row],[CIRP27]]</f>
        <v>291</v>
      </c>
      <c r="IB33" s="15">
        <f>Reg[[#This Row],[HCCP2]]</f>
        <v>4</v>
      </c>
      <c r="IC33" s="15">
        <f>Reg[[#This Row],[HCCP3]]</f>
        <v>5</v>
      </c>
      <c r="ID33" s="15">
        <f>Reg[[#This Row],[HCCP4]]</f>
        <v>3</v>
      </c>
      <c r="IE33" s="15">
        <f>Reg[[#This Row],[HCCP5]]</f>
        <v>3</v>
      </c>
      <c r="IF33" s="15">
        <f>Reg[[#This Row],[HCCP6]]</f>
        <v>1</v>
      </c>
      <c r="IG33" s="15">
        <f>Reg[[#This Row],[HCCP7]]</f>
        <v>4</v>
      </c>
      <c r="IH33" s="15">
        <f>Reg[[#This Row],[HCCP8]]</f>
        <v>5</v>
      </c>
      <c r="II33" s="15">
        <f>Reg[[#This Row],[HCCP9]]</f>
        <v>5</v>
      </c>
      <c r="IJ33" s="15">
        <f>Reg[[#This Row],[HCCP10]]</f>
        <v>8</v>
      </c>
      <c r="IK33" s="15">
        <f>Reg[[#This Row],[HCCP11]]</f>
        <v>8</v>
      </c>
      <c r="IL33" s="15">
        <f>Reg[[#This Row],[HCCP12]]</f>
        <v>7</v>
      </c>
      <c r="IM33" s="15">
        <f>Reg[[#This Row],[HCCP13]]</f>
        <v>12</v>
      </c>
      <c r="IN33" s="15">
        <f>Reg[[#This Row],[HCCP14]]</f>
        <v>12</v>
      </c>
      <c r="IO33" s="15">
        <f>Reg[[#This Row],[HCCP15]]</f>
        <v>13</v>
      </c>
      <c r="IP33" s="15">
        <f>Reg[[#This Row],[HCCP16]]</f>
        <v>16</v>
      </c>
      <c r="IQ33" s="15">
        <f>Reg[[#This Row],[HCCP17]]</f>
        <v>19</v>
      </c>
      <c r="IR33" s="15">
        <f>Reg[[#This Row],[HCCP18]]</f>
        <v>18</v>
      </c>
      <c r="IS33" s="15">
        <f>Reg[[#This Row],[HCCP19]]</f>
        <v>19</v>
      </c>
      <c r="IT33" s="15">
        <f>Reg[[#This Row],[HCCP20]]</f>
        <v>20</v>
      </c>
      <c r="IU33" s="15">
        <f>Reg[[#This Row],[HCCP21]]</f>
        <v>12</v>
      </c>
      <c r="IV33" s="15">
        <f>Reg[[#This Row],[HCCP22]]</f>
        <v>17</v>
      </c>
      <c r="IW33" s="15">
        <f>Reg[[#This Row],[HCCP23]]</f>
        <v>19</v>
      </c>
      <c r="IX33" s="15">
        <f>Reg[[#This Row],[HCCP24]]</f>
        <v>21</v>
      </c>
      <c r="IY33" s="15">
        <f>Reg[[#This Row],[HCCP25]]</f>
        <v>19</v>
      </c>
      <c r="IZ33" s="15">
        <f>Reg[[#This Row],[HCCP26]]</f>
        <v>21</v>
      </c>
      <c r="JA33" s="15">
        <f>Reg[[#This Row],[HCCP27]]</f>
        <v>25</v>
      </c>
      <c r="JB33" s="15">
        <f>Sug0.2[[#This Row],[HCCP2]]</f>
        <v>4</v>
      </c>
      <c r="JC33" s="15">
        <f>Sug0.2[[#This Row],[HCCP3]]</f>
        <v>5</v>
      </c>
      <c r="JD33" s="15">
        <f>Sug0.2[[#This Row],[HCCP4]]</f>
        <v>3</v>
      </c>
      <c r="JE33" s="15">
        <f>Sug0.2[[#This Row],[HCCP5]]</f>
        <v>3</v>
      </c>
      <c r="JF33" s="15">
        <f>Sug0.2[[#This Row],[HCCP6]]</f>
        <v>1</v>
      </c>
      <c r="JG33" s="15">
        <f>Sug0.2[[#This Row],[HCCP7]]</f>
        <v>4</v>
      </c>
      <c r="JH33" s="15">
        <f>Sug0.2[[#This Row],[HCCP8]]</f>
        <v>5</v>
      </c>
      <c r="JI33" s="15">
        <f>Sug0.2[[#This Row],[HCCP9]]</f>
        <v>5</v>
      </c>
      <c r="JJ33" s="15">
        <f>Sug0.2[[#This Row],[HCCP10]]</f>
        <v>8</v>
      </c>
      <c r="JK33" s="15">
        <f>Sug0.2[[#This Row],[HCCP11]]</f>
        <v>8</v>
      </c>
      <c r="JL33" s="15">
        <f>Sug0.2[[#This Row],[HCCP12]]</f>
        <v>7</v>
      </c>
      <c r="JM33" s="15">
        <f>Sug0.2[[#This Row],[HCCP13]]</f>
        <v>12</v>
      </c>
      <c r="JN33" s="15">
        <f>Sug0.2[[#This Row],[HCCP14]]</f>
        <v>12</v>
      </c>
      <c r="JO33" s="15">
        <f>Sug0.2[[#This Row],[HCCP15]]</f>
        <v>13</v>
      </c>
      <c r="JP33" s="15">
        <f>Sug0.2[[#This Row],[HCCP16]]</f>
        <v>16</v>
      </c>
      <c r="JQ33" s="15">
        <f>Sug0.2[[#This Row],[HCCP17]]</f>
        <v>17</v>
      </c>
      <c r="JR33" s="15">
        <f>Sug0.2[[#This Row],[HCCP18]]</f>
        <v>16</v>
      </c>
      <c r="JS33" s="15">
        <f>Sug0.2[[#This Row],[HCCP19]]</f>
        <v>17</v>
      </c>
      <c r="JT33" s="15">
        <f>Sug0.2[[#This Row],[HCCP20]]</f>
        <v>19</v>
      </c>
      <c r="JU33" s="15">
        <f>Sug0.2[[#This Row],[HCCP21]]</f>
        <v>11</v>
      </c>
      <c r="JV33" s="15">
        <f>Sug0.2[[#This Row],[HCCP22]]</f>
        <v>16</v>
      </c>
      <c r="JW33" s="15">
        <f>Sug0.2[[#This Row],[HCCP23]]</f>
        <v>17</v>
      </c>
      <c r="JX33" s="15">
        <f>Sug0.2[[#This Row],[HCCP24]]</f>
        <v>18</v>
      </c>
      <c r="JY33" s="15">
        <f>Sug0.2[[#This Row],[HCCP25]]</f>
        <v>15</v>
      </c>
      <c r="JZ33" s="15">
        <f>Sug0.2[[#This Row],[HCCP26]]</f>
        <v>19</v>
      </c>
      <c r="KA33" s="15">
        <f>Sug0.2[[#This Row],[HCCP27]]</f>
        <v>21</v>
      </c>
      <c r="KB33" s="15">
        <f>Sug0.5[[#This Row],[HCCP2]]</f>
        <v>4</v>
      </c>
      <c r="KC33" s="15">
        <f>Sug0.5[[#This Row],[HCCP3]]</f>
        <v>5</v>
      </c>
      <c r="KD33" s="15">
        <f>Sug0.5[[#This Row],[HCCP4]]</f>
        <v>3</v>
      </c>
      <c r="KE33" s="15">
        <f>Sug0.5[[#This Row],[HCCP5]]</f>
        <v>3</v>
      </c>
      <c r="KF33" s="15">
        <f>Sug0.5[[#This Row],[HCCP6]]</f>
        <v>1</v>
      </c>
      <c r="KG33" s="15">
        <f>Sug0.5[[#This Row],[HCCP7]]</f>
        <v>4</v>
      </c>
      <c r="KH33" s="15">
        <f>Sug0.5[[#This Row],[HCCP8]]</f>
        <v>5</v>
      </c>
      <c r="KI33" s="15">
        <f>Sug0.5[[#This Row],[HCCP9]]</f>
        <v>5</v>
      </c>
      <c r="KJ33" s="15">
        <f>Sug0.5[[#This Row],[HCCP10]]</f>
        <v>7</v>
      </c>
      <c r="KK33" s="15">
        <f>Sug0.5[[#This Row],[HCCP11]]</f>
        <v>8</v>
      </c>
      <c r="KL33" s="15">
        <f>Sug0.5[[#This Row],[HCCP12]]</f>
        <v>7</v>
      </c>
      <c r="KM33" s="15">
        <f>Sug0.5[[#This Row],[HCCP13]]</f>
        <v>10</v>
      </c>
      <c r="KN33" s="15">
        <f>Sug0.5[[#This Row],[HCCP14]]</f>
        <v>11</v>
      </c>
      <c r="KO33" s="15">
        <f>Sug0.5[[#This Row],[HCCP15]]</f>
        <v>11</v>
      </c>
      <c r="KP33" s="15">
        <f>Sug0.5[[#This Row],[HCCP16]]</f>
        <v>13</v>
      </c>
      <c r="KQ33" s="15">
        <f>Sug0.5[[#This Row],[HCCP17]]</f>
        <v>14</v>
      </c>
      <c r="KR33" s="15">
        <f>Sug0.5[[#This Row],[HCCP18]]</f>
        <v>13</v>
      </c>
      <c r="KS33" s="15">
        <f>Sug0.5[[#This Row],[HCCP19]]</f>
        <v>16</v>
      </c>
      <c r="KT33" s="15">
        <f>Sug0.5[[#This Row],[HCCP20]]</f>
        <v>18</v>
      </c>
      <c r="KU33" s="15">
        <f>Sug0.5[[#This Row],[HCCP21]]</f>
        <v>9</v>
      </c>
      <c r="KV33" s="15">
        <f>Sug0.5[[#This Row],[HCCP22]]</f>
        <v>14</v>
      </c>
      <c r="KW33" s="15">
        <f>Sug0.5[[#This Row],[HCCP23]]</f>
        <v>12</v>
      </c>
      <c r="KX33" s="15">
        <f>Sug0.5[[#This Row],[HCCP24]]</f>
        <v>13</v>
      </c>
      <c r="KY33" s="15">
        <f>Sug0.5[[#This Row],[HCCP25]]</f>
        <v>7</v>
      </c>
      <c r="KZ33" s="15">
        <f>Sug0.5[[#This Row],[HCCP26]]</f>
        <v>12</v>
      </c>
      <c r="LA33" s="15">
        <f>Sug0.5[[#This Row],[HCCP27]]</f>
        <v>16</v>
      </c>
      <c r="LB33" s="15">
        <f>Reg[[#This Row],[CHDP2]]</f>
        <v>1484</v>
      </c>
      <c r="LC33" s="15">
        <f>Reg[[#This Row],[CHDP3]]</f>
        <v>1530</v>
      </c>
      <c r="LD33" s="15">
        <f>Reg[[#This Row],[CHDP4]]</f>
        <v>1582</v>
      </c>
      <c r="LE33" s="15">
        <f>Reg[[#This Row],[CHDP5]]</f>
        <v>1634</v>
      </c>
      <c r="LF33" s="15">
        <f>Reg[[#This Row],[CHDP6]]</f>
        <v>1691</v>
      </c>
      <c r="LG33" s="15">
        <f>Reg[[#This Row],[CHDP7]]</f>
        <v>1720</v>
      </c>
      <c r="LH33" s="15">
        <f>Reg[[#This Row],[CHDP8]]</f>
        <v>1754</v>
      </c>
      <c r="LI33" s="15">
        <f>Reg[[#This Row],[CHDP9]]</f>
        <v>1778</v>
      </c>
      <c r="LJ33" s="15">
        <f>Reg[[#This Row],[CHDP10]]</f>
        <v>1811</v>
      </c>
      <c r="LK33" s="15">
        <f>Reg[[#This Row],[CHDP11]]</f>
        <v>1861</v>
      </c>
      <c r="LL33" s="15">
        <f>Reg[[#This Row],[CHDP12]]</f>
        <v>1905</v>
      </c>
      <c r="LM33" s="15">
        <f>Reg[[#This Row],[CHDP13]]</f>
        <v>1974</v>
      </c>
      <c r="LN33" s="15">
        <f>Reg[[#This Row],[CHDP14]]</f>
        <v>2031</v>
      </c>
      <c r="LO33" s="15">
        <f>Reg[[#This Row],[CHDP15]]</f>
        <v>2094</v>
      </c>
      <c r="LP33" s="15">
        <f>Reg[[#This Row],[CHDP16]]</f>
        <v>2134</v>
      </c>
      <c r="LQ33" s="15">
        <f>Reg[[#This Row],[CHDP17]]</f>
        <v>2189</v>
      </c>
      <c r="LR33" s="15">
        <f>Reg[[#This Row],[CHDP18]]</f>
        <v>2259</v>
      </c>
      <c r="LS33" s="15">
        <f>Reg[[#This Row],[CHDP19]]</f>
        <v>2358</v>
      </c>
      <c r="LT33" s="15">
        <f>Reg[[#This Row],[CHDP20]]</f>
        <v>2414</v>
      </c>
      <c r="LU33" s="15">
        <f>Reg[[#This Row],[CHDP21]]</f>
        <v>2489</v>
      </c>
      <c r="LV33" s="15">
        <f>Reg[[#This Row],[CHDP22]]</f>
        <v>2572</v>
      </c>
      <c r="LW33" s="15">
        <f>Reg[[#This Row],[CHDP23]]</f>
        <v>2630</v>
      </c>
      <c r="LX33" s="15">
        <f>Reg[[#This Row],[CHDP24]]</f>
        <v>2692</v>
      </c>
      <c r="LY33" s="15">
        <f>Reg[[#This Row],[CHDP25]]</f>
        <v>2743</v>
      </c>
      <c r="LZ33" s="15">
        <f>Reg[[#This Row],[CHDP26]]</f>
        <v>2793</v>
      </c>
      <c r="MA33" s="15">
        <f>Reg[[#This Row],[CHDP27]]</f>
        <v>2850</v>
      </c>
      <c r="MB33" s="15">
        <f>Sug0.2[[#This Row],[CHDP2]]</f>
        <v>1484</v>
      </c>
      <c r="MC33" s="15">
        <f>Sug0.2[[#This Row],[CHDP3]]</f>
        <v>1530</v>
      </c>
      <c r="MD33" s="15">
        <f>Sug0.2[[#This Row],[CHDP4]]</f>
        <v>1581</v>
      </c>
      <c r="ME33" s="15">
        <f>Sug0.2[[#This Row],[CHDP5]]</f>
        <v>1633</v>
      </c>
      <c r="MF33" s="15">
        <f>Sug0.2[[#This Row],[CHDP6]]</f>
        <v>1689</v>
      </c>
      <c r="MG33" s="15">
        <f>Sug0.2[[#This Row],[CHDP7]]</f>
        <v>1716</v>
      </c>
      <c r="MH33" s="15">
        <f>Sug0.2[[#This Row],[CHDP8]]</f>
        <v>1746</v>
      </c>
      <c r="MI33" s="15">
        <f>Sug0.2[[#This Row],[CHDP9]]</f>
        <v>1768</v>
      </c>
      <c r="MJ33" s="15">
        <f>Sug0.2[[#This Row],[CHDP10]]</f>
        <v>1803</v>
      </c>
      <c r="MK33" s="15">
        <f>Sug0.2[[#This Row],[CHDP11]]</f>
        <v>1855</v>
      </c>
      <c r="ML33" s="15">
        <f>Sug0.2[[#This Row],[CHDP12]]</f>
        <v>1900</v>
      </c>
      <c r="MM33" s="15">
        <f>Sug0.2[[#This Row],[CHDP13]]</f>
        <v>1966</v>
      </c>
      <c r="MN33" s="15">
        <f>Sug0.2[[#This Row],[CHDP14]]</f>
        <v>2023</v>
      </c>
      <c r="MO33" s="15">
        <f>Sug0.2[[#This Row],[CHDP15]]</f>
        <v>2085</v>
      </c>
      <c r="MP33" s="15">
        <f>Sug0.2[[#This Row],[CHDP16]]</f>
        <v>2124</v>
      </c>
      <c r="MQ33" s="15">
        <f>Sug0.2[[#This Row],[CHDP17]]</f>
        <v>2179</v>
      </c>
      <c r="MR33" s="15">
        <f>Sug0.2[[#This Row],[CHDP18]]</f>
        <v>2249</v>
      </c>
      <c r="MS33" s="15">
        <f>Sug0.2[[#This Row],[CHDP19]]</f>
        <v>2347</v>
      </c>
      <c r="MT33" s="15">
        <f>Sug0.2[[#This Row],[CHDP20]]</f>
        <v>2403</v>
      </c>
      <c r="MU33" s="15">
        <f>Sug0.2[[#This Row],[CHDP21]]</f>
        <v>2472</v>
      </c>
      <c r="MV33" s="15">
        <f>Sug0.2[[#This Row],[CHDP22]]</f>
        <v>2553</v>
      </c>
      <c r="MW33" s="15">
        <f>Sug0.2[[#This Row],[CHDP23]]</f>
        <v>2609</v>
      </c>
      <c r="MX33" s="15">
        <f>Sug0.2[[#This Row],[CHDP24]]</f>
        <v>2667</v>
      </c>
      <c r="MY33" s="15">
        <f>Sug0.2[[#This Row],[CHDP25]]</f>
        <v>2715</v>
      </c>
      <c r="MZ33" s="15">
        <f>Sug0.2[[#This Row],[CHDP26]]</f>
        <v>2763</v>
      </c>
      <c r="NA33" s="15">
        <f>Sug0.2[[#This Row],[CHDP27]]</f>
        <v>2821</v>
      </c>
      <c r="NB33" s="15">
        <f>Sug0.5[[#This Row],[CHDP2]]</f>
        <v>1484</v>
      </c>
      <c r="NC33" s="15">
        <f>Sug0.5[[#This Row],[CHDP3]]</f>
        <v>1530</v>
      </c>
      <c r="ND33" s="15">
        <f>Sug0.5[[#This Row],[CHDP4]]</f>
        <v>1581</v>
      </c>
      <c r="NE33" s="15">
        <f>Sug0.5[[#This Row],[CHDP5]]</f>
        <v>1632</v>
      </c>
      <c r="NF33" s="15">
        <f>Sug0.5[[#This Row],[CHDP6]]</f>
        <v>1687</v>
      </c>
      <c r="NG33" s="15">
        <f>Sug0.5[[#This Row],[CHDP7]]</f>
        <v>1712</v>
      </c>
      <c r="NH33" s="15">
        <f>Sug0.5[[#This Row],[CHDP8]]</f>
        <v>1741</v>
      </c>
      <c r="NI33" s="15">
        <f>Sug0.5[[#This Row],[CHDP9]]</f>
        <v>1760</v>
      </c>
      <c r="NJ33" s="15">
        <f>Sug0.5[[#This Row],[CHDP10]]</f>
        <v>1794</v>
      </c>
      <c r="NK33" s="15">
        <f>Sug0.5[[#This Row],[CHDP11]]</f>
        <v>1846</v>
      </c>
      <c r="NL33" s="15">
        <f>Sug0.5[[#This Row],[CHDP12]]</f>
        <v>1885</v>
      </c>
      <c r="NM33" s="15">
        <f>Sug0.5[[#This Row],[CHDP13]]</f>
        <v>1947</v>
      </c>
      <c r="NN33" s="15">
        <f>Sug0.5[[#This Row],[CHDP14]]</f>
        <v>1998</v>
      </c>
      <c r="NO33" s="15">
        <f>Sug0.5[[#This Row],[CHDP15]]</f>
        <v>2057</v>
      </c>
      <c r="NP33" s="15">
        <f>Sug0.5[[#This Row],[CHDP16]]</f>
        <v>2095</v>
      </c>
      <c r="NQ33" s="15">
        <f>Sug0.5[[#This Row],[CHDP17]]</f>
        <v>2145</v>
      </c>
      <c r="NR33" s="15">
        <f>Sug0.5[[#This Row],[CHDP18]]</f>
        <v>2215</v>
      </c>
      <c r="NS33" s="15">
        <f>Sug0.5[[#This Row],[CHDP19]]</f>
        <v>2305</v>
      </c>
      <c r="NT33" s="15">
        <f>Sug0.5[[#This Row],[CHDP20]]</f>
        <v>2360</v>
      </c>
      <c r="NU33" s="15">
        <f>Sug0.5[[#This Row],[CHDP21]]</f>
        <v>2432</v>
      </c>
      <c r="NV33" s="15">
        <f>Sug0.5[[#This Row],[CHDP22]]</f>
        <v>2510</v>
      </c>
      <c r="NW33" s="15">
        <f>Sug0.5[[#This Row],[CHDP23]]</f>
        <v>2565</v>
      </c>
      <c r="NX33" s="15">
        <f>Sug0.5[[#This Row],[CHDP24]]</f>
        <v>2630</v>
      </c>
      <c r="NY33" s="15">
        <f>Sug0.5[[#This Row],[CHDP25]]</f>
        <v>2677</v>
      </c>
      <c r="NZ33" s="15">
        <f>Sug0.5[[#This Row],[CHDP26]]</f>
        <v>2721</v>
      </c>
      <c r="OA33" s="15">
        <f>Sug0.5[[#This Row],[CHDP27]]</f>
        <v>2779</v>
      </c>
      <c r="OB33" s="15">
        <f>Reg[[#This Row],[T2DP2]]</f>
        <v>2179</v>
      </c>
      <c r="OC33" s="15">
        <f>Reg[[#This Row],[T2DP3]]</f>
        <v>2249</v>
      </c>
      <c r="OD33" s="15">
        <f>Reg[[#This Row],[T2DP4]]</f>
        <v>2315</v>
      </c>
      <c r="OE33" s="15">
        <f>Reg[[#This Row],[T2DP5]]</f>
        <v>2388</v>
      </c>
      <c r="OF33" s="15">
        <f>Reg[[#This Row],[T2DP6]]</f>
        <v>2476</v>
      </c>
      <c r="OG33" s="15">
        <f>Reg[[#This Row],[T2DP7]]</f>
        <v>2573</v>
      </c>
      <c r="OH33" s="15">
        <f>Reg[[#This Row],[T2DP8]]</f>
        <v>2646</v>
      </c>
      <c r="OI33" s="15">
        <f>Reg[[#This Row],[T2DP9]]</f>
        <v>2771</v>
      </c>
      <c r="OJ33" s="15">
        <f>Reg[[#This Row],[T2DP10]]</f>
        <v>2828</v>
      </c>
      <c r="OK33" s="15">
        <f>Reg[[#This Row],[T2DP11]]</f>
        <v>2909</v>
      </c>
      <c r="OL33" s="15">
        <f>Reg[[#This Row],[T2DP12]]</f>
        <v>2980</v>
      </c>
      <c r="OM33" s="15">
        <f>Reg[[#This Row],[T2DP13]]</f>
        <v>3051</v>
      </c>
      <c r="ON33" s="15">
        <f>Reg[[#This Row],[T2DP14]]</f>
        <v>3126</v>
      </c>
      <c r="OO33" s="15">
        <f>Reg[[#This Row],[T2DP15]]</f>
        <v>3208</v>
      </c>
      <c r="OP33" s="15">
        <f>Reg[[#This Row],[T2DP16]]</f>
        <v>3272</v>
      </c>
      <c r="OQ33" s="15">
        <f>Reg[[#This Row],[T2DP17]]</f>
        <v>3340</v>
      </c>
      <c r="OR33" s="15">
        <f>Reg[[#This Row],[T2DP18]]</f>
        <v>3410</v>
      </c>
      <c r="OS33" s="15">
        <f>Reg[[#This Row],[T2DP19]]</f>
        <v>3496</v>
      </c>
      <c r="OT33" s="15">
        <f>Reg[[#This Row],[T2DP20]]</f>
        <v>3549</v>
      </c>
      <c r="OU33" s="15">
        <f>Reg[[#This Row],[T2DP21]]</f>
        <v>3641</v>
      </c>
      <c r="OV33" s="15">
        <f>Reg[[#This Row],[T2DP22]]</f>
        <v>3706</v>
      </c>
      <c r="OW33" s="15">
        <f>Reg[[#This Row],[T2DP23]]</f>
        <v>3726</v>
      </c>
      <c r="OX33" s="15">
        <f>Reg[[#This Row],[T2DP24]]</f>
        <v>3788</v>
      </c>
      <c r="OY33" s="15">
        <f>Reg[[#This Row],[T2DP25]]</f>
        <v>3871</v>
      </c>
      <c r="OZ33" s="15">
        <f>Reg[[#This Row],[T2DP26]]</f>
        <v>3935</v>
      </c>
      <c r="PA33" s="15">
        <f>Reg[[#This Row],[T2DP27]]</f>
        <v>3967</v>
      </c>
      <c r="PB33" s="15">
        <f>Sug0.2[[#This Row],[T2DP2]]</f>
        <v>2179</v>
      </c>
      <c r="PC33" s="15">
        <f>Sug0.2[[#This Row],[T2DP3]]</f>
        <v>2249</v>
      </c>
      <c r="PD33" s="15">
        <f>Sug0.2[[#This Row],[T2DP4]]</f>
        <v>2315</v>
      </c>
      <c r="PE33" s="15">
        <f>Sug0.2[[#This Row],[T2DP5]]</f>
        <v>2381</v>
      </c>
      <c r="PF33" s="15">
        <f>Sug0.2[[#This Row],[T2DP6]]</f>
        <v>2467</v>
      </c>
      <c r="PG33" s="15">
        <f>Sug0.2[[#This Row],[T2DP7]]</f>
        <v>2564</v>
      </c>
      <c r="PH33" s="15">
        <f>Sug0.2[[#This Row],[T2DP8]]</f>
        <v>2637</v>
      </c>
      <c r="PI33" s="15">
        <f>Sug0.2[[#This Row],[T2DP9]]</f>
        <v>2759</v>
      </c>
      <c r="PJ33" s="15">
        <f>Sug0.2[[#This Row],[T2DP10]]</f>
        <v>2812</v>
      </c>
      <c r="PK33" s="15">
        <f>Sug0.2[[#This Row],[T2DP11]]</f>
        <v>2889</v>
      </c>
      <c r="PL33" s="15">
        <f>Sug0.2[[#This Row],[T2DP12]]</f>
        <v>2958</v>
      </c>
      <c r="PM33" s="15">
        <f>Sug0.2[[#This Row],[T2DP13]]</f>
        <v>3026</v>
      </c>
      <c r="PN33" s="15">
        <f>Sug0.2[[#This Row],[T2DP14]]</f>
        <v>3102</v>
      </c>
      <c r="PO33" s="15">
        <f>Sug0.2[[#This Row],[T2DP15]]</f>
        <v>3184</v>
      </c>
      <c r="PP33" s="15">
        <f>Sug0.2[[#This Row],[T2DP16]]</f>
        <v>3244</v>
      </c>
      <c r="PQ33" s="15">
        <f>Sug0.2[[#This Row],[T2DP17]]</f>
        <v>3304</v>
      </c>
      <c r="PR33" s="15">
        <f>Sug0.2[[#This Row],[T2DP18]]</f>
        <v>3369</v>
      </c>
      <c r="PS33" s="15">
        <f>Sug0.2[[#This Row],[T2DP19]]</f>
        <v>3456</v>
      </c>
      <c r="PT33" s="15">
        <f>Sug0.2[[#This Row],[T2DP20]]</f>
        <v>3503</v>
      </c>
      <c r="PU33" s="15">
        <f>Sug0.2[[#This Row],[T2DP21]]</f>
        <v>3595</v>
      </c>
      <c r="PV33" s="15">
        <f>Sug0.2[[#This Row],[T2DP22]]</f>
        <v>3653</v>
      </c>
      <c r="PW33" s="15">
        <f>Sug0.2[[#This Row],[T2DP23]]</f>
        <v>3669</v>
      </c>
      <c r="PX33" s="15">
        <f>Sug0.2[[#This Row],[T2DP24]]</f>
        <v>3730</v>
      </c>
      <c r="PY33" s="15">
        <f>Sug0.2[[#This Row],[T2DP25]]</f>
        <v>3812</v>
      </c>
      <c r="PZ33" s="15">
        <f>Sug0.2[[#This Row],[T2DP26]]</f>
        <v>3876</v>
      </c>
      <c r="QA33" s="15">
        <f>Sug0.2[[#This Row],[T2DP27]]</f>
        <v>3909</v>
      </c>
      <c r="QB33" s="15">
        <f>Sug0.5[[#This Row],[T2DP2]]</f>
        <v>2179</v>
      </c>
      <c r="QC33" s="15">
        <f>Sug0.5[[#This Row],[T2DP3]]</f>
        <v>2249</v>
      </c>
      <c r="QD33" s="15">
        <f>Sug0.5[[#This Row],[T2DP4]]</f>
        <v>2314</v>
      </c>
      <c r="QE33" s="15">
        <f>Sug0.5[[#This Row],[T2DP5]]</f>
        <v>2377</v>
      </c>
      <c r="QF33" s="15">
        <f>Sug0.5[[#This Row],[T2DP6]]</f>
        <v>2463</v>
      </c>
      <c r="QG33" s="15">
        <f>Sug0.5[[#This Row],[T2DP7]]</f>
        <v>2555</v>
      </c>
      <c r="QH33" s="15">
        <f>Sug0.5[[#This Row],[T2DP8]]</f>
        <v>2626</v>
      </c>
      <c r="QI33" s="15">
        <f>Sug0.5[[#This Row],[T2DP9]]</f>
        <v>2739</v>
      </c>
      <c r="QJ33" s="15">
        <f>Sug0.5[[#This Row],[T2DP10]]</f>
        <v>2784</v>
      </c>
      <c r="QK33" s="15">
        <f>Sug0.5[[#This Row],[T2DP11]]</f>
        <v>2855</v>
      </c>
      <c r="QL33" s="15">
        <f>Sug0.5[[#This Row],[T2DP12]]</f>
        <v>2920</v>
      </c>
      <c r="QM33" s="15">
        <f>Sug0.5[[#This Row],[T2DP13]]</f>
        <v>2982</v>
      </c>
      <c r="QN33" s="15">
        <f>Sug0.5[[#This Row],[T2DP14]]</f>
        <v>3052</v>
      </c>
      <c r="QO33" s="15">
        <f>Sug0.5[[#This Row],[T2DP15]]</f>
        <v>3124</v>
      </c>
      <c r="QP33" s="15">
        <f>Sug0.5[[#This Row],[T2DP16]]</f>
        <v>3184</v>
      </c>
      <c r="QQ33" s="15">
        <f>Sug0.5[[#This Row],[T2DP17]]</f>
        <v>3228</v>
      </c>
      <c r="QR33" s="15">
        <f>Sug0.5[[#This Row],[T2DP18]]</f>
        <v>3297</v>
      </c>
      <c r="QS33" s="15">
        <f>Sug0.5[[#This Row],[T2DP19]]</f>
        <v>3377</v>
      </c>
      <c r="QT33" s="15">
        <f>Sug0.5[[#This Row],[T2DP20]]</f>
        <v>3418</v>
      </c>
      <c r="QU33" s="15">
        <f>Sug0.5[[#This Row],[T2DP21]]</f>
        <v>3503</v>
      </c>
      <c r="QV33" s="15">
        <f>Sug0.5[[#This Row],[T2DP22]]</f>
        <v>3553</v>
      </c>
      <c r="QW33" s="15">
        <f>Sug0.5[[#This Row],[T2DP23]]</f>
        <v>3566</v>
      </c>
      <c r="QX33" s="15">
        <f>Sug0.5[[#This Row],[T2DP24]]</f>
        <v>3613</v>
      </c>
      <c r="QY33" s="15">
        <f>Sug0.5[[#This Row],[T2DP25]]</f>
        <v>3684</v>
      </c>
      <c r="QZ33" s="15">
        <f>Sug0.5[[#This Row],[T2DP26]]</f>
        <v>3747</v>
      </c>
      <c r="RA33" s="15">
        <f>Sug0.5[[#This Row],[T2DP27]]</f>
        <v>3780</v>
      </c>
      <c r="RB33" s="15">
        <f>Reg[[#This Row],[OVEP2]]</f>
        <v>7448</v>
      </c>
      <c r="RC33" s="15">
        <f>Reg[[#This Row],[OVEP3]]</f>
        <v>7786</v>
      </c>
      <c r="RD33" s="15">
        <f>Reg[[#This Row],[OVEP4]]</f>
        <v>8055</v>
      </c>
      <c r="RE33" s="15">
        <f>Reg[[#This Row],[OVEP5]]</f>
        <v>8251</v>
      </c>
      <c r="RF33" s="15">
        <f>Reg[[#This Row],[OVEP6]]</f>
        <v>8453</v>
      </c>
      <c r="RG33" s="15">
        <f>Reg[[#This Row],[OVEP7]]</f>
        <v>8566</v>
      </c>
      <c r="RH33" s="15">
        <f>Reg[[#This Row],[OVEP8]]</f>
        <v>8612</v>
      </c>
      <c r="RI33" s="15">
        <f>Reg[[#This Row],[OVEP9]]</f>
        <v>8678</v>
      </c>
      <c r="RJ33" s="15">
        <f>Reg[[#This Row],[OVEP10]]</f>
        <v>8757</v>
      </c>
      <c r="RK33" s="15">
        <f>Reg[[#This Row],[OVEP11]]</f>
        <v>8854</v>
      </c>
      <c r="RL33" s="15">
        <f>Reg[[#This Row],[OVEP12]]</f>
        <v>8966</v>
      </c>
      <c r="RM33" s="15">
        <f>Reg[[#This Row],[OVEP13]]</f>
        <v>9002</v>
      </c>
      <c r="RN33" s="15">
        <f>Reg[[#This Row],[OVEP14]]</f>
        <v>8994</v>
      </c>
      <c r="RO33" s="15">
        <f>Reg[[#This Row],[OVEP15]]</f>
        <v>9030</v>
      </c>
      <c r="RP33" s="15">
        <f>Reg[[#This Row],[OVEP16]]</f>
        <v>9088</v>
      </c>
      <c r="RQ33" s="15">
        <f>Reg[[#This Row],[OVEP17]]</f>
        <v>9127</v>
      </c>
      <c r="RR33" s="15">
        <f>Reg[[#This Row],[OVEP18]]</f>
        <v>9220</v>
      </c>
      <c r="RS33" s="15">
        <f>Reg[[#This Row],[OVEP19]]</f>
        <v>9226</v>
      </c>
      <c r="RT33" s="15">
        <f>Reg[[#This Row],[OVEP20]]</f>
        <v>9248</v>
      </c>
      <c r="RU33" s="15">
        <f>Reg[[#This Row],[OVEP21]]</f>
        <v>9256</v>
      </c>
      <c r="RV33" s="15">
        <f>Reg[[#This Row],[OVEP22]]</f>
        <v>9320</v>
      </c>
      <c r="RW33" s="15">
        <f>Reg[[#This Row],[OVEP23]]</f>
        <v>9358</v>
      </c>
      <c r="RX33" s="15">
        <f>Reg[[#This Row],[OVEP24]]</f>
        <v>9394</v>
      </c>
      <c r="RY33" s="15">
        <f>Reg[[#This Row],[OVEP25]]</f>
        <v>9455</v>
      </c>
      <c r="RZ33" s="15">
        <f>Reg[[#This Row],[OVEP26]]</f>
        <v>9473</v>
      </c>
      <c r="SA33" s="15">
        <f>Reg[[#This Row],[OVEP27]]</f>
        <v>9500</v>
      </c>
      <c r="SB33" s="15">
        <f>Sug0.2[[#This Row],[OVEP2]]</f>
        <v>7448</v>
      </c>
      <c r="SC33" s="15">
        <f>Sug0.2[[#This Row],[OVEP3]]</f>
        <v>7775</v>
      </c>
      <c r="SD33" s="15">
        <f>Sug0.2[[#This Row],[OVEP4]]</f>
        <v>8011</v>
      </c>
      <c r="SE33" s="15">
        <f>Sug0.2[[#This Row],[OVEP5]]</f>
        <v>8200</v>
      </c>
      <c r="SF33" s="15">
        <f>Sug0.2[[#This Row],[OVEP6]]</f>
        <v>8395</v>
      </c>
      <c r="SG33" s="15">
        <f>Sug0.2[[#This Row],[OVEP7]]</f>
        <v>8512</v>
      </c>
      <c r="SH33" s="15">
        <f>Sug0.2[[#This Row],[OVEP8]]</f>
        <v>8551</v>
      </c>
      <c r="SI33" s="15">
        <f>Sug0.2[[#This Row],[OVEP9]]</f>
        <v>8624</v>
      </c>
      <c r="SJ33" s="15">
        <f>Sug0.2[[#This Row],[OVEP10]]</f>
        <v>8699</v>
      </c>
      <c r="SK33" s="15">
        <f>Sug0.2[[#This Row],[OVEP11]]</f>
        <v>8805</v>
      </c>
      <c r="SL33" s="15">
        <f>Sug0.2[[#This Row],[OVEP12]]</f>
        <v>8940</v>
      </c>
      <c r="SM33" s="15">
        <f>Sug0.2[[#This Row],[OVEP13]]</f>
        <v>8974</v>
      </c>
      <c r="SN33" s="15">
        <f>Sug0.2[[#This Row],[OVEP14]]</f>
        <v>8977</v>
      </c>
      <c r="SO33" s="15">
        <f>Sug0.2[[#This Row],[OVEP15]]</f>
        <v>9009</v>
      </c>
      <c r="SP33" s="15">
        <f>Sug0.2[[#This Row],[OVEP16]]</f>
        <v>9070</v>
      </c>
      <c r="SQ33" s="15">
        <f>Sug0.2[[#This Row],[OVEP17]]</f>
        <v>9136</v>
      </c>
      <c r="SR33" s="15">
        <f>Sug0.2[[#This Row],[OVEP18]]</f>
        <v>9232</v>
      </c>
      <c r="SS33" s="15">
        <f>Sug0.2[[#This Row],[OVEP19]]</f>
        <v>9207</v>
      </c>
      <c r="ST33" s="15">
        <f>Sug0.2[[#This Row],[OVEP20]]</f>
        <v>9230</v>
      </c>
      <c r="SU33" s="15">
        <f>Sug0.2[[#This Row],[OVEP21]]</f>
        <v>9262</v>
      </c>
      <c r="SV33" s="15">
        <f>Sug0.2[[#This Row],[OVEP22]]</f>
        <v>9360</v>
      </c>
      <c r="SW33" s="15">
        <f>Sug0.2[[#This Row],[OVEP23]]</f>
        <v>9375</v>
      </c>
      <c r="SX33" s="15">
        <f>Sug0.2[[#This Row],[OVEP24]]</f>
        <v>9425</v>
      </c>
      <c r="SY33" s="15">
        <f>Sug0.2[[#This Row],[OVEP25]]</f>
        <v>9464</v>
      </c>
      <c r="SZ33" s="15">
        <f>Sug0.2[[#This Row],[OVEP26]]</f>
        <v>9493</v>
      </c>
      <c r="TA33" s="15">
        <f>Sug0.2[[#This Row],[OVEP27]]</f>
        <v>9507</v>
      </c>
      <c r="TB33" s="15">
        <f>Sug0.5[[#This Row],[OVEP2]]</f>
        <v>7448</v>
      </c>
      <c r="TC33" s="15">
        <f>Sug0.5[[#This Row],[OVEP3]]</f>
        <v>7716</v>
      </c>
      <c r="TD33" s="15">
        <f>Sug0.5[[#This Row],[OVEP4]]</f>
        <v>7905</v>
      </c>
      <c r="TE33" s="15">
        <f>Sug0.5[[#This Row],[OVEP5]]</f>
        <v>8070</v>
      </c>
      <c r="TF33" s="15">
        <f>Sug0.5[[#This Row],[OVEP6]]</f>
        <v>8266</v>
      </c>
      <c r="TG33" s="15">
        <f>Sug0.5[[#This Row],[OVEP7]]</f>
        <v>8400</v>
      </c>
      <c r="TH33" s="15">
        <f>Sug0.5[[#This Row],[OVEP8]]</f>
        <v>8417</v>
      </c>
      <c r="TI33" s="15">
        <f>Sug0.5[[#This Row],[OVEP9]]</f>
        <v>8510</v>
      </c>
      <c r="TJ33" s="15">
        <f>Sug0.5[[#This Row],[OVEP10]]</f>
        <v>8602</v>
      </c>
      <c r="TK33" s="15">
        <f>Sug0.5[[#This Row],[OVEP11]]</f>
        <v>8706</v>
      </c>
      <c r="TL33" s="15">
        <f>Sug0.5[[#This Row],[OVEP12]]</f>
        <v>8853</v>
      </c>
      <c r="TM33" s="15">
        <f>Sug0.5[[#This Row],[OVEP13]]</f>
        <v>8894</v>
      </c>
      <c r="TN33" s="15">
        <f>Sug0.5[[#This Row],[OVEP14]]</f>
        <v>8926</v>
      </c>
      <c r="TO33" s="15">
        <f>Sug0.5[[#This Row],[OVEP15]]</f>
        <v>8982</v>
      </c>
      <c r="TP33" s="15">
        <f>Sug0.5[[#This Row],[OVEP16]]</f>
        <v>9049</v>
      </c>
      <c r="TQ33" s="15">
        <f>Sug0.5[[#This Row],[OVEP17]]</f>
        <v>9149</v>
      </c>
      <c r="TR33" s="15">
        <f>Sug0.5[[#This Row],[OVEP18]]</f>
        <v>9223</v>
      </c>
      <c r="TS33" s="15">
        <f>Sug0.5[[#This Row],[OVEP19]]</f>
        <v>9230</v>
      </c>
      <c r="TT33" s="15">
        <f>Sug0.5[[#This Row],[OVEP20]]</f>
        <v>9265</v>
      </c>
      <c r="TU33" s="15">
        <f>Sug0.5[[#This Row],[OVEP21]]</f>
        <v>9323</v>
      </c>
      <c r="TV33" s="15">
        <f>Sug0.5[[#This Row],[OVEP22]]</f>
        <v>9446</v>
      </c>
      <c r="TW33" s="15">
        <f>Sug0.5[[#This Row],[OVEP23]]</f>
        <v>9480</v>
      </c>
      <c r="TX33" s="15">
        <f>Sug0.5[[#This Row],[OVEP24]]</f>
        <v>9534</v>
      </c>
      <c r="TY33" s="15">
        <f>Sug0.5[[#This Row],[OVEP25]]</f>
        <v>9559</v>
      </c>
      <c r="TZ33" s="15">
        <f>Sug0.5[[#This Row],[OVEP26]]</f>
        <v>9607</v>
      </c>
      <c r="UA33" s="15">
        <f>Sug0.5[[#This Row],[OVEP27]]</f>
        <v>9638</v>
      </c>
      <c r="UB33" s="15">
        <f>Reg[[#This Row],[OBEP2]]</f>
        <v>8390</v>
      </c>
      <c r="UC33" s="15">
        <f>Reg[[#This Row],[OBEP3]]</f>
        <v>8404</v>
      </c>
      <c r="UD33" s="15">
        <f>Reg[[#This Row],[OBEP4]]</f>
        <v>8432</v>
      </c>
      <c r="UE33" s="15">
        <f>Reg[[#This Row],[OBEP5]]</f>
        <v>8495</v>
      </c>
      <c r="UF33" s="15">
        <f>Reg[[#This Row],[OBEP6]]</f>
        <v>8557</v>
      </c>
      <c r="UG33" s="15">
        <f>Reg[[#This Row],[OBEP7]]</f>
        <v>8641</v>
      </c>
      <c r="UH33" s="15">
        <f>Reg[[#This Row],[OBEP8]]</f>
        <v>8681</v>
      </c>
      <c r="UI33" s="15">
        <f>Reg[[#This Row],[OBEP9]]</f>
        <v>8793</v>
      </c>
      <c r="UJ33" s="15">
        <f>Reg[[#This Row],[OBEP10]]</f>
        <v>8853</v>
      </c>
      <c r="UK33" s="15">
        <f>Reg[[#This Row],[OBEP11]]</f>
        <v>8912</v>
      </c>
      <c r="UL33" s="15">
        <f>Reg[[#This Row],[OBEP12]]</f>
        <v>8961</v>
      </c>
      <c r="UM33" s="15">
        <f>Reg[[#This Row],[OBEP13]]</f>
        <v>9055</v>
      </c>
      <c r="UN33" s="15">
        <f>Reg[[#This Row],[OBEP14]]</f>
        <v>9185</v>
      </c>
      <c r="UO33" s="15">
        <f>Reg[[#This Row],[OBEP15]]</f>
        <v>9274</v>
      </c>
      <c r="UP33" s="15">
        <f>Reg[[#This Row],[OBEP16]]</f>
        <v>9327</v>
      </c>
      <c r="UQ33" s="15">
        <f>Reg[[#This Row],[OBEP17]]</f>
        <v>9390</v>
      </c>
      <c r="UR33" s="15">
        <f>Reg[[#This Row],[OBEP18]]</f>
        <v>9385</v>
      </c>
      <c r="US33" s="15">
        <f>Reg[[#This Row],[OBEP19]]</f>
        <v>9447</v>
      </c>
      <c r="UT33" s="15">
        <f>Reg[[#This Row],[OBEP20]]</f>
        <v>9518</v>
      </c>
      <c r="UU33" s="15">
        <f>Reg[[#This Row],[OBEP21]]</f>
        <v>9547</v>
      </c>
      <c r="UV33" s="15">
        <f>Reg[[#This Row],[OBEP22]]</f>
        <v>9642</v>
      </c>
      <c r="UW33" s="15">
        <f>Reg[[#This Row],[OBEP23]]</f>
        <v>9684</v>
      </c>
      <c r="UX33" s="15">
        <f>Reg[[#This Row],[OBEP24]]</f>
        <v>9736</v>
      </c>
      <c r="UY33" s="15">
        <f>Reg[[#This Row],[OBEP25]]</f>
        <v>9727</v>
      </c>
      <c r="UZ33" s="15">
        <f>Reg[[#This Row],[OBEP26]]</f>
        <v>9767</v>
      </c>
      <c r="VA33" s="15">
        <f>Reg[[#This Row],[OBEP27]]</f>
        <v>9820</v>
      </c>
      <c r="VB33" s="15">
        <f>Sug0.2[[#This Row],[OBEP2]]</f>
        <v>8390</v>
      </c>
      <c r="VC33" s="15">
        <f>Sug0.2[[#This Row],[OBEP3]]</f>
        <v>8377</v>
      </c>
      <c r="VD33" s="15">
        <f>Sug0.2[[#This Row],[OBEP4]]</f>
        <v>8391</v>
      </c>
      <c r="VE33" s="15">
        <f>Sug0.2[[#This Row],[OBEP5]]</f>
        <v>8432</v>
      </c>
      <c r="VF33" s="15">
        <f>Sug0.2[[#This Row],[OBEP6]]</f>
        <v>8473</v>
      </c>
      <c r="VG33" s="15">
        <f>Sug0.2[[#This Row],[OBEP7]]</f>
        <v>8535</v>
      </c>
      <c r="VH33" s="15">
        <f>Sug0.2[[#This Row],[OBEP8]]</f>
        <v>8555</v>
      </c>
      <c r="VI33" s="15">
        <f>Sug0.2[[#This Row],[OBEP9]]</f>
        <v>8651</v>
      </c>
      <c r="VJ33" s="15">
        <f>Sug0.2[[#This Row],[OBEP10]]</f>
        <v>8695</v>
      </c>
      <c r="VK33" s="15">
        <f>Sug0.2[[#This Row],[OBEP11]]</f>
        <v>8740</v>
      </c>
      <c r="VL33" s="15">
        <f>Sug0.2[[#This Row],[OBEP12]]</f>
        <v>8769</v>
      </c>
      <c r="VM33" s="15">
        <f>Sug0.2[[#This Row],[OBEP13]]</f>
        <v>8854</v>
      </c>
      <c r="VN33" s="15">
        <f>Sug0.2[[#This Row],[OBEP14]]</f>
        <v>8967</v>
      </c>
      <c r="VO33" s="15">
        <f>Sug0.2[[#This Row],[OBEP15]]</f>
        <v>9051</v>
      </c>
      <c r="VP33" s="15">
        <f>Sug0.2[[#This Row],[OBEP16]]</f>
        <v>9081</v>
      </c>
      <c r="VQ33" s="15">
        <f>Sug0.2[[#This Row],[OBEP17]]</f>
        <v>9122</v>
      </c>
      <c r="VR33" s="15">
        <f>Sug0.2[[#This Row],[OBEP18]]</f>
        <v>9109</v>
      </c>
      <c r="VS33" s="15">
        <f>Sug0.2[[#This Row],[OBEP19]]</f>
        <v>9173</v>
      </c>
      <c r="VT33" s="15">
        <f>Sug0.2[[#This Row],[OBEP20]]</f>
        <v>9232</v>
      </c>
      <c r="VU33" s="15">
        <f>Sug0.2[[#This Row],[OBEP21]]</f>
        <v>9258</v>
      </c>
      <c r="VV33" s="15">
        <f>Sug0.2[[#This Row],[OBEP22]]</f>
        <v>9322</v>
      </c>
      <c r="VW33" s="15">
        <f>Sug0.2[[#This Row],[OBEP23]]</f>
        <v>9369</v>
      </c>
      <c r="VX33" s="15">
        <f>Sug0.2[[#This Row],[OBEP24]]</f>
        <v>9407</v>
      </c>
      <c r="VY33" s="15">
        <f>Sug0.2[[#This Row],[OBEP25]]</f>
        <v>9402</v>
      </c>
      <c r="VZ33" s="15">
        <f>Sug0.2[[#This Row],[OBEP26]]</f>
        <v>9436</v>
      </c>
      <c r="WA33" s="15">
        <f>Sug0.2[[#This Row],[OBEP27]]</f>
        <v>9501</v>
      </c>
      <c r="WB33" s="15">
        <f>Sug0.5[[#This Row],[OBEP2]]</f>
        <v>8390</v>
      </c>
      <c r="WC33" s="15">
        <f>Sug0.5[[#This Row],[OBEP3]]</f>
        <v>8328</v>
      </c>
      <c r="WD33" s="15">
        <f>Sug0.5[[#This Row],[OBEP4]]</f>
        <v>8298</v>
      </c>
      <c r="WE33" s="15">
        <f>Sug0.5[[#This Row],[OBEP5]]</f>
        <v>8295</v>
      </c>
      <c r="WF33" s="15">
        <f>Sug0.5[[#This Row],[OBEP6]]</f>
        <v>8276</v>
      </c>
      <c r="WG33" s="15">
        <f>Sug0.5[[#This Row],[OBEP7]]</f>
        <v>8296</v>
      </c>
      <c r="WH33" s="15">
        <f>Sug0.5[[#This Row],[OBEP8]]</f>
        <v>8294</v>
      </c>
      <c r="WI33" s="15">
        <f>Sug0.5[[#This Row],[OBEP9]]</f>
        <v>8332</v>
      </c>
      <c r="WJ33" s="15">
        <f>Sug0.5[[#This Row],[OBEP10]]</f>
        <v>8330</v>
      </c>
      <c r="WK33" s="15">
        <f>Sug0.5[[#This Row],[OBEP11]]</f>
        <v>8344</v>
      </c>
      <c r="WL33" s="15">
        <f>Sug0.5[[#This Row],[OBEP12]]</f>
        <v>8328</v>
      </c>
      <c r="WM33" s="15">
        <f>Sug0.5[[#This Row],[OBEP13]]</f>
        <v>8377</v>
      </c>
      <c r="WN33" s="15">
        <f>Sug0.5[[#This Row],[OBEP14]]</f>
        <v>8451</v>
      </c>
      <c r="WO33" s="15">
        <f>Sug0.5[[#This Row],[OBEP15]]</f>
        <v>8491</v>
      </c>
      <c r="WP33" s="15">
        <f>Sug0.5[[#This Row],[OBEP16]]</f>
        <v>8489</v>
      </c>
      <c r="WQ33" s="15">
        <f>Sug0.5[[#This Row],[OBEP17]]</f>
        <v>8499</v>
      </c>
      <c r="WR33" s="15">
        <f>Sug0.5[[#This Row],[OBEP18]]</f>
        <v>8487</v>
      </c>
      <c r="WS33" s="15">
        <f>Sug0.5[[#This Row],[OBEP19]]</f>
        <v>8515</v>
      </c>
      <c r="WT33" s="15">
        <f>Sug0.5[[#This Row],[OBEP20]]</f>
        <v>8568</v>
      </c>
      <c r="WU33" s="15">
        <f>Sug0.5[[#This Row],[OBEP21]]</f>
        <v>8570</v>
      </c>
      <c r="WV33" s="15">
        <f>Sug0.5[[#This Row],[OBEP22]]</f>
        <v>8612</v>
      </c>
      <c r="WW33" s="15">
        <f>Sug0.5[[#This Row],[OBEP23]]</f>
        <v>8629</v>
      </c>
      <c r="WX33" s="15">
        <f>Sug0.5[[#This Row],[OBEP24]]</f>
        <v>8668</v>
      </c>
      <c r="WY33" s="15">
        <f>Sug0.5[[#This Row],[OBEP25]]</f>
        <v>8676</v>
      </c>
      <c r="WZ33" s="15">
        <f>Sug0.5[[#This Row],[OBEP26]]</f>
        <v>8689</v>
      </c>
      <c r="XA33" s="15">
        <f>Sug0.5[[#This Row],[OBEP27]]</f>
        <v>8745</v>
      </c>
    </row>
    <row r="34" spans="2:625" x14ac:dyDescent="0.25">
      <c r="B34" s="11">
        <f>Reg[[#This Row],[STEP2]]</f>
        <v>6349</v>
      </c>
      <c r="C34" s="11">
        <f>Reg[[#This Row],[STEP3]]</f>
        <v>6579</v>
      </c>
      <c r="D34" s="11">
        <f>Reg[[#This Row],[STEP4]]</f>
        <v>6729</v>
      </c>
      <c r="E34" s="11">
        <f>Reg[[#This Row],[STEP5]]</f>
        <v>6879</v>
      </c>
      <c r="F34" s="11">
        <f>Reg[[#This Row],[STEP6]]</f>
        <v>7086</v>
      </c>
      <c r="G34" s="11">
        <f>Reg[[#This Row],[STEP7]]</f>
        <v>7265</v>
      </c>
      <c r="H34" s="11">
        <f>Reg[[#This Row],[STEP8]]</f>
        <v>7403</v>
      </c>
      <c r="I34" s="11">
        <f>Reg[[#This Row],[STEP9]]</f>
        <v>7551</v>
      </c>
      <c r="J34" s="11">
        <f>Reg[[#This Row],[STEP10]]</f>
        <v>7694</v>
      </c>
      <c r="K34" s="11">
        <f>Reg[[#This Row],[STEP11]]</f>
        <v>7814</v>
      </c>
      <c r="L34" s="11">
        <f>Reg[[#This Row],[STEP12]]</f>
        <v>7855</v>
      </c>
      <c r="M34" s="11">
        <f>Reg[[#This Row],[STEP13]]</f>
        <v>7947</v>
      </c>
      <c r="N34" s="11">
        <f>Reg[[#This Row],[STEP14]]</f>
        <v>8069</v>
      </c>
      <c r="O34" s="11">
        <f>Reg[[#This Row],[STEP15]]</f>
        <v>8147</v>
      </c>
      <c r="P34" s="11">
        <f>Reg[[#This Row],[STEP16]]</f>
        <v>8227</v>
      </c>
      <c r="Q34" s="11">
        <f>Reg[[#This Row],[STEP17]]</f>
        <v>8267</v>
      </c>
      <c r="R34" s="11">
        <f>Reg[[#This Row],[STEP18]]</f>
        <v>8340</v>
      </c>
      <c r="S34" s="11">
        <f>Reg[[#This Row],[STEP19]]</f>
        <v>8387</v>
      </c>
      <c r="T34" s="11">
        <f>Reg[[#This Row],[STEP20]]</f>
        <v>8432</v>
      </c>
      <c r="U34" s="11">
        <f>Reg[[#This Row],[STEP21]]</f>
        <v>8416</v>
      </c>
      <c r="V34" s="11">
        <f>Reg[[#This Row],[STEP22]]</f>
        <v>8458</v>
      </c>
      <c r="W34" s="11">
        <f>Reg[[#This Row],[STEP23]]</f>
        <v>8521</v>
      </c>
      <c r="X34" s="11">
        <f>Reg[[#This Row],[STEP24]]</f>
        <v>8487</v>
      </c>
      <c r="Y34" s="11">
        <f>Reg[[#This Row],[STEP25]]</f>
        <v>8451</v>
      </c>
      <c r="Z34" s="11">
        <f>Reg[[#This Row],[STEP26]]</f>
        <v>8456</v>
      </c>
      <c r="AA34" s="11">
        <f>Reg[[#This Row],[STEP27]]</f>
        <v>8523</v>
      </c>
      <c r="AB34" s="11">
        <f>Sug0.2[[#This Row],[STEP2]]</f>
        <v>6349</v>
      </c>
      <c r="AC34" s="11">
        <f>Sug0.2[[#This Row],[STEP3]]</f>
        <v>6568</v>
      </c>
      <c r="AD34" s="11">
        <f>Sug0.2[[#This Row],[STEP4]]</f>
        <v>6715</v>
      </c>
      <c r="AE34" s="11">
        <f>Sug0.2[[#This Row],[STEP5]]</f>
        <v>6865</v>
      </c>
      <c r="AF34" s="11">
        <f>Sug0.2[[#This Row],[STEP6]]</f>
        <v>7059</v>
      </c>
      <c r="AG34" s="11">
        <f>Sug0.2[[#This Row],[STEP7]]</f>
        <v>7232</v>
      </c>
      <c r="AH34" s="11">
        <f>Sug0.2[[#This Row],[STEP8]]</f>
        <v>7359</v>
      </c>
      <c r="AI34" s="11">
        <f>Sug0.2[[#This Row],[STEP9]]</f>
        <v>7497</v>
      </c>
      <c r="AJ34" s="11">
        <f>Sug0.2[[#This Row],[STEP10]]</f>
        <v>7633</v>
      </c>
      <c r="AK34" s="11">
        <f>Sug0.2[[#This Row],[STEP11]]</f>
        <v>7757</v>
      </c>
      <c r="AL34" s="11">
        <f>Sug0.2[[#This Row],[STEP12]]</f>
        <v>7792</v>
      </c>
      <c r="AM34" s="11">
        <f>Sug0.2[[#This Row],[STEP13]]</f>
        <v>7889</v>
      </c>
      <c r="AN34" s="11">
        <f>Sug0.2[[#This Row],[STEP14]]</f>
        <v>8005</v>
      </c>
      <c r="AO34" s="11">
        <f>Sug0.2[[#This Row],[STEP15]]</f>
        <v>8077</v>
      </c>
      <c r="AP34" s="11">
        <f>Sug0.2[[#This Row],[STEP16]]</f>
        <v>8151</v>
      </c>
      <c r="AQ34" s="11">
        <f>Sug0.2[[#This Row],[STEP17]]</f>
        <v>8186</v>
      </c>
      <c r="AR34" s="11">
        <f>Sug0.2[[#This Row],[STEP18]]</f>
        <v>8262</v>
      </c>
      <c r="AS34" s="11">
        <f>Sug0.2[[#This Row],[STEP19]]</f>
        <v>8303</v>
      </c>
      <c r="AT34" s="11">
        <f>Sug0.2[[#This Row],[STEP20]]</f>
        <v>8342</v>
      </c>
      <c r="AU34" s="11">
        <f>Sug0.2[[#This Row],[STEP21]]</f>
        <v>8335</v>
      </c>
      <c r="AV34" s="11">
        <f>Sug0.2[[#This Row],[STEP22]]</f>
        <v>8374</v>
      </c>
      <c r="AW34" s="11">
        <f>Sug0.2[[#This Row],[STEP23]]</f>
        <v>8436</v>
      </c>
      <c r="AX34" s="11">
        <f>Sug0.2[[#This Row],[STEP24]]</f>
        <v>8407</v>
      </c>
      <c r="AY34" s="11">
        <f>Sug0.2[[#This Row],[STEP25]]</f>
        <v>8380</v>
      </c>
      <c r="AZ34" s="11">
        <f>Sug0.2[[#This Row],[STEP26]]</f>
        <v>8401</v>
      </c>
      <c r="BA34" s="11">
        <f>Sug0.2[[#This Row],[STEP27]]</f>
        <v>8470</v>
      </c>
      <c r="BB34" s="11">
        <f>Sug0.5[[#This Row],[STEP2]]</f>
        <v>6349</v>
      </c>
      <c r="BC34" s="11">
        <f>Sug0.5[[#This Row],[STEP3]]</f>
        <v>6558</v>
      </c>
      <c r="BD34" s="11">
        <f>Sug0.5[[#This Row],[STEP4]]</f>
        <v>6674</v>
      </c>
      <c r="BE34" s="11">
        <f>Sug0.5[[#This Row],[STEP5]]</f>
        <v>6810</v>
      </c>
      <c r="BF34" s="11">
        <f>Sug0.5[[#This Row],[STEP6]]</f>
        <v>6984</v>
      </c>
      <c r="BG34" s="11">
        <f>Sug0.5[[#This Row],[STEP7]]</f>
        <v>7145</v>
      </c>
      <c r="BH34" s="11">
        <f>Sug0.5[[#This Row],[STEP8]]</f>
        <v>7281</v>
      </c>
      <c r="BI34" s="11">
        <f>Sug0.5[[#This Row],[STEP9]]</f>
        <v>7407</v>
      </c>
      <c r="BJ34" s="11">
        <f>Sug0.5[[#This Row],[STEP10]]</f>
        <v>7537</v>
      </c>
      <c r="BK34" s="11">
        <f>Sug0.5[[#This Row],[STEP11]]</f>
        <v>7644</v>
      </c>
      <c r="BL34" s="11">
        <f>Sug0.5[[#This Row],[STEP12]]</f>
        <v>7681</v>
      </c>
      <c r="BM34" s="11">
        <f>Sug0.5[[#This Row],[STEP13]]</f>
        <v>7772</v>
      </c>
      <c r="BN34" s="11">
        <f>Sug0.5[[#This Row],[STEP14]]</f>
        <v>7884</v>
      </c>
      <c r="BO34" s="11">
        <f>Sug0.5[[#This Row],[STEP15]]</f>
        <v>7950</v>
      </c>
      <c r="BP34" s="11">
        <f>Sug0.5[[#This Row],[STEP16]]</f>
        <v>8010</v>
      </c>
      <c r="BQ34" s="11">
        <f>Sug0.5[[#This Row],[STEP17]]</f>
        <v>8043</v>
      </c>
      <c r="BR34" s="11">
        <f>Sug0.5[[#This Row],[STEP18]]</f>
        <v>8113</v>
      </c>
      <c r="BS34" s="11">
        <f>Sug0.5[[#This Row],[STEP19]]</f>
        <v>8153</v>
      </c>
      <c r="BT34" s="11">
        <f>Sug0.5[[#This Row],[STEP20]]</f>
        <v>8195</v>
      </c>
      <c r="BU34" s="11">
        <f>Sug0.5[[#This Row],[STEP21]]</f>
        <v>8195</v>
      </c>
      <c r="BV34" s="11">
        <f>Sug0.5[[#This Row],[STEP22]]</f>
        <v>8226</v>
      </c>
      <c r="BW34" s="11">
        <f>Sug0.5[[#This Row],[STEP23]]</f>
        <v>8294</v>
      </c>
      <c r="BX34" s="11">
        <f>Sug0.5[[#This Row],[STEP24]]</f>
        <v>8279</v>
      </c>
      <c r="BY34" s="11">
        <f>Sug0.5[[#This Row],[STEP25]]</f>
        <v>8253</v>
      </c>
      <c r="BZ34" s="11">
        <f>Sug0.5[[#This Row],[STEP26]]</f>
        <v>8278</v>
      </c>
      <c r="CA34" s="11">
        <f>Sug0.5[[#This Row],[STEP27]]</f>
        <v>8346</v>
      </c>
      <c r="CB34" s="11">
        <f>Reg[[#This Row],[NASP2]]</f>
        <v>754</v>
      </c>
      <c r="CC34" s="11">
        <f>Reg[[#This Row],[NASP3]]</f>
        <v>859</v>
      </c>
      <c r="CD34" s="11">
        <f>Reg[[#This Row],[NASP4]]</f>
        <v>961</v>
      </c>
      <c r="CE34" s="11">
        <f>Reg[[#This Row],[NASP5]]</f>
        <v>1077</v>
      </c>
      <c r="CF34" s="11">
        <f>Reg[[#This Row],[NASP6]]</f>
        <v>1154</v>
      </c>
      <c r="CG34" s="11">
        <f>Reg[[#This Row],[NASP7]]</f>
        <v>1255</v>
      </c>
      <c r="CH34" s="11">
        <f>Reg[[#This Row],[NASP8]]</f>
        <v>1376</v>
      </c>
      <c r="CI34" s="11">
        <f>Reg[[#This Row],[NASP9]]</f>
        <v>1471</v>
      </c>
      <c r="CJ34" s="11">
        <f>Reg[[#This Row],[NASP10]]</f>
        <v>1566</v>
      </c>
      <c r="CK34" s="11">
        <f>Reg[[#This Row],[NASP11]]</f>
        <v>1643</v>
      </c>
      <c r="CL34" s="11">
        <f>Reg[[#This Row],[NASP12]]</f>
        <v>1747</v>
      </c>
      <c r="CM34" s="11">
        <f>Reg[[#This Row],[NASP13]]</f>
        <v>1826</v>
      </c>
      <c r="CN34" s="11">
        <f>Reg[[#This Row],[NASP14]]</f>
        <v>1910</v>
      </c>
      <c r="CO34" s="11">
        <f>Reg[[#This Row],[NASP15]]</f>
        <v>1997</v>
      </c>
      <c r="CP34" s="11">
        <f>Reg[[#This Row],[NASP16]]</f>
        <v>2060</v>
      </c>
      <c r="CQ34" s="11">
        <f>Reg[[#This Row],[NASP17]]</f>
        <v>2138</v>
      </c>
      <c r="CR34" s="11">
        <f>Reg[[#This Row],[NASP18]]</f>
        <v>2217</v>
      </c>
      <c r="CS34" s="11">
        <f>Reg[[#This Row],[NASP19]]</f>
        <v>2291</v>
      </c>
      <c r="CT34" s="11">
        <f>Reg[[#This Row],[NASP20]]</f>
        <v>2336</v>
      </c>
      <c r="CU34" s="11">
        <f>Reg[[#This Row],[NASP21]]</f>
        <v>2417</v>
      </c>
      <c r="CV34" s="11">
        <f>Reg[[#This Row],[NASP22]]</f>
        <v>2475</v>
      </c>
      <c r="CW34" s="11">
        <f>Reg[[#This Row],[NASP23]]</f>
        <v>2554</v>
      </c>
      <c r="CX34" s="11">
        <f>Reg[[#This Row],[NASP24]]</f>
        <v>2648</v>
      </c>
      <c r="CY34" s="11">
        <f>Reg[[#This Row],[NASP25]]</f>
        <v>2710</v>
      </c>
      <c r="CZ34" s="11">
        <f>Reg[[#This Row],[NASP26]]</f>
        <v>2754</v>
      </c>
      <c r="DA34" s="11">
        <f>Reg[[#This Row],[NASP27]]</f>
        <v>2783</v>
      </c>
      <c r="DB34" s="11">
        <f>Sug0.2[[#This Row],[NASP2]]</f>
        <v>754</v>
      </c>
      <c r="DC34" s="11">
        <f>Sug0.2[[#This Row],[NASP3]]</f>
        <v>854</v>
      </c>
      <c r="DD34" s="11">
        <f>Sug0.2[[#This Row],[NASP4]]</f>
        <v>953</v>
      </c>
      <c r="DE34" s="11">
        <f>Sug0.2[[#This Row],[NASP5]]</f>
        <v>1065</v>
      </c>
      <c r="DF34" s="11">
        <f>Sug0.2[[#This Row],[NASP6]]</f>
        <v>1140</v>
      </c>
      <c r="DG34" s="11">
        <f>Sug0.2[[#This Row],[NASP7]]</f>
        <v>1236</v>
      </c>
      <c r="DH34" s="11">
        <f>Sug0.2[[#This Row],[NASP8]]</f>
        <v>1350</v>
      </c>
      <c r="DI34" s="11">
        <f>Sug0.2[[#This Row],[NASP9]]</f>
        <v>1441</v>
      </c>
      <c r="DJ34" s="11">
        <f>Sug0.2[[#This Row],[NASP10]]</f>
        <v>1533</v>
      </c>
      <c r="DK34" s="11">
        <f>Sug0.2[[#This Row],[NASP11]]</f>
        <v>1605</v>
      </c>
      <c r="DL34" s="11">
        <f>Sug0.2[[#This Row],[NASP12]]</f>
        <v>1706</v>
      </c>
      <c r="DM34" s="11">
        <f>Sug0.2[[#This Row],[NASP13]]</f>
        <v>1781</v>
      </c>
      <c r="DN34" s="11">
        <f>Sug0.2[[#This Row],[NASP14]]</f>
        <v>1861</v>
      </c>
      <c r="DO34" s="11">
        <f>Sug0.2[[#This Row],[NASP15]]</f>
        <v>1947</v>
      </c>
      <c r="DP34" s="11">
        <f>Sug0.2[[#This Row],[NASP16]]</f>
        <v>2012</v>
      </c>
      <c r="DQ34" s="11">
        <f>Sug0.2[[#This Row],[NASP17]]</f>
        <v>2085</v>
      </c>
      <c r="DR34" s="11">
        <f>Sug0.2[[#This Row],[NASP18]]</f>
        <v>2157</v>
      </c>
      <c r="DS34" s="11">
        <f>Sug0.2[[#This Row],[NASP19]]</f>
        <v>2227</v>
      </c>
      <c r="DT34" s="11">
        <f>Sug0.2[[#This Row],[NASP20]]</f>
        <v>2269</v>
      </c>
      <c r="DU34" s="11">
        <f>Sug0.2[[#This Row],[NASP21]]</f>
        <v>2344</v>
      </c>
      <c r="DV34" s="11">
        <f>Sug0.2[[#This Row],[NASP22]]</f>
        <v>2405</v>
      </c>
      <c r="DW34" s="11">
        <f>Sug0.2[[#This Row],[NASP23]]</f>
        <v>2480</v>
      </c>
      <c r="DX34" s="11">
        <f>Sug0.2[[#This Row],[NASP24]]</f>
        <v>2568</v>
      </c>
      <c r="DY34" s="11">
        <f>Sug0.2[[#This Row],[NASP25]]</f>
        <v>2618</v>
      </c>
      <c r="DZ34" s="11">
        <f>Sug0.2[[#This Row],[NASP26]]</f>
        <v>2655</v>
      </c>
      <c r="EA34" s="11">
        <f>Sug0.2[[#This Row],[NASP27]]</f>
        <v>2681</v>
      </c>
      <c r="EB34" s="15">
        <f>Sug0.5[[#This Row],[NASP2]]</f>
        <v>754</v>
      </c>
      <c r="EC34" s="15">
        <f>Sug0.5[[#This Row],[NASP3]]</f>
        <v>845</v>
      </c>
      <c r="ED34" s="15">
        <f>Sug0.5[[#This Row],[NASP4]]</f>
        <v>940</v>
      </c>
      <c r="EE34" s="15">
        <f>Sug0.5[[#This Row],[NASP5]]</f>
        <v>1043</v>
      </c>
      <c r="EF34" s="15">
        <f>Sug0.5[[#This Row],[NASP6]]</f>
        <v>1117</v>
      </c>
      <c r="EG34" s="15">
        <f>Sug0.5[[#This Row],[NASP7]]</f>
        <v>1203</v>
      </c>
      <c r="EH34" s="15">
        <f>Sug0.5[[#This Row],[NASP8]]</f>
        <v>1302</v>
      </c>
      <c r="EI34" s="15">
        <f>Sug0.5[[#This Row],[NASP9]]</f>
        <v>1388</v>
      </c>
      <c r="EJ34" s="15">
        <f>Sug0.5[[#This Row],[NASP10]]</f>
        <v>1466</v>
      </c>
      <c r="EK34" s="15">
        <f>Sug0.5[[#This Row],[NASP11]]</f>
        <v>1535</v>
      </c>
      <c r="EL34" s="15">
        <f>Sug0.5[[#This Row],[NASP12]]</f>
        <v>1625</v>
      </c>
      <c r="EM34" s="15">
        <f>Sug0.5[[#This Row],[NASP13]]</f>
        <v>1692</v>
      </c>
      <c r="EN34" s="15">
        <f>Sug0.5[[#This Row],[NASP14]]</f>
        <v>1759</v>
      </c>
      <c r="EO34" s="15">
        <f>Sug0.5[[#This Row],[NASP15]]</f>
        <v>1841</v>
      </c>
      <c r="EP34" s="15">
        <f>Sug0.5[[#This Row],[NASP16]]</f>
        <v>1904</v>
      </c>
      <c r="EQ34" s="15">
        <f>Sug0.5[[#This Row],[NASP17]]</f>
        <v>1977</v>
      </c>
      <c r="ER34" s="15">
        <f>Sug0.5[[#This Row],[NASP18]]</f>
        <v>2043</v>
      </c>
      <c r="ES34" s="15">
        <f>Sug0.5[[#This Row],[NASP19]]</f>
        <v>2109</v>
      </c>
      <c r="ET34" s="15">
        <f>Sug0.5[[#This Row],[NASP20]]</f>
        <v>2137</v>
      </c>
      <c r="EU34" s="15">
        <f>Sug0.5[[#This Row],[NASP21]]</f>
        <v>2206</v>
      </c>
      <c r="EV34" s="15">
        <f>Sug0.5[[#This Row],[NASP22]]</f>
        <v>2260</v>
      </c>
      <c r="EW34" s="15">
        <f>Sug0.5[[#This Row],[NASP23]]</f>
        <v>2316</v>
      </c>
      <c r="EX34" s="15">
        <f>Sug0.5[[#This Row],[NASP24]]</f>
        <v>2386</v>
      </c>
      <c r="EY34" s="15">
        <f>Sug0.5[[#This Row],[NASP25]]</f>
        <v>2427</v>
      </c>
      <c r="EZ34" s="15">
        <f>Sug0.5[[#This Row],[NASP26]]</f>
        <v>2460</v>
      </c>
      <c r="FA34" s="15">
        <f>Sug0.5[[#This Row],[NASP27]]</f>
        <v>2487</v>
      </c>
      <c r="FB34" s="15">
        <f>Reg[[#This Row],[CIRP2]]</f>
        <v>66</v>
      </c>
      <c r="FC34" s="15">
        <f>Reg[[#This Row],[CIRP3]]</f>
        <v>62</v>
      </c>
      <c r="FD34" s="15">
        <f>Reg[[#This Row],[CIRP4]]</f>
        <v>69</v>
      </c>
      <c r="FE34" s="15">
        <f>Reg[[#This Row],[CIRP5]]</f>
        <v>69</v>
      </c>
      <c r="FF34" s="15">
        <f>Reg[[#This Row],[CIRP6]]</f>
        <v>66</v>
      </c>
      <c r="FG34" s="15">
        <f>Reg[[#This Row],[CIRP7]]</f>
        <v>73</v>
      </c>
      <c r="FH34" s="15">
        <f>Reg[[#This Row],[CIRP8]]</f>
        <v>78</v>
      </c>
      <c r="FI34" s="15">
        <f>Reg[[#This Row],[CIRP9]]</f>
        <v>79</v>
      </c>
      <c r="FJ34" s="15">
        <f>Reg[[#This Row],[CIRP10]]</f>
        <v>91</v>
      </c>
      <c r="FK34" s="15">
        <f>Reg[[#This Row],[CIRP11]]</f>
        <v>96</v>
      </c>
      <c r="FL34" s="15">
        <f>Reg[[#This Row],[CIRP12]]</f>
        <v>97</v>
      </c>
      <c r="FM34" s="15">
        <f>Reg[[#This Row],[CIRP13]]</f>
        <v>96</v>
      </c>
      <c r="FN34" s="15">
        <f>Reg[[#This Row],[CIRP14]]</f>
        <v>97</v>
      </c>
      <c r="FO34" s="15">
        <f>Reg[[#This Row],[CIRP15]]</f>
        <v>100</v>
      </c>
      <c r="FP34" s="15">
        <f>Reg[[#This Row],[CIRP16]]</f>
        <v>106</v>
      </c>
      <c r="FQ34" s="15">
        <f>Reg[[#This Row],[CIRP17]]</f>
        <v>111</v>
      </c>
      <c r="FR34" s="15">
        <f>Reg[[#This Row],[CIRP18]]</f>
        <v>116</v>
      </c>
      <c r="FS34" s="15">
        <f>Reg[[#This Row],[CIRP19]]</f>
        <v>134</v>
      </c>
      <c r="FT34" s="15">
        <f>Reg[[#This Row],[CIRP20]]</f>
        <v>137</v>
      </c>
      <c r="FU34" s="15">
        <f>Reg[[#This Row],[CIRP21]]</f>
        <v>144</v>
      </c>
      <c r="FV34" s="15">
        <f>Reg[[#This Row],[CIRP22]]</f>
        <v>145</v>
      </c>
      <c r="FW34" s="15">
        <f>Reg[[#This Row],[CIRP23]]</f>
        <v>149</v>
      </c>
      <c r="FX34" s="15">
        <f>Reg[[#This Row],[CIRP24]]</f>
        <v>143</v>
      </c>
      <c r="FY34" s="15">
        <f>Reg[[#This Row],[CIRP25]]</f>
        <v>146</v>
      </c>
      <c r="FZ34" s="15">
        <f>Reg[[#This Row],[CIRP26]]</f>
        <v>145</v>
      </c>
      <c r="GA34" s="15">
        <f>Reg[[#This Row],[CIRP27]]</f>
        <v>157</v>
      </c>
      <c r="GB34" s="15">
        <f>Sug0.2[[#This Row],[CIRP2]]</f>
        <v>66</v>
      </c>
      <c r="GC34" s="15">
        <f>Sug0.2[[#This Row],[CIRP3]]</f>
        <v>61</v>
      </c>
      <c r="GD34" s="15">
        <f>Sug0.2[[#This Row],[CIRP4]]</f>
        <v>66</v>
      </c>
      <c r="GE34" s="15">
        <f>Sug0.2[[#This Row],[CIRP5]]</f>
        <v>66</v>
      </c>
      <c r="GF34" s="15">
        <f>Sug0.2[[#This Row],[CIRP6]]</f>
        <v>63</v>
      </c>
      <c r="GG34" s="15">
        <f>Sug0.2[[#This Row],[CIRP7]]</f>
        <v>71</v>
      </c>
      <c r="GH34" s="15">
        <f>Sug0.2[[#This Row],[CIRP8]]</f>
        <v>76</v>
      </c>
      <c r="GI34" s="15">
        <f>Sug0.2[[#This Row],[CIRP9]]</f>
        <v>77</v>
      </c>
      <c r="GJ34" s="15">
        <f>Sug0.2[[#This Row],[CIRP10]]</f>
        <v>89</v>
      </c>
      <c r="GK34" s="15">
        <f>Sug0.2[[#This Row],[CIRP11]]</f>
        <v>94</v>
      </c>
      <c r="GL34" s="15">
        <f>Sug0.2[[#This Row],[CIRP12]]</f>
        <v>95</v>
      </c>
      <c r="GM34" s="15">
        <f>Sug0.2[[#This Row],[CIRP13]]</f>
        <v>94</v>
      </c>
      <c r="GN34" s="15">
        <f>Sug0.2[[#This Row],[CIRP14]]</f>
        <v>95</v>
      </c>
      <c r="GO34" s="15">
        <f>Sug0.2[[#This Row],[CIRP15]]</f>
        <v>98</v>
      </c>
      <c r="GP34" s="15">
        <f>Sug0.2[[#This Row],[CIRP16]]</f>
        <v>102</v>
      </c>
      <c r="GQ34" s="15">
        <f>Sug0.2[[#This Row],[CIRP17]]</f>
        <v>107</v>
      </c>
      <c r="GR34" s="15">
        <f>Sug0.2[[#This Row],[CIRP18]]</f>
        <v>112</v>
      </c>
      <c r="GS34" s="15">
        <f>Sug0.2[[#This Row],[CIRP19]]</f>
        <v>128</v>
      </c>
      <c r="GT34" s="15">
        <f>Sug0.2[[#This Row],[CIRP20]]</f>
        <v>131</v>
      </c>
      <c r="GU34" s="15">
        <f>Sug0.2[[#This Row],[CIRP21]]</f>
        <v>138</v>
      </c>
      <c r="GV34" s="15">
        <f>Sug0.2[[#This Row],[CIRP22]]</f>
        <v>137</v>
      </c>
      <c r="GW34" s="15">
        <f>Sug0.2[[#This Row],[CIRP23]]</f>
        <v>143</v>
      </c>
      <c r="GX34" s="15">
        <f>Sug0.2[[#This Row],[CIRP24]]</f>
        <v>138</v>
      </c>
      <c r="GY34" s="15">
        <f>Sug0.2[[#This Row],[CIRP25]]</f>
        <v>142</v>
      </c>
      <c r="GZ34" s="15">
        <f>Sug0.2[[#This Row],[CIRP26]]</f>
        <v>139</v>
      </c>
      <c r="HA34" s="15">
        <f>Sug0.2[[#This Row],[CIRP27]]</f>
        <v>150</v>
      </c>
      <c r="HB34" s="15">
        <f>Sug0.5[[#This Row],[CIRP2]]</f>
        <v>66</v>
      </c>
      <c r="HC34" s="15">
        <f>Sug0.5[[#This Row],[CIRP3]]</f>
        <v>61</v>
      </c>
      <c r="HD34" s="15">
        <f>Sug0.5[[#This Row],[CIRP4]]</f>
        <v>65</v>
      </c>
      <c r="HE34" s="15">
        <f>Sug0.5[[#This Row],[CIRP5]]</f>
        <v>65</v>
      </c>
      <c r="HF34" s="15">
        <f>Sug0.5[[#This Row],[CIRP6]]</f>
        <v>62</v>
      </c>
      <c r="HG34" s="15">
        <f>Sug0.5[[#This Row],[CIRP7]]</f>
        <v>70</v>
      </c>
      <c r="HH34" s="15">
        <f>Sug0.5[[#This Row],[CIRP8]]</f>
        <v>75</v>
      </c>
      <c r="HI34" s="15">
        <f>Sug0.5[[#This Row],[CIRP9]]</f>
        <v>76</v>
      </c>
      <c r="HJ34" s="15">
        <f>Sug0.5[[#This Row],[CIRP10]]</f>
        <v>88</v>
      </c>
      <c r="HK34" s="15">
        <f>Sug0.5[[#This Row],[CIRP11]]</f>
        <v>92</v>
      </c>
      <c r="HL34" s="15">
        <f>Sug0.5[[#This Row],[CIRP12]]</f>
        <v>92</v>
      </c>
      <c r="HM34" s="15">
        <f>Sug0.5[[#This Row],[CIRP13]]</f>
        <v>91</v>
      </c>
      <c r="HN34" s="15">
        <f>Sug0.5[[#This Row],[CIRP14]]</f>
        <v>93</v>
      </c>
      <c r="HO34" s="15">
        <f>Sug0.5[[#This Row],[CIRP15]]</f>
        <v>93</v>
      </c>
      <c r="HP34" s="15">
        <f>Sug0.5[[#This Row],[CIRP16]]</f>
        <v>96</v>
      </c>
      <c r="HQ34" s="15">
        <f>Sug0.5[[#This Row],[CIRP17]]</f>
        <v>99</v>
      </c>
      <c r="HR34" s="15">
        <f>Sug0.5[[#This Row],[CIRP18]]</f>
        <v>103</v>
      </c>
      <c r="HS34" s="15">
        <f>Sug0.5[[#This Row],[CIRP19]]</f>
        <v>116</v>
      </c>
      <c r="HT34" s="15">
        <f>Sug0.5[[#This Row],[CIRP20]]</f>
        <v>119</v>
      </c>
      <c r="HU34" s="15">
        <f>Sug0.5[[#This Row],[CIRP21]]</f>
        <v>127</v>
      </c>
      <c r="HV34" s="15">
        <f>Sug0.5[[#This Row],[CIRP22]]</f>
        <v>125</v>
      </c>
      <c r="HW34" s="15">
        <f>Sug0.5[[#This Row],[CIRP23]]</f>
        <v>133</v>
      </c>
      <c r="HX34" s="15">
        <f>Sug0.5[[#This Row],[CIRP24]]</f>
        <v>131</v>
      </c>
      <c r="HY34" s="15">
        <f>Sug0.5[[#This Row],[CIRP25]]</f>
        <v>133</v>
      </c>
      <c r="HZ34" s="15">
        <f>Sug0.5[[#This Row],[CIRP26]]</f>
        <v>127</v>
      </c>
      <c r="IA34" s="15">
        <f>Sug0.5[[#This Row],[CIRP27]]</f>
        <v>135</v>
      </c>
      <c r="IB34" s="15">
        <f>Reg[[#This Row],[HCCP2]]</f>
        <v>4</v>
      </c>
      <c r="IC34" s="15">
        <f>Reg[[#This Row],[HCCP3]]</f>
        <v>5</v>
      </c>
      <c r="ID34" s="15">
        <f>Reg[[#This Row],[HCCP4]]</f>
        <v>6</v>
      </c>
      <c r="IE34" s="15">
        <f>Reg[[#This Row],[HCCP5]]</f>
        <v>3</v>
      </c>
      <c r="IF34" s="15">
        <f>Reg[[#This Row],[HCCP6]]</f>
        <v>3</v>
      </c>
      <c r="IG34" s="15">
        <f>Reg[[#This Row],[HCCP7]]</f>
        <v>4</v>
      </c>
      <c r="IH34" s="15">
        <f>Reg[[#This Row],[HCCP8]]</f>
        <v>5</v>
      </c>
      <c r="II34" s="15">
        <f>Reg[[#This Row],[HCCP9]]</f>
        <v>6</v>
      </c>
      <c r="IJ34" s="15">
        <f>Reg[[#This Row],[HCCP10]]</f>
        <v>6</v>
      </c>
      <c r="IK34" s="15">
        <f>Reg[[#This Row],[HCCP11]]</f>
        <v>3</v>
      </c>
      <c r="IL34" s="15">
        <f>Reg[[#This Row],[HCCP12]]</f>
        <v>3</v>
      </c>
      <c r="IM34" s="15">
        <f>Reg[[#This Row],[HCCP13]]</f>
        <v>4</v>
      </c>
      <c r="IN34" s="15">
        <f>Reg[[#This Row],[HCCP14]]</f>
        <v>4</v>
      </c>
      <c r="IO34" s="15">
        <f>Reg[[#This Row],[HCCP15]]</f>
        <v>4</v>
      </c>
      <c r="IP34" s="15">
        <f>Reg[[#This Row],[HCCP16]]</f>
        <v>7</v>
      </c>
      <c r="IQ34" s="15">
        <f>Reg[[#This Row],[HCCP17]]</f>
        <v>5</v>
      </c>
      <c r="IR34" s="15">
        <f>Reg[[#This Row],[HCCP18]]</f>
        <v>6</v>
      </c>
      <c r="IS34" s="15">
        <f>Reg[[#This Row],[HCCP19]]</f>
        <v>7</v>
      </c>
      <c r="IT34" s="15">
        <f>Reg[[#This Row],[HCCP20]]</f>
        <v>9</v>
      </c>
      <c r="IU34" s="15">
        <f>Reg[[#This Row],[HCCP21]]</f>
        <v>5</v>
      </c>
      <c r="IV34" s="15">
        <f>Reg[[#This Row],[HCCP22]]</f>
        <v>6</v>
      </c>
      <c r="IW34" s="15">
        <f>Reg[[#This Row],[HCCP23]]</f>
        <v>7</v>
      </c>
      <c r="IX34" s="15">
        <f>Reg[[#This Row],[HCCP24]]</f>
        <v>16</v>
      </c>
      <c r="IY34" s="15">
        <f>Reg[[#This Row],[HCCP25]]</f>
        <v>10</v>
      </c>
      <c r="IZ34" s="15">
        <f>Reg[[#This Row],[HCCP26]]</f>
        <v>15</v>
      </c>
      <c r="JA34" s="15">
        <f>Reg[[#This Row],[HCCP27]]</f>
        <v>4</v>
      </c>
      <c r="JB34" s="15">
        <f>Sug0.2[[#This Row],[HCCP2]]</f>
        <v>4</v>
      </c>
      <c r="JC34" s="15">
        <f>Sug0.2[[#This Row],[HCCP3]]</f>
        <v>5</v>
      </c>
      <c r="JD34" s="15">
        <f>Sug0.2[[#This Row],[HCCP4]]</f>
        <v>6</v>
      </c>
      <c r="JE34" s="15">
        <f>Sug0.2[[#This Row],[HCCP5]]</f>
        <v>3</v>
      </c>
      <c r="JF34" s="15">
        <f>Sug0.2[[#This Row],[HCCP6]]</f>
        <v>3</v>
      </c>
      <c r="JG34" s="15">
        <f>Sug0.2[[#This Row],[HCCP7]]</f>
        <v>3</v>
      </c>
      <c r="JH34" s="15">
        <f>Sug0.2[[#This Row],[HCCP8]]</f>
        <v>5</v>
      </c>
      <c r="JI34" s="15">
        <f>Sug0.2[[#This Row],[HCCP9]]</f>
        <v>6</v>
      </c>
      <c r="JJ34" s="15">
        <f>Sug0.2[[#This Row],[HCCP10]]</f>
        <v>6</v>
      </c>
      <c r="JK34" s="15">
        <f>Sug0.2[[#This Row],[HCCP11]]</f>
        <v>3</v>
      </c>
      <c r="JL34" s="15">
        <f>Sug0.2[[#This Row],[HCCP12]]</f>
        <v>3</v>
      </c>
      <c r="JM34" s="15">
        <f>Sug0.2[[#This Row],[HCCP13]]</f>
        <v>4</v>
      </c>
      <c r="JN34" s="15">
        <f>Sug0.2[[#This Row],[HCCP14]]</f>
        <v>4</v>
      </c>
      <c r="JO34" s="15">
        <f>Sug0.2[[#This Row],[HCCP15]]</f>
        <v>4</v>
      </c>
      <c r="JP34" s="15">
        <f>Sug0.2[[#This Row],[HCCP16]]</f>
        <v>7</v>
      </c>
      <c r="JQ34" s="15">
        <f>Sug0.2[[#This Row],[HCCP17]]</f>
        <v>5</v>
      </c>
      <c r="JR34" s="15">
        <f>Sug0.2[[#This Row],[HCCP18]]</f>
        <v>6</v>
      </c>
      <c r="JS34" s="15">
        <f>Sug0.2[[#This Row],[HCCP19]]</f>
        <v>7</v>
      </c>
      <c r="JT34" s="15">
        <f>Sug0.2[[#This Row],[HCCP20]]</f>
        <v>9</v>
      </c>
      <c r="JU34" s="15">
        <f>Sug0.2[[#This Row],[HCCP21]]</f>
        <v>5</v>
      </c>
      <c r="JV34" s="15">
        <f>Sug0.2[[#This Row],[HCCP22]]</f>
        <v>6</v>
      </c>
      <c r="JW34" s="15">
        <f>Sug0.2[[#This Row],[HCCP23]]</f>
        <v>6</v>
      </c>
      <c r="JX34" s="15">
        <f>Sug0.2[[#This Row],[HCCP24]]</f>
        <v>15</v>
      </c>
      <c r="JY34" s="15">
        <f>Sug0.2[[#This Row],[HCCP25]]</f>
        <v>9</v>
      </c>
      <c r="JZ34" s="15">
        <f>Sug0.2[[#This Row],[HCCP26]]</f>
        <v>14</v>
      </c>
      <c r="KA34" s="15">
        <f>Sug0.2[[#This Row],[HCCP27]]</f>
        <v>4</v>
      </c>
      <c r="KB34" s="15">
        <f>Sug0.5[[#This Row],[HCCP2]]</f>
        <v>4</v>
      </c>
      <c r="KC34" s="15">
        <f>Sug0.5[[#This Row],[HCCP3]]</f>
        <v>5</v>
      </c>
      <c r="KD34" s="15">
        <f>Sug0.5[[#This Row],[HCCP4]]</f>
        <v>6</v>
      </c>
      <c r="KE34" s="15">
        <f>Sug0.5[[#This Row],[HCCP5]]</f>
        <v>3</v>
      </c>
      <c r="KF34" s="15">
        <f>Sug0.5[[#This Row],[HCCP6]]</f>
        <v>3</v>
      </c>
      <c r="KG34" s="15">
        <f>Sug0.5[[#This Row],[HCCP7]]</f>
        <v>3</v>
      </c>
      <c r="KH34" s="15">
        <f>Sug0.5[[#This Row],[HCCP8]]</f>
        <v>5</v>
      </c>
      <c r="KI34" s="15">
        <f>Sug0.5[[#This Row],[HCCP9]]</f>
        <v>6</v>
      </c>
      <c r="KJ34" s="15">
        <f>Sug0.5[[#This Row],[HCCP10]]</f>
        <v>6</v>
      </c>
      <c r="KK34" s="15">
        <f>Sug0.5[[#This Row],[HCCP11]]</f>
        <v>3</v>
      </c>
      <c r="KL34" s="15">
        <f>Sug0.5[[#This Row],[HCCP12]]</f>
        <v>3</v>
      </c>
      <c r="KM34" s="15">
        <f>Sug0.5[[#This Row],[HCCP13]]</f>
        <v>4</v>
      </c>
      <c r="KN34" s="15">
        <f>Sug0.5[[#This Row],[HCCP14]]</f>
        <v>4</v>
      </c>
      <c r="KO34" s="15">
        <f>Sug0.5[[#This Row],[HCCP15]]</f>
        <v>4</v>
      </c>
      <c r="KP34" s="15">
        <f>Sug0.5[[#This Row],[HCCP16]]</f>
        <v>6</v>
      </c>
      <c r="KQ34" s="15">
        <f>Sug0.5[[#This Row],[HCCP17]]</f>
        <v>4</v>
      </c>
      <c r="KR34" s="15">
        <f>Sug0.5[[#This Row],[HCCP18]]</f>
        <v>4</v>
      </c>
      <c r="KS34" s="15">
        <f>Sug0.5[[#This Row],[HCCP19]]</f>
        <v>6</v>
      </c>
      <c r="KT34" s="15">
        <f>Sug0.5[[#This Row],[HCCP20]]</f>
        <v>9</v>
      </c>
      <c r="KU34" s="15">
        <f>Sug0.5[[#This Row],[HCCP21]]</f>
        <v>4</v>
      </c>
      <c r="KV34" s="15">
        <f>Sug0.5[[#This Row],[HCCP22]]</f>
        <v>5</v>
      </c>
      <c r="KW34" s="15">
        <f>Sug0.5[[#This Row],[HCCP23]]</f>
        <v>4</v>
      </c>
      <c r="KX34" s="15">
        <f>Sug0.5[[#This Row],[HCCP24]]</f>
        <v>12</v>
      </c>
      <c r="KY34" s="15">
        <f>Sug0.5[[#This Row],[HCCP25]]</f>
        <v>9</v>
      </c>
      <c r="KZ34" s="15">
        <f>Sug0.5[[#This Row],[HCCP26]]</f>
        <v>13</v>
      </c>
      <c r="LA34" s="15">
        <f>Sug0.5[[#This Row],[HCCP27]]</f>
        <v>4</v>
      </c>
      <c r="LB34" s="15">
        <f>Reg[[#This Row],[CHDP2]]</f>
        <v>1392</v>
      </c>
      <c r="LC34" s="15">
        <f>Reg[[#This Row],[CHDP3]]</f>
        <v>1411</v>
      </c>
      <c r="LD34" s="15">
        <f>Reg[[#This Row],[CHDP4]]</f>
        <v>1444</v>
      </c>
      <c r="LE34" s="15">
        <f>Reg[[#This Row],[CHDP5]]</f>
        <v>1448</v>
      </c>
      <c r="LF34" s="15">
        <f>Reg[[#This Row],[CHDP6]]</f>
        <v>1451</v>
      </c>
      <c r="LG34" s="15">
        <f>Reg[[#This Row],[CHDP7]]</f>
        <v>1484</v>
      </c>
      <c r="LH34" s="15">
        <f>Reg[[#This Row],[CHDP8]]</f>
        <v>1476</v>
      </c>
      <c r="LI34" s="15">
        <f>Reg[[#This Row],[CHDP9]]</f>
        <v>1505</v>
      </c>
      <c r="LJ34" s="15">
        <f>Reg[[#This Row],[CHDP10]]</f>
        <v>1538</v>
      </c>
      <c r="LK34" s="15">
        <f>Reg[[#This Row],[CHDP11]]</f>
        <v>1560</v>
      </c>
      <c r="LL34" s="15">
        <f>Reg[[#This Row],[CHDP12]]</f>
        <v>1545</v>
      </c>
      <c r="LM34" s="15">
        <f>Reg[[#This Row],[CHDP13]]</f>
        <v>1535</v>
      </c>
      <c r="LN34" s="15">
        <f>Reg[[#This Row],[CHDP14]]</f>
        <v>1578</v>
      </c>
      <c r="LO34" s="15">
        <f>Reg[[#This Row],[CHDP15]]</f>
        <v>1592</v>
      </c>
      <c r="LP34" s="15">
        <f>Reg[[#This Row],[CHDP16]]</f>
        <v>1592</v>
      </c>
      <c r="LQ34" s="15">
        <f>Reg[[#This Row],[CHDP17]]</f>
        <v>1598</v>
      </c>
      <c r="LR34" s="15">
        <f>Reg[[#This Row],[CHDP18]]</f>
        <v>1595</v>
      </c>
      <c r="LS34" s="15">
        <f>Reg[[#This Row],[CHDP19]]</f>
        <v>1599</v>
      </c>
      <c r="LT34" s="15">
        <f>Reg[[#This Row],[CHDP20]]</f>
        <v>1576</v>
      </c>
      <c r="LU34" s="15">
        <f>Reg[[#This Row],[CHDP21]]</f>
        <v>1568</v>
      </c>
      <c r="LV34" s="15">
        <f>Reg[[#This Row],[CHDP22]]</f>
        <v>1553</v>
      </c>
      <c r="LW34" s="15">
        <f>Reg[[#This Row],[CHDP23]]</f>
        <v>1549</v>
      </c>
      <c r="LX34" s="15">
        <f>Reg[[#This Row],[CHDP24]]</f>
        <v>1491</v>
      </c>
      <c r="LY34" s="15">
        <f>Reg[[#This Row],[CHDP25]]</f>
        <v>1456</v>
      </c>
      <c r="LZ34" s="15">
        <f>Reg[[#This Row],[CHDP26]]</f>
        <v>1444</v>
      </c>
      <c r="MA34" s="15">
        <f>Reg[[#This Row],[CHDP27]]</f>
        <v>1411</v>
      </c>
      <c r="MB34" s="15">
        <f>Sug0.2[[#This Row],[CHDP2]]</f>
        <v>1392</v>
      </c>
      <c r="MC34" s="15">
        <f>Sug0.2[[#This Row],[CHDP3]]</f>
        <v>1411</v>
      </c>
      <c r="MD34" s="15">
        <f>Sug0.2[[#This Row],[CHDP4]]</f>
        <v>1444</v>
      </c>
      <c r="ME34" s="15">
        <f>Sug0.2[[#This Row],[CHDP5]]</f>
        <v>1448</v>
      </c>
      <c r="MF34" s="15">
        <f>Sug0.2[[#This Row],[CHDP6]]</f>
        <v>1451</v>
      </c>
      <c r="MG34" s="15">
        <f>Sug0.2[[#This Row],[CHDP7]]</f>
        <v>1483</v>
      </c>
      <c r="MH34" s="15">
        <f>Sug0.2[[#This Row],[CHDP8]]</f>
        <v>1475</v>
      </c>
      <c r="MI34" s="15">
        <f>Sug0.2[[#This Row],[CHDP9]]</f>
        <v>1503</v>
      </c>
      <c r="MJ34" s="15">
        <f>Sug0.2[[#This Row],[CHDP10]]</f>
        <v>1535</v>
      </c>
      <c r="MK34" s="15">
        <f>Sug0.2[[#This Row],[CHDP11]]</f>
        <v>1556</v>
      </c>
      <c r="ML34" s="15">
        <f>Sug0.2[[#This Row],[CHDP12]]</f>
        <v>1540</v>
      </c>
      <c r="MM34" s="15">
        <f>Sug0.2[[#This Row],[CHDP13]]</f>
        <v>1531</v>
      </c>
      <c r="MN34" s="15">
        <f>Sug0.2[[#This Row],[CHDP14]]</f>
        <v>1573</v>
      </c>
      <c r="MO34" s="15">
        <f>Sug0.2[[#This Row],[CHDP15]]</f>
        <v>1586</v>
      </c>
      <c r="MP34" s="15">
        <f>Sug0.2[[#This Row],[CHDP16]]</f>
        <v>1586</v>
      </c>
      <c r="MQ34" s="15">
        <f>Sug0.2[[#This Row],[CHDP17]]</f>
        <v>1589</v>
      </c>
      <c r="MR34" s="15">
        <f>Sug0.2[[#This Row],[CHDP18]]</f>
        <v>1586</v>
      </c>
      <c r="MS34" s="15">
        <f>Sug0.2[[#This Row],[CHDP19]]</f>
        <v>1591</v>
      </c>
      <c r="MT34" s="15">
        <f>Sug0.2[[#This Row],[CHDP20]]</f>
        <v>1566</v>
      </c>
      <c r="MU34" s="15">
        <f>Sug0.2[[#This Row],[CHDP21]]</f>
        <v>1558</v>
      </c>
      <c r="MV34" s="15">
        <f>Sug0.2[[#This Row],[CHDP22]]</f>
        <v>1544</v>
      </c>
      <c r="MW34" s="15">
        <f>Sug0.2[[#This Row],[CHDP23]]</f>
        <v>1539</v>
      </c>
      <c r="MX34" s="15">
        <f>Sug0.2[[#This Row],[CHDP24]]</f>
        <v>1483</v>
      </c>
      <c r="MY34" s="15">
        <f>Sug0.2[[#This Row],[CHDP25]]</f>
        <v>1444</v>
      </c>
      <c r="MZ34" s="15">
        <f>Sug0.2[[#This Row],[CHDP26]]</f>
        <v>1433</v>
      </c>
      <c r="NA34" s="15">
        <f>Sug0.2[[#This Row],[CHDP27]]</f>
        <v>1402</v>
      </c>
      <c r="NB34" s="15">
        <f>Sug0.5[[#This Row],[CHDP2]]</f>
        <v>1392</v>
      </c>
      <c r="NC34" s="15">
        <f>Sug0.5[[#This Row],[CHDP3]]</f>
        <v>1411</v>
      </c>
      <c r="ND34" s="15">
        <f>Sug0.5[[#This Row],[CHDP4]]</f>
        <v>1444</v>
      </c>
      <c r="NE34" s="15">
        <f>Sug0.5[[#This Row],[CHDP5]]</f>
        <v>1448</v>
      </c>
      <c r="NF34" s="15">
        <f>Sug0.5[[#This Row],[CHDP6]]</f>
        <v>1451</v>
      </c>
      <c r="NG34" s="15">
        <f>Sug0.5[[#This Row],[CHDP7]]</f>
        <v>1482</v>
      </c>
      <c r="NH34" s="15">
        <f>Sug0.5[[#This Row],[CHDP8]]</f>
        <v>1475</v>
      </c>
      <c r="NI34" s="15">
        <f>Sug0.5[[#This Row],[CHDP9]]</f>
        <v>1503</v>
      </c>
      <c r="NJ34" s="15">
        <f>Sug0.5[[#This Row],[CHDP10]]</f>
        <v>1534</v>
      </c>
      <c r="NK34" s="15">
        <f>Sug0.5[[#This Row],[CHDP11]]</f>
        <v>1553</v>
      </c>
      <c r="NL34" s="15">
        <f>Sug0.5[[#This Row],[CHDP12]]</f>
        <v>1535</v>
      </c>
      <c r="NM34" s="15">
        <f>Sug0.5[[#This Row],[CHDP13]]</f>
        <v>1527</v>
      </c>
      <c r="NN34" s="15">
        <f>Sug0.5[[#This Row],[CHDP14]]</f>
        <v>1566</v>
      </c>
      <c r="NO34" s="15">
        <f>Sug0.5[[#This Row],[CHDP15]]</f>
        <v>1576</v>
      </c>
      <c r="NP34" s="15">
        <f>Sug0.5[[#This Row],[CHDP16]]</f>
        <v>1576</v>
      </c>
      <c r="NQ34" s="15">
        <f>Sug0.5[[#This Row],[CHDP17]]</f>
        <v>1577</v>
      </c>
      <c r="NR34" s="15">
        <f>Sug0.5[[#This Row],[CHDP18]]</f>
        <v>1574</v>
      </c>
      <c r="NS34" s="15">
        <f>Sug0.5[[#This Row],[CHDP19]]</f>
        <v>1574</v>
      </c>
      <c r="NT34" s="15">
        <f>Sug0.5[[#This Row],[CHDP20]]</f>
        <v>1550</v>
      </c>
      <c r="NU34" s="15">
        <f>Sug0.5[[#This Row],[CHDP21]]</f>
        <v>1543</v>
      </c>
      <c r="NV34" s="15">
        <f>Sug0.5[[#This Row],[CHDP22]]</f>
        <v>1525</v>
      </c>
      <c r="NW34" s="15">
        <f>Sug0.5[[#This Row],[CHDP23]]</f>
        <v>1515</v>
      </c>
      <c r="NX34" s="15">
        <f>Sug0.5[[#This Row],[CHDP24]]</f>
        <v>1462</v>
      </c>
      <c r="NY34" s="15">
        <f>Sug0.5[[#This Row],[CHDP25]]</f>
        <v>1425</v>
      </c>
      <c r="NZ34" s="15">
        <f>Sug0.5[[#This Row],[CHDP26]]</f>
        <v>1411</v>
      </c>
      <c r="OA34" s="15">
        <f>Sug0.5[[#This Row],[CHDP27]]</f>
        <v>1377</v>
      </c>
      <c r="OB34" s="15">
        <f>Reg[[#This Row],[T2DP2]]</f>
        <v>2215</v>
      </c>
      <c r="OC34" s="15">
        <f>Reg[[#This Row],[T2DP3]]</f>
        <v>2284</v>
      </c>
      <c r="OD34" s="15">
        <f>Reg[[#This Row],[T2DP4]]</f>
        <v>2347</v>
      </c>
      <c r="OE34" s="15">
        <f>Reg[[#This Row],[T2DP5]]</f>
        <v>2411</v>
      </c>
      <c r="OF34" s="15">
        <f>Reg[[#This Row],[T2DP6]]</f>
        <v>2481</v>
      </c>
      <c r="OG34" s="15">
        <f>Reg[[#This Row],[T2DP7]]</f>
        <v>2566</v>
      </c>
      <c r="OH34" s="15">
        <f>Reg[[#This Row],[T2DP8]]</f>
        <v>2620</v>
      </c>
      <c r="OI34" s="15">
        <f>Reg[[#This Row],[T2DP9]]</f>
        <v>2680</v>
      </c>
      <c r="OJ34" s="15">
        <f>Reg[[#This Row],[T2DP10]]</f>
        <v>2773</v>
      </c>
      <c r="OK34" s="15">
        <f>Reg[[#This Row],[T2DP11]]</f>
        <v>2815</v>
      </c>
      <c r="OL34" s="15">
        <f>Reg[[#This Row],[T2DP12]]</f>
        <v>2873</v>
      </c>
      <c r="OM34" s="15">
        <f>Reg[[#This Row],[T2DP13]]</f>
        <v>2947</v>
      </c>
      <c r="ON34" s="15">
        <f>Reg[[#This Row],[T2DP14]]</f>
        <v>3010</v>
      </c>
      <c r="OO34" s="15">
        <f>Reg[[#This Row],[T2DP15]]</f>
        <v>3094</v>
      </c>
      <c r="OP34" s="15">
        <f>Reg[[#This Row],[T2DP16]]</f>
        <v>3157</v>
      </c>
      <c r="OQ34" s="15">
        <f>Reg[[#This Row],[T2DP17]]</f>
        <v>3166</v>
      </c>
      <c r="OR34" s="15">
        <f>Reg[[#This Row],[T2DP18]]</f>
        <v>3244</v>
      </c>
      <c r="OS34" s="15">
        <f>Reg[[#This Row],[T2DP19]]</f>
        <v>3313</v>
      </c>
      <c r="OT34" s="15">
        <f>Reg[[#This Row],[T2DP20]]</f>
        <v>3357</v>
      </c>
      <c r="OU34" s="15">
        <f>Reg[[#This Row],[T2DP21]]</f>
        <v>3392</v>
      </c>
      <c r="OV34" s="15">
        <f>Reg[[#This Row],[T2DP22]]</f>
        <v>3411</v>
      </c>
      <c r="OW34" s="15">
        <f>Reg[[#This Row],[T2DP23]]</f>
        <v>3451</v>
      </c>
      <c r="OX34" s="15">
        <f>Reg[[#This Row],[T2DP24]]</f>
        <v>3462</v>
      </c>
      <c r="OY34" s="15">
        <f>Reg[[#This Row],[T2DP25]]</f>
        <v>3497</v>
      </c>
      <c r="OZ34" s="15">
        <f>Reg[[#This Row],[T2DP26]]</f>
        <v>3522</v>
      </c>
      <c r="PA34" s="15">
        <f>Reg[[#This Row],[T2DP27]]</f>
        <v>3520</v>
      </c>
      <c r="PB34" s="15">
        <f>Sug0.2[[#This Row],[T2DP2]]</f>
        <v>2215</v>
      </c>
      <c r="PC34" s="15">
        <f>Sug0.2[[#This Row],[T2DP3]]</f>
        <v>2284</v>
      </c>
      <c r="PD34" s="15">
        <f>Sug0.2[[#This Row],[T2DP4]]</f>
        <v>2347</v>
      </c>
      <c r="PE34" s="15">
        <f>Sug0.2[[#This Row],[T2DP5]]</f>
        <v>2411</v>
      </c>
      <c r="PF34" s="15">
        <f>Sug0.2[[#This Row],[T2DP6]]</f>
        <v>2480</v>
      </c>
      <c r="PG34" s="15">
        <f>Sug0.2[[#This Row],[T2DP7]]</f>
        <v>2560</v>
      </c>
      <c r="PH34" s="15">
        <f>Sug0.2[[#This Row],[T2DP8]]</f>
        <v>2612</v>
      </c>
      <c r="PI34" s="15">
        <f>Sug0.2[[#This Row],[T2DP9]]</f>
        <v>2668</v>
      </c>
      <c r="PJ34" s="15">
        <f>Sug0.2[[#This Row],[T2DP10]]</f>
        <v>2758</v>
      </c>
      <c r="PK34" s="15">
        <f>Sug0.2[[#This Row],[T2DP11]]</f>
        <v>2802</v>
      </c>
      <c r="PL34" s="15">
        <f>Sug0.2[[#This Row],[T2DP12]]</f>
        <v>2856</v>
      </c>
      <c r="PM34" s="15">
        <f>Sug0.2[[#This Row],[T2DP13]]</f>
        <v>2930</v>
      </c>
      <c r="PN34" s="15">
        <f>Sug0.2[[#This Row],[T2DP14]]</f>
        <v>2995</v>
      </c>
      <c r="PO34" s="15">
        <f>Sug0.2[[#This Row],[T2DP15]]</f>
        <v>3077</v>
      </c>
      <c r="PP34" s="15">
        <f>Sug0.2[[#This Row],[T2DP16]]</f>
        <v>3136</v>
      </c>
      <c r="PQ34" s="15">
        <f>Sug0.2[[#This Row],[T2DP17]]</f>
        <v>3143</v>
      </c>
      <c r="PR34" s="15">
        <f>Sug0.2[[#This Row],[T2DP18]]</f>
        <v>3218</v>
      </c>
      <c r="PS34" s="15">
        <f>Sug0.2[[#This Row],[T2DP19]]</f>
        <v>3282</v>
      </c>
      <c r="PT34" s="15">
        <f>Sug0.2[[#This Row],[T2DP20]]</f>
        <v>3325</v>
      </c>
      <c r="PU34" s="15">
        <f>Sug0.2[[#This Row],[T2DP21]]</f>
        <v>3362</v>
      </c>
      <c r="PV34" s="15">
        <f>Sug0.2[[#This Row],[T2DP22]]</f>
        <v>3378</v>
      </c>
      <c r="PW34" s="15">
        <f>Sug0.2[[#This Row],[T2DP23]]</f>
        <v>3416</v>
      </c>
      <c r="PX34" s="15">
        <f>Sug0.2[[#This Row],[T2DP24]]</f>
        <v>3427</v>
      </c>
      <c r="PY34" s="15">
        <f>Sug0.2[[#This Row],[T2DP25]]</f>
        <v>3459</v>
      </c>
      <c r="PZ34" s="15">
        <f>Sug0.2[[#This Row],[T2DP26]]</f>
        <v>3486</v>
      </c>
      <c r="QA34" s="15">
        <f>Sug0.2[[#This Row],[T2DP27]]</f>
        <v>3486</v>
      </c>
      <c r="QB34" s="15">
        <f>Sug0.5[[#This Row],[T2DP2]]</f>
        <v>2215</v>
      </c>
      <c r="QC34" s="15">
        <f>Sug0.5[[#This Row],[T2DP3]]</f>
        <v>2284</v>
      </c>
      <c r="QD34" s="15">
        <f>Sug0.5[[#This Row],[T2DP4]]</f>
        <v>2347</v>
      </c>
      <c r="QE34" s="15">
        <f>Sug0.5[[#This Row],[T2DP5]]</f>
        <v>2408</v>
      </c>
      <c r="QF34" s="15">
        <f>Sug0.5[[#This Row],[T2DP6]]</f>
        <v>2472</v>
      </c>
      <c r="QG34" s="15">
        <f>Sug0.5[[#This Row],[T2DP7]]</f>
        <v>2549</v>
      </c>
      <c r="QH34" s="15">
        <f>Sug0.5[[#This Row],[T2DP8]]</f>
        <v>2598</v>
      </c>
      <c r="QI34" s="15">
        <f>Sug0.5[[#This Row],[T2DP9]]</f>
        <v>2651</v>
      </c>
      <c r="QJ34" s="15">
        <f>Sug0.5[[#This Row],[T2DP10]]</f>
        <v>2740</v>
      </c>
      <c r="QK34" s="15">
        <f>Sug0.5[[#This Row],[T2DP11]]</f>
        <v>2783</v>
      </c>
      <c r="QL34" s="15">
        <f>Sug0.5[[#This Row],[T2DP12]]</f>
        <v>2835</v>
      </c>
      <c r="QM34" s="15">
        <f>Sug0.5[[#This Row],[T2DP13]]</f>
        <v>2909</v>
      </c>
      <c r="QN34" s="15">
        <f>Sug0.5[[#This Row],[T2DP14]]</f>
        <v>2969</v>
      </c>
      <c r="QO34" s="15">
        <f>Sug0.5[[#This Row],[T2DP15]]</f>
        <v>3047</v>
      </c>
      <c r="QP34" s="15">
        <f>Sug0.5[[#This Row],[T2DP16]]</f>
        <v>3101</v>
      </c>
      <c r="QQ34" s="15">
        <f>Sug0.5[[#This Row],[T2DP17]]</f>
        <v>3107</v>
      </c>
      <c r="QR34" s="15">
        <f>Sug0.5[[#This Row],[T2DP18]]</f>
        <v>3179</v>
      </c>
      <c r="QS34" s="15">
        <f>Sug0.5[[#This Row],[T2DP19]]</f>
        <v>3234</v>
      </c>
      <c r="QT34" s="15">
        <f>Sug0.5[[#This Row],[T2DP20]]</f>
        <v>3278</v>
      </c>
      <c r="QU34" s="15">
        <f>Sug0.5[[#This Row],[T2DP21]]</f>
        <v>3312</v>
      </c>
      <c r="QV34" s="15">
        <f>Sug0.5[[#This Row],[T2DP22]]</f>
        <v>3322</v>
      </c>
      <c r="QW34" s="15">
        <f>Sug0.5[[#This Row],[T2DP23]]</f>
        <v>3361</v>
      </c>
      <c r="QX34" s="15">
        <f>Sug0.5[[#This Row],[T2DP24]]</f>
        <v>3365</v>
      </c>
      <c r="QY34" s="15">
        <f>Sug0.5[[#This Row],[T2DP25]]</f>
        <v>3394</v>
      </c>
      <c r="QZ34" s="15">
        <f>Sug0.5[[#This Row],[T2DP26]]</f>
        <v>3418</v>
      </c>
      <c r="RA34" s="15">
        <f>Sug0.5[[#This Row],[T2DP27]]</f>
        <v>3416</v>
      </c>
      <c r="RB34" s="15">
        <f>Reg[[#This Row],[OVEP2]]</f>
        <v>7606</v>
      </c>
      <c r="RC34" s="15">
        <f>Reg[[#This Row],[OVEP3]]</f>
        <v>8031</v>
      </c>
      <c r="RD34" s="15">
        <f>Reg[[#This Row],[OVEP4]]</f>
        <v>8340</v>
      </c>
      <c r="RE34" s="15">
        <f>Reg[[#This Row],[OVEP5]]</f>
        <v>8498</v>
      </c>
      <c r="RF34" s="15">
        <f>Reg[[#This Row],[OVEP6]]</f>
        <v>8656</v>
      </c>
      <c r="RG34" s="15">
        <f>Reg[[#This Row],[OVEP7]]</f>
        <v>8748</v>
      </c>
      <c r="RH34" s="15">
        <f>Reg[[#This Row],[OVEP8]]</f>
        <v>8769</v>
      </c>
      <c r="RI34" s="15">
        <f>Reg[[#This Row],[OVEP9]]</f>
        <v>8806</v>
      </c>
      <c r="RJ34" s="15">
        <f>Reg[[#This Row],[OVEP10]]</f>
        <v>8836</v>
      </c>
      <c r="RK34" s="15">
        <f>Reg[[#This Row],[OVEP11]]</f>
        <v>8978</v>
      </c>
      <c r="RL34" s="15">
        <f>Reg[[#This Row],[OVEP12]]</f>
        <v>8947</v>
      </c>
      <c r="RM34" s="15">
        <f>Reg[[#This Row],[OVEP13]]</f>
        <v>8924</v>
      </c>
      <c r="RN34" s="15">
        <f>Reg[[#This Row],[OVEP14]]</f>
        <v>8952</v>
      </c>
      <c r="RO34" s="15">
        <f>Reg[[#This Row],[OVEP15]]</f>
        <v>8991</v>
      </c>
      <c r="RP34" s="15">
        <f>Reg[[#This Row],[OVEP16]]</f>
        <v>8988</v>
      </c>
      <c r="RQ34" s="15">
        <f>Reg[[#This Row],[OVEP17]]</f>
        <v>9059</v>
      </c>
      <c r="RR34" s="15">
        <f>Reg[[#This Row],[OVEP18]]</f>
        <v>9065</v>
      </c>
      <c r="RS34" s="15">
        <f>Reg[[#This Row],[OVEP19]]</f>
        <v>9053</v>
      </c>
      <c r="RT34" s="15">
        <f>Reg[[#This Row],[OVEP20]]</f>
        <v>8974</v>
      </c>
      <c r="RU34" s="15">
        <f>Reg[[#This Row],[OVEP21]]</f>
        <v>8961</v>
      </c>
      <c r="RV34" s="15">
        <f>Reg[[#This Row],[OVEP22]]</f>
        <v>8911</v>
      </c>
      <c r="RW34" s="15">
        <f>Reg[[#This Row],[OVEP23]]</f>
        <v>8904</v>
      </c>
      <c r="RX34" s="15">
        <f>Reg[[#This Row],[OVEP24]]</f>
        <v>8916</v>
      </c>
      <c r="RY34" s="15">
        <f>Reg[[#This Row],[OVEP25]]</f>
        <v>8902</v>
      </c>
      <c r="RZ34" s="15">
        <f>Reg[[#This Row],[OVEP26]]</f>
        <v>8816</v>
      </c>
      <c r="SA34" s="15">
        <f>Reg[[#This Row],[OVEP27]]</f>
        <v>8821</v>
      </c>
      <c r="SB34" s="15">
        <f>Sug0.2[[#This Row],[OVEP2]]</f>
        <v>7606</v>
      </c>
      <c r="SC34" s="15">
        <f>Sug0.2[[#This Row],[OVEP3]]</f>
        <v>7986</v>
      </c>
      <c r="SD34" s="15">
        <f>Sug0.2[[#This Row],[OVEP4]]</f>
        <v>8290</v>
      </c>
      <c r="SE34" s="15">
        <f>Sug0.2[[#This Row],[OVEP5]]</f>
        <v>8465</v>
      </c>
      <c r="SF34" s="15">
        <f>Sug0.2[[#This Row],[OVEP6]]</f>
        <v>8607</v>
      </c>
      <c r="SG34" s="15">
        <f>Sug0.2[[#This Row],[OVEP7]]</f>
        <v>8707</v>
      </c>
      <c r="SH34" s="15">
        <f>Sug0.2[[#This Row],[OVEP8]]</f>
        <v>8720</v>
      </c>
      <c r="SI34" s="15">
        <f>Sug0.2[[#This Row],[OVEP9]]</f>
        <v>8773</v>
      </c>
      <c r="SJ34" s="15">
        <f>Sug0.2[[#This Row],[OVEP10]]</f>
        <v>8814</v>
      </c>
      <c r="SK34" s="15">
        <f>Sug0.2[[#This Row],[OVEP11]]</f>
        <v>8959</v>
      </c>
      <c r="SL34" s="15">
        <f>Sug0.2[[#This Row],[OVEP12]]</f>
        <v>8937</v>
      </c>
      <c r="SM34" s="15">
        <f>Sug0.2[[#This Row],[OVEP13]]</f>
        <v>8900</v>
      </c>
      <c r="SN34" s="15">
        <f>Sug0.2[[#This Row],[OVEP14]]</f>
        <v>8959</v>
      </c>
      <c r="SO34" s="15">
        <f>Sug0.2[[#This Row],[OVEP15]]</f>
        <v>8978</v>
      </c>
      <c r="SP34" s="15">
        <f>Sug0.2[[#This Row],[OVEP16]]</f>
        <v>8996</v>
      </c>
      <c r="SQ34" s="15">
        <f>Sug0.2[[#This Row],[OVEP17]]</f>
        <v>9082</v>
      </c>
      <c r="SR34" s="15">
        <f>Sug0.2[[#This Row],[OVEP18]]</f>
        <v>9135</v>
      </c>
      <c r="SS34" s="15">
        <f>Sug0.2[[#This Row],[OVEP19]]</f>
        <v>9117</v>
      </c>
      <c r="ST34" s="15">
        <f>Sug0.2[[#This Row],[OVEP20]]</f>
        <v>9045</v>
      </c>
      <c r="SU34" s="15">
        <f>Sug0.2[[#This Row],[OVEP21]]</f>
        <v>9033</v>
      </c>
      <c r="SV34" s="15">
        <f>Sug0.2[[#This Row],[OVEP22]]</f>
        <v>8978</v>
      </c>
      <c r="SW34" s="15">
        <f>Sug0.2[[#This Row],[OVEP23]]</f>
        <v>8972</v>
      </c>
      <c r="SX34" s="15">
        <f>Sug0.2[[#This Row],[OVEP24]]</f>
        <v>8981</v>
      </c>
      <c r="SY34" s="15">
        <f>Sug0.2[[#This Row],[OVEP25]]</f>
        <v>8976</v>
      </c>
      <c r="SZ34" s="15">
        <f>Sug0.2[[#This Row],[OVEP26]]</f>
        <v>8898</v>
      </c>
      <c r="TA34" s="15">
        <f>Sug0.2[[#This Row],[OVEP27]]</f>
        <v>8917</v>
      </c>
      <c r="TB34" s="15">
        <f>Sug0.5[[#This Row],[OVEP2]]</f>
        <v>7606</v>
      </c>
      <c r="TC34" s="15">
        <f>Sug0.5[[#This Row],[OVEP3]]</f>
        <v>7920</v>
      </c>
      <c r="TD34" s="15">
        <f>Sug0.5[[#This Row],[OVEP4]]</f>
        <v>8185</v>
      </c>
      <c r="TE34" s="15">
        <f>Sug0.5[[#This Row],[OVEP5]]</f>
        <v>8339</v>
      </c>
      <c r="TF34" s="15">
        <f>Sug0.5[[#This Row],[OVEP6]]</f>
        <v>8474</v>
      </c>
      <c r="TG34" s="15">
        <f>Sug0.5[[#This Row],[OVEP7]]</f>
        <v>8617</v>
      </c>
      <c r="TH34" s="15">
        <f>Sug0.5[[#This Row],[OVEP8]]</f>
        <v>8679</v>
      </c>
      <c r="TI34" s="15">
        <f>Sug0.5[[#This Row],[OVEP9]]</f>
        <v>8754</v>
      </c>
      <c r="TJ34" s="15">
        <f>Sug0.5[[#This Row],[OVEP10]]</f>
        <v>8842</v>
      </c>
      <c r="TK34" s="15">
        <f>Sug0.5[[#This Row],[OVEP11]]</f>
        <v>9001</v>
      </c>
      <c r="TL34" s="15">
        <f>Sug0.5[[#This Row],[OVEP12]]</f>
        <v>9018</v>
      </c>
      <c r="TM34" s="15">
        <f>Sug0.5[[#This Row],[OVEP13]]</f>
        <v>9028</v>
      </c>
      <c r="TN34" s="15">
        <f>Sug0.5[[#This Row],[OVEP14]]</f>
        <v>9116</v>
      </c>
      <c r="TO34" s="15">
        <f>Sug0.5[[#This Row],[OVEP15]]</f>
        <v>9153</v>
      </c>
      <c r="TP34" s="15">
        <f>Sug0.5[[#This Row],[OVEP16]]</f>
        <v>9166</v>
      </c>
      <c r="TQ34" s="15">
        <f>Sug0.5[[#This Row],[OVEP17]]</f>
        <v>9247</v>
      </c>
      <c r="TR34" s="15">
        <f>Sug0.5[[#This Row],[OVEP18]]</f>
        <v>9334</v>
      </c>
      <c r="TS34" s="15">
        <f>Sug0.5[[#This Row],[OVEP19]]</f>
        <v>9325</v>
      </c>
      <c r="TT34" s="15">
        <f>Sug0.5[[#This Row],[OVEP20]]</f>
        <v>9266</v>
      </c>
      <c r="TU34" s="15">
        <f>Sug0.5[[#This Row],[OVEP21]]</f>
        <v>9250</v>
      </c>
      <c r="TV34" s="15">
        <f>Sug0.5[[#This Row],[OVEP22]]</f>
        <v>9181</v>
      </c>
      <c r="TW34" s="15">
        <f>Sug0.5[[#This Row],[OVEP23]]</f>
        <v>9153</v>
      </c>
      <c r="TX34" s="15">
        <f>Sug0.5[[#This Row],[OVEP24]]</f>
        <v>9181</v>
      </c>
      <c r="TY34" s="15">
        <f>Sug0.5[[#This Row],[OVEP25]]</f>
        <v>9166</v>
      </c>
      <c r="TZ34" s="15">
        <f>Sug0.5[[#This Row],[OVEP26]]</f>
        <v>9119</v>
      </c>
      <c r="UA34" s="15">
        <f>Sug0.5[[#This Row],[OVEP27]]</f>
        <v>9163</v>
      </c>
      <c r="UB34" s="15">
        <f>Reg[[#This Row],[OBEP2]]</f>
        <v>8262</v>
      </c>
      <c r="UC34" s="15">
        <f>Reg[[#This Row],[OBEP3]]</f>
        <v>8422</v>
      </c>
      <c r="UD34" s="15">
        <f>Reg[[#This Row],[OBEP4]]</f>
        <v>8563</v>
      </c>
      <c r="UE34" s="15">
        <f>Reg[[#This Row],[OBEP5]]</f>
        <v>8742</v>
      </c>
      <c r="UF34" s="15">
        <f>Reg[[#This Row],[OBEP6]]</f>
        <v>8869</v>
      </c>
      <c r="UG34" s="15">
        <f>Reg[[#This Row],[OBEP7]]</f>
        <v>9074</v>
      </c>
      <c r="UH34" s="15">
        <f>Reg[[#This Row],[OBEP8]]</f>
        <v>9203</v>
      </c>
      <c r="UI34" s="15">
        <f>Reg[[#This Row],[OBEP9]]</f>
        <v>9352</v>
      </c>
      <c r="UJ34" s="15">
        <f>Reg[[#This Row],[OBEP10]]</f>
        <v>9515</v>
      </c>
      <c r="UK34" s="15">
        <f>Reg[[#This Row],[OBEP11]]</f>
        <v>9637</v>
      </c>
      <c r="UL34" s="15">
        <f>Reg[[#This Row],[OBEP12]]</f>
        <v>9716</v>
      </c>
      <c r="UM34" s="15">
        <f>Reg[[#This Row],[OBEP13]]</f>
        <v>9812</v>
      </c>
      <c r="UN34" s="15">
        <f>Reg[[#This Row],[OBEP14]]</f>
        <v>9949</v>
      </c>
      <c r="UO34" s="15">
        <f>Reg[[#This Row],[OBEP15]]</f>
        <v>10003</v>
      </c>
      <c r="UP34" s="15">
        <f>Reg[[#This Row],[OBEP16]]</f>
        <v>10069</v>
      </c>
      <c r="UQ34" s="15">
        <f>Reg[[#This Row],[OBEP17]]</f>
        <v>10120</v>
      </c>
      <c r="UR34" s="15">
        <f>Reg[[#This Row],[OBEP18]]</f>
        <v>10179</v>
      </c>
      <c r="US34" s="15">
        <f>Reg[[#This Row],[OBEP19]]</f>
        <v>10266</v>
      </c>
      <c r="UT34" s="15">
        <f>Reg[[#This Row],[OBEP20]]</f>
        <v>10342</v>
      </c>
      <c r="UU34" s="15">
        <f>Reg[[#This Row],[OBEP21]]</f>
        <v>10400</v>
      </c>
      <c r="UV34" s="15">
        <f>Reg[[#This Row],[OBEP22]]</f>
        <v>10402</v>
      </c>
      <c r="UW34" s="15">
        <f>Reg[[#This Row],[OBEP23]]</f>
        <v>10464</v>
      </c>
      <c r="UX34" s="15">
        <f>Reg[[#This Row],[OBEP24]]</f>
        <v>10546</v>
      </c>
      <c r="UY34" s="15">
        <f>Reg[[#This Row],[OBEP25]]</f>
        <v>10577</v>
      </c>
      <c r="UZ34" s="15">
        <f>Reg[[#This Row],[OBEP26]]</f>
        <v>10654</v>
      </c>
      <c r="VA34" s="15">
        <f>Reg[[#This Row],[OBEP27]]</f>
        <v>10658</v>
      </c>
      <c r="VB34" s="15">
        <f>Sug0.2[[#This Row],[OBEP2]]</f>
        <v>8262</v>
      </c>
      <c r="VC34" s="15">
        <f>Sug0.2[[#This Row],[OBEP3]]</f>
        <v>8396</v>
      </c>
      <c r="VD34" s="15">
        <f>Sug0.2[[#This Row],[OBEP4]]</f>
        <v>8496</v>
      </c>
      <c r="VE34" s="15">
        <f>Sug0.2[[#This Row],[OBEP5]]</f>
        <v>8634</v>
      </c>
      <c r="VF34" s="15">
        <f>Sug0.2[[#This Row],[OBEP6]]</f>
        <v>8733</v>
      </c>
      <c r="VG34" s="15">
        <f>Sug0.2[[#This Row],[OBEP7]]</f>
        <v>8911</v>
      </c>
      <c r="VH34" s="15">
        <f>Sug0.2[[#This Row],[OBEP8]]</f>
        <v>9022</v>
      </c>
      <c r="VI34" s="15">
        <f>Sug0.2[[#This Row],[OBEP9]]</f>
        <v>9139</v>
      </c>
      <c r="VJ34" s="15">
        <f>Sug0.2[[#This Row],[OBEP10]]</f>
        <v>9287</v>
      </c>
      <c r="VK34" s="15">
        <f>Sug0.2[[#This Row],[OBEP11]]</f>
        <v>9394</v>
      </c>
      <c r="VL34" s="15">
        <f>Sug0.2[[#This Row],[OBEP12]]</f>
        <v>9462</v>
      </c>
      <c r="VM34" s="15">
        <f>Sug0.2[[#This Row],[OBEP13]]</f>
        <v>9550</v>
      </c>
      <c r="VN34" s="15">
        <f>Sug0.2[[#This Row],[OBEP14]]</f>
        <v>9664</v>
      </c>
      <c r="VO34" s="15">
        <f>Sug0.2[[#This Row],[OBEP15]]</f>
        <v>9707</v>
      </c>
      <c r="VP34" s="15">
        <f>Sug0.2[[#This Row],[OBEP16]]</f>
        <v>9753</v>
      </c>
      <c r="VQ34" s="15">
        <f>Sug0.2[[#This Row],[OBEP17]]</f>
        <v>9789</v>
      </c>
      <c r="VR34" s="15">
        <f>Sug0.2[[#This Row],[OBEP18]]</f>
        <v>9818</v>
      </c>
      <c r="VS34" s="15">
        <f>Sug0.2[[#This Row],[OBEP19]]</f>
        <v>9901</v>
      </c>
      <c r="VT34" s="15">
        <f>Sug0.2[[#This Row],[OBEP20]]</f>
        <v>9970</v>
      </c>
      <c r="VU34" s="15">
        <f>Sug0.2[[#This Row],[OBEP21]]</f>
        <v>10023</v>
      </c>
      <c r="VV34" s="15">
        <f>Sug0.2[[#This Row],[OBEP22]]</f>
        <v>10023</v>
      </c>
      <c r="VW34" s="15">
        <f>Sug0.2[[#This Row],[OBEP23]]</f>
        <v>10087</v>
      </c>
      <c r="VX34" s="15">
        <f>Sug0.2[[#This Row],[OBEP24]]</f>
        <v>10157</v>
      </c>
      <c r="VY34" s="15">
        <f>Sug0.2[[#This Row],[OBEP25]]</f>
        <v>10181</v>
      </c>
      <c r="VZ34" s="15">
        <f>Sug0.2[[#This Row],[OBEP26]]</f>
        <v>10249</v>
      </c>
      <c r="WA34" s="15">
        <f>Sug0.2[[#This Row],[OBEP27]]</f>
        <v>10237</v>
      </c>
      <c r="WB34" s="15">
        <f>Sug0.5[[#This Row],[OBEP2]]</f>
        <v>8262</v>
      </c>
      <c r="WC34" s="15">
        <f>Sug0.5[[#This Row],[OBEP3]]</f>
        <v>8320</v>
      </c>
      <c r="WD34" s="15">
        <f>Sug0.5[[#This Row],[OBEP4]]</f>
        <v>8356</v>
      </c>
      <c r="WE34" s="15">
        <f>Sug0.5[[#This Row],[OBEP5]]</f>
        <v>8432</v>
      </c>
      <c r="WF34" s="15">
        <f>Sug0.5[[#This Row],[OBEP6]]</f>
        <v>8481</v>
      </c>
      <c r="WG34" s="15">
        <f>Sug0.5[[#This Row],[OBEP7]]</f>
        <v>8582</v>
      </c>
      <c r="WH34" s="15">
        <f>Sug0.5[[#This Row],[OBEP8]]</f>
        <v>8634</v>
      </c>
      <c r="WI34" s="15">
        <f>Sug0.5[[#This Row],[OBEP9]]</f>
        <v>8691</v>
      </c>
      <c r="WJ34" s="15">
        <f>Sug0.5[[#This Row],[OBEP10]]</f>
        <v>8780</v>
      </c>
      <c r="WK34" s="15">
        <f>Sug0.5[[#This Row],[OBEP11]]</f>
        <v>8847</v>
      </c>
      <c r="WL34" s="15">
        <f>Sug0.5[[#This Row],[OBEP12]]</f>
        <v>8868</v>
      </c>
      <c r="WM34" s="15">
        <f>Sug0.5[[#This Row],[OBEP13]]</f>
        <v>8916</v>
      </c>
      <c r="WN34" s="15">
        <f>Sug0.5[[#This Row],[OBEP14]]</f>
        <v>8982</v>
      </c>
      <c r="WO34" s="15">
        <f>Sug0.5[[#This Row],[OBEP15]]</f>
        <v>8991</v>
      </c>
      <c r="WP34" s="15">
        <f>Sug0.5[[#This Row],[OBEP16]]</f>
        <v>9024</v>
      </c>
      <c r="WQ34" s="15">
        <f>Sug0.5[[#This Row],[OBEP17]]</f>
        <v>9044</v>
      </c>
      <c r="WR34" s="15">
        <f>Sug0.5[[#This Row],[OBEP18]]</f>
        <v>9041</v>
      </c>
      <c r="WS34" s="15">
        <f>Sug0.5[[#This Row],[OBEP19]]</f>
        <v>9101</v>
      </c>
      <c r="WT34" s="15">
        <f>Sug0.5[[#This Row],[OBEP20]]</f>
        <v>9161</v>
      </c>
      <c r="WU34" s="15">
        <f>Sug0.5[[#This Row],[OBEP21]]</f>
        <v>9204</v>
      </c>
      <c r="WV34" s="15">
        <f>Sug0.5[[#This Row],[OBEP22]]</f>
        <v>9203</v>
      </c>
      <c r="WW34" s="15">
        <f>Sug0.5[[#This Row],[OBEP23]]</f>
        <v>9263</v>
      </c>
      <c r="WX34" s="15">
        <f>Sug0.5[[#This Row],[OBEP24]]</f>
        <v>9317</v>
      </c>
      <c r="WY34" s="15">
        <f>Sug0.5[[#This Row],[OBEP25]]</f>
        <v>9338</v>
      </c>
      <c r="WZ34" s="15">
        <f>Sug0.5[[#This Row],[OBEP26]]</f>
        <v>9385</v>
      </c>
      <c r="XA34" s="15">
        <f>Sug0.5[[#This Row],[OBEP27]]</f>
        <v>9356</v>
      </c>
    </row>
    <row r="35" spans="2:625" x14ac:dyDescent="0.25">
      <c r="B35" s="11">
        <f>Reg[[#This Row],[STEP2]]</f>
        <v>7399</v>
      </c>
      <c r="C35" s="11">
        <f>Reg[[#This Row],[STEP3]]</f>
        <v>7455</v>
      </c>
      <c r="D35" s="11">
        <f>Reg[[#This Row],[STEP4]]</f>
        <v>7539</v>
      </c>
      <c r="E35" s="11">
        <f>Reg[[#This Row],[STEP5]]</f>
        <v>7597</v>
      </c>
      <c r="F35" s="11">
        <f>Reg[[#This Row],[STEP6]]</f>
        <v>7545</v>
      </c>
      <c r="G35" s="11">
        <f>Reg[[#This Row],[STEP7]]</f>
        <v>7549</v>
      </c>
      <c r="H35" s="11">
        <f>Reg[[#This Row],[STEP8]]</f>
        <v>7509</v>
      </c>
      <c r="I35" s="11">
        <f>Reg[[#This Row],[STEP9]]</f>
        <v>7542</v>
      </c>
      <c r="J35" s="11">
        <f>Reg[[#This Row],[STEP10]]</f>
        <v>7586</v>
      </c>
      <c r="K35" s="11">
        <f>Reg[[#This Row],[STEP11]]</f>
        <v>7573</v>
      </c>
      <c r="L35" s="11">
        <f>Reg[[#This Row],[STEP12]]</f>
        <v>7597</v>
      </c>
      <c r="M35" s="11">
        <f>Reg[[#This Row],[STEP13]]</f>
        <v>7629</v>
      </c>
      <c r="N35" s="11">
        <f>Reg[[#This Row],[STEP14]]</f>
        <v>7632</v>
      </c>
      <c r="O35" s="11">
        <f>Reg[[#This Row],[STEP15]]</f>
        <v>7629</v>
      </c>
      <c r="P35" s="11">
        <f>Reg[[#This Row],[STEP16]]</f>
        <v>7610</v>
      </c>
      <c r="Q35" s="11">
        <f>Reg[[#This Row],[STEP17]]</f>
        <v>7558</v>
      </c>
      <c r="R35" s="11">
        <f>Reg[[#This Row],[STEP18]]</f>
        <v>7583</v>
      </c>
      <c r="S35" s="11">
        <f>Reg[[#This Row],[STEP19]]</f>
        <v>7527</v>
      </c>
      <c r="T35" s="11">
        <f>Reg[[#This Row],[STEP20]]</f>
        <v>7528</v>
      </c>
      <c r="U35" s="11">
        <f>Reg[[#This Row],[STEP21]]</f>
        <v>7467</v>
      </c>
      <c r="V35" s="11">
        <f>Reg[[#This Row],[STEP22]]</f>
        <v>7484</v>
      </c>
      <c r="W35" s="11">
        <f>Reg[[#This Row],[STEP23]]</f>
        <v>7400</v>
      </c>
      <c r="X35" s="11">
        <f>Reg[[#This Row],[STEP24]]</f>
        <v>7314</v>
      </c>
      <c r="Y35" s="11">
        <f>Reg[[#This Row],[STEP25]]</f>
        <v>7252</v>
      </c>
      <c r="Z35" s="11">
        <f>Reg[[#This Row],[STEP26]]</f>
        <v>7205</v>
      </c>
      <c r="AA35" s="11">
        <f>Reg[[#This Row],[STEP27]]</f>
        <v>7182</v>
      </c>
      <c r="AB35" s="11">
        <f>Sug0.2[[#This Row],[STEP2]]</f>
        <v>7399</v>
      </c>
      <c r="AC35" s="11">
        <f>Sug0.2[[#This Row],[STEP3]]</f>
        <v>7440</v>
      </c>
      <c r="AD35" s="11">
        <f>Sug0.2[[#This Row],[STEP4]]</f>
        <v>7514</v>
      </c>
      <c r="AE35" s="11">
        <f>Sug0.2[[#This Row],[STEP5]]</f>
        <v>7576</v>
      </c>
      <c r="AF35" s="11">
        <f>Sug0.2[[#This Row],[STEP6]]</f>
        <v>7528</v>
      </c>
      <c r="AG35" s="11">
        <f>Sug0.2[[#This Row],[STEP7]]</f>
        <v>7535</v>
      </c>
      <c r="AH35" s="11">
        <f>Sug0.2[[#This Row],[STEP8]]</f>
        <v>7486</v>
      </c>
      <c r="AI35" s="11">
        <f>Sug0.2[[#This Row],[STEP9]]</f>
        <v>7508</v>
      </c>
      <c r="AJ35" s="11">
        <f>Sug0.2[[#This Row],[STEP10]]</f>
        <v>7548</v>
      </c>
      <c r="AK35" s="11">
        <f>Sug0.2[[#This Row],[STEP11]]</f>
        <v>7529</v>
      </c>
      <c r="AL35" s="11">
        <f>Sug0.2[[#This Row],[STEP12]]</f>
        <v>7546</v>
      </c>
      <c r="AM35" s="11">
        <f>Sug0.2[[#This Row],[STEP13]]</f>
        <v>7551</v>
      </c>
      <c r="AN35" s="11">
        <f>Sug0.2[[#This Row],[STEP14]]</f>
        <v>7565</v>
      </c>
      <c r="AO35" s="11">
        <f>Sug0.2[[#This Row],[STEP15]]</f>
        <v>7560</v>
      </c>
      <c r="AP35" s="11">
        <f>Sug0.2[[#This Row],[STEP16]]</f>
        <v>7546</v>
      </c>
      <c r="AQ35" s="11">
        <f>Sug0.2[[#This Row],[STEP17]]</f>
        <v>7501</v>
      </c>
      <c r="AR35" s="11">
        <f>Sug0.2[[#This Row],[STEP18]]</f>
        <v>7526</v>
      </c>
      <c r="AS35" s="11">
        <f>Sug0.2[[#This Row],[STEP19]]</f>
        <v>7474</v>
      </c>
      <c r="AT35" s="11">
        <f>Sug0.2[[#This Row],[STEP20]]</f>
        <v>7457</v>
      </c>
      <c r="AU35" s="11">
        <f>Sug0.2[[#This Row],[STEP21]]</f>
        <v>7402</v>
      </c>
      <c r="AV35" s="11">
        <f>Sug0.2[[#This Row],[STEP22]]</f>
        <v>7411</v>
      </c>
      <c r="AW35" s="11">
        <f>Sug0.2[[#This Row],[STEP23]]</f>
        <v>7329</v>
      </c>
      <c r="AX35" s="11">
        <f>Sug0.2[[#This Row],[STEP24]]</f>
        <v>7227</v>
      </c>
      <c r="AY35" s="11">
        <f>Sug0.2[[#This Row],[STEP25]]</f>
        <v>7178</v>
      </c>
      <c r="AZ35" s="11">
        <f>Sug0.2[[#This Row],[STEP26]]</f>
        <v>7138</v>
      </c>
      <c r="BA35" s="11">
        <f>Sug0.2[[#This Row],[STEP27]]</f>
        <v>7123</v>
      </c>
      <c r="BB35" s="11">
        <f>Sug0.5[[#This Row],[STEP2]]</f>
        <v>7399</v>
      </c>
      <c r="BC35" s="11">
        <f>Sug0.5[[#This Row],[STEP3]]</f>
        <v>7419</v>
      </c>
      <c r="BD35" s="11">
        <f>Sug0.5[[#This Row],[STEP4]]</f>
        <v>7476</v>
      </c>
      <c r="BE35" s="11">
        <f>Sug0.5[[#This Row],[STEP5]]</f>
        <v>7518</v>
      </c>
      <c r="BF35" s="11">
        <f>Sug0.5[[#This Row],[STEP6]]</f>
        <v>7466</v>
      </c>
      <c r="BG35" s="11">
        <f>Sug0.5[[#This Row],[STEP7]]</f>
        <v>7460</v>
      </c>
      <c r="BH35" s="11">
        <f>Sug0.5[[#This Row],[STEP8]]</f>
        <v>7400</v>
      </c>
      <c r="BI35" s="11">
        <f>Sug0.5[[#This Row],[STEP9]]</f>
        <v>7393</v>
      </c>
      <c r="BJ35" s="11">
        <f>Sug0.5[[#This Row],[STEP10]]</f>
        <v>7437</v>
      </c>
      <c r="BK35" s="11">
        <f>Sug0.5[[#This Row],[STEP11]]</f>
        <v>7436</v>
      </c>
      <c r="BL35" s="11">
        <f>Sug0.5[[#This Row],[STEP12]]</f>
        <v>7435</v>
      </c>
      <c r="BM35" s="11">
        <f>Sug0.5[[#This Row],[STEP13]]</f>
        <v>7448</v>
      </c>
      <c r="BN35" s="11">
        <f>Sug0.5[[#This Row],[STEP14]]</f>
        <v>7441</v>
      </c>
      <c r="BO35" s="11">
        <f>Sug0.5[[#This Row],[STEP15]]</f>
        <v>7449</v>
      </c>
      <c r="BP35" s="11">
        <f>Sug0.5[[#This Row],[STEP16]]</f>
        <v>7422</v>
      </c>
      <c r="BQ35" s="11">
        <f>Sug0.5[[#This Row],[STEP17]]</f>
        <v>7379</v>
      </c>
      <c r="BR35" s="11">
        <f>Sug0.5[[#This Row],[STEP18]]</f>
        <v>7415</v>
      </c>
      <c r="BS35" s="11">
        <f>Sug0.5[[#This Row],[STEP19]]</f>
        <v>7379</v>
      </c>
      <c r="BT35" s="11">
        <f>Sug0.5[[#This Row],[STEP20]]</f>
        <v>7365</v>
      </c>
      <c r="BU35" s="11">
        <f>Sug0.5[[#This Row],[STEP21]]</f>
        <v>7313</v>
      </c>
      <c r="BV35" s="11">
        <f>Sug0.5[[#This Row],[STEP22]]</f>
        <v>7328</v>
      </c>
      <c r="BW35" s="11">
        <f>Sug0.5[[#This Row],[STEP23]]</f>
        <v>7262</v>
      </c>
      <c r="BX35" s="11">
        <f>Sug0.5[[#This Row],[STEP24]]</f>
        <v>7178</v>
      </c>
      <c r="BY35" s="11">
        <f>Sug0.5[[#This Row],[STEP25]]</f>
        <v>7147</v>
      </c>
      <c r="BZ35" s="11">
        <f>Sug0.5[[#This Row],[STEP26]]</f>
        <v>7117</v>
      </c>
      <c r="CA35" s="11">
        <f>Sug0.5[[#This Row],[STEP27]]</f>
        <v>7123</v>
      </c>
      <c r="CB35" s="11">
        <f>Reg[[#This Row],[NASP2]]</f>
        <v>594</v>
      </c>
      <c r="CC35" s="11">
        <f>Reg[[#This Row],[NASP3]]</f>
        <v>801</v>
      </c>
      <c r="CD35" s="11">
        <f>Reg[[#This Row],[NASP4]]</f>
        <v>1024</v>
      </c>
      <c r="CE35" s="11">
        <f>Reg[[#This Row],[NASP5]]</f>
        <v>1232</v>
      </c>
      <c r="CF35" s="11">
        <f>Reg[[#This Row],[NASP6]]</f>
        <v>1463</v>
      </c>
      <c r="CG35" s="11">
        <f>Reg[[#This Row],[NASP7]]</f>
        <v>1676</v>
      </c>
      <c r="CH35" s="11">
        <f>Reg[[#This Row],[NASP8]]</f>
        <v>1860</v>
      </c>
      <c r="CI35" s="11">
        <f>Reg[[#This Row],[NASP9]]</f>
        <v>2014</v>
      </c>
      <c r="CJ35" s="11">
        <f>Reg[[#This Row],[NASP10]]</f>
        <v>2178</v>
      </c>
      <c r="CK35" s="11">
        <f>Reg[[#This Row],[NASP11]]</f>
        <v>2341</v>
      </c>
      <c r="CL35" s="11">
        <f>Reg[[#This Row],[NASP12]]</f>
        <v>2500</v>
      </c>
      <c r="CM35" s="11">
        <f>Reg[[#This Row],[NASP13]]</f>
        <v>2619</v>
      </c>
      <c r="CN35" s="11">
        <f>Reg[[#This Row],[NASP14]]</f>
        <v>2733</v>
      </c>
      <c r="CO35" s="11">
        <f>Reg[[#This Row],[NASP15]]</f>
        <v>2832</v>
      </c>
      <c r="CP35" s="11">
        <f>Reg[[#This Row],[NASP16]]</f>
        <v>2925</v>
      </c>
      <c r="CQ35" s="11">
        <f>Reg[[#This Row],[NASP17]]</f>
        <v>3025</v>
      </c>
      <c r="CR35" s="11">
        <f>Reg[[#This Row],[NASP18]]</f>
        <v>3134</v>
      </c>
      <c r="CS35" s="11">
        <f>Reg[[#This Row],[NASP19]]</f>
        <v>3216</v>
      </c>
      <c r="CT35" s="11">
        <f>Reg[[#This Row],[NASP20]]</f>
        <v>3288</v>
      </c>
      <c r="CU35" s="11">
        <f>Reg[[#This Row],[NASP21]]</f>
        <v>3385</v>
      </c>
      <c r="CV35" s="11">
        <f>Reg[[#This Row],[NASP22]]</f>
        <v>3457</v>
      </c>
      <c r="CW35" s="11">
        <f>Reg[[#This Row],[NASP23]]</f>
        <v>3542</v>
      </c>
      <c r="CX35" s="11">
        <f>Reg[[#This Row],[NASP24]]</f>
        <v>3615</v>
      </c>
      <c r="CY35" s="11">
        <f>Reg[[#This Row],[NASP25]]</f>
        <v>3703</v>
      </c>
      <c r="CZ35" s="11">
        <f>Reg[[#This Row],[NASP26]]</f>
        <v>3738</v>
      </c>
      <c r="DA35" s="11">
        <f>Reg[[#This Row],[NASP27]]</f>
        <v>3797</v>
      </c>
      <c r="DB35" s="11">
        <f>Sug0.2[[#This Row],[NASP2]]</f>
        <v>594</v>
      </c>
      <c r="DC35" s="11">
        <f>Sug0.2[[#This Row],[NASP3]]</f>
        <v>790</v>
      </c>
      <c r="DD35" s="11">
        <f>Sug0.2[[#This Row],[NASP4]]</f>
        <v>999</v>
      </c>
      <c r="DE35" s="11">
        <f>Sug0.2[[#This Row],[NASP5]]</f>
        <v>1188</v>
      </c>
      <c r="DF35" s="11">
        <f>Sug0.2[[#This Row],[NASP6]]</f>
        <v>1399</v>
      </c>
      <c r="DG35" s="11">
        <f>Sug0.2[[#This Row],[NASP7]]</f>
        <v>1596</v>
      </c>
      <c r="DH35" s="11">
        <f>Sug0.2[[#This Row],[NASP8]]</f>
        <v>1769</v>
      </c>
      <c r="DI35" s="11">
        <f>Sug0.2[[#This Row],[NASP9]]</f>
        <v>1916</v>
      </c>
      <c r="DJ35" s="11">
        <f>Sug0.2[[#This Row],[NASP10]]</f>
        <v>2065</v>
      </c>
      <c r="DK35" s="11">
        <f>Sug0.2[[#This Row],[NASP11]]</f>
        <v>2218</v>
      </c>
      <c r="DL35" s="11">
        <f>Sug0.2[[#This Row],[NASP12]]</f>
        <v>2370</v>
      </c>
      <c r="DM35" s="11">
        <f>Sug0.2[[#This Row],[NASP13]]</f>
        <v>2495</v>
      </c>
      <c r="DN35" s="11">
        <f>Sug0.2[[#This Row],[NASP14]]</f>
        <v>2597</v>
      </c>
      <c r="DO35" s="11">
        <f>Sug0.2[[#This Row],[NASP15]]</f>
        <v>2688</v>
      </c>
      <c r="DP35" s="11">
        <f>Sug0.2[[#This Row],[NASP16]]</f>
        <v>2779</v>
      </c>
      <c r="DQ35" s="11">
        <f>Sug0.2[[#This Row],[NASP17]]</f>
        <v>2863</v>
      </c>
      <c r="DR35" s="11">
        <f>Sug0.2[[#This Row],[NASP18]]</f>
        <v>2971</v>
      </c>
      <c r="DS35" s="11">
        <f>Sug0.2[[#This Row],[NASP19]]</f>
        <v>3041</v>
      </c>
      <c r="DT35" s="11">
        <f>Sug0.2[[#This Row],[NASP20]]</f>
        <v>3122</v>
      </c>
      <c r="DU35" s="11">
        <f>Sug0.2[[#This Row],[NASP21]]</f>
        <v>3201</v>
      </c>
      <c r="DV35" s="11">
        <f>Sug0.2[[#This Row],[NASP22]]</f>
        <v>3271</v>
      </c>
      <c r="DW35" s="11">
        <f>Sug0.2[[#This Row],[NASP23]]</f>
        <v>3359</v>
      </c>
      <c r="DX35" s="11">
        <f>Sug0.2[[#This Row],[NASP24]]</f>
        <v>3442</v>
      </c>
      <c r="DY35" s="11">
        <f>Sug0.2[[#This Row],[NASP25]]</f>
        <v>3518</v>
      </c>
      <c r="DZ35" s="11">
        <f>Sug0.2[[#This Row],[NASP26]]</f>
        <v>3543</v>
      </c>
      <c r="EA35" s="11">
        <f>Sug0.2[[#This Row],[NASP27]]</f>
        <v>3599</v>
      </c>
      <c r="EB35" s="15">
        <f>Sug0.5[[#This Row],[NASP2]]</f>
        <v>594</v>
      </c>
      <c r="EC35" s="15">
        <f>Sug0.5[[#This Row],[NASP3]]</f>
        <v>765</v>
      </c>
      <c r="ED35" s="15">
        <f>Sug0.5[[#This Row],[NASP4]]</f>
        <v>939</v>
      </c>
      <c r="EE35" s="15">
        <f>Sug0.5[[#This Row],[NASP5]]</f>
        <v>1094</v>
      </c>
      <c r="EF35" s="15">
        <f>Sug0.5[[#This Row],[NASP6]]</f>
        <v>1271</v>
      </c>
      <c r="EG35" s="15">
        <f>Sug0.5[[#This Row],[NASP7]]</f>
        <v>1440</v>
      </c>
      <c r="EH35" s="15">
        <f>Sug0.5[[#This Row],[NASP8]]</f>
        <v>1586</v>
      </c>
      <c r="EI35" s="15">
        <f>Sug0.5[[#This Row],[NASP9]]</f>
        <v>1731</v>
      </c>
      <c r="EJ35" s="15">
        <f>Sug0.5[[#This Row],[NASP10]]</f>
        <v>1858</v>
      </c>
      <c r="EK35" s="15">
        <f>Sug0.5[[#This Row],[NASP11]]</f>
        <v>1971</v>
      </c>
      <c r="EL35" s="15">
        <f>Sug0.5[[#This Row],[NASP12]]</f>
        <v>2113</v>
      </c>
      <c r="EM35" s="15">
        <f>Sug0.5[[#This Row],[NASP13]]</f>
        <v>2208</v>
      </c>
      <c r="EN35" s="15">
        <f>Sug0.5[[#This Row],[NASP14]]</f>
        <v>2304</v>
      </c>
      <c r="EO35" s="15">
        <f>Sug0.5[[#This Row],[NASP15]]</f>
        <v>2379</v>
      </c>
      <c r="EP35" s="15">
        <f>Sug0.5[[#This Row],[NASP16]]</f>
        <v>2466</v>
      </c>
      <c r="EQ35" s="15">
        <f>Sug0.5[[#This Row],[NASP17]]</f>
        <v>2539</v>
      </c>
      <c r="ER35" s="15">
        <f>Sug0.5[[#This Row],[NASP18]]</f>
        <v>2623</v>
      </c>
      <c r="ES35" s="15">
        <f>Sug0.5[[#This Row],[NASP19]]</f>
        <v>2664</v>
      </c>
      <c r="ET35" s="15">
        <f>Sug0.5[[#This Row],[NASP20]]</f>
        <v>2740</v>
      </c>
      <c r="EU35" s="15">
        <f>Sug0.5[[#This Row],[NASP21]]</f>
        <v>2807</v>
      </c>
      <c r="EV35" s="15">
        <f>Sug0.5[[#This Row],[NASP22]]</f>
        <v>2866</v>
      </c>
      <c r="EW35" s="15">
        <f>Sug0.5[[#This Row],[NASP23]]</f>
        <v>2935</v>
      </c>
      <c r="EX35" s="15">
        <f>Sug0.5[[#This Row],[NASP24]]</f>
        <v>3004</v>
      </c>
      <c r="EY35" s="15">
        <f>Sug0.5[[#This Row],[NASP25]]</f>
        <v>3075</v>
      </c>
      <c r="EZ35" s="15">
        <f>Sug0.5[[#This Row],[NASP26]]</f>
        <v>3098</v>
      </c>
      <c r="FA35" s="15">
        <f>Sug0.5[[#This Row],[NASP27]]</f>
        <v>3133</v>
      </c>
      <c r="FB35" s="15">
        <f>Reg[[#This Row],[CIRP2]]</f>
        <v>108</v>
      </c>
      <c r="FC35" s="15">
        <f>Reg[[#This Row],[CIRP3]]</f>
        <v>111</v>
      </c>
      <c r="FD35" s="15">
        <f>Reg[[#This Row],[CIRP4]]</f>
        <v>115</v>
      </c>
      <c r="FE35" s="15">
        <f>Reg[[#This Row],[CIRP5]]</f>
        <v>116</v>
      </c>
      <c r="FF35" s="15">
        <f>Reg[[#This Row],[CIRP6]]</f>
        <v>122</v>
      </c>
      <c r="FG35" s="15">
        <f>Reg[[#This Row],[CIRP7]]</f>
        <v>128</v>
      </c>
      <c r="FH35" s="15">
        <f>Reg[[#This Row],[CIRP8]]</f>
        <v>138</v>
      </c>
      <c r="FI35" s="15">
        <f>Reg[[#This Row],[CIRP9]]</f>
        <v>150</v>
      </c>
      <c r="FJ35" s="15">
        <f>Reg[[#This Row],[CIRP10]]</f>
        <v>168</v>
      </c>
      <c r="FK35" s="15">
        <f>Reg[[#This Row],[CIRP11]]</f>
        <v>180</v>
      </c>
      <c r="FL35" s="15">
        <f>Reg[[#This Row],[CIRP12]]</f>
        <v>198</v>
      </c>
      <c r="FM35" s="15">
        <f>Reg[[#This Row],[CIRP13]]</f>
        <v>219</v>
      </c>
      <c r="FN35" s="15">
        <f>Reg[[#This Row],[CIRP14]]</f>
        <v>244</v>
      </c>
      <c r="FO35" s="15">
        <f>Reg[[#This Row],[CIRP15]]</f>
        <v>268</v>
      </c>
      <c r="FP35" s="15">
        <f>Reg[[#This Row],[CIRP16]]</f>
        <v>295</v>
      </c>
      <c r="FQ35" s="15">
        <f>Reg[[#This Row],[CIRP17]]</f>
        <v>320</v>
      </c>
      <c r="FR35" s="15">
        <f>Reg[[#This Row],[CIRP18]]</f>
        <v>328</v>
      </c>
      <c r="FS35" s="15">
        <f>Reg[[#This Row],[CIRP19]]</f>
        <v>331</v>
      </c>
      <c r="FT35" s="15">
        <f>Reg[[#This Row],[CIRP20]]</f>
        <v>355</v>
      </c>
      <c r="FU35" s="15">
        <f>Reg[[#This Row],[CIRP21]]</f>
        <v>358</v>
      </c>
      <c r="FV35" s="15">
        <f>Reg[[#This Row],[CIRP22]]</f>
        <v>381</v>
      </c>
      <c r="FW35" s="15">
        <f>Reg[[#This Row],[CIRP23]]</f>
        <v>390</v>
      </c>
      <c r="FX35" s="15">
        <f>Reg[[#This Row],[CIRP24]]</f>
        <v>416</v>
      </c>
      <c r="FY35" s="15">
        <f>Reg[[#This Row],[CIRP25]]</f>
        <v>419</v>
      </c>
      <c r="FZ35" s="15">
        <f>Reg[[#This Row],[CIRP26]]</f>
        <v>423</v>
      </c>
      <c r="GA35" s="15">
        <f>Reg[[#This Row],[CIRP27]]</f>
        <v>420</v>
      </c>
      <c r="GB35" s="15">
        <f>Sug0.2[[#This Row],[CIRP2]]</f>
        <v>108</v>
      </c>
      <c r="GC35" s="15">
        <f>Sug0.2[[#This Row],[CIRP3]]</f>
        <v>111</v>
      </c>
      <c r="GD35" s="15">
        <f>Sug0.2[[#This Row],[CIRP4]]</f>
        <v>114</v>
      </c>
      <c r="GE35" s="15">
        <f>Sug0.2[[#This Row],[CIRP5]]</f>
        <v>115</v>
      </c>
      <c r="GF35" s="15">
        <f>Sug0.2[[#This Row],[CIRP6]]</f>
        <v>118</v>
      </c>
      <c r="GG35" s="15">
        <f>Sug0.2[[#This Row],[CIRP7]]</f>
        <v>123</v>
      </c>
      <c r="GH35" s="15">
        <f>Sug0.2[[#This Row],[CIRP8]]</f>
        <v>130</v>
      </c>
      <c r="GI35" s="15">
        <f>Sug0.2[[#This Row],[CIRP9]]</f>
        <v>143</v>
      </c>
      <c r="GJ35" s="15">
        <f>Sug0.2[[#This Row],[CIRP10]]</f>
        <v>160</v>
      </c>
      <c r="GK35" s="15">
        <f>Sug0.2[[#This Row],[CIRP11]]</f>
        <v>170</v>
      </c>
      <c r="GL35" s="15">
        <f>Sug0.2[[#This Row],[CIRP12]]</f>
        <v>182</v>
      </c>
      <c r="GM35" s="15">
        <f>Sug0.2[[#This Row],[CIRP13]]</f>
        <v>205</v>
      </c>
      <c r="GN35" s="15">
        <f>Sug0.2[[#This Row],[CIRP14]]</f>
        <v>227</v>
      </c>
      <c r="GO35" s="15">
        <f>Sug0.2[[#This Row],[CIRP15]]</f>
        <v>249</v>
      </c>
      <c r="GP35" s="15">
        <f>Sug0.2[[#This Row],[CIRP16]]</f>
        <v>272</v>
      </c>
      <c r="GQ35" s="15">
        <f>Sug0.2[[#This Row],[CIRP17]]</f>
        <v>298</v>
      </c>
      <c r="GR35" s="15">
        <f>Sug0.2[[#This Row],[CIRP18]]</f>
        <v>302</v>
      </c>
      <c r="GS35" s="15">
        <f>Sug0.2[[#This Row],[CIRP19]]</f>
        <v>304</v>
      </c>
      <c r="GT35" s="15">
        <f>Sug0.2[[#This Row],[CIRP20]]</f>
        <v>325</v>
      </c>
      <c r="GU35" s="15">
        <f>Sug0.2[[#This Row],[CIRP21]]</f>
        <v>330</v>
      </c>
      <c r="GV35" s="15">
        <f>Sug0.2[[#This Row],[CIRP22]]</f>
        <v>350</v>
      </c>
      <c r="GW35" s="15">
        <f>Sug0.2[[#This Row],[CIRP23]]</f>
        <v>357</v>
      </c>
      <c r="GX35" s="15">
        <f>Sug0.2[[#This Row],[CIRP24]]</f>
        <v>372</v>
      </c>
      <c r="GY35" s="15">
        <f>Sug0.2[[#This Row],[CIRP25]]</f>
        <v>380</v>
      </c>
      <c r="GZ35" s="15">
        <f>Sug0.2[[#This Row],[CIRP26]]</f>
        <v>389</v>
      </c>
      <c r="HA35" s="15">
        <f>Sug0.2[[#This Row],[CIRP27]]</f>
        <v>388</v>
      </c>
      <c r="HB35" s="15">
        <f>Sug0.5[[#This Row],[CIRP2]]</f>
        <v>108</v>
      </c>
      <c r="HC35" s="15">
        <f>Sug0.5[[#This Row],[CIRP3]]</f>
        <v>110</v>
      </c>
      <c r="HD35" s="15">
        <f>Sug0.5[[#This Row],[CIRP4]]</f>
        <v>113</v>
      </c>
      <c r="HE35" s="15">
        <f>Sug0.5[[#This Row],[CIRP5]]</f>
        <v>114</v>
      </c>
      <c r="HF35" s="15">
        <f>Sug0.5[[#This Row],[CIRP6]]</f>
        <v>116</v>
      </c>
      <c r="HG35" s="15">
        <f>Sug0.5[[#This Row],[CIRP7]]</f>
        <v>118</v>
      </c>
      <c r="HH35" s="15">
        <f>Sug0.5[[#This Row],[CIRP8]]</f>
        <v>124</v>
      </c>
      <c r="HI35" s="15">
        <f>Sug0.5[[#This Row],[CIRP9]]</f>
        <v>131</v>
      </c>
      <c r="HJ35" s="15">
        <f>Sug0.5[[#This Row],[CIRP10]]</f>
        <v>141</v>
      </c>
      <c r="HK35" s="15">
        <f>Sug0.5[[#This Row],[CIRP11]]</f>
        <v>148</v>
      </c>
      <c r="HL35" s="15">
        <f>Sug0.5[[#This Row],[CIRP12]]</f>
        <v>159</v>
      </c>
      <c r="HM35" s="15">
        <f>Sug0.5[[#This Row],[CIRP13]]</f>
        <v>178</v>
      </c>
      <c r="HN35" s="15">
        <f>Sug0.5[[#This Row],[CIRP14]]</f>
        <v>194</v>
      </c>
      <c r="HO35" s="15">
        <f>Sug0.5[[#This Row],[CIRP15]]</f>
        <v>209</v>
      </c>
      <c r="HP35" s="15">
        <f>Sug0.5[[#This Row],[CIRP16]]</f>
        <v>225</v>
      </c>
      <c r="HQ35" s="15">
        <f>Sug0.5[[#This Row],[CIRP17]]</f>
        <v>244</v>
      </c>
      <c r="HR35" s="15">
        <f>Sug0.5[[#This Row],[CIRP18]]</f>
        <v>246</v>
      </c>
      <c r="HS35" s="15">
        <f>Sug0.5[[#This Row],[CIRP19]]</f>
        <v>255</v>
      </c>
      <c r="HT35" s="15">
        <f>Sug0.5[[#This Row],[CIRP20]]</f>
        <v>266</v>
      </c>
      <c r="HU35" s="15">
        <f>Sug0.5[[#This Row],[CIRP21]]</f>
        <v>267</v>
      </c>
      <c r="HV35" s="15">
        <f>Sug0.5[[#This Row],[CIRP22]]</f>
        <v>283</v>
      </c>
      <c r="HW35" s="15">
        <f>Sug0.5[[#This Row],[CIRP23]]</f>
        <v>291</v>
      </c>
      <c r="HX35" s="15">
        <f>Sug0.5[[#This Row],[CIRP24]]</f>
        <v>301</v>
      </c>
      <c r="HY35" s="15">
        <f>Sug0.5[[#This Row],[CIRP25]]</f>
        <v>301</v>
      </c>
      <c r="HZ35" s="15">
        <f>Sug0.5[[#This Row],[CIRP26]]</f>
        <v>307</v>
      </c>
      <c r="IA35" s="15">
        <f>Sug0.5[[#This Row],[CIRP27]]</f>
        <v>308</v>
      </c>
      <c r="IB35" s="15">
        <f>Reg[[#This Row],[HCCP2]]</f>
        <v>7</v>
      </c>
      <c r="IC35" s="15">
        <f>Reg[[#This Row],[HCCP3]]</f>
        <v>7</v>
      </c>
      <c r="ID35" s="15">
        <f>Reg[[#This Row],[HCCP4]]</f>
        <v>9</v>
      </c>
      <c r="IE35" s="15">
        <f>Reg[[#This Row],[HCCP5]]</f>
        <v>11</v>
      </c>
      <c r="IF35" s="15">
        <f>Reg[[#This Row],[HCCP6]]</f>
        <v>3</v>
      </c>
      <c r="IG35" s="15">
        <f>Reg[[#This Row],[HCCP7]]</f>
        <v>5</v>
      </c>
      <c r="IH35" s="15">
        <f>Reg[[#This Row],[HCCP8]]</f>
        <v>10</v>
      </c>
      <c r="II35" s="15">
        <f>Reg[[#This Row],[HCCP9]]</f>
        <v>11</v>
      </c>
      <c r="IJ35" s="15">
        <f>Reg[[#This Row],[HCCP10]]</f>
        <v>11</v>
      </c>
      <c r="IK35" s="15">
        <f>Reg[[#This Row],[HCCP11]]</f>
        <v>7</v>
      </c>
      <c r="IL35" s="15">
        <f>Reg[[#This Row],[HCCP12]]</f>
        <v>5</v>
      </c>
      <c r="IM35" s="15">
        <f>Reg[[#This Row],[HCCP13]]</f>
        <v>3</v>
      </c>
      <c r="IN35" s="15">
        <f>Reg[[#This Row],[HCCP14]]</f>
        <v>6</v>
      </c>
      <c r="IO35" s="15">
        <f>Reg[[#This Row],[HCCP15]]</f>
        <v>6</v>
      </c>
      <c r="IP35" s="15">
        <f>Reg[[#This Row],[HCCP16]]</f>
        <v>10</v>
      </c>
      <c r="IQ35" s="15">
        <f>Reg[[#This Row],[HCCP17]]</f>
        <v>14</v>
      </c>
      <c r="IR35" s="15">
        <f>Reg[[#This Row],[HCCP18]]</f>
        <v>16</v>
      </c>
      <c r="IS35" s="15">
        <f>Reg[[#This Row],[HCCP19]]</f>
        <v>12</v>
      </c>
      <c r="IT35" s="15">
        <f>Reg[[#This Row],[HCCP20]]</f>
        <v>16</v>
      </c>
      <c r="IU35" s="15">
        <f>Reg[[#This Row],[HCCP21]]</f>
        <v>14</v>
      </c>
      <c r="IV35" s="15">
        <f>Reg[[#This Row],[HCCP22]]</f>
        <v>11</v>
      </c>
      <c r="IW35" s="15">
        <f>Reg[[#This Row],[HCCP23]]</f>
        <v>14</v>
      </c>
      <c r="IX35" s="15">
        <f>Reg[[#This Row],[HCCP24]]</f>
        <v>11</v>
      </c>
      <c r="IY35" s="15">
        <f>Reg[[#This Row],[HCCP25]]</f>
        <v>13</v>
      </c>
      <c r="IZ35" s="15">
        <f>Reg[[#This Row],[HCCP26]]</f>
        <v>19</v>
      </c>
      <c r="JA35" s="15">
        <f>Reg[[#This Row],[HCCP27]]</f>
        <v>18</v>
      </c>
      <c r="JB35" s="15">
        <f>Sug0.2[[#This Row],[HCCP2]]</f>
        <v>7</v>
      </c>
      <c r="JC35" s="15">
        <f>Sug0.2[[#This Row],[HCCP3]]</f>
        <v>7</v>
      </c>
      <c r="JD35" s="15">
        <f>Sug0.2[[#This Row],[HCCP4]]</f>
        <v>9</v>
      </c>
      <c r="JE35" s="15">
        <f>Sug0.2[[#This Row],[HCCP5]]</f>
        <v>11</v>
      </c>
      <c r="JF35" s="15">
        <f>Sug0.2[[#This Row],[HCCP6]]</f>
        <v>3</v>
      </c>
      <c r="JG35" s="15">
        <f>Sug0.2[[#This Row],[HCCP7]]</f>
        <v>4</v>
      </c>
      <c r="JH35" s="15">
        <f>Sug0.2[[#This Row],[HCCP8]]</f>
        <v>10</v>
      </c>
      <c r="JI35" s="15">
        <f>Sug0.2[[#This Row],[HCCP9]]</f>
        <v>10</v>
      </c>
      <c r="JJ35" s="15">
        <f>Sug0.2[[#This Row],[HCCP10]]</f>
        <v>10</v>
      </c>
      <c r="JK35" s="15">
        <f>Sug0.2[[#This Row],[HCCP11]]</f>
        <v>7</v>
      </c>
      <c r="JL35" s="15">
        <f>Sug0.2[[#This Row],[HCCP12]]</f>
        <v>5</v>
      </c>
      <c r="JM35" s="15">
        <f>Sug0.2[[#This Row],[HCCP13]]</f>
        <v>3</v>
      </c>
      <c r="JN35" s="15">
        <f>Sug0.2[[#This Row],[HCCP14]]</f>
        <v>6</v>
      </c>
      <c r="JO35" s="15">
        <f>Sug0.2[[#This Row],[HCCP15]]</f>
        <v>6</v>
      </c>
      <c r="JP35" s="15">
        <f>Sug0.2[[#This Row],[HCCP16]]</f>
        <v>10</v>
      </c>
      <c r="JQ35" s="15">
        <f>Sug0.2[[#This Row],[HCCP17]]</f>
        <v>12</v>
      </c>
      <c r="JR35" s="15">
        <f>Sug0.2[[#This Row],[HCCP18]]</f>
        <v>15</v>
      </c>
      <c r="JS35" s="15">
        <f>Sug0.2[[#This Row],[HCCP19]]</f>
        <v>12</v>
      </c>
      <c r="JT35" s="15">
        <f>Sug0.2[[#This Row],[HCCP20]]</f>
        <v>14</v>
      </c>
      <c r="JU35" s="15">
        <f>Sug0.2[[#This Row],[HCCP21]]</f>
        <v>12</v>
      </c>
      <c r="JV35" s="15">
        <f>Sug0.2[[#This Row],[HCCP22]]</f>
        <v>12</v>
      </c>
      <c r="JW35" s="15">
        <f>Sug0.2[[#This Row],[HCCP23]]</f>
        <v>13</v>
      </c>
      <c r="JX35" s="15">
        <f>Sug0.2[[#This Row],[HCCP24]]</f>
        <v>10</v>
      </c>
      <c r="JY35" s="15">
        <f>Sug0.2[[#This Row],[HCCP25]]</f>
        <v>11</v>
      </c>
      <c r="JZ35" s="15">
        <f>Sug0.2[[#This Row],[HCCP26]]</f>
        <v>13</v>
      </c>
      <c r="KA35" s="15">
        <f>Sug0.2[[#This Row],[HCCP27]]</f>
        <v>13</v>
      </c>
      <c r="KB35" s="15">
        <f>Sug0.5[[#This Row],[HCCP2]]</f>
        <v>7</v>
      </c>
      <c r="KC35" s="15">
        <f>Sug0.5[[#This Row],[HCCP3]]</f>
        <v>7</v>
      </c>
      <c r="KD35" s="15">
        <f>Sug0.5[[#This Row],[HCCP4]]</f>
        <v>9</v>
      </c>
      <c r="KE35" s="15">
        <f>Sug0.5[[#This Row],[HCCP5]]</f>
        <v>11</v>
      </c>
      <c r="KF35" s="15">
        <f>Sug0.5[[#This Row],[HCCP6]]</f>
        <v>3</v>
      </c>
      <c r="KG35" s="15">
        <f>Sug0.5[[#This Row],[HCCP7]]</f>
        <v>4</v>
      </c>
      <c r="KH35" s="15">
        <f>Sug0.5[[#This Row],[HCCP8]]</f>
        <v>10</v>
      </c>
      <c r="KI35" s="15">
        <f>Sug0.5[[#This Row],[HCCP9]]</f>
        <v>10</v>
      </c>
      <c r="KJ35" s="15">
        <f>Sug0.5[[#This Row],[HCCP10]]</f>
        <v>9</v>
      </c>
      <c r="KK35" s="15">
        <f>Sug0.5[[#This Row],[HCCP11]]</f>
        <v>6</v>
      </c>
      <c r="KL35" s="15">
        <f>Sug0.5[[#This Row],[HCCP12]]</f>
        <v>4</v>
      </c>
      <c r="KM35" s="15">
        <f>Sug0.5[[#This Row],[HCCP13]]</f>
        <v>3</v>
      </c>
      <c r="KN35" s="15">
        <f>Sug0.5[[#This Row],[HCCP14]]</f>
        <v>5</v>
      </c>
      <c r="KO35" s="15">
        <f>Sug0.5[[#This Row],[HCCP15]]</f>
        <v>4</v>
      </c>
      <c r="KP35" s="15">
        <f>Sug0.5[[#This Row],[HCCP16]]</f>
        <v>10</v>
      </c>
      <c r="KQ35" s="15">
        <f>Sug0.5[[#This Row],[HCCP17]]</f>
        <v>10</v>
      </c>
      <c r="KR35" s="15">
        <f>Sug0.5[[#This Row],[HCCP18]]</f>
        <v>11</v>
      </c>
      <c r="KS35" s="15">
        <f>Sug0.5[[#This Row],[HCCP19]]</f>
        <v>8</v>
      </c>
      <c r="KT35" s="15">
        <f>Sug0.5[[#This Row],[HCCP20]]</f>
        <v>12</v>
      </c>
      <c r="KU35" s="15">
        <f>Sug0.5[[#This Row],[HCCP21]]</f>
        <v>8</v>
      </c>
      <c r="KV35" s="15">
        <f>Sug0.5[[#This Row],[HCCP22]]</f>
        <v>9</v>
      </c>
      <c r="KW35" s="15">
        <f>Sug0.5[[#This Row],[HCCP23]]</f>
        <v>10</v>
      </c>
      <c r="KX35" s="15">
        <f>Sug0.5[[#This Row],[HCCP24]]</f>
        <v>7</v>
      </c>
      <c r="KY35" s="15">
        <f>Sug0.5[[#This Row],[HCCP25]]</f>
        <v>7</v>
      </c>
      <c r="KZ35" s="15">
        <f>Sug0.5[[#This Row],[HCCP26]]</f>
        <v>9</v>
      </c>
      <c r="LA35" s="15">
        <f>Sug0.5[[#This Row],[HCCP27]]</f>
        <v>10</v>
      </c>
      <c r="LB35" s="15">
        <f>Reg[[#This Row],[CHDP2]]</f>
        <v>1445</v>
      </c>
      <c r="LC35" s="15">
        <f>Reg[[#This Row],[CHDP3]]</f>
        <v>1495</v>
      </c>
      <c r="LD35" s="15">
        <f>Reg[[#This Row],[CHDP4]]</f>
        <v>1530</v>
      </c>
      <c r="LE35" s="15">
        <f>Reg[[#This Row],[CHDP5]]</f>
        <v>1568</v>
      </c>
      <c r="LF35" s="15">
        <f>Reg[[#This Row],[CHDP6]]</f>
        <v>1607</v>
      </c>
      <c r="LG35" s="15">
        <f>Reg[[#This Row],[CHDP7]]</f>
        <v>1646</v>
      </c>
      <c r="LH35" s="15">
        <f>Reg[[#This Row],[CHDP8]]</f>
        <v>1661</v>
      </c>
      <c r="LI35" s="15">
        <f>Reg[[#This Row],[CHDP9]]</f>
        <v>1649</v>
      </c>
      <c r="LJ35" s="15">
        <f>Reg[[#This Row],[CHDP10]]</f>
        <v>1664</v>
      </c>
      <c r="LK35" s="15">
        <f>Reg[[#This Row],[CHDP11]]</f>
        <v>1667</v>
      </c>
      <c r="LL35" s="15">
        <f>Reg[[#This Row],[CHDP12]]</f>
        <v>1680</v>
      </c>
      <c r="LM35" s="15">
        <f>Reg[[#This Row],[CHDP13]]</f>
        <v>1678</v>
      </c>
      <c r="LN35" s="15">
        <f>Reg[[#This Row],[CHDP14]]</f>
        <v>1714</v>
      </c>
      <c r="LO35" s="15">
        <f>Reg[[#This Row],[CHDP15]]</f>
        <v>1718</v>
      </c>
      <c r="LP35" s="15">
        <f>Reg[[#This Row],[CHDP16]]</f>
        <v>1721</v>
      </c>
      <c r="LQ35" s="15">
        <f>Reg[[#This Row],[CHDP17]]</f>
        <v>1710</v>
      </c>
      <c r="LR35" s="15">
        <f>Reg[[#This Row],[CHDP18]]</f>
        <v>1700</v>
      </c>
      <c r="LS35" s="15">
        <f>Reg[[#This Row],[CHDP19]]</f>
        <v>1691</v>
      </c>
      <c r="LT35" s="15">
        <f>Reg[[#This Row],[CHDP20]]</f>
        <v>1671</v>
      </c>
      <c r="LU35" s="15">
        <f>Reg[[#This Row],[CHDP21]]</f>
        <v>1656</v>
      </c>
      <c r="LV35" s="15">
        <f>Reg[[#This Row],[CHDP22]]</f>
        <v>1669</v>
      </c>
      <c r="LW35" s="15">
        <f>Reg[[#This Row],[CHDP23]]</f>
        <v>1648</v>
      </c>
      <c r="LX35" s="15">
        <f>Reg[[#This Row],[CHDP24]]</f>
        <v>1637</v>
      </c>
      <c r="LY35" s="15">
        <f>Reg[[#This Row],[CHDP25]]</f>
        <v>1658</v>
      </c>
      <c r="LZ35" s="15">
        <f>Reg[[#This Row],[CHDP26]]</f>
        <v>1631</v>
      </c>
      <c r="MA35" s="15">
        <f>Reg[[#This Row],[CHDP27]]</f>
        <v>1633</v>
      </c>
      <c r="MB35" s="15">
        <f>Sug0.2[[#This Row],[CHDP2]]</f>
        <v>1445</v>
      </c>
      <c r="MC35" s="15">
        <f>Sug0.2[[#This Row],[CHDP3]]</f>
        <v>1495</v>
      </c>
      <c r="MD35" s="15">
        <f>Sug0.2[[#This Row],[CHDP4]]</f>
        <v>1530</v>
      </c>
      <c r="ME35" s="15">
        <f>Sug0.2[[#This Row],[CHDP5]]</f>
        <v>1568</v>
      </c>
      <c r="MF35" s="15">
        <f>Sug0.2[[#This Row],[CHDP6]]</f>
        <v>1607</v>
      </c>
      <c r="MG35" s="15">
        <f>Sug0.2[[#This Row],[CHDP7]]</f>
        <v>1645</v>
      </c>
      <c r="MH35" s="15">
        <f>Sug0.2[[#This Row],[CHDP8]]</f>
        <v>1659</v>
      </c>
      <c r="MI35" s="15">
        <f>Sug0.2[[#This Row],[CHDP9]]</f>
        <v>1646</v>
      </c>
      <c r="MJ35" s="15">
        <f>Sug0.2[[#This Row],[CHDP10]]</f>
        <v>1659</v>
      </c>
      <c r="MK35" s="15">
        <f>Sug0.2[[#This Row],[CHDP11]]</f>
        <v>1661</v>
      </c>
      <c r="ML35" s="15">
        <f>Sug0.2[[#This Row],[CHDP12]]</f>
        <v>1675</v>
      </c>
      <c r="MM35" s="15">
        <f>Sug0.2[[#This Row],[CHDP13]]</f>
        <v>1673</v>
      </c>
      <c r="MN35" s="15">
        <f>Sug0.2[[#This Row],[CHDP14]]</f>
        <v>1709</v>
      </c>
      <c r="MO35" s="15">
        <f>Sug0.2[[#This Row],[CHDP15]]</f>
        <v>1712</v>
      </c>
      <c r="MP35" s="15">
        <f>Sug0.2[[#This Row],[CHDP16]]</f>
        <v>1713</v>
      </c>
      <c r="MQ35" s="15">
        <f>Sug0.2[[#This Row],[CHDP17]]</f>
        <v>1703</v>
      </c>
      <c r="MR35" s="15">
        <f>Sug0.2[[#This Row],[CHDP18]]</f>
        <v>1693</v>
      </c>
      <c r="MS35" s="15">
        <f>Sug0.2[[#This Row],[CHDP19]]</f>
        <v>1684</v>
      </c>
      <c r="MT35" s="15">
        <f>Sug0.2[[#This Row],[CHDP20]]</f>
        <v>1662</v>
      </c>
      <c r="MU35" s="15">
        <f>Sug0.2[[#This Row],[CHDP21]]</f>
        <v>1646</v>
      </c>
      <c r="MV35" s="15">
        <f>Sug0.2[[#This Row],[CHDP22]]</f>
        <v>1660</v>
      </c>
      <c r="MW35" s="15">
        <f>Sug0.2[[#This Row],[CHDP23]]</f>
        <v>1639</v>
      </c>
      <c r="MX35" s="15">
        <f>Sug0.2[[#This Row],[CHDP24]]</f>
        <v>1627</v>
      </c>
      <c r="MY35" s="15">
        <f>Sug0.2[[#This Row],[CHDP25]]</f>
        <v>1650</v>
      </c>
      <c r="MZ35" s="15">
        <f>Sug0.2[[#This Row],[CHDP26]]</f>
        <v>1619</v>
      </c>
      <c r="NA35" s="15">
        <f>Sug0.2[[#This Row],[CHDP27]]</f>
        <v>1622</v>
      </c>
      <c r="NB35" s="15">
        <f>Sug0.5[[#This Row],[CHDP2]]</f>
        <v>1445</v>
      </c>
      <c r="NC35" s="15">
        <f>Sug0.5[[#This Row],[CHDP3]]</f>
        <v>1495</v>
      </c>
      <c r="ND35" s="15">
        <f>Sug0.5[[#This Row],[CHDP4]]</f>
        <v>1529</v>
      </c>
      <c r="NE35" s="15">
        <f>Sug0.5[[#This Row],[CHDP5]]</f>
        <v>1564</v>
      </c>
      <c r="NF35" s="15">
        <f>Sug0.5[[#This Row],[CHDP6]]</f>
        <v>1605</v>
      </c>
      <c r="NG35" s="15">
        <f>Sug0.5[[#This Row],[CHDP7]]</f>
        <v>1641</v>
      </c>
      <c r="NH35" s="15">
        <f>Sug0.5[[#This Row],[CHDP8]]</f>
        <v>1652</v>
      </c>
      <c r="NI35" s="15">
        <f>Sug0.5[[#This Row],[CHDP9]]</f>
        <v>1639</v>
      </c>
      <c r="NJ35" s="15">
        <f>Sug0.5[[#This Row],[CHDP10]]</f>
        <v>1651</v>
      </c>
      <c r="NK35" s="15">
        <f>Sug0.5[[#This Row],[CHDP11]]</f>
        <v>1649</v>
      </c>
      <c r="NL35" s="15">
        <f>Sug0.5[[#This Row],[CHDP12]]</f>
        <v>1664</v>
      </c>
      <c r="NM35" s="15">
        <f>Sug0.5[[#This Row],[CHDP13]]</f>
        <v>1660</v>
      </c>
      <c r="NN35" s="15">
        <f>Sug0.5[[#This Row],[CHDP14]]</f>
        <v>1695</v>
      </c>
      <c r="NO35" s="15">
        <f>Sug0.5[[#This Row],[CHDP15]]</f>
        <v>1698</v>
      </c>
      <c r="NP35" s="15">
        <f>Sug0.5[[#This Row],[CHDP16]]</f>
        <v>1701</v>
      </c>
      <c r="NQ35" s="15">
        <f>Sug0.5[[#This Row],[CHDP17]]</f>
        <v>1696</v>
      </c>
      <c r="NR35" s="15">
        <f>Sug0.5[[#This Row],[CHDP18]]</f>
        <v>1682</v>
      </c>
      <c r="NS35" s="15">
        <f>Sug0.5[[#This Row],[CHDP19]]</f>
        <v>1677</v>
      </c>
      <c r="NT35" s="15">
        <f>Sug0.5[[#This Row],[CHDP20]]</f>
        <v>1655</v>
      </c>
      <c r="NU35" s="15">
        <f>Sug0.5[[#This Row],[CHDP21]]</f>
        <v>1636</v>
      </c>
      <c r="NV35" s="15">
        <f>Sug0.5[[#This Row],[CHDP22]]</f>
        <v>1643</v>
      </c>
      <c r="NW35" s="15">
        <f>Sug0.5[[#This Row],[CHDP23]]</f>
        <v>1620</v>
      </c>
      <c r="NX35" s="15">
        <f>Sug0.5[[#This Row],[CHDP24]]</f>
        <v>1604</v>
      </c>
      <c r="NY35" s="15">
        <f>Sug0.5[[#This Row],[CHDP25]]</f>
        <v>1622</v>
      </c>
      <c r="NZ35" s="15">
        <f>Sug0.5[[#This Row],[CHDP26]]</f>
        <v>1595</v>
      </c>
      <c r="OA35" s="15">
        <f>Sug0.5[[#This Row],[CHDP27]]</f>
        <v>1598</v>
      </c>
      <c r="OB35" s="15">
        <f>Reg[[#This Row],[T2DP2]]</f>
        <v>2117</v>
      </c>
      <c r="OC35" s="15">
        <f>Reg[[#This Row],[T2DP3]]</f>
        <v>2297</v>
      </c>
      <c r="OD35" s="15">
        <f>Reg[[#This Row],[T2DP4]]</f>
        <v>2461</v>
      </c>
      <c r="OE35" s="15">
        <f>Reg[[#This Row],[T2DP5]]</f>
        <v>2626</v>
      </c>
      <c r="OF35" s="15">
        <f>Reg[[#This Row],[T2DP6]]</f>
        <v>2770</v>
      </c>
      <c r="OG35" s="15">
        <f>Reg[[#This Row],[T2DP7]]</f>
        <v>2950</v>
      </c>
      <c r="OH35" s="15">
        <f>Reg[[#This Row],[T2DP8]]</f>
        <v>3054</v>
      </c>
      <c r="OI35" s="15">
        <f>Reg[[#This Row],[T2DP9]]</f>
        <v>3197</v>
      </c>
      <c r="OJ35" s="15">
        <f>Reg[[#This Row],[T2DP10]]</f>
        <v>3319</v>
      </c>
      <c r="OK35" s="15">
        <f>Reg[[#This Row],[T2DP11]]</f>
        <v>3444</v>
      </c>
      <c r="OL35" s="15">
        <f>Reg[[#This Row],[T2DP12]]</f>
        <v>3574</v>
      </c>
      <c r="OM35" s="15">
        <f>Reg[[#This Row],[T2DP13]]</f>
        <v>3679</v>
      </c>
      <c r="ON35" s="15">
        <f>Reg[[#This Row],[T2DP14]]</f>
        <v>3760</v>
      </c>
      <c r="OO35" s="15">
        <f>Reg[[#This Row],[T2DP15]]</f>
        <v>3876</v>
      </c>
      <c r="OP35" s="15">
        <f>Reg[[#This Row],[T2DP16]]</f>
        <v>3979</v>
      </c>
      <c r="OQ35" s="15">
        <f>Reg[[#This Row],[T2DP17]]</f>
        <v>4075</v>
      </c>
      <c r="OR35" s="15">
        <f>Reg[[#This Row],[T2DP18]]</f>
        <v>4160</v>
      </c>
      <c r="OS35" s="15">
        <f>Reg[[#This Row],[T2DP19]]</f>
        <v>4231</v>
      </c>
      <c r="OT35" s="15">
        <f>Reg[[#This Row],[T2DP20]]</f>
        <v>4330</v>
      </c>
      <c r="OU35" s="15">
        <f>Reg[[#This Row],[T2DP21]]</f>
        <v>4391</v>
      </c>
      <c r="OV35" s="15">
        <f>Reg[[#This Row],[T2DP22]]</f>
        <v>4477</v>
      </c>
      <c r="OW35" s="15">
        <f>Reg[[#This Row],[T2DP23]]</f>
        <v>4480</v>
      </c>
      <c r="OX35" s="15">
        <f>Reg[[#This Row],[T2DP24]]</f>
        <v>4575</v>
      </c>
      <c r="OY35" s="15">
        <f>Reg[[#This Row],[T2DP25]]</f>
        <v>4598</v>
      </c>
      <c r="OZ35" s="15">
        <f>Reg[[#This Row],[T2DP26]]</f>
        <v>4586</v>
      </c>
      <c r="PA35" s="15">
        <f>Reg[[#This Row],[T2DP27]]</f>
        <v>4572</v>
      </c>
      <c r="PB35" s="15">
        <f>Sug0.2[[#This Row],[T2DP2]]</f>
        <v>2117</v>
      </c>
      <c r="PC35" s="15">
        <f>Sug0.2[[#This Row],[T2DP3]]</f>
        <v>2297</v>
      </c>
      <c r="PD35" s="15">
        <f>Sug0.2[[#This Row],[T2DP4]]</f>
        <v>2461</v>
      </c>
      <c r="PE35" s="15">
        <f>Sug0.2[[#This Row],[T2DP5]]</f>
        <v>2624</v>
      </c>
      <c r="PF35" s="15">
        <f>Sug0.2[[#This Row],[T2DP6]]</f>
        <v>2766</v>
      </c>
      <c r="PG35" s="15">
        <f>Sug0.2[[#This Row],[T2DP7]]</f>
        <v>2946</v>
      </c>
      <c r="PH35" s="15">
        <f>Sug0.2[[#This Row],[T2DP8]]</f>
        <v>3047</v>
      </c>
      <c r="PI35" s="15">
        <f>Sug0.2[[#This Row],[T2DP9]]</f>
        <v>3188</v>
      </c>
      <c r="PJ35" s="15">
        <f>Sug0.2[[#This Row],[T2DP10]]</f>
        <v>3305</v>
      </c>
      <c r="PK35" s="15">
        <f>Sug0.2[[#This Row],[T2DP11]]</f>
        <v>3432</v>
      </c>
      <c r="PL35" s="15">
        <f>Sug0.2[[#This Row],[T2DP12]]</f>
        <v>3559</v>
      </c>
      <c r="PM35" s="15">
        <f>Sug0.2[[#This Row],[T2DP13]]</f>
        <v>3662</v>
      </c>
      <c r="PN35" s="15">
        <f>Sug0.2[[#This Row],[T2DP14]]</f>
        <v>3741</v>
      </c>
      <c r="PO35" s="15">
        <f>Sug0.2[[#This Row],[T2DP15]]</f>
        <v>3853</v>
      </c>
      <c r="PP35" s="15">
        <f>Sug0.2[[#This Row],[T2DP16]]</f>
        <v>3950</v>
      </c>
      <c r="PQ35" s="15">
        <f>Sug0.2[[#This Row],[T2DP17]]</f>
        <v>4046</v>
      </c>
      <c r="PR35" s="15">
        <f>Sug0.2[[#This Row],[T2DP18]]</f>
        <v>4127</v>
      </c>
      <c r="PS35" s="15">
        <f>Sug0.2[[#This Row],[T2DP19]]</f>
        <v>4197</v>
      </c>
      <c r="PT35" s="15">
        <f>Sug0.2[[#This Row],[T2DP20]]</f>
        <v>4294</v>
      </c>
      <c r="PU35" s="15">
        <f>Sug0.2[[#This Row],[T2DP21]]</f>
        <v>4353</v>
      </c>
      <c r="PV35" s="15">
        <f>Sug0.2[[#This Row],[T2DP22]]</f>
        <v>4441</v>
      </c>
      <c r="PW35" s="15">
        <f>Sug0.2[[#This Row],[T2DP23]]</f>
        <v>4445</v>
      </c>
      <c r="PX35" s="15">
        <f>Sug0.2[[#This Row],[T2DP24]]</f>
        <v>4534</v>
      </c>
      <c r="PY35" s="15">
        <f>Sug0.2[[#This Row],[T2DP25]]</f>
        <v>4558</v>
      </c>
      <c r="PZ35" s="15">
        <f>Sug0.2[[#This Row],[T2DP26]]</f>
        <v>4542</v>
      </c>
      <c r="QA35" s="15">
        <f>Sug0.2[[#This Row],[T2DP27]]</f>
        <v>4521</v>
      </c>
      <c r="QB35" s="15">
        <f>Sug0.5[[#This Row],[T2DP2]]</f>
        <v>2117</v>
      </c>
      <c r="QC35" s="15">
        <f>Sug0.5[[#This Row],[T2DP3]]</f>
        <v>2297</v>
      </c>
      <c r="QD35" s="15">
        <f>Sug0.5[[#This Row],[T2DP4]]</f>
        <v>2461</v>
      </c>
      <c r="QE35" s="15">
        <f>Sug0.5[[#This Row],[T2DP5]]</f>
        <v>2617</v>
      </c>
      <c r="QF35" s="15">
        <f>Sug0.5[[#This Row],[T2DP6]]</f>
        <v>2757</v>
      </c>
      <c r="QG35" s="15">
        <f>Sug0.5[[#This Row],[T2DP7]]</f>
        <v>2930</v>
      </c>
      <c r="QH35" s="15">
        <f>Sug0.5[[#This Row],[T2DP8]]</f>
        <v>3027</v>
      </c>
      <c r="QI35" s="15">
        <f>Sug0.5[[#This Row],[T2DP9]]</f>
        <v>3168</v>
      </c>
      <c r="QJ35" s="15">
        <f>Sug0.5[[#This Row],[T2DP10]]</f>
        <v>3278</v>
      </c>
      <c r="QK35" s="15">
        <f>Sug0.5[[#This Row],[T2DP11]]</f>
        <v>3398</v>
      </c>
      <c r="QL35" s="15">
        <f>Sug0.5[[#This Row],[T2DP12]]</f>
        <v>3520</v>
      </c>
      <c r="QM35" s="15">
        <f>Sug0.5[[#This Row],[T2DP13]]</f>
        <v>3612</v>
      </c>
      <c r="QN35" s="15">
        <f>Sug0.5[[#This Row],[T2DP14]]</f>
        <v>3682</v>
      </c>
      <c r="QO35" s="15">
        <f>Sug0.5[[#This Row],[T2DP15]]</f>
        <v>3787</v>
      </c>
      <c r="QP35" s="15">
        <f>Sug0.5[[#This Row],[T2DP16]]</f>
        <v>3875</v>
      </c>
      <c r="QQ35" s="15">
        <f>Sug0.5[[#This Row],[T2DP17]]</f>
        <v>3963</v>
      </c>
      <c r="QR35" s="15">
        <f>Sug0.5[[#This Row],[T2DP18]]</f>
        <v>4038</v>
      </c>
      <c r="QS35" s="15">
        <f>Sug0.5[[#This Row],[T2DP19]]</f>
        <v>4107</v>
      </c>
      <c r="QT35" s="15">
        <f>Sug0.5[[#This Row],[T2DP20]]</f>
        <v>4211</v>
      </c>
      <c r="QU35" s="15">
        <f>Sug0.5[[#This Row],[T2DP21]]</f>
        <v>4272</v>
      </c>
      <c r="QV35" s="15">
        <f>Sug0.5[[#This Row],[T2DP22]]</f>
        <v>4354</v>
      </c>
      <c r="QW35" s="15">
        <f>Sug0.5[[#This Row],[T2DP23]]</f>
        <v>4362</v>
      </c>
      <c r="QX35" s="15">
        <f>Sug0.5[[#This Row],[T2DP24]]</f>
        <v>4447</v>
      </c>
      <c r="QY35" s="15">
        <f>Sug0.5[[#This Row],[T2DP25]]</f>
        <v>4456</v>
      </c>
      <c r="QZ35" s="15">
        <f>Sug0.5[[#This Row],[T2DP26]]</f>
        <v>4441</v>
      </c>
      <c r="RA35" s="15">
        <f>Sug0.5[[#This Row],[T2DP27]]</f>
        <v>4430</v>
      </c>
      <c r="RB35" s="15">
        <f>Reg[[#This Row],[OVEP2]]</f>
        <v>7379</v>
      </c>
      <c r="RC35" s="15">
        <f>Reg[[#This Row],[OVEP3]]</f>
        <v>7735</v>
      </c>
      <c r="RD35" s="15">
        <f>Reg[[#This Row],[OVEP4]]</f>
        <v>8047</v>
      </c>
      <c r="RE35" s="15">
        <f>Reg[[#This Row],[OVEP5]]</f>
        <v>8265</v>
      </c>
      <c r="RF35" s="15">
        <f>Reg[[#This Row],[OVEP6]]</f>
        <v>8399</v>
      </c>
      <c r="RG35" s="15">
        <f>Reg[[#This Row],[OVEP7]]</f>
        <v>8526</v>
      </c>
      <c r="RH35" s="15">
        <f>Reg[[#This Row],[OVEP8]]</f>
        <v>8573</v>
      </c>
      <c r="RI35" s="15">
        <f>Reg[[#This Row],[OVEP9]]</f>
        <v>8682</v>
      </c>
      <c r="RJ35" s="15">
        <f>Reg[[#This Row],[OVEP10]]</f>
        <v>8727</v>
      </c>
      <c r="RK35" s="15">
        <f>Reg[[#This Row],[OVEP11]]</f>
        <v>8742</v>
      </c>
      <c r="RL35" s="15">
        <f>Reg[[#This Row],[OVEP12]]</f>
        <v>8850</v>
      </c>
      <c r="RM35" s="15">
        <f>Reg[[#This Row],[OVEP13]]</f>
        <v>8880</v>
      </c>
      <c r="RN35" s="15">
        <f>Reg[[#This Row],[OVEP14]]</f>
        <v>8890</v>
      </c>
      <c r="RO35" s="15">
        <f>Reg[[#This Row],[OVEP15]]</f>
        <v>8911</v>
      </c>
      <c r="RP35" s="15">
        <f>Reg[[#This Row],[OVEP16]]</f>
        <v>8961</v>
      </c>
      <c r="RQ35" s="15">
        <f>Reg[[#This Row],[OVEP17]]</f>
        <v>8941</v>
      </c>
      <c r="RR35" s="15">
        <f>Reg[[#This Row],[OVEP18]]</f>
        <v>8927</v>
      </c>
      <c r="RS35" s="15">
        <f>Reg[[#This Row],[OVEP19]]</f>
        <v>8875</v>
      </c>
      <c r="RT35" s="15">
        <f>Reg[[#This Row],[OVEP20]]</f>
        <v>8879</v>
      </c>
      <c r="RU35" s="15">
        <f>Reg[[#This Row],[OVEP21]]</f>
        <v>8859</v>
      </c>
      <c r="RV35" s="15">
        <f>Reg[[#This Row],[OVEP22]]</f>
        <v>8837</v>
      </c>
      <c r="RW35" s="15">
        <f>Reg[[#This Row],[OVEP23]]</f>
        <v>8863</v>
      </c>
      <c r="RX35" s="15">
        <f>Reg[[#This Row],[OVEP24]]</f>
        <v>8880</v>
      </c>
      <c r="RY35" s="15">
        <f>Reg[[#This Row],[OVEP25]]</f>
        <v>8874</v>
      </c>
      <c r="RZ35" s="15">
        <f>Reg[[#This Row],[OVEP26]]</f>
        <v>8876</v>
      </c>
      <c r="SA35" s="15">
        <f>Reg[[#This Row],[OVEP27]]</f>
        <v>8892</v>
      </c>
      <c r="SB35" s="15">
        <f>Sug0.2[[#This Row],[OVEP2]]</f>
        <v>7379</v>
      </c>
      <c r="SC35" s="15">
        <f>Sug0.2[[#This Row],[OVEP3]]</f>
        <v>7719</v>
      </c>
      <c r="SD35" s="15">
        <f>Sug0.2[[#This Row],[OVEP4]]</f>
        <v>8033</v>
      </c>
      <c r="SE35" s="15">
        <f>Sug0.2[[#This Row],[OVEP5]]</f>
        <v>8259</v>
      </c>
      <c r="SF35" s="15">
        <f>Sug0.2[[#This Row],[OVEP6]]</f>
        <v>8396</v>
      </c>
      <c r="SG35" s="15">
        <f>Sug0.2[[#This Row],[OVEP7]]</f>
        <v>8527</v>
      </c>
      <c r="SH35" s="15">
        <f>Sug0.2[[#This Row],[OVEP8]]</f>
        <v>8565</v>
      </c>
      <c r="SI35" s="15">
        <f>Sug0.2[[#This Row],[OVEP9]]</f>
        <v>8684</v>
      </c>
      <c r="SJ35" s="15">
        <f>Sug0.2[[#This Row],[OVEP10]]</f>
        <v>8722</v>
      </c>
      <c r="SK35" s="15">
        <f>Sug0.2[[#This Row],[OVEP11]]</f>
        <v>8745</v>
      </c>
      <c r="SL35" s="15">
        <f>Sug0.2[[#This Row],[OVEP12]]</f>
        <v>8846</v>
      </c>
      <c r="SM35" s="15">
        <f>Sug0.2[[#This Row],[OVEP13]]</f>
        <v>8871</v>
      </c>
      <c r="SN35" s="15">
        <f>Sug0.2[[#This Row],[OVEP14]]</f>
        <v>8872</v>
      </c>
      <c r="SO35" s="15">
        <f>Sug0.2[[#This Row],[OVEP15]]</f>
        <v>8890</v>
      </c>
      <c r="SP35" s="15">
        <f>Sug0.2[[#This Row],[OVEP16]]</f>
        <v>8950</v>
      </c>
      <c r="SQ35" s="15">
        <f>Sug0.2[[#This Row],[OVEP17]]</f>
        <v>8949</v>
      </c>
      <c r="SR35" s="15">
        <f>Sug0.2[[#This Row],[OVEP18]]</f>
        <v>8946</v>
      </c>
      <c r="SS35" s="15">
        <f>Sug0.2[[#This Row],[OVEP19]]</f>
        <v>8903</v>
      </c>
      <c r="ST35" s="15">
        <f>Sug0.2[[#This Row],[OVEP20]]</f>
        <v>8912</v>
      </c>
      <c r="SU35" s="15">
        <f>Sug0.2[[#This Row],[OVEP21]]</f>
        <v>8875</v>
      </c>
      <c r="SV35" s="15">
        <f>Sug0.2[[#This Row],[OVEP22]]</f>
        <v>8852</v>
      </c>
      <c r="SW35" s="15">
        <f>Sug0.2[[#This Row],[OVEP23]]</f>
        <v>8871</v>
      </c>
      <c r="SX35" s="15">
        <f>Sug0.2[[#This Row],[OVEP24]]</f>
        <v>8894</v>
      </c>
      <c r="SY35" s="15">
        <f>Sug0.2[[#This Row],[OVEP25]]</f>
        <v>8889</v>
      </c>
      <c r="SZ35" s="15">
        <f>Sug0.2[[#This Row],[OVEP26]]</f>
        <v>8884</v>
      </c>
      <c r="TA35" s="15">
        <f>Sug0.2[[#This Row],[OVEP27]]</f>
        <v>8893</v>
      </c>
      <c r="TB35" s="15">
        <f>Sug0.5[[#This Row],[OVEP2]]</f>
        <v>7379</v>
      </c>
      <c r="TC35" s="15">
        <f>Sug0.5[[#This Row],[OVEP3]]</f>
        <v>7694</v>
      </c>
      <c r="TD35" s="15">
        <f>Sug0.5[[#This Row],[OVEP4]]</f>
        <v>8015</v>
      </c>
      <c r="TE35" s="15">
        <f>Sug0.5[[#This Row],[OVEP5]]</f>
        <v>8234</v>
      </c>
      <c r="TF35" s="15">
        <f>Sug0.5[[#This Row],[OVEP6]]</f>
        <v>8377</v>
      </c>
      <c r="TG35" s="15">
        <f>Sug0.5[[#This Row],[OVEP7]]</f>
        <v>8521</v>
      </c>
      <c r="TH35" s="15">
        <f>Sug0.5[[#This Row],[OVEP8]]</f>
        <v>8583</v>
      </c>
      <c r="TI35" s="15">
        <f>Sug0.5[[#This Row],[OVEP9]]</f>
        <v>8688</v>
      </c>
      <c r="TJ35" s="15">
        <f>Sug0.5[[#This Row],[OVEP10]]</f>
        <v>8729</v>
      </c>
      <c r="TK35" s="15">
        <f>Sug0.5[[#This Row],[OVEP11]]</f>
        <v>8759</v>
      </c>
      <c r="TL35" s="15">
        <f>Sug0.5[[#This Row],[OVEP12]]</f>
        <v>8878</v>
      </c>
      <c r="TM35" s="15">
        <f>Sug0.5[[#This Row],[OVEP13]]</f>
        <v>8915</v>
      </c>
      <c r="TN35" s="15">
        <f>Sug0.5[[#This Row],[OVEP14]]</f>
        <v>8909</v>
      </c>
      <c r="TO35" s="15">
        <f>Sug0.5[[#This Row],[OVEP15]]</f>
        <v>8929</v>
      </c>
      <c r="TP35" s="15">
        <f>Sug0.5[[#This Row],[OVEP16]]</f>
        <v>9000</v>
      </c>
      <c r="TQ35" s="15">
        <f>Sug0.5[[#This Row],[OVEP17]]</f>
        <v>8998</v>
      </c>
      <c r="TR35" s="15">
        <f>Sug0.5[[#This Row],[OVEP18]]</f>
        <v>8993</v>
      </c>
      <c r="TS35" s="15">
        <f>Sug0.5[[#This Row],[OVEP19]]</f>
        <v>8941</v>
      </c>
      <c r="TT35" s="15">
        <f>Sug0.5[[#This Row],[OVEP20]]</f>
        <v>8943</v>
      </c>
      <c r="TU35" s="15">
        <f>Sug0.5[[#This Row],[OVEP21]]</f>
        <v>8933</v>
      </c>
      <c r="TV35" s="15">
        <f>Sug0.5[[#This Row],[OVEP22]]</f>
        <v>8911</v>
      </c>
      <c r="TW35" s="15">
        <f>Sug0.5[[#This Row],[OVEP23]]</f>
        <v>8936</v>
      </c>
      <c r="TX35" s="15">
        <f>Sug0.5[[#This Row],[OVEP24]]</f>
        <v>8941</v>
      </c>
      <c r="TY35" s="15">
        <f>Sug0.5[[#This Row],[OVEP25]]</f>
        <v>8943</v>
      </c>
      <c r="TZ35" s="15">
        <f>Sug0.5[[#This Row],[OVEP26]]</f>
        <v>8940</v>
      </c>
      <c r="UA35" s="15">
        <f>Sug0.5[[#This Row],[OVEP27]]</f>
        <v>8953</v>
      </c>
      <c r="UB35" s="15">
        <f>Reg[[#This Row],[OBEP2]]</f>
        <v>8530</v>
      </c>
      <c r="UC35" s="15">
        <f>Reg[[#This Row],[OBEP3]]</f>
        <v>8501</v>
      </c>
      <c r="UD35" s="15">
        <f>Reg[[#This Row],[OBEP4]]</f>
        <v>8483</v>
      </c>
      <c r="UE35" s="15">
        <f>Reg[[#This Row],[OBEP5]]</f>
        <v>8448</v>
      </c>
      <c r="UF35" s="15">
        <f>Reg[[#This Row],[OBEP6]]</f>
        <v>8466</v>
      </c>
      <c r="UG35" s="15">
        <f>Reg[[#This Row],[OBEP7]]</f>
        <v>8533</v>
      </c>
      <c r="UH35" s="15">
        <f>Reg[[#This Row],[OBEP8]]</f>
        <v>8551</v>
      </c>
      <c r="UI35" s="15">
        <f>Reg[[#This Row],[OBEP9]]</f>
        <v>8507</v>
      </c>
      <c r="UJ35" s="15">
        <f>Reg[[#This Row],[OBEP10]]</f>
        <v>8571</v>
      </c>
      <c r="UK35" s="15">
        <f>Reg[[#This Row],[OBEP11]]</f>
        <v>8587</v>
      </c>
      <c r="UL35" s="15">
        <f>Reg[[#This Row],[OBEP12]]</f>
        <v>8553</v>
      </c>
      <c r="UM35" s="15">
        <f>Reg[[#This Row],[OBEP13]]</f>
        <v>8618</v>
      </c>
      <c r="UN35" s="15">
        <f>Reg[[#This Row],[OBEP14]]</f>
        <v>8665</v>
      </c>
      <c r="UO35" s="15">
        <f>Reg[[#This Row],[OBEP15]]</f>
        <v>8665</v>
      </c>
      <c r="UP35" s="15">
        <f>Reg[[#This Row],[OBEP16]]</f>
        <v>8629</v>
      </c>
      <c r="UQ35" s="15">
        <f>Reg[[#This Row],[OBEP17]]</f>
        <v>8656</v>
      </c>
      <c r="UR35" s="15">
        <f>Reg[[#This Row],[OBEP18]]</f>
        <v>8694</v>
      </c>
      <c r="US35" s="15">
        <f>Reg[[#This Row],[OBEP19]]</f>
        <v>8712</v>
      </c>
      <c r="UT35" s="15">
        <f>Reg[[#This Row],[OBEP20]]</f>
        <v>8722</v>
      </c>
      <c r="UU35" s="15">
        <f>Reg[[#This Row],[OBEP21]]</f>
        <v>8734</v>
      </c>
      <c r="UV35" s="15">
        <f>Reg[[#This Row],[OBEP22]]</f>
        <v>8783</v>
      </c>
      <c r="UW35" s="15">
        <f>Reg[[#This Row],[OBEP23]]</f>
        <v>8793</v>
      </c>
      <c r="UX35" s="15">
        <f>Reg[[#This Row],[OBEP24]]</f>
        <v>8792</v>
      </c>
      <c r="UY35" s="15">
        <f>Reg[[#This Row],[OBEP25]]</f>
        <v>8763</v>
      </c>
      <c r="UZ35" s="15">
        <f>Reg[[#This Row],[OBEP26]]</f>
        <v>8723</v>
      </c>
      <c r="VA35" s="15">
        <f>Reg[[#This Row],[OBEP27]]</f>
        <v>8674</v>
      </c>
      <c r="VB35" s="15">
        <f>Sug0.2[[#This Row],[OBEP2]]</f>
        <v>8530</v>
      </c>
      <c r="VC35" s="15">
        <f>Sug0.2[[#This Row],[OBEP3]]</f>
        <v>8492</v>
      </c>
      <c r="VD35" s="15">
        <f>Sug0.2[[#This Row],[OBEP4]]</f>
        <v>8459</v>
      </c>
      <c r="VE35" s="15">
        <f>Sug0.2[[#This Row],[OBEP5]]</f>
        <v>8409</v>
      </c>
      <c r="VF35" s="15">
        <f>Sug0.2[[#This Row],[OBEP6]]</f>
        <v>8421</v>
      </c>
      <c r="VG35" s="15">
        <f>Sug0.2[[#This Row],[OBEP7]]</f>
        <v>8476</v>
      </c>
      <c r="VH35" s="15">
        <f>Sug0.2[[#This Row],[OBEP8]]</f>
        <v>8495</v>
      </c>
      <c r="VI35" s="15">
        <f>Sug0.2[[#This Row],[OBEP9]]</f>
        <v>8442</v>
      </c>
      <c r="VJ35" s="15">
        <f>Sug0.2[[#This Row],[OBEP10]]</f>
        <v>8502</v>
      </c>
      <c r="VK35" s="15">
        <f>Sug0.2[[#This Row],[OBEP11]]</f>
        <v>8506</v>
      </c>
      <c r="VL35" s="15">
        <f>Sug0.2[[#This Row],[OBEP12]]</f>
        <v>8470</v>
      </c>
      <c r="VM35" s="15">
        <f>Sug0.2[[#This Row],[OBEP13]]</f>
        <v>8529</v>
      </c>
      <c r="VN35" s="15">
        <f>Sug0.2[[#This Row],[OBEP14]]</f>
        <v>8581</v>
      </c>
      <c r="VO35" s="15">
        <f>Sug0.2[[#This Row],[OBEP15]]</f>
        <v>8571</v>
      </c>
      <c r="VP35" s="15">
        <f>Sug0.2[[#This Row],[OBEP16]]</f>
        <v>8527</v>
      </c>
      <c r="VQ35" s="15">
        <f>Sug0.2[[#This Row],[OBEP17]]</f>
        <v>8548</v>
      </c>
      <c r="VR35" s="15">
        <f>Sug0.2[[#This Row],[OBEP18]]</f>
        <v>8572</v>
      </c>
      <c r="VS35" s="15">
        <f>Sug0.2[[#This Row],[OBEP19]]</f>
        <v>8584</v>
      </c>
      <c r="VT35" s="15">
        <f>Sug0.2[[#This Row],[OBEP20]]</f>
        <v>8589</v>
      </c>
      <c r="VU35" s="15">
        <f>Sug0.2[[#This Row],[OBEP21]]</f>
        <v>8597</v>
      </c>
      <c r="VV35" s="15">
        <f>Sug0.2[[#This Row],[OBEP22]]</f>
        <v>8649</v>
      </c>
      <c r="VW35" s="15">
        <f>Sug0.2[[#This Row],[OBEP23]]</f>
        <v>8660</v>
      </c>
      <c r="VX35" s="15">
        <f>Sug0.2[[#This Row],[OBEP24]]</f>
        <v>8650</v>
      </c>
      <c r="VY35" s="15">
        <f>Sug0.2[[#This Row],[OBEP25]]</f>
        <v>8618</v>
      </c>
      <c r="VZ35" s="15">
        <f>Sug0.2[[#This Row],[OBEP26]]</f>
        <v>8586</v>
      </c>
      <c r="WA35" s="15">
        <f>Sug0.2[[#This Row],[OBEP27]]</f>
        <v>8542</v>
      </c>
      <c r="WB35" s="15">
        <f>Sug0.5[[#This Row],[OBEP2]]</f>
        <v>8530</v>
      </c>
      <c r="WC35" s="15">
        <f>Sug0.5[[#This Row],[OBEP3]]</f>
        <v>8471</v>
      </c>
      <c r="WD35" s="15">
        <f>Sug0.5[[#This Row],[OBEP4]]</f>
        <v>8406</v>
      </c>
      <c r="WE35" s="15">
        <f>Sug0.5[[#This Row],[OBEP5]]</f>
        <v>8345</v>
      </c>
      <c r="WF35" s="15">
        <f>Sug0.5[[#This Row],[OBEP6]]</f>
        <v>8334</v>
      </c>
      <c r="WG35" s="15">
        <f>Sug0.5[[#This Row],[OBEP7]]</f>
        <v>8365</v>
      </c>
      <c r="WH35" s="15">
        <f>Sug0.5[[#This Row],[OBEP8]]</f>
        <v>8355</v>
      </c>
      <c r="WI35" s="15">
        <f>Sug0.5[[#This Row],[OBEP9]]</f>
        <v>8301</v>
      </c>
      <c r="WJ35" s="15">
        <f>Sug0.5[[#This Row],[OBEP10]]</f>
        <v>8338</v>
      </c>
      <c r="WK35" s="15">
        <f>Sug0.5[[#This Row],[OBEP11]]</f>
        <v>8320</v>
      </c>
      <c r="WL35" s="15">
        <f>Sug0.5[[#This Row],[OBEP12]]</f>
        <v>8271</v>
      </c>
      <c r="WM35" s="15">
        <f>Sug0.5[[#This Row],[OBEP13]]</f>
        <v>8311</v>
      </c>
      <c r="WN35" s="15">
        <f>Sug0.5[[#This Row],[OBEP14]]</f>
        <v>8353</v>
      </c>
      <c r="WO35" s="15">
        <f>Sug0.5[[#This Row],[OBEP15]]</f>
        <v>8331</v>
      </c>
      <c r="WP35" s="15">
        <f>Sug0.5[[#This Row],[OBEP16]]</f>
        <v>8270</v>
      </c>
      <c r="WQ35" s="15">
        <f>Sug0.5[[#This Row],[OBEP17]]</f>
        <v>8276</v>
      </c>
      <c r="WR35" s="15">
        <f>Sug0.5[[#This Row],[OBEP18]]</f>
        <v>8303</v>
      </c>
      <c r="WS35" s="15">
        <f>Sug0.5[[#This Row],[OBEP19]]</f>
        <v>8318</v>
      </c>
      <c r="WT35" s="15">
        <f>Sug0.5[[#This Row],[OBEP20]]</f>
        <v>8323</v>
      </c>
      <c r="WU35" s="15">
        <f>Sug0.5[[#This Row],[OBEP21]]</f>
        <v>8312</v>
      </c>
      <c r="WV35" s="15">
        <f>Sug0.5[[#This Row],[OBEP22]]</f>
        <v>8357</v>
      </c>
      <c r="WW35" s="15">
        <f>Sug0.5[[#This Row],[OBEP23]]</f>
        <v>8354</v>
      </c>
      <c r="WX35" s="15">
        <f>Sug0.5[[#This Row],[OBEP24]]</f>
        <v>8339</v>
      </c>
      <c r="WY35" s="15">
        <f>Sug0.5[[#This Row],[OBEP25]]</f>
        <v>8296</v>
      </c>
      <c r="WZ35" s="15">
        <f>Sug0.5[[#This Row],[OBEP26]]</f>
        <v>8265</v>
      </c>
      <c r="XA35" s="15">
        <f>Sug0.5[[#This Row],[OBEP27]]</f>
        <v>8227</v>
      </c>
    </row>
    <row r="36" spans="2:625" x14ac:dyDescent="0.25">
      <c r="B36" s="11">
        <f>Reg[[#This Row],[STEP2]]</f>
        <v>6320</v>
      </c>
      <c r="C36" s="11">
        <f>Reg[[#This Row],[STEP3]]</f>
        <v>6735</v>
      </c>
      <c r="D36" s="11">
        <f>Reg[[#This Row],[STEP4]]</f>
        <v>7067</v>
      </c>
      <c r="E36" s="11">
        <f>Reg[[#This Row],[STEP5]]</f>
        <v>7379</v>
      </c>
      <c r="F36" s="11">
        <f>Reg[[#This Row],[STEP6]]</f>
        <v>7666</v>
      </c>
      <c r="G36" s="11">
        <f>Reg[[#This Row],[STEP7]]</f>
        <v>7872</v>
      </c>
      <c r="H36" s="11">
        <f>Reg[[#This Row],[STEP8]]</f>
        <v>8105</v>
      </c>
      <c r="I36" s="11">
        <f>Reg[[#This Row],[STEP9]]</f>
        <v>8284</v>
      </c>
      <c r="J36" s="11">
        <f>Reg[[#This Row],[STEP10]]</f>
        <v>8423</v>
      </c>
      <c r="K36" s="11">
        <f>Reg[[#This Row],[STEP11]]</f>
        <v>8515</v>
      </c>
      <c r="L36" s="11">
        <f>Reg[[#This Row],[STEP12]]</f>
        <v>8609</v>
      </c>
      <c r="M36" s="11">
        <f>Reg[[#This Row],[STEP13]]</f>
        <v>8624</v>
      </c>
      <c r="N36" s="11">
        <f>Reg[[#This Row],[STEP14]]</f>
        <v>8760</v>
      </c>
      <c r="O36" s="11">
        <f>Reg[[#This Row],[STEP15]]</f>
        <v>8842</v>
      </c>
      <c r="P36" s="11">
        <f>Reg[[#This Row],[STEP16]]</f>
        <v>8853</v>
      </c>
      <c r="Q36" s="11">
        <f>Reg[[#This Row],[STEP17]]</f>
        <v>8834</v>
      </c>
      <c r="R36" s="11">
        <f>Reg[[#This Row],[STEP18]]</f>
        <v>8873</v>
      </c>
      <c r="S36" s="11">
        <f>Reg[[#This Row],[STEP19]]</f>
        <v>8858</v>
      </c>
      <c r="T36" s="11">
        <f>Reg[[#This Row],[STEP20]]</f>
        <v>8877</v>
      </c>
      <c r="U36" s="11">
        <f>Reg[[#This Row],[STEP21]]</f>
        <v>8941</v>
      </c>
      <c r="V36" s="11">
        <f>Reg[[#This Row],[STEP22]]</f>
        <v>8928</v>
      </c>
      <c r="W36" s="11">
        <f>Reg[[#This Row],[STEP23]]</f>
        <v>8948</v>
      </c>
      <c r="X36" s="11">
        <f>Reg[[#This Row],[STEP24]]</f>
        <v>8950</v>
      </c>
      <c r="Y36" s="11">
        <f>Reg[[#This Row],[STEP25]]</f>
        <v>8940</v>
      </c>
      <c r="Z36" s="11">
        <f>Reg[[#This Row],[STEP26]]</f>
        <v>8999</v>
      </c>
      <c r="AA36" s="11">
        <f>Reg[[#This Row],[STEP27]]</f>
        <v>8990</v>
      </c>
      <c r="AB36" s="11">
        <f>Sug0.2[[#This Row],[STEP2]]</f>
        <v>6320</v>
      </c>
      <c r="AC36" s="11">
        <f>Sug0.2[[#This Row],[STEP3]]</f>
        <v>6692</v>
      </c>
      <c r="AD36" s="11">
        <f>Sug0.2[[#This Row],[STEP4]]</f>
        <v>6992</v>
      </c>
      <c r="AE36" s="11">
        <f>Sug0.2[[#This Row],[STEP5]]</f>
        <v>7285</v>
      </c>
      <c r="AF36" s="11">
        <f>Sug0.2[[#This Row],[STEP6]]</f>
        <v>7555</v>
      </c>
      <c r="AG36" s="11">
        <f>Sug0.2[[#This Row],[STEP7]]</f>
        <v>7768</v>
      </c>
      <c r="AH36" s="11">
        <f>Sug0.2[[#This Row],[STEP8]]</f>
        <v>7990</v>
      </c>
      <c r="AI36" s="11">
        <f>Sug0.2[[#This Row],[STEP9]]</f>
        <v>8160</v>
      </c>
      <c r="AJ36" s="11">
        <f>Sug0.2[[#This Row],[STEP10]]</f>
        <v>8299</v>
      </c>
      <c r="AK36" s="11">
        <f>Sug0.2[[#This Row],[STEP11]]</f>
        <v>8399</v>
      </c>
      <c r="AL36" s="11">
        <f>Sug0.2[[#This Row],[STEP12]]</f>
        <v>8494</v>
      </c>
      <c r="AM36" s="11">
        <f>Sug0.2[[#This Row],[STEP13]]</f>
        <v>8508</v>
      </c>
      <c r="AN36" s="11">
        <f>Sug0.2[[#This Row],[STEP14]]</f>
        <v>8671</v>
      </c>
      <c r="AO36" s="11">
        <f>Sug0.2[[#This Row],[STEP15]]</f>
        <v>8748</v>
      </c>
      <c r="AP36" s="11">
        <f>Sug0.2[[#This Row],[STEP16]]</f>
        <v>8752</v>
      </c>
      <c r="AQ36" s="11">
        <f>Sug0.2[[#This Row],[STEP17]]</f>
        <v>8734</v>
      </c>
      <c r="AR36" s="11">
        <f>Sug0.2[[#This Row],[STEP18]]</f>
        <v>8785</v>
      </c>
      <c r="AS36" s="11">
        <f>Sug0.2[[#This Row],[STEP19]]</f>
        <v>8777</v>
      </c>
      <c r="AT36" s="11">
        <f>Sug0.2[[#This Row],[STEP20]]</f>
        <v>8824</v>
      </c>
      <c r="AU36" s="11">
        <f>Sug0.2[[#This Row],[STEP21]]</f>
        <v>8884</v>
      </c>
      <c r="AV36" s="11">
        <f>Sug0.2[[#This Row],[STEP22]]</f>
        <v>8873</v>
      </c>
      <c r="AW36" s="11">
        <f>Sug0.2[[#This Row],[STEP23]]</f>
        <v>8898</v>
      </c>
      <c r="AX36" s="11">
        <f>Sug0.2[[#This Row],[STEP24]]</f>
        <v>8901</v>
      </c>
      <c r="AY36" s="11">
        <f>Sug0.2[[#This Row],[STEP25]]</f>
        <v>8881</v>
      </c>
      <c r="AZ36" s="11">
        <f>Sug0.2[[#This Row],[STEP26]]</f>
        <v>8933</v>
      </c>
      <c r="BA36" s="11">
        <f>Sug0.2[[#This Row],[STEP27]]</f>
        <v>8943</v>
      </c>
      <c r="BB36" s="11">
        <f>Sug0.5[[#This Row],[STEP2]]</f>
        <v>6320</v>
      </c>
      <c r="BC36" s="11">
        <f>Sug0.5[[#This Row],[STEP3]]</f>
        <v>6630</v>
      </c>
      <c r="BD36" s="11">
        <f>Sug0.5[[#This Row],[STEP4]]</f>
        <v>6892</v>
      </c>
      <c r="BE36" s="11">
        <f>Sug0.5[[#This Row],[STEP5]]</f>
        <v>7146</v>
      </c>
      <c r="BF36" s="11">
        <f>Sug0.5[[#This Row],[STEP6]]</f>
        <v>7373</v>
      </c>
      <c r="BG36" s="11">
        <f>Sug0.5[[#This Row],[STEP7]]</f>
        <v>7571</v>
      </c>
      <c r="BH36" s="11">
        <f>Sug0.5[[#This Row],[STEP8]]</f>
        <v>7777</v>
      </c>
      <c r="BI36" s="11">
        <f>Sug0.5[[#This Row],[STEP9]]</f>
        <v>7936</v>
      </c>
      <c r="BJ36" s="11">
        <f>Sug0.5[[#This Row],[STEP10]]</f>
        <v>8042</v>
      </c>
      <c r="BK36" s="11">
        <f>Sug0.5[[#This Row],[STEP11]]</f>
        <v>8156</v>
      </c>
      <c r="BL36" s="11">
        <f>Sug0.5[[#This Row],[STEP12]]</f>
        <v>8247</v>
      </c>
      <c r="BM36" s="11">
        <f>Sug0.5[[#This Row],[STEP13]]</f>
        <v>8266</v>
      </c>
      <c r="BN36" s="11">
        <f>Sug0.5[[#This Row],[STEP14]]</f>
        <v>8407</v>
      </c>
      <c r="BO36" s="11">
        <f>Sug0.5[[#This Row],[STEP15]]</f>
        <v>8508</v>
      </c>
      <c r="BP36" s="11">
        <f>Sug0.5[[#This Row],[STEP16]]</f>
        <v>8494</v>
      </c>
      <c r="BQ36" s="11">
        <f>Sug0.5[[#This Row],[STEP17]]</f>
        <v>8516</v>
      </c>
      <c r="BR36" s="11">
        <f>Sug0.5[[#This Row],[STEP18]]</f>
        <v>8578</v>
      </c>
      <c r="BS36" s="11">
        <f>Sug0.5[[#This Row],[STEP19]]</f>
        <v>8590</v>
      </c>
      <c r="BT36" s="11">
        <f>Sug0.5[[#This Row],[STEP20]]</f>
        <v>8621</v>
      </c>
      <c r="BU36" s="11">
        <f>Sug0.5[[#This Row],[STEP21]]</f>
        <v>8662</v>
      </c>
      <c r="BV36" s="11">
        <f>Sug0.5[[#This Row],[STEP22]]</f>
        <v>8693</v>
      </c>
      <c r="BW36" s="11">
        <f>Sug0.5[[#This Row],[STEP23]]</f>
        <v>8763</v>
      </c>
      <c r="BX36" s="11">
        <f>Sug0.5[[#This Row],[STEP24]]</f>
        <v>8782</v>
      </c>
      <c r="BY36" s="11">
        <f>Sug0.5[[#This Row],[STEP25]]</f>
        <v>8778</v>
      </c>
      <c r="BZ36" s="11">
        <f>Sug0.5[[#This Row],[STEP26]]</f>
        <v>8831</v>
      </c>
      <c r="CA36" s="11">
        <f>Sug0.5[[#This Row],[STEP27]]</f>
        <v>8829</v>
      </c>
      <c r="CB36" s="11">
        <f>Reg[[#This Row],[NASP2]]</f>
        <v>772</v>
      </c>
      <c r="CC36" s="11">
        <f>Reg[[#This Row],[NASP3]]</f>
        <v>967</v>
      </c>
      <c r="CD36" s="11">
        <f>Reg[[#This Row],[NASP4]]</f>
        <v>1199</v>
      </c>
      <c r="CE36" s="11">
        <f>Reg[[#This Row],[NASP5]]</f>
        <v>1430</v>
      </c>
      <c r="CF36" s="11">
        <f>Reg[[#This Row],[NASP6]]</f>
        <v>1630</v>
      </c>
      <c r="CG36" s="11">
        <f>Reg[[#This Row],[NASP7]]</f>
        <v>1840</v>
      </c>
      <c r="CH36" s="11">
        <f>Reg[[#This Row],[NASP8]]</f>
        <v>2030</v>
      </c>
      <c r="CI36" s="11">
        <f>Reg[[#This Row],[NASP9]]</f>
        <v>2195</v>
      </c>
      <c r="CJ36" s="11">
        <f>Reg[[#This Row],[NASP10]]</f>
        <v>2365</v>
      </c>
      <c r="CK36" s="11">
        <f>Reg[[#This Row],[NASP11]]</f>
        <v>2594</v>
      </c>
      <c r="CL36" s="11">
        <f>Reg[[#This Row],[NASP12]]</f>
        <v>2771</v>
      </c>
      <c r="CM36" s="11">
        <f>Reg[[#This Row],[NASP13]]</f>
        <v>2963</v>
      </c>
      <c r="CN36" s="11">
        <f>Reg[[#This Row],[NASP14]]</f>
        <v>3123</v>
      </c>
      <c r="CO36" s="11">
        <f>Reg[[#This Row],[NASP15]]</f>
        <v>3284</v>
      </c>
      <c r="CP36" s="11">
        <f>Reg[[#This Row],[NASP16]]</f>
        <v>3417</v>
      </c>
      <c r="CQ36" s="11">
        <f>Reg[[#This Row],[NASP17]]</f>
        <v>3605</v>
      </c>
      <c r="CR36" s="11">
        <f>Reg[[#This Row],[NASP18]]</f>
        <v>3693</v>
      </c>
      <c r="CS36" s="11">
        <f>Reg[[#This Row],[NASP19]]</f>
        <v>3812</v>
      </c>
      <c r="CT36" s="11">
        <f>Reg[[#This Row],[NASP20]]</f>
        <v>3888</v>
      </c>
      <c r="CU36" s="11">
        <f>Reg[[#This Row],[NASP21]]</f>
        <v>3959</v>
      </c>
      <c r="CV36" s="11">
        <f>Reg[[#This Row],[NASP22]]</f>
        <v>4061</v>
      </c>
      <c r="CW36" s="11">
        <f>Reg[[#This Row],[NASP23]]</f>
        <v>4134</v>
      </c>
      <c r="CX36" s="11">
        <f>Reg[[#This Row],[NASP24]]</f>
        <v>4179</v>
      </c>
      <c r="CY36" s="11">
        <f>Reg[[#This Row],[NASP25]]</f>
        <v>4239</v>
      </c>
      <c r="CZ36" s="11">
        <f>Reg[[#This Row],[NASP26]]</f>
        <v>4266</v>
      </c>
      <c r="DA36" s="11">
        <f>Reg[[#This Row],[NASP27]]</f>
        <v>4331</v>
      </c>
      <c r="DB36" s="11">
        <f>Sug0.2[[#This Row],[NASP2]]</f>
        <v>772</v>
      </c>
      <c r="DC36" s="11">
        <f>Sug0.2[[#This Row],[NASP3]]</f>
        <v>955</v>
      </c>
      <c r="DD36" s="11">
        <f>Sug0.2[[#This Row],[NASP4]]</f>
        <v>1175</v>
      </c>
      <c r="DE36" s="11">
        <f>Sug0.2[[#This Row],[NASP5]]</f>
        <v>1385</v>
      </c>
      <c r="DF36" s="11">
        <f>Sug0.2[[#This Row],[NASP6]]</f>
        <v>1568</v>
      </c>
      <c r="DG36" s="11">
        <f>Sug0.2[[#This Row],[NASP7]]</f>
        <v>1753</v>
      </c>
      <c r="DH36" s="11">
        <f>Sug0.2[[#This Row],[NASP8]]</f>
        <v>1929</v>
      </c>
      <c r="DI36" s="11">
        <f>Sug0.2[[#This Row],[NASP9]]</f>
        <v>2084</v>
      </c>
      <c r="DJ36" s="11">
        <f>Sug0.2[[#This Row],[NASP10]]</f>
        <v>2241</v>
      </c>
      <c r="DK36" s="11">
        <f>Sug0.2[[#This Row],[NASP11]]</f>
        <v>2448</v>
      </c>
      <c r="DL36" s="11">
        <f>Sug0.2[[#This Row],[NASP12]]</f>
        <v>2610</v>
      </c>
      <c r="DM36" s="11">
        <f>Sug0.2[[#This Row],[NASP13]]</f>
        <v>2788</v>
      </c>
      <c r="DN36" s="11">
        <f>Sug0.2[[#This Row],[NASP14]]</f>
        <v>2917</v>
      </c>
      <c r="DO36" s="11">
        <f>Sug0.2[[#This Row],[NASP15]]</f>
        <v>3067</v>
      </c>
      <c r="DP36" s="11">
        <f>Sug0.2[[#This Row],[NASP16]]</f>
        <v>3193</v>
      </c>
      <c r="DQ36" s="11">
        <f>Sug0.2[[#This Row],[NASP17]]</f>
        <v>3358</v>
      </c>
      <c r="DR36" s="11">
        <f>Sug0.2[[#This Row],[NASP18]]</f>
        <v>3428</v>
      </c>
      <c r="DS36" s="11">
        <f>Sug0.2[[#This Row],[NASP19]]</f>
        <v>3529</v>
      </c>
      <c r="DT36" s="11">
        <f>Sug0.2[[#This Row],[NASP20]]</f>
        <v>3587</v>
      </c>
      <c r="DU36" s="11">
        <f>Sug0.2[[#This Row],[NASP21]]</f>
        <v>3654</v>
      </c>
      <c r="DV36" s="11">
        <f>Sug0.2[[#This Row],[NASP22]]</f>
        <v>3747</v>
      </c>
      <c r="DW36" s="11">
        <f>Sug0.2[[#This Row],[NASP23]]</f>
        <v>3817</v>
      </c>
      <c r="DX36" s="11">
        <f>Sug0.2[[#This Row],[NASP24]]</f>
        <v>3864</v>
      </c>
      <c r="DY36" s="11">
        <f>Sug0.2[[#This Row],[NASP25]]</f>
        <v>3931</v>
      </c>
      <c r="DZ36" s="11">
        <f>Sug0.2[[#This Row],[NASP26]]</f>
        <v>3960</v>
      </c>
      <c r="EA36" s="11">
        <f>Sug0.2[[#This Row],[NASP27]]</f>
        <v>4006</v>
      </c>
      <c r="EB36" s="15">
        <f>Sug0.5[[#This Row],[NASP2]]</f>
        <v>772</v>
      </c>
      <c r="EC36" s="15">
        <f>Sug0.5[[#This Row],[NASP3]]</f>
        <v>928</v>
      </c>
      <c r="ED36" s="15">
        <f>Sug0.5[[#This Row],[NASP4]]</f>
        <v>1102</v>
      </c>
      <c r="EE36" s="15">
        <f>Sug0.5[[#This Row],[NASP5]]</f>
        <v>1270</v>
      </c>
      <c r="EF36" s="15">
        <f>Sug0.5[[#This Row],[NASP6]]</f>
        <v>1415</v>
      </c>
      <c r="EG36" s="15">
        <f>Sug0.5[[#This Row],[NASP7]]</f>
        <v>1550</v>
      </c>
      <c r="EH36" s="15">
        <f>Sug0.5[[#This Row],[NASP8]]</f>
        <v>1687</v>
      </c>
      <c r="EI36" s="15">
        <f>Sug0.5[[#This Row],[NASP9]]</f>
        <v>1808</v>
      </c>
      <c r="EJ36" s="15">
        <f>Sug0.5[[#This Row],[NASP10]]</f>
        <v>1934</v>
      </c>
      <c r="EK36" s="15">
        <f>Sug0.5[[#This Row],[NASP11]]</f>
        <v>2088</v>
      </c>
      <c r="EL36" s="15">
        <f>Sug0.5[[#This Row],[NASP12]]</f>
        <v>2231</v>
      </c>
      <c r="EM36" s="15">
        <f>Sug0.5[[#This Row],[NASP13]]</f>
        <v>2371</v>
      </c>
      <c r="EN36" s="15">
        <f>Sug0.5[[#This Row],[NASP14]]</f>
        <v>2491</v>
      </c>
      <c r="EO36" s="15">
        <f>Sug0.5[[#This Row],[NASP15]]</f>
        <v>2603</v>
      </c>
      <c r="EP36" s="15">
        <f>Sug0.5[[#This Row],[NASP16]]</f>
        <v>2720</v>
      </c>
      <c r="EQ36" s="15">
        <f>Sug0.5[[#This Row],[NASP17]]</f>
        <v>2837</v>
      </c>
      <c r="ER36" s="15">
        <f>Sug0.5[[#This Row],[NASP18]]</f>
        <v>2881</v>
      </c>
      <c r="ES36" s="15">
        <f>Sug0.5[[#This Row],[NASP19]]</f>
        <v>2963</v>
      </c>
      <c r="ET36" s="15">
        <f>Sug0.5[[#This Row],[NASP20]]</f>
        <v>3000</v>
      </c>
      <c r="EU36" s="15">
        <f>Sug0.5[[#This Row],[NASP21]]</f>
        <v>3064</v>
      </c>
      <c r="EV36" s="15">
        <f>Sug0.5[[#This Row],[NASP22]]</f>
        <v>3127</v>
      </c>
      <c r="EW36" s="15">
        <f>Sug0.5[[#This Row],[NASP23]]</f>
        <v>3176</v>
      </c>
      <c r="EX36" s="15">
        <f>Sug0.5[[#This Row],[NASP24]]</f>
        <v>3195</v>
      </c>
      <c r="EY36" s="15">
        <f>Sug0.5[[#This Row],[NASP25]]</f>
        <v>3252</v>
      </c>
      <c r="EZ36" s="15">
        <f>Sug0.5[[#This Row],[NASP26]]</f>
        <v>3272</v>
      </c>
      <c r="FA36" s="15">
        <f>Sug0.5[[#This Row],[NASP27]]</f>
        <v>3322</v>
      </c>
      <c r="FB36" s="15">
        <f>Reg[[#This Row],[CIRP2]]</f>
        <v>66</v>
      </c>
      <c r="FC36" s="15">
        <f>Reg[[#This Row],[CIRP3]]</f>
        <v>80</v>
      </c>
      <c r="FD36" s="15">
        <f>Reg[[#This Row],[CIRP4]]</f>
        <v>87</v>
      </c>
      <c r="FE36" s="15">
        <f>Reg[[#This Row],[CIRP5]]</f>
        <v>100</v>
      </c>
      <c r="FF36" s="15">
        <f>Reg[[#This Row],[CIRP6]]</f>
        <v>111</v>
      </c>
      <c r="FG36" s="15">
        <f>Reg[[#This Row],[CIRP7]]</f>
        <v>144</v>
      </c>
      <c r="FH36" s="15">
        <f>Reg[[#This Row],[CIRP8]]</f>
        <v>163</v>
      </c>
      <c r="FI36" s="15">
        <f>Reg[[#This Row],[CIRP9]]</f>
        <v>190</v>
      </c>
      <c r="FJ36" s="15">
        <f>Reg[[#This Row],[CIRP10]]</f>
        <v>221</v>
      </c>
      <c r="FK36" s="15">
        <f>Reg[[#This Row],[CIRP11]]</f>
        <v>246</v>
      </c>
      <c r="FL36" s="15">
        <f>Reg[[#This Row],[CIRP12]]</f>
        <v>272</v>
      </c>
      <c r="FM36" s="15">
        <f>Reg[[#This Row],[CIRP13]]</f>
        <v>303</v>
      </c>
      <c r="FN36" s="15">
        <f>Reg[[#This Row],[CIRP14]]</f>
        <v>335</v>
      </c>
      <c r="FO36" s="15">
        <f>Reg[[#This Row],[CIRP15]]</f>
        <v>366</v>
      </c>
      <c r="FP36" s="15">
        <f>Reg[[#This Row],[CIRP16]]</f>
        <v>381</v>
      </c>
      <c r="FQ36" s="15">
        <f>Reg[[#This Row],[CIRP17]]</f>
        <v>391</v>
      </c>
      <c r="FR36" s="15">
        <f>Reg[[#This Row],[CIRP18]]</f>
        <v>429</v>
      </c>
      <c r="FS36" s="15">
        <f>Reg[[#This Row],[CIRP19]]</f>
        <v>468</v>
      </c>
      <c r="FT36" s="15">
        <f>Reg[[#This Row],[CIRP20]]</f>
        <v>499</v>
      </c>
      <c r="FU36" s="15">
        <f>Reg[[#This Row],[CIRP21]]</f>
        <v>529</v>
      </c>
      <c r="FV36" s="15">
        <f>Reg[[#This Row],[CIRP22]]</f>
        <v>552</v>
      </c>
      <c r="FW36" s="15">
        <f>Reg[[#This Row],[CIRP23]]</f>
        <v>585</v>
      </c>
      <c r="FX36" s="15">
        <f>Reg[[#This Row],[CIRP24]]</f>
        <v>606</v>
      </c>
      <c r="FY36" s="15">
        <f>Reg[[#This Row],[CIRP25]]</f>
        <v>621</v>
      </c>
      <c r="FZ36" s="15">
        <f>Reg[[#This Row],[CIRP26]]</f>
        <v>646</v>
      </c>
      <c r="GA36" s="15">
        <f>Reg[[#This Row],[CIRP27]]</f>
        <v>661</v>
      </c>
      <c r="GB36" s="15">
        <f>Sug0.2[[#This Row],[CIRP2]]</f>
        <v>66</v>
      </c>
      <c r="GC36" s="15">
        <f>Sug0.2[[#This Row],[CIRP3]]</f>
        <v>79</v>
      </c>
      <c r="GD36" s="15">
        <f>Sug0.2[[#This Row],[CIRP4]]</f>
        <v>83</v>
      </c>
      <c r="GE36" s="15">
        <f>Sug0.2[[#This Row],[CIRP5]]</f>
        <v>97</v>
      </c>
      <c r="GF36" s="15">
        <f>Sug0.2[[#This Row],[CIRP6]]</f>
        <v>106</v>
      </c>
      <c r="GG36" s="15">
        <f>Sug0.2[[#This Row],[CIRP7]]</f>
        <v>134</v>
      </c>
      <c r="GH36" s="15">
        <f>Sug0.2[[#This Row],[CIRP8]]</f>
        <v>148</v>
      </c>
      <c r="GI36" s="15">
        <f>Sug0.2[[#This Row],[CIRP9]]</f>
        <v>170</v>
      </c>
      <c r="GJ36" s="15">
        <f>Sug0.2[[#This Row],[CIRP10]]</f>
        <v>196</v>
      </c>
      <c r="GK36" s="15">
        <f>Sug0.2[[#This Row],[CIRP11]]</f>
        <v>214</v>
      </c>
      <c r="GL36" s="15">
        <f>Sug0.2[[#This Row],[CIRP12]]</f>
        <v>234</v>
      </c>
      <c r="GM36" s="15">
        <f>Sug0.2[[#This Row],[CIRP13]]</f>
        <v>259</v>
      </c>
      <c r="GN36" s="15">
        <f>Sug0.2[[#This Row],[CIRP14]]</f>
        <v>287</v>
      </c>
      <c r="GO36" s="15">
        <f>Sug0.2[[#This Row],[CIRP15]]</f>
        <v>316</v>
      </c>
      <c r="GP36" s="15">
        <f>Sug0.2[[#This Row],[CIRP16]]</f>
        <v>334</v>
      </c>
      <c r="GQ36" s="15">
        <f>Sug0.2[[#This Row],[CIRP17]]</f>
        <v>348</v>
      </c>
      <c r="GR36" s="15">
        <f>Sug0.2[[#This Row],[CIRP18]]</f>
        <v>384</v>
      </c>
      <c r="GS36" s="15">
        <f>Sug0.2[[#This Row],[CIRP19]]</f>
        <v>422</v>
      </c>
      <c r="GT36" s="15">
        <f>Sug0.2[[#This Row],[CIRP20]]</f>
        <v>449</v>
      </c>
      <c r="GU36" s="15">
        <f>Sug0.2[[#This Row],[CIRP21]]</f>
        <v>472</v>
      </c>
      <c r="GV36" s="15">
        <f>Sug0.2[[#This Row],[CIRP22]]</f>
        <v>486</v>
      </c>
      <c r="GW36" s="15">
        <f>Sug0.2[[#This Row],[CIRP23]]</f>
        <v>506</v>
      </c>
      <c r="GX36" s="15">
        <f>Sug0.2[[#This Row],[CIRP24]]</f>
        <v>523</v>
      </c>
      <c r="GY36" s="15">
        <f>Sug0.2[[#This Row],[CIRP25]]</f>
        <v>536</v>
      </c>
      <c r="GZ36" s="15">
        <f>Sug0.2[[#This Row],[CIRP26]]</f>
        <v>561</v>
      </c>
      <c r="HA36" s="15">
        <f>Sug0.2[[#This Row],[CIRP27]]</f>
        <v>574</v>
      </c>
      <c r="HB36" s="15">
        <f>Sug0.5[[#This Row],[CIRP2]]</f>
        <v>66</v>
      </c>
      <c r="HC36" s="15">
        <f>Sug0.5[[#This Row],[CIRP3]]</f>
        <v>74</v>
      </c>
      <c r="HD36" s="15">
        <f>Sug0.5[[#This Row],[CIRP4]]</f>
        <v>77</v>
      </c>
      <c r="HE36" s="15">
        <f>Sug0.5[[#This Row],[CIRP5]]</f>
        <v>85</v>
      </c>
      <c r="HF36" s="15">
        <f>Sug0.5[[#This Row],[CIRP6]]</f>
        <v>91</v>
      </c>
      <c r="HG36" s="15">
        <f>Sug0.5[[#This Row],[CIRP7]]</f>
        <v>117</v>
      </c>
      <c r="HH36" s="15">
        <f>Sug0.5[[#This Row],[CIRP8]]</f>
        <v>122</v>
      </c>
      <c r="HI36" s="15">
        <f>Sug0.5[[#This Row],[CIRP9]]</f>
        <v>139</v>
      </c>
      <c r="HJ36" s="15">
        <f>Sug0.5[[#This Row],[CIRP10]]</f>
        <v>157</v>
      </c>
      <c r="HK36" s="15">
        <f>Sug0.5[[#This Row],[CIRP11]]</f>
        <v>169</v>
      </c>
      <c r="HL36" s="15">
        <f>Sug0.5[[#This Row],[CIRP12]]</f>
        <v>175</v>
      </c>
      <c r="HM36" s="15">
        <f>Sug0.5[[#This Row],[CIRP13]]</f>
        <v>197</v>
      </c>
      <c r="HN36" s="15">
        <f>Sug0.5[[#This Row],[CIRP14]]</f>
        <v>215</v>
      </c>
      <c r="HO36" s="15">
        <f>Sug0.5[[#This Row],[CIRP15]]</f>
        <v>238</v>
      </c>
      <c r="HP36" s="15">
        <f>Sug0.5[[#This Row],[CIRP16]]</f>
        <v>246</v>
      </c>
      <c r="HQ36" s="15">
        <f>Sug0.5[[#This Row],[CIRP17]]</f>
        <v>259</v>
      </c>
      <c r="HR36" s="15">
        <f>Sug0.5[[#This Row],[CIRP18]]</f>
        <v>286</v>
      </c>
      <c r="HS36" s="15">
        <f>Sug0.5[[#This Row],[CIRP19]]</f>
        <v>309</v>
      </c>
      <c r="HT36" s="15">
        <f>Sug0.5[[#This Row],[CIRP20]]</f>
        <v>336</v>
      </c>
      <c r="HU36" s="15">
        <f>Sug0.5[[#This Row],[CIRP21]]</f>
        <v>353</v>
      </c>
      <c r="HV36" s="15">
        <f>Sug0.5[[#This Row],[CIRP22]]</f>
        <v>359</v>
      </c>
      <c r="HW36" s="15">
        <f>Sug0.5[[#This Row],[CIRP23]]</f>
        <v>370</v>
      </c>
      <c r="HX36" s="15">
        <f>Sug0.5[[#This Row],[CIRP24]]</f>
        <v>376</v>
      </c>
      <c r="HY36" s="15">
        <f>Sug0.5[[#This Row],[CIRP25]]</f>
        <v>381</v>
      </c>
      <c r="HZ36" s="15">
        <f>Sug0.5[[#This Row],[CIRP26]]</f>
        <v>406</v>
      </c>
      <c r="IA36" s="15">
        <f>Sug0.5[[#This Row],[CIRP27]]</f>
        <v>417</v>
      </c>
      <c r="IB36" s="15">
        <f>Reg[[#This Row],[HCCP2]]</f>
        <v>5</v>
      </c>
      <c r="IC36" s="15">
        <f>Reg[[#This Row],[HCCP3]]</f>
        <v>5</v>
      </c>
      <c r="ID36" s="15">
        <f>Reg[[#This Row],[HCCP4]]</f>
        <v>5</v>
      </c>
      <c r="IE36" s="15">
        <f>Reg[[#This Row],[HCCP5]]</f>
        <v>6</v>
      </c>
      <c r="IF36" s="15">
        <f>Reg[[#This Row],[HCCP6]]</f>
        <v>7</v>
      </c>
      <c r="IG36" s="15">
        <f>Reg[[#This Row],[HCCP7]]</f>
        <v>6</v>
      </c>
      <c r="IH36" s="15">
        <f>Reg[[#This Row],[HCCP8]]</f>
        <v>6</v>
      </c>
      <c r="II36" s="15">
        <f>Reg[[#This Row],[HCCP9]]</f>
        <v>6</v>
      </c>
      <c r="IJ36" s="15">
        <f>Reg[[#This Row],[HCCP10]]</f>
        <v>9</v>
      </c>
      <c r="IK36" s="15">
        <f>Reg[[#This Row],[HCCP11]]</f>
        <v>12</v>
      </c>
      <c r="IL36" s="15">
        <f>Reg[[#This Row],[HCCP12]]</f>
        <v>9</v>
      </c>
      <c r="IM36" s="15">
        <f>Reg[[#This Row],[HCCP13]]</f>
        <v>8</v>
      </c>
      <c r="IN36" s="15">
        <f>Reg[[#This Row],[HCCP14]]</f>
        <v>14</v>
      </c>
      <c r="IO36" s="15">
        <f>Reg[[#This Row],[HCCP15]]</f>
        <v>17</v>
      </c>
      <c r="IP36" s="15">
        <f>Reg[[#This Row],[HCCP16]]</f>
        <v>21</v>
      </c>
      <c r="IQ36" s="15">
        <f>Reg[[#This Row],[HCCP17]]</f>
        <v>26</v>
      </c>
      <c r="IR36" s="15">
        <f>Reg[[#This Row],[HCCP18]]</f>
        <v>26</v>
      </c>
      <c r="IS36" s="15">
        <f>Reg[[#This Row],[HCCP19]]</f>
        <v>25</v>
      </c>
      <c r="IT36" s="15">
        <f>Reg[[#This Row],[HCCP20]]</f>
        <v>17</v>
      </c>
      <c r="IU36" s="15">
        <f>Reg[[#This Row],[HCCP21]]</f>
        <v>24</v>
      </c>
      <c r="IV36" s="15">
        <f>Reg[[#This Row],[HCCP22]]</f>
        <v>28</v>
      </c>
      <c r="IW36" s="15">
        <f>Reg[[#This Row],[HCCP23]]</f>
        <v>24</v>
      </c>
      <c r="IX36" s="15">
        <f>Reg[[#This Row],[HCCP24]]</f>
        <v>19</v>
      </c>
      <c r="IY36" s="15">
        <f>Reg[[#This Row],[HCCP25]]</f>
        <v>27</v>
      </c>
      <c r="IZ36" s="15">
        <f>Reg[[#This Row],[HCCP26]]</f>
        <v>30</v>
      </c>
      <c r="JA36" s="15">
        <f>Reg[[#This Row],[HCCP27]]</f>
        <v>36</v>
      </c>
      <c r="JB36" s="15">
        <f>Sug0.2[[#This Row],[HCCP2]]</f>
        <v>5</v>
      </c>
      <c r="JC36" s="15">
        <f>Sug0.2[[#This Row],[HCCP3]]</f>
        <v>5</v>
      </c>
      <c r="JD36" s="15">
        <f>Sug0.2[[#This Row],[HCCP4]]</f>
        <v>5</v>
      </c>
      <c r="JE36" s="15">
        <f>Sug0.2[[#This Row],[HCCP5]]</f>
        <v>5</v>
      </c>
      <c r="JF36" s="15">
        <f>Sug0.2[[#This Row],[HCCP6]]</f>
        <v>7</v>
      </c>
      <c r="JG36" s="15">
        <f>Sug0.2[[#This Row],[HCCP7]]</f>
        <v>6</v>
      </c>
      <c r="JH36" s="15">
        <f>Sug0.2[[#This Row],[HCCP8]]</f>
        <v>5</v>
      </c>
      <c r="JI36" s="15">
        <f>Sug0.2[[#This Row],[HCCP9]]</f>
        <v>6</v>
      </c>
      <c r="JJ36" s="15">
        <f>Sug0.2[[#This Row],[HCCP10]]</f>
        <v>9</v>
      </c>
      <c r="JK36" s="15">
        <f>Sug0.2[[#This Row],[HCCP11]]</f>
        <v>12</v>
      </c>
      <c r="JL36" s="15">
        <f>Sug0.2[[#This Row],[HCCP12]]</f>
        <v>8</v>
      </c>
      <c r="JM36" s="15">
        <f>Sug0.2[[#This Row],[HCCP13]]</f>
        <v>8</v>
      </c>
      <c r="JN36" s="15">
        <f>Sug0.2[[#This Row],[HCCP14]]</f>
        <v>13</v>
      </c>
      <c r="JO36" s="15">
        <f>Sug0.2[[#This Row],[HCCP15]]</f>
        <v>15</v>
      </c>
      <c r="JP36" s="15">
        <f>Sug0.2[[#This Row],[HCCP16]]</f>
        <v>15</v>
      </c>
      <c r="JQ36" s="15">
        <f>Sug0.2[[#This Row],[HCCP17]]</f>
        <v>20</v>
      </c>
      <c r="JR36" s="15">
        <f>Sug0.2[[#This Row],[HCCP18]]</f>
        <v>23</v>
      </c>
      <c r="JS36" s="15">
        <f>Sug0.2[[#This Row],[HCCP19]]</f>
        <v>23</v>
      </c>
      <c r="JT36" s="15">
        <f>Sug0.2[[#This Row],[HCCP20]]</f>
        <v>15</v>
      </c>
      <c r="JU36" s="15">
        <f>Sug0.2[[#This Row],[HCCP21]]</f>
        <v>24</v>
      </c>
      <c r="JV36" s="15">
        <f>Sug0.2[[#This Row],[HCCP22]]</f>
        <v>28</v>
      </c>
      <c r="JW36" s="15">
        <f>Sug0.2[[#This Row],[HCCP23]]</f>
        <v>23</v>
      </c>
      <c r="JX36" s="15">
        <f>Sug0.2[[#This Row],[HCCP24]]</f>
        <v>17</v>
      </c>
      <c r="JY36" s="15">
        <f>Sug0.2[[#This Row],[HCCP25]]</f>
        <v>24</v>
      </c>
      <c r="JZ36" s="15">
        <f>Sug0.2[[#This Row],[HCCP26]]</f>
        <v>24</v>
      </c>
      <c r="KA36" s="15">
        <f>Sug0.2[[#This Row],[HCCP27]]</f>
        <v>31</v>
      </c>
      <c r="KB36" s="15">
        <f>Sug0.5[[#This Row],[HCCP2]]</f>
        <v>5</v>
      </c>
      <c r="KC36" s="15">
        <f>Sug0.5[[#This Row],[HCCP3]]</f>
        <v>5</v>
      </c>
      <c r="KD36" s="15">
        <f>Sug0.5[[#This Row],[HCCP4]]</f>
        <v>5</v>
      </c>
      <c r="KE36" s="15">
        <f>Sug0.5[[#This Row],[HCCP5]]</f>
        <v>5</v>
      </c>
      <c r="KF36" s="15">
        <f>Sug0.5[[#This Row],[HCCP6]]</f>
        <v>6</v>
      </c>
      <c r="KG36" s="15">
        <f>Sug0.5[[#This Row],[HCCP7]]</f>
        <v>6</v>
      </c>
      <c r="KH36" s="15">
        <f>Sug0.5[[#This Row],[HCCP8]]</f>
        <v>5</v>
      </c>
      <c r="KI36" s="15">
        <f>Sug0.5[[#This Row],[HCCP9]]</f>
        <v>5</v>
      </c>
      <c r="KJ36" s="15">
        <f>Sug0.5[[#This Row],[HCCP10]]</f>
        <v>7</v>
      </c>
      <c r="KK36" s="15">
        <f>Sug0.5[[#This Row],[HCCP11]]</f>
        <v>10</v>
      </c>
      <c r="KL36" s="15">
        <f>Sug0.5[[#This Row],[HCCP12]]</f>
        <v>6</v>
      </c>
      <c r="KM36" s="15">
        <f>Sug0.5[[#This Row],[HCCP13]]</f>
        <v>6</v>
      </c>
      <c r="KN36" s="15">
        <f>Sug0.5[[#This Row],[HCCP14]]</f>
        <v>9</v>
      </c>
      <c r="KO36" s="15">
        <f>Sug0.5[[#This Row],[HCCP15]]</f>
        <v>10</v>
      </c>
      <c r="KP36" s="15">
        <f>Sug0.5[[#This Row],[HCCP16]]</f>
        <v>9</v>
      </c>
      <c r="KQ36" s="15">
        <f>Sug0.5[[#This Row],[HCCP17]]</f>
        <v>11</v>
      </c>
      <c r="KR36" s="15">
        <f>Sug0.5[[#This Row],[HCCP18]]</f>
        <v>10</v>
      </c>
      <c r="KS36" s="15">
        <f>Sug0.5[[#This Row],[HCCP19]]</f>
        <v>11</v>
      </c>
      <c r="KT36" s="15">
        <f>Sug0.5[[#This Row],[HCCP20]]</f>
        <v>7</v>
      </c>
      <c r="KU36" s="15">
        <f>Sug0.5[[#This Row],[HCCP21]]</f>
        <v>14</v>
      </c>
      <c r="KV36" s="15">
        <f>Sug0.5[[#This Row],[HCCP22]]</f>
        <v>20</v>
      </c>
      <c r="KW36" s="15">
        <f>Sug0.5[[#This Row],[HCCP23]]</f>
        <v>19</v>
      </c>
      <c r="KX36" s="15">
        <f>Sug0.5[[#This Row],[HCCP24]]</f>
        <v>16</v>
      </c>
      <c r="KY36" s="15">
        <f>Sug0.5[[#This Row],[HCCP25]]</f>
        <v>21</v>
      </c>
      <c r="KZ36" s="15">
        <f>Sug0.5[[#This Row],[HCCP26]]</f>
        <v>17</v>
      </c>
      <c r="LA36" s="15">
        <f>Sug0.5[[#This Row],[HCCP27]]</f>
        <v>22</v>
      </c>
      <c r="LB36" s="15">
        <f>Reg[[#This Row],[CHDP2]]</f>
        <v>1488</v>
      </c>
      <c r="LC36" s="15">
        <f>Reg[[#This Row],[CHDP3]]</f>
        <v>1505</v>
      </c>
      <c r="LD36" s="15">
        <f>Reg[[#This Row],[CHDP4]]</f>
        <v>1551</v>
      </c>
      <c r="LE36" s="15">
        <f>Reg[[#This Row],[CHDP5]]</f>
        <v>1572</v>
      </c>
      <c r="LF36" s="15">
        <f>Reg[[#This Row],[CHDP6]]</f>
        <v>1586</v>
      </c>
      <c r="LG36" s="15">
        <f>Reg[[#This Row],[CHDP7]]</f>
        <v>1632</v>
      </c>
      <c r="LH36" s="15">
        <f>Reg[[#This Row],[CHDP8]]</f>
        <v>1678</v>
      </c>
      <c r="LI36" s="15">
        <f>Reg[[#This Row],[CHDP9]]</f>
        <v>1712</v>
      </c>
      <c r="LJ36" s="15">
        <f>Reg[[#This Row],[CHDP10]]</f>
        <v>1729</v>
      </c>
      <c r="LK36" s="15">
        <f>Reg[[#This Row],[CHDP11]]</f>
        <v>1769</v>
      </c>
      <c r="LL36" s="15">
        <f>Reg[[#This Row],[CHDP12]]</f>
        <v>1812</v>
      </c>
      <c r="LM36" s="15">
        <f>Reg[[#This Row],[CHDP13]]</f>
        <v>1839</v>
      </c>
      <c r="LN36" s="15">
        <f>Reg[[#This Row],[CHDP14]]</f>
        <v>1860</v>
      </c>
      <c r="LO36" s="15">
        <f>Reg[[#This Row],[CHDP15]]</f>
        <v>1856</v>
      </c>
      <c r="LP36" s="15">
        <f>Reg[[#This Row],[CHDP16]]</f>
        <v>1865</v>
      </c>
      <c r="LQ36" s="15">
        <f>Reg[[#This Row],[CHDP17]]</f>
        <v>1855</v>
      </c>
      <c r="LR36" s="15">
        <f>Reg[[#This Row],[CHDP18]]</f>
        <v>1857</v>
      </c>
      <c r="LS36" s="15">
        <f>Reg[[#This Row],[CHDP19]]</f>
        <v>1859</v>
      </c>
      <c r="LT36" s="15">
        <f>Reg[[#This Row],[CHDP20]]</f>
        <v>1839</v>
      </c>
      <c r="LU36" s="15">
        <f>Reg[[#This Row],[CHDP21]]</f>
        <v>1829</v>
      </c>
      <c r="LV36" s="15">
        <f>Reg[[#This Row],[CHDP22]]</f>
        <v>1820</v>
      </c>
      <c r="LW36" s="15">
        <f>Reg[[#This Row],[CHDP23]]</f>
        <v>1806</v>
      </c>
      <c r="LX36" s="15">
        <f>Reg[[#This Row],[CHDP24]]</f>
        <v>1798</v>
      </c>
      <c r="LY36" s="15">
        <f>Reg[[#This Row],[CHDP25]]</f>
        <v>1783</v>
      </c>
      <c r="LZ36" s="15">
        <f>Reg[[#This Row],[CHDP26]]</f>
        <v>1760</v>
      </c>
      <c r="MA36" s="15">
        <f>Reg[[#This Row],[CHDP27]]</f>
        <v>1737</v>
      </c>
      <c r="MB36" s="15">
        <f>Sug0.2[[#This Row],[CHDP2]]</f>
        <v>1488</v>
      </c>
      <c r="MC36" s="15">
        <f>Sug0.2[[#This Row],[CHDP3]]</f>
        <v>1505</v>
      </c>
      <c r="MD36" s="15">
        <f>Sug0.2[[#This Row],[CHDP4]]</f>
        <v>1551</v>
      </c>
      <c r="ME36" s="15">
        <f>Sug0.2[[#This Row],[CHDP5]]</f>
        <v>1572</v>
      </c>
      <c r="MF36" s="15">
        <f>Sug0.2[[#This Row],[CHDP6]]</f>
        <v>1584</v>
      </c>
      <c r="MG36" s="15">
        <f>Sug0.2[[#This Row],[CHDP7]]</f>
        <v>1629</v>
      </c>
      <c r="MH36" s="15">
        <f>Sug0.2[[#This Row],[CHDP8]]</f>
        <v>1672</v>
      </c>
      <c r="MI36" s="15">
        <f>Sug0.2[[#This Row],[CHDP9]]</f>
        <v>1701</v>
      </c>
      <c r="MJ36" s="15">
        <f>Sug0.2[[#This Row],[CHDP10]]</f>
        <v>1714</v>
      </c>
      <c r="MK36" s="15">
        <f>Sug0.2[[#This Row],[CHDP11]]</f>
        <v>1752</v>
      </c>
      <c r="ML36" s="15">
        <f>Sug0.2[[#This Row],[CHDP12]]</f>
        <v>1788</v>
      </c>
      <c r="MM36" s="15">
        <f>Sug0.2[[#This Row],[CHDP13]]</f>
        <v>1815</v>
      </c>
      <c r="MN36" s="15">
        <f>Sug0.2[[#This Row],[CHDP14]]</f>
        <v>1831</v>
      </c>
      <c r="MO36" s="15">
        <f>Sug0.2[[#This Row],[CHDP15]]</f>
        <v>1826</v>
      </c>
      <c r="MP36" s="15">
        <f>Sug0.2[[#This Row],[CHDP16]]</f>
        <v>1833</v>
      </c>
      <c r="MQ36" s="15">
        <f>Sug0.2[[#This Row],[CHDP17]]</f>
        <v>1826</v>
      </c>
      <c r="MR36" s="15">
        <f>Sug0.2[[#This Row],[CHDP18]]</f>
        <v>1829</v>
      </c>
      <c r="MS36" s="15">
        <f>Sug0.2[[#This Row],[CHDP19]]</f>
        <v>1827</v>
      </c>
      <c r="MT36" s="15">
        <f>Sug0.2[[#This Row],[CHDP20]]</f>
        <v>1805</v>
      </c>
      <c r="MU36" s="15">
        <f>Sug0.2[[#This Row],[CHDP21]]</f>
        <v>1790</v>
      </c>
      <c r="MV36" s="15">
        <f>Sug0.2[[#This Row],[CHDP22]]</f>
        <v>1782</v>
      </c>
      <c r="MW36" s="15">
        <f>Sug0.2[[#This Row],[CHDP23]]</f>
        <v>1767</v>
      </c>
      <c r="MX36" s="15">
        <f>Sug0.2[[#This Row],[CHDP24]]</f>
        <v>1754</v>
      </c>
      <c r="MY36" s="15">
        <f>Sug0.2[[#This Row],[CHDP25]]</f>
        <v>1741</v>
      </c>
      <c r="MZ36" s="15">
        <f>Sug0.2[[#This Row],[CHDP26]]</f>
        <v>1719</v>
      </c>
      <c r="NA36" s="15">
        <f>Sug0.2[[#This Row],[CHDP27]]</f>
        <v>1692</v>
      </c>
      <c r="NB36" s="15">
        <f>Sug0.5[[#This Row],[CHDP2]]</f>
        <v>1488</v>
      </c>
      <c r="NC36" s="15">
        <f>Sug0.5[[#This Row],[CHDP3]]</f>
        <v>1505</v>
      </c>
      <c r="ND36" s="15">
        <f>Sug0.5[[#This Row],[CHDP4]]</f>
        <v>1549</v>
      </c>
      <c r="NE36" s="15">
        <f>Sug0.5[[#This Row],[CHDP5]]</f>
        <v>1567</v>
      </c>
      <c r="NF36" s="15">
        <f>Sug0.5[[#This Row],[CHDP6]]</f>
        <v>1574</v>
      </c>
      <c r="NG36" s="15">
        <f>Sug0.5[[#This Row],[CHDP7]]</f>
        <v>1616</v>
      </c>
      <c r="NH36" s="15">
        <f>Sug0.5[[#This Row],[CHDP8]]</f>
        <v>1657</v>
      </c>
      <c r="NI36" s="15">
        <f>Sug0.5[[#This Row],[CHDP9]]</f>
        <v>1683</v>
      </c>
      <c r="NJ36" s="15">
        <f>Sug0.5[[#This Row],[CHDP10]]</f>
        <v>1695</v>
      </c>
      <c r="NK36" s="15">
        <f>Sug0.5[[#This Row],[CHDP11]]</f>
        <v>1729</v>
      </c>
      <c r="NL36" s="15">
        <f>Sug0.5[[#This Row],[CHDP12]]</f>
        <v>1759</v>
      </c>
      <c r="NM36" s="15">
        <f>Sug0.5[[#This Row],[CHDP13]]</f>
        <v>1777</v>
      </c>
      <c r="NN36" s="15">
        <f>Sug0.5[[#This Row],[CHDP14]]</f>
        <v>1786</v>
      </c>
      <c r="NO36" s="15">
        <f>Sug0.5[[#This Row],[CHDP15]]</f>
        <v>1777</v>
      </c>
      <c r="NP36" s="15">
        <f>Sug0.5[[#This Row],[CHDP16]]</f>
        <v>1786</v>
      </c>
      <c r="NQ36" s="15">
        <f>Sug0.5[[#This Row],[CHDP17]]</f>
        <v>1782</v>
      </c>
      <c r="NR36" s="15">
        <f>Sug0.5[[#This Row],[CHDP18]]</f>
        <v>1776</v>
      </c>
      <c r="NS36" s="15">
        <f>Sug0.5[[#This Row],[CHDP19]]</f>
        <v>1778</v>
      </c>
      <c r="NT36" s="15">
        <f>Sug0.5[[#This Row],[CHDP20]]</f>
        <v>1752</v>
      </c>
      <c r="NU36" s="15">
        <f>Sug0.5[[#This Row],[CHDP21]]</f>
        <v>1742</v>
      </c>
      <c r="NV36" s="15">
        <f>Sug0.5[[#This Row],[CHDP22]]</f>
        <v>1733</v>
      </c>
      <c r="NW36" s="15">
        <f>Sug0.5[[#This Row],[CHDP23]]</f>
        <v>1715</v>
      </c>
      <c r="NX36" s="15">
        <f>Sug0.5[[#This Row],[CHDP24]]</f>
        <v>1690</v>
      </c>
      <c r="NY36" s="15">
        <f>Sug0.5[[#This Row],[CHDP25]]</f>
        <v>1673</v>
      </c>
      <c r="NZ36" s="15">
        <f>Sug0.5[[#This Row],[CHDP26]]</f>
        <v>1647</v>
      </c>
      <c r="OA36" s="15">
        <f>Sug0.5[[#This Row],[CHDP27]]</f>
        <v>1629</v>
      </c>
      <c r="OB36" s="15">
        <f>Reg[[#This Row],[T2DP2]]</f>
        <v>2066</v>
      </c>
      <c r="OC36" s="15">
        <f>Reg[[#This Row],[T2DP3]]</f>
        <v>2279</v>
      </c>
      <c r="OD36" s="15">
        <f>Reg[[#This Row],[T2DP4]]</f>
        <v>2516</v>
      </c>
      <c r="OE36" s="15">
        <f>Reg[[#This Row],[T2DP5]]</f>
        <v>2753</v>
      </c>
      <c r="OF36" s="15">
        <f>Reg[[#This Row],[T2DP6]]</f>
        <v>2940</v>
      </c>
      <c r="OG36" s="15">
        <f>Reg[[#This Row],[T2DP7]]</f>
        <v>3161</v>
      </c>
      <c r="OH36" s="15">
        <f>Reg[[#This Row],[T2DP8]]</f>
        <v>3354</v>
      </c>
      <c r="OI36" s="15">
        <f>Reg[[#This Row],[T2DP9]]</f>
        <v>3559</v>
      </c>
      <c r="OJ36" s="15">
        <f>Reg[[#This Row],[T2DP10]]</f>
        <v>3776</v>
      </c>
      <c r="OK36" s="15">
        <f>Reg[[#This Row],[T2DP11]]</f>
        <v>3961</v>
      </c>
      <c r="OL36" s="15">
        <f>Reg[[#This Row],[T2DP12]]</f>
        <v>4130</v>
      </c>
      <c r="OM36" s="15">
        <f>Reg[[#This Row],[T2DP13]]</f>
        <v>4304</v>
      </c>
      <c r="ON36" s="15">
        <f>Reg[[#This Row],[T2DP14]]</f>
        <v>4466</v>
      </c>
      <c r="OO36" s="15">
        <f>Reg[[#This Row],[T2DP15]]</f>
        <v>4632</v>
      </c>
      <c r="OP36" s="15">
        <f>Reg[[#This Row],[T2DP16]]</f>
        <v>4769</v>
      </c>
      <c r="OQ36" s="15">
        <f>Reg[[#This Row],[T2DP17]]</f>
        <v>4935</v>
      </c>
      <c r="OR36" s="15">
        <f>Reg[[#This Row],[T2DP18]]</f>
        <v>5111</v>
      </c>
      <c r="OS36" s="15">
        <f>Reg[[#This Row],[T2DP19]]</f>
        <v>5266</v>
      </c>
      <c r="OT36" s="15">
        <f>Reg[[#This Row],[T2DP20]]</f>
        <v>5389</v>
      </c>
      <c r="OU36" s="15">
        <f>Reg[[#This Row],[T2DP21]]</f>
        <v>5500</v>
      </c>
      <c r="OV36" s="15">
        <f>Reg[[#This Row],[T2DP22]]</f>
        <v>5575</v>
      </c>
      <c r="OW36" s="15">
        <f>Reg[[#This Row],[T2DP23]]</f>
        <v>5647</v>
      </c>
      <c r="OX36" s="15">
        <f>Reg[[#This Row],[T2DP24]]</f>
        <v>5730</v>
      </c>
      <c r="OY36" s="15">
        <f>Reg[[#This Row],[T2DP25]]</f>
        <v>5817</v>
      </c>
      <c r="OZ36" s="15">
        <f>Reg[[#This Row],[T2DP26]]</f>
        <v>5829</v>
      </c>
      <c r="PA36" s="15">
        <f>Reg[[#This Row],[T2DP27]]</f>
        <v>5922</v>
      </c>
      <c r="PB36" s="15">
        <f>Sug0.2[[#This Row],[T2DP2]]</f>
        <v>2066</v>
      </c>
      <c r="PC36" s="15">
        <f>Sug0.2[[#This Row],[T2DP3]]</f>
        <v>2279</v>
      </c>
      <c r="PD36" s="15">
        <f>Sug0.2[[#This Row],[T2DP4]]</f>
        <v>2515</v>
      </c>
      <c r="PE36" s="15">
        <f>Sug0.2[[#This Row],[T2DP5]]</f>
        <v>2748</v>
      </c>
      <c r="PF36" s="15">
        <f>Sug0.2[[#This Row],[T2DP6]]</f>
        <v>2930</v>
      </c>
      <c r="PG36" s="15">
        <f>Sug0.2[[#This Row],[T2DP7]]</f>
        <v>3144</v>
      </c>
      <c r="PH36" s="15">
        <f>Sug0.2[[#This Row],[T2DP8]]</f>
        <v>3334</v>
      </c>
      <c r="PI36" s="15">
        <f>Sug0.2[[#This Row],[T2DP9]]</f>
        <v>3529</v>
      </c>
      <c r="PJ36" s="15">
        <f>Sug0.2[[#This Row],[T2DP10]]</f>
        <v>3734</v>
      </c>
      <c r="PK36" s="15">
        <f>Sug0.2[[#This Row],[T2DP11]]</f>
        <v>3905</v>
      </c>
      <c r="PL36" s="15">
        <f>Sug0.2[[#This Row],[T2DP12]]</f>
        <v>4066</v>
      </c>
      <c r="PM36" s="15">
        <f>Sug0.2[[#This Row],[T2DP13]]</f>
        <v>4237</v>
      </c>
      <c r="PN36" s="15">
        <f>Sug0.2[[#This Row],[T2DP14]]</f>
        <v>4391</v>
      </c>
      <c r="PO36" s="15">
        <f>Sug0.2[[#This Row],[T2DP15]]</f>
        <v>4547</v>
      </c>
      <c r="PP36" s="15">
        <f>Sug0.2[[#This Row],[T2DP16]]</f>
        <v>4679</v>
      </c>
      <c r="PQ36" s="15">
        <f>Sug0.2[[#This Row],[T2DP17]]</f>
        <v>4836</v>
      </c>
      <c r="PR36" s="15">
        <f>Sug0.2[[#This Row],[T2DP18]]</f>
        <v>4999</v>
      </c>
      <c r="PS36" s="15">
        <f>Sug0.2[[#This Row],[T2DP19]]</f>
        <v>5150</v>
      </c>
      <c r="PT36" s="15">
        <f>Sug0.2[[#This Row],[T2DP20]]</f>
        <v>5273</v>
      </c>
      <c r="PU36" s="15">
        <f>Sug0.2[[#This Row],[T2DP21]]</f>
        <v>5378</v>
      </c>
      <c r="PV36" s="15">
        <f>Sug0.2[[#This Row],[T2DP22]]</f>
        <v>5451</v>
      </c>
      <c r="PW36" s="15">
        <f>Sug0.2[[#This Row],[T2DP23]]</f>
        <v>5510</v>
      </c>
      <c r="PX36" s="15">
        <f>Sug0.2[[#This Row],[T2DP24]]</f>
        <v>5580</v>
      </c>
      <c r="PY36" s="15">
        <f>Sug0.2[[#This Row],[T2DP25]]</f>
        <v>5661</v>
      </c>
      <c r="PZ36" s="15">
        <f>Sug0.2[[#This Row],[T2DP26]]</f>
        <v>5668</v>
      </c>
      <c r="QA36" s="15">
        <f>Sug0.2[[#This Row],[T2DP27]]</f>
        <v>5754</v>
      </c>
      <c r="QB36" s="15">
        <f>Sug0.5[[#This Row],[T2DP2]]</f>
        <v>2066</v>
      </c>
      <c r="QC36" s="15">
        <f>Sug0.5[[#This Row],[T2DP3]]</f>
        <v>2279</v>
      </c>
      <c r="QD36" s="15">
        <f>Sug0.5[[#This Row],[T2DP4]]</f>
        <v>2509</v>
      </c>
      <c r="QE36" s="15">
        <f>Sug0.5[[#This Row],[T2DP5]]</f>
        <v>2731</v>
      </c>
      <c r="QF36" s="15">
        <f>Sug0.5[[#This Row],[T2DP6]]</f>
        <v>2903</v>
      </c>
      <c r="QG36" s="15">
        <f>Sug0.5[[#This Row],[T2DP7]]</f>
        <v>3110</v>
      </c>
      <c r="QH36" s="15">
        <f>Sug0.5[[#This Row],[T2DP8]]</f>
        <v>3284</v>
      </c>
      <c r="QI36" s="15">
        <f>Sug0.5[[#This Row],[T2DP9]]</f>
        <v>3459</v>
      </c>
      <c r="QJ36" s="15">
        <f>Sug0.5[[#This Row],[T2DP10]]</f>
        <v>3651</v>
      </c>
      <c r="QK36" s="15">
        <f>Sug0.5[[#This Row],[T2DP11]]</f>
        <v>3807</v>
      </c>
      <c r="QL36" s="15">
        <f>Sug0.5[[#This Row],[T2DP12]]</f>
        <v>3959</v>
      </c>
      <c r="QM36" s="15">
        <f>Sug0.5[[#This Row],[T2DP13]]</f>
        <v>4111</v>
      </c>
      <c r="QN36" s="15">
        <f>Sug0.5[[#This Row],[T2DP14]]</f>
        <v>4253</v>
      </c>
      <c r="QO36" s="15">
        <f>Sug0.5[[#This Row],[T2DP15]]</f>
        <v>4396</v>
      </c>
      <c r="QP36" s="15">
        <f>Sug0.5[[#This Row],[T2DP16]]</f>
        <v>4507</v>
      </c>
      <c r="QQ36" s="15">
        <f>Sug0.5[[#This Row],[T2DP17]]</f>
        <v>4647</v>
      </c>
      <c r="QR36" s="15">
        <f>Sug0.5[[#This Row],[T2DP18]]</f>
        <v>4789</v>
      </c>
      <c r="QS36" s="15">
        <f>Sug0.5[[#This Row],[T2DP19]]</f>
        <v>4923</v>
      </c>
      <c r="QT36" s="15">
        <f>Sug0.5[[#This Row],[T2DP20]]</f>
        <v>5017</v>
      </c>
      <c r="QU36" s="15">
        <f>Sug0.5[[#This Row],[T2DP21]]</f>
        <v>5104</v>
      </c>
      <c r="QV36" s="15">
        <f>Sug0.5[[#This Row],[T2DP22]]</f>
        <v>5166</v>
      </c>
      <c r="QW36" s="15">
        <f>Sug0.5[[#This Row],[T2DP23]]</f>
        <v>5213</v>
      </c>
      <c r="QX36" s="15">
        <f>Sug0.5[[#This Row],[T2DP24]]</f>
        <v>5264</v>
      </c>
      <c r="QY36" s="15">
        <f>Sug0.5[[#This Row],[T2DP25]]</f>
        <v>5329</v>
      </c>
      <c r="QZ36" s="15">
        <f>Sug0.5[[#This Row],[T2DP26]]</f>
        <v>5323</v>
      </c>
      <c r="RA36" s="15">
        <f>Sug0.5[[#This Row],[T2DP27]]</f>
        <v>5416</v>
      </c>
      <c r="RB36" s="15">
        <f>Reg[[#This Row],[OVEP2]]</f>
        <v>7524</v>
      </c>
      <c r="RC36" s="15">
        <f>Reg[[#This Row],[OVEP3]]</f>
        <v>7928</v>
      </c>
      <c r="RD36" s="15">
        <f>Reg[[#This Row],[OVEP4]]</f>
        <v>8136</v>
      </c>
      <c r="RE36" s="15">
        <f>Reg[[#This Row],[OVEP5]]</f>
        <v>8220</v>
      </c>
      <c r="RF36" s="15">
        <f>Reg[[#This Row],[OVEP6]]</f>
        <v>8248</v>
      </c>
      <c r="RG36" s="15">
        <f>Reg[[#This Row],[OVEP7]]</f>
        <v>8224</v>
      </c>
      <c r="RH36" s="15">
        <f>Reg[[#This Row],[OVEP8]]</f>
        <v>8224</v>
      </c>
      <c r="RI36" s="15">
        <f>Reg[[#This Row],[OVEP9]]</f>
        <v>8176</v>
      </c>
      <c r="RJ36" s="15">
        <f>Reg[[#This Row],[OVEP10]]</f>
        <v>8147</v>
      </c>
      <c r="RK36" s="15">
        <f>Reg[[#This Row],[OVEP11]]</f>
        <v>8119</v>
      </c>
      <c r="RL36" s="15">
        <f>Reg[[#This Row],[OVEP12]]</f>
        <v>8058</v>
      </c>
      <c r="RM36" s="15">
        <f>Reg[[#This Row],[OVEP13]]</f>
        <v>7999</v>
      </c>
      <c r="RN36" s="15">
        <f>Reg[[#This Row],[OVEP14]]</f>
        <v>8003</v>
      </c>
      <c r="RO36" s="15">
        <f>Reg[[#This Row],[OVEP15]]</f>
        <v>7972</v>
      </c>
      <c r="RP36" s="15">
        <f>Reg[[#This Row],[OVEP16]]</f>
        <v>7979</v>
      </c>
      <c r="RQ36" s="15">
        <f>Reg[[#This Row],[OVEP17]]</f>
        <v>7923</v>
      </c>
      <c r="RR36" s="15">
        <f>Reg[[#This Row],[OVEP18]]</f>
        <v>7992</v>
      </c>
      <c r="RS36" s="15">
        <f>Reg[[#This Row],[OVEP19]]</f>
        <v>7906</v>
      </c>
      <c r="RT36" s="15">
        <f>Reg[[#This Row],[OVEP20]]</f>
        <v>7903</v>
      </c>
      <c r="RU36" s="15">
        <f>Reg[[#This Row],[OVEP21]]</f>
        <v>7894</v>
      </c>
      <c r="RV36" s="15">
        <f>Reg[[#This Row],[OVEP22]]</f>
        <v>7782</v>
      </c>
      <c r="RW36" s="15">
        <f>Reg[[#This Row],[OVEP23]]</f>
        <v>7707</v>
      </c>
      <c r="RX36" s="15">
        <f>Reg[[#This Row],[OVEP24]]</f>
        <v>7702</v>
      </c>
      <c r="RY36" s="15">
        <f>Reg[[#This Row],[OVEP25]]</f>
        <v>7654</v>
      </c>
      <c r="RZ36" s="15">
        <f>Reg[[#This Row],[OVEP26]]</f>
        <v>7613</v>
      </c>
      <c r="SA36" s="15">
        <f>Reg[[#This Row],[OVEP27]]</f>
        <v>7640</v>
      </c>
      <c r="SB36" s="15">
        <f>Sug0.2[[#This Row],[OVEP2]]</f>
        <v>7524</v>
      </c>
      <c r="SC36" s="15">
        <f>Sug0.2[[#This Row],[OVEP3]]</f>
        <v>7879</v>
      </c>
      <c r="SD36" s="15">
        <f>Sug0.2[[#This Row],[OVEP4]]</f>
        <v>8074</v>
      </c>
      <c r="SE36" s="15">
        <f>Sug0.2[[#This Row],[OVEP5]]</f>
        <v>8154</v>
      </c>
      <c r="SF36" s="15">
        <f>Sug0.2[[#This Row],[OVEP6]]</f>
        <v>8212</v>
      </c>
      <c r="SG36" s="15">
        <f>Sug0.2[[#This Row],[OVEP7]]</f>
        <v>8219</v>
      </c>
      <c r="SH36" s="15">
        <f>Sug0.2[[#This Row],[OVEP8]]</f>
        <v>8243</v>
      </c>
      <c r="SI36" s="15">
        <f>Sug0.2[[#This Row],[OVEP9]]</f>
        <v>8185</v>
      </c>
      <c r="SJ36" s="15">
        <f>Sug0.2[[#This Row],[OVEP10]]</f>
        <v>8150</v>
      </c>
      <c r="SK36" s="15">
        <f>Sug0.2[[#This Row],[OVEP11]]</f>
        <v>8138</v>
      </c>
      <c r="SL36" s="15">
        <f>Sug0.2[[#This Row],[OVEP12]]</f>
        <v>8101</v>
      </c>
      <c r="SM36" s="15">
        <f>Sug0.2[[#This Row],[OVEP13]]</f>
        <v>8072</v>
      </c>
      <c r="SN36" s="15">
        <f>Sug0.2[[#This Row],[OVEP14]]</f>
        <v>8102</v>
      </c>
      <c r="SO36" s="15">
        <f>Sug0.2[[#This Row],[OVEP15]]</f>
        <v>8083</v>
      </c>
      <c r="SP36" s="15">
        <f>Sug0.2[[#This Row],[OVEP16]]</f>
        <v>8102</v>
      </c>
      <c r="SQ36" s="15">
        <f>Sug0.2[[#This Row],[OVEP17]]</f>
        <v>8058</v>
      </c>
      <c r="SR36" s="15">
        <f>Sug0.2[[#This Row],[OVEP18]]</f>
        <v>8145</v>
      </c>
      <c r="SS36" s="15">
        <f>Sug0.2[[#This Row],[OVEP19]]</f>
        <v>8098</v>
      </c>
      <c r="ST36" s="15">
        <f>Sug0.2[[#This Row],[OVEP20]]</f>
        <v>8118</v>
      </c>
      <c r="SU36" s="15">
        <f>Sug0.2[[#This Row],[OVEP21]]</f>
        <v>8116</v>
      </c>
      <c r="SV36" s="15">
        <f>Sug0.2[[#This Row],[OVEP22]]</f>
        <v>8001</v>
      </c>
      <c r="SW36" s="15">
        <f>Sug0.2[[#This Row],[OVEP23]]</f>
        <v>7919</v>
      </c>
      <c r="SX36" s="15">
        <f>Sug0.2[[#This Row],[OVEP24]]</f>
        <v>7893</v>
      </c>
      <c r="SY36" s="15">
        <f>Sug0.2[[#This Row],[OVEP25]]</f>
        <v>7859</v>
      </c>
      <c r="SZ36" s="15">
        <f>Sug0.2[[#This Row],[OVEP26]]</f>
        <v>7861</v>
      </c>
      <c r="TA36" s="15">
        <f>Sug0.2[[#This Row],[OVEP27]]</f>
        <v>7892</v>
      </c>
      <c r="TB36" s="15">
        <f>Sug0.5[[#This Row],[OVEP2]]</f>
        <v>7524</v>
      </c>
      <c r="TC36" s="15">
        <f>Sug0.5[[#This Row],[OVEP3]]</f>
        <v>7786</v>
      </c>
      <c r="TD36" s="15">
        <f>Sug0.5[[#This Row],[OVEP4]]</f>
        <v>7962</v>
      </c>
      <c r="TE36" s="15">
        <f>Sug0.5[[#This Row],[OVEP5]]</f>
        <v>8045</v>
      </c>
      <c r="TF36" s="15">
        <f>Sug0.5[[#This Row],[OVEP6]]</f>
        <v>8123</v>
      </c>
      <c r="TG36" s="15">
        <f>Sug0.5[[#This Row],[OVEP7]]</f>
        <v>8157</v>
      </c>
      <c r="TH36" s="15">
        <f>Sug0.5[[#This Row],[OVEP8]]</f>
        <v>8247</v>
      </c>
      <c r="TI36" s="15">
        <f>Sug0.5[[#This Row],[OVEP9]]</f>
        <v>8263</v>
      </c>
      <c r="TJ36" s="15">
        <f>Sug0.5[[#This Row],[OVEP10]]</f>
        <v>8287</v>
      </c>
      <c r="TK36" s="15">
        <f>Sug0.5[[#This Row],[OVEP11]]</f>
        <v>8297</v>
      </c>
      <c r="TL36" s="15">
        <f>Sug0.5[[#This Row],[OVEP12]]</f>
        <v>8294</v>
      </c>
      <c r="TM36" s="15">
        <f>Sug0.5[[#This Row],[OVEP13]]</f>
        <v>8313</v>
      </c>
      <c r="TN36" s="15">
        <f>Sug0.5[[#This Row],[OVEP14]]</f>
        <v>8329</v>
      </c>
      <c r="TO36" s="15">
        <f>Sug0.5[[#This Row],[OVEP15]]</f>
        <v>8350</v>
      </c>
      <c r="TP36" s="15">
        <f>Sug0.5[[#This Row],[OVEP16]]</f>
        <v>8410</v>
      </c>
      <c r="TQ36" s="15">
        <f>Sug0.5[[#This Row],[OVEP17]]</f>
        <v>8341</v>
      </c>
      <c r="TR36" s="15">
        <f>Sug0.5[[#This Row],[OVEP18]]</f>
        <v>8413</v>
      </c>
      <c r="TS36" s="15">
        <f>Sug0.5[[#This Row],[OVEP19]]</f>
        <v>8436</v>
      </c>
      <c r="TT36" s="15">
        <f>Sug0.5[[#This Row],[OVEP20]]</f>
        <v>8472</v>
      </c>
      <c r="TU36" s="15">
        <f>Sug0.5[[#This Row],[OVEP21]]</f>
        <v>8478</v>
      </c>
      <c r="TV36" s="15">
        <f>Sug0.5[[#This Row],[OVEP22]]</f>
        <v>8390</v>
      </c>
      <c r="TW36" s="15">
        <f>Sug0.5[[#This Row],[OVEP23]]</f>
        <v>8386</v>
      </c>
      <c r="TX36" s="15">
        <f>Sug0.5[[#This Row],[OVEP24]]</f>
        <v>8393</v>
      </c>
      <c r="TY36" s="15">
        <f>Sug0.5[[#This Row],[OVEP25]]</f>
        <v>8371</v>
      </c>
      <c r="TZ36" s="15">
        <f>Sug0.5[[#This Row],[OVEP26]]</f>
        <v>8391</v>
      </c>
      <c r="UA36" s="15">
        <f>Sug0.5[[#This Row],[OVEP27]]</f>
        <v>8402</v>
      </c>
      <c r="UB36" s="15">
        <f>Reg[[#This Row],[OBEP2]]</f>
        <v>8435</v>
      </c>
      <c r="UC36" s="15">
        <f>Reg[[#This Row],[OBEP3]]</f>
        <v>8672</v>
      </c>
      <c r="UD36" s="15">
        <f>Reg[[#This Row],[OBEP4]]</f>
        <v>8928</v>
      </c>
      <c r="UE36" s="15">
        <f>Reg[[#This Row],[OBEP5]]</f>
        <v>9171</v>
      </c>
      <c r="UF36" s="15">
        <f>Reg[[#This Row],[OBEP6]]</f>
        <v>9358</v>
      </c>
      <c r="UG36" s="15">
        <f>Reg[[#This Row],[OBEP7]]</f>
        <v>9557</v>
      </c>
      <c r="UH36" s="15">
        <f>Reg[[#This Row],[OBEP8]]</f>
        <v>9737</v>
      </c>
      <c r="UI36" s="15">
        <f>Reg[[#This Row],[OBEP9]]</f>
        <v>9905</v>
      </c>
      <c r="UJ36" s="15">
        <f>Reg[[#This Row],[OBEP10]]</f>
        <v>10039</v>
      </c>
      <c r="UK36" s="15">
        <f>Reg[[#This Row],[OBEP11]]</f>
        <v>10169</v>
      </c>
      <c r="UL36" s="15">
        <f>Reg[[#This Row],[OBEP12]]</f>
        <v>10351</v>
      </c>
      <c r="UM36" s="15">
        <f>Reg[[#This Row],[OBEP13]]</f>
        <v>10526</v>
      </c>
      <c r="UN36" s="15">
        <f>Reg[[#This Row],[OBEP14]]</f>
        <v>10657</v>
      </c>
      <c r="UO36" s="15">
        <f>Reg[[#This Row],[OBEP15]]</f>
        <v>10741</v>
      </c>
      <c r="UP36" s="15">
        <f>Reg[[#This Row],[OBEP16]]</f>
        <v>10836</v>
      </c>
      <c r="UQ36" s="15">
        <f>Reg[[#This Row],[OBEP17]]</f>
        <v>10879</v>
      </c>
      <c r="UR36" s="15">
        <f>Reg[[#This Row],[OBEP18]]</f>
        <v>10940</v>
      </c>
      <c r="US36" s="15">
        <f>Reg[[#This Row],[OBEP19]]</f>
        <v>11052</v>
      </c>
      <c r="UT36" s="15">
        <f>Reg[[#This Row],[OBEP20]]</f>
        <v>11049</v>
      </c>
      <c r="UU36" s="15">
        <f>Reg[[#This Row],[OBEP21]]</f>
        <v>11050</v>
      </c>
      <c r="UV36" s="15">
        <f>Reg[[#This Row],[OBEP22]]</f>
        <v>11142</v>
      </c>
      <c r="UW36" s="15">
        <f>Reg[[#This Row],[OBEP23]]</f>
        <v>11190</v>
      </c>
      <c r="UX36" s="15">
        <f>Reg[[#This Row],[OBEP24]]</f>
        <v>11150</v>
      </c>
      <c r="UY36" s="15">
        <f>Reg[[#This Row],[OBEP25]]</f>
        <v>11205</v>
      </c>
      <c r="UZ36" s="15">
        <f>Reg[[#This Row],[OBEP26]]</f>
        <v>11225</v>
      </c>
      <c r="VA36" s="15">
        <f>Reg[[#This Row],[OBEP27]]</f>
        <v>11252</v>
      </c>
      <c r="VB36" s="15">
        <f>Sug0.2[[#This Row],[OBEP2]]</f>
        <v>8435</v>
      </c>
      <c r="VC36" s="15">
        <f>Sug0.2[[#This Row],[OBEP3]]</f>
        <v>8601</v>
      </c>
      <c r="VD36" s="15">
        <f>Sug0.2[[#This Row],[OBEP4]]</f>
        <v>8789</v>
      </c>
      <c r="VE36" s="15">
        <f>Sug0.2[[#This Row],[OBEP5]]</f>
        <v>8962</v>
      </c>
      <c r="VF36" s="15">
        <f>Sug0.2[[#This Row],[OBEP6]]</f>
        <v>9084</v>
      </c>
      <c r="VG36" s="15">
        <f>Sug0.2[[#This Row],[OBEP7]]</f>
        <v>9222</v>
      </c>
      <c r="VH36" s="15">
        <f>Sug0.2[[#This Row],[OBEP8]]</f>
        <v>9343</v>
      </c>
      <c r="VI36" s="15">
        <f>Sug0.2[[#This Row],[OBEP9]]</f>
        <v>9493</v>
      </c>
      <c r="VJ36" s="15">
        <f>Sug0.2[[#This Row],[OBEP10]]</f>
        <v>9594</v>
      </c>
      <c r="VK36" s="15">
        <f>Sug0.2[[#This Row],[OBEP11]]</f>
        <v>9682</v>
      </c>
      <c r="VL36" s="15">
        <f>Sug0.2[[#This Row],[OBEP12]]</f>
        <v>9812</v>
      </c>
      <c r="VM36" s="15">
        <f>Sug0.2[[#This Row],[OBEP13]]</f>
        <v>9937</v>
      </c>
      <c r="VN36" s="15">
        <f>Sug0.2[[#This Row],[OBEP14]]</f>
        <v>10029</v>
      </c>
      <c r="VO36" s="15">
        <f>Sug0.2[[#This Row],[OBEP15]]</f>
        <v>10097</v>
      </c>
      <c r="VP36" s="15">
        <f>Sug0.2[[#This Row],[OBEP16]]</f>
        <v>10164</v>
      </c>
      <c r="VQ36" s="15">
        <f>Sug0.2[[#This Row],[OBEP17]]</f>
        <v>10193</v>
      </c>
      <c r="VR36" s="15">
        <f>Sug0.2[[#This Row],[OBEP18]]</f>
        <v>10232</v>
      </c>
      <c r="VS36" s="15">
        <f>Sug0.2[[#This Row],[OBEP19]]</f>
        <v>10313</v>
      </c>
      <c r="VT36" s="15">
        <f>Sug0.2[[#This Row],[OBEP20]]</f>
        <v>10297</v>
      </c>
      <c r="VU36" s="15">
        <f>Sug0.2[[#This Row],[OBEP21]]</f>
        <v>10294</v>
      </c>
      <c r="VV36" s="15">
        <f>Sug0.2[[#This Row],[OBEP22]]</f>
        <v>10382</v>
      </c>
      <c r="VW36" s="15">
        <f>Sug0.2[[#This Row],[OBEP23]]</f>
        <v>10425</v>
      </c>
      <c r="VX36" s="15">
        <f>Sug0.2[[#This Row],[OBEP24]]</f>
        <v>10382</v>
      </c>
      <c r="VY36" s="15">
        <f>Sug0.2[[#This Row],[OBEP25]]</f>
        <v>10431</v>
      </c>
      <c r="VZ36" s="15">
        <f>Sug0.2[[#This Row],[OBEP26]]</f>
        <v>10429</v>
      </c>
      <c r="WA36" s="15">
        <f>Sug0.2[[#This Row],[OBEP27]]</f>
        <v>10432</v>
      </c>
      <c r="WB36" s="15">
        <f>Sug0.5[[#This Row],[OBEP2]]</f>
        <v>8435</v>
      </c>
      <c r="WC36" s="15">
        <f>Sug0.5[[#This Row],[OBEP3]]</f>
        <v>8445</v>
      </c>
      <c r="WD36" s="15">
        <f>Sug0.5[[#This Row],[OBEP4]]</f>
        <v>8476</v>
      </c>
      <c r="WE36" s="15">
        <f>Sug0.5[[#This Row],[OBEP5]]</f>
        <v>8512</v>
      </c>
      <c r="WF36" s="15">
        <f>Sug0.5[[#This Row],[OBEP6]]</f>
        <v>8516</v>
      </c>
      <c r="WG36" s="15">
        <f>Sug0.5[[#This Row],[OBEP7]]</f>
        <v>8546</v>
      </c>
      <c r="WH36" s="15">
        <f>Sug0.5[[#This Row],[OBEP8]]</f>
        <v>8548</v>
      </c>
      <c r="WI36" s="15">
        <f>Sug0.5[[#This Row],[OBEP9]]</f>
        <v>8587</v>
      </c>
      <c r="WJ36" s="15">
        <f>Sug0.5[[#This Row],[OBEP10]]</f>
        <v>8577</v>
      </c>
      <c r="WK36" s="15">
        <f>Sug0.5[[#This Row],[OBEP11]]</f>
        <v>8579</v>
      </c>
      <c r="WL36" s="15">
        <f>Sug0.5[[#This Row],[OBEP12]]</f>
        <v>8642</v>
      </c>
      <c r="WM36" s="15">
        <f>Sug0.5[[#This Row],[OBEP13]]</f>
        <v>8685</v>
      </c>
      <c r="WN36" s="15">
        <f>Sug0.5[[#This Row],[OBEP14]]</f>
        <v>8735</v>
      </c>
      <c r="WO36" s="15">
        <f>Sug0.5[[#This Row],[OBEP15]]</f>
        <v>8755</v>
      </c>
      <c r="WP36" s="15">
        <f>Sug0.5[[#This Row],[OBEP16]]</f>
        <v>8764</v>
      </c>
      <c r="WQ36" s="15">
        <f>Sug0.5[[#This Row],[OBEP17]]</f>
        <v>8791</v>
      </c>
      <c r="WR36" s="15">
        <f>Sug0.5[[#This Row],[OBEP18]]</f>
        <v>8799</v>
      </c>
      <c r="WS36" s="15">
        <f>Sug0.5[[#This Row],[OBEP19]]</f>
        <v>8828</v>
      </c>
      <c r="WT36" s="15">
        <f>Sug0.5[[#This Row],[OBEP20]]</f>
        <v>8795</v>
      </c>
      <c r="WU36" s="15">
        <f>Sug0.5[[#This Row],[OBEP21]]</f>
        <v>8774</v>
      </c>
      <c r="WV36" s="15">
        <f>Sug0.5[[#This Row],[OBEP22]]</f>
        <v>8826</v>
      </c>
      <c r="WW36" s="15">
        <f>Sug0.5[[#This Row],[OBEP23]]</f>
        <v>8811</v>
      </c>
      <c r="WX36" s="15">
        <f>Sug0.5[[#This Row],[OBEP24]]</f>
        <v>8734</v>
      </c>
      <c r="WY36" s="15">
        <f>Sug0.5[[#This Row],[OBEP25]]</f>
        <v>8767</v>
      </c>
      <c r="WZ36" s="15">
        <f>Sug0.5[[#This Row],[OBEP26]]</f>
        <v>8746</v>
      </c>
      <c r="XA36" s="15">
        <f>Sug0.5[[#This Row],[OBEP27]]</f>
        <v>8778</v>
      </c>
    </row>
    <row r="37" spans="2:625" x14ac:dyDescent="0.25">
      <c r="B37" s="11">
        <f>Reg[[#This Row],[STEP2]]</f>
        <v>6308</v>
      </c>
      <c r="C37" s="11">
        <f>Reg[[#This Row],[STEP3]]</f>
        <v>6802</v>
      </c>
      <c r="D37" s="11">
        <f>Reg[[#This Row],[STEP4]]</f>
        <v>7234</v>
      </c>
      <c r="E37" s="11">
        <f>Reg[[#This Row],[STEP5]]</f>
        <v>7534</v>
      </c>
      <c r="F37" s="11">
        <f>Reg[[#This Row],[STEP6]]</f>
        <v>7821</v>
      </c>
      <c r="G37" s="11">
        <f>Reg[[#This Row],[STEP7]]</f>
        <v>8053</v>
      </c>
      <c r="H37" s="11">
        <f>Reg[[#This Row],[STEP8]]</f>
        <v>8221</v>
      </c>
      <c r="I37" s="11">
        <f>Reg[[#This Row],[STEP9]]</f>
        <v>8438</v>
      </c>
      <c r="J37" s="11">
        <f>Reg[[#This Row],[STEP10]]</f>
        <v>8595</v>
      </c>
      <c r="K37" s="11">
        <f>Reg[[#This Row],[STEP11]]</f>
        <v>8712</v>
      </c>
      <c r="L37" s="11">
        <f>Reg[[#This Row],[STEP12]]</f>
        <v>8764</v>
      </c>
      <c r="M37" s="11">
        <f>Reg[[#This Row],[STEP13]]</f>
        <v>8892</v>
      </c>
      <c r="N37" s="11">
        <f>Reg[[#This Row],[STEP14]]</f>
        <v>9002</v>
      </c>
      <c r="O37" s="11">
        <f>Reg[[#This Row],[STEP15]]</f>
        <v>9023</v>
      </c>
      <c r="P37" s="11">
        <f>Reg[[#This Row],[STEP16]]</f>
        <v>9032</v>
      </c>
      <c r="Q37" s="11">
        <f>Reg[[#This Row],[STEP17]]</f>
        <v>9036</v>
      </c>
      <c r="R37" s="11">
        <f>Reg[[#This Row],[STEP18]]</f>
        <v>9155</v>
      </c>
      <c r="S37" s="11">
        <f>Reg[[#This Row],[STEP19]]</f>
        <v>9205</v>
      </c>
      <c r="T37" s="11">
        <f>Reg[[#This Row],[STEP20]]</f>
        <v>9181</v>
      </c>
      <c r="U37" s="11">
        <f>Reg[[#This Row],[STEP21]]</f>
        <v>9174</v>
      </c>
      <c r="V37" s="11">
        <f>Reg[[#This Row],[STEP22]]</f>
        <v>9204</v>
      </c>
      <c r="W37" s="11">
        <f>Reg[[#This Row],[STEP23]]</f>
        <v>9220</v>
      </c>
      <c r="X37" s="11">
        <f>Reg[[#This Row],[STEP24]]</f>
        <v>9177</v>
      </c>
      <c r="Y37" s="11">
        <f>Reg[[#This Row],[STEP25]]</f>
        <v>9165</v>
      </c>
      <c r="Z37" s="11">
        <f>Reg[[#This Row],[STEP26]]</f>
        <v>9116</v>
      </c>
      <c r="AA37" s="11">
        <f>Reg[[#This Row],[STEP27]]</f>
        <v>9098</v>
      </c>
      <c r="AB37" s="11">
        <f>Sug0.2[[#This Row],[STEP2]]</f>
        <v>6308</v>
      </c>
      <c r="AC37" s="11">
        <f>Sug0.2[[#This Row],[STEP3]]</f>
        <v>6751</v>
      </c>
      <c r="AD37" s="11">
        <f>Sug0.2[[#This Row],[STEP4]]</f>
        <v>7154</v>
      </c>
      <c r="AE37" s="11">
        <f>Sug0.2[[#This Row],[STEP5]]</f>
        <v>7419</v>
      </c>
      <c r="AF37" s="11">
        <f>Sug0.2[[#This Row],[STEP6]]</f>
        <v>7671</v>
      </c>
      <c r="AG37" s="11">
        <f>Sug0.2[[#This Row],[STEP7]]</f>
        <v>7908</v>
      </c>
      <c r="AH37" s="11">
        <f>Sug0.2[[#This Row],[STEP8]]</f>
        <v>8076</v>
      </c>
      <c r="AI37" s="11">
        <f>Sug0.2[[#This Row],[STEP9]]</f>
        <v>8280</v>
      </c>
      <c r="AJ37" s="11">
        <f>Sug0.2[[#This Row],[STEP10]]</f>
        <v>8424</v>
      </c>
      <c r="AK37" s="11">
        <f>Sug0.2[[#This Row],[STEP11]]</f>
        <v>8551</v>
      </c>
      <c r="AL37" s="11">
        <f>Sug0.2[[#This Row],[STEP12]]</f>
        <v>8624</v>
      </c>
      <c r="AM37" s="11">
        <f>Sug0.2[[#This Row],[STEP13]]</f>
        <v>8756</v>
      </c>
      <c r="AN37" s="11">
        <f>Sug0.2[[#This Row],[STEP14]]</f>
        <v>8859</v>
      </c>
      <c r="AO37" s="11">
        <f>Sug0.2[[#This Row],[STEP15]]</f>
        <v>8898</v>
      </c>
      <c r="AP37" s="11">
        <f>Sug0.2[[#This Row],[STEP16]]</f>
        <v>8928</v>
      </c>
      <c r="AQ37" s="11">
        <f>Sug0.2[[#This Row],[STEP17]]</f>
        <v>8919</v>
      </c>
      <c r="AR37" s="11">
        <f>Sug0.2[[#This Row],[STEP18]]</f>
        <v>9039</v>
      </c>
      <c r="AS37" s="11">
        <f>Sug0.2[[#This Row],[STEP19]]</f>
        <v>9118</v>
      </c>
      <c r="AT37" s="11">
        <f>Sug0.2[[#This Row],[STEP20]]</f>
        <v>9111</v>
      </c>
      <c r="AU37" s="11">
        <f>Sug0.2[[#This Row],[STEP21]]</f>
        <v>9097</v>
      </c>
      <c r="AV37" s="11">
        <f>Sug0.2[[#This Row],[STEP22]]</f>
        <v>9110</v>
      </c>
      <c r="AW37" s="11">
        <f>Sug0.2[[#This Row],[STEP23]]</f>
        <v>9130</v>
      </c>
      <c r="AX37" s="11">
        <f>Sug0.2[[#This Row],[STEP24]]</f>
        <v>9101</v>
      </c>
      <c r="AY37" s="11">
        <f>Sug0.2[[#This Row],[STEP25]]</f>
        <v>9099</v>
      </c>
      <c r="AZ37" s="11">
        <f>Sug0.2[[#This Row],[STEP26]]</f>
        <v>9055</v>
      </c>
      <c r="BA37" s="11">
        <f>Sug0.2[[#This Row],[STEP27]]</f>
        <v>9050</v>
      </c>
      <c r="BB37" s="11">
        <f>Sug0.5[[#This Row],[STEP2]]</f>
        <v>6308</v>
      </c>
      <c r="BC37" s="11">
        <f>Sug0.5[[#This Row],[STEP3]]</f>
        <v>6646</v>
      </c>
      <c r="BD37" s="11">
        <f>Sug0.5[[#This Row],[STEP4]]</f>
        <v>6948</v>
      </c>
      <c r="BE37" s="11">
        <f>Sug0.5[[#This Row],[STEP5]]</f>
        <v>7154</v>
      </c>
      <c r="BF37" s="11">
        <f>Sug0.5[[#This Row],[STEP6]]</f>
        <v>7368</v>
      </c>
      <c r="BG37" s="11">
        <f>Sug0.5[[#This Row],[STEP7]]</f>
        <v>7596</v>
      </c>
      <c r="BH37" s="11">
        <f>Sug0.5[[#This Row],[STEP8]]</f>
        <v>7743</v>
      </c>
      <c r="BI37" s="11">
        <f>Sug0.5[[#This Row],[STEP9]]</f>
        <v>7916</v>
      </c>
      <c r="BJ37" s="11">
        <f>Sug0.5[[#This Row],[STEP10]]</f>
        <v>8060</v>
      </c>
      <c r="BK37" s="11">
        <f>Sug0.5[[#This Row],[STEP11]]</f>
        <v>8182</v>
      </c>
      <c r="BL37" s="11">
        <f>Sug0.5[[#This Row],[STEP12]]</f>
        <v>8253</v>
      </c>
      <c r="BM37" s="11">
        <f>Sug0.5[[#This Row],[STEP13]]</f>
        <v>8365</v>
      </c>
      <c r="BN37" s="11">
        <f>Sug0.5[[#This Row],[STEP14]]</f>
        <v>8452</v>
      </c>
      <c r="BO37" s="11">
        <f>Sug0.5[[#This Row],[STEP15]]</f>
        <v>8518</v>
      </c>
      <c r="BP37" s="11">
        <f>Sug0.5[[#This Row],[STEP16]]</f>
        <v>8541</v>
      </c>
      <c r="BQ37" s="11">
        <f>Sug0.5[[#This Row],[STEP17]]</f>
        <v>8572</v>
      </c>
      <c r="BR37" s="11">
        <f>Sug0.5[[#This Row],[STEP18]]</f>
        <v>8658</v>
      </c>
      <c r="BS37" s="11">
        <f>Sug0.5[[#This Row],[STEP19]]</f>
        <v>8748</v>
      </c>
      <c r="BT37" s="11">
        <f>Sug0.5[[#This Row],[STEP20]]</f>
        <v>8757</v>
      </c>
      <c r="BU37" s="11">
        <f>Sug0.5[[#This Row],[STEP21]]</f>
        <v>8737</v>
      </c>
      <c r="BV37" s="11">
        <f>Sug0.5[[#This Row],[STEP22]]</f>
        <v>8791</v>
      </c>
      <c r="BW37" s="11">
        <f>Sug0.5[[#This Row],[STEP23]]</f>
        <v>8841</v>
      </c>
      <c r="BX37" s="11">
        <f>Sug0.5[[#This Row],[STEP24]]</f>
        <v>8857</v>
      </c>
      <c r="BY37" s="11">
        <f>Sug0.5[[#This Row],[STEP25]]</f>
        <v>8866</v>
      </c>
      <c r="BZ37" s="11">
        <f>Sug0.5[[#This Row],[STEP26]]</f>
        <v>8855</v>
      </c>
      <c r="CA37" s="11">
        <f>Sug0.5[[#This Row],[STEP27]]</f>
        <v>8861</v>
      </c>
      <c r="CB37" s="11">
        <f>Reg[[#This Row],[NASP2]]</f>
        <v>763</v>
      </c>
      <c r="CC37" s="11">
        <f>Reg[[#This Row],[NASP3]]</f>
        <v>939</v>
      </c>
      <c r="CD37" s="11">
        <f>Reg[[#This Row],[NASP4]]</f>
        <v>1123</v>
      </c>
      <c r="CE37" s="11">
        <f>Reg[[#This Row],[NASP5]]</f>
        <v>1299</v>
      </c>
      <c r="CF37" s="11">
        <f>Reg[[#This Row],[NASP6]]</f>
        <v>1511</v>
      </c>
      <c r="CG37" s="11">
        <f>Reg[[#This Row],[NASP7]]</f>
        <v>1675</v>
      </c>
      <c r="CH37" s="11">
        <f>Reg[[#This Row],[NASP8]]</f>
        <v>1890</v>
      </c>
      <c r="CI37" s="11">
        <f>Reg[[#This Row],[NASP9]]</f>
        <v>2060</v>
      </c>
      <c r="CJ37" s="11">
        <f>Reg[[#This Row],[NASP10]]</f>
        <v>2217</v>
      </c>
      <c r="CK37" s="11">
        <f>Reg[[#This Row],[NASP11]]</f>
        <v>2362</v>
      </c>
      <c r="CL37" s="11">
        <f>Reg[[#This Row],[NASP12]]</f>
        <v>2522</v>
      </c>
      <c r="CM37" s="11">
        <f>Reg[[#This Row],[NASP13]]</f>
        <v>2635</v>
      </c>
      <c r="CN37" s="11">
        <f>Reg[[#This Row],[NASP14]]</f>
        <v>2742</v>
      </c>
      <c r="CO37" s="11">
        <f>Reg[[#This Row],[NASP15]]</f>
        <v>2893</v>
      </c>
      <c r="CP37" s="11">
        <f>Reg[[#This Row],[NASP16]]</f>
        <v>3025</v>
      </c>
      <c r="CQ37" s="11">
        <f>Reg[[#This Row],[NASP17]]</f>
        <v>3131</v>
      </c>
      <c r="CR37" s="11">
        <f>Reg[[#This Row],[NASP18]]</f>
        <v>3207</v>
      </c>
      <c r="CS37" s="11">
        <f>Reg[[#This Row],[NASP19]]</f>
        <v>3296</v>
      </c>
      <c r="CT37" s="11">
        <f>Reg[[#This Row],[NASP20]]</f>
        <v>3433</v>
      </c>
      <c r="CU37" s="11">
        <f>Reg[[#This Row],[NASP21]]</f>
        <v>3529</v>
      </c>
      <c r="CV37" s="11">
        <f>Reg[[#This Row],[NASP22]]</f>
        <v>3604</v>
      </c>
      <c r="CW37" s="11">
        <f>Reg[[#This Row],[NASP23]]</f>
        <v>3684</v>
      </c>
      <c r="CX37" s="11">
        <f>Reg[[#This Row],[NASP24]]</f>
        <v>3770</v>
      </c>
      <c r="CY37" s="11">
        <f>Reg[[#This Row],[NASP25]]</f>
        <v>3808</v>
      </c>
      <c r="CZ37" s="11">
        <f>Reg[[#This Row],[NASP26]]</f>
        <v>3909</v>
      </c>
      <c r="DA37" s="11">
        <f>Reg[[#This Row],[NASP27]]</f>
        <v>3958</v>
      </c>
      <c r="DB37" s="11">
        <f>Sug0.2[[#This Row],[NASP2]]</f>
        <v>763</v>
      </c>
      <c r="DC37" s="11">
        <f>Sug0.2[[#This Row],[NASP3]]</f>
        <v>913</v>
      </c>
      <c r="DD37" s="11">
        <f>Sug0.2[[#This Row],[NASP4]]</f>
        <v>1080</v>
      </c>
      <c r="DE37" s="11">
        <f>Sug0.2[[#This Row],[NASP5]]</f>
        <v>1234</v>
      </c>
      <c r="DF37" s="11">
        <f>Sug0.2[[#This Row],[NASP6]]</f>
        <v>1431</v>
      </c>
      <c r="DG37" s="11">
        <f>Sug0.2[[#This Row],[NASP7]]</f>
        <v>1569</v>
      </c>
      <c r="DH37" s="11">
        <f>Sug0.2[[#This Row],[NASP8]]</f>
        <v>1756</v>
      </c>
      <c r="DI37" s="11">
        <f>Sug0.2[[#This Row],[NASP9]]</f>
        <v>1897</v>
      </c>
      <c r="DJ37" s="11">
        <f>Sug0.2[[#This Row],[NASP10]]</f>
        <v>2036</v>
      </c>
      <c r="DK37" s="11">
        <f>Sug0.2[[#This Row],[NASP11]]</f>
        <v>2163</v>
      </c>
      <c r="DL37" s="11">
        <f>Sug0.2[[#This Row],[NASP12]]</f>
        <v>2293</v>
      </c>
      <c r="DM37" s="11">
        <f>Sug0.2[[#This Row],[NASP13]]</f>
        <v>2398</v>
      </c>
      <c r="DN37" s="11">
        <f>Sug0.2[[#This Row],[NASP14]]</f>
        <v>2494</v>
      </c>
      <c r="DO37" s="11">
        <f>Sug0.2[[#This Row],[NASP15]]</f>
        <v>2619</v>
      </c>
      <c r="DP37" s="11">
        <f>Sug0.2[[#This Row],[NASP16]]</f>
        <v>2734</v>
      </c>
      <c r="DQ37" s="11">
        <f>Sug0.2[[#This Row],[NASP17]]</f>
        <v>2837</v>
      </c>
      <c r="DR37" s="11">
        <f>Sug0.2[[#This Row],[NASP18]]</f>
        <v>2891</v>
      </c>
      <c r="DS37" s="11">
        <f>Sug0.2[[#This Row],[NASP19]]</f>
        <v>2966</v>
      </c>
      <c r="DT37" s="11">
        <f>Sug0.2[[#This Row],[NASP20]]</f>
        <v>3095</v>
      </c>
      <c r="DU37" s="11">
        <f>Sug0.2[[#This Row],[NASP21]]</f>
        <v>3181</v>
      </c>
      <c r="DV37" s="11">
        <f>Sug0.2[[#This Row],[NASP22]]</f>
        <v>3255</v>
      </c>
      <c r="DW37" s="11">
        <f>Sug0.2[[#This Row],[NASP23]]</f>
        <v>3333</v>
      </c>
      <c r="DX37" s="11">
        <f>Sug0.2[[#This Row],[NASP24]]</f>
        <v>3422</v>
      </c>
      <c r="DY37" s="11">
        <f>Sug0.2[[#This Row],[NASP25]]</f>
        <v>3445</v>
      </c>
      <c r="DZ37" s="11">
        <f>Sug0.2[[#This Row],[NASP26]]</f>
        <v>3550</v>
      </c>
      <c r="EA37" s="11">
        <f>Sug0.2[[#This Row],[NASP27]]</f>
        <v>3593</v>
      </c>
      <c r="EB37" s="15">
        <f>Sug0.5[[#This Row],[NASP2]]</f>
        <v>763</v>
      </c>
      <c r="EC37" s="15">
        <f>Sug0.5[[#This Row],[NASP3]]</f>
        <v>876</v>
      </c>
      <c r="ED37" s="15">
        <f>Sug0.5[[#This Row],[NASP4]]</f>
        <v>1002</v>
      </c>
      <c r="EE37" s="15">
        <f>Sug0.5[[#This Row],[NASP5]]</f>
        <v>1122</v>
      </c>
      <c r="EF37" s="15">
        <f>Sug0.5[[#This Row],[NASP6]]</f>
        <v>1272</v>
      </c>
      <c r="EG37" s="15">
        <f>Sug0.5[[#This Row],[NASP7]]</f>
        <v>1368</v>
      </c>
      <c r="EH37" s="15">
        <f>Sug0.5[[#This Row],[NASP8]]</f>
        <v>1508</v>
      </c>
      <c r="EI37" s="15">
        <f>Sug0.5[[#This Row],[NASP9]]</f>
        <v>1612</v>
      </c>
      <c r="EJ37" s="15">
        <f>Sug0.5[[#This Row],[NASP10]]</f>
        <v>1707</v>
      </c>
      <c r="EK37" s="15">
        <f>Sug0.5[[#This Row],[NASP11]]</f>
        <v>1815</v>
      </c>
      <c r="EL37" s="15">
        <f>Sug0.5[[#This Row],[NASP12]]</f>
        <v>1916</v>
      </c>
      <c r="EM37" s="15">
        <f>Sug0.5[[#This Row],[NASP13]]</f>
        <v>2003</v>
      </c>
      <c r="EN37" s="15">
        <f>Sug0.5[[#This Row],[NASP14]]</f>
        <v>2081</v>
      </c>
      <c r="EO37" s="15">
        <f>Sug0.5[[#This Row],[NASP15]]</f>
        <v>2159</v>
      </c>
      <c r="EP37" s="15">
        <f>Sug0.5[[#This Row],[NASP16]]</f>
        <v>2249</v>
      </c>
      <c r="EQ37" s="15">
        <f>Sug0.5[[#This Row],[NASP17]]</f>
        <v>2323</v>
      </c>
      <c r="ER37" s="15">
        <f>Sug0.5[[#This Row],[NASP18]]</f>
        <v>2385</v>
      </c>
      <c r="ES37" s="15">
        <f>Sug0.5[[#This Row],[NASP19]]</f>
        <v>2437</v>
      </c>
      <c r="ET37" s="15">
        <f>Sug0.5[[#This Row],[NASP20]]</f>
        <v>2541</v>
      </c>
      <c r="EU37" s="15">
        <f>Sug0.5[[#This Row],[NASP21]]</f>
        <v>2629</v>
      </c>
      <c r="EV37" s="15">
        <f>Sug0.5[[#This Row],[NASP22]]</f>
        <v>2680</v>
      </c>
      <c r="EW37" s="15">
        <f>Sug0.5[[#This Row],[NASP23]]</f>
        <v>2737</v>
      </c>
      <c r="EX37" s="15">
        <f>Sug0.5[[#This Row],[NASP24]]</f>
        <v>2786</v>
      </c>
      <c r="EY37" s="15">
        <f>Sug0.5[[#This Row],[NASP25]]</f>
        <v>2808</v>
      </c>
      <c r="EZ37" s="15">
        <f>Sug0.5[[#This Row],[NASP26]]</f>
        <v>2879</v>
      </c>
      <c r="FA37" s="15">
        <f>Sug0.5[[#This Row],[NASP27]]</f>
        <v>2928</v>
      </c>
      <c r="FB37" s="15">
        <f>Reg[[#This Row],[CIRP2]]</f>
        <v>74</v>
      </c>
      <c r="FC37" s="15">
        <f>Reg[[#This Row],[CIRP3]]</f>
        <v>85</v>
      </c>
      <c r="FD37" s="15">
        <f>Reg[[#This Row],[CIRP4]]</f>
        <v>98</v>
      </c>
      <c r="FE37" s="15">
        <f>Reg[[#This Row],[CIRP5]]</f>
        <v>119</v>
      </c>
      <c r="FF37" s="15">
        <f>Reg[[#This Row],[CIRP6]]</f>
        <v>141</v>
      </c>
      <c r="FG37" s="15">
        <f>Reg[[#This Row],[CIRP7]]</f>
        <v>173</v>
      </c>
      <c r="FH37" s="15">
        <f>Reg[[#This Row],[CIRP8]]</f>
        <v>188</v>
      </c>
      <c r="FI37" s="15">
        <f>Reg[[#This Row],[CIRP9]]</f>
        <v>204</v>
      </c>
      <c r="FJ37" s="15">
        <f>Reg[[#This Row],[CIRP10]]</f>
        <v>224</v>
      </c>
      <c r="FK37" s="15">
        <f>Reg[[#This Row],[CIRP11]]</f>
        <v>261</v>
      </c>
      <c r="FL37" s="15">
        <f>Reg[[#This Row],[CIRP12]]</f>
        <v>278</v>
      </c>
      <c r="FM37" s="15">
        <f>Reg[[#This Row],[CIRP13]]</f>
        <v>309</v>
      </c>
      <c r="FN37" s="15">
        <f>Reg[[#This Row],[CIRP14]]</f>
        <v>334</v>
      </c>
      <c r="FO37" s="15">
        <f>Reg[[#This Row],[CIRP15]]</f>
        <v>365</v>
      </c>
      <c r="FP37" s="15">
        <f>Reg[[#This Row],[CIRP16]]</f>
        <v>396</v>
      </c>
      <c r="FQ37" s="15">
        <f>Reg[[#This Row],[CIRP17]]</f>
        <v>440</v>
      </c>
      <c r="FR37" s="15">
        <f>Reg[[#This Row],[CIRP18]]</f>
        <v>451</v>
      </c>
      <c r="FS37" s="15">
        <f>Reg[[#This Row],[CIRP19]]</f>
        <v>473</v>
      </c>
      <c r="FT37" s="15">
        <f>Reg[[#This Row],[CIRP20]]</f>
        <v>495</v>
      </c>
      <c r="FU37" s="15">
        <f>Reg[[#This Row],[CIRP21]]</f>
        <v>521</v>
      </c>
      <c r="FV37" s="15">
        <f>Reg[[#This Row],[CIRP22]]</f>
        <v>558</v>
      </c>
      <c r="FW37" s="15">
        <f>Reg[[#This Row],[CIRP23]]</f>
        <v>570</v>
      </c>
      <c r="FX37" s="15">
        <f>Reg[[#This Row],[CIRP24]]</f>
        <v>580</v>
      </c>
      <c r="FY37" s="15">
        <f>Reg[[#This Row],[CIRP25]]</f>
        <v>597</v>
      </c>
      <c r="FZ37" s="15">
        <f>Reg[[#This Row],[CIRP26]]</f>
        <v>624</v>
      </c>
      <c r="GA37" s="15">
        <f>Reg[[#This Row],[CIRP27]]</f>
        <v>644</v>
      </c>
      <c r="GB37" s="15">
        <f>Sug0.2[[#This Row],[CIRP2]]</f>
        <v>74</v>
      </c>
      <c r="GC37" s="15">
        <f>Sug0.2[[#This Row],[CIRP3]]</f>
        <v>84</v>
      </c>
      <c r="GD37" s="15">
        <f>Sug0.2[[#This Row],[CIRP4]]</f>
        <v>93</v>
      </c>
      <c r="GE37" s="15">
        <f>Sug0.2[[#This Row],[CIRP5]]</f>
        <v>112</v>
      </c>
      <c r="GF37" s="15">
        <f>Sug0.2[[#This Row],[CIRP6]]</f>
        <v>131</v>
      </c>
      <c r="GG37" s="15">
        <f>Sug0.2[[#This Row],[CIRP7]]</f>
        <v>158</v>
      </c>
      <c r="GH37" s="15">
        <f>Sug0.2[[#This Row],[CIRP8]]</f>
        <v>174</v>
      </c>
      <c r="GI37" s="15">
        <f>Sug0.2[[#This Row],[CIRP9]]</f>
        <v>188</v>
      </c>
      <c r="GJ37" s="15">
        <f>Sug0.2[[#This Row],[CIRP10]]</f>
        <v>204</v>
      </c>
      <c r="GK37" s="15">
        <f>Sug0.2[[#This Row],[CIRP11]]</f>
        <v>234</v>
      </c>
      <c r="GL37" s="15">
        <f>Sug0.2[[#This Row],[CIRP12]]</f>
        <v>253</v>
      </c>
      <c r="GM37" s="15">
        <f>Sug0.2[[#This Row],[CIRP13]]</f>
        <v>276</v>
      </c>
      <c r="GN37" s="15">
        <f>Sug0.2[[#This Row],[CIRP14]]</f>
        <v>296</v>
      </c>
      <c r="GO37" s="15">
        <f>Sug0.2[[#This Row],[CIRP15]]</f>
        <v>326</v>
      </c>
      <c r="GP37" s="15">
        <f>Sug0.2[[#This Row],[CIRP16]]</f>
        <v>351</v>
      </c>
      <c r="GQ37" s="15">
        <f>Sug0.2[[#This Row],[CIRP17]]</f>
        <v>387</v>
      </c>
      <c r="GR37" s="15">
        <f>Sug0.2[[#This Row],[CIRP18]]</f>
        <v>404</v>
      </c>
      <c r="GS37" s="15">
        <f>Sug0.2[[#This Row],[CIRP19]]</f>
        <v>415</v>
      </c>
      <c r="GT37" s="15">
        <f>Sug0.2[[#This Row],[CIRP20]]</f>
        <v>434</v>
      </c>
      <c r="GU37" s="15">
        <f>Sug0.2[[#This Row],[CIRP21]]</f>
        <v>461</v>
      </c>
      <c r="GV37" s="15">
        <f>Sug0.2[[#This Row],[CIRP22]]</f>
        <v>494</v>
      </c>
      <c r="GW37" s="15">
        <f>Sug0.2[[#This Row],[CIRP23]]</f>
        <v>506</v>
      </c>
      <c r="GX37" s="15">
        <f>Sug0.2[[#This Row],[CIRP24]]</f>
        <v>506</v>
      </c>
      <c r="GY37" s="15">
        <f>Sug0.2[[#This Row],[CIRP25]]</f>
        <v>527</v>
      </c>
      <c r="GZ37" s="15">
        <f>Sug0.2[[#This Row],[CIRP26]]</f>
        <v>546</v>
      </c>
      <c r="HA37" s="15">
        <f>Sug0.2[[#This Row],[CIRP27]]</f>
        <v>565</v>
      </c>
      <c r="HB37" s="15">
        <f>Sug0.5[[#This Row],[CIRP2]]</f>
        <v>74</v>
      </c>
      <c r="HC37" s="15">
        <f>Sug0.5[[#This Row],[CIRP3]]</f>
        <v>81</v>
      </c>
      <c r="HD37" s="15">
        <f>Sug0.5[[#This Row],[CIRP4]]</f>
        <v>87</v>
      </c>
      <c r="HE37" s="15">
        <f>Sug0.5[[#This Row],[CIRP5]]</f>
        <v>100</v>
      </c>
      <c r="HF37" s="15">
        <f>Sug0.5[[#This Row],[CIRP6]]</f>
        <v>111</v>
      </c>
      <c r="HG37" s="15">
        <f>Sug0.5[[#This Row],[CIRP7]]</f>
        <v>127</v>
      </c>
      <c r="HH37" s="15">
        <f>Sug0.5[[#This Row],[CIRP8]]</f>
        <v>135</v>
      </c>
      <c r="HI37" s="15">
        <f>Sug0.5[[#This Row],[CIRP9]]</f>
        <v>141</v>
      </c>
      <c r="HJ37" s="15">
        <f>Sug0.5[[#This Row],[CIRP10]]</f>
        <v>151</v>
      </c>
      <c r="HK37" s="15">
        <f>Sug0.5[[#This Row],[CIRP11]]</f>
        <v>175</v>
      </c>
      <c r="HL37" s="15">
        <f>Sug0.5[[#This Row],[CIRP12]]</f>
        <v>188</v>
      </c>
      <c r="HM37" s="15">
        <f>Sug0.5[[#This Row],[CIRP13]]</f>
        <v>202</v>
      </c>
      <c r="HN37" s="15">
        <f>Sug0.5[[#This Row],[CIRP14]]</f>
        <v>213</v>
      </c>
      <c r="HO37" s="15">
        <f>Sug0.5[[#This Row],[CIRP15]]</f>
        <v>236</v>
      </c>
      <c r="HP37" s="15">
        <f>Sug0.5[[#This Row],[CIRP16]]</f>
        <v>262</v>
      </c>
      <c r="HQ37" s="15">
        <f>Sug0.5[[#This Row],[CIRP17]]</f>
        <v>281</v>
      </c>
      <c r="HR37" s="15">
        <f>Sug0.5[[#This Row],[CIRP18]]</f>
        <v>292</v>
      </c>
      <c r="HS37" s="15">
        <f>Sug0.5[[#This Row],[CIRP19]]</f>
        <v>302</v>
      </c>
      <c r="HT37" s="15">
        <f>Sug0.5[[#This Row],[CIRP20]]</f>
        <v>308</v>
      </c>
      <c r="HU37" s="15">
        <f>Sug0.5[[#This Row],[CIRP21]]</f>
        <v>323</v>
      </c>
      <c r="HV37" s="15">
        <f>Sug0.5[[#This Row],[CIRP22]]</f>
        <v>342</v>
      </c>
      <c r="HW37" s="15">
        <f>Sug0.5[[#This Row],[CIRP23]]</f>
        <v>352</v>
      </c>
      <c r="HX37" s="15">
        <f>Sug0.5[[#This Row],[CIRP24]]</f>
        <v>358</v>
      </c>
      <c r="HY37" s="15">
        <f>Sug0.5[[#This Row],[CIRP25]]</f>
        <v>374</v>
      </c>
      <c r="HZ37" s="15">
        <f>Sug0.5[[#This Row],[CIRP26]]</f>
        <v>392</v>
      </c>
      <c r="IA37" s="15">
        <f>Sug0.5[[#This Row],[CIRP27]]</f>
        <v>395</v>
      </c>
      <c r="IB37" s="15">
        <f>Reg[[#This Row],[HCCP2]]</f>
        <v>5</v>
      </c>
      <c r="IC37" s="15">
        <f>Reg[[#This Row],[HCCP3]]</f>
        <v>6</v>
      </c>
      <c r="ID37" s="15">
        <f>Reg[[#This Row],[HCCP4]]</f>
        <v>4</v>
      </c>
      <c r="IE37" s="15">
        <f>Reg[[#This Row],[HCCP5]]</f>
        <v>4</v>
      </c>
      <c r="IF37" s="15">
        <f>Reg[[#This Row],[HCCP6]]</f>
        <v>11</v>
      </c>
      <c r="IG37" s="15">
        <f>Reg[[#This Row],[HCCP7]]</f>
        <v>11</v>
      </c>
      <c r="IH37" s="15">
        <f>Reg[[#This Row],[HCCP8]]</f>
        <v>11</v>
      </c>
      <c r="II37" s="15">
        <f>Reg[[#This Row],[HCCP9]]</f>
        <v>8</v>
      </c>
      <c r="IJ37" s="15">
        <f>Reg[[#This Row],[HCCP10]]</f>
        <v>10</v>
      </c>
      <c r="IK37" s="15">
        <f>Reg[[#This Row],[HCCP11]]</f>
        <v>6</v>
      </c>
      <c r="IL37" s="15">
        <f>Reg[[#This Row],[HCCP12]]</f>
        <v>13</v>
      </c>
      <c r="IM37" s="15">
        <f>Reg[[#This Row],[HCCP13]]</f>
        <v>10</v>
      </c>
      <c r="IN37" s="15">
        <f>Reg[[#This Row],[HCCP14]]</f>
        <v>12</v>
      </c>
      <c r="IO37" s="15">
        <f>Reg[[#This Row],[HCCP15]]</f>
        <v>20</v>
      </c>
      <c r="IP37" s="15">
        <f>Reg[[#This Row],[HCCP16]]</f>
        <v>19</v>
      </c>
      <c r="IQ37" s="15">
        <f>Reg[[#This Row],[HCCP17]]</f>
        <v>16</v>
      </c>
      <c r="IR37" s="15">
        <f>Reg[[#This Row],[HCCP18]]</f>
        <v>19</v>
      </c>
      <c r="IS37" s="15">
        <f>Reg[[#This Row],[HCCP19]]</f>
        <v>23</v>
      </c>
      <c r="IT37" s="15">
        <f>Reg[[#This Row],[HCCP20]]</f>
        <v>17</v>
      </c>
      <c r="IU37" s="15">
        <f>Reg[[#This Row],[HCCP21]]</f>
        <v>17</v>
      </c>
      <c r="IV37" s="15">
        <f>Reg[[#This Row],[HCCP22]]</f>
        <v>22</v>
      </c>
      <c r="IW37" s="15">
        <f>Reg[[#This Row],[HCCP23]]</f>
        <v>29</v>
      </c>
      <c r="IX37" s="15">
        <f>Reg[[#This Row],[HCCP24]]</f>
        <v>25</v>
      </c>
      <c r="IY37" s="15">
        <f>Reg[[#This Row],[HCCP25]]</f>
        <v>24</v>
      </c>
      <c r="IZ37" s="15">
        <f>Reg[[#This Row],[HCCP26]]</f>
        <v>27</v>
      </c>
      <c r="JA37" s="15">
        <f>Reg[[#This Row],[HCCP27]]</f>
        <v>25</v>
      </c>
      <c r="JB37" s="15">
        <f>Sug0.2[[#This Row],[HCCP2]]</f>
        <v>5</v>
      </c>
      <c r="JC37" s="15">
        <f>Sug0.2[[#This Row],[HCCP3]]</f>
        <v>6</v>
      </c>
      <c r="JD37" s="15">
        <f>Sug0.2[[#This Row],[HCCP4]]</f>
        <v>4</v>
      </c>
      <c r="JE37" s="15">
        <f>Sug0.2[[#This Row],[HCCP5]]</f>
        <v>3</v>
      </c>
      <c r="JF37" s="15">
        <f>Sug0.2[[#This Row],[HCCP6]]</f>
        <v>10</v>
      </c>
      <c r="JG37" s="15">
        <f>Sug0.2[[#This Row],[HCCP7]]</f>
        <v>10</v>
      </c>
      <c r="JH37" s="15">
        <f>Sug0.2[[#This Row],[HCCP8]]</f>
        <v>10</v>
      </c>
      <c r="JI37" s="15">
        <f>Sug0.2[[#This Row],[HCCP9]]</f>
        <v>8</v>
      </c>
      <c r="JJ37" s="15">
        <f>Sug0.2[[#This Row],[HCCP10]]</f>
        <v>10</v>
      </c>
      <c r="JK37" s="15">
        <f>Sug0.2[[#This Row],[HCCP11]]</f>
        <v>6</v>
      </c>
      <c r="JL37" s="15">
        <f>Sug0.2[[#This Row],[HCCP12]]</f>
        <v>10</v>
      </c>
      <c r="JM37" s="15">
        <f>Sug0.2[[#This Row],[HCCP13]]</f>
        <v>10</v>
      </c>
      <c r="JN37" s="15">
        <f>Sug0.2[[#This Row],[HCCP14]]</f>
        <v>12</v>
      </c>
      <c r="JO37" s="15">
        <f>Sug0.2[[#This Row],[HCCP15]]</f>
        <v>18</v>
      </c>
      <c r="JP37" s="15">
        <f>Sug0.2[[#This Row],[HCCP16]]</f>
        <v>17</v>
      </c>
      <c r="JQ37" s="15">
        <f>Sug0.2[[#This Row],[HCCP17]]</f>
        <v>15</v>
      </c>
      <c r="JR37" s="15">
        <f>Sug0.2[[#This Row],[HCCP18]]</f>
        <v>16</v>
      </c>
      <c r="JS37" s="15">
        <f>Sug0.2[[#This Row],[HCCP19]]</f>
        <v>19</v>
      </c>
      <c r="JT37" s="15">
        <f>Sug0.2[[#This Row],[HCCP20]]</f>
        <v>14</v>
      </c>
      <c r="JU37" s="15">
        <f>Sug0.2[[#This Row],[HCCP21]]</f>
        <v>13</v>
      </c>
      <c r="JV37" s="15">
        <f>Sug0.2[[#This Row],[HCCP22]]</f>
        <v>18</v>
      </c>
      <c r="JW37" s="15">
        <f>Sug0.2[[#This Row],[HCCP23]]</f>
        <v>23</v>
      </c>
      <c r="JX37" s="15">
        <f>Sug0.2[[#This Row],[HCCP24]]</f>
        <v>23</v>
      </c>
      <c r="JY37" s="15">
        <f>Sug0.2[[#This Row],[HCCP25]]</f>
        <v>20</v>
      </c>
      <c r="JZ37" s="15">
        <f>Sug0.2[[#This Row],[HCCP26]]</f>
        <v>24</v>
      </c>
      <c r="KA37" s="15">
        <f>Sug0.2[[#This Row],[HCCP27]]</f>
        <v>21</v>
      </c>
      <c r="KB37" s="15">
        <f>Sug0.5[[#This Row],[HCCP2]]</f>
        <v>5</v>
      </c>
      <c r="KC37" s="15">
        <f>Sug0.5[[#This Row],[HCCP3]]</f>
        <v>6</v>
      </c>
      <c r="KD37" s="15">
        <f>Sug0.5[[#This Row],[HCCP4]]</f>
        <v>4</v>
      </c>
      <c r="KE37" s="15">
        <f>Sug0.5[[#This Row],[HCCP5]]</f>
        <v>3</v>
      </c>
      <c r="KF37" s="15">
        <f>Sug0.5[[#This Row],[HCCP6]]</f>
        <v>10</v>
      </c>
      <c r="KG37" s="15">
        <f>Sug0.5[[#This Row],[HCCP7]]</f>
        <v>9</v>
      </c>
      <c r="KH37" s="15">
        <f>Sug0.5[[#This Row],[HCCP8]]</f>
        <v>7</v>
      </c>
      <c r="KI37" s="15">
        <f>Sug0.5[[#This Row],[HCCP9]]</f>
        <v>5</v>
      </c>
      <c r="KJ37" s="15">
        <f>Sug0.5[[#This Row],[HCCP10]]</f>
        <v>8</v>
      </c>
      <c r="KK37" s="15">
        <f>Sug0.5[[#This Row],[HCCP11]]</f>
        <v>6</v>
      </c>
      <c r="KL37" s="15">
        <f>Sug0.5[[#This Row],[HCCP12]]</f>
        <v>7</v>
      </c>
      <c r="KM37" s="15">
        <f>Sug0.5[[#This Row],[HCCP13]]</f>
        <v>7</v>
      </c>
      <c r="KN37" s="15">
        <f>Sug0.5[[#This Row],[HCCP14]]</f>
        <v>8</v>
      </c>
      <c r="KO37" s="15">
        <f>Sug0.5[[#This Row],[HCCP15]]</f>
        <v>11</v>
      </c>
      <c r="KP37" s="15">
        <f>Sug0.5[[#This Row],[HCCP16]]</f>
        <v>10</v>
      </c>
      <c r="KQ37" s="15">
        <f>Sug0.5[[#This Row],[HCCP17]]</f>
        <v>9</v>
      </c>
      <c r="KR37" s="15">
        <f>Sug0.5[[#This Row],[HCCP18]]</f>
        <v>10</v>
      </c>
      <c r="KS37" s="15">
        <f>Sug0.5[[#This Row],[HCCP19]]</f>
        <v>10</v>
      </c>
      <c r="KT37" s="15">
        <f>Sug0.5[[#This Row],[HCCP20]]</f>
        <v>10</v>
      </c>
      <c r="KU37" s="15">
        <f>Sug0.5[[#This Row],[HCCP21]]</f>
        <v>10</v>
      </c>
      <c r="KV37" s="15">
        <f>Sug0.5[[#This Row],[HCCP22]]</f>
        <v>16</v>
      </c>
      <c r="KW37" s="15">
        <f>Sug0.5[[#This Row],[HCCP23]]</f>
        <v>19</v>
      </c>
      <c r="KX37" s="15">
        <f>Sug0.5[[#This Row],[HCCP24]]</f>
        <v>17</v>
      </c>
      <c r="KY37" s="15">
        <f>Sug0.5[[#This Row],[HCCP25]]</f>
        <v>14</v>
      </c>
      <c r="KZ37" s="15">
        <f>Sug0.5[[#This Row],[HCCP26]]</f>
        <v>17</v>
      </c>
      <c r="LA37" s="15">
        <f>Sug0.5[[#This Row],[HCCP27]]</f>
        <v>18</v>
      </c>
      <c r="LB37" s="15">
        <f>Reg[[#This Row],[CHDP2]]</f>
        <v>1476</v>
      </c>
      <c r="LC37" s="15">
        <f>Reg[[#This Row],[CHDP3]]</f>
        <v>1498</v>
      </c>
      <c r="LD37" s="15">
        <f>Reg[[#This Row],[CHDP4]]</f>
        <v>1522</v>
      </c>
      <c r="LE37" s="15">
        <f>Reg[[#This Row],[CHDP5]]</f>
        <v>1538</v>
      </c>
      <c r="LF37" s="15">
        <f>Reg[[#This Row],[CHDP6]]</f>
        <v>1542</v>
      </c>
      <c r="LG37" s="15">
        <f>Reg[[#This Row],[CHDP7]]</f>
        <v>1571</v>
      </c>
      <c r="LH37" s="15">
        <f>Reg[[#This Row],[CHDP8]]</f>
        <v>1603</v>
      </c>
      <c r="LI37" s="15">
        <f>Reg[[#This Row],[CHDP9]]</f>
        <v>1634</v>
      </c>
      <c r="LJ37" s="15">
        <f>Reg[[#This Row],[CHDP10]]</f>
        <v>1656</v>
      </c>
      <c r="LK37" s="15">
        <f>Reg[[#This Row],[CHDP11]]</f>
        <v>1679</v>
      </c>
      <c r="LL37" s="15">
        <f>Reg[[#This Row],[CHDP12]]</f>
        <v>1666</v>
      </c>
      <c r="LM37" s="15">
        <f>Reg[[#This Row],[CHDP13]]</f>
        <v>1701</v>
      </c>
      <c r="LN37" s="15">
        <f>Reg[[#This Row],[CHDP14]]</f>
        <v>1721</v>
      </c>
      <c r="LO37" s="15">
        <f>Reg[[#This Row],[CHDP15]]</f>
        <v>1761</v>
      </c>
      <c r="LP37" s="15">
        <f>Reg[[#This Row],[CHDP16]]</f>
        <v>1796</v>
      </c>
      <c r="LQ37" s="15">
        <f>Reg[[#This Row],[CHDP17]]</f>
        <v>1830</v>
      </c>
      <c r="LR37" s="15">
        <f>Reg[[#This Row],[CHDP18]]</f>
        <v>1857</v>
      </c>
      <c r="LS37" s="15">
        <f>Reg[[#This Row],[CHDP19]]</f>
        <v>1865</v>
      </c>
      <c r="LT37" s="15">
        <f>Reg[[#This Row],[CHDP20]]</f>
        <v>1866</v>
      </c>
      <c r="LU37" s="15">
        <f>Reg[[#This Row],[CHDP21]]</f>
        <v>1878</v>
      </c>
      <c r="LV37" s="15">
        <f>Reg[[#This Row],[CHDP22]]</f>
        <v>1885</v>
      </c>
      <c r="LW37" s="15">
        <f>Reg[[#This Row],[CHDP23]]</f>
        <v>1923</v>
      </c>
      <c r="LX37" s="15">
        <f>Reg[[#This Row],[CHDP24]]</f>
        <v>1886</v>
      </c>
      <c r="LY37" s="15">
        <f>Reg[[#This Row],[CHDP25]]</f>
        <v>1877</v>
      </c>
      <c r="LZ37" s="15">
        <f>Reg[[#This Row],[CHDP26]]</f>
        <v>1862</v>
      </c>
      <c r="MA37" s="15">
        <f>Reg[[#This Row],[CHDP27]]</f>
        <v>1881</v>
      </c>
      <c r="MB37" s="15">
        <f>Sug0.2[[#This Row],[CHDP2]]</f>
        <v>1476</v>
      </c>
      <c r="MC37" s="15">
        <f>Sug0.2[[#This Row],[CHDP3]]</f>
        <v>1498</v>
      </c>
      <c r="MD37" s="15">
        <f>Sug0.2[[#This Row],[CHDP4]]</f>
        <v>1521</v>
      </c>
      <c r="ME37" s="15">
        <f>Sug0.2[[#This Row],[CHDP5]]</f>
        <v>1535</v>
      </c>
      <c r="MF37" s="15">
        <f>Sug0.2[[#This Row],[CHDP6]]</f>
        <v>1538</v>
      </c>
      <c r="MG37" s="15">
        <f>Sug0.2[[#This Row],[CHDP7]]</f>
        <v>1566</v>
      </c>
      <c r="MH37" s="15">
        <f>Sug0.2[[#This Row],[CHDP8]]</f>
        <v>1598</v>
      </c>
      <c r="MI37" s="15">
        <f>Sug0.2[[#This Row],[CHDP9]]</f>
        <v>1626</v>
      </c>
      <c r="MJ37" s="15">
        <f>Sug0.2[[#This Row],[CHDP10]]</f>
        <v>1647</v>
      </c>
      <c r="MK37" s="15">
        <f>Sug0.2[[#This Row],[CHDP11]]</f>
        <v>1672</v>
      </c>
      <c r="ML37" s="15">
        <f>Sug0.2[[#This Row],[CHDP12]]</f>
        <v>1658</v>
      </c>
      <c r="MM37" s="15">
        <f>Sug0.2[[#This Row],[CHDP13]]</f>
        <v>1692</v>
      </c>
      <c r="MN37" s="15">
        <f>Sug0.2[[#This Row],[CHDP14]]</f>
        <v>1711</v>
      </c>
      <c r="MO37" s="15">
        <f>Sug0.2[[#This Row],[CHDP15]]</f>
        <v>1745</v>
      </c>
      <c r="MP37" s="15">
        <f>Sug0.2[[#This Row],[CHDP16]]</f>
        <v>1778</v>
      </c>
      <c r="MQ37" s="15">
        <f>Sug0.2[[#This Row],[CHDP17]]</f>
        <v>1810</v>
      </c>
      <c r="MR37" s="15">
        <f>Sug0.2[[#This Row],[CHDP18]]</f>
        <v>1834</v>
      </c>
      <c r="MS37" s="15">
        <f>Sug0.2[[#This Row],[CHDP19]]</f>
        <v>1843</v>
      </c>
      <c r="MT37" s="15">
        <f>Sug0.2[[#This Row],[CHDP20]]</f>
        <v>1843</v>
      </c>
      <c r="MU37" s="15">
        <f>Sug0.2[[#This Row],[CHDP21]]</f>
        <v>1853</v>
      </c>
      <c r="MV37" s="15">
        <f>Sug0.2[[#This Row],[CHDP22]]</f>
        <v>1857</v>
      </c>
      <c r="MW37" s="15">
        <f>Sug0.2[[#This Row],[CHDP23]]</f>
        <v>1895</v>
      </c>
      <c r="MX37" s="15">
        <f>Sug0.2[[#This Row],[CHDP24]]</f>
        <v>1860</v>
      </c>
      <c r="MY37" s="15">
        <f>Sug0.2[[#This Row],[CHDP25]]</f>
        <v>1852</v>
      </c>
      <c r="MZ37" s="15">
        <f>Sug0.2[[#This Row],[CHDP26]]</f>
        <v>1841</v>
      </c>
      <c r="NA37" s="15">
        <f>Sug0.2[[#This Row],[CHDP27]]</f>
        <v>1856</v>
      </c>
      <c r="NB37" s="15">
        <f>Sug0.5[[#This Row],[CHDP2]]</f>
        <v>1476</v>
      </c>
      <c r="NC37" s="15">
        <f>Sug0.5[[#This Row],[CHDP3]]</f>
        <v>1498</v>
      </c>
      <c r="ND37" s="15">
        <f>Sug0.5[[#This Row],[CHDP4]]</f>
        <v>1520</v>
      </c>
      <c r="NE37" s="15">
        <f>Sug0.5[[#This Row],[CHDP5]]</f>
        <v>1534</v>
      </c>
      <c r="NF37" s="15">
        <f>Sug0.5[[#This Row],[CHDP6]]</f>
        <v>1535</v>
      </c>
      <c r="NG37" s="15">
        <f>Sug0.5[[#This Row],[CHDP7]]</f>
        <v>1562</v>
      </c>
      <c r="NH37" s="15">
        <f>Sug0.5[[#This Row],[CHDP8]]</f>
        <v>1593</v>
      </c>
      <c r="NI37" s="15">
        <f>Sug0.5[[#This Row],[CHDP9]]</f>
        <v>1621</v>
      </c>
      <c r="NJ37" s="15">
        <f>Sug0.5[[#This Row],[CHDP10]]</f>
        <v>1639</v>
      </c>
      <c r="NK37" s="15">
        <f>Sug0.5[[#This Row],[CHDP11]]</f>
        <v>1661</v>
      </c>
      <c r="NL37" s="15">
        <f>Sug0.5[[#This Row],[CHDP12]]</f>
        <v>1645</v>
      </c>
      <c r="NM37" s="15">
        <f>Sug0.5[[#This Row],[CHDP13]]</f>
        <v>1673</v>
      </c>
      <c r="NN37" s="15">
        <f>Sug0.5[[#This Row],[CHDP14]]</f>
        <v>1689</v>
      </c>
      <c r="NO37" s="15">
        <f>Sug0.5[[#This Row],[CHDP15]]</f>
        <v>1722</v>
      </c>
      <c r="NP37" s="15">
        <f>Sug0.5[[#This Row],[CHDP16]]</f>
        <v>1752</v>
      </c>
      <c r="NQ37" s="15">
        <f>Sug0.5[[#This Row],[CHDP17]]</f>
        <v>1777</v>
      </c>
      <c r="NR37" s="15">
        <f>Sug0.5[[#This Row],[CHDP18]]</f>
        <v>1797</v>
      </c>
      <c r="NS37" s="15">
        <f>Sug0.5[[#This Row],[CHDP19]]</f>
        <v>1806</v>
      </c>
      <c r="NT37" s="15">
        <f>Sug0.5[[#This Row],[CHDP20]]</f>
        <v>1806</v>
      </c>
      <c r="NU37" s="15">
        <f>Sug0.5[[#This Row],[CHDP21]]</f>
        <v>1811</v>
      </c>
      <c r="NV37" s="15">
        <f>Sug0.5[[#This Row],[CHDP22]]</f>
        <v>1812</v>
      </c>
      <c r="NW37" s="15">
        <f>Sug0.5[[#This Row],[CHDP23]]</f>
        <v>1845</v>
      </c>
      <c r="NX37" s="15">
        <f>Sug0.5[[#This Row],[CHDP24]]</f>
        <v>1814</v>
      </c>
      <c r="NY37" s="15">
        <f>Sug0.5[[#This Row],[CHDP25]]</f>
        <v>1810</v>
      </c>
      <c r="NZ37" s="15">
        <f>Sug0.5[[#This Row],[CHDP26]]</f>
        <v>1802</v>
      </c>
      <c r="OA37" s="15">
        <f>Sug0.5[[#This Row],[CHDP27]]</f>
        <v>1815</v>
      </c>
      <c r="OB37" s="15">
        <f>Reg[[#This Row],[T2DP2]]</f>
        <v>2063</v>
      </c>
      <c r="OC37" s="15">
        <f>Reg[[#This Row],[T2DP3]]</f>
        <v>2262</v>
      </c>
      <c r="OD37" s="15">
        <f>Reg[[#This Row],[T2DP4]]</f>
        <v>2497</v>
      </c>
      <c r="OE37" s="15">
        <f>Reg[[#This Row],[T2DP5]]</f>
        <v>2713</v>
      </c>
      <c r="OF37" s="15">
        <f>Reg[[#This Row],[T2DP6]]</f>
        <v>2903</v>
      </c>
      <c r="OG37" s="15">
        <f>Reg[[#This Row],[T2DP7]]</f>
        <v>3107</v>
      </c>
      <c r="OH37" s="15">
        <f>Reg[[#This Row],[T2DP8]]</f>
        <v>3321</v>
      </c>
      <c r="OI37" s="15">
        <f>Reg[[#This Row],[T2DP9]]</f>
        <v>3457</v>
      </c>
      <c r="OJ37" s="15">
        <f>Reg[[#This Row],[T2DP10]]</f>
        <v>3639</v>
      </c>
      <c r="OK37" s="15">
        <f>Reg[[#This Row],[T2DP11]]</f>
        <v>3842</v>
      </c>
      <c r="OL37" s="15">
        <f>Reg[[#This Row],[T2DP12]]</f>
        <v>4038</v>
      </c>
      <c r="OM37" s="15">
        <f>Reg[[#This Row],[T2DP13]]</f>
        <v>4204</v>
      </c>
      <c r="ON37" s="15">
        <f>Reg[[#This Row],[T2DP14]]</f>
        <v>4388</v>
      </c>
      <c r="OO37" s="15">
        <f>Reg[[#This Row],[T2DP15]]</f>
        <v>4515</v>
      </c>
      <c r="OP37" s="15">
        <f>Reg[[#This Row],[T2DP16]]</f>
        <v>4654</v>
      </c>
      <c r="OQ37" s="15">
        <f>Reg[[#This Row],[T2DP17]]</f>
        <v>4768</v>
      </c>
      <c r="OR37" s="15">
        <f>Reg[[#This Row],[T2DP18]]</f>
        <v>4923</v>
      </c>
      <c r="OS37" s="15">
        <f>Reg[[#This Row],[T2DP19]]</f>
        <v>5085</v>
      </c>
      <c r="OT37" s="15">
        <f>Reg[[#This Row],[T2DP20]]</f>
        <v>5211</v>
      </c>
      <c r="OU37" s="15">
        <f>Reg[[#This Row],[T2DP21]]</f>
        <v>5333</v>
      </c>
      <c r="OV37" s="15">
        <f>Reg[[#This Row],[T2DP22]]</f>
        <v>5410</v>
      </c>
      <c r="OW37" s="15">
        <f>Reg[[#This Row],[T2DP23]]</f>
        <v>5515</v>
      </c>
      <c r="OX37" s="15">
        <f>Reg[[#This Row],[T2DP24]]</f>
        <v>5619</v>
      </c>
      <c r="OY37" s="15">
        <f>Reg[[#This Row],[T2DP25]]</f>
        <v>5684</v>
      </c>
      <c r="OZ37" s="15">
        <f>Reg[[#This Row],[T2DP26]]</f>
        <v>5772</v>
      </c>
      <c r="PA37" s="15">
        <f>Reg[[#This Row],[T2DP27]]</f>
        <v>5829</v>
      </c>
      <c r="PB37" s="15">
        <f>Sug0.2[[#This Row],[T2DP2]]</f>
        <v>2063</v>
      </c>
      <c r="PC37" s="15">
        <f>Sug0.2[[#This Row],[T2DP3]]</f>
        <v>2262</v>
      </c>
      <c r="PD37" s="15">
        <f>Sug0.2[[#This Row],[T2DP4]]</f>
        <v>2497</v>
      </c>
      <c r="PE37" s="15">
        <f>Sug0.2[[#This Row],[T2DP5]]</f>
        <v>2711</v>
      </c>
      <c r="PF37" s="15">
        <f>Sug0.2[[#This Row],[T2DP6]]</f>
        <v>2898</v>
      </c>
      <c r="PG37" s="15">
        <f>Sug0.2[[#This Row],[T2DP7]]</f>
        <v>3099</v>
      </c>
      <c r="PH37" s="15">
        <f>Sug0.2[[#This Row],[T2DP8]]</f>
        <v>3307</v>
      </c>
      <c r="PI37" s="15">
        <f>Sug0.2[[#This Row],[T2DP9]]</f>
        <v>3440</v>
      </c>
      <c r="PJ37" s="15">
        <f>Sug0.2[[#This Row],[T2DP10]]</f>
        <v>3616</v>
      </c>
      <c r="PK37" s="15">
        <f>Sug0.2[[#This Row],[T2DP11]]</f>
        <v>3812</v>
      </c>
      <c r="PL37" s="15">
        <f>Sug0.2[[#This Row],[T2DP12]]</f>
        <v>4001</v>
      </c>
      <c r="PM37" s="15">
        <f>Sug0.2[[#This Row],[T2DP13]]</f>
        <v>4167</v>
      </c>
      <c r="PN37" s="15">
        <f>Sug0.2[[#This Row],[T2DP14]]</f>
        <v>4342</v>
      </c>
      <c r="PO37" s="15">
        <f>Sug0.2[[#This Row],[T2DP15]]</f>
        <v>4456</v>
      </c>
      <c r="PP37" s="15">
        <f>Sug0.2[[#This Row],[T2DP16]]</f>
        <v>4590</v>
      </c>
      <c r="PQ37" s="15">
        <f>Sug0.2[[#This Row],[T2DP17]]</f>
        <v>4706</v>
      </c>
      <c r="PR37" s="15">
        <f>Sug0.2[[#This Row],[T2DP18]]</f>
        <v>4860</v>
      </c>
      <c r="PS37" s="15">
        <f>Sug0.2[[#This Row],[T2DP19]]</f>
        <v>5019</v>
      </c>
      <c r="PT37" s="15">
        <f>Sug0.2[[#This Row],[T2DP20]]</f>
        <v>5142</v>
      </c>
      <c r="PU37" s="15">
        <f>Sug0.2[[#This Row],[T2DP21]]</f>
        <v>5256</v>
      </c>
      <c r="PV37" s="15">
        <f>Sug0.2[[#This Row],[T2DP22]]</f>
        <v>5332</v>
      </c>
      <c r="PW37" s="15">
        <f>Sug0.2[[#This Row],[T2DP23]]</f>
        <v>5434</v>
      </c>
      <c r="PX37" s="15">
        <f>Sug0.2[[#This Row],[T2DP24]]</f>
        <v>5532</v>
      </c>
      <c r="PY37" s="15">
        <f>Sug0.2[[#This Row],[T2DP25]]</f>
        <v>5599</v>
      </c>
      <c r="PZ37" s="15">
        <f>Sug0.2[[#This Row],[T2DP26]]</f>
        <v>5684</v>
      </c>
      <c r="QA37" s="15">
        <f>Sug0.2[[#This Row],[T2DP27]]</f>
        <v>5752</v>
      </c>
      <c r="QB37" s="15">
        <f>Sug0.5[[#This Row],[T2DP2]]</f>
        <v>2063</v>
      </c>
      <c r="QC37" s="15">
        <f>Sug0.5[[#This Row],[T2DP3]]</f>
        <v>2262</v>
      </c>
      <c r="QD37" s="15">
        <f>Sug0.5[[#This Row],[T2DP4]]</f>
        <v>2492</v>
      </c>
      <c r="QE37" s="15">
        <f>Sug0.5[[#This Row],[T2DP5]]</f>
        <v>2692</v>
      </c>
      <c r="QF37" s="15">
        <f>Sug0.5[[#This Row],[T2DP6]]</f>
        <v>2875</v>
      </c>
      <c r="QG37" s="15">
        <f>Sug0.5[[#This Row],[T2DP7]]</f>
        <v>3069</v>
      </c>
      <c r="QH37" s="15">
        <f>Sug0.5[[#This Row],[T2DP8]]</f>
        <v>3265</v>
      </c>
      <c r="QI37" s="15">
        <f>Sug0.5[[#This Row],[T2DP9]]</f>
        <v>3388</v>
      </c>
      <c r="QJ37" s="15">
        <f>Sug0.5[[#This Row],[T2DP10]]</f>
        <v>3564</v>
      </c>
      <c r="QK37" s="15">
        <f>Sug0.5[[#This Row],[T2DP11]]</f>
        <v>3747</v>
      </c>
      <c r="QL37" s="15">
        <f>Sug0.5[[#This Row],[T2DP12]]</f>
        <v>3919</v>
      </c>
      <c r="QM37" s="15">
        <f>Sug0.5[[#This Row],[T2DP13]]</f>
        <v>4072</v>
      </c>
      <c r="QN37" s="15">
        <f>Sug0.5[[#This Row],[T2DP14]]</f>
        <v>4241</v>
      </c>
      <c r="QO37" s="15">
        <f>Sug0.5[[#This Row],[T2DP15]]</f>
        <v>4340</v>
      </c>
      <c r="QP37" s="15">
        <f>Sug0.5[[#This Row],[T2DP16]]</f>
        <v>4466</v>
      </c>
      <c r="QQ37" s="15">
        <f>Sug0.5[[#This Row],[T2DP17]]</f>
        <v>4577</v>
      </c>
      <c r="QR37" s="15">
        <f>Sug0.5[[#This Row],[T2DP18]]</f>
        <v>4725</v>
      </c>
      <c r="QS37" s="15">
        <f>Sug0.5[[#This Row],[T2DP19]]</f>
        <v>4875</v>
      </c>
      <c r="QT37" s="15">
        <f>Sug0.5[[#This Row],[T2DP20]]</f>
        <v>4989</v>
      </c>
      <c r="QU37" s="15">
        <f>Sug0.5[[#This Row],[T2DP21]]</f>
        <v>5107</v>
      </c>
      <c r="QV37" s="15">
        <f>Sug0.5[[#This Row],[T2DP22]]</f>
        <v>5183</v>
      </c>
      <c r="QW37" s="15">
        <f>Sug0.5[[#This Row],[T2DP23]]</f>
        <v>5270</v>
      </c>
      <c r="QX37" s="15">
        <f>Sug0.5[[#This Row],[T2DP24]]</f>
        <v>5349</v>
      </c>
      <c r="QY37" s="15">
        <f>Sug0.5[[#This Row],[T2DP25]]</f>
        <v>5417</v>
      </c>
      <c r="QZ37" s="15">
        <f>Sug0.5[[#This Row],[T2DP26]]</f>
        <v>5505</v>
      </c>
      <c r="RA37" s="15">
        <f>Sug0.5[[#This Row],[T2DP27]]</f>
        <v>5567</v>
      </c>
      <c r="RB37" s="15">
        <f>Reg[[#This Row],[OVEP2]]</f>
        <v>7345</v>
      </c>
      <c r="RC37" s="15">
        <f>Reg[[#This Row],[OVEP3]]</f>
        <v>7670</v>
      </c>
      <c r="RD37" s="15">
        <f>Reg[[#This Row],[OVEP4]]</f>
        <v>7917</v>
      </c>
      <c r="RE37" s="15">
        <f>Reg[[#This Row],[OVEP5]]</f>
        <v>8130</v>
      </c>
      <c r="RF37" s="15">
        <f>Reg[[#This Row],[OVEP6]]</f>
        <v>8354</v>
      </c>
      <c r="RG37" s="15">
        <f>Reg[[#This Row],[OVEP7]]</f>
        <v>8487</v>
      </c>
      <c r="RH37" s="15">
        <f>Reg[[#This Row],[OVEP8]]</f>
        <v>8618</v>
      </c>
      <c r="RI37" s="15">
        <f>Reg[[#This Row],[OVEP9]]</f>
        <v>8697</v>
      </c>
      <c r="RJ37" s="15">
        <f>Reg[[#This Row],[OVEP10]]</f>
        <v>8784</v>
      </c>
      <c r="RK37" s="15">
        <f>Reg[[#This Row],[OVEP11]]</f>
        <v>8877</v>
      </c>
      <c r="RL37" s="15">
        <f>Reg[[#This Row],[OVEP12]]</f>
        <v>8859</v>
      </c>
      <c r="RM37" s="15">
        <f>Reg[[#This Row],[OVEP13]]</f>
        <v>8927</v>
      </c>
      <c r="RN37" s="15">
        <f>Reg[[#This Row],[OVEP14]]</f>
        <v>8964</v>
      </c>
      <c r="RO37" s="15">
        <f>Reg[[#This Row],[OVEP15]]</f>
        <v>8976</v>
      </c>
      <c r="RP37" s="15">
        <f>Reg[[#This Row],[OVEP16]]</f>
        <v>9006</v>
      </c>
      <c r="RQ37" s="15">
        <f>Reg[[#This Row],[OVEP17]]</f>
        <v>9098</v>
      </c>
      <c r="RR37" s="15">
        <f>Reg[[#This Row],[OVEP18]]</f>
        <v>9065</v>
      </c>
      <c r="RS37" s="15">
        <f>Reg[[#This Row],[OVEP19]]</f>
        <v>9007</v>
      </c>
      <c r="RT37" s="15">
        <f>Reg[[#This Row],[OVEP20]]</f>
        <v>9035</v>
      </c>
      <c r="RU37" s="15">
        <f>Reg[[#This Row],[OVEP21]]</f>
        <v>9081</v>
      </c>
      <c r="RV37" s="15">
        <f>Reg[[#This Row],[OVEP22]]</f>
        <v>9106</v>
      </c>
      <c r="RW37" s="15">
        <f>Reg[[#This Row],[OVEP23]]</f>
        <v>9038</v>
      </c>
      <c r="RX37" s="15">
        <f>Reg[[#This Row],[OVEP24]]</f>
        <v>9024</v>
      </c>
      <c r="RY37" s="15">
        <f>Reg[[#This Row],[OVEP25]]</f>
        <v>9020</v>
      </c>
      <c r="RZ37" s="15">
        <f>Reg[[#This Row],[OVEP26]]</f>
        <v>8984</v>
      </c>
      <c r="SA37" s="15">
        <f>Reg[[#This Row],[OVEP27]]</f>
        <v>9010</v>
      </c>
      <c r="SB37" s="15">
        <f>Sug0.2[[#This Row],[OVEP2]]</f>
        <v>7345</v>
      </c>
      <c r="SC37" s="15">
        <f>Sug0.2[[#This Row],[OVEP3]]</f>
        <v>7660</v>
      </c>
      <c r="SD37" s="15">
        <f>Sug0.2[[#This Row],[OVEP4]]</f>
        <v>7886</v>
      </c>
      <c r="SE37" s="15">
        <f>Sug0.2[[#This Row],[OVEP5]]</f>
        <v>8095</v>
      </c>
      <c r="SF37" s="15">
        <f>Sug0.2[[#This Row],[OVEP6]]</f>
        <v>8319</v>
      </c>
      <c r="SG37" s="15">
        <f>Sug0.2[[#This Row],[OVEP7]]</f>
        <v>8458</v>
      </c>
      <c r="SH37" s="15">
        <f>Sug0.2[[#This Row],[OVEP8]]</f>
        <v>8584</v>
      </c>
      <c r="SI37" s="15">
        <f>Sug0.2[[#This Row],[OVEP9]]</f>
        <v>8657</v>
      </c>
      <c r="SJ37" s="15">
        <f>Sug0.2[[#This Row],[OVEP10]]</f>
        <v>8740</v>
      </c>
      <c r="SK37" s="15">
        <f>Sug0.2[[#This Row],[OVEP11]]</f>
        <v>8839</v>
      </c>
      <c r="SL37" s="15">
        <f>Sug0.2[[#This Row],[OVEP12]]</f>
        <v>8843</v>
      </c>
      <c r="SM37" s="15">
        <f>Sug0.2[[#This Row],[OVEP13]]</f>
        <v>8911</v>
      </c>
      <c r="SN37" s="15">
        <f>Sug0.2[[#This Row],[OVEP14]]</f>
        <v>8924</v>
      </c>
      <c r="SO37" s="15">
        <f>Sug0.2[[#This Row],[OVEP15]]</f>
        <v>8940</v>
      </c>
      <c r="SP37" s="15">
        <f>Sug0.2[[#This Row],[OVEP16]]</f>
        <v>8989</v>
      </c>
      <c r="SQ37" s="15">
        <f>Sug0.2[[#This Row],[OVEP17]]</f>
        <v>9096</v>
      </c>
      <c r="SR37" s="15">
        <f>Sug0.2[[#This Row],[OVEP18]]</f>
        <v>9078</v>
      </c>
      <c r="SS37" s="15">
        <f>Sug0.2[[#This Row],[OVEP19]]</f>
        <v>9034</v>
      </c>
      <c r="ST37" s="15">
        <f>Sug0.2[[#This Row],[OVEP20]]</f>
        <v>9064</v>
      </c>
      <c r="SU37" s="15">
        <f>Sug0.2[[#This Row],[OVEP21]]</f>
        <v>9134</v>
      </c>
      <c r="SV37" s="15">
        <f>Sug0.2[[#This Row],[OVEP22]]</f>
        <v>9164</v>
      </c>
      <c r="SW37" s="15">
        <f>Sug0.2[[#This Row],[OVEP23]]</f>
        <v>9106</v>
      </c>
      <c r="SX37" s="15">
        <f>Sug0.2[[#This Row],[OVEP24]]</f>
        <v>9091</v>
      </c>
      <c r="SY37" s="15">
        <f>Sug0.2[[#This Row],[OVEP25]]</f>
        <v>9096</v>
      </c>
      <c r="SZ37" s="15">
        <f>Sug0.2[[#This Row],[OVEP26]]</f>
        <v>9058</v>
      </c>
      <c r="TA37" s="15">
        <f>Sug0.2[[#This Row],[OVEP27]]</f>
        <v>9094</v>
      </c>
      <c r="TB37" s="15">
        <f>Sug0.5[[#This Row],[OVEP2]]</f>
        <v>7345</v>
      </c>
      <c r="TC37" s="15">
        <f>Sug0.5[[#This Row],[OVEP3]]</f>
        <v>7631</v>
      </c>
      <c r="TD37" s="15">
        <f>Sug0.5[[#This Row],[OVEP4]]</f>
        <v>7836</v>
      </c>
      <c r="TE37" s="15">
        <f>Sug0.5[[#This Row],[OVEP5]]</f>
        <v>8030</v>
      </c>
      <c r="TF37" s="15">
        <f>Sug0.5[[#This Row],[OVEP6]]</f>
        <v>8240</v>
      </c>
      <c r="TG37" s="15">
        <f>Sug0.5[[#This Row],[OVEP7]]</f>
        <v>8395</v>
      </c>
      <c r="TH37" s="15">
        <f>Sug0.5[[#This Row],[OVEP8]]</f>
        <v>8516</v>
      </c>
      <c r="TI37" s="15">
        <f>Sug0.5[[#This Row],[OVEP9]]</f>
        <v>8573</v>
      </c>
      <c r="TJ37" s="15">
        <f>Sug0.5[[#This Row],[OVEP10]]</f>
        <v>8686</v>
      </c>
      <c r="TK37" s="15">
        <f>Sug0.5[[#This Row],[OVEP11]]</f>
        <v>8815</v>
      </c>
      <c r="TL37" s="15">
        <f>Sug0.5[[#This Row],[OVEP12]]</f>
        <v>8842</v>
      </c>
      <c r="TM37" s="15">
        <f>Sug0.5[[#This Row],[OVEP13]]</f>
        <v>8936</v>
      </c>
      <c r="TN37" s="15">
        <f>Sug0.5[[#This Row],[OVEP14]]</f>
        <v>8971</v>
      </c>
      <c r="TO37" s="15">
        <f>Sug0.5[[#This Row],[OVEP15]]</f>
        <v>8973</v>
      </c>
      <c r="TP37" s="15">
        <f>Sug0.5[[#This Row],[OVEP16]]</f>
        <v>9020</v>
      </c>
      <c r="TQ37" s="15">
        <f>Sug0.5[[#This Row],[OVEP17]]</f>
        <v>9144</v>
      </c>
      <c r="TR37" s="15">
        <f>Sug0.5[[#This Row],[OVEP18]]</f>
        <v>9156</v>
      </c>
      <c r="TS37" s="15">
        <f>Sug0.5[[#This Row],[OVEP19]]</f>
        <v>9101</v>
      </c>
      <c r="TT37" s="15">
        <f>Sug0.5[[#This Row],[OVEP20]]</f>
        <v>9138</v>
      </c>
      <c r="TU37" s="15">
        <f>Sug0.5[[#This Row],[OVEP21]]</f>
        <v>9212</v>
      </c>
      <c r="TV37" s="15">
        <f>Sug0.5[[#This Row],[OVEP22]]</f>
        <v>9252</v>
      </c>
      <c r="TW37" s="15">
        <f>Sug0.5[[#This Row],[OVEP23]]</f>
        <v>9223</v>
      </c>
      <c r="TX37" s="15">
        <f>Sug0.5[[#This Row],[OVEP24]]</f>
        <v>9190</v>
      </c>
      <c r="TY37" s="15">
        <f>Sug0.5[[#This Row],[OVEP25]]</f>
        <v>9240</v>
      </c>
      <c r="TZ37" s="15">
        <f>Sug0.5[[#This Row],[OVEP26]]</f>
        <v>9225</v>
      </c>
      <c r="UA37" s="15">
        <f>Sug0.5[[#This Row],[OVEP27]]</f>
        <v>9256</v>
      </c>
      <c r="UB37" s="15">
        <f>Reg[[#This Row],[OBEP2]]</f>
        <v>8480</v>
      </c>
      <c r="UC37" s="15">
        <f>Reg[[#This Row],[OBEP3]]</f>
        <v>8458</v>
      </c>
      <c r="UD37" s="15">
        <f>Reg[[#This Row],[OBEP4]]</f>
        <v>8502</v>
      </c>
      <c r="UE37" s="15">
        <f>Reg[[#This Row],[OBEP5]]</f>
        <v>8529</v>
      </c>
      <c r="UF37" s="15">
        <f>Reg[[#This Row],[OBEP6]]</f>
        <v>8540</v>
      </c>
      <c r="UG37" s="15">
        <f>Reg[[#This Row],[OBEP7]]</f>
        <v>8587</v>
      </c>
      <c r="UH37" s="15">
        <f>Reg[[#This Row],[OBEP8]]</f>
        <v>8643</v>
      </c>
      <c r="UI37" s="15">
        <f>Reg[[#This Row],[OBEP9]]</f>
        <v>8708</v>
      </c>
      <c r="UJ37" s="15">
        <f>Reg[[#This Row],[OBEP10]]</f>
        <v>8745</v>
      </c>
      <c r="UK37" s="15">
        <f>Reg[[#This Row],[OBEP11]]</f>
        <v>8789</v>
      </c>
      <c r="UL37" s="15">
        <f>Reg[[#This Row],[OBEP12]]</f>
        <v>8923</v>
      </c>
      <c r="UM37" s="15">
        <f>Reg[[#This Row],[OBEP13]]</f>
        <v>9005</v>
      </c>
      <c r="UN37" s="15">
        <f>Reg[[#This Row],[OBEP14]]</f>
        <v>9062</v>
      </c>
      <c r="UO37" s="15">
        <f>Reg[[#This Row],[OBEP15]]</f>
        <v>9093</v>
      </c>
      <c r="UP37" s="15">
        <f>Reg[[#This Row],[OBEP16]]</f>
        <v>9134</v>
      </c>
      <c r="UQ37" s="15">
        <f>Reg[[#This Row],[OBEP17]]</f>
        <v>9114</v>
      </c>
      <c r="UR37" s="15">
        <f>Reg[[#This Row],[OBEP18]]</f>
        <v>9172</v>
      </c>
      <c r="US37" s="15">
        <f>Reg[[#This Row],[OBEP19]]</f>
        <v>9289</v>
      </c>
      <c r="UT37" s="15">
        <f>Reg[[#This Row],[OBEP20]]</f>
        <v>9344</v>
      </c>
      <c r="UU37" s="15">
        <f>Reg[[#This Row],[OBEP21]]</f>
        <v>9353</v>
      </c>
      <c r="UV37" s="15">
        <f>Reg[[#This Row],[OBEP22]]</f>
        <v>9384</v>
      </c>
      <c r="UW37" s="15">
        <f>Reg[[#This Row],[OBEP23]]</f>
        <v>9459</v>
      </c>
      <c r="UX37" s="15">
        <f>Reg[[#This Row],[OBEP24]]</f>
        <v>9431</v>
      </c>
      <c r="UY37" s="15">
        <f>Reg[[#This Row],[OBEP25]]</f>
        <v>9438</v>
      </c>
      <c r="UZ37" s="15">
        <f>Reg[[#This Row],[OBEP26]]</f>
        <v>9488</v>
      </c>
      <c r="VA37" s="15">
        <f>Reg[[#This Row],[OBEP27]]</f>
        <v>9482</v>
      </c>
      <c r="VB37" s="15">
        <f>Sug0.2[[#This Row],[OBEP2]]</f>
        <v>8480</v>
      </c>
      <c r="VC37" s="15">
        <f>Sug0.2[[#This Row],[OBEP3]]</f>
        <v>8448</v>
      </c>
      <c r="VD37" s="15">
        <f>Sug0.2[[#This Row],[OBEP4]]</f>
        <v>8476</v>
      </c>
      <c r="VE37" s="15">
        <f>Sug0.2[[#This Row],[OBEP5]]</f>
        <v>8491</v>
      </c>
      <c r="VF37" s="15">
        <f>Sug0.2[[#This Row],[OBEP6]]</f>
        <v>8486</v>
      </c>
      <c r="VG37" s="15">
        <f>Sug0.2[[#This Row],[OBEP7]]</f>
        <v>8516</v>
      </c>
      <c r="VH37" s="15">
        <f>Sug0.2[[#This Row],[OBEP8]]</f>
        <v>8557</v>
      </c>
      <c r="VI37" s="15">
        <f>Sug0.2[[#This Row],[OBEP9]]</f>
        <v>8613</v>
      </c>
      <c r="VJ37" s="15">
        <f>Sug0.2[[#This Row],[OBEP10]]</f>
        <v>8632</v>
      </c>
      <c r="VK37" s="15">
        <f>Sug0.2[[#This Row],[OBEP11]]</f>
        <v>8661</v>
      </c>
      <c r="VL37" s="15">
        <f>Sug0.2[[#This Row],[OBEP12]]</f>
        <v>8774</v>
      </c>
      <c r="VM37" s="15">
        <f>Sug0.2[[#This Row],[OBEP13]]</f>
        <v>8848</v>
      </c>
      <c r="VN37" s="15">
        <f>Sug0.2[[#This Row],[OBEP14]]</f>
        <v>8904</v>
      </c>
      <c r="VO37" s="15">
        <f>Sug0.2[[#This Row],[OBEP15]]</f>
        <v>8930</v>
      </c>
      <c r="VP37" s="15">
        <f>Sug0.2[[#This Row],[OBEP16]]</f>
        <v>8953</v>
      </c>
      <c r="VQ37" s="15">
        <f>Sug0.2[[#This Row],[OBEP17]]</f>
        <v>8917</v>
      </c>
      <c r="VR37" s="15">
        <f>Sug0.2[[#This Row],[OBEP18]]</f>
        <v>8967</v>
      </c>
      <c r="VS37" s="15">
        <f>Sug0.2[[#This Row],[OBEP19]]</f>
        <v>9072</v>
      </c>
      <c r="VT37" s="15">
        <f>Sug0.2[[#This Row],[OBEP20]]</f>
        <v>9121</v>
      </c>
      <c r="VU37" s="15">
        <f>Sug0.2[[#This Row],[OBEP21]]</f>
        <v>9117</v>
      </c>
      <c r="VV37" s="15">
        <f>Sug0.2[[#This Row],[OBEP22]]</f>
        <v>9147</v>
      </c>
      <c r="VW37" s="15">
        <f>Sug0.2[[#This Row],[OBEP23]]</f>
        <v>9210</v>
      </c>
      <c r="VX37" s="15">
        <f>Sug0.2[[#This Row],[OBEP24]]</f>
        <v>9185</v>
      </c>
      <c r="VY37" s="15">
        <f>Sug0.2[[#This Row],[OBEP25]]</f>
        <v>9194</v>
      </c>
      <c r="VZ37" s="15">
        <f>Sug0.2[[#This Row],[OBEP26]]</f>
        <v>9244</v>
      </c>
      <c r="WA37" s="15">
        <f>Sug0.2[[#This Row],[OBEP27]]</f>
        <v>9238</v>
      </c>
      <c r="WB37" s="15">
        <f>Sug0.5[[#This Row],[OBEP2]]</f>
        <v>8480</v>
      </c>
      <c r="WC37" s="15">
        <f>Sug0.5[[#This Row],[OBEP3]]</f>
        <v>8417</v>
      </c>
      <c r="WD37" s="15">
        <f>Sug0.5[[#This Row],[OBEP4]]</f>
        <v>8415</v>
      </c>
      <c r="WE37" s="15">
        <f>Sug0.5[[#This Row],[OBEP5]]</f>
        <v>8399</v>
      </c>
      <c r="WF37" s="15">
        <f>Sug0.5[[#This Row],[OBEP6]]</f>
        <v>8372</v>
      </c>
      <c r="WG37" s="15">
        <f>Sug0.5[[#This Row],[OBEP7]]</f>
        <v>8357</v>
      </c>
      <c r="WH37" s="15">
        <f>Sug0.5[[#This Row],[OBEP8]]</f>
        <v>8371</v>
      </c>
      <c r="WI37" s="15">
        <f>Sug0.5[[#This Row],[OBEP9]]</f>
        <v>8411</v>
      </c>
      <c r="WJ37" s="15">
        <f>Sug0.5[[#This Row],[OBEP10]]</f>
        <v>8395</v>
      </c>
      <c r="WK37" s="15">
        <f>Sug0.5[[#This Row],[OBEP11]]</f>
        <v>8387</v>
      </c>
      <c r="WL37" s="15">
        <f>Sug0.5[[#This Row],[OBEP12]]</f>
        <v>8476</v>
      </c>
      <c r="WM37" s="15">
        <f>Sug0.5[[#This Row],[OBEP13]]</f>
        <v>8511</v>
      </c>
      <c r="WN37" s="15">
        <f>Sug0.5[[#This Row],[OBEP14]]</f>
        <v>8536</v>
      </c>
      <c r="WO37" s="15">
        <f>Sug0.5[[#This Row],[OBEP15]]</f>
        <v>8557</v>
      </c>
      <c r="WP37" s="15">
        <f>Sug0.5[[#This Row],[OBEP16]]</f>
        <v>8573</v>
      </c>
      <c r="WQ37" s="15">
        <f>Sug0.5[[#This Row],[OBEP17]]</f>
        <v>8517</v>
      </c>
      <c r="WR37" s="15">
        <f>Sug0.5[[#This Row],[OBEP18]]</f>
        <v>8547</v>
      </c>
      <c r="WS37" s="15">
        <f>Sug0.5[[#This Row],[OBEP19]]</f>
        <v>8643</v>
      </c>
      <c r="WT37" s="15">
        <f>Sug0.5[[#This Row],[OBEP20]]</f>
        <v>8669</v>
      </c>
      <c r="WU37" s="15">
        <f>Sug0.5[[#This Row],[OBEP21]]</f>
        <v>8655</v>
      </c>
      <c r="WV37" s="15">
        <f>Sug0.5[[#This Row],[OBEP22]]</f>
        <v>8673</v>
      </c>
      <c r="WW37" s="15">
        <f>Sug0.5[[#This Row],[OBEP23]]</f>
        <v>8710</v>
      </c>
      <c r="WX37" s="15">
        <f>Sug0.5[[#This Row],[OBEP24]]</f>
        <v>8689</v>
      </c>
      <c r="WY37" s="15">
        <f>Sug0.5[[#This Row],[OBEP25]]</f>
        <v>8668</v>
      </c>
      <c r="WZ37" s="15">
        <f>Sug0.5[[#This Row],[OBEP26]]</f>
        <v>8704</v>
      </c>
      <c r="XA37" s="15">
        <f>Sug0.5[[#This Row],[OBEP27]]</f>
        <v>8704</v>
      </c>
    </row>
    <row r="38" spans="2:625" x14ac:dyDescent="0.25">
      <c r="B38" s="11">
        <f>Reg[[#This Row],[STEP2]]</f>
        <v>5949</v>
      </c>
      <c r="C38" s="11">
        <f>Reg[[#This Row],[STEP3]]</f>
        <v>6127</v>
      </c>
      <c r="D38" s="11">
        <f>Reg[[#This Row],[STEP4]]</f>
        <v>6275</v>
      </c>
      <c r="E38" s="11">
        <f>Reg[[#This Row],[STEP5]]</f>
        <v>6412</v>
      </c>
      <c r="F38" s="11">
        <f>Reg[[#This Row],[STEP6]]</f>
        <v>6518</v>
      </c>
      <c r="G38" s="11">
        <f>Reg[[#This Row],[STEP7]]</f>
        <v>6619</v>
      </c>
      <c r="H38" s="11">
        <f>Reg[[#This Row],[STEP8]]</f>
        <v>6762</v>
      </c>
      <c r="I38" s="11">
        <f>Reg[[#This Row],[STEP9]]</f>
        <v>6875</v>
      </c>
      <c r="J38" s="11">
        <f>Reg[[#This Row],[STEP10]]</f>
        <v>6967</v>
      </c>
      <c r="K38" s="11">
        <f>Reg[[#This Row],[STEP11]]</f>
        <v>7049</v>
      </c>
      <c r="L38" s="11">
        <f>Reg[[#This Row],[STEP12]]</f>
        <v>7071</v>
      </c>
      <c r="M38" s="11">
        <f>Reg[[#This Row],[STEP13]]</f>
        <v>7136</v>
      </c>
      <c r="N38" s="11">
        <f>Reg[[#This Row],[STEP14]]</f>
        <v>7208</v>
      </c>
      <c r="O38" s="11">
        <f>Reg[[#This Row],[STEP15]]</f>
        <v>7248</v>
      </c>
      <c r="P38" s="11">
        <f>Reg[[#This Row],[STEP16]]</f>
        <v>7221</v>
      </c>
      <c r="Q38" s="11">
        <f>Reg[[#This Row],[STEP17]]</f>
        <v>7229</v>
      </c>
      <c r="R38" s="11">
        <f>Reg[[#This Row],[STEP18]]</f>
        <v>7221</v>
      </c>
      <c r="S38" s="11">
        <f>Reg[[#This Row],[STEP19]]</f>
        <v>7236</v>
      </c>
      <c r="T38" s="11">
        <f>Reg[[#This Row],[STEP20]]</f>
        <v>7285</v>
      </c>
      <c r="U38" s="11">
        <f>Reg[[#This Row],[STEP21]]</f>
        <v>7312</v>
      </c>
      <c r="V38" s="11">
        <f>Reg[[#This Row],[STEP22]]</f>
        <v>7337</v>
      </c>
      <c r="W38" s="11">
        <f>Reg[[#This Row],[STEP23]]</f>
        <v>7365</v>
      </c>
      <c r="X38" s="11">
        <f>Reg[[#This Row],[STEP24]]</f>
        <v>7383</v>
      </c>
      <c r="Y38" s="11">
        <f>Reg[[#This Row],[STEP25]]</f>
        <v>7345</v>
      </c>
      <c r="Z38" s="11">
        <f>Reg[[#This Row],[STEP26]]</f>
        <v>7368</v>
      </c>
      <c r="AA38" s="11">
        <f>Reg[[#This Row],[STEP27]]</f>
        <v>7411</v>
      </c>
      <c r="AB38" s="11">
        <f>Sug0.2[[#This Row],[STEP2]]</f>
        <v>5949</v>
      </c>
      <c r="AC38" s="11">
        <f>Sug0.2[[#This Row],[STEP3]]</f>
        <v>6103</v>
      </c>
      <c r="AD38" s="11">
        <f>Sug0.2[[#This Row],[STEP4]]</f>
        <v>6238</v>
      </c>
      <c r="AE38" s="11">
        <f>Sug0.2[[#This Row],[STEP5]]</f>
        <v>6369</v>
      </c>
      <c r="AF38" s="11">
        <f>Sug0.2[[#This Row],[STEP6]]</f>
        <v>6460</v>
      </c>
      <c r="AG38" s="11">
        <f>Sug0.2[[#This Row],[STEP7]]</f>
        <v>6548</v>
      </c>
      <c r="AH38" s="11">
        <f>Sug0.2[[#This Row],[STEP8]]</f>
        <v>6677</v>
      </c>
      <c r="AI38" s="11">
        <f>Sug0.2[[#This Row],[STEP9]]</f>
        <v>6773</v>
      </c>
      <c r="AJ38" s="11">
        <f>Sug0.2[[#This Row],[STEP10]]</f>
        <v>6862</v>
      </c>
      <c r="AK38" s="11">
        <f>Sug0.2[[#This Row],[STEP11]]</f>
        <v>6946</v>
      </c>
      <c r="AL38" s="11">
        <f>Sug0.2[[#This Row],[STEP12]]</f>
        <v>6959</v>
      </c>
      <c r="AM38" s="11">
        <f>Sug0.2[[#This Row],[STEP13]]</f>
        <v>7006</v>
      </c>
      <c r="AN38" s="11">
        <f>Sug0.2[[#This Row],[STEP14]]</f>
        <v>7076</v>
      </c>
      <c r="AO38" s="11">
        <f>Sug0.2[[#This Row],[STEP15]]</f>
        <v>7118</v>
      </c>
      <c r="AP38" s="11">
        <f>Sug0.2[[#This Row],[STEP16]]</f>
        <v>7099</v>
      </c>
      <c r="AQ38" s="11">
        <f>Sug0.2[[#This Row],[STEP17]]</f>
        <v>7121</v>
      </c>
      <c r="AR38" s="11">
        <f>Sug0.2[[#This Row],[STEP18]]</f>
        <v>7105</v>
      </c>
      <c r="AS38" s="11">
        <f>Sug0.2[[#This Row],[STEP19]]</f>
        <v>7131</v>
      </c>
      <c r="AT38" s="11">
        <f>Sug0.2[[#This Row],[STEP20]]</f>
        <v>7188</v>
      </c>
      <c r="AU38" s="11">
        <f>Sug0.2[[#This Row],[STEP21]]</f>
        <v>7216</v>
      </c>
      <c r="AV38" s="11">
        <f>Sug0.2[[#This Row],[STEP22]]</f>
        <v>7244</v>
      </c>
      <c r="AW38" s="11">
        <f>Sug0.2[[#This Row],[STEP23]]</f>
        <v>7273</v>
      </c>
      <c r="AX38" s="11">
        <f>Sug0.2[[#This Row],[STEP24]]</f>
        <v>7298</v>
      </c>
      <c r="AY38" s="11">
        <f>Sug0.2[[#This Row],[STEP25]]</f>
        <v>7258</v>
      </c>
      <c r="AZ38" s="11">
        <f>Sug0.2[[#This Row],[STEP26]]</f>
        <v>7272</v>
      </c>
      <c r="BA38" s="11">
        <f>Sug0.2[[#This Row],[STEP27]]</f>
        <v>7321</v>
      </c>
      <c r="BB38" s="11">
        <f>Sug0.5[[#This Row],[STEP2]]</f>
        <v>5949</v>
      </c>
      <c r="BC38" s="11">
        <f>Sug0.5[[#This Row],[STEP3]]</f>
        <v>6075</v>
      </c>
      <c r="BD38" s="11">
        <f>Sug0.5[[#This Row],[STEP4]]</f>
        <v>6167</v>
      </c>
      <c r="BE38" s="11">
        <f>Sug0.5[[#This Row],[STEP5]]</f>
        <v>6272</v>
      </c>
      <c r="BF38" s="11">
        <f>Sug0.5[[#This Row],[STEP6]]</f>
        <v>6350</v>
      </c>
      <c r="BG38" s="11">
        <f>Sug0.5[[#This Row],[STEP7]]</f>
        <v>6428</v>
      </c>
      <c r="BH38" s="11">
        <f>Sug0.5[[#This Row],[STEP8]]</f>
        <v>6542</v>
      </c>
      <c r="BI38" s="11">
        <f>Sug0.5[[#This Row],[STEP9]]</f>
        <v>6625</v>
      </c>
      <c r="BJ38" s="11">
        <f>Sug0.5[[#This Row],[STEP10]]</f>
        <v>6693</v>
      </c>
      <c r="BK38" s="11">
        <f>Sug0.5[[#This Row],[STEP11]]</f>
        <v>6753</v>
      </c>
      <c r="BL38" s="11">
        <f>Sug0.5[[#This Row],[STEP12]]</f>
        <v>6794</v>
      </c>
      <c r="BM38" s="11">
        <f>Sug0.5[[#This Row],[STEP13]]</f>
        <v>6837</v>
      </c>
      <c r="BN38" s="11">
        <f>Sug0.5[[#This Row],[STEP14]]</f>
        <v>6886</v>
      </c>
      <c r="BO38" s="11">
        <f>Sug0.5[[#This Row],[STEP15]]</f>
        <v>6923</v>
      </c>
      <c r="BP38" s="11">
        <f>Sug0.5[[#This Row],[STEP16]]</f>
        <v>6917</v>
      </c>
      <c r="BQ38" s="11">
        <f>Sug0.5[[#This Row],[STEP17]]</f>
        <v>6952</v>
      </c>
      <c r="BR38" s="11">
        <f>Sug0.5[[#This Row],[STEP18]]</f>
        <v>6962</v>
      </c>
      <c r="BS38" s="11">
        <f>Sug0.5[[#This Row],[STEP19]]</f>
        <v>6985</v>
      </c>
      <c r="BT38" s="11">
        <f>Sug0.5[[#This Row],[STEP20]]</f>
        <v>7021</v>
      </c>
      <c r="BU38" s="11">
        <f>Sug0.5[[#This Row],[STEP21]]</f>
        <v>7035</v>
      </c>
      <c r="BV38" s="11">
        <f>Sug0.5[[#This Row],[STEP22]]</f>
        <v>7068</v>
      </c>
      <c r="BW38" s="11">
        <f>Sug0.5[[#This Row],[STEP23]]</f>
        <v>7097</v>
      </c>
      <c r="BX38" s="11">
        <f>Sug0.5[[#This Row],[STEP24]]</f>
        <v>7138</v>
      </c>
      <c r="BY38" s="11">
        <f>Sug0.5[[#This Row],[STEP25]]</f>
        <v>7107</v>
      </c>
      <c r="BZ38" s="11">
        <f>Sug0.5[[#This Row],[STEP26]]</f>
        <v>7118</v>
      </c>
      <c r="CA38" s="11">
        <f>Sug0.5[[#This Row],[STEP27]]</f>
        <v>7175</v>
      </c>
      <c r="CB38" s="11">
        <f>Reg[[#This Row],[NASP2]]</f>
        <v>672</v>
      </c>
      <c r="CC38" s="11">
        <f>Reg[[#This Row],[NASP3]]</f>
        <v>796</v>
      </c>
      <c r="CD38" s="11">
        <f>Reg[[#This Row],[NASP4]]</f>
        <v>931</v>
      </c>
      <c r="CE38" s="11">
        <f>Reg[[#This Row],[NASP5]]</f>
        <v>1086</v>
      </c>
      <c r="CF38" s="11">
        <f>Reg[[#This Row],[NASP6]]</f>
        <v>1222</v>
      </c>
      <c r="CG38" s="11">
        <f>Reg[[#This Row],[NASP7]]</f>
        <v>1376</v>
      </c>
      <c r="CH38" s="11">
        <f>Reg[[#This Row],[NASP8]]</f>
        <v>1472</v>
      </c>
      <c r="CI38" s="11">
        <f>Reg[[#This Row],[NASP9]]</f>
        <v>1604</v>
      </c>
      <c r="CJ38" s="11">
        <f>Reg[[#This Row],[NASP10]]</f>
        <v>1719</v>
      </c>
      <c r="CK38" s="11">
        <f>Reg[[#This Row],[NASP11]]</f>
        <v>1831</v>
      </c>
      <c r="CL38" s="11">
        <f>Reg[[#This Row],[NASP12]]</f>
        <v>1983</v>
      </c>
      <c r="CM38" s="11">
        <f>Reg[[#This Row],[NASP13]]</f>
        <v>2066</v>
      </c>
      <c r="CN38" s="11">
        <f>Reg[[#This Row],[NASP14]]</f>
        <v>2131</v>
      </c>
      <c r="CO38" s="11">
        <f>Reg[[#This Row],[NASP15]]</f>
        <v>2222</v>
      </c>
      <c r="CP38" s="11">
        <f>Reg[[#This Row],[NASP16]]</f>
        <v>2340</v>
      </c>
      <c r="CQ38" s="11">
        <f>Reg[[#This Row],[NASP17]]</f>
        <v>2432</v>
      </c>
      <c r="CR38" s="11">
        <f>Reg[[#This Row],[NASP18]]</f>
        <v>2557</v>
      </c>
      <c r="CS38" s="11">
        <f>Reg[[#This Row],[NASP19]]</f>
        <v>2632</v>
      </c>
      <c r="CT38" s="11">
        <f>Reg[[#This Row],[NASP20]]</f>
        <v>2705</v>
      </c>
      <c r="CU38" s="11">
        <f>Reg[[#This Row],[NASP21]]</f>
        <v>2772</v>
      </c>
      <c r="CV38" s="11">
        <f>Reg[[#This Row],[NASP22]]</f>
        <v>2837</v>
      </c>
      <c r="CW38" s="11">
        <f>Reg[[#This Row],[NASP23]]</f>
        <v>2906</v>
      </c>
      <c r="CX38" s="11">
        <f>Reg[[#This Row],[NASP24]]</f>
        <v>2963</v>
      </c>
      <c r="CY38" s="11">
        <f>Reg[[#This Row],[NASP25]]</f>
        <v>3054</v>
      </c>
      <c r="CZ38" s="11">
        <f>Reg[[#This Row],[NASP26]]</f>
        <v>3121</v>
      </c>
      <c r="DA38" s="11">
        <f>Reg[[#This Row],[NASP27]]</f>
        <v>3186</v>
      </c>
      <c r="DB38" s="11">
        <f>Sug0.2[[#This Row],[NASP2]]</f>
        <v>672</v>
      </c>
      <c r="DC38" s="11">
        <f>Sug0.2[[#This Row],[NASP3]]</f>
        <v>790</v>
      </c>
      <c r="DD38" s="11">
        <f>Sug0.2[[#This Row],[NASP4]]</f>
        <v>914</v>
      </c>
      <c r="DE38" s="11">
        <f>Sug0.2[[#This Row],[NASP5]]</f>
        <v>1049</v>
      </c>
      <c r="DF38" s="11">
        <f>Sug0.2[[#This Row],[NASP6]]</f>
        <v>1177</v>
      </c>
      <c r="DG38" s="11">
        <f>Sug0.2[[#This Row],[NASP7]]</f>
        <v>1318</v>
      </c>
      <c r="DH38" s="11">
        <f>Sug0.2[[#This Row],[NASP8]]</f>
        <v>1407</v>
      </c>
      <c r="DI38" s="11">
        <f>Sug0.2[[#This Row],[NASP9]]</f>
        <v>1530</v>
      </c>
      <c r="DJ38" s="11">
        <f>Sug0.2[[#This Row],[NASP10]]</f>
        <v>1634</v>
      </c>
      <c r="DK38" s="11">
        <f>Sug0.2[[#This Row],[NASP11]]</f>
        <v>1731</v>
      </c>
      <c r="DL38" s="11">
        <f>Sug0.2[[#This Row],[NASP12]]</f>
        <v>1875</v>
      </c>
      <c r="DM38" s="11">
        <f>Sug0.2[[#This Row],[NASP13]]</f>
        <v>1954</v>
      </c>
      <c r="DN38" s="11">
        <f>Sug0.2[[#This Row],[NASP14]]</f>
        <v>2010</v>
      </c>
      <c r="DO38" s="11">
        <f>Sug0.2[[#This Row],[NASP15]]</f>
        <v>2094</v>
      </c>
      <c r="DP38" s="11">
        <f>Sug0.2[[#This Row],[NASP16]]</f>
        <v>2209</v>
      </c>
      <c r="DQ38" s="11">
        <f>Sug0.2[[#This Row],[NASP17]]</f>
        <v>2288</v>
      </c>
      <c r="DR38" s="11">
        <f>Sug0.2[[#This Row],[NASP18]]</f>
        <v>2412</v>
      </c>
      <c r="DS38" s="11">
        <f>Sug0.2[[#This Row],[NASP19]]</f>
        <v>2488</v>
      </c>
      <c r="DT38" s="11">
        <f>Sug0.2[[#This Row],[NASP20]]</f>
        <v>2546</v>
      </c>
      <c r="DU38" s="11">
        <f>Sug0.2[[#This Row],[NASP21]]</f>
        <v>2607</v>
      </c>
      <c r="DV38" s="11">
        <f>Sug0.2[[#This Row],[NASP22]]</f>
        <v>2672</v>
      </c>
      <c r="DW38" s="11">
        <f>Sug0.2[[#This Row],[NASP23]]</f>
        <v>2738</v>
      </c>
      <c r="DX38" s="11">
        <f>Sug0.2[[#This Row],[NASP24]]</f>
        <v>2788</v>
      </c>
      <c r="DY38" s="11">
        <f>Sug0.2[[#This Row],[NASP25]]</f>
        <v>2879</v>
      </c>
      <c r="DZ38" s="11">
        <f>Sug0.2[[#This Row],[NASP26]]</f>
        <v>2944</v>
      </c>
      <c r="EA38" s="11">
        <f>Sug0.2[[#This Row],[NASP27]]</f>
        <v>3001</v>
      </c>
      <c r="EB38" s="15">
        <f>Sug0.5[[#This Row],[NASP2]]</f>
        <v>672</v>
      </c>
      <c r="EC38" s="15">
        <f>Sug0.5[[#This Row],[NASP3]]</f>
        <v>767</v>
      </c>
      <c r="ED38" s="15">
        <f>Sug0.5[[#This Row],[NASP4]]</f>
        <v>870</v>
      </c>
      <c r="EE38" s="15">
        <f>Sug0.5[[#This Row],[NASP5]]</f>
        <v>986</v>
      </c>
      <c r="EF38" s="15">
        <f>Sug0.5[[#This Row],[NASP6]]</f>
        <v>1090</v>
      </c>
      <c r="EG38" s="15">
        <f>Sug0.5[[#This Row],[NASP7]]</f>
        <v>1211</v>
      </c>
      <c r="EH38" s="15">
        <f>Sug0.5[[#This Row],[NASP8]]</f>
        <v>1272</v>
      </c>
      <c r="EI38" s="15">
        <f>Sug0.5[[#This Row],[NASP9]]</f>
        <v>1369</v>
      </c>
      <c r="EJ38" s="15">
        <f>Sug0.5[[#This Row],[NASP10]]</f>
        <v>1456</v>
      </c>
      <c r="EK38" s="15">
        <f>Sug0.5[[#This Row],[NASP11]]</f>
        <v>1534</v>
      </c>
      <c r="EL38" s="15">
        <f>Sug0.5[[#This Row],[NASP12]]</f>
        <v>1642</v>
      </c>
      <c r="EM38" s="15">
        <f>Sug0.5[[#This Row],[NASP13]]</f>
        <v>1700</v>
      </c>
      <c r="EN38" s="15">
        <f>Sug0.5[[#This Row],[NASP14]]</f>
        <v>1751</v>
      </c>
      <c r="EO38" s="15">
        <f>Sug0.5[[#This Row],[NASP15]]</f>
        <v>1832</v>
      </c>
      <c r="EP38" s="15">
        <f>Sug0.5[[#This Row],[NASP16]]</f>
        <v>1923</v>
      </c>
      <c r="EQ38" s="15">
        <f>Sug0.5[[#This Row],[NASP17]]</f>
        <v>1989</v>
      </c>
      <c r="ER38" s="15">
        <f>Sug0.5[[#This Row],[NASP18]]</f>
        <v>2089</v>
      </c>
      <c r="ES38" s="15">
        <f>Sug0.5[[#This Row],[NASP19]]</f>
        <v>2151</v>
      </c>
      <c r="ET38" s="15">
        <f>Sug0.5[[#This Row],[NASP20]]</f>
        <v>2205</v>
      </c>
      <c r="EU38" s="15">
        <f>Sug0.5[[#This Row],[NASP21]]</f>
        <v>2243</v>
      </c>
      <c r="EV38" s="15">
        <f>Sug0.5[[#This Row],[NASP22]]</f>
        <v>2295</v>
      </c>
      <c r="EW38" s="15">
        <f>Sug0.5[[#This Row],[NASP23]]</f>
        <v>2347</v>
      </c>
      <c r="EX38" s="15">
        <f>Sug0.5[[#This Row],[NASP24]]</f>
        <v>2384</v>
      </c>
      <c r="EY38" s="15">
        <f>Sug0.5[[#This Row],[NASP25]]</f>
        <v>2462</v>
      </c>
      <c r="EZ38" s="15">
        <f>Sug0.5[[#This Row],[NASP26]]</f>
        <v>2525</v>
      </c>
      <c r="FA38" s="15">
        <f>Sug0.5[[#This Row],[NASP27]]</f>
        <v>2569</v>
      </c>
      <c r="FB38" s="15">
        <f>Reg[[#This Row],[CIRP2]]</f>
        <v>41</v>
      </c>
      <c r="FC38" s="15">
        <f>Reg[[#This Row],[CIRP3]]</f>
        <v>50</v>
      </c>
      <c r="FD38" s="15">
        <f>Reg[[#This Row],[CIRP4]]</f>
        <v>51</v>
      </c>
      <c r="FE38" s="15">
        <f>Reg[[#This Row],[CIRP5]]</f>
        <v>58</v>
      </c>
      <c r="FF38" s="15">
        <f>Reg[[#This Row],[CIRP6]]</f>
        <v>70</v>
      </c>
      <c r="FG38" s="15">
        <f>Reg[[#This Row],[CIRP7]]</f>
        <v>76</v>
      </c>
      <c r="FH38" s="15">
        <f>Reg[[#This Row],[CIRP8]]</f>
        <v>86</v>
      </c>
      <c r="FI38" s="15">
        <f>Reg[[#This Row],[CIRP9]]</f>
        <v>102</v>
      </c>
      <c r="FJ38" s="15">
        <f>Reg[[#This Row],[CIRP10]]</f>
        <v>120</v>
      </c>
      <c r="FK38" s="15">
        <f>Reg[[#This Row],[CIRP11]]</f>
        <v>134</v>
      </c>
      <c r="FL38" s="15">
        <f>Reg[[#This Row],[CIRP12]]</f>
        <v>146</v>
      </c>
      <c r="FM38" s="15">
        <f>Reg[[#This Row],[CIRP13]]</f>
        <v>156</v>
      </c>
      <c r="FN38" s="15">
        <f>Reg[[#This Row],[CIRP14]]</f>
        <v>173</v>
      </c>
      <c r="FO38" s="15">
        <f>Reg[[#This Row],[CIRP15]]</f>
        <v>180</v>
      </c>
      <c r="FP38" s="15">
        <f>Reg[[#This Row],[CIRP16]]</f>
        <v>181</v>
      </c>
      <c r="FQ38" s="15">
        <f>Reg[[#This Row],[CIRP17]]</f>
        <v>203</v>
      </c>
      <c r="FR38" s="15">
        <f>Reg[[#This Row],[CIRP18]]</f>
        <v>219</v>
      </c>
      <c r="FS38" s="15">
        <f>Reg[[#This Row],[CIRP19]]</f>
        <v>245</v>
      </c>
      <c r="FT38" s="15">
        <f>Reg[[#This Row],[CIRP20]]</f>
        <v>253</v>
      </c>
      <c r="FU38" s="15">
        <f>Reg[[#This Row],[CIRP21]]</f>
        <v>266</v>
      </c>
      <c r="FV38" s="15">
        <f>Reg[[#This Row],[CIRP22]]</f>
        <v>281</v>
      </c>
      <c r="FW38" s="15">
        <f>Reg[[#This Row],[CIRP23]]</f>
        <v>290</v>
      </c>
      <c r="FX38" s="15">
        <f>Reg[[#This Row],[CIRP24]]</f>
        <v>316</v>
      </c>
      <c r="FY38" s="15">
        <f>Reg[[#This Row],[CIRP25]]</f>
        <v>323</v>
      </c>
      <c r="FZ38" s="15">
        <f>Reg[[#This Row],[CIRP26]]</f>
        <v>331</v>
      </c>
      <c r="GA38" s="15">
        <f>Reg[[#This Row],[CIRP27]]</f>
        <v>339</v>
      </c>
      <c r="GB38" s="15">
        <f>Sug0.2[[#This Row],[CIRP2]]</f>
        <v>41</v>
      </c>
      <c r="GC38" s="15">
        <f>Sug0.2[[#This Row],[CIRP3]]</f>
        <v>49</v>
      </c>
      <c r="GD38" s="15">
        <f>Sug0.2[[#This Row],[CIRP4]]</f>
        <v>49</v>
      </c>
      <c r="GE38" s="15">
        <f>Sug0.2[[#This Row],[CIRP5]]</f>
        <v>55</v>
      </c>
      <c r="GF38" s="15">
        <f>Sug0.2[[#This Row],[CIRP6]]</f>
        <v>66</v>
      </c>
      <c r="GG38" s="15">
        <f>Sug0.2[[#This Row],[CIRP7]]</f>
        <v>70</v>
      </c>
      <c r="GH38" s="15">
        <f>Sug0.2[[#This Row],[CIRP8]]</f>
        <v>79</v>
      </c>
      <c r="GI38" s="15">
        <f>Sug0.2[[#This Row],[CIRP9]]</f>
        <v>92</v>
      </c>
      <c r="GJ38" s="15">
        <f>Sug0.2[[#This Row],[CIRP10]]</f>
        <v>108</v>
      </c>
      <c r="GK38" s="15">
        <f>Sug0.2[[#This Row],[CIRP11]]</f>
        <v>123</v>
      </c>
      <c r="GL38" s="15">
        <f>Sug0.2[[#This Row],[CIRP12]]</f>
        <v>133</v>
      </c>
      <c r="GM38" s="15">
        <f>Sug0.2[[#This Row],[CIRP13]]</f>
        <v>142</v>
      </c>
      <c r="GN38" s="15">
        <f>Sug0.2[[#This Row],[CIRP14]]</f>
        <v>158</v>
      </c>
      <c r="GO38" s="15">
        <f>Sug0.2[[#This Row],[CIRP15]]</f>
        <v>163</v>
      </c>
      <c r="GP38" s="15">
        <f>Sug0.2[[#This Row],[CIRP16]]</f>
        <v>164</v>
      </c>
      <c r="GQ38" s="15">
        <f>Sug0.2[[#This Row],[CIRP17]]</f>
        <v>184</v>
      </c>
      <c r="GR38" s="15">
        <f>Sug0.2[[#This Row],[CIRP18]]</f>
        <v>197</v>
      </c>
      <c r="GS38" s="15">
        <f>Sug0.2[[#This Row],[CIRP19]]</f>
        <v>215</v>
      </c>
      <c r="GT38" s="15">
        <f>Sug0.2[[#This Row],[CIRP20]]</f>
        <v>221</v>
      </c>
      <c r="GU38" s="15">
        <f>Sug0.2[[#This Row],[CIRP21]]</f>
        <v>233</v>
      </c>
      <c r="GV38" s="15">
        <f>Sug0.2[[#This Row],[CIRP22]]</f>
        <v>244</v>
      </c>
      <c r="GW38" s="15">
        <f>Sug0.2[[#This Row],[CIRP23]]</f>
        <v>251</v>
      </c>
      <c r="GX38" s="15">
        <f>Sug0.2[[#This Row],[CIRP24]]</f>
        <v>269</v>
      </c>
      <c r="GY38" s="15">
        <f>Sug0.2[[#This Row],[CIRP25]]</f>
        <v>271</v>
      </c>
      <c r="GZ38" s="15">
        <f>Sug0.2[[#This Row],[CIRP26]]</f>
        <v>284</v>
      </c>
      <c r="HA38" s="15">
        <f>Sug0.2[[#This Row],[CIRP27]]</f>
        <v>292</v>
      </c>
      <c r="HB38" s="15">
        <f>Sug0.5[[#This Row],[CIRP2]]</f>
        <v>41</v>
      </c>
      <c r="HC38" s="15">
        <f>Sug0.5[[#This Row],[CIRP3]]</f>
        <v>48</v>
      </c>
      <c r="HD38" s="15">
        <f>Sug0.5[[#This Row],[CIRP4]]</f>
        <v>48</v>
      </c>
      <c r="HE38" s="15">
        <f>Sug0.5[[#This Row],[CIRP5]]</f>
        <v>52</v>
      </c>
      <c r="HF38" s="15">
        <f>Sug0.5[[#This Row],[CIRP6]]</f>
        <v>62</v>
      </c>
      <c r="HG38" s="15">
        <f>Sug0.5[[#This Row],[CIRP7]]</f>
        <v>62</v>
      </c>
      <c r="HH38" s="15">
        <f>Sug0.5[[#This Row],[CIRP8]]</f>
        <v>69</v>
      </c>
      <c r="HI38" s="15">
        <f>Sug0.5[[#This Row],[CIRP9]]</f>
        <v>78</v>
      </c>
      <c r="HJ38" s="15">
        <f>Sug0.5[[#This Row],[CIRP10]]</f>
        <v>89</v>
      </c>
      <c r="HK38" s="15">
        <f>Sug0.5[[#This Row],[CIRP11]]</f>
        <v>101</v>
      </c>
      <c r="HL38" s="15">
        <f>Sug0.5[[#This Row],[CIRP12]]</f>
        <v>110</v>
      </c>
      <c r="HM38" s="15">
        <f>Sug0.5[[#This Row],[CIRP13]]</f>
        <v>115</v>
      </c>
      <c r="HN38" s="15">
        <f>Sug0.5[[#This Row],[CIRP14]]</f>
        <v>124</v>
      </c>
      <c r="HO38" s="15">
        <f>Sug0.5[[#This Row],[CIRP15]]</f>
        <v>124</v>
      </c>
      <c r="HP38" s="15">
        <f>Sug0.5[[#This Row],[CIRP16]]</f>
        <v>123</v>
      </c>
      <c r="HQ38" s="15">
        <f>Sug0.5[[#This Row],[CIRP17]]</f>
        <v>140</v>
      </c>
      <c r="HR38" s="15">
        <f>Sug0.5[[#This Row],[CIRP18]]</f>
        <v>149</v>
      </c>
      <c r="HS38" s="15">
        <f>Sug0.5[[#This Row],[CIRP19]]</f>
        <v>156</v>
      </c>
      <c r="HT38" s="15">
        <f>Sug0.5[[#This Row],[CIRP20]]</f>
        <v>159</v>
      </c>
      <c r="HU38" s="15">
        <f>Sug0.5[[#This Row],[CIRP21]]</f>
        <v>172</v>
      </c>
      <c r="HV38" s="15">
        <f>Sug0.5[[#This Row],[CIRP22]]</f>
        <v>182</v>
      </c>
      <c r="HW38" s="15">
        <f>Sug0.5[[#This Row],[CIRP23]]</f>
        <v>189</v>
      </c>
      <c r="HX38" s="15">
        <f>Sug0.5[[#This Row],[CIRP24]]</f>
        <v>201</v>
      </c>
      <c r="HY38" s="15">
        <f>Sug0.5[[#This Row],[CIRP25]]</f>
        <v>205</v>
      </c>
      <c r="HZ38" s="15">
        <f>Sug0.5[[#This Row],[CIRP26]]</f>
        <v>216</v>
      </c>
      <c r="IA38" s="15">
        <f>Sug0.5[[#This Row],[CIRP27]]</f>
        <v>218</v>
      </c>
      <c r="IB38" s="15">
        <f>Reg[[#This Row],[HCCP2]]</f>
        <v>2</v>
      </c>
      <c r="IC38" s="15">
        <f>Reg[[#This Row],[HCCP3]]</f>
        <v>0</v>
      </c>
      <c r="ID38" s="15">
        <f>Reg[[#This Row],[HCCP4]]</f>
        <v>1</v>
      </c>
      <c r="IE38" s="15">
        <f>Reg[[#This Row],[HCCP5]]</f>
        <v>1</v>
      </c>
      <c r="IF38" s="15">
        <f>Reg[[#This Row],[HCCP6]]</f>
        <v>1</v>
      </c>
      <c r="IG38" s="15">
        <f>Reg[[#This Row],[HCCP7]]</f>
        <v>4</v>
      </c>
      <c r="IH38" s="15">
        <f>Reg[[#This Row],[HCCP8]]</f>
        <v>3</v>
      </c>
      <c r="II38" s="15">
        <f>Reg[[#This Row],[HCCP9]]</f>
        <v>3</v>
      </c>
      <c r="IJ38" s="15">
        <f>Reg[[#This Row],[HCCP10]]</f>
        <v>4</v>
      </c>
      <c r="IK38" s="15">
        <f>Reg[[#This Row],[HCCP11]]</f>
        <v>5</v>
      </c>
      <c r="IL38" s="15">
        <f>Reg[[#This Row],[HCCP12]]</f>
        <v>3</v>
      </c>
      <c r="IM38" s="15">
        <f>Reg[[#This Row],[HCCP13]]</f>
        <v>5</v>
      </c>
      <c r="IN38" s="15">
        <f>Reg[[#This Row],[HCCP14]]</f>
        <v>6</v>
      </c>
      <c r="IO38" s="15">
        <f>Reg[[#This Row],[HCCP15]]</f>
        <v>9</v>
      </c>
      <c r="IP38" s="15">
        <f>Reg[[#This Row],[HCCP16]]</f>
        <v>12</v>
      </c>
      <c r="IQ38" s="15">
        <f>Reg[[#This Row],[HCCP17]]</f>
        <v>10</v>
      </c>
      <c r="IR38" s="15">
        <f>Reg[[#This Row],[HCCP18]]</f>
        <v>7</v>
      </c>
      <c r="IS38" s="15">
        <f>Reg[[#This Row],[HCCP19]]</f>
        <v>5</v>
      </c>
      <c r="IT38" s="15">
        <f>Reg[[#This Row],[HCCP20]]</f>
        <v>8</v>
      </c>
      <c r="IU38" s="15">
        <f>Reg[[#This Row],[HCCP21]]</f>
        <v>10</v>
      </c>
      <c r="IV38" s="15">
        <f>Reg[[#This Row],[HCCP22]]</f>
        <v>8</v>
      </c>
      <c r="IW38" s="15">
        <f>Reg[[#This Row],[HCCP23]]</f>
        <v>7</v>
      </c>
      <c r="IX38" s="15">
        <f>Reg[[#This Row],[HCCP24]]</f>
        <v>9</v>
      </c>
      <c r="IY38" s="15">
        <f>Reg[[#This Row],[HCCP25]]</f>
        <v>6</v>
      </c>
      <c r="IZ38" s="15">
        <f>Reg[[#This Row],[HCCP26]]</f>
        <v>19</v>
      </c>
      <c r="JA38" s="15">
        <f>Reg[[#This Row],[HCCP27]]</f>
        <v>10</v>
      </c>
      <c r="JB38" s="15">
        <f>Sug0.2[[#This Row],[HCCP2]]</f>
        <v>2</v>
      </c>
      <c r="JC38" s="15">
        <f>Sug0.2[[#This Row],[HCCP3]]</f>
        <v>0</v>
      </c>
      <c r="JD38" s="15">
        <f>Sug0.2[[#This Row],[HCCP4]]</f>
        <v>1</v>
      </c>
      <c r="JE38" s="15">
        <f>Sug0.2[[#This Row],[HCCP5]]</f>
        <v>1</v>
      </c>
      <c r="JF38" s="15">
        <f>Sug0.2[[#This Row],[HCCP6]]</f>
        <v>1</v>
      </c>
      <c r="JG38" s="15">
        <f>Sug0.2[[#This Row],[HCCP7]]</f>
        <v>4</v>
      </c>
      <c r="JH38" s="15">
        <f>Sug0.2[[#This Row],[HCCP8]]</f>
        <v>3</v>
      </c>
      <c r="JI38" s="15">
        <f>Sug0.2[[#This Row],[HCCP9]]</f>
        <v>3</v>
      </c>
      <c r="JJ38" s="15">
        <f>Sug0.2[[#This Row],[HCCP10]]</f>
        <v>3</v>
      </c>
      <c r="JK38" s="15">
        <f>Sug0.2[[#This Row],[HCCP11]]</f>
        <v>4</v>
      </c>
      <c r="JL38" s="15">
        <f>Sug0.2[[#This Row],[HCCP12]]</f>
        <v>2</v>
      </c>
      <c r="JM38" s="15">
        <f>Sug0.2[[#This Row],[HCCP13]]</f>
        <v>4</v>
      </c>
      <c r="JN38" s="15">
        <f>Sug0.2[[#This Row],[HCCP14]]</f>
        <v>5</v>
      </c>
      <c r="JO38" s="15">
        <f>Sug0.2[[#This Row],[HCCP15]]</f>
        <v>8</v>
      </c>
      <c r="JP38" s="15">
        <f>Sug0.2[[#This Row],[HCCP16]]</f>
        <v>11</v>
      </c>
      <c r="JQ38" s="15">
        <f>Sug0.2[[#This Row],[HCCP17]]</f>
        <v>9</v>
      </c>
      <c r="JR38" s="15">
        <f>Sug0.2[[#This Row],[HCCP18]]</f>
        <v>7</v>
      </c>
      <c r="JS38" s="15">
        <f>Sug0.2[[#This Row],[HCCP19]]</f>
        <v>5</v>
      </c>
      <c r="JT38" s="15">
        <f>Sug0.2[[#This Row],[HCCP20]]</f>
        <v>8</v>
      </c>
      <c r="JU38" s="15">
        <f>Sug0.2[[#This Row],[HCCP21]]</f>
        <v>8</v>
      </c>
      <c r="JV38" s="15">
        <f>Sug0.2[[#This Row],[HCCP22]]</f>
        <v>7</v>
      </c>
      <c r="JW38" s="15">
        <f>Sug0.2[[#This Row],[HCCP23]]</f>
        <v>5</v>
      </c>
      <c r="JX38" s="15">
        <f>Sug0.2[[#This Row],[HCCP24]]</f>
        <v>7</v>
      </c>
      <c r="JY38" s="15">
        <f>Sug0.2[[#This Row],[HCCP25]]</f>
        <v>4</v>
      </c>
      <c r="JZ38" s="15">
        <f>Sug0.2[[#This Row],[HCCP26]]</f>
        <v>17</v>
      </c>
      <c r="KA38" s="15">
        <f>Sug0.2[[#This Row],[HCCP27]]</f>
        <v>8</v>
      </c>
      <c r="KB38" s="15">
        <f>Sug0.5[[#This Row],[HCCP2]]</f>
        <v>2</v>
      </c>
      <c r="KC38" s="15">
        <f>Sug0.5[[#This Row],[HCCP3]]</f>
        <v>0</v>
      </c>
      <c r="KD38" s="15">
        <f>Sug0.5[[#This Row],[HCCP4]]</f>
        <v>1</v>
      </c>
      <c r="KE38" s="15">
        <f>Sug0.5[[#This Row],[HCCP5]]</f>
        <v>1</v>
      </c>
      <c r="KF38" s="15">
        <f>Sug0.5[[#This Row],[HCCP6]]</f>
        <v>1</v>
      </c>
      <c r="KG38" s="15">
        <f>Sug0.5[[#This Row],[HCCP7]]</f>
        <v>4</v>
      </c>
      <c r="KH38" s="15">
        <f>Sug0.5[[#This Row],[HCCP8]]</f>
        <v>3</v>
      </c>
      <c r="KI38" s="15">
        <f>Sug0.5[[#This Row],[HCCP9]]</f>
        <v>3</v>
      </c>
      <c r="KJ38" s="15">
        <f>Sug0.5[[#This Row],[HCCP10]]</f>
        <v>3</v>
      </c>
      <c r="KK38" s="15">
        <f>Sug0.5[[#This Row],[HCCP11]]</f>
        <v>3</v>
      </c>
      <c r="KL38" s="15">
        <f>Sug0.5[[#This Row],[HCCP12]]</f>
        <v>1</v>
      </c>
      <c r="KM38" s="15">
        <f>Sug0.5[[#This Row],[HCCP13]]</f>
        <v>3</v>
      </c>
      <c r="KN38" s="15">
        <f>Sug0.5[[#This Row],[HCCP14]]</f>
        <v>5</v>
      </c>
      <c r="KO38" s="15">
        <f>Sug0.5[[#This Row],[HCCP15]]</f>
        <v>6</v>
      </c>
      <c r="KP38" s="15">
        <f>Sug0.5[[#This Row],[HCCP16]]</f>
        <v>7</v>
      </c>
      <c r="KQ38" s="15">
        <f>Sug0.5[[#This Row],[HCCP17]]</f>
        <v>6</v>
      </c>
      <c r="KR38" s="15">
        <f>Sug0.5[[#This Row],[HCCP18]]</f>
        <v>4</v>
      </c>
      <c r="KS38" s="15">
        <f>Sug0.5[[#This Row],[HCCP19]]</f>
        <v>2</v>
      </c>
      <c r="KT38" s="15">
        <f>Sug0.5[[#This Row],[HCCP20]]</f>
        <v>6</v>
      </c>
      <c r="KU38" s="15">
        <f>Sug0.5[[#This Row],[HCCP21]]</f>
        <v>6</v>
      </c>
      <c r="KV38" s="15">
        <f>Sug0.5[[#This Row],[HCCP22]]</f>
        <v>4</v>
      </c>
      <c r="KW38" s="15">
        <f>Sug0.5[[#This Row],[HCCP23]]</f>
        <v>4</v>
      </c>
      <c r="KX38" s="15">
        <f>Sug0.5[[#This Row],[HCCP24]]</f>
        <v>5</v>
      </c>
      <c r="KY38" s="15">
        <f>Sug0.5[[#This Row],[HCCP25]]</f>
        <v>4</v>
      </c>
      <c r="KZ38" s="15">
        <f>Sug0.5[[#This Row],[HCCP26]]</f>
        <v>12</v>
      </c>
      <c r="LA38" s="15">
        <f>Sug0.5[[#This Row],[HCCP27]]</f>
        <v>6</v>
      </c>
      <c r="LB38" s="15">
        <f>Reg[[#This Row],[CHDP2]]</f>
        <v>1478</v>
      </c>
      <c r="LC38" s="15">
        <f>Reg[[#This Row],[CHDP3]]</f>
        <v>1494</v>
      </c>
      <c r="LD38" s="15">
        <f>Reg[[#This Row],[CHDP4]]</f>
        <v>1530</v>
      </c>
      <c r="LE38" s="15">
        <f>Reg[[#This Row],[CHDP5]]</f>
        <v>1525</v>
      </c>
      <c r="LF38" s="15">
        <f>Reg[[#This Row],[CHDP6]]</f>
        <v>1504</v>
      </c>
      <c r="LG38" s="15">
        <f>Reg[[#This Row],[CHDP7]]</f>
        <v>1503</v>
      </c>
      <c r="LH38" s="15">
        <f>Reg[[#This Row],[CHDP8]]</f>
        <v>1494</v>
      </c>
      <c r="LI38" s="15">
        <f>Reg[[#This Row],[CHDP9]]</f>
        <v>1497</v>
      </c>
      <c r="LJ38" s="15">
        <f>Reg[[#This Row],[CHDP10]]</f>
        <v>1515</v>
      </c>
      <c r="LK38" s="15">
        <f>Reg[[#This Row],[CHDP11]]</f>
        <v>1516</v>
      </c>
      <c r="LL38" s="15">
        <f>Reg[[#This Row],[CHDP12]]</f>
        <v>1507</v>
      </c>
      <c r="LM38" s="15">
        <f>Reg[[#This Row],[CHDP13]]</f>
        <v>1515</v>
      </c>
      <c r="LN38" s="15">
        <f>Reg[[#This Row],[CHDP14]]</f>
        <v>1533</v>
      </c>
      <c r="LO38" s="15">
        <f>Reg[[#This Row],[CHDP15]]</f>
        <v>1535</v>
      </c>
      <c r="LP38" s="15">
        <f>Reg[[#This Row],[CHDP16]]</f>
        <v>1506</v>
      </c>
      <c r="LQ38" s="15">
        <f>Reg[[#This Row],[CHDP17]]</f>
        <v>1507</v>
      </c>
      <c r="LR38" s="15">
        <f>Reg[[#This Row],[CHDP18]]</f>
        <v>1512</v>
      </c>
      <c r="LS38" s="15">
        <f>Reg[[#This Row],[CHDP19]]</f>
        <v>1486</v>
      </c>
      <c r="LT38" s="15">
        <f>Reg[[#This Row],[CHDP20]]</f>
        <v>1510</v>
      </c>
      <c r="LU38" s="15">
        <f>Reg[[#This Row],[CHDP21]]</f>
        <v>1505</v>
      </c>
      <c r="LV38" s="15">
        <f>Reg[[#This Row],[CHDP22]]</f>
        <v>1510</v>
      </c>
      <c r="LW38" s="15">
        <f>Reg[[#This Row],[CHDP23]]</f>
        <v>1502</v>
      </c>
      <c r="LX38" s="15">
        <f>Reg[[#This Row],[CHDP24]]</f>
        <v>1514</v>
      </c>
      <c r="LY38" s="15">
        <f>Reg[[#This Row],[CHDP25]]</f>
        <v>1536</v>
      </c>
      <c r="LZ38" s="15">
        <f>Reg[[#This Row],[CHDP26]]</f>
        <v>1543</v>
      </c>
      <c r="MA38" s="15">
        <f>Reg[[#This Row],[CHDP27]]</f>
        <v>1542</v>
      </c>
      <c r="MB38" s="15">
        <f>Sug0.2[[#This Row],[CHDP2]]</f>
        <v>1478</v>
      </c>
      <c r="MC38" s="15">
        <f>Sug0.2[[#This Row],[CHDP3]]</f>
        <v>1494</v>
      </c>
      <c r="MD38" s="15">
        <f>Sug0.2[[#This Row],[CHDP4]]</f>
        <v>1530</v>
      </c>
      <c r="ME38" s="15">
        <f>Sug0.2[[#This Row],[CHDP5]]</f>
        <v>1525</v>
      </c>
      <c r="MF38" s="15">
        <f>Sug0.2[[#This Row],[CHDP6]]</f>
        <v>1504</v>
      </c>
      <c r="MG38" s="15">
        <f>Sug0.2[[#This Row],[CHDP7]]</f>
        <v>1503</v>
      </c>
      <c r="MH38" s="15">
        <f>Sug0.2[[#This Row],[CHDP8]]</f>
        <v>1493</v>
      </c>
      <c r="MI38" s="15">
        <f>Sug0.2[[#This Row],[CHDP9]]</f>
        <v>1496</v>
      </c>
      <c r="MJ38" s="15">
        <f>Sug0.2[[#This Row],[CHDP10]]</f>
        <v>1512</v>
      </c>
      <c r="MK38" s="15">
        <f>Sug0.2[[#This Row],[CHDP11]]</f>
        <v>1514</v>
      </c>
      <c r="ML38" s="15">
        <f>Sug0.2[[#This Row],[CHDP12]]</f>
        <v>1504</v>
      </c>
      <c r="MM38" s="15">
        <f>Sug0.2[[#This Row],[CHDP13]]</f>
        <v>1513</v>
      </c>
      <c r="MN38" s="15">
        <f>Sug0.2[[#This Row],[CHDP14]]</f>
        <v>1530</v>
      </c>
      <c r="MO38" s="15">
        <f>Sug0.2[[#This Row],[CHDP15]]</f>
        <v>1530</v>
      </c>
      <c r="MP38" s="15">
        <f>Sug0.2[[#This Row],[CHDP16]]</f>
        <v>1504</v>
      </c>
      <c r="MQ38" s="15">
        <f>Sug0.2[[#This Row],[CHDP17]]</f>
        <v>1505</v>
      </c>
      <c r="MR38" s="15">
        <f>Sug0.2[[#This Row],[CHDP18]]</f>
        <v>1510</v>
      </c>
      <c r="MS38" s="15">
        <f>Sug0.2[[#This Row],[CHDP19]]</f>
        <v>1486</v>
      </c>
      <c r="MT38" s="15">
        <f>Sug0.2[[#This Row],[CHDP20]]</f>
        <v>1510</v>
      </c>
      <c r="MU38" s="15">
        <f>Sug0.2[[#This Row],[CHDP21]]</f>
        <v>1504</v>
      </c>
      <c r="MV38" s="15">
        <f>Sug0.2[[#This Row],[CHDP22]]</f>
        <v>1510</v>
      </c>
      <c r="MW38" s="15">
        <f>Sug0.2[[#This Row],[CHDP23]]</f>
        <v>1503</v>
      </c>
      <c r="MX38" s="15">
        <f>Sug0.2[[#This Row],[CHDP24]]</f>
        <v>1513</v>
      </c>
      <c r="MY38" s="15">
        <f>Sug0.2[[#This Row],[CHDP25]]</f>
        <v>1531</v>
      </c>
      <c r="MZ38" s="15">
        <f>Sug0.2[[#This Row],[CHDP26]]</f>
        <v>1538</v>
      </c>
      <c r="NA38" s="15">
        <f>Sug0.2[[#This Row],[CHDP27]]</f>
        <v>1535</v>
      </c>
      <c r="NB38" s="15">
        <f>Sug0.5[[#This Row],[CHDP2]]</f>
        <v>1478</v>
      </c>
      <c r="NC38" s="15">
        <f>Sug0.5[[#This Row],[CHDP3]]</f>
        <v>1494</v>
      </c>
      <c r="ND38" s="15">
        <f>Sug0.5[[#This Row],[CHDP4]]</f>
        <v>1530</v>
      </c>
      <c r="NE38" s="15">
        <f>Sug0.5[[#This Row],[CHDP5]]</f>
        <v>1525</v>
      </c>
      <c r="NF38" s="15">
        <f>Sug0.5[[#This Row],[CHDP6]]</f>
        <v>1503</v>
      </c>
      <c r="NG38" s="15">
        <f>Sug0.5[[#This Row],[CHDP7]]</f>
        <v>1502</v>
      </c>
      <c r="NH38" s="15">
        <f>Sug0.5[[#This Row],[CHDP8]]</f>
        <v>1491</v>
      </c>
      <c r="NI38" s="15">
        <f>Sug0.5[[#This Row],[CHDP9]]</f>
        <v>1495</v>
      </c>
      <c r="NJ38" s="15">
        <f>Sug0.5[[#This Row],[CHDP10]]</f>
        <v>1508</v>
      </c>
      <c r="NK38" s="15">
        <f>Sug0.5[[#This Row],[CHDP11]]</f>
        <v>1510</v>
      </c>
      <c r="NL38" s="15">
        <f>Sug0.5[[#This Row],[CHDP12]]</f>
        <v>1501</v>
      </c>
      <c r="NM38" s="15">
        <f>Sug0.5[[#This Row],[CHDP13]]</f>
        <v>1508</v>
      </c>
      <c r="NN38" s="15">
        <f>Sug0.5[[#This Row],[CHDP14]]</f>
        <v>1522</v>
      </c>
      <c r="NO38" s="15">
        <f>Sug0.5[[#This Row],[CHDP15]]</f>
        <v>1521</v>
      </c>
      <c r="NP38" s="15">
        <f>Sug0.5[[#This Row],[CHDP16]]</f>
        <v>1496</v>
      </c>
      <c r="NQ38" s="15">
        <f>Sug0.5[[#This Row],[CHDP17]]</f>
        <v>1495</v>
      </c>
      <c r="NR38" s="15">
        <f>Sug0.5[[#This Row],[CHDP18]]</f>
        <v>1500</v>
      </c>
      <c r="NS38" s="15">
        <f>Sug0.5[[#This Row],[CHDP19]]</f>
        <v>1476</v>
      </c>
      <c r="NT38" s="15">
        <f>Sug0.5[[#This Row],[CHDP20]]</f>
        <v>1501</v>
      </c>
      <c r="NU38" s="15">
        <f>Sug0.5[[#This Row],[CHDP21]]</f>
        <v>1491</v>
      </c>
      <c r="NV38" s="15">
        <f>Sug0.5[[#This Row],[CHDP22]]</f>
        <v>1494</v>
      </c>
      <c r="NW38" s="15">
        <f>Sug0.5[[#This Row],[CHDP23]]</f>
        <v>1487</v>
      </c>
      <c r="NX38" s="15">
        <f>Sug0.5[[#This Row],[CHDP24]]</f>
        <v>1498</v>
      </c>
      <c r="NY38" s="15">
        <f>Sug0.5[[#This Row],[CHDP25]]</f>
        <v>1515</v>
      </c>
      <c r="NZ38" s="15">
        <f>Sug0.5[[#This Row],[CHDP26]]</f>
        <v>1520</v>
      </c>
      <c r="OA38" s="15">
        <f>Sug0.5[[#This Row],[CHDP27]]</f>
        <v>1515</v>
      </c>
      <c r="OB38" s="15">
        <f>Reg[[#This Row],[T2DP2]]</f>
        <v>2068</v>
      </c>
      <c r="OC38" s="15">
        <f>Reg[[#This Row],[T2DP3]]</f>
        <v>2122</v>
      </c>
      <c r="OD38" s="15">
        <f>Reg[[#This Row],[T2DP4]]</f>
        <v>2191</v>
      </c>
      <c r="OE38" s="15">
        <f>Reg[[#This Row],[T2DP5]]</f>
        <v>2299</v>
      </c>
      <c r="OF38" s="15">
        <f>Reg[[#This Row],[T2DP6]]</f>
        <v>2347</v>
      </c>
      <c r="OG38" s="15">
        <f>Reg[[#This Row],[T2DP7]]</f>
        <v>2423</v>
      </c>
      <c r="OH38" s="15">
        <f>Reg[[#This Row],[T2DP8]]</f>
        <v>2469</v>
      </c>
      <c r="OI38" s="15">
        <f>Reg[[#This Row],[T2DP9]]</f>
        <v>2520</v>
      </c>
      <c r="OJ38" s="15">
        <f>Reg[[#This Row],[T2DP10]]</f>
        <v>2604</v>
      </c>
      <c r="OK38" s="15">
        <f>Reg[[#This Row],[T2DP11]]</f>
        <v>2682</v>
      </c>
      <c r="OL38" s="15">
        <f>Reg[[#This Row],[T2DP12]]</f>
        <v>2742</v>
      </c>
      <c r="OM38" s="15">
        <f>Reg[[#This Row],[T2DP13]]</f>
        <v>2817</v>
      </c>
      <c r="ON38" s="15">
        <f>Reg[[#This Row],[T2DP14]]</f>
        <v>2883</v>
      </c>
      <c r="OO38" s="15">
        <f>Reg[[#This Row],[T2DP15]]</f>
        <v>2976</v>
      </c>
      <c r="OP38" s="15">
        <f>Reg[[#This Row],[T2DP16]]</f>
        <v>3015</v>
      </c>
      <c r="OQ38" s="15">
        <f>Reg[[#This Row],[T2DP17]]</f>
        <v>3067</v>
      </c>
      <c r="OR38" s="15">
        <f>Reg[[#This Row],[T2DP18]]</f>
        <v>3113</v>
      </c>
      <c r="OS38" s="15">
        <f>Reg[[#This Row],[T2DP19]]</f>
        <v>3176</v>
      </c>
      <c r="OT38" s="15">
        <f>Reg[[#This Row],[T2DP20]]</f>
        <v>3283</v>
      </c>
      <c r="OU38" s="15">
        <f>Reg[[#This Row],[T2DP21]]</f>
        <v>3325</v>
      </c>
      <c r="OV38" s="15">
        <f>Reg[[#This Row],[T2DP22]]</f>
        <v>3365</v>
      </c>
      <c r="OW38" s="15">
        <f>Reg[[#This Row],[T2DP23]]</f>
        <v>3438</v>
      </c>
      <c r="OX38" s="15">
        <f>Reg[[#This Row],[T2DP24]]</f>
        <v>3474</v>
      </c>
      <c r="OY38" s="15">
        <f>Reg[[#This Row],[T2DP25]]</f>
        <v>3500</v>
      </c>
      <c r="OZ38" s="15">
        <f>Reg[[#This Row],[T2DP26]]</f>
        <v>3509</v>
      </c>
      <c r="PA38" s="15">
        <f>Reg[[#This Row],[T2DP27]]</f>
        <v>3548</v>
      </c>
      <c r="PB38" s="15">
        <f>Sug0.2[[#This Row],[T2DP2]]</f>
        <v>2068</v>
      </c>
      <c r="PC38" s="15">
        <f>Sug0.2[[#This Row],[T2DP3]]</f>
        <v>2122</v>
      </c>
      <c r="PD38" s="15">
        <f>Sug0.2[[#This Row],[T2DP4]]</f>
        <v>2190</v>
      </c>
      <c r="PE38" s="15">
        <f>Sug0.2[[#This Row],[T2DP5]]</f>
        <v>2297</v>
      </c>
      <c r="PF38" s="15">
        <f>Sug0.2[[#This Row],[T2DP6]]</f>
        <v>2345</v>
      </c>
      <c r="PG38" s="15">
        <f>Sug0.2[[#This Row],[T2DP7]]</f>
        <v>2420</v>
      </c>
      <c r="PH38" s="15">
        <f>Sug0.2[[#This Row],[T2DP8]]</f>
        <v>2465</v>
      </c>
      <c r="PI38" s="15">
        <f>Sug0.2[[#This Row],[T2DP9]]</f>
        <v>2514</v>
      </c>
      <c r="PJ38" s="15">
        <f>Sug0.2[[#This Row],[T2DP10]]</f>
        <v>2595</v>
      </c>
      <c r="PK38" s="15">
        <f>Sug0.2[[#This Row],[T2DP11]]</f>
        <v>2669</v>
      </c>
      <c r="PL38" s="15">
        <f>Sug0.2[[#This Row],[T2DP12]]</f>
        <v>2728</v>
      </c>
      <c r="PM38" s="15">
        <f>Sug0.2[[#This Row],[T2DP13]]</f>
        <v>2799</v>
      </c>
      <c r="PN38" s="15">
        <f>Sug0.2[[#This Row],[T2DP14]]</f>
        <v>2863</v>
      </c>
      <c r="PO38" s="15">
        <f>Sug0.2[[#This Row],[T2DP15]]</f>
        <v>2956</v>
      </c>
      <c r="PP38" s="15">
        <f>Sug0.2[[#This Row],[T2DP16]]</f>
        <v>2991</v>
      </c>
      <c r="PQ38" s="15">
        <f>Sug0.2[[#This Row],[T2DP17]]</f>
        <v>3043</v>
      </c>
      <c r="PR38" s="15">
        <f>Sug0.2[[#This Row],[T2DP18]]</f>
        <v>3087</v>
      </c>
      <c r="PS38" s="15">
        <f>Sug0.2[[#This Row],[T2DP19]]</f>
        <v>3153</v>
      </c>
      <c r="PT38" s="15">
        <f>Sug0.2[[#This Row],[T2DP20]]</f>
        <v>3254</v>
      </c>
      <c r="PU38" s="15">
        <f>Sug0.2[[#This Row],[T2DP21]]</f>
        <v>3289</v>
      </c>
      <c r="PV38" s="15">
        <f>Sug0.2[[#This Row],[T2DP22]]</f>
        <v>3331</v>
      </c>
      <c r="PW38" s="15">
        <f>Sug0.2[[#This Row],[T2DP23]]</f>
        <v>3406</v>
      </c>
      <c r="PX38" s="15">
        <f>Sug0.2[[#This Row],[T2DP24]]</f>
        <v>3445</v>
      </c>
      <c r="PY38" s="15">
        <f>Sug0.2[[#This Row],[T2DP25]]</f>
        <v>3465</v>
      </c>
      <c r="PZ38" s="15">
        <f>Sug0.2[[#This Row],[T2DP26]]</f>
        <v>3477</v>
      </c>
      <c r="QA38" s="15">
        <f>Sug0.2[[#This Row],[T2DP27]]</f>
        <v>3509</v>
      </c>
      <c r="QB38" s="15">
        <f>Sug0.5[[#This Row],[T2DP2]]</f>
        <v>2068</v>
      </c>
      <c r="QC38" s="15">
        <f>Sug0.5[[#This Row],[T2DP3]]</f>
        <v>2122</v>
      </c>
      <c r="QD38" s="15">
        <f>Sug0.5[[#This Row],[T2DP4]]</f>
        <v>2190</v>
      </c>
      <c r="QE38" s="15">
        <f>Sug0.5[[#This Row],[T2DP5]]</f>
        <v>2298</v>
      </c>
      <c r="QF38" s="15">
        <f>Sug0.5[[#This Row],[T2DP6]]</f>
        <v>2345</v>
      </c>
      <c r="QG38" s="15">
        <f>Sug0.5[[#This Row],[T2DP7]]</f>
        <v>2418</v>
      </c>
      <c r="QH38" s="15">
        <f>Sug0.5[[#This Row],[T2DP8]]</f>
        <v>2460</v>
      </c>
      <c r="QI38" s="15">
        <f>Sug0.5[[#This Row],[T2DP9]]</f>
        <v>2507</v>
      </c>
      <c r="QJ38" s="15">
        <f>Sug0.5[[#This Row],[T2DP10]]</f>
        <v>2585</v>
      </c>
      <c r="QK38" s="15">
        <f>Sug0.5[[#This Row],[T2DP11]]</f>
        <v>2657</v>
      </c>
      <c r="QL38" s="15">
        <f>Sug0.5[[#This Row],[T2DP12]]</f>
        <v>2712</v>
      </c>
      <c r="QM38" s="15">
        <f>Sug0.5[[#This Row],[T2DP13]]</f>
        <v>2778</v>
      </c>
      <c r="QN38" s="15">
        <f>Sug0.5[[#This Row],[T2DP14]]</f>
        <v>2838</v>
      </c>
      <c r="QO38" s="15">
        <f>Sug0.5[[#This Row],[T2DP15]]</f>
        <v>2929</v>
      </c>
      <c r="QP38" s="15">
        <f>Sug0.5[[#This Row],[T2DP16]]</f>
        <v>2963</v>
      </c>
      <c r="QQ38" s="15">
        <f>Sug0.5[[#This Row],[T2DP17]]</f>
        <v>3009</v>
      </c>
      <c r="QR38" s="15">
        <f>Sug0.5[[#This Row],[T2DP18]]</f>
        <v>3051</v>
      </c>
      <c r="QS38" s="15">
        <f>Sug0.5[[#This Row],[T2DP19]]</f>
        <v>3111</v>
      </c>
      <c r="QT38" s="15">
        <f>Sug0.5[[#This Row],[T2DP20]]</f>
        <v>3206</v>
      </c>
      <c r="QU38" s="15">
        <f>Sug0.5[[#This Row],[T2DP21]]</f>
        <v>3238</v>
      </c>
      <c r="QV38" s="15">
        <f>Sug0.5[[#This Row],[T2DP22]]</f>
        <v>3273</v>
      </c>
      <c r="QW38" s="15">
        <f>Sug0.5[[#This Row],[T2DP23]]</f>
        <v>3342</v>
      </c>
      <c r="QX38" s="15">
        <f>Sug0.5[[#This Row],[T2DP24]]</f>
        <v>3383</v>
      </c>
      <c r="QY38" s="15">
        <f>Sug0.5[[#This Row],[T2DP25]]</f>
        <v>3404</v>
      </c>
      <c r="QZ38" s="15">
        <f>Sug0.5[[#This Row],[T2DP26]]</f>
        <v>3411</v>
      </c>
      <c r="RA38" s="15">
        <f>Sug0.5[[#This Row],[T2DP27]]</f>
        <v>3439</v>
      </c>
      <c r="RB38" s="15">
        <f>Reg[[#This Row],[OVEP2]]</f>
        <v>7553</v>
      </c>
      <c r="RC38" s="15">
        <f>Reg[[#This Row],[OVEP3]]</f>
        <v>7581</v>
      </c>
      <c r="RD38" s="15">
        <f>Reg[[#This Row],[OVEP4]]</f>
        <v>7560</v>
      </c>
      <c r="RE38" s="15">
        <f>Reg[[#This Row],[OVEP5]]</f>
        <v>7491</v>
      </c>
      <c r="RF38" s="15">
        <f>Reg[[#This Row],[OVEP6]]</f>
        <v>7532</v>
      </c>
      <c r="RG38" s="15">
        <f>Reg[[#This Row],[OVEP7]]</f>
        <v>7618</v>
      </c>
      <c r="RH38" s="15">
        <f>Reg[[#This Row],[OVEP8]]</f>
        <v>7625</v>
      </c>
      <c r="RI38" s="15">
        <f>Reg[[#This Row],[OVEP9]]</f>
        <v>7657</v>
      </c>
      <c r="RJ38" s="15">
        <f>Reg[[#This Row],[OVEP10]]</f>
        <v>7714</v>
      </c>
      <c r="RK38" s="15">
        <f>Reg[[#This Row],[OVEP11]]</f>
        <v>7701</v>
      </c>
      <c r="RL38" s="15">
        <f>Reg[[#This Row],[OVEP12]]</f>
        <v>7668</v>
      </c>
      <c r="RM38" s="15">
        <f>Reg[[#This Row],[OVEP13]]</f>
        <v>7699</v>
      </c>
      <c r="RN38" s="15">
        <f>Reg[[#This Row],[OVEP14]]</f>
        <v>7722</v>
      </c>
      <c r="RO38" s="15">
        <f>Reg[[#This Row],[OVEP15]]</f>
        <v>7747</v>
      </c>
      <c r="RP38" s="15">
        <f>Reg[[#This Row],[OVEP16]]</f>
        <v>7753</v>
      </c>
      <c r="RQ38" s="15">
        <f>Reg[[#This Row],[OVEP17]]</f>
        <v>7773</v>
      </c>
      <c r="RR38" s="15">
        <f>Reg[[#This Row],[OVEP18]]</f>
        <v>7816</v>
      </c>
      <c r="RS38" s="15">
        <f>Reg[[#This Row],[OVEP19]]</f>
        <v>7797</v>
      </c>
      <c r="RT38" s="15">
        <f>Reg[[#This Row],[OVEP20]]</f>
        <v>7750</v>
      </c>
      <c r="RU38" s="15">
        <f>Reg[[#This Row],[OVEP21]]</f>
        <v>7798</v>
      </c>
      <c r="RV38" s="15">
        <f>Reg[[#This Row],[OVEP22]]</f>
        <v>7878</v>
      </c>
      <c r="RW38" s="15">
        <f>Reg[[#This Row],[OVEP23]]</f>
        <v>7883</v>
      </c>
      <c r="RX38" s="15">
        <f>Reg[[#This Row],[OVEP24]]</f>
        <v>7832</v>
      </c>
      <c r="RY38" s="15">
        <f>Reg[[#This Row],[OVEP25]]</f>
        <v>7801</v>
      </c>
      <c r="RZ38" s="15">
        <f>Reg[[#This Row],[OVEP26]]</f>
        <v>7791</v>
      </c>
      <c r="SA38" s="15">
        <f>Reg[[#This Row],[OVEP27]]</f>
        <v>7858</v>
      </c>
      <c r="SB38" s="15">
        <f>Sug0.2[[#This Row],[OVEP2]]</f>
        <v>7553</v>
      </c>
      <c r="SC38" s="15">
        <f>Sug0.2[[#This Row],[OVEP3]]</f>
        <v>7583</v>
      </c>
      <c r="SD38" s="15">
        <f>Sug0.2[[#This Row],[OVEP4]]</f>
        <v>7564</v>
      </c>
      <c r="SE38" s="15">
        <f>Sug0.2[[#This Row],[OVEP5]]</f>
        <v>7488</v>
      </c>
      <c r="SF38" s="15">
        <f>Sug0.2[[#This Row],[OVEP6]]</f>
        <v>7525</v>
      </c>
      <c r="SG38" s="15">
        <f>Sug0.2[[#This Row],[OVEP7]]</f>
        <v>7607</v>
      </c>
      <c r="SH38" s="15">
        <f>Sug0.2[[#This Row],[OVEP8]]</f>
        <v>7610</v>
      </c>
      <c r="SI38" s="15">
        <f>Sug0.2[[#This Row],[OVEP9]]</f>
        <v>7653</v>
      </c>
      <c r="SJ38" s="15">
        <f>Sug0.2[[#This Row],[OVEP10]]</f>
        <v>7713</v>
      </c>
      <c r="SK38" s="15">
        <f>Sug0.2[[#This Row],[OVEP11]]</f>
        <v>7694</v>
      </c>
      <c r="SL38" s="15">
        <f>Sug0.2[[#This Row],[OVEP12]]</f>
        <v>7668</v>
      </c>
      <c r="SM38" s="15">
        <f>Sug0.2[[#This Row],[OVEP13]]</f>
        <v>7694</v>
      </c>
      <c r="SN38" s="15">
        <f>Sug0.2[[#This Row],[OVEP14]]</f>
        <v>7720</v>
      </c>
      <c r="SO38" s="15">
        <f>Sug0.2[[#This Row],[OVEP15]]</f>
        <v>7753</v>
      </c>
      <c r="SP38" s="15">
        <f>Sug0.2[[#This Row],[OVEP16]]</f>
        <v>7760</v>
      </c>
      <c r="SQ38" s="15">
        <f>Sug0.2[[#This Row],[OVEP17]]</f>
        <v>7781</v>
      </c>
      <c r="SR38" s="15">
        <f>Sug0.2[[#This Row],[OVEP18]]</f>
        <v>7829</v>
      </c>
      <c r="SS38" s="15">
        <f>Sug0.2[[#This Row],[OVEP19]]</f>
        <v>7809</v>
      </c>
      <c r="ST38" s="15">
        <f>Sug0.2[[#This Row],[OVEP20]]</f>
        <v>7761</v>
      </c>
      <c r="SU38" s="15">
        <f>Sug0.2[[#This Row],[OVEP21]]</f>
        <v>7804</v>
      </c>
      <c r="SV38" s="15">
        <f>Sug0.2[[#This Row],[OVEP22]]</f>
        <v>7899</v>
      </c>
      <c r="SW38" s="15">
        <f>Sug0.2[[#This Row],[OVEP23]]</f>
        <v>7899</v>
      </c>
      <c r="SX38" s="15">
        <f>Sug0.2[[#This Row],[OVEP24]]</f>
        <v>7853</v>
      </c>
      <c r="SY38" s="15">
        <f>Sug0.2[[#This Row],[OVEP25]]</f>
        <v>7833</v>
      </c>
      <c r="SZ38" s="15">
        <f>Sug0.2[[#This Row],[OVEP26]]</f>
        <v>7809</v>
      </c>
      <c r="TA38" s="15">
        <f>Sug0.2[[#This Row],[OVEP27]]</f>
        <v>7865</v>
      </c>
      <c r="TB38" s="15">
        <f>Sug0.5[[#This Row],[OVEP2]]</f>
        <v>7553</v>
      </c>
      <c r="TC38" s="15">
        <f>Sug0.5[[#This Row],[OVEP3]]</f>
        <v>7576</v>
      </c>
      <c r="TD38" s="15">
        <f>Sug0.5[[#This Row],[OVEP4]]</f>
        <v>7541</v>
      </c>
      <c r="TE38" s="15">
        <f>Sug0.5[[#This Row],[OVEP5]]</f>
        <v>7469</v>
      </c>
      <c r="TF38" s="15">
        <f>Sug0.5[[#This Row],[OVEP6]]</f>
        <v>7504</v>
      </c>
      <c r="TG38" s="15">
        <f>Sug0.5[[#This Row],[OVEP7]]</f>
        <v>7583</v>
      </c>
      <c r="TH38" s="15">
        <f>Sug0.5[[#This Row],[OVEP8]]</f>
        <v>7589</v>
      </c>
      <c r="TI38" s="15">
        <f>Sug0.5[[#This Row],[OVEP9]]</f>
        <v>7633</v>
      </c>
      <c r="TJ38" s="15">
        <f>Sug0.5[[#This Row],[OVEP10]]</f>
        <v>7687</v>
      </c>
      <c r="TK38" s="15">
        <f>Sug0.5[[#This Row],[OVEP11]]</f>
        <v>7665</v>
      </c>
      <c r="TL38" s="15">
        <f>Sug0.5[[#This Row],[OVEP12]]</f>
        <v>7646</v>
      </c>
      <c r="TM38" s="15">
        <f>Sug0.5[[#This Row],[OVEP13]]</f>
        <v>7687</v>
      </c>
      <c r="TN38" s="15">
        <f>Sug0.5[[#This Row],[OVEP14]]</f>
        <v>7699</v>
      </c>
      <c r="TO38" s="15">
        <f>Sug0.5[[#This Row],[OVEP15]]</f>
        <v>7729</v>
      </c>
      <c r="TP38" s="15">
        <f>Sug0.5[[#This Row],[OVEP16]]</f>
        <v>7744</v>
      </c>
      <c r="TQ38" s="15">
        <f>Sug0.5[[#This Row],[OVEP17]]</f>
        <v>7764</v>
      </c>
      <c r="TR38" s="15">
        <f>Sug0.5[[#This Row],[OVEP18]]</f>
        <v>7799</v>
      </c>
      <c r="TS38" s="15">
        <f>Sug0.5[[#This Row],[OVEP19]]</f>
        <v>7798</v>
      </c>
      <c r="TT38" s="15">
        <f>Sug0.5[[#This Row],[OVEP20]]</f>
        <v>7782</v>
      </c>
      <c r="TU38" s="15">
        <f>Sug0.5[[#This Row],[OVEP21]]</f>
        <v>7820</v>
      </c>
      <c r="TV38" s="15">
        <f>Sug0.5[[#This Row],[OVEP22]]</f>
        <v>7890</v>
      </c>
      <c r="TW38" s="15">
        <f>Sug0.5[[#This Row],[OVEP23]]</f>
        <v>7885</v>
      </c>
      <c r="TX38" s="15">
        <f>Sug0.5[[#This Row],[OVEP24]]</f>
        <v>7839</v>
      </c>
      <c r="TY38" s="15">
        <f>Sug0.5[[#This Row],[OVEP25]]</f>
        <v>7835</v>
      </c>
      <c r="TZ38" s="15">
        <f>Sug0.5[[#This Row],[OVEP26]]</f>
        <v>7823</v>
      </c>
      <c r="UA38" s="15">
        <f>Sug0.5[[#This Row],[OVEP27]]</f>
        <v>7891</v>
      </c>
      <c r="UB38" s="15">
        <f>Reg[[#This Row],[OBEP2]]</f>
        <v>8431</v>
      </c>
      <c r="UC38" s="15">
        <f>Reg[[#This Row],[OBEP3]]</f>
        <v>8440</v>
      </c>
      <c r="UD38" s="15">
        <f>Reg[[#This Row],[OBEP4]]</f>
        <v>8481</v>
      </c>
      <c r="UE38" s="15">
        <f>Reg[[#This Row],[OBEP5]]</f>
        <v>8518</v>
      </c>
      <c r="UF38" s="15">
        <f>Reg[[#This Row],[OBEP6]]</f>
        <v>8468</v>
      </c>
      <c r="UG38" s="15">
        <f>Reg[[#This Row],[OBEP7]]</f>
        <v>8456</v>
      </c>
      <c r="UH38" s="15">
        <f>Reg[[#This Row],[OBEP8]]</f>
        <v>8476</v>
      </c>
      <c r="UI38" s="15">
        <f>Reg[[#This Row],[OBEP9]]</f>
        <v>8466</v>
      </c>
      <c r="UJ38" s="15">
        <f>Reg[[#This Row],[OBEP10]]</f>
        <v>8513</v>
      </c>
      <c r="UK38" s="15">
        <f>Reg[[#This Row],[OBEP11]]</f>
        <v>8607</v>
      </c>
      <c r="UL38" s="15">
        <f>Reg[[#This Row],[OBEP12]]</f>
        <v>8676</v>
      </c>
      <c r="UM38" s="15">
        <f>Reg[[#This Row],[OBEP13]]</f>
        <v>8773</v>
      </c>
      <c r="UN38" s="15">
        <f>Reg[[#This Row],[OBEP14]]</f>
        <v>8815</v>
      </c>
      <c r="UO38" s="15">
        <f>Reg[[#This Row],[OBEP15]]</f>
        <v>8857</v>
      </c>
      <c r="UP38" s="15">
        <f>Reg[[#This Row],[OBEP16]]</f>
        <v>8847</v>
      </c>
      <c r="UQ38" s="15">
        <f>Reg[[#This Row],[OBEP17]]</f>
        <v>8867</v>
      </c>
      <c r="UR38" s="15">
        <f>Reg[[#This Row],[OBEP18]]</f>
        <v>8864</v>
      </c>
      <c r="US38" s="15">
        <f>Reg[[#This Row],[OBEP19]]</f>
        <v>8908</v>
      </c>
      <c r="UT38" s="15">
        <f>Reg[[#This Row],[OBEP20]]</f>
        <v>9034</v>
      </c>
      <c r="UU38" s="15">
        <f>Reg[[#This Row],[OBEP21]]</f>
        <v>9037</v>
      </c>
      <c r="UV38" s="15">
        <f>Reg[[#This Row],[OBEP22]]</f>
        <v>8999</v>
      </c>
      <c r="UW38" s="15">
        <f>Reg[[#This Row],[OBEP23]]</f>
        <v>8995</v>
      </c>
      <c r="UX38" s="15">
        <f>Reg[[#This Row],[OBEP24]]</f>
        <v>9099</v>
      </c>
      <c r="UY38" s="15">
        <f>Reg[[#This Row],[OBEP25]]</f>
        <v>9136</v>
      </c>
      <c r="UZ38" s="15">
        <f>Reg[[#This Row],[OBEP26]]</f>
        <v>9175</v>
      </c>
      <c r="VA38" s="15">
        <f>Reg[[#This Row],[OBEP27]]</f>
        <v>9191</v>
      </c>
      <c r="VB38" s="15">
        <f>Sug0.2[[#This Row],[OBEP2]]</f>
        <v>8431</v>
      </c>
      <c r="VC38" s="15">
        <f>Sug0.2[[#This Row],[OBEP3]]</f>
        <v>8431</v>
      </c>
      <c r="VD38" s="15">
        <f>Sug0.2[[#This Row],[OBEP4]]</f>
        <v>8464</v>
      </c>
      <c r="VE38" s="15">
        <f>Sug0.2[[#This Row],[OBEP5]]</f>
        <v>8491</v>
      </c>
      <c r="VF38" s="15">
        <f>Sug0.2[[#This Row],[OBEP6]]</f>
        <v>8436</v>
      </c>
      <c r="VG38" s="15">
        <f>Sug0.2[[#This Row],[OBEP7]]</f>
        <v>8416</v>
      </c>
      <c r="VH38" s="15">
        <f>Sug0.2[[#This Row],[OBEP8]]</f>
        <v>8432</v>
      </c>
      <c r="VI38" s="15">
        <f>Sug0.2[[#This Row],[OBEP9]]</f>
        <v>8407</v>
      </c>
      <c r="VJ38" s="15">
        <f>Sug0.2[[#This Row],[OBEP10]]</f>
        <v>8449</v>
      </c>
      <c r="VK38" s="15">
        <f>Sug0.2[[#This Row],[OBEP11]]</f>
        <v>8534</v>
      </c>
      <c r="VL38" s="15">
        <f>Sug0.2[[#This Row],[OBEP12]]</f>
        <v>8590</v>
      </c>
      <c r="VM38" s="15">
        <f>Sug0.2[[#This Row],[OBEP13]]</f>
        <v>8682</v>
      </c>
      <c r="VN38" s="15">
        <f>Sug0.2[[#This Row],[OBEP14]]</f>
        <v>8719</v>
      </c>
      <c r="VO38" s="15">
        <f>Sug0.2[[#This Row],[OBEP15]]</f>
        <v>8753</v>
      </c>
      <c r="VP38" s="15">
        <f>Sug0.2[[#This Row],[OBEP16]]</f>
        <v>8741</v>
      </c>
      <c r="VQ38" s="15">
        <f>Sug0.2[[#This Row],[OBEP17]]</f>
        <v>8758</v>
      </c>
      <c r="VR38" s="15">
        <f>Sug0.2[[#This Row],[OBEP18]]</f>
        <v>8747</v>
      </c>
      <c r="VS38" s="15">
        <f>Sug0.2[[#This Row],[OBEP19]]</f>
        <v>8787</v>
      </c>
      <c r="VT38" s="15">
        <f>Sug0.2[[#This Row],[OBEP20]]</f>
        <v>8909</v>
      </c>
      <c r="VU38" s="15">
        <f>Sug0.2[[#This Row],[OBEP21]]</f>
        <v>8912</v>
      </c>
      <c r="VV38" s="15">
        <f>Sug0.2[[#This Row],[OBEP22]]</f>
        <v>8874</v>
      </c>
      <c r="VW38" s="15">
        <f>Sug0.2[[#This Row],[OBEP23]]</f>
        <v>8868</v>
      </c>
      <c r="VX38" s="15">
        <f>Sug0.2[[#This Row],[OBEP24]]</f>
        <v>8973</v>
      </c>
      <c r="VY38" s="15">
        <f>Sug0.2[[#This Row],[OBEP25]]</f>
        <v>9000</v>
      </c>
      <c r="VZ38" s="15">
        <f>Sug0.2[[#This Row],[OBEP26]]</f>
        <v>9040</v>
      </c>
      <c r="WA38" s="15">
        <f>Sug0.2[[#This Row],[OBEP27]]</f>
        <v>9057</v>
      </c>
      <c r="WB38" s="15">
        <f>Sug0.5[[#This Row],[OBEP2]]</f>
        <v>8431</v>
      </c>
      <c r="WC38" s="15">
        <f>Sug0.5[[#This Row],[OBEP3]]</f>
        <v>8417</v>
      </c>
      <c r="WD38" s="15">
        <f>Sug0.5[[#This Row],[OBEP4]]</f>
        <v>8435</v>
      </c>
      <c r="WE38" s="15">
        <f>Sug0.5[[#This Row],[OBEP5]]</f>
        <v>8443</v>
      </c>
      <c r="WF38" s="15">
        <f>Sug0.5[[#This Row],[OBEP6]]</f>
        <v>8376</v>
      </c>
      <c r="WG38" s="15">
        <f>Sug0.5[[#This Row],[OBEP7]]</f>
        <v>8340</v>
      </c>
      <c r="WH38" s="15">
        <f>Sug0.5[[#This Row],[OBEP8]]</f>
        <v>8338</v>
      </c>
      <c r="WI38" s="15">
        <f>Sug0.5[[#This Row],[OBEP9]]</f>
        <v>8295</v>
      </c>
      <c r="WJ38" s="15">
        <f>Sug0.5[[#This Row],[OBEP10]]</f>
        <v>8324</v>
      </c>
      <c r="WK38" s="15">
        <f>Sug0.5[[#This Row],[OBEP11]]</f>
        <v>8394</v>
      </c>
      <c r="WL38" s="15">
        <f>Sug0.5[[#This Row],[OBEP12]]</f>
        <v>8432</v>
      </c>
      <c r="WM38" s="15">
        <f>Sug0.5[[#This Row],[OBEP13]]</f>
        <v>8499</v>
      </c>
      <c r="WN38" s="15">
        <f>Sug0.5[[#This Row],[OBEP14]]</f>
        <v>8534</v>
      </c>
      <c r="WO38" s="15">
        <f>Sug0.5[[#This Row],[OBEP15]]</f>
        <v>8557</v>
      </c>
      <c r="WP38" s="15">
        <f>Sug0.5[[#This Row],[OBEP16]]</f>
        <v>8536</v>
      </c>
      <c r="WQ38" s="15">
        <f>Sug0.5[[#This Row],[OBEP17]]</f>
        <v>8541</v>
      </c>
      <c r="WR38" s="15">
        <f>Sug0.5[[#This Row],[OBEP18]]</f>
        <v>8525</v>
      </c>
      <c r="WS38" s="15">
        <f>Sug0.5[[#This Row],[OBEP19]]</f>
        <v>8557</v>
      </c>
      <c r="WT38" s="15">
        <f>Sug0.5[[#This Row],[OBEP20]]</f>
        <v>8657</v>
      </c>
      <c r="WU38" s="15">
        <f>Sug0.5[[#This Row],[OBEP21]]</f>
        <v>8655</v>
      </c>
      <c r="WV38" s="15">
        <f>Sug0.5[[#This Row],[OBEP22]]</f>
        <v>8625</v>
      </c>
      <c r="WW38" s="15">
        <f>Sug0.5[[#This Row],[OBEP23]]</f>
        <v>8626</v>
      </c>
      <c r="WX38" s="15">
        <f>Sug0.5[[#This Row],[OBEP24]]</f>
        <v>8727</v>
      </c>
      <c r="WY38" s="15">
        <f>Sug0.5[[#This Row],[OBEP25]]</f>
        <v>8746</v>
      </c>
      <c r="WZ38" s="15">
        <f>Sug0.5[[#This Row],[OBEP26]]</f>
        <v>8784</v>
      </c>
      <c r="XA38" s="15">
        <f>Sug0.5[[#This Row],[OBEP27]]</f>
        <v>8779</v>
      </c>
    </row>
    <row r="39" spans="2:625" x14ac:dyDescent="0.25">
      <c r="B39" s="11">
        <f>Reg[[#This Row],[STEP2]]</f>
        <v>5882</v>
      </c>
      <c r="C39" s="11">
        <f>Reg[[#This Row],[STEP3]]</f>
        <v>6309</v>
      </c>
      <c r="D39" s="11">
        <f>Reg[[#This Row],[STEP4]]</f>
        <v>6645</v>
      </c>
      <c r="E39" s="11">
        <f>Reg[[#This Row],[STEP5]]</f>
        <v>6937</v>
      </c>
      <c r="F39" s="11">
        <f>Reg[[#This Row],[STEP6]]</f>
        <v>7135</v>
      </c>
      <c r="G39" s="11">
        <f>Reg[[#This Row],[STEP7]]</f>
        <v>7329</v>
      </c>
      <c r="H39" s="11">
        <f>Reg[[#This Row],[STEP8]]</f>
        <v>7478</v>
      </c>
      <c r="I39" s="11">
        <f>Reg[[#This Row],[STEP9]]</f>
        <v>7611</v>
      </c>
      <c r="J39" s="11">
        <f>Reg[[#This Row],[STEP10]]</f>
        <v>7802</v>
      </c>
      <c r="K39" s="11">
        <f>Reg[[#This Row],[STEP11]]</f>
        <v>7877</v>
      </c>
      <c r="L39" s="11">
        <f>Reg[[#This Row],[STEP12]]</f>
        <v>7903</v>
      </c>
      <c r="M39" s="11">
        <f>Reg[[#This Row],[STEP13]]</f>
        <v>7967</v>
      </c>
      <c r="N39" s="11">
        <f>Reg[[#This Row],[STEP14]]</f>
        <v>8007</v>
      </c>
      <c r="O39" s="11">
        <f>Reg[[#This Row],[STEP15]]</f>
        <v>7978</v>
      </c>
      <c r="P39" s="11">
        <f>Reg[[#This Row],[STEP16]]</f>
        <v>7987</v>
      </c>
      <c r="Q39" s="11">
        <f>Reg[[#This Row],[STEP17]]</f>
        <v>8034</v>
      </c>
      <c r="R39" s="11">
        <f>Reg[[#This Row],[STEP18]]</f>
        <v>8008</v>
      </c>
      <c r="S39" s="11">
        <f>Reg[[#This Row],[STEP19]]</f>
        <v>8043</v>
      </c>
      <c r="T39" s="11">
        <f>Reg[[#This Row],[STEP20]]</f>
        <v>8046</v>
      </c>
      <c r="U39" s="11">
        <f>Reg[[#This Row],[STEP21]]</f>
        <v>8067</v>
      </c>
      <c r="V39" s="11">
        <f>Reg[[#This Row],[STEP22]]</f>
        <v>8043</v>
      </c>
      <c r="W39" s="11">
        <f>Reg[[#This Row],[STEP23]]</f>
        <v>8028</v>
      </c>
      <c r="X39" s="11">
        <f>Reg[[#This Row],[STEP24]]</f>
        <v>8040</v>
      </c>
      <c r="Y39" s="11">
        <f>Reg[[#This Row],[STEP25]]</f>
        <v>8031</v>
      </c>
      <c r="Z39" s="11">
        <f>Reg[[#This Row],[STEP26]]</f>
        <v>8060</v>
      </c>
      <c r="AA39" s="11">
        <f>Reg[[#This Row],[STEP27]]</f>
        <v>8040</v>
      </c>
      <c r="AB39" s="11">
        <f>Sug0.2[[#This Row],[STEP2]]</f>
        <v>5882</v>
      </c>
      <c r="AC39" s="11">
        <f>Sug0.2[[#This Row],[STEP3]]</f>
        <v>6282</v>
      </c>
      <c r="AD39" s="11">
        <f>Sug0.2[[#This Row],[STEP4]]</f>
        <v>6582</v>
      </c>
      <c r="AE39" s="11">
        <f>Sug0.2[[#This Row],[STEP5]]</f>
        <v>6849</v>
      </c>
      <c r="AF39" s="11">
        <f>Sug0.2[[#This Row],[STEP6]]</f>
        <v>7035</v>
      </c>
      <c r="AG39" s="11">
        <f>Sug0.2[[#This Row],[STEP7]]</f>
        <v>7214</v>
      </c>
      <c r="AH39" s="11">
        <f>Sug0.2[[#This Row],[STEP8]]</f>
        <v>7338</v>
      </c>
      <c r="AI39" s="11">
        <f>Sug0.2[[#This Row],[STEP9]]</f>
        <v>7471</v>
      </c>
      <c r="AJ39" s="11">
        <f>Sug0.2[[#This Row],[STEP10]]</f>
        <v>7658</v>
      </c>
      <c r="AK39" s="11">
        <f>Sug0.2[[#This Row],[STEP11]]</f>
        <v>7720</v>
      </c>
      <c r="AL39" s="11">
        <f>Sug0.2[[#This Row],[STEP12]]</f>
        <v>7744</v>
      </c>
      <c r="AM39" s="11">
        <f>Sug0.2[[#This Row],[STEP13]]</f>
        <v>7829</v>
      </c>
      <c r="AN39" s="11">
        <f>Sug0.2[[#This Row],[STEP14]]</f>
        <v>7870</v>
      </c>
      <c r="AO39" s="11">
        <f>Sug0.2[[#This Row],[STEP15]]</f>
        <v>7857</v>
      </c>
      <c r="AP39" s="11">
        <f>Sug0.2[[#This Row],[STEP16]]</f>
        <v>7888</v>
      </c>
      <c r="AQ39" s="11">
        <f>Sug0.2[[#This Row],[STEP17]]</f>
        <v>7941</v>
      </c>
      <c r="AR39" s="11">
        <f>Sug0.2[[#This Row],[STEP18]]</f>
        <v>7939</v>
      </c>
      <c r="AS39" s="11">
        <f>Sug0.2[[#This Row],[STEP19]]</f>
        <v>7969</v>
      </c>
      <c r="AT39" s="11">
        <f>Sug0.2[[#This Row],[STEP20]]</f>
        <v>7972</v>
      </c>
      <c r="AU39" s="11">
        <f>Sug0.2[[#This Row],[STEP21]]</f>
        <v>8002</v>
      </c>
      <c r="AV39" s="11">
        <f>Sug0.2[[#This Row],[STEP22]]</f>
        <v>7990</v>
      </c>
      <c r="AW39" s="11">
        <f>Sug0.2[[#This Row],[STEP23]]</f>
        <v>7988</v>
      </c>
      <c r="AX39" s="11">
        <f>Sug0.2[[#This Row],[STEP24]]</f>
        <v>7990</v>
      </c>
      <c r="AY39" s="11">
        <f>Sug0.2[[#This Row],[STEP25]]</f>
        <v>8010</v>
      </c>
      <c r="AZ39" s="11">
        <f>Sug0.2[[#This Row],[STEP26]]</f>
        <v>8022</v>
      </c>
      <c r="BA39" s="11">
        <f>Sug0.2[[#This Row],[STEP27]]</f>
        <v>8005</v>
      </c>
      <c r="BB39" s="11">
        <f>Sug0.5[[#This Row],[STEP2]]</f>
        <v>5882</v>
      </c>
      <c r="BC39" s="11">
        <f>Sug0.5[[#This Row],[STEP3]]</f>
        <v>6205</v>
      </c>
      <c r="BD39" s="11">
        <f>Sug0.5[[#This Row],[STEP4]]</f>
        <v>6446</v>
      </c>
      <c r="BE39" s="11">
        <f>Sug0.5[[#This Row],[STEP5]]</f>
        <v>6657</v>
      </c>
      <c r="BF39" s="11">
        <f>Sug0.5[[#This Row],[STEP6]]</f>
        <v>6816</v>
      </c>
      <c r="BG39" s="11">
        <f>Sug0.5[[#This Row],[STEP7]]</f>
        <v>6959</v>
      </c>
      <c r="BH39" s="11">
        <f>Sug0.5[[#This Row],[STEP8]]</f>
        <v>7086</v>
      </c>
      <c r="BI39" s="11">
        <f>Sug0.5[[#This Row],[STEP9]]</f>
        <v>7224</v>
      </c>
      <c r="BJ39" s="11">
        <f>Sug0.5[[#This Row],[STEP10]]</f>
        <v>7377</v>
      </c>
      <c r="BK39" s="11">
        <f>Sug0.5[[#This Row],[STEP11]]</f>
        <v>7409</v>
      </c>
      <c r="BL39" s="11">
        <f>Sug0.5[[#This Row],[STEP12]]</f>
        <v>7435</v>
      </c>
      <c r="BM39" s="11">
        <f>Sug0.5[[#This Row],[STEP13]]</f>
        <v>7538</v>
      </c>
      <c r="BN39" s="11">
        <f>Sug0.5[[#This Row],[STEP14]]</f>
        <v>7578</v>
      </c>
      <c r="BO39" s="11">
        <f>Sug0.5[[#This Row],[STEP15]]</f>
        <v>7566</v>
      </c>
      <c r="BP39" s="11">
        <f>Sug0.5[[#This Row],[STEP16]]</f>
        <v>7609</v>
      </c>
      <c r="BQ39" s="11">
        <f>Sug0.5[[#This Row],[STEP17]]</f>
        <v>7674</v>
      </c>
      <c r="BR39" s="11">
        <f>Sug0.5[[#This Row],[STEP18]]</f>
        <v>7684</v>
      </c>
      <c r="BS39" s="11">
        <f>Sug0.5[[#This Row],[STEP19]]</f>
        <v>7701</v>
      </c>
      <c r="BT39" s="11">
        <f>Sug0.5[[#This Row],[STEP20]]</f>
        <v>7694</v>
      </c>
      <c r="BU39" s="11">
        <f>Sug0.5[[#This Row],[STEP21]]</f>
        <v>7728</v>
      </c>
      <c r="BV39" s="11">
        <f>Sug0.5[[#This Row],[STEP22]]</f>
        <v>7748</v>
      </c>
      <c r="BW39" s="11">
        <f>Sug0.5[[#This Row],[STEP23]]</f>
        <v>7758</v>
      </c>
      <c r="BX39" s="11">
        <f>Sug0.5[[#This Row],[STEP24]]</f>
        <v>7765</v>
      </c>
      <c r="BY39" s="11">
        <f>Sug0.5[[#This Row],[STEP25]]</f>
        <v>7809</v>
      </c>
      <c r="BZ39" s="11">
        <f>Sug0.5[[#This Row],[STEP26]]</f>
        <v>7836</v>
      </c>
      <c r="CA39" s="11">
        <f>Sug0.5[[#This Row],[STEP27]]</f>
        <v>7821</v>
      </c>
      <c r="CB39" s="11">
        <f>Reg[[#This Row],[NASP2]]</f>
        <v>703</v>
      </c>
      <c r="CC39" s="11">
        <f>Reg[[#This Row],[NASP3]]</f>
        <v>871</v>
      </c>
      <c r="CD39" s="11">
        <f>Reg[[#This Row],[NASP4]]</f>
        <v>1061</v>
      </c>
      <c r="CE39" s="11">
        <f>Reg[[#This Row],[NASP5]]</f>
        <v>1271</v>
      </c>
      <c r="CF39" s="11">
        <f>Reg[[#This Row],[NASP6]]</f>
        <v>1464</v>
      </c>
      <c r="CG39" s="11">
        <f>Reg[[#This Row],[NASP7]]</f>
        <v>1633</v>
      </c>
      <c r="CH39" s="11">
        <f>Reg[[#This Row],[NASP8]]</f>
        <v>1814</v>
      </c>
      <c r="CI39" s="11">
        <f>Reg[[#This Row],[NASP9]]</f>
        <v>1977</v>
      </c>
      <c r="CJ39" s="11">
        <f>Reg[[#This Row],[NASP10]]</f>
        <v>2150</v>
      </c>
      <c r="CK39" s="11">
        <f>Reg[[#This Row],[NASP11]]</f>
        <v>2325</v>
      </c>
      <c r="CL39" s="11">
        <f>Reg[[#This Row],[NASP12]]</f>
        <v>2469</v>
      </c>
      <c r="CM39" s="11">
        <f>Reg[[#This Row],[NASP13]]</f>
        <v>2655</v>
      </c>
      <c r="CN39" s="11">
        <f>Reg[[#This Row],[NASP14]]</f>
        <v>2800</v>
      </c>
      <c r="CO39" s="11">
        <f>Reg[[#This Row],[NASP15]]</f>
        <v>2968</v>
      </c>
      <c r="CP39" s="11">
        <f>Reg[[#This Row],[NASP16]]</f>
        <v>3129</v>
      </c>
      <c r="CQ39" s="11">
        <f>Reg[[#This Row],[NASP17]]</f>
        <v>3227</v>
      </c>
      <c r="CR39" s="11">
        <f>Reg[[#This Row],[NASP18]]</f>
        <v>3357</v>
      </c>
      <c r="CS39" s="11">
        <f>Reg[[#This Row],[NASP19]]</f>
        <v>3449</v>
      </c>
      <c r="CT39" s="11">
        <f>Reg[[#This Row],[NASP20]]</f>
        <v>3560</v>
      </c>
      <c r="CU39" s="11">
        <f>Reg[[#This Row],[NASP21]]</f>
        <v>3640</v>
      </c>
      <c r="CV39" s="11">
        <f>Reg[[#This Row],[NASP22]]</f>
        <v>3726</v>
      </c>
      <c r="CW39" s="11">
        <f>Reg[[#This Row],[NASP23]]</f>
        <v>3815</v>
      </c>
      <c r="CX39" s="11">
        <f>Reg[[#This Row],[NASP24]]</f>
        <v>3875</v>
      </c>
      <c r="CY39" s="11">
        <f>Reg[[#This Row],[NASP25]]</f>
        <v>3937</v>
      </c>
      <c r="CZ39" s="11">
        <f>Reg[[#This Row],[NASP26]]</f>
        <v>3989</v>
      </c>
      <c r="DA39" s="11">
        <f>Reg[[#This Row],[NASP27]]</f>
        <v>4032</v>
      </c>
      <c r="DB39" s="11">
        <f>Sug0.2[[#This Row],[NASP2]]</f>
        <v>703</v>
      </c>
      <c r="DC39" s="11">
        <f>Sug0.2[[#This Row],[NASP3]]</f>
        <v>857</v>
      </c>
      <c r="DD39" s="11">
        <f>Sug0.2[[#This Row],[NASP4]]</f>
        <v>1032</v>
      </c>
      <c r="DE39" s="11">
        <f>Sug0.2[[#This Row],[NASP5]]</f>
        <v>1230</v>
      </c>
      <c r="DF39" s="11">
        <f>Sug0.2[[#This Row],[NASP6]]</f>
        <v>1403</v>
      </c>
      <c r="DG39" s="11">
        <f>Sug0.2[[#This Row],[NASP7]]</f>
        <v>1560</v>
      </c>
      <c r="DH39" s="11">
        <f>Sug0.2[[#This Row],[NASP8]]</f>
        <v>1736</v>
      </c>
      <c r="DI39" s="11">
        <f>Sug0.2[[#This Row],[NASP9]]</f>
        <v>1882</v>
      </c>
      <c r="DJ39" s="11">
        <f>Sug0.2[[#This Row],[NASP10]]</f>
        <v>2033</v>
      </c>
      <c r="DK39" s="11">
        <f>Sug0.2[[#This Row],[NASP11]]</f>
        <v>2198</v>
      </c>
      <c r="DL39" s="11">
        <f>Sug0.2[[#This Row],[NASP12]]</f>
        <v>2328</v>
      </c>
      <c r="DM39" s="11">
        <f>Sug0.2[[#This Row],[NASP13]]</f>
        <v>2485</v>
      </c>
      <c r="DN39" s="11">
        <f>Sug0.2[[#This Row],[NASP14]]</f>
        <v>2608</v>
      </c>
      <c r="DO39" s="11">
        <f>Sug0.2[[#This Row],[NASP15]]</f>
        <v>2747</v>
      </c>
      <c r="DP39" s="11">
        <f>Sug0.2[[#This Row],[NASP16]]</f>
        <v>2876</v>
      </c>
      <c r="DQ39" s="11">
        <f>Sug0.2[[#This Row],[NASP17]]</f>
        <v>2967</v>
      </c>
      <c r="DR39" s="11">
        <f>Sug0.2[[#This Row],[NASP18]]</f>
        <v>3072</v>
      </c>
      <c r="DS39" s="11">
        <f>Sug0.2[[#This Row],[NASP19]]</f>
        <v>3150</v>
      </c>
      <c r="DT39" s="11">
        <f>Sug0.2[[#This Row],[NASP20]]</f>
        <v>3267</v>
      </c>
      <c r="DU39" s="11">
        <f>Sug0.2[[#This Row],[NASP21]]</f>
        <v>3346</v>
      </c>
      <c r="DV39" s="11">
        <f>Sug0.2[[#This Row],[NASP22]]</f>
        <v>3419</v>
      </c>
      <c r="DW39" s="11">
        <f>Sug0.2[[#This Row],[NASP23]]</f>
        <v>3515</v>
      </c>
      <c r="DX39" s="11">
        <f>Sug0.2[[#This Row],[NASP24]]</f>
        <v>3572</v>
      </c>
      <c r="DY39" s="11">
        <f>Sug0.2[[#This Row],[NASP25]]</f>
        <v>3617</v>
      </c>
      <c r="DZ39" s="11">
        <f>Sug0.2[[#This Row],[NASP26]]</f>
        <v>3667</v>
      </c>
      <c r="EA39" s="11">
        <f>Sug0.2[[#This Row],[NASP27]]</f>
        <v>3715</v>
      </c>
      <c r="EB39" s="15">
        <f>Sug0.5[[#This Row],[NASP2]]</f>
        <v>703</v>
      </c>
      <c r="EC39" s="15">
        <f>Sug0.5[[#This Row],[NASP3]]</f>
        <v>817</v>
      </c>
      <c r="ED39" s="15">
        <f>Sug0.5[[#This Row],[NASP4]]</f>
        <v>952</v>
      </c>
      <c r="EE39" s="15">
        <f>Sug0.5[[#This Row],[NASP5]]</f>
        <v>1109</v>
      </c>
      <c r="EF39" s="15">
        <f>Sug0.5[[#This Row],[NASP6]]</f>
        <v>1236</v>
      </c>
      <c r="EG39" s="15">
        <f>Sug0.5[[#This Row],[NASP7]]</f>
        <v>1362</v>
      </c>
      <c r="EH39" s="15">
        <f>Sug0.5[[#This Row],[NASP8]]</f>
        <v>1503</v>
      </c>
      <c r="EI39" s="15">
        <f>Sug0.5[[#This Row],[NASP9]]</f>
        <v>1602</v>
      </c>
      <c r="EJ39" s="15">
        <f>Sug0.5[[#This Row],[NASP10]]</f>
        <v>1726</v>
      </c>
      <c r="EK39" s="15">
        <f>Sug0.5[[#This Row],[NASP11]]</f>
        <v>1864</v>
      </c>
      <c r="EL39" s="15">
        <f>Sug0.5[[#This Row],[NASP12]]</f>
        <v>1960</v>
      </c>
      <c r="EM39" s="15">
        <f>Sug0.5[[#This Row],[NASP13]]</f>
        <v>2084</v>
      </c>
      <c r="EN39" s="15">
        <f>Sug0.5[[#This Row],[NASP14]]</f>
        <v>2170</v>
      </c>
      <c r="EO39" s="15">
        <f>Sug0.5[[#This Row],[NASP15]]</f>
        <v>2288</v>
      </c>
      <c r="EP39" s="15">
        <f>Sug0.5[[#This Row],[NASP16]]</f>
        <v>2393</v>
      </c>
      <c r="EQ39" s="15">
        <f>Sug0.5[[#This Row],[NASP17]]</f>
        <v>2469</v>
      </c>
      <c r="ER39" s="15">
        <f>Sug0.5[[#This Row],[NASP18]]</f>
        <v>2556</v>
      </c>
      <c r="ES39" s="15">
        <f>Sug0.5[[#This Row],[NASP19]]</f>
        <v>2612</v>
      </c>
      <c r="ET39" s="15">
        <f>Sug0.5[[#This Row],[NASP20]]</f>
        <v>2720</v>
      </c>
      <c r="EU39" s="15">
        <f>Sug0.5[[#This Row],[NASP21]]</f>
        <v>2772</v>
      </c>
      <c r="EV39" s="15">
        <f>Sug0.5[[#This Row],[NASP22]]</f>
        <v>2826</v>
      </c>
      <c r="EW39" s="15">
        <f>Sug0.5[[#This Row],[NASP23]]</f>
        <v>2914</v>
      </c>
      <c r="EX39" s="15">
        <f>Sug0.5[[#This Row],[NASP24]]</f>
        <v>2963</v>
      </c>
      <c r="EY39" s="15">
        <f>Sug0.5[[#This Row],[NASP25]]</f>
        <v>3003</v>
      </c>
      <c r="EZ39" s="15">
        <f>Sug0.5[[#This Row],[NASP26]]</f>
        <v>3047</v>
      </c>
      <c r="FA39" s="15">
        <f>Sug0.5[[#This Row],[NASP27]]</f>
        <v>3100</v>
      </c>
      <c r="FB39" s="15">
        <f>Reg[[#This Row],[CIRP2]]</f>
        <v>70</v>
      </c>
      <c r="FC39" s="15">
        <f>Reg[[#This Row],[CIRP3]]</f>
        <v>76</v>
      </c>
      <c r="FD39" s="15">
        <f>Reg[[#This Row],[CIRP4]]</f>
        <v>88</v>
      </c>
      <c r="FE39" s="15">
        <f>Reg[[#This Row],[CIRP5]]</f>
        <v>94</v>
      </c>
      <c r="FF39" s="15">
        <f>Reg[[#This Row],[CIRP6]]</f>
        <v>107</v>
      </c>
      <c r="FG39" s="15">
        <f>Reg[[#This Row],[CIRP7]]</f>
        <v>129</v>
      </c>
      <c r="FH39" s="15">
        <f>Reg[[#This Row],[CIRP8]]</f>
        <v>151</v>
      </c>
      <c r="FI39" s="15">
        <f>Reg[[#This Row],[CIRP9]]</f>
        <v>179</v>
      </c>
      <c r="FJ39" s="15">
        <f>Reg[[#This Row],[CIRP10]]</f>
        <v>212</v>
      </c>
      <c r="FK39" s="15">
        <f>Reg[[#This Row],[CIRP11]]</f>
        <v>230</v>
      </c>
      <c r="FL39" s="15">
        <f>Reg[[#This Row],[CIRP12]]</f>
        <v>263</v>
      </c>
      <c r="FM39" s="15">
        <f>Reg[[#This Row],[CIRP13]]</f>
        <v>294</v>
      </c>
      <c r="FN39" s="15">
        <f>Reg[[#This Row],[CIRP14]]</f>
        <v>315</v>
      </c>
      <c r="FO39" s="15">
        <f>Reg[[#This Row],[CIRP15]]</f>
        <v>344</v>
      </c>
      <c r="FP39" s="15">
        <f>Reg[[#This Row],[CIRP16]]</f>
        <v>366</v>
      </c>
      <c r="FQ39" s="15">
        <f>Reg[[#This Row],[CIRP17]]</f>
        <v>402</v>
      </c>
      <c r="FR39" s="15">
        <f>Reg[[#This Row],[CIRP18]]</f>
        <v>429</v>
      </c>
      <c r="FS39" s="15">
        <f>Reg[[#This Row],[CIRP19]]</f>
        <v>455</v>
      </c>
      <c r="FT39" s="15">
        <f>Reg[[#This Row],[CIRP20]]</f>
        <v>477</v>
      </c>
      <c r="FU39" s="15">
        <f>Reg[[#This Row],[CIRP21]]</f>
        <v>483</v>
      </c>
      <c r="FV39" s="15">
        <f>Reg[[#This Row],[CIRP22]]</f>
        <v>522</v>
      </c>
      <c r="FW39" s="15">
        <f>Reg[[#This Row],[CIRP23]]</f>
        <v>544</v>
      </c>
      <c r="FX39" s="15">
        <f>Reg[[#This Row],[CIRP24]]</f>
        <v>560</v>
      </c>
      <c r="FY39" s="15">
        <f>Reg[[#This Row],[CIRP25]]</f>
        <v>577</v>
      </c>
      <c r="FZ39" s="15">
        <f>Reg[[#This Row],[CIRP26]]</f>
        <v>602</v>
      </c>
      <c r="GA39" s="15">
        <f>Reg[[#This Row],[CIRP27]]</f>
        <v>624</v>
      </c>
      <c r="GB39" s="15">
        <f>Sug0.2[[#This Row],[CIRP2]]</f>
        <v>70</v>
      </c>
      <c r="GC39" s="15">
        <f>Sug0.2[[#This Row],[CIRP3]]</f>
        <v>75</v>
      </c>
      <c r="GD39" s="15">
        <f>Sug0.2[[#This Row],[CIRP4]]</f>
        <v>85</v>
      </c>
      <c r="GE39" s="15">
        <f>Sug0.2[[#This Row],[CIRP5]]</f>
        <v>90</v>
      </c>
      <c r="GF39" s="15">
        <f>Sug0.2[[#This Row],[CIRP6]]</f>
        <v>101</v>
      </c>
      <c r="GG39" s="15">
        <f>Sug0.2[[#This Row],[CIRP7]]</f>
        <v>120</v>
      </c>
      <c r="GH39" s="15">
        <f>Sug0.2[[#This Row],[CIRP8]]</f>
        <v>134</v>
      </c>
      <c r="GI39" s="15">
        <f>Sug0.2[[#This Row],[CIRP9]]</f>
        <v>158</v>
      </c>
      <c r="GJ39" s="15">
        <f>Sug0.2[[#This Row],[CIRP10]]</f>
        <v>190</v>
      </c>
      <c r="GK39" s="15">
        <f>Sug0.2[[#This Row],[CIRP11]]</f>
        <v>206</v>
      </c>
      <c r="GL39" s="15">
        <f>Sug0.2[[#This Row],[CIRP12]]</f>
        <v>238</v>
      </c>
      <c r="GM39" s="15">
        <f>Sug0.2[[#This Row],[CIRP13]]</f>
        <v>268</v>
      </c>
      <c r="GN39" s="15">
        <f>Sug0.2[[#This Row],[CIRP14]]</f>
        <v>285</v>
      </c>
      <c r="GO39" s="15">
        <f>Sug0.2[[#This Row],[CIRP15]]</f>
        <v>311</v>
      </c>
      <c r="GP39" s="15">
        <f>Sug0.2[[#This Row],[CIRP16]]</f>
        <v>332</v>
      </c>
      <c r="GQ39" s="15">
        <f>Sug0.2[[#This Row],[CIRP17]]</f>
        <v>363</v>
      </c>
      <c r="GR39" s="15">
        <f>Sug0.2[[#This Row],[CIRP18]]</f>
        <v>391</v>
      </c>
      <c r="GS39" s="15">
        <f>Sug0.2[[#This Row],[CIRP19]]</f>
        <v>416</v>
      </c>
      <c r="GT39" s="15">
        <f>Sug0.2[[#This Row],[CIRP20]]</f>
        <v>429</v>
      </c>
      <c r="GU39" s="15">
        <f>Sug0.2[[#This Row],[CIRP21]]</f>
        <v>429</v>
      </c>
      <c r="GV39" s="15">
        <f>Sug0.2[[#This Row],[CIRP22]]</f>
        <v>470</v>
      </c>
      <c r="GW39" s="15">
        <f>Sug0.2[[#This Row],[CIRP23]]</f>
        <v>484</v>
      </c>
      <c r="GX39" s="15">
        <f>Sug0.2[[#This Row],[CIRP24]]</f>
        <v>496</v>
      </c>
      <c r="GY39" s="15">
        <f>Sug0.2[[#This Row],[CIRP25]]</f>
        <v>505</v>
      </c>
      <c r="GZ39" s="15">
        <f>Sug0.2[[#This Row],[CIRP26]]</f>
        <v>529</v>
      </c>
      <c r="HA39" s="15">
        <f>Sug0.2[[#This Row],[CIRP27]]</f>
        <v>550</v>
      </c>
      <c r="HB39" s="15">
        <f>Sug0.5[[#This Row],[CIRP2]]</f>
        <v>70</v>
      </c>
      <c r="HC39" s="15">
        <f>Sug0.5[[#This Row],[CIRP3]]</f>
        <v>72</v>
      </c>
      <c r="HD39" s="15">
        <f>Sug0.5[[#This Row],[CIRP4]]</f>
        <v>78</v>
      </c>
      <c r="HE39" s="15">
        <f>Sug0.5[[#This Row],[CIRP5]]</f>
        <v>77</v>
      </c>
      <c r="HF39" s="15">
        <f>Sug0.5[[#This Row],[CIRP6]]</f>
        <v>83</v>
      </c>
      <c r="HG39" s="15">
        <f>Sug0.5[[#This Row],[CIRP7]]</f>
        <v>93</v>
      </c>
      <c r="HH39" s="15">
        <f>Sug0.5[[#This Row],[CIRP8]]</f>
        <v>99</v>
      </c>
      <c r="HI39" s="15">
        <f>Sug0.5[[#This Row],[CIRP9]]</f>
        <v>111</v>
      </c>
      <c r="HJ39" s="15">
        <f>Sug0.5[[#This Row],[CIRP10]]</f>
        <v>133</v>
      </c>
      <c r="HK39" s="15">
        <f>Sug0.5[[#This Row],[CIRP11]]</f>
        <v>145</v>
      </c>
      <c r="HL39" s="15">
        <f>Sug0.5[[#This Row],[CIRP12]]</f>
        <v>168</v>
      </c>
      <c r="HM39" s="15">
        <f>Sug0.5[[#This Row],[CIRP13]]</f>
        <v>189</v>
      </c>
      <c r="HN39" s="15">
        <f>Sug0.5[[#This Row],[CIRP14]]</f>
        <v>203</v>
      </c>
      <c r="HO39" s="15">
        <f>Sug0.5[[#This Row],[CIRP15]]</f>
        <v>218</v>
      </c>
      <c r="HP39" s="15">
        <f>Sug0.5[[#This Row],[CIRP16]]</f>
        <v>236</v>
      </c>
      <c r="HQ39" s="15">
        <f>Sug0.5[[#This Row],[CIRP17]]</f>
        <v>259</v>
      </c>
      <c r="HR39" s="15">
        <f>Sug0.5[[#This Row],[CIRP18]]</f>
        <v>285</v>
      </c>
      <c r="HS39" s="15">
        <f>Sug0.5[[#This Row],[CIRP19]]</f>
        <v>309</v>
      </c>
      <c r="HT39" s="15">
        <f>Sug0.5[[#This Row],[CIRP20]]</f>
        <v>316</v>
      </c>
      <c r="HU39" s="15">
        <f>Sug0.5[[#This Row],[CIRP21]]</f>
        <v>308</v>
      </c>
      <c r="HV39" s="15">
        <f>Sug0.5[[#This Row],[CIRP22]]</f>
        <v>336</v>
      </c>
      <c r="HW39" s="15">
        <f>Sug0.5[[#This Row],[CIRP23]]</f>
        <v>338</v>
      </c>
      <c r="HX39" s="15">
        <f>Sug0.5[[#This Row],[CIRP24]]</f>
        <v>348</v>
      </c>
      <c r="HY39" s="15">
        <f>Sug0.5[[#This Row],[CIRP25]]</f>
        <v>348</v>
      </c>
      <c r="HZ39" s="15">
        <f>Sug0.5[[#This Row],[CIRP26]]</f>
        <v>367</v>
      </c>
      <c r="IA39" s="15">
        <f>Sug0.5[[#This Row],[CIRP27]]</f>
        <v>380</v>
      </c>
      <c r="IB39" s="15">
        <f>Reg[[#This Row],[HCCP2]]</f>
        <v>5</v>
      </c>
      <c r="IC39" s="15">
        <f>Reg[[#This Row],[HCCP3]]</f>
        <v>3</v>
      </c>
      <c r="ID39" s="15">
        <f>Reg[[#This Row],[HCCP4]]</f>
        <v>2</v>
      </c>
      <c r="IE39" s="15">
        <f>Reg[[#This Row],[HCCP5]]</f>
        <v>6</v>
      </c>
      <c r="IF39" s="15">
        <f>Reg[[#This Row],[HCCP6]]</f>
        <v>7</v>
      </c>
      <c r="IG39" s="15">
        <f>Reg[[#This Row],[HCCP7]]</f>
        <v>3</v>
      </c>
      <c r="IH39" s="15">
        <f>Reg[[#This Row],[HCCP8]]</f>
        <v>8</v>
      </c>
      <c r="II39" s="15">
        <f>Reg[[#This Row],[HCCP9]]</f>
        <v>11</v>
      </c>
      <c r="IJ39" s="15">
        <f>Reg[[#This Row],[HCCP10]]</f>
        <v>10</v>
      </c>
      <c r="IK39" s="15">
        <f>Reg[[#This Row],[HCCP11]]</f>
        <v>11</v>
      </c>
      <c r="IL39" s="15">
        <f>Reg[[#This Row],[HCCP12]]</f>
        <v>9</v>
      </c>
      <c r="IM39" s="15">
        <f>Reg[[#This Row],[HCCP13]]</f>
        <v>8</v>
      </c>
      <c r="IN39" s="15">
        <f>Reg[[#This Row],[HCCP14]]</f>
        <v>15</v>
      </c>
      <c r="IO39" s="15">
        <f>Reg[[#This Row],[HCCP15]]</f>
        <v>11</v>
      </c>
      <c r="IP39" s="15">
        <f>Reg[[#This Row],[HCCP16]]</f>
        <v>11</v>
      </c>
      <c r="IQ39" s="15">
        <f>Reg[[#This Row],[HCCP17]]</f>
        <v>14</v>
      </c>
      <c r="IR39" s="15">
        <f>Reg[[#This Row],[HCCP18]]</f>
        <v>12</v>
      </c>
      <c r="IS39" s="15">
        <f>Reg[[#This Row],[HCCP19]]</f>
        <v>20</v>
      </c>
      <c r="IT39" s="15">
        <f>Reg[[#This Row],[HCCP20]]</f>
        <v>20</v>
      </c>
      <c r="IU39" s="15">
        <f>Reg[[#This Row],[HCCP21]]</f>
        <v>25</v>
      </c>
      <c r="IV39" s="15">
        <f>Reg[[#This Row],[HCCP22]]</f>
        <v>21</v>
      </c>
      <c r="IW39" s="15">
        <f>Reg[[#This Row],[HCCP23]]</f>
        <v>40</v>
      </c>
      <c r="IX39" s="15">
        <f>Reg[[#This Row],[HCCP24]]</f>
        <v>30</v>
      </c>
      <c r="IY39" s="15">
        <f>Reg[[#This Row],[HCCP25]]</f>
        <v>38</v>
      </c>
      <c r="IZ39" s="15">
        <f>Reg[[#This Row],[HCCP26]]</f>
        <v>24</v>
      </c>
      <c r="JA39" s="15">
        <f>Reg[[#This Row],[HCCP27]]</f>
        <v>28</v>
      </c>
      <c r="JB39" s="15">
        <f>Sug0.2[[#This Row],[HCCP2]]</f>
        <v>5</v>
      </c>
      <c r="JC39" s="15">
        <f>Sug0.2[[#This Row],[HCCP3]]</f>
        <v>3</v>
      </c>
      <c r="JD39" s="15">
        <f>Sug0.2[[#This Row],[HCCP4]]</f>
        <v>2</v>
      </c>
      <c r="JE39" s="15">
        <f>Sug0.2[[#This Row],[HCCP5]]</f>
        <v>6</v>
      </c>
      <c r="JF39" s="15">
        <f>Sug0.2[[#This Row],[HCCP6]]</f>
        <v>7</v>
      </c>
      <c r="JG39" s="15">
        <f>Sug0.2[[#This Row],[HCCP7]]</f>
        <v>3</v>
      </c>
      <c r="JH39" s="15">
        <f>Sug0.2[[#This Row],[HCCP8]]</f>
        <v>8</v>
      </c>
      <c r="JI39" s="15">
        <f>Sug0.2[[#This Row],[HCCP9]]</f>
        <v>11</v>
      </c>
      <c r="JJ39" s="15">
        <f>Sug0.2[[#This Row],[HCCP10]]</f>
        <v>10</v>
      </c>
      <c r="JK39" s="15">
        <f>Sug0.2[[#This Row],[HCCP11]]</f>
        <v>11</v>
      </c>
      <c r="JL39" s="15">
        <f>Sug0.2[[#This Row],[HCCP12]]</f>
        <v>9</v>
      </c>
      <c r="JM39" s="15">
        <f>Sug0.2[[#This Row],[HCCP13]]</f>
        <v>7</v>
      </c>
      <c r="JN39" s="15">
        <f>Sug0.2[[#This Row],[HCCP14]]</f>
        <v>15</v>
      </c>
      <c r="JO39" s="15">
        <f>Sug0.2[[#This Row],[HCCP15]]</f>
        <v>11</v>
      </c>
      <c r="JP39" s="15">
        <f>Sug0.2[[#This Row],[HCCP16]]</f>
        <v>11</v>
      </c>
      <c r="JQ39" s="15">
        <f>Sug0.2[[#This Row],[HCCP17]]</f>
        <v>13</v>
      </c>
      <c r="JR39" s="15">
        <f>Sug0.2[[#This Row],[HCCP18]]</f>
        <v>10</v>
      </c>
      <c r="JS39" s="15">
        <f>Sug0.2[[#This Row],[HCCP19]]</f>
        <v>18</v>
      </c>
      <c r="JT39" s="15">
        <f>Sug0.2[[#This Row],[HCCP20]]</f>
        <v>18</v>
      </c>
      <c r="JU39" s="15">
        <f>Sug0.2[[#This Row],[HCCP21]]</f>
        <v>22</v>
      </c>
      <c r="JV39" s="15">
        <f>Sug0.2[[#This Row],[HCCP22]]</f>
        <v>17</v>
      </c>
      <c r="JW39" s="15">
        <f>Sug0.2[[#This Row],[HCCP23]]</f>
        <v>34</v>
      </c>
      <c r="JX39" s="15">
        <f>Sug0.2[[#This Row],[HCCP24]]</f>
        <v>26</v>
      </c>
      <c r="JY39" s="15">
        <f>Sug0.2[[#This Row],[HCCP25]]</f>
        <v>31</v>
      </c>
      <c r="JZ39" s="15">
        <f>Sug0.2[[#This Row],[HCCP26]]</f>
        <v>19</v>
      </c>
      <c r="KA39" s="15">
        <f>Sug0.2[[#This Row],[HCCP27]]</f>
        <v>24</v>
      </c>
      <c r="KB39" s="15">
        <f>Sug0.5[[#This Row],[HCCP2]]</f>
        <v>5</v>
      </c>
      <c r="KC39" s="15">
        <f>Sug0.5[[#This Row],[HCCP3]]</f>
        <v>3</v>
      </c>
      <c r="KD39" s="15">
        <f>Sug0.5[[#This Row],[HCCP4]]</f>
        <v>2</v>
      </c>
      <c r="KE39" s="15">
        <f>Sug0.5[[#This Row],[HCCP5]]</f>
        <v>5</v>
      </c>
      <c r="KF39" s="15">
        <f>Sug0.5[[#This Row],[HCCP6]]</f>
        <v>7</v>
      </c>
      <c r="KG39" s="15">
        <f>Sug0.5[[#This Row],[HCCP7]]</f>
        <v>3</v>
      </c>
      <c r="KH39" s="15">
        <f>Sug0.5[[#This Row],[HCCP8]]</f>
        <v>7</v>
      </c>
      <c r="KI39" s="15">
        <f>Sug0.5[[#This Row],[HCCP9]]</f>
        <v>8</v>
      </c>
      <c r="KJ39" s="15">
        <f>Sug0.5[[#This Row],[HCCP10]]</f>
        <v>7</v>
      </c>
      <c r="KK39" s="15">
        <f>Sug0.5[[#This Row],[HCCP11]]</f>
        <v>6</v>
      </c>
      <c r="KL39" s="15">
        <f>Sug0.5[[#This Row],[HCCP12]]</f>
        <v>7</v>
      </c>
      <c r="KM39" s="15">
        <f>Sug0.5[[#This Row],[HCCP13]]</f>
        <v>6</v>
      </c>
      <c r="KN39" s="15">
        <f>Sug0.5[[#This Row],[HCCP14]]</f>
        <v>12</v>
      </c>
      <c r="KO39" s="15">
        <f>Sug0.5[[#This Row],[HCCP15]]</f>
        <v>9</v>
      </c>
      <c r="KP39" s="15">
        <f>Sug0.5[[#This Row],[HCCP16]]</f>
        <v>9</v>
      </c>
      <c r="KQ39" s="15">
        <f>Sug0.5[[#This Row],[HCCP17]]</f>
        <v>8</v>
      </c>
      <c r="KR39" s="15">
        <f>Sug0.5[[#This Row],[HCCP18]]</f>
        <v>6</v>
      </c>
      <c r="KS39" s="15">
        <f>Sug0.5[[#This Row],[HCCP19]]</f>
        <v>12</v>
      </c>
      <c r="KT39" s="15">
        <f>Sug0.5[[#This Row],[HCCP20]]</f>
        <v>14</v>
      </c>
      <c r="KU39" s="15">
        <f>Sug0.5[[#This Row],[HCCP21]]</f>
        <v>19</v>
      </c>
      <c r="KV39" s="15">
        <f>Sug0.5[[#This Row],[HCCP22]]</f>
        <v>14</v>
      </c>
      <c r="KW39" s="15">
        <f>Sug0.5[[#This Row],[HCCP23]]</f>
        <v>28</v>
      </c>
      <c r="KX39" s="15">
        <f>Sug0.5[[#This Row],[HCCP24]]</f>
        <v>17</v>
      </c>
      <c r="KY39" s="15">
        <f>Sug0.5[[#This Row],[HCCP25]]</f>
        <v>25</v>
      </c>
      <c r="KZ39" s="15">
        <f>Sug0.5[[#This Row],[HCCP26]]</f>
        <v>15</v>
      </c>
      <c r="LA39" s="15">
        <f>Sug0.5[[#This Row],[HCCP27]]</f>
        <v>16</v>
      </c>
      <c r="LB39" s="15">
        <f>Reg[[#This Row],[CHDP2]]</f>
        <v>1470</v>
      </c>
      <c r="LC39" s="15">
        <f>Reg[[#This Row],[CHDP3]]</f>
        <v>1467</v>
      </c>
      <c r="LD39" s="15">
        <f>Reg[[#This Row],[CHDP4]]</f>
        <v>1510</v>
      </c>
      <c r="LE39" s="15">
        <f>Reg[[#This Row],[CHDP5]]</f>
        <v>1530</v>
      </c>
      <c r="LF39" s="15">
        <f>Reg[[#This Row],[CHDP6]]</f>
        <v>1550</v>
      </c>
      <c r="LG39" s="15">
        <f>Reg[[#This Row],[CHDP7]]</f>
        <v>1579</v>
      </c>
      <c r="LH39" s="15">
        <f>Reg[[#This Row],[CHDP8]]</f>
        <v>1596</v>
      </c>
      <c r="LI39" s="15">
        <f>Reg[[#This Row],[CHDP9]]</f>
        <v>1647</v>
      </c>
      <c r="LJ39" s="15">
        <f>Reg[[#This Row],[CHDP10]]</f>
        <v>1699</v>
      </c>
      <c r="LK39" s="15">
        <f>Reg[[#This Row],[CHDP11]]</f>
        <v>1719</v>
      </c>
      <c r="LL39" s="15">
        <f>Reg[[#This Row],[CHDP12]]</f>
        <v>1723</v>
      </c>
      <c r="LM39" s="15">
        <f>Reg[[#This Row],[CHDP13]]</f>
        <v>1778</v>
      </c>
      <c r="LN39" s="15">
        <f>Reg[[#This Row],[CHDP14]]</f>
        <v>1837</v>
      </c>
      <c r="LO39" s="15">
        <f>Reg[[#This Row],[CHDP15]]</f>
        <v>1868</v>
      </c>
      <c r="LP39" s="15">
        <f>Reg[[#This Row],[CHDP16]]</f>
        <v>1894</v>
      </c>
      <c r="LQ39" s="15">
        <f>Reg[[#This Row],[CHDP17]]</f>
        <v>1924</v>
      </c>
      <c r="LR39" s="15">
        <f>Reg[[#This Row],[CHDP18]]</f>
        <v>1925</v>
      </c>
      <c r="LS39" s="15">
        <f>Reg[[#This Row],[CHDP19]]</f>
        <v>1950</v>
      </c>
      <c r="LT39" s="15">
        <f>Reg[[#This Row],[CHDP20]]</f>
        <v>1979</v>
      </c>
      <c r="LU39" s="15">
        <f>Reg[[#This Row],[CHDP21]]</f>
        <v>1990</v>
      </c>
      <c r="LV39" s="15">
        <f>Reg[[#This Row],[CHDP22]]</f>
        <v>1965</v>
      </c>
      <c r="LW39" s="15">
        <f>Reg[[#This Row],[CHDP23]]</f>
        <v>1954</v>
      </c>
      <c r="LX39" s="15">
        <f>Reg[[#This Row],[CHDP24]]</f>
        <v>1966</v>
      </c>
      <c r="LY39" s="15">
        <f>Reg[[#This Row],[CHDP25]]</f>
        <v>1972</v>
      </c>
      <c r="LZ39" s="15">
        <f>Reg[[#This Row],[CHDP26]]</f>
        <v>1973</v>
      </c>
      <c r="MA39" s="15">
        <f>Reg[[#This Row],[CHDP27]]</f>
        <v>1987</v>
      </c>
      <c r="MB39" s="15">
        <f>Sug0.2[[#This Row],[CHDP2]]</f>
        <v>1470</v>
      </c>
      <c r="MC39" s="15">
        <f>Sug0.2[[#This Row],[CHDP3]]</f>
        <v>1467</v>
      </c>
      <c r="MD39" s="15">
        <f>Sug0.2[[#This Row],[CHDP4]]</f>
        <v>1510</v>
      </c>
      <c r="ME39" s="15">
        <f>Sug0.2[[#This Row],[CHDP5]]</f>
        <v>1530</v>
      </c>
      <c r="MF39" s="15">
        <f>Sug0.2[[#This Row],[CHDP6]]</f>
        <v>1550</v>
      </c>
      <c r="MG39" s="15">
        <f>Sug0.2[[#This Row],[CHDP7]]</f>
        <v>1577</v>
      </c>
      <c r="MH39" s="15">
        <f>Sug0.2[[#This Row],[CHDP8]]</f>
        <v>1593</v>
      </c>
      <c r="MI39" s="15">
        <f>Sug0.2[[#This Row],[CHDP9]]</f>
        <v>1642</v>
      </c>
      <c r="MJ39" s="15">
        <f>Sug0.2[[#This Row],[CHDP10]]</f>
        <v>1693</v>
      </c>
      <c r="MK39" s="15">
        <f>Sug0.2[[#This Row],[CHDP11]]</f>
        <v>1714</v>
      </c>
      <c r="ML39" s="15">
        <f>Sug0.2[[#This Row],[CHDP12]]</f>
        <v>1718</v>
      </c>
      <c r="MM39" s="15">
        <f>Sug0.2[[#This Row],[CHDP13]]</f>
        <v>1771</v>
      </c>
      <c r="MN39" s="15">
        <f>Sug0.2[[#This Row],[CHDP14]]</f>
        <v>1827</v>
      </c>
      <c r="MO39" s="15">
        <f>Sug0.2[[#This Row],[CHDP15]]</f>
        <v>1855</v>
      </c>
      <c r="MP39" s="15">
        <f>Sug0.2[[#This Row],[CHDP16]]</f>
        <v>1881</v>
      </c>
      <c r="MQ39" s="15">
        <f>Sug0.2[[#This Row],[CHDP17]]</f>
        <v>1909</v>
      </c>
      <c r="MR39" s="15">
        <f>Sug0.2[[#This Row],[CHDP18]]</f>
        <v>1911</v>
      </c>
      <c r="MS39" s="15">
        <f>Sug0.2[[#This Row],[CHDP19]]</f>
        <v>1934</v>
      </c>
      <c r="MT39" s="15">
        <f>Sug0.2[[#This Row],[CHDP20]]</f>
        <v>1963</v>
      </c>
      <c r="MU39" s="15">
        <f>Sug0.2[[#This Row],[CHDP21]]</f>
        <v>1970</v>
      </c>
      <c r="MV39" s="15">
        <f>Sug0.2[[#This Row],[CHDP22]]</f>
        <v>1945</v>
      </c>
      <c r="MW39" s="15">
        <f>Sug0.2[[#This Row],[CHDP23]]</f>
        <v>1937</v>
      </c>
      <c r="MX39" s="15">
        <f>Sug0.2[[#This Row],[CHDP24]]</f>
        <v>1948</v>
      </c>
      <c r="MY39" s="15">
        <f>Sug0.2[[#This Row],[CHDP25]]</f>
        <v>1956</v>
      </c>
      <c r="MZ39" s="15">
        <f>Sug0.2[[#This Row],[CHDP26]]</f>
        <v>1954</v>
      </c>
      <c r="NA39" s="15">
        <f>Sug0.2[[#This Row],[CHDP27]]</f>
        <v>1968</v>
      </c>
      <c r="NB39" s="15">
        <f>Sug0.5[[#This Row],[CHDP2]]</f>
        <v>1470</v>
      </c>
      <c r="NC39" s="15">
        <f>Sug0.5[[#This Row],[CHDP3]]</f>
        <v>1467</v>
      </c>
      <c r="ND39" s="15">
        <f>Sug0.5[[#This Row],[CHDP4]]</f>
        <v>1509</v>
      </c>
      <c r="NE39" s="15">
        <f>Sug0.5[[#This Row],[CHDP5]]</f>
        <v>1527</v>
      </c>
      <c r="NF39" s="15">
        <f>Sug0.5[[#This Row],[CHDP6]]</f>
        <v>1548</v>
      </c>
      <c r="NG39" s="15">
        <f>Sug0.5[[#This Row],[CHDP7]]</f>
        <v>1573</v>
      </c>
      <c r="NH39" s="15">
        <f>Sug0.5[[#This Row],[CHDP8]]</f>
        <v>1590</v>
      </c>
      <c r="NI39" s="15">
        <f>Sug0.5[[#This Row],[CHDP9]]</f>
        <v>1633</v>
      </c>
      <c r="NJ39" s="15">
        <f>Sug0.5[[#This Row],[CHDP10]]</f>
        <v>1682</v>
      </c>
      <c r="NK39" s="15">
        <f>Sug0.5[[#This Row],[CHDP11]]</f>
        <v>1702</v>
      </c>
      <c r="NL39" s="15">
        <f>Sug0.5[[#This Row],[CHDP12]]</f>
        <v>1706</v>
      </c>
      <c r="NM39" s="15">
        <f>Sug0.5[[#This Row],[CHDP13]]</f>
        <v>1757</v>
      </c>
      <c r="NN39" s="15">
        <f>Sug0.5[[#This Row],[CHDP14]]</f>
        <v>1809</v>
      </c>
      <c r="NO39" s="15">
        <f>Sug0.5[[#This Row],[CHDP15]]</f>
        <v>1831</v>
      </c>
      <c r="NP39" s="15">
        <f>Sug0.5[[#This Row],[CHDP16]]</f>
        <v>1859</v>
      </c>
      <c r="NQ39" s="15">
        <f>Sug0.5[[#This Row],[CHDP17]]</f>
        <v>1882</v>
      </c>
      <c r="NR39" s="15">
        <f>Sug0.5[[#This Row],[CHDP18]]</f>
        <v>1888</v>
      </c>
      <c r="NS39" s="15">
        <f>Sug0.5[[#This Row],[CHDP19]]</f>
        <v>1909</v>
      </c>
      <c r="NT39" s="15">
        <f>Sug0.5[[#This Row],[CHDP20]]</f>
        <v>1932</v>
      </c>
      <c r="NU39" s="15">
        <f>Sug0.5[[#This Row],[CHDP21]]</f>
        <v>1931</v>
      </c>
      <c r="NV39" s="15">
        <f>Sug0.5[[#This Row],[CHDP22]]</f>
        <v>1906</v>
      </c>
      <c r="NW39" s="15">
        <f>Sug0.5[[#This Row],[CHDP23]]</f>
        <v>1900</v>
      </c>
      <c r="NX39" s="15">
        <f>Sug0.5[[#This Row],[CHDP24]]</f>
        <v>1912</v>
      </c>
      <c r="NY39" s="15">
        <f>Sug0.5[[#This Row],[CHDP25]]</f>
        <v>1926</v>
      </c>
      <c r="NZ39" s="15">
        <f>Sug0.5[[#This Row],[CHDP26]]</f>
        <v>1921</v>
      </c>
      <c r="OA39" s="15">
        <f>Sug0.5[[#This Row],[CHDP27]]</f>
        <v>1937</v>
      </c>
      <c r="OB39" s="15">
        <f>Reg[[#This Row],[T2DP2]]</f>
        <v>2126</v>
      </c>
      <c r="OC39" s="15">
        <f>Reg[[#This Row],[T2DP3]]</f>
        <v>2220</v>
      </c>
      <c r="OD39" s="15">
        <f>Reg[[#This Row],[T2DP4]]</f>
        <v>2332</v>
      </c>
      <c r="OE39" s="15">
        <f>Reg[[#This Row],[T2DP5]]</f>
        <v>2477</v>
      </c>
      <c r="OF39" s="15">
        <f>Reg[[#This Row],[T2DP6]]</f>
        <v>2607</v>
      </c>
      <c r="OG39" s="15">
        <f>Reg[[#This Row],[T2DP7]]</f>
        <v>2694</v>
      </c>
      <c r="OH39" s="15">
        <f>Reg[[#This Row],[T2DP8]]</f>
        <v>2834</v>
      </c>
      <c r="OI39" s="15">
        <f>Reg[[#This Row],[T2DP9]]</f>
        <v>2965</v>
      </c>
      <c r="OJ39" s="15">
        <f>Reg[[#This Row],[T2DP10]]</f>
        <v>3105</v>
      </c>
      <c r="OK39" s="15">
        <f>Reg[[#This Row],[T2DP11]]</f>
        <v>3224</v>
      </c>
      <c r="OL39" s="15">
        <f>Reg[[#This Row],[T2DP12]]</f>
        <v>3322</v>
      </c>
      <c r="OM39" s="15">
        <f>Reg[[#This Row],[T2DP13]]</f>
        <v>3444</v>
      </c>
      <c r="ON39" s="15">
        <f>Reg[[#This Row],[T2DP14]]</f>
        <v>3539</v>
      </c>
      <c r="OO39" s="15">
        <f>Reg[[#This Row],[T2DP15]]</f>
        <v>3631</v>
      </c>
      <c r="OP39" s="15">
        <f>Reg[[#This Row],[T2DP16]]</f>
        <v>3742</v>
      </c>
      <c r="OQ39" s="15">
        <f>Reg[[#This Row],[T2DP17]]</f>
        <v>3886</v>
      </c>
      <c r="OR39" s="15">
        <f>Reg[[#This Row],[T2DP18]]</f>
        <v>3966</v>
      </c>
      <c r="OS39" s="15">
        <f>Reg[[#This Row],[T2DP19]]</f>
        <v>4023</v>
      </c>
      <c r="OT39" s="15">
        <f>Reg[[#This Row],[T2DP20]]</f>
        <v>4043</v>
      </c>
      <c r="OU39" s="15">
        <f>Reg[[#This Row],[T2DP21]]</f>
        <v>4104</v>
      </c>
      <c r="OV39" s="15">
        <f>Reg[[#This Row],[T2DP22]]</f>
        <v>4158</v>
      </c>
      <c r="OW39" s="15">
        <f>Reg[[#This Row],[T2DP23]]</f>
        <v>4184</v>
      </c>
      <c r="OX39" s="15">
        <f>Reg[[#This Row],[T2DP24]]</f>
        <v>4206</v>
      </c>
      <c r="OY39" s="15">
        <f>Reg[[#This Row],[T2DP25]]</f>
        <v>4266</v>
      </c>
      <c r="OZ39" s="15">
        <f>Reg[[#This Row],[T2DP26]]</f>
        <v>4312</v>
      </c>
      <c r="PA39" s="15">
        <f>Reg[[#This Row],[T2DP27]]</f>
        <v>4353</v>
      </c>
      <c r="PB39" s="15">
        <f>Sug0.2[[#This Row],[T2DP2]]</f>
        <v>2126</v>
      </c>
      <c r="PC39" s="15">
        <f>Sug0.2[[#This Row],[T2DP3]]</f>
        <v>2220</v>
      </c>
      <c r="PD39" s="15">
        <f>Sug0.2[[#This Row],[T2DP4]]</f>
        <v>2331</v>
      </c>
      <c r="PE39" s="15">
        <f>Sug0.2[[#This Row],[T2DP5]]</f>
        <v>2475</v>
      </c>
      <c r="PF39" s="15">
        <f>Sug0.2[[#This Row],[T2DP6]]</f>
        <v>2602</v>
      </c>
      <c r="PG39" s="15">
        <f>Sug0.2[[#This Row],[T2DP7]]</f>
        <v>2686</v>
      </c>
      <c r="PH39" s="15">
        <f>Sug0.2[[#This Row],[T2DP8]]</f>
        <v>2824</v>
      </c>
      <c r="PI39" s="15">
        <f>Sug0.2[[#This Row],[T2DP9]]</f>
        <v>2952</v>
      </c>
      <c r="PJ39" s="15">
        <f>Sug0.2[[#This Row],[T2DP10]]</f>
        <v>3088</v>
      </c>
      <c r="PK39" s="15">
        <f>Sug0.2[[#This Row],[T2DP11]]</f>
        <v>3205</v>
      </c>
      <c r="PL39" s="15">
        <f>Sug0.2[[#This Row],[T2DP12]]</f>
        <v>3299</v>
      </c>
      <c r="PM39" s="15">
        <f>Sug0.2[[#This Row],[T2DP13]]</f>
        <v>3420</v>
      </c>
      <c r="PN39" s="15">
        <f>Sug0.2[[#This Row],[T2DP14]]</f>
        <v>3502</v>
      </c>
      <c r="PO39" s="15">
        <f>Sug0.2[[#This Row],[T2DP15]]</f>
        <v>3590</v>
      </c>
      <c r="PP39" s="15">
        <f>Sug0.2[[#This Row],[T2DP16]]</f>
        <v>3694</v>
      </c>
      <c r="PQ39" s="15">
        <f>Sug0.2[[#This Row],[T2DP17]]</f>
        <v>3826</v>
      </c>
      <c r="PR39" s="15">
        <f>Sug0.2[[#This Row],[T2DP18]]</f>
        <v>3905</v>
      </c>
      <c r="PS39" s="15">
        <f>Sug0.2[[#This Row],[T2DP19]]</f>
        <v>3960</v>
      </c>
      <c r="PT39" s="15">
        <f>Sug0.2[[#This Row],[T2DP20]]</f>
        <v>3974</v>
      </c>
      <c r="PU39" s="15">
        <f>Sug0.2[[#This Row],[T2DP21]]</f>
        <v>4027</v>
      </c>
      <c r="PV39" s="15">
        <f>Sug0.2[[#This Row],[T2DP22]]</f>
        <v>4081</v>
      </c>
      <c r="PW39" s="15">
        <f>Sug0.2[[#This Row],[T2DP23]]</f>
        <v>4114</v>
      </c>
      <c r="PX39" s="15">
        <f>Sug0.2[[#This Row],[T2DP24]]</f>
        <v>4130</v>
      </c>
      <c r="PY39" s="15">
        <f>Sug0.2[[#This Row],[T2DP25]]</f>
        <v>4183</v>
      </c>
      <c r="PZ39" s="15">
        <f>Sug0.2[[#This Row],[T2DP26]]</f>
        <v>4222</v>
      </c>
      <c r="QA39" s="15">
        <f>Sug0.2[[#This Row],[T2DP27]]</f>
        <v>4263</v>
      </c>
      <c r="QB39" s="15">
        <f>Sug0.5[[#This Row],[T2DP2]]</f>
        <v>2126</v>
      </c>
      <c r="QC39" s="15">
        <f>Sug0.5[[#This Row],[T2DP3]]</f>
        <v>2220</v>
      </c>
      <c r="QD39" s="15">
        <f>Sug0.5[[#This Row],[T2DP4]]</f>
        <v>2329</v>
      </c>
      <c r="QE39" s="15">
        <f>Sug0.5[[#This Row],[T2DP5]]</f>
        <v>2468</v>
      </c>
      <c r="QF39" s="15">
        <f>Sug0.5[[#This Row],[T2DP6]]</f>
        <v>2589</v>
      </c>
      <c r="QG39" s="15">
        <f>Sug0.5[[#This Row],[T2DP7]]</f>
        <v>2665</v>
      </c>
      <c r="QH39" s="15">
        <f>Sug0.5[[#This Row],[T2DP8]]</f>
        <v>2799</v>
      </c>
      <c r="QI39" s="15">
        <f>Sug0.5[[#This Row],[T2DP9]]</f>
        <v>2917</v>
      </c>
      <c r="QJ39" s="15">
        <f>Sug0.5[[#This Row],[T2DP10]]</f>
        <v>3042</v>
      </c>
      <c r="QK39" s="15">
        <f>Sug0.5[[#This Row],[T2DP11]]</f>
        <v>3141</v>
      </c>
      <c r="QL39" s="15">
        <f>Sug0.5[[#This Row],[T2DP12]]</f>
        <v>3225</v>
      </c>
      <c r="QM39" s="15">
        <f>Sug0.5[[#This Row],[T2DP13]]</f>
        <v>3346</v>
      </c>
      <c r="QN39" s="15">
        <f>Sug0.5[[#This Row],[T2DP14]]</f>
        <v>3416</v>
      </c>
      <c r="QO39" s="15">
        <f>Sug0.5[[#This Row],[T2DP15]]</f>
        <v>3494</v>
      </c>
      <c r="QP39" s="15">
        <f>Sug0.5[[#This Row],[T2DP16]]</f>
        <v>3581</v>
      </c>
      <c r="QQ39" s="15">
        <f>Sug0.5[[#This Row],[T2DP17]]</f>
        <v>3701</v>
      </c>
      <c r="QR39" s="15">
        <f>Sug0.5[[#This Row],[T2DP18]]</f>
        <v>3771</v>
      </c>
      <c r="QS39" s="15">
        <f>Sug0.5[[#This Row],[T2DP19]]</f>
        <v>3828</v>
      </c>
      <c r="QT39" s="15">
        <f>Sug0.5[[#This Row],[T2DP20]]</f>
        <v>3841</v>
      </c>
      <c r="QU39" s="15">
        <f>Sug0.5[[#This Row],[T2DP21]]</f>
        <v>3881</v>
      </c>
      <c r="QV39" s="15">
        <f>Sug0.5[[#This Row],[T2DP22]]</f>
        <v>3931</v>
      </c>
      <c r="QW39" s="15">
        <f>Sug0.5[[#This Row],[T2DP23]]</f>
        <v>3966</v>
      </c>
      <c r="QX39" s="15">
        <f>Sug0.5[[#This Row],[T2DP24]]</f>
        <v>3980</v>
      </c>
      <c r="QY39" s="15">
        <f>Sug0.5[[#This Row],[T2DP25]]</f>
        <v>4030</v>
      </c>
      <c r="QZ39" s="15">
        <f>Sug0.5[[#This Row],[T2DP26]]</f>
        <v>4066</v>
      </c>
      <c r="RA39" s="15">
        <f>Sug0.5[[#This Row],[T2DP27]]</f>
        <v>4113</v>
      </c>
      <c r="RB39" s="15">
        <f>Reg[[#This Row],[OVEP2]]</f>
        <v>7502</v>
      </c>
      <c r="RC39" s="15">
        <f>Reg[[#This Row],[OVEP3]]</f>
        <v>7814</v>
      </c>
      <c r="RD39" s="15">
        <f>Reg[[#This Row],[OVEP4]]</f>
        <v>8041</v>
      </c>
      <c r="RE39" s="15">
        <f>Reg[[#This Row],[OVEP5]]</f>
        <v>8157</v>
      </c>
      <c r="RF39" s="15">
        <f>Reg[[#This Row],[OVEP6]]</f>
        <v>8351</v>
      </c>
      <c r="RG39" s="15">
        <f>Reg[[#This Row],[OVEP7]]</f>
        <v>8401</v>
      </c>
      <c r="RH39" s="15">
        <f>Reg[[#This Row],[OVEP8]]</f>
        <v>8447</v>
      </c>
      <c r="RI39" s="15">
        <f>Reg[[#This Row],[OVEP9]]</f>
        <v>8522</v>
      </c>
      <c r="RJ39" s="15">
        <f>Reg[[#This Row],[OVEP10]]</f>
        <v>8530</v>
      </c>
      <c r="RK39" s="15">
        <f>Reg[[#This Row],[OVEP11]]</f>
        <v>8548</v>
      </c>
      <c r="RL39" s="15">
        <f>Reg[[#This Row],[OVEP12]]</f>
        <v>8578</v>
      </c>
      <c r="RM39" s="15">
        <f>Reg[[#This Row],[OVEP13]]</f>
        <v>8643</v>
      </c>
      <c r="RN39" s="15">
        <f>Reg[[#This Row],[OVEP14]]</f>
        <v>8712</v>
      </c>
      <c r="RO39" s="15">
        <f>Reg[[#This Row],[OVEP15]]</f>
        <v>8699</v>
      </c>
      <c r="RP39" s="15">
        <f>Reg[[#This Row],[OVEP16]]</f>
        <v>8652</v>
      </c>
      <c r="RQ39" s="15">
        <f>Reg[[#This Row],[OVEP17]]</f>
        <v>8698</v>
      </c>
      <c r="RR39" s="15">
        <f>Reg[[#This Row],[OVEP18]]</f>
        <v>8676</v>
      </c>
      <c r="RS39" s="15">
        <f>Reg[[#This Row],[OVEP19]]</f>
        <v>8810</v>
      </c>
      <c r="RT39" s="15">
        <f>Reg[[#This Row],[OVEP20]]</f>
        <v>8860</v>
      </c>
      <c r="RU39" s="15">
        <f>Reg[[#This Row],[OVEP21]]</f>
        <v>8895</v>
      </c>
      <c r="RV39" s="15">
        <f>Reg[[#This Row],[OVEP22]]</f>
        <v>8864</v>
      </c>
      <c r="RW39" s="15">
        <f>Reg[[#This Row],[OVEP23]]</f>
        <v>8800</v>
      </c>
      <c r="RX39" s="15">
        <f>Reg[[#This Row],[OVEP24]]</f>
        <v>8785</v>
      </c>
      <c r="RY39" s="15">
        <f>Reg[[#This Row],[OVEP25]]</f>
        <v>8820</v>
      </c>
      <c r="RZ39" s="15">
        <f>Reg[[#This Row],[OVEP26]]</f>
        <v>8832</v>
      </c>
      <c r="SA39" s="15">
        <f>Reg[[#This Row],[OVEP27]]</f>
        <v>8791</v>
      </c>
      <c r="SB39" s="15">
        <f>Sug0.2[[#This Row],[OVEP2]]</f>
        <v>7502</v>
      </c>
      <c r="SC39" s="15">
        <f>Sug0.2[[#This Row],[OVEP3]]</f>
        <v>7792</v>
      </c>
      <c r="SD39" s="15">
        <f>Sug0.2[[#This Row],[OVEP4]]</f>
        <v>8003</v>
      </c>
      <c r="SE39" s="15">
        <f>Sug0.2[[#This Row],[OVEP5]]</f>
        <v>8129</v>
      </c>
      <c r="SF39" s="15">
        <f>Sug0.2[[#This Row],[OVEP6]]</f>
        <v>8314</v>
      </c>
      <c r="SG39" s="15">
        <f>Sug0.2[[#This Row],[OVEP7]]</f>
        <v>8378</v>
      </c>
      <c r="SH39" s="15">
        <f>Sug0.2[[#This Row],[OVEP8]]</f>
        <v>8420</v>
      </c>
      <c r="SI39" s="15">
        <f>Sug0.2[[#This Row],[OVEP9]]</f>
        <v>8503</v>
      </c>
      <c r="SJ39" s="15">
        <f>Sug0.2[[#This Row],[OVEP10]]</f>
        <v>8486</v>
      </c>
      <c r="SK39" s="15">
        <f>Sug0.2[[#This Row],[OVEP11]]</f>
        <v>8509</v>
      </c>
      <c r="SL39" s="15">
        <f>Sug0.2[[#This Row],[OVEP12]]</f>
        <v>8548</v>
      </c>
      <c r="SM39" s="15">
        <f>Sug0.2[[#This Row],[OVEP13]]</f>
        <v>8630</v>
      </c>
      <c r="SN39" s="15">
        <f>Sug0.2[[#This Row],[OVEP14]]</f>
        <v>8689</v>
      </c>
      <c r="SO39" s="15">
        <f>Sug0.2[[#This Row],[OVEP15]]</f>
        <v>8686</v>
      </c>
      <c r="SP39" s="15">
        <f>Sug0.2[[#This Row],[OVEP16]]</f>
        <v>8659</v>
      </c>
      <c r="SQ39" s="15">
        <f>Sug0.2[[#This Row],[OVEP17]]</f>
        <v>8731</v>
      </c>
      <c r="SR39" s="15">
        <f>Sug0.2[[#This Row],[OVEP18]]</f>
        <v>8703</v>
      </c>
      <c r="SS39" s="15">
        <f>Sug0.2[[#This Row],[OVEP19]]</f>
        <v>8826</v>
      </c>
      <c r="ST39" s="15">
        <f>Sug0.2[[#This Row],[OVEP20]]</f>
        <v>8880</v>
      </c>
      <c r="SU39" s="15">
        <f>Sug0.2[[#This Row],[OVEP21]]</f>
        <v>8907</v>
      </c>
      <c r="SV39" s="15">
        <f>Sug0.2[[#This Row],[OVEP22]]</f>
        <v>8897</v>
      </c>
      <c r="SW39" s="15">
        <f>Sug0.2[[#This Row],[OVEP23]]</f>
        <v>8833</v>
      </c>
      <c r="SX39" s="15">
        <f>Sug0.2[[#This Row],[OVEP24]]</f>
        <v>8814</v>
      </c>
      <c r="SY39" s="15">
        <f>Sug0.2[[#This Row],[OVEP25]]</f>
        <v>8845</v>
      </c>
      <c r="SZ39" s="15">
        <f>Sug0.2[[#This Row],[OVEP26]]</f>
        <v>8876</v>
      </c>
      <c r="TA39" s="15">
        <f>Sug0.2[[#This Row],[OVEP27]]</f>
        <v>8862</v>
      </c>
      <c r="TB39" s="15">
        <f>Sug0.5[[#This Row],[OVEP2]]</f>
        <v>7502</v>
      </c>
      <c r="TC39" s="15">
        <f>Sug0.5[[#This Row],[OVEP3]]</f>
        <v>7732</v>
      </c>
      <c r="TD39" s="15">
        <f>Sug0.5[[#This Row],[OVEP4]]</f>
        <v>7898</v>
      </c>
      <c r="TE39" s="15">
        <f>Sug0.5[[#This Row],[OVEP5]]</f>
        <v>8033</v>
      </c>
      <c r="TF39" s="15">
        <f>Sug0.5[[#This Row],[OVEP6]]</f>
        <v>8209</v>
      </c>
      <c r="TG39" s="15">
        <f>Sug0.5[[#This Row],[OVEP7]]</f>
        <v>8265</v>
      </c>
      <c r="TH39" s="15">
        <f>Sug0.5[[#This Row],[OVEP8]]</f>
        <v>8323</v>
      </c>
      <c r="TI39" s="15">
        <f>Sug0.5[[#This Row],[OVEP9]]</f>
        <v>8418</v>
      </c>
      <c r="TJ39" s="15">
        <f>Sug0.5[[#This Row],[OVEP10]]</f>
        <v>8432</v>
      </c>
      <c r="TK39" s="15">
        <f>Sug0.5[[#This Row],[OVEP11]]</f>
        <v>8437</v>
      </c>
      <c r="TL39" s="15">
        <f>Sug0.5[[#This Row],[OVEP12]]</f>
        <v>8466</v>
      </c>
      <c r="TM39" s="15">
        <f>Sug0.5[[#This Row],[OVEP13]]</f>
        <v>8548</v>
      </c>
      <c r="TN39" s="15">
        <f>Sug0.5[[#This Row],[OVEP14]]</f>
        <v>8619</v>
      </c>
      <c r="TO39" s="15">
        <f>Sug0.5[[#This Row],[OVEP15]]</f>
        <v>8636</v>
      </c>
      <c r="TP39" s="15">
        <f>Sug0.5[[#This Row],[OVEP16]]</f>
        <v>8617</v>
      </c>
      <c r="TQ39" s="15">
        <f>Sug0.5[[#This Row],[OVEP17]]</f>
        <v>8712</v>
      </c>
      <c r="TR39" s="15">
        <f>Sug0.5[[#This Row],[OVEP18]]</f>
        <v>8667</v>
      </c>
      <c r="TS39" s="15">
        <f>Sug0.5[[#This Row],[OVEP19]]</f>
        <v>8810</v>
      </c>
      <c r="TT39" s="15">
        <f>Sug0.5[[#This Row],[OVEP20]]</f>
        <v>8867</v>
      </c>
      <c r="TU39" s="15">
        <f>Sug0.5[[#This Row],[OVEP21]]</f>
        <v>8935</v>
      </c>
      <c r="TV39" s="15">
        <f>Sug0.5[[#This Row],[OVEP22]]</f>
        <v>8947</v>
      </c>
      <c r="TW39" s="15">
        <f>Sug0.5[[#This Row],[OVEP23]]</f>
        <v>8913</v>
      </c>
      <c r="TX39" s="15">
        <f>Sug0.5[[#This Row],[OVEP24]]</f>
        <v>8940</v>
      </c>
      <c r="TY39" s="15">
        <f>Sug0.5[[#This Row],[OVEP25]]</f>
        <v>8935</v>
      </c>
      <c r="TZ39" s="15">
        <f>Sug0.5[[#This Row],[OVEP26]]</f>
        <v>8989</v>
      </c>
      <c r="UA39" s="15">
        <f>Sug0.5[[#This Row],[OVEP27]]</f>
        <v>8998</v>
      </c>
      <c r="UB39" s="15">
        <f>Reg[[#This Row],[OBEP2]]</f>
        <v>8470</v>
      </c>
      <c r="UC39" s="15">
        <f>Reg[[#This Row],[OBEP3]]</f>
        <v>8537</v>
      </c>
      <c r="UD39" s="15">
        <f>Reg[[#This Row],[OBEP4]]</f>
        <v>8638</v>
      </c>
      <c r="UE39" s="15">
        <f>Reg[[#This Row],[OBEP5]]</f>
        <v>8719</v>
      </c>
      <c r="UF39" s="15">
        <f>Reg[[#This Row],[OBEP6]]</f>
        <v>8765</v>
      </c>
      <c r="UG39" s="15">
        <f>Reg[[#This Row],[OBEP7]]</f>
        <v>8844</v>
      </c>
      <c r="UH39" s="15">
        <f>Reg[[#This Row],[OBEP8]]</f>
        <v>8953</v>
      </c>
      <c r="UI39" s="15">
        <f>Reg[[#This Row],[OBEP9]]</f>
        <v>9057</v>
      </c>
      <c r="UJ39" s="15">
        <f>Reg[[#This Row],[OBEP10]]</f>
        <v>9141</v>
      </c>
      <c r="UK39" s="15">
        <f>Reg[[#This Row],[OBEP11]]</f>
        <v>9206</v>
      </c>
      <c r="UL39" s="15">
        <f>Reg[[#This Row],[OBEP12]]</f>
        <v>9246</v>
      </c>
      <c r="UM39" s="15">
        <f>Reg[[#This Row],[OBEP13]]</f>
        <v>9338</v>
      </c>
      <c r="UN39" s="15">
        <f>Reg[[#This Row],[OBEP14]]</f>
        <v>9391</v>
      </c>
      <c r="UO39" s="15">
        <f>Reg[[#This Row],[OBEP15]]</f>
        <v>9442</v>
      </c>
      <c r="UP39" s="15">
        <f>Reg[[#This Row],[OBEP16]]</f>
        <v>9510</v>
      </c>
      <c r="UQ39" s="15">
        <f>Reg[[#This Row],[OBEP17]]</f>
        <v>9524</v>
      </c>
      <c r="UR39" s="15">
        <f>Reg[[#This Row],[OBEP18]]</f>
        <v>9541</v>
      </c>
      <c r="US39" s="15">
        <f>Reg[[#This Row],[OBEP19]]</f>
        <v>9520</v>
      </c>
      <c r="UT39" s="15">
        <f>Reg[[#This Row],[OBEP20]]</f>
        <v>9527</v>
      </c>
      <c r="UU39" s="15">
        <f>Reg[[#This Row],[OBEP21]]</f>
        <v>9530</v>
      </c>
      <c r="UV39" s="15">
        <f>Reg[[#This Row],[OBEP22]]</f>
        <v>9583</v>
      </c>
      <c r="UW39" s="15">
        <f>Reg[[#This Row],[OBEP23]]</f>
        <v>9588</v>
      </c>
      <c r="UX39" s="15">
        <f>Reg[[#This Row],[OBEP24]]</f>
        <v>9630</v>
      </c>
      <c r="UY39" s="15">
        <f>Reg[[#This Row],[OBEP25]]</f>
        <v>9626</v>
      </c>
      <c r="UZ39" s="15">
        <f>Reg[[#This Row],[OBEP26]]</f>
        <v>9612</v>
      </c>
      <c r="VA39" s="15">
        <f>Reg[[#This Row],[OBEP27]]</f>
        <v>9658</v>
      </c>
      <c r="VB39" s="15">
        <f>Sug0.2[[#This Row],[OBEP2]]</f>
        <v>8470</v>
      </c>
      <c r="VC39" s="15">
        <f>Sug0.2[[#This Row],[OBEP3]]</f>
        <v>8503</v>
      </c>
      <c r="VD39" s="15">
        <f>Sug0.2[[#This Row],[OBEP4]]</f>
        <v>8583</v>
      </c>
      <c r="VE39" s="15">
        <f>Sug0.2[[#This Row],[OBEP5]]</f>
        <v>8639</v>
      </c>
      <c r="VF39" s="15">
        <f>Sug0.2[[#This Row],[OBEP6]]</f>
        <v>8660</v>
      </c>
      <c r="VG39" s="15">
        <f>Sug0.2[[#This Row],[OBEP7]]</f>
        <v>8715</v>
      </c>
      <c r="VH39" s="15">
        <f>Sug0.2[[#This Row],[OBEP8]]</f>
        <v>8798</v>
      </c>
      <c r="VI39" s="15">
        <f>Sug0.2[[#This Row],[OBEP9]]</f>
        <v>8879</v>
      </c>
      <c r="VJ39" s="15">
        <f>Sug0.2[[#This Row],[OBEP10]]</f>
        <v>8956</v>
      </c>
      <c r="VK39" s="15">
        <f>Sug0.2[[#This Row],[OBEP11]]</f>
        <v>9004</v>
      </c>
      <c r="VL39" s="15">
        <f>Sug0.2[[#This Row],[OBEP12]]</f>
        <v>9029</v>
      </c>
      <c r="VM39" s="15">
        <f>Sug0.2[[#This Row],[OBEP13]]</f>
        <v>9106</v>
      </c>
      <c r="VN39" s="15">
        <f>Sug0.2[[#This Row],[OBEP14]]</f>
        <v>9142</v>
      </c>
      <c r="VO39" s="15">
        <f>Sug0.2[[#This Row],[OBEP15]]</f>
        <v>9180</v>
      </c>
      <c r="VP39" s="15">
        <f>Sug0.2[[#This Row],[OBEP16]]</f>
        <v>9236</v>
      </c>
      <c r="VQ39" s="15">
        <f>Sug0.2[[#This Row],[OBEP17]]</f>
        <v>9237</v>
      </c>
      <c r="VR39" s="15">
        <f>Sug0.2[[#This Row],[OBEP18]]</f>
        <v>9245</v>
      </c>
      <c r="VS39" s="15">
        <f>Sug0.2[[#This Row],[OBEP19]]</f>
        <v>9222</v>
      </c>
      <c r="VT39" s="15">
        <f>Sug0.2[[#This Row],[OBEP20]]</f>
        <v>9228</v>
      </c>
      <c r="VU39" s="15">
        <f>Sug0.2[[#This Row],[OBEP21]]</f>
        <v>9230</v>
      </c>
      <c r="VV39" s="15">
        <f>Sug0.2[[#This Row],[OBEP22]]</f>
        <v>9277</v>
      </c>
      <c r="VW39" s="15">
        <f>Sug0.2[[#This Row],[OBEP23]]</f>
        <v>9289</v>
      </c>
      <c r="VX39" s="15">
        <f>Sug0.2[[#This Row],[OBEP24]]</f>
        <v>9329</v>
      </c>
      <c r="VY39" s="15">
        <f>Sug0.2[[#This Row],[OBEP25]]</f>
        <v>9320</v>
      </c>
      <c r="VZ39" s="15">
        <f>Sug0.2[[#This Row],[OBEP26]]</f>
        <v>9295</v>
      </c>
      <c r="WA39" s="15">
        <f>Sug0.2[[#This Row],[OBEP27]]</f>
        <v>9332</v>
      </c>
      <c r="WB39" s="15">
        <f>Sug0.5[[#This Row],[OBEP2]]</f>
        <v>8470</v>
      </c>
      <c r="WC39" s="15">
        <f>Sug0.5[[#This Row],[OBEP3]]</f>
        <v>8455</v>
      </c>
      <c r="WD39" s="15">
        <f>Sug0.5[[#This Row],[OBEP4]]</f>
        <v>8484</v>
      </c>
      <c r="WE39" s="15">
        <f>Sug0.5[[#This Row],[OBEP5]]</f>
        <v>8484</v>
      </c>
      <c r="WF39" s="15">
        <f>Sug0.5[[#This Row],[OBEP6]]</f>
        <v>8453</v>
      </c>
      <c r="WG39" s="15">
        <f>Sug0.5[[#This Row],[OBEP7]]</f>
        <v>8463</v>
      </c>
      <c r="WH39" s="15">
        <f>Sug0.5[[#This Row],[OBEP8]]</f>
        <v>8499</v>
      </c>
      <c r="WI39" s="15">
        <f>Sug0.5[[#This Row],[OBEP9]]</f>
        <v>8534</v>
      </c>
      <c r="WJ39" s="15">
        <f>Sug0.5[[#This Row],[OBEP10]]</f>
        <v>8562</v>
      </c>
      <c r="WK39" s="15">
        <f>Sug0.5[[#This Row],[OBEP11]]</f>
        <v>8587</v>
      </c>
      <c r="WL39" s="15">
        <f>Sug0.5[[#This Row],[OBEP12]]</f>
        <v>8577</v>
      </c>
      <c r="WM39" s="15">
        <f>Sug0.5[[#This Row],[OBEP13]]</f>
        <v>8628</v>
      </c>
      <c r="WN39" s="15">
        <f>Sug0.5[[#This Row],[OBEP14]]</f>
        <v>8639</v>
      </c>
      <c r="WO39" s="15">
        <f>Sug0.5[[#This Row],[OBEP15]]</f>
        <v>8642</v>
      </c>
      <c r="WP39" s="15">
        <f>Sug0.5[[#This Row],[OBEP16]]</f>
        <v>8695</v>
      </c>
      <c r="WQ39" s="15">
        <f>Sug0.5[[#This Row],[OBEP17]]</f>
        <v>8671</v>
      </c>
      <c r="WR39" s="15">
        <f>Sug0.5[[#This Row],[OBEP18]]</f>
        <v>8689</v>
      </c>
      <c r="WS39" s="15">
        <f>Sug0.5[[#This Row],[OBEP19]]</f>
        <v>8646</v>
      </c>
      <c r="WT39" s="15">
        <f>Sug0.5[[#This Row],[OBEP20]]</f>
        <v>8645</v>
      </c>
      <c r="WU39" s="15">
        <f>Sug0.5[[#This Row],[OBEP21]]</f>
        <v>8628</v>
      </c>
      <c r="WV39" s="15">
        <f>Sug0.5[[#This Row],[OBEP22]]</f>
        <v>8637</v>
      </c>
      <c r="WW39" s="15">
        <f>Sug0.5[[#This Row],[OBEP23]]</f>
        <v>8637</v>
      </c>
      <c r="WX39" s="15">
        <f>Sug0.5[[#This Row],[OBEP24]]</f>
        <v>8646</v>
      </c>
      <c r="WY39" s="15">
        <f>Sug0.5[[#This Row],[OBEP25]]</f>
        <v>8648</v>
      </c>
      <c r="WZ39" s="15">
        <f>Sug0.5[[#This Row],[OBEP26]]</f>
        <v>8619</v>
      </c>
      <c r="XA39" s="15">
        <f>Sug0.5[[#This Row],[OBEP27]]</f>
        <v>8644</v>
      </c>
    </row>
    <row r="40" spans="2:625" x14ac:dyDescent="0.25">
      <c r="B40" s="11">
        <f>Reg[[#This Row],[STEP2]]</f>
        <v>6756</v>
      </c>
      <c r="C40" s="11">
        <f>Reg[[#This Row],[STEP3]]</f>
        <v>7191</v>
      </c>
      <c r="D40" s="11">
        <f>Reg[[#This Row],[STEP4]]</f>
        <v>7527</v>
      </c>
      <c r="E40" s="11">
        <f>Reg[[#This Row],[STEP5]]</f>
        <v>7641</v>
      </c>
      <c r="F40" s="11">
        <f>Reg[[#This Row],[STEP6]]</f>
        <v>7780</v>
      </c>
      <c r="G40" s="11">
        <f>Reg[[#This Row],[STEP7]]</f>
        <v>7821</v>
      </c>
      <c r="H40" s="11">
        <f>Reg[[#This Row],[STEP8]]</f>
        <v>7839</v>
      </c>
      <c r="I40" s="11">
        <f>Reg[[#This Row],[STEP9]]</f>
        <v>7772</v>
      </c>
      <c r="J40" s="11">
        <f>Reg[[#This Row],[STEP10]]</f>
        <v>7657</v>
      </c>
      <c r="K40" s="11">
        <f>Reg[[#This Row],[STEP11]]</f>
        <v>7623</v>
      </c>
      <c r="L40" s="11">
        <f>Reg[[#This Row],[STEP12]]</f>
        <v>7474</v>
      </c>
      <c r="M40" s="11">
        <f>Reg[[#This Row],[STEP13]]</f>
        <v>7409</v>
      </c>
      <c r="N40" s="11">
        <f>Reg[[#This Row],[STEP14]]</f>
        <v>7353</v>
      </c>
      <c r="O40" s="11">
        <f>Reg[[#This Row],[STEP15]]</f>
        <v>7281</v>
      </c>
      <c r="P40" s="11">
        <f>Reg[[#This Row],[STEP16]]</f>
        <v>7213</v>
      </c>
      <c r="Q40" s="11">
        <f>Reg[[#This Row],[STEP17]]</f>
        <v>7151</v>
      </c>
      <c r="R40" s="11">
        <f>Reg[[#This Row],[STEP18]]</f>
        <v>7079</v>
      </c>
      <c r="S40" s="11">
        <f>Reg[[#This Row],[STEP19]]</f>
        <v>7093</v>
      </c>
      <c r="T40" s="11">
        <f>Reg[[#This Row],[STEP20]]</f>
        <v>7074</v>
      </c>
      <c r="U40" s="11">
        <f>Reg[[#This Row],[STEP21]]</f>
        <v>7012</v>
      </c>
      <c r="V40" s="11">
        <f>Reg[[#This Row],[STEP22]]</f>
        <v>6958</v>
      </c>
      <c r="W40" s="11">
        <f>Reg[[#This Row],[STEP23]]</f>
        <v>6949</v>
      </c>
      <c r="X40" s="11">
        <f>Reg[[#This Row],[STEP24]]</f>
        <v>6893</v>
      </c>
      <c r="Y40" s="11">
        <f>Reg[[#This Row],[STEP25]]</f>
        <v>6826</v>
      </c>
      <c r="Z40" s="11">
        <f>Reg[[#This Row],[STEP26]]</f>
        <v>6759</v>
      </c>
      <c r="AA40" s="11">
        <f>Reg[[#This Row],[STEP27]]</f>
        <v>6779</v>
      </c>
      <c r="AB40" s="11">
        <f>Sug0.2[[#This Row],[STEP2]]</f>
        <v>6756</v>
      </c>
      <c r="AC40" s="11">
        <f>Sug0.2[[#This Row],[STEP3]]</f>
        <v>7145</v>
      </c>
      <c r="AD40" s="11">
        <f>Sug0.2[[#This Row],[STEP4]]</f>
        <v>7442</v>
      </c>
      <c r="AE40" s="11">
        <f>Sug0.2[[#This Row],[STEP5]]</f>
        <v>7547</v>
      </c>
      <c r="AF40" s="11">
        <f>Sug0.2[[#This Row],[STEP6]]</f>
        <v>7679</v>
      </c>
      <c r="AG40" s="11">
        <f>Sug0.2[[#This Row],[STEP7]]</f>
        <v>7749</v>
      </c>
      <c r="AH40" s="11">
        <f>Sug0.2[[#This Row],[STEP8]]</f>
        <v>7800</v>
      </c>
      <c r="AI40" s="11">
        <f>Sug0.2[[#This Row],[STEP9]]</f>
        <v>7722</v>
      </c>
      <c r="AJ40" s="11">
        <f>Sug0.2[[#This Row],[STEP10]]</f>
        <v>7624</v>
      </c>
      <c r="AK40" s="11">
        <f>Sug0.2[[#This Row],[STEP11]]</f>
        <v>7599</v>
      </c>
      <c r="AL40" s="11">
        <f>Sug0.2[[#This Row],[STEP12]]</f>
        <v>7450</v>
      </c>
      <c r="AM40" s="11">
        <f>Sug0.2[[#This Row],[STEP13]]</f>
        <v>7425</v>
      </c>
      <c r="AN40" s="11">
        <f>Sug0.2[[#This Row],[STEP14]]</f>
        <v>7388</v>
      </c>
      <c r="AO40" s="11">
        <f>Sug0.2[[#This Row],[STEP15]]</f>
        <v>7339</v>
      </c>
      <c r="AP40" s="11">
        <f>Sug0.2[[#This Row],[STEP16]]</f>
        <v>7277</v>
      </c>
      <c r="AQ40" s="11">
        <f>Sug0.2[[#This Row],[STEP17]]</f>
        <v>7239</v>
      </c>
      <c r="AR40" s="11">
        <f>Sug0.2[[#This Row],[STEP18]]</f>
        <v>7203</v>
      </c>
      <c r="AS40" s="11">
        <f>Sug0.2[[#This Row],[STEP19]]</f>
        <v>7213</v>
      </c>
      <c r="AT40" s="11">
        <f>Sug0.2[[#This Row],[STEP20]]</f>
        <v>7190</v>
      </c>
      <c r="AU40" s="11">
        <f>Sug0.2[[#This Row],[STEP21]]</f>
        <v>7146</v>
      </c>
      <c r="AV40" s="11">
        <f>Sug0.2[[#This Row],[STEP22]]</f>
        <v>7118</v>
      </c>
      <c r="AW40" s="11">
        <f>Sug0.2[[#This Row],[STEP23]]</f>
        <v>7098</v>
      </c>
      <c r="AX40" s="11">
        <f>Sug0.2[[#This Row],[STEP24]]</f>
        <v>7043</v>
      </c>
      <c r="AY40" s="11">
        <f>Sug0.2[[#This Row],[STEP25]]</f>
        <v>6998</v>
      </c>
      <c r="AZ40" s="11">
        <f>Sug0.2[[#This Row],[STEP26]]</f>
        <v>6931</v>
      </c>
      <c r="BA40" s="11">
        <f>Sug0.2[[#This Row],[STEP27]]</f>
        <v>6958</v>
      </c>
      <c r="BB40" s="11">
        <f>Sug0.5[[#This Row],[STEP2]]</f>
        <v>6756</v>
      </c>
      <c r="BC40" s="11">
        <f>Sug0.5[[#This Row],[STEP3]]</f>
        <v>7075</v>
      </c>
      <c r="BD40" s="11">
        <f>Sug0.5[[#This Row],[STEP4]]</f>
        <v>7331</v>
      </c>
      <c r="BE40" s="11">
        <f>Sug0.5[[#This Row],[STEP5]]</f>
        <v>7439</v>
      </c>
      <c r="BF40" s="11">
        <f>Sug0.5[[#This Row],[STEP6]]</f>
        <v>7546</v>
      </c>
      <c r="BG40" s="11">
        <f>Sug0.5[[#This Row],[STEP7]]</f>
        <v>7618</v>
      </c>
      <c r="BH40" s="11">
        <f>Sug0.5[[#This Row],[STEP8]]</f>
        <v>7695</v>
      </c>
      <c r="BI40" s="11">
        <f>Sug0.5[[#This Row],[STEP9]]</f>
        <v>7667</v>
      </c>
      <c r="BJ40" s="11">
        <f>Sug0.5[[#This Row],[STEP10]]</f>
        <v>7610</v>
      </c>
      <c r="BK40" s="11">
        <f>Sug0.5[[#This Row],[STEP11]]</f>
        <v>7591</v>
      </c>
      <c r="BL40" s="11">
        <f>Sug0.5[[#This Row],[STEP12]]</f>
        <v>7506</v>
      </c>
      <c r="BM40" s="11">
        <f>Sug0.5[[#This Row],[STEP13]]</f>
        <v>7515</v>
      </c>
      <c r="BN40" s="11">
        <f>Sug0.5[[#This Row],[STEP14]]</f>
        <v>7506</v>
      </c>
      <c r="BO40" s="11">
        <f>Sug0.5[[#This Row],[STEP15]]</f>
        <v>7484</v>
      </c>
      <c r="BP40" s="11">
        <f>Sug0.5[[#This Row],[STEP16]]</f>
        <v>7454</v>
      </c>
      <c r="BQ40" s="11">
        <f>Sug0.5[[#This Row],[STEP17]]</f>
        <v>7454</v>
      </c>
      <c r="BR40" s="11">
        <f>Sug0.5[[#This Row],[STEP18]]</f>
        <v>7432</v>
      </c>
      <c r="BS40" s="11">
        <f>Sug0.5[[#This Row],[STEP19]]</f>
        <v>7437</v>
      </c>
      <c r="BT40" s="11">
        <f>Sug0.5[[#This Row],[STEP20]]</f>
        <v>7425</v>
      </c>
      <c r="BU40" s="11">
        <f>Sug0.5[[#This Row],[STEP21]]</f>
        <v>7381</v>
      </c>
      <c r="BV40" s="11">
        <f>Sug0.5[[#This Row],[STEP22]]</f>
        <v>7366</v>
      </c>
      <c r="BW40" s="11">
        <f>Sug0.5[[#This Row],[STEP23]]</f>
        <v>7363</v>
      </c>
      <c r="BX40" s="11">
        <f>Sug0.5[[#This Row],[STEP24]]</f>
        <v>7321</v>
      </c>
      <c r="BY40" s="11">
        <f>Sug0.5[[#This Row],[STEP25]]</f>
        <v>7311</v>
      </c>
      <c r="BZ40" s="11">
        <f>Sug0.5[[#This Row],[STEP26]]</f>
        <v>7276</v>
      </c>
      <c r="CA40" s="11">
        <f>Sug0.5[[#This Row],[STEP27]]</f>
        <v>7318</v>
      </c>
      <c r="CB40" s="11">
        <f>Reg[[#This Row],[NASP2]]</f>
        <v>617</v>
      </c>
      <c r="CC40" s="11">
        <f>Reg[[#This Row],[NASP3]]</f>
        <v>999</v>
      </c>
      <c r="CD40" s="11">
        <f>Reg[[#This Row],[NASP4]]</f>
        <v>1361</v>
      </c>
      <c r="CE40" s="11">
        <f>Reg[[#This Row],[NASP5]]</f>
        <v>1811</v>
      </c>
      <c r="CF40" s="11">
        <f>Reg[[#This Row],[NASP6]]</f>
        <v>2197</v>
      </c>
      <c r="CG40" s="11">
        <f>Reg[[#This Row],[NASP7]]</f>
        <v>2623</v>
      </c>
      <c r="CH40" s="11">
        <f>Reg[[#This Row],[NASP8]]</f>
        <v>3017</v>
      </c>
      <c r="CI40" s="11">
        <f>Reg[[#This Row],[NASP9]]</f>
        <v>3415</v>
      </c>
      <c r="CJ40" s="11">
        <f>Reg[[#This Row],[NASP10]]</f>
        <v>3754</v>
      </c>
      <c r="CK40" s="11">
        <f>Reg[[#This Row],[NASP11]]</f>
        <v>4038</v>
      </c>
      <c r="CL40" s="11">
        <f>Reg[[#This Row],[NASP12]]</f>
        <v>4352</v>
      </c>
      <c r="CM40" s="11">
        <f>Reg[[#This Row],[NASP13]]</f>
        <v>4629</v>
      </c>
      <c r="CN40" s="11">
        <f>Reg[[#This Row],[NASP14]]</f>
        <v>4873</v>
      </c>
      <c r="CO40" s="11">
        <f>Reg[[#This Row],[NASP15]]</f>
        <v>5105</v>
      </c>
      <c r="CP40" s="11">
        <f>Reg[[#This Row],[NASP16]]</f>
        <v>5269</v>
      </c>
      <c r="CQ40" s="11">
        <f>Reg[[#This Row],[NASP17]]</f>
        <v>5460</v>
      </c>
      <c r="CR40" s="11">
        <f>Reg[[#This Row],[NASP18]]</f>
        <v>5608</v>
      </c>
      <c r="CS40" s="11">
        <f>Reg[[#This Row],[NASP19]]</f>
        <v>5732</v>
      </c>
      <c r="CT40" s="11">
        <f>Reg[[#This Row],[NASP20]]</f>
        <v>5884</v>
      </c>
      <c r="CU40" s="11">
        <f>Reg[[#This Row],[NASP21]]</f>
        <v>5992</v>
      </c>
      <c r="CV40" s="11">
        <f>Reg[[#This Row],[NASP22]]</f>
        <v>6058</v>
      </c>
      <c r="CW40" s="11">
        <f>Reg[[#This Row],[NASP23]]</f>
        <v>6084</v>
      </c>
      <c r="CX40" s="11">
        <f>Reg[[#This Row],[NASP24]]</f>
        <v>6158</v>
      </c>
      <c r="CY40" s="11">
        <f>Reg[[#This Row],[NASP25]]</f>
        <v>6257</v>
      </c>
      <c r="CZ40" s="11">
        <f>Reg[[#This Row],[NASP26]]</f>
        <v>6352</v>
      </c>
      <c r="DA40" s="11">
        <f>Reg[[#This Row],[NASP27]]</f>
        <v>6388</v>
      </c>
      <c r="DB40" s="11">
        <f>Sug0.2[[#This Row],[NASP2]]</f>
        <v>617</v>
      </c>
      <c r="DC40" s="11">
        <f>Sug0.2[[#This Row],[NASP3]]</f>
        <v>974</v>
      </c>
      <c r="DD40" s="11">
        <f>Sug0.2[[#This Row],[NASP4]]</f>
        <v>1303</v>
      </c>
      <c r="DE40" s="11">
        <f>Sug0.2[[#This Row],[NASP5]]</f>
        <v>1707</v>
      </c>
      <c r="DF40" s="11">
        <f>Sug0.2[[#This Row],[NASP6]]</f>
        <v>2058</v>
      </c>
      <c r="DG40" s="11">
        <f>Sug0.2[[#This Row],[NASP7]]</f>
        <v>2434</v>
      </c>
      <c r="DH40" s="11">
        <f>Sug0.2[[#This Row],[NASP8]]</f>
        <v>2788</v>
      </c>
      <c r="DI40" s="11">
        <f>Sug0.2[[#This Row],[NASP9]]</f>
        <v>3144</v>
      </c>
      <c r="DJ40" s="11">
        <f>Sug0.2[[#This Row],[NASP10]]</f>
        <v>3454</v>
      </c>
      <c r="DK40" s="11">
        <f>Sug0.2[[#This Row],[NASP11]]</f>
        <v>3717</v>
      </c>
      <c r="DL40" s="11">
        <f>Sug0.2[[#This Row],[NASP12]]</f>
        <v>4015</v>
      </c>
      <c r="DM40" s="11">
        <f>Sug0.2[[#This Row],[NASP13]]</f>
        <v>4246</v>
      </c>
      <c r="DN40" s="11">
        <f>Sug0.2[[#This Row],[NASP14]]</f>
        <v>4476</v>
      </c>
      <c r="DO40" s="11">
        <f>Sug0.2[[#This Row],[NASP15]]</f>
        <v>4693</v>
      </c>
      <c r="DP40" s="11">
        <f>Sug0.2[[#This Row],[NASP16]]</f>
        <v>4852</v>
      </c>
      <c r="DQ40" s="11">
        <f>Sug0.2[[#This Row],[NASP17]]</f>
        <v>5020</v>
      </c>
      <c r="DR40" s="11">
        <f>Sug0.2[[#This Row],[NASP18]]</f>
        <v>5149</v>
      </c>
      <c r="DS40" s="11">
        <f>Sug0.2[[#This Row],[NASP19]]</f>
        <v>5264</v>
      </c>
      <c r="DT40" s="11">
        <f>Sug0.2[[#This Row],[NASP20]]</f>
        <v>5431</v>
      </c>
      <c r="DU40" s="11">
        <f>Sug0.2[[#This Row],[NASP21]]</f>
        <v>5528</v>
      </c>
      <c r="DV40" s="11">
        <f>Sug0.2[[#This Row],[NASP22]]</f>
        <v>5590</v>
      </c>
      <c r="DW40" s="11">
        <f>Sug0.2[[#This Row],[NASP23]]</f>
        <v>5631</v>
      </c>
      <c r="DX40" s="11">
        <f>Sug0.2[[#This Row],[NASP24]]</f>
        <v>5726</v>
      </c>
      <c r="DY40" s="11">
        <f>Sug0.2[[#This Row],[NASP25]]</f>
        <v>5809</v>
      </c>
      <c r="DZ40" s="11">
        <f>Sug0.2[[#This Row],[NASP26]]</f>
        <v>5899</v>
      </c>
      <c r="EA40" s="11">
        <f>Sug0.2[[#This Row],[NASP27]]</f>
        <v>5939</v>
      </c>
      <c r="EB40" s="15">
        <f>Sug0.5[[#This Row],[NASP2]]</f>
        <v>617</v>
      </c>
      <c r="EC40" s="15">
        <f>Sug0.5[[#This Row],[NASP3]]</f>
        <v>899</v>
      </c>
      <c r="ED40" s="15">
        <f>Sug0.5[[#This Row],[NASP4]]</f>
        <v>1152</v>
      </c>
      <c r="EE40" s="15">
        <f>Sug0.5[[#This Row],[NASP5]]</f>
        <v>1458</v>
      </c>
      <c r="EF40" s="15">
        <f>Sug0.5[[#This Row],[NASP6]]</f>
        <v>1727</v>
      </c>
      <c r="EG40" s="15">
        <f>Sug0.5[[#This Row],[NASP7]]</f>
        <v>2022</v>
      </c>
      <c r="EH40" s="15">
        <f>Sug0.5[[#This Row],[NASP8]]</f>
        <v>2301</v>
      </c>
      <c r="EI40" s="15">
        <f>Sug0.5[[#This Row],[NASP9]]</f>
        <v>2579</v>
      </c>
      <c r="EJ40" s="15">
        <f>Sug0.5[[#This Row],[NASP10]]</f>
        <v>2819</v>
      </c>
      <c r="EK40" s="15">
        <f>Sug0.5[[#This Row],[NASP11]]</f>
        <v>3039</v>
      </c>
      <c r="EL40" s="15">
        <f>Sug0.5[[#This Row],[NASP12]]</f>
        <v>3268</v>
      </c>
      <c r="EM40" s="15">
        <f>Sug0.5[[#This Row],[NASP13]]</f>
        <v>3456</v>
      </c>
      <c r="EN40" s="15">
        <f>Sug0.5[[#This Row],[NASP14]]</f>
        <v>3635</v>
      </c>
      <c r="EO40" s="15">
        <f>Sug0.5[[#This Row],[NASP15]]</f>
        <v>3817</v>
      </c>
      <c r="EP40" s="15">
        <f>Sug0.5[[#This Row],[NASP16]]</f>
        <v>3954</v>
      </c>
      <c r="EQ40" s="15">
        <f>Sug0.5[[#This Row],[NASP17]]</f>
        <v>4115</v>
      </c>
      <c r="ER40" s="15">
        <f>Sug0.5[[#This Row],[NASP18]]</f>
        <v>4231</v>
      </c>
      <c r="ES40" s="15">
        <f>Sug0.5[[#This Row],[NASP19]]</f>
        <v>4328</v>
      </c>
      <c r="ET40" s="15">
        <f>Sug0.5[[#This Row],[NASP20]]</f>
        <v>4474</v>
      </c>
      <c r="EU40" s="15">
        <f>Sug0.5[[#This Row],[NASP21]]</f>
        <v>4586</v>
      </c>
      <c r="EV40" s="15">
        <f>Sug0.5[[#This Row],[NASP22]]</f>
        <v>4662</v>
      </c>
      <c r="EW40" s="15">
        <f>Sug0.5[[#This Row],[NASP23]]</f>
        <v>4716</v>
      </c>
      <c r="EX40" s="15">
        <f>Sug0.5[[#This Row],[NASP24]]</f>
        <v>4814</v>
      </c>
      <c r="EY40" s="15">
        <f>Sug0.5[[#This Row],[NASP25]]</f>
        <v>4877</v>
      </c>
      <c r="EZ40" s="15">
        <f>Sug0.5[[#This Row],[NASP26]]</f>
        <v>4964</v>
      </c>
      <c r="FA40" s="15">
        <f>Sug0.5[[#This Row],[NASP27]]</f>
        <v>5016</v>
      </c>
      <c r="FB40" s="15">
        <f>Reg[[#This Row],[CIRP2]]</f>
        <v>82</v>
      </c>
      <c r="FC40" s="15">
        <f>Reg[[#This Row],[CIRP3]]</f>
        <v>103</v>
      </c>
      <c r="FD40" s="15">
        <f>Reg[[#This Row],[CIRP4]]</f>
        <v>126</v>
      </c>
      <c r="FE40" s="15">
        <f>Reg[[#This Row],[CIRP5]]</f>
        <v>159</v>
      </c>
      <c r="FF40" s="15">
        <f>Reg[[#This Row],[CIRP6]]</f>
        <v>196</v>
      </c>
      <c r="FG40" s="15">
        <f>Reg[[#This Row],[CIRP7]]</f>
        <v>252</v>
      </c>
      <c r="FH40" s="15">
        <f>Reg[[#This Row],[CIRP8]]</f>
        <v>312</v>
      </c>
      <c r="FI40" s="15">
        <f>Reg[[#This Row],[CIRP9]]</f>
        <v>378</v>
      </c>
      <c r="FJ40" s="15">
        <f>Reg[[#This Row],[CIRP10]]</f>
        <v>436</v>
      </c>
      <c r="FK40" s="15">
        <f>Reg[[#This Row],[CIRP11]]</f>
        <v>500</v>
      </c>
      <c r="FL40" s="15">
        <f>Reg[[#This Row],[CIRP12]]</f>
        <v>579</v>
      </c>
      <c r="FM40" s="15">
        <f>Reg[[#This Row],[CIRP13]]</f>
        <v>647</v>
      </c>
      <c r="FN40" s="15">
        <f>Reg[[#This Row],[CIRP14]]</f>
        <v>735</v>
      </c>
      <c r="FO40" s="15">
        <f>Reg[[#This Row],[CIRP15]]</f>
        <v>818</v>
      </c>
      <c r="FP40" s="15">
        <f>Reg[[#This Row],[CIRP16]]</f>
        <v>895</v>
      </c>
      <c r="FQ40" s="15">
        <f>Reg[[#This Row],[CIRP17]]</f>
        <v>976</v>
      </c>
      <c r="FR40" s="15">
        <f>Reg[[#This Row],[CIRP18]]</f>
        <v>1041</v>
      </c>
      <c r="FS40" s="15">
        <f>Reg[[#This Row],[CIRP19]]</f>
        <v>1113</v>
      </c>
      <c r="FT40" s="15">
        <f>Reg[[#This Row],[CIRP20]]</f>
        <v>1179</v>
      </c>
      <c r="FU40" s="15">
        <f>Reg[[#This Row],[CIRP21]]</f>
        <v>1242</v>
      </c>
      <c r="FV40" s="15">
        <f>Reg[[#This Row],[CIRP22]]</f>
        <v>1313</v>
      </c>
      <c r="FW40" s="15">
        <f>Reg[[#This Row],[CIRP23]]</f>
        <v>1372</v>
      </c>
      <c r="FX40" s="15">
        <f>Reg[[#This Row],[CIRP24]]</f>
        <v>1428</v>
      </c>
      <c r="FY40" s="15">
        <f>Reg[[#This Row],[CIRP25]]</f>
        <v>1503</v>
      </c>
      <c r="FZ40" s="15">
        <f>Reg[[#This Row],[CIRP26]]</f>
        <v>1529</v>
      </c>
      <c r="GA40" s="15">
        <f>Reg[[#This Row],[CIRP27]]</f>
        <v>1605</v>
      </c>
      <c r="GB40" s="15">
        <f>Sug0.2[[#This Row],[CIRP2]]</f>
        <v>82</v>
      </c>
      <c r="GC40" s="15">
        <f>Sug0.2[[#This Row],[CIRP3]]</f>
        <v>98</v>
      </c>
      <c r="GD40" s="15">
        <f>Sug0.2[[#This Row],[CIRP4]]</f>
        <v>121</v>
      </c>
      <c r="GE40" s="15">
        <f>Sug0.2[[#This Row],[CIRP5]]</f>
        <v>150</v>
      </c>
      <c r="GF40" s="15">
        <f>Sug0.2[[#This Row],[CIRP6]]</f>
        <v>185</v>
      </c>
      <c r="GG40" s="15">
        <f>Sug0.2[[#This Row],[CIRP7]]</f>
        <v>235</v>
      </c>
      <c r="GH40" s="15">
        <f>Sug0.2[[#This Row],[CIRP8]]</f>
        <v>278</v>
      </c>
      <c r="GI40" s="15">
        <f>Sug0.2[[#This Row],[CIRP9]]</f>
        <v>338</v>
      </c>
      <c r="GJ40" s="15">
        <f>Sug0.2[[#This Row],[CIRP10]]</f>
        <v>384</v>
      </c>
      <c r="GK40" s="15">
        <f>Sug0.2[[#This Row],[CIRP11]]</f>
        <v>443</v>
      </c>
      <c r="GL40" s="15">
        <f>Sug0.2[[#This Row],[CIRP12]]</f>
        <v>511</v>
      </c>
      <c r="GM40" s="15">
        <f>Sug0.2[[#This Row],[CIRP13]]</f>
        <v>571</v>
      </c>
      <c r="GN40" s="15">
        <f>Sug0.2[[#This Row],[CIRP14]]</f>
        <v>643</v>
      </c>
      <c r="GO40" s="15">
        <f>Sug0.2[[#This Row],[CIRP15]]</f>
        <v>713</v>
      </c>
      <c r="GP40" s="15">
        <f>Sug0.2[[#This Row],[CIRP16]]</f>
        <v>781</v>
      </c>
      <c r="GQ40" s="15">
        <f>Sug0.2[[#This Row],[CIRP17]]</f>
        <v>851</v>
      </c>
      <c r="GR40" s="15">
        <f>Sug0.2[[#This Row],[CIRP18]]</f>
        <v>908</v>
      </c>
      <c r="GS40" s="15">
        <f>Sug0.2[[#This Row],[CIRP19]]</f>
        <v>979</v>
      </c>
      <c r="GT40" s="15">
        <f>Sug0.2[[#This Row],[CIRP20]]</f>
        <v>1035</v>
      </c>
      <c r="GU40" s="15">
        <f>Sug0.2[[#This Row],[CIRP21]]</f>
        <v>1096</v>
      </c>
      <c r="GV40" s="15">
        <f>Sug0.2[[#This Row],[CIRP22]]</f>
        <v>1148</v>
      </c>
      <c r="GW40" s="15">
        <f>Sug0.2[[#This Row],[CIRP23]]</f>
        <v>1187</v>
      </c>
      <c r="GX40" s="15">
        <f>Sug0.2[[#This Row],[CIRP24]]</f>
        <v>1226</v>
      </c>
      <c r="GY40" s="15">
        <f>Sug0.2[[#This Row],[CIRP25]]</f>
        <v>1294</v>
      </c>
      <c r="GZ40" s="15">
        <f>Sug0.2[[#This Row],[CIRP26]]</f>
        <v>1327</v>
      </c>
      <c r="HA40" s="15">
        <f>Sug0.2[[#This Row],[CIRP27]]</f>
        <v>1386</v>
      </c>
      <c r="HB40" s="15">
        <f>Sug0.5[[#This Row],[CIRP2]]</f>
        <v>82</v>
      </c>
      <c r="HC40" s="15">
        <f>Sug0.5[[#This Row],[CIRP3]]</f>
        <v>86</v>
      </c>
      <c r="HD40" s="15">
        <f>Sug0.5[[#This Row],[CIRP4]]</f>
        <v>104</v>
      </c>
      <c r="HE40" s="15">
        <f>Sug0.5[[#This Row],[CIRP5]]</f>
        <v>125</v>
      </c>
      <c r="HF40" s="15">
        <f>Sug0.5[[#This Row],[CIRP6]]</f>
        <v>152</v>
      </c>
      <c r="HG40" s="15">
        <f>Sug0.5[[#This Row],[CIRP7]]</f>
        <v>184</v>
      </c>
      <c r="HH40" s="15">
        <f>Sug0.5[[#This Row],[CIRP8]]</f>
        <v>214</v>
      </c>
      <c r="HI40" s="15">
        <f>Sug0.5[[#This Row],[CIRP9]]</f>
        <v>255</v>
      </c>
      <c r="HJ40" s="15">
        <f>Sug0.5[[#This Row],[CIRP10]]</f>
        <v>280</v>
      </c>
      <c r="HK40" s="15">
        <f>Sug0.5[[#This Row],[CIRP11]]</f>
        <v>321</v>
      </c>
      <c r="HL40" s="15">
        <f>Sug0.5[[#This Row],[CIRP12]]</f>
        <v>363</v>
      </c>
      <c r="HM40" s="15">
        <f>Sug0.5[[#This Row],[CIRP13]]</f>
        <v>404</v>
      </c>
      <c r="HN40" s="15">
        <f>Sug0.5[[#This Row],[CIRP14]]</f>
        <v>458</v>
      </c>
      <c r="HO40" s="15">
        <f>Sug0.5[[#This Row],[CIRP15]]</f>
        <v>503</v>
      </c>
      <c r="HP40" s="15">
        <f>Sug0.5[[#This Row],[CIRP16]]</f>
        <v>539</v>
      </c>
      <c r="HQ40" s="15">
        <f>Sug0.5[[#This Row],[CIRP17]]</f>
        <v>576</v>
      </c>
      <c r="HR40" s="15">
        <f>Sug0.5[[#This Row],[CIRP18]]</f>
        <v>618</v>
      </c>
      <c r="HS40" s="15">
        <f>Sug0.5[[#This Row],[CIRP19]]</f>
        <v>679</v>
      </c>
      <c r="HT40" s="15">
        <f>Sug0.5[[#This Row],[CIRP20]]</f>
        <v>722</v>
      </c>
      <c r="HU40" s="15">
        <f>Sug0.5[[#This Row],[CIRP21]]</f>
        <v>764</v>
      </c>
      <c r="HV40" s="15">
        <f>Sug0.5[[#This Row],[CIRP22]]</f>
        <v>788</v>
      </c>
      <c r="HW40" s="15">
        <f>Sug0.5[[#This Row],[CIRP23]]</f>
        <v>813</v>
      </c>
      <c r="HX40" s="15">
        <f>Sug0.5[[#This Row],[CIRP24]]</f>
        <v>842</v>
      </c>
      <c r="HY40" s="15">
        <f>Sug0.5[[#This Row],[CIRP25]]</f>
        <v>890</v>
      </c>
      <c r="HZ40" s="15">
        <f>Sug0.5[[#This Row],[CIRP26]]</f>
        <v>905</v>
      </c>
      <c r="IA40" s="15">
        <f>Sug0.5[[#This Row],[CIRP27]]</f>
        <v>938</v>
      </c>
      <c r="IB40" s="15">
        <f>Reg[[#This Row],[HCCP2]]</f>
        <v>7</v>
      </c>
      <c r="IC40" s="15">
        <f>Reg[[#This Row],[HCCP3]]</f>
        <v>4</v>
      </c>
      <c r="ID40" s="15">
        <f>Reg[[#This Row],[HCCP4]]</f>
        <v>6</v>
      </c>
      <c r="IE40" s="15">
        <f>Reg[[#This Row],[HCCP5]]</f>
        <v>7</v>
      </c>
      <c r="IF40" s="15">
        <f>Reg[[#This Row],[HCCP6]]</f>
        <v>6</v>
      </c>
      <c r="IG40" s="15">
        <f>Reg[[#This Row],[HCCP7]]</f>
        <v>7</v>
      </c>
      <c r="IH40" s="15">
        <f>Reg[[#This Row],[HCCP8]]</f>
        <v>12</v>
      </c>
      <c r="II40" s="15">
        <f>Reg[[#This Row],[HCCP9]]</f>
        <v>15</v>
      </c>
      <c r="IJ40" s="15">
        <f>Reg[[#This Row],[HCCP10]]</f>
        <v>19</v>
      </c>
      <c r="IK40" s="15">
        <f>Reg[[#This Row],[HCCP11]]</f>
        <v>21</v>
      </c>
      <c r="IL40" s="15">
        <f>Reg[[#This Row],[HCCP12]]</f>
        <v>17</v>
      </c>
      <c r="IM40" s="15">
        <f>Reg[[#This Row],[HCCP13]]</f>
        <v>24</v>
      </c>
      <c r="IN40" s="15">
        <f>Reg[[#This Row],[HCCP14]]</f>
        <v>24</v>
      </c>
      <c r="IO40" s="15">
        <f>Reg[[#This Row],[HCCP15]]</f>
        <v>34</v>
      </c>
      <c r="IP40" s="15">
        <f>Reg[[#This Row],[HCCP16]]</f>
        <v>38</v>
      </c>
      <c r="IQ40" s="15">
        <f>Reg[[#This Row],[HCCP17]]</f>
        <v>41</v>
      </c>
      <c r="IR40" s="15">
        <f>Reg[[#This Row],[HCCP18]]</f>
        <v>41</v>
      </c>
      <c r="IS40" s="15">
        <f>Reg[[#This Row],[HCCP19]]</f>
        <v>48</v>
      </c>
      <c r="IT40" s="15">
        <f>Reg[[#This Row],[HCCP20]]</f>
        <v>50</v>
      </c>
      <c r="IU40" s="15">
        <f>Reg[[#This Row],[HCCP21]]</f>
        <v>52</v>
      </c>
      <c r="IV40" s="15">
        <f>Reg[[#This Row],[HCCP22]]</f>
        <v>61</v>
      </c>
      <c r="IW40" s="15">
        <f>Reg[[#This Row],[HCCP23]]</f>
        <v>54</v>
      </c>
      <c r="IX40" s="15">
        <f>Reg[[#This Row],[HCCP24]]</f>
        <v>68</v>
      </c>
      <c r="IY40" s="15">
        <f>Reg[[#This Row],[HCCP25]]</f>
        <v>75</v>
      </c>
      <c r="IZ40" s="15">
        <f>Reg[[#This Row],[HCCP26]]</f>
        <v>80</v>
      </c>
      <c r="JA40" s="15">
        <f>Reg[[#This Row],[HCCP27]]</f>
        <v>72</v>
      </c>
      <c r="JB40" s="15">
        <f>Sug0.2[[#This Row],[HCCP2]]</f>
        <v>7</v>
      </c>
      <c r="JC40" s="15">
        <f>Sug0.2[[#This Row],[HCCP3]]</f>
        <v>4</v>
      </c>
      <c r="JD40" s="15">
        <f>Sug0.2[[#This Row],[HCCP4]]</f>
        <v>5</v>
      </c>
      <c r="JE40" s="15">
        <f>Sug0.2[[#This Row],[HCCP5]]</f>
        <v>5</v>
      </c>
      <c r="JF40" s="15">
        <f>Sug0.2[[#This Row],[HCCP6]]</f>
        <v>6</v>
      </c>
      <c r="JG40" s="15">
        <f>Sug0.2[[#This Row],[HCCP7]]</f>
        <v>7</v>
      </c>
      <c r="JH40" s="15">
        <f>Sug0.2[[#This Row],[HCCP8]]</f>
        <v>11</v>
      </c>
      <c r="JI40" s="15">
        <f>Sug0.2[[#This Row],[HCCP9]]</f>
        <v>15</v>
      </c>
      <c r="JJ40" s="15">
        <f>Sug0.2[[#This Row],[HCCP10]]</f>
        <v>19</v>
      </c>
      <c r="JK40" s="15">
        <f>Sug0.2[[#This Row],[HCCP11]]</f>
        <v>21</v>
      </c>
      <c r="JL40" s="15">
        <f>Sug0.2[[#This Row],[HCCP12]]</f>
        <v>16</v>
      </c>
      <c r="JM40" s="15">
        <f>Sug0.2[[#This Row],[HCCP13]]</f>
        <v>19</v>
      </c>
      <c r="JN40" s="15">
        <f>Sug0.2[[#This Row],[HCCP14]]</f>
        <v>19</v>
      </c>
      <c r="JO40" s="15">
        <f>Sug0.2[[#This Row],[HCCP15]]</f>
        <v>31</v>
      </c>
      <c r="JP40" s="15">
        <f>Sug0.2[[#This Row],[HCCP16]]</f>
        <v>30</v>
      </c>
      <c r="JQ40" s="15">
        <f>Sug0.2[[#This Row],[HCCP17]]</f>
        <v>33</v>
      </c>
      <c r="JR40" s="15">
        <f>Sug0.2[[#This Row],[HCCP18]]</f>
        <v>36</v>
      </c>
      <c r="JS40" s="15">
        <f>Sug0.2[[#This Row],[HCCP19]]</f>
        <v>41</v>
      </c>
      <c r="JT40" s="15">
        <f>Sug0.2[[#This Row],[HCCP20]]</f>
        <v>41</v>
      </c>
      <c r="JU40" s="15">
        <f>Sug0.2[[#This Row],[HCCP21]]</f>
        <v>43</v>
      </c>
      <c r="JV40" s="15">
        <f>Sug0.2[[#This Row],[HCCP22]]</f>
        <v>53</v>
      </c>
      <c r="JW40" s="15">
        <f>Sug0.2[[#This Row],[HCCP23]]</f>
        <v>50</v>
      </c>
      <c r="JX40" s="15">
        <f>Sug0.2[[#This Row],[HCCP24]]</f>
        <v>55</v>
      </c>
      <c r="JY40" s="15">
        <f>Sug0.2[[#This Row],[HCCP25]]</f>
        <v>64</v>
      </c>
      <c r="JZ40" s="15">
        <f>Sug0.2[[#This Row],[HCCP26]]</f>
        <v>66</v>
      </c>
      <c r="KA40" s="15">
        <f>Sug0.2[[#This Row],[HCCP27]]</f>
        <v>65</v>
      </c>
      <c r="KB40" s="15">
        <f>Sug0.5[[#This Row],[HCCP2]]</f>
        <v>7</v>
      </c>
      <c r="KC40" s="15">
        <f>Sug0.5[[#This Row],[HCCP3]]</f>
        <v>4</v>
      </c>
      <c r="KD40" s="15">
        <f>Sug0.5[[#This Row],[HCCP4]]</f>
        <v>4</v>
      </c>
      <c r="KE40" s="15">
        <f>Sug0.5[[#This Row],[HCCP5]]</f>
        <v>5</v>
      </c>
      <c r="KF40" s="15">
        <f>Sug0.5[[#This Row],[HCCP6]]</f>
        <v>6</v>
      </c>
      <c r="KG40" s="15">
        <f>Sug0.5[[#This Row],[HCCP7]]</f>
        <v>7</v>
      </c>
      <c r="KH40" s="15">
        <f>Sug0.5[[#This Row],[HCCP8]]</f>
        <v>8</v>
      </c>
      <c r="KI40" s="15">
        <f>Sug0.5[[#This Row],[HCCP9]]</f>
        <v>11</v>
      </c>
      <c r="KJ40" s="15">
        <f>Sug0.5[[#This Row],[HCCP10]]</f>
        <v>17</v>
      </c>
      <c r="KK40" s="15">
        <f>Sug0.5[[#This Row],[HCCP11]]</f>
        <v>15</v>
      </c>
      <c r="KL40" s="15">
        <f>Sug0.5[[#This Row],[HCCP12]]</f>
        <v>12</v>
      </c>
      <c r="KM40" s="15">
        <f>Sug0.5[[#This Row],[HCCP13]]</f>
        <v>12</v>
      </c>
      <c r="KN40" s="15">
        <f>Sug0.5[[#This Row],[HCCP14]]</f>
        <v>14</v>
      </c>
      <c r="KO40" s="15">
        <f>Sug0.5[[#This Row],[HCCP15]]</f>
        <v>27</v>
      </c>
      <c r="KP40" s="15">
        <f>Sug0.5[[#This Row],[HCCP16]]</f>
        <v>23</v>
      </c>
      <c r="KQ40" s="15">
        <f>Sug0.5[[#This Row],[HCCP17]]</f>
        <v>21</v>
      </c>
      <c r="KR40" s="15">
        <f>Sug0.5[[#This Row],[HCCP18]]</f>
        <v>25</v>
      </c>
      <c r="KS40" s="15">
        <f>Sug0.5[[#This Row],[HCCP19]]</f>
        <v>29</v>
      </c>
      <c r="KT40" s="15">
        <f>Sug0.5[[#This Row],[HCCP20]]</f>
        <v>28</v>
      </c>
      <c r="KU40" s="15">
        <f>Sug0.5[[#This Row],[HCCP21]]</f>
        <v>29</v>
      </c>
      <c r="KV40" s="15">
        <f>Sug0.5[[#This Row],[HCCP22]]</f>
        <v>36</v>
      </c>
      <c r="KW40" s="15">
        <f>Sug0.5[[#This Row],[HCCP23]]</f>
        <v>39</v>
      </c>
      <c r="KX40" s="15">
        <f>Sug0.5[[#This Row],[HCCP24]]</f>
        <v>37</v>
      </c>
      <c r="KY40" s="15">
        <f>Sug0.5[[#This Row],[HCCP25]]</f>
        <v>45</v>
      </c>
      <c r="KZ40" s="15">
        <f>Sug0.5[[#This Row],[HCCP26]]</f>
        <v>49</v>
      </c>
      <c r="LA40" s="15">
        <f>Sug0.5[[#This Row],[HCCP27]]</f>
        <v>50</v>
      </c>
      <c r="LB40" s="15">
        <f>Reg[[#This Row],[CHDP2]]</f>
        <v>1499</v>
      </c>
      <c r="LC40" s="15">
        <f>Reg[[#This Row],[CHDP3]]</f>
        <v>1540</v>
      </c>
      <c r="LD40" s="15">
        <f>Reg[[#This Row],[CHDP4]]</f>
        <v>1564</v>
      </c>
      <c r="LE40" s="15">
        <f>Reg[[#This Row],[CHDP5]]</f>
        <v>1625</v>
      </c>
      <c r="LF40" s="15">
        <f>Reg[[#This Row],[CHDP6]]</f>
        <v>1692</v>
      </c>
      <c r="LG40" s="15">
        <f>Reg[[#This Row],[CHDP7]]</f>
        <v>1708</v>
      </c>
      <c r="LH40" s="15">
        <f>Reg[[#This Row],[CHDP8]]</f>
        <v>1776</v>
      </c>
      <c r="LI40" s="15">
        <f>Reg[[#This Row],[CHDP9]]</f>
        <v>1793</v>
      </c>
      <c r="LJ40" s="15">
        <f>Reg[[#This Row],[CHDP10]]</f>
        <v>1817</v>
      </c>
      <c r="LK40" s="15">
        <f>Reg[[#This Row],[CHDP11]]</f>
        <v>1831</v>
      </c>
      <c r="LL40" s="15">
        <f>Reg[[#This Row],[CHDP12]]</f>
        <v>1851</v>
      </c>
      <c r="LM40" s="15">
        <f>Reg[[#This Row],[CHDP13]]</f>
        <v>1897</v>
      </c>
      <c r="LN40" s="15">
        <f>Reg[[#This Row],[CHDP14]]</f>
        <v>1911</v>
      </c>
      <c r="LO40" s="15">
        <f>Reg[[#This Row],[CHDP15]]</f>
        <v>1930</v>
      </c>
      <c r="LP40" s="15">
        <f>Reg[[#This Row],[CHDP16]]</f>
        <v>1963</v>
      </c>
      <c r="LQ40" s="15">
        <f>Reg[[#This Row],[CHDP17]]</f>
        <v>1988</v>
      </c>
      <c r="LR40" s="15">
        <f>Reg[[#This Row],[CHDP18]]</f>
        <v>2002</v>
      </c>
      <c r="LS40" s="15">
        <f>Reg[[#This Row],[CHDP19]]</f>
        <v>2035</v>
      </c>
      <c r="LT40" s="15">
        <f>Reg[[#This Row],[CHDP20]]</f>
        <v>2074</v>
      </c>
      <c r="LU40" s="15">
        <f>Reg[[#This Row],[CHDP21]]</f>
        <v>2103</v>
      </c>
      <c r="LV40" s="15">
        <f>Reg[[#This Row],[CHDP22]]</f>
        <v>2111</v>
      </c>
      <c r="LW40" s="15">
        <f>Reg[[#This Row],[CHDP23]]</f>
        <v>2148</v>
      </c>
      <c r="LX40" s="15">
        <f>Reg[[#This Row],[CHDP24]]</f>
        <v>2147</v>
      </c>
      <c r="LY40" s="15">
        <f>Reg[[#This Row],[CHDP25]]</f>
        <v>2176</v>
      </c>
      <c r="LZ40" s="15">
        <f>Reg[[#This Row],[CHDP26]]</f>
        <v>2168</v>
      </c>
      <c r="MA40" s="15">
        <f>Reg[[#This Row],[CHDP27]]</f>
        <v>2213</v>
      </c>
      <c r="MB40" s="15">
        <f>Sug0.2[[#This Row],[CHDP2]]</f>
        <v>1499</v>
      </c>
      <c r="MC40" s="15">
        <f>Sug0.2[[#This Row],[CHDP3]]</f>
        <v>1540</v>
      </c>
      <c r="MD40" s="15">
        <f>Sug0.2[[#This Row],[CHDP4]]</f>
        <v>1564</v>
      </c>
      <c r="ME40" s="15">
        <f>Sug0.2[[#This Row],[CHDP5]]</f>
        <v>1625</v>
      </c>
      <c r="MF40" s="15">
        <f>Sug0.2[[#This Row],[CHDP6]]</f>
        <v>1690</v>
      </c>
      <c r="MG40" s="15">
        <f>Sug0.2[[#This Row],[CHDP7]]</f>
        <v>1704</v>
      </c>
      <c r="MH40" s="15">
        <f>Sug0.2[[#This Row],[CHDP8]]</f>
        <v>1772</v>
      </c>
      <c r="MI40" s="15">
        <f>Sug0.2[[#This Row],[CHDP9]]</f>
        <v>1789</v>
      </c>
      <c r="MJ40" s="15">
        <f>Sug0.2[[#This Row],[CHDP10]]</f>
        <v>1812</v>
      </c>
      <c r="MK40" s="15">
        <f>Sug0.2[[#This Row],[CHDP11]]</f>
        <v>1826</v>
      </c>
      <c r="ML40" s="15">
        <f>Sug0.2[[#This Row],[CHDP12]]</f>
        <v>1844</v>
      </c>
      <c r="MM40" s="15">
        <f>Sug0.2[[#This Row],[CHDP13]]</f>
        <v>1890</v>
      </c>
      <c r="MN40" s="15">
        <f>Sug0.2[[#This Row],[CHDP14]]</f>
        <v>1898</v>
      </c>
      <c r="MO40" s="15">
        <f>Sug0.2[[#This Row],[CHDP15]]</f>
        <v>1920</v>
      </c>
      <c r="MP40" s="15">
        <f>Sug0.2[[#This Row],[CHDP16]]</f>
        <v>1952</v>
      </c>
      <c r="MQ40" s="15">
        <f>Sug0.2[[#This Row],[CHDP17]]</f>
        <v>1974</v>
      </c>
      <c r="MR40" s="15">
        <f>Sug0.2[[#This Row],[CHDP18]]</f>
        <v>1995</v>
      </c>
      <c r="MS40" s="15">
        <f>Sug0.2[[#This Row],[CHDP19]]</f>
        <v>2027</v>
      </c>
      <c r="MT40" s="15">
        <f>Sug0.2[[#This Row],[CHDP20]]</f>
        <v>2067</v>
      </c>
      <c r="MU40" s="15">
        <f>Sug0.2[[#This Row],[CHDP21]]</f>
        <v>2095</v>
      </c>
      <c r="MV40" s="15">
        <f>Sug0.2[[#This Row],[CHDP22]]</f>
        <v>2105</v>
      </c>
      <c r="MW40" s="15">
        <f>Sug0.2[[#This Row],[CHDP23]]</f>
        <v>2139</v>
      </c>
      <c r="MX40" s="15">
        <f>Sug0.2[[#This Row],[CHDP24]]</f>
        <v>2133</v>
      </c>
      <c r="MY40" s="15">
        <f>Sug0.2[[#This Row],[CHDP25]]</f>
        <v>2162</v>
      </c>
      <c r="MZ40" s="15">
        <f>Sug0.2[[#This Row],[CHDP26]]</f>
        <v>2154</v>
      </c>
      <c r="NA40" s="15">
        <f>Sug0.2[[#This Row],[CHDP27]]</f>
        <v>2201</v>
      </c>
      <c r="NB40" s="15">
        <f>Sug0.5[[#This Row],[CHDP2]]</f>
        <v>1499</v>
      </c>
      <c r="NC40" s="15">
        <f>Sug0.5[[#This Row],[CHDP3]]</f>
        <v>1540</v>
      </c>
      <c r="ND40" s="15">
        <f>Sug0.5[[#This Row],[CHDP4]]</f>
        <v>1564</v>
      </c>
      <c r="NE40" s="15">
        <f>Sug0.5[[#This Row],[CHDP5]]</f>
        <v>1620</v>
      </c>
      <c r="NF40" s="15">
        <f>Sug0.5[[#This Row],[CHDP6]]</f>
        <v>1683</v>
      </c>
      <c r="NG40" s="15">
        <f>Sug0.5[[#This Row],[CHDP7]]</f>
        <v>1692</v>
      </c>
      <c r="NH40" s="15">
        <f>Sug0.5[[#This Row],[CHDP8]]</f>
        <v>1754</v>
      </c>
      <c r="NI40" s="15">
        <f>Sug0.5[[#This Row],[CHDP9]]</f>
        <v>1771</v>
      </c>
      <c r="NJ40" s="15">
        <f>Sug0.5[[#This Row],[CHDP10]]</f>
        <v>1786</v>
      </c>
      <c r="NK40" s="15">
        <f>Sug0.5[[#This Row],[CHDP11]]</f>
        <v>1804</v>
      </c>
      <c r="NL40" s="15">
        <f>Sug0.5[[#This Row],[CHDP12]]</f>
        <v>1822</v>
      </c>
      <c r="NM40" s="15">
        <f>Sug0.5[[#This Row],[CHDP13]]</f>
        <v>1860</v>
      </c>
      <c r="NN40" s="15">
        <f>Sug0.5[[#This Row],[CHDP14]]</f>
        <v>1865</v>
      </c>
      <c r="NO40" s="15">
        <f>Sug0.5[[#This Row],[CHDP15]]</f>
        <v>1888</v>
      </c>
      <c r="NP40" s="15">
        <f>Sug0.5[[#This Row],[CHDP16]]</f>
        <v>1911</v>
      </c>
      <c r="NQ40" s="15">
        <f>Sug0.5[[#This Row],[CHDP17]]</f>
        <v>1937</v>
      </c>
      <c r="NR40" s="15">
        <f>Sug0.5[[#This Row],[CHDP18]]</f>
        <v>1959</v>
      </c>
      <c r="NS40" s="15">
        <f>Sug0.5[[#This Row],[CHDP19]]</f>
        <v>1993</v>
      </c>
      <c r="NT40" s="15">
        <f>Sug0.5[[#This Row],[CHDP20]]</f>
        <v>2027</v>
      </c>
      <c r="NU40" s="15">
        <f>Sug0.5[[#This Row],[CHDP21]]</f>
        <v>2052</v>
      </c>
      <c r="NV40" s="15">
        <f>Sug0.5[[#This Row],[CHDP22]]</f>
        <v>2067</v>
      </c>
      <c r="NW40" s="15">
        <f>Sug0.5[[#This Row],[CHDP23]]</f>
        <v>2106</v>
      </c>
      <c r="NX40" s="15">
        <f>Sug0.5[[#This Row],[CHDP24]]</f>
        <v>2111</v>
      </c>
      <c r="NY40" s="15">
        <f>Sug0.5[[#This Row],[CHDP25]]</f>
        <v>2143</v>
      </c>
      <c r="NZ40" s="15">
        <f>Sug0.5[[#This Row],[CHDP26]]</f>
        <v>2139</v>
      </c>
      <c r="OA40" s="15">
        <f>Sug0.5[[#This Row],[CHDP27]]</f>
        <v>2188</v>
      </c>
      <c r="OB40" s="15">
        <f>Reg[[#This Row],[T2DP2]]</f>
        <v>2079</v>
      </c>
      <c r="OC40" s="15">
        <f>Reg[[#This Row],[T2DP3]]</f>
        <v>2161</v>
      </c>
      <c r="OD40" s="15">
        <f>Reg[[#This Row],[T2DP4]]</f>
        <v>2253</v>
      </c>
      <c r="OE40" s="15">
        <f>Reg[[#This Row],[T2DP5]]</f>
        <v>2374</v>
      </c>
      <c r="OF40" s="15">
        <f>Reg[[#This Row],[T2DP6]]</f>
        <v>2465</v>
      </c>
      <c r="OG40" s="15">
        <f>Reg[[#This Row],[T2DP7]]</f>
        <v>2546</v>
      </c>
      <c r="OH40" s="15">
        <f>Reg[[#This Row],[T2DP8]]</f>
        <v>2671</v>
      </c>
      <c r="OI40" s="15">
        <f>Reg[[#This Row],[T2DP9]]</f>
        <v>2748</v>
      </c>
      <c r="OJ40" s="15">
        <f>Reg[[#This Row],[T2DP10]]</f>
        <v>2843</v>
      </c>
      <c r="OK40" s="15">
        <f>Reg[[#This Row],[T2DP11]]</f>
        <v>2919</v>
      </c>
      <c r="OL40" s="15">
        <f>Reg[[#This Row],[T2DP12]]</f>
        <v>2999</v>
      </c>
      <c r="OM40" s="15">
        <f>Reg[[#This Row],[T2DP13]]</f>
        <v>3065</v>
      </c>
      <c r="ON40" s="15">
        <f>Reg[[#This Row],[T2DP14]]</f>
        <v>3169</v>
      </c>
      <c r="OO40" s="15">
        <f>Reg[[#This Row],[T2DP15]]</f>
        <v>3250</v>
      </c>
      <c r="OP40" s="15">
        <f>Reg[[#This Row],[T2DP16]]</f>
        <v>3321</v>
      </c>
      <c r="OQ40" s="15">
        <f>Reg[[#This Row],[T2DP17]]</f>
        <v>3410</v>
      </c>
      <c r="OR40" s="15">
        <f>Reg[[#This Row],[T2DP18]]</f>
        <v>3479</v>
      </c>
      <c r="OS40" s="15">
        <f>Reg[[#This Row],[T2DP19]]</f>
        <v>3549</v>
      </c>
      <c r="OT40" s="15">
        <f>Reg[[#This Row],[T2DP20]]</f>
        <v>3600</v>
      </c>
      <c r="OU40" s="15">
        <f>Reg[[#This Row],[T2DP21]]</f>
        <v>3661</v>
      </c>
      <c r="OV40" s="15">
        <f>Reg[[#This Row],[T2DP22]]</f>
        <v>3686</v>
      </c>
      <c r="OW40" s="15">
        <f>Reg[[#This Row],[T2DP23]]</f>
        <v>3712</v>
      </c>
      <c r="OX40" s="15">
        <f>Reg[[#This Row],[T2DP24]]</f>
        <v>3750</v>
      </c>
      <c r="OY40" s="15">
        <f>Reg[[#This Row],[T2DP25]]</f>
        <v>3774</v>
      </c>
      <c r="OZ40" s="15">
        <f>Reg[[#This Row],[T2DP26]]</f>
        <v>3796</v>
      </c>
      <c r="PA40" s="15">
        <f>Reg[[#This Row],[T2DP27]]</f>
        <v>3836</v>
      </c>
      <c r="PB40" s="15">
        <f>Sug0.2[[#This Row],[T2DP2]]</f>
        <v>2079</v>
      </c>
      <c r="PC40" s="15">
        <f>Sug0.2[[#This Row],[T2DP3]]</f>
        <v>2161</v>
      </c>
      <c r="PD40" s="15">
        <f>Sug0.2[[#This Row],[T2DP4]]</f>
        <v>2253</v>
      </c>
      <c r="PE40" s="15">
        <f>Sug0.2[[#This Row],[T2DP5]]</f>
        <v>2372</v>
      </c>
      <c r="PF40" s="15">
        <f>Sug0.2[[#This Row],[T2DP6]]</f>
        <v>2460</v>
      </c>
      <c r="PG40" s="15">
        <f>Sug0.2[[#This Row],[T2DP7]]</f>
        <v>2542</v>
      </c>
      <c r="PH40" s="15">
        <f>Sug0.2[[#This Row],[T2DP8]]</f>
        <v>2662</v>
      </c>
      <c r="PI40" s="15">
        <f>Sug0.2[[#This Row],[T2DP9]]</f>
        <v>2736</v>
      </c>
      <c r="PJ40" s="15">
        <f>Sug0.2[[#This Row],[T2DP10]]</f>
        <v>2833</v>
      </c>
      <c r="PK40" s="15">
        <f>Sug0.2[[#This Row],[T2DP11]]</f>
        <v>2905</v>
      </c>
      <c r="PL40" s="15">
        <f>Sug0.2[[#This Row],[T2DP12]]</f>
        <v>2981</v>
      </c>
      <c r="PM40" s="15">
        <f>Sug0.2[[#This Row],[T2DP13]]</f>
        <v>3044</v>
      </c>
      <c r="PN40" s="15">
        <f>Sug0.2[[#This Row],[T2DP14]]</f>
        <v>3146</v>
      </c>
      <c r="PO40" s="15">
        <f>Sug0.2[[#This Row],[T2DP15]]</f>
        <v>3226</v>
      </c>
      <c r="PP40" s="15">
        <f>Sug0.2[[#This Row],[T2DP16]]</f>
        <v>3292</v>
      </c>
      <c r="PQ40" s="15">
        <f>Sug0.2[[#This Row],[T2DP17]]</f>
        <v>3377</v>
      </c>
      <c r="PR40" s="15">
        <f>Sug0.2[[#This Row],[T2DP18]]</f>
        <v>3447</v>
      </c>
      <c r="PS40" s="15">
        <f>Sug0.2[[#This Row],[T2DP19]]</f>
        <v>3515</v>
      </c>
      <c r="PT40" s="15">
        <f>Sug0.2[[#This Row],[T2DP20]]</f>
        <v>3559</v>
      </c>
      <c r="PU40" s="15">
        <f>Sug0.2[[#This Row],[T2DP21]]</f>
        <v>3620</v>
      </c>
      <c r="PV40" s="15">
        <f>Sug0.2[[#This Row],[T2DP22]]</f>
        <v>3644</v>
      </c>
      <c r="PW40" s="15">
        <f>Sug0.2[[#This Row],[T2DP23]]</f>
        <v>3668</v>
      </c>
      <c r="PX40" s="15">
        <f>Sug0.2[[#This Row],[T2DP24]]</f>
        <v>3699</v>
      </c>
      <c r="PY40" s="15">
        <f>Sug0.2[[#This Row],[T2DP25]]</f>
        <v>3726</v>
      </c>
      <c r="PZ40" s="15">
        <f>Sug0.2[[#This Row],[T2DP26]]</f>
        <v>3749</v>
      </c>
      <c r="QA40" s="15">
        <f>Sug0.2[[#This Row],[T2DP27]]</f>
        <v>3785</v>
      </c>
      <c r="QB40" s="15">
        <f>Sug0.5[[#This Row],[T2DP2]]</f>
        <v>2079</v>
      </c>
      <c r="QC40" s="15">
        <f>Sug0.5[[#This Row],[T2DP3]]</f>
        <v>2161</v>
      </c>
      <c r="QD40" s="15">
        <f>Sug0.5[[#This Row],[T2DP4]]</f>
        <v>2253</v>
      </c>
      <c r="QE40" s="15">
        <f>Sug0.5[[#This Row],[T2DP5]]</f>
        <v>2366</v>
      </c>
      <c r="QF40" s="15">
        <f>Sug0.5[[#This Row],[T2DP6]]</f>
        <v>2451</v>
      </c>
      <c r="QG40" s="15">
        <f>Sug0.5[[#This Row],[T2DP7]]</f>
        <v>2525</v>
      </c>
      <c r="QH40" s="15">
        <f>Sug0.5[[#This Row],[T2DP8]]</f>
        <v>2637</v>
      </c>
      <c r="QI40" s="15">
        <f>Sug0.5[[#This Row],[T2DP9]]</f>
        <v>2699</v>
      </c>
      <c r="QJ40" s="15">
        <f>Sug0.5[[#This Row],[T2DP10]]</f>
        <v>2793</v>
      </c>
      <c r="QK40" s="15">
        <f>Sug0.5[[#This Row],[T2DP11]]</f>
        <v>2859</v>
      </c>
      <c r="QL40" s="15">
        <f>Sug0.5[[#This Row],[T2DP12]]</f>
        <v>2930</v>
      </c>
      <c r="QM40" s="15">
        <f>Sug0.5[[#This Row],[T2DP13]]</f>
        <v>2988</v>
      </c>
      <c r="QN40" s="15">
        <f>Sug0.5[[#This Row],[T2DP14]]</f>
        <v>3080</v>
      </c>
      <c r="QO40" s="15">
        <f>Sug0.5[[#This Row],[T2DP15]]</f>
        <v>3163</v>
      </c>
      <c r="QP40" s="15">
        <f>Sug0.5[[#This Row],[T2DP16]]</f>
        <v>3215</v>
      </c>
      <c r="QQ40" s="15">
        <f>Sug0.5[[#This Row],[T2DP17]]</f>
        <v>3301</v>
      </c>
      <c r="QR40" s="15">
        <f>Sug0.5[[#This Row],[T2DP18]]</f>
        <v>3374</v>
      </c>
      <c r="QS40" s="15">
        <f>Sug0.5[[#This Row],[T2DP19]]</f>
        <v>3445</v>
      </c>
      <c r="QT40" s="15">
        <f>Sug0.5[[#This Row],[T2DP20]]</f>
        <v>3481</v>
      </c>
      <c r="QU40" s="15">
        <f>Sug0.5[[#This Row],[T2DP21]]</f>
        <v>3532</v>
      </c>
      <c r="QV40" s="15">
        <f>Sug0.5[[#This Row],[T2DP22]]</f>
        <v>3555</v>
      </c>
      <c r="QW40" s="15">
        <f>Sug0.5[[#This Row],[T2DP23]]</f>
        <v>3584</v>
      </c>
      <c r="QX40" s="15">
        <f>Sug0.5[[#This Row],[T2DP24]]</f>
        <v>3610</v>
      </c>
      <c r="QY40" s="15">
        <f>Sug0.5[[#This Row],[T2DP25]]</f>
        <v>3636</v>
      </c>
      <c r="QZ40" s="15">
        <f>Sug0.5[[#This Row],[T2DP26]]</f>
        <v>3668</v>
      </c>
      <c r="RA40" s="15">
        <f>Sug0.5[[#This Row],[T2DP27]]</f>
        <v>3699</v>
      </c>
      <c r="RB40" s="15">
        <f>Reg[[#This Row],[OVEP2]]</f>
        <v>7579</v>
      </c>
      <c r="RC40" s="15">
        <f>Reg[[#This Row],[OVEP3]]</f>
        <v>8078</v>
      </c>
      <c r="RD40" s="15">
        <f>Reg[[#This Row],[OVEP4]]</f>
        <v>8451</v>
      </c>
      <c r="RE40" s="15">
        <f>Reg[[#This Row],[OVEP5]]</f>
        <v>8625</v>
      </c>
      <c r="RF40" s="15">
        <f>Reg[[#This Row],[OVEP6]]</f>
        <v>8832</v>
      </c>
      <c r="RG40" s="15">
        <f>Reg[[#This Row],[OVEP7]]</f>
        <v>8894</v>
      </c>
      <c r="RH40" s="15">
        <f>Reg[[#This Row],[OVEP8]]</f>
        <v>9000</v>
      </c>
      <c r="RI40" s="15">
        <f>Reg[[#This Row],[OVEP9]]</f>
        <v>9052</v>
      </c>
      <c r="RJ40" s="15">
        <f>Reg[[#This Row],[OVEP10]]</f>
        <v>9052</v>
      </c>
      <c r="RK40" s="15">
        <f>Reg[[#This Row],[OVEP11]]</f>
        <v>9005</v>
      </c>
      <c r="RL40" s="15">
        <f>Reg[[#This Row],[OVEP12]]</f>
        <v>8913</v>
      </c>
      <c r="RM40" s="15">
        <f>Reg[[#This Row],[OVEP13]]</f>
        <v>8887</v>
      </c>
      <c r="RN40" s="15">
        <f>Reg[[#This Row],[OVEP14]]</f>
        <v>8950</v>
      </c>
      <c r="RO40" s="15">
        <f>Reg[[#This Row],[OVEP15]]</f>
        <v>8919</v>
      </c>
      <c r="RP40" s="15">
        <f>Reg[[#This Row],[OVEP16]]</f>
        <v>8881</v>
      </c>
      <c r="RQ40" s="15">
        <f>Reg[[#This Row],[OVEP17]]</f>
        <v>8758</v>
      </c>
      <c r="RR40" s="15">
        <f>Reg[[#This Row],[OVEP18]]</f>
        <v>8772</v>
      </c>
      <c r="RS40" s="15">
        <f>Reg[[#This Row],[OVEP19]]</f>
        <v>8813</v>
      </c>
      <c r="RT40" s="15">
        <f>Reg[[#This Row],[OVEP20]]</f>
        <v>8815</v>
      </c>
      <c r="RU40" s="15">
        <f>Reg[[#This Row],[OVEP21]]</f>
        <v>8774</v>
      </c>
      <c r="RV40" s="15">
        <f>Reg[[#This Row],[OVEP22]]</f>
        <v>8848</v>
      </c>
      <c r="RW40" s="15">
        <f>Reg[[#This Row],[OVEP23]]</f>
        <v>8854</v>
      </c>
      <c r="RX40" s="15">
        <f>Reg[[#This Row],[OVEP24]]</f>
        <v>8807</v>
      </c>
      <c r="RY40" s="15">
        <f>Reg[[#This Row],[OVEP25]]</f>
        <v>8935</v>
      </c>
      <c r="RZ40" s="15">
        <f>Reg[[#This Row],[OVEP26]]</f>
        <v>8862</v>
      </c>
      <c r="SA40" s="15">
        <f>Reg[[#This Row],[OVEP27]]</f>
        <v>8856</v>
      </c>
      <c r="SB40" s="15">
        <f>Sug0.2[[#This Row],[OVEP2]]</f>
        <v>7579</v>
      </c>
      <c r="SC40" s="15">
        <f>Sug0.2[[#This Row],[OVEP3]]</f>
        <v>8025</v>
      </c>
      <c r="SD40" s="15">
        <f>Sug0.2[[#This Row],[OVEP4]]</f>
        <v>8375</v>
      </c>
      <c r="SE40" s="15">
        <f>Sug0.2[[#This Row],[OVEP5]]</f>
        <v>8551</v>
      </c>
      <c r="SF40" s="15">
        <f>Sug0.2[[#This Row],[OVEP6]]</f>
        <v>8783</v>
      </c>
      <c r="SG40" s="15">
        <f>Sug0.2[[#This Row],[OVEP7]]</f>
        <v>8866</v>
      </c>
      <c r="SH40" s="15">
        <f>Sug0.2[[#This Row],[OVEP8]]</f>
        <v>8986</v>
      </c>
      <c r="SI40" s="15">
        <f>Sug0.2[[#This Row],[OVEP9]]</f>
        <v>9033</v>
      </c>
      <c r="SJ40" s="15">
        <f>Sug0.2[[#This Row],[OVEP10]]</f>
        <v>9070</v>
      </c>
      <c r="SK40" s="15">
        <f>Sug0.2[[#This Row],[OVEP11]]</f>
        <v>9058</v>
      </c>
      <c r="SL40" s="15">
        <f>Sug0.2[[#This Row],[OVEP12]]</f>
        <v>8978</v>
      </c>
      <c r="SM40" s="15">
        <f>Sug0.2[[#This Row],[OVEP13]]</f>
        <v>8982</v>
      </c>
      <c r="SN40" s="15">
        <f>Sug0.2[[#This Row],[OVEP14]]</f>
        <v>9044</v>
      </c>
      <c r="SO40" s="15">
        <f>Sug0.2[[#This Row],[OVEP15]]</f>
        <v>9006</v>
      </c>
      <c r="SP40" s="15">
        <f>Sug0.2[[#This Row],[OVEP16]]</f>
        <v>8993</v>
      </c>
      <c r="SQ40" s="15">
        <f>Sug0.2[[#This Row],[OVEP17]]</f>
        <v>8867</v>
      </c>
      <c r="SR40" s="15">
        <f>Sug0.2[[#This Row],[OVEP18]]</f>
        <v>8904</v>
      </c>
      <c r="SS40" s="15">
        <f>Sug0.2[[#This Row],[OVEP19]]</f>
        <v>8959</v>
      </c>
      <c r="ST40" s="15">
        <f>Sug0.2[[#This Row],[OVEP20]]</f>
        <v>8972</v>
      </c>
      <c r="SU40" s="15">
        <f>Sug0.2[[#This Row],[OVEP21]]</f>
        <v>8932</v>
      </c>
      <c r="SV40" s="15">
        <f>Sug0.2[[#This Row],[OVEP22]]</f>
        <v>9015</v>
      </c>
      <c r="SW40" s="15">
        <f>Sug0.2[[#This Row],[OVEP23]]</f>
        <v>9049</v>
      </c>
      <c r="SX40" s="15">
        <f>Sug0.2[[#This Row],[OVEP24]]</f>
        <v>9008</v>
      </c>
      <c r="SY40" s="15">
        <f>Sug0.2[[#This Row],[OVEP25]]</f>
        <v>9130</v>
      </c>
      <c r="SZ40" s="15">
        <f>Sug0.2[[#This Row],[OVEP26]]</f>
        <v>9068</v>
      </c>
      <c r="TA40" s="15">
        <f>Sug0.2[[#This Row],[OVEP27]]</f>
        <v>9046</v>
      </c>
      <c r="TB40" s="15">
        <f>Sug0.5[[#This Row],[OVEP2]]</f>
        <v>7579</v>
      </c>
      <c r="TC40" s="15">
        <f>Sug0.5[[#This Row],[OVEP3]]</f>
        <v>7922</v>
      </c>
      <c r="TD40" s="15">
        <f>Sug0.5[[#This Row],[OVEP4]]</f>
        <v>8242</v>
      </c>
      <c r="TE40" s="15">
        <f>Sug0.5[[#This Row],[OVEP5]]</f>
        <v>8431</v>
      </c>
      <c r="TF40" s="15">
        <f>Sug0.5[[#This Row],[OVEP6]]</f>
        <v>8680</v>
      </c>
      <c r="TG40" s="15">
        <f>Sug0.5[[#This Row],[OVEP7]]</f>
        <v>8751</v>
      </c>
      <c r="TH40" s="15">
        <f>Sug0.5[[#This Row],[OVEP8]]</f>
        <v>8918</v>
      </c>
      <c r="TI40" s="15">
        <f>Sug0.5[[#This Row],[OVEP9]]</f>
        <v>9007</v>
      </c>
      <c r="TJ40" s="15">
        <f>Sug0.5[[#This Row],[OVEP10]]</f>
        <v>9076</v>
      </c>
      <c r="TK40" s="15">
        <f>Sug0.5[[#This Row],[OVEP11]]</f>
        <v>9095</v>
      </c>
      <c r="TL40" s="15">
        <f>Sug0.5[[#This Row],[OVEP12]]</f>
        <v>9061</v>
      </c>
      <c r="TM40" s="15">
        <f>Sug0.5[[#This Row],[OVEP13]]</f>
        <v>9128</v>
      </c>
      <c r="TN40" s="15">
        <f>Sug0.5[[#This Row],[OVEP14]]</f>
        <v>9232</v>
      </c>
      <c r="TO40" s="15">
        <f>Sug0.5[[#This Row],[OVEP15]]</f>
        <v>9213</v>
      </c>
      <c r="TP40" s="15">
        <f>Sug0.5[[#This Row],[OVEP16]]</f>
        <v>9214</v>
      </c>
      <c r="TQ40" s="15">
        <f>Sug0.5[[#This Row],[OVEP17]]</f>
        <v>9128</v>
      </c>
      <c r="TR40" s="15">
        <f>Sug0.5[[#This Row],[OVEP18]]</f>
        <v>9188</v>
      </c>
      <c r="TS40" s="15">
        <f>Sug0.5[[#This Row],[OVEP19]]</f>
        <v>9257</v>
      </c>
      <c r="TT40" s="15">
        <f>Sug0.5[[#This Row],[OVEP20]]</f>
        <v>9315</v>
      </c>
      <c r="TU40" s="15">
        <f>Sug0.5[[#This Row],[OVEP21]]</f>
        <v>9280</v>
      </c>
      <c r="TV40" s="15">
        <f>Sug0.5[[#This Row],[OVEP22]]</f>
        <v>9383</v>
      </c>
      <c r="TW40" s="15">
        <f>Sug0.5[[#This Row],[OVEP23]]</f>
        <v>9468</v>
      </c>
      <c r="TX40" s="15">
        <f>Sug0.5[[#This Row],[OVEP24]]</f>
        <v>9455</v>
      </c>
      <c r="TY40" s="15">
        <f>Sug0.5[[#This Row],[OVEP25]]</f>
        <v>9565</v>
      </c>
      <c r="TZ40" s="15">
        <f>Sug0.5[[#This Row],[OVEP26]]</f>
        <v>9521</v>
      </c>
      <c r="UA40" s="15">
        <f>Sug0.5[[#This Row],[OVEP27]]</f>
        <v>9536</v>
      </c>
      <c r="UB40" s="15">
        <f>Reg[[#This Row],[OBEP2]]</f>
        <v>8317</v>
      </c>
      <c r="UC40" s="15">
        <f>Reg[[#This Row],[OBEP3]]</f>
        <v>8409</v>
      </c>
      <c r="UD40" s="15">
        <f>Reg[[#This Row],[OBEP4]]</f>
        <v>8510</v>
      </c>
      <c r="UE40" s="15">
        <f>Reg[[#This Row],[OBEP5]]</f>
        <v>8714</v>
      </c>
      <c r="UF40" s="15">
        <f>Reg[[#This Row],[OBEP6]]</f>
        <v>8825</v>
      </c>
      <c r="UG40" s="15">
        <f>Reg[[#This Row],[OBEP7]]</f>
        <v>8972</v>
      </c>
      <c r="UH40" s="15">
        <f>Reg[[#This Row],[OBEP8]]</f>
        <v>9120</v>
      </c>
      <c r="UI40" s="15">
        <f>Reg[[#This Row],[OBEP9]]</f>
        <v>9236</v>
      </c>
      <c r="UJ40" s="15">
        <f>Reg[[#This Row],[OBEP10]]</f>
        <v>9378</v>
      </c>
      <c r="UK40" s="15">
        <f>Reg[[#This Row],[OBEP11]]</f>
        <v>9530</v>
      </c>
      <c r="UL40" s="15">
        <f>Reg[[#This Row],[OBEP12]]</f>
        <v>9683</v>
      </c>
      <c r="UM40" s="15">
        <f>Reg[[#This Row],[OBEP13]]</f>
        <v>9838</v>
      </c>
      <c r="UN40" s="15">
        <f>Reg[[#This Row],[OBEP14]]</f>
        <v>9913</v>
      </c>
      <c r="UO40" s="15">
        <f>Reg[[#This Row],[OBEP15]]</f>
        <v>10056</v>
      </c>
      <c r="UP40" s="15">
        <f>Reg[[#This Row],[OBEP16]]</f>
        <v>10177</v>
      </c>
      <c r="UQ40" s="15">
        <f>Reg[[#This Row],[OBEP17]]</f>
        <v>10294</v>
      </c>
      <c r="UR40" s="15">
        <f>Reg[[#This Row],[OBEP18]]</f>
        <v>10349</v>
      </c>
      <c r="US40" s="15">
        <f>Reg[[#This Row],[OBEP19]]</f>
        <v>10357</v>
      </c>
      <c r="UT40" s="15">
        <f>Reg[[#This Row],[OBEP20]]</f>
        <v>10411</v>
      </c>
      <c r="UU40" s="15">
        <f>Reg[[#This Row],[OBEP21]]</f>
        <v>10501</v>
      </c>
      <c r="UV40" s="15">
        <f>Reg[[#This Row],[OBEP22]]</f>
        <v>10492</v>
      </c>
      <c r="UW40" s="15">
        <f>Reg[[#This Row],[OBEP23]]</f>
        <v>10546</v>
      </c>
      <c r="UX40" s="15">
        <f>Reg[[#This Row],[OBEP24]]</f>
        <v>10596</v>
      </c>
      <c r="UY40" s="15">
        <f>Reg[[#This Row],[OBEP25]]</f>
        <v>10585</v>
      </c>
      <c r="UZ40" s="15">
        <f>Reg[[#This Row],[OBEP26]]</f>
        <v>10627</v>
      </c>
      <c r="VA40" s="15">
        <f>Reg[[#This Row],[OBEP27]]</f>
        <v>10637</v>
      </c>
      <c r="VB40" s="15">
        <f>Sug0.2[[#This Row],[OBEP2]]</f>
        <v>8317</v>
      </c>
      <c r="VC40" s="15">
        <f>Sug0.2[[#This Row],[OBEP3]]</f>
        <v>8367</v>
      </c>
      <c r="VD40" s="15">
        <f>Sug0.2[[#This Row],[OBEP4]]</f>
        <v>8430</v>
      </c>
      <c r="VE40" s="15">
        <f>Sug0.2[[#This Row],[OBEP5]]</f>
        <v>8587</v>
      </c>
      <c r="VF40" s="15">
        <f>Sug0.2[[#This Row],[OBEP6]]</f>
        <v>8650</v>
      </c>
      <c r="VG40" s="15">
        <f>Sug0.2[[#This Row],[OBEP7]]</f>
        <v>8759</v>
      </c>
      <c r="VH40" s="15">
        <f>Sug0.2[[#This Row],[OBEP8]]</f>
        <v>8875</v>
      </c>
      <c r="VI40" s="15">
        <f>Sug0.2[[#This Row],[OBEP9]]</f>
        <v>8970</v>
      </c>
      <c r="VJ40" s="15">
        <f>Sug0.2[[#This Row],[OBEP10]]</f>
        <v>9067</v>
      </c>
      <c r="VK40" s="15">
        <f>Sug0.2[[#This Row],[OBEP11]]</f>
        <v>9183</v>
      </c>
      <c r="VL40" s="15">
        <f>Sug0.2[[#This Row],[OBEP12]]</f>
        <v>9313</v>
      </c>
      <c r="VM40" s="15">
        <f>Sug0.2[[#This Row],[OBEP13]]</f>
        <v>9440</v>
      </c>
      <c r="VN40" s="15">
        <f>Sug0.2[[#This Row],[OBEP14]]</f>
        <v>9513</v>
      </c>
      <c r="VO40" s="15">
        <f>Sug0.2[[#This Row],[OBEP15]]</f>
        <v>9655</v>
      </c>
      <c r="VP40" s="15">
        <f>Sug0.2[[#This Row],[OBEP16]]</f>
        <v>9749</v>
      </c>
      <c r="VQ40" s="15">
        <f>Sug0.2[[#This Row],[OBEP17]]</f>
        <v>9861</v>
      </c>
      <c r="VR40" s="15">
        <f>Sug0.2[[#This Row],[OBEP18]]</f>
        <v>9905</v>
      </c>
      <c r="VS40" s="15">
        <f>Sug0.2[[#This Row],[OBEP19]]</f>
        <v>9901</v>
      </c>
      <c r="VT40" s="15">
        <f>Sug0.2[[#This Row],[OBEP20]]</f>
        <v>9947</v>
      </c>
      <c r="VU40" s="15">
        <f>Sug0.2[[#This Row],[OBEP21]]</f>
        <v>10044</v>
      </c>
      <c r="VV40" s="15">
        <f>Sug0.2[[#This Row],[OBEP22]]</f>
        <v>10025</v>
      </c>
      <c r="VW40" s="15">
        <f>Sug0.2[[#This Row],[OBEP23]]</f>
        <v>10060</v>
      </c>
      <c r="VX40" s="15">
        <f>Sug0.2[[#This Row],[OBEP24]]</f>
        <v>10098</v>
      </c>
      <c r="VY40" s="15">
        <f>Sug0.2[[#This Row],[OBEP25]]</f>
        <v>10097</v>
      </c>
      <c r="VZ40" s="15">
        <f>Sug0.2[[#This Row],[OBEP26]]</f>
        <v>10139</v>
      </c>
      <c r="WA40" s="15">
        <f>Sug0.2[[#This Row],[OBEP27]]</f>
        <v>10177</v>
      </c>
      <c r="WB40" s="15">
        <f>Sug0.5[[#This Row],[OBEP2]]</f>
        <v>8317</v>
      </c>
      <c r="WC40" s="15">
        <f>Sug0.5[[#This Row],[OBEP3]]</f>
        <v>8293</v>
      </c>
      <c r="WD40" s="15">
        <f>Sug0.5[[#This Row],[OBEP4]]</f>
        <v>8258</v>
      </c>
      <c r="WE40" s="15">
        <f>Sug0.5[[#This Row],[OBEP5]]</f>
        <v>8333</v>
      </c>
      <c r="WF40" s="15">
        <f>Sug0.5[[#This Row],[OBEP6]]</f>
        <v>8305</v>
      </c>
      <c r="WG40" s="15">
        <f>Sug0.5[[#This Row],[OBEP7]]</f>
        <v>8359</v>
      </c>
      <c r="WH40" s="15">
        <f>Sug0.5[[#This Row],[OBEP8]]</f>
        <v>8401</v>
      </c>
      <c r="WI40" s="15">
        <f>Sug0.5[[#This Row],[OBEP9]]</f>
        <v>8435</v>
      </c>
      <c r="WJ40" s="15">
        <f>Sug0.5[[#This Row],[OBEP10]]</f>
        <v>8474</v>
      </c>
      <c r="WK40" s="15">
        <f>Sug0.5[[#This Row],[OBEP11]]</f>
        <v>8543</v>
      </c>
      <c r="WL40" s="15">
        <f>Sug0.5[[#This Row],[OBEP12]]</f>
        <v>8627</v>
      </c>
      <c r="WM40" s="15">
        <f>Sug0.5[[#This Row],[OBEP13]]</f>
        <v>8686</v>
      </c>
      <c r="WN40" s="15">
        <f>Sug0.5[[#This Row],[OBEP14]]</f>
        <v>8702</v>
      </c>
      <c r="WO40" s="15">
        <f>Sug0.5[[#This Row],[OBEP15]]</f>
        <v>8814</v>
      </c>
      <c r="WP40" s="15">
        <f>Sug0.5[[#This Row],[OBEP16]]</f>
        <v>8865</v>
      </c>
      <c r="WQ40" s="15">
        <f>Sug0.5[[#This Row],[OBEP17]]</f>
        <v>8943</v>
      </c>
      <c r="WR40" s="15">
        <f>Sug0.5[[#This Row],[OBEP18]]</f>
        <v>8976</v>
      </c>
      <c r="WS40" s="15">
        <f>Sug0.5[[#This Row],[OBEP19]]</f>
        <v>8972</v>
      </c>
      <c r="WT40" s="15">
        <f>Sug0.5[[#This Row],[OBEP20]]</f>
        <v>8979</v>
      </c>
      <c r="WU40" s="15">
        <f>Sug0.5[[#This Row],[OBEP21]]</f>
        <v>9077</v>
      </c>
      <c r="WV40" s="15">
        <f>Sug0.5[[#This Row],[OBEP22]]</f>
        <v>9049</v>
      </c>
      <c r="WW40" s="15">
        <f>Sug0.5[[#This Row],[OBEP23]]</f>
        <v>9075</v>
      </c>
      <c r="WX40" s="15">
        <f>Sug0.5[[#This Row],[OBEP24]]</f>
        <v>9107</v>
      </c>
      <c r="WY40" s="15">
        <f>Sug0.5[[#This Row],[OBEP25]]</f>
        <v>9105</v>
      </c>
      <c r="WZ40" s="15">
        <f>Sug0.5[[#This Row],[OBEP26]]</f>
        <v>9146</v>
      </c>
      <c r="XA40" s="15">
        <f>Sug0.5[[#This Row],[OBEP27]]</f>
        <v>9160</v>
      </c>
    </row>
    <row r="41" spans="2:625" x14ac:dyDescent="0.25">
      <c r="B41" s="11">
        <f>Reg[[#This Row],[STEP2]]</f>
        <v>5543</v>
      </c>
      <c r="C41" s="11">
        <f>Reg[[#This Row],[STEP3]]</f>
        <v>5889</v>
      </c>
      <c r="D41" s="11">
        <f>Reg[[#This Row],[STEP4]]</f>
        <v>6182</v>
      </c>
      <c r="E41" s="11">
        <f>Reg[[#This Row],[STEP5]]</f>
        <v>6463</v>
      </c>
      <c r="F41" s="11">
        <f>Reg[[#This Row],[STEP6]]</f>
        <v>6733</v>
      </c>
      <c r="G41" s="11">
        <f>Reg[[#This Row],[STEP7]]</f>
        <v>6894</v>
      </c>
      <c r="H41" s="11">
        <f>Reg[[#This Row],[STEP8]]</f>
        <v>7119</v>
      </c>
      <c r="I41" s="11">
        <f>Reg[[#This Row],[STEP9]]</f>
        <v>7299</v>
      </c>
      <c r="J41" s="11">
        <f>Reg[[#This Row],[STEP10]]</f>
        <v>7481</v>
      </c>
      <c r="K41" s="11">
        <f>Reg[[#This Row],[STEP11]]</f>
        <v>7644</v>
      </c>
      <c r="L41" s="11">
        <f>Reg[[#This Row],[STEP12]]</f>
        <v>7842</v>
      </c>
      <c r="M41" s="11">
        <f>Reg[[#This Row],[STEP13]]</f>
        <v>8000</v>
      </c>
      <c r="N41" s="11">
        <f>Reg[[#This Row],[STEP14]]</f>
        <v>8126</v>
      </c>
      <c r="O41" s="11">
        <f>Reg[[#This Row],[STEP15]]</f>
        <v>8238</v>
      </c>
      <c r="P41" s="11">
        <f>Reg[[#This Row],[STEP16]]</f>
        <v>8308</v>
      </c>
      <c r="Q41" s="11">
        <f>Reg[[#This Row],[STEP17]]</f>
        <v>8375</v>
      </c>
      <c r="R41" s="11">
        <f>Reg[[#This Row],[STEP18]]</f>
        <v>8455</v>
      </c>
      <c r="S41" s="11">
        <f>Reg[[#This Row],[STEP19]]</f>
        <v>8508</v>
      </c>
      <c r="T41" s="11">
        <f>Reg[[#This Row],[STEP20]]</f>
        <v>8534</v>
      </c>
      <c r="U41" s="11">
        <f>Reg[[#This Row],[STEP21]]</f>
        <v>8555</v>
      </c>
      <c r="V41" s="11">
        <f>Reg[[#This Row],[STEP22]]</f>
        <v>8642</v>
      </c>
      <c r="W41" s="11">
        <f>Reg[[#This Row],[STEP23]]</f>
        <v>8726</v>
      </c>
      <c r="X41" s="11">
        <f>Reg[[#This Row],[STEP24]]</f>
        <v>8791</v>
      </c>
      <c r="Y41" s="11">
        <f>Reg[[#This Row],[STEP25]]</f>
        <v>8827</v>
      </c>
      <c r="Z41" s="11">
        <f>Reg[[#This Row],[STEP26]]</f>
        <v>8902</v>
      </c>
      <c r="AA41" s="11">
        <f>Reg[[#This Row],[STEP27]]</f>
        <v>8944</v>
      </c>
      <c r="AB41" s="11">
        <f>Sug0.2[[#This Row],[STEP2]]</f>
        <v>5543</v>
      </c>
      <c r="AC41" s="11">
        <f>Sug0.2[[#This Row],[STEP3]]</f>
        <v>5885</v>
      </c>
      <c r="AD41" s="11">
        <f>Sug0.2[[#This Row],[STEP4]]</f>
        <v>6165</v>
      </c>
      <c r="AE41" s="11">
        <f>Sug0.2[[#This Row],[STEP5]]</f>
        <v>6426</v>
      </c>
      <c r="AF41" s="11">
        <f>Sug0.2[[#This Row],[STEP6]]</f>
        <v>6682</v>
      </c>
      <c r="AG41" s="11">
        <f>Sug0.2[[#This Row],[STEP7]]</f>
        <v>6842</v>
      </c>
      <c r="AH41" s="11">
        <f>Sug0.2[[#This Row],[STEP8]]</f>
        <v>7062</v>
      </c>
      <c r="AI41" s="11">
        <f>Sug0.2[[#This Row],[STEP9]]</f>
        <v>7236</v>
      </c>
      <c r="AJ41" s="11">
        <f>Sug0.2[[#This Row],[STEP10]]</f>
        <v>7402</v>
      </c>
      <c r="AK41" s="11">
        <f>Sug0.2[[#This Row],[STEP11]]</f>
        <v>7549</v>
      </c>
      <c r="AL41" s="11">
        <f>Sug0.2[[#This Row],[STEP12]]</f>
        <v>7723</v>
      </c>
      <c r="AM41" s="11">
        <f>Sug0.2[[#This Row],[STEP13]]</f>
        <v>7883</v>
      </c>
      <c r="AN41" s="11">
        <f>Sug0.2[[#This Row],[STEP14]]</f>
        <v>7991</v>
      </c>
      <c r="AO41" s="11">
        <f>Sug0.2[[#This Row],[STEP15]]</f>
        <v>8100</v>
      </c>
      <c r="AP41" s="11">
        <f>Sug0.2[[#This Row],[STEP16]]</f>
        <v>8174</v>
      </c>
      <c r="AQ41" s="11">
        <f>Sug0.2[[#This Row],[STEP17]]</f>
        <v>8245</v>
      </c>
      <c r="AR41" s="11">
        <f>Sug0.2[[#This Row],[STEP18]]</f>
        <v>8328</v>
      </c>
      <c r="AS41" s="11">
        <f>Sug0.2[[#This Row],[STEP19]]</f>
        <v>8382</v>
      </c>
      <c r="AT41" s="11">
        <f>Sug0.2[[#This Row],[STEP20]]</f>
        <v>8410</v>
      </c>
      <c r="AU41" s="11">
        <f>Sug0.2[[#This Row],[STEP21]]</f>
        <v>8435</v>
      </c>
      <c r="AV41" s="11">
        <f>Sug0.2[[#This Row],[STEP22]]</f>
        <v>8520</v>
      </c>
      <c r="AW41" s="11">
        <f>Sug0.2[[#This Row],[STEP23]]</f>
        <v>8605</v>
      </c>
      <c r="AX41" s="11">
        <f>Sug0.2[[#This Row],[STEP24]]</f>
        <v>8634</v>
      </c>
      <c r="AY41" s="11">
        <f>Sug0.2[[#This Row],[STEP25]]</f>
        <v>8662</v>
      </c>
      <c r="AZ41" s="11">
        <f>Sug0.2[[#This Row],[STEP26]]</f>
        <v>8734</v>
      </c>
      <c r="BA41" s="11">
        <f>Sug0.2[[#This Row],[STEP27]]</f>
        <v>8775</v>
      </c>
      <c r="BB41" s="11">
        <f>Sug0.5[[#This Row],[STEP2]]</f>
        <v>5543</v>
      </c>
      <c r="BC41" s="11">
        <f>Sug0.5[[#This Row],[STEP3]]</f>
        <v>5848</v>
      </c>
      <c r="BD41" s="11">
        <f>Sug0.5[[#This Row],[STEP4]]</f>
        <v>6105</v>
      </c>
      <c r="BE41" s="11">
        <f>Sug0.5[[#This Row],[STEP5]]</f>
        <v>6324</v>
      </c>
      <c r="BF41" s="11">
        <f>Sug0.5[[#This Row],[STEP6]]</f>
        <v>6543</v>
      </c>
      <c r="BG41" s="11">
        <f>Sug0.5[[#This Row],[STEP7]]</f>
        <v>6693</v>
      </c>
      <c r="BH41" s="11">
        <f>Sug0.5[[#This Row],[STEP8]]</f>
        <v>6895</v>
      </c>
      <c r="BI41" s="11">
        <f>Sug0.5[[#This Row],[STEP9]]</f>
        <v>7053</v>
      </c>
      <c r="BJ41" s="11">
        <f>Sug0.5[[#This Row],[STEP10]]</f>
        <v>7195</v>
      </c>
      <c r="BK41" s="11">
        <f>Sug0.5[[#This Row],[STEP11]]</f>
        <v>7311</v>
      </c>
      <c r="BL41" s="11">
        <f>Sug0.5[[#This Row],[STEP12]]</f>
        <v>7456</v>
      </c>
      <c r="BM41" s="11">
        <f>Sug0.5[[#This Row],[STEP13]]</f>
        <v>7598</v>
      </c>
      <c r="BN41" s="11">
        <f>Sug0.5[[#This Row],[STEP14]]</f>
        <v>7703</v>
      </c>
      <c r="BO41" s="11">
        <f>Sug0.5[[#This Row],[STEP15]]</f>
        <v>7787</v>
      </c>
      <c r="BP41" s="11">
        <f>Sug0.5[[#This Row],[STEP16]]</f>
        <v>7866</v>
      </c>
      <c r="BQ41" s="11">
        <f>Sug0.5[[#This Row],[STEP17]]</f>
        <v>7935</v>
      </c>
      <c r="BR41" s="11">
        <f>Sug0.5[[#This Row],[STEP18]]</f>
        <v>8005</v>
      </c>
      <c r="BS41" s="11">
        <f>Sug0.5[[#This Row],[STEP19]]</f>
        <v>8043</v>
      </c>
      <c r="BT41" s="11">
        <f>Sug0.5[[#This Row],[STEP20]]</f>
        <v>8061</v>
      </c>
      <c r="BU41" s="11">
        <f>Sug0.5[[#This Row],[STEP21]]</f>
        <v>8080</v>
      </c>
      <c r="BV41" s="11">
        <f>Sug0.5[[#This Row],[STEP22]]</f>
        <v>8181</v>
      </c>
      <c r="BW41" s="11">
        <f>Sug0.5[[#This Row],[STEP23]]</f>
        <v>8238</v>
      </c>
      <c r="BX41" s="11">
        <f>Sug0.5[[#This Row],[STEP24]]</f>
        <v>8303</v>
      </c>
      <c r="BY41" s="11">
        <f>Sug0.5[[#This Row],[STEP25]]</f>
        <v>8314</v>
      </c>
      <c r="BZ41" s="11">
        <f>Sug0.5[[#This Row],[STEP26]]</f>
        <v>8369</v>
      </c>
      <c r="CA41" s="11">
        <f>Sug0.5[[#This Row],[STEP27]]</f>
        <v>8411</v>
      </c>
      <c r="CB41" s="11">
        <f>Reg[[#This Row],[NASP2]]</f>
        <v>705</v>
      </c>
      <c r="CC41" s="11">
        <f>Reg[[#This Row],[NASP3]]</f>
        <v>769</v>
      </c>
      <c r="CD41" s="11">
        <f>Reg[[#This Row],[NASP4]]</f>
        <v>862</v>
      </c>
      <c r="CE41" s="11">
        <f>Reg[[#This Row],[NASP5]]</f>
        <v>927</v>
      </c>
      <c r="CF41" s="11">
        <f>Reg[[#This Row],[NASP6]]</f>
        <v>1000</v>
      </c>
      <c r="CG41" s="11">
        <f>Reg[[#This Row],[NASP7]]</f>
        <v>1108</v>
      </c>
      <c r="CH41" s="11">
        <f>Reg[[#This Row],[NASP8]]</f>
        <v>1203</v>
      </c>
      <c r="CI41" s="11">
        <f>Reg[[#This Row],[NASP9]]</f>
        <v>1263</v>
      </c>
      <c r="CJ41" s="11">
        <f>Reg[[#This Row],[NASP10]]</f>
        <v>1339</v>
      </c>
      <c r="CK41" s="11">
        <f>Reg[[#This Row],[NASP11]]</f>
        <v>1423</v>
      </c>
      <c r="CL41" s="11">
        <f>Reg[[#This Row],[NASP12]]</f>
        <v>1476</v>
      </c>
      <c r="CM41" s="11">
        <f>Reg[[#This Row],[NASP13]]</f>
        <v>1556</v>
      </c>
      <c r="CN41" s="11">
        <f>Reg[[#This Row],[NASP14]]</f>
        <v>1634</v>
      </c>
      <c r="CO41" s="11">
        <f>Reg[[#This Row],[NASP15]]</f>
        <v>1708</v>
      </c>
      <c r="CP41" s="11">
        <f>Reg[[#This Row],[NASP16]]</f>
        <v>1782</v>
      </c>
      <c r="CQ41" s="11">
        <f>Reg[[#This Row],[NASP17]]</f>
        <v>1871</v>
      </c>
      <c r="CR41" s="11">
        <f>Reg[[#This Row],[NASP18]]</f>
        <v>1943</v>
      </c>
      <c r="CS41" s="11">
        <f>Reg[[#This Row],[NASP19]]</f>
        <v>2005</v>
      </c>
      <c r="CT41" s="11">
        <f>Reg[[#This Row],[NASP20]]</f>
        <v>2049</v>
      </c>
      <c r="CU41" s="11">
        <f>Reg[[#This Row],[NASP21]]</f>
        <v>2104</v>
      </c>
      <c r="CV41" s="11">
        <f>Reg[[#This Row],[NASP22]]</f>
        <v>2168</v>
      </c>
      <c r="CW41" s="11">
        <f>Reg[[#This Row],[NASP23]]</f>
        <v>2193</v>
      </c>
      <c r="CX41" s="11">
        <f>Reg[[#This Row],[NASP24]]</f>
        <v>2251</v>
      </c>
      <c r="CY41" s="11">
        <f>Reg[[#This Row],[NASP25]]</f>
        <v>2274</v>
      </c>
      <c r="CZ41" s="11">
        <f>Reg[[#This Row],[NASP26]]</f>
        <v>2318</v>
      </c>
      <c r="DA41" s="11">
        <f>Reg[[#This Row],[NASP27]]</f>
        <v>2344</v>
      </c>
      <c r="DB41" s="11">
        <f>Sug0.2[[#This Row],[NASP2]]</f>
        <v>705</v>
      </c>
      <c r="DC41" s="11">
        <f>Sug0.2[[#This Row],[NASP3]]</f>
        <v>764</v>
      </c>
      <c r="DD41" s="11">
        <f>Sug0.2[[#This Row],[NASP4]]</f>
        <v>852</v>
      </c>
      <c r="DE41" s="11">
        <f>Sug0.2[[#This Row],[NASP5]]</f>
        <v>914</v>
      </c>
      <c r="DF41" s="11">
        <f>Sug0.2[[#This Row],[NASP6]]</f>
        <v>979</v>
      </c>
      <c r="DG41" s="11">
        <f>Sug0.2[[#This Row],[NASP7]]</f>
        <v>1082</v>
      </c>
      <c r="DH41" s="11">
        <f>Sug0.2[[#This Row],[NASP8]]</f>
        <v>1173</v>
      </c>
      <c r="DI41" s="11">
        <f>Sug0.2[[#This Row],[NASP9]]</f>
        <v>1227</v>
      </c>
      <c r="DJ41" s="11">
        <f>Sug0.2[[#This Row],[NASP10]]</f>
        <v>1298</v>
      </c>
      <c r="DK41" s="11">
        <f>Sug0.2[[#This Row],[NASP11]]</f>
        <v>1374</v>
      </c>
      <c r="DL41" s="11">
        <f>Sug0.2[[#This Row],[NASP12]]</f>
        <v>1432</v>
      </c>
      <c r="DM41" s="11">
        <f>Sug0.2[[#This Row],[NASP13]]</f>
        <v>1505</v>
      </c>
      <c r="DN41" s="11">
        <f>Sug0.2[[#This Row],[NASP14]]</f>
        <v>1577</v>
      </c>
      <c r="DO41" s="11">
        <f>Sug0.2[[#This Row],[NASP15]]</f>
        <v>1642</v>
      </c>
      <c r="DP41" s="11">
        <f>Sug0.2[[#This Row],[NASP16]]</f>
        <v>1704</v>
      </c>
      <c r="DQ41" s="11">
        <f>Sug0.2[[#This Row],[NASP17]]</f>
        <v>1779</v>
      </c>
      <c r="DR41" s="11">
        <f>Sug0.2[[#This Row],[NASP18]]</f>
        <v>1836</v>
      </c>
      <c r="DS41" s="11">
        <f>Sug0.2[[#This Row],[NASP19]]</f>
        <v>1894</v>
      </c>
      <c r="DT41" s="11">
        <f>Sug0.2[[#This Row],[NASP20]]</f>
        <v>1936</v>
      </c>
      <c r="DU41" s="11">
        <f>Sug0.2[[#This Row],[NASP21]]</f>
        <v>1986</v>
      </c>
      <c r="DV41" s="11">
        <f>Sug0.2[[#This Row],[NASP22]]</f>
        <v>2040</v>
      </c>
      <c r="DW41" s="11">
        <f>Sug0.2[[#This Row],[NASP23]]</f>
        <v>2057</v>
      </c>
      <c r="DX41" s="11">
        <f>Sug0.2[[#This Row],[NASP24]]</f>
        <v>2121</v>
      </c>
      <c r="DY41" s="11">
        <f>Sug0.2[[#This Row],[NASP25]]</f>
        <v>2147</v>
      </c>
      <c r="DZ41" s="11">
        <f>Sug0.2[[#This Row],[NASP26]]</f>
        <v>2189</v>
      </c>
      <c r="EA41" s="11">
        <f>Sug0.2[[#This Row],[NASP27]]</f>
        <v>2206</v>
      </c>
      <c r="EB41" s="15">
        <f>Sug0.5[[#This Row],[NASP2]]</f>
        <v>705</v>
      </c>
      <c r="EC41" s="15">
        <f>Sug0.5[[#This Row],[NASP3]]</f>
        <v>762</v>
      </c>
      <c r="ED41" s="15">
        <f>Sug0.5[[#This Row],[NASP4]]</f>
        <v>834</v>
      </c>
      <c r="EE41" s="15">
        <f>Sug0.5[[#This Row],[NASP5]]</f>
        <v>889</v>
      </c>
      <c r="EF41" s="15">
        <f>Sug0.5[[#This Row],[NASP6]]</f>
        <v>947</v>
      </c>
      <c r="EG41" s="15">
        <f>Sug0.5[[#This Row],[NASP7]]</f>
        <v>1032</v>
      </c>
      <c r="EH41" s="15">
        <f>Sug0.5[[#This Row],[NASP8]]</f>
        <v>1101</v>
      </c>
      <c r="EI41" s="15">
        <f>Sug0.5[[#This Row],[NASP9]]</f>
        <v>1145</v>
      </c>
      <c r="EJ41" s="15">
        <f>Sug0.5[[#This Row],[NASP10]]</f>
        <v>1203</v>
      </c>
      <c r="EK41" s="15">
        <f>Sug0.5[[#This Row],[NASP11]]</f>
        <v>1275</v>
      </c>
      <c r="EL41" s="15">
        <f>Sug0.5[[#This Row],[NASP12]]</f>
        <v>1329</v>
      </c>
      <c r="EM41" s="15">
        <f>Sug0.5[[#This Row],[NASP13]]</f>
        <v>1386</v>
      </c>
      <c r="EN41" s="15">
        <f>Sug0.5[[#This Row],[NASP14]]</f>
        <v>1441</v>
      </c>
      <c r="EO41" s="15">
        <f>Sug0.5[[#This Row],[NASP15]]</f>
        <v>1489</v>
      </c>
      <c r="EP41" s="15">
        <f>Sug0.5[[#This Row],[NASP16]]</f>
        <v>1546</v>
      </c>
      <c r="EQ41" s="15">
        <f>Sug0.5[[#This Row],[NASP17]]</f>
        <v>1598</v>
      </c>
      <c r="ER41" s="15">
        <f>Sug0.5[[#This Row],[NASP18]]</f>
        <v>1636</v>
      </c>
      <c r="ES41" s="15">
        <f>Sug0.5[[#This Row],[NASP19]]</f>
        <v>1687</v>
      </c>
      <c r="ET41" s="15">
        <f>Sug0.5[[#This Row],[NASP20]]</f>
        <v>1723</v>
      </c>
      <c r="EU41" s="15">
        <f>Sug0.5[[#This Row],[NASP21]]</f>
        <v>1758</v>
      </c>
      <c r="EV41" s="15">
        <f>Sug0.5[[#This Row],[NASP22]]</f>
        <v>1787</v>
      </c>
      <c r="EW41" s="15">
        <f>Sug0.5[[#This Row],[NASP23]]</f>
        <v>1805</v>
      </c>
      <c r="EX41" s="15">
        <f>Sug0.5[[#This Row],[NASP24]]</f>
        <v>1833</v>
      </c>
      <c r="EY41" s="15">
        <f>Sug0.5[[#This Row],[NASP25]]</f>
        <v>1858</v>
      </c>
      <c r="EZ41" s="15">
        <f>Sug0.5[[#This Row],[NASP26]]</f>
        <v>1896</v>
      </c>
      <c r="FA41" s="15">
        <f>Sug0.5[[#This Row],[NASP27]]</f>
        <v>1905</v>
      </c>
      <c r="FB41" s="15">
        <f>Reg[[#This Row],[CIRP2]]</f>
        <v>60</v>
      </c>
      <c r="FC41" s="15">
        <f>Reg[[#This Row],[CIRP3]]</f>
        <v>71</v>
      </c>
      <c r="FD41" s="15">
        <f>Reg[[#This Row],[CIRP4]]</f>
        <v>69</v>
      </c>
      <c r="FE41" s="15">
        <f>Reg[[#This Row],[CIRP5]]</f>
        <v>77</v>
      </c>
      <c r="FF41" s="15">
        <f>Reg[[#This Row],[CIRP6]]</f>
        <v>78</v>
      </c>
      <c r="FG41" s="15">
        <f>Reg[[#This Row],[CIRP7]]</f>
        <v>92</v>
      </c>
      <c r="FH41" s="15">
        <f>Reg[[#This Row],[CIRP8]]</f>
        <v>92</v>
      </c>
      <c r="FI41" s="15">
        <f>Reg[[#This Row],[CIRP9]]</f>
        <v>100</v>
      </c>
      <c r="FJ41" s="15">
        <f>Reg[[#This Row],[CIRP10]]</f>
        <v>105</v>
      </c>
      <c r="FK41" s="15">
        <f>Reg[[#This Row],[CIRP11]]</f>
        <v>115</v>
      </c>
      <c r="FL41" s="15">
        <f>Reg[[#This Row],[CIRP12]]</f>
        <v>125</v>
      </c>
      <c r="FM41" s="15">
        <f>Reg[[#This Row],[CIRP13]]</f>
        <v>145</v>
      </c>
      <c r="FN41" s="15">
        <f>Reg[[#This Row],[CIRP14]]</f>
        <v>154</v>
      </c>
      <c r="FO41" s="15">
        <f>Reg[[#This Row],[CIRP15]]</f>
        <v>169</v>
      </c>
      <c r="FP41" s="15">
        <f>Reg[[#This Row],[CIRP16]]</f>
        <v>178</v>
      </c>
      <c r="FQ41" s="15">
        <f>Reg[[#This Row],[CIRP17]]</f>
        <v>185</v>
      </c>
      <c r="FR41" s="15">
        <f>Reg[[#This Row],[CIRP18]]</f>
        <v>186</v>
      </c>
      <c r="FS41" s="15">
        <f>Reg[[#This Row],[CIRP19]]</f>
        <v>198</v>
      </c>
      <c r="FT41" s="15">
        <f>Reg[[#This Row],[CIRP20]]</f>
        <v>208</v>
      </c>
      <c r="FU41" s="15">
        <f>Reg[[#This Row],[CIRP21]]</f>
        <v>225</v>
      </c>
      <c r="FV41" s="15">
        <f>Reg[[#This Row],[CIRP22]]</f>
        <v>236</v>
      </c>
      <c r="FW41" s="15">
        <f>Reg[[#This Row],[CIRP23]]</f>
        <v>250</v>
      </c>
      <c r="FX41" s="15">
        <f>Reg[[#This Row],[CIRP24]]</f>
        <v>259</v>
      </c>
      <c r="FY41" s="15">
        <f>Reg[[#This Row],[CIRP25]]</f>
        <v>266</v>
      </c>
      <c r="FZ41" s="15">
        <f>Reg[[#This Row],[CIRP26]]</f>
        <v>276</v>
      </c>
      <c r="GA41" s="15">
        <f>Reg[[#This Row],[CIRP27]]</f>
        <v>264</v>
      </c>
      <c r="GB41" s="15">
        <f>Sug0.2[[#This Row],[CIRP2]]</f>
        <v>60</v>
      </c>
      <c r="GC41" s="15">
        <f>Sug0.2[[#This Row],[CIRP3]]</f>
        <v>71</v>
      </c>
      <c r="GD41" s="15">
        <f>Sug0.2[[#This Row],[CIRP4]]</f>
        <v>69</v>
      </c>
      <c r="GE41" s="15">
        <f>Sug0.2[[#This Row],[CIRP5]]</f>
        <v>77</v>
      </c>
      <c r="GF41" s="15">
        <f>Sug0.2[[#This Row],[CIRP6]]</f>
        <v>78</v>
      </c>
      <c r="GG41" s="15">
        <f>Sug0.2[[#This Row],[CIRP7]]</f>
        <v>91</v>
      </c>
      <c r="GH41" s="15">
        <f>Sug0.2[[#This Row],[CIRP8]]</f>
        <v>89</v>
      </c>
      <c r="GI41" s="15">
        <f>Sug0.2[[#This Row],[CIRP9]]</f>
        <v>97</v>
      </c>
      <c r="GJ41" s="15">
        <f>Sug0.2[[#This Row],[CIRP10]]</f>
        <v>101</v>
      </c>
      <c r="GK41" s="15">
        <f>Sug0.2[[#This Row],[CIRP11]]</f>
        <v>110</v>
      </c>
      <c r="GL41" s="15">
        <f>Sug0.2[[#This Row],[CIRP12]]</f>
        <v>118</v>
      </c>
      <c r="GM41" s="15">
        <f>Sug0.2[[#This Row],[CIRP13]]</f>
        <v>138</v>
      </c>
      <c r="GN41" s="15">
        <f>Sug0.2[[#This Row],[CIRP14]]</f>
        <v>147</v>
      </c>
      <c r="GO41" s="15">
        <f>Sug0.2[[#This Row],[CIRP15]]</f>
        <v>160</v>
      </c>
      <c r="GP41" s="15">
        <f>Sug0.2[[#This Row],[CIRP16]]</f>
        <v>168</v>
      </c>
      <c r="GQ41" s="15">
        <f>Sug0.2[[#This Row],[CIRP17]]</f>
        <v>176</v>
      </c>
      <c r="GR41" s="15">
        <f>Sug0.2[[#This Row],[CIRP18]]</f>
        <v>177</v>
      </c>
      <c r="GS41" s="15">
        <f>Sug0.2[[#This Row],[CIRP19]]</f>
        <v>188</v>
      </c>
      <c r="GT41" s="15">
        <f>Sug0.2[[#This Row],[CIRP20]]</f>
        <v>194</v>
      </c>
      <c r="GU41" s="15">
        <f>Sug0.2[[#This Row],[CIRP21]]</f>
        <v>207</v>
      </c>
      <c r="GV41" s="15">
        <f>Sug0.2[[#This Row],[CIRP22]]</f>
        <v>218</v>
      </c>
      <c r="GW41" s="15">
        <f>Sug0.2[[#This Row],[CIRP23]]</f>
        <v>229</v>
      </c>
      <c r="GX41" s="15">
        <f>Sug0.2[[#This Row],[CIRP24]]</f>
        <v>236</v>
      </c>
      <c r="GY41" s="15">
        <f>Sug0.2[[#This Row],[CIRP25]]</f>
        <v>242</v>
      </c>
      <c r="GZ41" s="15">
        <f>Sug0.2[[#This Row],[CIRP26]]</f>
        <v>250</v>
      </c>
      <c r="HA41" s="15">
        <f>Sug0.2[[#This Row],[CIRP27]]</f>
        <v>238</v>
      </c>
      <c r="HB41" s="15">
        <f>Sug0.5[[#This Row],[CIRP2]]</f>
        <v>60</v>
      </c>
      <c r="HC41" s="15">
        <f>Sug0.5[[#This Row],[CIRP3]]</f>
        <v>70</v>
      </c>
      <c r="HD41" s="15">
        <f>Sug0.5[[#This Row],[CIRP4]]</f>
        <v>67</v>
      </c>
      <c r="HE41" s="15">
        <f>Sug0.5[[#This Row],[CIRP5]]</f>
        <v>73</v>
      </c>
      <c r="HF41" s="15">
        <f>Sug0.5[[#This Row],[CIRP6]]</f>
        <v>71</v>
      </c>
      <c r="HG41" s="15">
        <f>Sug0.5[[#This Row],[CIRP7]]</f>
        <v>85</v>
      </c>
      <c r="HH41" s="15">
        <f>Sug0.5[[#This Row],[CIRP8]]</f>
        <v>86</v>
      </c>
      <c r="HI41" s="15">
        <f>Sug0.5[[#This Row],[CIRP9]]</f>
        <v>92</v>
      </c>
      <c r="HJ41" s="15">
        <f>Sug0.5[[#This Row],[CIRP10]]</f>
        <v>94</v>
      </c>
      <c r="HK41" s="15">
        <f>Sug0.5[[#This Row],[CIRP11]]</f>
        <v>102</v>
      </c>
      <c r="HL41" s="15">
        <f>Sug0.5[[#This Row],[CIRP12]]</f>
        <v>108</v>
      </c>
      <c r="HM41" s="15">
        <f>Sug0.5[[#This Row],[CIRP13]]</f>
        <v>126</v>
      </c>
      <c r="HN41" s="15">
        <f>Sug0.5[[#This Row],[CIRP14]]</f>
        <v>134</v>
      </c>
      <c r="HO41" s="15">
        <f>Sug0.5[[#This Row],[CIRP15]]</f>
        <v>148</v>
      </c>
      <c r="HP41" s="15">
        <f>Sug0.5[[#This Row],[CIRP16]]</f>
        <v>149</v>
      </c>
      <c r="HQ41" s="15">
        <f>Sug0.5[[#This Row],[CIRP17]]</f>
        <v>158</v>
      </c>
      <c r="HR41" s="15">
        <f>Sug0.5[[#This Row],[CIRP18]]</f>
        <v>160</v>
      </c>
      <c r="HS41" s="15">
        <f>Sug0.5[[#This Row],[CIRP19]]</f>
        <v>168</v>
      </c>
      <c r="HT41" s="15">
        <f>Sug0.5[[#This Row],[CIRP20]]</f>
        <v>168</v>
      </c>
      <c r="HU41" s="15">
        <f>Sug0.5[[#This Row],[CIRP21]]</f>
        <v>179</v>
      </c>
      <c r="HV41" s="15">
        <f>Sug0.5[[#This Row],[CIRP22]]</f>
        <v>191</v>
      </c>
      <c r="HW41" s="15">
        <f>Sug0.5[[#This Row],[CIRP23]]</f>
        <v>198</v>
      </c>
      <c r="HX41" s="15">
        <f>Sug0.5[[#This Row],[CIRP24]]</f>
        <v>203</v>
      </c>
      <c r="HY41" s="15">
        <f>Sug0.5[[#This Row],[CIRP25]]</f>
        <v>206</v>
      </c>
      <c r="HZ41" s="15">
        <f>Sug0.5[[#This Row],[CIRP26]]</f>
        <v>209</v>
      </c>
      <c r="IA41" s="15">
        <f>Sug0.5[[#This Row],[CIRP27]]</f>
        <v>199</v>
      </c>
      <c r="IB41" s="15">
        <f>Reg[[#This Row],[HCCP2]]</f>
        <v>3</v>
      </c>
      <c r="IC41" s="15">
        <f>Reg[[#This Row],[HCCP3]]</f>
        <v>4</v>
      </c>
      <c r="ID41" s="15">
        <f>Reg[[#This Row],[HCCP4]]</f>
        <v>3</v>
      </c>
      <c r="IE41" s="15">
        <f>Reg[[#This Row],[HCCP5]]</f>
        <v>0</v>
      </c>
      <c r="IF41" s="15">
        <f>Reg[[#This Row],[HCCP6]]</f>
        <v>2</v>
      </c>
      <c r="IG41" s="15">
        <f>Reg[[#This Row],[HCCP7]]</f>
        <v>1</v>
      </c>
      <c r="IH41" s="15">
        <f>Reg[[#This Row],[HCCP8]]</f>
        <v>1</v>
      </c>
      <c r="II41" s="15">
        <f>Reg[[#This Row],[HCCP9]]</f>
        <v>2</v>
      </c>
      <c r="IJ41" s="15">
        <f>Reg[[#This Row],[HCCP10]]</f>
        <v>3</v>
      </c>
      <c r="IK41" s="15">
        <f>Reg[[#This Row],[HCCP11]]</f>
        <v>8</v>
      </c>
      <c r="IL41" s="15">
        <f>Reg[[#This Row],[HCCP12]]</f>
        <v>7</v>
      </c>
      <c r="IM41" s="15">
        <f>Reg[[#This Row],[HCCP13]]</f>
        <v>10</v>
      </c>
      <c r="IN41" s="15">
        <f>Reg[[#This Row],[HCCP14]]</f>
        <v>11</v>
      </c>
      <c r="IO41" s="15">
        <f>Reg[[#This Row],[HCCP15]]</f>
        <v>10</v>
      </c>
      <c r="IP41" s="15">
        <f>Reg[[#This Row],[HCCP16]]</f>
        <v>11</v>
      </c>
      <c r="IQ41" s="15">
        <f>Reg[[#This Row],[HCCP17]]</f>
        <v>8</v>
      </c>
      <c r="IR41" s="15">
        <f>Reg[[#This Row],[HCCP18]]</f>
        <v>10</v>
      </c>
      <c r="IS41" s="15">
        <f>Reg[[#This Row],[HCCP19]]</f>
        <v>12</v>
      </c>
      <c r="IT41" s="15">
        <f>Reg[[#This Row],[HCCP20]]</f>
        <v>15</v>
      </c>
      <c r="IU41" s="15">
        <f>Reg[[#This Row],[HCCP21]]</f>
        <v>19</v>
      </c>
      <c r="IV41" s="15">
        <f>Reg[[#This Row],[HCCP22]]</f>
        <v>17</v>
      </c>
      <c r="IW41" s="15">
        <f>Reg[[#This Row],[HCCP23]]</f>
        <v>16</v>
      </c>
      <c r="IX41" s="15">
        <f>Reg[[#This Row],[HCCP24]]</f>
        <v>11</v>
      </c>
      <c r="IY41" s="15">
        <f>Reg[[#This Row],[HCCP25]]</f>
        <v>13</v>
      </c>
      <c r="IZ41" s="15">
        <f>Reg[[#This Row],[HCCP26]]</f>
        <v>14</v>
      </c>
      <c r="JA41" s="15">
        <f>Reg[[#This Row],[HCCP27]]</f>
        <v>11</v>
      </c>
      <c r="JB41" s="15">
        <f>Sug0.2[[#This Row],[HCCP2]]</f>
        <v>3</v>
      </c>
      <c r="JC41" s="15">
        <f>Sug0.2[[#This Row],[HCCP3]]</f>
        <v>4</v>
      </c>
      <c r="JD41" s="15">
        <f>Sug0.2[[#This Row],[HCCP4]]</f>
        <v>3</v>
      </c>
      <c r="JE41" s="15">
        <f>Sug0.2[[#This Row],[HCCP5]]</f>
        <v>0</v>
      </c>
      <c r="JF41" s="15">
        <f>Sug0.2[[#This Row],[HCCP6]]</f>
        <v>2</v>
      </c>
      <c r="JG41" s="15">
        <f>Sug0.2[[#This Row],[HCCP7]]</f>
        <v>1</v>
      </c>
      <c r="JH41" s="15">
        <f>Sug0.2[[#This Row],[HCCP8]]</f>
        <v>1</v>
      </c>
      <c r="JI41" s="15">
        <f>Sug0.2[[#This Row],[HCCP9]]</f>
        <v>1</v>
      </c>
      <c r="JJ41" s="15">
        <f>Sug0.2[[#This Row],[HCCP10]]</f>
        <v>3</v>
      </c>
      <c r="JK41" s="15">
        <f>Sug0.2[[#This Row],[HCCP11]]</f>
        <v>8</v>
      </c>
      <c r="JL41" s="15">
        <f>Sug0.2[[#This Row],[HCCP12]]</f>
        <v>7</v>
      </c>
      <c r="JM41" s="15">
        <f>Sug0.2[[#This Row],[HCCP13]]</f>
        <v>10</v>
      </c>
      <c r="JN41" s="15">
        <f>Sug0.2[[#This Row],[HCCP14]]</f>
        <v>11</v>
      </c>
      <c r="JO41" s="15">
        <f>Sug0.2[[#This Row],[HCCP15]]</f>
        <v>10</v>
      </c>
      <c r="JP41" s="15">
        <f>Sug0.2[[#This Row],[HCCP16]]</f>
        <v>11</v>
      </c>
      <c r="JQ41" s="15">
        <f>Sug0.2[[#This Row],[HCCP17]]</f>
        <v>8</v>
      </c>
      <c r="JR41" s="15">
        <f>Sug0.2[[#This Row],[HCCP18]]</f>
        <v>10</v>
      </c>
      <c r="JS41" s="15">
        <f>Sug0.2[[#This Row],[HCCP19]]</f>
        <v>12</v>
      </c>
      <c r="JT41" s="15">
        <f>Sug0.2[[#This Row],[HCCP20]]</f>
        <v>15</v>
      </c>
      <c r="JU41" s="15">
        <f>Sug0.2[[#This Row],[HCCP21]]</f>
        <v>20</v>
      </c>
      <c r="JV41" s="15">
        <f>Sug0.2[[#This Row],[HCCP22]]</f>
        <v>17</v>
      </c>
      <c r="JW41" s="15">
        <f>Sug0.2[[#This Row],[HCCP23]]</f>
        <v>16</v>
      </c>
      <c r="JX41" s="15">
        <f>Sug0.2[[#This Row],[HCCP24]]</f>
        <v>10</v>
      </c>
      <c r="JY41" s="15">
        <f>Sug0.2[[#This Row],[HCCP25]]</f>
        <v>13</v>
      </c>
      <c r="JZ41" s="15">
        <f>Sug0.2[[#This Row],[HCCP26]]</f>
        <v>14</v>
      </c>
      <c r="KA41" s="15">
        <f>Sug0.2[[#This Row],[HCCP27]]</f>
        <v>11</v>
      </c>
      <c r="KB41" s="15">
        <f>Sug0.5[[#This Row],[HCCP2]]</f>
        <v>3</v>
      </c>
      <c r="KC41" s="15">
        <f>Sug0.5[[#This Row],[HCCP3]]</f>
        <v>4</v>
      </c>
      <c r="KD41" s="15">
        <f>Sug0.5[[#This Row],[HCCP4]]</f>
        <v>3</v>
      </c>
      <c r="KE41" s="15">
        <f>Sug0.5[[#This Row],[HCCP5]]</f>
        <v>0</v>
      </c>
      <c r="KF41" s="15">
        <f>Sug0.5[[#This Row],[HCCP6]]</f>
        <v>2</v>
      </c>
      <c r="KG41" s="15">
        <f>Sug0.5[[#This Row],[HCCP7]]</f>
        <v>1</v>
      </c>
      <c r="KH41" s="15">
        <f>Sug0.5[[#This Row],[HCCP8]]</f>
        <v>1</v>
      </c>
      <c r="KI41" s="15">
        <f>Sug0.5[[#This Row],[HCCP9]]</f>
        <v>1</v>
      </c>
      <c r="KJ41" s="15">
        <f>Sug0.5[[#This Row],[HCCP10]]</f>
        <v>3</v>
      </c>
      <c r="KK41" s="15">
        <f>Sug0.5[[#This Row],[HCCP11]]</f>
        <v>9</v>
      </c>
      <c r="KL41" s="15">
        <f>Sug0.5[[#This Row],[HCCP12]]</f>
        <v>8</v>
      </c>
      <c r="KM41" s="15">
        <f>Sug0.5[[#This Row],[HCCP13]]</f>
        <v>11</v>
      </c>
      <c r="KN41" s="15">
        <f>Sug0.5[[#This Row],[HCCP14]]</f>
        <v>12</v>
      </c>
      <c r="KO41" s="15">
        <f>Sug0.5[[#This Row],[HCCP15]]</f>
        <v>9</v>
      </c>
      <c r="KP41" s="15">
        <f>Sug0.5[[#This Row],[HCCP16]]</f>
        <v>11</v>
      </c>
      <c r="KQ41" s="15">
        <f>Sug0.5[[#This Row],[HCCP17]]</f>
        <v>7</v>
      </c>
      <c r="KR41" s="15">
        <f>Sug0.5[[#This Row],[HCCP18]]</f>
        <v>10</v>
      </c>
      <c r="KS41" s="15">
        <f>Sug0.5[[#This Row],[HCCP19]]</f>
        <v>12</v>
      </c>
      <c r="KT41" s="15">
        <f>Sug0.5[[#This Row],[HCCP20]]</f>
        <v>13</v>
      </c>
      <c r="KU41" s="15">
        <f>Sug0.5[[#This Row],[HCCP21]]</f>
        <v>17</v>
      </c>
      <c r="KV41" s="15">
        <f>Sug0.5[[#This Row],[HCCP22]]</f>
        <v>14</v>
      </c>
      <c r="KW41" s="15">
        <f>Sug0.5[[#This Row],[HCCP23]]</f>
        <v>14</v>
      </c>
      <c r="KX41" s="15">
        <f>Sug0.5[[#This Row],[HCCP24]]</f>
        <v>9</v>
      </c>
      <c r="KY41" s="15">
        <f>Sug0.5[[#This Row],[HCCP25]]</f>
        <v>13</v>
      </c>
      <c r="KZ41" s="15">
        <f>Sug0.5[[#This Row],[HCCP26]]</f>
        <v>14</v>
      </c>
      <c r="LA41" s="15">
        <f>Sug0.5[[#This Row],[HCCP27]]</f>
        <v>7</v>
      </c>
      <c r="LB41" s="15">
        <f>Reg[[#This Row],[CHDP2]]</f>
        <v>1395</v>
      </c>
      <c r="LC41" s="15">
        <f>Reg[[#This Row],[CHDP3]]</f>
        <v>1442</v>
      </c>
      <c r="LD41" s="15">
        <f>Reg[[#This Row],[CHDP4]]</f>
        <v>1457</v>
      </c>
      <c r="LE41" s="15">
        <f>Reg[[#This Row],[CHDP5]]</f>
        <v>1503</v>
      </c>
      <c r="LF41" s="15">
        <f>Reg[[#This Row],[CHDP6]]</f>
        <v>1535</v>
      </c>
      <c r="LG41" s="15">
        <f>Reg[[#This Row],[CHDP7]]</f>
        <v>1566</v>
      </c>
      <c r="LH41" s="15">
        <f>Reg[[#This Row],[CHDP8]]</f>
        <v>1603</v>
      </c>
      <c r="LI41" s="15">
        <f>Reg[[#This Row],[CHDP9]]</f>
        <v>1653</v>
      </c>
      <c r="LJ41" s="15">
        <f>Reg[[#This Row],[CHDP10]]</f>
        <v>1682</v>
      </c>
      <c r="LK41" s="15">
        <f>Reg[[#This Row],[CHDP11]]</f>
        <v>1704</v>
      </c>
      <c r="LL41" s="15">
        <f>Reg[[#This Row],[CHDP12]]</f>
        <v>1736</v>
      </c>
      <c r="LM41" s="15">
        <f>Reg[[#This Row],[CHDP13]]</f>
        <v>1779</v>
      </c>
      <c r="LN41" s="15">
        <f>Reg[[#This Row],[CHDP14]]</f>
        <v>1761</v>
      </c>
      <c r="LO41" s="15">
        <f>Reg[[#This Row],[CHDP15]]</f>
        <v>1793</v>
      </c>
      <c r="LP41" s="15">
        <f>Reg[[#This Row],[CHDP16]]</f>
        <v>1787</v>
      </c>
      <c r="LQ41" s="15">
        <f>Reg[[#This Row],[CHDP17]]</f>
        <v>1815</v>
      </c>
      <c r="LR41" s="15">
        <f>Reg[[#This Row],[CHDP18]]</f>
        <v>1833</v>
      </c>
      <c r="LS41" s="15">
        <f>Reg[[#This Row],[CHDP19]]</f>
        <v>1850</v>
      </c>
      <c r="LT41" s="15">
        <f>Reg[[#This Row],[CHDP20]]</f>
        <v>1848</v>
      </c>
      <c r="LU41" s="15">
        <f>Reg[[#This Row],[CHDP21]]</f>
        <v>1832</v>
      </c>
      <c r="LV41" s="15">
        <f>Reg[[#This Row],[CHDP22]]</f>
        <v>1838</v>
      </c>
      <c r="LW41" s="15">
        <f>Reg[[#This Row],[CHDP23]]</f>
        <v>1853</v>
      </c>
      <c r="LX41" s="15">
        <f>Reg[[#This Row],[CHDP24]]</f>
        <v>1861</v>
      </c>
      <c r="LY41" s="15">
        <f>Reg[[#This Row],[CHDP25]]</f>
        <v>1888</v>
      </c>
      <c r="LZ41" s="15">
        <f>Reg[[#This Row],[CHDP26]]</f>
        <v>1923</v>
      </c>
      <c r="MA41" s="15">
        <f>Reg[[#This Row],[CHDP27]]</f>
        <v>1921</v>
      </c>
      <c r="MB41" s="15">
        <f>Sug0.2[[#This Row],[CHDP2]]</f>
        <v>1395</v>
      </c>
      <c r="MC41" s="15">
        <f>Sug0.2[[#This Row],[CHDP3]]</f>
        <v>1442</v>
      </c>
      <c r="MD41" s="15">
        <f>Sug0.2[[#This Row],[CHDP4]]</f>
        <v>1457</v>
      </c>
      <c r="ME41" s="15">
        <f>Sug0.2[[#This Row],[CHDP5]]</f>
        <v>1502</v>
      </c>
      <c r="MF41" s="15">
        <f>Sug0.2[[#This Row],[CHDP6]]</f>
        <v>1533</v>
      </c>
      <c r="MG41" s="15">
        <f>Sug0.2[[#This Row],[CHDP7]]</f>
        <v>1562</v>
      </c>
      <c r="MH41" s="15">
        <f>Sug0.2[[#This Row],[CHDP8]]</f>
        <v>1599</v>
      </c>
      <c r="MI41" s="15">
        <f>Sug0.2[[#This Row],[CHDP9]]</f>
        <v>1646</v>
      </c>
      <c r="MJ41" s="15">
        <f>Sug0.2[[#This Row],[CHDP10]]</f>
        <v>1675</v>
      </c>
      <c r="MK41" s="15">
        <f>Sug0.2[[#This Row],[CHDP11]]</f>
        <v>1698</v>
      </c>
      <c r="ML41" s="15">
        <f>Sug0.2[[#This Row],[CHDP12]]</f>
        <v>1728</v>
      </c>
      <c r="MM41" s="15">
        <f>Sug0.2[[#This Row],[CHDP13]]</f>
        <v>1767</v>
      </c>
      <c r="MN41" s="15">
        <f>Sug0.2[[#This Row],[CHDP14]]</f>
        <v>1748</v>
      </c>
      <c r="MO41" s="15">
        <f>Sug0.2[[#This Row],[CHDP15]]</f>
        <v>1778</v>
      </c>
      <c r="MP41" s="15">
        <f>Sug0.2[[#This Row],[CHDP16]]</f>
        <v>1768</v>
      </c>
      <c r="MQ41" s="15">
        <f>Sug0.2[[#This Row],[CHDP17]]</f>
        <v>1794</v>
      </c>
      <c r="MR41" s="15">
        <f>Sug0.2[[#This Row],[CHDP18]]</f>
        <v>1807</v>
      </c>
      <c r="MS41" s="15">
        <f>Sug0.2[[#This Row],[CHDP19]]</f>
        <v>1826</v>
      </c>
      <c r="MT41" s="15">
        <f>Sug0.2[[#This Row],[CHDP20]]</f>
        <v>1822</v>
      </c>
      <c r="MU41" s="15">
        <f>Sug0.2[[#This Row],[CHDP21]]</f>
        <v>1802</v>
      </c>
      <c r="MV41" s="15">
        <f>Sug0.2[[#This Row],[CHDP22]]</f>
        <v>1808</v>
      </c>
      <c r="MW41" s="15">
        <f>Sug0.2[[#This Row],[CHDP23]]</f>
        <v>1818</v>
      </c>
      <c r="MX41" s="15">
        <f>Sug0.2[[#This Row],[CHDP24]]</f>
        <v>1820</v>
      </c>
      <c r="MY41" s="15">
        <f>Sug0.2[[#This Row],[CHDP25]]</f>
        <v>1847</v>
      </c>
      <c r="MZ41" s="15">
        <f>Sug0.2[[#This Row],[CHDP26]]</f>
        <v>1877</v>
      </c>
      <c r="NA41" s="15">
        <f>Sug0.2[[#This Row],[CHDP27]]</f>
        <v>1877</v>
      </c>
      <c r="NB41" s="15">
        <f>Sug0.5[[#This Row],[CHDP2]]</f>
        <v>1395</v>
      </c>
      <c r="NC41" s="15">
        <f>Sug0.5[[#This Row],[CHDP3]]</f>
        <v>1442</v>
      </c>
      <c r="ND41" s="15">
        <f>Sug0.5[[#This Row],[CHDP4]]</f>
        <v>1457</v>
      </c>
      <c r="NE41" s="15">
        <f>Sug0.5[[#This Row],[CHDP5]]</f>
        <v>1500</v>
      </c>
      <c r="NF41" s="15">
        <f>Sug0.5[[#This Row],[CHDP6]]</f>
        <v>1527</v>
      </c>
      <c r="NG41" s="15">
        <f>Sug0.5[[#This Row],[CHDP7]]</f>
        <v>1555</v>
      </c>
      <c r="NH41" s="15">
        <f>Sug0.5[[#This Row],[CHDP8]]</f>
        <v>1587</v>
      </c>
      <c r="NI41" s="15">
        <f>Sug0.5[[#This Row],[CHDP9]]</f>
        <v>1633</v>
      </c>
      <c r="NJ41" s="15">
        <f>Sug0.5[[#This Row],[CHDP10]]</f>
        <v>1658</v>
      </c>
      <c r="NK41" s="15">
        <f>Sug0.5[[#This Row],[CHDP11]]</f>
        <v>1680</v>
      </c>
      <c r="NL41" s="15">
        <f>Sug0.5[[#This Row],[CHDP12]]</f>
        <v>1699</v>
      </c>
      <c r="NM41" s="15">
        <f>Sug0.5[[#This Row],[CHDP13]]</f>
        <v>1736</v>
      </c>
      <c r="NN41" s="15">
        <f>Sug0.5[[#This Row],[CHDP14]]</f>
        <v>1717</v>
      </c>
      <c r="NO41" s="15">
        <f>Sug0.5[[#This Row],[CHDP15]]</f>
        <v>1748</v>
      </c>
      <c r="NP41" s="15">
        <f>Sug0.5[[#This Row],[CHDP16]]</f>
        <v>1736</v>
      </c>
      <c r="NQ41" s="15">
        <f>Sug0.5[[#This Row],[CHDP17]]</f>
        <v>1758</v>
      </c>
      <c r="NR41" s="15">
        <f>Sug0.5[[#This Row],[CHDP18]]</f>
        <v>1766</v>
      </c>
      <c r="NS41" s="15">
        <f>Sug0.5[[#This Row],[CHDP19]]</f>
        <v>1790</v>
      </c>
      <c r="NT41" s="15">
        <f>Sug0.5[[#This Row],[CHDP20]]</f>
        <v>1783</v>
      </c>
      <c r="NU41" s="15">
        <f>Sug0.5[[#This Row],[CHDP21]]</f>
        <v>1766</v>
      </c>
      <c r="NV41" s="15">
        <f>Sug0.5[[#This Row],[CHDP22]]</f>
        <v>1767</v>
      </c>
      <c r="NW41" s="15">
        <f>Sug0.5[[#This Row],[CHDP23]]</f>
        <v>1774</v>
      </c>
      <c r="NX41" s="15">
        <f>Sug0.5[[#This Row],[CHDP24]]</f>
        <v>1771</v>
      </c>
      <c r="NY41" s="15">
        <f>Sug0.5[[#This Row],[CHDP25]]</f>
        <v>1796</v>
      </c>
      <c r="NZ41" s="15">
        <f>Sug0.5[[#This Row],[CHDP26]]</f>
        <v>1824</v>
      </c>
      <c r="OA41" s="15">
        <f>Sug0.5[[#This Row],[CHDP27]]</f>
        <v>1817</v>
      </c>
      <c r="OB41" s="15">
        <f>Reg[[#This Row],[T2DP2]]</f>
        <v>2100</v>
      </c>
      <c r="OC41" s="15">
        <f>Reg[[#This Row],[T2DP3]]</f>
        <v>2286</v>
      </c>
      <c r="OD41" s="15">
        <f>Reg[[#This Row],[T2DP4]]</f>
        <v>2418</v>
      </c>
      <c r="OE41" s="15">
        <f>Reg[[#This Row],[T2DP5]]</f>
        <v>2562</v>
      </c>
      <c r="OF41" s="15">
        <f>Reg[[#This Row],[T2DP6]]</f>
        <v>2681</v>
      </c>
      <c r="OG41" s="15">
        <f>Reg[[#This Row],[T2DP7]]</f>
        <v>2845</v>
      </c>
      <c r="OH41" s="15">
        <f>Reg[[#This Row],[T2DP8]]</f>
        <v>2983</v>
      </c>
      <c r="OI41" s="15">
        <f>Reg[[#This Row],[T2DP9]]</f>
        <v>3116</v>
      </c>
      <c r="OJ41" s="15">
        <f>Reg[[#This Row],[T2DP10]]</f>
        <v>3305</v>
      </c>
      <c r="OK41" s="15">
        <f>Reg[[#This Row],[T2DP11]]</f>
        <v>3451</v>
      </c>
      <c r="OL41" s="15">
        <f>Reg[[#This Row],[T2DP12]]</f>
        <v>3576</v>
      </c>
      <c r="OM41" s="15">
        <f>Reg[[#This Row],[T2DP13]]</f>
        <v>3714</v>
      </c>
      <c r="ON41" s="15">
        <f>Reg[[#This Row],[T2DP14]]</f>
        <v>3801</v>
      </c>
      <c r="OO41" s="15">
        <f>Reg[[#This Row],[T2DP15]]</f>
        <v>3952</v>
      </c>
      <c r="OP41" s="15">
        <f>Reg[[#This Row],[T2DP16]]</f>
        <v>4052</v>
      </c>
      <c r="OQ41" s="15">
        <f>Reg[[#This Row],[T2DP17]]</f>
        <v>4118</v>
      </c>
      <c r="OR41" s="15">
        <f>Reg[[#This Row],[T2DP18]]</f>
        <v>4196</v>
      </c>
      <c r="OS41" s="15">
        <f>Reg[[#This Row],[T2DP19]]</f>
        <v>4265</v>
      </c>
      <c r="OT41" s="15">
        <f>Reg[[#This Row],[T2DP20]]</f>
        <v>4292</v>
      </c>
      <c r="OU41" s="15">
        <f>Reg[[#This Row],[T2DP21]]</f>
        <v>4365</v>
      </c>
      <c r="OV41" s="15">
        <f>Reg[[#This Row],[T2DP22]]</f>
        <v>4424</v>
      </c>
      <c r="OW41" s="15">
        <f>Reg[[#This Row],[T2DP23]]</f>
        <v>4492</v>
      </c>
      <c r="OX41" s="15">
        <f>Reg[[#This Row],[T2DP24]]</f>
        <v>4542</v>
      </c>
      <c r="OY41" s="15">
        <f>Reg[[#This Row],[T2DP25]]</f>
        <v>4618</v>
      </c>
      <c r="OZ41" s="15">
        <f>Reg[[#This Row],[T2DP26]]</f>
        <v>4695</v>
      </c>
      <c r="PA41" s="15">
        <f>Reg[[#This Row],[T2DP27]]</f>
        <v>4747</v>
      </c>
      <c r="PB41" s="15">
        <f>Sug0.2[[#This Row],[T2DP2]]</f>
        <v>2100</v>
      </c>
      <c r="PC41" s="15">
        <f>Sug0.2[[#This Row],[T2DP3]]</f>
        <v>2286</v>
      </c>
      <c r="PD41" s="15">
        <f>Sug0.2[[#This Row],[T2DP4]]</f>
        <v>2416</v>
      </c>
      <c r="PE41" s="15">
        <f>Sug0.2[[#This Row],[T2DP5]]</f>
        <v>2559</v>
      </c>
      <c r="PF41" s="15">
        <f>Sug0.2[[#This Row],[T2DP6]]</f>
        <v>2676</v>
      </c>
      <c r="PG41" s="15">
        <f>Sug0.2[[#This Row],[T2DP7]]</f>
        <v>2836</v>
      </c>
      <c r="PH41" s="15">
        <f>Sug0.2[[#This Row],[T2DP8]]</f>
        <v>2967</v>
      </c>
      <c r="PI41" s="15">
        <f>Sug0.2[[#This Row],[T2DP9]]</f>
        <v>3091</v>
      </c>
      <c r="PJ41" s="15">
        <f>Sug0.2[[#This Row],[T2DP10]]</f>
        <v>3271</v>
      </c>
      <c r="PK41" s="15">
        <f>Sug0.2[[#This Row],[T2DP11]]</f>
        <v>3410</v>
      </c>
      <c r="PL41" s="15">
        <f>Sug0.2[[#This Row],[T2DP12]]</f>
        <v>3528</v>
      </c>
      <c r="PM41" s="15">
        <f>Sug0.2[[#This Row],[T2DP13]]</f>
        <v>3661</v>
      </c>
      <c r="PN41" s="15">
        <f>Sug0.2[[#This Row],[T2DP14]]</f>
        <v>3745</v>
      </c>
      <c r="PO41" s="15">
        <f>Sug0.2[[#This Row],[T2DP15]]</f>
        <v>3893</v>
      </c>
      <c r="PP41" s="15">
        <f>Sug0.2[[#This Row],[T2DP16]]</f>
        <v>3993</v>
      </c>
      <c r="PQ41" s="15">
        <f>Sug0.2[[#This Row],[T2DP17]]</f>
        <v>4052</v>
      </c>
      <c r="PR41" s="15">
        <f>Sug0.2[[#This Row],[T2DP18]]</f>
        <v>4126</v>
      </c>
      <c r="PS41" s="15">
        <f>Sug0.2[[#This Row],[T2DP19]]</f>
        <v>4192</v>
      </c>
      <c r="PT41" s="15">
        <f>Sug0.2[[#This Row],[T2DP20]]</f>
        <v>4214</v>
      </c>
      <c r="PU41" s="15">
        <f>Sug0.2[[#This Row],[T2DP21]]</f>
        <v>4277</v>
      </c>
      <c r="PV41" s="15">
        <f>Sug0.2[[#This Row],[T2DP22]]</f>
        <v>4329</v>
      </c>
      <c r="PW41" s="15">
        <f>Sug0.2[[#This Row],[T2DP23]]</f>
        <v>4392</v>
      </c>
      <c r="PX41" s="15">
        <f>Sug0.2[[#This Row],[T2DP24]]</f>
        <v>4430</v>
      </c>
      <c r="PY41" s="15">
        <f>Sug0.2[[#This Row],[T2DP25]]</f>
        <v>4502</v>
      </c>
      <c r="PZ41" s="15">
        <f>Sug0.2[[#This Row],[T2DP26]]</f>
        <v>4567</v>
      </c>
      <c r="QA41" s="15">
        <f>Sug0.2[[#This Row],[T2DP27]]</f>
        <v>4611</v>
      </c>
      <c r="QB41" s="15">
        <f>Sug0.5[[#This Row],[T2DP2]]</f>
        <v>2100</v>
      </c>
      <c r="QC41" s="15">
        <f>Sug0.5[[#This Row],[T2DP3]]</f>
        <v>2286</v>
      </c>
      <c r="QD41" s="15">
        <f>Sug0.5[[#This Row],[T2DP4]]</f>
        <v>2412</v>
      </c>
      <c r="QE41" s="15">
        <f>Sug0.5[[#This Row],[T2DP5]]</f>
        <v>2549</v>
      </c>
      <c r="QF41" s="15">
        <f>Sug0.5[[#This Row],[T2DP6]]</f>
        <v>2659</v>
      </c>
      <c r="QG41" s="15">
        <f>Sug0.5[[#This Row],[T2DP7]]</f>
        <v>2808</v>
      </c>
      <c r="QH41" s="15">
        <f>Sug0.5[[#This Row],[T2DP8]]</f>
        <v>2934</v>
      </c>
      <c r="QI41" s="15">
        <f>Sug0.5[[#This Row],[T2DP9]]</f>
        <v>3044</v>
      </c>
      <c r="QJ41" s="15">
        <f>Sug0.5[[#This Row],[T2DP10]]</f>
        <v>3213</v>
      </c>
      <c r="QK41" s="15">
        <f>Sug0.5[[#This Row],[T2DP11]]</f>
        <v>3338</v>
      </c>
      <c r="QL41" s="15">
        <f>Sug0.5[[#This Row],[T2DP12]]</f>
        <v>3446</v>
      </c>
      <c r="QM41" s="15">
        <f>Sug0.5[[#This Row],[T2DP13]]</f>
        <v>3568</v>
      </c>
      <c r="QN41" s="15">
        <f>Sug0.5[[#This Row],[T2DP14]]</f>
        <v>3644</v>
      </c>
      <c r="QO41" s="15">
        <f>Sug0.5[[#This Row],[T2DP15]]</f>
        <v>3775</v>
      </c>
      <c r="QP41" s="15">
        <f>Sug0.5[[#This Row],[T2DP16]]</f>
        <v>3849</v>
      </c>
      <c r="QQ41" s="15">
        <f>Sug0.5[[#This Row],[T2DP17]]</f>
        <v>3897</v>
      </c>
      <c r="QR41" s="15">
        <f>Sug0.5[[#This Row],[T2DP18]]</f>
        <v>3959</v>
      </c>
      <c r="QS41" s="15">
        <f>Sug0.5[[#This Row],[T2DP19]]</f>
        <v>4025</v>
      </c>
      <c r="QT41" s="15">
        <f>Sug0.5[[#This Row],[T2DP20]]</f>
        <v>4045</v>
      </c>
      <c r="QU41" s="15">
        <f>Sug0.5[[#This Row],[T2DP21]]</f>
        <v>4101</v>
      </c>
      <c r="QV41" s="15">
        <f>Sug0.5[[#This Row],[T2DP22]]</f>
        <v>4127</v>
      </c>
      <c r="QW41" s="15">
        <f>Sug0.5[[#This Row],[T2DP23]]</f>
        <v>4178</v>
      </c>
      <c r="QX41" s="15">
        <f>Sug0.5[[#This Row],[T2DP24]]</f>
        <v>4217</v>
      </c>
      <c r="QY41" s="15">
        <f>Sug0.5[[#This Row],[T2DP25]]</f>
        <v>4276</v>
      </c>
      <c r="QZ41" s="15">
        <f>Sug0.5[[#This Row],[T2DP26]]</f>
        <v>4340</v>
      </c>
      <c r="RA41" s="15">
        <f>Sug0.5[[#This Row],[T2DP27]]</f>
        <v>4367</v>
      </c>
      <c r="RB41" s="15">
        <f>Reg[[#This Row],[OVEP2]]</f>
        <v>7506</v>
      </c>
      <c r="RC41" s="15">
        <f>Reg[[#This Row],[OVEP3]]</f>
        <v>7809</v>
      </c>
      <c r="RD41" s="15">
        <f>Reg[[#This Row],[OVEP4]]</f>
        <v>7886</v>
      </c>
      <c r="RE41" s="15">
        <f>Reg[[#This Row],[OVEP5]]</f>
        <v>7945</v>
      </c>
      <c r="RF41" s="15">
        <f>Reg[[#This Row],[OVEP6]]</f>
        <v>7992</v>
      </c>
      <c r="RG41" s="15">
        <f>Reg[[#This Row],[OVEP7]]</f>
        <v>7988</v>
      </c>
      <c r="RH41" s="15">
        <f>Reg[[#This Row],[OVEP8]]</f>
        <v>7938</v>
      </c>
      <c r="RI41" s="15">
        <f>Reg[[#This Row],[OVEP9]]</f>
        <v>7873</v>
      </c>
      <c r="RJ41" s="15">
        <f>Reg[[#This Row],[OVEP10]]</f>
        <v>7798</v>
      </c>
      <c r="RK41" s="15">
        <f>Reg[[#This Row],[OVEP11]]</f>
        <v>7796</v>
      </c>
      <c r="RL41" s="15">
        <f>Reg[[#This Row],[OVEP12]]</f>
        <v>7708</v>
      </c>
      <c r="RM41" s="15">
        <f>Reg[[#This Row],[OVEP13]]</f>
        <v>7694</v>
      </c>
      <c r="RN41" s="15">
        <f>Reg[[#This Row],[OVEP14]]</f>
        <v>7634</v>
      </c>
      <c r="RO41" s="15">
        <f>Reg[[#This Row],[OVEP15]]</f>
        <v>7649</v>
      </c>
      <c r="RP41" s="15">
        <f>Reg[[#This Row],[OVEP16]]</f>
        <v>7614</v>
      </c>
      <c r="RQ41" s="15">
        <f>Reg[[#This Row],[OVEP17]]</f>
        <v>7609</v>
      </c>
      <c r="RR41" s="15">
        <f>Reg[[#This Row],[OVEP18]]</f>
        <v>7525</v>
      </c>
      <c r="RS41" s="15">
        <f>Reg[[#This Row],[OVEP19]]</f>
        <v>7544</v>
      </c>
      <c r="RT41" s="15">
        <f>Reg[[#This Row],[OVEP20]]</f>
        <v>7533</v>
      </c>
      <c r="RU41" s="15">
        <f>Reg[[#This Row],[OVEP21]]</f>
        <v>7520</v>
      </c>
      <c r="RV41" s="15">
        <f>Reg[[#This Row],[OVEP22]]</f>
        <v>7578</v>
      </c>
      <c r="RW41" s="15">
        <f>Reg[[#This Row],[OVEP23]]</f>
        <v>7491</v>
      </c>
      <c r="RX41" s="15">
        <f>Reg[[#This Row],[OVEP24]]</f>
        <v>7453</v>
      </c>
      <c r="RY41" s="15">
        <f>Reg[[#This Row],[OVEP25]]</f>
        <v>7436</v>
      </c>
      <c r="RZ41" s="15">
        <f>Reg[[#This Row],[OVEP26]]</f>
        <v>7416</v>
      </c>
      <c r="SA41" s="15">
        <f>Reg[[#This Row],[OVEP27]]</f>
        <v>7415</v>
      </c>
      <c r="SB41" s="15">
        <f>Sug0.2[[#This Row],[OVEP2]]</f>
        <v>7506</v>
      </c>
      <c r="SC41" s="15">
        <f>Sug0.2[[#This Row],[OVEP3]]</f>
        <v>7724</v>
      </c>
      <c r="SD41" s="15">
        <f>Sug0.2[[#This Row],[OVEP4]]</f>
        <v>7779</v>
      </c>
      <c r="SE41" s="15">
        <f>Sug0.2[[#This Row],[OVEP5]]</f>
        <v>7829</v>
      </c>
      <c r="SF41" s="15">
        <f>Sug0.2[[#This Row],[OVEP6]]</f>
        <v>7873</v>
      </c>
      <c r="SG41" s="15">
        <f>Sug0.2[[#This Row],[OVEP7]]</f>
        <v>7854</v>
      </c>
      <c r="SH41" s="15">
        <f>Sug0.2[[#This Row],[OVEP8]]</f>
        <v>7827</v>
      </c>
      <c r="SI41" s="15">
        <f>Sug0.2[[#This Row],[OVEP9]]</f>
        <v>7782</v>
      </c>
      <c r="SJ41" s="15">
        <f>Sug0.2[[#This Row],[OVEP10]]</f>
        <v>7738</v>
      </c>
      <c r="SK41" s="15">
        <f>Sug0.2[[#This Row],[OVEP11]]</f>
        <v>7775</v>
      </c>
      <c r="SL41" s="15">
        <f>Sug0.2[[#This Row],[OVEP12]]</f>
        <v>7699</v>
      </c>
      <c r="SM41" s="15">
        <f>Sug0.2[[#This Row],[OVEP13]]</f>
        <v>7694</v>
      </c>
      <c r="SN41" s="15">
        <f>Sug0.2[[#This Row],[OVEP14]]</f>
        <v>7660</v>
      </c>
      <c r="SO41" s="15">
        <f>Sug0.2[[#This Row],[OVEP15]]</f>
        <v>7661</v>
      </c>
      <c r="SP41" s="15">
        <f>Sug0.2[[#This Row],[OVEP16]]</f>
        <v>7605</v>
      </c>
      <c r="SQ41" s="15">
        <f>Sug0.2[[#This Row],[OVEP17]]</f>
        <v>7631</v>
      </c>
      <c r="SR41" s="15">
        <f>Sug0.2[[#This Row],[OVEP18]]</f>
        <v>7568</v>
      </c>
      <c r="SS41" s="15">
        <f>Sug0.2[[#This Row],[OVEP19]]</f>
        <v>7621</v>
      </c>
      <c r="ST41" s="15">
        <f>Sug0.2[[#This Row],[OVEP20]]</f>
        <v>7593</v>
      </c>
      <c r="SU41" s="15">
        <f>Sug0.2[[#This Row],[OVEP21]]</f>
        <v>7591</v>
      </c>
      <c r="SV41" s="15">
        <f>Sug0.2[[#This Row],[OVEP22]]</f>
        <v>7674</v>
      </c>
      <c r="SW41" s="15">
        <f>Sug0.2[[#This Row],[OVEP23]]</f>
        <v>7582</v>
      </c>
      <c r="SX41" s="15">
        <f>Sug0.2[[#This Row],[OVEP24]]</f>
        <v>7540</v>
      </c>
      <c r="SY41" s="15">
        <f>Sug0.2[[#This Row],[OVEP25]]</f>
        <v>7519</v>
      </c>
      <c r="SZ41" s="15">
        <f>Sug0.2[[#This Row],[OVEP26]]</f>
        <v>7534</v>
      </c>
      <c r="TA41" s="15">
        <f>Sug0.2[[#This Row],[OVEP27]]</f>
        <v>7543</v>
      </c>
      <c r="TB41" s="15">
        <f>Sug0.5[[#This Row],[OVEP2]]</f>
        <v>7506</v>
      </c>
      <c r="TC41" s="15">
        <f>Sug0.5[[#This Row],[OVEP3]]</f>
        <v>7562</v>
      </c>
      <c r="TD41" s="15">
        <f>Sug0.5[[#This Row],[OVEP4]]</f>
        <v>7573</v>
      </c>
      <c r="TE41" s="15">
        <f>Sug0.5[[#This Row],[OVEP5]]</f>
        <v>7591</v>
      </c>
      <c r="TF41" s="15">
        <f>Sug0.5[[#This Row],[OVEP6]]</f>
        <v>7595</v>
      </c>
      <c r="TG41" s="15">
        <f>Sug0.5[[#This Row],[OVEP7]]</f>
        <v>7603</v>
      </c>
      <c r="TH41" s="15">
        <f>Sug0.5[[#This Row],[OVEP8]]</f>
        <v>7614</v>
      </c>
      <c r="TI41" s="15">
        <f>Sug0.5[[#This Row],[OVEP9]]</f>
        <v>7622</v>
      </c>
      <c r="TJ41" s="15">
        <f>Sug0.5[[#This Row],[OVEP10]]</f>
        <v>7647</v>
      </c>
      <c r="TK41" s="15">
        <f>Sug0.5[[#This Row],[OVEP11]]</f>
        <v>7721</v>
      </c>
      <c r="TL41" s="15">
        <f>Sug0.5[[#This Row],[OVEP12]]</f>
        <v>7722</v>
      </c>
      <c r="TM41" s="15">
        <f>Sug0.5[[#This Row],[OVEP13]]</f>
        <v>7772</v>
      </c>
      <c r="TN41" s="15">
        <f>Sug0.5[[#This Row],[OVEP14]]</f>
        <v>7723</v>
      </c>
      <c r="TO41" s="15">
        <f>Sug0.5[[#This Row],[OVEP15]]</f>
        <v>7735</v>
      </c>
      <c r="TP41" s="15">
        <f>Sug0.5[[#This Row],[OVEP16]]</f>
        <v>7695</v>
      </c>
      <c r="TQ41" s="15">
        <f>Sug0.5[[#This Row],[OVEP17]]</f>
        <v>7740</v>
      </c>
      <c r="TR41" s="15">
        <f>Sug0.5[[#This Row],[OVEP18]]</f>
        <v>7759</v>
      </c>
      <c r="TS41" s="15">
        <f>Sug0.5[[#This Row],[OVEP19]]</f>
        <v>7780</v>
      </c>
      <c r="TT41" s="15">
        <f>Sug0.5[[#This Row],[OVEP20]]</f>
        <v>7758</v>
      </c>
      <c r="TU41" s="15">
        <f>Sug0.5[[#This Row],[OVEP21]]</f>
        <v>7749</v>
      </c>
      <c r="TV41" s="15">
        <f>Sug0.5[[#This Row],[OVEP22]]</f>
        <v>7822</v>
      </c>
      <c r="TW41" s="15">
        <f>Sug0.5[[#This Row],[OVEP23]]</f>
        <v>7830</v>
      </c>
      <c r="TX41" s="15">
        <f>Sug0.5[[#This Row],[OVEP24]]</f>
        <v>7775</v>
      </c>
      <c r="TY41" s="15">
        <f>Sug0.5[[#This Row],[OVEP25]]</f>
        <v>7736</v>
      </c>
      <c r="TZ41" s="15">
        <f>Sug0.5[[#This Row],[OVEP26]]</f>
        <v>7741</v>
      </c>
      <c r="UA41" s="15">
        <f>Sug0.5[[#This Row],[OVEP27]]</f>
        <v>7757</v>
      </c>
      <c r="UB41" s="15">
        <f>Reg[[#This Row],[OBEP2]]</f>
        <v>8402</v>
      </c>
      <c r="UC41" s="15">
        <f>Reg[[#This Row],[OBEP3]]</f>
        <v>8685</v>
      </c>
      <c r="UD41" s="15">
        <f>Reg[[#This Row],[OBEP4]]</f>
        <v>8944</v>
      </c>
      <c r="UE41" s="15">
        <f>Reg[[#This Row],[OBEP5]]</f>
        <v>9130</v>
      </c>
      <c r="UF41" s="15">
        <f>Reg[[#This Row],[OBEP6]]</f>
        <v>9313</v>
      </c>
      <c r="UG41" s="15">
        <f>Reg[[#This Row],[OBEP7]]</f>
        <v>9472</v>
      </c>
      <c r="UH41" s="15">
        <f>Reg[[#This Row],[OBEP8]]</f>
        <v>9626</v>
      </c>
      <c r="UI41" s="15">
        <f>Reg[[#This Row],[OBEP9]]</f>
        <v>9802</v>
      </c>
      <c r="UJ41" s="15">
        <f>Reg[[#This Row],[OBEP10]]</f>
        <v>9945</v>
      </c>
      <c r="UK41" s="15">
        <f>Reg[[#This Row],[OBEP11]]</f>
        <v>10029</v>
      </c>
      <c r="UL41" s="15">
        <f>Reg[[#This Row],[OBEP12]]</f>
        <v>10240</v>
      </c>
      <c r="UM41" s="15">
        <f>Reg[[#This Row],[OBEP13]]</f>
        <v>10365</v>
      </c>
      <c r="UN41" s="15">
        <f>Reg[[#This Row],[OBEP14]]</f>
        <v>10443</v>
      </c>
      <c r="UO41" s="15">
        <f>Reg[[#This Row],[OBEP15]]</f>
        <v>10499</v>
      </c>
      <c r="UP41" s="15">
        <f>Reg[[#This Row],[OBEP16]]</f>
        <v>10533</v>
      </c>
      <c r="UQ41" s="15">
        <f>Reg[[#This Row],[OBEP17]]</f>
        <v>10548</v>
      </c>
      <c r="UR41" s="15">
        <f>Reg[[#This Row],[OBEP18]]</f>
        <v>10606</v>
      </c>
      <c r="US41" s="15">
        <f>Reg[[#This Row],[OBEP19]]</f>
        <v>10643</v>
      </c>
      <c r="UT41" s="15">
        <f>Reg[[#This Row],[OBEP20]]</f>
        <v>10653</v>
      </c>
      <c r="UU41" s="15">
        <f>Reg[[#This Row],[OBEP21]]</f>
        <v>10692</v>
      </c>
      <c r="UV41" s="15">
        <f>Reg[[#This Row],[OBEP22]]</f>
        <v>10716</v>
      </c>
      <c r="UW41" s="15">
        <f>Reg[[#This Row],[OBEP23]]</f>
        <v>10726</v>
      </c>
      <c r="UX41" s="15">
        <f>Reg[[#This Row],[OBEP24]]</f>
        <v>10766</v>
      </c>
      <c r="UY41" s="15">
        <f>Reg[[#This Row],[OBEP25]]</f>
        <v>10763</v>
      </c>
      <c r="UZ41" s="15">
        <f>Reg[[#This Row],[OBEP26]]</f>
        <v>10806</v>
      </c>
      <c r="VA41" s="15">
        <f>Reg[[#This Row],[OBEP27]]</f>
        <v>10802</v>
      </c>
      <c r="VB41" s="15">
        <f>Sug0.2[[#This Row],[OBEP2]]</f>
        <v>8402</v>
      </c>
      <c r="VC41" s="15">
        <f>Sug0.2[[#This Row],[OBEP3]]</f>
        <v>8610</v>
      </c>
      <c r="VD41" s="15">
        <f>Sug0.2[[#This Row],[OBEP4]]</f>
        <v>8809</v>
      </c>
      <c r="VE41" s="15">
        <f>Sug0.2[[#This Row],[OBEP5]]</f>
        <v>8921</v>
      </c>
      <c r="VF41" s="15">
        <f>Sug0.2[[#This Row],[OBEP6]]</f>
        <v>9053</v>
      </c>
      <c r="VG41" s="15">
        <f>Sug0.2[[#This Row],[OBEP7]]</f>
        <v>9167</v>
      </c>
      <c r="VH41" s="15">
        <f>Sug0.2[[#This Row],[OBEP8]]</f>
        <v>9265</v>
      </c>
      <c r="VI41" s="15">
        <f>Sug0.2[[#This Row],[OBEP9]]</f>
        <v>9399</v>
      </c>
      <c r="VJ41" s="15">
        <f>Sug0.2[[#This Row],[OBEP10]]</f>
        <v>9500</v>
      </c>
      <c r="VK41" s="15">
        <f>Sug0.2[[#This Row],[OBEP11]]</f>
        <v>9534</v>
      </c>
      <c r="VL41" s="15">
        <f>Sug0.2[[#This Row],[OBEP12]]</f>
        <v>9705</v>
      </c>
      <c r="VM41" s="15">
        <f>Sug0.2[[#This Row],[OBEP13]]</f>
        <v>9804</v>
      </c>
      <c r="VN41" s="15">
        <f>Sug0.2[[#This Row],[OBEP14]]</f>
        <v>9852</v>
      </c>
      <c r="VO41" s="15">
        <f>Sug0.2[[#This Row],[OBEP15]]</f>
        <v>9891</v>
      </c>
      <c r="VP41" s="15">
        <f>Sug0.2[[#This Row],[OBEP16]]</f>
        <v>9919</v>
      </c>
      <c r="VQ41" s="15">
        <f>Sug0.2[[#This Row],[OBEP17]]</f>
        <v>9914</v>
      </c>
      <c r="VR41" s="15">
        <f>Sug0.2[[#This Row],[OBEP18]]</f>
        <v>9962</v>
      </c>
      <c r="VS41" s="15">
        <f>Sug0.2[[#This Row],[OBEP19]]</f>
        <v>9972</v>
      </c>
      <c r="VT41" s="15">
        <f>Sug0.2[[#This Row],[OBEP20]]</f>
        <v>9975</v>
      </c>
      <c r="VU41" s="15">
        <f>Sug0.2[[#This Row],[OBEP21]]</f>
        <v>10002</v>
      </c>
      <c r="VV41" s="15">
        <f>Sug0.2[[#This Row],[OBEP22]]</f>
        <v>10004</v>
      </c>
      <c r="VW41" s="15">
        <f>Sug0.2[[#This Row],[OBEP23]]</f>
        <v>10010</v>
      </c>
      <c r="VX41" s="15">
        <f>Sug0.2[[#This Row],[OBEP24]]</f>
        <v>10034</v>
      </c>
      <c r="VY41" s="15">
        <f>Sug0.2[[#This Row],[OBEP25]]</f>
        <v>10033</v>
      </c>
      <c r="VZ41" s="15">
        <f>Sug0.2[[#This Row],[OBEP26]]</f>
        <v>10056</v>
      </c>
      <c r="WA41" s="15">
        <f>Sug0.2[[#This Row],[OBEP27]]</f>
        <v>10029</v>
      </c>
      <c r="WB41" s="15">
        <f>Sug0.5[[#This Row],[OBEP2]]</f>
        <v>8402</v>
      </c>
      <c r="WC41" s="15">
        <f>Sug0.5[[#This Row],[OBEP3]]</f>
        <v>8479</v>
      </c>
      <c r="WD41" s="15">
        <f>Sug0.5[[#This Row],[OBEP4]]</f>
        <v>8547</v>
      </c>
      <c r="WE41" s="15">
        <f>Sug0.5[[#This Row],[OBEP5]]</f>
        <v>8532</v>
      </c>
      <c r="WF41" s="15">
        <f>Sug0.5[[#This Row],[OBEP6]]</f>
        <v>8561</v>
      </c>
      <c r="WG41" s="15">
        <f>Sug0.5[[#This Row],[OBEP7]]</f>
        <v>8553</v>
      </c>
      <c r="WH41" s="15">
        <f>Sug0.5[[#This Row],[OBEP8]]</f>
        <v>8547</v>
      </c>
      <c r="WI41" s="15">
        <f>Sug0.5[[#This Row],[OBEP9]]</f>
        <v>8556</v>
      </c>
      <c r="WJ41" s="15">
        <f>Sug0.5[[#This Row],[OBEP10]]</f>
        <v>8545</v>
      </c>
      <c r="WK41" s="15">
        <f>Sug0.5[[#This Row],[OBEP11]]</f>
        <v>8494</v>
      </c>
      <c r="WL41" s="15">
        <f>Sug0.5[[#This Row],[OBEP12]]</f>
        <v>8572</v>
      </c>
      <c r="WM41" s="15">
        <f>Sug0.5[[#This Row],[OBEP13]]</f>
        <v>8583</v>
      </c>
      <c r="WN41" s="15">
        <f>Sug0.5[[#This Row],[OBEP14]]</f>
        <v>8592</v>
      </c>
      <c r="WO41" s="15">
        <f>Sug0.5[[#This Row],[OBEP15]]</f>
        <v>8597</v>
      </c>
      <c r="WP41" s="15">
        <f>Sug0.5[[#This Row],[OBEP16]]</f>
        <v>8592</v>
      </c>
      <c r="WQ41" s="15">
        <f>Sug0.5[[#This Row],[OBEP17]]</f>
        <v>8557</v>
      </c>
      <c r="WR41" s="15">
        <f>Sug0.5[[#This Row],[OBEP18]]</f>
        <v>8535</v>
      </c>
      <c r="WS41" s="15">
        <f>Sug0.5[[#This Row],[OBEP19]]</f>
        <v>8526</v>
      </c>
      <c r="WT41" s="15">
        <f>Sug0.5[[#This Row],[OBEP20]]</f>
        <v>8494</v>
      </c>
      <c r="WU41" s="15">
        <f>Sug0.5[[#This Row],[OBEP21]]</f>
        <v>8493</v>
      </c>
      <c r="WV41" s="15">
        <f>Sug0.5[[#This Row],[OBEP22]]</f>
        <v>8478</v>
      </c>
      <c r="WW41" s="15">
        <f>Sug0.5[[#This Row],[OBEP23]]</f>
        <v>8435</v>
      </c>
      <c r="WX41" s="15">
        <f>Sug0.5[[#This Row],[OBEP24]]</f>
        <v>8457</v>
      </c>
      <c r="WY41" s="15">
        <f>Sug0.5[[#This Row],[OBEP25]]</f>
        <v>8450</v>
      </c>
      <c r="WZ41" s="15">
        <f>Sug0.5[[#This Row],[OBEP26]]</f>
        <v>8453</v>
      </c>
      <c r="XA41" s="15">
        <f>Sug0.5[[#This Row],[OBEP27]]</f>
        <v>8418</v>
      </c>
    </row>
    <row r="42" spans="2:625" x14ac:dyDescent="0.25">
      <c r="B42" s="11">
        <f>Reg[[#This Row],[STEP2]]</f>
        <v>5499</v>
      </c>
      <c r="C42" s="11">
        <f>Reg[[#This Row],[STEP3]]</f>
        <v>5930</v>
      </c>
      <c r="D42" s="11">
        <f>Reg[[#This Row],[STEP4]]</f>
        <v>6318</v>
      </c>
      <c r="E42" s="11">
        <f>Reg[[#This Row],[STEP5]]</f>
        <v>6658</v>
      </c>
      <c r="F42" s="11">
        <f>Reg[[#This Row],[STEP6]]</f>
        <v>6852</v>
      </c>
      <c r="G42" s="11">
        <f>Reg[[#This Row],[STEP7]]</f>
        <v>7104</v>
      </c>
      <c r="H42" s="11">
        <f>Reg[[#This Row],[STEP8]]</f>
        <v>7365</v>
      </c>
      <c r="I42" s="11">
        <f>Reg[[#This Row],[STEP9]]</f>
        <v>7568</v>
      </c>
      <c r="J42" s="11">
        <f>Reg[[#This Row],[STEP10]]</f>
        <v>7686</v>
      </c>
      <c r="K42" s="11">
        <f>Reg[[#This Row],[STEP11]]</f>
        <v>7836</v>
      </c>
      <c r="L42" s="11">
        <f>Reg[[#This Row],[STEP12]]</f>
        <v>7878</v>
      </c>
      <c r="M42" s="11">
        <f>Reg[[#This Row],[STEP13]]</f>
        <v>8003</v>
      </c>
      <c r="N42" s="11">
        <f>Reg[[#This Row],[STEP14]]</f>
        <v>8095</v>
      </c>
      <c r="O42" s="11">
        <f>Reg[[#This Row],[STEP15]]</f>
        <v>8167</v>
      </c>
      <c r="P42" s="11">
        <f>Reg[[#This Row],[STEP16]]</f>
        <v>8274</v>
      </c>
      <c r="Q42" s="11">
        <f>Reg[[#This Row],[STEP17]]</f>
        <v>8323</v>
      </c>
      <c r="R42" s="11">
        <f>Reg[[#This Row],[STEP18]]</f>
        <v>8380</v>
      </c>
      <c r="S42" s="11">
        <f>Reg[[#This Row],[STEP19]]</f>
        <v>8414</v>
      </c>
      <c r="T42" s="11">
        <f>Reg[[#This Row],[STEP20]]</f>
        <v>8459</v>
      </c>
      <c r="U42" s="11">
        <f>Reg[[#This Row],[STEP21]]</f>
        <v>8532</v>
      </c>
      <c r="V42" s="11">
        <f>Reg[[#This Row],[STEP22]]</f>
        <v>8542</v>
      </c>
      <c r="W42" s="11">
        <f>Reg[[#This Row],[STEP23]]</f>
        <v>8507</v>
      </c>
      <c r="X42" s="11">
        <f>Reg[[#This Row],[STEP24]]</f>
        <v>8512</v>
      </c>
      <c r="Y42" s="11">
        <f>Reg[[#This Row],[STEP25]]</f>
        <v>8504</v>
      </c>
      <c r="Z42" s="11">
        <f>Reg[[#This Row],[STEP26]]</f>
        <v>8531</v>
      </c>
      <c r="AA42" s="11">
        <f>Reg[[#This Row],[STEP27]]</f>
        <v>8467</v>
      </c>
      <c r="AB42" s="11">
        <f>Sug0.2[[#This Row],[STEP2]]</f>
        <v>5499</v>
      </c>
      <c r="AC42" s="11">
        <f>Sug0.2[[#This Row],[STEP3]]</f>
        <v>5890</v>
      </c>
      <c r="AD42" s="11">
        <f>Sug0.2[[#This Row],[STEP4]]</f>
        <v>6243</v>
      </c>
      <c r="AE42" s="11">
        <f>Sug0.2[[#This Row],[STEP5]]</f>
        <v>6543</v>
      </c>
      <c r="AF42" s="11">
        <f>Sug0.2[[#This Row],[STEP6]]</f>
        <v>6693</v>
      </c>
      <c r="AG42" s="11">
        <f>Sug0.2[[#This Row],[STEP7]]</f>
        <v>6913</v>
      </c>
      <c r="AH42" s="11">
        <f>Sug0.2[[#This Row],[STEP8]]</f>
        <v>7161</v>
      </c>
      <c r="AI42" s="11">
        <f>Sug0.2[[#This Row],[STEP9]]</f>
        <v>7348</v>
      </c>
      <c r="AJ42" s="11">
        <f>Sug0.2[[#This Row],[STEP10]]</f>
        <v>7462</v>
      </c>
      <c r="AK42" s="11">
        <f>Sug0.2[[#This Row],[STEP11]]</f>
        <v>7611</v>
      </c>
      <c r="AL42" s="11">
        <f>Sug0.2[[#This Row],[STEP12]]</f>
        <v>7672</v>
      </c>
      <c r="AM42" s="11">
        <f>Sug0.2[[#This Row],[STEP13]]</f>
        <v>7790</v>
      </c>
      <c r="AN42" s="11">
        <f>Sug0.2[[#This Row],[STEP14]]</f>
        <v>7886</v>
      </c>
      <c r="AO42" s="11">
        <f>Sug0.2[[#This Row],[STEP15]]</f>
        <v>7955</v>
      </c>
      <c r="AP42" s="11">
        <f>Sug0.2[[#This Row],[STEP16]]</f>
        <v>8049</v>
      </c>
      <c r="AQ42" s="11">
        <f>Sug0.2[[#This Row],[STEP17]]</f>
        <v>8098</v>
      </c>
      <c r="AR42" s="11">
        <f>Sug0.2[[#This Row],[STEP18]]</f>
        <v>8149</v>
      </c>
      <c r="AS42" s="11">
        <f>Sug0.2[[#This Row],[STEP19]]</f>
        <v>8178</v>
      </c>
      <c r="AT42" s="11">
        <f>Sug0.2[[#This Row],[STEP20]]</f>
        <v>8210</v>
      </c>
      <c r="AU42" s="11">
        <f>Sug0.2[[#This Row],[STEP21]]</f>
        <v>8275</v>
      </c>
      <c r="AV42" s="11">
        <f>Sug0.2[[#This Row],[STEP22]]</f>
        <v>8292</v>
      </c>
      <c r="AW42" s="11">
        <f>Sug0.2[[#This Row],[STEP23]]</f>
        <v>8253</v>
      </c>
      <c r="AX42" s="11">
        <f>Sug0.2[[#This Row],[STEP24]]</f>
        <v>8272</v>
      </c>
      <c r="AY42" s="11">
        <f>Sug0.2[[#This Row],[STEP25]]</f>
        <v>8279</v>
      </c>
      <c r="AZ42" s="11">
        <f>Sug0.2[[#This Row],[STEP26]]</f>
        <v>8318</v>
      </c>
      <c r="BA42" s="11">
        <f>Sug0.2[[#This Row],[STEP27]]</f>
        <v>8249</v>
      </c>
      <c r="BB42" s="11">
        <f>Sug0.5[[#This Row],[STEP2]]</f>
        <v>5499</v>
      </c>
      <c r="BC42" s="11">
        <f>Sug0.5[[#This Row],[STEP3]]</f>
        <v>5786</v>
      </c>
      <c r="BD42" s="11">
        <f>Sug0.5[[#This Row],[STEP4]]</f>
        <v>6078</v>
      </c>
      <c r="BE42" s="11">
        <f>Sug0.5[[#This Row],[STEP5]]</f>
        <v>6295</v>
      </c>
      <c r="BF42" s="11">
        <f>Sug0.5[[#This Row],[STEP6]]</f>
        <v>6431</v>
      </c>
      <c r="BG42" s="11">
        <f>Sug0.5[[#This Row],[STEP7]]</f>
        <v>6599</v>
      </c>
      <c r="BH42" s="11">
        <f>Sug0.5[[#This Row],[STEP8]]</f>
        <v>6775</v>
      </c>
      <c r="BI42" s="11">
        <f>Sug0.5[[#This Row],[STEP9]]</f>
        <v>6908</v>
      </c>
      <c r="BJ42" s="11">
        <f>Sug0.5[[#This Row],[STEP10]]</f>
        <v>6990</v>
      </c>
      <c r="BK42" s="11">
        <f>Sug0.5[[#This Row],[STEP11]]</f>
        <v>7113</v>
      </c>
      <c r="BL42" s="11">
        <f>Sug0.5[[#This Row],[STEP12]]</f>
        <v>7186</v>
      </c>
      <c r="BM42" s="11">
        <f>Sug0.5[[#This Row],[STEP13]]</f>
        <v>7272</v>
      </c>
      <c r="BN42" s="11">
        <f>Sug0.5[[#This Row],[STEP14]]</f>
        <v>7359</v>
      </c>
      <c r="BO42" s="11">
        <f>Sug0.5[[#This Row],[STEP15]]</f>
        <v>7434</v>
      </c>
      <c r="BP42" s="11">
        <f>Sug0.5[[#This Row],[STEP16]]</f>
        <v>7548</v>
      </c>
      <c r="BQ42" s="11">
        <f>Sug0.5[[#This Row],[STEP17]]</f>
        <v>7590</v>
      </c>
      <c r="BR42" s="11">
        <f>Sug0.5[[#This Row],[STEP18]]</f>
        <v>7655</v>
      </c>
      <c r="BS42" s="11">
        <f>Sug0.5[[#This Row],[STEP19]]</f>
        <v>7676</v>
      </c>
      <c r="BT42" s="11">
        <f>Sug0.5[[#This Row],[STEP20]]</f>
        <v>7724</v>
      </c>
      <c r="BU42" s="11">
        <f>Sug0.5[[#This Row],[STEP21]]</f>
        <v>7778</v>
      </c>
      <c r="BV42" s="11">
        <f>Sug0.5[[#This Row],[STEP22]]</f>
        <v>7809</v>
      </c>
      <c r="BW42" s="11">
        <f>Sug0.5[[#This Row],[STEP23]]</f>
        <v>7803</v>
      </c>
      <c r="BX42" s="11">
        <f>Sug0.5[[#This Row],[STEP24]]</f>
        <v>7827</v>
      </c>
      <c r="BY42" s="11">
        <f>Sug0.5[[#This Row],[STEP25]]</f>
        <v>7821</v>
      </c>
      <c r="BZ42" s="11">
        <f>Sug0.5[[#This Row],[STEP26]]</f>
        <v>7863</v>
      </c>
      <c r="CA42" s="11">
        <f>Sug0.5[[#This Row],[STEP27]]</f>
        <v>7799</v>
      </c>
      <c r="CB42" s="11">
        <f>Reg[[#This Row],[NASP2]]</f>
        <v>731</v>
      </c>
      <c r="CC42" s="11">
        <f>Reg[[#This Row],[NASP3]]</f>
        <v>831</v>
      </c>
      <c r="CD42" s="11">
        <f>Reg[[#This Row],[NASP4]]</f>
        <v>955</v>
      </c>
      <c r="CE42" s="11">
        <f>Reg[[#This Row],[NASP5]]</f>
        <v>1090</v>
      </c>
      <c r="CF42" s="11">
        <f>Reg[[#This Row],[NASP6]]</f>
        <v>1267</v>
      </c>
      <c r="CG42" s="11">
        <f>Reg[[#This Row],[NASP7]]</f>
        <v>1426</v>
      </c>
      <c r="CH42" s="11">
        <f>Reg[[#This Row],[NASP8]]</f>
        <v>1551</v>
      </c>
      <c r="CI42" s="11">
        <f>Reg[[#This Row],[NASP9]]</f>
        <v>1662</v>
      </c>
      <c r="CJ42" s="11">
        <f>Reg[[#This Row],[NASP10]]</f>
        <v>1817</v>
      </c>
      <c r="CK42" s="11">
        <f>Reg[[#This Row],[NASP11]]</f>
        <v>1948</v>
      </c>
      <c r="CL42" s="11">
        <f>Reg[[#This Row],[NASP12]]</f>
        <v>2101</v>
      </c>
      <c r="CM42" s="11">
        <f>Reg[[#This Row],[NASP13]]</f>
        <v>2227</v>
      </c>
      <c r="CN42" s="11">
        <f>Reg[[#This Row],[NASP14]]</f>
        <v>2349</v>
      </c>
      <c r="CO42" s="11">
        <f>Reg[[#This Row],[NASP15]]</f>
        <v>2439</v>
      </c>
      <c r="CP42" s="11">
        <f>Reg[[#This Row],[NASP16]]</f>
        <v>2534</v>
      </c>
      <c r="CQ42" s="11">
        <f>Reg[[#This Row],[NASP17]]</f>
        <v>2623</v>
      </c>
      <c r="CR42" s="11">
        <f>Reg[[#This Row],[NASP18]]</f>
        <v>2706</v>
      </c>
      <c r="CS42" s="11">
        <f>Reg[[#This Row],[NASP19]]</f>
        <v>2779</v>
      </c>
      <c r="CT42" s="11">
        <f>Reg[[#This Row],[NASP20]]</f>
        <v>2840</v>
      </c>
      <c r="CU42" s="11">
        <f>Reg[[#This Row],[NASP21]]</f>
        <v>2879</v>
      </c>
      <c r="CV42" s="11">
        <f>Reg[[#This Row],[NASP22]]</f>
        <v>2932</v>
      </c>
      <c r="CW42" s="11">
        <f>Reg[[#This Row],[NASP23]]</f>
        <v>3016</v>
      </c>
      <c r="CX42" s="11">
        <f>Reg[[#This Row],[NASP24]]</f>
        <v>3078</v>
      </c>
      <c r="CY42" s="11">
        <f>Reg[[#This Row],[NASP25]]</f>
        <v>3132</v>
      </c>
      <c r="CZ42" s="11">
        <f>Reg[[#This Row],[NASP26]]</f>
        <v>3142</v>
      </c>
      <c r="DA42" s="11">
        <f>Reg[[#This Row],[NASP27]]</f>
        <v>3180</v>
      </c>
      <c r="DB42" s="11">
        <f>Sug0.2[[#This Row],[NASP2]]</f>
        <v>731</v>
      </c>
      <c r="DC42" s="11">
        <f>Sug0.2[[#This Row],[NASP3]]</f>
        <v>820</v>
      </c>
      <c r="DD42" s="11">
        <f>Sug0.2[[#This Row],[NASP4]]</f>
        <v>917</v>
      </c>
      <c r="DE42" s="11">
        <f>Sug0.2[[#This Row],[NASP5]]</f>
        <v>1027</v>
      </c>
      <c r="DF42" s="11">
        <f>Sug0.2[[#This Row],[NASP6]]</f>
        <v>1196</v>
      </c>
      <c r="DG42" s="11">
        <f>Sug0.2[[#This Row],[NASP7]]</f>
        <v>1338</v>
      </c>
      <c r="DH42" s="11">
        <f>Sug0.2[[#This Row],[NASP8]]</f>
        <v>1439</v>
      </c>
      <c r="DI42" s="11">
        <f>Sug0.2[[#This Row],[NASP9]]</f>
        <v>1537</v>
      </c>
      <c r="DJ42" s="11">
        <f>Sug0.2[[#This Row],[NASP10]]</f>
        <v>1672</v>
      </c>
      <c r="DK42" s="11">
        <f>Sug0.2[[#This Row],[NASP11]]</f>
        <v>1795</v>
      </c>
      <c r="DL42" s="11">
        <f>Sug0.2[[#This Row],[NASP12]]</f>
        <v>1925</v>
      </c>
      <c r="DM42" s="11">
        <f>Sug0.2[[#This Row],[NASP13]]</f>
        <v>2038</v>
      </c>
      <c r="DN42" s="11">
        <f>Sug0.2[[#This Row],[NASP14]]</f>
        <v>2147</v>
      </c>
      <c r="DO42" s="11">
        <f>Sug0.2[[#This Row],[NASP15]]</f>
        <v>2229</v>
      </c>
      <c r="DP42" s="11">
        <f>Sug0.2[[#This Row],[NASP16]]</f>
        <v>2321</v>
      </c>
      <c r="DQ42" s="11">
        <f>Sug0.2[[#This Row],[NASP17]]</f>
        <v>2396</v>
      </c>
      <c r="DR42" s="11">
        <f>Sug0.2[[#This Row],[NASP18]]</f>
        <v>2471</v>
      </c>
      <c r="DS42" s="11">
        <f>Sug0.2[[#This Row],[NASP19]]</f>
        <v>2545</v>
      </c>
      <c r="DT42" s="11">
        <f>Sug0.2[[#This Row],[NASP20]]</f>
        <v>2611</v>
      </c>
      <c r="DU42" s="11">
        <f>Sug0.2[[#This Row],[NASP21]]</f>
        <v>2651</v>
      </c>
      <c r="DV42" s="11">
        <f>Sug0.2[[#This Row],[NASP22]]</f>
        <v>2698</v>
      </c>
      <c r="DW42" s="11">
        <f>Sug0.2[[#This Row],[NASP23]]</f>
        <v>2786</v>
      </c>
      <c r="DX42" s="11">
        <f>Sug0.2[[#This Row],[NASP24]]</f>
        <v>2830</v>
      </c>
      <c r="DY42" s="11">
        <f>Sug0.2[[#This Row],[NASP25]]</f>
        <v>2884</v>
      </c>
      <c r="DZ42" s="11">
        <f>Sug0.2[[#This Row],[NASP26]]</f>
        <v>2898</v>
      </c>
      <c r="EA42" s="11">
        <f>Sug0.2[[#This Row],[NASP27]]</f>
        <v>2934</v>
      </c>
      <c r="EB42" s="15">
        <f>Sug0.5[[#This Row],[NASP2]]</f>
        <v>731</v>
      </c>
      <c r="EC42" s="15">
        <f>Sug0.5[[#This Row],[NASP3]]</f>
        <v>799</v>
      </c>
      <c r="ED42" s="15">
        <f>Sug0.5[[#This Row],[NASP4]]</f>
        <v>856</v>
      </c>
      <c r="EE42" s="15">
        <f>Sug0.5[[#This Row],[NASP5]]</f>
        <v>934</v>
      </c>
      <c r="EF42" s="15">
        <f>Sug0.5[[#This Row],[NASP6]]</f>
        <v>1045</v>
      </c>
      <c r="EG42" s="15">
        <f>Sug0.5[[#This Row],[NASP7]]</f>
        <v>1145</v>
      </c>
      <c r="EH42" s="15">
        <f>Sug0.5[[#This Row],[NASP8]]</f>
        <v>1220</v>
      </c>
      <c r="EI42" s="15">
        <f>Sug0.5[[#This Row],[NASP9]]</f>
        <v>1272</v>
      </c>
      <c r="EJ42" s="15">
        <f>Sug0.5[[#This Row],[NASP10]]</f>
        <v>1387</v>
      </c>
      <c r="EK42" s="15">
        <f>Sug0.5[[#This Row],[NASP11]]</f>
        <v>1479</v>
      </c>
      <c r="EL42" s="15">
        <f>Sug0.5[[#This Row],[NASP12]]</f>
        <v>1569</v>
      </c>
      <c r="EM42" s="15">
        <f>Sug0.5[[#This Row],[NASP13]]</f>
        <v>1653</v>
      </c>
      <c r="EN42" s="15">
        <f>Sug0.5[[#This Row],[NASP14]]</f>
        <v>1723</v>
      </c>
      <c r="EO42" s="15">
        <f>Sug0.5[[#This Row],[NASP15]]</f>
        <v>1784</v>
      </c>
      <c r="EP42" s="15">
        <f>Sug0.5[[#This Row],[NASP16]]</f>
        <v>1847</v>
      </c>
      <c r="EQ42" s="15">
        <f>Sug0.5[[#This Row],[NASP17]]</f>
        <v>1896</v>
      </c>
      <c r="ER42" s="15">
        <f>Sug0.5[[#This Row],[NASP18]]</f>
        <v>1949</v>
      </c>
      <c r="ES42" s="15">
        <f>Sug0.5[[#This Row],[NASP19]]</f>
        <v>2005</v>
      </c>
      <c r="ET42" s="15">
        <f>Sug0.5[[#This Row],[NASP20]]</f>
        <v>2042</v>
      </c>
      <c r="EU42" s="15">
        <f>Sug0.5[[#This Row],[NASP21]]</f>
        <v>2070</v>
      </c>
      <c r="EV42" s="15">
        <f>Sug0.5[[#This Row],[NASP22]]</f>
        <v>2103</v>
      </c>
      <c r="EW42" s="15">
        <f>Sug0.5[[#This Row],[NASP23]]</f>
        <v>2175</v>
      </c>
      <c r="EX42" s="15">
        <f>Sug0.5[[#This Row],[NASP24]]</f>
        <v>2218</v>
      </c>
      <c r="EY42" s="15">
        <f>Sug0.5[[#This Row],[NASP25]]</f>
        <v>2268</v>
      </c>
      <c r="EZ42" s="15">
        <f>Sug0.5[[#This Row],[NASP26]]</f>
        <v>2273</v>
      </c>
      <c r="FA42" s="15">
        <f>Sug0.5[[#This Row],[NASP27]]</f>
        <v>2303</v>
      </c>
      <c r="FB42" s="15">
        <f>Reg[[#This Row],[CIRP2]]</f>
        <v>59</v>
      </c>
      <c r="FC42" s="15">
        <f>Reg[[#This Row],[CIRP3]]</f>
        <v>72</v>
      </c>
      <c r="FD42" s="15">
        <f>Reg[[#This Row],[CIRP4]]</f>
        <v>77</v>
      </c>
      <c r="FE42" s="15">
        <f>Reg[[#This Row],[CIRP5]]</f>
        <v>90</v>
      </c>
      <c r="FF42" s="15">
        <f>Reg[[#This Row],[CIRP6]]</f>
        <v>96</v>
      </c>
      <c r="FG42" s="15">
        <f>Reg[[#This Row],[CIRP7]]</f>
        <v>109</v>
      </c>
      <c r="FH42" s="15">
        <f>Reg[[#This Row],[CIRP8]]</f>
        <v>131</v>
      </c>
      <c r="FI42" s="15">
        <f>Reg[[#This Row],[CIRP9]]</f>
        <v>142</v>
      </c>
      <c r="FJ42" s="15">
        <f>Reg[[#This Row],[CIRP10]]</f>
        <v>159</v>
      </c>
      <c r="FK42" s="15">
        <f>Reg[[#This Row],[CIRP11]]</f>
        <v>173</v>
      </c>
      <c r="FL42" s="15">
        <f>Reg[[#This Row],[CIRP12]]</f>
        <v>179</v>
      </c>
      <c r="FM42" s="15">
        <f>Reg[[#This Row],[CIRP13]]</f>
        <v>198</v>
      </c>
      <c r="FN42" s="15">
        <f>Reg[[#This Row],[CIRP14]]</f>
        <v>219</v>
      </c>
      <c r="FO42" s="15">
        <f>Reg[[#This Row],[CIRP15]]</f>
        <v>231</v>
      </c>
      <c r="FP42" s="15">
        <f>Reg[[#This Row],[CIRP16]]</f>
        <v>244</v>
      </c>
      <c r="FQ42" s="15">
        <f>Reg[[#This Row],[CIRP17]]</f>
        <v>250</v>
      </c>
      <c r="FR42" s="15">
        <f>Reg[[#This Row],[CIRP18]]</f>
        <v>270</v>
      </c>
      <c r="FS42" s="15">
        <f>Reg[[#This Row],[CIRP19]]</f>
        <v>303</v>
      </c>
      <c r="FT42" s="15">
        <f>Reg[[#This Row],[CIRP20]]</f>
        <v>310</v>
      </c>
      <c r="FU42" s="15">
        <f>Reg[[#This Row],[CIRP21]]</f>
        <v>332</v>
      </c>
      <c r="FV42" s="15">
        <f>Reg[[#This Row],[CIRP22]]</f>
        <v>348</v>
      </c>
      <c r="FW42" s="15">
        <f>Reg[[#This Row],[CIRP23]]</f>
        <v>363</v>
      </c>
      <c r="FX42" s="15">
        <f>Reg[[#This Row],[CIRP24]]</f>
        <v>375</v>
      </c>
      <c r="FY42" s="15">
        <f>Reg[[#This Row],[CIRP25]]</f>
        <v>386</v>
      </c>
      <c r="FZ42" s="15">
        <f>Reg[[#This Row],[CIRP26]]</f>
        <v>424</v>
      </c>
      <c r="GA42" s="15">
        <f>Reg[[#This Row],[CIRP27]]</f>
        <v>430</v>
      </c>
      <c r="GB42" s="15">
        <f>Sug0.2[[#This Row],[CIRP2]]</f>
        <v>59</v>
      </c>
      <c r="GC42" s="15">
        <f>Sug0.2[[#This Row],[CIRP3]]</f>
        <v>71</v>
      </c>
      <c r="GD42" s="15">
        <f>Sug0.2[[#This Row],[CIRP4]]</f>
        <v>76</v>
      </c>
      <c r="GE42" s="15">
        <f>Sug0.2[[#This Row],[CIRP5]]</f>
        <v>86</v>
      </c>
      <c r="GF42" s="15">
        <f>Sug0.2[[#This Row],[CIRP6]]</f>
        <v>89</v>
      </c>
      <c r="GG42" s="15">
        <f>Sug0.2[[#This Row],[CIRP7]]</f>
        <v>101</v>
      </c>
      <c r="GH42" s="15">
        <f>Sug0.2[[#This Row],[CIRP8]]</f>
        <v>118</v>
      </c>
      <c r="GI42" s="15">
        <f>Sug0.2[[#This Row],[CIRP9]]</f>
        <v>124</v>
      </c>
      <c r="GJ42" s="15">
        <f>Sug0.2[[#This Row],[CIRP10]]</f>
        <v>139</v>
      </c>
      <c r="GK42" s="15">
        <f>Sug0.2[[#This Row],[CIRP11]]</f>
        <v>149</v>
      </c>
      <c r="GL42" s="15">
        <f>Sug0.2[[#This Row],[CIRP12]]</f>
        <v>156</v>
      </c>
      <c r="GM42" s="15">
        <f>Sug0.2[[#This Row],[CIRP13]]</f>
        <v>172</v>
      </c>
      <c r="GN42" s="15">
        <f>Sug0.2[[#This Row],[CIRP14]]</f>
        <v>190</v>
      </c>
      <c r="GO42" s="15">
        <f>Sug0.2[[#This Row],[CIRP15]]</f>
        <v>200</v>
      </c>
      <c r="GP42" s="15">
        <f>Sug0.2[[#This Row],[CIRP16]]</f>
        <v>208</v>
      </c>
      <c r="GQ42" s="15">
        <f>Sug0.2[[#This Row],[CIRP17]]</f>
        <v>214</v>
      </c>
      <c r="GR42" s="15">
        <f>Sug0.2[[#This Row],[CIRP18]]</f>
        <v>232</v>
      </c>
      <c r="GS42" s="15">
        <f>Sug0.2[[#This Row],[CIRP19]]</f>
        <v>258</v>
      </c>
      <c r="GT42" s="15">
        <f>Sug0.2[[#This Row],[CIRP20]]</f>
        <v>265</v>
      </c>
      <c r="GU42" s="15">
        <f>Sug0.2[[#This Row],[CIRP21]]</f>
        <v>281</v>
      </c>
      <c r="GV42" s="15">
        <f>Sug0.2[[#This Row],[CIRP22]]</f>
        <v>291</v>
      </c>
      <c r="GW42" s="15">
        <f>Sug0.2[[#This Row],[CIRP23]]</f>
        <v>306</v>
      </c>
      <c r="GX42" s="15">
        <f>Sug0.2[[#This Row],[CIRP24]]</f>
        <v>316</v>
      </c>
      <c r="GY42" s="15">
        <f>Sug0.2[[#This Row],[CIRP25]]</f>
        <v>323</v>
      </c>
      <c r="GZ42" s="15">
        <f>Sug0.2[[#This Row],[CIRP26]]</f>
        <v>347</v>
      </c>
      <c r="HA42" s="15">
        <f>Sug0.2[[#This Row],[CIRP27]]</f>
        <v>356</v>
      </c>
      <c r="HB42" s="15">
        <f>Sug0.5[[#This Row],[CIRP2]]</f>
        <v>59</v>
      </c>
      <c r="HC42" s="15">
        <f>Sug0.5[[#This Row],[CIRP3]]</f>
        <v>69</v>
      </c>
      <c r="HD42" s="15">
        <f>Sug0.5[[#This Row],[CIRP4]]</f>
        <v>73</v>
      </c>
      <c r="HE42" s="15">
        <f>Sug0.5[[#This Row],[CIRP5]]</f>
        <v>78</v>
      </c>
      <c r="HF42" s="15">
        <f>Sug0.5[[#This Row],[CIRP6]]</f>
        <v>80</v>
      </c>
      <c r="HG42" s="15">
        <f>Sug0.5[[#This Row],[CIRP7]]</f>
        <v>86</v>
      </c>
      <c r="HH42" s="15">
        <f>Sug0.5[[#This Row],[CIRP8]]</f>
        <v>95</v>
      </c>
      <c r="HI42" s="15">
        <f>Sug0.5[[#This Row],[CIRP9]]</f>
        <v>99</v>
      </c>
      <c r="HJ42" s="15">
        <f>Sug0.5[[#This Row],[CIRP10]]</f>
        <v>105</v>
      </c>
      <c r="HK42" s="15">
        <f>Sug0.5[[#This Row],[CIRP11]]</f>
        <v>111</v>
      </c>
      <c r="HL42" s="15">
        <f>Sug0.5[[#This Row],[CIRP12]]</f>
        <v>112</v>
      </c>
      <c r="HM42" s="15">
        <f>Sug0.5[[#This Row],[CIRP13]]</f>
        <v>120</v>
      </c>
      <c r="HN42" s="15">
        <f>Sug0.5[[#This Row],[CIRP14]]</f>
        <v>133</v>
      </c>
      <c r="HO42" s="15">
        <f>Sug0.5[[#This Row],[CIRP15]]</f>
        <v>131</v>
      </c>
      <c r="HP42" s="15">
        <f>Sug0.5[[#This Row],[CIRP16]]</f>
        <v>133</v>
      </c>
      <c r="HQ42" s="15">
        <f>Sug0.5[[#This Row],[CIRP17]]</f>
        <v>138</v>
      </c>
      <c r="HR42" s="15">
        <f>Sug0.5[[#This Row],[CIRP18]]</f>
        <v>146</v>
      </c>
      <c r="HS42" s="15">
        <f>Sug0.5[[#This Row],[CIRP19]]</f>
        <v>162</v>
      </c>
      <c r="HT42" s="15">
        <f>Sug0.5[[#This Row],[CIRP20]]</f>
        <v>167</v>
      </c>
      <c r="HU42" s="15">
        <f>Sug0.5[[#This Row],[CIRP21]]</f>
        <v>178</v>
      </c>
      <c r="HV42" s="15">
        <f>Sug0.5[[#This Row],[CIRP22]]</f>
        <v>186</v>
      </c>
      <c r="HW42" s="15">
        <f>Sug0.5[[#This Row],[CIRP23]]</f>
        <v>197</v>
      </c>
      <c r="HX42" s="15">
        <f>Sug0.5[[#This Row],[CIRP24]]</f>
        <v>206</v>
      </c>
      <c r="HY42" s="15">
        <f>Sug0.5[[#This Row],[CIRP25]]</f>
        <v>214</v>
      </c>
      <c r="HZ42" s="15">
        <f>Sug0.5[[#This Row],[CIRP26]]</f>
        <v>231</v>
      </c>
      <c r="IA42" s="15">
        <f>Sug0.5[[#This Row],[CIRP27]]</f>
        <v>234</v>
      </c>
      <c r="IB42" s="15">
        <f>Reg[[#This Row],[HCCP2]]</f>
        <v>6</v>
      </c>
      <c r="IC42" s="15">
        <f>Reg[[#This Row],[HCCP3]]</f>
        <v>3</v>
      </c>
      <c r="ID42" s="15">
        <f>Reg[[#This Row],[HCCP4]]</f>
        <v>3</v>
      </c>
      <c r="IE42" s="15">
        <f>Reg[[#This Row],[HCCP5]]</f>
        <v>3</v>
      </c>
      <c r="IF42" s="15">
        <f>Reg[[#This Row],[HCCP6]]</f>
        <v>4</v>
      </c>
      <c r="IG42" s="15">
        <f>Reg[[#This Row],[HCCP7]]</f>
        <v>4</v>
      </c>
      <c r="IH42" s="15">
        <f>Reg[[#This Row],[HCCP8]]</f>
        <v>9</v>
      </c>
      <c r="II42" s="15">
        <f>Reg[[#This Row],[HCCP9]]</f>
        <v>8</v>
      </c>
      <c r="IJ42" s="15">
        <f>Reg[[#This Row],[HCCP10]]</f>
        <v>7</v>
      </c>
      <c r="IK42" s="15">
        <f>Reg[[#This Row],[HCCP11]]</f>
        <v>5</v>
      </c>
      <c r="IL42" s="15">
        <f>Reg[[#This Row],[HCCP12]]</f>
        <v>7</v>
      </c>
      <c r="IM42" s="15">
        <f>Reg[[#This Row],[HCCP13]]</f>
        <v>12</v>
      </c>
      <c r="IN42" s="15">
        <f>Reg[[#This Row],[HCCP14]]</f>
        <v>11</v>
      </c>
      <c r="IO42" s="15">
        <f>Reg[[#This Row],[HCCP15]]</f>
        <v>13</v>
      </c>
      <c r="IP42" s="15">
        <f>Reg[[#This Row],[HCCP16]]</f>
        <v>8</v>
      </c>
      <c r="IQ42" s="15">
        <f>Reg[[#This Row],[HCCP17]]</f>
        <v>13</v>
      </c>
      <c r="IR42" s="15">
        <f>Reg[[#This Row],[HCCP18]]</f>
        <v>10</v>
      </c>
      <c r="IS42" s="15">
        <f>Reg[[#This Row],[HCCP19]]</f>
        <v>9</v>
      </c>
      <c r="IT42" s="15">
        <f>Reg[[#This Row],[HCCP20]]</f>
        <v>12</v>
      </c>
      <c r="IU42" s="15">
        <f>Reg[[#This Row],[HCCP21]]</f>
        <v>8</v>
      </c>
      <c r="IV42" s="15">
        <f>Reg[[#This Row],[HCCP22]]</f>
        <v>7</v>
      </c>
      <c r="IW42" s="15">
        <f>Reg[[#This Row],[HCCP23]]</f>
        <v>15</v>
      </c>
      <c r="IX42" s="15">
        <f>Reg[[#This Row],[HCCP24]]</f>
        <v>15</v>
      </c>
      <c r="IY42" s="15">
        <f>Reg[[#This Row],[HCCP25]]</f>
        <v>13</v>
      </c>
      <c r="IZ42" s="15">
        <f>Reg[[#This Row],[HCCP26]]</f>
        <v>8</v>
      </c>
      <c r="JA42" s="15">
        <f>Reg[[#This Row],[HCCP27]]</f>
        <v>19</v>
      </c>
      <c r="JB42" s="15">
        <f>Sug0.2[[#This Row],[HCCP2]]</f>
        <v>6</v>
      </c>
      <c r="JC42" s="15">
        <f>Sug0.2[[#This Row],[HCCP3]]</f>
        <v>3</v>
      </c>
      <c r="JD42" s="15">
        <f>Sug0.2[[#This Row],[HCCP4]]</f>
        <v>3</v>
      </c>
      <c r="JE42" s="15">
        <f>Sug0.2[[#This Row],[HCCP5]]</f>
        <v>2</v>
      </c>
      <c r="JF42" s="15">
        <f>Sug0.2[[#This Row],[HCCP6]]</f>
        <v>4</v>
      </c>
      <c r="JG42" s="15">
        <f>Sug0.2[[#This Row],[HCCP7]]</f>
        <v>4</v>
      </c>
      <c r="JH42" s="15">
        <f>Sug0.2[[#This Row],[HCCP8]]</f>
        <v>8</v>
      </c>
      <c r="JI42" s="15">
        <f>Sug0.2[[#This Row],[HCCP9]]</f>
        <v>7</v>
      </c>
      <c r="JJ42" s="15">
        <f>Sug0.2[[#This Row],[HCCP10]]</f>
        <v>6</v>
      </c>
      <c r="JK42" s="15">
        <f>Sug0.2[[#This Row],[HCCP11]]</f>
        <v>3</v>
      </c>
      <c r="JL42" s="15">
        <f>Sug0.2[[#This Row],[HCCP12]]</f>
        <v>5</v>
      </c>
      <c r="JM42" s="15">
        <f>Sug0.2[[#This Row],[HCCP13]]</f>
        <v>10</v>
      </c>
      <c r="JN42" s="15">
        <f>Sug0.2[[#This Row],[HCCP14]]</f>
        <v>10</v>
      </c>
      <c r="JO42" s="15">
        <f>Sug0.2[[#This Row],[HCCP15]]</f>
        <v>10</v>
      </c>
      <c r="JP42" s="15">
        <f>Sug0.2[[#This Row],[HCCP16]]</f>
        <v>7</v>
      </c>
      <c r="JQ42" s="15">
        <f>Sug0.2[[#This Row],[HCCP17]]</f>
        <v>11</v>
      </c>
      <c r="JR42" s="15">
        <f>Sug0.2[[#This Row],[HCCP18]]</f>
        <v>10</v>
      </c>
      <c r="JS42" s="15">
        <f>Sug0.2[[#This Row],[HCCP19]]</f>
        <v>7</v>
      </c>
      <c r="JT42" s="15">
        <f>Sug0.2[[#This Row],[HCCP20]]</f>
        <v>11</v>
      </c>
      <c r="JU42" s="15">
        <f>Sug0.2[[#This Row],[HCCP21]]</f>
        <v>7</v>
      </c>
      <c r="JV42" s="15">
        <f>Sug0.2[[#This Row],[HCCP22]]</f>
        <v>8</v>
      </c>
      <c r="JW42" s="15">
        <f>Sug0.2[[#This Row],[HCCP23]]</f>
        <v>13</v>
      </c>
      <c r="JX42" s="15">
        <f>Sug0.2[[#This Row],[HCCP24]]</f>
        <v>13</v>
      </c>
      <c r="JY42" s="15">
        <f>Sug0.2[[#This Row],[HCCP25]]</f>
        <v>9</v>
      </c>
      <c r="JZ42" s="15">
        <f>Sug0.2[[#This Row],[HCCP26]]</f>
        <v>7</v>
      </c>
      <c r="KA42" s="15">
        <f>Sug0.2[[#This Row],[HCCP27]]</f>
        <v>15</v>
      </c>
      <c r="KB42" s="15">
        <f>Sug0.5[[#This Row],[HCCP2]]</f>
        <v>6</v>
      </c>
      <c r="KC42" s="15">
        <f>Sug0.5[[#This Row],[HCCP3]]</f>
        <v>3</v>
      </c>
      <c r="KD42" s="15">
        <f>Sug0.5[[#This Row],[HCCP4]]</f>
        <v>3</v>
      </c>
      <c r="KE42" s="15">
        <f>Sug0.5[[#This Row],[HCCP5]]</f>
        <v>2</v>
      </c>
      <c r="KF42" s="15">
        <f>Sug0.5[[#This Row],[HCCP6]]</f>
        <v>4</v>
      </c>
      <c r="KG42" s="15">
        <f>Sug0.5[[#This Row],[HCCP7]]</f>
        <v>3</v>
      </c>
      <c r="KH42" s="15">
        <f>Sug0.5[[#This Row],[HCCP8]]</f>
        <v>7</v>
      </c>
      <c r="KI42" s="15">
        <f>Sug0.5[[#This Row],[HCCP9]]</f>
        <v>6</v>
      </c>
      <c r="KJ42" s="15">
        <f>Sug0.5[[#This Row],[HCCP10]]</f>
        <v>5</v>
      </c>
      <c r="KK42" s="15">
        <f>Sug0.5[[#This Row],[HCCP11]]</f>
        <v>2</v>
      </c>
      <c r="KL42" s="15">
        <f>Sug0.5[[#This Row],[HCCP12]]</f>
        <v>5</v>
      </c>
      <c r="KM42" s="15">
        <f>Sug0.5[[#This Row],[HCCP13]]</f>
        <v>8</v>
      </c>
      <c r="KN42" s="15">
        <f>Sug0.5[[#This Row],[HCCP14]]</f>
        <v>6</v>
      </c>
      <c r="KO42" s="15">
        <f>Sug0.5[[#This Row],[HCCP15]]</f>
        <v>6</v>
      </c>
      <c r="KP42" s="15">
        <f>Sug0.5[[#This Row],[HCCP16]]</f>
        <v>4</v>
      </c>
      <c r="KQ42" s="15">
        <f>Sug0.5[[#This Row],[HCCP17]]</f>
        <v>7</v>
      </c>
      <c r="KR42" s="15">
        <f>Sug0.5[[#This Row],[HCCP18]]</f>
        <v>7</v>
      </c>
      <c r="KS42" s="15">
        <f>Sug0.5[[#This Row],[HCCP19]]</f>
        <v>5</v>
      </c>
      <c r="KT42" s="15">
        <f>Sug0.5[[#This Row],[HCCP20]]</f>
        <v>8</v>
      </c>
      <c r="KU42" s="15">
        <f>Sug0.5[[#This Row],[HCCP21]]</f>
        <v>5</v>
      </c>
      <c r="KV42" s="15">
        <f>Sug0.5[[#This Row],[HCCP22]]</f>
        <v>4</v>
      </c>
      <c r="KW42" s="15">
        <f>Sug0.5[[#This Row],[HCCP23]]</f>
        <v>8</v>
      </c>
      <c r="KX42" s="15">
        <f>Sug0.5[[#This Row],[HCCP24]]</f>
        <v>10</v>
      </c>
      <c r="KY42" s="15">
        <f>Sug0.5[[#This Row],[HCCP25]]</f>
        <v>8</v>
      </c>
      <c r="KZ42" s="15">
        <f>Sug0.5[[#This Row],[HCCP26]]</f>
        <v>5</v>
      </c>
      <c r="LA42" s="15">
        <f>Sug0.5[[#This Row],[HCCP27]]</f>
        <v>10</v>
      </c>
      <c r="LB42" s="15">
        <f>Reg[[#This Row],[CHDP2]]</f>
        <v>1435</v>
      </c>
      <c r="LC42" s="15">
        <f>Reg[[#This Row],[CHDP3]]</f>
        <v>1480</v>
      </c>
      <c r="LD42" s="15">
        <f>Reg[[#This Row],[CHDP4]]</f>
        <v>1485</v>
      </c>
      <c r="LE42" s="15">
        <f>Reg[[#This Row],[CHDP5]]</f>
        <v>1513</v>
      </c>
      <c r="LF42" s="15">
        <f>Reg[[#This Row],[CHDP6]]</f>
        <v>1504</v>
      </c>
      <c r="LG42" s="15">
        <f>Reg[[#This Row],[CHDP7]]</f>
        <v>1514</v>
      </c>
      <c r="LH42" s="15">
        <f>Reg[[#This Row],[CHDP8]]</f>
        <v>1526</v>
      </c>
      <c r="LI42" s="15">
        <f>Reg[[#This Row],[CHDP9]]</f>
        <v>1550</v>
      </c>
      <c r="LJ42" s="15">
        <f>Reg[[#This Row],[CHDP10]]</f>
        <v>1580</v>
      </c>
      <c r="LK42" s="15">
        <f>Reg[[#This Row],[CHDP11]]</f>
        <v>1622</v>
      </c>
      <c r="LL42" s="15">
        <f>Reg[[#This Row],[CHDP12]]</f>
        <v>1632</v>
      </c>
      <c r="LM42" s="15">
        <f>Reg[[#This Row],[CHDP13]]</f>
        <v>1625</v>
      </c>
      <c r="LN42" s="15">
        <f>Reg[[#This Row],[CHDP14]]</f>
        <v>1666</v>
      </c>
      <c r="LO42" s="15">
        <f>Reg[[#This Row],[CHDP15]]</f>
        <v>1675</v>
      </c>
      <c r="LP42" s="15">
        <f>Reg[[#This Row],[CHDP16]]</f>
        <v>1670</v>
      </c>
      <c r="LQ42" s="15">
        <f>Reg[[#This Row],[CHDP17]]</f>
        <v>1686</v>
      </c>
      <c r="LR42" s="15">
        <f>Reg[[#This Row],[CHDP18]]</f>
        <v>1716</v>
      </c>
      <c r="LS42" s="15">
        <f>Reg[[#This Row],[CHDP19]]</f>
        <v>1728</v>
      </c>
      <c r="LT42" s="15">
        <f>Reg[[#This Row],[CHDP20]]</f>
        <v>1729</v>
      </c>
      <c r="LU42" s="15">
        <f>Reg[[#This Row],[CHDP21]]</f>
        <v>1754</v>
      </c>
      <c r="LV42" s="15">
        <f>Reg[[#This Row],[CHDP22]]</f>
        <v>1734</v>
      </c>
      <c r="LW42" s="15">
        <f>Reg[[#This Row],[CHDP23]]</f>
        <v>1738</v>
      </c>
      <c r="LX42" s="15">
        <f>Reg[[#This Row],[CHDP24]]</f>
        <v>1759</v>
      </c>
      <c r="LY42" s="15">
        <f>Reg[[#This Row],[CHDP25]]</f>
        <v>1763</v>
      </c>
      <c r="LZ42" s="15">
        <f>Reg[[#This Row],[CHDP26]]</f>
        <v>1771</v>
      </c>
      <c r="MA42" s="15">
        <f>Reg[[#This Row],[CHDP27]]</f>
        <v>1746</v>
      </c>
      <c r="MB42" s="15">
        <f>Sug0.2[[#This Row],[CHDP2]]</f>
        <v>1435</v>
      </c>
      <c r="MC42" s="15">
        <f>Sug0.2[[#This Row],[CHDP3]]</f>
        <v>1480</v>
      </c>
      <c r="MD42" s="15">
        <f>Sug0.2[[#This Row],[CHDP4]]</f>
        <v>1485</v>
      </c>
      <c r="ME42" s="15">
        <f>Sug0.2[[#This Row],[CHDP5]]</f>
        <v>1512</v>
      </c>
      <c r="MF42" s="15">
        <f>Sug0.2[[#This Row],[CHDP6]]</f>
        <v>1503</v>
      </c>
      <c r="MG42" s="15">
        <f>Sug0.2[[#This Row],[CHDP7]]</f>
        <v>1509</v>
      </c>
      <c r="MH42" s="15">
        <f>Sug0.2[[#This Row],[CHDP8]]</f>
        <v>1519</v>
      </c>
      <c r="MI42" s="15">
        <f>Sug0.2[[#This Row],[CHDP9]]</f>
        <v>1539</v>
      </c>
      <c r="MJ42" s="15">
        <f>Sug0.2[[#This Row],[CHDP10]]</f>
        <v>1565</v>
      </c>
      <c r="MK42" s="15">
        <f>Sug0.2[[#This Row],[CHDP11]]</f>
        <v>1600</v>
      </c>
      <c r="ML42" s="15">
        <f>Sug0.2[[#This Row],[CHDP12]]</f>
        <v>1609</v>
      </c>
      <c r="MM42" s="15">
        <f>Sug0.2[[#This Row],[CHDP13]]</f>
        <v>1602</v>
      </c>
      <c r="MN42" s="15">
        <f>Sug0.2[[#This Row],[CHDP14]]</f>
        <v>1640</v>
      </c>
      <c r="MO42" s="15">
        <f>Sug0.2[[#This Row],[CHDP15]]</f>
        <v>1651</v>
      </c>
      <c r="MP42" s="15">
        <f>Sug0.2[[#This Row],[CHDP16]]</f>
        <v>1645</v>
      </c>
      <c r="MQ42" s="15">
        <f>Sug0.2[[#This Row],[CHDP17]]</f>
        <v>1660</v>
      </c>
      <c r="MR42" s="15">
        <f>Sug0.2[[#This Row],[CHDP18]]</f>
        <v>1684</v>
      </c>
      <c r="MS42" s="15">
        <f>Sug0.2[[#This Row],[CHDP19]]</f>
        <v>1696</v>
      </c>
      <c r="MT42" s="15">
        <f>Sug0.2[[#This Row],[CHDP20]]</f>
        <v>1699</v>
      </c>
      <c r="MU42" s="15">
        <f>Sug0.2[[#This Row],[CHDP21]]</f>
        <v>1725</v>
      </c>
      <c r="MV42" s="15">
        <f>Sug0.2[[#This Row],[CHDP22]]</f>
        <v>1703</v>
      </c>
      <c r="MW42" s="15">
        <f>Sug0.2[[#This Row],[CHDP23]]</f>
        <v>1709</v>
      </c>
      <c r="MX42" s="15">
        <f>Sug0.2[[#This Row],[CHDP24]]</f>
        <v>1729</v>
      </c>
      <c r="MY42" s="15">
        <f>Sug0.2[[#This Row],[CHDP25]]</f>
        <v>1730</v>
      </c>
      <c r="MZ42" s="15">
        <f>Sug0.2[[#This Row],[CHDP26]]</f>
        <v>1739</v>
      </c>
      <c r="NA42" s="15">
        <f>Sug0.2[[#This Row],[CHDP27]]</f>
        <v>1712</v>
      </c>
      <c r="NB42" s="15">
        <f>Sug0.5[[#This Row],[CHDP2]]</f>
        <v>1435</v>
      </c>
      <c r="NC42" s="15">
        <f>Sug0.5[[#This Row],[CHDP3]]</f>
        <v>1480</v>
      </c>
      <c r="ND42" s="15">
        <f>Sug0.5[[#This Row],[CHDP4]]</f>
        <v>1484</v>
      </c>
      <c r="NE42" s="15">
        <f>Sug0.5[[#This Row],[CHDP5]]</f>
        <v>1511</v>
      </c>
      <c r="NF42" s="15">
        <f>Sug0.5[[#This Row],[CHDP6]]</f>
        <v>1500</v>
      </c>
      <c r="NG42" s="15">
        <f>Sug0.5[[#This Row],[CHDP7]]</f>
        <v>1500</v>
      </c>
      <c r="NH42" s="15">
        <f>Sug0.5[[#This Row],[CHDP8]]</f>
        <v>1507</v>
      </c>
      <c r="NI42" s="15">
        <f>Sug0.5[[#This Row],[CHDP9]]</f>
        <v>1523</v>
      </c>
      <c r="NJ42" s="15">
        <f>Sug0.5[[#This Row],[CHDP10]]</f>
        <v>1545</v>
      </c>
      <c r="NK42" s="15">
        <f>Sug0.5[[#This Row],[CHDP11]]</f>
        <v>1581</v>
      </c>
      <c r="NL42" s="15">
        <f>Sug0.5[[#This Row],[CHDP12]]</f>
        <v>1587</v>
      </c>
      <c r="NM42" s="15">
        <f>Sug0.5[[#This Row],[CHDP13]]</f>
        <v>1572</v>
      </c>
      <c r="NN42" s="15">
        <f>Sug0.5[[#This Row],[CHDP14]]</f>
        <v>1596</v>
      </c>
      <c r="NO42" s="15">
        <f>Sug0.5[[#This Row],[CHDP15]]</f>
        <v>1615</v>
      </c>
      <c r="NP42" s="15">
        <f>Sug0.5[[#This Row],[CHDP16]]</f>
        <v>1613</v>
      </c>
      <c r="NQ42" s="15">
        <f>Sug0.5[[#This Row],[CHDP17]]</f>
        <v>1624</v>
      </c>
      <c r="NR42" s="15">
        <f>Sug0.5[[#This Row],[CHDP18]]</f>
        <v>1642</v>
      </c>
      <c r="NS42" s="15">
        <f>Sug0.5[[#This Row],[CHDP19]]</f>
        <v>1647</v>
      </c>
      <c r="NT42" s="15">
        <f>Sug0.5[[#This Row],[CHDP20]]</f>
        <v>1642</v>
      </c>
      <c r="NU42" s="15">
        <f>Sug0.5[[#This Row],[CHDP21]]</f>
        <v>1664</v>
      </c>
      <c r="NV42" s="15">
        <f>Sug0.5[[#This Row],[CHDP22]]</f>
        <v>1642</v>
      </c>
      <c r="NW42" s="15">
        <f>Sug0.5[[#This Row],[CHDP23]]</f>
        <v>1647</v>
      </c>
      <c r="NX42" s="15">
        <f>Sug0.5[[#This Row],[CHDP24]]</f>
        <v>1666</v>
      </c>
      <c r="NY42" s="15">
        <f>Sug0.5[[#This Row],[CHDP25]]</f>
        <v>1671</v>
      </c>
      <c r="NZ42" s="15">
        <f>Sug0.5[[#This Row],[CHDP26]]</f>
        <v>1678</v>
      </c>
      <c r="OA42" s="15">
        <f>Sug0.5[[#This Row],[CHDP27]]</f>
        <v>1643</v>
      </c>
      <c r="OB42" s="15">
        <f>Reg[[#This Row],[T2DP2]]</f>
        <v>2158</v>
      </c>
      <c r="OC42" s="15">
        <f>Reg[[#This Row],[T2DP3]]</f>
        <v>2308</v>
      </c>
      <c r="OD42" s="15">
        <f>Reg[[#This Row],[T2DP4]]</f>
        <v>2456</v>
      </c>
      <c r="OE42" s="15">
        <f>Reg[[#This Row],[T2DP5]]</f>
        <v>2583</v>
      </c>
      <c r="OF42" s="15">
        <f>Reg[[#This Row],[T2DP6]]</f>
        <v>2742</v>
      </c>
      <c r="OG42" s="15">
        <f>Reg[[#This Row],[T2DP7]]</f>
        <v>2920</v>
      </c>
      <c r="OH42" s="15">
        <f>Reg[[#This Row],[T2DP8]]</f>
        <v>3103</v>
      </c>
      <c r="OI42" s="15">
        <f>Reg[[#This Row],[T2DP9]]</f>
        <v>3277</v>
      </c>
      <c r="OJ42" s="15">
        <f>Reg[[#This Row],[T2DP10]]</f>
        <v>3414</v>
      </c>
      <c r="OK42" s="15">
        <f>Reg[[#This Row],[T2DP11]]</f>
        <v>3569</v>
      </c>
      <c r="OL42" s="15">
        <f>Reg[[#This Row],[T2DP12]]</f>
        <v>3711</v>
      </c>
      <c r="OM42" s="15">
        <f>Reg[[#This Row],[T2DP13]]</f>
        <v>3837</v>
      </c>
      <c r="ON42" s="15">
        <f>Reg[[#This Row],[T2DP14]]</f>
        <v>3987</v>
      </c>
      <c r="OO42" s="15">
        <f>Reg[[#This Row],[T2DP15]]</f>
        <v>4109</v>
      </c>
      <c r="OP42" s="15">
        <f>Reg[[#This Row],[T2DP16]]</f>
        <v>4249</v>
      </c>
      <c r="OQ42" s="15">
        <f>Reg[[#This Row],[T2DP17]]</f>
        <v>4344</v>
      </c>
      <c r="OR42" s="15">
        <f>Reg[[#This Row],[T2DP18]]</f>
        <v>4472</v>
      </c>
      <c r="OS42" s="15">
        <f>Reg[[#This Row],[T2DP19]]</f>
        <v>4622</v>
      </c>
      <c r="OT42" s="15">
        <f>Reg[[#This Row],[T2DP20]]</f>
        <v>4758</v>
      </c>
      <c r="OU42" s="15">
        <f>Reg[[#This Row],[T2DP21]]</f>
        <v>4880</v>
      </c>
      <c r="OV42" s="15">
        <f>Reg[[#This Row],[T2DP22]]</f>
        <v>4930</v>
      </c>
      <c r="OW42" s="15">
        <f>Reg[[#This Row],[T2DP23]]</f>
        <v>5013</v>
      </c>
      <c r="OX42" s="15">
        <f>Reg[[#This Row],[T2DP24]]</f>
        <v>5071</v>
      </c>
      <c r="OY42" s="15">
        <f>Reg[[#This Row],[T2DP25]]</f>
        <v>5151</v>
      </c>
      <c r="OZ42" s="15">
        <f>Reg[[#This Row],[T2DP26]]</f>
        <v>5208</v>
      </c>
      <c r="PA42" s="15">
        <f>Reg[[#This Row],[T2DP27]]</f>
        <v>5260</v>
      </c>
      <c r="PB42" s="15">
        <f>Sug0.2[[#This Row],[T2DP2]]</f>
        <v>2158</v>
      </c>
      <c r="PC42" s="15">
        <f>Sug0.2[[#This Row],[T2DP3]]</f>
        <v>2308</v>
      </c>
      <c r="PD42" s="15">
        <f>Sug0.2[[#This Row],[T2DP4]]</f>
        <v>2449</v>
      </c>
      <c r="PE42" s="15">
        <f>Sug0.2[[#This Row],[T2DP5]]</f>
        <v>2572</v>
      </c>
      <c r="PF42" s="15">
        <f>Sug0.2[[#This Row],[T2DP6]]</f>
        <v>2721</v>
      </c>
      <c r="PG42" s="15">
        <f>Sug0.2[[#This Row],[T2DP7]]</f>
        <v>2892</v>
      </c>
      <c r="PH42" s="15">
        <f>Sug0.2[[#This Row],[T2DP8]]</f>
        <v>3063</v>
      </c>
      <c r="PI42" s="15">
        <f>Sug0.2[[#This Row],[T2DP9]]</f>
        <v>3220</v>
      </c>
      <c r="PJ42" s="15">
        <f>Sug0.2[[#This Row],[T2DP10]]</f>
        <v>3349</v>
      </c>
      <c r="PK42" s="15">
        <f>Sug0.2[[#This Row],[T2DP11]]</f>
        <v>3493</v>
      </c>
      <c r="PL42" s="15">
        <f>Sug0.2[[#This Row],[T2DP12]]</f>
        <v>3622</v>
      </c>
      <c r="PM42" s="15">
        <f>Sug0.2[[#This Row],[T2DP13]]</f>
        <v>3747</v>
      </c>
      <c r="PN42" s="15">
        <f>Sug0.2[[#This Row],[T2DP14]]</f>
        <v>3885</v>
      </c>
      <c r="PO42" s="15">
        <f>Sug0.2[[#This Row],[T2DP15]]</f>
        <v>4001</v>
      </c>
      <c r="PP42" s="15">
        <f>Sug0.2[[#This Row],[T2DP16]]</f>
        <v>4140</v>
      </c>
      <c r="PQ42" s="15">
        <f>Sug0.2[[#This Row],[T2DP17]]</f>
        <v>4228</v>
      </c>
      <c r="PR42" s="15">
        <f>Sug0.2[[#This Row],[T2DP18]]</f>
        <v>4347</v>
      </c>
      <c r="PS42" s="15">
        <f>Sug0.2[[#This Row],[T2DP19]]</f>
        <v>4487</v>
      </c>
      <c r="PT42" s="15">
        <f>Sug0.2[[#This Row],[T2DP20]]</f>
        <v>4612</v>
      </c>
      <c r="PU42" s="15">
        <f>Sug0.2[[#This Row],[T2DP21]]</f>
        <v>4724</v>
      </c>
      <c r="PV42" s="15">
        <f>Sug0.2[[#This Row],[T2DP22]]</f>
        <v>4770</v>
      </c>
      <c r="PW42" s="15">
        <f>Sug0.2[[#This Row],[T2DP23]]</f>
        <v>4858</v>
      </c>
      <c r="PX42" s="15">
        <f>Sug0.2[[#This Row],[T2DP24]]</f>
        <v>4903</v>
      </c>
      <c r="PY42" s="15">
        <f>Sug0.2[[#This Row],[T2DP25]]</f>
        <v>4979</v>
      </c>
      <c r="PZ42" s="15">
        <f>Sug0.2[[#This Row],[T2DP26]]</f>
        <v>5025</v>
      </c>
      <c r="QA42" s="15">
        <f>Sug0.2[[#This Row],[T2DP27]]</f>
        <v>5072</v>
      </c>
      <c r="QB42" s="15">
        <f>Sug0.5[[#This Row],[T2DP2]]</f>
        <v>2158</v>
      </c>
      <c r="QC42" s="15">
        <f>Sug0.5[[#This Row],[T2DP3]]</f>
        <v>2308</v>
      </c>
      <c r="QD42" s="15">
        <f>Sug0.5[[#This Row],[T2DP4]]</f>
        <v>2439</v>
      </c>
      <c r="QE42" s="15">
        <f>Sug0.5[[#This Row],[T2DP5]]</f>
        <v>2555</v>
      </c>
      <c r="QF42" s="15">
        <f>Sug0.5[[#This Row],[T2DP6]]</f>
        <v>2686</v>
      </c>
      <c r="QG42" s="15">
        <f>Sug0.5[[#This Row],[T2DP7]]</f>
        <v>2838</v>
      </c>
      <c r="QH42" s="15">
        <f>Sug0.5[[#This Row],[T2DP8]]</f>
        <v>2989</v>
      </c>
      <c r="QI42" s="15">
        <f>Sug0.5[[#This Row],[T2DP9]]</f>
        <v>3125</v>
      </c>
      <c r="QJ42" s="15">
        <f>Sug0.5[[#This Row],[T2DP10]]</f>
        <v>3230</v>
      </c>
      <c r="QK42" s="15">
        <f>Sug0.5[[#This Row],[T2DP11]]</f>
        <v>3350</v>
      </c>
      <c r="QL42" s="15">
        <f>Sug0.5[[#This Row],[T2DP12]]</f>
        <v>3473</v>
      </c>
      <c r="QM42" s="15">
        <f>Sug0.5[[#This Row],[T2DP13]]</f>
        <v>3584</v>
      </c>
      <c r="QN42" s="15">
        <f>Sug0.5[[#This Row],[T2DP14]]</f>
        <v>3702</v>
      </c>
      <c r="QO42" s="15">
        <f>Sug0.5[[#This Row],[T2DP15]]</f>
        <v>3795</v>
      </c>
      <c r="QP42" s="15">
        <f>Sug0.5[[#This Row],[T2DP16]]</f>
        <v>3926</v>
      </c>
      <c r="QQ42" s="15">
        <f>Sug0.5[[#This Row],[T2DP17]]</f>
        <v>3992</v>
      </c>
      <c r="QR42" s="15">
        <f>Sug0.5[[#This Row],[T2DP18]]</f>
        <v>4091</v>
      </c>
      <c r="QS42" s="15">
        <f>Sug0.5[[#This Row],[T2DP19]]</f>
        <v>4210</v>
      </c>
      <c r="QT42" s="15">
        <f>Sug0.5[[#This Row],[T2DP20]]</f>
        <v>4313</v>
      </c>
      <c r="QU42" s="15">
        <f>Sug0.5[[#This Row],[T2DP21]]</f>
        <v>4410</v>
      </c>
      <c r="QV42" s="15">
        <f>Sug0.5[[#This Row],[T2DP22]]</f>
        <v>4454</v>
      </c>
      <c r="QW42" s="15">
        <f>Sug0.5[[#This Row],[T2DP23]]</f>
        <v>4524</v>
      </c>
      <c r="QX42" s="15">
        <f>Sug0.5[[#This Row],[T2DP24]]</f>
        <v>4559</v>
      </c>
      <c r="QY42" s="15">
        <f>Sug0.5[[#This Row],[T2DP25]]</f>
        <v>4624</v>
      </c>
      <c r="QZ42" s="15">
        <f>Sug0.5[[#This Row],[T2DP26]]</f>
        <v>4664</v>
      </c>
      <c r="RA42" s="15">
        <f>Sug0.5[[#This Row],[T2DP27]]</f>
        <v>4707</v>
      </c>
      <c r="RB42" s="15">
        <f>Reg[[#This Row],[OVEP2]]</f>
        <v>7591</v>
      </c>
      <c r="RC42" s="15">
        <f>Reg[[#This Row],[OVEP3]]</f>
        <v>8181</v>
      </c>
      <c r="RD42" s="15">
        <f>Reg[[#This Row],[OVEP4]]</f>
        <v>8176</v>
      </c>
      <c r="RE42" s="15">
        <f>Reg[[#This Row],[OVEP5]]</f>
        <v>7985</v>
      </c>
      <c r="RF42" s="15">
        <f>Reg[[#This Row],[OVEP6]]</f>
        <v>7749</v>
      </c>
      <c r="RG42" s="15">
        <f>Reg[[#This Row],[OVEP7]]</f>
        <v>7501</v>
      </c>
      <c r="RH42" s="15">
        <f>Reg[[#This Row],[OVEP8]]</f>
        <v>7254</v>
      </c>
      <c r="RI42" s="15">
        <f>Reg[[#This Row],[OVEP9]]</f>
        <v>7074</v>
      </c>
      <c r="RJ42" s="15">
        <f>Reg[[#This Row],[OVEP10]]</f>
        <v>6954</v>
      </c>
      <c r="RK42" s="15">
        <f>Reg[[#This Row],[OVEP11]]</f>
        <v>6806</v>
      </c>
      <c r="RL42" s="15">
        <f>Reg[[#This Row],[OVEP12]]</f>
        <v>6571</v>
      </c>
      <c r="RM42" s="15">
        <f>Reg[[#This Row],[OVEP13]]</f>
        <v>6456</v>
      </c>
      <c r="RN42" s="15">
        <f>Reg[[#This Row],[OVEP14]]</f>
        <v>6481</v>
      </c>
      <c r="RO42" s="15">
        <f>Reg[[#This Row],[OVEP15]]</f>
        <v>6435</v>
      </c>
      <c r="RP42" s="15">
        <f>Reg[[#This Row],[OVEP16]]</f>
        <v>6401</v>
      </c>
      <c r="RQ42" s="15">
        <f>Reg[[#This Row],[OVEP17]]</f>
        <v>6255</v>
      </c>
      <c r="RR42" s="15">
        <f>Reg[[#This Row],[OVEP18]]</f>
        <v>6312</v>
      </c>
      <c r="RS42" s="15">
        <f>Reg[[#This Row],[OVEP19]]</f>
        <v>6327</v>
      </c>
      <c r="RT42" s="15">
        <f>Reg[[#This Row],[OVEP20]]</f>
        <v>6333</v>
      </c>
      <c r="RU42" s="15">
        <f>Reg[[#This Row],[OVEP21]]</f>
        <v>6285</v>
      </c>
      <c r="RV42" s="15">
        <f>Reg[[#This Row],[OVEP22]]</f>
        <v>6216</v>
      </c>
      <c r="RW42" s="15">
        <f>Reg[[#This Row],[OVEP23]]</f>
        <v>6178</v>
      </c>
      <c r="RX42" s="15">
        <f>Reg[[#This Row],[OVEP24]]</f>
        <v>6129</v>
      </c>
      <c r="RY42" s="15">
        <f>Reg[[#This Row],[OVEP25]]</f>
        <v>6209</v>
      </c>
      <c r="RZ42" s="15">
        <f>Reg[[#This Row],[OVEP26]]</f>
        <v>6173</v>
      </c>
      <c r="SA42" s="15">
        <f>Reg[[#This Row],[OVEP27]]</f>
        <v>6170</v>
      </c>
      <c r="SB42" s="15">
        <f>Sug0.2[[#This Row],[OVEP2]]</f>
        <v>7591</v>
      </c>
      <c r="SC42" s="15">
        <f>Sug0.2[[#This Row],[OVEP3]]</f>
        <v>8084</v>
      </c>
      <c r="SD42" s="15">
        <f>Sug0.2[[#This Row],[OVEP4]]</f>
        <v>8106</v>
      </c>
      <c r="SE42" s="15">
        <f>Sug0.2[[#This Row],[OVEP5]]</f>
        <v>7989</v>
      </c>
      <c r="SF42" s="15">
        <f>Sug0.2[[#This Row],[OVEP6]]</f>
        <v>7802</v>
      </c>
      <c r="SG42" s="15">
        <f>Sug0.2[[#This Row],[OVEP7]]</f>
        <v>7595</v>
      </c>
      <c r="SH42" s="15">
        <f>Sug0.2[[#This Row],[OVEP8]]</f>
        <v>7404</v>
      </c>
      <c r="SI42" s="15">
        <f>Sug0.2[[#This Row],[OVEP9]]</f>
        <v>7265</v>
      </c>
      <c r="SJ42" s="15">
        <f>Sug0.2[[#This Row],[OVEP10]]</f>
        <v>7187</v>
      </c>
      <c r="SK42" s="15">
        <f>Sug0.2[[#This Row],[OVEP11]]</f>
        <v>7079</v>
      </c>
      <c r="SL42" s="15">
        <f>Sug0.2[[#This Row],[OVEP12]]</f>
        <v>6878</v>
      </c>
      <c r="SM42" s="15">
        <f>Sug0.2[[#This Row],[OVEP13]]</f>
        <v>6821</v>
      </c>
      <c r="SN42" s="15">
        <f>Sug0.2[[#This Row],[OVEP14]]</f>
        <v>6846</v>
      </c>
      <c r="SO42" s="15">
        <f>Sug0.2[[#This Row],[OVEP15]]</f>
        <v>6792</v>
      </c>
      <c r="SP42" s="15">
        <f>Sug0.2[[#This Row],[OVEP16]]</f>
        <v>6763</v>
      </c>
      <c r="SQ42" s="15">
        <f>Sug0.2[[#This Row],[OVEP17]]</f>
        <v>6626</v>
      </c>
      <c r="SR42" s="15">
        <f>Sug0.2[[#This Row],[OVEP18]]</f>
        <v>6683</v>
      </c>
      <c r="SS42" s="15">
        <f>Sug0.2[[#This Row],[OVEP19]]</f>
        <v>6712</v>
      </c>
      <c r="ST42" s="15">
        <f>Sug0.2[[#This Row],[OVEP20]]</f>
        <v>6741</v>
      </c>
      <c r="SU42" s="15">
        <f>Sug0.2[[#This Row],[OVEP21]]</f>
        <v>6701</v>
      </c>
      <c r="SV42" s="15">
        <f>Sug0.2[[#This Row],[OVEP22]]</f>
        <v>6635</v>
      </c>
      <c r="SW42" s="15">
        <f>Sug0.2[[#This Row],[OVEP23]]</f>
        <v>6628</v>
      </c>
      <c r="SX42" s="15">
        <f>Sug0.2[[#This Row],[OVEP24]]</f>
        <v>6542</v>
      </c>
      <c r="SY42" s="15">
        <f>Sug0.2[[#This Row],[OVEP25]]</f>
        <v>6619</v>
      </c>
      <c r="SZ42" s="15">
        <f>Sug0.2[[#This Row],[OVEP26]]</f>
        <v>6569</v>
      </c>
      <c r="TA42" s="15">
        <f>Sug0.2[[#This Row],[OVEP27]]</f>
        <v>6584</v>
      </c>
      <c r="TB42" s="15">
        <f>Sug0.5[[#This Row],[OVEP2]]</f>
        <v>7591</v>
      </c>
      <c r="TC42" s="15">
        <f>Sug0.5[[#This Row],[OVEP3]]</f>
        <v>7903</v>
      </c>
      <c r="TD42" s="15">
        <f>Sug0.5[[#This Row],[OVEP4]]</f>
        <v>8007</v>
      </c>
      <c r="TE42" s="15">
        <f>Sug0.5[[#This Row],[OVEP5]]</f>
        <v>8004</v>
      </c>
      <c r="TF42" s="15">
        <f>Sug0.5[[#This Row],[OVEP6]]</f>
        <v>7983</v>
      </c>
      <c r="TG42" s="15">
        <f>Sug0.5[[#This Row],[OVEP7]]</f>
        <v>7888</v>
      </c>
      <c r="TH42" s="15">
        <f>Sug0.5[[#This Row],[OVEP8]]</f>
        <v>7804</v>
      </c>
      <c r="TI42" s="15">
        <f>Sug0.5[[#This Row],[OVEP9]]</f>
        <v>7782</v>
      </c>
      <c r="TJ42" s="15">
        <f>Sug0.5[[#This Row],[OVEP10]]</f>
        <v>7791</v>
      </c>
      <c r="TK42" s="15">
        <f>Sug0.5[[#This Row],[OVEP11]]</f>
        <v>7770</v>
      </c>
      <c r="TL42" s="15">
        <f>Sug0.5[[#This Row],[OVEP12]]</f>
        <v>7648</v>
      </c>
      <c r="TM42" s="15">
        <f>Sug0.5[[#This Row],[OVEP13]]</f>
        <v>7588</v>
      </c>
      <c r="TN42" s="15">
        <f>Sug0.5[[#This Row],[OVEP14]]</f>
        <v>7636</v>
      </c>
      <c r="TO42" s="15">
        <f>Sug0.5[[#This Row],[OVEP15]]</f>
        <v>7619</v>
      </c>
      <c r="TP42" s="15">
        <f>Sug0.5[[#This Row],[OVEP16]]</f>
        <v>7600</v>
      </c>
      <c r="TQ42" s="15">
        <f>Sug0.5[[#This Row],[OVEP17]]</f>
        <v>7557</v>
      </c>
      <c r="TR42" s="15">
        <f>Sug0.5[[#This Row],[OVEP18]]</f>
        <v>7610</v>
      </c>
      <c r="TS42" s="15">
        <f>Sug0.5[[#This Row],[OVEP19]]</f>
        <v>7614</v>
      </c>
      <c r="TT42" s="15">
        <f>Sug0.5[[#This Row],[OVEP20]]</f>
        <v>7663</v>
      </c>
      <c r="TU42" s="15">
        <f>Sug0.5[[#This Row],[OVEP21]]</f>
        <v>7657</v>
      </c>
      <c r="TV42" s="15">
        <f>Sug0.5[[#This Row],[OVEP22]]</f>
        <v>7593</v>
      </c>
      <c r="TW42" s="15">
        <f>Sug0.5[[#This Row],[OVEP23]]</f>
        <v>7595</v>
      </c>
      <c r="TX42" s="15">
        <f>Sug0.5[[#This Row],[OVEP24]]</f>
        <v>7513</v>
      </c>
      <c r="TY42" s="15">
        <f>Sug0.5[[#This Row],[OVEP25]]</f>
        <v>7577</v>
      </c>
      <c r="TZ42" s="15">
        <f>Sug0.5[[#This Row],[OVEP26]]</f>
        <v>7511</v>
      </c>
      <c r="UA42" s="15">
        <f>Sug0.5[[#This Row],[OVEP27]]</f>
        <v>7554</v>
      </c>
      <c r="UB42" s="15">
        <f>Reg[[#This Row],[OBEP2]]</f>
        <v>8349</v>
      </c>
      <c r="UC42" s="15">
        <f>Reg[[#This Row],[OBEP3]]</f>
        <v>8972</v>
      </c>
      <c r="UD42" s="15">
        <f>Reg[[#This Row],[OBEP4]]</f>
        <v>9650</v>
      </c>
      <c r="UE42" s="15">
        <f>Reg[[#This Row],[OBEP5]]</f>
        <v>10237</v>
      </c>
      <c r="UF42" s="15">
        <f>Reg[[#This Row],[OBEP6]]</f>
        <v>10703</v>
      </c>
      <c r="UG42" s="15">
        <f>Reg[[#This Row],[OBEP7]]</f>
        <v>11156</v>
      </c>
      <c r="UH42" s="15">
        <f>Reg[[#This Row],[OBEP8]]</f>
        <v>11554</v>
      </c>
      <c r="UI42" s="15">
        <f>Reg[[#This Row],[OBEP9]]</f>
        <v>11777</v>
      </c>
      <c r="UJ42" s="15">
        <f>Reg[[#This Row],[OBEP10]]</f>
        <v>11997</v>
      </c>
      <c r="UK42" s="15">
        <f>Reg[[#This Row],[OBEP11]]</f>
        <v>12223</v>
      </c>
      <c r="UL42" s="15">
        <f>Reg[[#This Row],[OBEP12]]</f>
        <v>12459</v>
      </c>
      <c r="UM42" s="15">
        <f>Reg[[#This Row],[OBEP13]]</f>
        <v>12526</v>
      </c>
      <c r="UN42" s="15">
        <f>Reg[[#This Row],[OBEP14]]</f>
        <v>12580</v>
      </c>
      <c r="UO42" s="15">
        <f>Reg[[#This Row],[OBEP15]]</f>
        <v>12648</v>
      </c>
      <c r="UP42" s="15">
        <f>Reg[[#This Row],[OBEP16]]</f>
        <v>12673</v>
      </c>
      <c r="UQ42" s="15">
        <f>Reg[[#This Row],[OBEP17]]</f>
        <v>12771</v>
      </c>
      <c r="UR42" s="15">
        <f>Reg[[#This Row],[OBEP18]]</f>
        <v>12768</v>
      </c>
      <c r="US42" s="15">
        <f>Reg[[#This Row],[OBEP19]]</f>
        <v>12785</v>
      </c>
      <c r="UT42" s="15">
        <f>Reg[[#This Row],[OBEP20]]</f>
        <v>12773</v>
      </c>
      <c r="UU42" s="15">
        <f>Reg[[#This Row],[OBEP21]]</f>
        <v>12805</v>
      </c>
      <c r="UV42" s="15">
        <f>Reg[[#This Row],[OBEP22]]</f>
        <v>12822</v>
      </c>
      <c r="UW42" s="15">
        <f>Reg[[#This Row],[OBEP23]]</f>
        <v>12897</v>
      </c>
      <c r="UX42" s="15">
        <f>Reg[[#This Row],[OBEP24]]</f>
        <v>12935</v>
      </c>
      <c r="UY42" s="15">
        <f>Reg[[#This Row],[OBEP25]]</f>
        <v>12861</v>
      </c>
      <c r="UZ42" s="15">
        <f>Reg[[#This Row],[OBEP26]]</f>
        <v>12874</v>
      </c>
      <c r="VA42" s="15">
        <f>Reg[[#This Row],[OBEP27]]</f>
        <v>12842</v>
      </c>
      <c r="VB42" s="15">
        <f>Sug0.2[[#This Row],[OBEP2]]</f>
        <v>8349</v>
      </c>
      <c r="VC42" s="15">
        <f>Sug0.2[[#This Row],[OBEP3]]</f>
        <v>8830</v>
      </c>
      <c r="VD42" s="15">
        <f>Sug0.2[[#This Row],[OBEP4]]</f>
        <v>9357</v>
      </c>
      <c r="VE42" s="15">
        <f>Sug0.2[[#This Row],[OBEP5]]</f>
        <v>9825</v>
      </c>
      <c r="VF42" s="15">
        <f>Sug0.2[[#This Row],[OBEP6]]</f>
        <v>10197</v>
      </c>
      <c r="VG42" s="15">
        <f>Sug0.2[[#This Row],[OBEP7]]</f>
        <v>10570</v>
      </c>
      <c r="VH42" s="15">
        <f>Sug0.2[[#This Row],[OBEP8]]</f>
        <v>10888</v>
      </c>
      <c r="VI42" s="15">
        <f>Sug0.2[[#This Row],[OBEP9]]</f>
        <v>11055</v>
      </c>
      <c r="VJ42" s="15">
        <f>Sug0.2[[#This Row],[OBEP10]]</f>
        <v>11225</v>
      </c>
      <c r="VK42" s="15">
        <f>Sug0.2[[#This Row],[OBEP11]]</f>
        <v>11400</v>
      </c>
      <c r="VL42" s="15">
        <f>Sug0.2[[#This Row],[OBEP12]]</f>
        <v>11598</v>
      </c>
      <c r="VM42" s="15">
        <f>Sug0.2[[#This Row],[OBEP13]]</f>
        <v>11637</v>
      </c>
      <c r="VN42" s="15">
        <f>Sug0.2[[#This Row],[OBEP14]]</f>
        <v>11691</v>
      </c>
      <c r="VO42" s="15">
        <f>Sug0.2[[#This Row],[OBEP15]]</f>
        <v>11762</v>
      </c>
      <c r="VP42" s="15">
        <f>Sug0.2[[#This Row],[OBEP16]]</f>
        <v>11779</v>
      </c>
      <c r="VQ42" s="15">
        <f>Sug0.2[[#This Row],[OBEP17]]</f>
        <v>11877</v>
      </c>
      <c r="VR42" s="15">
        <f>Sug0.2[[#This Row],[OBEP18]]</f>
        <v>11860</v>
      </c>
      <c r="VS42" s="15">
        <f>Sug0.2[[#This Row],[OBEP19]]</f>
        <v>11861</v>
      </c>
      <c r="VT42" s="15">
        <f>Sug0.2[[#This Row],[OBEP20]]</f>
        <v>11842</v>
      </c>
      <c r="VU42" s="15">
        <f>Sug0.2[[#This Row],[OBEP21]]</f>
        <v>11881</v>
      </c>
      <c r="VV42" s="15">
        <f>Sug0.2[[#This Row],[OBEP22]]</f>
        <v>11902</v>
      </c>
      <c r="VW42" s="15">
        <f>Sug0.2[[#This Row],[OBEP23]]</f>
        <v>11958</v>
      </c>
      <c r="VX42" s="15">
        <f>Sug0.2[[#This Row],[OBEP24]]</f>
        <v>12009</v>
      </c>
      <c r="VY42" s="15">
        <f>Sug0.2[[#This Row],[OBEP25]]</f>
        <v>11932</v>
      </c>
      <c r="VZ42" s="15">
        <f>Sug0.2[[#This Row],[OBEP26]]</f>
        <v>11953</v>
      </c>
      <c r="WA42" s="15">
        <f>Sug0.2[[#This Row],[OBEP27]]</f>
        <v>11905</v>
      </c>
      <c r="WB42" s="15">
        <f>Sug0.5[[#This Row],[OBEP2]]</f>
        <v>8349</v>
      </c>
      <c r="WC42" s="15">
        <f>Sug0.5[[#This Row],[OBEP3]]</f>
        <v>8556</v>
      </c>
      <c r="WD42" s="15">
        <f>Sug0.5[[#This Row],[OBEP4]]</f>
        <v>8783</v>
      </c>
      <c r="WE42" s="15">
        <f>Sug0.5[[#This Row],[OBEP5]]</f>
        <v>8990</v>
      </c>
      <c r="WF42" s="15">
        <f>Sug0.5[[#This Row],[OBEP6]]</f>
        <v>9134</v>
      </c>
      <c r="WG42" s="15">
        <f>Sug0.5[[#This Row],[OBEP7]]</f>
        <v>9319</v>
      </c>
      <c r="WH42" s="15">
        <f>Sug0.5[[#This Row],[OBEP8]]</f>
        <v>9475</v>
      </c>
      <c r="WI42" s="15">
        <f>Sug0.5[[#This Row],[OBEP9]]</f>
        <v>9508</v>
      </c>
      <c r="WJ42" s="15">
        <f>Sug0.5[[#This Row],[OBEP10]]</f>
        <v>9558</v>
      </c>
      <c r="WK42" s="15">
        <f>Sug0.5[[#This Row],[OBEP11]]</f>
        <v>9635</v>
      </c>
      <c r="WL42" s="15">
        <f>Sug0.5[[#This Row],[OBEP12]]</f>
        <v>9741</v>
      </c>
      <c r="WM42" s="15">
        <f>Sug0.5[[#This Row],[OBEP13]]</f>
        <v>9774</v>
      </c>
      <c r="WN42" s="15">
        <f>Sug0.5[[#This Row],[OBEP14]]</f>
        <v>9784</v>
      </c>
      <c r="WO42" s="15">
        <f>Sug0.5[[#This Row],[OBEP15]]</f>
        <v>9811</v>
      </c>
      <c r="WP42" s="15">
        <f>Sug0.5[[#This Row],[OBEP16]]</f>
        <v>9806</v>
      </c>
      <c r="WQ42" s="15">
        <f>Sug0.5[[#This Row],[OBEP17]]</f>
        <v>9846</v>
      </c>
      <c r="WR42" s="15">
        <f>Sug0.5[[#This Row],[OBEP18]]</f>
        <v>9811</v>
      </c>
      <c r="WS42" s="15">
        <f>Sug0.5[[#This Row],[OBEP19]]</f>
        <v>9825</v>
      </c>
      <c r="WT42" s="15">
        <f>Sug0.5[[#This Row],[OBEP20]]</f>
        <v>9796</v>
      </c>
      <c r="WU42" s="15">
        <f>Sug0.5[[#This Row],[OBEP21]]</f>
        <v>9847</v>
      </c>
      <c r="WV42" s="15">
        <f>Sug0.5[[#This Row],[OBEP22]]</f>
        <v>9878</v>
      </c>
      <c r="WW42" s="15">
        <f>Sug0.5[[#This Row],[OBEP23]]</f>
        <v>9935</v>
      </c>
      <c r="WX42" s="15">
        <f>Sug0.5[[#This Row],[OBEP24]]</f>
        <v>9996</v>
      </c>
      <c r="WY42" s="15">
        <f>Sug0.5[[#This Row],[OBEP25]]</f>
        <v>9942</v>
      </c>
      <c r="WZ42" s="15">
        <f>Sug0.5[[#This Row],[OBEP26]]</f>
        <v>9977</v>
      </c>
      <c r="XA42" s="15">
        <f>Sug0.5[[#This Row],[OBEP27]]</f>
        <v>9931</v>
      </c>
    </row>
    <row r="43" spans="2:625" x14ac:dyDescent="0.25">
      <c r="B43" s="11">
        <f>Reg[[#This Row],[STEP2]]</f>
        <v>7713</v>
      </c>
      <c r="C43" s="11">
        <f>Reg[[#This Row],[STEP3]]</f>
        <v>7990</v>
      </c>
      <c r="D43" s="11">
        <f>Reg[[#This Row],[STEP4]]</f>
        <v>8179</v>
      </c>
      <c r="E43" s="11">
        <f>Reg[[#This Row],[STEP5]]</f>
        <v>8332</v>
      </c>
      <c r="F43" s="11">
        <f>Reg[[#This Row],[STEP6]]</f>
        <v>8500</v>
      </c>
      <c r="G43" s="11">
        <f>Reg[[#This Row],[STEP7]]</f>
        <v>8612</v>
      </c>
      <c r="H43" s="11">
        <f>Reg[[#This Row],[STEP8]]</f>
        <v>8756</v>
      </c>
      <c r="I43" s="11">
        <f>Reg[[#This Row],[STEP9]]</f>
        <v>8832</v>
      </c>
      <c r="J43" s="11">
        <f>Reg[[#This Row],[STEP10]]</f>
        <v>8900</v>
      </c>
      <c r="K43" s="11">
        <f>Reg[[#This Row],[STEP11]]</f>
        <v>8939</v>
      </c>
      <c r="L43" s="11">
        <f>Reg[[#This Row],[STEP12]]</f>
        <v>8979</v>
      </c>
      <c r="M43" s="11">
        <f>Reg[[#This Row],[STEP13]]</f>
        <v>9051</v>
      </c>
      <c r="N43" s="11">
        <f>Reg[[#This Row],[STEP14]]</f>
        <v>9132</v>
      </c>
      <c r="O43" s="11">
        <f>Reg[[#This Row],[STEP15]]</f>
        <v>9176</v>
      </c>
      <c r="P43" s="11">
        <f>Reg[[#This Row],[STEP16]]</f>
        <v>9207</v>
      </c>
      <c r="Q43" s="11">
        <f>Reg[[#This Row],[STEP17]]</f>
        <v>9188</v>
      </c>
      <c r="R43" s="11">
        <f>Reg[[#This Row],[STEP18]]</f>
        <v>9235</v>
      </c>
      <c r="S43" s="11">
        <f>Reg[[#This Row],[STEP19]]</f>
        <v>9284</v>
      </c>
      <c r="T43" s="11">
        <f>Reg[[#This Row],[STEP20]]</f>
        <v>9254</v>
      </c>
      <c r="U43" s="11">
        <f>Reg[[#This Row],[STEP21]]</f>
        <v>9301</v>
      </c>
      <c r="V43" s="11">
        <f>Reg[[#This Row],[STEP22]]</f>
        <v>9308</v>
      </c>
      <c r="W43" s="11">
        <f>Reg[[#This Row],[STEP23]]</f>
        <v>9311</v>
      </c>
      <c r="X43" s="11">
        <f>Reg[[#This Row],[STEP24]]</f>
        <v>9256</v>
      </c>
      <c r="Y43" s="11">
        <f>Reg[[#This Row],[STEP25]]</f>
        <v>9284</v>
      </c>
      <c r="Z43" s="11">
        <f>Reg[[#This Row],[STEP26]]</f>
        <v>9267</v>
      </c>
      <c r="AA43" s="11">
        <f>Reg[[#This Row],[STEP27]]</f>
        <v>9230</v>
      </c>
      <c r="AB43" s="11">
        <f>Sug0.2[[#This Row],[STEP2]]</f>
        <v>7713</v>
      </c>
      <c r="AC43" s="11">
        <f>Sug0.2[[#This Row],[STEP3]]</f>
        <v>7966</v>
      </c>
      <c r="AD43" s="11">
        <f>Sug0.2[[#This Row],[STEP4]]</f>
        <v>8137</v>
      </c>
      <c r="AE43" s="11">
        <f>Sug0.2[[#This Row],[STEP5]]</f>
        <v>8291</v>
      </c>
      <c r="AF43" s="11">
        <f>Sug0.2[[#This Row],[STEP6]]</f>
        <v>8464</v>
      </c>
      <c r="AG43" s="11">
        <f>Sug0.2[[#This Row],[STEP7]]</f>
        <v>8554</v>
      </c>
      <c r="AH43" s="11">
        <f>Sug0.2[[#This Row],[STEP8]]</f>
        <v>8696</v>
      </c>
      <c r="AI43" s="11">
        <f>Sug0.2[[#This Row],[STEP9]]</f>
        <v>8771</v>
      </c>
      <c r="AJ43" s="11">
        <f>Sug0.2[[#This Row],[STEP10]]</f>
        <v>8849</v>
      </c>
      <c r="AK43" s="11">
        <f>Sug0.2[[#This Row],[STEP11]]</f>
        <v>8885</v>
      </c>
      <c r="AL43" s="11">
        <f>Sug0.2[[#This Row],[STEP12]]</f>
        <v>8920</v>
      </c>
      <c r="AM43" s="11">
        <f>Sug0.2[[#This Row],[STEP13]]</f>
        <v>9011</v>
      </c>
      <c r="AN43" s="11">
        <f>Sug0.2[[#This Row],[STEP14]]</f>
        <v>9079</v>
      </c>
      <c r="AO43" s="11">
        <f>Sug0.2[[#This Row],[STEP15]]</f>
        <v>9128</v>
      </c>
      <c r="AP43" s="11">
        <f>Sug0.2[[#This Row],[STEP16]]</f>
        <v>9153</v>
      </c>
      <c r="AQ43" s="11">
        <f>Sug0.2[[#This Row],[STEP17]]</f>
        <v>9145</v>
      </c>
      <c r="AR43" s="11">
        <f>Sug0.2[[#This Row],[STEP18]]</f>
        <v>9178</v>
      </c>
      <c r="AS43" s="11">
        <f>Sug0.2[[#This Row],[STEP19]]</f>
        <v>9225</v>
      </c>
      <c r="AT43" s="11">
        <f>Sug0.2[[#This Row],[STEP20]]</f>
        <v>9205</v>
      </c>
      <c r="AU43" s="11">
        <f>Sug0.2[[#This Row],[STEP21]]</f>
        <v>9228</v>
      </c>
      <c r="AV43" s="11">
        <f>Sug0.2[[#This Row],[STEP22]]</f>
        <v>9254</v>
      </c>
      <c r="AW43" s="11">
        <f>Sug0.2[[#This Row],[STEP23]]</f>
        <v>9269</v>
      </c>
      <c r="AX43" s="11">
        <f>Sug0.2[[#This Row],[STEP24]]</f>
        <v>9221</v>
      </c>
      <c r="AY43" s="11">
        <f>Sug0.2[[#This Row],[STEP25]]</f>
        <v>9266</v>
      </c>
      <c r="AZ43" s="11">
        <f>Sug0.2[[#This Row],[STEP26]]</f>
        <v>9271</v>
      </c>
      <c r="BA43" s="11">
        <f>Sug0.2[[#This Row],[STEP27]]</f>
        <v>9255</v>
      </c>
      <c r="BB43" s="11">
        <f>Sug0.5[[#This Row],[STEP2]]</f>
        <v>7713</v>
      </c>
      <c r="BC43" s="11">
        <f>Sug0.5[[#This Row],[STEP3]]</f>
        <v>7923</v>
      </c>
      <c r="BD43" s="11">
        <f>Sug0.5[[#This Row],[STEP4]]</f>
        <v>8071</v>
      </c>
      <c r="BE43" s="11">
        <f>Sug0.5[[#This Row],[STEP5]]</f>
        <v>8204</v>
      </c>
      <c r="BF43" s="11">
        <f>Sug0.5[[#This Row],[STEP6]]</f>
        <v>8384</v>
      </c>
      <c r="BG43" s="11">
        <f>Sug0.5[[#This Row],[STEP7]]</f>
        <v>8456</v>
      </c>
      <c r="BH43" s="11">
        <f>Sug0.5[[#This Row],[STEP8]]</f>
        <v>8564</v>
      </c>
      <c r="BI43" s="11">
        <f>Sug0.5[[#This Row],[STEP9]]</f>
        <v>8635</v>
      </c>
      <c r="BJ43" s="11">
        <f>Sug0.5[[#This Row],[STEP10]]</f>
        <v>8712</v>
      </c>
      <c r="BK43" s="11">
        <f>Sug0.5[[#This Row],[STEP11]]</f>
        <v>8729</v>
      </c>
      <c r="BL43" s="11">
        <f>Sug0.5[[#This Row],[STEP12]]</f>
        <v>8736</v>
      </c>
      <c r="BM43" s="11">
        <f>Sug0.5[[#This Row],[STEP13]]</f>
        <v>8843</v>
      </c>
      <c r="BN43" s="11">
        <f>Sug0.5[[#This Row],[STEP14]]</f>
        <v>8901</v>
      </c>
      <c r="BO43" s="11">
        <f>Sug0.5[[#This Row],[STEP15]]</f>
        <v>8947</v>
      </c>
      <c r="BP43" s="11">
        <f>Sug0.5[[#This Row],[STEP16]]</f>
        <v>8992</v>
      </c>
      <c r="BQ43" s="11">
        <f>Sug0.5[[#This Row],[STEP17]]</f>
        <v>8998</v>
      </c>
      <c r="BR43" s="11">
        <f>Sug0.5[[#This Row],[STEP18]]</f>
        <v>9028</v>
      </c>
      <c r="BS43" s="11">
        <f>Sug0.5[[#This Row],[STEP19]]</f>
        <v>9090</v>
      </c>
      <c r="BT43" s="11">
        <f>Sug0.5[[#This Row],[STEP20]]</f>
        <v>9082</v>
      </c>
      <c r="BU43" s="11">
        <f>Sug0.5[[#This Row],[STEP21]]</f>
        <v>9082</v>
      </c>
      <c r="BV43" s="11">
        <f>Sug0.5[[#This Row],[STEP22]]</f>
        <v>9133</v>
      </c>
      <c r="BW43" s="11">
        <f>Sug0.5[[#This Row],[STEP23]]</f>
        <v>9147</v>
      </c>
      <c r="BX43" s="11">
        <f>Sug0.5[[#This Row],[STEP24]]</f>
        <v>9112</v>
      </c>
      <c r="BY43" s="11">
        <f>Sug0.5[[#This Row],[STEP25]]</f>
        <v>9169</v>
      </c>
      <c r="BZ43" s="11">
        <f>Sug0.5[[#This Row],[STEP26]]</f>
        <v>9198</v>
      </c>
      <c r="CA43" s="11">
        <f>Sug0.5[[#This Row],[STEP27]]</f>
        <v>9185</v>
      </c>
      <c r="CB43" s="11">
        <f>Reg[[#This Row],[NASP2]]</f>
        <v>560</v>
      </c>
      <c r="CC43" s="11">
        <f>Reg[[#This Row],[NASP3]]</f>
        <v>780</v>
      </c>
      <c r="CD43" s="11">
        <f>Reg[[#This Row],[NASP4]]</f>
        <v>1032</v>
      </c>
      <c r="CE43" s="11">
        <f>Reg[[#This Row],[NASP5]]</f>
        <v>1246</v>
      </c>
      <c r="CF43" s="11">
        <f>Reg[[#This Row],[NASP6]]</f>
        <v>1469</v>
      </c>
      <c r="CG43" s="11">
        <f>Reg[[#This Row],[NASP7]]</f>
        <v>1668</v>
      </c>
      <c r="CH43" s="11">
        <f>Reg[[#This Row],[NASP8]]</f>
        <v>1870</v>
      </c>
      <c r="CI43" s="11">
        <f>Reg[[#This Row],[NASP9]]</f>
        <v>2075</v>
      </c>
      <c r="CJ43" s="11">
        <f>Reg[[#This Row],[NASP10]]</f>
        <v>2280</v>
      </c>
      <c r="CK43" s="11">
        <f>Reg[[#This Row],[NASP11]]</f>
        <v>2472</v>
      </c>
      <c r="CL43" s="11">
        <f>Reg[[#This Row],[NASP12]]</f>
        <v>2633</v>
      </c>
      <c r="CM43" s="11">
        <f>Reg[[#This Row],[NASP13]]</f>
        <v>2803</v>
      </c>
      <c r="CN43" s="11">
        <f>Reg[[#This Row],[NASP14]]</f>
        <v>2959</v>
      </c>
      <c r="CO43" s="11">
        <f>Reg[[#This Row],[NASP15]]</f>
        <v>3103</v>
      </c>
      <c r="CP43" s="11">
        <f>Reg[[#This Row],[NASP16]]</f>
        <v>3221</v>
      </c>
      <c r="CQ43" s="11">
        <f>Reg[[#This Row],[NASP17]]</f>
        <v>3388</v>
      </c>
      <c r="CR43" s="11">
        <f>Reg[[#This Row],[NASP18]]</f>
        <v>3507</v>
      </c>
      <c r="CS43" s="11">
        <f>Reg[[#This Row],[NASP19]]</f>
        <v>3651</v>
      </c>
      <c r="CT43" s="11">
        <f>Reg[[#This Row],[NASP20]]</f>
        <v>3748</v>
      </c>
      <c r="CU43" s="11">
        <f>Reg[[#This Row],[NASP21]]</f>
        <v>3863</v>
      </c>
      <c r="CV43" s="11">
        <f>Reg[[#This Row],[NASP22]]</f>
        <v>3993</v>
      </c>
      <c r="CW43" s="11">
        <f>Reg[[#This Row],[NASP23]]</f>
        <v>4081</v>
      </c>
      <c r="CX43" s="11">
        <f>Reg[[#This Row],[NASP24]]</f>
        <v>4196</v>
      </c>
      <c r="CY43" s="11">
        <f>Reg[[#This Row],[NASP25]]</f>
        <v>4247</v>
      </c>
      <c r="CZ43" s="11">
        <f>Reg[[#This Row],[NASP26]]</f>
        <v>4326</v>
      </c>
      <c r="DA43" s="11">
        <f>Reg[[#This Row],[NASP27]]</f>
        <v>4422</v>
      </c>
      <c r="DB43" s="11">
        <f>Sug0.2[[#This Row],[NASP2]]</f>
        <v>560</v>
      </c>
      <c r="DC43" s="11">
        <f>Sug0.2[[#This Row],[NASP3]]</f>
        <v>771</v>
      </c>
      <c r="DD43" s="11">
        <f>Sug0.2[[#This Row],[NASP4]]</f>
        <v>1007</v>
      </c>
      <c r="DE43" s="11">
        <f>Sug0.2[[#This Row],[NASP5]]</f>
        <v>1206</v>
      </c>
      <c r="DF43" s="11">
        <f>Sug0.2[[#This Row],[NASP6]]</f>
        <v>1410</v>
      </c>
      <c r="DG43" s="11">
        <f>Sug0.2[[#This Row],[NASP7]]</f>
        <v>1594</v>
      </c>
      <c r="DH43" s="11">
        <f>Sug0.2[[#This Row],[NASP8]]</f>
        <v>1784</v>
      </c>
      <c r="DI43" s="11">
        <f>Sug0.2[[#This Row],[NASP9]]</f>
        <v>1980</v>
      </c>
      <c r="DJ43" s="11">
        <f>Sug0.2[[#This Row],[NASP10]]</f>
        <v>2167</v>
      </c>
      <c r="DK43" s="11">
        <f>Sug0.2[[#This Row],[NASP11]]</f>
        <v>2342</v>
      </c>
      <c r="DL43" s="11">
        <f>Sug0.2[[#This Row],[NASP12]]</f>
        <v>2493</v>
      </c>
      <c r="DM43" s="11">
        <f>Sug0.2[[#This Row],[NASP13]]</f>
        <v>2647</v>
      </c>
      <c r="DN43" s="11">
        <f>Sug0.2[[#This Row],[NASP14]]</f>
        <v>2801</v>
      </c>
      <c r="DO43" s="11">
        <f>Sug0.2[[#This Row],[NASP15]]</f>
        <v>2935</v>
      </c>
      <c r="DP43" s="11">
        <f>Sug0.2[[#This Row],[NASP16]]</f>
        <v>3049</v>
      </c>
      <c r="DQ43" s="11">
        <f>Sug0.2[[#This Row],[NASP17]]</f>
        <v>3211</v>
      </c>
      <c r="DR43" s="11">
        <f>Sug0.2[[#This Row],[NASP18]]</f>
        <v>3326</v>
      </c>
      <c r="DS43" s="11">
        <f>Sug0.2[[#This Row],[NASP19]]</f>
        <v>3460</v>
      </c>
      <c r="DT43" s="11">
        <f>Sug0.2[[#This Row],[NASP20]]</f>
        <v>3549</v>
      </c>
      <c r="DU43" s="11">
        <f>Sug0.2[[#This Row],[NASP21]]</f>
        <v>3662</v>
      </c>
      <c r="DV43" s="11">
        <f>Sug0.2[[#This Row],[NASP22]]</f>
        <v>3771</v>
      </c>
      <c r="DW43" s="11">
        <f>Sug0.2[[#This Row],[NASP23]]</f>
        <v>3837</v>
      </c>
      <c r="DX43" s="11">
        <f>Sug0.2[[#This Row],[NASP24]]</f>
        <v>3940</v>
      </c>
      <c r="DY43" s="11">
        <f>Sug0.2[[#This Row],[NASP25]]</f>
        <v>3989</v>
      </c>
      <c r="DZ43" s="11">
        <f>Sug0.2[[#This Row],[NASP26]]</f>
        <v>4062</v>
      </c>
      <c r="EA43" s="11">
        <f>Sug0.2[[#This Row],[NASP27]]</f>
        <v>4139</v>
      </c>
      <c r="EB43" s="15">
        <f>Sug0.5[[#This Row],[NASP2]]</f>
        <v>560</v>
      </c>
      <c r="EC43" s="15">
        <f>Sug0.5[[#This Row],[NASP3]]</f>
        <v>748</v>
      </c>
      <c r="ED43" s="15">
        <f>Sug0.5[[#This Row],[NASP4]]</f>
        <v>951</v>
      </c>
      <c r="EE43" s="15">
        <f>Sug0.5[[#This Row],[NASP5]]</f>
        <v>1120</v>
      </c>
      <c r="EF43" s="15">
        <f>Sug0.5[[#This Row],[NASP6]]</f>
        <v>1280</v>
      </c>
      <c r="EG43" s="15">
        <f>Sug0.5[[#This Row],[NASP7]]</f>
        <v>1436</v>
      </c>
      <c r="EH43" s="15">
        <f>Sug0.5[[#This Row],[NASP8]]</f>
        <v>1597</v>
      </c>
      <c r="EI43" s="15">
        <f>Sug0.5[[#This Row],[NASP9]]</f>
        <v>1762</v>
      </c>
      <c r="EJ43" s="15">
        <f>Sug0.5[[#This Row],[NASP10]]</f>
        <v>1894</v>
      </c>
      <c r="EK43" s="15">
        <f>Sug0.5[[#This Row],[NASP11]]</f>
        <v>2042</v>
      </c>
      <c r="EL43" s="15">
        <f>Sug0.5[[#This Row],[NASP12]]</f>
        <v>2182</v>
      </c>
      <c r="EM43" s="15">
        <f>Sug0.5[[#This Row],[NASP13]]</f>
        <v>2307</v>
      </c>
      <c r="EN43" s="15">
        <f>Sug0.5[[#This Row],[NASP14]]</f>
        <v>2446</v>
      </c>
      <c r="EO43" s="15">
        <f>Sug0.5[[#This Row],[NASP15]]</f>
        <v>2551</v>
      </c>
      <c r="EP43" s="15">
        <f>Sug0.5[[#This Row],[NASP16]]</f>
        <v>2631</v>
      </c>
      <c r="EQ43" s="15">
        <f>Sug0.5[[#This Row],[NASP17]]</f>
        <v>2757</v>
      </c>
      <c r="ER43" s="15">
        <f>Sug0.5[[#This Row],[NASP18]]</f>
        <v>2853</v>
      </c>
      <c r="ES43" s="15">
        <f>Sug0.5[[#This Row],[NASP19]]</f>
        <v>2960</v>
      </c>
      <c r="ET43" s="15">
        <f>Sug0.5[[#This Row],[NASP20]]</f>
        <v>3029</v>
      </c>
      <c r="EU43" s="15">
        <f>Sug0.5[[#This Row],[NASP21]]</f>
        <v>3133</v>
      </c>
      <c r="EV43" s="15">
        <f>Sug0.5[[#This Row],[NASP22]]</f>
        <v>3212</v>
      </c>
      <c r="EW43" s="15">
        <f>Sug0.5[[#This Row],[NASP23]]</f>
        <v>3263</v>
      </c>
      <c r="EX43" s="15">
        <f>Sug0.5[[#This Row],[NASP24]]</f>
        <v>3361</v>
      </c>
      <c r="EY43" s="15">
        <f>Sug0.5[[#This Row],[NASP25]]</f>
        <v>3390</v>
      </c>
      <c r="EZ43" s="15">
        <f>Sug0.5[[#This Row],[NASP26]]</f>
        <v>3454</v>
      </c>
      <c r="FA43" s="15">
        <f>Sug0.5[[#This Row],[NASP27]]</f>
        <v>3535</v>
      </c>
      <c r="FB43" s="15">
        <f>Reg[[#This Row],[CIRP2]]</f>
        <v>67</v>
      </c>
      <c r="FC43" s="15">
        <f>Reg[[#This Row],[CIRP3]]</f>
        <v>80</v>
      </c>
      <c r="FD43" s="15">
        <f>Reg[[#This Row],[CIRP4]]</f>
        <v>97</v>
      </c>
      <c r="FE43" s="15">
        <f>Reg[[#This Row],[CIRP5]]</f>
        <v>123</v>
      </c>
      <c r="FF43" s="15">
        <f>Reg[[#This Row],[CIRP6]]</f>
        <v>150</v>
      </c>
      <c r="FG43" s="15">
        <f>Reg[[#This Row],[CIRP7]]</f>
        <v>170</v>
      </c>
      <c r="FH43" s="15">
        <f>Reg[[#This Row],[CIRP8]]</f>
        <v>192</v>
      </c>
      <c r="FI43" s="15">
        <f>Reg[[#This Row],[CIRP9]]</f>
        <v>220</v>
      </c>
      <c r="FJ43" s="15">
        <f>Reg[[#This Row],[CIRP10]]</f>
        <v>239</v>
      </c>
      <c r="FK43" s="15">
        <f>Reg[[#This Row],[CIRP11]]</f>
        <v>254</v>
      </c>
      <c r="FL43" s="15">
        <f>Reg[[#This Row],[CIRP12]]</f>
        <v>278</v>
      </c>
      <c r="FM43" s="15">
        <f>Reg[[#This Row],[CIRP13]]</f>
        <v>313</v>
      </c>
      <c r="FN43" s="15">
        <f>Reg[[#This Row],[CIRP14]]</f>
        <v>352</v>
      </c>
      <c r="FO43" s="15">
        <f>Reg[[#This Row],[CIRP15]]</f>
        <v>372</v>
      </c>
      <c r="FP43" s="15">
        <f>Reg[[#This Row],[CIRP16]]</f>
        <v>385</v>
      </c>
      <c r="FQ43" s="15">
        <f>Reg[[#This Row],[CIRP17]]</f>
        <v>406</v>
      </c>
      <c r="FR43" s="15">
        <f>Reg[[#This Row],[CIRP18]]</f>
        <v>448</v>
      </c>
      <c r="FS43" s="15">
        <f>Reg[[#This Row],[CIRP19]]</f>
        <v>461</v>
      </c>
      <c r="FT43" s="15">
        <f>Reg[[#This Row],[CIRP20]]</f>
        <v>484</v>
      </c>
      <c r="FU43" s="15">
        <f>Reg[[#This Row],[CIRP21]]</f>
        <v>493</v>
      </c>
      <c r="FV43" s="15">
        <f>Reg[[#This Row],[CIRP22]]</f>
        <v>502</v>
      </c>
      <c r="FW43" s="15">
        <f>Reg[[#This Row],[CIRP23]]</f>
        <v>532</v>
      </c>
      <c r="FX43" s="15">
        <f>Reg[[#This Row],[CIRP24]]</f>
        <v>554</v>
      </c>
      <c r="FY43" s="15">
        <f>Reg[[#This Row],[CIRP25]]</f>
        <v>582</v>
      </c>
      <c r="FZ43" s="15">
        <f>Reg[[#This Row],[CIRP26]]</f>
        <v>606</v>
      </c>
      <c r="GA43" s="15">
        <f>Reg[[#This Row],[CIRP27]]</f>
        <v>633</v>
      </c>
      <c r="GB43" s="15">
        <f>Sug0.2[[#This Row],[CIRP2]]</f>
        <v>67</v>
      </c>
      <c r="GC43" s="15">
        <f>Sug0.2[[#This Row],[CIRP3]]</f>
        <v>78</v>
      </c>
      <c r="GD43" s="15">
        <f>Sug0.2[[#This Row],[CIRP4]]</f>
        <v>95</v>
      </c>
      <c r="GE43" s="15">
        <f>Sug0.2[[#This Row],[CIRP5]]</f>
        <v>120</v>
      </c>
      <c r="GF43" s="15">
        <f>Sug0.2[[#This Row],[CIRP6]]</f>
        <v>144</v>
      </c>
      <c r="GG43" s="15">
        <f>Sug0.2[[#This Row],[CIRP7]]</f>
        <v>163</v>
      </c>
      <c r="GH43" s="15">
        <f>Sug0.2[[#This Row],[CIRP8]]</f>
        <v>182</v>
      </c>
      <c r="GI43" s="15">
        <f>Sug0.2[[#This Row],[CIRP9]]</f>
        <v>205</v>
      </c>
      <c r="GJ43" s="15">
        <f>Sug0.2[[#This Row],[CIRP10]]</f>
        <v>222</v>
      </c>
      <c r="GK43" s="15">
        <f>Sug0.2[[#This Row],[CIRP11]]</f>
        <v>235</v>
      </c>
      <c r="GL43" s="15">
        <f>Sug0.2[[#This Row],[CIRP12]]</f>
        <v>258</v>
      </c>
      <c r="GM43" s="15">
        <f>Sug0.2[[#This Row],[CIRP13]]</f>
        <v>286</v>
      </c>
      <c r="GN43" s="15">
        <f>Sug0.2[[#This Row],[CIRP14]]</f>
        <v>320</v>
      </c>
      <c r="GO43" s="15">
        <f>Sug0.2[[#This Row],[CIRP15]]</f>
        <v>336</v>
      </c>
      <c r="GP43" s="15">
        <f>Sug0.2[[#This Row],[CIRP16]]</f>
        <v>344</v>
      </c>
      <c r="GQ43" s="15">
        <f>Sug0.2[[#This Row],[CIRP17]]</f>
        <v>359</v>
      </c>
      <c r="GR43" s="15">
        <f>Sug0.2[[#This Row],[CIRP18]]</f>
        <v>403</v>
      </c>
      <c r="GS43" s="15">
        <f>Sug0.2[[#This Row],[CIRP19]]</f>
        <v>416</v>
      </c>
      <c r="GT43" s="15">
        <f>Sug0.2[[#This Row],[CIRP20]]</f>
        <v>433</v>
      </c>
      <c r="GU43" s="15">
        <f>Sug0.2[[#This Row],[CIRP21]]</f>
        <v>446</v>
      </c>
      <c r="GV43" s="15">
        <f>Sug0.2[[#This Row],[CIRP22]]</f>
        <v>452</v>
      </c>
      <c r="GW43" s="15">
        <f>Sug0.2[[#This Row],[CIRP23]]</f>
        <v>481</v>
      </c>
      <c r="GX43" s="15">
        <f>Sug0.2[[#This Row],[CIRP24]]</f>
        <v>503</v>
      </c>
      <c r="GY43" s="15">
        <f>Sug0.2[[#This Row],[CIRP25]]</f>
        <v>527</v>
      </c>
      <c r="GZ43" s="15">
        <f>Sug0.2[[#This Row],[CIRP26]]</f>
        <v>542</v>
      </c>
      <c r="HA43" s="15">
        <f>Sug0.2[[#This Row],[CIRP27]]</f>
        <v>562</v>
      </c>
      <c r="HB43" s="15">
        <f>Sug0.5[[#This Row],[CIRP2]]</f>
        <v>67</v>
      </c>
      <c r="HC43" s="15">
        <f>Sug0.5[[#This Row],[CIRP3]]</f>
        <v>75</v>
      </c>
      <c r="HD43" s="15">
        <f>Sug0.5[[#This Row],[CIRP4]]</f>
        <v>90</v>
      </c>
      <c r="HE43" s="15">
        <f>Sug0.5[[#This Row],[CIRP5]]</f>
        <v>112</v>
      </c>
      <c r="HF43" s="15">
        <f>Sug0.5[[#This Row],[CIRP6]]</f>
        <v>132</v>
      </c>
      <c r="HG43" s="15">
        <f>Sug0.5[[#This Row],[CIRP7]]</f>
        <v>146</v>
      </c>
      <c r="HH43" s="15">
        <f>Sug0.5[[#This Row],[CIRP8]]</f>
        <v>164</v>
      </c>
      <c r="HI43" s="15">
        <f>Sug0.5[[#This Row],[CIRP9]]</f>
        <v>182</v>
      </c>
      <c r="HJ43" s="15">
        <f>Sug0.5[[#This Row],[CIRP10]]</f>
        <v>198</v>
      </c>
      <c r="HK43" s="15">
        <f>Sug0.5[[#This Row],[CIRP11]]</f>
        <v>205</v>
      </c>
      <c r="HL43" s="15">
        <f>Sug0.5[[#This Row],[CIRP12]]</f>
        <v>222</v>
      </c>
      <c r="HM43" s="15">
        <f>Sug0.5[[#This Row],[CIRP13]]</f>
        <v>242</v>
      </c>
      <c r="HN43" s="15">
        <f>Sug0.5[[#This Row],[CIRP14]]</f>
        <v>268</v>
      </c>
      <c r="HO43" s="15">
        <f>Sug0.5[[#This Row],[CIRP15]]</f>
        <v>279</v>
      </c>
      <c r="HP43" s="15">
        <f>Sug0.5[[#This Row],[CIRP16]]</f>
        <v>284</v>
      </c>
      <c r="HQ43" s="15">
        <f>Sug0.5[[#This Row],[CIRP17]]</f>
        <v>289</v>
      </c>
      <c r="HR43" s="15">
        <f>Sug0.5[[#This Row],[CIRP18]]</f>
        <v>328</v>
      </c>
      <c r="HS43" s="15">
        <f>Sug0.5[[#This Row],[CIRP19]]</f>
        <v>341</v>
      </c>
      <c r="HT43" s="15">
        <f>Sug0.5[[#This Row],[CIRP20]]</f>
        <v>356</v>
      </c>
      <c r="HU43" s="15">
        <f>Sug0.5[[#This Row],[CIRP21]]</f>
        <v>365</v>
      </c>
      <c r="HV43" s="15">
        <f>Sug0.5[[#This Row],[CIRP22]]</f>
        <v>364</v>
      </c>
      <c r="HW43" s="15">
        <f>Sug0.5[[#This Row],[CIRP23]]</f>
        <v>388</v>
      </c>
      <c r="HX43" s="15">
        <f>Sug0.5[[#This Row],[CIRP24]]</f>
        <v>404</v>
      </c>
      <c r="HY43" s="15">
        <f>Sug0.5[[#This Row],[CIRP25]]</f>
        <v>418</v>
      </c>
      <c r="HZ43" s="15">
        <f>Sug0.5[[#This Row],[CIRP26]]</f>
        <v>425</v>
      </c>
      <c r="IA43" s="15">
        <f>Sug0.5[[#This Row],[CIRP27]]</f>
        <v>432</v>
      </c>
      <c r="IB43" s="15">
        <f>Reg[[#This Row],[HCCP2]]</f>
        <v>6</v>
      </c>
      <c r="IC43" s="15">
        <f>Reg[[#This Row],[HCCP3]]</f>
        <v>5</v>
      </c>
      <c r="ID43" s="15">
        <f>Reg[[#This Row],[HCCP4]]</f>
        <v>3</v>
      </c>
      <c r="IE43" s="15">
        <f>Reg[[#This Row],[HCCP5]]</f>
        <v>3</v>
      </c>
      <c r="IF43" s="15">
        <f>Reg[[#This Row],[HCCP6]]</f>
        <v>5</v>
      </c>
      <c r="IG43" s="15">
        <f>Reg[[#This Row],[HCCP7]]</f>
        <v>8</v>
      </c>
      <c r="IH43" s="15">
        <f>Reg[[#This Row],[HCCP8]]</f>
        <v>7</v>
      </c>
      <c r="II43" s="15">
        <f>Reg[[#This Row],[HCCP9]]</f>
        <v>8</v>
      </c>
      <c r="IJ43" s="15">
        <f>Reg[[#This Row],[HCCP10]]</f>
        <v>7</v>
      </c>
      <c r="IK43" s="15">
        <f>Reg[[#This Row],[HCCP11]]</f>
        <v>7</v>
      </c>
      <c r="IL43" s="15">
        <f>Reg[[#This Row],[HCCP12]]</f>
        <v>11</v>
      </c>
      <c r="IM43" s="15">
        <f>Reg[[#This Row],[HCCP13]]</f>
        <v>6</v>
      </c>
      <c r="IN43" s="15">
        <f>Reg[[#This Row],[HCCP14]]</f>
        <v>7</v>
      </c>
      <c r="IO43" s="15">
        <f>Reg[[#This Row],[HCCP15]]</f>
        <v>10</v>
      </c>
      <c r="IP43" s="15">
        <f>Reg[[#This Row],[HCCP16]]</f>
        <v>14</v>
      </c>
      <c r="IQ43" s="15">
        <f>Reg[[#This Row],[HCCP17]]</f>
        <v>14</v>
      </c>
      <c r="IR43" s="15">
        <f>Reg[[#This Row],[HCCP18]]</f>
        <v>17</v>
      </c>
      <c r="IS43" s="15">
        <f>Reg[[#This Row],[HCCP19]]</f>
        <v>23</v>
      </c>
      <c r="IT43" s="15">
        <f>Reg[[#This Row],[HCCP20]]</f>
        <v>13</v>
      </c>
      <c r="IU43" s="15">
        <f>Reg[[#This Row],[HCCP21]]</f>
        <v>12</v>
      </c>
      <c r="IV43" s="15">
        <f>Reg[[#This Row],[HCCP22]]</f>
        <v>19</v>
      </c>
      <c r="IW43" s="15">
        <f>Reg[[#This Row],[HCCP23]]</f>
        <v>19</v>
      </c>
      <c r="IX43" s="15">
        <f>Reg[[#This Row],[HCCP24]]</f>
        <v>18</v>
      </c>
      <c r="IY43" s="15">
        <f>Reg[[#This Row],[HCCP25]]</f>
        <v>25</v>
      </c>
      <c r="IZ43" s="15">
        <f>Reg[[#This Row],[HCCP26]]</f>
        <v>25</v>
      </c>
      <c r="JA43" s="15">
        <f>Reg[[#This Row],[HCCP27]]</f>
        <v>27</v>
      </c>
      <c r="JB43" s="15">
        <f>Sug0.2[[#This Row],[HCCP2]]</f>
        <v>6</v>
      </c>
      <c r="JC43" s="15">
        <f>Sug0.2[[#This Row],[HCCP3]]</f>
        <v>5</v>
      </c>
      <c r="JD43" s="15">
        <f>Sug0.2[[#This Row],[HCCP4]]</f>
        <v>3</v>
      </c>
      <c r="JE43" s="15">
        <f>Sug0.2[[#This Row],[HCCP5]]</f>
        <v>3</v>
      </c>
      <c r="JF43" s="15">
        <f>Sug0.2[[#This Row],[HCCP6]]</f>
        <v>5</v>
      </c>
      <c r="JG43" s="15">
        <f>Sug0.2[[#This Row],[HCCP7]]</f>
        <v>8</v>
      </c>
      <c r="JH43" s="15">
        <f>Sug0.2[[#This Row],[HCCP8]]</f>
        <v>6</v>
      </c>
      <c r="JI43" s="15">
        <f>Sug0.2[[#This Row],[HCCP9]]</f>
        <v>7</v>
      </c>
      <c r="JJ43" s="15">
        <f>Sug0.2[[#This Row],[HCCP10]]</f>
        <v>6</v>
      </c>
      <c r="JK43" s="15">
        <f>Sug0.2[[#This Row],[HCCP11]]</f>
        <v>6</v>
      </c>
      <c r="JL43" s="15">
        <f>Sug0.2[[#This Row],[HCCP12]]</f>
        <v>11</v>
      </c>
      <c r="JM43" s="15">
        <f>Sug0.2[[#This Row],[HCCP13]]</f>
        <v>6</v>
      </c>
      <c r="JN43" s="15">
        <f>Sug0.2[[#This Row],[HCCP14]]</f>
        <v>7</v>
      </c>
      <c r="JO43" s="15">
        <f>Sug0.2[[#This Row],[HCCP15]]</f>
        <v>9</v>
      </c>
      <c r="JP43" s="15">
        <f>Sug0.2[[#This Row],[HCCP16]]</f>
        <v>10</v>
      </c>
      <c r="JQ43" s="15">
        <f>Sug0.2[[#This Row],[HCCP17]]</f>
        <v>12</v>
      </c>
      <c r="JR43" s="15">
        <f>Sug0.2[[#This Row],[HCCP18]]</f>
        <v>15</v>
      </c>
      <c r="JS43" s="15">
        <f>Sug0.2[[#This Row],[HCCP19]]</f>
        <v>20</v>
      </c>
      <c r="JT43" s="15">
        <f>Sug0.2[[#This Row],[HCCP20]]</f>
        <v>10</v>
      </c>
      <c r="JU43" s="15">
        <f>Sug0.2[[#This Row],[HCCP21]]</f>
        <v>9</v>
      </c>
      <c r="JV43" s="15">
        <f>Sug0.2[[#This Row],[HCCP22]]</f>
        <v>16</v>
      </c>
      <c r="JW43" s="15">
        <f>Sug0.2[[#This Row],[HCCP23]]</f>
        <v>16</v>
      </c>
      <c r="JX43" s="15">
        <f>Sug0.2[[#This Row],[HCCP24]]</f>
        <v>16</v>
      </c>
      <c r="JY43" s="15">
        <f>Sug0.2[[#This Row],[HCCP25]]</f>
        <v>24</v>
      </c>
      <c r="JZ43" s="15">
        <f>Sug0.2[[#This Row],[HCCP26]]</f>
        <v>24</v>
      </c>
      <c r="KA43" s="15">
        <f>Sug0.2[[#This Row],[HCCP27]]</f>
        <v>26</v>
      </c>
      <c r="KB43" s="15">
        <f>Sug0.5[[#This Row],[HCCP2]]</f>
        <v>6</v>
      </c>
      <c r="KC43" s="15">
        <f>Sug0.5[[#This Row],[HCCP3]]</f>
        <v>5</v>
      </c>
      <c r="KD43" s="15">
        <f>Sug0.5[[#This Row],[HCCP4]]</f>
        <v>3</v>
      </c>
      <c r="KE43" s="15">
        <f>Sug0.5[[#This Row],[HCCP5]]</f>
        <v>3</v>
      </c>
      <c r="KF43" s="15">
        <f>Sug0.5[[#This Row],[HCCP6]]</f>
        <v>5</v>
      </c>
      <c r="KG43" s="15">
        <f>Sug0.5[[#This Row],[HCCP7]]</f>
        <v>8</v>
      </c>
      <c r="KH43" s="15">
        <f>Sug0.5[[#This Row],[HCCP8]]</f>
        <v>5</v>
      </c>
      <c r="KI43" s="15">
        <f>Sug0.5[[#This Row],[HCCP9]]</f>
        <v>6</v>
      </c>
      <c r="KJ43" s="15">
        <f>Sug0.5[[#This Row],[HCCP10]]</f>
        <v>7</v>
      </c>
      <c r="KK43" s="15">
        <f>Sug0.5[[#This Row],[HCCP11]]</f>
        <v>6</v>
      </c>
      <c r="KL43" s="15">
        <f>Sug0.5[[#This Row],[HCCP12]]</f>
        <v>9</v>
      </c>
      <c r="KM43" s="15">
        <f>Sug0.5[[#This Row],[HCCP13]]</f>
        <v>6</v>
      </c>
      <c r="KN43" s="15">
        <f>Sug0.5[[#This Row],[HCCP14]]</f>
        <v>7</v>
      </c>
      <c r="KO43" s="15">
        <f>Sug0.5[[#This Row],[HCCP15]]</f>
        <v>9</v>
      </c>
      <c r="KP43" s="15">
        <f>Sug0.5[[#This Row],[HCCP16]]</f>
        <v>10</v>
      </c>
      <c r="KQ43" s="15">
        <f>Sug0.5[[#This Row],[HCCP17]]</f>
        <v>10</v>
      </c>
      <c r="KR43" s="15">
        <f>Sug0.5[[#This Row],[HCCP18]]</f>
        <v>14</v>
      </c>
      <c r="KS43" s="15">
        <f>Sug0.5[[#This Row],[HCCP19]]</f>
        <v>18</v>
      </c>
      <c r="KT43" s="15">
        <f>Sug0.5[[#This Row],[HCCP20]]</f>
        <v>9</v>
      </c>
      <c r="KU43" s="15">
        <f>Sug0.5[[#This Row],[HCCP21]]</f>
        <v>8</v>
      </c>
      <c r="KV43" s="15">
        <f>Sug0.5[[#This Row],[HCCP22]]</f>
        <v>13</v>
      </c>
      <c r="KW43" s="15">
        <f>Sug0.5[[#This Row],[HCCP23]]</f>
        <v>13</v>
      </c>
      <c r="KX43" s="15">
        <f>Sug0.5[[#This Row],[HCCP24]]</f>
        <v>14</v>
      </c>
      <c r="KY43" s="15">
        <f>Sug0.5[[#This Row],[HCCP25]]</f>
        <v>19</v>
      </c>
      <c r="KZ43" s="15">
        <f>Sug0.5[[#This Row],[HCCP26]]</f>
        <v>17</v>
      </c>
      <c r="LA43" s="15">
        <f>Sug0.5[[#This Row],[HCCP27]]</f>
        <v>18</v>
      </c>
      <c r="LB43" s="15">
        <f>Reg[[#This Row],[CHDP2]]</f>
        <v>1474</v>
      </c>
      <c r="LC43" s="15">
        <f>Reg[[#This Row],[CHDP3]]</f>
        <v>1485</v>
      </c>
      <c r="LD43" s="15">
        <f>Reg[[#This Row],[CHDP4]]</f>
        <v>1489</v>
      </c>
      <c r="LE43" s="15">
        <f>Reg[[#This Row],[CHDP5]]</f>
        <v>1469</v>
      </c>
      <c r="LF43" s="15">
        <f>Reg[[#This Row],[CHDP6]]</f>
        <v>1460</v>
      </c>
      <c r="LG43" s="15">
        <f>Reg[[#This Row],[CHDP7]]</f>
        <v>1466</v>
      </c>
      <c r="LH43" s="15">
        <f>Reg[[#This Row],[CHDP8]]</f>
        <v>1491</v>
      </c>
      <c r="LI43" s="15">
        <f>Reg[[#This Row],[CHDP9]]</f>
        <v>1519</v>
      </c>
      <c r="LJ43" s="15">
        <f>Reg[[#This Row],[CHDP10]]</f>
        <v>1546</v>
      </c>
      <c r="LK43" s="15">
        <f>Reg[[#This Row],[CHDP11]]</f>
        <v>1528</v>
      </c>
      <c r="LL43" s="15">
        <f>Reg[[#This Row],[CHDP12]]</f>
        <v>1522</v>
      </c>
      <c r="LM43" s="15">
        <f>Reg[[#This Row],[CHDP13]]</f>
        <v>1535</v>
      </c>
      <c r="LN43" s="15">
        <f>Reg[[#This Row],[CHDP14]]</f>
        <v>1560</v>
      </c>
      <c r="LO43" s="15">
        <f>Reg[[#This Row],[CHDP15]]</f>
        <v>1596</v>
      </c>
      <c r="LP43" s="15">
        <f>Reg[[#This Row],[CHDP16]]</f>
        <v>1602</v>
      </c>
      <c r="LQ43" s="15">
        <f>Reg[[#This Row],[CHDP17]]</f>
        <v>1589</v>
      </c>
      <c r="LR43" s="15">
        <f>Reg[[#This Row],[CHDP18]]</f>
        <v>1613</v>
      </c>
      <c r="LS43" s="15">
        <f>Reg[[#This Row],[CHDP19]]</f>
        <v>1627</v>
      </c>
      <c r="LT43" s="15">
        <f>Reg[[#This Row],[CHDP20]]</f>
        <v>1636</v>
      </c>
      <c r="LU43" s="15">
        <f>Reg[[#This Row],[CHDP21]]</f>
        <v>1647</v>
      </c>
      <c r="LV43" s="15">
        <f>Reg[[#This Row],[CHDP22]]</f>
        <v>1643</v>
      </c>
      <c r="LW43" s="15">
        <f>Reg[[#This Row],[CHDP23]]</f>
        <v>1666</v>
      </c>
      <c r="LX43" s="15">
        <f>Reg[[#This Row],[CHDP24]]</f>
        <v>1684</v>
      </c>
      <c r="LY43" s="15">
        <f>Reg[[#This Row],[CHDP25]]</f>
        <v>1692</v>
      </c>
      <c r="LZ43" s="15">
        <f>Reg[[#This Row],[CHDP26]]</f>
        <v>1694</v>
      </c>
      <c r="MA43" s="15">
        <f>Reg[[#This Row],[CHDP27]]</f>
        <v>1695</v>
      </c>
      <c r="MB43" s="15">
        <f>Sug0.2[[#This Row],[CHDP2]]</f>
        <v>1474</v>
      </c>
      <c r="MC43" s="15">
        <f>Sug0.2[[#This Row],[CHDP3]]</f>
        <v>1485</v>
      </c>
      <c r="MD43" s="15">
        <f>Sug0.2[[#This Row],[CHDP4]]</f>
        <v>1489</v>
      </c>
      <c r="ME43" s="15">
        <f>Sug0.2[[#This Row],[CHDP5]]</f>
        <v>1468</v>
      </c>
      <c r="MF43" s="15">
        <f>Sug0.2[[#This Row],[CHDP6]]</f>
        <v>1458</v>
      </c>
      <c r="MG43" s="15">
        <f>Sug0.2[[#This Row],[CHDP7]]</f>
        <v>1464</v>
      </c>
      <c r="MH43" s="15">
        <f>Sug0.2[[#This Row],[CHDP8]]</f>
        <v>1489</v>
      </c>
      <c r="MI43" s="15">
        <f>Sug0.2[[#This Row],[CHDP9]]</f>
        <v>1516</v>
      </c>
      <c r="MJ43" s="15">
        <f>Sug0.2[[#This Row],[CHDP10]]</f>
        <v>1542</v>
      </c>
      <c r="MK43" s="15">
        <f>Sug0.2[[#This Row],[CHDP11]]</f>
        <v>1522</v>
      </c>
      <c r="ML43" s="15">
        <f>Sug0.2[[#This Row],[CHDP12]]</f>
        <v>1517</v>
      </c>
      <c r="MM43" s="15">
        <f>Sug0.2[[#This Row],[CHDP13]]</f>
        <v>1530</v>
      </c>
      <c r="MN43" s="15">
        <f>Sug0.2[[#This Row],[CHDP14]]</f>
        <v>1554</v>
      </c>
      <c r="MO43" s="15">
        <f>Sug0.2[[#This Row],[CHDP15]]</f>
        <v>1589</v>
      </c>
      <c r="MP43" s="15">
        <f>Sug0.2[[#This Row],[CHDP16]]</f>
        <v>1594</v>
      </c>
      <c r="MQ43" s="15">
        <f>Sug0.2[[#This Row],[CHDP17]]</f>
        <v>1578</v>
      </c>
      <c r="MR43" s="15">
        <f>Sug0.2[[#This Row],[CHDP18]]</f>
        <v>1604</v>
      </c>
      <c r="MS43" s="15">
        <f>Sug0.2[[#This Row],[CHDP19]]</f>
        <v>1614</v>
      </c>
      <c r="MT43" s="15">
        <f>Sug0.2[[#This Row],[CHDP20]]</f>
        <v>1621</v>
      </c>
      <c r="MU43" s="15">
        <f>Sug0.2[[#This Row],[CHDP21]]</f>
        <v>1633</v>
      </c>
      <c r="MV43" s="15">
        <f>Sug0.2[[#This Row],[CHDP22]]</f>
        <v>1627</v>
      </c>
      <c r="MW43" s="15">
        <f>Sug0.2[[#This Row],[CHDP23]]</f>
        <v>1650</v>
      </c>
      <c r="MX43" s="15">
        <f>Sug0.2[[#This Row],[CHDP24]]</f>
        <v>1667</v>
      </c>
      <c r="MY43" s="15">
        <f>Sug0.2[[#This Row],[CHDP25]]</f>
        <v>1676</v>
      </c>
      <c r="MZ43" s="15">
        <f>Sug0.2[[#This Row],[CHDP26]]</f>
        <v>1677</v>
      </c>
      <c r="NA43" s="15">
        <f>Sug0.2[[#This Row],[CHDP27]]</f>
        <v>1676</v>
      </c>
      <c r="NB43" s="15">
        <f>Sug0.5[[#This Row],[CHDP2]]</f>
        <v>1474</v>
      </c>
      <c r="NC43" s="15">
        <f>Sug0.5[[#This Row],[CHDP3]]</f>
        <v>1485</v>
      </c>
      <c r="ND43" s="15">
        <f>Sug0.5[[#This Row],[CHDP4]]</f>
        <v>1489</v>
      </c>
      <c r="NE43" s="15">
        <f>Sug0.5[[#This Row],[CHDP5]]</f>
        <v>1467</v>
      </c>
      <c r="NF43" s="15">
        <f>Sug0.5[[#This Row],[CHDP6]]</f>
        <v>1456</v>
      </c>
      <c r="NG43" s="15">
        <f>Sug0.5[[#This Row],[CHDP7]]</f>
        <v>1459</v>
      </c>
      <c r="NH43" s="15">
        <f>Sug0.5[[#This Row],[CHDP8]]</f>
        <v>1484</v>
      </c>
      <c r="NI43" s="15">
        <f>Sug0.5[[#This Row],[CHDP9]]</f>
        <v>1508</v>
      </c>
      <c r="NJ43" s="15">
        <f>Sug0.5[[#This Row],[CHDP10]]</f>
        <v>1532</v>
      </c>
      <c r="NK43" s="15">
        <f>Sug0.5[[#This Row],[CHDP11]]</f>
        <v>1510</v>
      </c>
      <c r="NL43" s="15">
        <f>Sug0.5[[#This Row],[CHDP12]]</f>
        <v>1502</v>
      </c>
      <c r="NM43" s="15">
        <f>Sug0.5[[#This Row],[CHDP13]]</f>
        <v>1509</v>
      </c>
      <c r="NN43" s="15">
        <f>Sug0.5[[#This Row],[CHDP14]]</f>
        <v>1532</v>
      </c>
      <c r="NO43" s="15">
        <f>Sug0.5[[#This Row],[CHDP15]]</f>
        <v>1563</v>
      </c>
      <c r="NP43" s="15">
        <f>Sug0.5[[#This Row],[CHDP16]]</f>
        <v>1565</v>
      </c>
      <c r="NQ43" s="15">
        <f>Sug0.5[[#This Row],[CHDP17]]</f>
        <v>1547</v>
      </c>
      <c r="NR43" s="15">
        <f>Sug0.5[[#This Row],[CHDP18]]</f>
        <v>1577</v>
      </c>
      <c r="NS43" s="15">
        <f>Sug0.5[[#This Row],[CHDP19]]</f>
        <v>1585</v>
      </c>
      <c r="NT43" s="15">
        <f>Sug0.5[[#This Row],[CHDP20]]</f>
        <v>1587</v>
      </c>
      <c r="NU43" s="15">
        <f>Sug0.5[[#This Row],[CHDP21]]</f>
        <v>1598</v>
      </c>
      <c r="NV43" s="15">
        <f>Sug0.5[[#This Row],[CHDP22]]</f>
        <v>1594</v>
      </c>
      <c r="NW43" s="15">
        <f>Sug0.5[[#This Row],[CHDP23]]</f>
        <v>1617</v>
      </c>
      <c r="NX43" s="15">
        <f>Sug0.5[[#This Row],[CHDP24]]</f>
        <v>1635</v>
      </c>
      <c r="NY43" s="15">
        <f>Sug0.5[[#This Row],[CHDP25]]</f>
        <v>1639</v>
      </c>
      <c r="NZ43" s="15">
        <f>Sug0.5[[#This Row],[CHDP26]]</f>
        <v>1635</v>
      </c>
      <c r="OA43" s="15">
        <f>Sug0.5[[#This Row],[CHDP27]]</f>
        <v>1635</v>
      </c>
      <c r="OB43" s="15">
        <f>Reg[[#This Row],[T2DP2]]</f>
        <v>2142</v>
      </c>
      <c r="OC43" s="15">
        <f>Reg[[#This Row],[T2DP3]]</f>
        <v>2225</v>
      </c>
      <c r="OD43" s="15">
        <f>Reg[[#This Row],[T2DP4]]</f>
        <v>2286</v>
      </c>
      <c r="OE43" s="15">
        <f>Reg[[#This Row],[T2DP5]]</f>
        <v>2354</v>
      </c>
      <c r="OF43" s="15">
        <f>Reg[[#This Row],[T2DP6]]</f>
        <v>2455</v>
      </c>
      <c r="OG43" s="15">
        <f>Reg[[#This Row],[T2DP7]]</f>
        <v>2571</v>
      </c>
      <c r="OH43" s="15">
        <f>Reg[[#This Row],[T2DP8]]</f>
        <v>2677</v>
      </c>
      <c r="OI43" s="15">
        <f>Reg[[#This Row],[T2DP9]]</f>
        <v>2800</v>
      </c>
      <c r="OJ43" s="15">
        <f>Reg[[#This Row],[T2DP10]]</f>
        <v>2892</v>
      </c>
      <c r="OK43" s="15">
        <f>Reg[[#This Row],[T2DP11]]</f>
        <v>2979</v>
      </c>
      <c r="OL43" s="15">
        <f>Reg[[#This Row],[T2DP12]]</f>
        <v>3054</v>
      </c>
      <c r="OM43" s="15">
        <f>Reg[[#This Row],[T2DP13]]</f>
        <v>3152</v>
      </c>
      <c r="ON43" s="15">
        <f>Reg[[#This Row],[T2DP14]]</f>
        <v>3255</v>
      </c>
      <c r="OO43" s="15">
        <f>Reg[[#This Row],[T2DP15]]</f>
        <v>3324</v>
      </c>
      <c r="OP43" s="15">
        <f>Reg[[#This Row],[T2DP16]]</f>
        <v>3424</v>
      </c>
      <c r="OQ43" s="15">
        <f>Reg[[#This Row],[T2DP17]]</f>
        <v>3498</v>
      </c>
      <c r="OR43" s="15">
        <f>Reg[[#This Row],[T2DP18]]</f>
        <v>3593</v>
      </c>
      <c r="OS43" s="15">
        <f>Reg[[#This Row],[T2DP19]]</f>
        <v>3684</v>
      </c>
      <c r="OT43" s="15">
        <f>Reg[[#This Row],[T2DP20]]</f>
        <v>3736</v>
      </c>
      <c r="OU43" s="15">
        <f>Reg[[#This Row],[T2DP21]]</f>
        <v>3812</v>
      </c>
      <c r="OV43" s="15">
        <f>Reg[[#This Row],[T2DP22]]</f>
        <v>3899</v>
      </c>
      <c r="OW43" s="15">
        <f>Reg[[#This Row],[T2DP23]]</f>
        <v>3967</v>
      </c>
      <c r="OX43" s="15">
        <f>Reg[[#This Row],[T2DP24]]</f>
        <v>3998</v>
      </c>
      <c r="OY43" s="15">
        <f>Reg[[#This Row],[T2DP25]]</f>
        <v>4025</v>
      </c>
      <c r="OZ43" s="15">
        <f>Reg[[#This Row],[T2DP26]]</f>
        <v>4075</v>
      </c>
      <c r="PA43" s="15">
        <f>Reg[[#This Row],[T2DP27]]</f>
        <v>4112</v>
      </c>
      <c r="PB43" s="15">
        <f>Sug0.2[[#This Row],[T2DP2]]</f>
        <v>2142</v>
      </c>
      <c r="PC43" s="15">
        <f>Sug0.2[[#This Row],[T2DP3]]</f>
        <v>2225</v>
      </c>
      <c r="PD43" s="15">
        <f>Sug0.2[[#This Row],[T2DP4]]</f>
        <v>2286</v>
      </c>
      <c r="PE43" s="15">
        <f>Sug0.2[[#This Row],[T2DP5]]</f>
        <v>2353</v>
      </c>
      <c r="PF43" s="15">
        <f>Sug0.2[[#This Row],[T2DP6]]</f>
        <v>2453</v>
      </c>
      <c r="PG43" s="15">
        <f>Sug0.2[[#This Row],[T2DP7]]</f>
        <v>2567</v>
      </c>
      <c r="PH43" s="15">
        <f>Sug0.2[[#This Row],[T2DP8]]</f>
        <v>2671</v>
      </c>
      <c r="PI43" s="15">
        <f>Sug0.2[[#This Row],[T2DP9]]</f>
        <v>2788</v>
      </c>
      <c r="PJ43" s="15">
        <f>Sug0.2[[#This Row],[T2DP10]]</f>
        <v>2873</v>
      </c>
      <c r="PK43" s="15">
        <f>Sug0.2[[#This Row],[T2DP11]]</f>
        <v>2960</v>
      </c>
      <c r="PL43" s="15">
        <f>Sug0.2[[#This Row],[T2DP12]]</f>
        <v>3035</v>
      </c>
      <c r="PM43" s="15">
        <f>Sug0.2[[#This Row],[T2DP13]]</f>
        <v>3127</v>
      </c>
      <c r="PN43" s="15">
        <f>Sug0.2[[#This Row],[T2DP14]]</f>
        <v>3223</v>
      </c>
      <c r="PO43" s="15">
        <f>Sug0.2[[#This Row],[T2DP15]]</f>
        <v>3288</v>
      </c>
      <c r="PP43" s="15">
        <f>Sug0.2[[#This Row],[T2DP16]]</f>
        <v>3386</v>
      </c>
      <c r="PQ43" s="15">
        <f>Sug0.2[[#This Row],[T2DP17]]</f>
        <v>3448</v>
      </c>
      <c r="PR43" s="15">
        <f>Sug0.2[[#This Row],[T2DP18]]</f>
        <v>3547</v>
      </c>
      <c r="PS43" s="15">
        <f>Sug0.2[[#This Row],[T2DP19]]</f>
        <v>3633</v>
      </c>
      <c r="PT43" s="15">
        <f>Sug0.2[[#This Row],[T2DP20]]</f>
        <v>3684</v>
      </c>
      <c r="PU43" s="15">
        <f>Sug0.2[[#This Row],[T2DP21]]</f>
        <v>3758</v>
      </c>
      <c r="PV43" s="15">
        <f>Sug0.2[[#This Row],[T2DP22]]</f>
        <v>3839</v>
      </c>
      <c r="PW43" s="15">
        <f>Sug0.2[[#This Row],[T2DP23]]</f>
        <v>3902</v>
      </c>
      <c r="PX43" s="15">
        <f>Sug0.2[[#This Row],[T2DP24]]</f>
        <v>3933</v>
      </c>
      <c r="PY43" s="15">
        <f>Sug0.2[[#This Row],[T2DP25]]</f>
        <v>3960</v>
      </c>
      <c r="PZ43" s="15">
        <f>Sug0.2[[#This Row],[T2DP26]]</f>
        <v>4001</v>
      </c>
      <c r="QA43" s="15">
        <f>Sug0.2[[#This Row],[T2DP27]]</f>
        <v>4034</v>
      </c>
      <c r="QB43" s="15">
        <f>Sug0.5[[#This Row],[T2DP2]]</f>
        <v>2142</v>
      </c>
      <c r="QC43" s="15">
        <f>Sug0.5[[#This Row],[T2DP3]]</f>
        <v>2225</v>
      </c>
      <c r="QD43" s="15">
        <f>Sug0.5[[#This Row],[T2DP4]]</f>
        <v>2284</v>
      </c>
      <c r="QE43" s="15">
        <f>Sug0.5[[#This Row],[T2DP5]]</f>
        <v>2346</v>
      </c>
      <c r="QF43" s="15">
        <f>Sug0.5[[#This Row],[T2DP6]]</f>
        <v>2443</v>
      </c>
      <c r="QG43" s="15">
        <f>Sug0.5[[#This Row],[T2DP7]]</f>
        <v>2551</v>
      </c>
      <c r="QH43" s="15">
        <f>Sug0.5[[#This Row],[T2DP8]]</f>
        <v>2647</v>
      </c>
      <c r="QI43" s="15">
        <f>Sug0.5[[#This Row],[T2DP9]]</f>
        <v>2758</v>
      </c>
      <c r="QJ43" s="15">
        <f>Sug0.5[[#This Row],[T2DP10]]</f>
        <v>2842</v>
      </c>
      <c r="QK43" s="15">
        <f>Sug0.5[[#This Row],[T2DP11]]</f>
        <v>2925</v>
      </c>
      <c r="QL43" s="15">
        <f>Sug0.5[[#This Row],[T2DP12]]</f>
        <v>2990</v>
      </c>
      <c r="QM43" s="15">
        <f>Sug0.5[[#This Row],[T2DP13]]</f>
        <v>3076</v>
      </c>
      <c r="QN43" s="15">
        <f>Sug0.5[[#This Row],[T2DP14]]</f>
        <v>3168</v>
      </c>
      <c r="QO43" s="15">
        <f>Sug0.5[[#This Row],[T2DP15]]</f>
        <v>3223</v>
      </c>
      <c r="QP43" s="15">
        <f>Sug0.5[[#This Row],[T2DP16]]</f>
        <v>3318</v>
      </c>
      <c r="QQ43" s="15">
        <f>Sug0.5[[#This Row],[T2DP17]]</f>
        <v>3378</v>
      </c>
      <c r="QR43" s="15">
        <f>Sug0.5[[#This Row],[T2DP18]]</f>
        <v>3466</v>
      </c>
      <c r="QS43" s="15">
        <f>Sug0.5[[#This Row],[T2DP19]]</f>
        <v>3539</v>
      </c>
      <c r="QT43" s="15">
        <f>Sug0.5[[#This Row],[T2DP20]]</f>
        <v>3587</v>
      </c>
      <c r="QU43" s="15">
        <f>Sug0.5[[#This Row],[T2DP21]]</f>
        <v>3647</v>
      </c>
      <c r="QV43" s="15">
        <f>Sug0.5[[#This Row],[T2DP22]]</f>
        <v>3716</v>
      </c>
      <c r="QW43" s="15">
        <f>Sug0.5[[#This Row],[T2DP23]]</f>
        <v>3769</v>
      </c>
      <c r="QX43" s="15">
        <f>Sug0.5[[#This Row],[T2DP24]]</f>
        <v>3798</v>
      </c>
      <c r="QY43" s="15">
        <f>Sug0.5[[#This Row],[T2DP25]]</f>
        <v>3819</v>
      </c>
      <c r="QZ43" s="15">
        <f>Sug0.5[[#This Row],[T2DP26]]</f>
        <v>3872</v>
      </c>
      <c r="RA43" s="15">
        <f>Sug0.5[[#This Row],[T2DP27]]</f>
        <v>3895</v>
      </c>
      <c r="RB43" s="15">
        <f>Reg[[#This Row],[OVEP2]]</f>
        <v>7560</v>
      </c>
      <c r="RC43" s="15">
        <f>Reg[[#This Row],[OVEP3]]</f>
        <v>7939</v>
      </c>
      <c r="RD43" s="15">
        <f>Reg[[#This Row],[OVEP4]]</f>
        <v>8274</v>
      </c>
      <c r="RE43" s="15">
        <f>Reg[[#This Row],[OVEP5]]</f>
        <v>8496</v>
      </c>
      <c r="RF43" s="15">
        <f>Reg[[#This Row],[OVEP6]]</f>
        <v>8643</v>
      </c>
      <c r="RG43" s="15">
        <f>Reg[[#This Row],[OVEP7]]</f>
        <v>8684</v>
      </c>
      <c r="RH43" s="15">
        <f>Reg[[#This Row],[OVEP8]]</f>
        <v>8791</v>
      </c>
      <c r="RI43" s="15">
        <f>Reg[[#This Row],[OVEP9]]</f>
        <v>8857</v>
      </c>
      <c r="RJ43" s="15">
        <f>Reg[[#This Row],[OVEP10]]</f>
        <v>8882</v>
      </c>
      <c r="RK43" s="15">
        <f>Reg[[#This Row],[OVEP11]]</f>
        <v>8927</v>
      </c>
      <c r="RL43" s="15">
        <f>Reg[[#This Row],[OVEP12]]</f>
        <v>8947</v>
      </c>
      <c r="RM43" s="15">
        <f>Reg[[#This Row],[OVEP13]]</f>
        <v>8920</v>
      </c>
      <c r="RN43" s="15">
        <f>Reg[[#This Row],[OVEP14]]</f>
        <v>8930</v>
      </c>
      <c r="RO43" s="15">
        <f>Reg[[#This Row],[OVEP15]]</f>
        <v>8946</v>
      </c>
      <c r="RP43" s="15">
        <f>Reg[[#This Row],[OVEP16]]</f>
        <v>8957</v>
      </c>
      <c r="RQ43" s="15">
        <f>Reg[[#This Row],[OVEP17]]</f>
        <v>8989</v>
      </c>
      <c r="RR43" s="15">
        <f>Reg[[#This Row],[OVEP18]]</f>
        <v>9001</v>
      </c>
      <c r="RS43" s="15">
        <f>Reg[[#This Row],[OVEP19]]</f>
        <v>8966</v>
      </c>
      <c r="RT43" s="15">
        <f>Reg[[#This Row],[OVEP20]]</f>
        <v>8964</v>
      </c>
      <c r="RU43" s="15">
        <f>Reg[[#This Row],[OVEP21]]</f>
        <v>9028</v>
      </c>
      <c r="RV43" s="15">
        <f>Reg[[#This Row],[OVEP22]]</f>
        <v>9035</v>
      </c>
      <c r="RW43" s="15">
        <f>Reg[[#This Row],[OVEP23]]</f>
        <v>9041</v>
      </c>
      <c r="RX43" s="15">
        <f>Reg[[#This Row],[OVEP24]]</f>
        <v>9051</v>
      </c>
      <c r="RY43" s="15">
        <f>Reg[[#This Row],[OVEP25]]</f>
        <v>9068</v>
      </c>
      <c r="RZ43" s="15">
        <f>Reg[[#This Row],[OVEP26]]</f>
        <v>9073</v>
      </c>
      <c r="SA43" s="15">
        <f>Reg[[#This Row],[OVEP27]]</f>
        <v>9040</v>
      </c>
      <c r="SB43" s="15">
        <f>Sug0.2[[#This Row],[OVEP2]]</f>
        <v>7560</v>
      </c>
      <c r="SC43" s="15">
        <f>Sug0.2[[#This Row],[OVEP3]]</f>
        <v>7903</v>
      </c>
      <c r="SD43" s="15">
        <f>Sug0.2[[#This Row],[OVEP4]]</f>
        <v>8217</v>
      </c>
      <c r="SE43" s="15">
        <f>Sug0.2[[#This Row],[OVEP5]]</f>
        <v>8429</v>
      </c>
      <c r="SF43" s="15">
        <f>Sug0.2[[#This Row],[OVEP6]]</f>
        <v>8568</v>
      </c>
      <c r="SG43" s="15">
        <f>Sug0.2[[#This Row],[OVEP7]]</f>
        <v>8636</v>
      </c>
      <c r="SH43" s="15">
        <f>Sug0.2[[#This Row],[OVEP8]]</f>
        <v>8752</v>
      </c>
      <c r="SI43" s="15">
        <f>Sug0.2[[#This Row],[OVEP9]]</f>
        <v>8807</v>
      </c>
      <c r="SJ43" s="15">
        <f>Sug0.2[[#This Row],[OVEP10]]</f>
        <v>8842</v>
      </c>
      <c r="SK43" s="15">
        <f>Sug0.2[[#This Row],[OVEP11]]</f>
        <v>8896</v>
      </c>
      <c r="SL43" s="15">
        <f>Sug0.2[[#This Row],[OVEP12]]</f>
        <v>8926</v>
      </c>
      <c r="SM43" s="15">
        <f>Sug0.2[[#This Row],[OVEP13]]</f>
        <v>8916</v>
      </c>
      <c r="SN43" s="15">
        <f>Sug0.2[[#This Row],[OVEP14]]</f>
        <v>8923</v>
      </c>
      <c r="SO43" s="15">
        <f>Sug0.2[[#This Row],[OVEP15]]</f>
        <v>8943</v>
      </c>
      <c r="SP43" s="15">
        <f>Sug0.2[[#This Row],[OVEP16]]</f>
        <v>8959</v>
      </c>
      <c r="SQ43" s="15">
        <f>Sug0.2[[#This Row],[OVEP17]]</f>
        <v>8986</v>
      </c>
      <c r="SR43" s="15">
        <f>Sug0.2[[#This Row],[OVEP18]]</f>
        <v>9014</v>
      </c>
      <c r="SS43" s="15">
        <f>Sug0.2[[#This Row],[OVEP19]]</f>
        <v>9027</v>
      </c>
      <c r="ST43" s="15">
        <f>Sug0.2[[#This Row],[OVEP20]]</f>
        <v>9014</v>
      </c>
      <c r="SU43" s="15">
        <f>Sug0.2[[#This Row],[OVEP21]]</f>
        <v>9098</v>
      </c>
      <c r="SV43" s="15">
        <f>Sug0.2[[#This Row],[OVEP22]]</f>
        <v>9105</v>
      </c>
      <c r="SW43" s="15">
        <f>Sug0.2[[#This Row],[OVEP23]]</f>
        <v>9080</v>
      </c>
      <c r="SX43" s="15">
        <f>Sug0.2[[#This Row],[OVEP24]]</f>
        <v>9104</v>
      </c>
      <c r="SY43" s="15">
        <f>Sug0.2[[#This Row],[OVEP25]]</f>
        <v>9138</v>
      </c>
      <c r="SZ43" s="15">
        <f>Sug0.2[[#This Row],[OVEP26]]</f>
        <v>9135</v>
      </c>
      <c r="TA43" s="15">
        <f>Sug0.2[[#This Row],[OVEP27]]</f>
        <v>9129</v>
      </c>
      <c r="TB43" s="15">
        <f>Sug0.5[[#This Row],[OVEP2]]</f>
        <v>7560</v>
      </c>
      <c r="TC43" s="15">
        <f>Sug0.5[[#This Row],[OVEP3]]</f>
        <v>7819</v>
      </c>
      <c r="TD43" s="15">
        <f>Sug0.5[[#This Row],[OVEP4]]</f>
        <v>8081</v>
      </c>
      <c r="TE43" s="15">
        <f>Sug0.5[[#This Row],[OVEP5]]</f>
        <v>8275</v>
      </c>
      <c r="TF43" s="15">
        <f>Sug0.5[[#This Row],[OVEP6]]</f>
        <v>8408</v>
      </c>
      <c r="TG43" s="15">
        <f>Sug0.5[[#This Row],[OVEP7]]</f>
        <v>8505</v>
      </c>
      <c r="TH43" s="15">
        <f>Sug0.5[[#This Row],[OVEP8]]</f>
        <v>8653</v>
      </c>
      <c r="TI43" s="15">
        <f>Sug0.5[[#This Row],[OVEP9]]</f>
        <v>8715</v>
      </c>
      <c r="TJ43" s="15">
        <f>Sug0.5[[#This Row],[OVEP10]]</f>
        <v>8815</v>
      </c>
      <c r="TK43" s="15">
        <f>Sug0.5[[#This Row],[OVEP11]]</f>
        <v>8873</v>
      </c>
      <c r="TL43" s="15">
        <f>Sug0.5[[#This Row],[OVEP12]]</f>
        <v>8945</v>
      </c>
      <c r="TM43" s="15">
        <f>Sug0.5[[#This Row],[OVEP13]]</f>
        <v>8981</v>
      </c>
      <c r="TN43" s="15">
        <f>Sug0.5[[#This Row],[OVEP14]]</f>
        <v>8996</v>
      </c>
      <c r="TO43" s="15">
        <f>Sug0.5[[#This Row],[OVEP15]]</f>
        <v>9045</v>
      </c>
      <c r="TP43" s="15">
        <f>Sug0.5[[#This Row],[OVEP16]]</f>
        <v>9134</v>
      </c>
      <c r="TQ43" s="15">
        <f>Sug0.5[[#This Row],[OVEP17]]</f>
        <v>9177</v>
      </c>
      <c r="TR43" s="15">
        <f>Sug0.5[[#This Row],[OVEP18]]</f>
        <v>9220</v>
      </c>
      <c r="TS43" s="15">
        <f>Sug0.5[[#This Row],[OVEP19]]</f>
        <v>9249</v>
      </c>
      <c r="TT43" s="15">
        <f>Sug0.5[[#This Row],[OVEP20]]</f>
        <v>9223</v>
      </c>
      <c r="TU43" s="15">
        <f>Sug0.5[[#This Row],[OVEP21]]</f>
        <v>9327</v>
      </c>
      <c r="TV43" s="15">
        <f>Sug0.5[[#This Row],[OVEP22]]</f>
        <v>9342</v>
      </c>
      <c r="TW43" s="15">
        <f>Sug0.5[[#This Row],[OVEP23]]</f>
        <v>9355</v>
      </c>
      <c r="TX43" s="15">
        <f>Sug0.5[[#This Row],[OVEP24]]</f>
        <v>9375</v>
      </c>
      <c r="TY43" s="15">
        <f>Sug0.5[[#This Row],[OVEP25]]</f>
        <v>9410</v>
      </c>
      <c r="TZ43" s="15">
        <f>Sug0.5[[#This Row],[OVEP26]]</f>
        <v>9463</v>
      </c>
      <c r="UA43" s="15">
        <f>Sug0.5[[#This Row],[OVEP27]]</f>
        <v>9541</v>
      </c>
      <c r="UB43" s="15">
        <f>Reg[[#This Row],[OBEP2]]</f>
        <v>8390</v>
      </c>
      <c r="UC43" s="15">
        <f>Reg[[#This Row],[OBEP3]]</f>
        <v>8455</v>
      </c>
      <c r="UD43" s="15">
        <f>Reg[[#This Row],[OBEP4]]</f>
        <v>8503</v>
      </c>
      <c r="UE43" s="15">
        <f>Reg[[#This Row],[OBEP5]]</f>
        <v>8644</v>
      </c>
      <c r="UF43" s="15">
        <f>Reg[[#This Row],[OBEP6]]</f>
        <v>8768</v>
      </c>
      <c r="UG43" s="15">
        <f>Reg[[#This Row],[OBEP7]]</f>
        <v>8920</v>
      </c>
      <c r="UH43" s="15">
        <f>Reg[[#This Row],[OBEP8]]</f>
        <v>9042</v>
      </c>
      <c r="UI43" s="15">
        <f>Reg[[#This Row],[OBEP9]]</f>
        <v>9183</v>
      </c>
      <c r="UJ43" s="15">
        <f>Reg[[#This Row],[OBEP10]]</f>
        <v>9303</v>
      </c>
      <c r="UK43" s="15">
        <f>Reg[[#This Row],[OBEP11]]</f>
        <v>9356</v>
      </c>
      <c r="UL43" s="15">
        <f>Reg[[#This Row],[OBEP12]]</f>
        <v>9411</v>
      </c>
      <c r="UM43" s="15">
        <f>Reg[[#This Row],[OBEP13]]</f>
        <v>9518</v>
      </c>
      <c r="UN43" s="15">
        <f>Reg[[#This Row],[OBEP14]]</f>
        <v>9595</v>
      </c>
      <c r="UO43" s="15">
        <f>Reg[[#This Row],[OBEP15]]</f>
        <v>9705</v>
      </c>
      <c r="UP43" s="15">
        <f>Reg[[#This Row],[OBEP16]]</f>
        <v>9826</v>
      </c>
      <c r="UQ43" s="15">
        <f>Reg[[#This Row],[OBEP17]]</f>
        <v>9864</v>
      </c>
      <c r="UR43" s="15">
        <f>Reg[[#This Row],[OBEP18]]</f>
        <v>9892</v>
      </c>
      <c r="US43" s="15">
        <f>Reg[[#This Row],[OBEP19]]</f>
        <v>9980</v>
      </c>
      <c r="UT43" s="15">
        <f>Reg[[#This Row],[OBEP20]]</f>
        <v>10012</v>
      </c>
      <c r="UU43" s="15">
        <f>Reg[[#This Row],[OBEP21]]</f>
        <v>10091</v>
      </c>
      <c r="UV43" s="15">
        <f>Reg[[#This Row],[OBEP22]]</f>
        <v>10135</v>
      </c>
      <c r="UW43" s="15">
        <f>Reg[[#This Row],[OBEP23]]</f>
        <v>10148</v>
      </c>
      <c r="UX43" s="15">
        <f>Reg[[#This Row],[OBEP24]]</f>
        <v>10144</v>
      </c>
      <c r="UY43" s="15">
        <f>Reg[[#This Row],[OBEP25]]</f>
        <v>10202</v>
      </c>
      <c r="UZ43" s="15">
        <f>Reg[[#This Row],[OBEP26]]</f>
        <v>10233</v>
      </c>
      <c r="VA43" s="15">
        <f>Reg[[#This Row],[OBEP27]]</f>
        <v>10322</v>
      </c>
      <c r="VB43" s="15">
        <f>Sug0.2[[#This Row],[OBEP2]]</f>
        <v>8390</v>
      </c>
      <c r="VC43" s="15">
        <f>Sug0.2[[#This Row],[OBEP3]]</f>
        <v>8426</v>
      </c>
      <c r="VD43" s="15">
        <f>Sug0.2[[#This Row],[OBEP4]]</f>
        <v>8448</v>
      </c>
      <c r="VE43" s="15">
        <f>Sug0.2[[#This Row],[OBEP5]]</f>
        <v>8550</v>
      </c>
      <c r="VF43" s="15">
        <f>Sug0.2[[#This Row],[OBEP6]]</f>
        <v>8646</v>
      </c>
      <c r="VG43" s="15">
        <f>Sug0.2[[#This Row],[OBEP7]]</f>
        <v>8759</v>
      </c>
      <c r="VH43" s="15">
        <f>Sug0.2[[#This Row],[OBEP8]]</f>
        <v>8847</v>
      </c>
      <c r="VI43" s="15">
        <f>Sug0.2[[#This Row],[OBEP9]]</f>
        <v>8963</v>
      </c>
      <c r="VJ43" s="15">
        <f>Sug0.2[[#This Row],[OBEP10]]</f>
        <v>9053</v>
      </c>
      <c r="VK43" s="15">
        <f>Sug0.2[[#This Row],[OBEP11]]</f>
        <v>9087</v>
      </c>
      <c r="VL43" s="15">
        <f>Sug0.2[[#This Row],[OBEP12]]</f>
        <v>9113</v>
      </c>
      <c r="VM43" s="15">
        <f>Sug0.2[[#This Row],[OBEP13]]</f>
        <v>9194</v>
      </c>
      <c r="VN43" s="15">
        <f>Sug0.2[[#This Row],[OBEP14]]</f>
        <v>9262</v>
      </c>
      <c r="VO43" s="15">
        <f>Sug0.2[[#This Row],[OBEP15]]</f>
        <v>9354</v>
      </c>
      <c r="VP43" s="15">
        <f>Sug0.2[[#This Row],[OBEP16]]</f>
        <v>9456</v>
      </c>
      <c r="VQ43" s="15">
        <f>Sug0.2[[#This Row],[OBEP17]]</f>
        <v>9494</v>
      </c>
      <c r="VR43" s="15">
        <f>Sug0.2[[#This Row],[OBEP18]]</f>
        <v>9515</v>
      </c>
      <c r="VS43" s="15">
        <f>Sug0.2[[#This Row],[OBEP19]]</f>
        <v>9572</v>
      </c>
      <c r="VT43" s="15">
        <f>Sug0.2[[#This Row],[OBEP20]]</f>
        <v>9612</v>
      </c>
      <c r="VU43" s="15">
        <f>Sug0.2[[#This Row],[OBEP21]]</f>
        <v>9671</v>
      </c>
      <c r="VV43" s="15">
        <f>Sug0.2[[#This Row],[OBEP22]]</f>
        <v>9687</v>
      </c>
      <c r="VW43" s="15">
        <f>Sug0.2[[#This Row],[OBEP23]]</f>
        <v>9706</v>
      </c>
      <c r="VX43" s="15">
        <f>Sug0.2[[#This Row],[OBEP24]]</f>
        <v>9692</v>
      </c>
      <c r="VY43" s="15">
        <f>Sug0.2[[#This Row],[OBEP25]]</f>
        <v>9738</v>
      </c>
      <c r="VZ43" s="15">
        <f>Sug0.2[[#This Row],[OBEP26]]</f>
        <v>9768</v>
      </c>
      <c r="WA43" s="15">
        <f>Sug0.2[[#This Row],[OBEP27]]</f>
        <v>9832</v>
      </c>
      <c r="WB43" s="15">
        <f>Sug0.5[[#This Row],[OBEP2]]</f>
        <v>8390</v>
      </c>
      <c r="WC43" s="15">
        <f>Sug0.5[[#This Row],[OBEP3]]</f>
        <v>8339</v>
      </c>
      <c r="WD43" s="15">
        <f>Sug0.5[[#This Row],[OBEP4]]</f>
        <v>8289</v>
      </c>
      <c r="WE43" s="15">
        <f>Sug0.5[[#This Row],[OBEP5]]</f>
        <v>8315</v>
      </c>
      <c r="WF43" s="15">
        <f>Sug0.5[[#This Row],[OBEP6]]</f>
        <v>8330</v>
      </c>
      <c r="WG43" s="15">
        <f>Sug0.5[[#This Row],[OBEP7]]</f>
        <v>8348</v>
      </c>
      <c r="WH43" s="15">
        <f>Sug0.5[[#This Row],[OBEP8]]</f>
        <v>8356</v>
      </c>
      <c r="WI43" s="15">
        <f>Sug0.5[[#This Row],[OBEP9]]</f>
        <v>8420</v>
      </c>
      <c r="WJ43" s="15">
        <f>Sug0.5[[#This Row],[OBEP10]]</f>
        <v>8436</v>
      </c>
      <c r="WK43" s="15">
        <f>Sug0.5[[#This Row],[OBEP11]]</f>
        <v>8435</v>
      </c>
      <c r="WL43" s="15">
        <f>Sug0.5[[#This Row],[OBEP12]]</f>
        <v>8404</v>
      </c>
      <c r="WM43" s="15">
        <f>Sug0.5[[#This Row],[OBEP13]]</f>
        <v>8431</v>
      </c>
      <c r="WN43" s="15">
        <f>Sug0.5[[#This Row],[OBEP14]]</f>
        <v>8472</v>
      </c>
      <c r="WO43" s="15">
        <f>Sug0.5[[#This Row],[OBEP15]]</f>
        <v>8502</v>
      </c>
      <c r="WP43" s="15">
        <f>Sug0.5[[#This Row],[OBEP16]]</f>
        <v>8539</v>
      </c>
      <c r="WQ43" s="15">
        <f>Sug0.5[[#This Row],[OBEP17]]</f>
        <v>8553</v>
      </c>
      <c r="WR43" s="15">
        <f>Sug0.5[[#This Row],[OBEP18]]</f>
        <v>8559</v>
      </c>
      <c r="WS43" s="15">
        <f>Sug0.5[[#This Row],[OBEP19]]</f>
        <v>8592</v>
      </c>
      <c r="WT43" s="15">
        <f>Sug0.5[[#This Row],[OBEP20]]</f>
        <v>8629</v>
      </c>
      <c r="WU43" s="15">
        <f>Sug0.5[[#This Row],[OBEP21]]</f>
        <v>8650</v>
      </c>
      <c r="WV43" s="15">
        <f>Sug0.5[[#This Row],[OBEP22]]</f>
        <v>8640</v>
      </c>
      <c r="WW43" s="15">
        <f>Sug0.5[[#This Row],[OBEP23]]</f>
        <v>8639</v>
      </c>
      <c r="WX43" s="15">
        <f>Sug0.5[[#This Row],[OBEP24]]</f>
        <v>8632</v>
      </c>
      <c r="WY43" s="15">
        <f>Sug0.5[[#This Row],[OBEP25]]</f>
        <v>8667</v>
      </c>
      <c r="WZ43" s="15">
        <f>Sug0.5[[#This Row],[OBEP26]]</f>
        <v>8666</v>
      </c>
      <c r="XA43" s="15">
        <f>Sug0.5[[#This Row],[OBEP27]]</f>
        <v>8688</v>
      </c>
    </row>
    <row r="44" spans="2:625" x14ac:dyDescent="0.25">
      <c r="B44" s="11">
        <f>Reg[[#This Row],[STEP2]]</f>
        <v>5367</v>
      </c>
      <c r="C44" s="11">
        <f>Reg[[#This Row],[STEP3]]</f>
        <v>5838</v>
      </c>
      <c r="D44" s="11">
        <f>Reg[[#This Row],[STEP4]]</f>
        <v>6185</v>
      </c>
      <c r="E44" s="11">
        <f>Reg[[#This Row],[STEP5]]</f>
        <v>6588</v>
      </c>
      <c r="F44" s="11">
        <f>Reg[[#This Row],[STEP6]]</f>
        <v>6949</v>
      </c>
      <c r="G44" s="11">
        <f>Reg[[#This Row],[STEP7]]</f>
        <v>7282</v>
      </c>
      <c r="H44" s="11">
        <f>Reg[[#This Row],[STEP8]]</f>
        <v>7578</v>
      </c>
      <c r="I44" s="11">
        <f>Reg[[#This Row],[STEP9]]</f>
        <v>7878</v>
      </c>
      <c r="J44" s="11">
        <f>Reg[[#This Row],[STEP10]]</f>
        <v>8107</v>
      </c>
      <c r="K44" s="11">
        <f>Reg[[#This Row],[STEP11]]</f>
        <v>8358</v>
      </c>
      <c r="L44" s="11">
        <f>Reg[[#This Row],[STEP12]]</f>
        <v>8434</v>
      </c>
      <c r="M44" s="11">
        <f>Reg[[#This Row],[STEP13]]</f>
        <v>8582</v>
      </c>
      <c r="N44" s="11">
        <f>Reg[[#This Row],[STEP14]]</f>
        <v>8637</v>
      </c>
      <c r="O44" s="11">
        <f>Reg[[#This Row],[STEP15]]</f>
        <v>8779</v>
      </c>
      <c r="P44" s="11">
        <f>Reg[[#This Row],[STEP16]]</f>
        <v>8924</v>
      </c>
      <c r="Q44" s="11">
        <f>Reg[[#This Row],[STEP17]]</f>
        <v>8994</v>
      </c>
      <c r="R44" s="11">
        <f>Reg[[#This Row],[STEP18]]</f>
        <v>9076</v>
      </c>
      <c r="S44" s="11">
        <f>Reg[[#This Row],[STEP19]]</f>
        <v>9134</v>
      </c>
      <c r="T44" s="11">
        <f>Reg[[#This Row],[STEP20]]</f>
        <v>9184</v>
      </c>
      <c r="U44" s="11">
        <f>Reg[[#This Row],[STEP21]]</f>
        <v>9241</v>
      </c>
      <c r="V44" s="11">
        <f>Reg[[#This Row],[STEP22]]</f>
        <v>9314</v>
      </c>
      <c r="W44" s="11">
        <f>Reg[[#This Row],[STEP23]]</f>
        <v>9362</v>
      </c>
      <c r="X44" s="11">
        <f>Reg[[#This Row],[STEP24]]</f>
        <v>9357</v>
      </c>
      <c r="Y44" s="11">
        <f>Reg[[#This Row],[STEP25]]</f>
        <v>9384</v>
      </c>
      <c r="Z44" s="11">
        <f>Reg[[#This Row],[STEP26]]</f>
        <v>9449</v>
      </c>
      <c r="AA44" s="11">
        <f>Reg[[#This Row],[STEP27]]</f>
        <v>9457</v>
      </c>
      <c r="AB44" s="11">
        <f>Sug0.2[[#This Row],[STEP2]]</f>
        <v>5367</v>
      </c>
      <c r="AC44" s="11">
        <f>Sug0.2[[#This Row],[STEP3]]</f>
        <v>5791</v>
      </c>
      <c r="AD44" s="11">
        <f>Sug0.2[[#This Row],[STEP4]]</f>
        <v>6108</v>
      </c>
      <c r="AE44" s="11">
        <f>Sug0.2[[#This Row],[STEP5]]</f>
        <v>6475</v>
      </c>
      <c r="AF44" s="11">
        <f>Sug0.2[[#This Row],[STEP6]]</f>
        <v>6793</v>
      </c>
      <c r="AG44" s="11">
        <f>Sug0.2[[#This Row],[STEP7]]</f>
        <v>7103</v>
      </c>
      <c r="AH44" s="11">
        <f>Sug0.2[[#This Row],[STEP8]]</f>
        <v>7389</v>
      </c>
      <c r="AI44" s="11">
        <f>Sug0.2[[#This Row],[STEP9]]</f>
        <v>7647</v>
      </c>
      <c r="AJ44" s="11">
        <f>Sug0.2[[#This Row],[STEP10]]</f>
        <v>7854</v>
      </c>
      <c r="AK44" s="11">
        <f>Sug0.2[[#This Row],[STEP11]]</f>
        <v>8080</v>
      </c>
      <c r="AL44" s="11">
        <f>Sug0.2[[#This Row],[STEP12]]</f>
        <v>8170</v>
      </c>
      <c r="AM44" s="11">
        <f>Sug0.2[[#This Row],[STEP13]]</f>
        <v>8292</v>
      </c>
      <c r="AN44" s="11">
        <f>Sug0.2[[#This Row],[STEP14]]</f>
        <v>8327</v>
      </c>
      <c r="AO44" s="11">
        <f>Sug0.2[[#This Row],[STEP15]]</f>
        <v>8453</v>
      </c>
      <c r="AP44" s="11">
        <f>Sug0.2[[#This Row],[STEP16]]</f>
        <v>8589</v>
      </c>
      <c r="AQ44" s="11">
        <f>Sug0.2[[#This Row],[STEP17]]</f>
        <v>8684</v>
      </c>
      <c r="AR44" s="11">
        <f>Sug0.2[[#This Row],[STEP18]]</f>
        <v>8762</v>
      </c>
      <c r="AS44" s="11">
        <f>Sug0.2[[#This Row],[STEP19]]</f>
        <v>8841</v>
      </c>
      <c r="AT44" s="11">
        <f>Sug0.2[[#This Row],[STEP20]]</f>
        <v>8881</v>
      </c>
      <c r="AU44" s="11">
        <f>Sug0.2[[#This Row],[STEP21]]</f>
        <v>8922</v>
      </c>
      <c r="AV44" s="11">
        <f>Sug0.2[[#This Row],[STEP22]]</f>
        <v>8996</v>
      </c>
      <c r="AW44" s="11">
        <f>Sug0.2[[#This Row],[STEP23]]</f>
        <v>9047</v>
      </c>
      <c r="AX44" s="11">
        <f>Sug0.2[[#This Row],[STEP24]]</f>
        <v>9081</v>
      </c>
      <c r="AY44" s="11">
        <f>Sug0.2[[#This Row],[STEP25]]</f>
        <v>9113</v>
      </c>
      <c r="AZ44" s="11">
        <f>Sug0.2[[#This Row],[STEP26]]</f>
        <v>9164</v>
      </c>
      <c r="BA44" s="11">
        <f>Sug0.2[[#This Row],[STEP27]]</f>
        <v>9158</v>
      </c>
      <c r="BB44" s="11">
        <f>Sug0.5[[#This Row],[STEP2]]</f>
        <v>5367</v>
      </c>
      <c r="BC44" s="11">
        <f>Sug0.5[[#This Row],[STEP3]]</f>
        <v>5676</v>
      </c>
      <c r="BD44" s="11">
        <f>Sug0.5[[#This Row],[STEP4]]</f>
        <v>5915</v>
      </c>
      <c r="BE44" s="11">
        <f>Sug0.5[[#This Row],[STEP5]]</f>
        <v>6179</v>
      </c>
      <c r="BF44" s="11">
        <f>Sug0.5[[#This Row],[STEP6]]</f>
        <v>6426</v>
      </c>
      <c r="BG44" s="11">
        <f>Sug0.5[[#This Row],[STEP7]]</f>
        <v>6653</v>
      </c>
      <c r="BH44" s="11">
        <f>Sug0.5[[#This Row],[STEP8]]</f>
        <v>6887</v>
      </c>
      <c r="BI44" s="11">
        <f>Sug0.5[[#This Row],[STEP9]]</f>
        <v>7103</v>
      </c>
      <c r="BJ44" s="11">
        <f>Sug0.5[[#This Row],[STEP10]]</f>
        <v>7259</v>
      </c>
      <c r="BK44" s="11">
        <f>Sug0.5[[#This Row],[STEP11]]</f>
        <v>7472</v>
      </c>
      <c r="BL44" s="11">
        <f>Sug0.5[[#This Row],[STEP12]]</f>
        <v>7600</v>
      </c>
      <c r="BM44" s="11">
        <f>Sug0.5[[#This Row],[STEP13]]</f>
        <v>7730</v>
      </c>
      <c r="BN44" s="11">
        <f>Sug0.5[[#This Row],[STEP14]]</f>
        <v>7779</v>
      </c>
      <c r="BO44" s="11">
        <f>Sug0.5[[#This Row],[STEP15]]</f>
        <v>7923</v>
      </c>
      <c r="BP44" s="11">
        <f>Sug0.5[[#This Row],[STEP16]]</f>
        <v>8047</v>
      </c>
      <c r="BQ44" s="11">
        <f>Sug0.5[[#This Row],[STEP17]]</f>
        <v>8144</v>
      </c>
      <c r="BR44" s="11">
        <f>Sug0.5[[#This Row],[STEP18]]</f>
        <v>8252</v>
      </c>
      <c r="BS44" s="11">
        <f>Sug0.5[[#This Row],[STEP19]]</f>
        <v>8324</v>
      </c>
      <c r="BT44" s="11">
        <f>Sug0.5[[#This Row],[STEP20]]</f>
        <v>8344</v>
      </c>
      <c r="BU44" s="11">
        <f>Sug0.5[[#This Row],[STEP21]]</f>
        <v>8362</v>
      </c>
      <c r="BV44" s="11">
        <f>Sug0.5[[#This Row],[STEP22]]</f>
        <v>8474</v>
      </c>
      <c r="BW44" s="11">
        <f>Sug0.5[[#This Row],[STEP23]]</f>
        <v>8541</v>
      </c>
      <c r="BX44" s="11">
        <f>Sug0.5[[#This Row],[STEP24]]</f>
        <v>8619</v>
      </c>
      <c r="BY44" s="11">
        <f>Sug0.5[[#This Row],[STEP25]]</f>
        <v>8640</v>
      </c>
      <c r="BZ44" s="11">
        <f>Sug0.5[[#This Row],[STEP26]]</f>
        <v>8664</v>
      </c>
      <c r="CA44" s="11">
        <f>Sug0.5[[#This Row],[STEP27]]</f>
        <v>8678</v>
      </c>
      <c r="CB44" s="11">
        <f>Reg[[#This Row],[NASP2]]</f>
        <v>687</v>
      </c>
      <c r="CC44" s="11">
        <f>Reg[[#This Row],[NASP3]]</f>
        <v>795</v>
      </c>
      <c r="CD44" s="11">
        <f>Reg[[#This Row],[NASP4]]</f>
        <v>955</v>
      </c>
      <c r="CE44" s="11">
        <f>Reg[[#This Row],[NASP5]]</f>
        <v>1106</v>
      </c>
      <c r="CF44" s="11">
        <f>Reg[[#This Row],[NASP6]]</f>
        <v>1248</v>
      </c>
      <c r="CG44" s="11">
        <f>Reg[[#This Row],[NASP7]]</f>
        <v>1394</v>
      </c>
      <c r="CH44" s="11">
        <f>Reg[[#This Row],[NASP8]]</f>
        <v>1548</v>
      </c>
      <c r="CI44" s="11">
        <f>Reg[[#This Row],[NASP9]]</f>
        <v>1699</v>
      </c>
      <c r="CJ44" s="11">
        <f>Reg[[#This Row],[NASP10]]</f>
        <v>1855</v>
      </c>
      <c r="CK44" s="11">
        <f>Reg[[#This Row],[NASP11]]</f>
        <v>2031</v>
      </c>
      <c r="CL44" s="11">
        <f>Reg[[#This Row],[NASP12]]</f>
        <v>2218</v>
      </c>
      <c r="CM44" s="11">
        <f>Reg[[#This Row],[NASP13]]</f>
        <v>2360</v>
      </c>
      <c r="CN44" s="11">
        <f>Reg[[#This Row],[NASP14]]</f>
        <v>2497</v>
      </c>
      <c r="CO44" s="11">
        <f>Reg[[#This Row],[NASP15]]</f>
        <v>2649</v>
      </c>
      <c r="CP44" s="11">
        <f>Reg[[#This Row],[NASP16]]</f>
        <v>2777</v>
      </c>
      <c r="CQ44" s="11">
        <f>Reg[[#This Row],[NASP17]]</f>
        <v>2911</v>
      </c>
      <c r="CR44" s="11">
        <f>Reg[[#This Row],[NASP18]]</f>
        <v>3041</v>
      </c>
      <c r="CS44" s="11">
        <f>Reg[[#This Row],[NASP19]]</f>
        <v>3146</v>
      </c>
      <c r="CT44" s="11">
        <f>Reg[[#This Row],[NASP20]]</f>
        <v>3253</v>
      </c>
      <c r="CU44" s="11">
        <f>Reg[[#This Row],[NASP21]]</f>
        <v>3317</v>
      </c>
      <c r="CV44" s="11">
        <f>Reg[[#This Row],[NASP22]]</f>
        <v>3391</v>
      </c>
      <c r="CW44" s="11">
        <f>Reg[[#This Row],[NASP23]]</f>
        <v>3463</v>
      </c>
      <c r="CX44" s="11">
        <f>Reg[[#This Row],[NASP24]]</f>
        <v>3554</v>
      </c>
      <c r="CY44" s="11">
        <f>Reg[[#This Row],[NASP25]]</f>
        <v>3607</v>
      </c>
      <c r="CZ44" s="11">
        <f>Reg[[#This Row],[NASP26]]</f>
        <v>3618</v>
      </c>
      <c r="DA44" s="11">
        <f>Reg[[#This Row],[NASP27]]</f>
        <v>3709</v>
      </c>
      <c r="DB44" s="11">
        <f>Sug0.2[[#This Row],[NASP2]]</f>
        <v>687</v>
      </c>
      <c r="DC44" s="11">
        <f>Sug0.2[[#This Row],[NASP3]]</f>
        <v>787</v>
      </c>
      <c r="DD44" s="11">
        <f>Sug0.2[[#This Row],[NASP4]]</f>
        <v>932</v>
      </c>
      <c r="DE44" s="11">
        <f>Sug0.2[[#This Row],[NASP5]]</f>
        <v>1062</v>
      </c>
      <c r="DF44" s="11">
        <f>Sug0.2[[#This Row],[NASP6]]</f>
        <v>1190</v>
      </c>
      <c r="DG44" s="11">
        <f>Sug0.2[[#This Row],[NASP7]]</f>
        <v>1323</v>
      </c>
      <c r="DH44" s="11">
        <f>Sug0.2[[#This Row],[NASP8]]</f>
        <v>1457</v>
      </c>
      <c r="DI44" s="11">
        <f>Sug0.2[[#This Row],[NASP9]]</f>
        <v>1592</v>
      </c>
      <c r="DJ44" s="11">
        <f>Sug0.2[[#This Row],[NASP10]]</f>
        <v>1732</v>
      </c>
      <c r="DK44" s="11">
        <f>Sug0.2[[#This Row],[NASP11]]</f>
        <v>1890</v>
      </c>
      <c r="DL44" s="11">
        <f>Sug0.2[[#This Row],[NASP12]]</f>
        <v>2049</v>
      </c>
      <c r="DM44" s="11">
        <f>Sug0.2[[#This Row],[NASP13]]</f>
        <v>2182</v>
      </c>
      <c r="DN44" s="11">
        <f>Sug0.2[[#This Row],[NASP14]]</f>
        <v>2315</v>
      </c>
      <c r="DO44" s="11">
        <f>Sug0.2[[#This Row],[NASP15]]</f>
        <v>2450</v>
      </c>
      <c r="DP44" s="11">
        <f>Sug0.2[[#This Row],[NASP16]]</f>
        <v>2564</v>
      </c>
      <c r="DQ44" s="11">
        <f>Sug0.2[[#This Row],[NASP17]]</f>
        <v>2671</v>
      </c>
      <c r="DR44" s="11">
        <f>Sug0.2[[#This Row],[NASP18]]</f>
        <v>2784</v>
      </c>
      <c r="DS44" s="11">
        <f>Sug0.2[[#This Row],[NASP19]]</f>
        <v>2869</v>
      </c>
      <c r="DT44" s="11">
        <f>Sug0.2[[#This Row],[NASP20]]</f>
        <v>2972</v>
      </c>
      <c r="DU44" s="11">
        <f>Sug0.2[[#This Row],[NASP21]]</f>
        <v>3032</v>
      </c>
      <c r="DV44" s="11">
        <f>Sug0.2[[#This Row],[NASP22]]</f>
        <v>3089</v>
      </c>
      <c r="DW44" s="11">
        <f>Sug0.2[[#This Row],[NASP23]]</f>
        <v>3159</v>
      </c>
      <c r="DX44" s="11">
        <f>Sug0.2[[#This Row],[NASP24]]</f>
        <v>3233</v>
      </c>
      <c r="DY44" s="11">
        <f>Sug0.2[[#This Row],[NASP25]]</f>
        <v>3286</v>
      </c>
      <c r="DZ44" s="11">
        <f>Sug0.2[[#This Row],[NASP26]]</f>
        <v>3308</v>
      </c>
      <c r="EA44" s="11">
        <f>Sug0.2[[#This Row],[NASP27]]</f>
        <v>3390</v>
      </c>
      <c r="EB44" s="15">
        <f>Sug0.5[[#This Row],[NASP2]]</f>
        <v>687</v>
      </c>
      <c r="EC44" s="15">
        <f>Sug0.5[[#This Row],[NASP3]]</f>
        <v>764</v>
      </c>
      <c r="ED44" s="15">
        <f>Sug0.5[[#This Row],[NASP4]]</f>
        <v>876</v>
      </c>
      <c r="EE44" s="15">
        <f>Sug0.5[[#This Row],[NASP5]]</f>
        <v>970</v>
      </c>
      <c r="EF44" s="15">
        <f>Sug0.5[[#This Row],[NASP6]]</f>
        <v>1069</v>
      </c>
      <c r="EG44" s="15">
        <f>Sug0.5[[#This Row],[NASP7]]</f>
        <v>1164</v>
      </c>
      <c r="EH44" s="15">
        <f>Sug0.5[[#This Row],[NASP8]]</f>
        <v>1256</v>
      </c>
      <c r="EI44" s="15">
        <f>Sug0.5[[#This Row],[NASP9]]</f>
        <v>1352</v>
      </c>
      <c r="EJ44" s="15">
        <f>Sug0.5[[#This Row],[NASP10]]</f>
        <v>1445</v>
      </c>
      <c r="EK44" s="15">
        <f>Sug0.5[[#This Row],[NASP11]]</f>
        <v>1536</v>
      </c>
      <c r="EL44" s="15">
        <f>Sug0.5[[#This Row],[NASP12]]</f>
        <v>1639</v>
      </c>
      <c r="EM44" s="15">
        <f>Sug0.5[[#This Row],[NASP13]]</f>
        <v>1731</v>
      </c>
      <c r="EN44" s="15">
        <f>Sug0.5[[#This Row],[NASP14]]</f>
        <v>1836</v>
      </c>
      <c r="EO44" s="15">
        <f>Sug0.5[[#This Row],[NASP15]]</f>
        <v>1921</v>
      </c>
      <c r="EP44" s="15">
        <f>Sug0.5[[#This Row],[NASP16]]</f>
        <v>2006</v>
      </c>
      <c r="EQ44" s="15">
        <f>Sug0.5[[#This Row],[NASP17]]</f>
        <v>2079</v>
      </c>
      <c r="ER44" s="15">
        <f>Sug0.5[[#This Row],[NASP18]]</f>
        <v>2151</v>
      </c>
      <c r="ES44" s="15">
        <f>Sug0.5[[#This Row],[NASP19]]</f>
        <v>2221</v>
      </c>
      <c r="ET44" s="15">
        <f>Sug0.5[[#This Row],[NASP20]]</f>
        <v>2311</v>
      </c>
      <c r="EU44" s="15">
        <f>Sug0.5[[#This Row],[NASP21]]</f>
        <v>2352</v>
      </c>
      <c r="EV44" s="15">
        <f>Sug0.5[[#This Row],[NASP22]]</f>
        <v>2384</v>
      </c>
      <c r="EW44" s="15">
        <f>Sug0.5[[#This Row],[NASP23]]</f>
        <v>2434</v>
      </c>
      <c r="EX44" s="15">
        <f>Sug0.5[[#This Row],[NASP24]]</f>
        <v>2478</v>
      </c>
      <c r="EY44" s="15">
        <f>Sug0.5[[#This Row],[NASP25]]</f>
        <v>2529</v>
      </c>
      <c r="EZ44" s="15">
        <f>Sug0.5[[#This Row],[NASP26]]</f>
        <v>2574</v>
      </c>
      <c r="FA44" s="15">
        <f>Sug0.5[[#This Row],[NASP27]]</f>
        <v>2643</v>
      </c>
      <c r="FB44" s="15">
        <f>Reg[[#This Row],[CIRP2]]</f>
        <v>65</v>
      </c>
      <c r="FC44" s="15">
        <f>Reg[[#This Row],[CIRP3]]</f>
        <v>79</v>
      </c>
      <c r="FD44" s="15">
        <f>Reg[[#This Row],[CIRP4]]</f>
        <v>87</v>
      </c>
      <c r="FE44" s="15">
        <f>Reg[[#This Row],[CIRP5]]</f>
        <v>90</v>
      </c>
      <c r="FF44" s="15">
        <f>Reg[[#This Row],[CIRP6]]</f>
        <v>99</v>
      </c>
      <c r="FG44" s="15">
        <f>Reg[[#This Row],[CIRP7]]</f>
        <v>113</v>
      </c>
      <c r="FH44" s="15">
        <f>Reg[[#This Row],[CIRP8]]</f>
        <v>128</v>
      </c>
      <c r="FI44" s="15">
        <f>Reg[[#This Row],[CIRP9]]</f>
        <v>145</v>
      </c>
      <c r="FJ44" s="15">
        <f>Reg[[#This Row],[CIRP10]]</f>
        <v>164</v>
      </c>
      <c r="FK44" s="15">
        <f>Reg[[#This Row],[CIRP11]]</f>
        <v>179</v>
      </c>
      <c r="FL44" s="15">
        <f>Reg[[#This Row],[CIRP12]]</f>
        <v>199</v>
      </c>
      <c r="FM44" s="15">
        <f>Reg[[#This Row],[CIRP13]]</f>
        <v>216</v>
      </c>
      <c r="FN44" s="15">
        <f>Reg[[#This Row],[CIRP14]]</f>
        <v>246</v>
      </c>
      <c r="FO44" s="15">
        <f>Reg[[#This Row],[CIRP15]]</f>
        <v>261</v>
      </c>
      <c r="FP44" s="15">
        <f>Reg[[#This Row],[CIRP16]]</f>
        <v>276</v>
      </c>
      <c r="FQ44" s="15">
        <f>Reg[[#This Row],[CIRP17]]</f>
        <v>307</v>
      </c>
      <c r="FR44" s="15">
        <f>Reg[[#This Row],[CIRP18]]</f>
        <v>319</v>
      </c>
      <c r="FS44" s="15">
        <f>Reg[[#This Row],[CIRP19]]</f>
        <v>359</v>
      </c>
      <c r="FT44" s="15">
        <f>Reg[[#This Row],[CIRP20]]</f>
        <v>378</v>
      </c>
      <c r="FU44" s="15">
        <f>Reg[[#This Row],[CIRP21]]</f>
        <v>395</v>
      </c>
      <c r="FV44" s="15">
        <f>Reg[[#This Row],[CIRP22]]</f>
        <v>404</v>
      </c>
      <c r="FW44" s="15">
        <f>Reg[[#This Row],[CIRP23]]</f>
        <v>416</v>
      </c>
      <c r="FX44" s="15">
        <f>Reg[[#This Row],[CIRP24]]</f>
        <v>447</v>
      </c>
      <c r="FY44" s="15">
        <f>Reg[[#This Row],[CIRP25]]</f>
        <v>483</v>
      </c>
      <c r="FZ44" s="15">
        <f>Reg[[#This Row],[CIRP26]]</f>
        <v>518</v>
      </c>
      <c r="GA44" s="15">
        <f>Reg[[#This Row],[CIRP27]]</f>
        <v>529</v>
      </c>
      <c r="GB44" s="15">
        <f>Sug0.2[[#This Row],[CIRP2]]</f>
        <v>65</v>
      </c>
      <c r="GC44" s="15">
        <f>Sug0.2[[#This Row],[CIRP3]]</f>
        <v>74</v>
      </c>
      <c r="GD44" s="15">
        <f>Sug0.2[[#This Row],[CIRP4]]</f>
        <v>82</v>
      </c>
      <c r="GE44" s="15">
        <f>Sug0.2[[#This Row],[CIRP5]]</f>
        <v>85</v>
      </c>
      <c r="GF44" s="15">
        <f>Sug0.2[[#This Row],[CIRP6]]</f>
        <v>93</v>
      </c>
      <c r="GG44" s="15">
        <f>Sug0.2[[#This Row],[CIRP7]]</f>
        <v>105</v>
      </c>
      <c r="GH44" s="15">
        <f>Sug0.2[[#This Row],[CIRP8]]</f>
        <v>117</v>
      </c>
      <c r="GI44" s="15">
        <f>Sug0.2[[#This Row],[CIRP9]]</f>
        <v>133</v>
      </c>
      <c r="GJ44" s="15">
        <f>Sug0.2[[#This Row],[CIRP10]]</f>
        <v>153</v>
      </c>
      <c r="GK44" s="15">
        <f>Sug0.2[[#This Row],[CIRP11]]</f>
        <v>166</v>
      </c>
      <c r="GL44" s="15">
        <f>Sug0.2[[#This Row],[CIRP12]]</f>
        <v>183</v>
      </c>
      <c r="GM44" s="15">
        <f>Sug0.2[[#This Row],[CIRP13]]</f>
        <v>194</v>
      </c>
      <c r="GN44" s="15">
        <f>Sug0.2[[#This Row],[CIRP14]]</f>
        <v>221</v>
      </c>
      <c r="GO44" s="15">
        <f>Sug0.2[[#This Row],[CIRP15]]</f>
        <v>235</v>
      </c>
      <c r="GP44" s="15">
        <f>Sug0.2[[#This Row],[CIRP16]]</f>
        <v>248</v>
      </c>
      <c r="GQ44" s="15">
        <f>Sug0.2[[#This Row],[CIRP17]]</f>
        <v>277</v>
      </c>
      <c r="GR44" s="15">
        <f>Sug0.2[[#This Row],[CIRP18]]</f>
        <v>287</v>
      </c>
      <c r="GS44" s="15">
        <f>Sug0.2[[#This Row],[CIRP19]]</f>
        <v>321</v>
      </c>
      <c r="GT44" s="15">
        <f>Sug0.2[[#This Row],[CIRP20]]</f>
        <v>337</v>
      </c>
      <c r="GU44" s="15">
        <f>Sug0.2[[#This Row],[CIRP21]]</f>
        <v>350</v>
      </c>
      <c r="GV44" s="15">
        <f>Sug0.2[[#This Row],[CIRP22]]</f>
        <v>357</v>
      </c>
      <c r="GW44" s="15">
        <f>Sug0.2[[#This Row],[CIRP23]]</f>
        <v>363</v>
      </c>
      <c r="GX44" s="15">
        <f>Sug0.2[[#This Row],[CIRP24]]</f>
        <v>391</v>
      </c>
      <c r="GY44" s="15">
        <f>Sug0.2[[#This Row],[CIRP25]]</f>
        <v>419</v>
      </c>
      <c r="GZ44" s="15">
        <f>Sug0.2[[#This Row],[CIRP26]]</f>
        <v>441</v>
      </c>
      <c r="HA44" s="15">
        <f>Sug0.2[[#This Row],[CIRP27]]</f>
        <v>451</v>
      </c>
      <c r="HB44" s="15">
        <f>Sug0.5[[#This Row],[CIRP2]]</f>
        <v>65</v>
      </c>
      <c r="HC44" s="15">
        <f>Sug0.5[[#This Row],[CIRP3]]</f>
        <v>72</v>
      </c>
      <c r="HD44" s="15">
        <f>Sug0.5[[#This Row],[CIRP4]]</f>
        <v>75</v>
      </c>
      <c r="HE44" s="15">
        <f>Sug0.5[[#This Row],[CIRP5]]</f>
        <v>75</v>
      </c>
      <c r="HF44" s="15">
        <f>Sug0.5[[#This Row],[CIRP6]]</f>
        <v>80</v>
      </c>
      <c r="HG44" s="15">
        <f>Sug0.5[[#This Row],[CIRP7]]</f>
        <v>90</v>
      </c>
      <c r="HH44" s="15">
        <f>Sug0.5[[#This Row],[CIRP8]]</f>
        <v>99</v>
      </c>
      <c r="HI44" s="15">
        <f>Sug0.5[[#This Row],[CIRP9]]</f>
        <v>110</v>
      </c>
      <c r="HJ44" s="15">
        <f>Sug0.5[[#This Row],[CIRP10]]</f>
        <v>124</v>
      </c>
      <c r="HK44" s="15">
        <f>Sug0.5[[#This Row],[CIRP11]]</f>
        <v>133</v>
      </c>
      <c r="HL44" s="15">
        <f>Sug0.5[[#This Row],[CIRP12]]</f>
        <v>142</v>
      </c>
      <c r="HM44" s="15">
        <f>Sug0.5[[#This Row],[CIRP13]]</f>
        <v>143</v>
      </c>
      <c r="HN44" s="15">
        <f>Sug0.5[[#This Row],[CIRP14]]</f>
        <v>157</v>
      </c>
      <c r="HO44" s="15">
        <f>Sug0.5[[#This Row],[CIRP15]]</f>
        <v>164</v>
      </c>
      <c r="HP44" s="15">
        <f>Sug0.5[[#This Row],[CIRP16]]</f>
        <v>170</v>
      </c>
      <c r="HQ44" s="15">
        <f>Sug0.5[[#This Row],[CIRP17]]</f>
        <v>189</v>
      </c>
      <c r="HR44" s="15">
        <f>Sug0.5[[#This Row],[CIRP18]]</f>
        <v>194</v>
      </c>
      <c r="HS44" s="15">
        <f>Sug0.5[[#This Row],[CIRP19]]</f>
        <v>210</v>
      </c>
      <c r="HT44" s="15">
        <f>Sug0.5[[#This Row],[CIRP20]]</f>
        <v>230</v>
      </c>
      <c r="HU44" s="15">
        <f>Sug0.5[[#This Row],[CIRP21]]</f>
        <v>239</v>
      </c>
      <c r="HV44" s="15">
        <f>Sug0.5[[#This Row],[CIRP22]]</f>
        <v>247</v>
      </c>
      <c r="HW44" s="15">
        <f>Sug0.5[[#This Row],[CIRP23]]</f>
        <v>251</v>
      </c>
      <c r="HX44" s="15">
        <f>Sug0.5[[#This Row],[CIRP24]]</f>
        <v>268</v>
      </c>
      <c r="HY44" s="15">
        <f>Sug0.5[[#This Row],[CIRP25]]</f>
        <v>283</v>
      </c>
      <c r="HZ44" s="15">
        <f>Sug0.5[[#This Row],[CIRP26]]</f>
        <v>293</v>
      </c>
      <c r="IA44" s="15">
        <f>Sug0.5[[#This Row],[CIRP27]]</f>
        <v>305</v>
      </c>
      <c r="IB44" s="15">
        <f>Reg[[#This Row],[HCCP2]]</f>
        <v>5</v>
      </c>
      <c r="IC44" s="15">
        <f>Reg[[#This Row],[HCCP3]]</f>
        <v>5</v>
      </c>
      <c r="ID44" s="15">
        <f>Reg[[#This Row],[HCCP4]]</f>
        <v>2</v>
      </c>
      <c r="IE44" s="15">
        <f>Reg[[#This Row],[HCCP5]]</f>
        <v>4</v>
      </c>
      <c r="IF44" s="15">
        <f>Reg[[#This Row],[HCCP6]]</f>
        <v>2</v>
      </c>
      <c r="IG44" s="15">
        <f>Reg[[#This Row],[HCCP7]]</f>
        <v>5</v>
      </c>
      <c r="IH44" s="15">
        <f>Reg[[#This Row],[HCCP8]]</f>
        <v>4</v>
      </c>
      <c r="II44" s="15">
        <f>Reg[[#This Row],[HCCP9]]</f>
        <v>3</v>
      </c>
      <c r="IJ44" s="15">
        <f>Reg[[#This Row],[HCCP10]]</f>
        <v>5</v>
      </c>
      <c r="IK44" s="15">
        <f>Reg[[#This Row],[HCCP11]]</f>
        <v>10</v>
      </c>
      <c r="IL44" s="15">
        <f>Reg[[#This Row],[HCCP12]]</f>
        <v>14</v>
      </c>
      <c r="IM44" s="15">
        <f>Reg[[#This Row],[HCCP13]]</f>
        <v>13</v>
      </c>
      <c r="IN44" s="15">
        <f>Reg[[#This Row],[HCCP14]]</f>
        <v>5</v>
      </c>
      <c r="IO44" s="15">
        <f>Reg[[#This Row],[HCCP15]]</f>
        <v>7</v>
      </c>
      <c r="IP44" s="15">
        <f>Reg[[#This Row],[HCCP16]]</f>
        <v>10</v>
      </c>
      <c r="IQ44" s="15">
        <f>Reg[[#This Row],[HCCP17]]</f>
        <v>13</v>
      </c>
      <c r="IR44" s="15">
        <f>Reg[[#This Row],[HCCP18]]</f>
        <v>18</v>
      </c>
      <c r="IS44" s="15">
        <f>Reg[[#This Row],[HCCP19]]</f>
        <v>15</v>
      </c>
      <c r="IT44" s="15">
        <f>Reg[[#This Row],[HCCP20]]</f>
        <v>17</v>
      </c>
      <c r="IU44" s="15">
        <f>Reg[[#This Row],[HCCP21]]</f>
        <v>22</v>
      </c>
      <c r="IV44" s="15">
        <f>Reg[[#This Row],[HCCP22]]</f>
        <v>21</v>
      </c>
      <c r="IW44" s="15">
        <f>Reg[[#This Row],[HCCP23]]</f>
        <v>26</v>
      </c>
      <c r="IX44" s="15">
        <f>Reg[[#This Row],[HCCP24]]</f>
        <v>25</v>
      </c>
      <c r="IY44" s="15">
        <f>Reg[[#This Row],[HCCP25]]</f>
        <v>23</v>
      </c>
      <c r="IZ44" s="15">
        <f>Reg[[#This Row],[HCCP26]]</f>
        <v>20</v>
      </c>
      <c r="JA44" s="15">
        <f>Reg[[#This Row],[HCCP27]]</f>
        <v>30</v>
      </c>
      <c r="JB44" s="15">
        <f>Sug0.2[[#This Row],[HCCP2]]</f>
        <v>5</v>
      </c>
      <c r="JC44" s="15">
        <f>Sug0.2[[#This Row],[HCCP3]]</f>
        <v>5</v>
      </c>
      <c r="JD44" s="15">
        <f>Sug0.2[[#This Row],[HCCP4]]</f>
        <v>2</v>
      </c>
      <c r="JE44" s="15">
        <f>Sug0.2[[#This Row],[HCCP5]]</f>
        <v>4</v>
      </c>
      <c r="JF44" s="15">
        <f>Sug0.2[[#This Row],[HCCP6]]</f>
        <v>2</v>
      </c>
      <c r="JG44" s="15">
        <f>Sug0.2[[#This Row],[HCCP7]]</f>
        <v>5</v>
      </c>
      <c r="JH44" s="15">
        <f>Sug0.2[[#This Row],[HCCP8]]</f>
        <v>4</v>
      </c>
      <c r="JI44" s="15">
        <f>Sug0.2[[#This Row],[HCCP9]]</f>
        <v>3</v>
      </c>
      <c r="JJ44" s="15">
        <f>Sug0.2[[#This Row],[HCCP10]]</f>
        <v>4</v>
      </c>
      <c r="JK44" s="15">
        <f>Sug0.2[[#This Row],[HCCP11]]</f>
        <v>9</v>
      </c>
      <c r="JL44" s="15">
        <f>Sug0.2[[#This Row],[HCCP12]]</f>
        <v>12</v>
      </c>
      <c r="JM44" s="15">
        <f>Sug0.2[[#This Row],[HCCP13]]</f>
        <v>12</v>
      </c>
      <c r="JN44" s="15">
        <f>Sug0.2[[#This Row],[HCCP14]]</f>
        <v>5</v>
      </c>
      <c r="JO44" s="15">
        <f>Sug0.2[[#This Row],[HCCP15]]</f>
        <v>5</v>
      </c>
      <c r="JP44" s="15">
        <f>Sug0.2[[#This Row],[HCCP16]]</f>
        <v>9</v>
      </c>
      <c r="JQ44" s="15">
        <f>Sug0.2[[#This Row],[HCCP17]]</f>
        <v>11</v>
      </c>
      <c r="JR44" s="15">
        <f>Sug0.2[[#This Row],[HCCP18]]</f>
        <v>15</v>
      </c>
      <c r="JS44" s="15">
        <f>Sug0.2[[#This Row],[HCCP19]]</f>
        <v>12</v>
      </c>
      <c r="JT44" s="15">
        <f>Sug0.2[[#This Row],[HCCP20]]</f>
        <v>15</v>
      </c>
      <c r="JU44" s="15">
        <f>Sug0.2[[#This Row],[HCCP21]]</f>
        <v>19</v>
      </c>
      <c r="JV44" s="15">
        <f>Sug0.2[[#This Row],[HCCP22]]</f>
        <v>19</v>
      </c>
      <c r="JW44" s="15">
        <f>Sug0.2[[#This Row],[HCCP23]]</f>
        <v>24</v>
      </c>
      <c r="JX44" s="15">
        <f>Sug0.2[[#This Row],[HCCP24]]</f>
        <v>21</v>
      </c>
      <c r="JY44" s="15">
        <f>Sug0.2[[#This Row],[HCCP25]]</f>
        <v>20</v>
      </c>
      <c r="JZ44" s="15">
        <f>Sug0.2[[#This Row],[HCCP26]]</f>
        <v>17</v>
      </c>
      <c r="KA44" s="15">
        <f>Sug0.2[[#This Row],[HCCP27]]</f>
        <v>27</v>
      </c>
      <c r="KB44" s="15">
        <f>Sug0.5[[#This Row],[HCCP2]]</f>
        <v>5</v>
      </c>
      <c r="KC44" s="15">
        <f>Sug0.5[[#This Row],[HCCP3]]</f>
        <v>5</v>
      </c>
      <c r="KD44" s="15">
        <f>Sug0.5[[#This Row],[HCCP4]]</f>
        <v>2</v>
      </c>
      <c r="KE44" s="15">
        <f>Sug0.5[[#This Row],[HCCP5]]</f>
        <v>4</v>
      </c>
      <c r="KF44" s="15">
        <f>Sug0.5[[#This Row],[HCCP6]]</f>
        <v>2</v>
      </c>
      <c r="KG44" s="15">
        <f>Sug0.5[[#This Row],[HCCP7]]</f>
        <v>4</v>
      </c>
      <c r="KH44" s="15">
        <f>Sug0.5[[#This Row],[HCCP8]]</f>
        <v>2</v>
      </c>
      <c r="KI44" s="15">
        <f>Sug0.5[[#This Row],[HCCP9]]</f>
        <v>2</v>
      </c>
      <c r="KJ44" s="15">
        <f>Sug0.5[[#This Row],[HCCP10]]</f>
        <v>3</v>
      </c>
      <c r="KK44" s="15">
        <f>Sug0.5[[#This Row],[HCCP11]]</f>
        <v>8</v>
      </c>
      <c r="KL44" s="15">
        <f>Sug0.5[[#This Row],[HCCP12]]</f>
        <v>9</v>
      </c>
      <c r="KM44" s="15">
        <f>Sug0.5[[#This Row],[HCCP13]]</f>
        <v>7</v>
      </c>
      <c r="KN44" s="15">
        <f>Sug0.5[[#This Row],[HCCP14]]</f>
        <v>3</v>
      </c>
      <c r="KO44" s="15">
        <f>Sug0.5[[#This Row],[HCCP15]]</f>
        <v>3</v>
      </c>
      <c r="KP44" s="15">
        <f>Sug0.5[[#This Row],[HCCP16]]</f>
        <v>4</v>
      </c>
      <c r="KQ44" s="15">
        <f>Sug0.5[[#This Row],[HCCP17]]</f>
        <v>5</v>
      </c>
      <c r="KR44" s="15">
        <f>Sug0.5[[#This Row],[HCCP18]]</f>
        <v>12</v>
      </c>
      <c r="KS44" s="15">
        <f>Sug0.5[[#This Row],[HCCP19]]</f>
        <v>9</v>
      </c>
      <c r="KT44" s="15">
        <f>Sug0.5[[#This Row],[HCCP20]]</f>
        <v>9</v>
      </c>
      <c r="KU44" s="15">
        <f>Sug0.5[[#This Row],[HCCP21]]</f>
        <v>14</v>
      </c>
      <c r="KV44" s="15">
        <f>Sug0.5[[#This Row],[HCCP22]]</f>
        <v>14</v>
      </c>
      <c r="KW44" s="15">
        <f>Sug0.5[[#This Row],[HCCP23]]</f>
        <v>17</v>
      </c>
      <c r="KX44" s="15">
        <f>Sug0.5[[#This Row],[HCCP24]]</f>
        <v>14</v>
      </c>
      <c r="KY44" s="15">
        <f>Sug0.5[[#This Row],[HCCP25]]</f>
        <v>15</v>
      </c>
      <c r="KZ44" s="15">
        <f>Sug0.5[[#This Row],[HCCP26]]</f>
        <v>11</v>
      </c>
      <c r="LA44" s="15">
        <f>Sug0.5[[#This Row],[HCCP27]]</f>
        <v>19</v>
      </c>
      <c r="LB44" s="15">
        <f>Reg[[#This Row],[CHDP2]]</f>
        <v>1518</v>
      </c>
      <c r="LC44" s="15">
        <f>Reg[[#This Row],[CHDP3]]</f>
        <v>1566</v>
      </c>
      <c r="LD44" s="15">
        <f>Reg[[#This Row],[CHDP4]]</f>
        <v>1607</v>
      </c>
      <c r="LE44" s="15">
        <f>Reg[[#This Row],[CHDP5]]</f>
        <v>1632</v>
      </c>
      <c r="LF44" s="15">
        <f>Reg[[#This Row],[CHDP6]]</f>
        <v>1648</v>
      </c>
      <c r="LG44" s="15">
        <f>Reg[[#This Row],[CHDP7]]</f>
        <v>1711</v>
      </c>
      <c r="LH44" s="15">
        <f>Reg[[#This Row],[CHDP8]]</f>
        <v>1729</v>
      </c>
      <c r="LI44" s="15">
        <f>Reg[[#This Row],[CHDP9]]</f>
        <v>1766</v>
      </c>
      <c r="LJ44" s="15">
        <f>Reg[[#This Row],[CHDP10]]</f>
        <v>1851</v>
      </c>
      <c r="LK44" s="15">
        <f>Reg[[#This Row],[CHDP11]]</f>
        <v>1923</v>
      </c>
      <c r="LL44" s="15">
        <f>Reg[[#This Row],[CHDP12]]</f>
        <v>1933</v>
      </c>
      <c r="LM44" s="15">
        <f>Reg[[#This Row],[CHDP13]]</f>
        <v>1975</v>
      </c>
      <c r="LN44" s="15">
        <f>Reg[[#This Row],[CHDP14]]</f>
        <v>1982</v>
      </c>
      <c r="LO44" s="15">
        <f>Reg[[#This Row],[CHDP15]]</f>
        <v>2046</v>
      </c>
      <c r="LP44" s="15">
        <f>Reg[[#This Row],[CHDP16]]</f>
        <v>2096</v>
      </c>
      <c r="LQ44" s="15">
        <f>Reg[[#This Row],[CHDP17]]</f>
        <v>2163</v>
      </c>
      <c r="LR44" s="15">
        <f>Reg[[#This Row],[CHDP18]]</f>
        <v>2244</v>
      </c>
      <c r="LS44" s="15">
        <f>Reg[[#This Row],[CHDP19]]</f>
        <v>2281</v>
      </c>
      <c r="LT44" s="15">
        <f>Reg[[#This Row],[CHDP20]]</f>
        <v>2327</v>
      </c>
      <c r="LU44" s="15">
        <f>Reg[[#This Row],[CHDP21]]</f>
        <v>2377</v>
      </c>
      <c r="LV44" s="15">
        <f>Reg[[#This Row],[CHDP22]]</f>
        <v>2417</v>
      </c>
      <c r="LW44" s="15">
        <f>Reg[[#This Row],[CHDP23]]</f>
        <v>2436</v>
      </c>
      <c r="LX44" s="15">
        <f>Reg[[#This Row],[CHDP24]]</f>
        <v>2470</v>
      </c>
      <c r="LY44" s="15">
        <f>Reg[[#This Row],[CHDP25]]</f>
        <v>2476</v>
      </c>
      <c r="LZ44" s="15">
        <f>Reg[[#This Row],[CHDP26]]</f>
        <v>2466</v>
      </c>
      <c r="MA44" s="15">
        <f>Reg[[#This Row],[CHDP27]]</f>
        <v>2485</v>
      </c>
      <c r="MB44" s="15">
        <f>Sug0.2[[#This Row],[CHDP2]]</f>
        <v>1518</v>
      </c>
      <c r="MC44" s="15">
        <f>Sug0.2[[#This Row],[CHDP3]]</f>
        <v>1566</v>
      </c>
      <c r="MD44" s="15">
        <f>Sug0.2[[#This Row],[CHDP4]]</f>
        <v>1607</v>
      </c>
      <c r="ME44" s="15">
        <f>Sug0.2[[#This Row],[CHDP5]]</f>
        <v>1631</v>
      </c>
      <c r="MF44" s="15">
        <f>Sug0.2[[#This Row],[CHDP6]]</f>
        <v>1645</v>
      </c>
      <c r="MG44" s="15">
        <f>Sug0.2[[#This Row],[CHDP7]]</f>
        <v>1703</v>
      </c>
      <c r="MH44" s="15">
        <f>Sug0.2[[#This Row],[CHDP8]]</f>
        <v>1719</v>
      </c>
      <c r="MI44" s="15">
        <f>Sug0.2[[#This Row],[CHDP9]]</f>
        <v>1756</v>
      </c>
      <c r="MJ44" s="15">
        <f>Sug0.2[[#This Row],[CHDP10]]</f>
        <v>1838</v>
      </c>
      <c r="MK44" s="15">
        <f>Sug0.2[[#This Row],[CHDP11]]</f>
        <v>1910</v>
      </c>
      <c r="ML44" s="15">
        <f>Sug0.2[[#This Row],[CHDP12]]</f>
        <v>1917</v>
      </c>
      <c r="MM44" s="15">
        <f>Sug0.2[[#This Row],[CHDP13]]</f>
        <v>1958</v>
      </c>
      <c r="MN44" s="15">
        <f>Sug0.2[[#This Row],[CHDP14]]</f>
        <v>1959</v>
      </c>
      <c r="MO44" s="15">
        <f>Sug0.2[[#This Row],[CHDP15]]</f>
        <v>2021</v>
      </c>
      <c r="MP44" s="15">
        <f>Sug0.2[[#This Row],[CHDP16]]</f>
        <v>2067</v>
      </c>
      <c r="MQ44" s="15">
        <f>Sug0.2[[#This Row],[CHDP17]]</f>
        <v>2127</v>
      </c>
      <c r="MR44" s="15">
        <f>Sug0.2[[#This Row],[CHDP18]]</f>
        <v>2204</v>
      </c>
      <c r="MS44" s="15">
        <f>Sug0.2[[#This Row],[CHDP19]]</f>
        <v>2233</v>
      </c>
      <c r="MT44" s="15">
        <f>Sug0.2[[#This Row],[CHDP20]]</f>
        <v>2271</v>
      </c>
      <c r="MU44" s="15">
        <f>Sug0.2[[#This Row],[CHDP21]]</f>
        <v>2313</v>
      </c>
      <c r="MV44" s="15">
        <f>Sug0.2[[#This Row],[CHDP22]]</f>
        <v>2350</v>
      </c>
      <c r="MW44" s="15">
        <f>Sug0.2[[#This Row],[CHDP23]]</f>
        <v>2367</v>
      </c>
      <c r="MX44" s="15">
        <f>Sug0.2[[#This Row],[CHDP24]]</f>
        <v>2406</v>
      </c>
      <c r="MY44" s="15">
        <f>Sug0.2[[#This Row],[CHDP25]]</f>
        <v>2419</v>
      </c>
      <c r="MZ44" s="15">
        <f>Sug0.2[[#This Row],[CHDP26]]</f>
        <v>2406</v>
      </c>
      <c r="NA44" s="15">
        <f>Sug0.2[[#This Row],[CHDP27]]</f>
        <v>2416</v>
      </c>
      <c r="NB44" s="15">
        <f>Sug0.5[[#This Row],[CHDP2]]</f>
        <v>1518</v>
      </c>
      <c r="NC44" s="15">
        <f>Sug0.5[[#This Row],[CHDP3]]</f>
        <v>1566</v>
      </c>
      <c r="ND44" s="15">
        <f>Sug0.5[[#This Row],[CHDP4]]</f>
        <v>1605</v>
      </c>
      <c r="NE44" s="15">
        <f>Sug0.5[[#This Row],[CHDP5]]</f>
        <v>1628</v>
      </c>
      <c r="NF44" s="15">
        <f>Sug0.5[[#This Row],[CHDP6]]</f>
        <v>1642</v>
      </c>
      <c r="NG44" s="15">
        <f>Sug0.5[[#This Row],[CHDP7]]</f>
        <v>1698</v>
      </c>
      <c r="NH44" s="15">
        <f>Sug0.5[[#This Row],[CHDP8]]</f>
        <v>1705</v>
      </c>
      <c r="NI44" s="15">
        <f>Sug0.5[[#This Row],[CHDP9]]</f>
        <v>1734</v>
      </c>
      <c r="NJ44" s="15">
        <f>Sug0.5[[#This Row],[CHDP10]]</f>
        <v>1809</v>
      </c>
      <c r="NK44" s="15">
        <f>Sug0.5[[#This Row],[CHDP11]]</f>
        <v>1870</v>
      </c>
      <c r="NL44" s="15">
        <f>Sug0.5[[#This Row],[CHDP12]]</f>
        <v>1877</v>
      </c>
      <c r="NM44" s="15">
        <f>Sug0.5[[#This Row],[CHDP13]]</f>
        <v>1914</v>
      </c>
      <c r="NN44" s="15">
        <f>Sug0.5[[#This Row],[CHDP14]]</f>
        <v>1913</v>
      </c>
      <c r="NO44" s="15">
        <f>Sug0.5[[#This Row],[CHDP15]]</f>
        <v>1966</v>
      </c>
      <c r="NP44" s="15">
        <f>Sug0.5[[#This Row],[CHDP16]]</f>
        <v>2005</v>
      </c>
      <c r="NQ44" s="15">
        <f>Sug0.5[[#This Row],[CHDP17]]</f>
        <v>2058</v>
      </c>
      <c r="NR44" s="15">
        <f>Sug0.5[[#This Row],[CHDP18]]</f>
        <v>2126</v>
      </c>
      <c r="NS44" s="15">
        <f>Sug0.5[[#This Row],[CHDP19]]</f>
        <v>2142</v>
      </c>
      <c r="NT44" s="15">
        <f>Sug0.5[[#This Row],[CHDP20]]</f>
        <v>2180</v>
      </c>
      <c r="NU44" s="15">
        <f>Sug0.5[[#This Row],[CHDP21]]</f>
        <v>2211</v>
      </c>
      <c r="NV44" s="15">
        <f>Sug0.5[[#This Row],[CHDP22]]</f>
        <v>2259</v>
      </c>
      <c r="NW44" s="15">
        <f>Sug0.5[[#This Row],[CHDP23]]</f>
        <v>2277</v>
      </c>
      <c r="NX44" s="15">
        <f>Sug0.5[[#This Row],[CHDP24]]</f>
        <v>2303</v>
      </c>
      <c r="NY44" s="15">
        <f>Sug0.5[[#This Row],[CHDP25]]</f>
        <v>2303</v>
      </c>
      <c r="NZ44" s="15">
        <f>Sug0.5[[#This Row],[CHDP26]]</f>
        <v>2290</v>
      </c>
      <c r="OA44" s="15">
        <f>Sug0.5[[#This Row],[CHDP27]]</f>
        <v>2293</v>
      </c>
      <c r="OB44" s="15">
        <f>Reg[[#This Row],[T2DP2]]</f>
        <v>2068</v>
      </c>
      <c r="OC44" s="15">
        <f>Reg[[#This Row],[T2DP3]]</f>
        <v>2171</v>
      </c>
      <c r="OD44" s="15">
        <f>Reg[[#This Row],[T2DP4]]</f>
        <v>2269</v>
      </c>
      <c r="OE44" s="15">
        <f>Reg[[#This Row],[T2DP5]]</f>
        <v>2349</v>
      </c>
      <c r="OF44" s="15">
        <f>Reg[[#This Row],[T2DP6]]</f>
        <v>2469</v>
      </c>
      <c r="OG44" s="15">
        <f>Reg[[#This Row],[T2DP7]]</f>
        <v>2620</v>
      </c>
      <c r="OH44" s="15">
        <f>Reg[[#This Row],[T2DP8]]</f>
        <v>2754</v>
      </c>
      <c r="OI44" s="15">
        <f>Reg[[#This Row],[T2DP9]]</f>
        <v>2906</v>
      </c>
      <c r="OJ44" s="15">
        <f>Reg[[#This Row],[T2DP10]]</f>
        <v>3062</v>
      </c>
      <c r="OK44" s="15">
        <f>Reg[[#This Row],[T2DP11]]</f>
        <v>3205</v>
      </c>
      <c r="OL44" s="15">
        <f>Reg[[#This Row],[T2DP12]]</f>
        <v>3323</v>
      </c>
      <c r="OM44" s="15">
        <f>Reg[[#This Row],[T2DP13]]</f>
        <v>3454</v>
      </c>
      <c r="ON44" s="15">
        <f>Reg[[#This Row],[T2DP14]]</f>
        <v>3575</v>
      </c>
      <c r="OO44" s="15">
        <f>Reg[[#This Row],[T2DP15]]</f>
        <v>3701</v>
      </c>
      <c r="OP44" s="15">
        <f>Reg[[#This Row],[T2DP16]]</f>
        <v>3855</v>
      </c>
      <c r="OQ44" s="15">
        <f>Reg[[#This Row],[T2DP17]]</f>
        <v>3988</v>
      </c>
      <c r="OR44" s="15">
        <f>Reg[[#This Row],[T2DP18]]</f>
        <v>4085</v>
      </c>
      <c r="OS44" s="15">
        <f>Reg[[#This Row],[T2DP19]]</f>
        <v>4195</v>
      </c>
      <c r="OT44" s="15">
        <f>Reg[[#This Row],[T2DP20]]</f>
        <v>4297</v>
      </c>
      <c r="OU44" s="15">
        <f>Reg[[#This Row],[T2DP21]]</f>
        <v>4412</v>
      </c>
      <c r="OV44" s="15">
        <f>Reg[[#This Row],[T2DP22]]</f>
        <v>4515</v>
      </c>
      <c r="OW44" s="15">
        <f>Reg[[#This Row],[T2DP23]]</f>
        <v>4592</v>
      </c>
      <c r="OX44" s="15">
        <f>Reg[[#This Row],[T2DP24]]</f>
        <v>4652</v>
      </c>
      <c r="OY44" s="15">
        <f>Reg[[#This Row],[T2DP25]]</f>
        <v>4727</v>
      </c>
      <c r="OZ44" s="15">
        <f>Reg[[#This Row],[T2DP26]]</f>
        <v>4817</v>
      </c>
      <c r="PA44" s="15">
        <f>Reg[[#This Row],[T2DP27]]</f>
        <v>4887</v>
      </c>
      <c r="PB44" s="15">
        <f>Sug0.2[[#This Row],[T2DP2]]</f>
        <v>2068</v>
      </c>
      <c r="PC44" s="15">
        <f>Sug0.2[[#This Row],[T2DP3]]</f>
        <v>2171</v>
      </c>
      <c r="PD44" s="15">
        <f>Sug0.2[[#This Row],[T2DP4]]</f>
        <v>2266</v>
      </c>
      <c r="PE44" s="15">
        <f>Sug0.2[[#This Row],[T2DP5]]</f>
        <v>2339</v>
      </c>
      <c r="PF44" s="15">
        <f>Sug0.2[[#This Row],[T2DP6]]</f>
        <v>2456</v>
      </c>
      <c r="PG44" s="15">
        <f>Sug0.2[[#This Row],[T2DP7]]</f>
        <v>2600</v>
      </c>
      <c r="PH44" s="15">
        <f>Sug0.2[[#This Row],[T2DP8]]</f>
        <v>2724</v>
      </c>
      <c r="PI44" s="15">
        <f>Sug0.2[[#This Row],[T2DP9]]</f>
        <v>2870</v>
      </c>
      <c r="PJ44" s="15">
        <f>Sug0.2[[#This Row],[T2DP10]]</f>
        <v>3021</v>
      </c>
      <c r="PK44" s="15">
        <f>Sug0.2[[#This Row],[T2DP11]]</f>
        <v>3155</v>
      </c>
      <c r="PL44" s="15">
        <f>Sug0.2[[#This Row],[T2DP12]]</f>
        <v>3266</v>
      </c>
      <c r="PM44" s="15">
        <f>Sug0.2[[#This Row],[T2DP13]]</f>
        <v>3389</v>
      </c>
      <c r="PN44" s="15">
        <f>Sug0.2[[#This Row],[T2DP14]]</f>
        <v>3500</v>
      </c>
      <c r="PO44" s="15">
        <f>Sug0.2[[#This Row],[T2DP15]]</f>
        <v>3618</v>
      </c>
      <c r="PP44" s="15">
        <f>Sug0.2[[#This Row],[T2DP16]]</f>
        <v>3750</v>
      </c>
      <c r="PQ44" s="15">
        <f>Sug0.2[[#This Row],[T2DP17]]</f>
        <v>3872</v>
      </c>
      <c r="PR44" s="15">
        <f>Sug0.2[[#This Row],[T2DP18]]</f>
        <v>3957</v>
      </c>
      <c r="PS44" s="15">
        <f>Sug0.2[[#This Row],[T2DP19]]</f>
        <v>4057</v>
      </c>
      <c r="PT44" s="15">
        <f>Sug0.2[[#This Row],[T2DP20]]</f>
        <v>4150</v>
      </c>
      <c r="PU44" s="15">
        <f>Sug0.2[[#This Row],[T2DP21]]</f>
        <v>4255</v>
      </c>
      <c r="PV44" s="15">
        <f>Sug0.2[[#This Row],[T2DP22]]</f>
        <v>4343</v>
      </c>
      <c r="PW44" s="15">
        <f>Sug0.2[[#This Row],[T2DP23]]</f>
        <v>4416</v>
      </c>
      <c r="PX44" s="15">
        <f>Sug0.2[[#This Row],[T2DP24]]</f>
        <v>4464</v>
      </c>
      <c r="PY44" s="15">
        <f>Sug0.2[[#This Row],[T2DP25]]</f>
        <v>4539</v>
      </c>
      <c r="PZ44" s="15">
        <f>Sug0.2[[#This Row],[T2DP26]]</f>
        <v>4626</v>
      </c>
      <c r="QA44" s="15">
        <f>Sug0.2[[#This Row],[T2DP27]]</f>
        <v>4686</v>
      </c>
      <c r="QB44" s="15">
        <f>Sug0.5[[#This Row],[T2DP2]]</f>
        <v>2068</v>
      </c>
      <c r="QC44" s="15">
        <f>Sug0.5[[#This Row],[T2DP3]]</f>
        <v>2171</v>
      </c>
      <c r="QD44" s="15">
        <f>Sug0.5[[#This Row],[T2DP4]]</f>
        <v>2262</v>
      </c>
      <c r="QE44" s="15">
        <f>Sug0.5[[#This Row],[T2DP5]]</f>
        <v>2330</v>
      </c>
      <c r="QF44" s="15">
        <f>Sug0.5[[#This Row],[T2DP6]]</f>
        <v>2442</v>
      </c>
      <c r="QG44" s="15">
        <f>Sug0.5[[#This Row],[T2DP7]]</f>
        <v>2578</v>
      </c>
      <c r="QH44" s="15">
        <f>Sug0.5[[#This Row],[T2DP8]]</f>
        <v>2680</v>
      </c>
      <c r="QI44" s="15">
        <f>Sug0.5[[#This Row],[T2DP9]]</f>
        <v>2802</v>
      </c>
      <c r="QJ44" s="15">
        <f>Sug0.5[[#This Row],[T2DP10]]</f>
        <v>2942</v>
      </c>
      <c r="QK44" s="15">
        <f>Sug0.5[[#This Row],[T2DP11]]</f>
        <v>3058</v>
      </c>
      <c r="QL44" s="15">
        <f>Sug0.5[[#This Row],[T2DP12]]</f>
        <v>3143</v>
      </c>
      <c r="QM44" s="15">
        <f>Sug0.5[[#This Row],[T2DP13]]</f>
        <v>3237</v>
      </c>
      <c r="QN44" s="15">
        <f>Sug0.5[[#This Row],[T2DP14]]</f>
        <v>3330</v>
      </c>
      <c r="QO44" s="15">
        <f>Sug0.5[[#This Row],[T2DP15]]</f>
        <v>3433</v>
      </c>
      <c r="QP44" s="15">
        <f>Sug0.5[[#This Row],[T2DP16]]</f>
        <v>3544</v>
      </c>
      <c r="QQ44" s="15">
        <f>Sug0.5[[#This Row],[T2DP17]]</f>
        <v>3639</v>
      </c>
      <c r="QR44" s="15">
        <f>Sug0.5[[#This Row],[T2DP18]]</f>
        <v>3727</v>
      </c>
      <c r="QS44" s="15">
        <f>Sug0.5[[#This Row],[T2DP19]]</f>
        <v>3798</v>
      </c>
      <c r="QT44" s="15">
        <f>Sug0.5[[#This Row],[T2DP20]]</f>
        <v>3884</v>
      </c>
      <c r="QU44" s="15">
        <f>Sug0.5[[#This Row],[T2DP21]]</f>
        <v>3974</v>
      </c>
      <c r="QV44" s="15">
        <f>Sug0.5[[#This Row],[T2DP22]]</f>
        <v>4059</v>
      </c>
      <c r="QW44" s="15">
        <f>Sug0.5[[#This Row],[T2DP23]]</f>
        <v>4117</v>
      </c>
      <c r="QX44" s="15">
        <f>Sug0.5[[#This Row],[T2DP24]]</f>
        <v>4159</v>
      </c>
      <c r="QY44" s="15">
        <f>Sug0.5[[#This Row],[T2DP25]]</f>
        <v>4232</v>
      </c>
      <c r="QZ44" s="15">
        <f>Sug0.5[[#This Row],[T2DP26]]</f>
        <v>4307</v>
      </c>
      <c r="RA44" s="15">
        <f>Sug0.5[[#This Row],[T2DP27]]</f>
        <v>4357</v>
      </c>
      <c r="RB44" s="15">
        <f>Reg[[#This Row],[OVEP2]]</f>
        <v>7492</v>
      </c>
      <c r="RC44" s="15">
        <f>Reg[[#This Row],[OVEP3]]</f>
        <v>7896</v>
      </c>
      <c r="RD44" s="15">
        <f>Reg[[#This Row],[OVEP4]]</f>
        <v>7983</v>
      </c>
      <c r="RE44" s="15">
        <f>Reg[[#This Row],[OVEP5]]</f>
        <v>8009</v>
      </c>
      <c r="RF44" s="15">
        <f>Reg[[#This Row],[OVEP6]]</f>
        <v>7945</v>
      </c>
      <c r="RG44" s="15">
        <f>Reg[[#This Row],[OVEP7]]</f>
        <v>7828</v>
      </c>
      <c r="RH44" s="15">
        <f>Reg[[#This Row],[OVEP8]]</f>
        <v>7761</v>
      </c>
      <c r="RI44" s="15">
        <f>Reg[[#This Row],[OVEP9]]</f>
        <v>7724</v>
      </c>
      <c r="RJ44" s="15">
        <f>Reg[[#This Row],[OVEP10]]</f>
        <v>7654</v>
      </c>
      <c r="RK44" s="15">
        <f>Reg[[#This Row],[OVEP11]]</f>
        <v>7489</v>
      </c>
      <c r="RL44" s="15">
        <f>Reg[[#This Row],[OVEP12]]</f>
        <v>7397</v>
      </c>
      <c r="RM44" s="15">
        <f>Reg[[#This Row],[OVEP13]]</f>
        <v>7368</v>
      </c>
      <c r="RN44" s="15">
        <f>Reg[[#This Row],[OVEP14]]</f>
        <v>7261</v>
      </c>
      <c r="RO44" s="15">
        <f>Reg[[#This Row],[OVEP15]]</f>
        <v>7179</v>
      </c>
      <c r="RP44" s="15">
        <f>Reg[[#This Row],[OVEP16]]</f>
        <v>7186</v>
      </c>
      <c r="RQ44" s="15">
        <f>Reg[[#This Row],[OVEP17]]</f>
        <v>7147</v>
      </c>
      <c r="RR44" s="15">
        <f>Reg[[#This Row],[OVEP18]]</f>
        <v>7116</v>
      </c>
      <c r="RS44" s="15">
        <f>Reg[[#This Row],[OVEP19]]</f>
        <v>7002</v>
      </c>
      <c r="RT44" s="15">
        <f>Reg[[#This Row],[OVEP20]]</f>
        <v>6917</v>
      </c>
      <c r="RU44" s="15">
        <f>Reg[[#This Row],[OVEP21]]</f>
        <v>6954</v>
      </c>
      <c r="RV44" s="15">
        <f>Reg[[#This Row],[OVEP22]]</f>
        <v>6859</v>
      </c>
      <c r="RW44" s="15">
        <f>Reg[[#This Row],[OVEP23]]</f>
        <v>6790</v>
      </c>
      <c r="RX44" s="15">
        <f>Reg[[#This Row],[OVEP24]]</f>
        <v>6699</v>
      </c>
      <c r="RY44" s="15">
        <f>Reg[[#This Row],[OVEP25]]</f>
        <v>6723</v>
      </c>
      <c r="RZ44" s="15">
        <f>Reg[[#This Row],[OVEP26]]</f>
        <v>6724</v>
      </c>
      <c r="SA44" s="15">
        <f>Reg[[#This Row],[OVEP27]]</f>
        <v>6784</v>
      </c>
      <c r="SB44" s="15">
        <f>Sug0.2[[#This Row],[OVEP2]]</f>
        <v>7492</v>
      </c>
      <c r="SC44" s="15">
        <f>Sug0.2[[#This Row],[OVEP3]]</f>
        <v>7836</v>
      </c>
      <c r="SD44" s="15">
        <f>Sug0.2[[#This Row],[OVEP4]]</f>
        <v>7929</v>
      </c>
      <c r="SE44" s="15">
        <f>Sug0.2[[#This Row],[OVEP5]]</f>
        <v>7969</v>
      </c>
      <c r="SF44" s="15">
        <f>Sug0.2[[#This Row],[OVEP6]]</f>
        <v>7990</v>
      </c>
      <c r="SG44" s="15">
        <f>Sug0.2[[#This Row],[OVEP7]]</f>
        <v>7906</v>
      </c>
      <c r="SH44" s="15">
        <f>Sug0.2[[#This Row],[OVEP8]]</f>
        <v>7839</v>
      </c>
      <c r="SI44" s="15">
        <f>Sug0.2[[#This Row],[OVEP9]]</f>
        <v>7850</v>
      </c>
      <c r="SJ44" s="15">
        <f>Sug0.2[[#This Row],[OVEP10]]</f>
        <v>7804</v>
      </c>
      <c r="SK44" s="15">
        <f>Sug0.2[[#This Row],[OVEP11]]</f>
        <v>7676</v>
      </c>
      <c r="SL44" s="15">
        <f>Sug0.2[[#This Row],[OVEP12]]</f>
        <v>7591</v>
      </c>
      <c r="SM44" s="15">
        <f>Sug0.2[[#This Row],[OVEP13]]</f>
        <v>7580</v>
      </c>
      <c r="SN44" s="15">
        <f>Sug0.2[[#This Row],[OVEP14]]</f>
        <v>7508</v>
      </c>
      <c r="SO44" s="15">
        <f>Sug0.2[[#This Row],[OVEP15]]</f>
        <v>7435</v>
      </c>
      <c r="SP44" s="15">
        <f>Sug0.2[[#This Row],[OVEP16]]</f>
        <v>7482</v>
      </c>
      <c r="SQ44" s="15">
        <f>Sug0.2[[#This Row],[OVEP17]]</f>
        <v>7472</v>
      </c>
      <c r="SR44" s="15">
        <f>Sug0.2[[#This Row],[OVEP18]]</f>
        <v>7462</v>
      </c>
      <c r="SS44" s="15">
        <f>Sug0.2[[#This Row],[OVEP19]]</f>
        <v>7321</v>
      </c>
      <c r="ST44" s="15">
        <f>Sug0.2[[#This Row],[OVEP20]]</f>
        <v>7236</v>
      </c>
      <c r="SU44" s="15">
        <f>Sug0.2[[#This Row],[OVEP21]]</f>
        <v>7280</v>
      </c>
      <c r="SV44" s="15">
        <f>Sug0.2[[#This Row],[OVEP22]]</f>
        <v>7184</v>
      </c>
      <c r="SW44" s="15">
        <f>Sug0.2[[#This Row],[OVEP23]]</f>
        <v>7115</v>
      </c>
      <c r="SX44" s="15">
        <f>Sug0.2[[#This Row],[OVEP24]]</f>
        <v>7055</v>
      </c>
      <c r="SY44" s="15">
        <f>Sug0.2[[#This Row],[OVEP25]]</f>
        <v>7076</v>
      </c>
      <c r="SZ44" s="15">
        <f>Sug0.2[[#This Row],[OVEP26]]</f>
        <v>7067</v>
      </c>
      <c r="TA44" s="15">
        <f>Sug0.2[[#This Row],[OVEP27]]</f>
        <v>7140</v>
      </c>
      <c r="TB44" s="15">
        <f>Sug0.5[[#This Row],[OVEP2]]</f>
        <v>7492</v>
      </c>
      <c r="TC44" s="15">
        <f>Sug0.5[[#This Row],[OVEP3]]</f>
        <v>7702</v>
      </c>
      <c r="TD44" s="15">
        <f>Sug0.5[[#This Row],[OVEP4]]</f>
        <v>7782</v>
      </c>
      <c r="TE44" s="15">
        <f>Sug0.5[[#This Row],[OVEP5]]</f>
        <v>7846</v>
      </c>
      <c r="TF44" s="15">
        <f>Sug0.5[[#This Row],[OVEP6]]</f>
        <v>7949</v>
      </c>
      <c r="TG44" s="15">
        <f>Sug0.5[[#This Row],[OVEP7]]</f>
        <v>7940</v>
      </c>
      <c r="TH44" s="15">
        <f>Sug0.5[[#This Row],[OVEP8]]</f>
        <v>7945</v>
      </c>
      <c r="TI44" s="15">
        <f>Sug0.5[[#This Row],[OVEP9]]</f>
        <v>7997</v>
      </c>
      <c r="TJ44" s="15">
        <f>Sug0.5[[#This Row],[OVEP10]]</f>
        <v>8002</v>
      </c>
      <c r="TK44" s="15">
        <f>Sug0.5[[#This Row],[OVEP11]]</f>
        <v>7991</v>
      </c>
      <c r="TL44" s="15">
        <f>Sug0.5[[#This Row],[OVEP12]]</f>
        <v>7993</v>
      </c>
      <c r="TM44" s="15">
        <f>Sug0.5[[#This Row],[OVEP13]]</f>
        <v>8002</v>
      </c>
      <c r="TN44" s="15">
        <f>Sug0.5[[#This Row],[OVEP14]]</f>
        <v>8019</v>
      </c>
      <c r="TO44" s="15">
        <f>Sug0.5[[#This Row],[OVEP15]]</f>
        <v>7978</v>
      </c>
      <c r="TP44" s="15">
        <f>Sug0.5[[#This Row],[OVEP16]]</f>
        <v>8087</v>
      </c>
      <c r="TQ44" s="15">
        <f>Sug0.5[[#This Row],[OVEP17]]</f>
        <v>8087</v>
      </c>
      <c r="TR44" s="15">
        <f>Sug0.5[[#This Row],[OVEP18]]</f>
        <v>8139</v>
      </c>
      <c r="TS44" s="15">
        <f>Sug0.5[[#This Row],[OVEP19]]</f>
        <v>8000</v>
      </c>
      <c r="TT44" s="15">
        <f>Sug0.5[[#This Row],[OVEP20]]</f>
        <v>7969</v>
      </c>
      <c r="TU44" s="15">
        <f>Sug0.5[[#This Row],[OVEP21]]</f>
        <v>8033</v>
      </c>
      <c r="TV44" s="15">
        <f>Sug0.5[[#This Row],[OVEP22]]</f>
        <v>8022</v>
      </c>
      <c r="TW44" s="15">
        <f>Sug0.5[[#This Row],[OVEP23]]</f>
        <v>7991</v>
      </c>
      <c r="TX44" s="15">
        <f>Sug0.5[[#This Row],[OVEP24]]</f>
        <v>7962</v>
      </c>
      <c r="TY44" s="15">
        <f>Sug0.5[[#This Row],[OVEP25]]</f>
        <v>8007</v>
      </c>
      <c r="TZ44" s="15">
        <f>Sug0.5[[#This Row],[OVEP26]]</f>
        <v>7954</v>
      </c>
      <c r="UA44" s="15">
        <f>Sug0.5[[#This Row],[OVEP27]]</f>
        <v>8036</v>
      </c>
      <c r="UB44" s="15">
        <f>Reg[[#This Row],[OBEP2]]</f>
        <v>8510</v>
      </c>
      <c r="UC44" s="15">
        <f>Reg[[#This Row],[OBEP3]]</f>
        <v>8998</v>
      </c>
      <c r="UD44" s="15">
        <f>Reg[[#This Row],[OBEP4]]</f>
        <v>9480</v>
      </c>
      <c r="UE44" s="15">
        <f>Reg[[#This Row],[OBEP5]]</f>
        <v>9868</v>
      </c>
      <c r="UF44" s="15">
        <f>Reg[[#This Row],[OBEP6]]</f>
        <v>10257</v>
      </c>
      <c r="UG44" s="15">
        <f>Reg[[#This Row],[OBEP7]]</f>
        <v>10639</v>
      </c>
      <c r="UH44" s="15">
        <f>Reg[[#This Row],[OBEP8]]</f>
        <v>10915</v>
      </c>
      <c r="UI44" s="15">
        <f>Reg[[#This Row],[OBEP9]]</f>
        <v>11179</v>
      </c>
      <c r="UJ44" s="15">
        <f>Reg[[#This Row],[OBEP10]]</f>
        <v>11470</v>
      </c>
      <c r="UK44" s="15">
        <f>Reg[[#This Row],[OBEP11]]</f>
        <v>11826</v>
      </c>
      <c r="UL44" s="15">
        <f>Reg[[#This Row],[OBEP12]]</f>
        <v>12056</v>
      </c>
      <c r="UM44" s="15">
        <f>Reg[[#This Row],[OBEP13]]</f>
        <v>12182</v>
      </c>
      <c r="UN44" s="15">
        <f>Reg[[#This Row],[OBEP14]]</f>
        <v>12369</v>
      </c>
      <c r="UO44" s="15">
        <f>Reg[[#This Row],[OBEP15]]</f>
        <v>12535</v>
      </c>
      <c r="UP44" s="15">
        <f>Reg[[#This Row],[OBEP16]]</f>
        <v>12719</v>
      </c>
      <c r="UQ44" s="15">
        <f>Reg[[#This Row],[OBEP17]]</f>
        <v>12848</v>
      </c>
      <c r="UR44" s="15">
        <f>Reg[[#This Row],[OBEP18]]</f>
        <v>12995</v>
      </c>
      <c r="US44" s="15">
        <f>Reg[[#This Row],[OBEP19]]</f>
        <v>13094</v>
      </c>
      <c r="UT44" s="15">
        <f>Reg[[#This Row],[OBEP20]]</f>
        <v>13219</v>
      </c>
      <c r="UU44" s="15">
        <f>Reg[[#This Row],[OBEP21]]</f>
        <v>13305</v>
      </c>
      <c r="UV44" s="15">
        <f>Reg[[#This Row],[OBEP22]]</f>
        <v>13487</v>
      </c>
      <c r="UW44" s="15">
        <f>Reg[[#This Row],[OBEP23]]</f>
        <v>13574</v>
      </c>
      <c r="UX44" s="15">
        <f>Reg[[#This Row],[OBEP24]]</f>
        <v>13687</v>
      </c>
      <c r="UY44" s="15">
        <f>Reg[[#This Row],[OBEP25]]</f>
        <v>13711</v>
      </c>
      <c r="UZ44" s="15">
        <f>Reg[[#This Row],[OBEP26]]</f>
        <v>13738</v>
      </c>
      <c r="VA44" s="15">
        <f>Reg[[#This Row],[OBEP27]]</f>
        <v>13741</v>
      </c>
      <c r="VB44" s="15">
        <f>Sug0.2[[#This Row],[OBEP2]]</f>
        <v>8510</v>
      </c>
      <c r="VC44" s="15">
        <f>Sug0.2[[#This Row],[OBEP3]]</f>
        <v>8894</v>
      </c>
      <c r="VD44" s="15">
        <f>Sug0.2[[#This Row],[OBEP4]]</f>
        <v>9258</v>
      </c>
      <c r="VE44" s="15">
        <f>Sug0.2[[#This Row],[OBEP5]]</f>
        <v>9551</v>
      </c>
      <c r="VF44" s="15">
        <f>Sug0.2[[#This Row],[OBEP6]]</f>
        <v>9835</v>
      </c>
      <c r="VG44" s="15">
        <f>Sug0.2[[#This Row],[OBEP7]]</f>
        <v>10151</v>
      </c>
      <c r="VH44" s="15">
        <f>Sug0.2[[#This Row],[OBEP8]]</f>
        <v>10373</v>
      </c>
      <c r="VI44" s="15">
        <f>Sug0.2[[#This Row],[OBEP9]]</f>
        <v>10566</v>
      </c>
      <c r="VJ44" s="15">
        <f>Sug0.2[[#This Row],[OBEP10]]</f>
        <v>10811</v>
      </c>
      <c r="VK44" s="15">
        <f>Sug0.2[[#This Row],[OBEP11]]</f>
        <v>11117</v>
      </c>
      <c r="VL44" s="15">
        <f>Sug0.2[[#This Row],[OBEP12]]</f>
        <v>11302</v>
      </c>
      <c r="VM44" s="15">
        <f>Sug0.2[[#This Row],[OBEP13]]</f>
        <v>11396</v>
      </c>
      <c r="VN44" s="15">
        <f>Sug0.2[[#This Row],[OBEP14]]</f>
        <v>11546</v>
      </c>
      <c r="VO44" s="15">
        <f>Sug0.2[[#This Row],[OBEP15]]</f>
        <v>11695</v>
      </c>
      <c r="VP44" s="15">
        <f>Sug0.2[[#This Row],[OBEP16]]</f>
        <v>11835</v>
      </c>
      <c r="VQ44" s="15">
        <f>Sug0.2[[#This Row],[OBEP17]]</f>
        <v>11937</v>
      </c>
      <c r="VR44" s="15">
        <f>Sug0.2[[#This Row],[OBEP18]]</f>
        <v>12055</v>
      </c>
      <c r="VS44" s="15">
        <f>Sug0.2[[#This Row],[OBEP19]]</f>
        <v>12165</v>
      </c>
      <c r="VT44" s="15">
        <f>Sug0.2[[#This Row],[OBEP20]]</f>
        <v>12269</v>
      </c>
      <c r="VU44" s="15">
        <f>Sug0.2[[#This Row],[OBEP21]]</f>
        <v>12342</v>
      </c>
      <c r="VV44" s="15">
        <f>Sug0.2[[#This Row],[OBEP22]]</f>
        <v>12506</v>
      </c>
      <c r="VW44" s="15">
        <f>Sug0.2[[#This Row],[OBEP23]]</f>
        <v>12588</v>
      </c>
      <c r="VX44" s="15">
        <f>Sug0.2[[#This Row],[OBEP24]]</f>
        <v>12683</v>
      </c>
      <c r="VY44" s="15">
        <f>Sug0.2[[#This Row],[OBEP25]]</f>
        <v>12721</v>
      </c>
      <c r="VZ44" s="15">
        <f>Sug0.2[[#This Row],[OBEP26]]</f>
        <v>12745</v>
      </c>
      <c r="WA44" s="15">
        <f>Sug0.2[[#This Row],[OBEP27]]</f>
        <v>12734</v>
      </c>
      <c r="WB44" s="15">
        <f>Sug0.5[[#This Row],[OBEP2]]</f>
        <v>8510</v>
      </c>
      <c r="WC44" s="15">
        <f>Sug0.5[[#This Row],[OBEP3]]</f>
        <v>8689</v>
      </c>
      <c r="WD44" s="15">
        <f>Sug0.5[[#This Row],[OBEP4]]</f>
        <v>8837</v>
      </c>
      <c r="WE44" s="15">
        <f>Sug0.5[[#This Row],[OBEP5]]</f>
        <v>8933</v>
      </c>
      <c r="WF44" s="15">
        <f>Sug0.5[[#This Row],[OBEP6]]</f>
        <v>9003</v>
      </c>
      <c r="WG44" s="15">
        <f>Sug0.5[[#This Row],[OBEP7]]</f>
        <v>9152</v>
      </c>
      <c r="WH44" s="15">
        <f>Sug0.5[[#This Row],[OBEP8]]</f>
        <v>9224</v>
      </c>
      <c r="WI44" s="15">
        <f>Sug0.5[[#This Row],[OBEP9]]</f>
        <v>9290</v>
      </c>
      <c r="WJ44" s="15">
        <f>Sug0.5[[#This Row],[OBEP10]]</f>
        <v>9408</v>
      </c>
      <c r="WK44" s="15">
        <f>Sug0.5[[#This Row],[OBEP11]]</f>
        <v>9587</v>
      </c>
      <c r="WL44" s="15">
        <f>Sug0.5[[#This Row],[OBEP12]]</f>
        <v>9667</v>
      </c>
      <c r="WM44" s="15">
        <f>Sug0.5[[#This Row],[OBEP13]]</f>
        <v>9693</v>
      </c>
      <c r="WN44" s="15">
        <f>Sug0.5[[#This Row],[OBEP14]]</f>
        <v>9761</v>
      </c>
      <c r="WO44" s="15">
        <f>Sug0.5[[#This Row],[OBEP15]]</f>
        <v>9837</v>
      </c>
      <c r="WP44" s="15">
        <f>Sug0.5[[#This Row],[OBEP16]]</f>
        <v>9904</v>
      </c>
      <c r="WQ44" s="15">
        <f>Sug0.5[[#This Row],[OBEP17]]</f>
        <v>9984</v>
      </c>
      <c r="WR44" s="15">
        <f>Sug0.5[[#This Row],[OBEP18]]</f>
        <v>10048</v>
      </c>
      <c r="WS44" s="15">
        <f>Sug0.5[[#This Row],[OBEP19]]</f>
        <v>10136</v>
      </c>
      <c r="WT44" s="15">
        <f>Sug0.5[[#This Row],[OBEP20]]</f>
        <v>10187</v>
      </c>
      <c r="WU44" s="15">
        <f>Sug0.5[[#This Row],[OBEP21]]</f>
        <v>10229</v>
      </c>
      <c r="WV44" s="15">
        <f>Sug0.5[[#This Row],[OBEP22]]</f>
        <v>10343</v>
      </c>
      <c r="WW44" s="15">
        <f>Sug0.5[[#This Row],[OBEP23]]</f>
        <v>10404</v>
      </c>
      <c r="WX44" s="15">
        <f>Sug0.5[[#This Row],[OBEP24]]</f>
        <v>10500</v>
      </c>
      <c r="WY44" s="15">
        <f>Sug0.5[[#This Row],[OBEP25]]</f>
        <v>10530</v>
      </c>
      <c r="WZ44" s="15">
        <f>Sug0.5[[#This Row],[OBEP26]]</f>
        <v>10584</v>
      </c>
      <c r="XA44" s="15">
        <f>Sug0.5[[#This Row],[OBEP27]]</f>
        <v>10585</v>
      </c>
    </row>
    <row r="45" spans="2:625" x14ac:dyDescent="0.25">
      <c r="B45" s="11">
        <f>Reg[[#This Row],[STEP2]]</f>
        <v>5908</v>
      </c>
      <c r="C45" s="11">
        <f>Reg[[#This Row],[STEP3]]</f>
        <v>6492</v>
      </c>
      <c r="D45" s="11">
        <f>Reg[[#This Row],[STEP4]]</f>
        <v>7005</v>
      </c>
      <c r="E45" s="11">
        <f>Reg[[#This Row],[STEP5]]</f>
        <v>7426</v>
      </c>
      <c r="F45" s="11">
        <f>Reg[[#This Row],[STEP6]]</f>
        <v>7728</v>
      </c>
      <c r="G45" s="11">
        <f>Reg[[#This Row],[STEP7]]</f>
        <v>8055</v>
      </c>
      <c r="H45" s="11">
        <f>Reg[[#This Row],[STEP8]]</f>
        <v>8327</v>
      </c>
      <c r="I45" s="11">
        <f>Reg[[#This Row],[STEP9]]</f>
        <v>8517</v>
      </c>
      <c r="J45" s="11">
        <f>Reg[[#This Row],[STEP10]]</f>
        <v>8722</v>
      </c>
      <c r="K45" s="11">
        <f>Reg[[#This Row],[STEP11]]</f>
        <v>8811</v>
      </c>
      <c r="L45" s="11">
        <f>Reg[[#This Row],[STEP12]]</f>
        <v>8916</v>
      </c>
      <c r="M45" s="11">
        <f>Reg[[#This Row],[STEP13]]</f>
        <v>9048</v>
      </c>
      <c r="N45" s="11">
        <f>Reg[[#This Row],[STEP14]]</f>
        <v>9160</v>
      </c>
      <c r="O45" s="11">
        <f>Reg[[#This Row],[STEP15]]</f>
        <v>9200</v>
      </c>
      <c r="P45" s="11">
        <f>Reg[[#This Row],[STEP16]]</f>
        <v>9259</v>
      </c>
      <c r="Q45" s="11">
        <f>Reg[[#This Row],[STEP17]]</f>
        <v>9320</v>
      </c>
      <c r="R45" s="11">
        <f>Reg[[#This Row],[STEP18]]</f>
        <v>9337</v>
      </c>
      <c r="S45" s="11">
        <f>Reg[[#This Row],[STEP19]]</f>
        <v>9362</v>
      </c>
      <c r="T45" s="11">
        <f>Reg[[#This Row],[STEP20]]</f>
        <v>9417</v>
      </c>
      <c r="U45" s="11">
        <f>Reg[[#This Row],[STEP21]]</f>
        <v>9422</v>
      </c>
      <c r="V45" s="11">
        <f>Reg[[#This Row],[STEP22]]</f>
        <v>9320</v>
      </c>
      <c r="W45" s="11">
        <f>Reg[[#This Row],[STEP23]]</f>
        <v>9425</v>
      </c>
      <c r="X45" s="11">
        <f>Reg[[#This Row],[STEP24]]</f>
        <v>9405</v>
      </c>
      <c r="Y45" s="11">
        <f>Reg[[#This Row],[STEP25]]</f>
        <v>9426</v>
      </c>
      <c r="Z45" s="11">
        <f>Reg[[#This Row],[STEP26]]</f>
        <v>9449</v>
      </c>
      <c r="AA45" s="11">
        <f>Reg[[#This Row],[STEP27]]</f>
        <v>9404</v>
      </c>
      <c r="AB45" s="11">
        <f>Sug0.2[[#This Row],[STEP2]]</f>
        <v>5908</v>
      </c>
      <c r="AC45" s="11">
        <f>Sug0.2[[#This Row],[STEP3]]</f>
        <v>6443</v>
      </c>
      <c r="AD45" s="11">
        <f>Sug0.2[[#This Row],[STEP4]]</f>
        <v>6918</v>
      </c>
      <c r="AE45" s="11">
        <f>Sug0.2[[#This Row],[STEP5]]</f>
        <v>7318</v>
      </c>
      <c r="AF45" s="11">
        <f>Sug0.2[[#This Row],[STEP6]]</f>
        <v>7592</v>
      </c>
      <c r="AG45" s="11">
        <f>Sug0.2[[#This Row],[STEP7]]</f>
        <v>7878</v>
      </c>
      <c r="AH45" s="11">
        <f>Sug0.2[[#This Row],[STEP8]]</f>
        <v>8147</v>
      </c>
      <c r="AI45" s="11">
        <f>Sug0.2[[#This Row],[STEP9]]</f>
        <v>8317</v>
      </c>
      <c r="AJ45" s="11">
        <f>Sug0.2[[#This Row],[STEP10]]</f>
        <v>8514</v>
      </c>
      <c r="AK45" s="11">
        <f>Sug0.2[[#This Row],[STEP11]]</f>
        <v>8601</v>
      </c>
      <c r="AL45" s="11">
        <f>Sug0.2[[#This Row],[STEP12]]</f>
        <v>8725</v>
      </c>
      <c r="AM45" s="11">
        <f>Sug0.2[[#This Row],[STEP13]]</f>
        <v>8868</v>
      </c>
      <c r="AN45" s="11">
        <f>Sug0.2[[#This Row],[STEP14]]</f>
        <v>8986</v>
      </c>
      <c r="AO45" s="11">
        <f>Sug0.2[[#This Row],[STEP15]]</f>
        <v>9047</v>
      </c>
      <c r="AP45" s="11">
        <f>Sug0.2[[#This Row],[STEP16]]</f>
        <v>9121</v>
      </c>
      <c r="AQ45" s="11">
        <f>Sug0.2[[#This Row],[STEP17]]</f>
        <v>9175</v>
      </c>
      <c r="AR45" s="11">
        <f>Sug0.2[[#This Row],[STEP18]]</f>
        <v>9193</v>
      </c>
      <c r="AS45" s="11">
        <f>Sug0.2[[#This Row],[STEP19]]</f>
        <v>9234</v>
      </c>
      <c r="AT45" s="11">
        <f>Sug0.2[[#This Row],[STEP20]]</f>
        <v>9296</v>
      </c>
      <c r="AU45" s="11">
        <f>Sug0.2[[#This Row],[STEP21]]</f>
        <v>9313</v>
      </c>
      <c r="AV45" s="11">
        <f>Sug0.2[[#This Row],[STEP22]]</f>
        <v>9233</v>
      </c>
      <c r="AW45" s="11">
        <f>Sug0.2[[#This Row],[STEP23]]</f>
        <v>9353</v>
      </c>
      <c r="AX45" s="11">
        <f>Sug0.2[[#This Row],[STEP24]]</f>
        <v>9358</v>
      </c>
      <c r="AY45" s="11">
        <f>Sug0.2[[#This Row],[STEP25]]</f>
        <v>9376</v>
      </c>
      <c r="AZ45" s="11">
        <f>Sug0.2[[#This Row],[STEP26]]</f>
        <v>9411</v>
      </c>
      <c r="BA45" s="11">
        <f>Sug0.2[[#This Row],[STEP27]]</f>
        <v>9349</v>
      </c>
      <c r="BB45" s="11">
        <f>Sug0.5[[#This Row],[STEP2]]</f>
        <v>5908</v>
      </c>
      <c r="BC45" s="11">
        <f>Sug0.5[[#This Row],[STEP3]]</f>
        <v>6347</v>
      </c>
      <c r="BD45" s="11">
        <f>Sug0.5[[#This Row],[STEP4]]</f>
        <v>6740</v>
      </c>
      <c r="BE45" s="11">
        <f>Sug0.5[[#This Row],[STEP5]]</f>
        <v>7088</v>
      </c>
      <c r="BF45" s="11">
        <f>Sug0.5[[#This Row],[STEP6]]</f>
        <v>7312</v>
      </c>
      <c r="BG45" s="11">
        <f>Sug0.5[[#This Row],[STEP7]]</f>
        <v>7578</v>
      </c>
      <c r="BH45" s="11">
        <f>Sug0.5[[#This Row],[STEP8]]</f>
        <v>7858</v>
      </c>
      <c r="BI45" s="11">
        <f>Sug0.5[[#This Row],[STEP9]]</f>
        <v>8017</v>
      </c>
      <c r="BJ45" s="11">
        <f>Sug0.5[[#This Row],[STEP10]]</f>
        <v>8196</v>
      </c>
      <c r="BK45" s="11">
        <f>Sug0.5[[#This Row],[STEP11]]</f>
        <v>8305</v>
      </c>
      <c r="BL45" s="11">
        <f>Sug0.5[[#This Row],[STEP12]]</f>
        <v>8413</v>
      </c>
      <c r="BM45" s="11">
        <f>Sug0.5[[#This Row],[STEP13]]</f>
        <v>8562</v>
      </c>
      <c r="BN45" s="11">
        <f>Sug0.5[[#This Row],[STEP14]]</f>
        <v>8676</v>
      </c>
      <c r="BO45" s="11">
        <f>Sug0.5[[#This Row],[STEP15]]</f>
        <v>8741</v>
      </c>
      <c r="BP45" s="11">
        <f>Sug0.5[[#This Row],[STEP16]]</f>
        <v>8820</v>
      </c>
      <c r="BQ45" s="11">
        <f>Sug0.5[[#This Row],[STEP17]]</f>
        <v>8895</v>
      </c>
      <c r="BR45" s="11">
        <f>Sug0.5[[#This Row],[STEP18]]</f>
        <v>8937</v>
      </c>
      <c r="BS45" s="11">
        <f>Sug0.5[[#This Row],[STEP19]]</f>
        <v>8990</v>
      </c>
      <c r="BT45" s="11">
        <f>Sug0.5[[#This Row],[STEP20]]</f>
        <v>9097</v>
      </c>
      <c r="BU45" s="11">
        <f>Sug0.5[[#This Row],[STEP21]]</f>
        <v>9126</v>
      </c>
      <c r="BV45" s="11">
        <f>Sug0.5[[#This Row],[STEP22]]</f>
        <v>9082</v>
      </c>
      <c r="BW45" s="11">
        <f>Sug0.5[[#This Row],[STEP23]]</f>
        <v>9214</v>
      </c>
      <c r="BX45" s="11">
        <f>Sug0.5[[#This Row],[STEP24]]</f>
        <v>9239</v>
      </c>
      <c r="BY45" s="11">
        <f>Sug0.5[[#This Row],[STEP25]]</f>
        <v>9246</v>
      </c>
      <c r="BZ45" s="11">
        <f>Sug0.5[[#This Row],[STEP26]]</f>
        <v>9292</v>
      </c>
      <c r="CA45" s="11">
        <f>Sug0.5[[#This Row],[STEP27]]</f>
        <v>9295</v>
      </c>
      <c r="CB45" s="11">
        <f>Reg[[#This Row],[NASP2]]</f>
        <v>653</v>
      </c>
      <c r="CC45" s="11">
        <f>Reg[[#This Row],[NASP3]]</f>
        <v>855</v>
      </c>
      <c r="CD45" s="11">
        <f>Reg[[#This Row],[NASP4]]</f>
        <v>1043</v>
      </c>
      <c r="CE45" s="11">
        <f>Reg[[#This Row],[NASP5]]</f>
        <v>1257</v>
      </c>
      <c r="CF45" s="11">
        <f>Reg[[#This Row],[NASP6]]</f>
        <v>1478</v>
      </c>
      <c r="CG45" s="11">
        <f>Reg[[#This Row],[NASP7]]</f>
        <v>1681</v>
      </c>
      <c r="CH45" s="11">
        <f>Reg[[#This Row],[NASP8]]</f>
        <v>1898</v>
      </c>
      <c r="CI45" s="11">
        <f>Reg[[#This Row],[NASP9]]</f>
        <v>2130</v>
      </c>
      <c r="CJ45" s="11">
        <f>Reg[[#This Row],[NASP10]]</f>
        <v>2343</v>
      </c>
      <c r="CK45" s="11">
        <f>Reg[[#This Row],[NASP11]]</f>
        <v>2568</v>
      </c>
      <c r="CL45" s="11">
        <f>Reg[[#This Row],[NASP12]]</f>
        <v>2737</v>
      </c>
      <c r="CM45" s="11">
        <f>Reg[[#This Row],[NASP13]]</f>
        <v>2857</v>
      </c>
      <c r="CN45" s="11">
        <f>Reg[[#This Row],[NASP14]]</f>
        <v>3028</v>
      </c>
      <c r="CO45" s="11">
        <f>Reg[[#This Row],[NASP15]]</f>
        <v>3199</v>
      </c>
      <c r="CP45" s="11">
        <f>Reg[[#This Row],[NASP16]]</f>
        <v>3370</v>
      </c>
      <c r="CQ45" s="11">
        <f>Reg[[#This Row],[NASP17]]</f>
        <v>3513</v>
      </c>
      <c r="CR45" s="11">
        <f>Reg[[#This Row],[NASP18]]</f>
        <v>3667</v>
      </c>
      <c r="CS45" s="11">
        <f>Reg[[#This Row],[NASP19]]</f>
        <v>3754</v>
      </c>
      <c r="CT45" s="11">
        <f>Reg[[#This Row],[NASP20]]</f>
        <v>3872</v>
      </c>
      <c r="CU45" s="11">
        <f>Reg[[#This Row],[NASP21]]</f>
        <v>3967</v>
      </c>
      <c r="CV45" s="11">
        <f>Reg[[#This Row],[NASP22]]</f>
        <v>4086</v>
      </c>
      <c r="CW45" s="11">
        <f>Reg[[#This Row],[NASP23]]</f>
        <v>4165</v>
      </c>
      <c r="CX45" s="11">
        <f>Reg[[#This Row],[NASP24]]</f>
        <v>4285</v>
      </c>
      <c r="CY45" s="11">
        <f>Reg[[#This Row],[NASP25]]</f>
        <v>4371</v>
      </c>
      <c r="CZ45" s="11">
        <f>Reg[[#This Row],[NASP26]]</f>
        <v>4459</v>
      </c>
      <c r="DA45" s="11">
        <f>Reg[[#This Row],[NASP27]]</f>
        <v>4559</v>
      </c>
      <c r="DB45" s="11">
        <f>Sug0.2[[#This Row],[NASP2]]</f>
        <v>653</v>
      </c>
      <c r="DC45" s="11">
        <f>Sug0.2[[#This Row],[NASP3]]</f>
        <v>841</v>
      </c>
      <c r="DD45" s="11">
        <f>Sug0.2[[#This Row],[NASP4]]</f>
        <v>1012</v>
      </c>
      <c r="DE45" s="11">
        <f>Sug0.2[[#This Row],[NASP5]]</f>
        <v>1208</v>
      </c>
      <c r="DF45" s="11">
        <f>Sug0.2[[#This Row],[NASP6]]</f>
        <v>1412</v>
      </c>
      <c r="DG45" s="11">
        <f>Sug0.2[[#This Row],[NASP7]]</f>
        <v>1606</v>
      </c>
      <c r="DH45" s="11">
        <f>Sug0.2[[#This Row],[NASP8]]</f>
        <v>1797</v>
      </c>
      <c r="DI45" s="11">
        <f>Sug0.2[[#This Row],[NASP9]]</f>
        <v>2011</v>
      </c>
      <c r="DJ45" s="11">
        <f>Sug0.2[[#This Row],[NASP10]]</f>
        <v>2209</v>
      </c>
      <c r="DK45" s="11">
        <f>Sug0.2[[#This Row],[NASP11]]</f>
        <v>2425</v>
      </c>
      <c r="DL45" s="11">
        <f>Sug0.2[[#This Row],[NASP12]]</f>
        <v>2571</v>
      </c>
      <c r="DM45" s="11">
        <f>Sug0.2[[#This Row],[NASP13]]</f>
        <v>2669</v>
      </c>
      <c r="DN45" s="11">
        <f>Sug0.2[[#This Row],[NASP14]]</f>
        <v>2827</v>
      </c>
      <c r="DO45" s="11">
        <f>Sug0.2[[#This Row],[NASP15]]</f>
        <v>2978</v>
      </c>
      <c r="DP45" s="11">
        <f>Sug0.2[[#This Row],[NASP16]]</f>
        <v>3137</v>
      </c>
      <c r="DQ45" s="11">
        <f>Sug0.2[[#This Row],[NASP17]]</f>
        <v>3266</v>
      </c>
      <c r="DR45" s="11">
        <f>Sug0.2[[#This Row],[NASP18]]</f>
        <v>3416</v>
      </c>
      <c r="DS45" s="11">
        <f>Sug0.2[[#This Row],[NASP19]]</f>
        <v>3493</v>
      </c>
      <c r="DT45" s="11">
        <f>Sug0.2[[#This Row],[NASP20]]</f>
        <v>3607</v>
      </c>
      <c r="DU45" s="11">
        <f>Sug0.2[[#This Row],[NASP21]]</f>
        <v>3688</v>
      </c>
      <c r="DV45" s="11">
        <f>Sug0.2[[#This Row],[NASP22]]</f>
        <v>3797</v>
      </c>
      <c r="DW45" s="11">
        <f>Sug0.2[[#This Row],[NASP23]]</f>
        <v>3854</v>
      </c>
      <c r="DX45" s="11">
        <f>Sug0.2[[#This Row],[NASP24]]</f>
        <v>3958</v>
      </c>
      <c r="DY45" s="11">
        <f>Sug0.2[[#This Row],[NASP25]]</f>
        <v>4053</v>
      </c>
      <c r="DZ45" s="11">
        <f>Sug0.2[[#This Row],[NASP26]]</f>
        <v>4128</v>
      </c>
      <c r="EA45" s="11">
        <f>Sug0.2[[#This Row],[NASP27]]</f>
        <v>4244</v>
      </c>
      <c r="EB45" s="15">
        <f>Sug0.5[[#This Row],[NASP2]]</f>
        <v>653</v>
      </c>
      <c r="EC45" s="15">
        <f>Sug0.5[[#This Row],[NASP3]]</f>
        <v>815</v>
      </c>
      <c r="ED45" s="15">
        <f>Sug0.5[[#This Row],[NASP4]]</f>
        <v>951</v>
      </c>
      <c r="EE45" s="15">
        <f>Sug0.5[[#This Row],[NASP5]]</f>
        <v>1106</v>
      </c>
      <c r="EF45" s="15">
        <f>Sug0.5[[#This Row],[NASP6]]</f>
        <v>1269</v>
      </c>
      <c r="EG45" s="15">
        <f>Sug0.5[[#This Row],[NASP7]]</f>
        <v>1410</v>
      </c>
      <c r="EH45" s="15">
        <f>Sug0.5[[#This Row],[NASP8]]</f>
        <v>1542</v>
      </c>
      <c r="EI45" s="15">
        <f>Sug0.5[[#This Row],[NASP9]]</f>
        <v>1718</v>
      </c>
      <c r="EJ45" s="15">
        <f>Sug0.5[[#This Row],[NASP10]]</f>
        <v>1881</v>
      </c>
      <c r="EK45" s="15">
        <f>Sug0.5[[#This Row],[NASP11]]</f>
        <v>2048</v>
      </c>
      <c r="EL45" s="15">
        <f>Sug0.5[[#This Row],[NASP12]]</f>
        <v>2171</v>
      </c>
      <c r="EM45" s="15">
        <f>Sug0.5[[#This Row],[NASP13]]</f>
        <v>2238</v>
      </c>
      <c r="EN45" s="15">
        <f>Sug0.5[[#This Row],[NASP14]]</f>
        <v>2382</v>
      </c>
      <c r="EO45" s="15">
        <f>Sug0.5[[#This Row],[NASP15]]</f>
        <v>2497</v>
      </c>
      <c r="EP45" s="15">
        <f>Sug0.5[[#This Row],[NASP16]]</f>
        <v>2629</v>
      </c>
      <c r="EQ45" s="15">
        <f>Sug0.5[[#This Row],[NASP17]]</f>
        <v>2739</v>
      </c>
      <c r="ER45" s="15">
        <f>Sug0.5[[#This Row],[NASP18]]</f>
        <v>2861</v>
      </c>
      <c r="ES45" s="15">
        <f>Sug0.5[[#This Row],[NASP19]]</f>
        <v>2925</v>
      </c>
      <c r="ET45" s="15">
        <f>Sug0.5[[#This Row],[NASP20]]</f>
        <v>2996</v>
      </c>
      <c r="EU45" s="15">
        <f>Sug0.5[[#This Row],[NASP21]]</f>
        <v>3066</v>
      </c>
      <c r="EV45" s="15">
        <f>Sug0.5[[#This Row],[NASP22]]</f>
        <v>3154</v>
      </c>
      <c r="EW45" s="15">
        <f>Sug0.5[[#This Row],[NASP23]]</f>
        <v>3193</v>
      </c>
      <c r="EX45" s="15">
        <f>Sug0.5[[#This Row],[NASP24]]</f>
        <v>3281</v>
      </c>
      <c r="EY45" s="15">
        <f>Sug0.5[[#This Row],[NASP25]]</f>
        <v>3378</v>
      </c>
      <c r="EZ45" s="15">
        <f>Sug0.5[[#This Row],[NASP26]]</f>
        <v>3442</v>
      </c>
      <c r="FA45" s="15">
        <f>Sug0.5[[#This Row],[NASP27]]</f>
        <v>3531</v>
      </c>
      <c r="FB45" s="15">
        <f>Reg[[#This Row],[CIRP2]]</f>
        <v>72</v>
      </c>
      <c r="FC45" s="15">
        <f>Reg[[#This Row],[CIRP3]]</f>
        <v>81</v>
      </c>
      <c r="FD45" s="15">
        <f>Reg[[#This Row],[CIRP4]]</f>
        <v>98</v>
      </c>
      <c r="FE45" s="15">
        <f>Reg[[#This Row],[CIRP5]]</f>
        <v>109</v>
      </c>
      <c r="FF45" s="15">
        <f>Reg[[#This Row],[CIRP6]]</f>
        <v>130</v>
      </c>
      <c r="FG45" s="15">
        <f>Reg[[#This Row],[CIRP7]]</f>
        <v>155</v>
      </c>
      <c r="FH45" s="15">
        <f>Reg[[#This Row],[CIRP8]]</f>
        <v>169</v>
      </c>
      <c r="FI45" s="15">
        <f>Reg[[#This Row],[CIRP9]]</f>
        <v>205</v>
      </c>
      <c r="FJ45" s="15">
        <f>Reg[[#This Row],[CIRP10]]</f>
        <v>230</v>
      </c>
      <c r="FK45" s="15">
        <f>Reg[[#This Row],[CIRP11]]</f>
        <v>268</v>
      </c>
      <c r="FL45" s="15">
        <f>Reg[[#This Row],[CIRP12]]</f>
        <v>301</v>
      </c>
      <c r="FM45" s="15">
        <f>Reg[[#This Row],[CIRP13]]</f>
        <v>321</v>
      </c>
      <c r="FN45" s="15">
        <f>Reg[[#This Row],[CIRP14]]</f>
        <v>343</v>
      </c>
      <c r="FO45" s="15">
        <f>Reg[[#This Row],[CIRP15]]</f>
        <v>363</v>
      </c>
      <c r="FP45" s="15">
        <f>Reg[[#This Row],[CIRP16]]</f>
        <v>395</v>
      </c>
      <c r="FQ45" s="15">
        <f>Reg[[#This Row],[CIRP17]]</f>
        <v>413</v>
      </c>
      <c r="FR45" s="15">
        <f>Reg[[#This Row],[CIRP18]]</f>
        <v>452</v>
      </c>
      <c r="FS45" s="15">
        <f>Reg[[#This Row],[CIRP19]]</f>
        <v>477</v>
      </c>
      <c r="FT45" s="15">
        <f>Reg[[#This Row],[CIRP20]]</f>
        <v>506</v>
      </c>
      <c r="FU45" s="15">
        <f>Reg[[#This Row],[CIRP21]]</f>
        <v>535</v>
      </c>
      <c r="FV45" s="15">
        <f>Reg[[#This Row],[CIRP22]]</f>
        <v>569</v>
      </c>
      <c r="FW45" s="15">
        <f>Reg[[#This Row],[CIRP23]]</f>
        <v>589</v>
      </c>
      <c r="FX45" s="15">
        <f>Reg[[#This Row],[CIRP24]]</f>
        <v>600</v>
      </c>
      <c r="FY45" s="15">
        <f>Reg[[#This Row],[CIRP25]]</f>
        <v>606</v>
      </c>
      <c r="FZ45" s="15">
        <f>Reg[[#This Row],[CIRP26]]</f>
        <v>620</v>
      </c>
      <c r="GA45" s="15">
        <f>Reg[[#This Row],[CIRP27]]</f>
        <v>651</v>
      </c>
      <c r="GB45" s="15">
        <f>Sug0.2[[#This Row],[CIRP2]]</f>
        <v>72</v>
      </c>
      <c r="GC45" s="15">
        <f>Sug0.2[[#This Row],[CIRP3]]</f>
        <v>79</v>
      </c>
      <c r="GD45" s="15">
        <f>Sug0.2[[#This Row],[CIRP4]]</f>
        <v>94</v>
      </c>
      <c r="GE45" s="15">
        <f>Sug0.2[[#This Row],[CIRP5]]</f>
        <v>102</v>
      </c>
      <c r="GF45" s="15">
        <f>Sug0.2[[#This Row],[CIRP6]]</f>
        <v>118</v>
      </c>
      <c r="GG45" s="15">
        <f>Sug0.2[[#This Row],[CIRP7]]</f>
        <v>140</v>
      </c>
      <c r="GH45" s="15">
        <f>Sug0.2[[#This Row],[CIRP8]]</f>
        <v>153</v>
      </c>
      <c r="GI45" s="15">
        <f>Sug0.2[[#This Row],[CIRP9]]</f>
        <v>183</v>
      </c>
      <c r="GJ45" s="15">
        <f>Sug0.2[[#This Row],[CIRP10]]</f>
        <v>203</v>
      </c>
      <c r="GK45" s="15">
        <f>Sug0.2[[#This Row],[CIRP11]]</f>
        <v>234</v>
      </c>
      <c r="GL45" s="15">
        <f>Sug0.2[[#This Row],[CIRP12]]</f>
        <v>265</v>
      </c>
      <c r="GM45" s="15">
        <f>Sug0.2[[#This Row],[CIRP13]]</f>
        <v>289</v>
      </c>
      <c r="GN45" s="15">
        <f>Sug0.2[[#This Row],[CIRP14]]</f>
        <v>308</v>
      </c>
      <c r="GO45" s="15">
        <f>Sug0.2[[#This Row],[CIRP15]]</f>
        <v>323</v>
      </c>
      <c r="GP45" s="15">
        <f>Sug0.2[[#This Row],[CIRP16]]</f>
        <v>349</v>
      </c>
      <c r="GQ45" s="15">
        <f>Sug0.2[[#This Row],[CIRP17]]</f>
        <v>368</v>
      </c>
      <c r="GR45" s="15">
        <f>Sug0.2[[#This Row],[CIRP18]]</f>
        <v>399</v>
      </c>
      <c r="GS45" s="15">
        <f>Sug0.2[[#This Row],[CIRP19]]</f>
        <v>416</v>
      </c>
      <c r="GT45" s="15">
        <f>Sug0.2[[#This Row],[CIRP20]]</f>
        <v>438</v>
      </c>
      <c r="GU45" s="15">
        <f>Sug0.2[[#This Row],[CIRP21]]</f>
        <v>466</v>
      </c>
      <c r="GV45" s="15">
        <f>Sug0.2[[#This Row],[CIRP22]]</f>
        <v>496</v>
      </c>
      <c r="GW45" s="15">
        <f>Sug0.2[[#This Row],[CIRP23]]</f>
        <v>510</v>
      </c>
      <c r="GX45" s="15">
        <f>Sug0.2[[#This Row],[CIRP24]]</f>
        <v>516</v>
      </c>
      <c r="GY45" s="15">
        <f>Sug0.2[[#This Row],[CIRP25]]</f>
        <v>522</v>
      </c>
      <c r="GZ45" s="15">
        <f>Sug0.2[[#This Row],[CIRP26]]</f>
        <v>542</v>
      </c>
      <c r="HA45" s="15">
        <f>Sug0.2[[#This Row],[CIRP27]]</f>
        <v>567</v>
      </c>
      <c r="HB45" s="15">
        <f>Sug0.5[[#This Row],[CIRP2]]</f>
        <v>72</v>
      </c>
      <c r="HC45" s="15">
        <f>Sug0.5[[#This Row],[CIRP3]]</f>
        <v>76</v>
      </c>
      <c r="HD45" s="15">
        <f>Sug0.5[[#This Row],[CIRP4]]</f>
        <v>89</v>
      </c>
      <c r="HE45" s="15">
        <f>Sug0.5[[#This Row],[CIRP5]]</f>
        <v>94</v>
      </c>
      <c r="HF45" s="15">
        <f>Sug0.5[[#This Row],[CIRP6]]</f>
        <v>105</v>
      </c>
      <c r="HG45" s="15">
        <f>Sug0.5[[#This Row],[CIRP7]]</f>
        <v>122</v>
      </c>
      <c r="HH45" s="15">
        <f>Sug0.5[[#This Row],[CIRP8]]</f>
        <v>129</v>
      </c>
      <c r="HI45" s="15">
        <f>Sug0.5[[#This Row],[CIRP9]]</f>
        <v>150</v>
      </c>
      <c r="HJ45" s="15">
        <f>Sug0.5[[#This Row],[CIRP10]]</f>
        <v>167</v>
      </c>
      <c r="HK45" s="15">
        <f>Sug0.5[[#This Row],[CIRP11]]</f>
        <v>195</v>
      </c>
      <c r="HL45" s="15">
        <f>Sug0.5[[#This Row],[CIRP12]]</f>
        <v>219</v>
      </c>
      <c r="HM45" s="15">
        <f>Sug0.5[[#This Row],[CIRP13]]</f>
        <v>234</v>
      </c>
      <c r="HN45" s="15">
        <f>Sug0.5[[#This Row],[CIRP14]]</f>
        <v>247</v>
      </c>
      <c r="HO45" s="15">
        <f>Sug0.5[[#This Row],[CIRP15]]</f>
        <v>254</v>
      </c>
      <c r="HP45" s="15">
        <f>Sug0.5[[#This Row],[CIRP16]]</f>
        <v>272</v>
      </c>
      <c r="HQ45" s="15">
        <f>Sug0.5[[#This Row],[CIRP17]]</f>
        <v>286</v>
      </c>
      <c r="HR45" s="15">
        <f>Sug0.5[[#This Row],[CIRP18]]</f>
        <v>308</v>
      </c>
      <c r="HS45" s="15">
        <f>Sug0.5[[#This Row],[CIRP19]]</f>
        <v>320</v>
      </c>
      <c r="HT45" s="15">
        <f>Sug0.5[[#This Row],[CIRP20]]</f>
        <v>339</v>
      </c>
      <c r="HU45" s="15">
        <f>Sug0.5[[#This Row],[CIRP21]]</f>
        <v>356</v>
      </c>
      <c r="HV45" s="15">
        <f>Sug0.5[[#This Row],[CIRP22]]</f>
        <v>373</v>
      </c>
      <c r="HW45" s="15">
        <f>Sug0.5[[#This Row],[CIRP23]]</f>
        <v>380</v>
      </c>
      <c r="HX45" s="15">
        <f>Sug0.5[[#This Row],[CIRP24]]</f>
        <v>391</v>
      </c>
      <c r="HY45" s="15">
        <f>Sug0.5[[#This Row],[CIRP25]]</f>
        <v>397</v>
      </c>
      <c r="HZ45" s="15">
        <f>Sug0.5[[#This Row],[CIRP26]]</f>
        <v>410</v>
      </c>
      <c r="IA45" s="15">
        <f>Sug0.5[[#This Row],[CIRP27]]</f>
        <v>425</v>
      </c>
      <c r="IB45" s="15">
        <f>Reg[[#This Row],[HCCP2]]</f>
        <v>9</v>
      </c>
      <c r="IC45" s="15">
        <f>Reg[[#This Row],[HCCP3]]</f>
        <v>5</v>
      </c>
      <c r="ID45" s="15">
        <f>Reg[[#This Row],[HCCP4]]</f>
        <v>5</v>
      </c>
      <c r="IE45" s="15">
        <f>Reg[[#This Row],[HCCP5]]</f>
        <v>6</v>
      </c>
      <c r="IF45" s="15">
        <f>Reg[[#This Row],[HCCP6]]</f>
        <v>3</v>
      </c>
      <c r="IG45" s="15">
        <f>Reg[[#This Row],[HCCP7]]</f>
        <v>6</v>
      </c>
      <c r="IH45" s="15">
        <f>Reg[[#This Row],[HCCP8]]</f>
        <v>6</v>
      </c>
      <c r="II45" s="15">
        <f>Reg[[#This Row],[HCCP9]]</f>
        <v>6</v>
      </c>
      <c r="IJ45" s="15">
        <f>Reg[[#This Row],[HCCP10]]</f>
        <v>9</v>
      </c>
      <c r="IK45" s="15">
        <f>Reg[[#This Row],[HCCP11]]</f>
        <v>6</v>
      </c>
      <c r="IL45" s="15">
        <f>Reg[[#This Row],[HCCP12]]</f>
        <v>9</v>
      </c>
      <c r="IM45" s="15">
        <f>Reg[[#This Row],[HCCP13]]</f>
        <v>12</v>
      </c>
      <c r="IN45" s="15">
        <f>Reg[[#This Row],[HCCP14]]</f>
        <v>18</v>
      </c>
      <c r="IO45" s="15">
        <f>Reg[[#This Row],[HCCP15]]</f>
        <v>18</v>
      </c>
      <c r="IP45" s="15">
        <f>Reg[[#This Row],[HCCP16]]</f>
        <v>17</v>
      </c>
      <c r="IQ45" s="15">
        <f>Reg[[#This Row],[HCCP17]]</f>
        <v>14</v>
      </c>
      <c r="IR45" s="15">
        <f>Reg[[#This Row],[HCCP18]]</f>
        <v>14</v>
      </c>
      <c r="IS45" s="15">
        <f>Reg[[#This Row],[HCCP19]]</f>
        <v>14</v>
      </c>
      <c r="IT45" s="15">
        <f>Reg[[#This Row],[HCCP20]]</f>
        <v>27</v>
      </c>
      <c r="IU45" s="15">
        <f>Reg[[#This Row],[HCCP21]]</f>
        <v>17</v>
      </c>
      <c r="IV45" s="15">
        <f>Reg[[#This Row],[HCCP22]]</f>
        <v>23</v>
      </c>
      <c r="IW45" s="15">
        <f>Reg[[#This Row],[HCCP23]]</f>
        <v>29</v>
      </c>
      <c r="IX45" s="15">
        <f>Reg[[#This Row],[HCCP24]]</f>
        <v>25</v>
      </c>
      <c r="IY45" s="15">
        <f>Reg[[#This Row],[HCCP25]]</f>
        <v>28</v>
      </c>
      <c r="IZ45" s="15">
        <f>Reg[[#This Row],[HCCP26]]</f>
        <v>29</v>
      </c>
      <c r="JA45" s="15">
        <f>Reg[[#This Row],[HCCP27]]</f>
        <v>21</v>
      </c>
      <c r="JB45" s="15">
        <f>Sug0.2[[#This Row],[HCCP2]]</f>
        <v>9</v>
      </c>
      <c r="JC45" s="15">
        <f>Sug0.2[[#This Row],[HCCP3]]</f>
        <v>5</v>
      </c>
      <c r="JD45" s="15">
        <f>Sug0.2[[#This Row],[HCCP4]]</f>
        <v>5</v>
      </c>
      <c r="JE45" s="15">
        <f>Sug0.2[[#This Row],[HCCP5]]</f>
        <v>6</v>
      </c>
      <c r="JF45" s="15">
        <f>Sug0.2[[#This Row],[HCCP6]]</f>
        <v>3</v>
      </c>
      <c r="JG45" s="15">
        <f>Sug0.2[[#This Row],[HCCP7]]</f>
        <v>6</v>
      </c>
      <c r="JH45" s="15">
        <f>Sug0.2[[#This Row],[HCCP8]]</f>
        <v>6</v>
      </c>
      <c r="JI45" s="15">
        <f>Sug0.2[[#This Row],[HCCP9]]</f>
        <v>6</v>
      </c>
      <c r="JJ45" s="15">
        <f>Sug0.2[[#This Row],[HCCP10]]</f>
        <v>8</v>
      </c>
      <c r="JK45" s="15">
        <f>Sug0.2[[#This Row],[HCCP11]]</f>
        <v>6</v>
      </c>
      <c r="JL45" s="15">
        <f>Sug0.2[[#This Row],[HCCP12]]</f>
        <v>9</v>
      </c>
      <c r="JM45" s="15">
        <f>Sug0.2[[#This Row],[HCCP13]]</f>
        <v>10</v>
      </c>
      <c r="JN45" s="15">
        <f>Sug0.2[[#This Row],[HCCP14]]</f>
        <v>16</v>
      </c>
      <c r="JO45" s="15">
        <f>Sug0.2[[#This Row],[HCCP15]]</f>
        <v>17</v>
      </c>
      <c r="JP45" s="15">
        <f>Sug0.2[[#This Row],[HCCP16]]</f>
        <v>17</v>
      </c>
      <c r="JQ45" s="15">
        <f>Sug0.2[[#This Row],[HCCP17]]</f>
        <v>14</v>
      </c>
      <c r="JR45" s="15">
        <f>Sug0.2[[#This Row],[HCCP18]]</f>
        <v>14</v>
      </c>
      <c r="JS45" s="15">
        <f>Sug0.2[[#This Row],[HCCP19]]</f>
        <v>13</v>
      </c>
      <c r="JT45" s="15">
        <f>Sug0.2[[#This Row],[HCCP20]]</f>
        <v>24</v>
      </c>
      <c r="JU45" s="15">
        <f>Sug0.2[[#This Row],[HCCP21]]</f>
        <v>13</v>
      </c>
      <c r="JV45" s="15">
        <f>Sug0.2[[#This Row],[HCCP22]]</f>
        <v>20</v>
      </c>
      <c r="JW45" s="15">
        <f>Sug0.2[[#This Row],[HCCP23]]</f>
        <v>26</v>
      </c>
      <c r="JX45" s="15">
        <f>Sug0.2[[#This Row],[HCCP24]]</f>
        <v>22</v>
      </c>
      <c r="JY45" s="15">
        <f>Sug0.2[[#This Row],[HCCP25]]</f>
        <v>25</v>
      </c>
      <c r="JZ45" s="15">
        <f>Sug0.2[[#This Row],[HCCP26]]</f>
        <v>24</v>
      </c>
      <c r="KA45" s="15">
        <f>Sug0.2[[#This Row],[HCCP27]]</f>
        <v>19</v>
      </c>
      <c r="KB45" s="15">
        <f>Sug0.5[[#This Row],[HCCP2]]</f>
        <v>9</v>
      </c>
      <c r="KC45" s="15">
        <f>Sug0.5[[#This Row],[HCCP3]]</f>
        <v>5</v>
      </c>
      <c r="KD45" s="15">
        <f>Sug0.5[[#This Row],[HCCP4]]</f>
        <v>5</v>
      </c>
      <c r="KE45" s="15">
        <f>Sug0.5[[#This Row],[HCCP5]]</f>
        <v>6</v>
      </c>
      <c r="KF45" s="15">
        <f>Sug0.5[[#This Row],[HCCP6]]</f>
        <v>3</v>
      </c>
      <c r="KG45" s="15">
        <f>Sug0.5[[#This Row],[HCCP7]]</f>
        <v>6</v>
      </c>
      <c r="KH45" s="15">
        <f>Sug0.5[[#This Row],[HCCP8]]</f>
        <v>6</v>
      </c>
      <c r="KI45" s="15">
        <f>Sug0.5[[#This Row],[HCCP9]]</f>
        <v>6</v>
      </c>
      <c r="KJ45" s="15">
        <f>Sug0.5[[#This Row],[HCCP10]]</f>
        <v>7</v>
      </c>
      <c r="KK45" s="15">
        <f>Sug0.5[[#This Row],[HCCP11]]</f>
        <v>4</v>
      </c>
      <c r="KL45" s="15">
        <f>Sug0.5[[#This Row],[HCCP12]]</f>
        <v>7</v>
      </c>
      <c r="KM45" s="15">
        <f>Sug0.5[[#This Row],[HCCP13]]</f>
        <v>10</v>
      </c>
      <c r="KN45" s="15">
        <f>Sug0.5[[#This Row],[HCCP14]]</f>
        <v>15</v>
      </c>
      <c r="KO45" s="15">
        <f>Sug0.5[[#This Row],[HCCP15]]</f>
        <v>16</v>
      </c>
      <c r="KP45" s="15">
        <f>Sug0.5[[#This Row],[HCCP16]]</f>
        <v>13</v>
      </c>
      <c r="KQ45" s="15">
        <f>Sug0.5[[#This Row],[HCCP17]]</f>
        <v>10</v>
      </c>
      <c r="KR45" s="15">
        <f>Sug0.5[[#This Row],[HCCP18]]</f>
        <v>10</v>
      </c>
      <c r="KS45" s="15">
        <f>Sug0.5[[#This Row],[HCCP19]]</f>
        <v>9</v>
      </c>
      <c r="KT45" s="15">
        <f>Sug0.5[[#This Row],[HCCP20]]</f>
        <v>17</v>
      </c>
      <c r="KU45" s="15">
        <f>Sug0.5[[#This Row],[HCCP21]]</f>
        <v>8</v>
      </c>
      <c r="KV45" s="15">
        <f>Sug0.5[[#This Row],[HCCP22]]</f>
        <v>14</v>
      </c>
      <c r="KW45" s="15">
        <f>Sug0.5[[#This Row],[HCCP23]]</f>
        <v>21</v>
      </c>
      <c r="KX45" s="15">
        <f>Sug0.5[[#This Row],[HCCP24]]</f>
        <v>16</v>
      </c>
      <c r="KY45" s="15">
        <f>Sug0.5[[#This Row],[HCCP25]]</f>
        <v>18</v>
      </c>
      <c r="KZ45" s="15">
        <f>Sug0.5[[#This Row],[HCCP26]]</f>
        <v>17</v>
      </c>
      <c r="LA45" s="15">
        <f>Sug0.5[[#This Row],[HCCP27]]</f>
        <v>12</v>
      </c>
      <c r="LB45" s="15">
        <f>Reg[[#This Row],[CHDP2]]</f>
        <v>1479</v>
      </c>
      <c r="LC45" s="15">
        <f>Reg[[#This Row],[CHDP3]]</f>
        <v>1539</v>
      </c>
      <c r="LD45" s="15">
        <f>Reg[[#This Row],[CHDP4]]</f>
        <v>1575</v>
      </c>
      <c r="LE45" s="15">
        <f>Reg[[#This Row],[CHDP5]]</f>
        <v>1643</v>
      </c>
      <c r="LF45" s="15">
        <f>Reg[[#This Row],[CHDP6]]</f>
        <v>1686</v>
      </c>
      <c r="LG45" s="15">
        <f>Reg[[#This Row],[CHDP7]]</f>
        <v>1736</v>
      </c>
      <c r="LH45" s="15">
        <f>Reg[[#This Row],[CHDP8]]</f>
        <v>1807</v>
      </c>
      <c r="LI45" s="15">
        <f>Reg[[#This Row],[CHDP9]]</f>
        <v>1837</v>
      </c>
      <c r="LJ45" s="15">
        <f>Reg[[#This Row],[CHDP10]]</f>
        <v>1902</v>
      </c>
      <c r="LK45" s="15">
        <f>Reg[[#This Row],[CHDP11]]</f>
        <v>1947</v>
      </c>
      <c r="LL45" s="15">
        <f>Reg[[#This Row],[CHDP12]]</f>
        <v>1994</v>
      </c>
      <c r="LM45" s="15">
        <f>Reg[[#This Row],[CHDP13]]</f>
        <v>2066</v>
      </c>
      <c r="LN45" s="15">
        <f>Reg[[#This Row],[CHDP14]]</f>
        <v>2120</v>
      </c>
      <c r="LO45" s="15">
        <f>Reg[[#This Row],[CHDP15]]</f>
        <v>2132</v>
      </c>
      <c r="LP45" s="15">
        <f>Reg[[#This Row],[CHDP16]]</f>
        <v>2167</v>
      </c>
      <c r="LQ45" s="15">
        <f>Reg[[#This Row],[CHDP17]]</f>
        <v>2188</v>
      </c>
      <c r="LR45" s="15">
        <f>Reg[[#This Row],[CHDP18]]</f>
        <v>2209</v>
      </c>
      <c r="LS45" s="15">
        <f>Reg[[#This Row],[CHDP19]]</f>
        <v>2237</v>
      </c>
      <c r="LT45" s="15">
        <f>Reg[[#This Row],[CHDP20]]</f>
        <v>2248</v>
      </c>
      <c r="LU45" s="15">
        <f>Reg[[#This Row],[CHDP21]]</f>
        <v>2277</v>
      </c>
      <c r="LV45" s="15">
        <f>Reg[[#This Row],[CHDP22]]</f>
        <v>2298</v>
      </c>
      <c r="LW45" s="15">
        <f>Reg[[#This Row],[CHDP23]]</f>
        <v>2310</v>
      </c>
      <c r="LX45" s="15">
        <f>Reg[[#This Row],[CHDP24]]</f>
        <v>2311</v>
      </c>
      <c r="LY45" s="15">
        <f>Reg[[#This Row],[CHDP25]]</f>
        <v>2291</v>
      </c>
      <c r="LZ45" s="15">
        <f>Reg[[#This Row],[CHDP26]]</f>
        <v>2324</v>
      </c>
      <c r="MA45" s="15">
        <f>Reg[[#This Row],[CHDP27]]</f>
        <v>2346</v>
      </c>
      <c r="MB45" s="15">
        <f>Sug0.2[[#This Row],[CHDP2]]</f>
        <v>1479</v>
      </c>
      <c r="MC45" s="15">
        <f>Sug0.2[[#This Row],[CHDP3]]</f>
        <v>1539</v>
      </c>
      <c r="MD45" s="15">
        <f>Sug0.2[[#This Row],[CHDP4]]</f>
        <v>1574</v>
      </c>
      <c r="ME45" s="15">
        <f>Sug0.2[[#This Row],[CHDP5]]</f>
        <v>1642</v>
      </c>
      <c r="MF45" s="15">
        <f>Sug0.2[[#This Row],[CHDP6]]</f>
        <v>1681</v>
      </c>
      <c r="MG45" s="15">
        <f>Sug0.2[[#This Row],[CHDP7]]</f>
        <v>1729</v>
      </c>
      <c r="MH45" s="15">
        <f>Sug0.2[[#This Row],[CHDP8]]</f>
        <v>1796</v>
      </c>
      <c r="MI45" s="15">
        <f>Sug0.2[[#This Row],[CHDP9]]</f>
        <v>1823</v>
      </c>
      <c r="MJ45" s="15">
        <f>Sug0.2[[#This Row],[CHDP10]]</f>
        <v>1883</v>
      </c>
      <c r="MK45" s="15">
        <f>Sug0.2[[#This Row],[CHDP11]]</f>
        <v>1927</v>
      </c>
      <c r="ML45" s="15">
        <f>Sug0.2[[#This Row],[CHDP12]]</f>
        <v>1971</v>
      </c>
      <c r="MM45" s="15">
        <f>Sug0.2[[#This Row],[CHDP13]]</f>
        <v>2037</v>
      </c>
      <c r="MN45" s="15">
        <f>Sug0.2[[#This Row],[CHDP14]]</f>
        <v>2087</v>
      </c>
      <c r="MO45" s="15">
        <f>Sug0.2[[#This Row],[CHDP15]]</f>
        <v>2097</v>
      </c>
      <c r="MP45" s="15">
        <f>Sug0.2[[#This Row],[CHDP16]]</f>
        <v>2130</v>
      </c>
      <c r="MQ45" s="15">
        <f>Sug0.2[[#This Row],[CHDP17]]</f>
        <v>2152</v>
      </c>
      <c r="MR45" s="15">
        <f>Sug0.2[[#This Row],[CHDP18]]</f>
        <v>2173</v>
      </c>
      <c r="MS45" s="15">
        <f>Sug0.2[[#This Row],[CHDP19]]</f>
        <v>2200</v>
      </c>
      <c r="MT45" s="15">
        <f>Sug0.2[[#This Row],[CHDP20]]</f>
        <v>2209</v>
      </c>
      <c r="MU45" s="15">
        <f>Sug0.2[[#This Row],[CHDP21]]</f>
        <v>2240</v>
      </c>
      <c r="MV45" s="15">
        <f>Sug0.2[[#This Row],[CHDP22]]</f>
        <v>2262</v>
      </c>
      <c r="MW45" s="15">
        <f>Sug0.2[[#This Row],[CHDP23]]</f>
        <v>2275</v>
      </c>
      <c r="MX45" s="15">
        <f>Sug0.2[[#This Row],[CHDP24]]</f>
        <v>2279</v>
      </c>
      <c r="MY45" s="15">
        <f>Sug0.2[[#This Row],[CHDP25]]</f>
        <v>2262</v>
      </c>
      <c r="MZ45" s="15">
        <f>Sug0.2[[#This Row],[CHDP26]]</f>
        <v>2293</v>
      </c>
      <c r="NA45" s="15">
        <f>Sug0.2[[#This Row],[CHDP27]]</f>
        <v>2323</v>
      </c>
      <c r="NB45" s="15">
        <f>Sug0.5[[#This Row],[CHDP2]]</f>
        <v>1479</v>
      </c>
      <c r="NC45" s="15">
        <f>Sug0.5[[#This Row],[CHDP3]]</f>
        <v>1539</v>
      </c>
      <c r="ND45" s="15">
        <f>Sug0.5[[#This Row],[CHDP4]]</f>
        <v>1572</v>
      </c>
      <c r="NE45" s="15">
        <f>Sug0.5[[#This Row],[CHDP5]]</f>
        <v>1637</v>
      </c>
      <c r="NF45" s="15">
        <f>Sug0.5[[#This Row],[CHDP6]]</f>
        <v>1672</v>
      </c>
      <c r="NG45" s="15">
        <f>Sug0.5[[#This Row],[CHDP7]]</f>
        <v>1715</v>
      </c>
      <c r="NH45" s="15">
        <f>Sug0.5[[#This Row],[CHDP8]]</f>
        <v>1777</v>
      </c>
      <c r="NI45" s="15">
        <f>Sug0.5[[#This Row],[CHDP9]]</f>
        <v>1800</v>
      </c>
      <c r="NJ45" s="15">
        <f>Sug0.5[[#This Row],[CHDP10]]</f>
        <v>1851</v>
      </c>
      <c r="NK45" s="15">
        <f>Sug0.5[[#This Row],[CHDP11]]</f>
        <v>1889</v>
      </c>
      <c r="NL45" s="15">
        <f>Sug0.5[[#This Row],[CHDP12]]</f>
        <v>1928</v>
      </c>
      <c r="NM45" s="15">
        <f>Sug0.5[[#This Row],[CHDP13]]</f>
        <v>1983</v>
      </c>
      <c r="NN45" s="15">
        <f>Sug0.5[[#This Row],[CHDP14]]</f>
        <v>2028</v>
      </c>
      <c r="NO45" s="15">
        <f>Sug0.5[[#This Row],[CHDP15]]</f>
        <v>2036</v>
      </c>
      <c r="NP45" s="15">
        <f>Sug0.5[[#This Row],[CHDP16]]</f>
        <v>2071</v>
      </c>
      <c r="NQ45" s="15">
        <f>Sug0.5[[#This Row],[CHDP17]]</f>
        <v>2091</v>
      </c>
      <c r="NR45" s="15">
        <f>Sug0.5[[#This Row],[CHDP18]]</f>
        <v>2116</v>
      </c>
      <c r="NS45" s="15">
        <f>Sug0.5[[#This Row],[CHDP19]]</f>
        <v>2144</v>
      </c>
      <c r="NT45" s="15">
        <f>Sug0.5[[#This Row],[CHDP20]]</f>
        <v>2150</v>
      </c>
      <c r="NU45" s="15">
        <f>Sug0.5[[#This Row],[CHDP21]]</f>
        <v>2183</v>
      </c>
      <c r="NV45" s="15">
        <f>Sug0.5[[#This Row],[CHDP22]]</f>
        <v>2197</v>
      </c>
      <c r="NW45" s="15">
        <f>Sug0.5[[#This Row],[CHDP23]]</f>
        <v>2206</v>
      </c>
      <c r="NX45" s="15">
        <f>Sug0.5[[#This Row],[CHDP24]]</f>
        <v>2207</v>
      </c>
      <c r="NY45" s="15">
        <f>Sug0.5[[#This Row],[CHDP25]]</f>
        <v>2193</v>
      </c>
      <c r="NZ45" s="15">
        <f>Sug0.5[[#This Row],[CHDP26]]</f>
        <v>2225</v>
      </c>
      <c r="OA45" s="15">
        <f>Sug0.5[[#This Row],[CHDP27]]</f>
        <v>2255</v>
      </c>
      <c r="OB45" s="15">
        <f>Reg[[#This Row],[T2DP2]]</f>
        <v>2044</v>
      </c>
      <c r="OC45" s="15">
        <f>Reg[[#This Row],[T2DP3]]</f>
        <v>2120</v>
      </c>
      <c r="OD45" s="15">
        <f>Reg[[#This Row],[T2DP4]]</f>
        <v>2226</v>
      </c>
      <c r="OE45" s="15">
        <f>Reg[[#This Row],[T2DP5]]</f>
        <v>2358</v>
      </c>
      <c r="OF45" s="15">
        <f>Reg[[#This Row],[T2DP6]]</f>
        <v>2442</v>
      </c>
      <c r="OG45" s="15">
        <f>Reg[[#This Row],[T2DP7]]</f>
        <v>2584</v>
      </c>
      <c r="OH45" s="15">
        <f>Reg[[#This Row],[T2DP8]]</f>
        <v>2702</v>
      </c>
      <c r="OI45" s="15">
        <f>Reg[[#This Row],[T2DP9]]</f>
        <v>2809</v>
      </c>
      <c r="OJ45" s="15">
        <f>Reg[[#This Row],[T2DP10]]</f>
        <v>2917</v>
      </c>
      <c r="OK45" s="15">
        <f>Reg[[#This Row],[T2DP11]]</f>
        <v>3052</v>
      </c>
      <c r="OL45" s="15">
        <f>Reg[[#This Row],[T2DP12]]</f>
        <v>3157</v>
      </c>
      <c r="OM45" s="15">
        <f>Reg[[#This Row],[T2DP13]]</f>
        <v>3287</v>
      </c>
      <c r="ON45" s="15">
        <f>Reg[[#This Row],[T2DP14]]</f>
        <v>3407</v>
      </c>
      <c r="OO45" s="15">
        <f>Reg[[#This Row],[T2DP15]]</f>
        <v>3519</v>
      </c>
      <c r="OP45" s="15">
        <f>Reg[[#This Row],[T2DP16]]</f>
        <v>3635</v>
      </c>
      <c r="OQ45" s="15">
        <f>Reg[[#This Row],[T2DP17]]</f>
        <v>3689</v>
      </c>
      <c r="OR45" s="15">
        <f>Reg[[#This Row],[T2DP18]]</f>
        <v>3777</v>
      </c>
      <c r="OS45" s="15">
        <f>Reg[[#This Row],[T2DP19]]</f>
        <v>3837</v>
      </c>
      <c r="OT45" s="15">
        <f>Reg[[#This Row],[T2DP20]]</f>
        <v>3899</v>
      </c>
      <c r="OU45" s="15">
        <f>Reg[[#This Row],[T2DP21]]</f>
        <v>3970</v>
      </c>
      <c r="OV45" s="15">
        <f>Reg[[#This Row],[T2DP22]]</f>
        <v>4025</v>
      </c>
      <c r="OW45" s="15">
        <f>Reg[[#This Row],[T2DP23]]</f>
        <v>4118</v>
      </c>
      <c r="OX45" s="15">
        <f>Reg[[#This Row],[T2DP24]]</f>
        <v>4175</v>
      </c>
      <c r="OY45" s="15">
        <f>Reg[[#This Row],[T2DP25]]</f>
        <v>4210</v>
      </c>
      <c r="OZ45" s="15">
        <f>Reg[[#This Row],[T2DP26]]</f>
        <v>4245</v>
      </c>
      <c r="PA45" s="15">
        <f>Reg[[#This Row],[T2DP27]]</f>
        <v>4320</v>
      </c>
      <c r="PB45" s="15">
        <f>Sug0.2[[#This Row],[T2DP2]]</f>
        <v>2044</v>
      </c>
      <c r="PC45" s="15">
        <f>Sug0.2[[#This Row],[T2DP3]]</f>
        <v>2120</v>
      </c>
      <c r="PD45" s="15">
        <f>Sug0.2[[#This Row],[T2DP4]]</f>
        <v>2225</v>
      </c>
      <c r="PE45" s="15">
        <f>Sug0.2[[#This Row],[T2DP5]]</f>
        <v>2353</v>
      </c>
      <c r="PF45" s="15">
        <f>Sug0.2[[#This Row],[T2DP6]]</f>
        <v>2431</v>
      </c>
      <c r="PG45" s="15">
        <f>Sug0.2[[#This Row],[T2DP7]]</f>
        <v>2571</v>
      </c>
      <c r="PH45" s="15">
        <f>Sug0.2[[#This Row],[T2DP8]]</f>
        <v>2684</v>
      </c>
      <c r="PI45" s="15">
        <f>Sug0.2[[#This Row],[T2DP9]]</f>
        <v>2790</v>
      </c>
      <c r="PJ45" s="15">
        <f>Sug0.2[[#This Row],[T2DP10]]</f>
        <v>2894</v>
      </c>
      <c r="PK45" s="15">
        <f>Sug0.2[[#This Row],[T2DP11]]</f>
        <v>3026</v>
      </c>
      <c r="PL45" s="15">
        <f>Sug0.2[[#This Row],[T2DP12]]</f>
        <v>3123</v>
      </c>
      <c r="PM45" s="15">
        <f>Sug0.2[[#This Row],[T2DP13]]</f>
        <v>3248</v>
      </c>
      <c r="PN45" s="15">
        <f>Sug0.2[[#This Row],[T2DP14]]</f>
        <v>3362</v>
      </c>
      <c r="PO45" s="15">
        <f>Sug0.2[[#This Row],[T2DP15]]</f>
        <v>3471</v>
      </c>
      <c r="PP45" s="15">
        <f>Sug0.2[[#This Row],[T2DP16]]</f>
        <v>3583</v>
      </c>
      <c r="PQ45" s="15">
        <f>Sug0.2[[#This Row],[T2DP17]]</f>
        <v>3639</v>
      </c>
      <c r="PR45" s="15">
        <f>Sug0.2[[#This Row],[T2DP18]]</f>
        <v>3730</v>
      </c>
      <c r="PS45" s="15">
        <f>Sug0.2[[#This Row],[T2DP19]]</f>
        <v>3781</v>
      </c>
      <c r="PT45" s="15">
        <f>Sug0.2[[#This Row],[T2DP20]]</f>
        <v>3838</v>
      </c>
      <c r="PU45" s="15">
        <f>Sug0.2[[#This Row],[T2DP21]]</f>
        <v>3901</v>
      </c>
      <c r="PV45" s="15">
        <f>Sug0.2[[#This Row],[T2DP22]]</f>
        <v>3961</v>
      </c>
      <c r="PW45" s="15">
        <f>Sug0.2[[#This Row],[T2DP23]]</f>
        <v>4049</v>
      </c>
      <c r="PX45" s="15">
        <f>Sug0.2[[#This Row],[T2DP24]]</f>
        <v>4102</v>
      </c>
      <c r="PY45" s="15">
        <f>Sug0.2[[#This Row],[T2DP25]]</f>
        <v>4145</v>
      </c>
      <c r="PZ45" s="15">
        <f>Sug0.2[[#This Row],[T2DP26]]</f>
        <v>4178</v>
      </c>
      <c r="QA45" s="15">
        <f>Sug0.2[[#This Row],[T2DP27]]</f>
        <v>4246</v>
      </c>
      <c r="QB45" s="15">
        <f>Sug0.5[[#This Row],[T2DP2]]</f>
        <v>2044</v>
      </c>
      <c r="QC45" s="15">
        <f>Sug0.5[[#This Row],[T2DP3]]</f>
        <v>2120</v>
      </c>
      <c r="QD45" s="15">
        <f>Sug0.5[[#This Row],[T2DP4]]</f>
        <v>2223</v>
      </c>
      <c r="QE45" s="15">
        <f>Sug0.5[[#This Row],[T2DP5]]</f>
        <v>2346</v>
      </c>
      <c r="QF45" s="15">
        <f>Sug0.5[[#This Row],[T2DP6]]</f>
        <v>2418</v>
      </c>
      <c r="QG45" s="15">
        <f>Sug0.5[[#This Row],[T2DP7]]</f>
        <v>2552</v>
      </c>
      <c r="QH45" s="15">
        <f>Sug0.5[[#This Row],[T2DP8]]</f>
        <v>2657</v>
      </c>
      <c r="QI45" s="15">
        <f>Sug0.5[[#This Row],[T2DP9]]</f>
        <v>2755</v>
      </c>
      <c r="QJ45" s="15">
        <f>Sug0.5[[#This Row],[T2DP10]]</f>
        <v>2846</v>
      </c>
      <c r="QK45" s="15">
        <f>Sug0.5[[#This Row],[T2DP11]]</f>
        <v>2964</v>
      </c>
      <c r="QL45" s="15">
        <f>Sug0.5[[#This Row],[T2DP12]]</f>
        <v>3056</v>
      </c>
      <c r="QM45" s="15">
        <f>Sug0.5[[#This Row],[T2DP13]]</f>
        <v>3175</v>
      </c>
      <c r="QN45" s="15">
        <f>Sug0.5[[#This Row],[T2DP14]]</f>
        <v>3283</v>
      </c>
      <c r="QO45" s="15">
        <f>Sug0.5[[#This Row],[T2DP15]]</f>
        <v>3372</v>
      </c>
      <c r="QP45" s="15">
        <f>Sug0.5[[#This Row],[T2DP16]]</f>
        <v>3472</v>
      </c>
      <c r="QQ45" s="15">
        <f>Sug0.5[[#This Row],[T2DP17]]</f>
        <v>3511</v>
      </c>
      <c r="QR45" s="15">
        <f>Sug0.5[[#This Row],[T2DP18]]</f>
        <v>3601</v>
      </c>
      <c r="QS45" s="15">
        <f>Sug0.5[[#This Row],[T2DP19]]</f>
        <v>3640</v>
      </c>
      <c r="QT45" s="15">
        <f>Sug0.5[[#This Row],[T2DP20]]</f>
        <v>3687</v>
      </c>
      <c r="QU45" s="15">
        <f>Sug0.5[[#This Row],[T2DP21]]</f>
        <v>3751</v>
      </c>
      <c r="QV45" s="15">
        <f>Sug0.5[[#This Row],[T2DP22]]</f>
        <v>3808</v>
      </c>
      <c r="QW45" s="15">
        <f>Sug0.5[[#This Row],[T2DP23]]</f>
        <v>3887</v>
      </c>
      <c r="QX45" s="15">
        <f>Sug0.5[[#This Row],[T2DP24]]</f>
        <v>3932</v>
      </c>
      <c r="QY45" s="15">
        <f>Sug0.5[[#This Row],[T2DP25]]</f>
        <v>3969</v>
      </c>
      <c r="QZ45" s="15">
        <f>Sug0.5[[#This Row],[T2DP26]]</f>
        <v>4003</v>
      </c>
      <c r="RA45" s="15">
        <f>Sug0.5[[#This Row],[T2DP27]]</f>
        <v>4067</v>
      </c>
      <c r="RB45" s="15">
        <f>Reg[[#This Row],[OVEP2]]</f>
        <v>7316</v>
      </c>
      <c r="RC45" s="15">
        <f>Reg[[#This Row],[OVEP3]]</f>
        <v>7692</v>
      </c>
      <c r="RD45" s="15">
        <f>Reg[[#This Row],[OVEP4]]</f>
        <v>7970</v>
      </c>
      <c r="RE45" s="15">
        <f>Reg[[#This Row],[OVEP5]]</f>
        <v>8170</v>
      </c>
      <c r="RF45" s="15">
        <f>Reg[[#This Row],[OVEP6]]</f>
        <v>8367</v>
      </c>
      <c r="RG45" s="15">
        <f>Reg[[#This Row],[OVEP7]]</f>
        <v>8559</v>
      </c>
      <c r="RH45" s="15">
        <f>Reg[[#This Row],[OVEP8]]</f>
        <v>8617</v>
      </c>
      <c r="RI45" s="15">
        <f>Reg[[#This Row],[OVEP9]]</f>
        <v>8673</v>
      </c>
      <c r="RJ45" s="15">
        <f>Reg[[#This Row],[OVEP10]]</f>
        <v>8728</v>
      </c>
      <c r="RK45" s="15">
        <f>Reg[[#This Row],[OVEP11]]</f>
        <v>8770</v>
      </c>
      <c r="RL45" s="15">
        <f>Reg[[#This Row],[OVEP12]]</f>
        <v>8754</v>
      </c>
      <c r="RM45" s="15">
        <f>Reg[[#This Row],[OVEP13]]</f>
        <v>8816</v>
      </c>
      <c r="RN45" s="15">
        <f>Reg[[#This Row],[OVEP14]]</f>
        <v>8899</v>
      </c>
      <c r="RO45" s="15">
        <f>Reg[[#This Row],[OVEP15]]</f>
        <v>8897</v>
      </c>
      <c r="RP45" s="15">
        <f>Reg[[#This Row],[OVEP16]]</f>
        <v>8886</v>
      </c>
      <c r="RQ45" s="15">
        <f>Reg[[#This Row],[OVEP17]]</f>
        <v>8864</v>
      </c>
      <c r="RR45" s="15">
        <f>Reg[[#This Row],[OVEP18]]</f>
        <v>8934</v>
      </c>
      <c r="RS45" s="15">
        <f>Reg[[#This Row],[OVEP19]]</f>
        <v>8946</v>
      </c>
      <c r="RT45" s="15">
        <f>Reg[[#This Row],[OVEP20]]</f>
        <v>8912</v>
      </c>
      <c r="RU45" s="15">
        <f>Reg[[#This Row],[OVEP21]]</f>
        <v>8961</v>
      </c>
      <c r="RV45" s="15">
        <f>Reg[[#This Row],[OVEP22]]</f>
        <v>8931</v>
      </c>
      <c r="RW45" s="15">
        <f>Reg[[#This Row],[OVEP23]]</f>
        <v>8884</v>
      </c>
      <c r="RX45" s="15">
        <f>Reg[[#This Row],[OVEP24]]</f>
        <v>8904</v>
      </c>
      <c r="RY45" s="15">
        <f>Reg[[#This Row],[OVEP25]]</f>
        <v>8899</v>
      </c>
      <c r="RZ45" s="15">
        <f>Reg[[#This Row],[OVEP26]]</f>
        <v>8977</v>
      </c>
      <c r="SA45" s="15">
        <f>Reg[[#This Row],[OVEP27]]</f>
        <v>9021</v>
      </c>
      <c r="SB45" s="15">
        <f>Sug0.2[[#This Row],[OVEP2]]</f>
        <v>7316</v>
      </c>
      <c r="SC45" s="15">
        <f>Sug0.2[[#This Row],[OVEP3]]</f>
        <v>7681</v>
      </c>
      <c r="SD45" s="15">
        <f>Sug0.2[[#This Row],[OVEP4]]</f>
        <v>7951</v>
      </c>
      <c r="SE45" s="15">
        <f>Sug0.2[[#This Row],[OVEP5]]</f>
        <v>8150</v>
      </c>
      <c r="SF45" s="15">
        <f>Sug0.2[[#This Row],[OVEP6]]</f>
        <v>8341</v>
      </c>
      <c r="SG45" s="15">
        <f>Sug0.2[[#This Row],[OVEP7]]</f>
        <v>8505</v>
      </c>
      <c r="SH45" s="15">
        <f>Sug0.2[[#This Row],[OVEP8]]</f>
        <v>8579</v>
      </c>
      <c r="SI45" s="15">
        <f>Sug0.2[[#This Row],[OVEP9]]</f>
        <v>8649</v>
      </c>
      <c r="SJ45" s="15">
        <f>Sug0.2[[#This Row],[OVEP10]]</f>
        <v>8713</v>
      </c>
      <c r="SK45" s="15">
        <f>Sug0.2[[#This Row],[OVEP11]]</f>
        <v>8751</v>
      </c>
      <c r="SL45" s="15">
        <f>Sug0.2[[#This Row],[OVEP12]]</f>
        <v>8744</v>
      </c>
      <c r="SM45" s="15">
        <f>Sug0.2[[#This Row],[OVEP13]]</f>
        <v>8825</v>
      </c>
      <c r="SN45" s="15">
        <f>Sug0.2[[#This Row],[OVEP14]]</f>
        <v>8920</v>
      </c>
      <c r="SO45" s="15">
        <f>Sug0.2[[#This Row],[OVEP15]]</f>
        <v>8902</v>
      </c>
      <c r="SP45" s="15">
        <f>Sug0.2[[#This Row],[OVEP16]]</f>
        <v>8889</v>
      </c>
      <c r="SQ45" s="15">
        <f>Sug0.2[[#This Row],[OVEP17]]</f>
        <v>8889</v>
      </c>
      <c r="SR45" s="15">
        <f>Sug0.2[[#This Row],[OVEP18]]</f>
        <v>8958</v>
      </c>
      <c r="SS45" s="15">
        <f>Sug0.2[[#This Row],[OVEP19]]</f>
        <v>8960</v>
      </c>
      <c r="ST45" s="15">
        <f>Sug0.2[[#This Row],[OVEP20]]</f>
        <v>8921</v>
      </c>
      <c r="SU45" s="15">
        <f>Sug0.2[[#This Row],[OVEP21]]</f>
        <v>8992</v>
      </c>
      <c r="SV45" s="15">
        <f>Sug0.2[[#This Row],[OVEP22]]</f>
        <v>8968</v>
      </c>
      <c r="SW45" s="15">
        <f>Sug0.2[[#This Row],[OVEP23]]</f>
        <v>8934</v>
      </c>
      <c r="SX45" s="15">
        <f>Sug0.2[[#This Row],[OVEP24]]</f>
        <v>8949</v>
      </c>
      <c r="SY45" s="15">
        <f>Sug0.2[[#This Row],[OVEP25]]</f>
        <v>8957</v>
      </c>
      <c r="SZ45" s="15">
        <f>Sug0.2[[#This Row],[OVEP26]]</f>
        <v>9063</v>
      </c>
      <c r="TA45" s="15">
        <f>Sug0.2[[#This Row],[OVEP27]]</f>
        <v>9116</v>
      </c>
      <c r="TB45" s="15">
        <f>Sug0.5[[#This Row],[OVEP2]]</f>
        <v>7316</v>
      </c>
      <c r="TC45" s="15">
        <f>Sug0.5[[#This Row],[OVEP3]]</f>
        <v>7632</v>
      </c>
      <c r="TD45" s="15">
        <f>Sug0.5[[#This Row],[OVEP4]]</f>
        <v>7868</v>
      </c>
      <c r="TE45" s="15">
        <f>Sug0.5[[#This Row],[OVEP5]]</f>
        <v>8076</v>
      </c>
      <c r="TF45" s="15">
        <f>Sug0.5[[#This Row],[OVEP6]]</f>
        <v>8248</v>
      </c>
      <c r="TG45" s="15">
        <f>Sug0.5[[#This Row],[OVEP7]]</f>
        <v>8403</v>
      </c>
      <c r="TH45" s="15">
        <f>Sug0.5[[#This Row],[OVEP8]]</f>
        <v>8469</v>
      </c>
      <c r="TI45" s="15">
        <f>Sug0.5[[#This Row],[OVEP9]]</f>
        <v>8559</v>
      </c>
      <c r="TJ45" s="15">
        <f>Sug0.5[[#This Row],[OVEP10]]</f>
        <v>8637</v>
      </c>
      <c r="TK45" s="15">
        <f>Sug0.5[[#This Row],[OVEP11]]</f>
        <v>8685</v>
      </c>
      <c r="TL45" s="15">
        <f>Sug0.5[[#This Row],[OVEP12]]</f>
        <v>8690</v>
      </c>
      <c r="TM45" s="15">
        <f>Sug0.5[[#This Row],[OVEP13]]</f>
        <v>8786</v>
      </c>
      <c r="TN45" s="15">
        <f>Sug0.5[[#This Row],[OVEP14]]</f>
        <v>8915</v>
      </c>
      <c r="TO45" s="15">
        <f>Sug0.5[[#This Row],[OVEP15]]</f>
        <v>8921</v>
      </c>
      <c r="TP45" s="15">
        <f>Sug0.5[[#This Row],[OVEP16]]</f>
        <v>8918</v>
      </c>
      <c r="TQ45" s="15">
        <f>Sug0.5[[#This Row],[OVEP17]]</f>
        <v>8932</v>
      </c>
      <c r="TR45" s="15">
        <f>Sug0.5[[#This Row],[OVEP18]]</f>
        <v>9003</v>
      </c>
      <c r="TS45" s="15">
        <f>Sug0.5[[#This Row],[OVEP19]]</f>
        <v>9050</v>
      </c>
      <c r="TT45" s="15">
        <f>Sug0.5[[#This Row],[OVEP20]]</f>
        <v>9044</v>
      </c>
      <c r="TU45" s="15">
        <f>Sug0.5[[#This Row],[OVEP21]]</f>
        <v>9081</v>
      </c>
      <c r="TV45" s="15">
        <f>Sug0.5[[#This Row],[OVEP22]]</f>
        <v>9065</v>
      </c>
      <c r="TW45" s="15">
        <f>Sug0.5[[#This Row],[OVEP23]]</f>
        <v>9052</v>
      </c>
      <c r="TX45" s="15">
        <f>Sug0.5[[#This Row],[OVEP24]]</f>
        <v>9054</v>
      </c>
      <c r="TY45" s="15">
        <f>Sug0.5[[#This Row],[OVEP25]]</f>
        <v>9083</v>
      </c>
      <c r="TZ45" s="15">
        <f>Sug0.5[[#This Row],[OVEP26]]</f>
        <v>9195</v>
      </c>
      <c r="UA45" s="15">
        <f>Sug0.5[[#This Row],[OVEP27]]</f>
        <v>9251</v>
      </c>
      <c r="UB45" s="15">
        <f>Reg[[#This Row],[OBEP2]]</f>
        <v>8463</v>
      </c>
      <c r="UC45" s="15">
        <f>Reg[[#This Row],[OBEP3]]</f>
        <v>8477</v>
      </c>
      <c r="UD45" s="15">
        <f>Reg[[#This Row],[OBEP4]]</f>
        <v>8505</v>
      </c>
      <c r="UE45" s="15">
        <f>Reg[[#This Row],[OBEP5]]</f>
        <v>8575</v>
      </c>
      <c r="UF45" s="15">
        <f>Reg[[#This Row],[OBEP6]]</f>
        <v>8574</v>
      </c>
      <c r="UG45" s="15">
        <f>Reg[[#This Row],[OBEP7]]</f>
        <v>8572</v>
      </c>
      <c r="UH45" s="15">
        <f>Reg[[#This Row],[OBEP8]]</f>
        <v>8707</v>
      </c>
      <c r="UI45" s="15">
        <f>Reg[[#This Row],[OBEP9]]</f>
        <v>8745</v>
      </c>
      <c r="UJ45" s="15">
        <f>Reg[[#This Row],[OBEP10]]</f>
        <v>8833</v>
      </c>
      <c r="UK45" s="15">
        <f>Reg[[#This Row],[OBEP11]]</f>
        <v>8877</v>
      </c>
      <c r="UL45" s="15">
        <f>Reg[[#This Row],[OBEP12]]</f>
        <v>8935</v>
      </c>
      <c r="UM45" s="15">
        <f>Reg[[#This Row],[OBEP13]]</f>
        <v>8959</v>
      </c>
      <c r="UN45" s="15">
        <f>Reg[[#This Row],[OBEP14]]</f>
        <v>8989</v>
      </c>
      <c r="UO45" s="15">
        <f>Reg[[#This Row],[OBEP15]]</f>
        <v>9012</v>
      </c>
      <c r="UP45" s="15">
        <f>Reg[[#This Row],[OBEP16]]</f>
        <v>9065</v>
      </c>
      <c r="UQ45" s="15">
        <f>Reg[[#This Row],[OBEP17]]</f>
        <v>9076</v>
      </c>
      <c r="UR45" s="15">
        <f>Reg[[#This Row],[OBEP18]]</f>
        <v>9048</v>
      </c>
      <c r="US45" s="15">
        <f>Reg[[#This Row],[OBEP19]]</f>
        <v>9070</v>
      </c>
      <c r="UT45" s="15">
        <f>Reg[[#This Row],[OBEP20]]</f>
        <v>9112</v>
      </c>
      <c r="UU45" s="15">
        <f>Reg[[#This Row],[OBEP21]]</f>
        <v>9141</v>
      </c>
      <c r="UV45" s="15">
        <f>Reg[[#This Row],[OBEP22]]</f>
        <v>9163</v>
      </c>
      <c r="UW45" s="15">
        <f>Reg[[#This Row],[OBEP23]]</f>
        <v>9203</v>
      </c>
      <c r="UX45" s="15">
        <f>Reg[[#This Row],[OBEP24]]</f>
        <v>9184</v>
      </c>
      <c r="UY45" s="15">
        <f>Reg[[#This Row],[OBEP25]]</f>
        <v>9224</v>
      </c>
      <c r="UZ45" s="15">
        <f>Reg[[#This Row],[OBEP26]]</f>
        <v>9193</v>
      </c>
      <c r="VA45" s="15">
        <f>Reg[[#This Row],[OBEP27]]</f>
        <v>9175</v>
      </c>
      <c r="VB45" s="15">
        <f>Sug0.2[[#This Row],[OBEP2]]</f>
        <v>8463</v>
      </c>
      <c r="VC45" s="15">
        <f>Sug0.2[[#This Row],[OBEP3]]</f>
        <v>8447</v>
      </c>
      <c r="VD45" s="15">
        <f>Sug0.2[[#This Row],[OBEP4]]</f>
        <v>8454</v>
      </c>
      <c r="VE45" s="15">
        <f>Sug0.2[[#This Row],[OBEP5]]</f>
        <v>8498</v>
      </c>
      <c r="VF45" s="15">
        <f>Sug0.2[[#This Row],[OBEP6]]</f>
        <v>8473</v>
      </c>
      <c r="VG45" s="15">
        <f>Sug0.2[[#This Row],[OBEP7]]</f>
        <v>8462</v>
      </c>
      <c r="VH45" s="15">
        <f>Sug0.2[[#This Row],[OBEP8]]</f>
        <v>8569</v>
      </c>
      <c r="VI45" s="15">
        <f>Sug0.2[[#This Row],[OBEP9]]</f>
        <v>8588</v>
      </c>
      <c r="VJ45" s="15">
        <f>Sug0.2[[#This Row],[OBEP10]]</f>
        <v>8652</v>
      </c>
      <c r="VK45" s="15">
        <f>Sug0.2[[#This Row],[OBEP11]]</f>
        <v>8689</v>
      </c>
      <c r="VL45" s="15">
        <f>Sug0.2[[#This Row],[OBEP12]]</f>
        <v>8718</v>
      </c>
      <c r="VM45" s="15">
        <f>Sug0.2[[#This Row],[OBEP13]]</f>
        <v>8724</v>
      </c>
      <c r="VN45" s="15">
        <f>Sug0.2[[#This Row],[OBEP14]]</f>
        <v>8736</v>
      </c>
      <c r="VO45" s="15">
        <f>Sug0.2[[#This Row],[OBEP15]]</f>
        <v>8752</v>
      </c>
      <c r="VP45" s="15">
        <f>Sug0.2[[#This Row],[OBEP16]]</f>
        <v>8795</v>
      </c>
      <c r="VQ45" s="15">
        <f>Sug0.2[[#This Row],[OBEP17]]</f>
        <v>8787</v>
      </c>
      <c r="VR45" s="15">
        <f>Sug0.2[[#This Row],[OBEP18]]</f>
        <v>8755</v>
      </c>
      <c r="VS45" s="15">
        <f>Sug0.2[[#This Row],[OBEP19]]</f>
        <v>8776</v>
      </c>
      <c r="VT45" s="15">
        <f>Sug0.2[[#This Row],[OBEP20]]</f>
        <v>8813</v>
      </c>
      <c r="VU45" s="15">
        <f>Sug0.2[[#This Row],[OBEP21]]</f>
        <v>8823</v>
      </c>
      <c r="VV45" s="15">
        <f>Sug0.2[[#This Row],[OBEP22]]</f>
        <v>8843</v>
      </c>
      <c r="VW45" s="15">
        <f>Sug0.2[[#This Row],[OBEP23]]</f>
        <v>8869</v>
      </c>
      <c r="VX45" s="15">
        <f>Sug0.2[[#This Row],[OBEP24]]</f>
        <v>8854</v>
      </c>
      <c r="VY45" s="15">
        <f>Sug0.2[[#This Row],[OBEP25]]</f>
        <v>8888</v>
      </c>
      <c r="VZ45" s="15">
        <f>Sug0.2[[#This Row],[OBEP26]]</f>
        <v>8845</v>
      </c>
      <c r="WA45" s="15">
        <f>Sug0.2[[#This Row],[OBEP27]]</f>
        <v>8831</v>
      </c>
      <c r="WB45" s="15">
        <f>Sug0.5[[#This Row],[OBEP2]]</f>
        <v>8463</v>
      </c>
      <c r="WC45" s="15">
        <f>Sug0.5[[#This Row],[OBEP3]]</f>
        <v>8404</v>
      </c>
      <c r="WD45" s="15">
        <f>Sug0.5[[#This Row],[OBEP4]]</f>
        <v>8358</v>
      </c>
      <c r="WE45" s="15">
        <f>Sug0.5[[#This Row],[OBEP5]]</f>
        <v>8348</v>
      </c>
      <c r="WF45" s="15">
        <f>Sug0.5[[#This Row],[OBEP6]]</f>
        <v>8280</v>
      </c>
      <c r="WG45" s="15">
        <f>Sug0.5[[#This Row],[OBEP7]]</f>
        <v>8239</v>
      </c>
      <c r="WH45" s="15">
        <f>Sug0.5[[#This Row],[OBEP8]]</f>
        <v>8293</v>
      </c>
      <c r="WI45" s="15">
        <f>Sug0.5[[#This Row],[OBEP9]]</f>
        <v>8261</v>
      </c>
      <c r="WJ45" s="15">
        <f>Sug0.5[[#This Row],[OBEP10]]</f>
        <v>8277</v>
      </c>
      <c r="WK45" s="15">
        <f>Sug0.5[[#This Row],[OBEP11]]</f>
        <v>8270</v>
      </c>
      <c r="WL45" s="15">
        <f>Sug0.5[[#This Row],[OBEP12]]</f>
        <v>8264</v>
      </c>
      <c r="WM45" s="15">
        <f>Sug0.5[[#This Row],[OBEP13]]</f>
        <v>8247</v>
      </c>
      <c r="WN45" s="15">
        <f>Sug0.5[[#This Row],[OBEP14]]</f>
        <v>8228</v>
      </c>
      <c r="WO45" s="15">
        <f>Sug0.5[[#This Row],[OBEP15]]</f>
        <v>8217</v>
      </c>
      <c r="WP45" s="15">
        <f>Sug0.5[[#This Row],[OBEP16]]</f>
        <v>8234</v>
      </c>
      <c r="WQ45" s="15">
        <f>Sug0.5[[#This Row],[OBEP17]]</f>
        <v>8211</v>
      </c>
      <c r="WR45" s="15">
        <f>Sug0.5[[#This Row],[OBEP18]]</f>
        <v>8168</v>
      </c>
      <c r="WS45" s="15">
        <f>Sug0.5[[#This Row],[OBEP19]]</f>
        <v>8160</v>
      </c>
      <c r="WT45" s="15">
        <f>Sug0.5[[#This Row],[OBEP20]]</f>
        <v>8171</v>
      </c>
      <c r="WU45" s="15">
        <f>Sug0.5[[#This Row],[OBEP21]]</f>
        <v>8180</v>
      </c>
      <c r="WV45" s="15">
        <f>Sug0.5[[#This Row],[OBEP22]]</f>
        <v>8193</v>
      </c>
      <c r="WW45" s="15">
        <f>Sug0.5[[#This Row],[OBEP23]]</f>
        <v>8209</v>
      </c>
      <c r="WX45" s="15">
        <f>Sug0.5[[#This Row],[OBEP24]]</f>
        <v>8188</v>
      </c>
      <c r="WY45" s="15">
        <f>Sug0.5[[#This Row],[OBEP25]]</f>
        <v>8203</v>
      </c>
      <c r="WZ45" s="15">
        <f>Sug0.5[[#This Row],[OBEP26]]</f>
        <v>8157</v>
      </c>
      <c r="XA45" s="15">
        <f>Sug0.5[[#This Row],[OBEP27]]</f>
        <v>8138</v>
      </c>
    </row>
    <row r="46" spans="2:625" x14ac:dyDescent="0.25">
      <c r="B46" s="11">
        <f>Reg[[#This Row],[STEP2]]</f>
        <v>5211</v>
      </c>
      <c r="C46" s="11">
        <f>Reg[[#This Row],[STEP3]]</f>
        <v>5753</v>
      </c>
      <c r="D46" s="11">
        <f>Reg[[#This Row],[STEP4]]</f>
        <v>6141</v>
      </c>
      <c r="E46" s="11">
        <f>Reg[[#This Row],[STEP5]]</f>
        <v>6448</v>
      </c>
      <c r="F46" s="11">
        <f>Reg[[#This Row],[STEP6]]</f>
        <v>6773</v>
      </c>
      <c r="G46" s="11">
        <f>Reg[[#This Row],[STEP7]]</f>
        <v>7096</v>
      </c>
      <c r="H46" s="11">
        <f>Reg[[#This Row],[STEP8]]</f>
        <v>7312</v>
      </c>
      <c r="I46" s="11">
        <f>Reg[[#This Row],[STEP9]]</f>
        <v>7573</v>
      </c>
      <c r="J46" s="11">
        <f>Reg[[#This Row],[STEP10]]</f>
        <v>7740</v>
      </c>
      <c r="K46" s="11">
        <f>Reg[[#This Row],[STEP11]]</f>
        <v>7845</v>
      </c>
      <c r="L46" s="11">
        <f>Reg[[#This Row],[STEP12]]</f>
        <v>8032</v>
      </c>
      <c r="M46" s="11">
        <f>Reg[[#This Row],[STEP13]]</f>
        <v>8170</v>
      </c>
      <c r="N46" s="11">
        <f>Reg[[#This Row],[STEP14]]</f>
        <v>8311</v>
      </c>
      <c r="O46" s="11">
        <f>Reg[[#This Row],[STEP15]]</f>
        <v>8425</v>
      </c>
      <c r="P46" s="11">
        <f>Reg[[#This Row],[STEP16]]</f>
        <v>8490</v>
      </c>
      <c r="Q46" s="11">
        <f>Reg[[#This Row],[STEP17]]</f>
        <v>8549</v>
      </c>
      <c r="R46" s="11">
        <f>Reg[[#This Row],[STEP18]]</f>
        <v>8626</v>
      </c>
      <c r="S46" s="11">
        <f>Reg[[#This Row],[STEP19]]</f>
        <v>8706</v>
      </c>
      <c r="T46" s="11">
        <f>Reg[[#This Row],[STEP20]]</f>
        <v>8695</v>
      </c>
      <c r="U46" s="11">
        <f>Reg[[#This Row],[STEP21]]</f>
        <v>8751</v>
      </c>
      <c r="V46" s="11">
        <f>Reg[[#This Row],[STEP22]]</f>
        <v>8828</v>
      </c>
      <c r="W46" s="11">
        <f>Reg[[#This Row],[STEP23]]</f>
        <v>8932</v>
      </c>
      <c r="X46" s="11">
        <f>Reg[[#This Row],[STEP24]]</f>
        <v>9010</v>
      </c>
      <c r="Y46" s="11">
        <f>Reg[[#This Row],[STEP25]]</f>
        <v>9031</v>
      </c>
      <c r="Z46" s="11">
        <f>Reg[[#This Row],[STEP26]]</f>
        <v>9078</v>
      </c>
      <c r="AA46" s="11">
        <f>Reg[[#This Row],[STEP27]]</f>
        <v>9132</v>
      </c>
      <c r="AB46" s="11">
        <f>Sug0.2[[#This Row],[STEP2]]</f>
        <v>5211</v>
      </c>
      <c r="AC46" s="11">
        <f>Sug0.2[[#This Row],[STEP3]]</f>
        <v>5716</v>
      </c>
      <c r="AD46" s="11">
        <f>Sug0.2[[#This Row],[STEP4]]</f>
        <v>6070</v>
      </c>
      <c r="AE46" s="11">
        <f>Sug0.2[[#This Row],[STEP5]]</f>
        <v>6378</v>
      </c>
      <c r="AF46" s="11">
        <f>Sug0.2[[#This Row],[STEP6]]</f>
        <v>6684</v>
      </c>
      <c r="AG46" s="11">
        <f>Sug0.2[[#This Row],[STEP7]]</f>
        <v>6985</v>
      </c>
      <c r="AH46" s="11">
        <f>Sug0.2[[#This Row],[STEP8]]</f>
        <v>7205</v>
      </c>
      <c r="AI46" s="11">
        <f>Sug0.2[[#This Row],[STEP9]]</f>
        <v>7456</v>
      </c>
      <c r="AJ46" s="11">
        <f>Sug0.2[[#This Row],[STEP10]]</f>
        <v>7622</v>
      </c>
      <c r="AK46" s="11">
        <f>Sug0.2[[#This Row],[STEP11]]</f>
        <v>7739</v>
      </c>
      <c r="AL46" s="11">
        <f>Sug0.2[[#This Row],[STEP12]]</f>
        <v>7918</v>
      </c>
      <c r="AM46" s="11">
        <f>Sug0.2[[#This Row],[STEP13]]</f>
        <v>8042</v>
      </c>
      <c r="AN46" s="11">
        <f>Sug0.2[[#This Row],[STEP14]]</f>
        <v>8188</v>
      </c>
      <c r="AO46" s="11">
        <f>Sug0.2[[#This Row],[STEP15]]</f>
        <v>8299</v>
      </c>
      <c r="AP46" s="11">
        <f>Sug0.2[[#This Row],[STEP16]]</f>
        <v>8363</v>
      </c>
      <c r="AQ46" s="11">
        <f>Sug0.2[[#This Row],[STEP17]]</f>
        <v>8414</v>
      </c>
      <c r="AR46" s="11">
        <f>Sug0.2[[#This Row],[STEP18]]</f>
        <v>8477</v>
      </c>
      <c r="AS46" s="11">
        <f>Sug0.2[[#This Row],[STEP19]]</f>
        <v>8561</v>
      </c>
      <c r="AT46" s="11">
        <f>Sug0.2[[#This Row],[STEP20]]</f>
        <v>8543</v>
      </c>
      <c r="AU46" s="11">
        <f>Sug0.2[[#This Row],[STEP21]]</f>
        <v>8607</v>
      </c>
      <c r="AV46" s="11">
        <f>Sug0.2[[#This Row],[STEP22]]</f>
        <v>8694</v>
      </c>
      <c r="AW46" s="11">
        <f>Sug0.2[[#This Row],[STEP23]]</f>
        <v>8806</v>
      </c>
      <c r="AX46" s="11">
        <f>Sug0.2[[#This Row],[STEP24]]</f>
        <v>8892</v>
      </c>
      <c r="AY46" s="11">
        <f>Sug0.2[[#This Row],[STEP25]]</f>
        <v>8904</v>
      </c>
      <c r="AZ46" s="11">
        <f>Sug0.2[[#This Row],[STEP26]]</f>
        <v>8959</v>
      </c>
      <c r="BA46" s="11">
        <f>Sug0.2[[#This Row],[STEP27]]</f>
        <v>9015</v>
      </c>
      <c r="BB46" s="11">
        <f>Sug0.5[[#This Row],[STEP2]]</f>
        <v>5211</v>
      </c>
      <c r="BC46" s="11">
        <f>Sug0.5[[#This Row],[STEP3]]</f>
        <v>5620</v>
      </c>
      <c r="BD46" s="11">
        <f>Sug0.5[[#This Row],[STEP4]]</f>
        <v>5898</v>
      </c>
      <c r="BE46" s="11">
        <f>Sug0.5[[#This Row],[STEP5]]</f>
        <v>6169</v>
      </c>
      <c r="BF46" s="11">
        <f>Sug0.5[[#This Row],[STEP6]]</f>
        <v>6437</v>
      </c>
      <c r="BG46" s="11">
        <f>Sug0.5[[#This Row],[STEP7]]</f>
        <v>6713</v>
      </c>
      <c r="BH46" s="11">
        <f>Sug0.5[[#This Row],[STEP8]]</f>
        <v>6910</v>
      </c>
      <c r="BI46" s="11">
        <f>Sug0.5[[#This Row],[STEP9]]</f>
        <v>7137</v>
      </c>
      <c r="BJ46" s="11">
        <f>Sug0.5[[#This Row],[STEP10]]</f>
        <v>7290</v>
      </c>
      <c r="BK46" s="11">
        <f>Sug0.5[[#This Row],[STEP11]]</f>
        <v>7418</v>
      </c>
      <c r="BL46" s="11">
        <f>Sug0.5[[#This Row],[STEP12]]</f>
        <v>7584</v>
      </c>
      <c r="BM46" s="11">
        <f>Sug0.5[[#This Row],[STEP13]]</f>
        <v>7688</v>
      </c>
      <c r="BN46" s="11">
        <f>Sug0.5[[#This Row],[STEP14]]</f>
        <v>7822</v>
      </c>
      <c r="BO46" s="11">
        <f>Sug0.5[[#This Row],[STEP15]]</f>
        <v>7934</v>
      </c>
      <c r="BP46" s="11">
        <f>Sug0.5[[#This Row],[STEP16]]</f>
        <v>8005</v>
      </c>
      <c r="BQ46" s="11">
        <f>Sug0.5[[#This Row],[STEP17]]</f>
        <v>8070</v>
      </c>
      <c r="BR46" s="11">
        <f>Sug0.5[[#This Row],[STEP18]]</f>
        <v>8145</v>
      </c>
      <c r="BS46" s="11">
        <f>Sug0.5[[#This Row],[STEP19]]</f>
        <v>8207</v>
      </c>
      <c r="BT46" s="11">
        <f>Sug0.5[[#This Row],[STEP20]]</f>
        <v>8223</v>
      </c>
      <c r="BU46" s="11">
        <f>Sug0.5[[#This Row],[STEP21]]</f>
        <v>8307</v>
      </c>
      <c r="BV46" s="11">
        <f>Sug0.5[[#This Row],[STEP22]]</f>
        <v>8388</v>
      </c>
      <c r="BW46" s="11">
        <f>Sug0.5[[#This Row],[STEP23]]</f>
        <v>8495</v>
      </c>
      <c r="BX46" s="11">
        <f>Sug0.5[[#This Row],[STEP24]]</f>
        <v>8570</v>
      </c>
      <c r="BY46" s="11">
        <f>Sug0.5[[#This Row],[STEP25]]</f>
        <v>8590</v>
      </c>
      <c r="BZ46" s="11">
        <f>Sug0.5[[#This Row],[STEP26]]</f>
        <v>8660</v>
      </c>
      <c r="CA46" s="11">
        <f>Sug0.5[[#This Row],[STEP27]]</f>
        <v>8739</v>
      </c>
      <c r="CB46" s="11">
        <f>Reg[[#This Row],[NASP2]]</f>
        <v>680</v>
      </c>
      <c r="CC46" s="11">
        <f>Reg[[#This Row],[NASP3]]</f>
        <v>780</v>
      </c>
      <c r="CD46" s="11">
        <f>Reg[[#This Row],[NASP4]]</f>
        <v>911</v>
      </c>
      <c r="CE46" s="11">
        <f>Reg[[#This Row],[NASP5]]</f>
        <v>1049</v>
      </c>
      <c r="CF46" s="11">
        <f>Reg[[#This Row],[NASP6]]</f>
        <v>1159</v>
      </c>
      <c r="CG46" s="11">
        <f>Reg[[#This Row],[NASP7]]</f>
        <v>1274</v>
      </c>
      <c r="CH46" s="11">
        <f>Reg[[#This Row],[NASP8]]</f>
        <v>1429</v>
      </c>
      <c r="CI46" s="11">
        <f>Reg[[#This Row],[NASP9]]</f>
        <v>1553</v>
      </c>
      <c r="CJ46" s="11">
        <f>Reg[[#This Row],[NASP10]]</f>
        <v>1672</v>
      </c>
      <c r="CK46" s="11">
        <f>Reg[[#This Row],[NASP11]]</f>
        <v>1824</v>
      </c>
      <c r="CL46" s="11">
        <f>Reg[[#This Row],[NASP12]]</f>
        <v>1940</v>
      </c>
      <c r="CM46" s="11">
        <f>Reg[[#This Row],[NASP13]]</f>
        <v>2042</v>
      </c>
      <c r="CN46" s="11">
        <f>Reg[[#This Row],[NASP14]]</f>
        <v>2150</v>
      </c>
      <c r="CO46" s="11">
        <f>Reg[[#This Row],[NASP15]]</f>
        <v>2272</v>
      </c>
      <c r="CP46" s="11">
        <f>Reg[[#This Row],[NASP16]]</f>
        <v>2379</v>
      </c>
      <c r="CQ46" s="11">
        <f>Reg[[#This Row],[NASP17]]</f>
        <v>2479</v>
      </c>
      <c r="CR46" s="11">
        <f>Reg[[#This Row],[NASP18]]</f>
        <v>2554</v>
      </c>
      <c r="CS46" s="11">
        <f>Reg[[#This Row],[NASP19]]</f>
        <v>2651</v>
      </c>
      <c r="CT46" s="11">
        <f>Reg[[#This Row],[NASP20]]</f>
        <v>2751</v>
      </c>
      <c r="CU46" s="11">
        <f>Reg[[#This Row],[NASP21]]</f>
        <v>2821</v>
      </c>
      <c r="CV46" s="11">
        <f>Reg[[#This Row],[NASP22]]</f>
        <v>2888</v>
      </c>
      <c r="CW46" s="11">
        <f>Reg[[#This Row],[NASP23]]</f>
        <v>2953</v>
      </c>
      <c r="CX46" s="11">
        <f>Reg[[#This Row],[NASP24]]</f>
        <v>3042</v>
      </c>
      <c r="CY46" s="11">
        <f>Reg[[#This Row],[NASP25]]</f>
        <v>3110</v>
      </c>
      <c r="CZ46" s="11">
        <f>Reg[[#This Row],[NASP26]]</f>
        <v>3171</v>
      </c>
      <c r="DA46" s="11">
        <f>Reg[[#This Row],[NASP27]]</f>
        <v>3232</v>
      </c>
      <c r="DB46" s="11">
        <f>Sug0.2[[#This Row],[NASP2]]</f>
        <v>680</v>
      </c>
      <c r="DC46" s="11">
        <f>Sug0.2[[#This Row],[NASP3]]</f>
        <v>774</v>
      </c>
      <c r="DD46" s="11">
        <f>Sug0.2[[#This Row],[NASP4]]</f>
        <v>890</v>
      </c>
      <c r="DE46" s="11">
        <f>Sug0.2[[#This Row],[NASP5]]</f>
        <v>1012</v>
      </c>
      <c r="DF46" s="11">
        <f>Sug0.2[[#This Row],[NASP6]]</f>
        <v>1110</v>
      </c>
      <c r="DG46" s="11">
        <f>Sug0.2[[#This Row],[NASP7]]</f>
        <v>1214</v>
      </c>
      <c r="DH46" s="11">
        <f>Sug0.2[[#This Row],[NASP8]]</f>
        <v>1352</v>
      </c>
      <c r="DI46" s="11">
        <f>Sug0.2[[#This Row],[NASP9]]</f>
        <v>1467</v>
      </c>
      <c r="DJ46" s="11">
        <f>Sug0.2[[#This Row],[NASP10]]</f>
        <v>1571</v>
      </c>
      <c r="DK46" s="11">
        <f>Sug0.2[[#This Row],[NASP11]]</f>
        <v>1701</v>
      </c>
      <c r="DL46" s="11">
        <f>Sug0.2[[#This Row],[NASP12]]</f>
        <v>1815</v>
      </c>
      <c r="DM46" s="11">
        <f>Sug0.2[[#This Row],[NASP13]]</f>
        <v>1917</v>
      </c>
      <c r="DN46" s="11">
        <f>Sug0.2[[#This Row],[NASP14]]</f>
        <v>2011</v>
      </c>
      <c r="DO46" s="11">
        <f>Sug0.2[[#This Row],[NASP15]]</f>
        <v>2133</v>
      </c>
      <c r="DP46" s="11">
        <f>Sug0.2[[#This Row],[NASP16]]</f>
        <v>2233</v>
      </c>
      <c r="DQ46" s="11">
        <f>Sug0.2[[#This Row],[NASP17]]</f>
        <v>2330</v>
      </c>
      <c r="DR46" s="11">
        <f>Sug0.2[[#This Row],[NASP18]]</f>
        <v>2407</v>
      </c>
      <c r="DS46" s="11">
        <f>Sug0.2[[#This Row],[NASP19]]</f>
        <v>2494</v>
      </c>
      <c r="DT46" s="11">
        <f>Sug0.2[[#This Row],[NASP20]]</f>
        <v>2592</v>
      </c>
      <c r="DU46" s="11">
        <f>Sug0.2[[#This Row],[NASP21]]</f>
        <v>2654</v>
      </c>
      <c r="DV46" s="11">
        <f>Sug0.2[[#This Row],[NASP22]]</f>
        <v>2711</v>
      </c>
      <c r="DW46" s="11">
        <f>Sug0.2[[#This Row],[NASP23]]</f>
        <v>2762</v>
      </c>
      <c r="DX46" s="11">
        <f>Sug0.2[[#This Row],[NASP24]]</f>
        <v>2834</v>
      </c>
      <c r="DY46" s="11">
        <f>Sug0.2[[#This Row],[NASP25]]</f>
        <v>2906</v>
      </c>
      <c r="DZ46" s="11">
        <f>Sug0.2[[#This Row],[NASP26]]</f>
        <v>2958</v>
      </c>
      <c r="EA46" s="11">
        <f>Sug0.2[[#This Row],[NASP27]]</f>
        <v>3008</v>
      </c>
      <c r="EB46" s="15">
        <f>Sug0.5[[#This Row],[NASP2]]</f>
        <v>680</v>
      </c>
      <c r="EC46" s="15">
        <f>Sug0.5[[#This Row],[NASP3]]</f>
        <v>763</v>
      </c>
      <c r="ED46" s="15">
        <f>Sug0.5[[#This Row],[NASP4]]</f>
        <v>855</v>
      </c>
      <c r="EE46" s="15">
        <f>Sug0.5[[#This Row],[NASP5]]</f>
        <v>950</v>
      </c>
      <c r="EF46" s="15">
        <f>Sug0.5[[#This Row],[NASP6]]</f>
        <v>1029</v>
      </c>
      <c r="EG46" s="15">
        <f>Sug0.5[[#This Row],[NASP7]]</f>
        <v>1112</v>
      </c>
      <c r="EH46" s="15">
        <f>Sug0.5[[#This Row],[NASP8]]</f>
        <v>1224</v>
      </c>
      <c r="EI46" s="15">
        <f>Sug0.5[[#This Row],[NASP9]]</f>
        <v>1322</v>
      </c>
      <c r="EJ46" s="15">
        <f>Sug0.5[[#This Row],[NASP10]]</f>
        <v>1406</v>
      </c>
      <c r="EK46" s="15">
        <f>Sug0.5[[#This Row],[NASP11]]</f>
        <v>1505</v>
      </c>
      <c r="EL46" s="15">
        <f>Sug0.5[[#This Row],[NASP12]]</f>
        <v>1609</v>
      </c>
      <c r="EM46" s="15">
        <f>Sug0.5[[#This Row],[NASP13]]</f>
        <v>1691</v>
      </c>
      <c r="EN46" s="15">
        <f>Sug0.5[[#This Row],[NASP14]]</f>
        <v>1765</v>
      </c>
      <c r="EO46" s="15">
        <f>Sug0.5[[#This Row],[NASP15]]</f>
        <v>1858</v>
      </c>
      <c r="EP46" s="15">
        <f>Sug0.5[[#This Row],[NASP16]]</f>
        <v>1950</v>
      </c>
      <c r="EQ46" s="15">
        <f>Sug0.5[[#This Row],[NASP17]]</f>
        <v>2029</v>
      </c>
      <c r="ER46" s="15">
        <f>Sug0.5[[#This Row],[NASP18]]</f>
        <v>2081</v>
      </c>
      <c r="ES46" s="15">
        <f>Sug0.5[[#This Row],[NASP19]]</f>
        <v>2167</v>
      </c>
      <c r="ET46" s="15">
        <f>Sug0.5[[#This Row],[NASP20]]</f>
        <v>2239</v>
      </c>
      <c r="EU46" s="15">
        <f>Sug0.5[[#This Row],[NASP21]]</f>
        <v>2284</v>
      </c>
      <c r="EV46" s="15">
        <f>Sug0.5[[#This Row],[NASP22]]</f>
        <v>2345</v>
      </c>
      <c r="EW46" s="15">
        <f>Sug0.5[[#This Row],[NASP23]]</f>
        <v>2394</v>
      </c>
      <c r="EX46" s="15">
        <f>Sug0.5[[#This Row],[NASP24]]</f>
        <v>2472</v>
      </c>
      <c r="EY46" s="15">
        <f>Sug0.5[[#This Row],[NASP25]]</f>
        <v>2538</v>
      </c>
      <c r="EZ46" s="15">
        <f>Sug0.5[[#This Row],[NASP26]]</f>
        <v>2593</v>
      </c>
      <c r="FA46" s="15">
        <f>Sug0.5[[#This Row],[NASP27]]</f>
        <v>2633</v>
      </c>
      <c r="FB46" s="15">
        <f>Reg[[#This Row],[CIRP2]]</f>
        <v>80</v>
      </c>
      <c r="FC46" s="15">
        <f>Reg[[#This Row],[CIRP3]]</f>
        <v>82</v>
      </c>
      <c r="FD46" s="15">
        <f>Reg[[#This Row],[CIRP4]]</f>
        <v>90</v>
      </c>
      <c r="FE46" s="15">
        <f>Reg[[#This Row],[CIRP5]]</f>
        <v>98</v>
      </c>
      <c r="FF46" s="15">
        <f>Reg[[#This Row],[CIRP6]]</f>
        <v>104</v>
      </c>
      <c r="FG46" s="15">
        <f>Reg[[#This Row],[CIRP7]]</f>
        <v>108</v>
      </c>
      <c r="FH46" s="15">
        <f>Reg[[#This Row],[CIRP8]]</f>
        <v>109</v>
      </c>
      <c r="FI46" s="15">
        <f>Reg[[#This Row],[CIRP9]]</f>
        <v>130</v>
      </c>
      <c r="FJ46" s="15">
        <f>Reg[[#This Row],[CIRP10]]</f>
        <v>147</v>
      </c>
      <c r="FK46" s="15">
        <f>Reg[[#This Row],[CIRP11]]</f>
        <v>152</v>
      </c>
      <c r="FL46" s="15">
        <f>Reg[[#This Row],[CIRP12]]</f>
        <v>161</v>
      </c>
      <c r="FM46" s="15">
        <f>Reg[[#This Row],[CIRP13]]</f>
        <v>182</v>
      </c>
      <c r="FN46" s="15">
        <f>Reg[[#This Row],[CIRP14]]</f>
        <v>186</v>
      </c>
      <c r="FO46" s="15">
        <f>Reg[[#This Row],[CIRP15]]</f>
        <v>197</v>
      </c>
      <c r="FP46" s="15">
        <f>Reg[[#This Row],[CIRP16]]</f>
        <v>207</v>
      </c>
      <c r="FQ46" s="15">
        <f>Reg[[#This Row],[CIRP17]]</f>
        <v>217</v>
      </c>
      <c r="FR46" s="15">
        <f>Reg[[#This Row],[CIRP18]]</f>
        <v>229</v>
      </c>
      <c r="FS46" s="15">
        <f>Reg[[#This Row],[CIRP19]]</f>
        <v>242</v>
      </c>
      <c r="FT46" s="15">
        <f>Reg[[#This Row],[CIRP20]]</f>
        <v>246</v>
      </c>
      <c r="FU46" s="15">
        <f>Reg[[#This Row],[CIRP21]]</f>
        <v>261</v>
      </c>
      <c r="FV46" s="15">
        <f>Reg[[#This Row],[CIRP22]]</f>
        <v>266</v>
      </c>
      <c r="FW46" s="15">
        <f>Reg[[#This Row],[CIRP23]]</f>
        <v>287</v>
      </c>
      <c r="FX46" s="15">
        <f>Reg[[#This Row],[CIRP24]]</f>
        <v>302</v>
      </c>
      <c r="FY46" s="15">
        <f>Reg[[#This Row],[CIRP25]]</f>
        <v>326</v>
      </c>
      <c r="FZ46" s="15">
        <f>Reg[[#This Row],[CIRP26]]</f>
        <v>347</v>
      </c>
      <c r="GA46" s="15">
        <f>Reg[[#This Row],[CIRP27]]</f>
        <v>355</v>
      </c>
      <c r="GB46" s="15">
        <f>Sug0.2[[#This Row],[CIRP2]]</f>
        <v>80</v>
      </c>
      <c r="GC46" s="15">
        <f>Sug0.2[[#This Row],[CIRP3]]</f>
        <v>81</v>
      </c>
      <c r="GD46" s="15">
        <f>Sug0.2[[#This Row],[CIRP4]]</f>
        <v>89</v>
      </c>
      <c r="GE46" s="15">
        <f>Sug0.2[[#This Row],[CIRP5]]</f>
        <v>96</v>
      </c>
      <c r="GF46" s="15">
        <f>Sug0.2[[#This Row],[CIRP6]]</f>
        <v>101</v>
      </c>
      <c r="GG46" s="15">
        <f>Sug0.2[[#This Row],[CIRP7]]</f>
        <v>105</v>
      </c>
      <c r="GH46" s="15">
        <f>Sug0.2[[#This Row],[CIRP8]]</f>
        <v>104</v>
      </c>
      <c r="GI46" s="15">
        <f>Sug0.2[[#This Row],[CIRP9]]</f>
        <v>123</v>
      </c>
      <c r="GJ46" s="15">
        <f>Sug0.2[[#This Row],[CIRP10]]</f>
        <v>140</v>
      </c>
      <c r="GK46" s="15">
        <f>Sug0.2[[#This Row],[CIRP11]]</f>
        <v>143</v>
      </c>
      <c r="GL46" s="15">
        <f>Sug0.2[[#This Row],[CIRP12]]</f>
        <v>149</v>
      </c>
      <c r="GM46" s="15">
        <f>Sug0.2[[#This Row],[CIRP13]]</f>
        <v>168</v>
      </c>
      <c r="GN46" s="15">
        <f>Sug0.2[[#This Row],[CIRP14]]</f>
        <v>170</v>
      </c>
      <c r="GO46" s="15">
        <f>Sug0.2[[#This Row],[CIRP15]]</f>
        <v>174</v>
      </c>
      <c r="GP46" s="15">
        <f>Sug0.2[[#This Row],[CIRP16]]</f>
        <v>182</v>
      </c>
      <c r="GQ46" s="15">
        <f>Sug0.2[[#This Row],[CIRP17]]</f>
        <v>192</v>
      </c>
      <c r="GR46" s="15">
        <f>Sug0.2[[#This Row],[CIRP18]]</f>
        <v>199</v>
      </c>
      <c r="GS46" s="15">
        <f>Sug0.2[[#This Row],[CIRP19]]</f>
        <v>210</v>
      </c>
      <c r="GT46" s="15">
        <f>Sug0.2[[#This Row],[CIRP20]]</f>
        <v>217</v>
      </c>
      <c r="GU46" s="15">
        <f>Sug0.2[[#This Row],[CIRP21]]</f>
        <v>230</v>
      </c>
      <c r="GV46" s="15">
        <f>Sug0.2[[#This Row],[CIRP22]]</f>
        <v>237</v>
      </c>
      <c r="GW46" s="15">
        <f>Sug0.2[[#This Row],[CIRP23]]</f>
        <v>255</v>
      </c>
      <c r="GX46" s="15">
        <f>Sug0.2[[#This Row],[CIRP24]]</f>
        <v>269</v>
      </c>
      <c r="GY46" s="15">
        <f>Sug0.2[[#This Row],[CIRP25]]</f>
        <v>292</v>
      </c>
      <c r="GZ46" s="15">
        <f>Sug0.2[[#This Row],[CIRP26]]</f>
        <v>314</v>
      </c>
      <c r="HA46" s="15">
        <f>Sug0.2[[#This Row],[CIRP27]]</f>
        <v>320</v>
      </c>
      <c r="HB46" s="15">
        <f>Sug0.5[[#This Row],[CIRP2]]</f>
        <v>80</v>
      </c>
      <c r="HC46" s="15">
        <f>Sug0.5[[#This Row],[CIRP3]]</f>
        <v>79</v>
      </c>
      <c r="HD46" s="15">
        <f>Sug0.5[[#This Row],[CIRP4]]</f>
        <v>85</v>
      </c>
      <c r="HE46" s="15">
        <f>Sug0.5[[#This Row],[CIRP5]]</f>
        <v>91</v>
      </c>
      <c r="HF46" s="15">
        <f>Sug0.5[[#This Row],[CIRP6]]</f>
        <v>91</v>
      </c>
      <c r="HG46" s="15">
        <f>Sug0.5[[#This Row],[CIRP7]]</f>
        <v>94</v>
      </c>
      <c r="HH46" s="15">
        <f>Sug0.5[[#This Row],[CIRP8]]</f>
        <v>89</v>
      </c>
      <c r="HI46" s="15">
        <f>Sug0.5[[#This Row],[CIRP9]]</f>
        <v>103</v>
      </c>
      <c r="HJ46" s="15">
        <f>Sug0.5[[#This Row],[CIRP10]]</f>
        <v>114</v>
      </c>
      <c r="HK46" s="15">
        <f>Sug0.5[[#This Row],[CIRP11]]</f>
        <v>119</v>
      </c>
      <c r="HL46" s="15">
        <f>Sug0.5[[#This Row],[CIRP12]]</f>
        <v>124</v>
      </c>
      <c r="HM46" s="15">
        <f>Sug0.5[[#This Row],[CIRP13]]</f>
        <v>137</v>
      </c>
      <c r="HN46" s="15">
        <f>Sug0.5[[#This Row],[CIRP14]]</f>
        <v>139</v>
      </c>
      <c r="HO46" s="15">
        <f>Sug0.5[[#This Row],[CIRP15]]</f>
        <v>142</v>
      </c>
      <c r="HP46" s="15">
        <f>Sug0.5[[#This Row],[CIRP16]]</f>
        <v>148</v>
      </c>
      <c r="HQ46" s="15">
        <f>Sug0.5[[#This Row],[CIRP17]]</f>
        <v>160</v>
      </c>
      <c r="HR46" s="15">
        <f>Sug0.5[[#This Row],[CIRP18]]</f>
        <v>164</v>
      </c>
      <c r="HS46" s="15">
        <f>Sug0.5[[#This Row],[CIRP19]]</f>
        <v>173</v>
      </c>
      <c r="HT46" s="15">
        <f>Sug0.5[[#This Row],[CIRP20]]</f>
        <v>174</v>
      </c>
      <c r="HU46" s="15">
        <f>Sug0.5[[#This Row],[CIRP21]]</f>
        <v>183</v>
      </c>
      <c r="HV46" s="15">
        <f>Sug0.5[[#This Row],[CIRP22]]</f>
        <v>188</v>
      </c>
      <c r="HW46" s="15">
        <f>Sug0.5[[#This Row],[CIRP23]]</f>
        <v>202</v>
      </c>
      <c r="HX46" s="15">
        <f>Sug0.5[[#This Row],[CIRP24]]</f>
        <v>209</v>
      </c>
      <c r="HY46" s="15">
        <f>Sug0.5[[#This Row],[CIRP25]]</f>
        <v>225</v>
      </c>
      <c r="HZ46" s="15">
        <f>Sug0.5[[#This Row],[CIRP26]]</f>
        <v>241</v>
      </c>
      <c r="IA46" s="15">
        <f>Sug0.5[[#This Row],[CIRP27]]</f>
        <v>245</v>
      </c>
      <c r="IB46" s="15">
        <f>Reg[[#This Row],[HCCP2]]</f>
        <v>7</v>
      </c>
      <c r="IC46" s="15">
        <f>Reg[[#This Row],[HCCP3]]</f>
        <v>4</v>
      </c>
      <c r="ID46" s="15">
        <f>Reg[[#This Row],[HCCP4]]</f>
        <v>3</v>
      </c>
      <c r="IE46" s="15">
        <f>Reg[[#This Row],[HCCP5]]</f>
        <v>4</v>
      </c>
      <c r="IF46" s="15">
        <f>Reg[[#This Row],[HCCP6]]</f>
        <v>2</v>
      </c>
      <c r="IG46" s="15">
        <f>Reg[[#This Row],[HCCP7]]</f>
        <v>5</v>
      </c>
      <c r="IH46" s="15">
        <f>Reg[[#This Row],[HCCP8]]</f>
        <v>6</v>
      </c>
      <c r="II46" s="15">
        <f>Reg[[#This Row],[HCCP9]]</f>
        <v>7</v>
      </c>
      <c r="IJ46" s="15">
        <f>Reg[[#This Row],[HCCP10]]</f>
        <v>5</v>
      </c>
      <c r="IK46" s="15">
        <f>Reg[[#This Row],[HCCP11]]</f>
        <v>10</v>
      </c>
      <c r="IL46" s="15">
        <f>Reg[[#This Row],[HCCP12]]</f>
        <v>7</v>
      </c>
      <c r="IM46" s="15">
        <f>Reg[[#This Row],[HCCP13]]</f>
        <v>7</v>
      </c>
      <c r="IN46" s="15">
        <f>Reg[[#This Row],[HCCP14]]</f>
        <v>6</v>
      </c>
      <c r="IO46" s="15">
        <f>Reg[[#This Row],[HCCP15]]</f>
        <v>3</v>
      </c>
      <c r="IP46" s="15">
        <f>Reg[[#This Row],[HCCP16]]</f>
        <v>5</v>
      </c>
      <c r="IQ46" s="15">
        <f>Reg[[#This Row],[HCCP17]]</f>
        <v>7</v>
      </c>
      <c r="IR46" s="15">
        <f>Reg[[#This Row],[HCCP18]]</f>
        <v>12</v>
      </c>
      <c r="IS46" s="15">
        <f>Reg[[#This Row],[HCCP19]]</f>
        <v>10</v>
      </c>
      <c r="IT46" s="15">
        <f>Reg[[#This Row],[HCCP20]]</f>
        <v>7</v>
      </c>
      <c r="IU46" s="15">
        <f>Reg[[#This Row],[HCCP21]]</f>
        <v>11</v>
      </c>
      <c r="IV46" s="15">
        <f>Reg[[#This Row],[HCCP22]]</f>
        <v>15</v>
      </c>
      <c r="IW46" s="15">
        <f>Reg[[#This Row],[HCCP23]]</f>
        <v>14</v>
      </c>
      <c r="IX46" s="15">
        <f>Reg[[#This Row],[HCCP24]]</f>
        <v>14</v>
      </c>
      <c r="IY46" s="15">
        <f>Reg[[#This Row],[HCCP25]]</f>
        <v>15</v>
      </c>
      <c r="IZ46" s="15">
        <f>Reg[[#This Row],[HCCP26]]</f>
        <v>12</v>
      </c>
      <c r="JA46" s="15">
        <f>Reg[[#This Row],[HCCP27]]</f>
        <v>15</v>
      </c>
      <c r="JB46" s="15">
        <f>Sug0.2[[#This Row],[HCCP2]]</f>
        <v>7</v>
      </c>
      <c r="JC46" s="15">
        <f>Sug0.2[[#This Row],[HCCP3]]</f>
        <v>4</v>
      </c>
      <c r="JD46" s="15">
        <f>Sug0.2[[#This Row],[HCCP4]]</f>
        <v>3</v>
      </c>
      <c r="JE46" s="15">
        <f>Sug0.2[[#This Row],[HCCP5]]</f>
        <v>4</v>
      </c>
      <c r="JF46" s="15">
        <f>Sug0.2[[#This Row],[HCCP6]]</f>
        <v>2</v>
      </c>
      <c r="JG46" s="15">
        <f>Sug0.2[[#This Row],[HCCP7]]</f>
        <v>4</v>
      </c>
      <c r="JH46" s="15">
        <f>Sug0.2[[#This Row],[HCCP8]]</f>
        <v>6</v>
      </c>
      <c r="JI46" s="15">
        <f>Sug0.2[[#This Row],[HCCP9]]</f>
        <v>7</v>
      </c>
      <c r="JJ46" s="15">
        <f>Sug0.2[[#This Row],[HCCP10]]</f>
        <v>4</v>
      </c>
      <c r="JK46" s="15">
        <f>Sug0.2[[#This Row],[HCCP11]]</f>
        <v>9</v>
      </c>
      <c r="JL46" s="15">
        <f>Sug0.2[[#This Row],[HCCP12]]</f>
        <v>6</v>
      </c>
      <c r="JM46" s="15">
        <f>Sug0.2[[#This Row],[HCCP13]]</f>
        <v>6</v>
      </c>
      <c r="JN46" s="15">
        <f>Sug0.2[[#This Row],[HCCP14]]</f>
        <v>5</v>
      </c>
      <c r="JO46" s="15">
        <f>Sug0.2[[#This Row],[HCCP15]]</f>
        <v>3</v>
      </c>
      <c r="JP46" s="15">
        <f>Sug0.2[[#This Row],[HCCP16]]</f>
        <v>5</v>
      </c>
      <c r="JQ46" s="15">
        <f>Sug0.2[[#This Row],[HCCP17]]</f>
        <v>6</v>
      </c>
      <c r="JR46" s="15">
        <f>Sug0.2[[#This Row],[HCCP18]]</f>
        <v>12</v>
      </c>
      <c r="JS46" s="15">
        <f>Sug0.2[[#This Row],[HCCP19]]</f>
        <v>9</v>
      </c>
      <c r="JT46" s="15">
        <f>Sug0.2[[#This Row],[HCCP20]]</f>
        <v>6</v>
      </c>
      <c r="JU46" s="15">
        <f>Sug0.2[[#This Row],[HCCP21]]</f>
        <v>8</v>
      </c>
      <c r="JV46" s="15">
        <f>Sug0.2[[#This Row],[HCCP22]]</f>
        <v>14</v>
      </c>
      <c r="JW46" s="15">
        <f>Sug0.2[[#This Row],[HCCP23]]</f>
        <v>13</v>
      </c>
      <c r="JX46" s="15">
        <f>Sug0.2[[#This Row],[HCCP24]]</f>
        <v>13</v>
      </c>
      <c r="JY46" s="15">
        <f>Sug0.2[[#This Row],[HCCP25]]</f>
        <v>13</v>
      </c>
      <c r="JZ46" s="15">
        <f>Sug0.2[[#This Row],[HCCP26]]</f>
        <v>12</v>
      </c>
      <c r="KA46" s="15">
        <f>Sug0.2[[#This Row],[HCCP27]]</f>
        <v>15</v>
      </c>
      <c r="KB46" s="15">
        <f>Sug0.5[[#This Row],[HCCP2]]</f>
        <v>7</v>
      </c>
      <c r="KC46" s="15">
        <f>Sug0.5[[#This Row],[HCCP3]]</f>
        <v>4</v>
      </c>
      <c r="KD46" s="15">
        <f>Sug0.5[[#This Row],[HCCP4]]</f>
        <v>3</v>
      </c>
      <c r="KE46" s="15">
        <f>Sug0.5[[#This Row],[HCCP5]]</f>
        <v>3</v>
      </c>
      <c r="KF46" s="15">
        <f>Sug0.5[[#This Row],[HCCP6]]</f>
        <v>1</v>
      </c>
      <c r="KG46" s="15">
        <f>Sug0.5[[#This Row],[HCCP7]]</f>
        <v>3</v>
      </c>
      <c r="KH46" s="15">
        <f>Sug0.5[[#This Row],[HCCP8]]</f>
        <v>5</v>
      </c>
      <c r="KI46" s="15">
        <f>Sug0.5[[#This Row],[HCCP9]]</f>
        <v>5</v>
      </c>
      <c r="KJ46" s="15">
        <f>Sug0.5[[#This Row],[HCCP10]]</f>
        <v>3</v>
      </c>
      <c r="KK46" s="15">
        <f>Sug0.5[[#This Row],[HCCP11]]</f>
        <v>9</v>
      </c>
      <c r="KL46" s="15">
        <f>Sug0.5[[#This Row],[HCCP12]]</f>
        <v>4</v>
      </c>
      <c r="KM46" s="15">
        <f>Sug0.5[[#This Row],[HCCP13]]</f>
        <v>5</v>
      </c>
      <c r="KN46" s="15">
        <f>Sug0.5[[#This Row],[HCCP14]]</f>
        <v>3</v>
      </c>
      <c r="KO46" s="15">
        <f>Sug0.5[[#This Row],[HCCP15]]</f>
        <v>2</v>
      </c>
      <c r="KP46" s="15">
        <f>Sug0.5[[#This Row],[HCCP16]]</f>
        <v>5</v>
      </c>
      <c r="KQ46" s="15">
        <f>Sug0.5[[#This Row],[HCCP17]]</f>
        <v>5</v>
      </c>
      <c r="KR46" s="15">
        <f>Sug0.5[[#This Row],[HCCP18]]</f>
        <v>11</v>
      </c>
      <c r="KS46" s="15">
        <f>Sug0.5[[#This Row],[HCCP19]]</f>
        <v>8</v>
      </c>
      <c r="KT46" s="15">
        <f>Sug0.5[[#This Row],[HCCP20]]</f>
        <v>6</v>
      </c>
      <c r="KU46" s="15">
        <f>Sug0.5[[#This Row],[HCCP21]]</f>
        <v>6</v>
      </c>
      <c r="KV46" s="15">
        <f>Sug0.5[[#This Row],[HCCP22]]</f>
        <v>10</v>
      </c>
      <c r="KW46" s="15">
        <f>Sug0.5[[#This Row],[HCCP23]]</f>
        <v>9</v>
      </c>
      <c r="KX46" s="15">
        <f>Sug0.5[[#This Row],[HCCP24]]</f>
        <v>9</v>
      </c>
      <c r="KY46" s="15">
        <f>Sug0.5[[#This Row],[HCCP25]]</f>
        <v>12</v>
      </c>
      <c r="KZ46" s="15">
        <f>Sug0.5[[#This Row],[HCCP26]]</f>
        <v>9</v>
      </c>
      <c r="LA46" s="15">
        <f>Sug0.5[[#This Row],[HCCP27]]</f>
        <v>9</v>
      </c>
      <c r="LB46" s="15">
        <f>Reg[[#This Row],[CHDP2]]</f>
        <v>1520</v>
      </c>
      <c r="LC46" s="15">
        <f>Reg[[#This Row],[CHDP3]]</f>
        <v>1530</v>
      </c>
      <c r="LD46" s="15">
        <f>Reg[[#This Row],[CHDP4]]</f>
        <v>1585</v>
      </c>
      <c r="LE46" s="15">
        <f>Reg[[#This Row],[CHDP5]]</f>
        <v>1614</v>
      </c>
      <c r="LF46" s="15">
        <f>Reg[[#This Row],[CHDP6]]</f>
        <v>1648</v>
      </c>
      <c r="LG46" s="15">
        <f>Reg[[#This Row],[CHDP7]]</f>
        <v>1695</v>
      </c>
      <c r="LH46" s="15">
        <f>Reg[[#This Row],[CHDP8]]</f>
        <v>1725</v>
      </c>
      <c r="LI46" s="15">
        <f>Reg[[#This Row],[CHDP9]]</f>
        <v>1750</v>
      </c>
      <c r="LJ46" s="15">
        <f>Reg[[#This Row],[CHDP10]]</f>
        <v>1812</v>
      </c>
      <c r="LK46" s="15">
        <f>Reg[[#This Row],[CHDP11]]</f>
        <v>1833</v>
      </c>
      <c r="LL46" s="15">
        <f>Reg[[#This Row],[CHDP12]]</f>
        <v>1881</v>
      </c>
      <c r="LM46" s="15">
        <f>Reg[[#This Row],[CHDP13]]</f>
        <v>1897</v>
      </c>
      <c r="LN46" s="15">
        <f>Reg[[#This Row],[CHDP14]]</f>
        <v>1966</v>
      </c>
      <c r="LO46" s="15">
        <f>Reg[[#This Row],[CHDP15]]</f>
        <v>2001</v>
      </c>
      <c r="LP46" s="15">
        <f>Reg[[#This Row],[CHDP16]]</f>
        <v>2047</v>
      </c>
      <c r="LQ46" s="15">
        <f>Reg[[#This Row],[CHDP17]]</f>
        <v>2038</v>
      </c>
      <c r="LR46" s="15">
        <f>Reg[[#This Row],[CHDP18]]</f>
        <v>2052</v>
      </c>
      <c r="LS46" s="15">
        <f>Reg[[#This Row],[CHDP19]]</f>
        <v>2088</v>
      </c>
      <c r="LT46" s="15">
        <f>Reg[[#This Row],[CHDP20]]</f>
        <v>2130</v>
      </c>
      <c r="LU46" s="15">
        <f>Reg[[#This Row],[CHDP21]]</f>
        <v>2155</v>
      </c>
      <c r="LV46" s="15">
        <f>Reg[[#This Row],[CHDP22]]</f>
        <v>2184</v>
      </c>
      <c r="LW46" s="15">
        <f>Reg[[#This Row],[CHDP23]]</f>
        <v>2205</v>
      </c>
      <c r="LX46" s="15">
        <f>Reg[[#This Row],[CHDP24]]</f>
        <v>2269</v>
      </c>
      <c r="LY46" s="15">
        <f>Reg[[#This Row],[CHDP25]]</f>
        <v>2280</v>
      </c>
      <c r="LZ46" s="15">
        <f>Reg[[#This Row],[CHDP26]]</f>
        <v>2307</v>
      </c>
      <c r="MA46" s="15">
        <f>Reg[[#This Row],[CHDP27]]</f>
        <v>2339</v>
      </c>
      <c r="MB46" s="15">
        <f>Sug0.2[[#This Row],[CHDP2]]</f>
        <v>1520</v>
      </c>
      <c r="MC46" s="15">
        <f>Sug0.2[[#This Row],[CHDP3]]</f>
        <v>1530</v>
      </c>
      <c r="MD46" s="15">
        <f>Sug0.2[[#This Row],[CHDP4]]</f>
        <v>1585</v>
      </c>
      <c r="ME46" s="15">
        <f>Sug0.2[[#This Row],[CHDP5]]</f>
        <v>1614</v>
      </c>
      <c r="MF46" s="15">
        <f>Sug0.2[[#This Row],[CHDP6]]</f>
        <v>1646</v>
      </c>
      <c r="MG46" s="15">
        <f>Sug0.2[[#This Row],[CHDP7]]</f>
        <v>1694</v>
      </c>
      <c r="MH46" s="15">
        <f>Sug0.2[[#This Row],[CHDP8]]</f>
        <v>1723</v>
      </c>
      <c r="MI46" s="15">
        <f>Sug0.2[[#This Row],[CHDP9]]</f>
        <v>1748</v>
      </c>
      <c r="MJ46" s="15">
        <f>Sug0.2[[#This Row],[CHDP10]]</f>
        <v>1810</v>
      </c>
      <c r="MK46" s="15">
        <f>Sug0.2[[#This Row],[CHDP11]]</f>
        <v>1832</v>
      </c>
      <c r="ML46" s="15">
        <f>Sug0.2[[#This Row],[CHDP12]]</f>
        <v>1881</v>
      </c>
      <c r="MM46" s="15">
        <f>Sug0.2[[#This Row],[CHDP13]]</f>
        <v>1895</v>
      </c>
      <c r="MN46" s="15">
        <f>Sug0.2[[#This Row],[CHDP14]]</f>
        <v>1962</v>
      </c>
      <c r="MO46" s="15">
        <f>Sug0.2[[#This Row],[CHDP15]]</f>
        <v>1993</v>
      </c>
      <c r="MP46" s="15">
        <f>Sug0.2[[#This Row],[CHDP16]]</f>
        <v>2034</v>
      </c>
      <c r="MQ46" s="15">
        <f>Sug0.2[[#This Row],[CHDP17]]</f>
        <v>2027</v>
      </c>
      <c r="MR46" s="15">
        <f>Sug0.2[[#This Row],[CHDP18]]</f>
        <v>2043</v>
      </c>
      <c r="MS46" s="15">
        <f>Sug0.2[[#This Row],[CHDP19]]</f>
        <v>2080</v>
      </c>
      <c r="MT46" s="15">
        <f>Sug0.2[[#This Row],[CHDP20]]</f>
        <v>2123</v>
      </c>
      <c r="MU46" s="15">
        <f>Sug0.2[[#This Row],[CHDP21]]</f>
        <v>2147</v>
      </c>
      <c r="MV46" s="15">
        <f>Sug0.2[[#This Row],[CHDP22]]</f>
        <v>2177</v>
      </c>
      <c r="MW46" s="15">
        <f>Sug0.2[[#This Row],[CHDP23]]</f>
        <v>2200</v>
      </c>
      <c r="MX46" s="15">
        <f>Sug0.2[[#This Row],[CHDP24]]</f>
        <v>2260</v>
      </c>
      <c r="MY46" s="15">
        <f>Sug0.2[[#This Row],[CHDP25]]</f>
        <v>2268</v>
      </c>
      <c r="MZ46" s="15">
        <f>Sug0.2[[#This Row],[CHDP26]]</f>
        <v>2296</v>
      </c>
      <c r="NA46" s="15">
        <f>Sug0.2[[#This Row],[CHDP27]]</f>
        <v>2320</v>
      </c>
      <c r="NB46" s="15">
        <f>Sug0.5[[#This Row],[CHDP2]]</f>
        <v>1520</v>
      </c>
      <c r="NC46" s="15">
        <f>Sug0.5[[#This Row],[CHDP3]]</f>
        <v>1530</v>
      </c>
      <c r="ND46" s="15">
        <f>Sug0.5[[#This Row],[CHDP4]]</f>
        <v>1585</v>
      </c>
      <c r="NE46" s="15">
        <f>Sug0.5[[#This Row],[CHDP5]]</f>
        <v>1614</v>
      </c>
      <c r="NF46" s="15">
        <f>Sug0.5[[#This Row],[CHDP6]]</f>
        <v>1644</v>
      </c>
      <c r="NG46" s="15">
        <f>Sug0.5[[#This Row],[CHDP7]]</f>
        <v>1691</v>
      </c>
      <c r="NH46" s="15">
        <f>Sug0.5[[#This Row],[CHDP8]]</f>
        <v>1718</v>
      </c>
      <c r="NI46" s="15">
        <f>Sug0.5[[#This Row],[CHDP9]]</f>
        <v>1748</v>
      </c>
      <c r="NJ46" s="15">
        <f>Sug0.5[[#This Row],[CHDP10]]</f>
        <v>1807</v>
      </c>
      <c r="NK46" s="15">
        <f>Sug0.5[[#This Row],[CHDP11]]</f>
        <v>1826</v>
      </c>
      <c r="NL46" s="15">
        <f>Sug0.5[[#This Row],[CHDP12]]</f>
        <v>1871</v>
      </c>
      <c r="NM46" s="15">
        <f>Sug0.5[[#This Row],[CHDP13]]</f>
        <v>1887</v>
      </c>
      <c r="NN46" s="15">
        <f>Sug0.5[[#This Row],[CHDP14]]</f>
        <v>1950</v>
      </c>
      <c r="NO46" s="15">
        <f>Sug0.5[[#This Row],[CHDP15]]</f>
        <v>1977</v>
      </c>
      <c r="NP46" s="15">
        <f>Sug0.5[[#This Row],[CHDP16]]</f>
        <v>2015</v>
      </c>
      <c r="NQ46" s="15">
        <f>Sug0.5[[#This Row],[CHDP17]]</f>
        <v>2009</v>
      </c>
      <c r="NR46" s="15">
        <f>Sug0.5[[#This Row],[CHDP18]]</f>
        <v>2017</v>
      </c>
      <c r="NS46" s="15">
        <f>Sug0.5[[#This Row],[CHDP19]]</f>
        <v>2049</v>
      </c>
      <c r="NT46" s="15">
        <f>Sug0.5[[#This Row],[CHDP20]]</f>
        <v>2087</v>
      </c>
      <c r="NU46" s="15">
        <f>Sug0.5[[#This Row],[CHDP21]]</f>
        <v>2111</v>
      </c>
      <c r="NV46" s="15">
        <f>Sug0.5[[#This Row],[CHDP22]]</f>
        <v>2139</v>
      </c>
      <c r="NW46" s="15">
        <f>Sug0.5[[#This Row],[CHDP23]]</f>
        <v>2159</v>
      </c>
      <c r="NX46" s="15">
        <f>Sug0.5[[#This Row],[CHDP24]]</f>
        <v>2213</v>
      </c>
      <c r="NY46" s="15">
        <f>Sug0.5[[#This Row],[CHDP25]]</f>
        <v>2225</v>
      </c>
      <c r="NZ46" s="15">
        <f>Sug0.5[[#This Row],[CHDP26]]</f>
        <v>2257</v>
      </c>
      <c r="OA46" s="15">
        <f>Sug0.5[[#This Row],[CHDP27]]</f>
        <v>2284</v>
      </c>
      <c r="OB46" s="15">
        <f>Reg[[#This Row],[T2DP2]]</f>
        <v>2125</v>
      </c>
      <c r="OC46" s="15">
        <f>Reg[[#This Row],[T2DP3]]</f>
        <v>2136</v>
      </c>
      <c r="OD46" s="15">
        <f>Reg[[#This Row],[T2DP4]]</f>
        <v>2170</v>
      </c>
      <c r="OE46" s="15">
        <f>Reg[[#This Row],[T2DP5]]</f>
        <v>2175</v>
      </c>
      <c r="OF46" s="15">
        <f>Reg[[#This Row],[T2DP6]]</f>
        <v>2197</v>
      </c>
      <c r="OG46" s="15">
        <f>Reg[[#This Row],[T2DP7]]</f>
        <v>2218</v>
      </c>
      <c r="OH46" s="15">
        <f>Reg[[#This Row],[T2DP8]]</f>
        <v>2248</v>
      </c>
      <c r="OI46" s="15">
        <f>Reg[[#This Row],[T2DP9]]</f>
        <v>2249</v>
      </c>
      <c r="OJ46" s="15">
        <f>Reg[[#This Row],[T2DP10]]</f>
        <v>2275</v>
      </c>
      <c r="OK46" s="15">
        <f>Reg[[#This Row],[T2DP11]]</f>
        <v>2294</v>
      </c>
      <c r="OL46" s="15">
        <f>Reg[[#This Row],[T2DP12]]</f>
        <v>2338</v>
      </c>
      <c r="OM46" s="15">
        <f>Reg[[#This Row],[T2DP13]]</f>
        <v>2352</v>
      </c>
      <c r="ON46" s="15">
        <f>Reg[[#This Row],[T2DP14]]</f>
        <v>2353</v>
      </c>
      <c r="OO46" s="15">
        <f>Reg[[#This Row],[T2DP15]]</f>
        <v>2378</v>
      </c>
      <c r="OP46" s="15">
        <f>Reg[[#This Row],[T2DP16]]</f>
        <v>2415</v>
      </c>
      <c r="OQ46" s="15">
        <f>Reg[[#This Row],[T2DP17]]</f>
        <v>2434</v>
      </c>
      <c r="OR46" s="15">
        <f>Reg[[#This Row],[T2DP18]]</f>
        <v>2465</v>
      </c>
      <c r="OS46" s="15">
        <f>Reg[[#This Row],[T2DP19]]</f>
        <v>2508</v>
      </c>
      <c r="OT46" s="15">
        <f>Reg[[#This Row],[T2DP20]]</f>
        <v>2531</v>
      </c>
      <c r="OU46" s="15">
        <f>Reg[[#This Row],[T2DP21]]</f>
        <v>2528</v>
      </c>
      <c r="OV46" s="15">
        <f>Reg[[#This Row],[T2DP22]]</f>
        <v>2551</v>
      </c>
      <c r="OW46" s="15">
        <f>Reg[[#This Row],[T2DP23]]</f>
        <v>2573</v>
      </c>
      <c r="OX46" s="15">
        <f>Reg[[#This Row],[T2DP24]]</f>
        <v>2604</v>
      </c>
      <c r="OY46" s="15">
        <f>Reg[[#This Row],[T2DP25]]</f>
        <v>2609</v>
      </c>
      <c r="OZ46" s="15">
        <f>Reg[[#This Row],[T2DP26]]</f>
        <v>2595</v>
      </c>
      <c r="PA46" s="15">
        <f>Reg[[#This Row],[T2DP27]]</f>
        <v>2606</v>
      </c>
      <c r="PB46" s="15">
        <f>Sug0.2[[#This Row],[T2DP2]]</f>
        <v>2125</v>
      </c>
      <c r="PC46" s="15">
        <f>Sug0.2[[#This Row],[T2DP3]]</f>
        <v>2136</v>
      </c>
      <c r="PD46" s="15">
        <f>Sug0.2[[#This Row],[T2DP4]]</f>
        <v>2170</v>
      </c>
      <c r="PE46" s="15">
        <f>Sug0.2[[#This Row],[T2DP5]]</f>
        <v>2175</v>
      </c>
      <c r="PF46" s="15">
        <f>Sug0.2[[#This Row],[T2DP6]]</f>
        <v>2198</v>
      </c>
      <c r="PG46" s="15">
        <f>Sug0.2[[#This Row],[T2DP7]]</f>
        <v>2218</v>
      </c>
      <c r="PH46" s="15">
        <f>Sug0.2[[#This Row],[T2DP8]]</f>
        <v>2247</v>
      </c>
      <c r="PI46" s="15">
        <f>Sug0.2[[#This Row],[T2DP9]]</f>
        <v>2247</v>
      </c>
      <c r="PJ46" s="15">
        <f>Sug0.2[[#This Row],[T2DP10]]</f>
        <v>2273</v>
      </c>
      <c r="PK46" s="15">
        <f>Sug0.2[[#This Row],[T2DP11]]</f>
        <v>2292</v>
      </c>
      <c r="PL46" s="15">
        <f>Sug0.2[[#This Row],[T2DP12]]</f>
        <v>2337</v>
      </c>
      <c r="PM46" s="15">
        <f>Sug0.2[[#This Row],[T2DP13]]</f>
        <v>2349</v>
      </c>
      <c r="PN46" s="15">
        <f>Sug0.2[[#This Row],[T2DP14]]</f>
        <v>2349</v>
      </c>
      <c r="PO46" s="15">
        <f>Sug0.2[[#This Row],[T2DP15]]</f>
        <v>2374</v>
      </c>
      <c r="PP46" s="15">
        <f>Sug0.2[[#This Row],[T2DP16]]</f>
        <v>2412</v>
      </c>
      <c r="PQ46" s="15">
        <f>Sug0.2[[#This Row],[T2DP17]]</f>
        <v>2432</v>
      </c>
      <c r="PR46" s="15">
        <f>Sug0.2[[#This Row],[T2DP18]]</f>
        <v>2465</v>
      </c>
      <c r="PS46" s="15">
        <f>Sug0.2[[#This Row],[T2DP19]]</f>
        <v>2508</v>
      </c>
      <c r="PT46" s="15">
        <f>Sug0.2[[#This Row],[T2DP20]]</f>
        <v>2532</v>
      </c>
      <c r="PU46" s="15">
        <f>Sug0.2[[#This Row],[T2DP21]]</f>
        <v>2527</v>
      </c>
      <c r="PV46" s="15">
        <f>Sug0.2[[#This Row],[T2DP22]]</f>
        <v>2550</v>
      </c>
      <c r="PW46" s="15">
        <f>Sug0.2[[#This Row],[T2DP23]]</f>
        <v>2574</v>
      </c>
      <c r="PX46" s="15">
        <f>Sug0.2[[#This Row],[T2DP24]]</f>
        <v>2607</v>
      </c>
      <c r="PY46" s="15">
        <f>Sug0.2[[#This Row],[T2DP25]]</f>
        <v>2609</v>
      </c>
      <c r="PZ46" s="15">
        <f>Sug0.2[[#This Row],[T2DP26]]</f>
        <v>2597</v>
      </c>
      <c r="QA46" s="15">
        <f>Sug0.2[[#This Row],[T2DP27]]</f>
        <v>2606</v>
      </c>
      <c r="QB46" s="15">
        <f>Sug0.5[[#This Row],[T2DP2]]</f>
        <v>2125</v>
      </c>
      <c r="QC46" s="15">
        <f>Sug0.5[[#This Row],[T2DP3]]</f>
        <v>2136</v>
      </c>
      <c r="QD46" s="15">
        <f>Sug0.5[[#This Row],[T2DP4]]</f>
        <v>2169</v>
      </c>
      <c r="QE46" s="15">
        <f>Sug0.5[[#This Row],[T2DP5]]</f>
        <v>2173</v>
      </c>
      <c r="QF46" s="15">
        <f>Sug0.5[[#This Row],[T2DP6]]</f>
        <v>2196</v>
      </c>
      <c r="QG46" s="15">
        <f>Sug0.5[[#This Row],[T2DP7]]</f>
        <v>2215</v>
      </c>
      <c r="QH46" s="15">
        <f>Sug0.5[[#This Row],[T2DP8]]</f>
        <v>2245</v>
      </c>
      <c r="QI46" s="15">
        <f>Sug0.5[[#This Row],[T2DP9]]</f>
        <v>2244</v>
      </c>
      <c r="QJ46" s="15">
        <f>Sug0.5[[#This Row],[T2DP10]]</f>
        <v>2271</v>
      </c>
      <c r="QK46" s="15">
        <f>Sug0.5[[#This Row],[T2DP11]]</f>
        <v>2291</v>
      </c>
      <c r="QL46" s="15">
        <f>Sug0.5[[#This Row],[T2DP12]]</f>
        <v>2334</v>
      </c>
      <c r="QM46" s="15">
        <f>Sug0.5[[#This Row],[T2DP13]]</f>
        <v>2344</v>
      </c>
      <c r="QN46" s="15">
        <f>Sug0.5[[#This Row],[T2DP14]]</f>
        <v>2342</v>
      </c>
      <c r="QO46" s="15">
        <f>Sug0.5[[#This Row],[T2DP15]]</f>
        <v>2367</v>
      </c>
      <c r="QP46" s="15">
        <f>Sug0.5[[#This Row],[T2DP16]]</f>
        <v>2405</v>
      </c>
      <c r="QQ46" s="15">
        <f>Sug0.5[[#This Row],[T2DP17]]</f>
        <v>2429</v>
      </c>
      <c r="QR46" s="15">
        <f>Sug0.5[[#This Row],[T2DP18]]</f>
        <v>2461</v>
      </c>
      <c r="QS46" s="15">
        <f>Sug0.5[[#This Row],[T2DP19]]</f>
        <v>2505</v>
      </c>
      <c r="QT46" s="15">
        <f>Sug0.5[[#This Row],[T2DP20]]</f>
        <v>2529</v>
      </c>
      <c r="QU46" s="15">
        <f>Sug0.5[[#This Row],[T2DP21]]</f>
        <v>2528</v>
      </c>
      <c r="QV46" s="15">
        <f>Sug0.5[[#This Row],[T2DP22]]</f>
        <v>2551</v>
      </c>
      <c r="QW46" s="15">
        <f>Sug0.5[[#This Row],[T2DP23]]</f>
        <v>2573</v>
      </c>
      <c r="QX46" s="15">
        <f>Sug0.5[[#This Row],[T2DP24]]</f>
        <v>2605</v>
      </c>
      <c r="QY46" s="15">
        <f>Sug0.5[[#This Row],[T2DP25]]</f>
        <v>2612</v>
      </c>
      <c r="QZ46" s="15">
        <f>Sug0.5[[#This Row],[T2DP26]]</f>
        <v>2604</v>
      </c>
      <c r="RA46" s="15">
        <f>Sug0.5[[#This Row],[T2DP27]]</f>
        <v>2613</v>
      </c>
      <c r="RB46" s="15">
        <f>Reg[[#This Row],[OVEP2]]</f>
        <v>7488</v>
      </c>
      <c r="RC46" s="15">
        <f>Reg[[#This Row],[OVEP3]]</f>
        <v>7604</v>
      </c>
      <c r="RD46" s="15">
        <f>Reg[[#This Row],[OVEP4]]</f>
        <v>7668</v>
      </c>
      <c r="RE46" s="15">
        <f>Reg[[#This Row],[OVEP5]]</f>
        <v>7749</v>
      </c>
      <c r="RF46" s="15">
        <f>Reg[[#This Row],[OVEP6]]</f>
        <v>7772</v>
      </c>
      <c r="RG46" s="15">
        <f>Reg[[#This Row],[OVEP7]]</f>
        <v>7771</v>
      </c>
      <c r="RH46" s="15">
        <f>Reg[[#This Row],[OVEP8]]</f>
        <v>7855</v>
      </c>
      <c r="RI46" s="15">
        <f>Reg[[#This Row],[OVEP9]]</f>
        <v>7936</v>
      </c>
      <c r="RJ46" s="15">
        <f>Reg[[#This Row],[OVEP10]]</f>
        <v>8090</v>
      </c>
      <c r="RK46" s="15">
        <f>Reg[[#This Row],[OVEP11]]</f>
        <v>8166</v>
      </c>
      <c r="RL46" s="15">
        <f>Reg[[#This Row],[OVEP12]]</f>
        <v>8273</v>
      </c>
      <c r="RM46" s="15">
        <f>Reg[[#This Row],[OVEP13]]</f>
        <v>8301</v>
      </c>
      <c r="RN46" s="15">
        <f>Reg[[#This Row],[OVEP14]]</f>
        <v>8352</v>
      </c>
      <c r="RO46" s="15">
        <f>Reg[[#This Row],[OVEP15]]</f>
        <v>8437</v>
      </c>
      <c r="RP46" s="15">
        <f>Reg[[#This Row],[OVEP16]]</f>
        <v>8549</v>
      </c>
      <c r="RQ46" s="15">
        <f>Reg[[#This Row],[OVEP17]]</f>
        <v>8524</v>
      </c>
      <c r="RR46" s="15">
        <f>Reg[[#This Row],[OVEP18]]</f>
        <v>8549</v>
      </c>
      <c r="RS46" s="15">
        <f>Reg[[#This Row],[OVEP19]]</f>
        <v>8684</v>
      </c>
      <c r="RT46" s="15">
        <f>Reg[[#This Row],[OVEP20]]</f>
        <v>8699</v>
      </c>
      <c r="RU46" s="15">
        <f>Reg[[#This Row],[OVEP21]]</f>
        <v>8743</v>
      </c>
      <c r="RV46" s="15">
        <f>Reg[[#This Row],[OVEP22]]</f>
        <v>8728</v>
      </c>
      <c r="RW46" s="15">
        <f>Reg[[#This Row],[OVEP23]]</f>
        <v>8810</v>
      </c>
      <c r="RX46" s="15">
        <f>Reg[[#This Row],[OVEP24]]</f>
        <v>8869</v>
      </c>
      <c r="RY46" s="15">
        <f>Reg[[#This Row],[OVEP25]]</f>
        <v>8902</v>
      </c>
      <c r="RZ46" s="15">
        <f>Reg[[#This Row],[OVEP26]]</f>
        <v>8959</v>
      </c>
      <c r="SA46" s="15">
        <f>Reg[[#This Row],[OVEP27]]</f>
        <v>8954</v>
      </c>
      <c r="SB46" s="15">
        <f>Sug0.2[[#This Row],[OVEP2]]</f>
        <v>7488</v>
      </c>
      <c r="SC46" s="15">
        <f>Sug0.2[[#This Row],[OVEP3]]</f>
        <v>7612</v>
      </c>
      <c r="SD46" s="15">
        <f>Sug0.2[[#This Row],[OVEP4]]</f>
        <v>7688</v>
      </c>
      <c r="SE46" s="15">
        <f>Sug0.2[[#This Row],[OVEP5]]</f>
        <v>7780</v>
      </c>
      <c r="SF46" s="15">
        <f>Sug0.2[[#This Row],[OVEP6]]</f>
        <v>7809</v>
      </c>
      <c r="SG46" s="15">
        <f>Sug0.2[[#This Row],[OVEP7]]</f>
        <v>7815</v>
      </c>
      <c r="SH46" s="15">
        <f>Sug0.2[[#This Row],[OVEP8]]</f>
        <v>7900</v>
      </c>
      <c r="SI46" s="15">
        <f>Sug0.2[[#This Row],[OVEP9]]</f>
        <v>7966</v>
      </c>
      <c r="SJ46" s="15">
        <f>Sug0.2[[#This Row],[OVEP10]]</f>
        <v>8130</v>
      </c>
      <c r="SK46" s="15">
        <f>Sug0.2[[#This Row],[OVEP11]]</f>
        <v>8210</v>
      </c>
      <c r="SL46" s="15">
        <f>Sug0.2[[#This Row],[OVEP12]]</f>
        <v>8325</v>
      </c>
      <c r="SM46" s="15">
        <f>Sug0.2[[#This Row],[OVEP13]]</f>
        <v>8350</v>
      </c>
      <c r="SN46" s="15">
        <f>Sug0.2[[#This Row],[OVEP14]]</f>
        <v>8404</v>
      </c>
      <c r="SO46" s="15">
        <f>Sug0.2[[#This Row],[OVEP15]]</f>
        <v>8484</v>
      </c>
      <c r="SP46" s="15">
        <f>Sug0.2[[#This Row],[OVEP16]]</f>
        <v>8608</v>
      </c>
      <c r="SQ46" s="15">
        <f>Sug0.2[[#This Row],[OVEP17]]</f>
        <v>8588</v>
      </c>
      <c r="SR46" s="15">
        <f>Sug0.2[[#This Row],[OVEP18]]</f>
        <v>8603</v>
      </c>
      <c r="SS46" s="15">
        <f>Sug0.2[[#This Row],[OVEP19]]</f>
        <v>8745</v>
      </c>
      <c r="ST46" s="15">
        <f>Sug0.2[[#This Row],[OVEP20]]</f>
        <v>8766</v>
      </c>
      <c r="SU46" s="15">
        <f>Sug0.2[[#This Row],[OVEP21]]</f>
        <v>8812</v>
      </c>
      <c r="SV46" s="15">
        <f>Sug0.2[[#This Row],[OVEP22]]</f>
        <v>8800</v>
      </c>
      <c r="SW46" s="15">
        <f>Sug0.2[[#This Row],[OVEP23]]</f>
        <v>8865</v>
      </c>
      <c r="SX46" s="15">
        <f>Sug0.2[[#This Row],[OVEP24]]</f>
        <v>8916</v>
      </c>
      <c r="SY46" s="15">
        <f>Sug0.2[[#This Row],[OVEP25]]</f>
        <v>8957</v>
      </c>
      <c r="SZ46" s="15">
        <f>Sug0.2[[#This Row],[OVEP26]]</f>
        <v>9024</v>
      </c>
      <c r="TA46" s="15">
        <f>Sug0.2[[#This Row],[OVEP27]]</f>
        <v>9016</v>
      </c>
      <c r="TB46" s="15">
        <f>Sug0.5[[#This Row],[OVEP2]]</f>
        <v>7488</v>
      </c>
      <c r="TC46" s="15">
        <f>Sug0.5[[#This Row],[OVEP3]]</f>
        <v>7612</v>
      </c>
      <c r="TD46" s="15">
        <f>Sug0.5[[#This Row],[OVEP4]]</f>
        <v>7707</v>
      </c>
      <c r="TE46" s="15">
        <f>Sug0.5[[#This Row],[OVEP5]]</f>
        <v>7821</v>
      </c>
      <c r="TF46" s="15">
        <f>Sug0.5[[#This Row],[OVEP6]]</f>
        <v>7863</v>
      </c>
      <c r="TG46" s="15">
        <f>Sug0.5[[#This Row],[OVEP7]]</f>
        <v>7872</v>
      </c>
      <c r="TH46" s="15">
        <f>Sug0.5[[#This Row],[OVEP8]]</f>
        <v>7970</v>
      </c>
      <c r="TI46" s="15">
        <f>Sug0.5[[#This Row],[OVEP9]]</f>
        <v>8050</v>
      </c>
      <c r="TJ46" s="15">
        <f>Sug0.5[[#This Row],[OVEP10]]</f>
        <v>8205</v>
      </c>
      <c r="TK46" s="15">
        <f>Sug0.5[[#This Row],[OVEP11]]</f>
        <v>8316</v>
      </c>
      <c r="TL46" s="15">
        <f>Sug0.5[[#This Row],[OVEP12]]</f>
        <v>8424</v>
      </c>
      <c r="TM46" s="15">
        <f>Sug0.5[[#This Row],[OVEP13]]</f>
        <v>8454</v>
      </c>
      <c r="TN46" s="15">
        <f>Sug0.5[[#This Row],[OVEP14]]</f>
        <v>8508</v>
      </c>
      <c r="TO46" s="15">
        <f>Sug0.5[[#This Row],[OVEP15]]</f>
        <v>8590</v>
      </c>
      <c r="TP46" s="15">
        <f>Sug0.5[[#This Row],[OVEP16]]</f>
        <v>8729</v>
      </c>
      <c r="TQ46" s="15">
        <f>Sug0.5[[#This Row],[OVEP17]]</f>
        <v>8733</v>
      </c>
      <c r="TR46" s="15">
        <f>Sug0.5[[#This Row],[OVEP18]]</f>
        <v>8736</v>
      </c>
      <c r="TS46" s="15">
        <f>Sug0.5[[#This Row],[OVEP19]]</f>
        <v>8876</v>
      </c>
      <c r="TT46" s="15">
        <f>Sug0.5[[#This Row],[OVEP20]]</f>
        <v>8896</v>
      </c>
      <c r="TU46" s="15">
        <f>Sug0.5[[#This Row],[OVEP21]]</f>
        <v>8965</v>
      </c>
      <c r="TV46" s="15">
        <f>Sug0.5[[#This Row],[OVEP22]]</f>
        <v>8946</v>
      </c>
      <c r="TW46" s="15">
        <f>Sug0.5[[#This Row],[OVEP23]]</f>
        <v>9010</v>
      </c>
      <c r="TX46" s="15">
        <f>Sug0.5[[#This Row],[OVEP24]]</f>
        <v>9041</v>
      </c>
      <c r="TY46" s="15">
        <f>Sug0.5[[#This Row],[OVEP25]]</f>
        <v>9072</v>
      </c>
      <c r="TZ46" s="15">
        <f>Sug0.5[[#This Row],[OVEP26]]</f>
        <v>9142</v>
      </c>
      <c r="UA46" s="15">
        <f>Sug0.5[[#This Row],[OVEP27]]</f>
        <v>9162</v>
      </c>
      <c r="UB46" s="15">
        <f>Reg[[#This Row],[OBEP2]]</f>
        <v>8455</v>
      </c>
      <c r="UC46" s="15">
        <f>Reg[[#This Row],[OBEP3]]</f>
        <v>8248</v>
      </c>
      <c r="UD46" s="15">
        <f>Reg[[#This Row],[OBEP4]]</f>
        <v>8098</v>
      </c>
      <c r="UE46" s="15">
        <f>Reg[[#This Row],[OBEP5]]</f>
        <v>7978</v>
      </c>
      <c r="UF46" s="15">
        <f>Reg[[#This Row],[OBEP6]]</f>
        <v>7882</v>
      </c>
      <c r="UG46" s="15">
        <f>Reg[[#This Row],[OBEP7]]</f>
        <v>7810</v>
      </c>
      <c r="UH46" s="15">
        <f>Reg[[#This Row],[OBEP8]]</f>
        <v>7727</v>
      </c>
      <c r="UI46" s="15">
        <f>Reg[[#This Row],[OBEP9]]</f>
        <v>7625</v>
      </c>
      <c r="UJ46" s="15">
        <f>Reg[[#This Row],[OBEP10]]</f>
        <v>7451</v>
      </c>
      <c r="UK46" s="15">
        <f>Reg[[#This Row],[OBEP11]]</f>
        <v>7383</v>
      </c>
      <c r="UL46" s="15">
        <f>Reg[[#This Row],[OBEP12]]</f>
        <v>7336</v>
      </c>
      <c r="UM46" s="15">
        <f>Reg[[#This Row],[OBEP13]]</f>
        <v>7263</v>
      </c>
      <c r="UN46" s="15">
        <f>Reg[[#This Row],[OBEP14]]</f>
        <v>7274</v>
      </c>
      <c r="UO46" s="15">
        <f>Reg[[#This Row],[OBEP15]]</f>
        <v>7154</v>
      </c>
      <c r="UP46" s="15">
        <f>Reg[[#This Row],[OBEP16]]</f>
        <v>7051</v>
      </c>
      <c r="UQ46" s="15">
        <f>Reg[[#This Row],[OBEP17]]</f>
        <v>7001</v>
      </c>
      <c r="UR46" s="15">
        <f>Reg[[#This Row],[OBEP18]]</f>
        <v>6970</v>
      </c>
      <c r="US46" s="15">
        <f>Reg[[#This Row],[OBEP19]]</f>
        <v>6941</v>
      </c>
      <c r="UT46" s="15">
        <f>Reg[[#This Row],[OBEP20]]</f>
        <v>6938</v>
      </c>
      <c r="UU46" s="15">
        <f>Reg[[#This Row],[OBEP21]]</f>
        <v>6951</v>
      </c>
      <c r="UV46" s="15">
        <f>Reg[[#This Row],[OBEP22]]</f>
        <v>6990</v>
      </c>
      <c r="UW46" s="15">
        <f>Reg[[#This Row],[OBEP23]]</f>
        <v>6943</v>
      </c>
      <c r="UX46" s="15">
        <f>Reg[[#This Row],[OBEP24]]</f>
        <v>6958</v>
      </c>
      <c r="UY46" s="15">
        <f>Reg[[#This Row],[OBEP25]]</f>
        <v>6940</v>
      </c>
      <c r="UZ46" s="15">
        <f>Reg[[#This Row],[OBEP26]]</f>
        <v>6942</v>
      </c>
      <c r="VA46" s="15">
        <f>Reg[[#This Row],[OBEP27]]</f>
        <v>6949</v>
      </c>
      <c r="VB46" s="15">
        <f>Sug0.2[[#This Row],[OBEP2]]</f>
        <v>8455</v>
      </c>
      <c r="VC46" s="15">
        <f>Sug0.2[[#This Row],[OBEP3]]</f>
        <v>8255</v>
      </c>
      <c r="VD46" s="15">
        <f>Sug0.2[[#This Row],[OBEP4]]</f>
        <v>8109</v>
      </c>
      <c r="VE46" s="15">
        <f>Sug0.2[[#This Row],[OBEP5]]</f>
        <v>7996</v>
      </c>
      <c r="VF46" s="15">
        <f>Sug0.2[[#This Row],[OBEP6]]</f>
        <v>7909</v>
      </c>
      <c r="VG46" s="15">
        <f>Sug0.2[[#This Row],[OBEP7]]</f>
        <v>7840</v>
      </c>
      <c r="VH46" s="15">
        <f>Sug0.2[[#This Row],[OBEP8]]</f>
        <v>7769</v>
      </c>
      <c r="VI46" s="15">
        <f>Sug0.2[[#This Row],[OBEP9]]</f>
        <v>7681</v>
      </c>
      <c r="VJ46" s="15">
        <f>Sug0.2[[#This Row],[OBEP10]]</f>
        <v>7506</v>
      </c>
      <c r="VK46" s="15">
        <f>Sug0.2[[#This Row],[OBEP11]]</f>
        <v>7443</v>
      </c>
      <c r="VL46" s="15">
        <f>Sug0.2[[#This Row],[OBEP12]]</f>
        <v>7399</v>
      </c>
      <c r="VM46" s="15">
        <f>Sug0.2[[#This Row],[OBEP13]]</f>
        <v>7327</v>
      </c>
      <c r="VN46" s="15">
        <f>Sug0.2[[#This Row],[OBEP14]]</f>
        <v>7346</v>
      </c>
      <c r="VO46" s="15">
        <f>Sug0.2[[#This Row],[OBEP15]]</f>
        <v>7234</v>
      </c>
      <c r="VP46" s="15">
        <f>Sug0.2[[#This Row],[OBEP16]]</f>
        <v>7129</v>
      </c>
      <c r="VQ46" s="15">
        <f>Sug0.2[[#This Row],[OBEP17]]</f>
        <v>7087</v>
      </c>
      <c r="VR46" s="15">
        <f>Sug0.2[[#This Row],[OBEP18]]</f>
        <v>7063</v>
      </c>
      <c r="VS46" s="15">
        <f>Sug0.2[[#This Row],[OBEP19]]</f>
        <v>7036</v>
      </c>
      <c r="VT46" s="15">
        <f>Sug0.2[[#This Row],[OBEP20]]</f>
        <v>7039</v>
      </c>
      <c r="VU46" s="15">
        <f>Sug0.2[[#This Row],[OBEP21]]</f>
        <v>7054</v>
      </c>
      <c r="VV46" s="15">
        <f>Sug0.2[[#This Row],[OBEP22]]</f>
        <v>7096</v>
      </c>
      <c r="VW46" s="15">
        <f>Sug0.2[[#This Row],[OBEP23]]</f>
        <v>7064</v>
      </c>
      <c r="VX46" s="15">
        <f>Sug0.2[[#This Row],[OBEP24]]</f>
        <v>7085</v>
      </c>
      <c r="VY46" s="15">
        <f>Sug0.2[[#This Row],[OBEP25]]</f>
        <v>7072</v>
      </c>
      <c r="VZ46" s="15">
        <f>Sug0.2[[#This Row],[OBEP26]]</f>
        <v>7077</v>
      </c>
      <c r="WA46" s="15">
        <f>Sug0.2[[#This Row],[OBEP27]]</f>
        <v>7087</v>
      </c>
      <c r="WB46" s="15">
        <f>Sug0.5[[#This Row],[OBEP2]]</f>
        <v>8455</v>
      </c>
      <c r="WC46" s="15">
        <f>Sug0.5[[#This Row],[OBEP3]]</f>
        <v>8280</v>
      </c>
      <c r="WD46" s="15">
        <f>Sug0.5[[#This Row],[OBEP4]]</f>
        <v>8152</v>
      </c>
      <c r="WE46" s="15">
        <f>Sug0.5[[#This Row],[OBEP5]]</f>
        <v>8052</v>
      </c>
      <c r="WF46" s="15">
        <f>Sug0.5[[#This Row],[OBEP6]]</f>
        <v>7984</v>
      </c>
      <c r="WG46" s="15">
        <f>Sug0.5[[#This Row],[OBEP7]]</f>
        <v>7931</v>
      </c>
      <c r="WH46" s="15">
        <f>Sug0.5[[#This Row],[OBEP8]]</f>
        <v>7872</v>
      </c>
      <c r="WI46" s="15">
        <f>Sug0.5[[#This Row],[OBEP9]]</f>
        <v>7797</v>
      </c>
      <c r="WJ46" s="15">
        <f>Sug0.5[[#This Row],[OBEP10]]</f>
        <v>7652</v>
      </c>
      <c r="WK46" s="15">
        <f>Sug0.5[[#This Row],[OBEP11]]</f>
        <v>7585</v>
      </c>
      <c r="WL46" s="15">
        <f>Sug0.5[[#This Row],[OBEP12]]</f>
        <v>7559</v>
      </c>
      <c r="WM46" s="15">
        <f>Sug0.5[[#This Row],[OBEP13]]</f>
        <v>7501</v>
      </c>
      <c r="WN46" s="15">
        <f>Sug0.5[[#This Row],[OBEP14]]</f>
        <v>7528</v>
      </c>
      <c r="WO46" s="15">
        <f>Sug0.5[[#This Row],[OBEP15]]</f>
        <v>7431</v>
      </c>
      <c r="WP46" s="15">
        <f>Sug0.5[[#This Row],[OBEP16]]</f>
        <v>7337</v>
      </c>
      <c r="WQ46" s="15">
        <f>Sug0.5[[#This Row],[OBEP17]]</f>
        <v>7304</v>
      </c>
      <c r="WR46" s="15">
        <f>Sug0.5[[#This Row],[OBEP18]]</f>
        <v>7288</v>
      </c>
      <c r="WS46" s="15">
        <f>Sug0.5[[#This Row],[OBEP19]]</f>
        <v>7266</v>
      </c>
      <c r="WT46" s="15">
        <f>Sug0.5[[#This Row],[OBEP20]]</f>
        <v>7265</v>
      </c>
      <c r="WU46" s="15">
        <f>Sug0.5[[#This Row],[OBEP21]]</f>
        <v>7280</v>
      </c>
      <c r="WV46" s="15">
        <f>Sug0.5[[#This Row],[OBEP22]]</f>
        <v>7332</v>
      </c>
      <c r="WW46" s="15">
        <f>Sug0.5[[#This Row],[OBEP23]]</f>
        <v>7308</v>
      </c>
      <c r="WX46" s="15">
        <f>Sug0.5[[#This Row],[OBEP24]]</f>
        <v>7343</v>
      </c>
      <c r="WY46" s="15">
        <f>Sug0.5[[#This Row],[OBEP25]]</f>
        <v>7339</v>
      </c>
      <c r="WZ46" s="15">
        <f>Sug0.5[[#This Row],[OBEP26]]</f>
        <v>7358</v>
      </c>
      <c r="XA46" s="15">
        <f>Sug0.5[[#This Row],[OBEP27]]</f>
        <v>7367</v>
      </c>
    </row>
    <row r="47" spans="2:625" x14ac:dyDescent="0.25">
      <c r="B47" s="11">
        <f>Reg[[#This Row],[STEP2]]</f>
        <v>6658</v>
      </c>
      <c r="C47" s="11">
        <f>Reg[[#This Row],[STEP3]]</f>
        <v>6992</v>
      </c>
      <c r="D47" s="11">
        <f>Reg[[#This Row],[STEP4]]</f>
        <v>7313</v>
      </c>
      <c r="E47" s="11">
        <f>Reg[[#This Row],[STEP5]]</f>
        <v>7568</v>
      </c>
      <c r="F47" s="11">
        <f>Reg[[#This Row],[STEP6]]</f>
        <v>7752</v>
      </c>
      <c r="G47" s="11">
        <f>Reg[[#This Row],[STEP7]]</f>
        <v>7964</v>
      </c>
      <c r="H47" s="11">
        <f>Reg[[#This Row],[STEP8]]</f>
        <v>8151</v>
      </c>
      <c r="I47" s="11">
        <f>Reg[[#This Row],[STEP9]]</f>
        <v>8290</v>
      </c>
      <c r="J47" s="11">
        <f>Reg[[#This Row],[STEP10]]</f>
        <v>8444</v>
      </c>
      <c r="K47" s="11">
        <f>Reg[[#This Row],[STEP11]]</f>
        <v>8528</v>
      </c>
      <c r="L47" s="11">
        <f>Reg[[#This Row],[STEP12]]</f>
        <v>8692</v>
      </c>
      <c r="M47" s="11">
        <f>Reg[[#This Row],[STEP13]]</f>
        <v>8795</v>
      </c>
      <c r="N47" s="11">
        <f>Reg[[#This Row],[STEP14]]</f>
        <v>8819</v>
      </c>
      <c r="O47" s="11">
        <f>Reg[[#This Row],[STEP15]]</f>
        <v>8886</v>
      </c>
      <c r="P47" s="11">
        <f>Reg[[#This Row],[STEP16]]</f>
        <v>8978</v>
      </c>
      <c r="Q47" s="11">
        <f>Reg[[#This Row],[STEP17]]</f>
        <v>8986</v>
      </c>
      <c r="R47" s="11">
        <f>Reg[[#This Row],[STEP18]]</f>
        <v>9015</v>
      </c>
      <c r="S47" s="11">
        <f>Reg[[#This Row],[STEP19]]</f>
        <v>9146</v>
      </c>
      <c r="T47" s="11">
        <f>Reg[[#This Row],[STEP20]]</f>
        <v>9184</v>
      </c>
      <c r="U47" s="11">
        <f>Reg[[#This Row],[STEP21]]</f>
        <v>9156</v>
      </c>
      <c r="V47" s="11">
        <f>Reg[[#This Row],[STEP22]]</f>
        <v>9096</v>
      </c>
      <c r="W47" s="11">
        <f>Reg[[#This Row],[STEP23]]</f>
        <v>9152</v>
      </c>
      <c r="X47" s="11">
        <f>Reg[[#This Row],[STEP24]]</f>
        <v>9167</v>
      </c>
      <c r="Y47" s="11">
        <f>Reg[[#This Row],[STEP25]]</f>
        <v>9154</v>
      </c>
      <c r="Z47" s="11">
        <f>Reg[[#This Row],[STEP26]]</f>
        <v>9167</v>
      </c>
      <c r="AA47" s="11">
        <f>Reg[[#This Row],[STEP27]]</f>
        <v>9188</v>
      </c>
      <c r="AB47" s="11">
        <f>Sug0.2[[#This Row],[STEP2]]</f>
        <v>6658</v>
      </c>
      <c r="AC47" s="11">
        <f>Sug0.2[[#This Row],[STEP3]]</f>
        <v>6975</v>
      </c>
      <c r="AD47" s="11">
        <f>Sug0.2[[#This Row],[STEP4]]</f>
        <v>7285</v>
      </c>
      <c r="AE47" s="11">
        <f>Sug0.2[[#This Row],[STEP5]]</f>
        <v>7540</v>
      </c>
      <c r="AF47" s="11">
        <f>Sug0.2[[#This Row],[STEP6]]</f>
        <v>7710</v>
      </c>
      <c r="AG47" s="11">
        <f>Sug0.2[[#This Row],[STEP7]]</f>
        <v>7910</v>
      </c>
      <c r="AH47" s="11">
        <f>Sug0.2[[#This Row],[STEP8]]</f>
        <v>8080</v>
      </c>
      <c r="AI47" s="11">
        <f>Sug0.2[[#This Row],[STEP9]]</f>
        <v>8227</v>
      </c>
      <c r="AJ47" s="11">
        <f>Sug0.2[[#This Row],[STEP10]]</f>
        <v>8380</v>
      </c>
      <c r="AK47" s="11">
        <f>Sug0.2[[#This Row],[STEP11]]</f>
        <v>8464</v>
      </c>
      <c r="AL47" s="11">
        <f>Sug0.2[[#This Row],[STEP12]]</f>
        <v>8619</v>
      </c>
      <c r="AM47" s="11">
        <f>Sug0.2[[#This Row],[STEP13]]</f>
        <v>8717</v>
      </c>
      <c r="AN47" s="11">
        <f>Sug0.2[[#This Row],[STEP14]]</f>
        <v>8746</v>
      </c>
      <c r="AO47" s="11">
        <f>Sug0.2[[#This Row],[STEP15]]</f>
        <v>8819</v>
      </c>
      <c r="AP47" s="11">
        <f>Sug0.2[[#This Row],[STEP16]]</f>
        <v>8894</v>
      </c>
      <c r="AQ47" s="11">
        <f>Sug0.2[[#This Row],[STEP17]]</f>
        <v>8911</v>
      </c>
      <c r="AR47" s="11">
        <f>Sug0.2[[#This Row],[STEP18]]</f>
        <v>8943</v>
      </c>
      <c r="AS47" s="11">
        <f>Sug0.2[[#This Row],[STEP19]]</f>
        <v>9068</v>
      </c>
      <c r="AT47" s="11">
        <f>Sug0.2[[#This Row],[STEP20]]</f>
        <v>9107</v>
      </c>
      <c r="AU47" s="11">
        <f>Sug0.2[[#This Row],[STEP21]]</f>
        <v>9082</v>
      </c>
      <c r="AV47" s="11">
        <f>Sug0.2[[#This Row],[STEP22]]</f>
        <v>9032</v>
      </c>
      <c r="AW47" s="11">
        <f>Sug0.2[[#This Row],[STEP23]]</f>
        <v>9096</v>
      </c>
      <c r="AX47" s="11">
        <f>Sug0.2[[#This Row],[STEP24]]</f>
        <v>9109</v>
      </c>
      <c r="AY47" s="11">
        <f>Sug0.2[[#This Row],[STEP25]]</f>
        <v>9105</v>
      </c>
      <c r="AZ47" s="11">
        <f>Sug0.2[[#This Row],[STEP26]]</f>
        <v>9107</v>
      </c>
      <c r="BA47" s="11">
        <f>Sug0.2[[#This Row],[STEP27]]</f>
        <v>9143</v>
      </c>
      <c r="BB47" s="11">
        <f>Sug0.5[[#This Row],[STEP2]]</f>
        <v>6658</v>
      </c>
      <c r="BC47" s="11">
        <f>Sug0.5[[#This Row],[STEP3]]</f>
        <v>6947</v>
      </c>
      <c r="BD47" s="11">
        <f>Sug0.5[[#This Row],[STEP4]]</f>
        <v>7230</v>
      </c>
      <c r="BE47" s="11">
        <f>Sug0.5[[#This Row],[STEP5]]</f>
        <v>7458</v>
      </c>
      <c r="BF47" s="11">
        <f>Sug0.5[[#This Row],[STEP6]]</f>
        <v>7618</v>
      </c>
      <c r="BG47" s="11">
        <f>Sug0.5[[#This Row],[STEP7]]</f>
        <v>7784</v>
      </c>
      <c r="BH47" s="11">
        <f>Sug0.5[[#This Row],[STEP8]]</f>
        <v>7938</v>
      </c>
      <c r="BI47" s="11">
        <f>Sug0.5[[#This Row],[STEP9]]</f>
        <v>8059</v>
      </c>
      <c r="BJ47" s="11">
        <f>Sug0.5[[#This Row],[STEP10]]</f>
        <v>8198</v>
      </c>
      <c r="BK47" s="11">
        <f>Sug0.5[[#This Row],[STEP11]]</f>
        <v>8275</v>
      </c>
      <c r="BL47" s="11">
        <f>Sug0.5[[#This Row],[STEP12]]</f>
        <v>8416</v>
      </c>
      <c r="BM47" s="11">
        <f>Sug0.5[[#This Row],[STEP13]]</f>
        <v>8509</v>
      </c>
      <c r="BN47" s="11">
        <f>Sug0.5[[#This Row],[STEP14]]</f>
        <v>8556</v>
      </c>
      <c r="BO47" s="11">
        <f>Sug0.5[[#This Row],[STEP15]]</f>
        <v>8651</v>
      </c>
      <c r="BP47" s="11">
        <f>Sug0.5[[#This Row],[STEP16]]</f>
        <v>8712</v>
      </c>
      <c r="BQ47" s="11">
        <f>Sug0.5[[#This Row],[STEP17]]</f>
        <v>8733</v>
      </c>
      <c r="BR47" s="11">
        <f>Sug0.5[[#This Row],[STEP18]]</f>
        <v>8747</v>
      </c>
      <c r="BS47" s="11">
        <f>Sug0.5[[#This Row],[STEP19]]</f>
        <v>8852</v>
      </c>
      <c r="BT47" s="11">
        <f>Sug0.5[[#This Row],[STEP20]]</f>
        <v>8893</v>
      </c>
      <c r="BU47" s="11">
        <f>Sug0.5[[#This Row],[STEP21]]</f>
        <v>8886</v>
      </c>
      <c r="BV47" s="11">
        <f>Sug0.5[[#This Row],[STEP22]]</f>
        <v>8835</v>
      </c>
      <c r="BW47" s="11">
        <f>Sug0.5[[#This Row],[STEP23]]</f>
        <v>8875</v>
      </c>
      <c r="BX47" s="11">
        <f>Sug0.5[[#This Row],[STEP24]]</f>
        <v>8910</v>
      </c>
      <c r="BY47" s="11">
        <f>Sug0.5[[#This Row],[STEP25]]</f>
        <v>8921</v>
      </c>
      <c r="BZ47" s="11">
        <f>Sug0.5[[#This Row],[STEP26]]</f>
        <v>8914</v>
      </c>
      <c r="CA47" s="11">
        <f>Sug0.5[[#This Row],[STEP27]]</f>
        <v>8949</v>
      </c>
      <c r="CB47" s="11">
        <f>Reg[[#This Row],[NASP2]]</f>
        <v>650</v>
      </c>
      <c r="CC47" s="11">
        <f>Reg[[#This Row],[NASP3]]</f>
        <v>802</v>
      </c>
      <c r="CD47" s="11">
        <f>Reg[[#This Row],[NASP4]]</f>
        <v>932</v>
      </c>
      <c r="CE47" s="11">
        <f>Reg[[#This Row],[NASP5]]</f>
        <v>1070</v>
      </c>
      <c r="CF47" s="11">
        <f>Reg[[#This Row],[NASP6]]</f>
        <v>1214</v>
      </c>
      <c r="CG47" s="11">
        <f>Reg[[#This Row],[NASP7]]</f>
        <v>1368</v>
      </c>
      <c r="CH47" s="11">
        <f>Reg[[#This Row],[NASP8]]</f>
        <v>1482</v>
      </c>
      <c r="CI47" s="11">
        <f>Reg[[#This Row],[NASP9]]</f>
        <v>1598</v>
      </c>
      <c r="CJ47" s="11">
        <f>Reg[[#This Row],[NASP10]]</f>
        <v>1719</v>
      </c>
      <c r="CK47" s="11">
        <f>Reg[[#This Row],[NASP11]]</f>
        <v>1808</v>
      </c>
      <c r="CL47" s="11">
        <f>Reg[[#This Row],[NASP12]]</f>
        <v>1883</v>
      </c>
      <c r="CM47" s="11">
        <f>Reg[[#This Row],[NASP13]]</f>
        <v>2003</v>
      </c>
      <c r="CN47" s="11">
        <f>Reg[[#This Row],[NASP14]]</f>
        <v>2140</v>
      </c>
      <c r="CO47" s="11">
        <f>Reg[[#This Row],[NASP15]]</f>
        <v>2268</v>
      </c>
      <c r="CP47" s="11">
        <f>Reg[[#This Row],[NASP16]]</f>
        <v>2379</v>
      </c>
      <c r="CQ47" s="11">
        <f>Reg[[#This Row],[NASP17]]</f>
        <v>2495</v>
      </c>
      <c r="CR47" s="11">
        <f>Reg[[#This Row],[NASP18]]</f>
        <v>2593</v>
      </c>
      <c r="CS47" s="11">
        <f>Reg[[#This Row],[NASP19]]</f>
        <v>2626</v>
      </c>
      <c r="CT47" s="11">
        <f>Reg[[#This Row],[NASP20]]</f>
        <v>2705</v>
      </c>
      <c r="CU47" s="11">
        <f>Reg[[#This Row],[NASP21]]</f>
        <v>2734</v>
      </c>
      <c r="CV47" s="11">
        <f>Reg[[#This Row],[NASP22]]</f>
        <v>2831</v>
      </c>
      <c r="CW47" s="11">
        <f>Reg[[#This Row],[NASP23]]</f>
        <v>2902</v>
      </c>
      <c r="CX47" s="11">
        <f>Reg[[#This Row],[NASP24]]</f>
        <v>2965</v>
      </c>
      <c r="CY47" s="11">
        <f>Reg[[#This Row],[NASP25]]</f>
        <v>3028</v>
      </c>
      <c r="CZ47" s="11">
        <f>Reg[[#This Row],[NASP26]]</f>
        <v>3102</v>
      </c>
      <c r="DA47" s="11">
        <f>Reg[[#This Row],[NASP27]]</f>
        <v>3160</v>
      </c>
      <c r="DB47" s="11">
        <f>Sug0.2[[#This Row],[NASP2]]</f>
        <v>650</v>
      </c>
      <c r="DC47" s="11">
        <f>Sug0.2[[#This Row],[NASP3]]</f>
        <v>794</v>
      </c>
      <c r="DD47" s="11">
        <f>Sug0.2[[#This Row],[NASP4]]</f>
        <v>917</v>
      </c>
      <c r="DE47" s="11">
        <f>Sug0.2[[#This Row],[NASP5]]</f>
        <v>1039</v>
      </c>
      <c r="DF47" s="11">
        <f>Sug0.2[[#This Row],[NASP6]]</f>
        <v>1177</v>
      </c>
      <c r="DG47" s="11">
        <f>Sug0.2[[#This Row],[NASP7]]</f>
        <v>1323</v>
      </c>
      <c r="DH47" s="11">
        <f>Sug0.2[[#This Row],[NASP8]]</f>
        <v>1430</v>
      </c>
      <c r="DI47" s="11">
        <f>Sug0.2[[#This Row],[NASP9]]</f>
        <v>1536</v>
      </c>
      <c r="DJ47" s="11">
        <f>Sug0.2[[#This Row],[NASP10]]</f>
        <v>1649</v>
      </c>
      <c r="DK47" s="11">
        <f>Sug0.2[[#This Row],[NASP11]]</f>
        <v>1737</v>
      </c>
      <c r="DL47" s="11">
        <f>Sug0.2[[#This Row],[NASP12]]</f>
        <v>1808</v>
      </c>
      <c r="DM47" s="11">
        <f>Sug0.2[[#This Row],[NASP13]]</f>
        <v>1918</v>
      </c>
      <c r="DN47" s="11">
        <f>Sug0.2[[#This Row],[NASP14]]</f>
        <v>2049</v>
      </c>
      <c r="DO47" s="11">
        <f>Sug0.2[[#This Row],[NASP15]]</f>
        <v>2166</v>
      </c>
      <c r="DP47" s="11">
        <f>Sug0.2[[#This Row],[NASP16]]</f>
        <v>2282</v>
      </c>
      <c r="DQ47" s="11">
        <f>Sug0.2[[#This Row],[NASP17]]</f>
        <v>2384</v>
      </c>
      <c r="DR47" s="11">
        <f>Sug0.2[[#This Row],[NASP18]]</f>
        <v>2472</v>
      </c>
      <c r="DS47" s="11">
        <f>Sug0.2[[#This Row],[NASP19]]</f>
        <v>2512</v>
      </c>
      <c r="DT47" s="11">
        <f>Sug0.2[[#This Row],[NASP20]]</f>
        <v>2586</v>
      </c>
      <c r="DU47" s="11">
        <f>Sug0.2[[#This Row],[NASP21]]</f>
        <v>2609</v>
      </c>
      <c r="DV47" s="11">
        <f>Sug0.2[[#This Row],[NASP22]]</f>
        <v>2698</v>
      </c>
      <c r="DW47" s="11">
        <f>Sug0.2[[#This Row],[NASP23]]</f>
        <v>2764</v>
      </c>
      <c r="DX47" s="11">
        <f>Sug0.2[[#This Row],[NASP24]]</f>
        <v>2822</v>
      </c>
      <c r="DY47" s="11">
        <f>Sug0.2[[#This Row],[NASP25]]</f>
        <v>2880</v>
      </c>
      <c r="DZ47" s="11">
        <f>Sug0.2[[#This Row],[NASP26]]</f>
        <v>2957</v>
      </c>
      <c r="EA47" s="11">
        <f>Sug0.2[[#This Row],[NASP27]]</f>
        <v>3003</v>
      </c>
      <c r="EB47" s="15">
        <f>Sug0.5[[#This Row],[NASP2]]</f>
        <v>650</v>
      </c>
      <c r="EC47" s="15">
        <f>Sug0.5[[#This Row],[NASP3]]</f>
        <v>784</v>
      </c>
      <c r="ED47" s="15">
        <f>Sug0.5[[#This Row],[NASP4]]</f>
        <v>887</v>
      </c>
      <c r="EE47" s="15">
        <f>Sug0.5[[#This Row],[NASP5]]</f>
        <v>986</v>
      </c>
      <c r="EF47" s="15">
        <f>Sug0.5[[#This Row],[NASP6]]</f>
        <v>1110</v>
      </c>
      <c r="EG47" s="15">
        <f>Sug0.5[[#This Row],[NASP7]]</f>
        <v>1243</v>
      </c>
      <c r="EH47" s="15">
        <f>Sug0.5[[#This Row],[NASP8]]</f>
        <v>1332</v>
      </c>
      <c r="EI47" s="15">
        <f>Sug0.5[[#This Row],[NASP9]]</f>
        <v>1432</v>
      </c>
      <c r="EJ47" s="15">
        <f>Sug0.5[[#This Row],[NASP10]]</f>
        <v>1532</v>
      </c>
      <c r="EK47" s="15">
        <f>Sug0.5[[#This Row],[NASP11]]</f>
        <v>1610</v>
      </c>
      <c r="EL47" s="15">
        <f>Sug0.5[[#This Row],[NASP12]]</f>
        <v>1667</v>
      </c>
      <c r="EM47" s="15">
        <f>Sug0.5[[#This Row],[NASP13]]</f>
        <v>1764</v>
      </c>
      <c r="EN47" s="15">
        <f>Sug0.5[[#This Row],[NASP14]]</f>
        <v>1871</v>
      </c>
      <c r="EO47" s="15">
        <f>Sug0.5[[#This Row],[NASP15]]</f>
        <v>1959</v>
      </c>
      <c r="EP47" s="15">
        <f>Sug0.5[[#This Row],[NASP16]]</f>
        <v>2060</v>
      </c>
      <c r="EQ47" s="15">
        <f>Sug0.5[[#This Row],[NASP17]]</f>
        <v>2153</v>
      </c>
      <c r="ER47" s="15">
        <f>Sug0.5[[#This Row],[NASP18]]</f>
        <v>2243</v>
      </c>
      <c r="ES47" s="15">
        <f>Sug0.5[[#This Row],[NASP19]]</f>
        <v>2281</v>
      </c>
      <c r="ET47" s="15">
        <f>Sug0.5[[#This Row],[NASP20]]</f>
        <v>2342</v>
      </c>
      <c r="EU47" s="15">
        <f>Sug0.5[[#This Row],[NASP21]]</f>
        <v>2357</v>
      </c>
      <c r="EV47" s="15">
        <f>Sug0.5[[#This Row],[NASP22]]</f>
        <v>2429</v>
      </c>
      <c r="EW47" s="15">
        <f>Sug0.5[[#This Row],[NASP23]]</f>
        <v>2495</v>
      </c>
      <c r="EX47" s="15">
        <f>Sug0.5[[#This Row],[NASP24]]</f>
        <v>2544</v>
      </c>
      <c r="EY47" s="15">
        <f>Sug0.5[[#This Row],[NASP25]]</f>
        <v>2583</v>
      </c>
      <c r="EZ47" s="15">
        <f>Sug0.5[[#This Row],[NASP26]]</f>
        <v>2657</v>
      </c>
      <c r="FA47" s="15">
        <f>Sug0.5[[#This Row],[NASP27]]</f>
        <v>2703</v>
      </c>
      <c r="FB47" s="15">
        <f>Reg[[#This Row],[CIRP2]]</f>
        <v>62</v>
      </c>
      <c r="FC47" s="15">
        <f>Reg[[#This Row],[CIRP3]]</f>
        <v>71</v>
      </c>
      <c r="FD47" s="15">
        <f>Reg[[#This Row],[CIRP4]]</f>
        <v>76</v>
      </c>
      <c r="FE47" s="15">
        <f>Reg[[#This Row],[CIRP5]]</f>
        <v>73</v>
      </c>
      <c r="FF47" s="15">
        <f>Reg[[#This Row],[CIRP6]]</f>
        <v>85</v>
      </c>
      <c r="FG47" s="15">
        <f>Reg[[#This Row],[CIRP7]]</f>
        <v>94</v>
      </c>
      <c r="FH47" s="15">
        <f>Reg[[#This Row],[CIRP8]]</f>
        <v>107</v>
      </c>
      <c r="FI47" s="15">
        <f>Reg[[#This Row],[CIRP9]]</f>
        <v>121</v>
      </c>
      <c r="FJ47" s="15">
        <f>Reg[[#This Row],[CIRP10]]</f>
        <v>135</v>
      </c>
      <c r="FK47" s="15">
        <f>Reg[[#This Row],[CIRP11]]</f>
        <v>149</v>
      </c>
      <c r="FL47" s="15">
        <f>Reg[[#This Row],[CIRP12]]</f>
        <v>156</v>
      </c>
      <c r="FM47" s="15">
        <f>Reg[[#This Row],[CIRP13]]</f>
        <v>166</v>
      </c>
      <c r="FN47" s="15">
        <f>Reg[[#This Row],[CIRP14]]</f>
        <v>179</v>
      </c>
      <c r="FO47" s="15">
        <f>Reg[[#This Row],[CIRP15]]</f>
        <v>192</v>
      </c>
      <c r="FP47" s="15">
        <f>Reg[[#This Row],[CIRP16]]</f>
        <v>199</v>
      </c>
      <c r="FQ47" s="15">
        <f>Reg[[#This Row],[CIRP17]]</f>
        <v>207</v>
      </c>
      <c r="FR47" s="15">
        <f>Reg[[#This Row],[CIRP18]]</f>
        <v>214</v>
      </c>
      <c r="FS47" s="15">
        <f>Reg[[#This Row],[CIRP19]]</f>
        <v>228</v>
      </c>
      <c r="FT47" s="15">
        <f>Reg[[#This Row],[CIRP20]]</f>
        <v>231</v>
      </c>
      <c r="FU47" s="15">
        <f>Reg[[#This Row],[CIRP21]]</f>
        <v>250</v>
      </c>
      <c r="FV47" s="15">
        <f>Reg[[#This Row],[CIRP22]]</f>
        <v>262</v>
      </c>
      <c r="FW47" s="15">
        <f>Reg[[#This Row],[CIRP23]]</f>
        <v>262</v>
      </c>
      <c r="FX47" s="15">
        <f>Reg[[#This Row],[CIRP24]]</f>
        <v>280</v>
      </c>
      <c r="FY47" s="15">
        <f>Reg[[#This Row],[CIRP25]]</f>
        <v>294</v>
      </c>
      <c r="FZ47" s="15">
        <f>Reg[[#This Row],[CIRP26]]</f>
        <v>305</v>
      </c>
      <c r="GA47" s="15">
        <f>Reg[[#This Row],[CIRP27]]</f>
        <v>312</v>
      </c>
      <c r="GB47" s="15">
        <f>Sug0.2[[#This Row],[CIRP2]]</f>
        <v>62</v>
      </c>
      <c r="GC47" s="15">
        <f>Sug0.2[[#This Row],[CIRP3]]</f>
        <v>71</v>
      </c>
      <c r="GD47" s="15">
        <f>Sug0.2[[#This Row],[CIRP4]]</f>
        <v>74</v>
      </c>
      <c r="GE47" s="15">
        <f>Sug0.2[[#This Row],[CIRP5]]</f>
        <v>71</v>
      </c>
      <c r="GF47" s="15">
        <f>Sug0.2[[#This Row],[CIRP6]]</f>
        <v>83</v>
      </c>
      <c r="GG47" s="15">
        <f>Sug0.2[[#This Row],[CIRP7]]</f>
        <v>91</v>
      </c>
      <c r="GH47" s="15">
        <f>Sug0.2[[#This Row],[CIRP8]]</f>
        <v>104</v>
      </c>
      <c r="GI47" s="15">
        <f>Sug0.2[[#This Row],[CIRP9]]</f>
        <v>116</v>
      </c>
      <c r="GJ47" s="15">
        <f>Sug0.2[[#This Row],[CIRP10]]</f>
        <v>130</v>
      </c>
      <c r="GK47" s="15">
        <f>Sug0.2[[#This Row],[CIRP11]]</f>
        <v>141</v>
      </c>
      <c r="GL47" s="15">
        <f>Sug0.2[[#This Row],[CIRP12]]</f>
        <v>148</v>
      </c>
      <c r="GM47" s="15">
        <f>Sug0.2[[#This Row],[CIRP13]]</f>
        <v>158</v>
      </c>
      <c r="GN47" s="15">
        <f>Sug0.2[[#This Row],[CIRP14]]</f>
        <v>168</v>
      </c>
      <c r="GO47" s="15">
        <f>Sug0.2[[#This Row],[CIRP15]]</f>
        <v>179</v>
      </c>
      <c r="GP47" s="15">
        <f>Sug0.2[[#This Row],[CIRP16]]</f>
        <v>183</v>
      </c>
      <c r="GQ47" s="15">
        <f>Sug0.2[[#This Row],[CIRP17]]</f>
        <v>192</v>
      </c>
      <c r="GR47" s="15">
        <f>Sug0.2[[#This Row],[CIRP18]]</f>
        <v>199</v>
      </c>
      <c r="GS47" s="15">
        <f>Sug0.2[[#This Row],[CIRP19]]</f>
        <v>209</v>
      </c>
      <c r="GT47" s="15">
        <f>Sug0.2[[#This Row],[CIRP20]]</f>
        <v>213</v>
      </c>
      <c r="GU47" s="15">
        <f>Sug0.2[[#This Row],[CIRP21]]</f>
        <v>228</v>
      </c>
      <c r="GV47" s="15">
        <f>Sug0.2[[#This Row],[CIRP22]]</f>
        <v>238</v>
      </c>
      <c r="GW47" s="15">
        <f>Sug0.2[[#This Row],[CIRP23]]</f>
        <v>236</v>
      </c>
      <c r="GX47" s="15">
        <f>Sug0.2[[#This Row],[CIRP24]]</f>
        <v>253</v>
      </c>
      <c r="GY47" s="15">
        <f>Sug0.2[[#This Row],[CIRP25]]</f>
        <v>266</v>
      </c>
      <c r="GZ47" s="15">
        <f>Sug0.2[[#This Row],[CIRP26]]</f>
        <v>274</v>
      </c>
      <c r="HA47" s="15">
        <f>Sug0.2[[#This Row],[CIRP27]]</f>
        <v>279</v>
      </c>
      <c r="HB47" s="15">
        <f>Sug0.5[[#This Row],[CIRP2]]</f>
        <v>62</v>
      </c>
      <c r="HC47" s="15">
        <f>Sug0.5[[#This Row],[CIRP3]]</f>
        <v>70</v>
      </c>
      <c r="HD47" s="15">
        <f>Sug0.5[[#This Row],[CIRP4]]</f>
        <v>72</v>
      </c>
      <c r="HE47" s="15">
        <f>Sug0.5[[#This Row],[CIRP5]]</f>
        <v>68</v>
      </c>
      <c r="HF47" s="15">
        <f>Sug0.5[[#This Row],[CIRP6]]</f>
        <v>78</v>
      </c>
      <c r="HG47" s="15">
        <f>Sug0.5[[#This Row],[CIRP7]]</f>
        <v>84</v>
      </c>
      <c r="HH47" s="15">
        <f>Sug0.5[[#This Row],[CIRP8]]</f>
        <v>94</v>
      </c>
      <c r="HI47" s="15">
        <f>Sug0.5[[#This Row],[CIRP9]]</f>
        <v>105</v>
      </c>
      <c r="HJ47" s="15">
        <f>Sug0.5[[#This Row],[CIRP10]]</f>
        <v>118</v>
      </c>
      <c r="HK47" s="15">
        <f>Sug0.5[[#This Row],[CIRP11]]</f>
        <v>126</v>
      </c>
      <c r="HL47" s="15">
        <f>Sug0.5[[#This Row],[CIRP12]]</f>
        <v>133</v>
      </c>
      <c r="HM47" s="15">
        <f>Sug0.5[[#This Row],[CIRP13]]</f>
        <v>140</v>
      </c>
      <c r="HN47" s="15">
        <f>Sug0.5[[#This Row],[CIRP14]]</f>
        <v>151</v>
      </c>
      <c r="HO47" s="15">
        <f>Sug0.5[[#This Row],[CIRP15]]</f>
        <v>161</v>
      </c>
      <c r="HP47" s="15">
        <f>Sug0.5[[#This Row],[CIRP16]]</f>
        <v>162</v>
      </c>
      <c r="HQ47" s="15">
        <f>Sug0.5[[#This Row],[CIRP17]]</f>
        <v>169</v>
      </c>
      <c r="HR47" s="15">
        <f>Sug0.5[[#This Row],[CIRP18]]</f>
        <v>177</v>
      </c>
      <c r="HS47" s="15">
        <f>Sug0.5[[#This Row],[CIRP19]]</f>
        <v>184</v>
      </c>
      <c r="HT47" s="15">
        <f>Sug0.5[[#This Row],[CIRP20]]</f>
        <v>191</v>
      </c>
      <c r="HU47" s="15">
        <f>Sug0.5[[#This Row],[CIRP21]]</f>
        <v>201</v>
      </c>
      <c r="HV47" s="15">
        <f>Sug0.5[[#This Row],[CIRP22]]</f>
        <v>211</v>
      </c>
      <c r="HW47" s="15">
        <f>Sug0.5[[#This Row],[CIRP23]]</f>
        <v>207</v>
      </c>
      <c r="HX47" s="15">
        <f>Sug0.5[[#This Row],[CIRP24]]</f>
        <v>216</v>
      </c>
      <c r="HY47" s="15">
        <f>Sug0.5[[#This Row],[CIRP25]]</f>
        <v>224</v>
      </c>
      <c r="HZ47" s="15">
        <f>Sug0.5[[#This Row],[CIRP26]]</f>
        <v>232</v>
      </c>
      <c r="IA47" s="15">
        <f>Sug0.5[[#This Row],[CIRP27]]</f>
        <v>234</v>
      </c>
      <c r="IB47" s="15">
        <f>Reg[[#This Row],[HCCP2]]</f>
        <v>7</v>
      </c>
      <c r="IC47" s="15">
        <f>Reg[[#This Row],[HCCP3]]</f>
        <v>3</v>
      </c>
      <c r="ID47" s="15">
        <f>Reg[[#This Row],[HCCP4]]</f>
        <v>6</v>
      </c>
      <c r="IE47" s="15">
        <f>Reg[[#This Row],[HCCP5]]</f>
        <v>12</v>
      </c>
      <c r="IF47" s="15">
        <f>Reg[[#This Row],[HCCP6]]</f>
        <v>4</v>
      </c>
      <c r="IG47" s="15">
        <f>Reg[[#This Row],[HCCP7]]</f>
        <v>2</v>
      </c>
      <c r="IH47" s="15">
        <f>Reg[[#This Row],[HCCP8]]</f>
        <v>2</v>
      </c>
      <c r="II47" s="15">
        <f>Reg[[#This Row],[HCCP9]]</f>
        <v>2</v>
      </c>
      <c r="IJ47" s="15">
        <f>Reg[[#This Row],[HCCP10]]</f>
        <v>2</v>
      </c>
      <c r="IK47" s="15">
        <f>Reg[[#This Row],[HCCP11]]</f>
        <v>6</v>
      </c>
      <c r="IL47" s="15">
        <f>Reg[[#This Row],[HCCP12]]</f>
        <v>8</v>
      </c>
      <c r="IM47" s="15">
        <f>Reg[[#This Row],[HCCP13]]</f>
        <v>7</v>
      </c>
      <c r="IN47" s="15">
        <f>Reg[[#This Row],[HCCP14]]</f>
        <v>7</v>
      </c>
      <c r="IO47" s="15">
        <f>Reg[[#This Row],[HCCP15]]</f>
        <v>8</v>
      </c>
      <c r="IP47" s="15">
        <f>Reg[[#This Row],[HCCP16]]</f>
        <v>9</v>
      </c>
      <c r="IQ47" s="15">
        <f>Reg[[#This Row],[HCCP17]]</f>
        <v>7</v>
      </c>
      <c r="IR47" s="15">
        <f>Reg[[#This Row],[HCCP18]]</f>
        <v>6</v>
      </c>
      <c r="IS47" s="15">
        <f>Reg[[#This Row],[HCCP19]]</f>
        <v>7</v>
      </c>
      <c r="IT47" s="15">
        <f>Reg[[#This Row],[HCCP20]]</f>
        <v>13</v>
      </c>
      <c r="IU47" s="15">
        <f>Reg[[#This Row],[HCCP21]]</f>
        <v>6</v>
      </c>
      <c r="IV47" s="15">
        <f>Reg[[#This Row],[HCCP22]]</f>
        <v>5</v>
      </c>
      <c r="IW47" s="15">
        <f>Reg[[#This Row],[HCCP23]]</f>
        <v>8</v>
      </c>
      <c r="IX47" s="15">
        <f>Reg[[#This Row],[HCCP24]]</f>
        <v>8</v>
      </c>
      <c r="IY47" s="15">
        <f>Reg[[#This Row],[HCCP25]]</f>
        <v>9</v>
      </c>
      <c r="IZ47" s="15">
        <f>Reg[[#This Row],[HCCP26]]</f>
        <v>12</v>
      </c>
      <c r="JA47" s="15">
        <f>Reg[[#This Row],[HCCP27]]</f>
        <v>10</v>
      </c>
      <c r="JB47" s="15">
        <f>Sug0.2[[#This Row],[HCCP2]]</f>
        <v>7</v>
      </c>
      <c r="JC47" s="15">
        <f>Sug0.2[[#This Row],[HCCP3]]</f>
        <v>3</v>
      </c>
      <c r="JD47" s="15">
        <f>Sug0.2[[#This Row],[HCCP4]]</f>
        <v>6</v>
      </c>
      <c r="JE47" s="15">
        <f>Sug0.2[[#This Row],[HCCP5]]</f>
        <v>12</v>
      </c>
      <c r="JF47" s="15">
        <f>Sug0.2[[#This Row],[HCCP6]]</f>
        <v>4</v>
      </c>
      <c r="JG47" s="15">
        <f>Sug0.2[[#This Row],[HCCP7]]</f>
        <v>2</v>
      </c>
      <c r="JH47" s="15">
        <f>Sug0.2[[#This Row],[HCCP8]]</f>
        <v>2</v>
      </c>
      <c r="JI47" s="15">
        <f>Sug0.2[[#This Row],[HCCP9]]</f>
        <v>2</v>
      </c>
      <c r="JJ47" s="15">
        <f>Sug0.2[[#This Row],[HCCP10]]</f>
        <v>2</v>
      </c>
      <c r="JK47" s="15">
        <f>Sug0.2[[#This Row],[HCCP11]]</f>
        <v>6</v>
      </c>
      <c r="JL47" s="15">
        <f>Sug0.2[[#This Row],[HCCP12]]</f>
        <v>8</v>
      </c>
      <c r="JM47" s="15">
        <f>Sug0.2[[#This Row],[HCCP13]]</f>
        <v>7</v>
      </c>
      <c r="JN47" s="15">
        <f>Sug0.2[[#This Row],[HCCP14]]</f>
        <v>7</v>
      </c>
      <c r="JO47" s="15">
        <f>Sug0.2[[#This Row],[HCCP15]]</f>
        <v>8</v>
      </c>
      <c r="JP47" s="15">
        <f>Sug0.2[[#This Row],[HCCP16]]</f>
        <v>9</v>
      </c>
      <c r="JQ47" s="15">
        <f>Sug0.2[[#This Row],[HCCP17]]</f>
        <v>6</v>
      </c>
      <c r="JR47" s="15">
        <f>Sug0.2[[#This Row],[HCCP18]]</f>
        <v>6</v>
      </c>
      <c r="JS47" s="15">
        <f>Sug0.2[[#This Row],[HCCP19]]</f>
        <v>6</v>
      </c>
      <c r="JT47" s="15">
        <f>Sug0.2[[#This Row],[HCCP20]]</f>
        <v>13</v>
      </c>
      <c r="JU47" s="15">
        <f>Sug0.2[[#This Row],[HCCP21]]</f>
        <v>6</v>
      </c>
      <c r="JV47" s="15">
        <f>Sug0.2[[#This Row],[HCCP22]]</f>
        <v>5</v>
      </c>
      <c r="JW47" s="15">
        <f>Sug0.2[[#This Row],[HCCP23]]</f>
        <v>8</v>
      </c>
      <c r="JX47" s="15">
        <f>Sug0.2[[#This Row],[HCCP24]]</f>
        <v>8</v>
      </c>
      <c r="JY47" s="15">
        <f>Sug0.2[[#This Row],[HCCP25]]</f>
        <v>8</v>
      </c>
      <c r="JZ47" s="15">
        <f>Sug0.2[[#This Row],[HCCP26]]</f>
        <v>11</v>
      </c>
      <c r="KA47" s="15">
        <f>Sug0.2[[#This Row],[HCCP27]]</f>
        <v>9</v>
      </c>
      <c r="KB47" s="15">
        <f>Sug0.5[[#This Row],[HCCP2]]</f>
        <v>7</v>
      </c>
      <c r="KC47" s="15">
        <f>Sug0.5[[#This Row],[HCCP3]]</f>
        <v>3</v>
      </c>
      <c r="KD47" s="15">
        <f>Sug0.5[[#This Row],[HCCP4]]</f>
        <v>6</v>
      </c>
      <c r="KE47" s="15">
        <f>Sug0.5[[#This Row],[HCCP5]]</f>
        <v>12</v>
      </c>
      <c r="KF47" s="15">
        <f>Sug0.5[[#This Row],[HCCP6]]</f>
        <v>4</v>
      </c>
      <c r="KG47" s="15">
        <f>Sug0.5[[#This Row],[HCCP7]]</f>
        <v>2</v>
      </c>
      <c r="KH47" s="15">
        <f>Sug0.5[[#This Row],[HCCP8]]</f>
        <v>2</v>
      </c>
      <c r="KI47" s="15">
        <f>Sug0.5[[#This Row],[HCCP9]]</f>
        <v>2</v>
      </c>
      <c r="KJ47" s="15">
        <f>Sug0.5[[#This Row],[HCCP10]]</f>
        <v>2</v>
      </c>
      <c r="KK47" s="15">
        <f>Sug0.5[[#This Row],[HCCP11]]</f>
        <v>6</v>
      </c>
      <c r="KL47" s="15">
        <f>Sug0.5[[#This Row],[HCCP12]]</f>
        <v>7</v>
      </c>
      <c r="KM47" s="15">
        <f>Sug0.5[[#This Row],[HCCP13]]</f>
        <v>5</v>
      </c>
      <c r="KN47" s="15">
        <f>Sug0.5[[#This Row],[HCCP14]]</f>
        <v>5</v>
      </c>
      <c r="KO47" s="15">
        <f>Sug0.5[[#This Row],[HCCP15]]</f>
        <v>7</v>
      </c>
      <c r="KP47" s="15">
        <f>Sug0.5[[#This Row],[HCCP16]]</f>
        <v>7</v>
      </c>
      <c r="KQ47" s="15">
        <f>Sug0.5[[#This Row],[HCCP17]]</f>
        <v>5</v>
      </c>
      <c r="KR47" s="15">
        <f>Sug0.5[[#This Row],[HCCP18]]</f>
        <v>5</v>
      </c>
      <c r="KS47" s="15">
        <f>Sug0.5[[#This Row],[HCCP19]]</f>
        <v>5</v>
      </c>
      <c r="KT47" s="15">
        <f>Sug0.5[[#This Row],[HCCP20]]</f>
        <v>8</v>
      </c>
      <c r="KU47" s="15">
        <f>Sug0.5[[#This Row],[HCCP21]]</f>
        <v>6</v>
      </c>
      <c r="KV47" s="15">
        <f>Sug0.5[[#This Row],[HCCP22]]</f>
        <v>5</v>
      </c>
      <c r="KW47" s="15">
        <f>Sug0.5[[#This Row],[HCCP23]]</f>
        <v>7</v>
      </c>
      <c r="KX47" s="15">
        <f>Sug0.5[[#This Row],[HCCP24]]</f>
        <v>8</v>
      </c>
      <c r="KY47" s="15">
        <f>Sug0.5[[#This Row],[HCCP25]]</f>
        <v>8</v>
      </c>
      <c r="KZ47" s="15">
        <f>Sug0.5[[#This Row],[HCCP26]]</f>
        <v>10</v>
      </c>
      <c r="LA47" s="15">
        <f>Sug0.5[[#This Row],[HCCP27]]</f>
        <v>8</v>
      </c>
      <c r="LB47" s="15">
        <f>Reg[[#This Row],[CHDP2]]</f>
        <v>1438</v>
      </c>
      <c r="LC47" s="15">
        <f>Reg[[#This Row],[CHDP3]]</f>
        <v>1498</v>
      </c>
      <c r="LD47" s="15">
        <f>Reg[[#This Row],[CHDP4]]</f>
        <v>1569</v>
      </c>
      <c r="LE47" s="15">
        <f>Reg[[#This Row],[CHDP5]]</f>
        <v>1580</v>
      </c>
      <c r="LF47" s="15">
        <f>Reg[[#This Row],[CHDP6]]</f>
        <v>1633</v>
      </c>
      <c r="LG47" s="15">
        <f>Reg[[#This Row],[CHDP7]]</f>
        <v>1663</v>
      </c>
      <c r="LH47" s="15">
        <f>Reg[[#This Row],[CHDP8]]</f>
        <v>1693</v>
      </c>
      <c r="LI47" s="15">
        <f>Reg[[#This Row],[CHDP9]]</f>
        <v>1771</v>
      </c>
      <c r="LJ47" s="15">
        <f>Reg[[#This Row],[CHDP10]]</f>
        <v>1799</v>
      </c>
      <c r="LK47" s="15">
        <f>Reg[[#This Row],[CHDP11]]</f>
        <v>1849</v>
      </c>
      <c r="LL47" s="15">
        <f>Reg[[#This Row],[CHDP12]]</f>
        <v>1890</v>
      </c>
      <c r="LM47" s="15">
        <f>Reg[[#This Row],[CHDP13]]</f>
        <v>1920</v>
      </c>
      <c r="LN47" s="15">
        <f>Reg[[#This Row],[CHDP14]]</f>
        <v>1959</v>
      </c>
      <c r="LO47" s="15">
        <f>Reg[[#This Row],[CHDP15]]</f>
        <v>1998</v>
      </c>
      <c r="LP47" s="15">
        <f>Reg[[#This Row],[CHDP16]]</f>
        <v>2069</v>
      </c>
      <c r="LQ47" s="15">
        <f>Reg[[#This Row],[CHDP17]]</f>
        <v>2108</v>
      </c>
      <c r="LR47" s="15">
        <f>Reg[[#This Row],[CHDP18]]</f>
        <v>2141</v>
      </c>
      <c r="LS47" s="15">
        <f>Reg[[#This Row],[CHDP19]]</f>
        <v>2169</v>
      </c>
      <c r="LT47" s="15">
        <f>Reg[[#This Row],[CHDP20]]</f>
        <v>2215</v>
      </c>
      <c r="LU47" s="15">
        <f>Reg[[#This Row],[CHDP21]]</f>
        <v>2227</v>
      </c>
      <c r="LV47" s="15">
        <f>Reg[[#This Row],[CHDP22]]</f>
        <v>2250</v>
      </c>
      <c r="LW47" s="15">
        <f>Reg[[#This Row],[CHDP23]]</f>
        <v>2280</v>
      </c>
      <c r="LX47" s="15">
        <f>Reg[[#This Row],[CHDP24]]</f>
        <v>2328</v>
      </c>
      <c r="LY47" s="15">
        <f>Reg[[#This Row],[CHDP25]]</f>
        <v>2338</v>
      </c>
      <c r="LZ47" s="15">
        <f>Reg[[#This Row],[CHDP26]]</f>
        <v>2377</v>
      </c>
      <c r="MA47" s="15">
        <f>Reg[[#This Row],[CHDP27]]</f>
        <v>2405</v>
      </c>
      <c r="MB47" s="15">
        <f>Sug0.2[[#This Row],[CHDP2]]</f>
        <v>1438</v>
      </c>
      <c r="MC47" s="15">
        <f>Sug0.2[[#This Row],[CHDP3]]</f>
        <v>1498</v>
      </c>
      <c r="MD47" s="15">
        <f>Sug0.2[[#This Row],[CHDP4]]</f>
        <v>1568</v>
      </c>
      <c r="ME47" s="15">
        <f>Sug0.2[[#This Row],[CHDP5]]</f>
        <v>1579</v>
      </c>
      <c r="MF47" s="15">
        <f>Sug0.2[[#This Row],[CHDP6]]</f>
        <v>1631</v>
      </c>
      <c r="MG47" s="15">
        <f>Sug0.2[[#This Row],[CHDP7]]</f>
        <v>1660</v>
      </c>
      <c r="MH47" s="15">
        <f>Sug0.2[[#This Row],[CHDP8]]</f>
        <v>1688</v>
      </c>
      <c r="MI47" s="15">
        <f>Sug0.2[[#This Row],[CHDP9]]</f>
        <v>1764</v>
      </c>
      <c r="MJ47" s="15">
        <f>Sug0.2[[#This Row],[CHDP10]]</f>
        <v>1793</v>
      </c>
      <c r="MK47" s="15">
        <f>Sug0.2[[#This Row],[CHDP11]]</f>
        <v>1840</v>
      </c>
      <c r="ML47" s="15">
        <f>Sug0.2[[#This Row],[CHDP12]]</f>
        <v>1882</v>
      </c>
      <c r="MM47" s="15">
        <f>Sug0.2[[#This Row],[CHDP13]]</f>
        <v>1912</v>
      </c>
      <c r="MN47" s="15">
        <f>Sug0.2[[#This Row],[CHDP14]]</f>
        <v>1952</v>
      </c>
      <c r="MO47" s="15">
        <f>Sug0.2[[#This Row],[CHDP15]]</f>
        <v>1991</v>
      </c>
      <c r="MP47" s="15">
        <f>Sug0.2[[#This Row],[CHDP16]]</f>
        <v>2062</v>
      </c>
      <c r="MQ47" s="15">
        <f>Sug0.2[[#This Row],[CHDP17]]</f>
        <v>2100</v>
      </c>
      <c r="MR47" s="15">
        <f>Sug0.2[[#This Row],[CHDP18]]</f>
        <v>2131</v>
      </c>
      <c r="MS47" s="15">
        <f>Sug0.2[[#This Row],[CHDP19]]</f>
        <v>2159</v>
      </c>
      <c r="MT47" s="15">
        <f>Sug0.2[[#This Row],[CHDP20]]</f>
        <v>2205</v>
      </c>
      <c r="MU47" s="15">
        <f>Sug0.2[[#This Row],[CHDP21]]</f>
        <v>2217</v>
      </c>
      <c r="MV47" s="15">
        <f>Sug0.2[[#This Row],[CHDP22]]</f>
        <v>2238</v>
      </c>
      <c r="MW47" s="15">
        <f>Sug0.2[[#This Row],[CHDP23]]</f>
        <v>2265</v>
      </c>
      <c r="MX47" s="15">
        <f>Sug0.2[[#This Row],[CHDP24]]</f>
        <v>2312</v>
      </c>
      <c r="MY47" s="15">
        <f>Sug0.2[[#This Row],[CHDP25]]</f>
        <v>2319</v>
      </c>
      <c r="MZ47" s="15">
        <f>Sug0.2[[#This Row],[CHDP26]]</f>
        <v>2354</v>
      </c>
      <c r="NA47" s="15">
        <f>Sug0.2[[#This Row],[CHDP27]]</f>
        <v>2380</v>
      </c>
      <c r="NB47" s="15">
        <f>Sug0.5[[#This Row],[CHDP2]]</f>
        <v>1438</v>
      </c>
      <c r="NC47" s="15">
        <f>Sug0.5[[#This Row],[CHDP3]]</f>
        <v>1498</v>
      </c>
      <c r="ND47" s="15">
        <f>Sug0.5[[#This Row],[CHDP4]]</f>
        <v>1568</v>
      </c>
      <c r="NE47" s="15">
        <f>Sug0.5[[#This Row],[CHDP5]]</f>
        <v>1578</v>
      </c>
      <c r="NF47" s="15">
        <f>Sug0.5[[#This Row],[CHDP6]]</f>
        <v>1627</v>
      </c>
      <c r="NG47" s="15">
        <f>Sug0.5[[#This Row],[CHDP7]]</f>
        <v>1655</v>
      </c>
      <c r="NH47" s="15">
        <f>Sug0.5[[#This Row],[CHDP8]]</f>
        <v>1679</v>
      </c>
      <c r="NI47" s="15">
        <f>Sug0.5[[#This Row],[CHDP9]]</f>
        <v>1757</v>
      </c>
      <c r="NJ47" s="15">
        <f>Sug0.5[[#This Row],[CHDP10]]</f>
        <v>1783</v>
      </c>
      <c r="NK47" s="15">
        <f>Sug0.5[[#This Row],[CHDP11]]</f>
        <v>1831</v>
      </c>
      <c r="NL47" s="15">
        <f>Sug0.5[[#This Row],[CHDP12]]</f>
        <v>1870</v>
      </c>
      <c r="NM47" s="15">
        <f>Sug0.5[[#This Row],[CHDP13]]</f>
        <v>1900</v>
      </c>
      <c r="NN47" s="15">
        <f>Sug0.5[[#This Row],[CHDP14]]</f>
        <v>1937</v>
      </c>
      <c r="NO47" s="15">
        <f>Sug0.5[[#This Row],[CHDP15]]</f>
        <v>1977</v>
      </c>
      <c r="NP47" s="15">
        <f>Sug0.5[[#This Row],[CHDP16]]</f>
        <v>2043</v>
      </c>
      <c r="NQ47" s="15">
        <f>Sug0.5[[#This Row],[CHDP17]]</f>
        <v>2075</v>
      </c>
      <c r="NR47" s="15">
        <f>Sug0.5[[#This Row],[CHDP18]]</f>
        <v>2111</v>
      </c>
      <c r="NS47" s="15">
        <f>Sug0.5[[#This Row],[CHDP19]]</f>
        <v>2137</v>
      </c>
      <c r="NT47" s="15">
        <f>Sug0.5[[#This Row],[CHDP20]]</f>
        <v>2185</v>
      </c>
      <c r="NU47" s="15">
        <f>Sug0.5[[#This Row],[CHDP21]]</f>
        <v>2190</v>
      </c>
      <c r="NV47" s="15">
        <f>Sug0.5[[#This Row],[CHDP22]]</f>
        <v>2210</v>
      </c>
      <c r="NW47" s="15">
        <f>Sug0.5[[#This Row],[CHDP23]]</f>
        <v>2240</v>
      </c>
      <c r="NX47" s="15">
        <f>Sug0.5[[#This Row],[CHDP24]]</f>
        <v>2279</v>
      </c>
      <c r="NY47" s="15">
        <f>Sug0.5[[#This Row],[CHDP25]]</f>
        <v>2280</v>
      </c>
      <c r="NZ47" s="15">
        <f>Sug0.5[[#This Row],[CHDP26]]</f>
        <v>2312</v>
      </c>
      <c r="OA47" s="15">
        <f>Sug0.5[[#This Row],[CHDP27]]</f>
        <v>2340</v>
      </c>
      <c r="OB47" s="15">
        <f>Reg[[#This Row],[T2DP2]]</f>
        <v>2176</v>
      </c>
      <c r="OC47" s="15">
        <f>Reg[[#This Row],[T2DP3]]</f>
        <v>2239</v>
      </c>
      <c r="OD47" s="15">
        <f>Reg[[#This Row],[T2DP4]]</f>
        <v>2327</v>
      </c>
      <c r="OE47" s="15">
        <f>Reg[[#This Row],[T2DP5]]</f>
        <v>2380</v>
      </c>
      <c r="OF47" s="15">
        <f>Reg[[#This Row],[T2DP6]]</f>
        <v>2479</v>
      </c>
      <c r="OG47" s="15">
        <f>Reg[[#This Row],[T2DP7]]</f>
        <v>2574</v>
      </c>
      <c r="OH47" s="15">
        <f>Reg[[#This Row],[T2DP8]]</f>
        <v>2648</v>
      </c>
      <c r="OI47" s="15">
        <f>Reg[[#This Row],[T2DP9]]</f>
        <v>2725</v>
      </c>
      <c r="OJ47" s="15">
        <f>Reg[[#This Row],[T2DP10]]</f>
        <v>2807</v>
      </c>
      <c r="OK47" s="15">
        <f>Reg[[#This Row],[T2DP11]]</f>
        <v>2879</v>
      </c>
      <c r="OL47" s="15">
        <f>Reg[[#This Row],[T2DP12]]</f>
        <v>2952</v>
      </c>
      <c r="OM47" s="15">
        <f>Reg[[#This Row],[T2DP13]]</f>
        <v>3033</v>
      </c>
      <c r="ON47" s="15">
        <f>Reg[[#This Row],[T2DP14]]</f>
        <v>3101</v>
      </c>
      <c r="OO47" s="15">
        <f>Reg[[#This Row],[T2DP15]]</f>
        <v>3197</v>
      </c>
      <c r="OP47" s="15">
        <f>Reg[[#This Row],[T2DP16]]</f>
        <v>3263</v>
      </c>
      <c r="OQ47" s="15">
        <f>Reg[[#This Row],[T2DP17]]</f>
        <v>3307</v>
      </c>
      <c r="OR47" s="15">
        <f>Reg[[#This Row],[T2DP18]]</f>
        <v>3367</v>
      </c>
      <c r="OS47" s="15">
        <f>Reg[[#This Row],[T2DP19]]</f>
        <v>3439</v>
      </c>
      <c r="OT47" s="15">
        <f>Reg[[#This Row],[T2DP20]]</f>
        <v>3497</v>
      </c>
      <c r="OU47" s="15">
        <f>Reg[[#This Row],[T2DP21]]</f>
        <v>3505</v>
      </c>
      <c r="OV47" s="15">
        <f>Reg[[#This Row],[T2DP22]]</f>
        <v>3542</v>
      </c>
      <c r="OW47" s="15">
        <f>Reg[[#This Row],[T2DP23]]</f>
        <v>3588</v>
      </c>
      <c r="OX47" s="15">
        <f>Reg[[#This Row],[T2DP24]]</f>
        <v>3642</v>
      </c>
      <c r="OY47" s="15">
        <f>Reg[[#This Row],[T2DP25]]</f>
        <v>3644</v>
      </c>
      <c r="OZ47" s="15">
        <f>Reg[[#This Row],[T2DP26]]</f>
        <v>3686</v>
      </c>
      <c r="PA47" s="15">
        <f>Reg[[#This Row],[T2DP27]]</f>
        <v>3737</v>
      </c>
      <c r="PB47" s="15">
        <f>Sug0.2[[#This Row],[T2DP2]]</f>
        <v>2176</v>
      </c>
      <c r="PC47" s="15">
        <f>Sug0.2[[#This Row],[T2DP3]]</f>
        <v>2239</v>
      </c>
      <c r="PD47" s="15">
        <f>Sug0.2[[#This Row],[T2DP4]]</f>
        <v>2326</v>
      </c>
      <c r="PE47" s="15">
        <f>Sug0.2[[#This Row],[T2DP5]]</f>
        <v>2378</v>
      </c>
      <c r="PF47" s="15">
        <f>Sug0.2[[#This Row],[T2DP6]]</f>
        <v>2476</v>
      </c>
      <c r="PG47" s="15">
        <f>Sug0.2[[#This Row],[T2DP7]]</f>
        <v>2571</v>
      </c>
      <c r="PH47" s="15">
        <f>Sug0.2[[#This Row],[T2DP8]]</f>
        <v>2644</v>
      </c>
      <c r="PI47" s="15">
        <f>Sug0.2[[#This Row],[T2DP9]]</f>
        <v>2719</v>
      </c>
      <c r="PJ47" s="15">
        <f>Sug0.2[[#This Row],[T2DP10]]</f>
        <v>2800</v>
      </c>
      <c r="PK47" s="15">
        <f>Sug0.2[[#This Row],[T2DP11]]</f>
        <v>2871</v>
      </c>
      <c r="PL47" s="15">
        <f>Sug0.2[[#This Row],[T2DP12]]</f>
        <v>2942</v>
      </c>
      <c r="PM47" s="15">
        <f>Sug0.2[[#This Row],[T2DP13]]</f>
        <v>3024</v>
      </c>
      <c r="PN47" s="15">
        <f>Sug0.2[[#This Row],[T2DP14]]</f>
        <v>3090</v>
      </c>
      <c r="PO47" s="15">
        <f>Sug0.2[[#This Row],[T2DP15]]</f>
        <v>3185</v>
      </c>
      <c r="PP47" s="15">
        <f>Sug0.2[[#This Row],[T2DP16]]</f>
        <v>3249</v>
      </c>
      <c r="PQ47" s="15">
        <f>Sug0.2[[#This Row],[T2DP17]]</f>
        <v>3289</v>
      </c>
      <c r="PR47" s="15">
        <f>Sug0.2[[#This Row],[T2DP18]]</f>
        <v>3349</v>
      </c>
      <c r="PS47" s="15">
        <f>Sug0.2[[#This Row],[T2DP19]]</f>
        <v>3420</v>
      </c>
      <c r="PT47" s="15">
        <f>Sug0.2[[#This Row],[T2DP20]]</f>
        <v>3477</v>
      </c>
      <c r="PU47" s="15">
        <f>Sug0.2[[#This Row],[T2DP21]]</f>
        <v>3480</v>
      </c>
      <c r="PV47" s="15">
        <f>Sug0.2[[#This Row],[T2DP22]]</f>
        <v>3515</v>
      </c>
      <c r="PW47" s="15">
        <f>Sug0.2[[#This Row],[T2DP23]]</f>
        <v>3560</v>
      </c>
      <c r="PX47" s="15">
        <f>Sug0.2[[#This Row],[T2DP24]]</f>
        <v>3613</v>
      </c>
      <c r="PY47" s="15">
        <f>Sug0.2[[#This Row],[T2DP25]]</f>
        <v>3614</v>
      </c>
      <c r="PZ47" s="15">
        <f>Sug0.2[[#This Row],[T2DP26]]</f>
        <v>3656</v>
      </c>
      <c r="QA47" s="15">
        <f>Sug0.2[[#This Row],[T2DP27]]</f>
        <v>3708</v>
      </c>
      <c r="QB47" s="15">
        <f>Sug0.5[[#This Row],[T2DP2]]</f>
        <v>2176</v>
      </c>
      <c r="QC47" s="15">
        <f>Sug0.5[[#This Row],[T2DP3]]</f>
        <v>2239</v>
      </c>
      <c r="QD47" s="15">
        <f>Sug0.5[[#This Row],[T2DP4]]</f>
        <v>2326</v>
      </c>
      <c r="QE47" s="15">
        <f>Sug0.5[[#This Row],[T2DP5]]</f>
        <v>2375</v>
      </c>
      <c r="QF47" s="15">
        <f>Sug0.5[[#This Row],[T2DP6]]</f>
        <v>2471</v>
      </c>
      <c r="QG47" s="15">
        <f>Sug0.5[[#This Row],[T2DP7]]</f>
        <v>2564</v>
      </c>
      <c r="QH47" s="15">
        <f>Sug0.5[[#This Row],[T2DP8]]</f>
        <v>2637</v>
      </c>
      <c r="QI47" s="15">
        <f>Sug0.5[[#This Row],[T2DP9]]</f>
        <v>2712</v>
      </c>
      <c r="QJ47" s="15">
        <f>Sug0.5[[#This Row],[T2DP10]]</f>
        <v>2790</v>
      </c>
      <c r="QK47" s="15">
        <f>Sug0.5[[#This Row],[T2DP11]]</f>
        <v>2856</v>
      </c>
      <c r="QL47" s="15">
        <f>Sug0.5[[#This Row],[T2DP12]]</f>
        <v>2918</v>
      </c>
      <c r="QM47" s="15">
        <f>Sug0.5[[#This Row],[T2DP13]]</f>
        <v>2999</v>
      </c>
      <c r="QN47" s="15">
        <f>Sug0.5[[#This Row],[T2DP14]]</f>
        <v>3058</v>
      </c>
      <c r="QO47" s="15">
        <f>Sug0.5[[#This Row],[T2DP15]]</f>
        <v>3148</v>
      </c>
      <c r="QP47" s="15">
        <f>Sug0.5[[#This Row],[T2DP16]]</f>
        <v>3207</v>
      </c>
      <c r="QQ47" s="15">
        <f>Sug0.5[[#This Row],[T2DP17]]</f>
        <v>3246</v>
      </c>
      <c r="QR47" s="15">
        <f>Sug0.5[[#This Row],[T2DP18]]</f>
        <v>3307</v>
      </c>
      <c r="QS47" s="15">
        <f>Sug0.5[[#This Row],[T2DP19]]</f>
        <v>3370</v>
      </c>
      <c r="QT47" s="15">
        <f>Sug0.5[[#This Row],[T2DP20]]</f>
        <v>3419</v>
      </c>
      <c r="QU47" s="15">
        <f>Sug0.5[[#This Row],[T2DP21]]</f>
        <v>3423</v>
      </c>
      <c r="QV47" s="15">
        <f>Sug0.5[[#This Row],[T2DP22]]</f>
        <v>3455</v>
      </c>
      <c r="QW47" s="15">
        <f>Sug0.5[[#This Row],[T2DP23]]</f>
        <v>3496</v>
      </c>
      <c r="QX47" s="15">
        <f>Sug0.5[[#This Row],[T2DP24]]</f>
        <v>3546</v>
      </c>
      <c r="QY47" s="15">
        <f>Sug0.5[[#This Row],[T2DP25]]</f>
        <v>3540</v>
      </c>
      <c r="QZ47" s="15">
        <f>Sug0.5[[#This Row],[T2DP26]]</f>
        <v>3583</v>
      </c>
      <c r="RA47" s="15">
        <f>Sug0.5[[#This Row],[T2DP27]]</f>
        <v>3632</v>
      </c>
      <c r="RB47" s="15">
        <f>Reg[[#This Row],[OVEP2]]</f>
        <v>7470</v>
      </c>
      <c r="RC47" s="15">
        <f>Reg[[#This Row],[OVEP3]]</f>
        <v>7749</v>
      </c>
      <c r="RD47" s="15">
        <f>Reg[[#This Row],[OVEP4]]</f>
        <v>7940</v>
      </c>
      <c r="RE47" s="15">
        <f>Reg[[#This Row],[OVEP5]]</f>
        <v>8132</v>
      </c>
      <c r="RF47" s="15">
        <f>Reg[[#This Row],[OVEP6]]</f>
        <v>8290</v>
      </c>
      <c r="RG47" s="15">
        <f>Reg[[#This Row],[OVEP7]]</f>
        <v>8450</v>
      </c>
      <c r="RH47" s="15">
        <f>Reg[[#This Row],[OVEP8]]</f>
        <v>8626</v>
      </c>
      <c r="RI47" s="15">
        <f>Reg[[#This Row],[OVEP9]]</f>
        <v>8796</v>
      </c>
      <c r="RJ47" s="15">
        <f>Reg[[#This Row],[OVEP10]]</f>
        <v>8933</v>
      </c>
      <c r="RK47" s="15">
        <f>Reg[[#This Row],[OVEP11]]</f>
        <v>8972</v>
      </c>
      <c r="RL47" s="15">
        <f>Reg[[#This Row],[OVEP12]]</f>
        <v>9073</v>
      </c>
      <c r="RM47" s="15">
        <f>Reg[[#This Row],[OVEP13]]</f>
        <v>9097</v>
      </c>
      <c r="RN47" s="15">
        <f>Reg[[#This Row],[OVEP14]]</f>
        <v>9224</v>
      </c>
      <c r="RO47" s="15">
        <f>Reg[[#This Row],[OVEP15]]</f>
        <v>9325</v>
      </c>
      <c r="RP47" s="15">
        <f>Reg[[#This Row],[OVEP16]]</f>
        <v>9407</v>
      </c>
      <c r="RQ47" s="15">
        <f>Reg[[#This Row],[OVEP17]]</f>
        <v>9387</v>
      </c>
      <c r="RR47" s="15">
        <f>Reg[[#This Row],[OVEP18]]</f>
        <v>9442</v>
      </c>
      <c r="RS47" s="15">
        <f>Reg[[#This Row],[OVEP19]]</f>
        <v>9484</v>
      </c>
      <c r="RT47" s="15">
        <f>Reg[[#This Row],[OVEP20]]</f>
        <v>9508</v>
      </c>
      <c r="RU47" s="15">
        <f>Reg[[#This Row],[OVEP21]]</f>
        <v>9496</v>
      </c>
      <c r="RV47" s="15">
        <f>Reg[[#This Row],[OVEP22]]</f>
        <v>9511</v>
      </c>
      <c r="RW47" s="15">
        <f>Reg[[#This Row],[OVEP23]]</f>
        <v>9543</v>
      </c>
      <c r="RX47" s="15">
        <f>Reg[[#This Row],[OVEP24]]</f>
        <v>9559</v>
      </c>
      <c r="RY47" s="15">
        <f>Reg[[#This Row],[OVEP25]]</f>
        <v>9588</v>
      </c>
      <c r="RZ47" s="15">
        <f>Reg[[#This Row],[OVEP26]]</f>
        <v>9587</v>
      </c>
      <c r="SA47" s="15">
        <f>Reg[[#This Row],[OVEP27]]</f>
        <v>9596</v>
      </c>
      <c r="SB47" s="15">
        <f>Sug0.2[[#This Row],[OVEP2]]</f>
        <v>7470</v>
      </c>
      <c r="SC47" s="15">
        <f>Sug0.2[[#This Row],[OVEP3]]</f>
        <v>7737</v>
      </c>
      <c r="SD47" s="15">
        <f>Sug0.2[[#This Row],[OVEP4]]</f>
        <v>7925</v>
      </c>
      <c r="SE47" s="15">
        <f>Sug0.2[[#This Row],[OVEP5]]</f>
        <v>8114</v>
      </c>
      <c r="SF47" s="15">
        <f>Sug0.2[[#This Row],[OVEP6]]</f>
        <v>8253</v>
      </c>
      <c r="SG47" s="15">
        <f>Sug0.2[[#This Row],[OVEP7]]</f>
        <v>8408</v>
      </c>
      <c r="SH47" s="15">
        <f>Sug0.2[[#This Row],[OVEP8]]</f>
        <v>8577</v>
      </c>
      <c r="SI47" s="15">
        <f>Sug0.2[[#This Row],[OVEP9]]</f>
        <v>8744</v>
      </c>
      <c r="SJ47" s="15">
        <f>Sug0.2[[#This Row],[OVEP10]]</f>
        <v>8887</v>
      </c>
      <c r="SK47" s="15">
        <f>Sug0.2[[#This Row],[OVEP11]]</f>
        <v>8929</v>
      </c>
      <c r="SL47" s="15">
        <f>Sug0.2[[#This Row],[OVEP12]]</f>
        <v>9051</v>
      </c>
      <c r="SM47" s="15">
        <f>Sug0.2[[#This Row],[OVEP13]]</f>
        <v>9066</v>
      </c>
      <c r="SN47" s="15">
        <f>Sug0.2[[#This Row],[OVEP14]]</f>
        <v>9179</v>
      </c>
      <c r="SO47" s="15">
        <f>Sug0.2[[#This Row],[OVEP15]]</f>
        <v>9297</v>
      </c>
      <c r="SP47" s="15">
        <f>Sug0.2[[#This Row],[OVEP16]]</f>
        <v>9392</v>
      </c>
      <c r="SQ47" s="15">
        <f>Sug0.2[[#This Row],[OVEP17]]</f>
        <v>9374</v>
      </c>
      <c r="SR47" s="15">
        <f>Sug0.2[[#This Row],[OVEP18]]</f>
        <v>9425</v>
      </c>
      <c r="SS47" s="15">
        <f>Sug0.2[[#This Row],[OVEP19]]</f>
        <v>9475</v>
      </c>
      <c r="ST47" s="15">
        <f>Sug0.2[[#This Row],[OVEP20]]</f>
        <v>9510</v>
      </c>
      <c r="SU47" s="15">
        <f>Sug0.2[[#This Row],[OVEP21]]</f>
        <v>9486</v>
      </c>
      <c r="SV47" s="15">
        <f>Sug0.2[[#This Row],[OVEP22]]</f>
        <v>9493</v>
      </c>
      <c r="SW47" s="15">
        <f>Sug0.2[[#This Row],[OVEP23]]</f>
        <v>9536</v>
      </c>
      <c r="SX47" s="15">
        <f>Sug0.2[[#This Row],[OVEP24]]</f>
        <v>9539</v>
      </c>
      <c r="SY47" s="15">
        <f>Sug0.2[[#This Row],[OVEP25]]</f>
        <v>9579</v>
      </c>
      <c r="SZ47" s="15">
        <f>Sug0.2[[#This Row],[OVEP26]]</f>
        <v>9584</v>
      </c>
      <c r="TA47" s="15">
        <f>Sug0.2[[#This Row],[OVEP27]]</f>
        <v>9594</v>
      </c>
      <c r="TB47" s="15">
        <f>Sug0.5[[#This Row],[OVEP2]]</f>
        <v>7470</v>
      </c>
      <c r="TC47" s="15">
        <f>Sug0.5[[#This Row],[OVEP3]]</f>
        <v>7695</v>
      </c>
      <c r="TD47" s="15">
        <f>Sug0.5[[#This Row],[OVEP4]]</f>
        <v>7865</v>
      </c>
      <c r="TE47" s="15">
        <f>Sug0.5[[#This Row],[OVEP5]]</f>
        <v>8046</v>
      </c>
      <c r="TF47" s="15">
        <f>Sug0.5[[#This Row],[OVEP6]]</f>
        <v>8178</v>
      </c>
      <c r="TG47" s="15">
        <f>Sug0.5[[#This Row],[OVEP7]]</f>
        <v>8318</v>
      </c>
      <c r="TH47" s="15">
        <f>Sug0.5[[#This Row],[OVEP8]]</f>
        <v>8480</v>
      </c>
      <c r="TI47" s="15">
        <f>Sug0.5[[#This Row],[OVEP9]]</f>
        <v>8640</v>
      </c>
      <c r="TJ47" s="15">
        <f>Sug0.5[[#This Row],[OVEP10]]</f>
        <v>8779</v>
      </c>
      <c r="TK47" s="15">
        <f>Sug0.5[[#This Row],[OVEP11]]</f>
        <v>8834</v>
      </c>
      <c r="TL47" s="15">
        <f>Sug0.5[[#This Row],[OVEP12]]</f>
        <v>8972</v>
      </c>
      <c r="TM47" s="15">
        <f>Sug0.5[[#This Row],[OVEP13]]</f>
        <v>8994</v>
      </c>
      <c r="TN47" s="15">
        <f>Sug0.5[[#This Row],[OVEP14]]</f>
        <v>9119</v>
      </c>
      <c r="TO47" s="15">
        <f>Sug0.5[[#This Row],[OVEP15]]</f>
        <v>9237</v>
      </c>
      <c r="TP47" s="15">
        <f>Sug0.5[[#This Row],[OVEP16]]</f>
        <v>9358</v>
      </c>
      <c r="TQ47" s="15">
        <f>Sug0.5[[#This Row],[OVEP17]]</f>
        <v>9350</v>
      </c>
      <c r="TR47" s="15">
        <f>Sug0.5[[#This Row],[OVEP18]]</f>
        <v>9409</v>
      </c>
      <c r="TS47" s="15">
        <f>Sug0.5[[#This Row],[OVEP19]]</f>
        <v>9434</v>
      </c>
      <c r="TT47" s="15">
        <f>Sug0.5[[#This Row],[OVEP20]]</f>
        <v>9492</v>
      </c>
      <c r="TU47" s="15">
        <f>Sug0.5[[#This Row],[OVEP21]]</f>
        <v>9475</v>
      </c>
      <c r="TV47" s="15">
        <f>Sug0.5[[#This Row],[OVEP22]]</f>
        <v>9486</v>
      </c>
      <c r="TW47" s="15">
        <f>Sug0.5[[#This Row],[OVEP23]]</f>
        <v>9526</v>
      </c>
      <c r="TX47" s="15">
        <f>Sug0.5[[#This Row],[OVEP24]]</f>
        <v>9518</v>
      </c>
      <c r="TY47" s="15">
        <f>Sug0.5[[#This Row],[OVEP25]]</f>
        <v>9562</v>
      </c>
      <c r="TZ47" s="15">
        <f>Sug0.5[[#This Row],[OVEP26]]</f>
        <v>9563</v>
      </c>
      <c r="UA47" s="15">
        <f>Sug0.5[[#This Row],[OVEP27]]</f>
        <v>9574</v>
      </c>
      <c r="UB47" s="15">
        <f>Reg[[#This Row],[OBEP2]]</f>
        <v>8346</v>
      </c>
      <c r="UC47" s="15">
        <f>Reg[[#This Row],[OBEP3]]</f>
        <v>8266</v>
      </c>
      <c r="UD47" s="15">
        <f>Reg[[#This Row],[OBEP4]]</f>
        <v>8226</v>
      </c>
      <c r="UE47" s="15">
        <f>Reg[[#This Row],[OBEP5]]</f>
        <v>8225</v>
      </c>
      <c r="UF47" s="15">
        <f>Reg[[#This Row],[OBEP6]]</f>
        <v>8227</v>
      </c>
      <c r="UG47" s="15">
        <f>Reg[[#This Row],[OBEP7]]</f>
        <v>8138</v>
      </c>
      <c r="UH47" s="15">
        <f>Reg[[#This Row],[OBEP8]]</f>
        <v>8113</v>
      </c>
      <c r="UI47" s="15">
        <f>Reg[[#This Row],[OBEP9]]</f>
        <v>8103</v>
      </c>
      <c r="UJ47" s="15">
        <f>Reg[[#This Row],[OBEP10]]</f>
        <v>8123</v>
      </c>
      <c r="UK47" s="15">
        <f>Reg[[#This Row],[OBEP11]]</f>
        <v>8112</v>
      </c>
      <c r="UL47" s="15">
        <f>Reg[[#This Row],[OBEP12]]</f>
        <v>8083</v>
      </c>
      <c r="UM47" s="15">
        <f>Reg[[#This Row],[OBEP13]]</f>
        <v>8121</v>
      </c>
      <c r="UN47" s="15">
        <f>Reg[[#This Row],[OBEP14]]</f>
        <v>8105</v>
      </c>
      <c r="UO47" s="15">
        <f>Reg[[#This Row],[OBEP15]]</f>
        <v>8137</v>
      </c>
      <c r="UP47" s="15">
        <f>Reg[[#This Row],[OBEP16]]</f>
        <v>8186</v>
      </c>
      <c r="UQ47" s="15">
        <f>Reg[[#This Row],[OBEP17]]</f>
        <v>8217</v>
      </c>
      <c r="UR47" s="15">
        <f>Reg[[#This Row],[OBEP18]]</f>
        <v>8178</v>
      </c>
      <c r="US47" s="15">
        <f>Reg[[#This Row],[OBEP19]]</f>
        <v>8199</v>
      </c>
      <c r="UT47" s="15">
        <f>Reg[[#This Row],[OBEP20]]</f>
        <v>8244</v>
      </c>
      <c r="UU47" s="15">
        <f>Reg[[#This Row],[OBEP21]]</f>
        <v>8249</v>
      </c>
      <c r="UV47" s="15">
        <f>Reg[[#This Row],[OBEP22]]</f>
        <v>8210</v>
      </c>
      <c r="UW47" s="15">
        <f>Reg[[#This Row],[OBEP23]]</f>
        <v>8201</v>
      </c>
      <c r="UX47" s="15">
        <f>Reg[[#This Row],[OBEP24]]</f>
        <v>8197</v>
      </c>
      <c r="UY47" s="15">
        <f>Reg[[#This Row],[OBEP25]]</f>
        <v>8245</v>
      </c>
      <c r="UZ47" s="15">
        <f>Reg[[#This Row],[OBEP26]]</f>
        <v>8289</v>
      </c>
      <c r="VA47" s="15">
        <f>Reg[[#This Row],[OBEP27]]</f>
        <v>8281</v>
      </c>
      <c r="VB47" s="15">
        <f>Sug0.2[[#This Row],[OBEP2]]</f>
        <v>8346</v>
      </c>
      <c r="VC47" s="15">
        <f>Sug0.2[[#This Row],[OBEP3]]</f>
        <v>8257</v>
      </c>
      <c r="VD47" s="15">
        <f>Sug0.2[[#This Row],[OBEP4]]</f>
        <v>8206</v>
      </c>
      <c r="VE47" s="15">
        <f>Sug0.2[[#This Row],[OBEP5]]</f>
        <v>8197</v>
      </c>
      <c r="VF47" s="15">
        <f>Sug0.2[[#This Row],[OBEP6]]</f>
        <v>8192</v>
      </c>
      <c r="VG47" s="15">
        <f>Sug0.2[[#This Row],[OBEP7]]</f>
        <v>8095</v>
      </c>
      <c r="VH47" s="15">
        <f>Sug0.2[[#This Row],[OBEP8]]</f>
        <v>8064</v>
      </c>
      <c r="VI47" s="15">
        <f>Sug0.2[[#This Row],[OBEP9]]</f>
        <v>8044</v>
      </c>
      <c r="VJ47" s="15">
        <f>Sug0.2[[#This Row],[OBEP10]]</f>
        <v>8052</v>
      </c>
      <c r="VK47" s="15">
        <f>Sug0.2[[#This Row],[OBEP11]]</f>
        <v>8035</v>
      </c>
      <c r="VL47" s="15">
        <f>Sug0.2[[#This Row],[OBEP12]]</f>
        <v>7992</v>
      </c>
      <c r="VM47" s="15">
        <f>Sug0.2[[#This Row],[OBEP13]]</f>
        <v>8027</v>
      </c>
      <c r="VN47" s="15">
        <f>Sug0.2[[#This Row],[OBEP14]]</f>
        <v>8009</v>
      </c>
      <c r="VO47" s="15">
        <f>Sug0.2[[#This Row],[OBEP15]]</f>
        <v>8031</v>
      </c>
      <c r="VP47" s="15">
        <f>Sug0.2[[#This Row],[OBEP16]]</f>
        <v>8074</v>
      </c>
      <c r="VQ47" s="15">
        <f>Sug0.2[[#This Row],[OBEP17]]</f>
        <v>8098</v>
      </c>
      <c r="VR47" s="15">
        <f>Sug0.2[[#This Row],[OBEP18]]</f>
        <v>8053</v>
      </c>
      <c r="VS47" s="15">
        <f>Sug0.2[[#This Row],[OBEP19]]</f>
        <v>8065</v>
      </c>
      <c r="VT47" s="15">
        <f>Sug0.2[[#This Row],[OBEP20]]</f>
        <v>8106</v>
      </c>
      <c r="VU47" s="15">
        <f>Sug0.2[[#This Row],[OBEP21]]</f>
        <v>8106</v>
      </c>
      <c r="VV47" s="15">
        <f>Sug0.2[[#This Row],[OBEP22]]</f>
        <v>8061</v>
      </c>
      <c r="VW47" s="15">
        <f>Sug0.2[[#This Row],[OBEP23]]</f>
        <v>8041</v>
      </c>
      <c r="VX47" s="15">
        <f>Sug0.2[[#This Row],[OBEP24]]</f>
        <v>8043</v>
      </c>
      <c r="VY47" s="15">
        <f>Sug0.2[[#This Row],[OBEP25]]</f>
        <v>8090</v>
      </c>
      <c r="VZ47" s="15">
        <f>Sug0.2[[#This Row],[OBEP26]]</f>
        <v>8133</v>
      </c>
      <c r="WA47" s="15">
        <f>Sug0.2[[#This Row],[OBEP27]]</f>
        <v>8124</v>
      </c>
      <c r="WB47" s="15">
        <f>Sug0.5[[#This Row],[OBEP2]]</f>
        <v>8346</v>
      </c>
      <c r="WC47" s="15">
        <f>Sug0.5[[#This Row],[OBEP3]]</f>
        <v>8246</v>
      </c>
      <c r="WD47" s="15">
        <f>Sug0.5[[#This Row],[OBEP4]]</f>
        <v>8174</v>
      </c>
      <c r="WE47" s="15">
        <f>Sug0.5[[#This Row],[OBEP5]]</f>
        <v>8140</v>
      </c>
      <c r="WF47" s="15">
        <f>Sug0.5[[#This Row],[OBEP6]]</f>
        <v>8114</v>
      </c>
      <c r="WG47" s="15">
        <f>Sug0.5[[#This Row],[OBEP7]]</f>
        <v>8009</v>
      </c>
      <c r="WH47" s="15">
        <f>Sug0.5[[#This Row],[OBEP8]]</f>
        <v>7966</v>
      </c>
      <c r="WI47" s="15">
        <f>Sug0.5[[#This Row],[OBEP9]]</f>
        <v>7927</v>
      </c>
      <c r="WJ47" s="15">
        <f>Sug0.5[[#This Row],[OBEP10]]</f>
        <v>7927</v>
      </c>
      <c r="WK47" s="15">
        <f>Sug0.5[[#This Row],[OBEP11]]</f>
        <v>7897</v>
      </c>
      <c r="WL47" s="15">
        <f>Sug0.5[[#This Row],[OBEP12]]</f>
        <v>7837</v>
      </c>
      <c r="WM47" s="15">
        <f>Sug0.5[[#This Row],[OBEP13]]</f>
        <v>7864</v>
      </c>
      <c r="WN47" s="15">
        <f>Sug0.5[[#This Row],[OBEP14]]</f>
        <v>7825</v>
      </c>
      <c r="WO47" s="15">
        <f>Sug0.5[[#This Row],[OBEP15]]</f>
        <v>7834</v>
      </c>
      <c r="WP47" s="15">
        <f>Sug0.5[[#This Row],[OBEP16]]</f>
        <v>7848</v>
      </c>
      <c r="WQ47" s="15">
        <f>Sug0.5[[#This Row],[OBEP17]]</f>
        <v>7858</v>
      </c>
      <c r="WR47" s="15">
        <f>Sug0.5[[#This Row],[OBEP18]]</f>
        <v>7800</v>
      </c>
      <c r="WS47" s="15">
        <f>Sug0.5[[#This Row],[OBEP19]]</f>
        <v>7809</v>
      </c>
      <c r="WT47" s="15">
        <f>Sug0.5[[#This Row],[OBEP20]]</f>
        <v>7833</v>
      </c>
      <c r="WU47" s="15">
        <f>Sug0.5[[#This Row],[OBEP21]]</f>
        <v>7824</v>
      </c>
      <c r="WV47" s="15">
        <f>Sug0.5[[#This Row],[OBEP22]]</f>
        <v>7763</v>
      </c>
      <c r="WW47" s="15">
        <f>Sug0.5[[#This Row],[OBEP23]]</f>
        <v>7743</v>
      </c>
      <c r="WX47" s="15">
        <f>Sug0.5[[#This Row],[OBEP24]]</f>
        <v>7740</v>
      </c>
      <c r="WY47" s="15">
        <f>Sug0.5[[#This Row],[OBEP25]]</f>
        <v>7784</v>
      </c>
      <c r="WZ47" s="15">
        <f>Sug0.5[[#This Row],[OBEP26]]</f>
        <v>7826</v>
      </c>
      <c r="XA47" s="15">
        <f>Sug0.5[[#This Row],[OBEP27]]</f>
        <v>7814</v>
      </c>
    </row>
    <row r="48" spans="2:625" x14ac:dyDescent="0.25">
      <c r="B48" s="11">
        <f>Reg[[#This Row],[STEP2]]</f>
        <v>6026</v>
      </c>
      <c r="C48" s="11">
        <f>Reg[[#This Row],[STEP3]]</f>
        <v>6238</v>
      </c>
      <c r="D48" s="11">
        <f>Reg[[#This Row],[STEP4]]</f>
        <v>6479</v>
      </c>
      <c r="E48" s="11">
        <f>Reg[[#This Row],[STEP5]]</f>
        <v>6651</v>
      </c>
      <c r="F48" s="11">
        <f>Reg[[#This Row],[STEP6]]</f>
        <v>6853</v>
      </c>
      <c r="G48" s="11">
        <f>Reg[[#This Row],[STEP7]]</f>
        <v>7086</v>
      </c>
      <c r="H48" s="11">
        <f>Reg[[#This Row],[STEP8]]</f>
        <v>7239</v>
      </c>
      <c r="I48" s="11">
        <f>Reg[[#This Row],[STEP9]]</f>
        <v>7368</v>
      </c>
      <c r="J48" s="11">
        <f>Reg[[#This Row],[STEP10]]</f>
        <v>7498</v>
      </c>
      <c r="K48" s="11">
        <f>Reg[[#This Row],[STEP11]]</f>
        <v>7603</v>
      </c>
      <c r="L48" s="11">
        <f>Reg[[#This Row],[STEP12]]</f>
        <v>7697</v>
      </c>
      <c r="M48" s="11">
        <f>Reg[[#This Row],[STEP13]]</f>
        <v>7760</v>
      </c>
      <c r="N48" s="11">
        <f>Reg[[#This Row],[STEP14]]</f>
        <v>7868</v>
      </c>
      <c r="O48" s="11">
        <f>Reg[[#This Row],[STEP15]]</f>
        <v>7976</v>
      </c>
      <c r="P48" s="11">
        <f>Reg[[#This Row],[STEP16]]</f>
        <v>8011</v>
      </c>
      <c r="Q48" s="11">
        <f>Reg[[#This Row],[STEP17]]</f>
        <v>8030</v>
      </c>
      <c r="R48" s="11">
        <f>Reg[[#This Row],[STEP18]]</f>
        <v>8071</v>
      </c>
      <c r="S48" s="11">
        <f>Reg[[#This Row],[STEP19]]</f>
        <v>8157</v>
      </c>
      <c r="T48" s="11">
        <f>Reg[[#This Row],[STEP20]]</f>
        <v>8160</v>
      </c>
      <c r="U48" s="11">
        <f>Reg[[#This Row],[STEP21]]</f>
        <v>8206</v>
      </c>
      <c r="V48" s="11">
        <f>Reg[[#This Row],[STEP22]]</f>
        <v>8286</v>
      </c>
      <c r="W48" s="11">
        <f>Reg[[#This Row],[STEP23]]</f>
        <v>8317</v>
      </c>
      <c r="X48" s="11">
        <f>Reg[[#This Row],[STEP24]]</f>
        <v>8411</v>
      </c>
      <c r="Y48" s="11">
        <f>Reg[[#This Row],[STEP25]]</f>
        <v>8391</v>
      </c>
      <c r="Z48" s="11">
        <f>Reg[[#This Row],[STEP26]]</f>
        <v>8365</v>
      </c>
      <c r="AA48" s="11">
        <f>Reg[[#This Row],[STEP27]]</f>
        <v>8349</v>
      </c>
      <c r="AB48" s="11">
        <f>Sug0.2[[#This Row],[STEP2]]</f>
        <v>6026</v>
      </c>
      <c r="AC48" s="11">
        <f>Sug0.2[[#This Row],[STEP3]]</f>
        <v>6225</v>
      </c>
      <c r="AD48" s="11">
        <f>Sug0.2[[#This Row],[STEP4]]</f>
        <v>6452</v>
      </c>
      <c r="AE48" s="11">
        <f>Sug0.2[[#This Row],[STEP5]]</f>
        <v>6603</v>
      </c>
      <c r="AF48" s="11">
        <f>Sug0.2[[#This Row],[STEP6]]</f>
        <v>6792</v>
      </c>
      <c r="AG48" s="11">
        <f>Sug0.2[[#This Row],[STEP7]]</f>
        <v>7001</v>
      </c>
      <c r="AH48" s="11">
        <f>Sug0.2[[#This Row],[STEP8]]</f>
        <v>7154</v>
      </c>
      <c r="AI48" s="11">
        <f>Sug0.2[[#This Row],[STEP9]]</f>
        <v>7271</v>
      </c>
      <c r="AJ48" s="11">
        <f>Sug0.2[[#This Row],[STEP10]]</f>
        <v>7383</v>
      </c>
      <c r="AK48" s="11">
        <f>Sug0.2[[#This Row],[STEP11]]</f>
        <v>7471</v>
      </c>
      <c r="AL48" s="11">
        <f>Sug0.2[[#This Row],[STEP12]]</f>
        <v>7554</v>
      </c>
      <c r="AM48" s="11">
        <f>Sug0.2[[#This Row],[STEP13]]</f>
        <v>7619</v>
      </c>
      <c r="AN48" s="11">
        <f>Sug0.2[[#This Row],[STEP14]]</f>
        <v>7721</v>
      </c>
      <c r="AO48" s="11">
        <f>Sug0.2[[#This Row],[STEP15]]</f>
        <v>7819</v>
      </c>
      <c r="AP48" s="11">
        <f>Sug0.2[[#This Row],[STEP16]]</f>
        <v>7857</v>
      </c>
      <c r="AQ48" s="11">
        <f>Sug0.2[[#This Row],[STEP17]]</f>
        <v>7892</v>
      </c>
      <c r="AR48" s="11">
        <f>Sug0.2[[#This Row],[STEP18]]</f>
        <v>7931</v>
      </c>
      <c r="AS48" s="11">
        <f>Sug0.2[[#This Row],[STEP19]]</f>
        <v>8025</v>
      </c>
      <c r="AT48" s="11">
        <f>Sug0.2[[#This Row],[STEP20]]</f>
        <v>8027</v>
      </c>
      <c r="AU48" s="11">
        <f>Sug0.2[[#This Row],[STEP21]]</f>
        <v>8062</v>
      </c>
      <c r="AV48" s="11">
        <f>Sug0.2[[#This Row],[STEP22]]</f>
        <v>8136</v>
      </c>
      <c r="AW48" s="11">
        <f>Sug0.2[[#This Row],[STEP23]]</f>
        <v>8174</v>
      </c>
      <c r="AX48" s="11">
        <f>Sug0.2[[#This Row],[STEP24]]</f>
        <v>8255</v>
      </c>
      <c r="AY48" s="11">
        <f>Sug0.2[[#This Row],[STEP25]]</f>
        <v>8268</v>
      </c>
      <c r="AZ48" s="11">
        <f>Sug0.2[[#This Row],[STEP26]]</f>
        <v>8225</v>
      </c>
      <c r="BA48" s="11">
        <f>Sug0.2[[#This Row],[STEP27]]</f>
        <v>8207</v>
      </c>
      <c r="BB48" s="11">
        <f>Sug0.5[[#This Row],[STEP2]]</f>
        <v>6026</v>
      </c>
      <c r="BC48" s="11">
        <f>Sug0.5[[#This Row],[STEP3]]</f>
        <v>6185</v>
      </c>
      <c r="BD48" s="11">
        <f>Sug0.5[[#This Row],[STEP4]]</f>
        <v>6356</v>
      </c>
      <c r="BE48" s="11">
        <f>Sug0.5[[#This Row],[STEP5]]</f>
        <v>6478</v>
      </c>
      <c r="BF48" s="11">
        <f>Sug0.5[[#This Row],[STEP6]]</f>
        <v>6640</v>
      </c>
      <c r="BG48" s="11">
        <f>Sug0.5[[#This Row],[STEP7]]</f>
        <v>6798</v>
      </c>
      <c r="BH48" s="11">
        <f>Sug0.5[[#This Row],[STEP8]]</f>
        <v>6931</v>
      </c>
      <c r="BI48" s="11">
        <f>Sug0.5[[#This Row],[STEP9]]</f>
        <v>7031</v>
      </c>
      <c r="BJ48" s="11">
        <f>Sug0.5[[#This Row],[STEP10]]</f>
        <v>7108</v>
      </c>
      <c r="BK48" s="11">
        <f>Sug0.5[[#This Row],[STEP11]]</f>
        <v>7183</v>
      </c>
      <c r="BL48" s="11">
        <f>Sug0.5[[#This Row],[STEP12]]</f>
        <v>7244</v>
      </c>
      <c r="BM48" s="11">
        <f>Sug0.5[[#This Row],[STEP13]]</f>
        <v>7297</v>
      </c>
      <c r="BN48" s="11">
        <f>Sug0.5[[#This Row],[STEP14]]</f>
        <v>7393</v>
      </c>
      <c r="BO48" s="11">
        <f>Sug0.5[[#This Row],[STEP15]]</f>
        <v>7480</v>
      </c>
      <c r="BP48" s="11">
        <f>Sug0.5[[#This Row],[STEP16]]</f>
        <v>7536</v>
      </c>
      <c r="BQ48" s="11">
        <f>Sug0.5[[#This Row],[STEP17]]</f>
        <v>7581</v>
      </c>
      <c r="BR48" s="11">
        <f>Sug0.5[[#This Row],[STEP18]]</f>
        <v>7630</v>
      </c>
      <c r="BS48" s="11">
        <f>Sug0.5[[#This Row],[STEP19]]</f>
        <v>7714</v>
      </c>
      <c r="BT48" s="11">
        <f>Sug0.5[[#This Row],[STEP20]]</f>
        <v>7700</v>
      </c>
      <c r="BU48" s="11">
        <f>Sug0.5[[#This Row],[STEP21]]</f>
        <v>7728</v>
      </c>
      <c r="BV48" s="11">
        <f>Sug0.5[[#This Row],[STEP22]]</f>
        <v>7810</v>
      </c>
      <c r="BW48" s="11">
        <f>Sug0.5[[#This Row],[STEP23]]</f>
        <v>7843</v>
      </c>
      <c r="BX48" s="11">
        <f>Sug0.5[[#This Row],[STEP24]]</f>
        <v>7932</v>
      </c>
      <c r="BY48" s="11">
        <f>Sug0.5[[#This Row],[STEP25]]</f>
        <v>7951</v>
      </c>
      <c r="BZ48" s="11">
        <f>Sug0.5[[#This Row],[STEP26]]</f>
        <v>7934</v>
      </c>
      <c r="CA48" s="11">
        <f>Sug0.5[[#This Row],[STEP27]]</f>
        <v>7905</v>
      </c>
      <c r="CB48" s="11">
        <f>Reg[[#This Row],[NASP2]]</f>
        <v>764</v>
      </c>
      <c r="CC48" s="11">
        <f>Reg[[#This Row],[NASP3]]</f>
        <v>918</v>
      </c>
      <c r="CD48" s="11">
        <f>Reg[[#This Row],[NASP4]]</f>
        <v>1034</v>
      </c>
      <c r="CE48" s="11">
        <f>Reg[[#This Row],[NASP5]]</f>
        <v>1187</v>
      </c>
      <c r="CF48" s="11">
        <f>Reg[[#This Row],[NASP6]]</f>
        <v>1321</v>
      </c>
      <c r="CG48" s="11">
        <f>Reg[[#This Row],[NASP7]]</f>
        <v>1437</v>
      </c>
      <c r="CH48" s="11">
        <f>Reg[[#This Row],[NASP8]]</f>
        <v>1589</v>
      </c>
      <c r="CI48" s="11">
        <f>Reg[[#This Row],[NASP9]]</f>
        <v>1723</v>
      </c>
      <c r="CJ48" s="11">
        <f>Reg[[#This Row],[NASP10]]</f>
        <v>1839</v>
      </c>
      <c r="CK48" s="11">
        <f>Reg[[#This Row],[NASP11]]</f>
        <v>1965</v>
      </c>
      <c r="CL48" s="11">
        <f>Reg[[#This Row],[NASP12]]</f>
        <v>2092</v>
      </c>
      <c r="CM48" s="11">
        <f>Reg[[#This Row],[NASP13]]</f>
        <v>2208</v>
      </c>
      <c r="CN48" s="11">
        <f>Reg[[#This Row],[NASP14]]</f>
        <v>2335</v>
      </c>
      <c r="CO48" s="11">
        <f>Reg[[#This Row],[NASP15]]</f>
        <v>2443</v>
      </c>
      <c r="CP48" s="11">
        <f>Reg[[#This Row],[NASP16]]</f>
        <v>2562</v>
      </c>
      <c r="CQ48" s="11">
        <f>Reg[[#This Row],[NASP17]]</f>
        <v>2673</v>
      </c>
      <c r="CR48" s="11">
        <f>Reg[[#This Row],[NASP18]]</f>
        <v>2751</v>
      </c>
      <c r="CS48" s="11">
        <f>Reg[[#This Row],[NASP19]]</f>
        <v>2833</v>
      </c>
      <c r="CT48" s="11">
        <f>Reg[[#This Row],[NASP20]]</f>
        <v>2937</v>
      </c>
      <c r="CU48" s="11">
        <f>Reg[[#This Row],[NASP21]]</f>
        <v>3000</v>
      </c>
      <c r="CV48" s="11">
        <f>Reg[[#This Row],[NASP22]]</f>
        <v>3072</v>
      </c>
      <c r="CW48" s="11">
        <f>Reg[[#This Row],[NASP23]]</f>
        <v>3133</v>
      </c>
      <c r="CX48" s="11">
        <f>Reg[[#This Row],[NASP24]]</f>
        <v>3207</v>
      </c>
      <c r="CY48" s="11">
        <f>Reg[[#This Row],[NASP25]]</f>
        <v>3263</v>
      </c>
      <c r="CZ48" s="11">
        <f>Reg[[#This Row],[NASP26]]</f>
        <v>3320</v>
      </c>
      <c r="DA48" s="11">
        <f>Reg[[#This Row],[NASP27]]</f>
        <v>3373</v>
      </c>
      <c r="DB48" s="11">
        <f>Sug0.2[[#This Row],[NASP2]]</f>
        <v>764</v>
      </c>
      <c r="DC48" s="11">
        <f>Sug0.2[[#This Row],[NASP3]]</f>
        <v>908</v>
      </c>
      <c r="DD48" s="11">
        <f>Sug0.2[[#This Row],[NASP4]]</f>
        <v>1006</v>
      </c>
      <c r="DE48" s="11">
        <f>Sug0.2[[#This Row],[NASP5]]</f>
        <v>1150</v>
      </c>
      <c r="DF48" s="11">
        <f>Sug0.2[[#This Row],[NASP6]]</f>
        <v>1278</v>
      </c>
      <c r="DG48" s="11">
        <f>Sug0.2[[#This Row],[NASP7]]</f>
        <v>1385</v>
      </c>
      <c r="DH48" s="11">
        <f>Sug0.2[[#This Row],[NASP8]]</f>
        <v>1525</v>
      </c>
      <c r="DI48" s="11">
        <f>Sug0.2[[#This Row],[NASP9]]</f>
        <v>1647</v>
      </c>
      <c r="DJ48" s="11">
        <f>Sug0.2[[#This Row],[NASP10]]</f>
        <v>1754</v>
      </c>
      <c r="DK48" s="11">
        <f>Sug0.2[[#This Row],[NASP11]]</f>
        <v>1871</v>
      </c>
      <c r="DL48" s="11">
        <f>Sug0.2[[#This Row],[NASP12]]</f>
        <v>1987</v>
      </c>
      <c r="DM48" s="11">
        <f>Sug0.2[[#This Row],[NASP13]]</f>
        <v>2087</v>
      </c>
      <c r="DN48" s="11">
        <f>Sug0.2[[#This Row],[NASP14]]</f>
        <v>2210</v>
      </c>
      <c r="DO48" s="11">
        <f>Sug0.2[[#This Row],[NASP15]]</f>
        <v>2312</v>
      </c>
      <c r="DP48" s="11">
        <f>Sug0.2[[#This Row],[NASP16]]</f>
        <v>2421</v>
      </c>
      <c r="DQ48" s="11">
        <f>Sug0.2[[#This Row],[NASP17]]</f>
        <v>2514</v>
      </c>
      <c r="DR48" s="11">
        <f>Sug0.2[[#This Row],[NASP18]]</f>
        <v>2578</v>
      </c>
      <c r="DS48" s="11">
        <f>Sug0.2[[#This Row],[NASP19]]</f>
        <v>2641</v>
      </c>
      <c r="DT48" s="11">
        <f>Sug0.2[[#This Row],[NASP20]]</f>
        <v>2739</v>
      </c>
      <c r="DU48" s="11">
        <f>Sug0.2[[#This Row],[NASP21]]</f>
        <v>2794</v>
      </c>
      <c r="DV48" s="11">
        <f>Sug0.2[[#This Row],[NASP22]]</f>
        <v>2859</v>
      </c>
      <c r="DW48" s="11">
        <f>Sug0.2[[#This Row],[NASP23]]</f>
        <v>2916</v>
      </c>
      <c r="DX48" s="11">
        <f>Sug0.2[[#This Row],[NASP24]]</f>
        <v>2980</v>
      </c>
      <c r="DY48" s="11">
        <f>Sug0.2[[#This Row],[NASP25]]</f>
        <v>3020</v>
      </c>
      <c r="DZ48" s="11">
        <f>Sug0.2[[#This Row],[NASP26]]</f>
        <v>3080</v>
      </c>
      <c r="EA48" s="11">
        <f>Sug0.2[[#This Row],[NASP27]]</f>
        <v>3128</v>
      </c>
      <c r="EB48" s="15">
        <f>Sug0.5[[#This Row],[NASP2]]</f>
        <v>764</v>
      </c>
      <c r="EC48" s="15">
        <f>Sug0.5[[#This Row],[NASP3]]</f>
        <v>883</v>
      </c>
      <c r="ED48" s="15">
        <f>Sug0.5[[#This Row],[NASP4]]</f>
        <v>966</v>
      </c>
      <c r="EE48" s="15">
        <f>Sug0.5[[#This Row],[NASP5]]</f>
        <v>1076</v>
      </c>
      <c r="EF48" s="15">
        <f>Sug0.5[[#This Row],[NASP6]]</f>
        <v>1187</v>
      </c>
      <c r="EG48" s="15">
        <f>Sug0.5[[#This Row],[NASP7]]</f>
        <v>1275</v>
      </c>
      <c r="EH48" s="15">
        <f>Sug0.5[[#This Row],[NASP8]]</f>
        <v>1381</v>
      </c>
      <c r="EI48" s="15">
        <f>Sug0.5[[#This Row],[NASP9]]</f>
        <v>1479</v>
      </c>
      <c r="EJ48" s="15">
        <f>Sug0.5[[#This Row],[NASP10]]</f>
        <v>1577</v>
      </c>
      <c r="EK48" s="15">
        <f>Sug0.5[[#This Row],[NASP11]]</f>
        <v>1672</v>
      </c>
      <c r="EL48" s="15">
        <f>Sug0.5[[#This Row],[NASP12]]</f>
        <v>1770</v>
      </c>
      <c r="EM48" s="15">
        <f>Sug0.5[[#This Row],[NASP13]]</f>
        <v>1849</v>
      </c>
      <c r="EN48" s="15">
        <f>Sug0.5[[#This Row],[NASP14]]</f>
        <v>1944</v>
      </c>
      <c r="EO48" s="15">
        <f>Sug0.5[[#This Row],[NASP15]]</f>
        <v>2028</v>
      </c>
      <c r="EP48" s="15">
        <f>Sug0.5[[#This Row],[NASP16]]</f>
        <v>2102</v>
      </c>
      <c r="EQ48" s="15">
        <f>Sug0.5[[#This Row],[NASP17]]</f>
        <v>2175</v>
      </c>
      <c r="ER48" s="15">
        <f>Sug0.5[[#This Row],[NASP18]]</f>
        <v>2216</v>
      </c>
      <c r="ES48" s="15">
        <f>Sug0.5[[#This Row],[NASP19]]</f>
        <v>2270</v>
      </c>
      <c r="ET48" s="15">
        <f>Sug0.5[[#This Row],[NASP20]]</f>
        <v>2364</v>
      </c>
      <c r="EU48" s="15">
        <f>Sug0.5[[#This Row],[NASP21]]</f>
        <v>2417</v>
      </c>
      <c r="EV48" s="15">
        <f>Sug0.5[[#This Row],[NASP22]]</f>
        <v>2462</v>
      </c>
      <c r="EW48" s="15">
        <f>Sug0.5[[#This Row],[NASP23]]</f>
        <v>2516</v>
      </c>
      <c r="EX48" s="15">
        <f>Sug0.5[[#This Row],[NASP24]]</f>
        <v>2548</v>
      </c>
      <c r="EY48" s="15">
        <f>Sug0.5[[#This Row],[NASP25]]</f>
        <v>2571</v>
      </c>
      <c r="EZ48" s="15">
        <f>Sug0.5[[#This Row],[NASP26]]</f>
        <v>2602</v>
      </c>
      <c r="FA48" s="15">
        <f>Sug0.5[[#This Row],[NASP27]]</f>
        <v>2653</v>
      </c>
      <c r="FB48" s="15">
        <f>Reg[[#This Row],[CIRP2]]</f>
        <v>60</v>
      </c>
      <c r="FC48" s="15">
        <f>Reg[[#This Row],[CIRP3]]</f>
        <v>63</v>
      </c>
      <c r="FD48" s="15">
        <f>Reg[[#This Row],[CIRP4]]</f>
        <v>77</v>
      </c>
      <c r="FE48" s="15">
        <f>Reg[[#This Row],[CIRP5]]</f>
        <v>84</v>
      </c>
      <c r="FF48" s="15">
        <f>Reg[[#This Row],[CIRP6]]</f>
        <v>95</v>
      </c>
      <c r="FG48" s="15">
        <f>Reg[[#This Row],[CIRP7]]</f>
        <v>113</v>
      </c>
      <c r="FH48" s="15">
        <f>Reg[[#This Row],[CIRP8]]</f>
        <v>115</v>
      </c>
      <c r="FI48" s="15">
        <f>Reg[[#This Row],[CIRP9]]</f>
        <v>123</v>
      </c>
      <c r="FJ48" s="15">
        <f>Reg[[#This Row],[CIRP10]]</f>
        <v>137</v>
      </c>
      <c r="FK48" s="15">
        <f>Reg[[#This Row],[CIRP11]]</f>
        <v>145</v>
      </c>
      <c r="FL48" s="15">
        <f>Reg[[#This Row],[CIRP12]]</f>
        <v>150</v>
      </c>
      <c r="FM48" s="15">
        <f>Reg[[#This Row],[CIRP13]]</f>
        <v>154</v>
      </c>
      <c r="FN48" s="15">
        <f>Reg[[#This Row],[CIRP14]]</f>
        <v>168</v>
      </c>
      <c r="FO48" s="15">
        <f>Reg[[#This Row],[CIRP15]]</f>
        <v>176</v>
      </c>
      <c r="FP48" s="15">
        <f>Reg[[#This Row],[CIRP16]]</f>
        <v>184</v>
      </c>
      <c r="FQ48" s="15">
        <f>Reg[[#This Row],[CIRP17]]</f>
        <v>207</v>
      </c>
      <c r="FR48" s="15">
        <f>Reg[[#This Row],[CIRP18]]</f>
        <v>225</v>
      </c>
      <c r="FS48" s="15">
        <f>Reg[[#This Row],[CIRP19]]</f>
        <v>234</v>
      </c>
      <c r="FT48" s="15">
        <f>Reg[[#This Row],[CIRP20]]</f>
        <v>246</v>
      </c>
      <c r="FU48" s="15">
        <f>Reg[[#This Row],[CIRP21]]</f>
        <v>260</v>
      </c>
      <c r="FV48" s="15">
        <f>Reg[[#This Row],[CIRP22]]</f>
        <v>284</v>
      </c>
      <c r="FW48" s="15">
        <f>Reg[[#This Row],[CIRP23]]</f>
        <v>300</v>
      </c>
      <c r="FX48" s="15">
        <f>Reg[[#This Row],[CIRP24]]</f>
        <v>313</v>
      </c>
      <c r="FY48" s="15">
        <f>Reg[[#This Row],[CIRP25]]</f>
        <v>324</v>
      </c>
      <c r="FZ48" s="15">
        <f>Reg[[#This Row],[CIRP26]]</f>
        <v>342</v>
      </c>
      <c r="GA48" s="15">
        <f>Reg[[#This Row],[CIRP27]]</f>
        <v>332</v>
      </c>
      <c r="GB48" s="15">
        <f>Sug0.2[[#This Row],[CIRP2]]</f>
        <v>60</v>
      </c>
      <c r="GC48" s="15">
        <f>Sug0.2[[#This Row],[CIRP3]]</f>
        <v>63</v>
      </c>
      <c r="GD48" s="15">
        <f>Sug0.2[[#This Row],[CIRP4]]</f>
        <v>77</v>
      </c>
      <c r="GE48" s="15">
        <f>Sug0.2[[#This Row],[CIRP5]]</f>
        <v>84</v>
      </c>
      <c r="GF48" s="15">
        <f>Sug0.2[[#This Row],[CIRP6]]</f>
        <v>91</v>
      </c>
      <c r="GG48" s="15">
        <f>Sug0.2[[#This Row],[CIRP7]]</f>
        <v>109</v>
      </c>
      <c r="GH48" s="15">
        <f>Sug0.2[[#This Row],[CIRP8]]</f>
        <v>111</v>
      </c>
      <c r="GI48" s="15">
        <f>Sug0.2[[#This Row],[CIRP9]]</f>
        <v>117</v>
      </c>
      <c r="GJ48" s="15">
        <f>Sug0.2[[#This Row],[CIRP10]]</f>
        <v>128</v>
      </c>
      <c r="GK48" s="15">
        <f>Sug0.2[[#This Row],[CIRP11]]</f>
        <v>135</v>
      </c>
      <c r="GL48" s="15">
        <f>Sug0.2[[#This Row],[CIRP12]]</f>
        <v>139</v>
      </c>
      <c r="GM48" s="15">
        <f>Sug0.2[[#This Row],[CIRP13]]</f>
        <v>146</v>
      </c>
      <c r="GN48" s="15">
        <f>Sug0.2[[#This Row],[CIRP14]]</f>
        <v>157</v>
      </c>
      <c r="GO48" s="15">
        <f>Sug0.2[[#This Row],[CIRP15]]</f>
        <v>161</v>
      </c>
      <c r="GP48" s="15">
        <f>Sug0.2[[#This Row],[CIRP16]]</f>
        <v>170</v>
      </c>
      <c r="GQ48" s="15">
        <f>Sug0.2[[#This Row],[CIRP17]]</f>
        <v>191</v>
      </c>
      <c r="GR48" s="15">
        <f>Sug0.2[[#This Row],[CIRP18]]</f>
        <v>204</v>
      </c>
      <c r="GS48" s="15">
        <f>Sug0.2[[#This Row],[CIRP19]]</f>
        <v>213</v>
      </c>
      <c r="GT48" s="15">
        <f>Sug0.2[[#This Row],[CIRP20]]</f>
        <v>222</v>
      </c>
      <c r="GU48" s="15">
        <f>Sug0.2[[#This Row],[CIRP21]]</f>
        <v>236</v>
      </c>
      <c r="GV48" s="15">
        <f>Sug0.2[[#This Row],[CIRP22]]</f>
        <v>256</v>
      </c>
      <c r="GW48" s="15">
        <f>Sug0.2[[#This Row],[CIRP23]]</f>
        <v>271</v>
      </c>
      <c r="GX48" s="15">
        <f>Sug0.2[[#This Row],[CIRP24]]</f>
        <v>282</v>
      </c>
      <c r="GY48" s="15">
        <f>Sug0.2[[#This Row],[CIRP25]]</f>
        <v>292</v>
      </c>
      <c r="GZ48" s="15">
        <f>Sug0.2[[#This Row],[CIRP26]]</f>
        <v>306</v>
      </c>
      <c r="HA48" s="15">
        <f>Sug0.2[[#This Row],[CIRP27]]</f>
        <v>300</v>
      </c>
      <c r="HB48" s="15">
        <f>Sug0.5[[#This Row],[CIRP2]]</f>
        <v>60</v>
      </c>
      <c r="HC48" s="15">
        <f>Sug0.5[[#This Row],[CIRP3]]</f>
        <v>61</v>
      </c>
      <c r="HD48" s="15">
        <f>Sug0.5[[#This Row],[CIRP4]]</f>
        <v>70</v>
      </c>
      <c r="HE48" s="15">
        <f>Sug0.5[[#This Row],[CIRP5]]</f>
        <v>76</v>
      </c>
      <c r="HF48" s="15">
        <f>Sug0.5[[#This Row],[CIRP6]]</f>
        <v>75</v>
      </c>
      <c r="HG48" s="15">
        <f>Sug0.5[[#This Row],[CIRP7]]</f>
        <v>87</v>
      </c>
      <c r="HH48" s="15">
        <f>Sug0.5[[#This Row],[CIRP8]]</f>
        <v>85</v>
      </c>
      <c r="HI48" s="15">
        <f>Sug0.5[[#This Row],[CIRP9]]</f>
        <v>91</v>
      </c>
      <c r="HJ48" s="15">
        <f>Sug0.5[[#This Row],[CIRP10]]</f>
        <v>98</v>
      </c>
      <c r="HK48" s="15">
        <f>Sug0.5[[#This Row],[CIRP11]]</f>
        <v>102</v>
      </c>
      <c r="HL48" s="15">
        <f>Sug0.5[[#This Row],[CIRP12]]</f>
        <v>102</v>
      </c>
      <c r="HM48" s="15">
        <f>Sug0.5[[#This Row],[CIRP13]]</f>
        <v>110</v>
      </c>
      <c r="HN48" s="15">
        <f>Sug0.5[[#This Row],[CIRP14]]</f>
        <v>120</v>
      </c>
      <c r="HO48" s="15">
        <f>Sug0.5[[#This Row],[CIRP15]]</f>
        <v>127</v>
      </c>
      <c r="HP48" s="15">
        <f>Sug0.5[[#This Row],[CIRP16]]</f>
        <v>137</v>
      </c>
      <c r="HQ48" s="15">
        <f>Sug0.5[[#This Row],[CIRP17]]</f>
        <v>151</v>
      </c>
      <c r="HR48" s="15">
        <f>Sug0.5[[#This Row],[CIRP18]]</f>
        <v>164</v>
      </c>
      <c r="HS48" s="15">
        <f>Sug0.5[[#This Row],[CIRP19]]</f>
        <v>163</v>
      </c>
      <c r="HT48" s="15">
        <f>Sug0.5[[#This Row],[CIRP20]]</f>
        <v>174</v>
      </c>
      <c r="HU48" s="15">
        <f>Sug0.5[[#This Row],[CIRP21]]</f>
        <v>183</v>
      </c>
      <c r="HV48" s="15">
        <f>Sug0.5[[#This Row],[CIRP22]]</f>
        <v>200</v>
      </c>
      <c r="HW48" s="15">
        <f>Sug0.5[[#This Row],[CIRP23]]</f>
        <v>210</v>
      </c>
      <c r="HX48" s="15">
        <f>Sug0.5[[#This Row],[CIRP24]]</f>
        <v>218</v>
      </c>
      <c r="HY48" s="15">
        <f>Sug0.5[[#This Row],[CIRP25]]</f>
        <v>221</v>
      </c>
      <c r="HZ48" s="15">
        <f>Sug0.5[[#This Row],[CIRP26]]</f>
        <v>233</v>
      </c>
      <c r="IA48" s="15">
        <f>Sug0.5[[#This Row],[CIRP27]]</f>
        <v>223</v>
      </c>
      <c r="IB48" s="15">
        <f>Reg[[#This Row],[HCCP2]]</f>
        <v>5</v>
      </c>
      <c r="IC48" s="15">
        <f>Reg[[#This Row],[HCCP3]]</f>
        <v>8</v>
      </c>
      <c r="ID48" s="15">
        <f>Reg[[#This Row],[HCCP4]]</f>
        <v>8</v>
      </c>
      <c r="IE48" s="15">
        <f>Reg[[#This Row],[HCCP5]]</f>
        <v>6</v>
      </c>
      <c r="IF48" s="15">
        <f>Reg[[#This Row],[HCCP6]]</f>
        <v>5</v>
      </c>
      <c r="IG48" s="15">
        <f>Reg[[#This Row],[HCCP7]]</f>
        <v>6</v>
      </c>
      <c r="IH48" s="15">
        <f>Reg[[#This Row],[HCCP8]]</f>
        <v>8</v>
      </c>
      <c r="II48" s="15">
        <f>Reg[[#This Row],[HCCP9]]</f>
        <v>11</v>
      </c>
      <c r="IJ48" s="15">
        <f>Reg[[#This Row],[HCCP10]]</f>
        <v>8</v>
      </c>
      <c r="IK48" s="15">
        <f>Reg[[#This Row],[HCCP11]]</f>
        <v>8</v>
      </c>
      <c r="IL48" s="15">
        <f>Reg[[#This Row],[HCCP12]]</f>
        <v>12</v>
      </c>
      <c r="IM48" s="15">
        <f>Reg[[#This Row],[HCCP13]]</f>
        <v>6</v>
      </c>
      <c r="IN48" s="15">
        <f>Reg[[#This Row],[HCCP14]]</f>
        <v>5</v>
      </c>
      <c r="IO48" s="15">
        <f>Reg[[#This Row],[HCCP15]]</f>
        <v>6</v>
      </c>
      <c r="IP48" s="15">
        <f>Reg[[#This Row],[HCCP16]]</f>
        <v>8</v>
      </c>
      <c r="IQ48" s="15">
        <f>Reg[[#This Row],[HCCP17]]</f>
        <v>5</v>
      </c>
      <c r="IR48" s="15">
        <f>Reg[[#This Row],[HCCP18]]</f>
        <v>8</v>
      </c>
      <c r="IS48" s="15">
        <f>Reg[[#This Row],[HCCP19]]</f>
        <v>9</v>
      </c>
      <c r="IT48" s="15">
        <f>Reg[[#This Row],[HCCP20]]</f>
        <v>12</v>
      </c>
      <c r="IU48" s="15">
        <f>Reg[[#This Row],[HCCP21]]</f>
        <v>12</v>
      </c>
      <c r="IV48" s="15">
        <f>Reg[[#This Row],[HCCP22]]</f>
        <v>11</v>
      </c>
      <c r="IW48" s="15">
        <f>Reg[[#This Row],[HCCP23]]</f>
        <v>13</v>
      </c>
      <c r="IX48" s="15">
        <f>Reg[[#This Row],[HCCP24]]</f>
        <v>13</v>
      </c>
      <c r="IY48" s="15">
        <f>Reg[[#This Row],[HCCP25]]</f>
        <v>13</v>
      </c>
      <c r="IZ48" s="15">
        <f>Reg[[#This Row],[HCCP26]]</f>
        <v>15</v>
      </c>
      <c r="JA48" s="15">
        <f>Reg[[#This Row],[HCCP27]]</f>
        <v>23</v>
      </c>
      <c r="JB48" s="15">
        <f>Sug0.2[[#This Row],[HCCP2]]</f>
        <v>5</v>
      </c>
      <c r="JC48" s="15">
        <f>Sug0.2[[#This Row],[HCCP3]]</f>
        <v>8</v>
      </c>
      <c r="JD48" s="15">
        <f>Sug0.2[[#This Row],[HCCP4]]</f>
        <v>8</v>
      </c>
      <c r="JE48" s="15">
        <f>Sug0.2[[#This Row],[HCCP5]]</f>
        <v>6</v>
      </c>
      <c r="JF48" s="15">
        <f>Sug0.2[[#This Row],[HCCP6]]</f>
        <v>5</v>
      </c>
      <c r="JG48" s="15">
        <f>Sug0.2[[#This Row],[HCCP7]]</f>
        <v>6</v>
      </c>
      <c r="JH48" s="15">
        <f>Sug0.2[[#This Row],[HCCP8]]</f>
        <v>8</v>
      </c>
      <c r="JI48" s="15">
        <f>Sug0.2[[#This Row],[HCCP9]]</f>
        <v>11</v>
      </c>
      <c r="JJ48" s="15">
        <f>Sug0.2[[#This Row],[HCCP10]]</f>
        <v>8</v>
      </c>
      <c r="JK48" s="15">
        <f>Sug0.2[[#This Row],[HCCP11]]</f>
        <v>8</v>
      </c>
      <c r="JL48" s="15">
        <f>Sug0.2[[#This Row],[HCCP12]]</f>
        <v>11</v>
      </c>
      <c r="JM48" s="15">
        <f>Sug0.2[[#This Row],[HCCP13]]</f>
        <v>5</v>
      </c>
      <c r="JN48" s="15">
        <f>Sug0.2[[#This Row],[HCCP14]]</f>
        <v>5</v>
      </c>
      <c r="JO48" s="15">
        <f>Sug0.2[[#This Row],[HCCP15]]</f>
        <v>6</v>
      </c>
      <c r="JP48" s="15">
        <f>Sug0.2[[#This Row],[HCCP16]]</f>
        <v>7</v>
      </c>
      <c r="JQ48" s="15">
        <f>Sug0.2[[#This Row],[HCCP17]]</f>
        <v>5</v>
      </c>
      <c r="JR48" s="15">
        <f>Sug0.2[[#This Row],[HCCP18]]</f>
        <v>8</v>
      </c>
      <c r="JS48" s="15">
        <f>Sug0.2[[#This Row],[HCCP19]]</f>
        <v>9</v>
      </c>
      <c r="JT48" s="15">
        <f>Sug0.2[[#This Row],[HCCP20]]</f>
        <v>12</v>
      </c>
      <c r="JU48" s="15">
        <f>Sug0.2[[#This Row],[HCCP21]]</f>
        <v>12</v>
      </c>
      <c r="JV48" s="15">
        <f>Sug0.2[[#This Row],[HCCP22]]</f>
        <v>11</v>
      </c>
      <c r="JW48" s="15">
        <f>Sug0.2[[#This Row],[HCCP23]]</f>
        <v>13</v>
      </c>
      <c r="JX48" s="15">
        <f>Sug0.2[[#This Row],[HCCP24]]</f>
        <v>12</v>
      </c>
      <c r="JY48" s="15">
        <f>Sug0.2[[#This Row],[HCCP25]]</f>
        <v>11</v>
      </c>
      <c r="JZ48" s="15">
        <f>Sug0.2[[#This Row],[HCCP26]]</f>
        <v>15</v>
      </c>
      <c r="KA48" s="15">
        <f>Sug0.2[[#This Row],[HCCP27]]</f>
        <v>22</v>
      </c>
      <c r="KB48" s="15">
        <f>Sug0.5[[#This Row],[HCCP2]]</f>
        <v>5</v>
      </c>
      <c r="KC48" s="15">
        <f>Sug0.5[[#This Row],[HCCP3]]</f>
        <v>8</v>
      </c>
      <c r="KD48" s="15">
        <f>Sug0.5[[#This Row],[HCCP4]]</f>
        <v>8</v>
      </c>
      <c r="KE48" s="15">
        <f>Sug0.5[[#This Row],[HCCP5]]</f>
        <v>6</v>
      </c>
      <c r="KF48" s="15">
        <f>Sug0.5[[#This Row],[HCCP6]]</f>
        <v>5</v>
      </c>
      <c r="KG48" s="15">
        <f>Sug0.5[[#This Row],[HCCP7]]</f>
        <v>5</v>
      </c>
      <c r="KH48" s="15">
        <f>Sug0.5[[#This Row],[HCCP8]]</f>
        <v>6</v>
      </c>
      <c r="KI48" s="15">
        <f>Sug0.5[[#This Row],[HCCP9]]</f>
        <v>8</v>
      </c>
      <c r="KJ48" s="15">
        <f>Sug0.5[[#This Row],[HCCP10]]</f>
        <v>5</v>
      </c>
      <c r="KK48" s="15">
        <f>Sug0.5[[#This Row],[HCCP11]]</f>
        <v>5</v>
      </c>
      <c r="KL48" s="15">
        <f>Sug0.5[[#This Row],[HCCP12]]</f>
        <v>8</v>
      </c>
      <c r="KM48" s="15">
        <f>Sug0.5[[#This Row],[HCCP13]]</f>
        <v>2</v>
      </c>
      <c r="KN48" s="15">
        <f>Sug0.5[[#This Row],[HCCP14]]</f>
        <v>3</v>
      </c>
      <c r="KO48" s="15">
        <f>Sug0.5[[#This Row],[HCCP15]]</f>
        <v>3</v>
      </c>
      <c r="KP48" s="15">
        <f>Sug0.5[[#This Row],[HCCP16]]</f>
        <v>4</v>
      </c>
      <c r="KQ48" s="15">
        <f>Sug0.5[[#This Row],[HCCP17]]</f>
        <v>4</v>
      </c>
      <c r="KR48" s="15">
        <f>Sug0.5[[#This Row],[HCCP18]]</f>
        <v>6</v>
      </c>
      <c r="KS48" s="15">
        <f>Sug0.5[[#This Row],[HCCP19]]</f>
        <v>8</v>
      </c>
      <c r="KT48" s="15">
        <f>Sug0.5[[#This Row],[HCCP20]]</f>
        <v>9</v>
      </c>
      <c r="KU48" s="15">
        <f>Sug0.5[[#This Row],[HCCP21]]</f>
        <v>8</v>
      </c>
      <c r="KV48" s="15">
        <f>Sug0.5[[#This Row],[HCCP22]]</f>
        <v>8</v>
      </c>
      <c r="KW48" s="15">
        <f>Sug0.5[[#This Row],[HCCP23]]</f>
        <v>10</v>
      </c>
      <c r="KX48" s="15">
        <f>Sug0.5[[#This Row],[HCCP24]]</f>
        <v>9</v>
      </c>
      <c r="KY48" s="15">
        <f>Sug0.5[[#This Row],[HCCP25]]</f>
        <v>10</v>
      </c>
      <c r="KZ48" s="15">
        <f>Sug0.5[[#This Row],[HCCP26]]</f>
        <v>16</v>
      </c>
      <c r="LA48" s="15">
        <f>Sug0.5[[#This Row],[HCCP27]]</f>
        <v>18</v>
      </c>
      <c r="LB48" s="15">
        <f>Reg[[#This Row],[CHDP2]]</f>
        <v>1404</v>
      </c>
      <c r="LC48" s="15">
        <f>Reg[[#This Row],[CHDP3]]</f>
        <v>1461</v>
      </c>
      <c r="LD48" s="15">
        <f>Reg[[#This Row],[CHDP4]]</f>
        <v>1507</v>
      </c>
      <c r="LE48" s="15">
        <f>Reg[[#This Row],[CHDP5]]</f>
        <v>1554</v>
      </c>
      <c r="LF48" s="15">
        <f>Reg[[#This Row],[CHDP6]]</f>
        <v>1595</v>
      </c>
      <c r="LG48" s="15">
        <f>Reg[[#This Row],[CHDP7]]</f>
        <v>1639</v>
      </c>
      <c r="LH48" s="15">
        <f>Reg[[#This Row],[CHDP8]]</f>
        <v>1690</v>
      </c>
      <c r="LI48" s="15">
        <f>Reg[[#This Row],[CHDP9]]</f>
        <v>1742</v>
      </c>
      <c r="LJ48" s="15">
        <f>Reg[[#This Row],[CHDP10]]</f>
        <v>1778</v>
      </c>
      <c r="LK48" s="15">
        <f>Reg[[#This Row],[CHDP11]]</f>
        <v>1808</v>
      </c>
      <c r="LL48" s="15">
        <f>Reg[[#This Row],[CHDP12]]</f>
        <v>1854</v>
      </c>
      <c r="LM48" s="15">
        <f>Reg[[#This Row],[CHDP13]]</f>
        <v>1900</v>
      </c>
      <c r="LN48" s="15">
        <f>Reg[[#This Row],[CHDP14]]</f>
        <v>1954</v>
      </c>
      <c r="LO48" s="15">
        <f>Reg[[#This Row],[CHDP15]]</f>
        <v>1996</v>
      </c>
      <c r="LP48" s="15">
        <f>Reg[[#This Row],[CHDP16]]</f>
        <v>2046</v>
      </c>
      <c r="LQ48" s="15">
        <f>Reg[[#This Row],[CHDP17]]</f>
        <v>2071</v>
      </c>
      <c r="LR48" s="15">
        <f>Reg[[#This Row],[CHDP18]]</f>
        <v>2121</v>
      </c>
      <c r="LS48" s="15">
        <f>Reg[[#This Row],[CHDP19]]</f>
        <v>2152</v>
      </c>
      <c r="LT48" s="15">
        <f>Reg[[#This Row],[CHDP20]]</f>
        <v>2132</v>
      </c>
      <c r="LU48" s="15">
        <f>Reg[[#This Row],[CHDP21]]</f>
        <v>2147</v>
      </c>
      <c r="LV48" s="15">
        <f>Reg[[#This Row],[CHDP22]]</f>
        <v>2156</v>
      </c>
      <c r="LW48" s="15">
        <f>Reg[[#This Row],[CHDP23]]</f>
        <v>2163</v>
      </c>
      <c r="LX48" s="15">
        <f>Reg[[#This Row],[CHDP24]]</f>
        <v>2182</v>
      </c>
      <c r="LY48" s="15">
        <f>Reg[[#This Row],[CHDP25]]</f>
        <v>2166</v>
      </c>
      <c r="LZ48" s="15">
        <f>Reg[[#This Row],[CHDP26]]</f>
        <v>2167</v>
      </c>
      <c r="MA48" s="15">
        <f>Reg[[#This Row],[CHDP27]]</f>
        <v>2165</v>
      </c>
      <c r="MB48" s="15">
        <f>Sug0.2[[#This Row],[CHDP2]]</f>
        <v>1404</v>
      </c>
      <c r="MC48" s="15">
        <f>Sug0.2[[#This Row],[CHDP3]]</f>
        <v>1461</v>
      </c>
      <c r="MD48" s="15">
        <f>Sug0.2[[#This Row],[CHDP4]]</f>
        <v>1507</v>
      </c>
      <c r="ME48" s="15">
        <f>Sug0.2[[#This Row],[CHDP5]]</f>
        <v>1554</v>
      </c>
      <c r="MF48" s="15">
        <f>Sug0.2[[#This Row],[CHDP6]]</f>
        <v>1593</v>
      </c>
      <c r="MG48" s="15">
        <f>Sug0.2[[#This Row],[CHDP7]]</f>
        <v>1637</v>
      </c>
      <c r="MH48" s="15">
        <f>Sug0.2[[#This Row],[CHDP8]]</f>
        <v>1685</v>
      </c>
      <c r="MI48" s="15">
        <f>Sug0.2[[#This Row],[CHDP9]]</f>
        <v>1735</v>
      </c>
      <c r="MJ48" s="15">
        <f>Sug0.2[[#This Row],[CHDP10]]</f>
        <v>1771</v>
      </c>
      <c r="MK48" s="15">
        <f>Sug0.2[[#This Row],[CHDP11]]</f>
        <v>1800</v>
      </c>
      <c r="ML48" s="15">
        <f>Sug0.2[[#This Row],[CHDP12]]</f>
        <v>1844</v>
      </c>
      <c r="MM48" s="15">
        <f>Sug0.2[[#This Row],[CHDP13]]</f>
        <v>1888</v>
      </c>
      <c r="MN48" s="15">
        <f>Sug0.2[[#This Row],[CHDP14]]</f>
        <v>1942</v>
      </c>
      <c r="MO48" s="15">
        <f>Sug0.2[[#This Row],[CHDP15]]</f>
        <v>1981</v>
      </c>
      <c r="MP48" s="15">
        <f>Sug0.2[[#This Row],[CHDP16]]</f>
        <v>2029</v>
      </c>
      <c r="MQ48" s="15">
        <f>Sug0.2[[#This Row],[CHDP17]]</f>
        <v>2052</v>
      </c>
      <c r="MR48" s="15">
        <f>Sug0.2[[#This Row],[CHDP18]]</f>
        <v>2098</v>
      </c>
      <c r="MS48" s="15">
        <f>Sug0.2[[#This Row],[CHDP19]]</f>
        <v>2124</v>
      </c>
      <c r="MT48" s="15">
        <f>Sug0.2[[#This Row],[CHDP20]]</f>
        <v>2105</v>
      </c>
      <c r="MU48" s="15">
        <f>Sug0.2[[#This Row],[CHDP21]]</f>
        <v>2121</v>
      </c>
      <c r="MV48" s="15">
        <f>Sug0.2[[#This Row],[CHDP22]]</f>
        <v>2124</v>
      </c>
      <c r="MW48" s="15">
        <f>Sug0.2[[#This Row],[CHDP23]]</f>
        <v>2136</v>
      </c>
      <c r="MX48" s="15">
        <f>Sug0.2[[#This Row],[CHDP24]]</f>
        <v>2154</v>
      </c>
      <c r="MY48" s="15">
        <f>Sug0.2[[#This Row],[CHDP25]]</f>
        <v>2135</v>
      </c>
      <c r="MZ48" s="15">
        <f>Sug0.2[[#This Row],[CHDP26]]</f>
        <v>2135</v>
      </c>
      <c r="NA48" s="15">
        <f>Sug0.2[[#This Row],[CHDP27]]</f>
        <v>2121</v>
      </c>
      <c r="NB48" s="15">
        <f>Sug0.5[[#This Row],[CHDP2]]</f>
        <v>1404</v>
      </c>
      <c r="NC48" s="15">
        <f>Sug0.5[[#This Row],[CHDP3]]</f>
        <v>1461</v>
      </c>
      <c r="ND48" s="15">
        <f>Sug0.5[[#This Row],[CHDP4]]</f>
        <v>1507</v>
      </c>
      <c r="NE48" s="15">
        <f>Sug0.5[[#This Row],[CHDP5]]</f>
        <v>1552</v>
      </c>
      <c r="NF48" s="15">
        <f>Sug0.5[[#This Row],[CHDP6]]</f>
        <v>1589</v>
      </c>
      <c r="NG48" s="15">
        <f>Sug0.5[[#This Row],[CHDP7]]</f>
        <v>1630</v>
      </c>
      <c r="NH48" s="15">
        <f>Sug0.5[[#This Row],[CHDP8]]</f>
        <v>1674</v>
      </c>
      <c r="NI48" s="15">
        <f>Sug0.5[[#This Row],[CHDP9]]</f>
        <v>1722</v>
      </c>
      <c r="NJ48" s="15">
        <f>Sug0.5[[#This Row],[CHDP10]]</f>
        <v>1754</v>
      </c>
      <c r="NK48" s="15">
        <f>Sug0.5[[#This Row],[CHDP11]]</f>
        <v>1778</v>
      </c>
      <c r="NL48" s="15">
        <f>Sug0.5[[#This Row],[CHDP12]]</f>
        <v>1818</v>
      </c>
      <c r="NM48" s="15">
        <f>Sug0.5[[#This Row],[CHDP13]]</f>
        <v>1860</v>
      </c>
      <c r="NN48" s="15">
        <f>Sug0.5[[#This Row],[CHDP14]]</f>
        <v>1902</v>
      </c>
      <c r="NO48" s="15">
        <f>Sug0.5[[#This Row],[CHDP15]]</f>
        <v>1927</v>
      </c>
      <c r="NP48" s="15">
        <f>Sug0.5[[#This Row],[CHDP16]]</f>
        <v>1973</v>
      </c>
      <c r="NQ48" s="15">
        <f>Sug0.5[[#This Row],[CHDP17]]</f>
        <v>1989</v>
      </c>
      <c r="NR48" s="15">
        <f>Sug0.5[[#This Row],[CHDP18]]</f>
        <v>2027</v>
      </c>
      <c r="NS48" s="15">
        <f>Sug0.5[[#This Row],[CHDP19]]</f>
        <v>2043</v>
      </c>
      <c r="NT48" s="15">
        <f>Sug0.5[[#This Row],[CHDP20]]</f>
        <v>2032</v>
      </c>
      <c r="NU48" s="15">
        <f>Sug0.5[[#This Row],[CHDP21]]</f>
        <v>2048</v>
      </c>
      <c r="NV48" s="15">
        <f>Sug0.5[[#This Row],[CHDP22]]</f>
        <v>2048</v>
      </c>
      <c r="NW48" s="15">
        <f>Sug0.5[[#This Row],[CHDP23]]</f>
        <v>2058</v>
      </c>
      <c r="NX48" s="15">
        <f>Sug0.5[[#This Row],[CHDP24]]</f>
        <v>2069</v>
      </c>
      <c r="NY48" s="15">
        <f>Sug0.5[[#This Row],[CHDP25]]</f>
        <v>2048</v>
      </c>
      <c r="NZ48" s="15">
        <f>Sug0.5[[#This Row],[CHDP26]]</f>
        <v>2044</v>
      </c>
      <c r="OA48" s="15">
        <f>Sug0.5[[#This Row],[CHDP27]]</f>
        <v>2027</v>
      </c>
      <c r="OB48" s="15">
        <f>Reg[[#This Row],[T2DP2]]</f>
        <v>2125</v>
      </c>
      <c r="OC48" s="15">
        <f>Reg[[#This Row],[T2DP3]]</f>
        <v>2234</v>
      </c>
      <c r="OD48" s="15">
        <f>Reg[[#This Row],[T2DP4]]</f>
        <v>2367</v>
      </c>
      <c r="OE48" s="15">
        <f>Reg[[#This Row],[T2DP5]]</f>
        <v>2505</v>
      </c>
      <c r="OF48" s="15">
        <f>Reg[[#This Row],[T2DP6]]</f>
        <v>2677</v>
      </c>
      <c r="OG48" s="15">
        <f>Reg[[#This Row],[T2DP7]]</f>
        <v>2823</v>
      </c>
      <c r="OH48" s="15">
        <f>Reg[[#This Row],[T2DP8]]</f>
        <v>2954</v>
      </c>
      <c r="OI48" s="15">
        <f>Reg[[#This Row],[T2DP9]]</f>
        <v>3109</v>
      </c>
      <c r="OJ48" s="15">
        <f>Reg[[#This Row],[T2DP10]]</f>
        <v>3284</v>
      </c>
      <c r="OK48" s="15">
        <f>Reg[[#This Row],[T2DP11]]</f>
        <v>3412</v>
      </c>
      <c r="OL48" s="15">
        <f>Reg[[#This Row],[T2DP12]]</f>
        <v>3540</v>
      </c>
      <c r="OM48" s="15">
        <f>Reg[[#This Row],[T2DP13]]</f>
        <v>3640</v>
      </c>
      <c r="ON48" s="15">
        <f>Reg[[#This Row],[T2DP14]]</f>
        <v>3731</v>
      </c>
      <c r="OO48" s="15">
        <f>Reg[[#This Row],[T2DP15]]</f>
        <v>3874</v>
      </c>
      <c r="OP48" s="15">
        <f>Reg[[#This Row],[T2DP16]]</f>
        <v>3976</v>
      </c>
      <c r="OQ48" s="15">
        <f>Reg[[#This Row],[T2DP17]]</f>
        <v>4099</v>
      </c>
      <c r="OR48" s="15">
        <f>Reg[[#This Row],[T2DP18]]</f>
        <v>4194</v>
      </c>
      <c r="OS48" s="15">
        <f>Reg[[#This Row],[T2DP19]]</f>
        <v>4320</v>
      </c>
      <c r="OT48" s="15">
        <f>Reg[[#This Row],[T2DP20]]</f>
        <v>4374</v>
      </c>
      <c r="OU48" s="15">
        <f>Reg[[#This Row],[T2DP21]]</f>
        <v>4462</v>
      </c>
      <c r="OV48" s="15">
        <f>Reg[[#This Row],[T2DP22]]</f>
        <v>4559</v>
      </c>
      <c r="OW48" s="15">
        <f>Reg[[#This Row],[T2DP23]]</f>
        <v>4589</v>
      </c>
      <c r="OX48" s="15">
        <f>Reg[[#This Row],[T2DP24]]</f>
        <v>4669</v>
      </c>
      <c r="OY48" s="15">
        <f>Reg[[#This Row],[T2DP25]]</f>
        <v>4746</v>
      </c>
      <c r="OZ48" s="15">
        <f>Reg[[#This Row],[T2DP26]]</f>
        <v>4847</v>
      </c>
      <c r="PA48" s="15">
        <f>Reg[[#This Row],[T2DP27]]</f>
        <v>4904</v>
      </c>
      <c r="PB48" s="15">
        <f>Sug0.2[[#This Row],[T2DP2]]</f>
        <v>2125</v>
      </c>
      <c r="PC48" s="15">
        <f>Sug0.2[[#This Row],[T2DP3]]</f>
        <v>2234</v>
      </c>
      <c r="PD48" s="15">
        <f>Sug0.2[[#This Row],[T2DP4]]</f>
        <v>2365</v>
      </c>
      <c r="PE48" s="15">
        <f>Sug0.2[[#This Row],[T2DP5]]</f>
        <v>2498</v>
      </c>
      <c r="PF48" s="15">
        <f>Sug0.2[[#This Row],[T2DP6]]</f>
        <v>2666</v>
      </c>
      <c r="PG48" s="15">
        <f>Sug0.2[[#This Row],[T2DP7]]</f>
        <v>2808</v>
      </c>
      <c r="PH48" s="15">
        <f>Sug0.2[[#This Row],[T2DP8]]</f>
        <v>2933</v>
      </c>
      <c r="PI48" s="15">
        <f>Sug0.2[[#This Row],[T2DP9]]</f>
        <v>3084</v>
      </c>
      <c r="PJ48" s="15">
        <f>Sug0.2[[#This Row],[T2DP10]]</f>
        <v>3253</v>
      </c>
      <c r="PK48" s="15">
        <f>Sug0.2[[#This Row],[T2DP11]]</f>
        <v>3376</v>
      </c>
      <c r="PL48" s="15">
        <f>Sug0.2[[#This Row],[T2DP12]]</f>
        <v>3498</v>
      </c>
      <c r="PM48" s="15">
        <f>Sug0.2[[#This Row],[T2DP13]]</f>
        <v>3593</v>
      </c>
      <c r="PN48" s="15">
        <f>Sug0.2[[#This Row],[T2DP14]]</f>
        <v>3678</v>
      </c>
      <c r="PO48" s="15">
        <f>Sug0.2[[#This Row],[T2DP15]]</f>
        <v>3814</v>
      </c>
      <c r="PP48" s="15">
        <f>Sug0.2[[#This Row],[T2DP16]]</f>
        <v>3916</v>
      </c>
      <c r="PQ48" s="15">
        <f>Sug0.2[[#This Row],[T2DP17]]</f>
        <v>4036</v>
      </c>
      <c r="PR48" s="15">
        <f>Sug0.2[[#This Row],[T2DP18]]</f>
        <v>4123</v>
      </c>
      <c r="PS48" s="15">
        <f>Sug0.2[[#This Row],[T2DP19]]</f>
        <v>4248</v>
      </c>
      <c r="PT48" s="15">
        <f>Sug0.2[[#This Row],[T2DP20]]</f>
        <v>4299</v>
      </c>
      <c r="PU48" s="15">
        <f>Sug0.2[[#This Row],[T2DP21]]</f>
        <v>4384</v>
      </c>
      <c r="PV48" s="15">
        <f>Sug0.2[[#This Row],[T2DP22]]</f>
        <v>4467</v>
      </c>
      <c r="PW48" s="15">
        <f>Sug0.2[[#This Row],[T2DP23]]</f>
        <v>4501</v>
      </c>
      <c r="PX48" s="15">
        <f>Sug0.2[[#This Row],[T2DP24]]</f>
        <v>4568</v>
      </c>
      <c r="PY48" s="15">
        <f>Sug0.2[[#This Row],[T2DP25]]</f>
        <v>4640</v>
      </c>
      <c r="PZ48" s="15">
        <f>Sug0.2[[#This Row],[T2DP26]]</f>
        <v>4733</v>
      </c>
      <c r="QA48" s="15">
        <f>Sug0.2[[#This Row],[T2DP27]]</f>
        <v>4785</v>
      </c>
      <c r="QB48" s="15">
        <f>Sug0.5[[#This Row],[T2DP2]]</f>
        <v>2125</v>
      </c>
      <c r="QC48" s="15">
        <f>Sug0.5[[#This Row],[T2DP3]]</f>
        <v>2234</v>
      </c>
      <c r="QD48" s="15">
        <f>Sug0.5[[#This Row],[T2DP4]]</f>
        <v>2363</v>
      </c>
      <c r="QE48" s="15">
        <f>Sug0.5[[#This Row],[T2DP5]]</f>
        <v>2485</v>
      </c>
      <c r="QF48" s="15">
        <f>Sug0.5[[#This Row],[T2DP6]]</f>
        <v>2645</v>
      </c>
      <c r="QG48" s="15">
        <f>Sug0.5[[#This Row],[T2DP7]]</f>
        <v>2777</v>
      </c>
      <c r="QH48" s="15">
        <f>Sug0.5[[#This Row],[T2DP8]]</f>
        <v>2891</v>
      </c>
      <c r="QI48" s="15">
        <f>Sug0.5[[#This Row],[T2DP9]]</f>
        <v>3029</v>
      </c>
      <c r="QJ48" s="15">
        <f>Sug0.5[[#This Row],[T2DP10]]</f>
        <v>3186</v>
      </c>
      <c r="QK48" s="15">
        <f>Sug0.5[[#This Row],[T2DP11]]</f>
        <v>3299</v>
      </c>
      <c r="QL48" s="15">
        <f>Sug0.5[[#This Row],[T2DP12]]</f>
        <v>3406</v>
      </c>
      <c r="QM48" s="15">
        <f>Sug0.5[[#This Row],[T2DP13]]</f>
        <v>3488</v>
      </c>
      <c r="QN48" s="15">
        <f>Sug0.5[[#This Row],[T2DP14]]</f>
        <v>3563</v>
      </c>
      <c r="QO48" s="15">
        <f>Sug0.5[[#This Row],[T2DP15]]</f>
        <v>3678</v>
      </c>
      <c r="QP48" s="15">
        <f>Sug0.5[[#This Row],[T2DP16]]</f>
        <v>3772</v>
      </c>
      <c r="QQ48" s="15">
        <f>Sug0.5[[#This Row],[T2DP17]]</f>
        <v>3874</v>
      </c>
      <c r="QR48" s="15">
        <f>Sug0.5[[#This Row],[T2DP18]]</f>
        <v>3958</v>
      </c>
      <c r="QS48" s="15">
        <f>Sug0.5[[#This Row],[T2DP19]]</f>
        <v>4077</v>
      </c>
      <c r="QT48" s="15">
        <f>Sug0.5[[#This Row],[T2DP20]]</f>
        <v>4115</v>
      </c>
      <c r="QU48" s="15">
        <f>Sug0.5[[#This Row],[T2DP21]]</f>
        <v>4189</v>
      </c>
      <c r="QV48" s="15">
        <f>Sug0.5[[#This Row],[T2DP22]]</f>
        <v>4263</v>
      </c>
      <c r="QW48" s="15">
        <f>Sug0.5[[#This Row],[T2DP23]]</f>
        <v>4292</v>
      </c>
      <c r="QX48" s="15">
        <f>Sug0.5[[#This Row],[T2DP24]]</f>
        <v>4346</v>
      </c>
      <c r="QY48" s="15">
        <f>Sug0.5[[#This Row],[T2DP25]]</f>
        <v>4406</v>
      </c>
      <c r="QZ48" s="15">
        <f>Sug0.5[[#This Row],[T2DP26]]</f>
        <v>4488</v>
      </c>
      <c r="RA48" s="15">
        <f>Sug0.5[[#This Row],[T2DP27]]</f>
        <v>4541</v>
      </c>
      <c r="RB48" s="15">
        <f>Reg[[#This Row],[OVEP2]]</f>
        <v>7469</v>
      </c>
      <c r="RC48" s="15">
        <f>Reg[[#This Row],[OVEP3]]</f>
        <v>8225</v>
      </c>
      <c r="RD48" s="15">
        <f>Reg[[#This Row],[OVEP4]]</f>
        <v>8469</v>
      </c>
      <c r="RE48" s="15">
        <f>Reg[[#This Row],[OVEP5]]</f>
        <v>8473</v>
      </c>
      <c r="RF48" s="15">
        <f>Reg[[#This Row],[OVEP6]]</f>
        <v>8479</v>
      </c>
      <c r="RG48" s="15">
        <f>Reg[[#This Row],[OVEP7]]</f>
        <v>8497</v>
      </c>
      <c r="RH48" s="15">
        <f>Reg[[#This Row],[OVEP8]]</f>
        <v>8335</v>
      </c>
      <c r="RI48" s="15">
        <f>Reg[[#This Row],[OVEP9]]</f>
        <v>8254</v>
      </c>
      <c r="RJ48" s="15">
        <f>Reg[[#This Row],[OVEP10]]</f>
        <v>8230</v>
      </c>
      <c r="RK48" s="15">
        <f>Reg[[#This Row],[OVEP11]]</f>
        <v>8164</v>
      </c>
      <c r="RL48" s="15">
        <f>Reg[[#This Row],[OVEP12]]</f>
        <v>8109</v>
      </c>
      <c r="RM48" s="15">
        <f>Reg[[#This Row],[OVEP13]]</f>
        <v>8050</v>
      </c>
      <c r="RN48" s="15">
        <f>Reg[[#This Row],[OVEP14]]</f>
        <v>7922</v>
      </c>
      <c r="RO48" s="15">
        <f>Reg[[#This Row],[OVEP15]]</f>
        <v>7821</v>
      </c>
      <c r="RP48" s="15">
        <f>Reg[[#This Row],[OVEP16]]</f>
        <v>7807</v>
      </c>
      <c r="RQ48" s="15">
        <f>Reg[[#This Row],[OVEP17]]</f>
        <v>7716</v>
      </c>
      <c r="RR48" s="15">
        <f>Reg[[#This Row],[OVEP18]]</f>
        <v>7695</v>
      </c>
      <c r="RS48" s="15">
        <f>Reg[[#This Row],[OVEP19]]</f>
        <v>7656</v>
      </c>
      <c r="RT48" s="15">
        <f>Reg[[#This Row],[OVEP20]]</f>
        <v>7541</v>
      </c>
      <c r="RU48" s="15">
        <f>Reg[[#This Row],[OVEP21]]</f>
        <v>7465</v>
      </c>
      <c r="RV48" s="15">
        <f>Reg[[#This Row],[OVEP22]]</f>
        <v>7439</v>
      </c>
      <c r="RW48" s="15">
        <f>Reg[[#This Row],[OVEP23]]</f>
        <v>7433</v>
      </c>
      <c r="RX48" s="15">
        <f>Reg[[#This Row],[OVEP24]]</f>
        <v>7425</v>
      </c>
      <c r="RY48" s="15">
        <f>Reg[[#This Row],[OVEP25]]</f>
        <v>7424</v>
      </c>
      <c r="RZ48" s="15">
        <f>Reg[[#This Row],[OVEP26]]</f>
        <v>7491</v>
      </c>
      <c r="SA48" s="15">
        <f>Reg[[#This Row],[OVEP27]]</f>
        <v>7451</v>
      </c>
      <c r="SB48" s="15">
        <f>Sug0.2[[#This Row],[OVEP2]]</f>
        <v>7469</v>
      </c>
      <c r="SC48" s="15">
        <f>Sug0.2[[#This Row],[OVEP3]]</f>
        <v>8121</v>
      </c>
      <c r="SD48" s="15">
        <f>Sug0.2[[#This Row],[OVEP4]]</f>
        <v>8340</v>
      </c>
      <c r="SE48" s="15">
        <f>Sug0.2[[#This Row],[OVEP5]]</f>
        <v>8383</v>
      </c>
      <c r="SF48" s="15">
        <f>Sug0.2[[#This Row],[OVEP6]]</f>
        <v>8394</v>
      </c>
      <c r="SG48" s="15">
        <f>Sug0.2[[#This Row],[OVEP7]]</f>
        <v>8445</v>
      </c>
      <c r="SH48" s="15">
        <f>Sug0.2[[#This Row],[OVEP8]]</f>
        <v>8298</v>
      </c>
      <c r="SI48" s="15">
        <f>Sug0.2[[#This Row],[OVEP9]]</f>
        <v>8265</v>
      </c>
      <c r="SJ48" s="15">
        <f>Sug0.2[[#This Row],[OVEP10]]</f>
        <v>8256</v>
      </c>
      <c r="SK48" s="15">
        <f>Sug0.2[[#This Row],[OVEP11]]</f>
        <v>8191</v>
      </c>
      <c r="SL48" s="15">
        <f>Sug0.2[[#This Row],[OVEP12]]</f>
        <v>8186</v>
      </c>
      <c r="SM48" s="15">
        <f>Sug0.2[[#This Row],[OVEP13]]</f>
        <v>8155</v>
      </c>
      <c r="SN48" s="15">
        <f>Sug0.2[[#This Row],[OVEP14]]</f>
        <v>8062</v>
      </c>
      <c r="SO48" s="15">
        <f>Sug0.2[[#This Row],[OVEP15]]</f>
        <v>7993</v>
      </c>
      <c r="SP48" s="15">
        <f>Sug0.2[[#This Row],[OVEP16]]</f>
        <v>7989</v>
      </c>
      <c r="SQ48" s="15">
        <f>Sug0.2[[#This Row],[OVEP17]]</f>
        <v>7899</v>
      </c>
      <c r="SR48" s="15">
        <f>Sug0.2[[#This Row],[OVEP18]]</f>
        <v>7918</v>
      </c>
      <c r="SS48" s="15">
        <f>Sug0.2[[#This Row],[OVEP19]]</f>
        <v>7910</v>
      </c>
      <c r="ST48" s="15">
        <f>Sug0.2[[#This Row],[OVEP20]]</f>
        <v>7811</v>
      </c>
      <c r="SU48" s="15">
        <f>Sug0.2[[#This Row],[OVEP21]]</f>
        <v>7732</v>
      </c>
      <c r="SV48" s="15">
        <f>Sug0.2[[#This Row],[OVEP22]]</f>
        <v>7735</v>
      </c>
      <c r="SW48" s="15">
        <f>Sug0.2[[#This Row],[OVEP23]]</f>
        <v>7746</v>
      </c>
      <c r="SX48" s="15">
        <f>Sug0.2[[#This Row],[OVEP24]]</f>
        <v>7733</v>
      </c>
      <c r="SY48" s="15">
        <f>Sug0.2[[#This Row],[OVEP25]]</f>
        <v>7773</v>
      </c>
      <c r="SZ48" s="15">
        <f>Sug0.2[[#This Row],[OVEP26]]</f>
        <v>7826</v>
      </c>
      <c r="TA48" s="15">
        <f>Sug0.2[[#This Row],[OVEP27]]</f>
        <v>7787</v>
      </c>
      <c r="TB48" s="15">
        <f>Sug0.5[[#This Row],[OVEP2]]</f>
        <v>7469</v>
      </c>
      <c r="TC48" s="15">
        <f>Sug0.5[[#This Row],[OVEP3]]</f>
        <v>7909</v>
      </c>
      <c r="TD48" s="15">
        <f>Sug0.5[[#This Row],[OVEP4]]</f>
        <v>8109</v>
      </c>
      <c r="TE48" s="15">
        <f>Sug0.5[[#This Row],[OVEP5]]</f>
        <v>8193</v>
      </c>
      <c r="TF48" s="15">
        <f>Sug0.5[[#This Row],[OVEP6]]</f>
        <v>8252</v>
      </c>
      <c r="TG48" s="15">
        <f>Sug0.5[[#This Row],[OVEP7]]</f>
        <v>8331</v>
      </c>
      <c r="TH48" s="15">
        <f>Sug0.5[[#This Row],[OVEP8]]</f>
        <v>8276</v>
      </c>
      <c r="TI48" s="15">
        <f>Sug0.5[[#This Row],[OVEP9]]</f>
        <v>8344</v>
      </c>
      <c r="TJ48" s="15">
        <f>Sug0.5[[#This Row],[OVEP10]]</f>
        <v>8373</v>
      </c>
      <c r="TK48" s="15">
        <f>Sug0.5[[#This Row],[OVEP11]]</f>
        <v>8359</v>
      </c>
      <c r="TL48" s="15">
        <f>Sug0.5[[#This Row],[OVEP12]]</f>
        <v>8414</v>
      </c>
      <c r="TM48" s="15">
        <f>Sug0.5[[#This Row],[OVEP13]]</f>
        <v>8416</v>
      </c>
      <c r="TN48" s="15">
        <f>Sug0.5[[#This Row],[OVEP14]]</f>
        <v>8375</v>
      </c>
      <c r="TO48" s="15">
        <f>Sug0.5[[#This Row],[OVEP15]]</f>
        <v>8342</v>
      </c>
      <c r="TP48" s="15">
        <f>Sug0.5[[#This Row],[OVEP16]]</f>
        <v>8374</v>
      </c>
      <c r="TQ48" s="15">
        <f>Sug0.5[[#This Row],[OVEP17]]</f>
        <v>8422</v>
      </c>
      <c r="TR48" s="15">
        <f>Sug0.5[[#This Row],[OVEP18]]</f>
        <v>8442</v>
      </c>
      <c r="TS48" s="15">
        <f>Sug0.5[[#This Row],[OVEP19]]</f>
        <v>8452</v>
      </c>
      <c r="TT48" s="15">
        <f>Sug0.5[[#This Row],[OVEP20]]</f>
        <v>8443</v>
      </c>
      <c r="TU48" s="15">
        <f>Sug0.5[[#This Row],[OVEP21]]</f>
        <v>8441</v>
      </c>
      <c r="TV48" s="15">
        <f>Sug0.5[[#This Row],[OVEP22]]</f>
        <v>8450</v>
      </c>
      <c r="TW48" s="15">
        <f>Sug0.5[[#This Row],[OVEP23]]</f>
        <v>8399</v>
      </c>
      <c r="TX48" s="15">
        <f>Sug0.5[[#This Row],[OVEP24]]</f>
        <v>8363</v>
      </c>
      <c r="TY48" s="15">
        <f>Sug0.5[[#This Row],[OVEP25]]</f>
        <v>8430</v>
      </c>
      <c r="TZ48" s="15">
        <f>Sug0.5[[#This Row],[OVEP26]]</f>
        <v>8517</v>
      </c>
      <c r="UA48" s="15">
        <f>Sug0.5[[#This Row],[OVEP27]]</f>
        <v>8542</v>
      </c>
      <c r="UB48" s="15">
        <f>Reg[[#This Row],[OBEP2]]</f>
        <v>8340</v>
      </c>
      <c r="UC48" s="15">
        <f>Reg[[#This Row],[OBEP3]]</f>
        <v>8706</v>
      </c>
      <c r="UD48" s="15">
        <f>Reg[[#This Row],[OBEP4]]</f>
        <v>9171</v>
      </c>
      <c r="UE48" s="15">
        <f>Reg[[#This Row],[OBEP5]]</f>
        <v>9611</v>
      </c>
      <c r="UF48" s="15">
        <f>Reg[[#This Row],[OBEP6]]</f>
        <v>9976</v>
      </c>
      <c r="UG48" s="15">
        <f>Reg[[#This Row],[OBEP7]]</f>
        <v>10310</v>
      </c>
      <c r="UH48" s="15">
        <f>Reg[[#This Row],[OBEP8]]</f>
        <v>10689</v>
      </c>
      <c r="UI48" s="15">
        <f>Reg[[#This Row],[OBEP9]]</f>
        <v>11054</v>
      </c>
      <c r="UJ48" s="15">
        <f>Reg[[#This Row],[OBEP10]]</f>
        <v>11277</v>
      </c>
      <c r="UK48" s="15">
        <f>Reg[[#This Row],[OBEP11]]</f>
        <v>11542</v>
      </c>
      <c r="UL48" s="15">
        <f>Reg[[#This Row],[OBEP12]]</f>
        <v>11750</v>
      </c>
      <c r="UM48" s="15">
        <f>Reg[[#This Row],[OBEP13]]</f>
        <v>11946</v>
      </c>
      <c r="UN48" s="15">
        <f>Reg[[#This Row],[OBEP14]]</f>
        <v>12190</v>
      </c>
      <c r="UO48" s="15">
        <f>Reg[[#This Row],[OBEP15]]</f>
        <v>12325</v>
      </c>
      <c r="UP48" s="15">
        <f>Reg[[#This Row],[OBEP16]]</f>
        <v>12412</v>
      </c>
      <c r="UQ48" s="15">
        <f>Reg[[#This Row],[OBEP17]]</f>
        <v>12614</v>
      </c>
      <c r="UR48" s="15">
        <f>Reg[[#This Row],[OBEP18]]</f>
        <v>12735</v>
      </c>
      <c r="US48" s="15">
        <f>Reg[[#This Row],[OBEP19]]</f>
        <v>12853</v>
      </c>
      <c r="UT48" s="15">
        <f>Reg[[#This Row],[OBEP20]]</f>
        <v>12953</v>
      </c>
      <c r="UU48" s="15">
        <f>Reg[[#This Row],[OBEP21]]</f>
        <v>13023</v>
      </c>
      <c r="UV48" s="15">
        <f>Reg[[#This Row],[OBEP22]]</f>
        <v>13111</v>
      </c>
      <c r="UW48" s="15">
        <f>Reg[[#This Row],[OBEP23]]</f>
        <v>13144</v>
      </c>
      <c r="UX48" s="15">
        <f>Reg[[#This Row],[OBEP24]]</f>
        <v>13242</v>
      </c>
      <c r="UY48" s="15">
        <f>Reg[[#This Row],[OBEP25]]</f>
        <v>13217</v>
      </c>
      <c r="UZ48" s="15">
        <f>Reg[[#This Row],[OBEP26]]</f>
        <v>13243</v>
      </c>
      <c r="VA48" s="15">
        <f>Reg[[#This Row],[OBEP27]]</f>
        <v>13276</v>
      </c>
      <c r="VB48" s="15">
        <f>Sug0.2[[#This Row],[OBEP2]]</f>
        <v>8340</v>
      </c>
      <c r="VC48" s="15">
        <f>Sug0.2[[#This Row],[OBEP3]]</f>
        <v>8645</v>
      </c>
      <c r="VD48" s="15">
        <f>Sug0.2[[#This Row],[OBEP4]]</f>
        <v>9040</v>
      </c>
      <c r="VE48" s="15">
        <f>Sug0.2[[#This Row],[OBEP5]]</f>
        <v>9392</v>
      </c>
      <c r="VF48" s="15">
        <f>Sug0.2[[#This Row],[OBEP6]]</f>
        <v>9695</v>
      </c>
      <c r="VG48" s="15">
        <f>Sug0.2[[#This Row],[OBEP7]]</f>
        <v>9966</v>
      </c>
      <c r="VH48" s="15">
        <f>Sug0.2[[#This Row],[OBEP8]]</f>
        <v>10294</v>
      </c>
      <c r="VI48" s="15">
        <f>Sug0.2[[#This Row],[OBEP9]]</f>
        <v>10592</v>
      </c>
      <c r="VJ48" s="15">
        <f>Sug0.2[[#This Row],[OBEP10]]</f>
        <v>10779</v>
      </c>
      <c r="VK48" s="15">
        <f>Sug0.2[[#This Row],[OBEP11]]</f>
        <v>11010</v>
      </c>
      <c r="VL48" s="15">
        <f>Sug0.2[[#This Row],[OBEP12]]</f>
        <v>11167</v>
      </c>
      <c r="VM48" s="15">
        <f>Sug0.2[[#This Row],[OBEP13]]</f>
        <v>11331</v>
      </c>
      <c r="VN48" s="15">
        <f>Sug0.2[[#This Row],[OBEP14]]</f>
        <v>11540</v>
      </c>
      <c r="VO48" s="15">
        <f>Sug0.2[[#This Row],[OBEP15]]</f>
        <v>11634</v>
      </c>
      <c r="VP48" s="15">
        <f>Sug0.2[[#This Row],[OBEP16]]</f>
        <v>11703</v>
      </c>
      <c r="VQ48" s="15">
        <f>Sug0.2[[#This Row],[OBEP17]]</f>
        <v>11883</v>
      </c>
      <c r="VR48" s="15">
        <f>Sug0.2[[#This Row],[OBEP18]]</f>
        <v>11964</v>
      </c>
      <c r="VS48" s="15">
        <f>Sug0.2[[#This Row],[OBEP19]]</f>
        <v>12053</v>
      </c>
      <c r="VT48" s="15">
        <f>Sug0.2[[#This Row],[OBEP20]]</f>
        <v>12134</v>
      </c>
      <c r="VU48" s="15">
        <f>Sug0.2[[#This Row],[OBEP21]]</f>
        <v>12200</v>
      </c>
      <c r="VV48" s="15">
        <f>Sug0.2[[#This Row],[OBEP22]]</f>
        <v>12275</v>
      </c>
      <c r="VW48" s="15">
        <f>Sug0.2[[#This Row],[OBEP23]]</f>
        <v>12310</v>
      </c>
      <c r="VX48" s="15">
        <f>Sug0.2[[#This Row],[OBEP24]]</f>
        <v>12392</v>
      </c>
      <c r="VY48" s="15">
        <f>Sug0.2[[#This Row],[OBEP25]]</f>
        <v>12341</v>
      </c>
      <c r="VZ48" s="15">
        <f>Sug0.2[[#This Row],[OBEP26]]</f>
        <v>12362</v>
      </c>
      <c r="WA48" s="15">
        <f>Sug0.2[[#This Row],[OBEP27]]</f>
        <v>12393</v>
      </c>
      <c r="WB48" s="15">
        <f>Sug0.5[[#This Row],[OBEP2]]</f>
        <v>8340</v>
      </c>
      <c r="WC48" s="15">
        <f>Sug0.5[[#This Row],[OBEP3]]</f>
        <v>8486</v>
      </c>
      <c r="WD48" s="15">
        <f>Sug0.5[[#This Row],[OBEP4]]</f>
        <v>8685</v>
      </c>
      <c r="WE48" s="15">
        <f>Sug0.5[[#This Row],[OBEP5]]</f>
        <v>8865</v>
      </c>
      <c r="WF48" s="15">
        <f>Sug0.5[[#This Row],[OBEP6]]</f>
        <v>9023</v>
      </c>
      <c r="WG48" s="15">
        <f>Sug0.5[[#This Row],[OBEP7]]</f>
        <v>9162</v>
      </c>
      <c r="WH48" s="15">
        <f>Sug0.5[[#This Row],[OBEP8]]</f>
        <v>9342</v>
      </c>
      <c r="WI48" s="15">
        <f>Sug0.5[[#This Row],[OBEP9]]</f>
        <v>9505</v>
      </c>
      <c r="WJ48" s="15">
        <f>Sug0.5[[#This Row],[OBEP10]]</f>
        <v>9610</v>
      </c>
      <c r="WK48" s="15">
        <f>Sug0.5[[#This Row],[OBEP11]]</f>
        <v>9748</v>
      </c>
      <c r="WL48" s="15">
        <f>Sug0.5[[#This Row],[OBEP12]]</f>
        <v>9824</v>
      </c>
      <c r="WM48" s="15">
        <f>Sug0.5[[#This Row],[OBEP13]]</f>
        <v>9927</v>
      </c>
      <c r="WN48" s="15">
        <f>Sug0.5[[#This Row],[OBEP14]]</f>
        <v>10068</v>
      </c>
      <c r="WO48" s="15">
        <f>Sug0.5[[#This Row],[OBEP15]]</f>
        <v>10107</v>
      </c>
      <c r="WP48" s="15">
        <f>Sug0.5[[#This Row],[OBEP16]]</f>
        <v>10141</v>
      </c>
      <c r="WQ48" s="15">
        <f>Sug0.5[[#This Row],[OBEP17]]</f>
        <v>10208</v>
      </c>
      <c r="WR48" s="15">
        <f>Sug0.5[[#This Row],[OBEP18]]</f>
        <v>10276</v>
      </c>
      <c r="WS48" s="15">
        <f>Sug0.5[[#This Row],[OBEP19]]</f>
        <v>10338</v>
      </c>
      <c r="WT48" s="15">
        <f>Sug0.5[[#This Row],[OBEP20]]</f>
        <v>10364</v>
      </c>
      <c r="WU48" s="15">
        <f>Sug0.5[[#This Row],[OBEP21]]</f>
        <v>10389</v>
      </c>
      <c r="WV48" s="15">
        <f>Sug0.5[[#This Row],[OBEP22]]</f>
        <v>10453</v>
      </c>
      <c r="WW48" s="15">
        <f>Sug0.5[[#This Row],[OBEP23]]</f>
        <v>10515</v>
      </c>
      <c r="WX48" s="15">
        <f>Sug0.5[[#This Row],[OBEP24]]</f>
        <v>10588</v>
      </c>
      <c r="WY48" s="15">
        <f>Sug0.5[[#This Row],[OBEP25]]</f>
        <v>10533</v>
      </c>
      <c r="WZ48" s="15">
        <f>Sug0.5[[#This Row],[OBEP26]]</f>
        <v>10521</v>
      </c>
      <c r="XA48" s="15">
        <f>Sug0.5[[#This Row],[OBEP27]]</f>
        <v>10523</v>
      </c>
    </row>
    <row r="49" spans="2:625" x14ac:dyDescent="0.25">
      <c r="B49" s="11">
        <f>Reg[[#This Row],[STEP2]]</f>
        <v>6024</v>
      </c>
      <c r="C49" s="11">
        <f>Reg[[#This Row],[STEP3]]</f>
        <v>6355</v>
      </c>
      <c r="D49" s="11">
        <f>Reg[[#This Row],[STEP4]]</f>
        <v>6711</v>
      </c>
      <c r="E49" s="11">
        <f>Reg[[#This Row],[STEP5]]</f>
        <v>7024</v>
      </c>
      <c r="F49" s="11">
        <f>Reg[[#This Row],[STEP6]]</f>
        <v>7264</v>
      </c>
      <c r="G49" s="11">
        <f>Reg[[#This Row],[STEP7]]</f>
        <v>7431</v>
      </c>
      <c r="H49" s="11">
        <f>Reg[[#This Row],[STEP8]]</f>
        <v>7659</v>
      </c>
      <c r="I49" s="11">
        <f>Reg[[#This Row],[STEP9]]</f>
        <v>7854</v>
      </c>
      <c r="J49" s="11">
        <f>Reg[[#This Row],[STEP10]]</f>
        <v>7969</v>
      </c>
      <c r="K49" s="11">
        <f>Reg[[#This Row],[STEP11]]</f>
        <v>8078</v>
      </c>
      <c r="L49" s="11">
        <f>Reg[[#This Row],[STEP12]]</f>
        <v>8163</v>
      </c>
      <c r="M49" s="11">
        <f>Reg[[#This Row],[STEP13]]</f>
        <v>8229</v>
      </c>
      <c r="N49" s="11">
        <f>Reg[[#This Row],[STEP14]]</f>
        <v>8311</v>
      </c>
      <c r="O49" s="11">
        <f>Reg[[#This Row],[STEP15]]</f>
        <v>8351</v>
      </c>
      <c r="P49" s="11">
        <f>Reg[[#This Row],[STEP16]]</f>
        <v>8425</v>
      </c>
      <c r="Q49" s="11">
        <f>Reg[[#This Row],[STEP17]]</f>
        <v>8488</v>
      </c>
      <c r="R49" s="11">
        <f>Reg[[#This Row],[STEP18]]</f>
        <v>8535</v>
      </c>
      <c r="S49" s="11">
        <f>Reg[[#This Row],[STEP19]]</f>
        <v>8525</v>
      </c>
      <c r="T49" s="11">
        <f>Reg[[#This Row],[STEP20]]</f>
        <v>8544</v>
      </c>
      <c r="U49" s="11">
        <f>Reg[[#This Row],[STEP21]]</f>
        <v>8583</v>
      </c>
      <c r="V49" s="11">
        <f>Reg[[#This Row],[STEP22]]</f>
        <v>8616</v>
      </c>
      <c r="W49" s="11">
        <f>Reg[[#This Row],[STEP23]]</f>
        <v>8672</v>
      </c>
      <c r="X49" s="11">
        <f>Reg[[#This Row],[STEP24]]</f>
        <v>8619</v>
      </c>
      <c r="Y49" s="11">
        <f>Reg[[#This Row],[STEP25]]</f>
        <v>8625</v>
      </c>
      <c r="Z49" s="11">
        <f>Reg[[#This Row],[STEP26]]</f>
        <v>8635</v>
      </c>
      <c r="AA49" s="11">
        <f>Reg[[#This Row],[STEP27]]</f>
        <v>8696</v>
      </c>
      <c r="AB49" s="11">
        <f>Sug0.2[[#This Row],[STEP2]]</f>
        <v>6024</v>
      </c>
      <c r="AC49" s="11">
        <f>Sug0.2[[#This Row],[STEP3]]</f>
        <v>6336</v>
      </c>
      <c r="AD49" s="11">
        <f>Sug0.2[[#This Row],[STEP4]]</f>
        <v>6680</v>
      </c>
      <c r="AE49" s="11">
        <f>Sug0.2[[#This Row],[STEP5]]</f>
        <v>6984</v>
      </c>
      <c r="AF49" s="11">
        <f>Sug0.2[[#This Row],[STEP6]]</f>
        <v>7210</v>
      </c>
      <c r="AG49" s="11">
        <f>Sug0.2[[#This Row],[STEP7]]</f>
        <v>7372</v>
      </c>
      <c r="AH49" s="11">
        <f>Sug0.2[[#This Row],[STEP8]]</f>
        <v>7595</v>
      </c>
      <c r="AI49" s="11">
        <f>Sug0.2[[#This Row],[STEP9]]</f>
        <v>7775</v>
      </c>
      <c r="AJ49" s="11">
        <f>Sug0.2[[#This Row],[STEP10]]</f>
        <v>7874</v>
      </c>
      <c r="AK49" s="11">
        <f>Sug0.2[[#This Row],[STEP11]]</f>
        <v>7979</v>
      </c>
      <c r="AL49" s="11">
        <f>Sug0.2[[#This Row],[STEP12]]</f>
        <v>8072</v>
      </c>
      <c r="AM49" s="11">
        <f>Sug0.2[[#This Row],[STEP13]]</f>
        <v>8134</v>
      </c>
      <c r="AN49" s="11">
        <f>Sug0.2[[#This Row],[STEP14]]</f>
        <v>8216</v>
      </c>
      <c r="AO49" s="11">
        <f>Sug0.2[[#This Row],[STEP15]]</f>
        <v>8247</v>
      </c>
      <c r="AP49" s="11">
        <f>Sug0.2[[#This Row],[STEP16]]</f>
        <v>8330</v>
      </c>
      <c r="AQ49" s="11">
        <f>Sug0.2[[#This Row],[STEP17]]</f>
        <v>8383</v>
      </c>
      <c r="AR49" s="11">
        <f>Sug0.2[[#This Row],[STEP18]]</f>
        <v>8428</v>
      </c>
      <c r="AS49" s="11">
        <f>Sug0.2[[#This Row],[STEP19]]</f>
        <v>8409</v>
      </c>
      <c r="AT49" s="11">
        <f>Sug0.2[[#This Row],[STEP20]]</f>
        <v>8431</v>
      </c>
      <c r="AU49" s="11">
        <f>Sug0.2[[#This Row],[STEP21]]</f>
        <v>8464</v>
      </c>
      <c r="AV49" s="11">
        <f>Sug0.2[[#This Row],[STEP22]]</f>
        <v>8493</v>
      </c>
      <c r="AW49" s="11">
        <f>Sug0.2[[#This Row],[STEP23]]</f>
        <v>8550</v>
      </c>
      <c r="AX49" s="11">
        <f>Sug0.2[[#This Row],[STEP24]]</f>
        <v>8508</v>
      </c>
      <c r="AY49" s="11">
        <f>Sug0.2[[#This Row],[STEP25]]</f>
        <v>8534</v>
      </c>
      <c r="AZ49" s="11">
        <f>Sug0.2[[#This Row],[STEP26]]</f>
        <v>8534</v>
      </c>
      <c r="BA49" s="11">
        <f>Sug0.2[[#This Row],[STEP27]]</f>
        <v>8587</v>
      </c>
      <c r="BB49" s="11">
        <f>Sug0.5[[#This Row],[STEP2]]</f>
        <v>6024</v>
      </c>
      <c r="BC49" s="11">
        <f>Sug0.5[[#This Row],[STEP3]]</f>
        <v>6311</v>
      </c>
      <c r="BD49" s="11">
        <f>Sug0.5[[#This Row],[STEP4]]</f>
        <v>6619</v>
      </c>
      <c r="BE49" s="11">
        <f>Sug0.5[[#This Row],[STEP5]]</f>
        <v>6895</v>
      </c>
      <c r="BF49" s="11">
        <f>Sug0.5[[#This Row],[STEP6]]</f>
        <v>7118</v>
      </c>
      <c r="BG49" s="11">
        <f>Sug0.5[[#This Row],[STEP7]]</f>
        <v>7261</v>
      </c>
      <c r="BH49" s="11">
        <f>Sug0.5[[#This Row],[STEP8]]</f>
        <v>7448</v>
      </c>
      <c r="BI49" s="11">
        <f>Sug0.5[[#This Row],[STEP9]]</f>
        <v>7616</v>
      </c>
      <c r="BJ49" s="11">
        <f>Sug0.5[[#This Row],[STEP10]]</f>
        <v>7711</v>
      </c>
      <c r="BK49" s="11">
        <f>Sug0.5[[#This Row],[STEP11]]</f>
        <v>7820</v>
      </c>
      <c r="BL49" s="11">
        <f>Sug0.5[[#This Row],[STEP12]]</f>
        <v>7911</v>
      </c>
      <c r="BM49" s="11">
        <f>Sug0.5[[#This Row],[STEP13]]</f>
        <v>7964</v>
      </c>
      <c r="BN49" s="11">
        <f>Sug0.5[[#This Row],[STEP14]]</f>
        <v>8066</v>
      </c>
      <c r="BO49" s="11">
        <f>Sug0.5[[#This Row],[STEP15]]</f>
        <v>8084</v>
      </c>
      <c r="BP49" s="11">
        <f>Sug0.5[[#This Row],[STEP16]]</f>
        <v>8156</v>
      </c>
      <c r="BQ49" s="11">
        <f>Sug0.5[[#This Row],[STEP17]]</f>
        <v>8194</v>
      </c>
      <c r="BR49" s="11">
        <f>Sug0.5[[#This Row],[STEP18]]</f>
        <v>8242</v>
      </c>
      <c r="BS49" s="11">
        <f>Sug0.5[[#This Row],[STEP19]]</f>
        <v>8232</v>
      </c>
      <c r="BT49" s="11">
        <f>Sug0.5[[#This Row],[STEP20]]</f>
        <v>8278</v>
      </c>
      <c r="BU49" s="11">
        <f>Sug0.5[[#This Row],[STEP21]]</f>
        <v>8330</v>
      </c>
      <c r="BV49" s="11">
        <f>Sug0.5[[#This Row],[STEP22]]</f>
        <v>8360</v>
      </c>
      <c r="BW49" s="11">
        <f>Sug0.5[[#This Row],[STEP23]]</f>
        <v>8427</v>
      </c>
      <c r="BX49" s="11">
        <f>Sug0.5[[#This Row],[STEP24]]</f>
        <v>8384</v>
      </c>
      <c r="BY49" s="11">
        <f>Sug0.5[[#This Row],[STEP25]]</f>
        <v>8411</v>
      </c>
      <c r="BZ49" s="11">
        <f>Sug0.5[[#This Row],[STEP26]]</f>
        <v>8399</v>
      </c>
      <c r="CA49" s="11">
        <f>Sug0.5[[#This Row],[STEP27]]</f>
        <v>8449</v>
      </c>
      <c r="CB49" s="11">
        <f>Reg[[#This Row],[NASP2]]</f>
        <v>727</v>
      </c>
      <c r="CC49" s="11">
        <f>Reg[[#This Row],[NASP3]]</f>
        <v>868</v>
      </c>
      <c r="CD49" s="11">
        <f>Reg[[#This Row],[NASP4]]</f>
        <v>952</v>
      </c>
      <c r="CE49" s="11">
        <f>Reg[[#This Row],[NASP5]]</f>
        <v>1084</v>
      </c>
      <c r="CF49" s="11">
        <f>Reg[[#This Row],[NASP6]]</f>
        <v>1221</v>
      </c>
      <c r="CG49" s="11">
        <f>Reg[[#This Row],[NASP7]]</f>
        <v>1363</v>
      </c>
      <c r="CH49" s="11">
        <f>Reg[[#This Row],[NASP8]]</f>
        <v>1486</v>
      </c>
      <c r="CI49" s="11">
        <f>Reg[[#This Row],[NASP9]]</f>
        <v>1619</v>
      </c>
      <c r="CJ49" s="11">
        <f>Reg[[#This Row],[NASP10]]</f>
        <v>1752</v>
      </c>
      <c r="CK49" s="11">
        <f>Reg[[#This Row],[NASP11]]</f>
        <v>1889</v>
      </c>
      <c r="CL49" s="11">
        <f>Reg[[#This Row],[NASP12]]</f>
        <v>1991</v>
      </c>
      <c r="CM49" s="11">
        <f>Reg[[#This Row],[NASP13]]</f>
        <v>2114</v>
      </c>
      <c r="CN49" s="11">
        <f>Reg[[#This Row],[NASP14]]</f>
        <v>2243</v>
      </c>
      <c r="CO49" s="11">
        <f>Reg[[#This Row],[NASP15]]</f>
        <v>2341</v>
      </c>
      <c r="CP49" s="11">
        <f>Reg[[#This Row],[NASP16]]</f>
        <v>2425</v>
      </c>
      <c r="CQ49" s="11">
        <f>Reg[[#This Row],[NASP17]]</f>
        <v>2540</v>
      </c>
      <c r="CR49" s="11">
        <f>Reg[[#This Row],[NASP18]]</f>
        <v>2621</v>
      </c>
      <c r="CS49" s="11">
        <f>Reg[[#This Row],[NASP19]]</f>
        <v>2729</v>
      </c>
      <c r="CT49" s="11">
        <f>Reg[[#This Row],[NASP20]]</f>
        <v>2811</v>
      </c>
      <c r="CU49" s="11">
        <f>Reg[[#This Row],[NASP21]]</f>
        <v>2872</v>
      </c>
      <c r="CV49" s="11">
        <f>Reg[[#This Row],[NASP22]]</f>
        <v>2910</v>
      </c>
      <c r="CW49" s="11">
        <f>Reg[[#This Row],[NASP23]]</f>
        <v>2976</v>
      </c>
      <c r="CX49" s="11">
        <f>Reg[[#This Row],[NASP24]]</f>
        <v>3042</v>
      </c>
      <c r="CY49" s="11">
        <f>Reg[[#This Row],[NASP25]]</f>
        <v>3087</v>
      </c>
      <c r="CZ49" s="11">
        <f>Reg[[#This Row],[NASP26]]</f>
        <v>3158</v>
      </c>
      <c r="DA49" s="11">
        <f>Reg[[#This Row],[NASP27]]</f>
        <v>3151</v>
      </c>
      <c r="DB49" s="11">
        <f>Sug0.2[[#This Row],[NASP2]]</f>
        <v>727</v>
      </c>
      <c r="DC49" s="11">
        <f>Sug0.2[[#This Row],[NASP3]]</f>
        <v>861</v>
      </c>
      <c r="DD49" s="11">
        <f>Sug0.2[[#This Row],[NASP4]]</f>
        <v>940</v>
      </c>
      <c r="DE49" s="11">
        <f>Sug0.2[[#This Row],[NASP5]]</f>
        <v>1065</v>
      </c>
      <c r="DF49" s="11">
        <f>Sug0.2[[#This Row],[NASP6]]</f>
        <v>1191</v>
      </c>
      <c r="DG49" s="11">
        <f>Sug0.2[[#This Row],[NASP7]]</f>
        <v>1329</v>
      </c>
      <c r="DH49" s="11">
        <f>Sug0.2[[#This Row],[NASP8]]</f>
        <v>1441</v>
      </c>
      <c r="DI49" s="11">
        <f>Sug0.2[[#This Row],[NASP9]]</f>
        <v>1567</v>
      </c>
      <c r="DJ49" s="11">
        <f>Sug0.2[[#This Row],[NASP10]]</f>
        <v>1692</v>
      </c>
      <c r="DK49" s="11">
        <f>Sug0.2[[#This Row],[NASP11]]</f>
        <v>1823</v>
      </c>
      <c r="DL49" s="11">
        <f>Sug0.2[[#This Row],[NASP12]]</f>
        <v>1919</v>
      </c>
      <c r="DM49" s="11">
        <f>Sug0.2[[#This Row],[NASP13]]</f>
        <v>2039</v>
      </c>
      <c r="DN49" s="11">
        <f>Sug0.2[[#This Row],[NASP14]]</f>
        <v>2162</v>
      </c>
      <c r="DO49" s="11">
        <f>Sug0.2[[#This Row],[NASP15]]</f>
        <v>2262</v>
      </c>
      <c r="DP49" s="11">
        <f>Sug0.2[[#This Row],[NASP16]]</f>
        <v>2344</v>
      </c>
      <c r="DQ49" s="11">
        <f>Sug0.2[[#This Row],[NASP17]]</f>
        <v>2453</v>
      </c>
      <c r="DR49" s="11">
        <f>Sug0.2[[#This Row],[NASP18]]</f>
        <v>2527</v>
      </c>
      <c r="DS49" s="11">
        <f>Sug0.2[[#This Row],[NASP19]]</f>
        <v>2632</v>
      </c>
      <c r="DT49" s="11">
        <f>Sug0.2[[#This Row],[NASP20]]</f>
        <v>2706</v>
      </c>
      <c r="DU49" s="11">
        <f>Sug0.2[[#This Row],[NASP21]]</f>
        <v>2767</v>
      </c>
      <c r="DV49" s="11">
        <f>Sug0.2[[#This Row],[NASP22]]</f>
        <v>2803</v>
      </c>
      <c r="DW49" s="11">
        <f>Sug0.2[[#This Row],[NASP23]]</f>
        <v>2861</v>
      </c>
      <c r="DX49" s="11">
        <f>Sug0.2[[#This Row],[NASP24]]</f>
        <v>2913</v>
      </c>
      <c r="DY49" s="11">
        <f>Sug0.2[[#This Row],[NASP25]]</f>
        <v>2949</v>
      </c>
      <c r="DZ49" s="11">
        <f>Sug0.2[[#This Row],[NASP26]]</f>
        <v>3028</v>
      </c>
      <c r="EA49" s="11">
        <f>Sug0.2[[#This Row],[NASP27]]</f>
        <v>3016</v>
      </c>
      <c r="EB49" s="15">
        <f>Sug0.5[[#This Row],[NASP2]]</f>
        <v>727</v>
      </c>
      <c r="EC49" s="15">
        <f>Sug0.5[[#This Row],[NASP3]]</f>
        <v>848</v>
      </c>
      <c r="ED49" s="15">
        <f>Sug0.5[[#This Row],[NASP4]]</f>
        <v>924</v>
      </c>
      <c r="EE49" s="15">
        <f>Sug0.5[[#This Row],[NASP5]]</f>
        <v>1033</v>
      </c>
      <c r="EF49" s="15">
        <f>Sug0.5[[#This Row],[NASP6]]</f>
        <v>1135</v>
      </c>
      <c r="EG49" s="15">
        <f>Sug0.5[[#This Row],[NASP7]]</f>
        <v>1257</v>
      </c>
      <c r="EH49" s="15">
        <f>Sug0.5[[#This Row],[NASP8]]</f>
        <v>1362</v>
      </c>
      <c r="EI49" s="15">
        <f>Sug0.5[[#This Row],[NASP9]]</f>
        <v>1466</v>
      </c>
      <c r="EJ49" s="15">
        <f>Sug0.5[[#This Row],[NASP10]]</f>
        <v>1577</v>
      </c>
      <c r="EK49" s="15">
        <f>Sug0.5[[#This Row],[NASP11]]</f>
        <v>1686</v>
      </c>
      <c r="EL49" s="15">
        <f>Sug0.5[[#This Row],[NASP12]]</f>
        <v>1772</v>
      </c>
      <c r="EM49" s="15">
        <f>Sug0.5[[#This Row],[NASP13]]</f>
        <v>1876</v>
      </c>
      <c r="EN49" s="15">
        <f>Sug0.5[[#This Row],[NASP14]]</f>
        <v>1976</v>
      </c>
      <c r="EO49" s="15">
        <f>Sug0.5[[#This Row],[NASP15]]</f>
        <v>2079</v>
      </c>
      <c r="EP49" s="15">
        <f>Sug0.5[[#This Row],[NASP16]]</f>
        <v>2148</v>
      </c>
      <c r="EQ49" s="15">
        <f>Sug0.5[[#This Row],[NASP17]]</f>
        <v>2247</v>
      </c>
      <c r="ER49" s="15">
        <f>Sug0.5[[#This Row],[NASP18]]</f>
        <v>2304</v>
      </c>
      <c r="ES49" s="15">
        <f>Sug0.5[[#This Row],[NASP19]]</f>
        <v>2391</v>
      </c>
      <c r="ET49" s="15">
        <f>Sug0.5[[#This Row],[NASP20]]</f>
        <v>2454</v>
      </c>
      <c r="EU49" s="15">
        <f>Sug0.5[[#This Row],[NASP21]]</f>
        <v>2491</v>
      </c>
      <c r="EV49" s="15">
        <f>Sug0.5[[#This Row],[NASP22]]</f>
        <v>2518</v>
      </c>
      <c r="EW49" s="15">
        <f>Sug0.5[[#This Row],[NASP23]]</f>
        <v>2568</v>
      </c>
      <c r="EX49" s="15">
        <f>Sug0.5[[#This Row],[NASP24]]</f>
        <v>2610</v>
      </c>
      <c r="EY49" s="15">
        <f>Sug0.5[[#This Row],[NASP25]]</f>
        <v>2644</v>
      </c>
      <c r="EZ49" s="15">
        <f>Sug0.5[[#This Row],[NASP26]]</f>
        <v>2718</v>
      </c>
      <c r="FA49" s="15">
        <f>Sug0.5[[#This Row],[NASP27]]</f>
        <v>2704</v>
      </c>
      <c r="FB49" s="15">
        <f>Reg[[#This Row],[CIRP2]]</f>
        <v>77</v>
      </c>
      <c r="FC49" s="15">
        <f>Reg[[#This Row],[CIRP3]]</f>
        <v>84</v>
      </c>
      <c r="FD49" s="15">
        <f>Reg[[#This Row],[CIRP4]]</f>
        <v>96</v>
      </c>
      <c r="FE49" s="15">
        <f>Reg[[#This Row],[CIRP5]]</f>
        <v>109</v>
      </c>
      <c r="FF49" s="15">
        <f>Reg[[#This Row],[CIRP6]]</f>
        <v>115</v>
      </c>
      <c r="FG49" s="15">
        <f>Reg[[#This Row],[CIRP7]]</f>
        <v>134</v>
      </c>
      <c r="FH49" s="15">
        <f>Reg[[#This Row],[CIRP8]]</f>
        <v>139</v>
      </c>
      <c r="FI49" s="15">
        <f>Reg[[#This Row],[CIRP9]]</f>
        <v>142</v>
      </c>
      <c r="FJ49" s="15">
        <f>Reg[[#This Row],[CIRP10]]</f>
        <v>156</v>
      </c>
      <c r="FK49" s="15">
        <f>Reg[[#This Row],[CIRP11]]</f>
        <v>160</v>
      </c>
      <c r="FL49" s="15">
        <f>Reg[[#This Row],[CIRP12]]</f>
        <v>192</v>
      </c>
      <c r="FM49" s="15">
        <f>Reg[[#This Row],[CIRP13]]</f>
        <v>210</v>
      </c>
      <c r="FN49" s="15">
        <f>Reg[[#This Row],[CIRP14]]</f>
        <v>218</v>
      </c>
      <c r="FO49" s="15">
        <f>Reg[[#This Row],[CIRP15]]</f>
        <v>229</v>
      </c>
      <c r="FP49" s="15">
        <f>Reg[[#This Row],[CIRP16]]</f>
        <v>246</v>
      </c>
      <c r="FQ49" s="15">
        <f>Reg[[#This Row],[CIRP17]]</f>
        <v>250</v>
      </c>
      <c r="FR49" s="15">
        <f>Reg[[#This Row],[CIRP18]]</f>
        <v>257</v>
      </c>
      <c r="FS49" s="15">
        <f>Reg[[#This Row],[CIRP19]]</f>
        <v>274</v>
      </c>
      <c r="FT49" s="15">
        <f>Reg[[#This Row],[CIRP20]]</f>
        <v>288</v>
      </c>
      <c r="FU49" s="15">
        <f>Reg[[#This Row],[CIRP21]]</f>
        <v>299</v>
      </c>
      <c r="FV49" s="15">
        <f>Reg[[#This Row],[CIRP22]]</f>
        <v>308</v>
      </c>
      <c r="FW49" s="15">
        <f>Reg[[#This Row],[CIRP23]]</f>
        <v>320</v>
      </c>
      <c r="FX49" s="15">
        <f>Reg[[#This Row],[CIRP24]]</f>
        <v>331</v>
      </c>
      <c r="FY49" s="15">
        <f>Reg[[#This Row],[CIRP25]]</f>
        <v>357</v>
      </c>
      <c r="FZ49" s="15">
        <f>Reg[[#This Row],[CIRP26]]</f>
        <v>360</v>
      </c>
      <c r="GA49" s="15">
        <f>Reg[[#This Row],[CIRP27]]</f>
        <v>384</v>
      </c>
      <c r="GB49" s="15">
        <f>Sug0.2[[#This Row],[CIRP2]]</f>
        <v>77</v>
      </c>
      <c r="GC49" s="15">
        <f>Sug0.2[[#This Row],[CIRP3]]</f>
        <v>84</v>
      </c>
      <c r="GD49" s="15">
        <f>Sug0.2[[#This Row],[CIRP4]]</f>
        <v>95</v>
      </c>
      <c r="GE49" s="15">
        <f>Sug0.2[[#This Row],[CIRP5]]</f>
        <v>108</v>
      </c>
      <c r="GF49" s="15">
        <f>Sug0.2[[#This Row],[CIRP6]]</f>
        <v>113</v>
      </c>
      <c r="GG49" s="15">
        <f>Sug0.2[[#This Row],[CIRP7]]</f>
        <v>130</v>
      </c>
      <c r="GH49" s="15">
        <f>Sug0.2[[#This Row],[CIRP8]]</f>
        <v>133</v>
      </c>
      <c r="GI49" s="15">
        <f>Sug0.2[[#This Row],[CIRP9]]</f>
        <v>136</v>
      </c>
      <c r="GJ49" s="15">
        <f>Sug0.2[[#This Row],[CIRP10]]</f>
        <v>151</v>
      </c>
      <c r="GK49" s="15">
        <f>Sug0.2[[#This Row],[CIRP11]]</f>
        <v>151</v>
      </c>
      <c r="GL49" s="15">
        <f>Sug0.2[[#This Row],[CIRP12]]</f>
        <v>180</v>
      </c>
      <c r="GM49" s="15">
        <f>Sug0.2[[#This Row],[CIRP13]]</f>
        <v>197</v>
      </c>
      <c r="GN49" s="15">
        <f>Sug0.2[[#This Row],[CIRP14]]</f>
        <v>205</v>
      </c>
      <c r="GO49" s="15">
        <f>Sug0.2[[#This Row],[CIRP15]]</f>
        <v>214</v>
      </c>
      <c r="GP49" s="15">
        <f>Sug0.2[[#This Row],[CIRP16]]</f>
        <v>231</v>
      </c>
      <c r="GQ49" s="15">
        <f>Sug0.2[[#This Row],[CIRP17]]</f>
        <v>236</v>
      </c>
      <c r="GR49" s="15">
        <f>Sug0.2[[#This Row],[CIRP18]]</f>
        <v>241</v>
      </c>
      <c r="GS49" s="15">
        <f>Sug0.2[[#This Row],[CIRP19]]</f>
        <v>257</v>
      </c>
      <c r="GT49" s="15">
        <f>Sug0.2[[#This Row],[CIRP20]]</f>
        <v>270</v>
      </c>
      <c r="GU49" s="15">
        <f>Sug0.2[[#This Row],[CIRP21]]</f>
        <v>280</v>
      </c>
      <c r="GV49" s="15">
        <f>Sug0.2[[#This Row],[CIRP22]]</f>
        <v>290</v>
      </c>
      <c r="GW49" s="15">
        <f>Sug0.2[[#This Row],[CIRP23]]</f>
        <v>299</v>
      </c>
      <c r="GX49" s="15">
        <f>Sug0.2[[#This Row],[CIRP24]]</f>
        <v>309</v>
      </c>
      <c r="GY49" s="15">
        <f>Sug0.2[[#This Row],[CIRP25]]</f>
        <v>336</v>
      </c>
      <c r="GZ49" s="15">
        <f>Sug0.2[[#This Row],[CIRP26]]</f>
        <v>337</v>
      </c>
      <c r="HA49" s="15">
        <f>Sug0.2[[#This Row],[CIRP27]]</f>
        <v>359</v>
      </c>
      <c r="HB49" s="15">
        <f>Sug0.5[[#This Row],[CIRP2]]</f>
        <v>77</v>
      </c>
      <c r="HC49" s="15">
        <f>Sug0.5[[#This Row],[CIRP3]]</f>
        <v>84</v>
      </c>
      <c r="HD49" s="15">
        <f>Sug0.5[[#This Row],[CIRP4]]</f>
        <v>91</v>
      </c>
      <c r="HE49" s="15">
        <f>Sug0.5[[#This Row],[CIRP5]]</f>
        <v>104</v>
      </c>
      <c r="HF49" s="15">
        <f>Sug0.5[[#This Row],[CIRP6]]</f>
        <v>108</v>
      </c>
      <c r="HG49" s="15">
        <f>Sug0.5[[#This Row],[CIRP7]]</f>
        <v>124</v>
      </c>
      <c r="HH49" s="15">
        <f>Sug0.5[[#This Row],[CIRP8]]</f>
        <v>124</v>
      </c>
      <c r="HI49" s="15">
        <f>Sug0.5[[#This Row],[CIRP9]]</f>
        <v>126</v>
      </c>
      <c r="HJ49" s="15">
        <f>Sug0.5[[#This Row],[CIRP10]]</f>
        <v>138</v>
      </c>
      <c r="HK49" s="15">
        <f>Sug0.5[[#This Row],[CIRP11]]</f>
        <v>137</v>
      </c>
      <c r="HL49" s="15">
        <f>Sug0.5[[#This Row],[CIRP12]]</f>
        <v>158</v>
      </c>
      <c r="HM49" s="15">
        <f>Sug0.5[[#This Row],[CIRP13]]</f>
        <v>175</v>
      </c>
      <c r="HN49" s="15">
        <f>Sug0.5[[#This Row],[CIRP14]]</f>
        <v>179</v>
      </c>
      <c r="HO49" s="15">
        <f>Sug0.5[[#This Row],[CIRP15]]</f>
        <v>184</v>
      </c>
      <c r="HP49" s="15">
        <f>Sug0.5[[#This Row],[CIRP16]]</f>
        <v>204</v>
      </c>
      <c r="HQ49" s="15">
        <f>Sug0.5[[#This Row],[CIRP17]]</f>
        <v>206</v>
      </c>
      <c r="HR49" s="15">
        <f>Sug0.5[[#This Row],[CIRP18]]</f>
        <v>207</v>
      </c>
      <c r="HS49" s="15">
        <f>Sug0.5[[#This Row],[CIRP19]]</f>
        <v>220</v>
      </c>
      <c r="HT49" s="15">
        <f>Sug0.5[[#This Row],[CIRP20]]</f>
        <v>232</v>
      </c>
      <c r="HU49" s="15">
        <f>Sug0.5[[#This Row],[CIRP21]]</f>
        <v>240</v>
      </c>
      <c r="HV49" s="15">
        <f>Sug0.5[[#This Row],[CIRP22]]</f>
        <v>252</v>
      </c>
      <c r="HW49" s="15">
        <f>Sug0.5[[#This Row],[CIRP23]]</f>
        <v>263</v>
      </c>
      <c r="HX49" s="15">
        <f>Sug0.5[[#This Row],[CIRP24]]</f>
        <v>270</v>
      </c>
      <c r="HY49" s="15">
        <f>Sug0.5[[#This Row],[CIRP25]]</f>
        <v>290</v>
      </c>
      <c r="HZ49" s="15">
        <f>Sug0.5[[#This Row],[CIRP26]]</f>
        <v>289</v>
      </c>
      <c r="IA49" s="15">
        <f>Sug0.5[[#This Row],[CIRP27]]</f>
        <v>306</v>
      </c>
      <c r="IB49" s="15">
        <f>Reg[[#This Row],[HCCP2]]</f>
        <v>5</v>
      </c>
      <c r="IC49" s="15">
        <f>Reg[[#This Row],[HCCP3]]</f>
        <v>4</v>
      </c>
      <c r="ID49" s="15">
        <f>Reg[[#This Row],[HCCP4]]</f>
        <v>2</v>
      </c>
      <c r="IE49" s="15">
        <f>Reg[[#This Row],[HCCP5]]</f>
        <v>4</v>
      </c>
      <c r="IF49" s="15">
        <f>Reg[[#This Row],[HCCP6]]</f>
        <v>3</v>
      </c>
      <c r="IG49" s="15">
        <f>Reg[[#This Row],[HCCP7]]</f>
        <v>4</v>
      </c>
      <c r="IH49" s="15">
        <f>Reg[[#This Row],[HCCP8]]</f>
        <v>5</v>
      </c>
      <c r="II49" s="15">
        <f>Reg[[#This Row],[HCCP9]]</f>
        <v>10</v>
      </c>
      <c r="IJ49" s="15">
        <f>Reg[[#This Row],[HCCP10]]</f>
        <v>6</v>
      </c>
      <c r="IK49" s="15">
        <f>Reg[[#This Row],[HCCP11]]</f>
        <v>5</v>
      </c>
      <c r="IL49" s="15">
        <f>Reg[[#This Row],[HCCP12]]</f>
        <v>6</v>
      </c>
      <c r="IM49" s="15">
        <f>Reg[[#This Row],[HCCP13]]</f>
        <v>10</v>
      </c>
      <c r="IN49" s="15">
        <f>Reg[[#This Row],[HCCP14]]</f>
        <v>10</v>
      </c>
      <c r="IO49" s="15">
        <f>Reg[[#This Row],[HCCP15]]</f>
        <v>12</v>
      </c>
      <c r="IP49" s="15">
        <f>Reg[[#This Row],[HCCP16]]</f>
        <v>7</v>
      </c>
      <c r="IQ49" s="15">
        <f>Reg[[#This Row],[HCCP17]]</f>
        <v>8</v>
      </c>
      <c r="IR49" s="15">
        <f>Reg[[#This Row],[HCCP18]]</f>
        <v>11</v>
      </c>
      <c r="IS49" s="15">
        <f>Reg[[#This Row],[HCCP19]]</f>
        <v>13</v>
      </c>
      <c r="IT49" s="15">
        <f>Reg[[#This Row],[HCCP20]]</f>
        <v>17</v>
      </c>
      <c r="IU49" s="15">
        <f>Reg[[#This Row],[HCCP21]]</f>
        <v>17</v>
      </c>
      <c r="IV49" s="15">
        <f>Reg[[#This Row],[HCCP22]]</f>
        <v>14</v>
      </c>
      <c r="IW49" s="15">
        <f>Reg[[#This Row],[HCCP23]]</f>
        <v>15</v>
      </c>
      <c r="IX49" s="15">
        <f>Reg[[#This Row],[HCCP24]]</f>
        <v>14</v>
      </c>
      <c r="IY49" s="15">
        <f>Reg[[#This Row],[HCCP25]]</f>
        <v>13</v>
      </c>
      <c r="IZ49" s="15">
        <f>Reg[[#This Row],[HCCP26]]</f>
        <v>13</v>
      </c>
      <c r="JA49" s="15">
        <f>Reg[[#This Row],[HCCP27]]</f>
        <v>16</v>
      </c>
      <c r="JB49" s="15">
        <f>Sug0.2[[#This Row],[HCCP2]]</f>
        <v>5</v>
      </c>
      <c r="JC49" s="15">
        <f>Sug0.2[[#This Row],[HCCP3]]</f>
        <v>4</v>
      </c>
      <c r="JD49" s="15">
        <f>Sug0.2[[#This Row],[HCCP4]]</f>
        <v>2</v>
      </c>
      <c r="JE49" s="15">
        <f>Sug0.2[[#This Row],[HCCP5]]</f>
        <v>4</v>
      </c>
      <c r="JF49" s="15">
        <f>Sug0.2[[#This Row],[HCCP6]]</f>
        <v>3</v>
      </c>
      <c r="JG49" s="15">
        <f>Sug0.2[[#This Row],[HCCP7]]</f>
        <v>4</v>
      </c>
      <c r="JH49" s="15">
        <f>Sug0.2[[#This Row],[HCCP8]]</f>
        <v>5</v>
      </c>
      <c r="JI49" s="15">
        <f>Sug0.2[[#This Row],[HCCP9]]</f>
        <v>8</v>
      </c>
      <c r="JJ49" s="15">
        <f>Sug0.2[[#This Row],[HCCP10]]</f>
        <v>6</v>
      </c>
      <c r="JK49" s="15">
        <f>Sug0.2[[#This Row],[HCCP11]]</f>
        <v>5</v>
      </c>
      <c r="JL49" s="15">
        <f>Sug0.2[[#This Row],[HCCP12]]</f>
        <v>5</v>
      </c>
      <c r="JM49" s="15">
        <f>Sug0.2[[#This Row],[HCCP13]]</f>
        <v>8</v>
      </c>
      <c r="JN49" s="15">
        <f>Sug0.2[[#This Row],[HCCP14]]</f>
        <v>9</v>
      </c>
      <c r="JO49" s="15">
        <f>Sug0.2[[#This Row],[HCCP15]]</f>
        <v>12</v>
      </c>
      <c r="JP49" s="15">
        <f>Sug0.2[[#This Row],[HCCP16]]</f>
        <v>6</v>
      </c>
      <c r="JQ49" s="15">
        <f>Sug0.2[[#This Row],[HCCP17]]</f>
        <v>6</v>
      </c>
      <c r="JR49" s="15">
        <f>Sug0.2[[#This Row],[HCCP18]]</f>
        <v>10</v>
      </c>
      <c r="JS49" s="15">
        <f>Sug0.2[[#This Row],[HCCP19]]</f>
        <v>11</v>
      </c>
      <c r="JT49" s="15">
        <f>Sug0.2[[#This Row],[HCCP20]]</f>
        <v>17</v>
      </c>
      <c r="JU49" s="15">
        <f>Sug0.2[[#This Row],[HCCP21]]</f>
        <v>17</v>
      </c>
      <c r="JV49" s="15">
        <f>Sug0.2[[#This Row],[HCCP22]]</f>
        <v>13</v>
      </c>
      <c r="JW49" s="15">
        <f>Sug0.2[[#This Row],[HCCP23]]</f>
        <v>14</v>
      </c>
      <c r="JX49" s="15">
        <f>Sug0.2[[#This Row],[HCCP24]]</f>
        <v>14</v>
      </c>
      <c r="JY49" s="15">
        <f>Sug0.2[[#This Row],[HCCP25]]</f>
        <v>11</v>
      </c>
      <c r="JZ49" s="15">
        <f>Sug0.2[[#This Row],[HCCP26]]</f>
        <v>10</v>
      </c>
      <c r="KA49" s="15">
        <f>Sug0.2[[#This Row],[HCCP27]]</f>
        <v>15</v>
      </c>
      <c r="KB49" s="15">
        <f>Sug0.5[[#This Row],[HCCP2]]</f>
        <v>5</v>
      </c>
      <c r="KC49" s="15">
        <f>Sug0.5[[#This Row],[HCCP3]]</f>
        <v>4</v>
      </c>
      <c r="KD49" s="15">
        <f>Sug0.5[[#This Row],[HCCP4]]</f>
        <v>2</v>
      </c>
      <c r="KE49" s="15">
        <f>Sug0.5[[#This Row],[HCCP5]]</f>
        <v>4</v>
      </c>
      <c r="KF49" s="15">
        <f>Sug0.5[[#This Row],[HCCP6]]</f>
        <v>3</v>
      </c>
      <c r="KG49" s="15">
        <f>Sug0.5[[#This Row],[HCCP7]]</f>
        <v>4</v>
      </c>
      <c r="KH49" s="15">
        <f>Sug0.5[[#This Row],[HCCP8]]</f>
        <v>5</v>
      </c>
      <c r="KI49" s="15">
        <f>Sug0.5[[#This Row],[HCCP9]]</f>
        <v>7</v>
      </c>
      <c r="KJ49" s="15">
        <f>Sug0.5[[#This Row],[HCCP10]]</f>
        <v>6</v>
      </c>
      <c r="KK49" s="15">
        <f>Sug0.5[[#This Row],[HCCP11]]</f>
        <v>5</v>
      </c>
      <c r="KL49" s="15">
        <f>Sug0.5[[#This Row],[HCCP12]]</f>
        <v>5</v>
      </c>
      <c r="KM49" s="15">
        <f>Sug0.5[[#This Row],[HCCP13]]</f>
        <v>7</v>
      </c>
      <c r="KN49" s="15">
        <f>Sug0.5[[#This Row],[HCCP14]]</f>
        <v>8</v>
      </c>
      <c r="KO49" s="15">
        <f>Sug0.5[[#This Row],[HCCP15]]</f>
        <v>10</v>
      </c>
      <c r="KP49" s="15">
        <f>Sug0.5[[#This Row],[HCCP16]]</f>
        <v>4</v>
      </c>
      <c r="KQ49" s="15">
        <f>Sug0.5[[#This Row],[HCCP17]]</f>
        <v>6</v>
      </c>
      <c r="KR49" s="15">
        <f>Sug0.5[[#This Row],[HCCP18]]</f>
        <v>10</v>
      </c>
      <c r="KS49" s="15">
        <f>Sug0.5[[#This Row],[HCCP19]]</f>
        <v>10</v>
      </c>
      <c r="KT49" s="15">
        <f>Sug0.5[[#This Row],[HCCP20]]</f>
        <v>12</v>
      </c>
      <c r="KU49" s="15">
        <f>Sug0.5[[#This Row],[HCCP21]]</f>
        <v>15</v>
      </c>
      <c r="KV49" s="15">
        <f>Sug0.5[[#This Row],[HCCP22]]</f>
        <v>12</v>
      </c>
      <c r="KW49" s="15">
        <f>Sug0.5[[#This Row],[HCCP23]]</f>
        <v>10</v>
      </c>
      <c r="KX49" s="15">
        <f>Sug0.5[[#This Row],[HCCP24]]</f>
        <v>12</v>
      </c>
      <c r="KY49" s="15">
        <f>Sug0.5[[#This Row],[HCCP25]]</f>
        <v>10</v>
      </c>
      <c r="KZ49" s="15">
        <f>Sug0.5[[#This Row],[HCCP26]]</f>
        <v>9</v>
      </c>
      <c r="LA49" s="15">
        <f>Sug0.5[[#This Row],[HCCP27]]</f>
        <v>12</v>
      </c>
      <c r="LB49" s="15">
        <f>Reg[[#This Row],[CHDP2]]</f>
        <v>1511</v>
      </c>
      <c r="LC49" s="15">
        <f>Reg[[#This Row],[CHDP3]]</f>
        <v>1546</v>
      </c>
      <c r="LD49" s="15">
        <f>Reg[[#This Row],[CHDP4]]</f>
        <v>1626</v>
      </c>
      <c r="LE49" s="15">
        <f>Reg[[#This Row],[CHDP5]]</f>
        <v>1687</v>
      </c>
      <c r="LF49" s="15">
        <f>Reg[[#This Row],[CHDP6]]</f>
        <v>1757</v>
      </c>
      <c r="LG49" s="15">
        <f>Reg[[#This Row],[CHDP7]]</f>
        <v>1843</v>
      </c>
      <c r="LH49" s="15">
        <f>Reg[[#This Row],[CHDP8]]</f>
        <v>1902</v>
      </c>
      <c r="LI49" s="15">
        <f>Reg[[#This Row],[CHDP9]]</f>
        <v>1979</v>
      </c>
      <c r="LJ49" s="15">
        <f>Reg[[#This Row],[CHDP10]]</f>
        <v>2031</v>
      </c>
      <c r="LK49" s="15">
        <f>Reg[[#This Row],[CHDP11]]</f>
        <v>2098</v>
      </c>
      <c r="LL49" s="15">
        <f>Reg[[#This Row],[CHDP12]]</f>
        <v>2148</v>
      </c>
      <c r="LM49" s="15">
        <f>Reg[[#This Row],[CHDP13]]</f>
        <v>2230</v>
      </c>
      <c r="LN49" s="15">
        <f>Reg[[#This Row],[CHDP14]]</f>
        <v>2339</v>
      </c>
      <c r="LO49" s="15">
        <f>Reg[[#This Row],[CHDP15]]</f>
        <v>2402</v>
      </c>
      <c r="LP49" s="15">
        <f>Reg[[#This Row],[CHDP16]]</f>
        <v>2518</v>
      </c>
      <c r="LQ49" s="15">
        <f>Reg[[#This Row],[CHDP17]]</f>
        <v>2602</v>
      </c>
      <c r="LR49" s="15">
        <f>Reg[[#This Row],[CHDP18]]</f>
        <v>2658</v>
      </c>
      <c r="LS49" s="15">
        <f>Reg[[#This Row],[CHDP19]]</f>
        <v>2723</v>
      </c>
      <c r="LT49" s="15">
        <f>Reg[[#This Row],[CHDP20]]</f>
        <v>2767</v>
      </c>
      <c r="LU49" s="15">
        <f>Reg[[#This Row],[CHDP21]]</f>
        <v>2847</v>
      </c>
      <c r="LV49" s="15">
        <f>Reg[[#This Row],[CHDP22]]</f>
        <v>2889</v>
      </c>
      <c r="LW49" s="15">
        <f>Reg[[#This Row],[CHDP23]]</f>
        <v>2936</v>
      </c>
      <c r="LX49" s="15">
        <f>Reg[[#This Row],[CHDP24]]</f>
        <v>2995</v>
      </c>
      <c r="LY49" s="15">
        <f>Reg[[#This Row],[CHDP25]]</f>
        <v>3054</v>
      </c>
      <c r="LZ49" s="15">
        <f>Reg[[#This Row],[CHDP26]]</f>
        <v>3099</v>
      </c>
      <c r="MA49" s="15">
        <f>Reg[[#This Row],[CHDP27]]</f>
        <v>3167</v>
      </c>
      <c r="MB49" s="15">
        <f>Sug0.2[[#This Row],[CHDP2]]</f>
        <v>1511</v>
      </c>
      <c r="MC49" s="15">
        <f>Sug0.2[[#This Row],[CHDP3]]</f>
        <v>1546</v>
      </c>
      <c r="MD49" s="15">
        <f>Sug0.2[[#This Row],[CHDP4]]</f>
        <v>1626</v>
      </c>
      <c r="ME49" s="15">
        <f>Sug0.2[[#This Row],[CHDP5]]</f>
        <v>1687</v>
      </c>
      <c r="MF49" s="15">
        <f>Sug0.2[[#This Row],[CHDP6]]</f>
        <v>1757</v>
      </c>
      <c r="MG49" s="15">
        <f>Sug0.2[[#This Row],[CHDP7]]</f>
        <v>1842</v>
      </c>
      <c r="MH49" s="15">
        <f>Sug0.2[[#This Row],[CHDP8]]</f>
        <v>1901</v>
      </c>
      <c r="MI49" s="15">
        <f>Sug0.2[[#This Row],[CHDP9]]</f>
        <v>1973</v>
      </c>
      <c r="MJ49" s="15">
        <f>Sug0.2[[#This Row],[CHDP10]]</f>
        <v>2023</v>
      </c>
      <c r="MK49" s="15">
        <f>Sug0.2[[#This Row],[CHDP11]]</f>
        <v>2086</v>
      </c>
      <c r="ML49" s="15">
        <f>Sug0.2[[#This Row],[CHDP12]]</f>
        <v>2133</v>
      </c>
      <c r="MM49" s="15">
        <f>Sug0.2[[#This Row],[CHDP13]]</f>
        <v>2214</v>
      </c>
      <c r="MN49" s="15">
        <f>Sug0.2[[#This Row],[CHDP14]]</f>
        <v>2322</v>
      </c>
      <c r="MO49" s="15">
        <f>Sug0.2[[#This Row],[CHDP15]]</f>
        <v>2381</v>
      </c>
      <c r="MP49" s="15">
        <f>Sug0.2[[#This Row],[CHDP16]]</f>
        <v>2502</v>
      </c>
      <c r="MQ49" s="15">
        <f>Sug0.2[[#This Row],[CHDP17]]</f>
        <v>2581</v>
      </c>
      <c r="MR49" s="15">
        <f>Sug0.2[[#This Row],[CHDP18]]</f>
        <v>2636</v>
      </c>
      <c r="MS49" s="15">
        <f>Sug0.2[[#This Row],[CHDP19]]</f>
        <v>2701</v>
      </c>
      <c r="MT49" s="15">
        <f>Sug0.2[[#This Row],[CHDP20]]</f>
        <v>2748</v>
      </c>
      <c r="MU49" s="15">
        <f>Sug0.2[[#This Row],[CHDP21]]</f>
        <v>2825</v>
      </c>
      <c r="MV49" s="15">
        <f>Sug0.2[[#This Row],[CHDP22]]</f>
        <v>2865</v>
      </c>
      <c r="MW49" s="15">
        <f>Sug0.2[[#This Row],[CHDP23]]</f>
        <v>2907</v>
      </c>
      <c r="MX49" s="15">
        <f>Sug0.2[[#This Row],[CHDP24]]</f>
        <v>2968</v>
      </c>
      <c r="MY49" s="15">
        <f>Sug0.2[[#This Row],[CHDP25]]</f>
        <v>3031</v>
      </c>
      <c r="MZ49" s="15">
        <f>Sug0.2[[#This Row],[CHDP26]]</f>
        <v>3074</v>
      </c>
      <c r="NA49" s="15">
        <f>Sug0.2[[#This Row],[CHDP27]]</f>
        <v>3136</v>
      </c>
      <c r="NB49" s="15">
        <f>Sug0.5[[#This Row],[CHDP2]]</f>
        <v>1511</v>
      </c>
      <c r="NC49" s="15">
        <f>Sug0.5[[#This Row],[CHDP3]]</f>
        <v>1546</v>
      </c>
      <c r="ND49" s="15">
        <f>Sug0.5[[#This Row],[CHDP4]]</f>
        <v>1625</v>
      </c>
      <c r="NE49" s="15">
        <f>Sug0.5[[#This Row],[CHDP5]]</f>
        <v>1685</v>
      </c>
      <c r="NF49" s="15">
        <f>Sug0.5[[#This Row],[CHDP6]]</f>
        <v>1755</v>
      </c>
      <c r="NG49" s="15">
        <f>Sug0.5[[#This Row],[CHDP7]]</f>
        <v>1835</v>
      </c>
      <c r="NH49" s="15">
        <f>Sug0.5[[#This Row],[CHDP8]]</f>
        <v>1892</v>
      </c>
      <c r="NI49" s="15">
        <f>Sug0.5[[#This Row],[CHDP9]]</f>
        <v>1959</v>
      </c>
      <c r="NJ49" s="15">
        <f>Sug0.5[[#This Row],[CHDP10]]</f>
        <v>2004</v>
      </c>
      <c r="NK49" s="15">
        <f>Sug0.5[[#This Row],[CHDP11]]</f>
        <v>2063</v>
      </c>
      <c r="NL49" s="15">
        <f>Sug0.5[[#This Row],[CHDP12]]</f>
        <v>2109</v>
      </c>
      <c r="NM49" s="15">
        <f>Sug0.5[[#This Row],[CHDP13]]</f>
        <v>2188</v>
      </c>
      <c r="NN49" s="15">
        <f>Sug0.5[[#This Row],[CHDP14]]</f>
        <v>2287</v>
      </c>
      <c r="NO49" s="15">
        <f>Sug0.5[[#This Row],[CHDP15]]</f>
        <v>2342</v>
      </c>
      <c r="NP49" s="15">
        <f>Sug0.5[[#This Row],[CHDP16]]</f>
        <v>2457</v>
      </c>
      <c r="NQ49" s="15">
        <f>Sug0.5[[#This Row],[CHDP17]]</f>
        <v>2533</v>
      </c>
      <c r="NR49" s="15">
        <f>Sug0.5[[#This Row],[CHDP18]]</f>
        <v>2585</v>
      </c>
      <c r="NS49" s="15">
        <f>Sug0.5[[#This Row],[CHDP19]]</f>
        <v>2651</v>
      </c>
      <c r="NT49" s="15">
        <f>Sug0.5[[#This Row],[CHDP20]]</f>
        <v>2704</v>
      </c>
      <c r="NU49" s="15">
        <f>Sug0.5[[#This Row],[CHDP21]]</f>
        <v>2773</v>
      </c>
      <c r="NV49" s="15">
        <f>Sug0.5[[#This Row],[CHDP22]]</f>
        <v>2811</v>
      </c>
      <c r="NW49" s="15">
        <f>Sug0.5[[#This Row],[CHDP23]]</f>
        <v>2852</v>
      </c>
      <c r="NX49" s="15">
        <f>Sug0.5[[#This Row],[CHDP24]]</f>
        <v>2907</v>
      </c>
      <c r="NY49" s="15">
        <f>Sug0.5[[#This Row],[CHDP25]]</f>
        <v>2966</v>
      </c>
      <c r="NZ49" s="15">
        <f>Sug0.5[[#This Row],[CHDP26]]</f>
        <v>3014</v>
      </c>
      <c r="OA49" s="15">
        <f>Sug0.5[[#This Row],[CHDP27]]</f>
        <v>3075</v>
      </c>
      <c r="OB49" s="15">
        <f>Reg[[#This Row],[T2DP2]]</f>
        <v>2099</v>
      </c>
      <c r="OC49" s="15">
        <f>Reg[[#This Row],[T2DP3]]</f>
        <v>2293</v>
      </c>
      <c r="OD49" s="15">
        <f>Reg[[#This Row],[T2DP4]]</f>
        <v>2539</v>
      </c>
      <c r="OE49" s="15">
        <f>Reg[[#This Row],[T2DP5]]</f>
        <v>2789</v>
      </c>
      <c r="OF49" s="15">
        <f>Reg[[#This Row],[T2DP6]]</f>
        <v>3028</v>
      </c>
      <c r="OG49" s="15">
        <f>Reg[[#This Row],[T2DP7]]</f>
        <v>3245</v>
      </c>
      <c r="OH49" s="15">
        <f>Reg[[#This Row],[T2DP8]]</f>
        <v>3476</v>
      </c>
      <c r="OI49" s="15">
        <f>Reg[[#This Row],[T2DP9]]</f>
        <v>3667</v>
      </c>
      <c r="OJ49" s="15">
        <f>Reg[[#This Row],[T2DP10]]</f>
        <v>3871</v>
      </c>
      <c r="OK49" s="15">
        <f>Reg[[#This Row],[T2DP11]]</f>
        <v>4101</v>
      </c>
      <c r="OL49" s="15">
        <f>Reg[[#This Row],[T2DP12]]</f>
        <v>4300</v>
      </c>
      <c r="OM49" s="15">
        <f>Reg[[#This Row],[T2DP13]]</f>
        <v>4485</v>
      </c>
      <c r="ON49" s="15">
        <f>Reg[[#This Row],[T2DP14]]</f>
        <v>4676</v>
      </c>
      <c r="OO49" s="15">
        <f>Reg[[#This Row],[T2DP15]]</f>
        <v>4851</v>
      </c>
      <c r="OP49" s="15">
        <f>Reg[[#This Row],[T2DP16]]</f>
        <v>5017</v>
      </c>
      <c r="OQ49" s="15">
        <f>Reg[[#This Row],[T2DP17]]</f>
        <v>5165</v>
      </c>
      <c r="OR49" s="15">
        <f>Reg[[#This Row],[T2DP18]]</f>
        <v>5304</v>
      </c>
      <c r="OS49" s="15">
        <f>Reg[[#This Row],[T2DP19]]</f>
        <v>5432</v>
      </c>
      <c r="OT49" s="15">
        <f>Reg[[#This Row],[T2DP20]]</f>
        <v>5521</v>
      </c>
      <c r="OU49" s="15">
        <f>Reg[[#This Row],[T2DP21]]</f>
        <v>5613</v>
      </c>
      <c r="OV49" s="15">
        <f>Reg[[#This Row],[T2DP22]]</f>
        <v>5701</v>
      </c>
      <c r="OW49" s="15">
        <f>Reg[[#This Row],[T2DP23]]</f>
        <v>5842</v>
      </c>
      <c r="OX49" s="15">
        <f>Reg[[#This Row],[T2DP24]]</f>
        <v>5969</v>
      </c>
      <c r="OY49" s="15">
        <f>Reg[[#This Row],[T2DP25]]</f>
        <v>6037</v>
      </c>
      <c r="OZ49" s="15">
        <f>Reg[[#This Row],[T2DP26]]</f>
        <v>6081</v>
      </c>
      <c r="PA49" s="15">
        <f>Reg[[#This Row],[T2DP27]]</f>
        <v>6160</v>
      </c>
      <c r="PB49" s="15">
        <f>Sug0.2[[#This Row],[T2DP2]]</f>
        <v>2099</v>
      </c>
      <c r="PC49" s="15">
        <f>Sug0.2[[#This Row],[T2DP3]]</f>
        <v>2293</v>
      </c>
      <c r="PD49" s="15">
        <f>Sug0.2[[#This Row],[T2DP4]]</f>
        <v>2537</v>
      </c>
      <c r="PE49" s="15">
        <f>Sug0.2[[#This Row],[T2DP5]]</f>
        <v>2784</v>
      </c>
      <c r="PF49" s="15">
        <f>Sug0.2[[#This Row],[T2DP6]]</f>
        <v>3018</v>
      </c>
      <c r="PG49" s="15">
        <f>Sug0.2[[#This Row],[T2DP7]]</f>
        <v>3226</v>
      </c>
      <c r="PH49" s="15">
        <f>Sug0.2[[#This Row],[T2DP8]]</f>
        <v>3452</v>
      </c>
      <c r="PI49" s="15">
        <f>Sug0.2[[#This Row],[T2DP9]]</f>
        <v>3639</v>
      </c>
      <c r="PJ49" s="15">
        <f>Sug0.2[[#This Row],[T2DP10]]</f>
        <v>3836</v>
      </c>
      <c r="PK49" s="15">
        <f>Sug0.2[[#This Row],[T2DP11]]</f>
        <v>4056</v>
      </c>
      <c r="PL49" s="15">
        <f>Sug0.2[[#This Row],[T2DP12]]</f>
        <v>4255</v>
      </c>
      <c r="PM49" s="15">
        <f>Sug0.2[[#This Row],[T2DP13]]</f>
        <v>4442</v>
      </c>
      <c r="PN49" s="15">
        <f>Sug0.2[[#This Row],[T2DP14]]</f>
        <v>4626</v>
      </c>
      <c r="PO49" s="15">
        <f>Sug0.2[[#This Row],[T2DP15]]</f>
        <v>4789</v>
      </c>
      <c r="PP49" s="15">
        <f>Sug0.2[[#This Row],[T2DP16]]</f>
        <v>4950</v>
      </c>
      <c r="PQ49" s="15">
        <f>Sug0.2[[#This Row],[T2DP17]]</f>
        <v>5095</v>
      </c>
      <c r="PR49" s="15">
        <f>Sug0.2[[#This Row],[T2DP18]]</f>
        <v>5230</v>
      </c>
      <c r="PS49" s="15">
        <f>Sug0.2[[#This Row],[T2DP19]]</f>
        <v>5341</v>
      </c>
      <c r="PT49" s="15">
        <f>Sug0.2[[#This Row],[T2DP20]]</f>
        <v>5432</v>
      </c>
      <c r="PU49" s="15">
        <f>Sug0.2[[#This Row],[T2DP21]]</f>
        <v>5512</v>
      </c>
      <c r="PV49" s="15">
        <f>Sug0.2[[#This Row],[T2DP22]]</f>
        <v>5593</v>
      </c>
      <c r="PW49" s="15">
        <f>Sug0.2[[#This Row],[T2DP23]]</f>
        <v>5723</v>
      </c>
      <c r="PX49" s="15">
        <f>Sug0.2[[#This Row],[T2DP24]]</f>
        <v>5835</v>
      </c>
      <c r="PY49" s="15">
        <f>Sug0.2[[#This Row],[T2DP25]]</f>
        <v>5906</v>
      </c>
      <c r="PZ49" s="15">
        <f>Sug0.2[[#This Row],[T2DP26]]</f>
        <v>5960</v>
      </c>
      <c r="QA49" s="15">
        <f>Sug0.2[[#This Row],[T2DP27]]</f>
        <v>6034</v>
      </c>
      <c r="QB49" s="15">
        <f>Sug0.5[[#This Row],[T2DP2]]</f>
        <v>2099</v>
      </c>
      <c r="QC49" s="15">
        <f>Sug0.5[[#This Row],[T2DP3]]</f>
        <v>2293</v>
      </c>
      <c r="QD49" s="15">
        <f>Sug0.5[[#This Row],[T2DP4]]</f>
        <v>2532</v>
      </c>
      <c r="QE49" s="15">
        <f>Sug0.5[[#This Row],[T2DP5]]</f>
        <v>2780</v>
      </c>
      <c r="QF49" s="15">
        <f>Sug0.5[[#This Row],[T2DP6]]</f>
        <v>3007</v>
      </c>
      <c r="QG49" s="15">
        <f>Sug0.5[[#This Row],[T2DP7]]</f>
        <v>3213</v>
      </c>
      <c r="QH49" s="15">
        <f>Sug0.5[[#This Row],[T2DP8]]</f>
        <v>3422</v>
      </c>
      <c r="QI49" s="15">
        <f>Sug0.5[[#This Row],[T2DP9]]</f>
        <v>3595</v>
      </c>
      <c r="QJ49" s="15">
        <f>Sug0.5[[#This Row],[T2DP10]]</f>
        <v>3775</v>
      </c>
      <c r="QK49" s="15">
        <f>Sug0.5[[#This Row],[T2DP11]]</f>
        <v>3980</v>
      </c>
      <c r="QL49" s="15">
        <f>Sug0.5[[#This Row],[T2DP12]]</f>
        <v>4169</v>
      </c>
      <c r="QM49" s="15">
        <f>Sug0.5[[#This Row],[T2DP13]]</f>
        <v>4344</v>
      </c>
      <c r="QN49" s="15">
        <f>Sug0.5[[#This Row],[T2DP14]]</f>
        <v>4516</v>
      </c>
      <c r="QO49" s="15">
        <f>Sug0.5[[#This Row],[T2DP15]]</f>
        <v>4669</v>
      </c>
      <c r="QP49" s="15">
        <f>Sug0.5[[#This Row],[T2DP16]]</f>
        <v>4823</v>
      </c>
      <c r="QQ49" s="15">
        <f>Sug0.5[[#This Row],[T2DP17]]</f>
        <v>4957</v>
      </c>
      <c r="QR49" s="15">
        <f>Sug0.5[[#This Row],[T2DP18]]</f>
        <v>5076</v>
      </c>
      <c r="QS49" s="15">
        <f>Sug0.5[[#This Row],[T2DP19]]</f>
        <v>5178</v>
      </c>
      <c r="QT49" s="15">
        <f>Sug0.5[[#This Row],[T2DP20]]</f>
        <v>5267</v>
      </c>
      <c r="QU49" s="15">
        <f>Sug0.5[[#This Row],[T2DP21]]</f>
        <v>5337</v>
      </c>
      <c r="QV49" s="15">
        <f>Sug0.5[[#This Row],[T2DP22]]</f>
        <v>5422</v>
      </c>
      <c r="QW49" s="15">
        <f>Sug0.5[[#This Row],[T2DP23]]</f>
        <v>5542</v>
      </c>
      <c r="QX49" s="15">
        <f>Sug0.5[[#This Row],[T2DP24]]</f>
        <v>5640</v>
      </c>
      <c r="QY49" s="15">
        <f>Sug0.5[[#This Row],[T2DP25]]</f>
        <v>5703</v>
      </c>
      <c r="QZ49" s="15">
        <f>Sug0.5[[#This Row],[T2DP26]]</f>
        <v>5753</v>
      </c>
      <c r="RA49" s="15">
        <f>Sug0.5[[#This Row],[T2DP27]]</f>
        <v>5815</v>
      </c>
      <c r="RB49" s="15">
        <f>Reg[[#This Row],[OVEP2]]</f>
        <v>7482</v>
      </c>
      <c r="RC49" s="15">
        <f>Reg[[#This Row],[OVEP3]]</f>
        <v>7976</v>
      </c>
      <c r="RD49" s="15">
        <f>Reg[[#This Row],[OVEP4]]</f>
        <v>8346</v>
      </c>
      <c r="RE49" s="15">
        <f>Reg[[#This Row],[OVEP5]]</f>
        <v>8678</v>
      </c>
      <c r="RF49" s="15">
        <f>Reg[[#This Row],[OVEP6]]</f>
        <v>8933</v>
      </c>
      <c r="RG49" s="15">
        <f>Reg[[#This Row],[OVEP7]]</f>
        <v>9157</v>
      </c>
      <c r="RH49" s="15">
        <f>Reg[[#This Row],[OVEP8]]</f>
        <v>9353</v>
      </c>
      <c r="RI49" s="15">
        <f>Reg[[#This Row],[OVEP9]]</f>
        <v>9412</v>
      </c>
      <c r="RJ49" s="15">
        <f>Reg[[#This Row],[OVEP10]]</f>
        <v>9526</v>
      </c>
      <c r="RK49" s="15">
        <f>Reg[[#This Row],[OVEP11]]</f>
        <v>9604</v>
      </c>
      <c r="RL49" s="15">
        <f>Reg[[#This Row],[OVEP12]]</f>
        <v>9670</v>
      </c>
      <c r="RM49" s="15">
        <f>Reg[[#This Row],[OVEP13]]</f>
        <v>9852</v>
      </c>
      <c r="RN49" s="15">
        <f>Reg[[#This Row],[OVEP14]]</f>
        <v>10012</v>
      </c>
      <c r="RO49" s="15">
        <f>Reg[[#This Row],[OVEP15]]</f>
        <v>10043</v>
      </c>
      <c r="RP49" s="15">
        <f>Reg[[#This Row],[OVEP16]]</f>
        <v>10033</v>
      </c>
      <c r="RQ49" s="15">
        <f>Reg[[#This Row],[OVEP17]]</f>
        <v>10151</v>
      </c>
      <c r="RR49" s="15">
        <f>Reg[[#This Row],[OVEP18]]</f>
        <v>10180</v>
      </c>
      <c r="RS49" s="15">
        <f>Reg[[#This Row],[OVEP19]]</f>
        <v>10236</v>
      </c>
      <c r="RT49" s="15">
        <f>Reg[[#This Row],[OVEP20]]</f>
        <v>10211</v>
      </c>
      <c r="RU49" s="15">
        <f>Reg[[#This Row],[OVEP21]]</f>
        <v>10246</v>
      </c>
      <c r="RV49" s="15">
        <f>Reg[[#This Row],[OVEP22]]</f>
        <v>10273</v>
      </c>
      <c r="RW49" s="15">
        <f>Reg[[#This Row],[OVEP23]]</f>
        <v>10259</v>
      </c>
      <c r="RX49" s="15">
        <f>Reg[[#This Row],[OVEP24]]</f>
        <v>10218</v>
      </c>
      <c r="RY49" s="15">
        <f>Reg[[#This Row],[OVEP25]]</f>
        <v>10208</v>
      </c>
      <c r="RZ49" s="15">
        <f>Reg[[#This Row],[OVEP26]]</f>
        <v>10289</v>
      </c>
      <c r="SA49" s="15">
        <f>Reg[[#This Row],[OVEP27]]</f>
        <v>10261</v>
      </c>
      <c r="SB49" s="15">
        <f>Sug0.2[[#This Row],[OVEP2]]</f>
        <v>7482</v>
      </c>
      <c r="SC49" s="15">
        <f>Sug0.2[[#This Row],[OVEP3]]</f>
        <v>7914</v>
      </c>
      <c r="SD49" s="15">
        <f>Sug0.2[[#This Row],[OVEP4]]</f>
        <v>8262</v>
      </c>
      <c r="SE49" s="15">
        <f>Sug0.2[[#This Row],[OVEP5]]</f>
        <v>8577</v>
      </c>
      <c r="SF49" s="15">
        <f>Sug0.2[[#This Row],[OVEP6]]</f>
        <v>8838</v>
      </c>
      <c r="SG49" s="15">
        <f>Sug0.2[[#This Row],[OVEP7]]</f>
        <v>9046</v>
      </c>
      <c r="SH49" s="15">
        <f>Sug0.2[[#This Row],[OVEP8]]</f>
        <v>9260</v>
      </c>
      <c r="SI49" s="15">
        <f>Sug0.2[[#This Row],[OVEP9]]</f>
        <v>9317</v>
      </c>
      <c r="SJ49" s="15">
        <f>Sug0.2[[#This Row],[OVEP10]]</f>
        <v>9424</v>
      </c>
      <c r="SK49" s="15">
        <f>Sug0.2[[#This Row],[OVEP11]]</f>
        <v>9521</v>
      </c>
      <c r="SL49" s="15">
        <f>Sug0.2[[#This Row],[OVEP12]]</f>
        <v>9578</v>
      </c>
      <c r="SM49" s="15">
        <f>Sug0.2[[#This Row],[OVEP13]]</f>
        <v>9748</v>
      </c>
      <c r="SN49" s="15">
        <f>Sug0.2[[#This Row],[OVEP14]]</f>
        <v>9925</v>
      </c>
      <c r="SO49" s="15">
        <f>Sug0.2[[#This Row],[OVEP15]]</f>
        <v>9974</v>
      </c>
      <c r="SP49" s="15">
        <f>Sug0.2[[#This Row],[OVEP16]]</f>
        <v>9982</v>
      </c>
      <c r="SQ49" s="15">
        <f>Sug0.2[[#This Row],[OVEP17]]</f>
        <v>10090</v>
      </c>
      <c r="SR49" s="15">
        <f>Sug0.2[[#This Row],[OVEP18]]</f>
        <v>10132</v>
      </c>
      <c r="SS49" s="15">
        <f>Sug0.2[[#This Row],[OVEP19]]</f>
        <v>10205</v>
      </c>
      <c r="ST49" s="15">
        <f>Sug0.2[[#This Row],[OVEP20]]</f>
        <v>10181</v>
      </c>
      <c r="SU49" s="15">
        <f>Sug0.2[[#This Row],[OVEP21]]</f>
        <v>10229</v>
      </c>
      <c r="SV49" s="15">
        <f>Sug0.2[[#This Row],[OVEP22]]</f>
        <v>10247</v>
      </c>
      <c r="SW49" s="15">
        <f>Sug0.2[[#This Row],[OVEP23]]</f>
        <v>10248</v>
      </c>
      <c r="SX49" s="15">
        <f>Sug0.2[[#This Row],[OVEP24]]</f>
        <v>10239</v>
      </c>
      <c r="SY49" s="15">
        <f>Sug0.2[[#This Row],[OVEP25]]</f>
        <v>10249</v>
      </c>
      <c r="SZ49" s="15">
        <f>Sug0.2[[#This Row],[OVEP26]]</f>
        <v>10323</v>
      </c>
      <c r="TA49" s="15">
        <f>Sug0.2[[#This Row],[OVEP27]]</f>
        <v>10277</v>
      </c>
      <c r="TB49" s="15">
        <f>Sug0.5[[#This Row],[OVEP2]]</f>
        <v>7482</v>
      </c>
      <c r="TC49" s="15">
        <f>Sug0.5[[#This Row],[OVEP3]]</f>
        <v>7818</v>
      </c>
      <c r="TD49" s="15">
        <f>Sug0.5[[#This Row],[OVEP4]]</f>
        <v>8118</v>
      </c>
      <c r="TE49" s="15">
        <f>Sug0.5[[#This Row],[OVEP5]]</f>
        <v>8408</v>
      </c>
      <c r="TF49" s="15">
        <f>Sug0.5[[#This Row],[OVEP6]]</f>
        <v>8673</v>
      </c>
      <c r="TG49" s="15">
        <f>Sug0.5[[#This Row],[OVEP7]]</f>
        <v>8895</v>
      </c>
      <c r="TH49" s="15">
        <f>Sug0.5[[#This Row],[OVEP8]]</f>
        <v>9103</v>
      </c>
      <c r="TI49" s="15">
        <f>Sug0.5[[#This Row],[OVEP9]]</f>
        <v>9160</v>
      </c>
      <c r="TJ49" s="15">
        <f>Sug0.5[[#This Row],[OVEP10]]</f>
        <v>9265</v>
      </c>
      <c r="TK49" s="15">
        <f>Sug0.5[[#This Row],[OVEP11]]</f>
        <v>9380</v>
      </c>
      <c r="TL49" s="15">
        <f>Sug0.5[[#This Row],[OVEP12]]</f>
        <v>9439</v>
      </c>
      <c r="TM49" s="15">
        <f>Sug0.5[[#This Row],[OVEP13]]</f>
        <v>9653</v>
      </c>
      <c r="TN49" s="15">
        <f>Sug0.5[[#This Row],[OVEP14]]</f>
        <v>9850</v>
      </c>
      <c r="TO49" s="15">
        <f>Sug0.5[[#This Row],[OVEP15]]</f>
        <v>9906</v>
      </c>
      <c r="TP49" s="15">
        <f>Sug0.5[[#This Row],[OVEP16]]</f>
        <v>9933</v>
      </c>
      <c r="TQ49" s="15">
        <f>Sug0.5[[#This Row],[OVEP17]]</f>
        <v>10045</v>
      </c>
      <c r="TR49" s="15">
        <f>Sug0.5[[#This Row],[OVEP18]]</f>
        <v>10107</v>
      </c>
      <c r="TS49" s="15">
        <f>Sug0.5[[#This Row],[OVEP19]]</f>
        <v>10189</v>
      </c>
      <c r="TT49" s="15">
        <f>Sug0.5[[#This Row],[OVEP20]]</f>
        <v>10198</v>
      </c>
      <c r="TU49" s="15">
        <f>Sug0.5[[#This Row],[OVEP21]]</f>
        <v>10247</v>
      </c>
      <c r="TV49" s="15">
        <f>Sug0.5[[#This Row],[OVEP22]]</f>
        <v>10314</v>
      </c>
      <c r="TW49" s="15">
        <f>Sug0.5[[#This Row],[OVEP23]]</f>
        <v>10311</v>
      </c>
      <c r="TX49" s="15">
        <f>Sug0.5[[#This Row],[OVEP24]]</f>
        <v>10303</v>
      </c>
      <c r="TY49" s="15">
        <f>Sug0.5[[#This Row],[OVEP25]]</f>
        <v>10309</v>
      </c>
      <c r="TZ49" s="15">
        <f>Sug0.5[[#This Row],[OVEP26]]</f>
        <v>10419</v>
      </c>
      <c r="UA49" s="15">
        <f>Sug0.5[[#This Row],[OVEP27]]</f>
        <v>10390</v>
      </c>
      <c r="UB49" s="15">
        <f>Reg[[#This Row],[OBEP2]]</f>
        <v>8316</v>
      </c>
      <c r="UC49" s="15">
        <f>Reg[[#This Row],[OBEP3]]</f>
        <v>8285</v>
      </c>
      <c r="UD49" s="15">
        <f>Reg[[#This Row],[OBEP4]]</f>
        <v>8268</v>
      </c>
      <c r="UE49" s="15">
        <f>Reg[[#This Row],[OBEP5]]</f>
        <v>8249</v>
      </c>
      <c r="UF49" s="15">
        <f>Reg[[#This Row],[OBEP6]]</f>
        <v>8269</v>
      </c>
      <c r="UG49" s="15">
        <f>Reg[[#This Row],[OBEP7]]</f>
        <v>8287</v>
      </c>
      <c r="UH49" s="15">
        <f>Reg[[#This Row],[OBEP8]]</f>
        <v>8276</v>
      </c>
      <c r="UI49" s="15">
        <f>Reg[[#This Row],[OBEP9]]</f>
        <v>8343</v>
      </c>
      <c r="UJ49" s="15">
        <f>Reg[[#This Row],[OBEP10]]</f>
        <v>8349</v>
      </c>
      <c r="UK49" s="15">
        <f>Reg[[#This Row],[OBEP11]]</f>
        <v>8375</v>
      </c>
      <c r="UL49" s="15">
        <f>Reg[[#This Row],[OBEP12]]</f>
        <v>8396</v>
      </c>
      <c r="UM49" s="15">
        <f>Reg[[#This Row],[OBEP13]]</f>
        <v>8355</v>
      </c>
      <c r="UN49" s="15">
        <f>Reg[[#This Row],[OBEP14]]</f>
        <v>8360</v>
      </c>
      <c r="UO49" s="15">
        <f>Reg[[#This Row],[OBEP15]]</f>
        <v>8388</v>
      </c>
      <c r="UP49" s="15">
        <f>Reg[[#This Row],[OBEP16]]</f>
        <v>8453</v>
      </c>
      <c r="UQ49" s="15">
        <f>Reg[[#This Row],[OBEP17]]</f>
        <v>8428</v>
      </c>
      <c r="UR49" s="15">
        <f>Reg[[#This Row],[OBEP18]]</f>
        <v>8417</v>
      </c>
      <c r="US49" s="15">
        <f>Reg[[#This Row],[OBEP19]]</f>
        <v>8373</v>
      </c>
      <c r="UT49" s="15">
        <f>Reg[[#This Row],[OBEP20]]</f>
        <v>8353</v>
      </c>
      <c r="UU49" s="15">
        <f>Reg[[#This Row],[OBEP21]]</f>
        <v>8368</v>
      </c>
      <c r="UV49" s="15">
        <f>Reg[[#This Row],[OBEP22]]</f>
        <v>8391</v>
      </c>
      <c r="UW49" s="15">
        <f>Reg[[#This Row],[OBEP23]]</f>
        <v>8413</v>
      </c>
      <c r="UX49" s="15">
        <f>Reg[[#This Row],[OBEP24]]</f>
        <v>8461</v>
      </c>
      <c r="UY49" s="15">
        <f>Reg[[#This Row],[OBEP25]]</f>
        <v>8509</v>
      </c>
      <c r="UZ49" s="15">
        <f>Reg[[#This Row],[OBEP26]]</f>
        <v>8441</v>
      </c>
      <c r="VA49" s="15">
        <f>Reg[[#This Row],[OBEP27]]</f>
        <v>8440</v>
      </c>
      <c r="VB49" s="15">
        <f>Sug0.2[[#This Row],[OBEP2]]</f>
        <v>8316</v>
      </c>
      <c r="VC49" s="15">
        <f>Sug0.2[[#This Row],[OBEP3]]</f>
        <v>8259</v>
      </c>
      <c r="VD49" s="15">
        <f>Sug0.2[[#This Row],[OBEP4]]</f>
        <v>8209</v>
      </c>
      <c r="VE49" s="15">
        <f>Sug0.2[[#This Row],[OBEP5]]</f>
        <v>8162</v>
      </c>
      <c r="VF49" s="15">
        <f>Sug0.2[[#This Row],[OBEP6]]</f>
        <v>8144</v>
      </c>
      <c r="VG49" s="15">
        <f>Sug0.2[[#This Row],[OBEP7]]</f>
        <v>8132</v>
      </c>
      <c r="VH49" s="15">
        <f>Sug0.2[[#This Row],[OBEP8]]</f>
        <v>8087</v>
      </c>
      <c r="VI49" s="15">
        <f>Sug0.2[[#This Row],[OBEP9]]</f>
        <v>8146</v>
      </c>
      <c r="VJ49" s="15">
        <f>Sug0.2[[#This Row],[OBEP10]]</f>
        <v>8143</v>
      </c>
      <c r="VK49" s="15">
        <f>Sug0.2[[#This Row],[OBEP11]]</f>
        <v>8138</v>
      </c>
      <c r="VL49" s="15">
        <f>Sug0.2[[#This Row],[OBEP12]]</f>
        <v>8144</v>
      </c>
      <c r="VM49" s="15">
        <f>Sug0.2[[#This Row],[OBEP13]]</f>
        <v>8100</v>
      </c>
      <c r="VN49" s="15">
        <f>Sug0.2[[#This Row],[OBEP14]]</f>
        <v>8083</v>
      </c>
      <c r="VO49" s="15">
        <f>Sug0.2[[#This Row],[OBEP15]]</f>
        <v>8086</v>
      </c>
      <c r="VP49" s="15">
        <f>Sug0.2[[#This Row],[OBEP16]]</f>
        <v>8132</v>
      </c>
      <c r="VQ49" s="15">
        <f>Sug0.2[[#This Row],[OBEP17]]</f>
        <v>8099</v>
      </c>
      <c r="VR49" s="15">
        <f>Sug0.2[[#This Row],[OBEP18]]</f>
        <v>8080</v>
      </c>
      <c r="VS49" s="15">
        <f>Sug0.2[[#This Row],[OBEP19]]</f>
        <v>8014</v>
      </c>
      <c r="VT49" s="15">
        <f>Sug0.2[[#This Row],[OBEP20]]</f>
        <v>7995</v>
      </c>
      <c r="VU49" s="15">
        <f>Sug0.2[[#This Row],[OBEP21]]</f>
        <v>7995</v>
      </c>
      <c r="VV49" s="15">
        <f>Sug0.2[[#This Row],[OBEP22]]</f>
        <v>8013</v>
      </c>
      <c r="VW49" s="15">
        <f>Sug0.2[[#This Row],[OBEP23]]</f>
        <v>8013</v>
      </c>
      <c r="VX49" s="15">
        <f>Sug0.2[[#This Row],[OBEP24]]</f>
        <v>8049</v>
      </c>
      <c r="VY49" s="15">
        <f>Sug0.2[[#This Row],[OBEP25]]</f>
        <v>8080</v>
      </c>
      <c r="VZ49" s="15">
        <f>Sug0.2[[#This Row],[OBEP26]]</f>
        <v>8016</v>
      </c>
      <c r="WA49" s="15">
        <f>Sug0.2[[#This Row],[OBEP27]]</f>
        <v>8017</v>
      </c>
      <c r="WB49" s="15">
        <f>Sug0.5[[#This Row],[OBEP2]]</f>
        <v>8316</v>
      </c>
      <c r="WC49" s="15">
        <f>Sug0.5[[#This Row],[OBEP3]]</f>
        <v>8204</v>
      </c>
      <c r="WD49" s="15">
        <f>Sug0.5[[#This Row],[OBEP4]]</f>
        <v>8085</v>
      </c>
      <c r="WE49" s="15">
        <f>Sug0.5[[#This Row],[OBEP5]]</f>
        <v>7981</v>
      </c>
      <c r="WF49" s="15">
        <f>Sug0.5[[#This Row],[OBEP6]]</f>
        <v>7892</v>
      </c>
      <c r="WG49" s="15">
        <f>Sug0.5[[#This Row],[OBEP7]]</f>
        <v>7821</v>
      </c>
      <c r="WH49" s="15">
        <f>Sug0.5[[#This Row],[OBEP8]]</f>
        <v>7726</v>
      </c>
      <c r="WI49" s="15">
        <f>Sug0.5[[#This Row],[OBEP9]]</f>
        <v>7733</v>
      </c>
      <c r="WJ49" s="15">
        <f>Sug0.5[[#This Row],[OBEP10]]</f>
        <v>7692</v>
      </c>
      <c r="WK49" s="15">
        <f>Sug0.5[[#This Row],[OBEP11]]</f>
        <v>7633</v>
      </c>
      <c r="WL49" s="15">
        <f>Sug0.5[[#This Row],[OBEP12]]</f>
        <v>7605</v>
      </c>
      <c r="WM49" s="15">
        <f>Sug0.5[[#This Row],[OBEP13]]</f>
        <v>7521</v>
      </c>
      <c r="WN49" s="15">
        <f>Sug0.5[[#This Row],[OBEP14]]</f>
        <v>7463</v>
      </c>
      <c r="WO49" s="15">
        <f>Sug0.5[[#This Row],[OBEP15]]</f>
        <v>7431</v>
      </c>
      <c r="WP49" s="15">
        <f>Sug0.5[[#This Row],[OBEP16]]</f>
        <v>7445</v>
      </c>
      <c r="WQ49" s="15">
        <f>Sug0.5[[#This Row],[OBEP17]]</f>
        <v>7384</v>
      </c>
      <c r="WR49" s="15">
        <f>Sug0.5[[#This Row],[OBEP18]]</f>
        <v>7340</v>
      </c>
      <c r="WS49" s="15">
        <f>Sug0.5[[#This Row],[OBEP19]]</f>
        <v>7249</v>
      </c>
      <c r="WT49" s="15">
        <f>Sug0.5[[#This Row],[OBEP20]]</f>
        <v>7213</v>
      </c>
      <c r="WU49" s="15">
        <f>Sug0.5[[#This Row],[OBEP21]]</f>
        <v>7199</v>
      </c>
      <c r="WV49" s="15">
        <f>Sug0.5[[#This Row],[OBEP22]]</f>
        <v>7179</v>
      </c>
      <c r="WW49" s="15">
        <f>Sug0.5[[#This Row],[OBEP23]]</f>
        <v>7180</v>
      </c>
      <c r="WX49" s="15">
        <f>Sug0.5[[#This Row],[OBEP24]]</f>
        <v>7206</v>
      </c>
      <c r="WY49" s="15">
        <f>Sug0.5[[#This Row],[OBEP25]]</f>
        <v>7232</v>
      </c>
      <c r="WZ49" s="15">
        <f>Sug0.5[[#This Row],[OBEP26]]</f>
        <v>7158</v>
      </c>
      <c r="XA49" s="15">
        <f>Sug0.5[[#This Row],[OBEP27]]</f>
        <v>7151</v>
      </c>
    </row>
    <row r="50" spans="2:625" x14ac:dyDescent="0.25">
      <c r="B50" s="11">
        <f>Reg[[#This Row],[STEP2]]</f>
        <v>6343</v>
      </c>
      <c r="C50" s="11">
        <f>Reg[[#This Row],[STEP3]]</f>
        <v>6905</v>
      </c>
      <c r="D50" s="11">
        <f>Reg[[#This Row],[STEP4]]</f>
        <v>7365</v>
      </c>
      <c r="E50" s="11">
        <f>Reg[[#This Row],[STEP5]]</f>
        <v>7797</v>
      </c>
      <c r="F50" s="11">
        <f>Reg[[#This Row],[STEP6]]</f>
        <v>8161</v>
      </c>
      <c r="G50" s="11">
        <f>Reg[[#This Row],[STEP7]]</f>
        <v>8422</v>
      </c>
      <c r="H50" s="11">
        <f>Reg[[#This Row],[STEP8]]</f>
        <v>8700</v>
      </c>
      <c r="I50" s="11">
        <f>Reg[[#This Row],[STEP9]]</f>
        <v>8949</v>
      </c>
      <c r="J50" s="11">
        <f>Reg[[#This Row],[STEP10]]</f>
        <v>9078</v>
      </c>
      <c r="K50" s="11">
        <f>Reg[[#This Row],[STEP11]]</f>
        <v>9184</v>
      </c>
      <c r="L50" s="11">
        <f>Reg[[#This Row],[STEP12]]</f>
        <v>9281</v>
      </c>
      <c r="M50" s="11">
        <f>Reg[[#This Row],[STEP13]]</f>
        <v>9449</v>
      </c>
      <c r="N50" s="11">
        <f>Reg[[#This Row],[STEP14]]</f>
        <v>9578</v>
      </c>
      <c r="O50" s="11">
        <f>Reg[[#This Row],[STEP15]]</f>
        <v>9665</v>
      </c>
      <c r="P50" s="11">
        <f>Reg[[#This Row],[STEP16]]</f>
        <v>9686</v>
      </c>
      <c r="Q50" s="11">
        <f>Reg[[#This Row],[STEP17]]</f>
        <v>9779</v>
      </c>
      <c r="R50" s="11">
        <f>Reg[[#This Row],[STEP18]]</f>
        <v>9889</v>
      </c>
      <c r="S50" s="11">
        <f>Reg[[#This Row],[STEP19]]</f>
        <v>9867</v>
      </c>
      <c r="T50" s="11">
        <f>Reg[[#This Row],[STEP20]]</f>
        <v>9808</v>
      </c>
      <c r="U50" s="11">
        <f>Reg[[#This Row],[STEP21]]</f>
        <v>9901</v>
      </c>
      <c r="V50" s="11">
        <f>Reg[[#This Row],[STEP22]]</f>
        <v>9934</v>
      </c>
      <c r="W50" s="11">
        <f>Reg[[#This Row],[STEP23]]</f>
        <v>9878</v>
      </c>
      <c r="X50" s="11">
        <f>Reg[[#This Row],[STEP24]]</f>
        <v>9843</v>
      </c>
      <c r="Y50" s="11">
        <f>Reg[[#This Row],[STEP25]]</f>
        <v>9807</v>
      </c>
      <c r="Z50" s="11">
        <f>Reg[[#This Row],[STEP26]]</f>
        <v>9830</v>
      </c>
      <c r="AA50" s="11">
        <f>Reg[[#This Row],[STEP27]]</f>
        <v>9829</v>
      </c>
      <c r="AB50" s="11">
        <f>Sug0.2[[#This Row],[STEP2]]</f>
        <v>6343</v>
      </c>
      <c r="AC50" s="11">
        <f>Sug0.2[[#This Row],[STEP3]]</f>
        <v>6867</v>
      </c>
      <c r="AD50" s="11">
        <f>Sug0.2[[#This Row],[STEP4]]</f>
        <v>7284</v>
      </c>
      <c r="AE50" s="11">
        <f>Sug0.2[[#This Row],[STEP5]]</f>
        <v>7687</v>
      </c>
      <c r="AF50" s="11">
        <f>Sug0.2[[#This Row],[STEP6]]</f>
        <v>8025</v>
      </c>
      <c r="AG50" s="11">
        <f>Sug0.2[[#This Row],[STEP7]]</f>
        <v>8267</v>
      </c>
      <c r="AH50" s="11">
        <f>Sug0.2[[#This Row],[STEP8]]</f>
        <v>8525</v>
      </c>
      <c r="AI50" s="11">
        <f>Sug0.2[[#This Row],[STEP9]]</f>
        <v>8766</v>
      </c>
      <c r="AJ50" s="11">
        <f>Sug0.2[[#This Row],[STEP10]]</f>
        <v>8880</v>
      </c>
      <c r="AK50" s="11">
        <f>Sug0.2[[#This Row],[STEP11]]</f>
        <v>8977</v>
      </c>
      <c r="AL50" s="11">
        <f>Sug0.2[[#This Row],[STEP12]]</f>
        <v>9081</v>
      </c>
      <c r="AM50" s="11">
        <f>Sug0.2[[#This Row],[STEP13]]</f>
        <v>9248</v>
      </c>
      <c r="AN50" s="11">
        <f>Sug0.2[[#This Row],[STEP14]]</f>
        <v>9369</v>
      </c>
      <c r="AO50" s="11">
        <f>Sug0.2[[#This Row],[STEP15]]</f>
        <v>9435</v>
      </c>
      <c r="AP50" s="11">
        <f>Sug0.2[[#This Row],[STEP16]]</f>
        <v>9477</v>
      </c>
      <c r="AQ50" s="11">
        <f>Sug0.2[[#This Row],[STEP17]]</f>
        <v>9555</v>
      </c>
      <c r="AR50" s="11">
        <f>Sug0.2[[#This Row],[STEP18]]</f>
        <v>9685</v>
      </c>
      <c r="AS50" s="11">
        <f>Sug0.2[[#This Row],[STEP19]]</f>
        <v>9671</v>
      </c>
      <c r="AT50" s="11">
        <f>Sug0.2[[#This Row],[STEP20]]</f>
        <v>9626</v>
      </c>
      <c r="AU50" s="11">
        <f>Sug0.2[[#This Row],[STEP21]]</f>
        <v>9714</v>
      </c>
      <c r="AV50" s="11">
        <f>Sug0.2[[#This Row],[STEP22]]</f>
        <v>9759</v>
      </c>
      <c r="AW50" s="11">
        <f>Sug0.2[[#This Row],[STEP23]]</f>
        <v>9733</v>
      </c>
      <c r="AX50" s="11">
        <f>Sug0.2[[#This Row],[STEP24]]</f>
        <v>9698</v>
      </c>
      <c r="AY50" s="11">
        <f>Sug0.2[[#This Row],[STEP25]]</f>
        <v>9663</v>
      </c>
      <c r="AZ50" s="11">
        <f>Sug0.2[[#This Row],[STEP26]]</f>
        <v>9702</v>
      </c>
      <c r="BA50" s="11">
        <f>Sug0.2[[#This Row],[STEP27]]</f>
        <v>9727</v>
      </c>
      <c r="BB50" s="11">
        <f>Sug0.5[[#This Row],[STEP2]]</f>
        <v>6343</v>
      </c>
      <c r="BC50" s="11">
        <f>Sug0.5[[#This Row],[STEP3]]</f>
        <v>6797</v>
      </c>
      <c r="BD50" s="11">
        <f>Sug0.5[[#This Row],[STEP4]]</f>
        <v>7147</v>
      </c>
      <c r="BE50" s="11">
        <f>Sug0.5[[#This Row],[STEP5]]</f>
        <v>7512</v>
      </c>
      <c r="BF50" s="11">
        <f>Sug0.5[[#This Row],[STEP6]]</f>
        <v>7826</v>
      </c>
      <c r="BG50" s="11">
        <f>Sug0.5[[#This Row],[STEP7]]</f>
        <v>8032</v>
      </c>
      <c r="BH50" s="11">
        <f>Sug0.5[[#This Row],[STEP8]]</f>
        <v>8262</v>
      </c>
      <c r="BI50" s="11">
        <f>Sug0.5[[#This Row],[STEP9]]</f>
        <v>8450</v>
      </c>
      <c r="BJ50" s="11">
        <f>Sug0.5[[#This Row],[STEP10]]</f>
        <v>8561</v>
      </c>
      <c r="BK50" s="11">
        <f>Sug0.5[[#This Row],[STEP11]]</f>
        <v>8655</v>
      </c>
      <c r="BL50" s="11">
        <f>Sug0.5[[#This Row],[STEP12]]</f>
        <v>8739</v>
      </c>
      <c r="BM50" s="11">
        <f>Sug0.5[[#This Row],[STEP13]]</f>
        <v>8873</v>
      </c>
      <c r="BN50" s="11">
        <f>Sug0.5[[#This Row],[STEP14]]</f>
        <v>9007</v>
      </c>
      <c r="BO50" s="11">
        <f>Sug0.5[[#This Row],[STEP15]]</f>
        <v>9082</v>
      </c>
      <c r="BP50" s="11">
        <f>Sug0.5[[#This Row],[STEP16]]</f>
        <v>9139</v>
      </c>
      <c r="BQ50" s="11">
        <f>Sug0.5[[#This Row],[STEP17]]</f>
        <v>9223</v>
      </c>
      <c r="BR50" s="11">
        <f>Sug0.5[[#This Row],[STEP18]]</f>
        <v>9360</v>
      </c>
      <c r="BS50" s="11">
        <f>Sug0.5[[#This Row],[STEP19]]</f>
        <v>9340</v>
      </c>
      <c r="BT50" s="11">
        <f>Sug0.5[[#This Row],[STEP20]]</f>
        <v>9306</v>
      </c>
      <c r="BU50" s="11">
        <f>Sug0.5[[#This Row],[STEP21]]</f>
        <v>9388</v>
      </c>
      <c r="BV50" s="11">
        <f>Sug0.5[[#This Row],[STEP22]]</f>
        <v>9467</v>
      </c>
      <c r="BW50" s="11">
        <f>Sug0.5[[#This Row],[STEP23]]</f>
        <v>9454</v>
      </c>
      <c r="BX50" s="11">
        <f>Sug0.5[[#This Row],[STEP24]]</f>
        <v>9441</v>
      </c>
      <c r="BY50" s="11">
        <f>Sug0.5[[#This Row],[STEP25]]</f>
        <v>9412</v>
      </c>
      <c r="BZ50" s="11">
        <f>Sug0.5[[#This Row],[STEP26]]</f>
        <v>9478</v>
      </c>
      <c r="CA50" s="11">
        <f>Sug0.5[[#This Row],[STEP27]]</f>
        <v>9540</v>
      </c>
      <c r="CB50" s="11">
        <f>Reg[[#This Row],[NASP2]]</f>
        <v>702</v>
      </c>
      <c r="CC50" s="11">
        <f>Reg[[#This Row],[NASP3]]</f>
        <v>845</v>
      </c>
      <c r="CD50" s="11">
        <f>Reg[[#This Row],[NASP4]]</f>
        <v>1010</v>
      </c>
      <c r="CE50" s="11">
        <f>Reg[[#This Row],[NASP5]]</f>
        <v>1183</v>
      </c>
      <c r="CF50" s="11">
        <f>Reg[[#This Row],[NASP6]]</f>
        <v>1365</v>
      </c>
      <c r="CG50" s="11">
        <f>Reg[[#This Row],[NASP7]]</f>
        <v>1558</v>
      </c>
      <c r="CH50" s="11">
        <f>Reg[[#This Row],[NASP8]]</f>
        <v>1728</v>
      </c>
      <c r="CI50" s="11">
        <f>Reg[[#This Row],[NASP9]]</f>
        <v>1878</v>
      </c>
      <c r="CJ50" s="11">
        <f>Reg[[#This Row],[NASP10]]</f>
        <v>2030</v>
      </c>
      <c r="CK50" s="11">
        <f>Reg[[#This Row],[NASP11]]</f>
        <v>2218</v>
      </c>
      <c r="CL50" s="11">
        <f>Reg[[#This Row],[NASP12]]</f>
        <v>2391</v>
      </c>
      <c r="CM50" s="11">
        <f>Reg[[#This Row],[NASP13]]</f>
        <v>2533</v>
      </c>
      <c r="CN50" s="11">
        <f>Reg[[#This Row],[NASP14]]</f>
        <v>2693</v>
      </c>
      <c r="CO50" s="11">
        <f>Reg[[#This Row],[NASP15]]</f>
        <v>2824</v>
      </c>
      <c r="CP50" s="11">
        <f>Reg[[#This Row],[NASP16]]</f>
        <v>2974</v>
      </c>
      <c r="CQ50" s="11">
        <f>Reg[[#This Row],[NASP17]]</f>
        <v>3114</v>
      </c>
      <c r="CR50" s="11">
        <f>Reg[[#This Row],[NASP18]]</f>
        <v>3210</v>
      </c>
      <c r="CS50" s="11">
        <f>Reg[[#This Row],[NASP19]]</f>
        <v>3338</v>
      </c>
      <c r="CT50" s="11">
        <f>Reg[[#This Row],[NASP20]]</f>
        <v>3466</v>
      </c>
      <c r="CU50" s="11">
        <f>Reg[[#This Row],[NASP21]]</f>
        <v>3559</v>
      </c>
      <c r="CV50" s="11">
        <f>Reg[[#This Row],[NASP22]]</f>
        <v>3709</v>
      </c>
      <c r="CW50" s="11">
        <f>Reg[[#This Row],[NASP23]]</f>
        <v>3843</v>
      </c>
      <c r="CX50" s="11">
        <f>Reg[[#This Row],[NASP24]]</f>
        <v>3955</v>
      </c>
      <c r="CY50" s="11">
        <f>Reg[[#This Row],[NASP25]]</f>
        <v>4041</v>
      </c>
      <c r="CZ50" s="11">
        <f>Reg[[#This Row],[NASP26]]</f>
        <v>4096</v>
      </c>
      <c r="DA50" s="11">
        <f>Reg[[#This Row],[NASP27]]</f>
        <v>4151</v>
      </c>
      <c r="DB50" s="11">
        <f>Sug0.2[[#This Row],[NASP2]]</f>
        <v>702</v>
      </c>
      <c r="DC50" s="11">
        <f>Sug0.2[[#This Row],[NASP3]]</f>
        <v>837</v>
      </c>
      <c r="DD50" s="11">
        <f>Sug0.2[[#This Row],[NASP4]]</f>
        <v>992</v>
      </c>
      <c r="DE50" s="11">
        <f>Sug0.2[[#This Row],[NASP5]]</f>
        <v>1147</v>
      </c>
      <c r="DF50" s="11">
        <f>Sug0.2[[#This Row],[NASP6]]</f>
        <v>1314</v>
      </c>
      <c r="DG50" s="11">
        <f>Sug0.2[[#This Row],[NASP7]]</f>
        <v>1495</v>
      </c>
      <c r="DH50" s="11">
        <f>Sug0.2[[#This Row],[NASP8]]</f>
        <v>1650</v>
      </c>
      <c r="DI50" s="11">
        <f>Sug0.2[[#This Row],[NASP9]]</f>
        <v>1780</v>
      </c>
      <c r="DJ50" s="11">
        <f>Sug0.2[[#This Row],[NASP10]]</f>
        <v>1912</v>
      </c>
      <c r="DK50" s="11">
        <f>Sug0.2[[#This Row],[NASP11]]</f>
        <v>2086</v>
      </c>
      <c r="DL50" s="11">
        <f>Sug0.2[[#This Row],[NASP12]]</f>
        <v>2240</v>
      </c>
      <c r="DM50" s="11">
        <f>Sug0.2[[#This Row],[NASP13]]</f>
        <v>2366</v>
      </c>
      <c r="DN50" s="11">
        <f>Sug0.2[[#This Row],[NASP14]]</f>
        <v>2511</v>
      </c>
      <c r="DO50" s="11">
        <f>Sug0.2[[#This Row],[NASP15]]</f>
        <v>2635</v>
      </c>
      <c r="DP50" s="11">
        <f>Sug0.2[[#This Row],[NASP16]]</f>
        <v>2766</v>
      </c>
      <c r="DQ50" s="11">
        <f>Sug0.2[[#This Row],[NASP17]]</f>
        <v>2897</v>
      </c>
      <c r="DR50" s="11">
        <f>Sug0.2[[#This Row],[NASP18]]</f>
        <v>2981</v>
      </c>
      <c r="DS50" s="11">
        <f>Sug0.2[[#This Row],[NASP19]]</f>
        <v>3097</v>
      </c>
      <c r="DT50" s="11">
        <f>Sug0.2[[#This Row],[NASP20]]</f>
        <v>3210</v>
      </c>
      <c r="DU50" s="11">
        <f>Sug0.2[[#This Row],[NASP21]]</f>
        <v>3302</v>
      </c>
      <c r="DV50" s="11">
        <f>Sug0.2[[#This Row],[NASP22]]</f>
        <v>3439</v>
      </c>
      <c r="DW50" s="11">
        <f>Sug0.2[[#This Row],[NASP23]]</f>
        <v>3552</v>
      </c>
      <c r="DX50" s="11">
        <f>Sug0.2[[#This Row],[NASP24]]</f>
        <v>3661</v>
      </c>
      <c r="DY50" s="11">
        <f>Sug0.2[[#This Row],[NASP25]]</f>
        <v>3743</v>
      </c>
      <c r="DZ50" s="11">
        <f>Sug0.2[[#This Row],[NASP26]]</f>
        <v>3792</v>
      </c>
      <c r="EA50" s="11">
        <f>Sug0.2[[#This Row],[NASP27]]</f>
        <v>3834</v>
      </c>
      <c r="EB50" s="15">
        <f>Sug0.5[[#This Row],[NASP2]]</f>
        <v>702</v>
      </c>
      <c r="EC50" s="15">
        <f>Sug0.5[[#This Row],[NASP3]]</f>
        <v>817</v>
      </c>
      <c r="ED50" s="15">
        <f>Sug0.5[[#This Row],[NASP4]]</f>
        <v>938</v>
      </c>
      <c r="EE50" s="15">
        <f>Sug0.5[[#This Row],[NASP5]]</f>
        <v>1063</v>
      </c>
      <c r="EF50" s="15">
        <f>Sug0.5[[#This Row],[NASP6]]</f>
        <v>1197</v>
      </c>
      <c r="EG50" s="15">
        <f>Sug0.5[[#This Row],[NASP7]]</f>
        <v>1353</v>
      </c>
      <c r="EH50" s="15">
        <f>Sug0.5[[#This Row],[NASP8]]</f>
        <v>1477</v>
      </c>
      <c r="EI50" s="15">
        <f>Sug0.5[[#This Row],[NASP9]]</f>
        <v>1585</v>
      </c>
      <c r="EJ50" s="15">
        <f>Sug0.5[[#This Row],[NASP10]]</f>
        <v>1690</v>
      </c>
      <c r="EK50" s="15">
        <f>Sug0.5[[#This Row],[NASP11]]</f>
        <v>1825</v>
      </c>
      <c r="EL50" s="15">
        <f>Sug0.5[[#This Row],[NASP12]]</f>
        <v>1952</v>
      </c>
      <c r="EM50" s="15">
        <f>Sug0.5[[#This Row],[NASP13]]</f>
        <v>2051</v>
      </c>
      <c r="EN50" s="15">
        <f>Sug0.5[[#This Row],[NASP14]]</f>
        <v>2159</v>
      </c>
      <c r="EO50" s="15">
        <f>Sug0.5[[#This Row],[NASP15]]</f>
        <v>2267</v>
      </c>
      <c r="EP50" s="15">
        <f>Sug0.5[[#This Row],[NASP16]]</f>
        <v>2376</v>
      </c>
      <c r="EQ50" s="15">
        <f>Sug0.5[[#This Row],[NASP17]]</f>
        <v>2481</v>
      </c>
      <c r="ER50" s="15">
        <f>Sug0.5[[#This Row],[NASP18]]</f>
        <v>2550</v>
      </c>
      <c r="ES50" s="15">
        <f>Sug0.5[[#This Row],[NASP19]]</f>
        <v>2660</v>
      </c>
      <c r="ET50" s="15">
        <f>Sug0.5[[#This Row],[NASP20]]</f>
        <v>2752</v>
      </c>
      <c r="EU50" s="15">
        <f>Sug0.5[[#This Row],[NASP21]]</f>
        <v>2825</v>
      </c>
      <c r="EV50" s="15">
        <f>Sug0.5[[#This Row],[NASP22]]</f>
        <v>2946</v>
      </c>
      <c r="EW50" s="15">
        <f>Sug0.5[[#This Row],[NASP23]]</f>
        <v>3044</v>
      </c>
      <c r="EX50" s="15">
        <f>Sug0.5[[#This Row],[NASP24]]</f>
        <v>3122</v>
      </c>
      <c r="EY50" s="15">
        <f>Sug0.5[[#This Row],[NASP25]]</f>
        <v>3181</v>
      </c>
      <c r="EZ50" s="15">
        <f>Sug0.5[[#This Row],[NASP26]]</f>
        <v>3213</v>
      </c>
      <c r="FA50" s="15">
        <f>Sug0.5[[#This Row],[NASP27]]</f>
        <v>3240</v>
      </c>
      <c r="FB50" s="15">
        <f>Reg[[#This Row],[CIRP2]]</f>
        <v>61</v>
      </c>
      <c r="FC50" s="15">
        <f>Reg[[#This Row],[CIRP3]]</f>
        <v>69</v>
      </c>
      <c r="FD50" s="15">
        <f>Reg[[#This Row],[CIRP4]]</f>
        <v>76</v>
      </c>
      <c r="FE50" s="15">
        <f>Reg[[#This Row],[CIRP5]]</f>
        <v>86</v>
      </c>
      <c r="FF50" s="15">
        <f>Reg[[#This Row],[CIRP6]]</f>
        <v>94</v>
      </c>
      <c r="FG50" s="15">
        <f>Reg[[#This Row],[CIRP7]]</f>
        <v>120</v>
      </c>
      <c r="FH50" s="15">
        <f>Reg[[#This Row],[CIRP8]]</f>
        <v>129</v>
      </c>
      <c r="FI50" s="15">
        <f>Reg[[#This Row],[CIRP9]]</f>
        <v>145</v>
      </c>
      <c r="FJ50" s="15">
        <f>Reg[[#This Row],[CIRP10]]</f>
        <v>163</v>
      </c>
      <c r="FK50" s="15">
        <f>Reg[[#This Row],[CIRP11]]</f>
        <v>181</v>
      </c>
      <c r="FL50" s="15">
        <f>Reg[[#This Row],[CIRP12]]</f>
        <v>197</v>
      </c>
      <c r="FM50" s="15">
        <f>Reg[[#This Row],[CIRP13]]</f>
        <v>199</v>
      </c>
      <c r="FN50" s="15">
        <f>Reg[[#This Row],[CIRP14]]</f>
        <v>211</v>
      </c>
      <c r="FO50" s="15">
        <f>Reg[[#This Row],[CIRP15]]</f>
        <v>229</v>
      </c>
      <c r="FP50" s="15">
        <f>Reg[[#This Row],[CIRP16]]</f>
        <v>251</v>
      </c>
      <c r="FQ50" s="15">
        <f>Reg[[#This Row],[CIRP17]]</f>
        <v>258</v>
      </c>
      <c r="FR50" s="15">
        <f>Reg[[#This Row],[CIRP18]]</f>
        <v>280</v>
      </c>
      <c r="FS50" s="15">
        <f>Reg[[#This Row],[CIRP19]]</f>
        <v>288</v>
      </c>
      <c r="FT50" s="15">
        <f>Reg[[#This Row],[CIRP20]]</f>
        <v>307</v>
      </c>
      <c r="FU50" s="15">
        <f>Reg[[#This Row],[CIRP21]]</f>
        <v>319</v>
      </c>
      <c r="FV50" s="15">
        <f>Reg[[#This Row],[CIRP22]]</f>
        <v>348</v>
      </c>
      <c r="FW50" s="15">
        <f>Reg[[#This Row],[CIRP23]]</f>
        <v>374</v>
      </c>
      <c r="FX50" s="15">
        <f>Reg[[#This Row],[CIRP24]]</f>
        <v>380</v>
      </c>
      <c r="FY50" s="15">
        <f>Reg[[#This Row],[CIRP25]]</f>
        <v>398</v>
      </c>
      <c r="FZ50" s="15">
        <f>Reg[[#This Row],[CIRP26]]</f>
        <v>423</v>
      </c>
      <c r="GA50" s="15">
        <f>Reg[[#This Row],[CIRP27]]</f>
        <v>436</v>
      </c>
      <c r="GB50" s="15">
        <f>Sug0.2[[#This Row],[CIRP2]]</f>
        <v>61</v>
      </c>
      <c r="GC50" s="15">
        <f>Sug0.2[[#This Row],[CIRP3]]</f>
        <v>68</v>
      </c>
      <c r="GD50" s="15">
        <f>Sug0.2[[#This Row],[CIRP4]]</f>
        <v>74</v>
      </c>
      <c r="GE50" s="15">
        <f>Sug0.2[[#This Row],[CIRP5]]</f>
        <v>84</v>
      </c>
      <c r="GF50" s="15">
        <f>Sug0.2[[#This Row],[CIRP6]]</f>
        <v>90</v>
      </c>
      <c r="GG50" s="15">
        <f>Sug0.2[[#This Row],[CIRP7]]</f>
        <v>116</v>
      </c>
      <c r="GH50" s="15">
        <f>Sug0.2[[#This Row],[CIRP8]]</f>
        <v>121</v>
      </c>
      <c r="GI50" s="15">
        <f>Sug0.2[[#This Row],[CIRP9]]</f>
        <v>136</v>
      </c>
      <c r="GJ50" s="15">
        <f>Sug0.2[[#This Row],[CIRP10]]</f>
        <v>152</v>
      </c>
      <c r="GK50" s="15">
        <f>Sug0.2[[#This Row],[CIRP11]]</f>
        <v>168</v>
      </c>
      <c r="GL50" s="15">
        <f>Sug0.2[[#This Row],[CIRP12]]</f>
        <v>184</v>
      </c>
      <c r="GM50" s="15">
        <f>Sug0.2[[#This Row],[CIRP13]]</f>
        <v>184</v>
      </c>
      <c r="GN50" s="15">
        <f>Sug0.2[[#This Row],[CIRP14]]</f>
        <v>193</v>
      </c>
      <c r="GO50" s="15">
        <f>Sug0.2[[#This Row],[CIRP15]]</f>
        <v>209</v>
      </c>
      <c r="GP50" s="15">
        <f>Sug0.2[[#This Row],[CIRP16]]</f>
        <v>227</v>
      </c>
      <c r="GQ50" s="15">
        <f>Sug0.2[[#This Row],[CIRP17]]</f>
        <v>235</v>
      </c>
      <c r="GR50" s="15">
        <f>Sug0.2[[#This Row],[CIRP18]]</f>
        <v>254</v>
      </c>
      <c r="GS50" s="15">
        <f>Sug0.2[[#This Row],[CIRP19]]</f>
        <v>263</v>
      </c>
      <c r="GT50" s="15">
        <f>Sug0.2[[#This Row],[CIRP20]]</f>
        <v>280</v>
      </c>
      <c r="GU50" s="15">
        <f>Sug0.2[[#This Row],[CIRP21]]</f>
        <v>289</v>
      </c>
      <c r="GV50" s="15">
        <f>Sug0.2[[#This Row],[CIRP22]]</f>
        <v>315</v>
      </c>
      <c r="GW50" s="15">
        <f>Sug0.2[[#This Row],[CIRP23]]</f>
        <v>339</v>
      </c>
      <c r="GX50" s="15">
        <f>Sug0.2[[#This Row],[CIRP24]]</f>
        <v>346</v>
      </c>
      <c r="GY50" s="15">
        <f>Sug0.2[[#This Row],[CIRP25]]</f>
        <v>363</v>
      </c>
      <c r="GZ50" s="15">
        <f>Sug0.2[[#This Row],[CIRP26]]</f>
        <v>380</v>
      </c>
      <c r="HA50" s="15">
        <f>Sug0.2[[#This Row],[CIRP27]]</f>
        <v>391</v>
      </c>
      <c r="HB50" s="15">
        <f>Sug0.5[[#This Row],[CIRP2]]</f>
        <v>61</v>
      </c>
      <c r="HC50" s="15">
        <f>Sug0.5[[#This Row],[CIRP3]]</f>
        <v>68</v>
      </c>
      <c r="HD50" s="15">
        <f>Sug0.5[[#This Row],[CIRP4]]</f>
        <v>72</v>
      </c>
      <c r="HE50" s="15">
        <f>Sug0.5[[#This Row],[CIRP5]]</f>
        <v>77</v>
      </c>
      <c r="HF50" s="15">
        <f>Sug0.5[[#This Row],[CIRP6]]</f>
        <v>83</v>
      </c>
      <c r="HG50" s="15">
        <f>Sug0.5[[#This Row],[CIRP7]]</f>
        <v>103</v>
      </c>
      <c r="HH50" s="15">
        <f>Sug0.5[[#This Row],[CIRP8]]</f>
        <v>104</v>
      </c>
      <c r="HI50" s="15">
        <f>Sug0.5[[#This Row],[CIRP9]]</f>
        <v>114</v>
      </c>
      <c r="HJ50" s="15">
        <f>Sug0.5[[#This Row],[CIRP10]]</f>
        <v>128</v>
      </c>
      <c r="HK50" s="15">
        <f>Sug0.5[[#This Row],[CIRP11]]</f>
        <v>143</v>
      </c>
      <c r="HL50" s="15">
        <f>Sug0.5[[#This Row],[CIRP12]]</f>
        <v>156</v>
      </c>
      <c r="HM50" s="15">
        <f>Sug0.5[[#This Row],[CIRP13]]</f>
        <v>154</v>
      </c>
      <c r="HN50" s="15">
        <f>Sug0.5[[#This Row],[CIRP14]]</f>
        <v>157</v>
      </c>
      <c r="HO50" s="15">
        <f>Sug0.5[[#This Row],[CIRP15]]</f>
        <v>170</v>
      </c>
      <c r="HP50" s="15">
        <f>Sug0.5[[#This Row],[CIRP16]]</f>
        <v>181</v>
      </c>
      <c r="HQ50" s="15">
        <f>Sug0.5[[#This Row],[CIRP17]]</f>
        <v>183</v>
      </c>
      <c r="HR50" s="15">
        <f>Sug0.5[[#This Row],[CIRP18]]</f>
        <v>200</v>
      </c>
      <c r="HS50" s="15">
        <f>Sug0.5[[#This Row],[CIRP19]]</f>
        <v>204</v>
      </c>
      <c r="HT50" s="15">
        <f>Sug0.5[[#This Row],[CIRP20]]</f>
        <v>217</v>
      </c>
      <c r="HU50" s="15">
        <f>Sug0.5[[#This Row],[CIRP21]]</f>
        <v>225</v>
      </c>
      <c r="HV50" s="15">
        <f>Sug0.5[[#This Row],[CIRP22]]</f>
        <v>233</v>
      </c>
      <c r="HW50" s="15">
        <f>Sug0.5[[#This Row],[CIRP23]]</f>
        <v>250</v>
      </c>
      <c r="HX50" s="15">
        <f>Sug0.5[[#This Row],[CIRP24]]</f>
        <v>255</v>
      </c>
      <c r="HY50" s="15">
        <f>Sug0.5[[#This Row],[CIRP25]]</f>
        <v>271</v>
      </c>
      <c r="HZ50" s="15">
        <f>Sug0.5[[#This Row],[CIRP26]]</f>
        <v>283</v>
      </c>
      <c r="IA50" s="15">
        <f>Sug0.5[[#This Row],[CIRP27]]</f>
        <v>295</v>
      </c>
      <c r="IB50" s="15">
        <f>Reg[[#This Row],[HCCP2]]</f>
        <v>3</v>
      </c>
      <c r="IC50" s="15">
        <f>Reg[[#This Row],[HCCP3]]</f>
        <v>2</v>
      </c>
      <c r="ID50" s="15">
        <f>Reg[[#This Row],[HCCP4]]</f>
        <v>2</v>
      </c>
      <c r="IE50" s="15">
        <f>Reg[[#This Row],[HCCP5]]</f>
        <v>7</v>
      </c>
      <c r="IF50" s="15">
        <f>Reg[[#This Row],[HCCP6]]</f>
        <v>9</v>
      </c>
      <c r="IG50" s="15">
        <f>Reg[[#This Row],[HCCP7]]</f>
        <v>5</v>
      </c>
      <c r="IH50" s="15">
        <f>Reg[[#This Row],[HCCP8]]</f>
        <v>6</v>
      </c>
      <c r="II50" s="15">
        <f>Reg[[#This Row],[HCCP9]]</f>
        <v>6</v>
      </c>
      <c r="IJ50" s="15">
        <f>Reg[[#This Row],[HCCP10]]</f>
        <v>8</v>
      </c>
      <c r="IK50" s="15">
        <f>Reg[[#This Row],[HCCP11]]</f>
        <v>8</v>
      </c>
      <c r="IL50" s="15">
        <f>Reg[[#This Row],[HCCP12]]</f>
        <v>11</v>
      </c>
      <c r="IM50" s="15">
        <f>Reg[[#This Row],[HCCP13]]</f>
        <v>14</v>
      </c>
      <c r="IN50" s="15">
        <f>Reg[[#This Row],[HCCP14]]</f>
        <v>14</v>
      </c>
      <c r="IO50" s="15">
        <f>Reg[[#This Row],[HCCP15]]</f>
        <v>15</v>
      </c>
      <c r="IP50" s="15">
        <f>Reg[[#This Row],[HCCP16]]</f>
        <v>14</v>
      </c>
      <c r="IQ50" s="15">
        <f>Reg[[#This Row],[HCCP17]]</f>
        <v>15</v>
      </c>
      <c r="IR50" s="15">
        <f>Reg[[#This Row],[HCCP18]]</f>
        <v>9</v>
      </c>
      <c r="IS50" s="15">
        <f>Reg[[#This Row],[HCCP19]]</f>
        <v>8</v>
      </c>
      <c r="IT50" s="15">
        <f>Reg[[#This Row],[HCCP20]]</f>
        <v>15</v>
      </c>
      <c r="IU50" s="15">
        <f>Reg[[#This Row],[HCCP21]]</f>
        <v>15</v>
      </c>
      <c r="IV50" s="15">
        <f>Reg[[#This Row],[HCCP22]]</f>
        <v>15</v>
      </c>
      <c r="IW50" s="15">
        <f>Reg[[#This Row],[HCCP23]]</f>
        <v>14</v>
      </c>
      <c r="IX50" s="15">
        <f>Reg[[#This Row],[HCCP24]]</f>
        <v>18</v>
      </c>
      <c r="IY50" s="15">
        <f>Reg[[#This Row],[HCCP25]]</f>
        <v>18</v>
      </c>
      <c r="IZ50" s="15">
        <f>Reg[[#This Row],[HCCP26]]</f>
        <v>18</v>
      </c>
      <c r="JA50" s="15">
        <f>Reg[[#This Row],[HCCP27]]</f>
        <v>24</v>
      </c>
      <c r="JB50" s="15">
        <f>Sug0.2[[#This Row],[HCCP2]]</f>
        <v>3</v>
      </c>
      <c r="JC50" s="15">
        <f>Sug0.2[[#This Row],[HCCP3]]</f>
        <v>2</v>
      </c>
      <c r="JD50" s="15">
        <f>Sug0.2[[#This Row],[HCCP4]]</f>
        <v>2</v>
      </c>
      <c r="JE50" s="15">
        <f>Sug0.2[[#This Row],[HCCP5]]</f>
        <v>7</v>
      </c>
      <c r="JF50" s="15">
        <f>Sug0.2[[#This Row],[HCCP6]]</f>
        <v>9</v>
      </c>
      <c r="JG50" s="15">
        <f>Sug0.2[[#This Row],[HCCP7]]</f>
        <v>5</v>
      </c>
      <c r="JH50" s="15">
        <f>Sug0.2[[#This Row],[HCCP8]]</f>
        <v>6</v>
      </c>
      <c r="JI50" s="15">
        <f>Sug0.2[[#This Row],[HCCP9]]</f>
        <v>6</v>
      </c>
      <c r="JJ50" s="15">
        <f>Sug0.2[[#This Row],[HCCP10]]</f>
        <v>7</v>
      </c>
      <c r="JK50" s="15">
        <f>Sug0.2[[#This Row],[HCCP11]]</f>
        <v>7</v>
      </c>
      <c r="JL50" s="15">
        <f>Sug0.2[[#This Row],[HCCP12]]</f>
        <v>10</v>
      </c>
      <c r="JM50" s="15">
        <f>Sug0.2[[#This Row],[HCCP13]]</f>
        <v>13</v>
      </c>
      <c r="JN50" s="15">
        <f>Sug0.2[[#This Row],[HCCP14]]</f>
        <v>14</v>
      </c>
      <c r="JO50" s="15">
        <f>Sug0.2[[#This Row],[HCCP15]]</f>
        <v>13</v>
      </c>
      <c r="JP50" s="15">
        <f>Sug0.2[[#This Row],[HCCP16]]</f>
        <v>14</v>
      </c>
      <c r="JQ50" s="15">
        <f>Sug0.2[[#This Row],[HCCP17]]</f>
        <v>13</v>
      </c>
      <c r="JR50" s="15">
        <f>Sug0.2[[#This Row],[HCCP18]]</f>
        <v>9</v>
      </c>
      <c r="JS50" s="15">
        <f>Sug0.2[[#This Row],[HCCP19]]</f>
        <v>6</v>
      </c>
      <c r="JT50" s="15">
        <f>Sug0.2[[#This Row],[HCCP20]]</f>
        <v>13</v>
      </c>
      <c r="JU50" s="15">
        <f>Sug0.2[[#This Row],[HCCP21]]</f>
        <v>14</v>
      </c>
      <c r="JV50" s="15">
        <f>Sug0.2[[#This Row],[HCCP22]]</f>
        <v>14</v>
      </c>
      <c r="JW50" s="15">
        <f>Sug0.2[[#This Row],[HCCP23]]</f>
        <v>13</v>
      </c>
      <c r="JX50" s="15">
        <f>Sug0.2[[#This Row],[HCCP24]]</f>
        <v>16</v>
      </c>
      <c r="JY50" s="15">
        <f>Sug0.2[[#This Row],[HCCP25]]</f>
        <v>18</v>
      </c>
      <c r="JZ50" s="15">
        <f>Sug0.2[[#This Row],[HCCP26]]</f>
        <v>18</v>
      </c>
      <c r="KA50" s="15">
        <f>Sug0.2[[#This Row],[HCCP27]]</f>
        <v>23</v>
      </c>
      <c r="KB50" s="15">
        <f>Sug0.5[[#This Row],[HCCP2]]</f>
        <v>3</v>
      </c>
      <c r="KC50" s="15">
        <f>Sug0.5[[#This Row],[HCCP3]]</f>
        <v>2</v>
      </c>
      <c r="KD50" s="15">
        <f>Sug0.5[[#This Row],[HCCP4]]</f>
        <v>2</v>
      </c>
      <c r="KE50" s="15">
        <f>Sug0.5[[#This Row],[HCCP5]]</f>
        <v>7</v>
      </c>
      <c r="KF50" s="15">
        <f>Sug0.5[[#This Row],[HCCP6]]</f>
        <v>9</v>
      </c>
      <c r="KG50" s="15">
        <f>Sug0.5[[#This Row],[HCCP7]]</f>
        <v>4</v>
      </c>
      <c r="KH50" s="15">
        <f>Sug0.5[[#This Row],[HCCP8]]</f>
        <v>5</v>
      </c>
      <c r="KI50" s="15">
        <f>Sug0.5[[#This Row],[HCCP9]]</f>
        <v>5</v>
      </c>
      <c r="KJ50" s="15">
        <f>Sug0.5[[#This Row],[HCCP10]]</f>
        <v>6</v>
      </c>
      <c r="KK50" s="15">
        <f>Sug0.5[[#This Row],[HCCP11]]</f>
        <v>6</v>
      </c>
      <c r="KL50" s="15">
        <f>Sug0.5[[#This Row],[HCCP12]]</f>
        <v>9</v>
      </c>
      <c r="KM50" s="15">
        <f>Sug0.5[[#This Row],[HCCP13]]</f>
        <v>11</v>
      </c>
      <c r="KN50" s="15">
        <f>Sug0.5[[#This Row],[HCCP14]]</f>
        <v>11</v>
      </c>
      <c r="KO50" s="15">
        <f>Sug0.5[[#This Row],[HCCP15]]</f>
        <v>10</v>
      </c>
      <c r="KP50" s="15">
        <f>Sug0.5[[#This Row],[HCCP16]]</f>
        <v>10</v>
      </c>
      <c r="KQ50" s="15">
        <f>Sug0.5[[#This Row],[HCCP17]]</f>
        <v>11</v>
      </c>
      <c r="KR50" s="15">
        <f>Sug0.5[[#This Row],[HCCP18]]</f>
        <v>8</v>
      </c>
      <c r="KS50" s="15">
        <f>Sug0.5[[#This Row],[HCCP19]]</f>
        <v>5</v>
      </c>
      <c r="KT50" s="15">
        <f>Sug0.5[[#This Row],[HCCP20]]</f>
        <v>10</v>
      </c>
      <c r="KU50" s="15">
        <f>Sug0.5[[#This Row],[HCCP21]]</f>
        <v>10</v>
      </c>
      <c r="KV50" s="15">
        <f>Sug0.5[[#This Row],[HCCP22]]</f>
        <v>10</v>
      </c>
      <c r="KW50" s="15">
        <f>Sug0.5[[#This Row],[HCCP23]]</f>
        <v>11</v>
      </c>
      <c r="KX50" s="15">
        <f>Sug0.5[[#This Row],[HCCP24]]</f>
        <v>15</v>
      </c>
      <c r="KY50" s="15">
        <f>Sug0.5[[#This Row],[HCCP25]]</f>
        <v>16</v>
      </c>
      <c r="KZ50" s="15">
        <f>Sug0.5[[#This Row],[HCCP26]]</f>
        <v>15</v>
      </c>
      <c r="LA50" s="15">
        <f>Sug0.5[[#This Row],[HCCP27]]</f>
        <v>17</v>
      </c>
      <c r="LB50" s="15">
        <f>Reg[[#This Row],[CHDP2]]</f>
        <v>1484</v>
      </c>
      <c r="LC50" s="15">
        <f>Reg[[#This Row],[CHDP3]]</f>
        <v>1487</v>
      </c>
      <c r="LD50" s="15">
        <f>Reg[[#This Row],[CHDP4]]</f>
        <v>1502</v>
      </c>
      <c r="LE50" s="15">
        <f>Reg[[#This Row],[CHDP5]]</f>
        <v>1519</v>
      </c>
      <c r="LF50" s="15">
        <f>Reg[[#This Row],[CHDP6]]</f>
        <v>1551</v>
      </c>
      <c r="LG50" s="15">
        <f>Reg[[#This Row],[CHDP7]]</f>
        <v>1542</v>
      </c>
      <c r="LH50" s="15">
        <f>Reg[[#This Row],[CHDP8]]</f>
        <v>1572</v>
      </c>
      <c r="LI50" s="15">
        <f>Reg[[#This Row],[CHDP9]]</f>
        <v>1605</v>
      </c>
      <c r="LJ50" s="15">
        <f>Reg[[#This Row],[CHDP10]]</f>
        <v>1612</v>
      </c>
      <c r="LK50" s="15">
        <f>Reg[[#This Row],[CHDP11]]</f>
        <v>1656</v>
      </c>
      <c r="LL50" s="15">
        <f>Reg[[#This Row],[CHDP12]]</f>
        <v>1659</v>
      </c>
      <c r="LM50" s="15">
        <f>Reg[[#This Row],[CHDP13]]</f>
        <v>1674</v>
      </c>
      <c r="LN50" s="15">
        <f>Reg[[#This Row],[CHDP14]]</f>
        <v>1725</v>
      </c>
      <c r="LO50" s="15">
        <f>Reg[[#This Row],[CHDP15]]</f>
        <v>1747</v>
      </c>
      <c r="LP50" s="15">
        <f>Reg[[#This Row],[CHDP16]]</f>
        <v>1767</v>
      </c>
      <c r="LQ50" s="15">
        <f>Reg[[#This Row],[CHDP17]]</f>
        <v>1773</v>
      </c>
      <c r="LR50" s="15">
        <f>Reg[[#This Row],[CHDP18]]</f>
        <v>1770</v>
      </c>
      <c r="LS50" s="15">
        <f>Reg[[#This Row],[CHDP19]]</f>
        <v>1769</v>
      </c>
      <c r="LT50" s="15">
        <f>Reg[[#This Row],[CHDP20]]</f>
        <v>1750</v>
      </c>
      <c r="LU50" s="15">
        <f>Reg[[#This Row],[CHDP21]]</f>
        <v>1752</v>
      </c>
      <c r="LV50" s="15">
        <f>Reg[[#This Row],[CHDP22]]</f>
        <v>1735</v>
      </c>
      <c r="LW50" s="15">
        <f>Reg[[#This Row],[CHDP23]]</f>
        <v>1703</v>
      </c>
      <c r="LX50" s="15">
        <f>Reg[[#This Row],[CHDP24]]</f>
        <v>1730</v>
      </c>
      <c r="LY50" s="15">
        <f>Reg[[#This Row],[CHDP25]]</f>
        <v>1746</v>
      </c>
      <c r="LZ50" s="15">
        <f>Reg[[#This Row],[CHDP26]]</f>
        <v>1773</v>
      </c>
      <c r="MA50" s="15">
        <f>Reg[[#This Row],[CHDP27]]</f>
        <v>1767</v>
      </c>
      <c r="MB50" s="15">
        <f>Sug0.2[[#This Row],[CHDP2]]</f>
        <v>1484</v>
      </c>
      <c r="MC50" s="15">
        <f>Sug0.2[[#This Row],[CHDP3]]</f>
        <v>1487</v>
      </c>
      <c r="MD50" s="15">
        <f>Sug0.2[[#This Row],[CHDP4]]</f>
        <v>1502</v>
      </c>
      <c r="ME50" s="15">
        <f>Sug0.2[[#This Row],[CHDP5]]</f>
        <v>1519</v>
      </c>
      <c r="MF50" s="15">
        <f>Sug0.2[[#This Row],[CHDP6]]</f>
        <v>1551</v>
      </c>
      <c r="MG50" s="15">
        <f>Sug0.2[[#This Row],[CHDP7]]</f>
        <v>1537</v>
      </c>
      <c r="MH50" s="15">
        <f>Sug0.2[[#This Row],[CHDP8]]</f>
        <v>1568</v>
      </c>
      <c r="MI50" s="15">
        <f>Sug0.2[[#This Row],[CHDP9]]</f>
        <v>1597</v>
      </c>
      <c r="MJ50" s="15">
        <f>Sug0.2[[#This Row],[CHDP10]]</f>
        <v>1601</v>
      </c>
      <c r="MK50" s="15">
        <f>Sug0.2[[#This Row],[CHDP11]]</f>
        <v>1646</v>
      </c>
      <c r="ML50" s="15">
        <f>Sug0.2[[#This Row],[CHDP12]]</f>
        <v>1648</v>
      </c>
      <c r="MM50" s="15">
        <f>Sug0.2[[#This Row],[CHDP13]]</f>
        <v>1661</v>
      </c>
      <c r="MN50" s="15">
        <f>Sug0.2[[#This Row],[CHDP14]]</f>
        <v>1711</v>
      </c>
      <c r="MO50" s="15">
        <f>Sug0.2[[#This Row],[CHDP15]]</f>
        <v>1731</v>
      </c>
      <c r="MP50" s="15">
        <f>Sug0.2[[#This Row],[CHDP16]]</f>
        <v>1750</v>
      </c>
      <c r="MQ50" s="15">
        <f>Sug0.2[[#This Row],[CHDP17]]</f>
        <v>1756</v>
      </c>
      <c r="MR50" s="15">
        <f>Sug0.2[[#This Row],[CHDP18]]</f>
        <v>1753</v>
      </c>
      <c r="MS50" s="15">
        <f>Sug0.2[[#This Row],[CHDP19]]</f>
        <v>1751</v>
      </c>
      <c r="MT50" s="15">
        <f>Sug0.2[[#This Row],[CHDP20]]</f>
        <v>1729</v>
      </c>
      <c r="MU50" s="15">
        <f>Sug0.2[[#This Row],[CHDP21]]</f>
        <v>1731</v>
      </c>
      <c r="MV50" s="15">
        <f>Sug0.2[[#This Row],[CHDP22]]</f>
        <v>1712</v>
      </c>
      <c r="MW50" s="15">
        <f>Sug0.2[[#This Row],[CHDP23]]</f>
        <v>1676</v>
      </c>
      <c r="MX50" s="15">
        <f>Sug0.2[[#This Row],[CHDP24]]</f>
        <v>1700</v>
      </c>
      <c r="MY50" s="15">
        <f>Sug0.2[[#This Row],[CHDP25]]</f>
        <v>1714</v>
      </c>
      <c r="MZ50" s="15">
        <f>Sug0.2[[#This Row],[CHDP26]]</f>
        <v>1744</v>
      </c>
      <c r="NA50" s="15">
        <f>Sug0.2[[#This Row],[CHDP27]]</f>
        <v>1734</v>
      </c>
      <c r="NB50" s="15">
        <f>Sug0.5[[#This Row],[CHDP2]]</f>
        <v>1484</v>
      </c>
      <c r="NC50" s="15">
        <f>Sug0.5[[#This Row],[CHDP3]]</f>
        <v>1487</v>
      </c>
      <c r="ND50" s="15">
        <f>Sug0.5[[#This Row],[CHDP4]]</f>
        <v>1501</v>
      </c>
      <c r="NE50" s="15">
        <f>Sug0.5[[#This Row],[CHDP5]]</f>
        <v>1517</v>
      </c>
      <c r="NF50" s="15">
        <f>Sug0.5[[#This Row],[CHDP6]]</f>
        <v>1545</v>
      </c>
      <c r="NG50" s="15">
        <f>Sug0.5[[#This Row],[CHDP7]]</f>
        <v>1529</v>
      </c>
      <c r="NH50" s="15">
        <f>Sug0.5[[#This Row],[CHDP8]]</f>
        <v>1560</v>
      </c>
      <c r="NI50" s="15">
        <f>Sug0.5[[#This Row],[CHDP9]]</f>
        <v>1591</v>
      </c>
      <c r="NJ50" s="15">
        <f>Sug0.5[[#This Row],[CHDP10]]</f>
        <v>1594</v>
      </c>
      <c r="NK50" s="15">
        <f>Sug0.5[[#This Row],[CHDP11]]</f>
        <v>1632</v>
      </c>
      <c r="NL50" s="15">
        <f>Sug0.5[[#This Row],[CHDP12]]</f>
        <v>1631</v>
      </c>
      <c r="NM50" s="15">
        <f>Sug0.5[[#This Row],[CHDP13]]</f>
        <v>1645</v>
      </c>
      <c r="NN50" s="15">
        <f>Sug0.5[[#This Row],[CHDP14]]</f>
        <v>1700</v>
      </c>
      <c r="NO50" s="15">
        <f>Sug0.5[[#This Row],[CHDP15]]</f>
        <v>1709</v>
      </c>
      <c r="NP50" s="15">
        <f>Sug0.5[[#This Row],[CHDP16]]</f>
        <v>1725</v>
      </c>
      <c r="NQ50" s="15">
        <f>Sug0.5[[#This Row],[CHDP17]]</f>
        <v>1729</v>
      </c>
      <c r="NR50" s="15">
        <f>Sug0.5[[#This Row],[CHDP18]]</f>
        <v>1725</v>
      </c>
      <c r="NS50" s="15">
        <f>Sug0.5[[#This Row],[CHDP19]]</f>
        <v>1717</v>
      </c>
      <c r="NT50" s="15">
        <f>Sug0.5[[#This Row],[CHDP20]]</f>
        <v>1700</v>
      </c>
      <c r="NU50" s="15">
        <f>Sug0.5[[#This Row],[CHDP21]]</f>
        <v>1702</v>
      </c>
      <c r="NV50" s="15">
        <f>Sug0.5[[#This Row],[CHDP22]]</f>
        <v>1684</v>
      </c>
      <c r="NW50" s="15">
        <f>Sug0.5[[#This Row],[CHDP23]]</f>
        <v>1644</v>
      </c>
      <c r="NX50" s="15">
        <f>Sug0.5[[#This Row],[CHDP24]]</f>
        <v>1669</v>
      </c>
      <c r="NY50" s="15">
        <f>Sug0.5[[#This Row],[CHDP25]]</f>
        <v>1683</v>
      </c>
      <c r="NZ50" s="15">
        <f>Sug0.5[[#This Row],[CHDP26]]</f>
        <v>1708</v>
      </c>
      <c r="OA50" s="15">
        <f>Sug0.5[[#This Row],[CHDP27]]</f>
        <v>1699</v>
      </c>
      <c r="OB50" s="15">
        <f>Reg[[#This Row],[T2DP2]]</f>
        <v>2116</v>
      </c>
      <c r="OC50" s="15">
        <f>Reg[[#This Row],[T2DP3]]</f>
        <v>2162</v>
      </c>
      <c r="OD50" s="15">
        <f>Reg[[#This Row],[T2DP4]]</f>
        <v>2229</v>
      </c>
      <c r="OE50" s="15">
        <f>Reg[[#This Row],[T2DP5]]</f>
        <v>2322</v>
      </c>
      <c r="OF50" s="15">
        <f>Reg[[#This Row],[T2DP6]]</f>
        <v>2429</v>
      </c>
      <c r="OG50" s="15">
        <f>Reg[[#This Row],[T2DP7]]</f>
        <v>2528</v>
      </c>
      <c r="OH50" s="15">
        <f>Reg[[#This Row],[T2DP8]]</f>
        <v>2605</v>
      </c>
      <c r="OI50" s="15">
        <f>Reg[[#This Row],[T2DP9]]</f>
        <v>2722</v>
      </c>
      <c r="OJ50" s="15">
        <f>Reg[[#This Row],[T2DP10]]</f>
        <v>2812</v>
      </c>
      <c r="OK50" s="15">
        <f>Reg[[#This Row],[T2DP11]]</f>
        <v>2890</v>
      </c>
      <c r="OL50" s="15">
        <f>Reg[[#This Row],[T2DP12]]</f>
        <v>2996</v>
      </c>
      <c r="OM50" s="15">
        <f>Reg[[#This Row],[T2DP13]]</f>
        <v>3102</v>
      </c>
      <c r="ON50" s="15">
        <f>Reg[[#This Row],[T2DP14]]</f>
        <v>3183</v>
      </c>
      <c r="OO50" s="15">
        <f>Reg[[#This Row],[T2DP15]]</f>
        <v>3271</v>
      </c>
      <c r="OP50" s="15">
        <f>Reg[[#This Row],[T2DP16]]</f>
        <v>3348</v>
      </c>
      <c r="OQ50" s="15">
        <f>Reg[[#This Row],[T2DP17]]</f>
        <v>3438</v>
      </c>
      <c r="OR50" s="15">
        <f>Reg[[#This Row],[T2DP18]]</f>
        <v>3499</v>
      </c>
      <c r="OS50" s="15">
        <f>Reg[[#This Row],[T2DP19]]</f>
        <v>3518</v>
      </c>
      <c r="OT50" s="15">
        <f>Reg[[#This Row],[T2DP20]]</f>
        <v>3570</v>
      </c>
      <c r="OU50" s="15">
        <f>Reg[[#This Row],[T2DP21]]</f>
        <v>3658</v>
      </c>
      <c r="OV50" s="15">
        <f>Reg[[#This Row],[T2DP22]]</f>
        <v>3712</v>
      </c>
      <c r="OW50" s="15">
        <f>Reg[[#This Row],[T2DP23]]</f>
        <v>3766</v>
      </c>
      <c r="OX50" s="15">
        <f>Reg[[#This Row],[T2DP24]]</f>
        <v>3807</v>
      </c>
      <c r="OY50" s="15">
        <f>Reg[[#This Row],[T2DP25]]</f>
        <v>3831</v>
      </c>
      <c r="OZ50" s="15">
        <f>Reg[[#This Row],[T2DP26]]</f>
        <v>3892</v>
      </c>
      <c r="PA50" s="15">
        <f>Reg[[#This Row],[T2DP27]]</f>
        <v>3923</v>
      </c>
      <c r="PB50" s="15">
        <f>Sug0.2[[#This Row],[T2DP2]]</f>
        <v>2116</v>
      </c>
      <c r="PC50" s="15">
        <f>Sug0.2[[#This Row],[T2DP3]]</f>
        <v>2162</v>
      </c>
      <c r="PD50" s="15">
        <f>Sug0.2[[#This Row],[T2DP4]]</f>
        <v>2228</v>
      </c>
      <c r="PE50" s="15">
        <f>Sug0.2[[#This Row],[T2DP5]]</f>
        <v>2320</v>
      </c>
      <c r="PF50" s="15">
        <f>Sug0.2[[#This Row],[T2DP6]]</f>
        <v>2425</v>
      </c>
      <c r="PG50" s="15">
        <f>Sug0.2[[#This Row],[T2DP7]]</f>
        <v>2521</v>
      </c>
      <c r="PH50" s="15">
        <f>Sug0.2[[#This Row],[T2DP8]]</f>
        <v>2593</v>
      </c>
      <c r="PI50" s="15">
        <f>Sug0.2[[#This Row],[T2DP9]]</f>
        <v>2704</v>
      </c>
      <c r="PJ50" s="15">
        <f>Sug0.2[[#This Row],[T2DP10]]</f>
        <v>2790</v>
      </c>
      <c r="PK50" s="15">
        <f>Sug0.2[[#This Row],[T2DP11]]</f>
        <v>2864</v>
      </c>
      <c r="PL50" s="15">
        <f>Sug0.2[[#This Row],[T2DP12]]</f>
        <v>2960</v>
      </c>
      <c r="PM50" s="15">
        <f>Sug0.2[[#This Row],[T2DP13]]</f>
        <v>3054</v>
      </c>
      <c r="PN50" s="15">
        <f>Sug0.2[[#This Row],[T2DP14]]</f>
        <v>3125</v>
      </c>
      <c r="PO50" s="15">
        <f>Sug0.2[[#This Row],[T2DP15]]</f>
        <v>3213</v>
      </c>
      <c r="PP50" s="15">
        <f>Sug0.2[[#This Row],[T2DP16]]</f>
        <v>3287</v>
      </c>
      <c r="PQ50" s="15">
        <f>Sug0.2[[#This Row],[T2DP17]]</f>
        <v>3368</v>
      </c>
      <c r="PR50" s="15">
        <f>Sug0.2[[#This Row],[T2DP18]]</f>
        <v>3425</v>
      </c>
      <c r="PS50" s="15">
        <f>Sug0.2[[#This Row],[T2DP19]]</f>
        <v>3448</v>
      </c>
      <c r="PT50" s="15">
        <f>Sug0.2[[#This Row],[T2DP20]]</f>
        <v>3497</v>
      </c>
      <c r="PU50" s="15">
        <f>Sug0.2[[#This Row],[T2DP21]]</f>
        <v>3577</v>
      </c>
      <c r="PV50" s="15">
        <f>Sug0.2[[#This Row],[T2DP22]]</f>
        <v>3630</v>
      </c>
      <c r="PW50" s="15">
        <f>Sug0.2[[#This Row],[T2DP23]]</f>
        <v>3684</v>
      </c>
      <c r="PX50" s="15">
        <f>Sug0.2[[#This Row],[T2DP24]]</f>
        <v>3721</v>
      </c>
      <c r="PY50" s="15">
        <f>Sug0.2[[#This Row],[T2DP25]]</f>
        <v>3741</v>
      </c>
      <c r="PZ50" s="15">
        <f>Sug0.2[[#This Row],[T2DP26]]</f>
        <v>3797</v>
      </c>
      <c r="QA50" s="15">
        <f>Sug0.2[[#This Row],[T2DP27]]</f>
        <v>3826</v>
      </c>
      <c r="QB50" s="15">
        <f>Sug0.5[[#This Row],[T2DP2]]</f>
        <v>2116</v>
      </c>
      <c r="QC50" s="15">
        <f>Sug0.5[[#This Row],[T2DP3]]</f>
        <v>2162</v>
      </c>
      <c r="QD50" s="15">
        <f>Sug0.5[[#This Row],[T2DP4]]</f>
        <v>2223</v>
      </c>
      <c r="QE50" s="15">
        <f>Sug0.5[[#This Row],[T2DP5]]</f>
        <v>2311</v>
      </c>
      <c r="QF50" s="15">
        <f>Sug0.5[[#This Row],[T2DP6]]</f>
        <v>2412</v>
      </c>
      <c r="QG50" s="15">
        <f>Sug0.5[[#This Row],[T2DP7]]</f>
        <v>2506</v>
      </c>
      <c r="QH50" s="15">
        <f>Sug0.5[[#This Row],[T2DP8]]</f>
        <v>2576</v>
      </c>
      <c r="QI50" s="15">
        <f>Sug0.5[[#This Row],[T2DP9]]</f>
        <v>2676</v>
      </c>
      <c r="QJ50" s="15">
        <f>Sug0.5[[#This Row],[T2DP10]]</f>
        <v>2758</v>
      </c>
      <c r="QK50" s="15">
        <f>Sug0.5[[#This Row],[T2DP11]]</f>
        <v>2828</v>
      </c>
      <c r="QL50" s="15">
        <f>Sug0.5[[#This Row],[T2DP12]]</f>
        <v>2911</v>
      </c>
      <c r="QM50" s="15">
        <f>Sug0.5[[#This Row],[T2DP13]]</f>
        <v>2997</v>
      </c>
      <c r="QN50" s="15">
        <f>Sug0.5[[#This Row],[T2DP14]]</f>
        <v>3061</v>
      </c>
      <c r="QO50" s="15">
        <f>Sug0.5[[#This Row],[T2DP15]]</f>
        <v>3141</v>
      </c>
      <c r="QP50" s="15">
        <f>Sug0.5[[#This Row],[T2DP16]]</f>
        <v>3208</v>
      </c>
      <c r="QQ50" s="15">
        <f>Sug0.5[[#This Row],[T2DP17]]</f>
        <v>3274</v>
      </c>
      <c r="QR50" s="15">
        <f>Sug0.5[[#This Row],[T2DP18]]</f>
        <v>3328</v>
      </c>
      <c r="QS50" s="15">
        <f>Sug0.5[[#This Row],[T2DP19]]</f>
        <v>3339</v>
      </c>
      <c r="QT50" s="15">
        <f>Sug0.5[[#This Row],[T2DP20]]</f>
        <v>3386</v>
      </c>
      <c r="QU50" s="15">
        <f>Sug0.5[[#This Row],[T2DP21]]</f>
        <v>3458</v>
      </c>
      <c r="QV50" s="15">
        <f>Sug0.5[[#This Row],[T2DP22]]</f>
        <v>3494</v>
      </c>
      <c r="QW50" s="15">
        <f>Sug0.5[[#This Row],[T2DP23]]</f>
        <v>3536</v>
      </c>
      <c r="QX50" s="15">
        <f>Sug0.5[[#This Row],[T2DP24]]</f>
        <v>3565</v>
      </c>
      <c r="QY50" s="15">
        <f>Sug0.5[[#This Row],[T2DP25]]</f>
        <v>3579</v>
      </c>
      <c r="QZ50" s="15">
        <f>Sug0.5[[#This Row],[T2DP26]]</f>
        <v>3628</v>
      </c>
      <c r="RA50" s="15">
        <f>Sug0.5[[#This Row],[T2DP27]]</f>
        <v>3650</v>
      </c>
      <c r="RB50" s="15">
        <f>Reg[[#This Row],[OVEP2]]</f>
        <v>7498</v>
      </c>
      <c r="RC50" s="15">
        <f>Reg[[#This Row],[OVEP3]]</f>
        <v>7815</v>
      </c>
      <c r="RD50" s="15">
        <f>Reg[[#This Row],[OVEP4]]</f>
        <v>8036</v>
      </c>
      <c r="RE50" s="15">
        <f>Reg[[#This Row],[OVEP5]]</f>
        <v>8169</v>
      </c>
      <c r="RF50" s="15">
        <f>Reg[[#This Row],[OVEP6]]</f>
        <v>8264</v>
      </c>
      <c r="RG50" s="15">
        <f>Reg[[#This Row],[OVEP7]]</f>
        <v>8400</v>
      </c>
      <c r="RH50" s="15">
        <f>Reg[[#This Row],[OVEP8]]</f>
        <v>8477</v>
      </c>
      <c r="RI50" s="15">
        <f>Reg[[#This Row],[OVEP9]]</f>
        <v>8521</v>
      </c>
      <c r="RJ50" s="15">
        <f>Reg[[#This Row],[OVEP10]]</f>
        <v>8512</v>
      </c>
      <c r="RK50" s="15">
        <f>Reg[[#This Row],[OVEP11]]</f>
        <v>8536</v>
      </c>
      <c r="RL50" s="15">
        <f>Reg[[#This Row],[OVEP12]]</f>
        <v>8559</v>
      </c>
      <c r="RM50" s="15">
        <f>Reg[[#This Row],[OVEP13]]</f>
        <v>8543</v>
      </c>
      <c r="RN50" s="15">
        <f>Reg[[#This Row],[OVEP14]]</f>
        <v>8495</v>
      </c>
      <c r="RO50" s="15">
        <f>Reg[[#This Row],[OVEP15]]</f>
        <v>8515</v>
      </c>
      <c r="RP50" s="15">
        <f>Reg[[#This Row],[OVEP16]]</f>
        <v>8446</v>
      </c>
      <c r="RQ50" s="15">
        <f>Reg[[#This Row],[OVEP17]]</f>
        <v>8466</v>
      </c>
      <c r="RR50" s="15">
        <f>Reg[[#This Row],[OVEP18]]</f>
        <v>8475</v>
      </c>
      <c r="RS50" s="15">
        <f>Reg[[#This Row],[OVEP19]]</f>
        <v>8455</v>
      </c>
      <c r="RT50" s="15">
        <f>Reg[[#This Row],[OVEP20]]</f>
        <v>8542</v>
      </c>
      <c r="RU50" s="15">
        <f>Reg[[#This Row],[OVEP21]]</f>
        <v>8590</v>
      </c>
      <c r="RV50" s="15">
        <f>Reg[[#This Row],[OVEP22]]</f>
        <v>8521</v>
      </c>
      <c r="RW50" s="15">
        <f>Reg[[#This Row],[OVEP23]]</f>
        <v>8560</v>
      </c>
      <c r="RX50" s="15">
        <f>Reg[[#This Row],[OVEP24]]</f>
        <v>8513</v>
      </c>
      <c r="RY50" s="15">
        <f>Reg[[#This Row],[OVEP25]]</f>
        <v>8630</v>
      </c>
      <c r="RZ50" s="15">
        <f>Reg[[#This Row],[OVEP26]]</f>
        <v>8636</v>
      </c>
      <c r="SA50" s="15">
        <f>Reg[[#This Row],[OVEP27]]</f>
        <v>8637</v>
      </c>
      <c r="SB50" s="15">
        <f>Sug0.2[[#This Row],[OVEP2]]</f>
        <v>7498</v>
      </c>
      <c r="SC50" s="15">
        <f>Sug0.2[[#This Row],[OVEP3]]</f>
        <v>7778</v>
      </c>
      <c r="SD50" s="15">
        <f>Sug0.2[[#This Row],[OVEP4]]</f>
        <v>7967</v>
      </c>
      <c r="SE50" s="15">
        <f>Sug0.2[[#This Row],[OVEP5]]</f>
        <v>8086</v>
      </c>
      <c r="SF50" s="15">
        <f>Sug0.2[[#This Row],[OVEP6]]</f>
        <v>8197</v>
      </c>
      <c r="SG50" s="15">
        <f>Sug0.2[[#This Row],[OVEP7]]</f>
        <v>8310</v>
      </c>
      <c r="SH50" s="15">
        <f>Sug0.2[[#This Row],[OVEP8]]</f>
        <v>8407</v>
      </c>
      <c r="SI50" s="15">
        <f>Sug0.2[[#This Row],[OVEP9]]</f>
        <v>8459</v>
      </c>
      <c r="SJ50" s="15">
        <f>Sug0.2[[#This Row],[OVEP10]]</f>
        <v>8470</v>
      </c>
      <c r="SK50" s="15">
        <f>Sug0.2[[#This Row],[OVEP11]]</f>
        <v>8498</v>
      </c>
      <c r="SL50" s="15">
        <f>Sug0.2[[#This Row],[OVEP12]]</f>
        <v>8537</v>
      </c>
      <c r="SM50" s="15">
        <f>Sug0.2[[#This Row],[OVEP13]]</f>
        <v>8531</v>
      </c>
      <c r="SN50" s="15">
        <f>Sug0.2[[#This Row],[OVEP14]]</f>
        <v>8504</v>
      </c>
      <c r="SO50" s="15">
        <f>Sug0.2[[#This Row],[OVEP15]]</f>
        <v>8544</v>
      </c>
      <c r="SP50" s="15">
        <f>Sug0.2[[#This Row],[OVEP16]]</f>
        <v>8477</v>
      </c>
      <c r="SQ50" s="15">
        <f>Sug0.2[[#This Row],[OVEP17]]</f>
        <v>8518</v>
      </c>
      <c r="SR50" s="15">
        <f>Sug0.2[[#This Row],[OVEP18]]</f>
        <v>8533</v>
      </c>
      <c r="SS50" s="15">
        <f>Sug0.2[[#This Row],[OVEP19]]</f>
        <v>8540</v>
      </c>
      <c r="ST50" s="15">
        <f>Sug0.2[[#This Row],[OVEP20]]</f>
        <v>8597</v>
      </c>
      <c r="SU50" s="15">
        <f>Sug0.2[[#This Row],[OVEP21]]</f>
        <v>8688</v>
      </c>
      <c r="SV50" s="15">
        <f>Sug0.2[[#This Row],[OVEP22]]</f>
        <v>8624</v>
      </c>
      <c r="SW50" s="15">
        <f>Sug0.2[[#This Row],[OVEP23]]</f>
        <v>8663</v>
      </c>
      <c r="SX50" s="15">
        <f>Sug0.2[[#This Row],[OVEP24]]</f>
        <v>8656</v>
      </c>
      <c r="SY50" s="15">
        <f>Sug0.2[[#This Row],[OVEP25]]</f>
        <v>8779</v>
      </c>
      <c r="SZ50" s="15">
        <f>Sug0.2[[#This Row],[OVEP26]]</f>
        <v>8775</v>
      </c>
      <c r="TA50" s="15">
        <f>Sug0.2[[#This Row],[OVEP27]]</f>
        <v>8794</v>
      </c>
      <c r="TB50" s="15">
        <f>Sug0.5[[#This Row],[OVEP2]]</f>
        <v>7498</v>
      </c>
      <c r="TC50" s="15">
        <f>Sug0.5[[#This Row],[OVEP3]]</f>
        <v>7729</v>
      </c>
      <c r="TD50" s="15">
        <f>Sug0.5[[#This Row],[OVEP4]]</f>
        <v>7866</v>
      </c>
      <c r="TE50" s="15">
        <f>Sug0.5[[#This Row],[OVEP5]]</f>
        <v>7970</v>
      </c>
      <c r="TF50" s="15">
        <f>Sug0.5[[#This Row],[OVEP6]]</f>
        <v>8093</v>
      </c>
      <c r="TG50" s="15">
        <f>Sug0.5[[#This Row],[OVEP7]]</f>
        <v>8183</v>
      </c>
      <c r="TH50" s="15">
        <f>Sug0.5[[#This Row],[OVEP8]]</f>
        <v>8261</v>
      </c>
      <c r="TI50" s="15">
        <f>Sug0.5[[#This Row],[OVEP9]]</f>
        <v>8354</v>
      </c>
      <c r="TJ50" s="15">
        <f>Sug0.5[[#This Row],[OVEP10]]</f>
        <v>8368</v>
      </c>
      <c r="TK50" s="15">
        <f>Sug0.5[[#This Row],[OVEP11]]</f>
        <v>8471</v>
      </c>
      <c r="TL50" s="15">
        <f>Sug0.5[[#This Row],[OVEP12]]</f>
        <v>8525</v>
      </c>
      <c r="TM50" s="15">
        <f>Sug0.5[[#This Row],[OVEP13]]</f>
        <v>8542</v>
      </c>
      <c r="TN50" s="15">
        <f>Sug0.5[[#This Row],[OVEP14]]</f>
        <v>8514</v>
      </c>
      <c r="TO50" s="15">
        <f>Sug0.5[[#This Row],[OVEP15]]</f>
        <v>8553</v>
      </c>
      <c r="TP50" s="15">
        <f>Sug0.5[[#This Row],[OVEP16]]</f>
        <v>8517</v>
      </c>
      <c r="TQ50" s="15">
        <f>Sug0.5[[#This Row],[OVEP17]]</f>
        <v>8609</v>
      </c>
      <c r="TR50" s="15">
        <f>Sug0.5[[#This Row],[OVEP18]]</f>
        <v>8653</v>
      </c>
      <c r="TS50" s="15">
        <f>Sug0.5[[#This Row],[OVEP19]]</f>
        <v>8657</v>
      </c>
      <c r="TT50" s="15">
        <f>Sug0.5[[#This Row],[OVEP20]]</f>
        <v>8715</v>
      </c>
      <c r="TU50" s="15">
        <f>Sug0.5[[#This Row],[OVEP21]]</f>
        <v>8822</v>
      </c>
      <c r="TV50" s="15">
        <f>Sug0.5[[#This Row],[OVEP22]]</f>
        <v>8798</v>
      </c>
      <c r="TW50" s="15">
        <f>Sug0.5[[#This Row],[OVEP23]]</f>
        <v>8804</v>
      </c>
      <c r="TX50" s="15">
        <f>Sug0.5[[#This Row],[OVEP24]]</f>
        <v>8838</v>
      </c>
      <c r="TY50" s="15">
        <f>Sug0.5[[#This Row],[OVEP25]]</f>
        <v>8949</v>
      </c>
      <c r="TZ50" s="15">
        <f>Sug0.5[[#This Row],[OVEP26]]</f>
        <v>8972</v>
      </c>
      <c r="UA50" s="15">
        <f>Sug0.5[[#This Row],[OVEP27]]</f>
        <v>8971</v>
      </c>
      <c r="UB50" s="15">
        <f>Reg[[#This Row],[OBEP2]]</f>
        <v>8455</v>
      </c>
      <c r="UC50" s="15">
        <f>Reg[[#This Row],[OBEP3]]</f>
        <v>8511</v>
      </c>
      <c r="UD50" s="15">
        <f>Reg[[#This Row],[OBEP4]]</f>
        <v>8596</v>
      </c>
      <c r="UE50" s="15">
        <f>Reg[[#This Row],[OBEP5]]</f>
        <v>8737</v>
      </c>
      <c r="UF50" s="15">
        <f>Reg[[#This Row],[OBEP6]]</f>
        <v>8851</v>
      </c>
      <c r="UG50" s="15">
        <f>Reg[[#This Row],[OBEP7]]</f>
        <v>8909</v>
      </c>
      <c r="UH50" s="15">
        <f>Reg[[#This Row],[OBEP8]]</f>
        <v>8942</v>
      </c>
      <c r="UI50" s="15">
        <f>Reg[[#This Row],[OBEP9]]</f>
        <v>9061</v>
      </c>
      <c r="UJ50" s="15">
        <f>Reg[[#This Row],[OBEP10]]</f>
        <v>9163</v>
      </c>
      <c r="UK50" s="15">
        <f>Reg[[#This Row],[OBEP11]]</f>
        <v>9273</v>
      </c>
      <c r="UL50" s="15">
        <f>Reg[[#This Row],[OBEP12]]</f>
        <v>9362</v>
      </c>
      <c r="UM50" s="15">
        <f>Reg[[#This Row],[OBEP13]]</f>
        <v>9414</v>
      </c>
      <c r="UN50" s="15">
        <f>Reg[[#This Row],[OBEP14]]</f>
        <v>9539</v>
      </c>
      <c r="UO50" s="15">
        <f>Reg[[#This Row],[OBEP15]]</f>
        <v>9654</v>
      </c>
      <c r="UP50" s="15">
        <f>Reg[[#This Row],[OBEP16]]</f>
        <v>9739</v>
      </c>
      <c r="UQ50" s="15">
        <f>Reg[[#This Row],[OBEP17]]</f>
        <v>9812</v>
      </c>
      <c r="UR50" s="15">
        <f>Reg[[#This Row],[OBEP18]]</f>
        <v>9843</v>
      </c>
      <c r="US50" s="15">
        <f>Reg[[#This Row],[OBEP19]]</f>
        <v>9867</v>
      </c>
      <c r="UT50" s="15">
        <f>Reg[[#This Row],[OBEP20]]</f>
        <v>9866</v>
      </c>
      <c r="UU50" s="15">
        <f>Reg[[#This Row],[OBEP21]]</f>
        <v>9894</v>
      </c>
      <c r="UV50" s="15">
        <f>Reg[[#This Row],[OBEP22]]</f>
        <v>9953</v>
      </c>
      <c r="UW50" s="15">
        <f>Reg[[#This Row],[OBEP23]]</f>
        <v>9885</v>
      </c>
      <c r="UX50" s="15">
        <f>Reg[[#This Row],[OBEP24]]</f>
        <v>9974</v>
      </c>
      <c r="UY50" s="15">
        <f>Reg[[#This Row],[OBEP25]]</f>
        <v>9962</v>
      </c>
      <c r="UZ50" s="15">
        <f>Reg[[#This Row],[OBEP26]]</f>
        <v>9992</v>
      </c>
      <c r="VA50" s="15">
        <f>Reg[[#This Row],[OBEP27]]</f>
        <v>9962</v>
      </c>
      <c r="VB50" s="15">
        <f>Sug0.2[[#This Row],[OBEP2]]</f>
        <v>8455</v>
      </c>
      <c r="VC50" s="15">
        <f>Sug0.2[[#This Row],[OBEP3]]</f>
        <v>8461</v>
      </c>
      <c r="VD50" s="15">
        <f>Sug0.2[[#This Row],[OBEP4]]</f>
        <v>8502</v>
      </c>
      <c r="VE50" s="15">
        <f>Sug0.2[[#This Row],[OBEP5]]</f>
        <v>8596</v>
      </c>
      <c r="VF50" s="15">
        <f>Sug0.2[[#This Row],[OBEP6]]</f>
        <v>8654</v>
      </c>
      <c r="VG50" s="15">
        <f>Sug0.2[[#This Row],[OBEP7]]</f>
        <v>8680</v>
      </c>
      <c r="VH50" s="15">
        <f>Sug0.2[[#This Row],[OBEP8]]</f>
        <v>8670</v>
      </c>
      <c r="VI50" s="15">
        <f>Sug0.2[[#This Row],[OBEP9]]</f>
        <v>8750</v>
      </c>
      <c r="VJ50" s="15">
        <f>Sug0.2[[#This Row],[OBEP10]]</f>
        <v>8813</v>
      </c>
      <c r="VK50" s="15">
        <f>Sug0.2[[#This Row],[OBEP11]]</f>
        <v>8891</v>
      </c>
      <c r="VL50" s="15">
        <f>Sug0.2[[#This Row],[OBEP12]]</f>
        <v>8941</v>
      </c>
      <c r="VM50" s="15">
        <f>Sug0.2[[#This Row],[OBEP13]]</f>
        <v>8962</v>
      </c>
      <c r="VN50" s="15">
        <f>Sug0.2[[#This Row],[OBEP14]]</f>
        <v>9049</v>
      </c>
      <c r="VO50" s="15">
        <f>Sug0.2[[#This Row],[OBEP15]]</f>
        <v>9141</v>
      </c>
      <c r="VP50" s="15">
        <f>Sug0.2[[#This Row],[OBEP16]]</f>
        <v>9221</v>
      </c>
      <c r="VQ50" s="15">
        <f>Sug0.2[[#This Row],[OBEP17]]</f>
        <v>9278</v>
      </c>
      <c r="VR50" s="15">
        <f>Sug0.2[[#This Row],[OBEP18]]</f>
        <v>9291</v>
      </c>
      <c r="VS50" s="15">
        <f>Sug0.2[[#This Row],[OBEP19]]</f>
        <v>9300</v>
      </c>
      <c r="VT50" s="15">
        <f>Sug0.2[[#This Row],[OBEP20]]</f>
        <v>9301</v>
      </c>
      <c r="VU50" s="15">
        <f>Sug0.2[[#This Row],[OBEP21]]</f>
        <v>9300</v>
      </c>
      <c r="VV50" s="15">
        <f>Sug0.2[[#This Row],[OBEP22]]</f>
        <v>9349</v>
      </c>
      <c r="VW50" s="15">
        <f>Sug0.2[[#This Row],[OBEP23]]</f>
        <v>9282</v>
      </c>
      <c r="VX50" s="15">
        <f>Sug0.2[[#This Row],[OBEP24]]</f>
        <v>9350</v>
      </c>
      <c r="VY50" s="15">
        <f>Sug0.2[[#This Row],[OBEP25]]</f>
        <v>9326</v>
      </c>
      <c r="VZ50" s="15">
        <f>Sug0.2[[#This Row],[OBEP26]]</f>
        <v>9358</v>
      </c>
      <c r="WA50" s="15">
        <f>Sug0.2[[#This Row],[OBEP27]]</f>
        <v>9319</v>
      </c>
      <c r="WB50" s="15">
        <f>Sug0.5[[#This Row],[OBEP2]]</f>
        <v>8455</v>
      </c>
      <c r="WC50" s="15">
        <f>Sug0.5[[#This Row],[OBEP3]]</f>
        <v>8357</v>
      </c>
      <c r="WD50" s="15">
        <f>Sug0.5[[#This Row],[OBEP4]]</f>
        <v>8296</v>
      </c>
      <c r="WE50" s="15">
        <f>Sug0.5[[#This Row],[OBEP5]]</f>
        <v>8295</v>
      </c>
      <c r="WF50" s="15">
        <f>Sug0.5[[#This Row],[OBEP6]]</f>
        <v>8254</v>
      </c>
      <c r="WG50" s="15">
        <f>Sug0.5[[#This Row],[OBEP7]]</f>
        <v>8210</v>
      </c>
      <c r="WH50" s="15">
        <f>Sug0.5[[#This Row],[OBEP8]]</f>
        <v>8141</v>
      </c>
      <c r="WI50" s="15">
        <f>Sug0.5[[#This Row],[OBEP9]]</f>
        <v>8137</v>
      </c>
      <c r="WJ50" s="15">
        <f>Sug0.5[[#This Row],[OBEP10]]</f>
        <v>8137</v>
      </c>
      <c r="WK50" s="15">
        <f>Sug0.5[[#This Row],[OBEP11]]</f>
        <v>8125</v>
      </c>
      <c r="WL50" s="15">
        <f>Sug0.5[[#This Row],[OBEP12]]</f>
        <v>8105</v>
      </c>
      <c r="WM50" s="15">
        <f>Sug0.5[[#This Row],[OBEP13]]</f>
        <v>8077</v>
      </c>
      <c r="WN50" s="15">
        <f>Sug0.5[[#This Row],[OBEP14]]</f>
        <v>8136</v>
      </c>
      <c r="WO50" s="15">
        <f>Sug0.5[[#This Row],[OBEP15]]</f>
        <v>8192</v>
      </c>
      <c r="WP50" s="15">
        <f>Sug0.5[[#This Row],[OBEP16]]</f>
        <v>8222</v>
      </c>
      <c r="WQ50" s="15">
        <f>Sug0.5[[#This Row],[OBEP17]]</f>
        <v>8219</v>
      </c>
      <c r="WR50" s="15">
        <f>Sug0.5[[#This Row],[OBEP18]]</f>
        <v>8205</v>
      </c>
      <c r="WS50" s="15">
        <f>Sug0.5[[#This Row],[OBEP19]]</f>
        <v>8177</v>
      </c>
      <c r="WT50" s="15">
        <f>Sug0.5[[#This Row],[OBEP20]]</f>
        <v>8166</v>
      </c>
      <c r="WU50" s="15">
        <f>Sug0.5[[#This Row],[OBEP21]]</f>
        <v>8133</v>
      </c>
      <c r="WV50" s="15">
        <f>Sug0.5[[#This Row],[OBEP22]]</f>
        <v>8145</v>
      </c>
      <c r="WW50" s="15">
        <f>Sug0.5[[#This Row],[OBEP23]]</f>
        <v>8089</v>
      </c>
      <c r="WX50" s="15">
        <f>Sug0.5[[#This Row],[OBEP24]]</f>
        <v>8120</v>
      </c>
      <c r="WY50" s="15">
        <f>Sug0.5[[#This Row],[OBEP25]]</f>
        <v>8100</v>
      </c>
      <c r="WZ50" s="15">
        <f>Sug0.5[[#This Row],[OBEP26]]</f>
        <v>8096</v>
      </c>
      <c r="XA50" s="15">
        <f>Sug0.5[[#This Row],[OBEP27]]</f>
        <v>8074</v>
      </c>
    </row>
    <row r="51" spans="2:625" x14ac:dyDescent="0.25">
      <c r="B51" s="11">
        <f>Reg[[#This Row],[STEP2]]</f>
        <v>5872</v>
      </c>
      <c r="C51" s="11">
        <f>Reg[[#This Row],[STEP3]]</f>
        <v>6289</v>
      </c>
      <c r="D51" s="11">
        <f>Reg[[#This Row],[STEP4]]</f>
        <v>6668</v>
      </c>
      <c r="E51" s="11">
        <f>Reg[[#This Row],[STEP5]]</f>
        <v>6960</v>
      </c>
      <c r="F51" s="11">
        <f>Reg[[#This Row],[STEP6]]</f>
        <v>7188</v>
      </c>
      <c r="G51" s="11">
        <f>Reg[[#This Row],[STEP7]]</f>
        <v>7353</v>
      </c>
      <c r="H51" s="11">
        <f>Reg[[#This Row],[STEP8]]</f>
        <v>7532</v>
      </c>
      <c r="I51" s="11">
        <f>Reg[[#This Row],[STEP9]]</f>
        <v>7656</v>
      </c>
      <c r="J51" s="11">
        <f>Reg[[#This Row],[STEP10]]</f>
        <v>7755</v>
      </c>
      <c r="K51" s="11">
        <f>Reg[[#This Row],[STEP11]]</f>
        <v>7850</v>
      </c>
      <c r="L51" s="11">
        <f>Reg[[#This Row],[STEP12]]</f>
        <v>7920</v>
      </c>
      <c r="M51" s="11">
        <f>Reg[[#This Row],[STEP13]]</f>
        <v>7990</v>
      </c>
      <c r="N51" s="11">
        <f>Reg[[#This Row],[STEP14]]</f>
        <v>8049</v>
      </c>
      <c r="O51" s="11">
        <f>Reg[[#This Row],[STEP15]]</f>
        <v>8090</v>
      </c>
      <c r="P51" s="11">
        <f>Reg[[#This Row],[STEP16]]</f>
        <v>8102</v>
      </c>
      <c r="Q51" s="11">
        <f>Reg[[#This Row],[STEP17]]</f>
        <v>8150</v>
      </c>
      <c r="R51" s="11">
        <f>Reg[[#This Row],[STEP18]]</f>
        <v>8203</v>
      </c>
      <c r="S51" s="11">
        <f>Reg[[#This Row],[STEP19]]</f>
        <v>8221</v>
      </c>
      <c r="T51" s="11">
        <f>Reg[[#This Row],[STEP20]]</f>
        <v>8306</v>
      </c>
      <c r="U51" s="11">
        <f>Reg[[#This Row],[STEP21]]</f>
        <v>8294</v>
      </c>
      <c r="V51" s="11">
        <f>Reg[[#This Row],[STEP22]]</f>
        <v>8307</v>
      </c>
      <c r="W51" s="11">
        <f>Reg[[#This Row],[STEP23]]</f>
        <v>8273</v>
      </c>
      <c r="X51" s="11">
        <f>Reg[[#This Row],[STEP24]]</f>
        <v>8264</v>
      </c>
      <c r="Y51" s="11">
        <f>Reg[[#This Row],[STEP25]]</f>
        <v>8300</v>
      </c>
      <c r="Z51" s="11">
        <f>Reg[[#This Row],[STEP26]]</f>
        <v>8263</v>
      </c>
      <c r="AA51" s="11">
        <f>Reg[[#This Row],[STEP27]]</f>
        <v>8274</v>
      </c>
      <c r="AB51" s="11">
        <f>Sug0.2[[#This Row],[STEP2]]</f>
        <v>5872</v>
      </c>
      <c r="AC51" s="11">
        <f>Sug0.2[[#This Row],[STEP3]]</f>
        <v>6243</v>
      </c>
      <c r="AD51" s="11">
        <f>Sug0.2[[#This Row],[STEP4]]</f>
        <v>6572</v>
      </c>
      <c r="AE51" s="11">
        <f>Sug0.2[[#This Row],[STEP5]]</f>
        <v>6838</v>
      </c>
      <c r="AF51" s="11">
        <f>Sug0.2[[#This Row],[STEP6]]</f>
        <v>7034</v>
      </c>
      <c r="AG51" s="11">
        <f>Sug0.2[[#This Row],[STEP7]]</f>
        <v>7180</v>
      </c>
      <c r="AH51" s="11">
        <f>Sug0.2[[#This Row],[STEP8]]</f>
        <v>7345</v>
      </c>
      <c r="AI51" s="11">
        <f>Sug0.2[[#This Row],[STEP9]]</f>
        <v>7458</v>
      </c>
      <c r="AJ51" s="11">
        <f>Sug0.2[[#This Row],[STEP10]]</f>
        <v>7563</v>
      </c>
      <c r="AK51" s="11">
        <f>Sug0.2[[#This Row],[STEP11]]</f>
        <v>7640</v>
      </c>
      <c r="AL51" s="11">
        <f>Sug0.2[[#This Row],[STEP12]]</f>
        <v>7688</v>
      </c>
      <c r="AM51" s="11">
        <f>Sug0.2[[#This Row],[STEP13]]</f>
        <v>7781</v>
      </c>
      <c r="AN51" s="11">
        <f>Sug0.2[[#This Row],[STEP14]]</f>
        <v>7817</v>
      </c>
      <c r="AO51" s="11">
        <f>Sug0.2[[#This Row],[STEP15]]</f>
        <v>7878</v>
      </c>
      <c r="AP51" s="11">
        <f>Sug0.2[[#This Row],[STEP16]]</f>
        <v>7873</v>
      </c>
      <c r="AQ51" s="11">
        <f>Sug0.2[[#This Row],[STEP17]]</f>
        <v>7917</v>
      </c>
      <c r="AR51" s="11">
        <f>Sug0.2[[#This Row],[STEP18]]</f>
        <v>7990</v>
      </c>
      <c r="AS51" s="11">
        <f>Sug0.2[[#This Row],[STEP19]]</f>
        <v>8023</v>
      </c>
      <c r="AT51" s="11">
        <f>Sug0.2[[#This Row],[STEP20]]</f>
        <v>8105</v>
      </c>
      <c r="AU51" s="11">
        <f>Sug0.2[[#This Row],[STEP21]]</f>
        <v>8123</v>
      </c>
      <c r="AV51" s="11">
        <f>Sug0.2[[#This Row],[STEP22]]</f>
        <v>8135</v>
      </c>
      <c r="AW51" s="11">
        <f>Sug0.2[[#This Row],[STEP23]]</f>
        <v>8103</v>
      </c>
      <c r="AX51" s="11">
        <f>Sug0.2[[#This Row],[STEP24]]</f>
        <v>8125</v>
      </c>
      <c r="AY51" s="11">
        <f>Sug0.2[[#This Row],[STEP25]]</f>
        <v>8158</v>
      </c>
      <c r="AZ51" s="11">
        <f>Sug0.2[[#This Row],[STEP26]]</f>
        <v>8132</v>
      </c>
      <c r="BA51" s="11">
        <f>Sug0.2[[#This Row],[STEP27]]</f>
        <v>8136</v>
      </c>
      <c r="BB51" s="11">
        <f>Sug0.5[[#This Row],[STEP2]]</f>
        <v>5872</v>
      </c>
      <c r="BC51" s="11">
        <f>Sug0.5[[#This Row],[STEP3]]</f>
        <v>6123</v>
      </c>
      <c r="BD51" s="11">
        <f>Sug0.5[[#This Row],[STEP4]]</f>
        <v>6367</v>
      </c>
      <c r="BE51" s="11">
        <f>Sug0.5[[#This Row],[STEP5]]</f>
        <v>6577</v>
      </c>
      <c r="BF51" s="11">
        <f>Sug0.5[[#This Row],[STEP6]]</f>
        <v>6729</v>
      </c>
      <c r="BG51" s="11">
        <f>Sug0.5[[#This Row],[STEP7]]</f>
        <v>6831</v>
      </c>
      <c r="BH51" s="11">
        <f>Sug0.5[[#This Row],[STEP8]]</f>
        <v>6977</v>
      </c>
      <c r="BI51" s="11">
        <f>Sug0.5[[#This Row],[STEP9]]</f>
        <v>7077</v>
      </c>
      <c r="BJ51" s="11">
        <f>Sug0.5[[#This Row],[STEP10]]</f>
        <v>7195</v>
      </c>
      <c r="BK51" s="11">
        <f>Sug0.5[[#This Row],[STEP11]]</f>
        <v>7306</v>
      </c>
      <c r="BL51" s="11">
        <f>Sug0.5[[#This Row],[STEP12]]</f>
        <v>7383</v>
      </c>
      <c r="BM51" s="11">
        <f>Sug0.5[[#This Row],[STEP13]]</f>
        <v>7468</v>
      </c>
      <c r="BN51" s="11">
        <f>Sug0.5[[#This Row],[STEP14]]</f>
        <v>7515</v>
      </c>
      <c r="BO51" s="11">
        <f>Sug0.5[[#This Row],[STEP15]]</f>
        <v>7559</v>
      </c>
      <c r="BP51" s="11">
        <f>Sug0.5[[#This Row],[STEP16]]</f>
        <v>7549</v>
      </c>
      <c r="BQ51" s="11">
        <f>Sug0.5[[#This Row],[STEP17]]</f>
        <v>7635</v>
      </c>
      <c r="BR51" s="11">
        <f>Sug0.5[[#This Row],[STEP18]]</f>
        <v>7691</v>
      </c>
      <c r="BS51" s="11">
        <f>Sug0.5[[#This Row],[STEP19]]</f>
        <v>7730</v>
      </c>
      <c r="BT51" s="11">
        <f>Sug0.5[[#This Row],[STEP20]]</f>
        <v>7789</v>
      </c>
      <c r="BU51" s="11">
        <f>Sug0.5[[#This Row],[STEP21]]</f>
        <v>7820</v>
      </c>
      <c r="BV51" s="11">
        <f>Sug0.5[[#This Row],[STEP22]]</f>
        <v>7865</v>
      </c>
      <c r="BW51" s="11">
        <f>Sug0.5[[#This Row],[STEP23]]</f>
        <v>7856</v>
      </c>
      <c r="BX51" s="11">
        <f>Sug0.5[[#This Row],[STEP24]]</f>
        <v>7868</v>
      </c>
      <c r="BY51" s="11">
        <f>Sug0.5[[#This Row],[STEP25]]</f>
        <v>7901</v>
      </c>
      <c r="BZ51" s="11">
        <f>Sug0.5[[#This Row],[STEP26]]</f>
        <v>7904</v>
      </c>
      <c r="CA51" s="11">
        <f>Sug0.5[[#This Row],[STEP27]]</f>
        <v>7890</v>
      </c>
      <c r="CB51" s="11">
        <f>Reg[[#This Row],[NASP2]]</f>
        <v>768</v>
      </c>
      <c r="CC51" s="11">
        <f>Reg[[#This Row],[NASP3]]</f>
        <v>969</v>
      </c>
      <c r="CD51" s="11">
        <f>Reg[[#This Row],[NASP4]]</f>
        <v>1170</v>
      </c>
      <c r="CE51" s="11">
        <f>Reg[[#This Row],[NASP5]]</f>
        <v>1370</v>
      </c>
      <c r="CF51" s="11">
        <f>Reg[[#This Row],[NASP6]]</f>
        <v>1574</v>
      </c>
      <c r="CG51" s="11">
        <f>Reg[[#This Row],[NASP7]]</f>
        <v>1745</v>
      </c>
      <c r="CH51" s="11">
        <f>Reg[[#This Row],[NASP8]]</f>
        <v>1939</v>
      </c>
      <c r="CI51" s="11">
        <f>Reg[[#This Row],[NASP9]]</f>
        <v>2129</v>
      </c>
      <c r="CJ51" s="11">
        <f>Reg[[#This Row],[NASP10]]</f>
        <v>2332</v>
      </c>
      <c r="CK51" s="11">
        <f>Reg[[#This Row],[NASP11]]</f>
        <v>2523</v>
      </c>
      <c r="CL51" s="11">
        <f>Reg[[#This Row],[NASP12]]</f>
        <v>2684</v>
      </c>
      <c r="CM51" s="11">
        <f>Reg[[#This Row],[NASP13]]</f>
        <v>2845</v>
      </c>
      <c r="CN51" s="11">
        <f>Reg[[#This Row],[NASP14]]</f>
        <v>2970</v>
      </c>
      <c r="CO51" s="11">
        <f>Reg[[#This Row],[NASP15]]</f>
        <v>3101</v>
      </c>
      <c r="CP51" s="11">
        <f>Reg[[#This Row],[NASP16]]</f>
        <v>3204</v>
      </c>
      <c r="CQ51" s="11">
        <f>Reg[[#This Row],[NASP17]]</f>
        <v>3325</v>
      </c>
      <c r="CR51" s="11">
        <f>Reg[[#This Row],[NASP18]]</f>
        <v>3409</v>
      </c>
      <c r="CS51" s="11">
        <f>Reg[[#This Row],[NASP19]]</f>
        <v>3486</v>
      </c>
      <c r="CT51" s="11">
        <f>Reg[[#This Row],[NASP20]]</f>
        <v>3539</v>
      </c>
      <c r="CU51" s="11">
        <f>Reg[[#This Row],[NASP21]]</f>
        <v>3644</v>
      </c>
      <c r="CV51" s="11">
        <f>Reg[[#This Row],[NASP22]]</f>
        <v>3722</v>
      </c>
      <c r="CW51" s="11">
        <f>Reg[[#This Row],[NASP23]]</f>
        <v>3783</v>
      </c>
      <c r="CX51" s="11">
        <f>Reg[[#This Row],[NASP24]]</f>
        <v>3834</v>
      </c>
      <c r="CY51" s="11">
        <f>Reg[[#This Row],[NASP25]]</f>
        <v>3880</v>
      </c>
      <c r="CZ51" s="11">
        <f>Reg[[#This Row],[NASP26]]</f>
        <v>3950</v>
      </c>
      <c r="DA51" s="11">
        <f>Reg[[#This Row],[NASP27]]</f>
        <v>3960</v>
      </c>
      <c r="DB51" s="11">
        <f>Sug0.2[[#This Row],[NASP2]]</f>
        <v>768</v>
      </c>
      <c r="DC51" s="11">
        <f>Sug0.2[[#This Row],[NASP3]]</f>
        <v>934</v>
      </c>
      <c r="DD51" s="11">
        <f>Sug0.2[[#This Row],[NASP4]]</f>
        <v>1119</v>
      </c>
      <c r="DE51" s="11">
        <f>Sug0.2[[#This Row],[NASP5]]</f>
        <v>1285</v>
      </c>
      <c r="DF51" s="11">
        <f>Sug0.2[[#This Row],[NASP6]]</f>
        <v>1465</v>
      </c>
      <c r="DG51" s="11">
        <f>Sug0.2[[#This Row],[NASP7]]</f>
        <v>1617</v>
      </c>
      <c r="DH51" s="11">
        <f>Sug0.2[[#This Row],[NASP8]]</f>
        <v>1779</v>
      </c>
      <c r="DI51" s="11">
        <f>Sug0.2[[#This Row],[NASP9]]</f>
        <v>1950</v>
      </c>
      <c r="DJ51" s="11">
        <f>Sug0.2[[#This Row],[NASP10]]</f>
        <v>2116</v>
      </c>
      <c r="DK51" s="11">
        <f>Sug0.2[[#This Row],[NASP11]]</f>
        <v>2291</v>
      </c>
      <c r="DL51" s="11">
        <f>Sug0.2[[#This Row],[NASP12]]</f>
        <v>2432</v>
      </c>
      <c r="DM51" s="11">
        <f>Sug0.2[[#This Row],[NASP13]]</f>
        <v>2567</v>
      </c>
      <c r="DN51" s="11">
        <f>Sug0.2[[#This Row],[NASP14]]</f>
        <v>2704</v>
      </c>
      <c r="DO51" s="11">
        <f>Sug0.2[[#This Row],[NASP15]]</f>
        <v>2824</v>
      </c>
      <c r="DP51" s="11">
        <f>Sug0.2[[#This Row],[NASP16]]</f>
        <v>2921</v>
      </c>
      <c r="DQ51" s="11">
        <f>Sug0.2[[#This Row],[NASP17]]</f>
        <v>3035</v>
      </c>
      <c r="DR51" s="11">
        <f>Sug0.2[[#This Row],[NASP18]]</f>
        <v>3107</v>
      </c>
      <c r="DS51" s="11">
        <f>Sug0.2[[#This Row],[NASP19]]</f>
        <v>3167</v>
      </c>
      <c r="DT51" s="11">
        <f>Sug0.2[[#This Row],[NASP20]]</f>
        <v>3207</v>
      </c>
      <c r="DU51" s="11">
        <f>Sug0.2[[#This Row],[NASP21]]</f>
        <v>3292</v>
      </c>
      <c r="DV51" s="11">
        <f>Sug0.2[[#This Row],[NASP22]]</f>
        <v>3370</v>
      </c>
      <c r="DW51" s="11">
        <f>Sug0.2[[#This Row],[NASP23]]</f>
        <v>3440</v>
      </c>
      <c r="DX51" s="11">
        <f>Sug0.2[[#This Row],[NASP24]]</f>
        <v>3476</v>
      </c>
      <c r="DY51" s="11">
        <f>Sug0.2[[#This Row],[NASP25]]</f>
        <v>3511</v>
      </c>
      <c r="DZ51" s="11">
        <f>Sug0.2[[#This Row],[NASP26]]</f>
        <v>3570</v>
      </c>
      <c r="EA51" s="11">
        <f>Sug0.2[[#This Row],[NASP27]]</f>
        <v>3591</v>
      </c>
      <c r="EB51" s="15">
        <f>Sug0.5[[#This Row],[NASP2]]</f>
        <v>768</v>
      </c>
      <c r="EC51" s="15">
        <f>Sug0.5[[#This Row],[NASP3]]</f>
        <v>889</v>
      </c>
      <c r="ED51" s="15">
        <f>Sug0.5[[#This Row],[NASP4]]</f>
        <v>1015</v>
      </c>
      <c r="EE51" s="15">
        <f>Sug0.5[[#This Row],[NASP5]]</f>
        <v>1123</v>
      </c>
      <c r="EF51" s="15">
        <f>Sug0.5[[#This Row],[NASP6]]</f>
        <v>1257</v>
      </c>
      <c r="EG51" s="15">
        <f>Sug0.5[[#This Row],[NASP7]]</f>
        <v>1362</v>
      </c>
      <c r="EH51" s="15">
        <f>Sug0.5[[#This Row],[NASP8]]</f>
        <v>1470</v>
      </c>
      <c r="EI51" s="15">
        <f>Sug0.5[[#This Row],[NASP9]]</f>
        <v>1594</v>
      </c>
      <c r="EJ51" s="15">
        <f>Sug0.5[[#This Row],[NASP10]]</f>
        <v>1709</v>
      </c>
      <c r="EK51" s="15">
        <f>Sug0.5[[#This Row],[NASP11]]</f>
        <v>1835</v>
      </c>
      <c r="EL51" s="15">
        <f>Sug0.5[[#This Row],[NASP12]]</f>
        <v>1946</v>
      </c>
      <c r="EM51" s="15">
        <f>Sug0.5[[#This Row],[NASP13]]</f>
        <v>2060</v>
      </c>
      <c r="EN51" s="15">
        <f>Sug0.5[[#This Row],[NASP14]]</f>
        <v>2162</v>
      </c>
      <c r="EO51" s="15">
        <f>Sug0.5[[#This Row],[NASP15]]</f>
        <v>2257</v>
      </c>
      <c r="EP51" s="15">
        <f>Sug0.5[[#This Row],[NASP16]]</f>
        <v>2335</v>
      </c>
      <c r="EQ51" s="15">
        <f>Sug0.5[[#This Row],[NASP17]]</f>
        <v>2405</v>
      </c>
      <c r="ER51" s="15">
        <f>Sug0.5[[#This Row],[NASP18]]</f>
        <v>2463</v>
      </c>
      <c r="ES51" s="15">
        <f>Sug0.5[[#This Row],[NASP19]]</f>
        <v>2491</v>
      </c>
      <c r="ET51" s="15">
        <f>Sug0.5[[#This Row],[NASP20]]</f>
        <v>2531</v>
      </c>
      <c r="EU51" s="15">
        <f>Sug0.5[[#This Row],[NASP21]]</f>
        <v>2594</v>
      </c>
      <c r="EV51" s="15">
        <f>Sug0.5[[#This Row],[NASP22]]</f>
        <v>2664</v>
      </c>
      <c r="EW51" s="15">
        <f>Sug0.5[[#This Row],[NASP23]]</f>
        <v>2723</v>
      </c>
      <c r="EX51" s="15">
        <f>Sug0.5[[#This Row],[NASP24]]</f>
        <v>2766</v>
      </c>
      <c r="EY51" s="15">
        <f>Sug0.5[[#This Row],[NASP25]]</f>
        <v>2790</v>
      </c>
      <c r="EZ51" s="15">
        <f>Sug0.5[[#This Row],[NASP26]]</f>
        <v>2822</v>
      </c>
      <c r="FA51" s="15">
        <f>Sug0.5[[#This Row],[NASP27]]</f>
        <v>2854</v>
      </c>
      <c r="FB51" s="15">
        <f>Reg[[#This Row],[CIRP2]]</f>
        <v>70</v>
      </c>
      <c r="FC51" s="15">
        <f>Reg[[#This Row],[CIRP3]]</f>
        <v>72</v>
      </c>
      <c r="FD51" s="15">
        <f>Reg[[#This Row],[CIRP4]]</f>
        <v>81</v>
      </c>
      <c r="FE51" s="15">
        <f>Reg[[#This Row],[CIRP5]]</f>
        <v>106</v>
      </c>
      <c r="FF51" s="15">
        <f>Reg[[#This Row],[CIRP6]]</f>
        <v>126</v>
      </c>
      <c r="FG51" s="15">
        <f>Reg[[#This Row],[CIRP7]]</f>
        <v>155</v>
      </c>
      <c r="FH51" s="15">
        <f>Reg[[#This Row],[CIRP8]]</f>
        <v>171</v>
      </c>
      <c r="FI51" s="15">
        <f>Reg[[#This Row],[CIRP9]]</f>
        <v>200</v>
      </c>
      <c r="FJ51" s="15">
        <f>Reg[[#This Row],[CIRP10]]</f>
        <v>235</v>
      </c>
      <c r="FK51" s="15">
        <f>Reg[[#This Row],[CIRP11]]</f>
        <v>270</v>
      </c>
      <c r="FL51" s="15">
        <f>Reg[[#This Row],[CIRP12]]</f>
        <v>295</v>
      </c>
      <c r="FM51" s="15">
        <f>Reg[[#This Row],[CIRP13]]</f>
        <v>326</v>
      </c>
      <c r="FN51" s="15">
        <f>Reg[[#This Row],[CIRP14]]</f>
        <v>351</v>
      </c>
      <c r="FO51" s="15">
        <f>Reg[[#This Row],[CIRP15]]</f>
        <v>378</v>
      </c>
      <c r="FP51" s="15">
        <f>Reg[[#This Row],[CIRP16]]</f>
        <v>414</v>
      </c>
      <c r="FQ51" s="15">
        <f>Reg[[#This Row],[CIRP17]]</f>
        <v>449</v>
      </c>
      <c r="FR51" s="15">
        <f>Reg[[#This Row],[CIRP18]]</f>
        <v>491</v>
      </c>
      <c r="FS51" s="15">
        <f>Reg[[#This Row],[CIRP19]]</f>
        <v>513</v>
      </c>
      <c r="FT51" s="15">
        <f>Reg[[#This Row],[CIRP20]]</f>
        <v>527</v>
      </c>
      <c r="FU51" s="15">
        <f>Reg[[#This Row],[CIRP21]]</f>
        <v>558</v>
      </c>
      <c r="FV51" s="15">
        <f>Reg[[#This Row],[CIRP22]]</f>
        <v>604</v>
      </c>
      <c r="FW51" s="15">
        <f>Reg[[#This Row],[CIRP23]]</f>
        <v>606</v>
      </c>
      <c r="FX51" s="15">
        <f>Reg[[#This Row],[CIRP24]]</f>
        <v>612</v>
      </c>
      <c r="FY51" s="15">
        <f>Reg[[#This Row],[CIRP25]]</f>
        <v>639</v>
      </c>
      <c r="FZ51" s="15">
        <f>Reg[[#This Row],[CIRP26]]</f>
        <v>661</v>
      </c>
      <c r="GA51" s="15">
        <f>Reg[[#This Row],[CIRP27]]</f>
        <v>691</v>
      </c>
      <c r="GB51" s="15">
        <f>Sug0.2[[#This Row],[CIRP2]]</f>
        <v>70</v>
      </c>
      <c r="GC51" s="15">
        <f>Sug0.2[[#This Row],[CIRP3]]</f>
        <v>72</v>
      </c>
      <c r="GD51" s="15">
        <f>Sug0.2[[#This Row],[CIRP4]]</f>
        <v>76</v>
      </c>
      <c r="GE51" s="15">
        <f>Sug0.2[[#This Row],[CIRP5]]</f>
        <v>97</v>
      </c>
      <c r="GF51" s="15">
        <f>Sug0.2[[#This Row],[CIRP6]]</f>
        <v>112</v>
      </c>
      <c r="GG51" s="15">
        <f>Sug0.2[[#This Row],[CIRP7]]</f>
        <v>136</v>
      </c>
      <c r="GH51" s="15">
        <f>Sug0.2[[#This Row],[CIRP8]]</f>
        <v>149</v>
      </c>
      <c r="GI51" s="15">
        <f>Sug0.2[[#This Row],[CIRP9]]</f>
        <v>178</v>
      </c>
      <c r="GJ51" s="15">
        <f>Sug0.2[[#This Row],[CIRP10]]</f>
        <v>210</v>
      </c>
      <c r="GK51" s="15">
        <f>Sug0.2[[#This Row],[CIRP11]]</f>
        <v>237</v>
      </c>
      <c r="GL51" s="15">
        <f>Sug0.2[[#This Row],[CIRP12]]</f>
        <v>263</v>
      </c>
      <c r="GM51" s="15">
        <f>Sug0.2[[#This Row],[CIRP13]]</f>
        <v>286</v>
      </c>
      <c r="GN51" s="15">
        <f>Sug0.2[[#This Row],[CIRP14]]</f>
        <v>295</v>
      </c>
      <c r="GO51" s="15">
        <f>Sug0.2[[#This Row],[CIRP15]]</f>
        <v>319</v>
      </c>
      <c r="GP51" s="15">
        <f>Sug0.2[[#This Row],[CIRP16]]</f>
        <v>351</v>
      </c>
      <c r="GQ51" s="15">
        <f>Sug0.2[[#This Row],[CIRP17]]</f>
        <v>381</v>
      </c>
      <c r="GR51" s="15">
        <f>Sug0.2[[#This Row],[CIRP18]]</f>
        <v>417</v>
      </c>
      <c r="GS51" s="15">
        <f>Sug0.2[[#This Row],[CIRP19]]</f>
        <v>442</v>
      </c>
      <c r="GT51" s="15">
        <f>Sug0.2[[#This Row],[CIRP20]]</f>
        <v>452</v>
      </c>
      <c r="GU51" s="15">
        <f>Sug0.2[[#This Row],[CIRP21]]</f>
        <v>476</v>
      </c>
      <c r="GV51" s="15">
        <f>Sug0.2[[#This Row],[CIRP22]]</f>
        <v>515</v>
      </c>
      <c r="GW51" s="15">
        <f>Sug0.2[[#This Row],[CIRP23]]</f>
        <v>511</v>
      </c>
      <c r="GX51" s="15">
        <f>Sug0.2[[#This Row],[CIRP24]]</f>
        <v>513</v>
      </c>
      <c r="GY51" s="15">
        <f>Sug0.2[[#This Row],[CIRP25]]</f>
        <v>537</v>
      </c>
      <c r="GZ51" s="15">
        <f>Sug0.2[[#This Row],[CIRP26]]</f>
        <v>555</v>
      </c>
      <c r="HA51" s="15">
        <f>Sug0.2[[#This Row],[CIRP27]]</f>
        <v>575</v>
      </c>
      <c r="HB51" s="15">
        <f>Sug0.5[[#This Row],[CIRP2]]</f>
        <v>70</v>
      </c>
      <c r="HC51" s="15">
        <f>Sug0.5[[#This Row],[CIRP3]]</f>
        <v>70</v>
      </c>
      <c r="HD51" s="15">
        <f>Sug0.5[[#This Row],[CIRP4]]</f>
        <v>73</v>
      </c>
      <c r="HE51" s="15">
        <f>Sug0.5[[#This Row],[CIRP5]]</f>
        <v>87</v>
      </c>
      <c r="HF51" s="15">
        <f>Sug0.5[[#This Row],[CIRP6]]</f>
        <v>96</v>
      </c>
      <c r="HG51" s="15">
        <f>Sug0.5[[#This Row],[CIRP7]]</f>
        <v>110</v>
      </c>
      <c r="HH51" s="15">
        <f>Sug0.5[[#This Row],[CIRP8]]</f>
        <v>122</v>
      </c>
      <c r="HI51" s="15">
        <f>Sug0.5[[#This Row],[CIRP9]]</f>
        <v>141</v>
      </c>
      <c r="HJ51" s="15">
        <f>Sug0.5[[#This Row],[CIRP10]]</f>
        <v>160</v>
      </c>
      <c r="HK51" s="15">
        <f>Sug0.5[[#This Row],[CIRP11]]</f>
        <v>172</v>
      </c>
      <c r="HL51" s="15">
        <f>Sug0.5[[#This Row],[CIRP12]]</f>
        <v>187</v>
      </c>
      <c r="HM51" s="15">
        <f>Sug0.5[[#This Row],[CIRP13]]</f>
        <v>199</v>
      </c>
      <c r="HN51" s="15">
        <f>Sug0.5[[#This Row],[CIRP14]]</f>
        <v>205</v>
      </c>
      <c r="HO51" s="15">
        <f>Sug0.5[[#This Row],[CIRP15]]</f>
        <v>222</v>
      </c>
      <c r="HP51" s="15">
        <f>Sug0.5[[#This Row],[CIRP16]]</f>
        <v>235</v>
      </c>
      <c r="HQ51" s="15">
        <f>Sug0.5[[#This Row],[CIRP17]]</f>
        <v>259</v>
      </c>
      <c r="HR51" s="15">
        <f>Sug0.5[[#This Row],[CIRP18]]</f>
        <v>280</v>
      </c>
      <c r="HS51" s="15">
        <f>Sug0.5[[#This Row],[CIRP19]]</f>
        <v>301</v>
      </c>
      <c r="HT51" s="15">
        <f>Sug0.5[[#This Row],[CIRP20]]</f>
        <v>306</v>
      </c>
      <c r="HU51" s="15">
        <f>Sug0.5[[#This Row],[CIRP21]]</f>
        <v>317</v>
      </c>
      <c r="HV51" s="15">
        <f>Sug0.5[[#This Row],[CIRP22]]</f>
        <v>337</v>
      </c>
      <c r="HW51" s="15">
        <f>Sug0.5[[#This Row],[CIRP23]]</f>
        <v>341</v>
      </c>
      <c r="HX51" s="15">
        <f>Sug0.5[[#This Row],[CIRP24]]</f>
        <v>340</v>
      </c>
      <c r="HY51" s="15">
        <f>Sug0.5[[#This Row],[CIRP25]]</f>
        <v>355</v>
      </c>
      <c r="HZ51" s="15">
        <f>Sug0.5[[#This Row],[CIRP26]]</f>
        <v>361</v>
      </c>
      <c r="IA51" s="15">
        <f>Sug0.5[[#This Row],[CIRP27]]</f>
        <v>375</v>
      </c>
      <c r="IB51" s="15">
        <f>Reg[[#This Row],[HCCP2]]</f>
        <v>6</v>
      </c>
      <c r="IC51" s="15">
        <f>Reg[[#This Row],[HCCP3]]</f>
        <v>8</v>
      </c>
      <c r="ID51" s="15">
        <f>Reg[[#This Row],[HCCP4]]</f>
        <v>5</v>
      </c>
      <c r="IE51" s="15">
        <f>Reg[[#This Row],[HCCP5]]</f>
        <v>5</v>
      </c>
      <c r="IF51" s="15">
        <f>Reg[[#This Row],[HCCP6]]</f>
        <v>5</v>
      </c>
      <c r="IG51" s="15">
        <f>Reg[[#This Row],[HCCP7]]</f>
        <v>4</v>
      </c>
      <c r="IH51" s="15">
        <f>Reg[[#This Row],[HCCP8]]</f>
        <v>6</v>
      </c>
      <c r="II51" s="15">
        <f>Reg[[#This Row],[HCCP9]]</f>
        <v>2</v>
      </c>
      <c r="IJ51" s="15">
        <f>Reg[[#This Row],[HCCP10]]</f>
        <v>6</v>
      </c>
      <c r="IK51" s="15">
        <f>Reg[[#This Row],[HCCP11]]</f>
        <v>6</v>
      </c>
      <c r="IL51" s="15">
        <f>Reg[[#This Row],[HCCP12]]</f>
        <v>15</v>
      </c>
      <c r="IM51" s="15">
        <f>Reg[[#This Row],[HCCP13]]</f>
        <v>9</v>
      </c>
      <c r="IN51" s="15">
        <f>Reg[[#This Row],[HCCP14]]</f>
        <v>17</v>
      </c>
      <c r="IO51" s="15">
        <f>Reg[[#This Row],[HCCP15]]</f>
        <v>15</v>
      </c>
      <c r="IP51" s="15">
        <f>Reg[[#This Row],[HCCP16]]</f>
        <v>13</v>
      </c>
      <c r="IQ51" s="15">
        <f>Reg[[#This Row],[HCCP17]]</f>
        <v>9</v>
      </c>
      <c r="IR51" s="15">
        <f>Reg[[#This Row],[HCCP18]]</f>
        <v>17</v>
      </c>
      <c r="IS51" s="15">
        <f>Reg[[#This Row],[HCCP19]]</f>
        <v>14</v>
      </c>
      <c r="IT51" s="15">
        <f>Reg[[#This Row],[HCCP20]]</f>
        <v>17</v>
      </c>
      <c r="IU51" s="15">
        <f>Reg[[#This Row],[HCCP21]]</f>
        <v>14</v>
      </c>
      <c r="IV51" s="15">
        <f>Reg[[#This Row],[HCCP22]]</f>
        <v>17</v>
      </c>
      <c r="IW51" s="15">
        <f>Reg[[#This Row],[HCCP23]]</f>
        <v>35</v>
      </c>
      <c r="IX51" s="15">
        <f>Reg[[#This Row],[HCCP24]]</f>
        <v>36</v>
      </c>
      <c r="IY51" s="15">
        <f>Reg[[#This Row],[HCCP25]]</f>
        <v>32</v>
      </c>
      <c r="IZ51" s="15">
        <f>Reg[[#This Row],[HCCP26]]</f>
        <v>24</v>
      </c>
      <c r="JA51" s="15">
        <f>Reg[[#This Row],[HCCP27]]</f>
        <v>26</v>
      </c>
      <c r="JB51" s="15">
        <f>Sug0.2[[#This Row],[HCCP2]]</f>
        <v>6</v>
      </c>
      <c r="JC51" s="15">
        <f>Sug0.2[[#This Row],[HCCP3]]</f>
        <v>8</v>
      </c>
      <c r="JD51" s="15">
        <f>Sug0.2[[#This Row],[HCCP4]]</f>
        <v>5</v>
      </c>
      <c r="JE51" s="15">
        <f>Sug0.2[[#This Row],[HCCP5]]</f>
        <v>5</v>
      </c>
      <c r="JF51" s="15">
        <f>Sug0.2[[#This Row],[HCCP6]]</f>
        <v>4</v>
      </c>
      <c r="JG51" s="15">
        <f>Sug0.2[[#This Row],[HCCP7]]</f>
        <v>3</v>
      </c>
      <c r="JH51" s="15">
        <f>Sug0.2[[#This Row],[HCCP8]]</f>
        <v>5</v>
      </c>
      <c r="JI51" s="15">
        <f>Sug0.2[[#This Row],[HCCP9]]</f>
        <v>2</v>
      </c>
      <c r="JJ51" s="15">
        <f>Sug0.2[[#This Row],[HCCP10]]</f>
        <v>5</v>
      </c>
      <c r="JK51" s="15">
        <f>Sug0.2[[#This Row],[HCCP11]]</f>
        <v>6</v>
      </c>
      <c r="JL51" s="15">
        <f>Sug0.2[[#This Row],[HCCP12]]</f>
        <v>13</v>
      </c>
      <c r="JM51" s="15">
        <f>Sug0.2[[#This Row],[HCCP13]]</f>
        <v>7</v>
      </c>
      <c r="JN51" s="15">
        <f>Sug0.2[[#This Row],[HCCP14]]</f>
        <v>16</v>
      </c>
      <c r="JO51" s="15">
        <f>Sug0.2[[#This Row],[HCCP15]]</f>
        <v>13</v>
      </c>
      <c r="JP51" s="15">
        <f>Sug0.2[[#This Row],[HCCP16]]</f>
        <v>10</v>
      </c>
      <c r="JQ51" s="15">
        <f>Sug0.2[[#This Row],[HCCP17]]</f>
        <v>8</v>
      </c>
      <c r="JR51" s="15">
        <f>Sug0.2[[#This Row],[HCCP18]]</f>
        <v>15</v>
      </c>
      <c r="JS51" s="15">
        <f>Sug0.2[[#This Row],[HCCP19]]</f>
        <v>9</v>
      </c>
      <c r="JT51" s="15">
        <f>Sug0.2[[#This Row],[HCCP20]]</f>
        <v>14</v>
      </c>
      <c r="JU51" s="15">
        <f>Sug0.2[[#This Row],[HCCP21]]</f>
        <v>12</v>
      </c>
      <c r="JV51" s="15">
        <f>Sug0.2[[#This Row],[HCCP22]]</f>
        <v>11</v>
      </c>
      <c r="JW51" s="15">
        <f>Sug0.2[[#This Row],[HCCP23]]</f>
        <v>28</v>
      </c>
      <c r="JX51" s="15">
        <f>Sug0.2[[#This Row],[HCCP24]]</f>
        <v>31</v>
      </c>
      <c r="JY51" s="15">
        <f>Sug0.2[[#This Row],[HCCP25]]</f>
        <v>28</v>
      </c>
      <c r="JZ51" s="15">
        <f>Sug0.2[[#This Row],[HCCP26]]</f>
        <v>22</v>
      </c>
      <c r="KA51" s="15">
        <f>Sug0.2[[#This Row],[HCCP27]]</f>
        <v>22</v>
      </c>
      <c r="KB51" s="15">
        <f>Sug0.5[[#This Row],[HCCP2]]</f>
        <v>6</v>
      </c>
      <c r="KC51" s="15">
        <f>Sug0.5[[#This Row],[HCCP3]]</f>
        <v>8</v>
      </c>
      <c r="KD51" s="15">
        <f>Sug0.5[[#This Row],[HCCP4]]</f>
        <v>5</v>
      </c>
      <c r="KE51" s="15">
        <f>Sug0.5[[#This Row],[HCCP5]]</f>
        <v>5</v>
      </c>
      <c r="KF51" s="15">
        <f>Sug0.5[[#This Row],[HCCP6]]</f>
        <v>2</v>
      </c>
      <c r="KG51" s="15">
        <f>Sug0.5[[#This Row],[HCCP7]]</f>
        <v>1</v>
      </c>
      <c r="KH51" s="15">
        <f>Sug0.5[[#This Row],[HCCP8]]</f>
        <v>4</v>
      </c>
      <c r="KI51" s="15">
        <f>Sug0.5[[#This Row],[HCCP9]]</f>
        <v>2</v>
      </c>
      <c r="KJ51" s="15">
        <f>Sug0.5[[#This Row],[HCCP10]]</f>
        <v>5</v>
      </c>
      <c r="KK51" s="15">
        <f>Sug0.5[[#This Row],[HCCP11]]</f>
        <v>5</v>
      </c>
      <c r="KL51" s="15">
        <f>Sug0.5[[#This Row],[HCCP12]]</f>
        <v>9</v>
      </c>
      <c r="KM51" s="15">
        <f>Sug0.5[[#This Row],[HCCP13]]</f>
        <v>6</v>
      </c>
      <c r="KN51" s="15">
        <f>Sug0.5[[#This Row],[HCCP14]]</f>
        <v>13</v>
      </c>
      <c r="KO51" s="15">
        <f>Sug0.5[[#This Row],[HCCP15]]</f>
        <v>10</v>
      </c>
      <c r="KP51" s="15">
        <f>Sug0.5[[#This Row],[HCCP16]]</f>
        <v>9</v>
      </c>
      <c r="KQ51" s="15">
        <f>Sug0.5[[#This Row],[HCCP17]]</f>
        <v>7</v>
      </c>
      <c r="KR51" s="15">
        <f>Sug0.5[[#This Row],[HCCP18]]</f>
        <v>11</v>
      </c>
      <c r="KS51" s="15">
        <f>Sug0.5[[#This Row],[HCCP19]]</f>
        <v>7</v>
      </c>
      <c r="KT51" s="15">
        <f>Sug0.5[[#This Row],[HCCP20]]</f>
        <v>10</v>
      </c>
      <c r="KU51" s="15">
        <f>Sug0.5[[#This Row],[HCCP21]]</f>
        <v>8</v>
      </c>
      <c r="KV51" s="15">
        <f>Sug0.5[[#This Row],[HCCP22]]</f>
        <v>8</v>
      </c>
      <c r="KW51" s="15">
        <f>Sug0.5[[#This Row],[HCCP23]]</f>
        <v>21</v>
      </c>
      <c r="KX51" s="15">
        <f>Sug0.5[[#This Row],[HCCP24]]</f>
        <v>22</v>
      </c>
      <c r="KY51" s="15">
        <f>Sug0.5[[#This Row],[HCCP25]]</f>
        <v>19</v>
      </c>
      <c r="KZ51" s="15">
        <f>Sug0.5[[#This Row],[HCCP26]]</f>
        <v>14</v>
      </c>
      <c r="LA51" s="15">
        <f>Sug0.5[[#This Row],[HCCP27]]</f>
        <v>16</v>
      </c>
      <c r="LB51" s="15">
        <f>Reg[[#This Row],[CHDP2]]</f>
        <v>1469</v>
      </c>
      <c r="LC51" s="15">
        <f>Reg[[#This Row],[CHDP3]]</f>
        <v>1513</v>
      </c>
      <c r="LD51" s="15">
        <f>Reg[[#This Row],[CHDP4]]</f>
        <v>1578</v>
      </c>
      <c r="LE51" s="15">
        <f>Reg[[#This Row],[CHDP5]]</f>
        <v>1651</v>
      </c>
      <c r="LF51" s="15">
        <f>Reg[[#This Row],[CHDP6]]</f>
        <v>1734</v>
      </c>
      <c r="LG51" s="15">
        <f>Reg[[#This Row],[CHDP7]]</f>
        <v>1804</v>
      </c>
      <c r="LH51" s="15">
        <f>Reg[[#This Row],[CHDP8]]</f>
        <v>1876</v>
      </c>
      <c r="LI51" s="15">
        <f>Reg[[#This Row],[CHDP9]]</f>
        <v>1918</v>
      </c>
      <c r="LJ51" s="15">
        <f>Reg[[#This Row],[CHDP10]]</f>
        <v>1960</v>
      </c>
      <c r="LK51" s="15">
        <f>Reg[[#This Row],[CHDP11]]</f>
        <v>1999</v>
      </c>
      <c r="LL51" s="15">
        <f>Reg[[#This Row],[CHDP12]]</f>
        <v>2060</v>
      </c>
      <c r="LM51" s="15">
        <f>Reg[[#This Row],[CHDP13]]</f>
        <v>2125</v>
      </c>
      <c r="LN51" s="15">
        <f>Reg[[#This Row],[CHDP14]]</f>
        <v>2189</v>
      </c>
      <c r="LO51" s="15">
        <f>Reg[[#This Row],[CHDP15]]</f>
        <v>2260</v>
      </c>
      <c r="LP51" s="15">
        <f>Reg[[#This Row],[CHDP16]]</f>
        <v>2298</v>
      </c>
      <c r="LQ51" s="15">
        <f>Reg[[#This Row],[CHDP17]]</f>
        <v>2361</v>
      </c>
      <c r="LR51" s="15">
        <f>Reg[[#This Row],[CHDP18]]</f>
        <v>2404</v>
      </c>
      <c r="LS51" s="15">
        <f>Reg[[#This Row],[CHDP19]]</f>
        <v>2458</v>
      </c>
      <c r="LT51" s="15">
        <f>Reg[[#This Row],[CHDP20]]</f>
        <v>2508</v>
      </c>
      <c r="LU51" s="15">
        <f>Reg[[#This Row],[CHDP21]]</f>
        <v>2587</v>
      </c>
      <c r="LV51" s="15">
        <f>Reg[[#This Row],[CHDP22]]</f>
        <v>2643</v>
      </c>
      <c r="LW51" s="15">
        <f>Reg[[#This Row],[CHDP23]]</f>
        <v>2682</v>
      </c>
      <c r="LX51" s="15">
        <f>Reg[[#This Row],[CHDP24]]</f>
        <v>2748</v>
      </c>
      <c r="LY51" s="15">
        <f>Reg[[#This Row],[CHDP25]]</f>
        <v>2788</v>
      </c>
      <c r="LZ51" s="15">
        <f>Reg[[#This Row],[CHDP26]]</f>
        <v>2843</v>
      </c>
      <c r="MA51" s="15">
        <f>Reg[[#This Row],[CHDP27]]</f>
        <v>2856</v>
      </c>
      <c r="MB51" s="15">
        <f>Sug0.2[[#This Row],[CHDP2]]</f>
        <v>1469</v>
      </c>
      <c r="MC51" s="15">
        <f>Sug0.2[[#This Row],[CHDP3]]</f>
        <v>1513</v>
      </c>
      <c r="MD51" s="15">
        <f>Sug0.2[[#This Row],[CHDP4]]</f>
        <v>1577</v>
      </c>
      <c r="ME51" s="15">
        <f>Sug0.2[[#This Row],[CHDP5]]</f>
        <v>1649</v>
      </c>
      <c r="MF51" s="15">
        <f>Sug0.2[[#This Row],[CHDP6]]</f>
        <v>1731</v>
      </c>
      <c r="MG51" s="15">
        <f>Sug0.2[[#This Row],[CHDP7]]</f>
        <v>1800</v>
      </c>
      <c r="MH51" s="15">
        <f>Sug0.2[[#This Row],[CHDP8]]</f>
        <v>1871</v>
      </c>
      <c r="MI51" s="15">
        <f>Sug0.2[[#This Row],[CHDP9]]</f>
        <v>1908</v>
      </c>
      <c r="MJ51" s="15">
        <f>Sug0.2[[#This Row],[CHDP10]]</f>
        <v>1946</v>
      </c>
      <c r="MK51" s="15">
        <f>Sug0.2[[#This Row],[CHDP11]]</f>
        <v>1985</v>
      </c>
      <c r="ML51" s="15">
        <f>Sug0.2[[#This Row],[CHDP12]]</f>
        <v>2040</v>
      </c>
      <c r="MM51" s="15">
        <f>Sug0.2[[#This Row],[CHDP13]]</f>
        <v>2102</v>
      </c>
      <c r="MN51" s="15">
        <f>Sug0.2[[#This Row],[CHDP14]]</f>
        <v>2160</v>
      </c>
      <c r="MO51" s="15">
        <f>Sug0.2[[#This Row],[CHDP15]]</f>
        <v>2230</v>
      </c>
      <c r="MP51" s="15">
        <f>Sug0.2[[#This Row],[CHDP16]]</f>
        <v>2265</v>
      </c>
      <c r="MQ51" s="15">
        <f>Sug0.2[[#This Row],[CHDP17]]</f>
        <v>2330</v>
      </c>
      <c r="MR51" s="15">
        <f>Sug0.2[[#This Row],[CHDP18]]</f>
        <v>2373</v>
      </c>
      <c r="MS51" s="15">
        <f>Sug0.2[[#This Row],[CHDP19]]</f>
        <v>2421</v>
      </c>
      <c r="MT51" s="15">
        <f>Sug0.2[[#This Row],[CHDP20]]</f>
        <v>2467</v>
      </c>
      <c r="MU51" s="15">
        <f>Sug0.2[[#This Row],[CHDP21]]</f>
        <v>2547</v>
      </c>
      <c r="MV51" s="15">
        <f>Sug0.2[[#This Row],[CHDP22]]</f>
        <v>2604</v>
      </c>
      <c r="MW51" s="15">
        <f>Sug0.2[[#This Row],[CHDP23]]</f>
        <v>2648</v>
      </c>
      <c r="MX51" s="15">
        <f>Sug0.2[[#This Row],[CHDP24]]</f>
        <v>2709</v>
      </c>
      <c r="MY51" s="15">
        <f>Sug0.2[[#This Row],[CHDP25]]</f>
        <v>2739</v>
      </c>
      <c r="MZ51" s="15">
        <f>Sug0.2[[#This Row],[CHDP26]]</f>
        <v>2796</v>
      </c>
      <c r="NA51" s="15">
        <f>Sug0.2[[#This Row],[CHDP27]]</f>
        <v>2803</v>
      </c>
      <c r="NB51" s="15">
        <f>Sug0.5[[#This Row],[CHDP2]]</f>
        <v>1469</v>
      </c>
      <c r="NC51" s="15">
        <f>Sug0.5[[#This Row],[CHDP3]]</f>
        <v>1513</v>
      </c>
      <c r="ND51" s="15">
        <f>Sug0.5[[#This Row],[CHDP4]]</f>
        <v>1576</v>
      </c>
      <c r="NE51" s="15">
        <f>Sug0.5[[#This Row],[CHDP5]]</f>
        <v>1646</v>
      </c>
      <c r="NF51" s="15">
        <f>Sug0.5[[#This Row],[CHDP6]]</f>
        <v>1721</v>
      </c>
      <c r="NG51" s="15">
        <f>Sug0.5[[#This Row],[CHDP7]]</f>
        <v>1785</v>
      </c>
      <c r="NH51" s="15">
        <f>Sug0.5[[#This Row],[CHDP8]]</f>
        <v>1844</v>
      </c>
      <c r="NI51" s="15">
        <f>Sug0.5[[#This Row],[CHDP9]]</f>
        <v>1881</v>
      </c>
      <c r="NJ51" s="15">
        <f>Sug0.5[[#This Row],[CHDP10]]</f>
        <v>1918</v>
      </c>
      <c r="NK51" s="15">
        <f>Sug0.5[[#This Row],[CHDP11]]</f>
        <v>1953</v>
      </c>
      <c r="NL51" s="15">
        <f>Sug0.5[[#This Row],[CHDP12]]</f>
        <v>2002</v>
      </c>
      <c r="NM51" s="15">
        <f>Sug0.5[[#This Row],[CHDP13]]</f>
        <v>2072</v>
      </c>
      <c r="NN51" s="15">
        <f>Sug0.5[[#This Row],[CHDP14]]</f>
        <v>2126</v>
      </c>
      <c r="NO51" s="15">
        <f>Sug0.5[[#This Row],[CHDP15]]</f>
        <v>2193</v>
      </c>
      <c r="NP51" s="15">
        <f>Sug0.5[[#This Row],[CHDP16]]</f>
        <v>2223</v>
      </c>
      <c r="NQ51" s="15">
        <f>Sug0.5[[#This Row],[CHDP17]]</f>
        <v>2280</v>
      </c>
      <c r="NR51" s="15">
        <f>Sug0.5[[#This Row],[CHDP18]]</f>
        <v>2328</v>
      </c>
      <c r="NS51" s="15">
        <f>Sug0.5[[#This Row],[CHDP19]]</f>
        <v>2366</v>
      </c>
      <c r="NT51" s="15">
        <f>Sug0.5[[#This Row],[CHDP20]]</f>
        <v>2405</v>
      </c>
      <c r="NU51" s="15">
        <f>Sug0.5[[#This Row],[CHDP21]]</f>
        <v>2483</v>
      </c>
      <c r="NV51" s="15">
        <f>Sug0.5[[#This Row],[CHDP22]]</f>
        <v>2539</v>
      </c>
      <c r="NW51" s="15">
        <f>Sug0.5[[#This Row],[CHDP23]]</f>
        <v>2594</v>
      </c>
      <c r="NX51" s="15">
        <f>Sug0.5[[#This Row],[CHDP24]]</f>
        <v>2635</v>
      </c>
      <c r="NY51" s="15">
        <f>Sug0.5[[#This Row],[CHDP25]]</f>
        <v>2659</v>
      </c>
      <c r="NZ51" s="15">
        <f>Sug0.5[[#This Row],[CHDP26]]</f>
        <v>2710</v>
      </c>
      <c r="OA51" s="15">
        <f>Sug0.5[[#This Row],[CHDP27]]</f>
        <v>2714</v>
      </c>
      <c r="OB51" s="15">
        <f>Reg[[#This Row],[T2DP2]]</f>
        <v>2193</v>
      </c>
      <c r="OC51" s="15">
        <f>Reg[[#This Row],[T2DP3]]</f>
        <v>2329</v>
      </c>
      <c r="OD51" s="15">
        <f>Reg[[#This Row],[T2DP4]]</f>
        <v>2462</v>
      </c>
      <c r="OE51" s="15">
        <f>Reg[[#This Row],[T2DP5]]</f>
        <v>2590</v>
      </c>
      <c r="OF51" s="15">
        <f>Reg[[#This Row],[T2DP6]]</f>
        <v>2757</v>
      </c>
      <c r="OG51" s="15">
        <f>Reg[[#This Row],[T2DP7]]</f>
        <v>2864</v>
      </c>
      <c r="OH51" s="15">
        <f>Reg[[#This Row],[T2DP8]]</f>
        <v>3000</v>
      </c>
      <c r="OI51" s="15">
        <f>Reg[[#This Row],[T2DP9]]</f>
        <v>3153</v>
      </c>
      <c r="OJ51" s="15">
        <f>Reg[[#This Row],[T2DP10]]</f>
        <v>3261</v>
      </c>
      <c r="OK51" s="15">
        <f>Reg[[#This Row],[T2DP11]]</f>
        <v>3424</v>
      </c>
      <c r="OL51" s="15">
        <f>Reg[[#This Row],[T2DP12]]</f>
        <v>3527</v>
      </c>
      <c r="OM51" s="15">
        <f>Reg[[#This Row],[T2DP13]]</f>
        <v>3668</v>
      </c>
      <c r="ON51" s="15">
        <f>Reg[[#This Row],[T2DP14]]</f>
        <v>3782</v>
      </c>
      <c r="OO51" s="15">
        <f>Reg[[#This Row],[T2DP15]]</f>
        <v>3916</v>
      </c>
      <c r="OP51" s="15">
        <f>Reg[[#This Row],[T2DP16]]</f>
        <v>4002</v>
      </c>
      <c r="OQ51" s="15">
        <f>Reg[[#This Row],[T2DP17]]</f>
        <v>4119</v>
      </c>
      <c r="OR51" s="15">
        <f>Reg[[#This Row],[T2DP18]]</f>
        <v>4249</v>
      </c>
      <c r="OS51" s="15">
        <f>Reg[[#This Row],[T2DP19]]</f>
        <v>4321</v>
      </c>
      <c r="OT51" s="15">
        <f>Reg[[#This Row],[T2DP20]]</f>
        <v>4371</v>
      </c>
      <c r="OU51" s="15">
        <f>Reg[[#This Row],[T2DP21]]</f>
        <v>4460</v>
      </c>
      <c r="OV51" s="15">
        <f>Reg[[#This Row],[T2DP22]]</f>
        <v>4568</v>
      </c>
      <c r="OW51" s="15">
        <f>Reg[[#This Row],[T2DP23]]</f>
        <v>4620</v>
      </c>
      <c r="OX51" s="15">
        <f>Reg[[#This Row],[T2DP24]]</f>
        <v>4653</v>
      </c>
      <c r="OY51" s="15">
        <f>Reg[[#This Row],[T2DP25]]</f>
        <v>4708</v>
      </c>
      <c r="OZ51" s="15">
        <f>Reg[[#This Row],[T2DP26]]</f>
        <v>4790</v>
      </c>
      <c r="PA51" s="15">
        <f>Reg[[#This Row],[T2DP27]]</f>
        <v>4804</v>
      </c>
      <c r="PB51" s="15">
        <f>Sug0.2[[#This Row],[T2DP2]]</f>
        <v>2193</v>
      </c>
      <c r="PC51" s="15">
        <f>Sug0.2[[#This Row],[T2DP3]]</f>
        <v>2329</v>
      </c>
      <c r="PD51" s="15">
        <f>Sug0.2[[#This Row],[T2DP4]]</f>
        <v>2460</v>
      </c>
      <c r="PE51" s="15">
        <f>Sug0.2[[#This Row],[T2DP5]]</f>
        <v>2587</v>
      </c>
      <c r="PF51" s="15">
        <f>Sug0.2[[#This Row],[T2DP6]]</f>
        <v>2751</v>
      </c>
      <c r="PG51" s="15">
        <f>Sug0.2[[#This Row],[T2DP7]]</f>
        <v>2853</v>
      </c>
      <c r="PH51" s="15">
        <f>Sug0.2[[#This Row],[T2DP8]]</f>
        <v>2983</v>
      </c>
      <c r="PI51" s="15">
        <f>Sug0.2[[#This Row],[T2DP9]]</f>
        <v>3132</v>
      </c>
      <c r="PJ51" s="15">
        <f>Sug0.2[[#This Row],[T2DP10]]</f>
        <v>3233</v>
      </c>
      <c r="PK51" s="15">
        <f>Sug0.2[[#This Row],[T2DP11]]</f>
        <v>3388</v>
      </c>
      <c r="PL51" s="15">
        <f>Sug0.2[[#This Row],[T2DP12]]</f>
        <v>3484</v>
      </c>
      <c r="PM51" s="15">
        <f>Sug0.2[[#This Row],[T2DP13]]</f>
        <v>3620</v>
      </c>
      <c r="PN51" s="15">
        <f>Sug0.2[[#This Row],[T2DP14]]</f>
        <v>3727</v>
      </c>
      <c r="PO51" s="15">
        <f>Sug0.2[[#This Row],[T2DP15]]</f>
        <v>3860</v>
      </c>
      <c r="PP51" s="15">
        <f>Sug0.2[[#This Row],[T2DP16]]</f>
        <v>3942</v>
      </c>
      <c r="PQ51" s="15">
        <f>Sug0.2[[#This Row],[T2DP17]]</f>
        <v>4044</v>
      </c>
      <c r="PR51" s="15">
        <f>Sug0.2[[#This Row],[T2DP18]]</f>
        <v>4168</v>
      </c>
      <c r="PS51" s="15">
        <f>Sug0.2[[#This Row],[T2DP19]]</f>
        <v>4229</v>
      </c>
      <c r="PT51" s="15">
        <f>Sug0.2[[#This Row],[T2DP20]]</f>
        <v>4278</v>
      </c>
      <c r="PU51" s="15">
        <f>Sug0.2[[#This Row],[T2DP21]]</f>
        <v>4360</v>
      </c>
      <c r="PV51" s="15">
        <f>Sug0.2[[#This Row],[T2DP22]]</f>
        <v>4466</v>
      </c>
      <c r="PW51" s="15">
        <f>Sug0.2[[#This Row],[T2DP23]]</f>
        <v>4511</v>
      </c>
      <c r="PX51" s="15">
        <f>Sug0.2[[#This Row],[T2DP24]]</f>
        <v>4538</v>
      </c>
      <c r="PY51" s="15">
        <f>Sug0.2[[#This Row],[T2DP25]]</f>
        <v>4593</v>
      </c>
      <c r="PZ51" s="15">
        <f>Sug0.2[[#This Row],[T2DP26]]</f>
        <v>4681</v>
      </c>
      <c r="QA51" s="15">
        <f>Sug0.2[[#This Row],[T2DP27]]</f>
        <v>4698</v>
      </c>
      <c r="QB51" s="15">
        <f>Sug0.5[[#This Row],[T2DP2]]</f>
        <v>2193</v>
      </c>
      <c r="QC51" s="15">
        <f>Sug0.5[[#This Row],[T2DP3]]</f>
        <v>2329</v>
      </c>
      <c r="QD51" s="15">
        <f>Sug0.5[[#This Row],[T2DP4]]</f>
        <v>2457</v>
      </c>
      <c r="QE51" s="15">
        <f>Sug0.5[[#This Row],[T2DP5]]</f>
        <v>2577</v>
      </c>
      <c r="QF51" s="15">
        <f>Sug0.5[[#This Row],[T2DP6]]</f>
        <v>2732</v>
      </c>
      <c r="QG51" s="15">
        <f>Sug0.5[[#This Row],[T2DP7]]</f>
        <v>2826</v>
      </c>
      <c r="QH51" s="15">
        <f>Sug0.5[[#This Row],[T2DP8]]</f>
        <v>2941</v>
      </c>
      <c r="QI51" s="15">
        <f>Sug0.5[[#This Row],[T2DP9]]</f>
        <v>3083</v>
      </c>
      <c r="QJ51" s="15">
        <f>Sug0.5[[#This Row],[T2DP10]]</f>
        <v>3174</v>
      </c>
      <c r="QK51" s="15">
        <f>Sug0.5[[#This Row],[T2DP11]]</f>
        <v>3311</v>
      </c>
      <c r="QL51" s="15">
        <f>Sug0.5[[#This Row],[T2DP12]]</f>
        <v>3399</v>
      </c>
      <c r="QM51" s="15">
        <f>Sug0.5[[#This Row],[T2DP13]]</f>
        <v>3532</v>
      </c>
      <c r="QN51" s="15">
        <f>Sug0.5[[#This Row],[T2DP14]]</f>
        <v>3632</v>
      </c>
      <c r="QO51" s="15">
        <f>Sug0.5[[#This Row],[T2DP15]]</f>
        <v>3759</v>
      </c>
      <c r="QP51" s="15">
        <f>Sug0.5[[#This Row],[T2DP16]]</f>
        <v>3836</v>
      </c>
      <c r="QQ51" s="15">
        <f>Sug0.5[[#This Row],[T2DP17]]</f>
        <v>3935</v>
      </c>
      <c r="QR51" s="15">
        <f>Sug0.5[[#This Row],[T2DP18]]</f>
        <v>4042</v>
      </c>
      <c r="QS51" s="15">
        <f>Sug0.5[[#This Row],[T2DP19]]</f>
        <v>4103</v>
      </c>
      <c r="QT51" s="15">
        <f>Sug0.5[[#This Row],[T2DP20]]</f>
        <v>4138</v>
      </c>
      <c r="QU51" s="15">
        <f>Sug0.5[[#This Row],[T2DP21]]</f>
        <v>4200</v>
      </c>
      <c r="QV51" s="15">
        <f>Sug0.5[[#This Row],[T2DP22]]</f>
        <v>4290</v>
      </c>
      <c r="QW51" s="15">
        <f>Sug0.5[[#This Row],[T2DP23]]</f>
        <v>4340</v>
      </c>
      <c r="QX51" s="15">
        <f>Sug0.5[[#This Row],[T2DP24]]</f>
        <v>4364</v>
      </c>
      <c r="QY51" s="15">
        <f>Sug0.5[[#This Row],[T2DP25]]</f>
        <v>4412</v>
      </c>
      <c r="QZ51" s="15">
        <f>Sug0.5[[#This Row],[T2DP26]]</f>
        <v>4489</v>
      </c>
      <c r="RA51" s="15">
        <f>Sug0.5[[#This Row],[T2DP27]]</f>
        <v>4501</v>
      </c>
      <c r="RB51" s="15">
        <f>Reg[[#This Row],[OVEP2]]</f>
        <v>7572</v>
      </c>
      <c r="RC51" s="15">
        <f>Reg[[#This Row],[OVEP3]]</f>
        <v>7630</v>
      </c>
      <c r="RD51" s="15">
        <f>Reg[[#This Row],[OVEP4]]</f>
        <v>7675</v>
      </c>
      <c r="RE51" s="15">
        <f>Reg[[#This Row],[OVEP5]]</f>
        <v>7704</v>
      </c>
      <c r="RF51" s="15">
        <f>Reg[[#This Row],[OVEP6]]</f>
        <v>7719</v>
      </c>
      <c r="RG51" s="15">
        <f>Reg[[#This Row],[OVEP7]]</f>
        <v>7732</v>
      </c>
      <c r="RH51" s="15">
        <f>Reg[[#This Row],[OVEP8]]</f>
        <v>7752</v>
      </c>
      <c r="RI51" s="15">
        <f>Reg[[#This Row],[OVEP9]]</f>
        <v>7708</v>
      </c>
      <c r="RJ51" s="15">
        <f>Reg[[#This Row],[OVEP10]]</f>
        <v>7794</v>
      </c>
      <c r="RK51" s="15">
        <f>Reg[[#This Row],[OVEP11]]</f>
        <v>7892</v>
      </c>
      <c r="RL51" s="15">
        <f>Reg[[#This Row],[OVEP12]]</f>
        <v>7967</v>
      </c>
      <c r="RM51" s="15">
        <f>Reg[[#This Row],[OVEP13]]</f>
        <v>7992</v>
      </c>
      <c r="RN51" s="15">
        <f>Reg[[#This Row],[OVEP14]]</f>
        <v>7923</v>
      </c>
      <c r="RO51" s="15">
        <f>Reg[[#This Row],[OVEP15]]</f>
        <v>7891</v>
      </c>
      <c r="RP51" s="15">
        <f>Reg[[#This Row],[OVEP16]]</f>
        <v>7890</v>
      </c>
      <c r="RQ51" s="15">
        <f>Reg[[#This Row],[OVEP17]]</f>
        <v>7920</v>
      </c>
      <c r="RR51" s="15">
        <f>Reg[[#This Row],[OVEP18]]</f>
        <v>7919</v>
      </c>
      <c r="RS51" s="15">
        <f>Reg[[#This Row],[OVEP19]]</f>
        <v>7924</v>
      </c>
      <c r="RT51" s="15">
        <f>Reg[[#This Row],[OVEP20]]</f>
        <v>7943</v>
      </c>
      <c r="RU51" s="15">
        <f>Reg[[#This Row],[OVEP21]]</f>
        <v>8066</v>
      </c>
      <c r="RV51" s="15">
        <f>Reg[[#This Row],[OVEP22]]</f>
        <v>8059</v>
      </c>
      <c r="RW51" s="15">
        <f>Reg[[#This Row],[OVEP23]]</f>
        <v>8039</v>
      </c>
      <c r="RX51" s="15">
        <f>Reg[[#This Row],[OVEP24]]</f>
        <v>8068</v>
      </c>
      <c r="RY51" s="15">
        <f>Reg[[#This Row],[OVEP25]]</f>
        <v>8077</v>
      </c>
      <c r="RZ51" s="15">
        <f>Reg[[#This Row],[OVEP26]]</f>
        <v>8040</v>
      </c>
      <c r="SA51" s="15">
        <f>Reg[[#This Row],[OVEP27]]</f>
        <v>7956</v>
      </c>
      <c r="SB51" s="15">
        <f>Sug0.2[[#This Row],[OVEP2]]</f>
        <v>7572</v>
      </c>
      <c r="SC51" s="15">
        <f>Sug0.2[[#This Row],[OVEP3]]</f>
        <v>7624</v>
      </c>
      <c r="SD51" s="15">
        <f>Sug0.2[[#This Row],[OVEP4]]</f>
        <v>7669</v>
      </c>
      <c r="SE51" s="15">
        <f>Sug0.2[[#This Row],[OVEP5]]</f>
        <v>7697</v>
      </c>
      <c r="SF51" s="15">
        <f>Sug0.2[[#This Row],[OVEP6]]</f>
        <v>7709</v>
      </c>
      <c r="SG51" s="15">
        <f>Sug0.2[[#This Row],[OVEP7]]</f>
        <v>7707</v>
      </c>
      <c r="SH51" s="15">
        <f>Sug0.2[[#This Row],[OVEP8]]</f>
        <v>7724</v>
      </c>
      <c r="SI51" s="15">
        <f>Sug0.2[[#This Row],[OVEP9]]</f>
        <v>7697</v>
      </c>
      <c r="SJ51" s="15">
        <f>Sug0.2[[#This Row],[OVEP10]]</f>
        <v>7776</v>
      </c>
      <c r="SK51" s="15">
        <f>Sug0.2[[#This Row],[OVEP11]]</f>
        <v>7869</v>
      </c>
      <c r="SL51" s="15">
        <f>Sug0.2[[#This Row],[OVEP12]]</f>
        <v>7936</v>
      </c>
      <c r="SM51" s="15">
        <f>Sug0.2[[#This Row],[OVEP13]]</f>
        <v>7957</v>
      </c>
      <c r="SN51" s="15">
        <f>Sug0.2[[#This Row],[OVEP14]]</f>
        <v>7913</v>
      </c>
      <c r="SO51" s="15">
        <f>Sug0.2[[#This Row],[OVEP15]]</f>
        <v>7886</v>
      </c>
      <c r="SP51" s="15">
        <f>Sug0.2[[#This Row],[OVEP16]]</f>
        <v>7894</v>
      </c>
      <c r="SQ51" s="15">
        <f>Sug0.2[[#This Row],[OVEP17]]</f>
        <v>7929</v>
      </c>
      <c r="SR51" s="15">
        <f>Sug0.2[[#This Row],[OVEP18]]</f>
        <v>7953</v>
      </c>
      <c r="SS51" s="15">
        <f>Sug0.2[[#This Row],[OVEP19]]</f>
        <v>7986</v>
      </c>
      <c r="ST51" s="15">
        <f>Sug0.2[[#This Row],[OVEP20]]</f>
        <v>8002</v>
      </c>
      <c r="SU51" s="15">
        <f>Sug0.2[[#This Row],[OVEP21]]</f>
        <v>8115</v>
      </c>
      <c r="SV51" s="15">
        <f>Sug0.2[[#This Row],[OVEP22]]</f>
        <v>8093</v>
      </c>
      <c r="SW51" s="15">
        <f>Sug0.2[[#This Row],[OVEP23]]</f>
        <v>8080</v>
      </c>
      <c r="SX51" s="15">
        <f>Sug0.2[[#This Row],[OVEP24]]</f>
        <v>8116</v>
      </c>
      <c r="SY51" s="15">
        <f>Sug0.2[[#This Row],[OVEP25]]</f>
        <v>8122</v>
      </c>
      <c r="SZ51" s="15">
        <f>Sug0.2[[#This Row],[OVEP26]]</f>
        <v>8082</v>
      </c>
      <c r="TA51" s="15">
        <f>Sug0.2[[#This Row],[OVEP27]]</f>
        <v>7997</v>
      </c>
      <c r="TB51" s="15">
        <f>Sug0.5[[#This Row],[OVEP2]]</f>
        <v>7572</v>
      </c>
      <c r="TC51" s="15">
        <f>Sug0.5[[#This Row],[OVEP3]]</f>
        <v>7591</v>
      </c>
      <c r="TD51" s="15">
        <f>Sug0.5[[#This Row],[OVEP4]]</f>
        <v>7619</v>
      </c>
      <c r="TE51" s="15">
        <f>Sug0.5[[#This Row],[OVEP5]]</f>
        <v>7626</v>
      </c>
      <c r="TF51" s="15">
        <f>Sug0.5[[#This Row],[OVEP6]]</f>
        <v>7635</v>
      </c>
      <c r="TG51" s="15">
        <f>Sug0.5[[#This Row],[OVEP7]]</f>
        <v>7621</v>
      </c>
      <c r="TH51" s="15">
        <f>Sug0.5[[#This Row],[OVEP8]]</f>
        <v>7649</v>
      </c>
      <c r="TI51" s="15">
        <f>Sug0.5[[#This Row],[OVEP9]]</f>
        <v>7615</v>
      </c>
      <c r="TJ51" s="15">
        <f>Sug0.5[[#This Row],[OVEP10]]</f>
        <v>7688</v>
      </c>
      <c r="TK51" s="15">
        <f>Sug0.5[[#This Row],[OVEP11]]</f>
        <v>7794</v>
      </c>
      <c r="TL51" s="15">
        <f>Sug0.5[[#This Row],[OVEP12]]</f>
        <v>7873</v>
      </c>
      <c r="TM51" s="15">
        <f>Sug0.5[[#This Row],[OVEP13]]</f>
        <v>7899</v>
      </c>
      <c r="TN51" s="15">
        <f>Sug0.5[[#This Row],[OVEP14]]</f>
        <v>7867</v>
      </c>
      <c r="TO51" s="15">
        <f>Sug0.5[[#This Row],[OVEP15]]</f>
        <v>7849</v>
      </c>
      <c r="TP51" s="15">
        <f>Sug0.5[[#This Row],[OVEP16]]</f>
        <v>7843</v>
      </c>
      <c r="TQ51" s="15">
        <f>Sug0.5[[#This Row],[OVEP17]]</f>
        <v>7880</v>
      </c>
      <c r="TR51" s="15">
        <f>Sug0.5[[#This Row],[OVEP18]]</f>
        <v>7928</v>
      </c>
      <c r="TS51" s="15">
        <f>Sug0.5[[#This Row],[OVEP19]]</f>
        <v>7950</v>
      </c>
      <c r="TT51" s="15">
        <f>Sug0.5[[#This Row],[OVEP20]]</f>
        <v>7956</v>
      </c>
      <c r="TU51" s="15">
        <f>Sug0.5[[#This Row],[OVEP21]]</f>
        <v>8065</v>
      </c>
      <c r="TV51" s="15">
        <f>Sug0.5[[#This Row],[OVEP22]]</f>
        <v>8050</v>
      </c>
      <c r="TW51" s="15">
        <f>Sug0.5[[#This Row],[OVEP23]]</f>
        <v>8033</v>
      </c>
      <c r="TX51" s="15">
        <f>Sug0.5[[#This Row],[OVEP24]]</f>
        <v>8044</v>
      </c>
      <c r="TY51" s="15">
        <f>Sug0.5[[#This Row],[OVEP25]]</f>
        <v>8072</v>
      </c>
      <c r="TZ51" s="15">
        <f>Sug0.5[[#This Row],[OVEP26]]</f>
        <v>8084</v>
      </c>
      <c r="UA51" s="15">
        <f>Sug0.5[[#This Row],[OVEP27]]</f>
        <v>8044</v>
      </c>
      <c r="UB51" s="15">
        <f>Reg[[#This Row],[OBEP2]]</f>
        <v>8458</v>
      </c>
      <c r="UC51" s="15">
        <f>Reg[[#This Row],[OBEP3]]</f>
        <v>8414</v>
      </c>
      <c r="UD51" s="15">
        <f>Reg[[#This Row],[OBEP4]]</f>
        <v>8360</v>
      </c>
      <c r="UE51" s="15">
        <f>Reg[[#This Row],[OBEP5]]</f>
        <v>8372</v>
      </c>
      <c r="UF51" s="15">
        <f>Reg[[#This Row],[OBEP6]]</f>
        <v>8368</v>
      </c>
      <c r="UG51" s="15">
        <f>Reg[[#This Row],[OBEP7]]</f>
        <v>8344</v>
      </c>
      <c r="UH51" s="15">
        <f>Reg[[#This Row],[OBEP8]]</f>
        <v>8344</v>
      </c>
      <c r="UI51" s="15">
        <f>Reg[[#This Row],[OBEP9]]</f>
        <v>8404</v>
      </c>
      <c r="UJ51" s="15">
        <f>Reg[[#This Row],[OBEP10]]</f>
        <v>8366</v>
      </c>
      <c r="UK51" s="15">
        <f>Reg[[#This Row],[OBEP11]]</f>
        <v>8373</v>
      </c>
      <c r="UL51" s="15">
        <f>Reg[[#This Row],[OBEP12]]</f>
        <v>8401</v>
      </c>
      <c r="UM51" s="15">
        <f>Reg[[#This Row],[OBEP13]]</f>
        <v>8383</v>
      </c>
      <c r="UN51" s="15">
        <f>Reg[[#This Row],[OBEP14]]</f>
        <v>8406</v>
      </c>
      <c r="UO51" s="15">
        <f>Reg[[#This Row],[OBEP15]]</f>
        <v>8440</v>
      </c>
      <c r="UP51" s="15">
        <f>Reg[[#This Row],[OBEP16]]</f>
        <v>8408</v>
      </c>
      <c r="UQ51" s="15">
        <f>Reg[[#This Row],[OBEP17]]</f>
        <v>8455</v>
      </c>
      <c r="UR51" s="15">
        <f>Reg[[#This Row],[OBEP18]]</f>
        <v>8489</v>
      </c>
      <c r="US51" s="15">
        <f>Reg[[#This Row],[OBEP19]]</f>
        <v>8470</v>
      </c>
      <c r="UT51" s="15">
        <f>Reg[[#This Row],[OBEP20]]</f>
        <v>8452</v>
      </c>
      <c r="UU51" s="15">
        <f>Reg[[#This Row],[OBEP21]]</f>
        <v>8407</v>
      </c>
      <c r="UV51" s="15">
        <f>Reg[[#This Row],[OBEP22]]</f>
        <v>8419</v>
      </c>
      <c r="UW51" s="15">
        <f>Reg[[#This Row],[OBEP23]]</f>
        <v>8428</v>
      </c>
      <c r="UX51" s="15">
        <f>Reg[[#This Row],[OBEP24]]</f>
        <v>8393</v>
      </c>
      <c r="UY51" s="15">
        <f>Reg[[#This Row],[OBEP25]]</f>
        <v>8384</v>
      </c>
      <c r="UZ51" s="15">
        <f>Reg[[#This Row],[OBEP26]]</f>
        <v>8354</v>
      </c>
      <c r="VA51" s="15">
        <f>Reg[[#This Row],[OBEP27]]</f>
        <v>8358</v>
      </c>
      <c r="VB51" s="15">
        <f>Sug0.2[[#This Row],[OBEP2]]</f>
        <v>8458</v>
      </c>
      <c r="VC51" s="15">
        <f>Sug0.2[[#This Row],[OBEP3]]</f>
        <v>8398</v>
      </c>
      <c r="VD51" s="15">
        <f>Sug0.2[[#This Row],[OBEP4]]</f>
        <v>8331</v>
      </c>
      <c r="VE51" s="15">
        <f>Sug0.2[[#This Row],[OBEP5]]</f>
        <v>8324</v>
      </c>
      <c r="VF51" s="15">
        <f>Sug0.2[[#This Row],[OBEP6]]</f>
        <v>8301</v>
      </c>
      <c r="VG51" s="15">
        <f>Sug0.2[[#This Row],[OBEP7]]</f>
        <v>8265</v>
      </c>
      <c r="VH51" s="15">
        <f>Sug0.2[[#This Row],[OBEP8]]</f>
        <v>8246</v>
      </c>
      <c r="VI51" s="15">
        <f>Sug0.2[[#This Row],[OBEP9]]</f>
        <v>8284</v>
      </c>
      <c r="VJ51" s="15">
        <f>Sug0.2[[#This Row],[OBEP10]]</f>
        <v>8236</v>
      </c>
      <c r="VK51" s="15">
        <f>Sug0.2[[#This Row],[OBEP11]]</f>
        <v>8236</v>
      </c>
      <c r="VL51" s="15">
        <f>Sug0.2[[#This Row],[OBEP12]]</f>
        <v>8263</v>
      </c>
      <c r="VM51" s="15">
        <f>Sug0.2[[#This Row],[OBEP13]]</f>
        <v>8244</v>
      </c>
      <c r="VN51" s="15">
        <f>Sug0.2[[#This Row],[OBEP14]]</f>
        <v>8247</v>
      </c>
      <c r="VO51" s="15">
        <f>Sug0.2[[#This Row],[OBEP15]]</f>
        <v>8281</v>
      </c>
      <c r="VP51" s="15">
        <f>Sug0.2[[#This Row],[OBEP16]]</f>
        <v>8238</v>
      </c>
      <c r="VQ51" s="15">
        <f>Sug0.2[[#This Row],[OBEP17]]</f>
        <v>8277</v>
      </c>
      <c r="VR51" s="15">
        <f>Sug0.2[[#This Row],[OBEP18]]</f>
        <v>8301</v>
      </c>
      <c r="VS51" s="15">
        <f>Sug0.2[[#This Row],[OBEP19]]</f>
        <v>8265</v>
      </c>
      <c r="VT51" s="15">
        <f>Sug0.2[[#This Row],[OBEP20]]</f>
        <v>8241</v>
      </c>
      <c r="VU51" s="15">
        <f>Sug0.2[[#This Row],[OBEP21]]</f>
        <v>8198</v>
      </c>
      <c r="VV51" s="15">
        <f>Sug0.2[[#This Row],[OBEP22]]</f>
        <v>8211</v>
      </c>
      <c r="VW51" s="15">
        <f>Sug0.2[[#This Row],[OBEP23]]</f>
        <v>8217</v>
      </c>
      <c r="VX51" s="15">
        <f>Sug0.2[[#This Row],[OBEP24]]</f>
        <v>8179</v>
      </c>
      <c r="VY51" s="15">
        <f>Sug0.2[[#This Row],[OBEP25]]</f>
        <v>8171</v>
      </c>
      <c r="VZ51" s="15">
        <f>Sug0.2[[#This Row],[OBEP26]]</f>
        <v>8146</v>
      </c>
      <c r="WA51" s="15">
        <f>Sug0.2[[#This Row],[OBEP27]]</f>
        <v>8158</v>
      </c>
      <c r="WB51" s="15">
        <f>Sug0.5[[#This Row],[OBEP2]]</f>
        <v>8458</v>
      </c>
      <c r="WC51" s="15">
        <f>Sug0.5[[#This Row],[OBEP3]]</f>
        <v>8371</v>
      </c>
      <c r="WD51" s="15">
        <f>Sug0.5[[#This Row],[OBEP4]]</f>
        <v>8278</v>
      </c>
      <c r="WE51" s="15">
        <f>Sug0.5[[#This Row],[OBEP5]]</f>
        <v>8235</v>
      </c>
      <c r="WF51" s="15">
        <f>Sug0.5[[#This Row],[OBEP6]]</f>
        <v>8179</v>
      </c>
      <c r="WG51" s="15">
        <f>Sug0.5[[#This Row],[OBEP7]]</f>
        <v>8122</v>
      </c>
      <c r="WH51" s="15">
        <f>Sug0.5[[#This Row],[OBEP8]]</f>
        <v>8078</v>
      </c>
      <c r="WI51" s="15">
        <f>Sug0.5[[#This Row],[OBEP9]]</f>
        <v>8096</v>
      </c>
      <c r="WJ51" s="15">
        <f>Sug0.5[[#This Row],[OBEP10]]</f>
        <v>8034</v>
      </c>
      <c r="WK51" s="15">
        <f>Sug0.5[[#This Row],[OBEP11]]</f>
        <v>8005</v>
      </c>
      <c r="WL51" s="15">
        <f>Sug0.5[[#This Row],[OBEP12]]</f>
        <v>8003</v>
      </c>
      <c r="WM51" s="15">
        <f>Sug0.5[[#This Row],[OBEP13]]</f>
        <v>7975</v>
      </c>
      <c r="WN51" s="15">
        <f>Sug0.5[[#This Row],[OBEP14]]</f>
        <v>7965</v>
      </c>
      <c r="WO51" s="15">
        <f>Sug0.5[[#This Row],[OBEP15]]</f>
        <v>7974</v>
      </c>
      <c r="WP51" s="15">
        <f>Sug0.5[[#This Row],[OBEP16]]</f>
        <v>7932</v>
      </c>
      <c r="WQ51" s="15">
        <f>Sug0.5[[#This Row],[OBEP17]]</f>
        <v>7950</v>
      </c>
      <c r="WR51" s="15">
        <f>Sug0.5[[#This Row],[OBEP18]]</f>
        <v>7950</v>
      </c>
      <c r="WS51" s="15">
        <f>Sug0.5[[#This Row],[OBEP19]]</f>
        <v>7910</v>
      </c>
      <c r="WT51" s="15">
        <f>Sug0.5[[#This Row],[OBEP20]]</f>
        <v>7882</v>
      </c>
      <c r="WU51" s="15">
        <f>Sug0.5[[#This Row],[OBEP21]]</f>
        <v>7832</v>
      </c>
      <c r="WV51" s="15">
        <f>Sug0.5[[#This Row],[OBEP22]]</f>
        <v>7836</v>
      </c>
      <c r="WW51" s="15">
        <f>Sug0.5[[#This Row],[OBEP23]]</f>
        <v>7846</v>
      </c>
      <c r="WX51" s="15">
        <f>Sug0.5[[#This Row],[OBEP24]]</f>
        <v>7826</v>
      </c>
      <c r="WY51" s="15">
        <f>Sug0.5[[#This Row],[OBEP25]]</f>
        <v>7792</v>
      </c>
      <c r="WZ51" s="15">
        <f>Sug0.5[[#This Row],[OBEP26]]</f>
        <v>7747</v>
      </c>
      <c r="XA51" s="15">
        <f>Sug0.5[[#This Row],[OBEP27]]</f>
        <v>7741</v>
      </c>
    </row>
    <row r="52" spans="2:625" x14ac:dyDescent="0.25">
      <c r="B52" s="11">
        <f>Reg[[#This Row],[STEP2]]</f>
        <v>4652</v>
      </c>
      <c r="C52" s="11">
        <f>Reg[[#This Row],[STEP3]]</f>
        <v>5103</v>
      </c>
      <c r="D52" s="11">
        <f>Reg[[#This Row],[STEP4]]</f>
        <v>5517</v>
      </c>
      <c r="E52" s="11">
        <f>Reg[[#This Row],[STEP5]]</f>
        <v>5857</v>
      </c>
      <c r="F52" s="11">
        <f>Reg[[#This Row],[STEP6]]</f>
        <v>6193</v>
      </c>
      <c r="G52" s="11">
        <f>Reg[[#This Row],[STEP7]]</f>
        <v>6494</v>
      </c>
      <c r="H52" s="11">
        <f>Reg[[#This Row],[STEP8]]</f>
        <v>6708</v>
      </c>
      <c r="I52" s="11">
        <f>Reg[[#This Row],[STEP9]]</f>
        <v>6940</v>
      </c>
      <c r="J52" s="11">
        <f>Reg[[#This Row],[STEP10]]</f>
        <v>7155</v>
      </c>
      <c r="K52" s="11">
        <f>Reg[[#This Row],[STEP11]]</f>
        <v>7396</v>
      </c>
      <c r="L52" s="11">
        <f>Reg[[#This Row],[STEP12]]</f>
        <v>7546</v>
      </c>
      <c r="M52" s="11">
        <f>Reg[[#This Row],[STEP13]]</f>
        <v>7634</v>
      </c>
      <c r="N52" s="11">
        <f>Reg[[#This Row],[STEP14]]</f>
        <v>7729</v>
      </c>
      <c r="O52" s="11">
        <f>Reg[[#This Row],[STEP15]]</f>
        <v>7832</v>
      </c>
      <c r="P52" s="11">
        <f>Reg[[#This Row],[STEP16]]</f>
        <v>7902</v>
      </c>
      <c r="Q52" s="11">
        <f>Reg[[#This Row],[STEP17]]</f>
        <v>8032</v>
      </c>
      <c r="R52" s="11">
        <f>Reg[[#This Row],[STEP18]]</f>
        <v>8156</v>
      </c>
      <c r="S52" s="11">
        <f>Reg[[#This Row],[STEP19]]</f>
        <v>8204</v>
      </c>
      <c r="T52" s="11">
        <f>Reg[[#This Row],[STEP20]]</f>
        <v>8287</v>
      </c>
      <c r="U52" s="11">
        <f>Reg[[#This Row],[STEP21]]</f>
        <v>8350</v>
      </c>
      <c r="V52" s="11">
        <f>Reg[[#This Row],[STEP22]]</f>
        <v>8371</v>
      </c>
      <c r="W52" s="11">
        <f>Reg[[#This Row],[STEP23]]</f>
        <v>8381</v>
      </c>
      <c r="X52" s="11">
        <f>Reg[[#This Row],[STEP24]]</f>
        <v>8481</v>
      </c>
      <c r="Y52" s="11">
        <f>Reg[[#This Row],[STEP25]]</f>
        <v>8512</v>
      </c>
      <c r="Z52" s="11">
        <f>Reg[[#This Row],[STEP26]]</f>
        <v>8505</v>
      </c>
      <c r="AA52" s="11">
        <f>Reg[[#This Row],[STEP27]]</f>
        <v>8547</v>
      </c>
      <c r="AB52" s="11">
        <f>Sug0.2[[#This Row],[STEP2]]</f>
        <v>4652</v>
      </c>
      <c r="AC52" s="11">
        <f>Sug0.2[[#This Row],[STEP3]]</f>
        <v>5078</v>
      </c>
      <c r="AD52" s="11">
        <f>Sug0.2[[#This Row],[STEP4]]</f>
        <v>5467</v>
      </c>
      <c r="AE52" s="11">
        <f>Sug0.2[[#This Row],[STEP5]]</f>
        <v>5790</v>
      </c>
      <c r="AF52" s="11">
        <f>Sug0.2[[#This Row],[STEP6]]</f>
        <v>6112</v>
      </c>
      <c r="AG52" s="11">
        <f>Sug0.2[[#This Row],[STEP7]]</f>
        <v>6385</v>
      </c>
      <c r="AH52" s="11">
        <f>Sug0.2[[#This Row],[STEP8]]</f>
        <v>6573</v>
      </c>
      <c r="AI52" s="11">
        <f>Sug0.2[[#This Row],[STEP9]]</f>
        <v>6797</v>
      </c>
      <c r="AJ52" s="11">
        <f>Sug0.2[[#This Row],[STEP10]]</f>
        <v>6990</v>
      </c>
      <c r="AK52" s="11">
        <f>Sug0.2[[#This Row],[STEP11]]</f>
        <v>7225</v>
      </c>
      <c r="AL52" s="11">
        <f>Sug0.2[[#This Row],[STEP12]]</f>
        <v>7382</v>
      </c>
      <c r="AM52" s="11">
        <f>Sug0.2[[#This Row],[STEP13]]</f>
        <v>7462</v>
      </c>
      <c r="AN52" s="11">
        <f>Sug0.2[[#This Row],[STEP14]]</f>
        <v>7555</v>
      </c>
      <c r="AO52" s="11">
        <f>Sug0.2[[#This Row],[STEP15]]</f>
        <v>7665</v>
      </c>
      <c r="AP52" s="11">
        <f>Sug0.2[[#This Row],[STEP16]]</f>
        <v>7754</v>
      </c>
      <c r="AQ52" s="11">
        <f>Sug0.2[[#This Row],[STEP17]]</f>
        <v>7883</v>
      </c>
      <c r="AR52" s="11">
        <f>Sug0.2[[#This Row],[STEP18]]</f>
        <v>8005</v>
      </c>
      <c r="AS52" s="11">
        <f>Sug0.2[[#This Row],[STEP19]]</f>
        <v>8059</v>
      </c>
      <c r="AT52" s="11">
        <f>Sug0.2[[#This Row],[STEP20]]</f>
        <v>8144</v>
      </c>
      <c r="AU52" s="11">
        <f>Sug0.2[[#This Row],[STEP21]]</f>
        <v>8186</v>
      </c>
      <c r="AV52" s="11">
        <f>Sug0.2[[#This Row],[STEP22]]</f>
        <v>8217</v>
      </c>
      <c r="AW52" s="11">
        <f>Sug0.2[[#This Row],[STEP23]]</f>
        <v>8222</v>
      </c>
      <c r="AX52" s="11">
        <f>Sug0.2[[#This Row],[STEP24]]</f>
        <v>8339</v>
      </c>
      <c r="AY52" s="11">
        <f>Sug0.2[[#This Row],[STEP25]]</f>
        <v>8371</v>
      </c>
      <c r="AZ52" s="11">
        <f>Sug0.2[[#This Row],[STEP26]]</f>
        <v>8379</v>
      </c>
      <c r="BA52" s="11">
        <f>Sug0.2[[#This Row],[STEP27]]</f>
        <v>8440</v>
      </c>
      <c r="BB52" s="11">
        <f>Sug0.5[[#This Row],[STEP2]]</f>
        <v>4652</v>
      </c>
      <c r="BC52" s="11">
        <f>Sug0.5[[#This Row],[STEP3]]</f>
        <v>5015</v>
      </c>
      <c r="BD52" s="11">
        <f>Sug0.5[[#This Row],[STEP4]]</f>
        <v>5368</v>
      </c>
      <c r="BE52" s="11">
        <f>Sug0.5[[#This Row],[STEP5]]</f>
        <v>5633</v>
      </c>
      <c r="BF52" s="11">
        <f>Sug0.5[[#This Row],[STEP6]]</f>
        <v>5913</v>
      </c>
      <c r="BG52" s="11">
        <f>Sug0.5[[#This Row],[STEP7]]</f>
        <v>6137</v>
      </c>
      <c r="BH52" s="11">
        <f>Sug0.5[[#This Row],[STEP8]]</f>
        <v>6294</v>
      </c>
      <c r="BI52" s="11">
        <f>Sug0.5[[#This Row],[STEP9]]</f>
        <v>6484</v>
      </c>
      <c r="BJ52" s="11">
        <f>Sug0.5[[#This Row],[STEP10]]</f>
        <v>6685</v>
      </c>
      <c r="BK52" s="11">
        <f>Sug0.5[[#This Row],[STEP11]]</f>
        <v>6890</v>
      </c>
      <c r="BL52" s="11">
        <f>Sug0.5[[#This Row],[STEP12]]</f>
        <v>7025</v>
      </c>
      <c r="BM52" s="11">
        <f>Sug0.5[[#This Row],[STEP13]]</f>
        <v>7112</v>
      </c>
      <c r="BN52" s="11">
        <f>Sug0.5[[#This Row],[STEP14]]</f>
        <v>7200</v>
      </c>
      <c r="BO52" s="11">
        <f>Sug0.5[[#This Row],[STEP15]]</f>
        <v>7312</v>
      </c>
      <c r="BP52" s="11">
        <f>Sug0.5[[#This Row],[STEP16]]</f>
        <v>7410</v>
      </c>
      <c r="BQ52" s="11">
        <f>Sug0.5[[#This Row],[STEP17]]</f>
        <v>7530</v>
      </c>
      <c r="BR52" s="11">
        <f>Sug0.5[[#This Row],[STEP18]]</f>
        <v>7653</v>
      </c>
      <c r="BS52" s="11">
        <f>Sug0.5[[#This Row],[STEP19]]</f>
        <v>7726</v>
      </c>
      <c r="BT52" s="11">
        <f>Sug0.5[[#This Row],[STEP20]]</f>
        <v>7802</v>
      </c>
      <c r="BU52" s="11">
        <f>Sug0.5[[#This Row],[STEP21]]</f>
        <v>7847</v>
      </c>
      <c r="BV52" s="11">
        <f>Sug0.5[[#This Row],[STEP22]]</f>
        <v>7868</v>
      </c>
      <c r="BW52" s="11">
        <f>Sug0.5[[#This Row],[STEP23]]</f>
        <v>7870</v>
      </c>
      <c r="BX52" s="11">
        <f>Sug0.5[[#This Row],[STEP24]]</f>
        <v>7982</v>
      </c>
      <c r="BY52" s="11">
        <f>Sug0.5[[#This Row],[STEP25]]</f>
        <v>8023</v>
      </c>
      <c r="BZ52" s="11">
        <f>Sug0.5[[#This Row],[STEP26]]</f>
        <v>8047</v>
      </c>
      <c r="CA52" s="11">
        <f>Sug0.5[[#This Row],[STEP27]]</f>
        <v>8127</v>
      </c>
      <c r="CB52" s="11">
        <f>Reg[[#This Row],[NASP2]]</f>
        <v>694</v>
      </c>
      <c r="CC52" s="11">
        <f>Reg[[#This Row],[NASP3]]</f>
        <v>800</v>
      </c>
      <c r="CD52" s="11">
        <f>Reg[[#This Row],[NASP4]]</f>
        <v>880</v>
      </c>
      <c r="CE52" s="11">
        <f>Reg[[#This Row],[NASP5]]</f>
        <v>1010</v>
      </c>
      <c r="CF52" s="11">
        <f>Reg[[#This Row],[NASP6]]</f>
        <v>1152</v>
      </c>
      <c r="CG52" s="11">
        <f>Reg[[#This Row],[NASP7]]</f>
        <v>1278</v>
      </c>
      <c r="CH52" s="11">
        <f>Reg[[#This Row],[NASP8]]</f>
        <v>1425</v>
      </c>
      <c r="CI52" s="11">
        <f>Reg[[#This Row],[NASP9]]</f>
        <v>1551</v>
      </c>
      <c r="CJ52" s="11">
        <f>Reg[[#This Row],[NASP10]]</f>
        <v>1683</v>
      </c>
      <c r="CK52" s="11">
        <f>Reg[[#This Row],[NASP11]]</f>
        <v>1822</v>
      </c>
      <c r="CL52" s="11">
        <f>Reg[[#This Row],[NASP12]]</f>
        <v>1952</v>
      </c>
      <c r="CM52" s="11">
        <f>Reg[[#This Row],[NASP13]]</f>
        <v>2086</v>
      </c>
      <c r="CN52" s="11">
        <f>Reg[[#This Row],[NASP14]]</f>
        <v>2252</v>
      </c>
      <c r="CO52" s="11">
        <f>Reg[[#This Row],[NASP15]]</f>
        <v>2388</v>
      </c>
      <c r="CP52" s="11">
        <f>Reg[[#This Row],[NASP16]]</f>
        <v>2542</v>
      </c>
      <c r="CQ52" s="11">
        <f>Reg[[#This Row],[NASP17]]</f>
        <v>2674</v>
      </c>
      <c r="CR52" s="11">
        <f>Reg[[#This Row],[NASP18]]</f>
        <v>2755</v>
      </c>
      <c r="CS52" s="11">
        <f>Reg[[#This Row],[NASP19]]</f>
        <v>2864</v>
      </c>
      <c r="CT52" s="11">
        <f>Reg[[#This Row],[NASP20]]</f>
        <v>2918</v>
      </c>
      <c r="CU52" s="11">
        <f>Reg[[#This Row],[NASP21]]</f>
        <v>2988</v>
      </c>
      <c r="CV52" s="11">
        <f>Reg[[#This Row],[NASP22]]</f>
        <v>3065</v>
      </c>
      <c r="CW52" s="11">
        <f>Reg[[#This Row],[NASP23]]</f>
        <v>3157</v>
      </c>
      <c r="CX52" s="11">
        <f>Reg[[#This Row],[NASP24]]</f>
        <v>3244</v>
      </c>
      <c r="CY52" s="11">
        <f>Reg[[#This Row],[NASP25]]</f>
        <v>3303</v>
      </c>
      <c r="CZ52" s="11">
        <f>Reg[[#This Row],[NASP26]]</f>
        <v>3369</v>
      </c>
      <c r="DA52" s="11">
        <f>Reg[[#This Row],[NASP27]]</f>
        <v>3433</v>
      </c>
      <c r="DB52" s="11">
        <f>Sug0.2[[#This Row],[NASP2]]</f>
        <v>694</v>
      </c>
      <c r="DC52" s="11">
        <f>Sug0.2[[#This Row],[NASP3]]</f>
        <v>792</v>
      </c>
      <c r="DD52" s="11">
        <f>Sug0.2[[#This Row],[NASP4]]</f>
        <v>866</v>
      </c>
      <c r="DE52" s="11">
        <f>Sug0.2[[#This Row],[NASP5]]</f>
        <v>989</v>
      </c>
      <c r="DF52" s="11">
        <f>Sug0.2[[#This Row],[NASP6]]</f>
        <v>1119</v>
      </c>
      <c r="DG52" s="11">
        <f>Sug0.2[[#This Row],[NASP7]]</f>
        <v>1237</v>
      </c>
      <c r="DH52" s="11">
        <f>Sug0.2[[#This Row],[NASP8]]</f>
        <v>1380</v>
      </c>
      <c r="DI52" s="11">
        <f>Sug0.2[[#This Row],[NASP9]]</f>
        <v>1501</v>
      </c>
      <c r="DJ52" s="11">
        <f>Sug0.2[[#This Row],[NASP10]]</f>
        <v>1629</v>
      </c>
      <c r="DK52" s="11">
        <f>Sug0.2[[#This Row],[NASP11]]</f>
        <v>1756</v>
      </c>
      <c r="DL52" s="11">
        <f>Sug0.2[[#This Row],[NASP12]]</f>
        <v>1875</v>
      </c>
      <c r="DM52" s="11">
        <f>Sug0.2[[#This Row],[NASP13]]</f>
        <v>2003</v>
      </c>
      <c r="DN52" s="11">
        <f>Sug0.2[[#This Row],[NASP14]]</f>
        <v>2153</v>
      </c>
      <c r="DO52" s="11">
        <f>Sug0.2[[#This Row],[NASP15]]</f>
        <v>2277</v>
      </c>
      <c r="DP52" s="11">
        <f>Sug0.2[[#This Row],[NASP16]]</f>
        <v>2411</v>
      </c>
      <c r="DQ52" s="11">
        <f>Sug0.2[[#This Row],[NASP17]]</f>
        <v>2533</v>
      </c>
      <c r="DR52" s="11">
        <f>Sug0.2[[#This Row],[NASP18]]</f>
        <v>2608</v>
      </c>
      <c r="DS52" s="11">
        <f>Sug0.2[[#This Row],[NASP19]]</f>
        <v>2714</v>
      </c>
      <c r="DT52" s="11">
        <f>Sug0.2[[#This Row],[NASP20]]</f>
        <v>2757</v>
      </c>
      <c r="DU52" s="11">
        <f>Sug0.2[[#This Row],[NASP21]]</f>
        <v>2830</v>
      </c>
      <c r="DV52" s="11">
        <f>Sug0.2[[#This Row],[NASP22]]</f>
        <v>2900</v>
      </c>
      <c r="DW52" s="11">
        <f>Sug0.2[[#This Row],[NASP23]]</f>
        <v>2985</v>
      </c>
      <c r="DX52" s="11">
        <f>Sug0.2[[#This Row],[NASP24]]</f>
        <v>3060</v>
      </c>
      <c r="DY52" s="11">
        <f>Sug0.2[[#This Row],[NASP25]]</f>
        <v>3128</v>
      </c>
      <c r="DZ52" s="11">
        <f>Sug0.2[[#This Row],[NASP26]]</f>
        <v>3192</v>
      </c>
      <c r="EA52" s="11">
        <f>Sug0.2[[#This Row],[NASP27]]</f>
        <v>3252</v>
      </c>
      <c r="EB52" s="15">
        <f>Sug0.5[[#This Row],[NASP2]]</f>
        <v>694</v>
      </c>
      <c r="EC52" s="15">
        <f>Sug0.5[[#This Row],[NASP3]]</f>
        <v>781</v>
      </c>
      <c r="ED52" s="15">
        <f>Sug0.5[[#This Row],[NASP4]]</f>
        <v>843</v>
      </c>
      <c r="EE52" s="15">
        <f>Sug0.5[[#This Row],[NASP5]]</f>
        <v>941</v>
      </c>
      <c r="EF52" s="15">
        <f>Sug0.5[[#This Row],[NASP6]]</f>
        <v>1046</v>
      </c>
      <c r="EG52" s="15">
        <f>Sug0.5[[#This Row],[NASP7]]</f>
        <v>1150</v>
      </c>
      <c r="EH52" s="15">
        <f>Sug0.5[[#This Row],[NASP8]]</f>
        <v>1269</v>
      </c>
      <c r="EI52" s="15">
        <f>Sug0.5[[#This Row],[NASP9]]</f>
        <v>1372</v>
      </c>
      <c r="EJ52" s="15">
        <f>Sug0.5[[#This Row],[NASP10]]</f>
        <v>1467</v>
      </c>
      <c r="EK52" s="15">
        <f>Sug0.5[[#This Row],[NASP11]]</f>
        <v>1580</v>
      </c>
      <c r="EL52" s="15">
        <f>Sug0.5[[#This Row],[NASP12]]</f>
        <v>1692</v>
      </c>
      <c r="EM52" s="15">
        <f>Sug0.5[[#This Row],[NASP13]]</f>
        <v>1794</v>
      </c>
      <c r="EN52" s="15">
        <f>Sug0.5[[#This Row],[NASP14]]</f>
        <v>1928</v>
      </c>
      <c r="EO52" s="15">
        <f>Sug0.5[[#This Row],[NASP15]]</f>
        <v>2020</v>
      </c>
      <c r="EP52" s="15">
        <f>Sug0.5[[#This Row],[NASP16]]</f>
        <v>2151</v>
      </c>
      <c r="EQ52" s="15">
        <f>Sug0.5[[#This Row],[NASP17]]</f>
        <v>2257</v>
      </c>
      <c r="ER52" s="15">
        <f>Sug0.5[[#This Row],[NASP18]]</f>
        <v>2318</v>
      </c>
      <c r="ES52" s="15">
        <f>Sug0.5[[#This Row],[NASP19]]</f>
        <v>2411</v>
      </c>
      <c r="ET52" s="15">
        <f>Sug0.5[[#This Row],[NASP20]]</f>
        <v>2447</v>
      </c>
      <c r="EU52" s="15">
        <f>Sug0.5[[#This Row],[NASP21]]</f>
        <v>2506</v>
      </c>
      <c r="EV52" s="15">
        <f>Sug0.5[[#This Row],[NASP22]]</f>
        <v>2574</v>
      </c>
      <c r="EW52" s="15">
        <f>Sug0.5[[#This Row],[NASP23]]</f>
        <v>2657</v>
      </c>
      <c r="EX52" s="15">
        <f>Sug0.5[[#This Row],[NASP24]]</f>
        <v>2715</v>
      </c>
      <c r="EY52" s="15">
        <f>Sug0.5[[#This Row],[NASP25]]</f>
        <v>2760</v>
      </c>
      <c r="EZ52" s="15">
        <f>Sug0.5[[#This Row],[NASP26]]</f>
        <v>2811</v>
      </c>
      <c r="FA52" s="15">
        <f>Sug0.5[[#This Row],[NASP27]]</f>
        <v>2858</v>
      </c>
      <c r="FB52" s="15">
        <f>Reg[[#This Row],[CIRP2]]</f>
        <v>70</v>
      </c>
      <c r="FC52" s="15">
        <f>Reg[[#This Row],[CIRP3]]</f>
        <v>75</v>
      </c>
      <c r="FD52" s="15">
        <f>Reg[[#This Row],[CIRP4]]</f>
        <v>86</v>
      </c>
      <c r="FE52" s="15">
        <f>Reg[[#This Row],[CIRP5]]</f>
        <v>104</v>
      </c>
      <c r="FF52" s="15">
        <f>Reg[[#This Row],[CIRP6]]</f>
        <v>113</v>
      </c>
      <c r="FG52" s="15">
        <f>Reg[[#This Row],[CIRP7]]</f>
        <v>128</v>
      </c>
      <c r="FH52" s="15">
        <f>Reg[[#This Row],[CIRP8]]</f>
        <v>136</v>
      </c>
      <c r="FI52" s="15">
        <f>Reg[[#This Row],[CIRP9]]</f>
        <v>155</v>
      </c>
      <c r="FJ52" s="15">
        <f>Reg[[#This Row],[CIRP10]]</f>
        <v>172</v>
      </c>
      <c r="FK52" s="15">
        <f>Reg[[#This Row],[CIRP11]]</f>
        <v>192</v>
      </c>
      <c r="FL52" s="15">
        <f>Reg[[#This Row],[CIRP12]]</f>
        <v>206</v>
      </c>
      <c r="FM52" s="15">
        <f>Reg[[#This Row],[CIRP13]]</f>
        <v>219</v>
      </c>
      <c r="FN52" s="15">
        <f>Reg[[#This Row],[CIRP14]]</f>
        <v>220</v>
      </c>
      <c r="FO52" s="15">
        <f>Reg[[#This Row],[CIRP15]]</f>
        <v>244</v>
      </c>
      <c r="FP52" s="15">
        <f>Reg[[#This Row],[CIRP16]]</f>
        <v>255</v>
      </c>
      <c r="FQ52" s="15">
        <f>Reg[[#This Row],[CIRP17]]</f>
        <v>264</v>
      </c>
      <c r="FR52" s="15">
        <f>Reg[[#This Row],[CIRP18]]</f>
        <v>276</v>
      </c>
      <c r="FS52" s="15">
        <f>Reg[[#This Row],[CIRP19]]</f>
        <v>288</v>
      </c>
      <c r="FT52" s="15">
        <f>Reg[[#This Row],[CIRP20]]</f>
        <v>307</v>
      </c>
      <c r="FU52" s="15">
        <f>Reg[[#This Row],[CIRP21]]</f>
        <v>316</v>
      </c>
      <c r="FV52" s="15">
        <f>Reg[[#This Row],[CIRP22]]</f>
        <v>337</v>
      </c>
      <c r="FW52" s="15">
        <f>Reg[[#This Row],[CIRP23]]</f>
        <v>353</v>
      </c>
      <c r="FX52" s="15">
        <f>Reg[[#This Row],[CIRP24]]</f>
        <v>367</v>
      </c>
      <c r="FY52" s="15">
        <f>Reg[[#This Row],[CIRP25]]</f>
        <v>376</v>
      </c>
      <c r="FZ52" s="15">
        <f>Reg[[#This Row],[CIRP26]]</f>
        <v>393</v>
      </c>
      <c r="GA52" s="15">
        <f>Reg[[#This Row],[CIRP27]]</f>
        <v>406</v>
      </c>
      <c r="GB52" s="15">
        <f>Sug0.2[[#This Row],[CIRP2]]</f>
        <v>70</v>
      </c>
      <c r="GC52" s="15">
        <f>Sug0.2[[#This Row],[CIRP3]]</f>
        <v>75</v>
      </c>
      <c r="GD52" s="15">
        <f>Sug0.2[[#This Row],[CIRP4]]</f>
        <v>85</v>
      </c>
      <c r="GE52" s="15">
        <f>Sug0.2[[#This Row],[CIRP5]]</f>
        <v>102</v>
      </c>
      <c r="GF52" s="15">
        <f>Sug0.2[[#This Row],[CIRP6]]</f>
        <v>110</v>
      </c>
      <c r="GG52" s="15">
        <f>Sug0.2[[#This Row],[CIRP7]]</f>
        <v>122</v>
      </c>
      <c r="GH52" s="15">
        <f>Sug0.2[[#This Row],[CIRP8]]</f>
        <v>127</v>
      </c>
      <c r="GI52" s="15">
        <f>Sug0.2[[#This Row],[CIRP9]]</f>
        <v>145</v>
      </c>
      <c r="GJ52" s="15">
        <f>Sug0.2[[#This Row],[CIRP10]]</f>
        <v>161</v>
      </c>
      <c r="GK52" s="15">
        <f>Sug0.2[[#This Row],[CIRP11]]</f>
        <v>178</v>
      </c>
      <c r="GL52" s="15">
        <f>Sug0.2[[#This Row],[CIRP12]]</f>
        <v>188</v>
      </c>
      <c r="GM52" s="15">
        <f>Sug0.2[[#This Row],[CIRP13]]</f>
        <v>200</v>
      </c>
      <c r="GN52" s="15">
        <f>Sug0.2[[#This Row],[CIRP14]]</f>
        <v>200</v>
      </c>
      <c r="GO52" s="15">
        <f>Sug0.2[[#This Row],[CIRP15]]</f>
        <v>222</v>
      </c>
      <c r="GP52" s="15">
        <f>Sug0.2[[#This Row],[CIRP16]]</f>
        <v>233</v>
      </c>
      <c r="GQ52" s="15">
        <f>Sug0.2[[#This Row],[CIRP17]]</f>
        <v>240</v>
      </c>
      <c r="GR52" s="15">
        <f>Sug0.2[[#This Row],[CIRP18]]</f>
        <v>250</v>
      </c>
      <c r="GS52" s="15">
        <f>Sug0.2[[#This Row],[CIRP19]]</f>
        <v>260</v>
      </c>
      <c r="GT52" s="15">
        <f>Sug0.2[[#This Row],[CIRP20]]</f>
        <v>282</v>
      </c>
      <c r="GU52" s="15">
        <f>Sug0.2[[#This Row],[CIRP21]]</f>
        <v>287</v>
      </c>
      <c r="GV52" s="15">
        <f>Sug0.2[[#This Row],[CIRP22]]</f>
        <v>305</v>
      </c>
      <c r="GW52" s="15">
        <f>Sug0.2[[#This Row],[CIRP23]]</f>
        <v>317</v>
      </c>
      <c r="GX52" s="15">
        <f>Sug0.2[[#This Row],[CIRP24]]</f>
        <v>331</v>
      </c>
      <c r="GY52" s="15">
        <f>Sug0.2[[#This Row],[CIRP25]]</f>
        <v>336</v>
      </c>
      <c r="GZ52" s="15">
        <f>Sug0.2[[#This Row],[CIRP26]]</f>
        <v>350</v>
      </c>
      <c r="HA52" s="15">
        <f>Sug0.2[[#This Row],[CIRP27]]</f>
        <v>359</v>
      </c>
      <c r="HB52" s="15">
        <f>Sug0.5[[#This Row],[CIRP2]]</f>
        <v>70</v>
      </c>
      <c r="HC52" s="15">
        <f>Sug0.5[[#This Row],[CIRP3]]</f>
        <v>75</v>
      </c>
      <c r="HD52" s="15">
        <f>Sug0.5[[#This Row],[CIRP4]]</f>
        <v>85</v>
      </c>
      <c r="HE52" s="15">
        <f>Sug0.5[[#This Row],[CIRP5]]</f>
        <v>101</v>
      </c>
      <c r="HF52" s="15">
        <f>Sug0.5[[#This Row],[CIRP6]]</f>
        <v>108</v>
      </c>
      <c r="HG52" s="15">
        <f>Sug0.5[[#This Row],[CIRP7]]</f>
        <v>118</v>
      </c>
      <c r="HH52" s="15">
        <f>Sug0.5[[#This Row],[CIRP8]]</f>
        <v>123</v>
      </c>
      <c r="HI52" s="15">
        <f>Sug0.5[[#This Row],[CIRP9]]</f>
        <v>135</v>
      </c>
      <c r="HJ52" s="15">
        <f>Sug0.5[[#This Row],[CIRP10]]</f>
        <v>148</v>
      </c>
      <c r="HK52" s="15">
        <f>Sug0.5[[#This Row],[CIRP11]]</f>
        <v>156</v>
      </c>
      <c r="HL52" s="15">
        <f>Sug0.5[[#This Row],[CIRP12]]</f>
        <v>165</v>
      </c>
      <c r="HM52" s="15">
        <f>Sug0.5[[#This Row],[CIRP13]]</f>
        <v>173</v>
      </c>
      <c r="HN52" s="15">
        <f>Sug0.5[[#This Row],[CIRP14]]</f>
        <v>167</v>
      </c>
      <c r="HO52" s="15">
        <f>Sug0.5[[#This Row],[CIRP15]]</f>
        <v>185</v>
      </c>
      <c r="HP52" s="15">
        <f>Sug0.5[[#This Row],[CIRP16]]</f>
        <v>191</v>
      </c>
      <c r="HQ52" s="15">
        <f>Sug0.5[[#This Row],[CIRP17]]</f>
        <v>194</v>
      </c>
      <c r="HR52" s="15">
        <f>Sug0.5[[#This Row],[CIRP18]]</f>
        <v>199</v>
      </c>
      <c r="HS52" s="15">
        <f>Sug0.5[[#This Row],[CIRP19]]</f>
        <v>204</v>
      </c>
      <c r="HT52" s="15">
        <f>Sug0.5[[#This Row],[CIRP20]]</f>
        <v>228</v>
      </c>
      <c r="HU52" s="15">
        <f>Sug0.5[[#This Row],[CIRP21]]</f>
        <v>234</v>
      </c>
      <c r="HV52" s="15">
        <f>Sug0.5[[#This Row],[CIRP22]]</f>
        <v>240</v>
      </c>
      <c r="HW52" s="15">
        <f>Sug0.5[[#This Row],[CIRP23]]</f>
        <v>251</v>
      </c>
      <c r="HX52" s="15">
        <f>Sug0.5[[#This Row],[CIRP24]]</f>
        <v>263</v>
      </c>
      <c r="HY52" s="15">
        <f>Sug0.5[[#This Row],[CIRP25]]</f>
        <v>267</v>
      </c>
      <c r="HZ52" s="15">
        <f>Sug0.5[[#This Row],[CIRP26]]</f>
        <v>275</v>
      </c>
      <c r="IA52" s="15">
        <f>Sug0.5[[#This Row],[CIRP27]]</f>
        <v>289</v>
      </c>
      <c r="IB52" s="15">
        <f>Reg[[#This Row],[HCCP2]]</f>
        <v>2</v>
      </c>
      <c r="IC52" s="15">
        <f>Reg[[#This Row],[HCCP3]]</f>
        <v>4</v>
      </c>
      <c r="ID52" s="15">
        <f>Reg[[#This Row],[HCCP4]]</f>
        <v>3</v>
      </c>
      <c r="IE52" s="15">
        <f>Reg[[#This Row],[HCCP5]]</f>
        <v>1</v>
      </c>
      <c r="IF52" s="15">
        <f>Reg[[#This Row],[HCCP6]]</f>
        <v>1</v>
      </c>
      <c r="IG52" s="15">
        <f>Reg[[#This Row],[HCCP7]]</f>
        <v>3</v>
      </c>
      <c r="IH52" s="15">
        <f>Reg[[#This Row],[HCCP8]]</f>
        <v>2</v>
      </c>
      <c r="II52" s="15">
        <f>Reg[[#This Row],[HCCP9]]</f>
        <v>2</v>
      </c>
      <c r="IJ52" s="15">
        <f>Reg[[#This Row],[HCCP10]]</f>
        <v>3</v>
      </c>
      <c r="IK52" s="15">
        <f>Reg[[#This Row],[HCCP11]]</f>
        <v>6</v>
      </c>
      <c r="IL52" s="15">
        <f>Reg[[#This Row],[HCCP12]]</f>
        <v>12</v>
      </c>
      <c r="IM52" s="15">
        <f>Reg[[#This Row],[HCCP13]]</f>
        <v>8</v>
      </c>
      <c r="IN52" s="15">
        <f>Reg[[#This Row],[HCCP14]]</f>
        <v>6</v>
      </c>
      <c r="IO52" s="15">
        <f>Reg[[#This Row],[HCCP15]]</f>
        <v>7</v>
      </c>
      <c r="IP52" s="15">
        <f>Reg[[#This Row],[HCCP16]]</f>
        <v>6</v>
      </c>
      <c r="IQ52" s="15">
        <f>Reg[[#This Row],[HCCP17]]</f>
        <v>14</v>
      </c>
      <c r="IR52" s="15">
        <f>Reg[[#This Row],[HCCP18]]</f>
        <v>15</v>
      </c>
      <c r="IS52" s="15">
        <f>Reg[[#This Row],[HCCP19]]</f>
        <v>9</v>
      </c>
      <c r="IT52" s="15">
        <f>Reg[[#This Row],[HCCP20]]</f>
        <v>8</v>
      </c>
      <c r="IU52" s="15">
        <f>Reg[[#This Row],[HCCP21]]</f>
        <v>12</v>
      </c>
      <c r="IV52" s="15">
        <f>Reg[[#This Row],[HCCP22]]</f>
        <v>9</v>
      </c>
      <c r="IW52" s="15">
        <f>Reg[[#This Row],[HCCP23]]</f>
        <v>11</v>
      </c>
      <c r="IX52" s="15">
        <f>Reg[[#This Row],[HCCP24]]</f>
        <v>16</v>
      </c>
      <c r="IY52" s="15">
        <f>Reg[[#This Row],[HCCP25]]</f>
        <v>21</v>
      </c>
      <c r="IZ52" s="15">
        <f>Reg[[#This Row],[HCCP26]]</f>
        <v>22</v>
      </c>
      <c r="JA52" s="15">
        <f>Reg[[#This Row],[HCCP27]]</f>
        <v>26</v>
      </c>
      <c r="JB52" s="15">
        <f>Sug0.2[[#This Row],[HCCP2]]</f>
        <v>2</v>
      </c>
      <c r="JC52" s="15">
        <f>Sug0.2[[#This Row],[HCCP3]]</f>
        <v>4</v>
      </c>
      <c r="JD52" s="15">
        <f>Sug0.2[[#This Row],[HCCP4]]</f>
        <v>3</v>
      </c>
      <c r="JE52" s="15">
        <f>Sug0.2[[#This Row],[HCCP5]]</f>
        <v>1</v>
      </c>
      <c r="JF52" s="15">
        <f>Sug0.2[[#This Row],[HCCP6]]</f>
        <v>1</v>
      </c>
      <c r="JG52" s="15">
        <f>Sug0.2[[#This Row],[HCCP7]]</f>
        <v>3</v>
      </c>
      <c r="JH52" s="15">
        <f>Sug0.2[[#This Row],[HCCP8]]</f>
        <v>2</v>
      </c>
      <c r="JI52" s="15">
        <f>Sug0.2[[#This Row],[HCCP9]]</f>
        <v>2</v>
      </c>
      <c r="JJ52" s="15">
        <f>Sug0.2[[#This Row],[HCCP10]]</f>
        <v>3</v>
      </c>
      <c r="JK52" s="15">
        <f>Sug0.2[[#This Row],[HCCP11]]</f>
        <v>6</v>
      </c>
      <c r="JL52" s="15">
        <f>Sug0.2[[#This Row],[HCCP12]]</f>
        <v>12</v>
      </c>
      <c r="JM52" s="15">
        <f>Sug0.2[[#This Row],[HCCP13]]</f>
        <v>8</v>
      </c>
      <c r="JN52" s="15">
        <f>Sug0.2[[#This Row],[HCCP14]]</f>
        <v>6</v>
      </c>
      <c r="JO52" s="15">
        <f>Sug0.2[[#This Row],[HCCP15]]</f>
        <v>6</v>
      </c>
      <c r="JP52" s="15">
        <f>Sug0.2[[#This Row],[HCCP16]]</f>
        <v>6</v>
      </c>
      <c r="JQ52" s="15">
        <f>Sug0.2[[#This Row],[HCCP17]]</f>
        <v>14</v>
      </c>
      <c r="JR52" s="15">
        <f>Sug0.2[[#This Row],[HCCP18]]</f>
        <v>15</v>
      </c>
      <c r="JS52" s="15">
        <f>Sug0.2[[#This Row],[HCCP19]]</f>
        <v>9</v>
      </c>
      <c r="JT52" s="15">
        <f>Sug0.2[[#This Row],[HCCP20]]</f>
        <v>8</v>
      </c>
      <c r="JU52" s="15">
        <f>Sug0.2[[#This Row],[HCCP21]]</f>
        <v>12</v>
      </c>
      <c r="JV52" s="15">
        <f>Sug0.2[[#This Row],[HCCP22]]</f>
        <v>9</v>
      </c>
      <c r="JW52" s="15">
        <f>Sug0.2[[#This Row],[HCCP23]]</f>
        <v>11</v>
      </c>
      <c r="JX52" s="15">
        <f>Sug0.2[[#This Row],[HCCP24]]</f>
        <v>14</v>
      </c>
      <c r="JY52" s="15">
        <f>Sug0.2[[#This Row],[HCCP25]]</f>
        <v>18</v>
      </c>
      <c r="JZ52" s="15">
        <f>Sug0.2[[#This Row],[HCCP26]]</f>
        <v>19</v>
      </c>
      <c r="KA52" s="15">
        <f>Sug0.2[[#This Row],[HCCP27]]</f>
        <v>23</v>
      </c>
      <c r="KB52" s="15">
        <f>Sug0.5[[#This Row],[HCCP2]]</f>
        <v>2</v>
      </c>
      <c r="KC52" s="15">
        <f>Sug0.5[[#This Row],[HCCP3]]</f>
        <v>4</v>
      </c>
      <c r="KD52" s="15">
        <f>Sug0.5[[#This Row],[HCCP4]]</f>
        <v>3</v>
      </c>
      <c r="KE52" s="15">
        <f>Sug0.5[[#This Row],[HCCP5]]</f>
        <v>1</v>
      </c>
      <c r="KF52" s="15">
        <f>Sug0.5[[#This Row],[HCCP6]]</f>
        <v>1</v>
      </c>
      <c r="KG52" s="15">
        <f>Sug0.5[[#This Row],[HCCP7]]</f>
        <v>3</v>
      </c>
      <c r="KH52" s="15">
        <f>Sug0.5[[#This Row],[HCCP8]]</f>
        <v>2</v>
      </c>
      <c r="KI52" s="15">
        <f>Sug0.5[[#This Row],[HCCP9]]</f>
        <v>2</v>
      </c>
      <c r="KJ52" s="15">
        <f>Sug0.5[[#This Row],[HCCP10]]</f>
        <v>3</v>
      </c>
      <c r="KK52" s="15">
        <f>Sug0.5[[#This Row],[HCCP11]]</f>
        <v>6</v>
      </c>
      <c r="KL52" s="15">
        <f>Sug0.5[[#This Row],[HCCP12]]</f>
        <v>12</v>
      </c>
      <c r="KM52" s="15">
        <f>Sug0.5[[#This Row],[HCCP13]]</f>
        <v>8</v>
      </c>
      <c r="KN52" s="15">
        <f>Sug0.5[[#This Row],[HCCP14]]</f>
        <v>6</v>
      </c>
      <c r="KO52" s="15">
        <f>Sug0.5[[#This Row],[HCCP15]]</f>
        <v>6</v>
      </c>
      <c r="KP52" s="15">
        <f>Sug0.5[[#This Row],[HCCP16]]</f>
        <v>5</v>
      </c>
      <c r="KQ52" s="15">
        <f>Sug0.5[[#This Row],[HCCP17]]</f>
        <v>9</v>
      </c>
      <c r="KR52" s="15">
        <f>Sug0.5[[#This Row],[HCCP18]]</f>
        <v>11</v>
      </c>
      <c r="KS52" s="15">
        <f>Sug0.5[[#This Row],[HCCP19]]</f>
        <v>8</v>
      </c>
      <c r="KT52" s="15">
        <f>Sug0.5[[#This Row],[HCCP20]]</f>
        <v>6</v>
      </c>
      <c r="KU52" s="15">
        <f>Sug0.5[[#This Row],[HCCP21]]</f>
        <v>9</v>
      </c>
      <c r="KV52" s="15">
        <f>Sug0.5[[#This Row],[HCCP22]]</f>
        <v>9</v>
      </c>
      <c r="KW52" s="15">
        <f>Sug0.5[[#This Row],[HCCP23]]</f>
        <v>9</v>
      </c>
      <c r="KX52" s="15">
        <f>Sug0.5[[#This Row],[HCCP24]]</f>
        <v>12</v>
      </c>
      <c r="KY52" s="15">
        <f>Sug0.5[[#This Row],[HCCP25]]</f>
        <v>13</v>
      </c>
      <c r="KZ52" s="15">
        <f>Sug0.5[[#This Row],[HCCP26]]</f>
        <v>15</v>
      </c>
      <c r="LA52" s="15">
        <f>Sug0.5[[#This Row],[HCCP27]]</f>
        <v>19</v>
      </c>
      <c r="LB52" s="15">
        <f>Reg[[#This Row],[CHDP2]]</f>
        <v>1456</v>
      </c>
      <c r="LC52" s="15">
        <f>Reg[[#This Row],[CHDP3]]</f>
        <v>1477</v>
      </c>
      <c r="LD52" s="15">
        <f>Reg[[#This Row],[CHDP4]]</f>
        <v>1487</v>
      </c>
      <c r="LE52" s="15">
        <f>Reg[[#This Row],[CHDP5]]</f>
        <v>1525</v>
      </c>
      <c r="LF52" s="15">
        <f>Reg[[#This Row],[CHDP6]]</f>
        <v>1553</v>
      </c>
      <c r="LG52" s="15">
        <f>Reg[[#This Row],[CHDP7]]</f>
        <v>1556</v>
      </c>
      <c r="LH52" s="15">
        <f>Reg[[#This Row],[CHDP8]]</f>
        <v>1610</v>
      </c>
      <c r="LI52" s="15">
        <f>Reg[[#This Row],[CHDP9]]</f>
        <v>1623</v>
      </c>
      <c r="LJ52" s="15">
        <f>Reg[[#This Row],[CHDP10]]</f>
        <v>1638</v>
      </c>
      <c r="LK52" s="15">
        <f>Reg[[#This Row],[CHDP11]]</f>
        <v>1661</v>
      </c>
      <c r="LL52" s="15">
        <f>Reg[[#This Row],[CHDP12]]</f>
        <v>1695</v>
      </c>
      <c r="LM52" s="15">
        <f>Reg[[#This Row],[CHDP13]]</f>
        <v>1697</v>
      </c>
      <c r="LN52" s="15">
        <f>Reg[[#This Row],[CHDP14]]</f>
        <v>1707</v>
      </c>
      <c r="LO52" s="15">
        <f>Reg[[#This Row],[CHDP15]]</f>
        <v>1743</v>
      </c>
      <c r="LP52" s="15">
        <f>Reg[[#This Row],[CHDP16]]</f>
        <v>1770</v>
      </c>
      <c r="LQ52" s="15">
        <f>Reg[[#This Row],[CHDP17]]</f>
        <v>1776</v>
      </c>
      <c r="LR52" s="15">
        <f>Reg[[#This Row],[CHDP18]]</f>
        <v>1810</v>
      </c>
      <c r="LS52" s="15">
        <f>Reg[[#This Row],[CHDP19]]</f>
        <v>1820</v>
      </c>
      <c r="LT52" s="15">
        <f>Reg[[#This Row],[CHDP20]]</f>
        <v>1829</v>
      </c>
      <c r="LU52" s="15">
        <f>Reg[[#This Row],[CHDP21]]</f>
        <v>1853</v>
      </c>
      <c r="LV52" s="15">
        <f>Reg[[#This Row],[CHDP22]]</f>
        <v>1858</v>
      </c>
      <c r="LW52" s="15">
        <f>Reg[[#This Row],[CHDP23]]</f>
        <v>1879</v>
      </c>
      <c r="LX52" s="15">
        <f>Reg[[#This Row],[CHDP24]]</f>
        <v>1881</v>
      </c>
      <c r="LY52" s="15">
        <f>Reg[[#This Row],[CHDP25]]</f>
        <v>1893</v>
      </c>
      <c r="LZ52" s="15">
        <f>Reg[[#This Row],[CHDP26]]</f>
        <v>1923</v>
      </c>
      <c r="MA52" s="15">
        <f>Reg[[#This Row],[CHDP27]]</f>
        <v>1883</v>
      </c>
      <c r="MB52" s="15">
        <f>Sug0.2[[#This Row],[CHDP2]]</f>
        <v>1456</v>
      </c>
      <c r="MC52" s="15">
        <f>Sug0.2[[#This Row],[CHDP3]]</f>
        <v>1477</v>
      </c>
      <c r="MD52" s="15">
        <f>Sug0.2[[#This Row],[CHDP4]]</f>
        <v>1486</v>
      </c>
      <c r="ME52" s="15">
        <f>Sug0.2[[#This Row],[CHDP5]]</f>
        <v>1525</v>
      </c>
      <c r="MF52" s="15">
        <f>Sug0.2[[#This Row],[CHDP6]]</f>
        <v>1553</v>
      </c>
      <c r="MG52" s="15">
        <f>Sug0.2[[#This Row],[CHDP7]]</f>
        <v>1556</v>
      </c>
      <c r="MH52" s="15">
        <f>Sug0.2[[#This Row],[CHDP8]]</f>
        <v>1610</v>
      </c>
      <c r="MI52" s="15">
        <f>Sug0.2[[#This Row],[CHDP9]]</f>
        <v>1622</v>
      </c>
      <c r="MJ52" s="15">
        <f>Sug0.2[[#This Row],[CHDP10]]</f>
        <v>1636</v>
      </c>
      <c r="MK52" s="15">
        <f>Sug0.2[[#This Row],[CHDP11]]</f>
        <v>1658</v>
      </c>
      <c r="ML52" s="15">
        <f>Sug0.2[[#This Row],[CHDP12]]</f>
        <v>1689</v>
      </c>
      <c r="MM52" s="15">
        <f>Sug0.2[[#This Row],[CHDP13]]</f>
        <v>1691</v>
      </c>
      <c r="MN52" s="15">
        <f>Sug0.2[[#This Row],[CHDP14]]</f>
        <v>1697</v>
      </c>
      <c r="MO52" s="15">
        <f>Sug0.2[[#This Row],[CHDP15]]</f>
        <v>1734</v>
      </c>
      <c r="MP52" s="15">
        <f>Sug0.2[[#This Row],[CHDP16]]</f>
        <v>1760</v>
      </c>
      <c r="MQ52" s="15">
        <f>Sug0.2[[#This Row],[CHDP17]]</f>
        <v>1765</v>
      </c>
      <c r="MR52" s="15">
        <f>Sug0.2[[#This Row],[CHDP18]]</f>
        <v>1799</v>
      </c>
      <c r="MS52" s="15">
        <f>Sug0.2[[#This Row],[CHDP19]]</f>
        <v>1805</v>
      </c>
      <c r="MT52" s="15">
        <f>Sug0.2[[#This Row],[CHDP20]]</f>
        <v>1816</v>
      </c>
      <c r="MU52" s="15">
        <f>Sug0.2[[#This Row],[CHDP21]]</f>
        <v>1835</v>
      </c>
      <c r="MV52" s="15">
        <f>Sug0.2[[#This Row],[CHDP22]]</f>
        <v>1835</v>
      </c>
      <c r="MW52" s="15">
        <f>Sug0.2[[#This Row],[CHDP23]]</f>
        <v>1850</v>
      </c>
      <c r="MX52" s="15">
        <f>Sug0.2[[#This Row],[CHDP24]]</f>
        <v>1848</v>
      </c>
      <c r="MY52" s="15">
        <f>Sug0.2[[#This Row],[CHDP25]]</f>
        <v>1861</v>
      </c>
      <c r="MZ52" s="15">
        <f>Sug0.2[[#This Row],[CHDP26]]</f>
        <v>1891</v>
      </c>
      <c r="NA52" s="15">
        <f>Sug0.2[[#This Row],[CHDP27]]</f>
        <v>1853</v>
      </c>
      <c r="NB52" s="15">
        <f>Sug0.5[[#This Row],[CHDP2]]</f>
        <v>1456</v>
      </c>
      <c r="NC52" s="15">
        <f>Sug0.5[[#This Row],[CHDP3]]</f>
        <v>1477</v>
      </c>
      <c r="ND52" s="15">
        <f>Sug0.5[[#This Row],[CHDP4]]</f>
        <v>1486</v>
      </c>
      <c r="NE52" s="15">
        <f>Sug0.5[[#This Row],[CHDP5]]</f>
        <v>1525</v>
      </c>
      <c r="NF52" s="15">
        <f>Sug0.5[[#This Row],[CHDP6]]</f>
        <v>1551</v>
      </c>
      <c r="NG52" s="15">
        <f>Sug0.5[[#This Row],[CHDP7]]</f>
        <v>1551</v>
      </c>
      <c r="NH52" s="15">
        <f>Sug0.5[[#This Row],[CHDP8]]</f>
        <v>1599</v>
      </c>
      <c r="NI52" s="15">
        <f>Sug0.5[[#This Row],[CHDP9]]</f>
        <v>1612</v>
      </c>
      <c r="NJ52" s="15">
        <f>Sug0.5[[#This Row],[CHDP10]]</f>
        <v>1622</v>
      </c>
      <c r="NK52" s="15">
        <f>Sug0.5[[#This Row],[CHDP11]]</f>
        <v>1642</v>
      </c>
      <c r="NL52" s="15">
        <f>Sug0.5[[#This Row],[CHDP12]]</f>
        <v>1670</v>
      </c>
      <c r="NM52" s="15">
        <f>Sug0.5[[#This Row],[CHDP13]]</f>
        <v>1673</v>
      </c>
      <c r="NN52" s="15">
        <f>Sug0.5[[#This Row],[CHDP14]]</f>
        <v>1677</v>
      </c>
      <c r="NO52" s="15">
        <f>Sug0.5[[#This Row],[CHDP15]]</f>
        <v>1713</v>
      </c>
      <c r="NP52" s="15">
        <f>Sug0.5[[#This Row],[CHDP16]]</f>
        <v>1737</v>
      </c>
      <c r="NQ52" s="15">
        <f>Sug0.5[[#This Row],[CHDP17]]</f>
        <v>1739</v>
      </c>
      <c r="NR52" s="15">
        <f>Sug0.5[[#This Row],[CHDP18]]</f>
        <v>1771</v>
      </c>
      <c r="NS52" s="15">
        <f>Sug0.5[[#This Row],[CHDP19]]</f>
        <v>1775</v>
      </c>
      <c r="NT52" s="15">
        <f>Sug0.5[[#This Row],[CHDP20]]</f>
        <v>1780</v>
      </c>
      <c r="NU52" s="15">
        <f>Sug0.5[[#This Row],[CHDP21]]</f>
        <v>1792</v>
      </c>
      <c r="NV52" s="15">
        <f>Sug0.5[[#This Row],[CHDP22]]</f>
        <v>1796</v>
      </c>
      <c r="NW52" s="15">
        <f>Sug0.5[[#This Row],[CHDP23]]</f>
        <v>1806</v>
      </c>
      <c r="NX52" s="15">
        <f>Sug0.5[[#This Row],[CHDP24]]</f>
        <v>1803</v>
      </c>
      <c r="NY52" s="15">
        <f>Sug0.5[[#This Row],[CHDP25]]</f>
        <v>1809</v>
      </c>
      <c r="NZ52" s="15">
        <f>Sug0.5[[#This Row],[CHDP26]]</f>
        <v>1837</v>
      </c>
      <c r="OA52" s="15">
        <f>Sug0.5[[#This Row],[CHDP27]]</f>
        <v>1799</v>
      </c>
      <c r="OB52" s="15">
        <f>Reg[[#This Row],[T2DP2]]</f>
        <v>2141</v>
      </c>
      <c r="OC52" s="15">
        <f>Reg[[#This Row],[T2DP3]]</f>
        <v>2217</v>
      </c>
      <c r="OD52" s="15">
        <f>Reg[[#This Row],[T2DP4]]</f>
        <v>2272</v>
      </c>
      <c r="OE52" s="15">
        <f>Reg[[#This Row],[T2DP5]]</f>
        <v>2354</v>
      </c>
      <c r="OF52" s="15">
        <f>Reg[[#This Row],[T2DP6]]</f>
        <v>2438</v>
      </c>
      <c r="OG52" s="15">
        <f>Reg[[#This Row],[T2DP7]]</f>
        <v>2529</v>
      </c>
      <c r="OH52" s="15">
        <f>Reg[[#This Row],[T2DP8]]</f>
        <v>2632</v>
      </c>
      <c r="OI52" s="15">
        <f>Reg[[#This Row],[T2DP9]]</f>
        <v>2727</v>
      </c>
      <c r="OJ52" s="15">
        <f>Reg[[#This Row],[T2DP10]]</f>
        <v>2802</v>
      </c>
      <c r="OK52" s="15">
        <f>Reg[[#This Row],[T2DP11]]</f>
        <v>2892</v>
      </c>
      <c r="OL52" s="15">
        <f>Reg[[#This Row],[T2DP12]]</f>
        <v>2988</v>
      </c>
      <c r="OM52" s="15">
        <f>Reg[[#This Row],[T2DP13]]</f>
        <v>3073</v>
      </c>
      <c r="ON52" s="15">
        <f>Reg[[#This Row],[T2DP14]]</f>
        <v>3154</v>
      </c>
      <c r="OO52" s="15">
        <f>Reg[[#This Row],[T2DP15]]</f>
        <v>3250</v>
      </c>
      <c r="OP52" s="15">
        <f>Reg[[#This Row],[T2DP16]]</f>
        <v>3329</v>
      </c>
      <c r="OQ52" s="15">
        <f>Reg[[#This Row],[T2DP17]]</f>
        <v>3414</v>
      </c>
      <c r="OR52" s="15">
        <f>Reg[[#This Row],[T2DP18]]</f>
        <v>3501</v>
      </c>
      <c r="OS52" s="15">
        <f>Reg[[#This Row],[T2DP19]]</f>
        <v>3574</v>
      </c>
      <c r="OT52" s="15">
        <f>Reg[[#This Row],[T2DP20]]</f>
        <v>3620</v>
      </c>
      <c r="OU52" s="15">
        <f>Reg[[#This Row],[T2DP21]]</f>
        <v>3688</v>
      </c>
      <c r="OV52" s="15">
        <f>Reg[[#This Row],[T2DP22]]</f>
        <v>3733</v>
      </c>
      <c r="OW52" s="15">
        <f>Reg[[#This Row],[T2DP23]]</f>
        <v>3810</v>
      </c>
      <c r="OX52" s="15">
        <f>Reg[[#This Row],[T2DP24]]</f>
        <v>3909</v>
      </c>
      <c r="OY52" s="15">
        <f>Reg[[#This Row],[T2DP25]]</f>
        <v>3981</v>
      </c>
      <c r="OZ52" s="15">
        <f>Reg[[#This Row],[T2DP26]]</f>
        <v>4063</v>
      </c>
      <c r="PA52" s="15">
        <f>Reg[[#This Row],[T2DP27]]</f>
        <v>4098</v>
      </c>
      <c r="PB52" s="15">
        <f>Sug0.2[[#This Row],[T2DP2]]</f>
        <v>2141</v>
      </c>
      <c r="PC52" s="15">
        <f>Sug0.2[[#This Row],[T2DP3]]</f>
        <v>2217</v>
      </c>
      <c r="PD52" s="15">
        <f>Sug0.2[[#This Row],[T2DP4]]</f>
        <v>2272</v>
      </c>
      <c r="PE52" s="15">
        <f>Sug0.2[[#This Row],[T2DP5]]</f>
        <v>2352</v>
      </c>
      <c r="PF52" s="15">
        <f>Sug0.2[[#This Row],[T2DP6]]</f>
        <v>2434</v>
      </c>
      <c r="PG52" s="15">
        <f>Sug0.2[[#This Row],[T2DP7]]</f>
        <v>2522</v>
      </c>
      <c r="PH52" s="15">
        <f>Sug0.2[[#This Row],[T2DP8]]</f>
        <v>2622</v>
      </c>
      <c r="PI52" s="15">
        <f>Sug0.2[[#This Row],[T2DP9]]</f>
        <v>2713</v>
      </c>
      <c r="PJ52" s="15">
        <f>Sug0.2[[#This Row],[T2DP10]]</f>
        <v>2785</v>
      </c>
      <c r="PK52" s="15">
        <f>Sug0.2[[#This Row],[T2DP11]]</f>
        <v>2867</v>
      </c>
      <c r="PL52" s="15">
        <f>Sug0.2[[#This Row],[T2DP12]]</f>
        <v>2962</v>
      </c>
      <c r="PM52" s="15">
        <f>Sug0.2[[#This Row],[T2DP13]]</f>
        <v>3042</v>
      </c>
      <c r="PN52" s="15">
        <f>Sug0.2[[#This Row],[T2DP14]]</f>
        <v>3121</v>
      </c>
      <c r="PO52" s="15">
        <f>Sug0.2[[#This Row],[T2DP15]]</f>
        <v>3221</v>
      </c>
      <c r="PP52" s="15">
        <f>Sug0.2[[#This Row],[T2DP16]]</f>
        <v>3292</v>
      </c>
      <c r="PQ52" s="15">
        <f>Sug0.2[[#This Row],[T2DP17]]</f>
        <v>3371</v>
      </c>
      <c r="PR52" s="15">
        <f>Sug0.2[[#This Row],[T2DP18]]</f>
        <v>3453</v>
      </c>
      <c r="PS52" s="15">
        <f>Sug0.2[[#This Row],[T2DP19]]</f>
        <v>3523</v>
      </c>
      <c r="PT52" s="15">
        <f>Sug0.2[[#This Row],[T2DP20]]</f>
        <v>3565</v>
      </c>
      <c r="PU52" s="15">
        <f>Sug0.2[[#This Row],[T2DP21]]</f>
        <v>3630</v>
      </c>
      <c r="PV52" s="15">
        <f>Sug0.2[[#This Row],[T2DP22]]</f>
        <v>3665</v>
      </c>
      <c r="PW52" s="15">
        <f>Sug0.2[[#This Row],[T2DP23]]</f>
        <v>3735</v>
      </c>
      <c r="PX52" s="15">
        <f>Sug0.2[[#This Row],[T2DP24]]</f>
        <v>3827</v>
      </c>
      <c r="PY52" s="15">
        <f>Sug0.2[[#This Row],[T2DP25]]</f>
        <v>3902</v>
      </c>
      <c r="PZ52" s="15">
        <f>Sug0.2[[#This Row],[T2DP26]]</f>
        <v>3980</v>
      </c>
      <c r="QA52" s="15">
        <f>Sug0.2[[#This Row],[T2DP27]]</f>
        <v>4020</v>
      </c>
      <c r="QB52" s="15">
        <f>Sug0.5[[#This Row],[T2DP2]]</f>
        <v>2141</v>
      </c>
      <c r="QC52" s="15">
        <f>Sug0.5[[#This Row],[T2DP3]]</f>
        <v>2217</v>
      </c>
      <c r="QD52" s="15">
        <f>Sug0.5[[#This Row],[T2DP4]]</f>
        <v>2270</v>
      </c>
      <c r="QE52" s="15">
        <f>Sug0.5[[#This Row],[T2DP5]]</f>
        <v>2348</v>
      </c>
      <c r="QF52" s="15">
        <f>Sug0.5[[#This Row],[T2DP6]]</f>
        <v>2427</v>
      </c>
      <c r="QG52" s="15">
        <f>Sug0.5[[#This Row],[T2DP7]]</f>
        <v>2509</v>
      </c>
      <c r="QH52" s="15">
        <f>Sug0.5[[#This Row],[T2DP8]]</f>
        <v>2601</v>
      </c>
      <c r="QI52" s="15">
        <f>Sug0.5[[#This Row],[T2DP9]]</f>
        <v>2679</v>
      </c>
      <c r="QJ52" s="15">
        <f>Sug0.5[[#This Row],[T2DP10]]</f>
        <v>2747</v>
      </c>
      <c r="QK52" s="15">
        <f>Sug0.5[[#This Row],[T2DP11]]</f>
        <v>2819</v>
      </c>
      <c r="QL52" s="15">
        <f>Sug0.5[[#This Row],[T2DP12]]</f>
        <v>2905</v>
      </c>
      <c r="QM52" s="15">
        <f>Sug0.5[[#This Row],[T2DP13]]</f>
        <v>2977</v>
      </c>
      <c r="QN52" s="15">
        <f>Sug0.5[[#This Row],[T2DP14]]</f>
        <v>3051</v>
      </c>
      <c r="QO52" s="15">
        <f>Sug0.5[[#This Row],[T2DP15]]</f>
        <v>3137</v>
      </c>
      <c r="QP52" s="15">
        <f>Sug0.5[[#This Row],[T2DP16]]</f>
        <v>3199</v>
      </c>
      <c r="QQ52" s="15">
        <f>Sug0.5[[#This Row],[T2DP17]]</f>
        <v>3263</v>
      </c>
      <c r="QR52" s="15">
        <f>Sug0.5[[#This Row],[T2DP18]]</f>
        <v>3348</v>
      </c>
      <c r="QS52" s="15">
        <f>Sug0.5[[#This Row],[T2DP19]]</f>
        <v>3414</v>
      </c>
      <c r="QT52" s="15">
        <f>Sug0.5[[#This Row],[T2DP20]]</f>
        <v>3450</v>
      </c>
      <c r="QU52" s="15">
        <f>Sug0.5[[#This Row],[T2DP21]]</f>
        <v>3500</v>
      </c>
      <c r="QV52" s="15">
        <f>Sug0.5[[#This Row],[T2DP22]]</f>
        <v>3533</v>
      </c>
      <c r="QW52" s="15">
        <f>Sug0.5[[#This Row],[T2DP23]]</f>
        <v>3593</v>
      </c>
      <c r="QX52" s="15">
        <f>Sug0.5[[#This Row],[T2DP24]]</f>
        <v>3677</v>
      </c>
      <c r="QY52" s="15">
        <f>Sug0.5[[#This Row],[T2DP25]]</f>
        <v>3741</v>
      </c>
      <c r="QZ52" s="15">
        <f>Sug0.5[[#This Row],[T2DP26]]</f>
        <v>3806</v>
      </c>
      <c r="RA52" s="15">
        <f>Sug0.5[[#This Row],[T2DP27]]</f>
        <v>3836</v>
      </c>
      <c r="RB52" s="15">
        <f>Reg[[#This Row],[OVEP2]]</f>
        <v>7453</v>
      </c>
      <c r="RC52" s="15">
        <f>Reg[[#This Row],[OVEP3]]</f>
        <v>8098</v>
      </c>
      <c r="RD52" s="15">
        <f>Reg[[#This Row],[OVEP4]]</f>
        <v>8465</v>
      </c>
      <c r="RE52" s="15">
        <f>Reg[[#This Row],[OVEP5]]</f>
        <v>8729</v>
      </c>
      <c r="RF52" s="15">
        <f>Reg[[#This Row],[OVEP6]]</f>
        <v>8959</v>
      </c>
      <c r="RG52" s="15">
        <f>Reg[[#This Row],[OVEP7]]</f>
        <v>9085</v>
      </c>
      <c r="RH52" s="15">
        <f>Reg[[#This Row],[OVEP8]]</f>
        <v>9182</v>
      </c>
      <c r="RI52" s="15">
        <f>Reg[[#This Row],[OVEP9]]</f>
        <v>9191</v>
      </c>
      <c r="RJ52" s="15">
        <f>Reg[[#This Row],[OVEP10]]</f>
        <v>9207</v>
      </c>
      <c r="RK52" s="15">
        <f>Reg[[#This Row],[OVEP11]]</f>
        <v>9214</v>
      </c>
      <c r="RL52" s="15">
        <f>Reg[[#This Row],[OVEP12]]</f>
        <v>9269</v>
      </c>
      <c r="RM52" s="15">
        <f>Reg[[#This Row],[OVEP13]]</f>
        <v>9305</v>
      </c>
      <c r="RN52" s="15">
        <f>Reg[[#This Row],[OVEP14]]</f>
        <v>9312</v>
      </c>
      <c r="RO52" s="15">
        <f>Reg[[#This Row],[OVEP15]]</f>
        <v>9357</v>
      </c>
      <c r="RP52" s="15">
        <f>Reg[[#This Row],[OVEP16]]</f>
        <v>9322</v>
      </c>
      <c r="RQ52" s="15">
        <f>Reg[[#This Row],[OVEP17]]</f>
        <v>9313</v>
      </c>
      <c r="RR52" s="15">
        <f>Reg[[#This Row],[OVEP18]]</f>
        <v>9335</v>
      </c>
      <c r="RS52" s="15">
        <f>Reg[[#This Row],[OVEP19]]</f>
        <v>9253</v>
      </c>
      <c r="RT52" s="15">
        <f>Reg[[#This Row],[OVEP20]]</f>
        <v>9210</v>
      </c>
      <c r="RU52" s="15">
        <f>Reg[[#This Row],[OVEP21]]</f>
        <v>9184</v>
      </c>
      <c r="RV52" s="15">
        <f>Reg[[#This Row],[OVEP22]]</f>
        <v>9156</v>
      </c>
      <c r="RW52" s="15">
        <f>Reg[[#This Row],[OVEP23]]</f>
        <v>9128</v>
      </c>
      <c r="RX52" s="15">
        <f>Reg[[#This Row],[OVEP24]]</f>
        <v>9103</v>
      </c>
      <c r="RY52" s="15">
        <f>Reg[[#This Row],[OVEP25]]</f>
        <v>9094</v>
      </c>
      <c r="RZ52" s="15">
        <f>Reg[[#This Row],[OVEP26]]</f>
        <v>9111</v>
      </c>
      <c r="SA52" s="15">
        <f>Reg[[#This Row],[OVEP27]]</f>
        <v>9011</v>
      </c>
      <c r="SB52" s="15">
        <f>Sug0.2[[#This Row],[OVEP2]]</f>
        <v>7453</v>
      </c>
      <c r="SC52" s="15">
        <f>Sug0.2[[#This Row],[OVEP3]]</f>
        <v>8039</v>
      </c>
      <c r="SD52" s="15">
        <f>Sug0.2[[#This Row],[OVEP4]]</f>
        <v>8388</v>
      </c>
      <c r="SE52" s="15">
        <f>Sug0.2[[#This Row],[OVEP5]]</f>
        <v>8643</v>
      </c>
      <c r="SF52" s="15">
        <f>Sug0.2[[#This Row],[OVEP6]]</f>
        <v>8860</v>
      </c>
      <c r="SG52" s="15">
        <f>Sug0.2[[#This Row],[OVEP7]]</f>
        <v>8959</v>
      </c>
      <c r="SH52" s="15">
        <f>Sug0.2[[#This Row],[OVEP8]]</f>
        <v>9076</v>
      </c>
      <c r="SI52" s="15">
        <f>Sug0.2[[#This Row],[OVEP9]]</f>
        <v>9108</v>
      </c>
      <c r="SJ52" s="15">
        <f>Sug0.2[[#This Row],[OVEP10]]</f>
        <v>9154</v>
      </c>
      <c r="SK52" s="15">
        <f>Sug0.2[[#This Row],[OVEP11]]</f>
        <v>9186</v>
      </c>
      <c r="SL52" s="15">
        <f>Sug0.2[[#This Row],[OVEP12]]</f>
        <v>9253</v>
      </c>
      <c r="SM52" s="15">
        <f>Sug0.2[[#This Row],[OVEP13]]</f>
        <v>9316</v>
      </c>
      <c r="SN52" s="15">
        <f>Sug0.2[[#This Row],[OVEP14]]</f>
        <v>9352</v>
      </c>
      <c r="SO52" s="15">
        <f>Sug0.2[[#This Row],[OVEP15]]</f>
        <v>9400</v>
      </c>
      <c r="SP52" s="15">
        <f>Sug0.2[[#This Row],[OVEP16]]</f>
        <v>9372</v>
      </c>
      <c r="SQ52" s="15">
        <f>Sug0.2[[#This Row],[OVEP17]]</f>
        <v>9394</v>
      </c>
      <c r="SR52" s="15">
        <f>Sug0.2[[#This Row],[OVEP18]]</f>
        <v>9441</v>
      </c>
      <c r="SS52" s="15">
        <f>Sug0.2[[#This Row],[OVEP19]]</f>
        <v>9370</v>
      </c>
      <c r="ST52" s="15">
        <f>Sug0.2[[#This Row],[OVEP20]]</f>
        <v>9327</v>
      </c>
      <c r="SU52" s="15">
        <f>Sug0.2[[#This Row],[OVEP21]]</f>
        <v>9319</v>
      </c>
      <c r="SV52" s="15">
        <f>Sug0.2[[#This Row],[OVEP22]]</f>
        <v>9318</v>
      </c>
      <c r="SW52" s="15">
        <f>Sug0.2[[#This Row],[OVEP23]]</f>
        <v>9268</v>
      </c>
      <c r="SX52" s="15">
        <f>Sug0.2[[#This Row],[OVEP24]]</f>
        <v>9256</v>
      </c>
      <c r="SY52" s="15">
        <f>Sug0.2[[#This Row],[OVEP25]]</f>
        <v>9256</v>
      </c>
      <c r="SZ52" s="15">
        <f>Sug0.2[[#This Row],[OVEP26]]</f>
        <v>9258</v>
      </c>
      <c r="TA52" s="15">
        <f>Sug0.2[[#This Row],[OVEP27]]</f>
        <v>9173</v>
      </c>
      <c r="TB52" s="15">
        <f>Sug0.5[[#This Row],[OVEP2]]</f>
        <v>7453</v>
      </c>
      <c r="TC52" s="15">
        <f>Sug0.5[[#This Row],[OVEP3]]</f>
        <v>7890</v>
      </c>
      <c r="TD52" s="15">
        <f>Sug0.5[[#This Row],[OVEP4]]</f>
        <v>8182</v>
      </c>
      <c r="TE52" s="15">
        <f>Sug0.5[[#This Row],[OVEP5]]</f>
        <v>8437</v>
      </c>
      <c r="TF52" s="15">
        <f>Sug0.5[[#This Row],[OVEP6]]</f>
        <v>8650</v>
      </c>
      <c r="TG52" s="15">
        <f>Sug0.5[[#This Row],[OVEP7]]</f>
        <v>8786</v>
      </c>
      <c r="TH52" s="15">
        <f>Sug0.5[[#This Row],[OVEP8]]</f>
        <v>8887</v>
      </c>
      <c r="TI52" s="15">
        <f>Sug0.5[[#This Row],[OVEP9]]</f>
        <v>9002</v>
      </c>
      <c r="TJ52" s="15">
        <f>Sug0.5[[#This Row],[OVEP10]]</f>
        <v>9072</v>
      </c>
      <c r="TK52" s="15">
        <f>Sug0.5[[#This Row],[OVEP11]]</f>
        <v>9131</v>
      </c>
      <c r="TL52" s="15">
        <f>Sug0.5[[#This Row],[OVEP12]]</f>
        <v>9253</v>
      </c>
      <c r="TM52" s="15">
        <f>Sug0.5[[#This Row],[OVEP13]]</f>
        <v>9334</v>
      </c>
      <c r="TN52" s="15">
        <f>Sug0.5[[#This Row],[OVEP14]]</f>
        <v>9376</v>
      </c>
      <c r="TO52" s="15">
        <f>Sug0.5[[#This Row],[OVEP15]]</f>
        <v>9471</v>
      </c>
      <c r="TP52" s="15">
        <f>Sug0.5[[#This Row],[OVEP16]]</f>
        <v>9490</v>
      </c>
      <c r="TQ52" s="15">
        <f>Sug0.5[[#This Row],[OVEP17]]</f>
        <v>9584</v>
      </c>
      <c r="TR52" s="15">
        <f>Sug0.5[[#This Row],[OVEP18]]</f>
        <v>9629</v>
      </c>
      <c r="TS52" s="15">
        <f>Sug0.5[[#This Row],[OVEP19]]</f>
        <v>9597</v>
      </c>
      <c r="TT52" s="15">
        <f>Sug0.5[[#This Row],[OVEP20]]</f>
        <v>9608</v>
      </c>
      <c r="TU52" s="15">
        <f>Sug0.5[[#This Row],[OVEP21]]</f>
        <v>9619</v>
      </c>
      <c r="TV52" s="15">
        <f>Sug0.5[[#This Row],[OVEP22]]</f>
        <v>9630</v>
      </c>
      <c r="TW52" s="15">
        <f>Sug0.5[[#This Row],[OVEP23]]</f>
        <v>9621</v>
      </c>
      <c r="TX52" s="15">
        <f>Sug0.5[[#This Row],[OVEP24]]</f>
        <v>9615</v>
      </c>
      <c r="TY52" s="15">
        <f>Sug0.5[[#This Row],[OVEP25]]</f>
        <v>9645</v>
      </c>
      <c r="TZ52" s="15">
        <f>Sug0.5[[#This Row],[OVEP26]]</f>
        <v>9664</v>
      </c>
      <c r="UA52" s="15">
        <f>Sug0.5[[#This Row],[OVEP27]]</f>
        <v>9631</v>
      </c>
      <c r="UB52" s="15">
        <f>Reg[[#This Row],[OBEP2]]</f>
        <v>8414</v>
      </c>
      <c r="UC52" s="15">
        <f>Reg[[#This Row],[OBEP3]]</f>
        <v>8550</v>
      </c>
      <c r="UD52" s="15">
        <f>Reg[[#This Row],[OBEP4]]</f>
        <v>8697</v>
      </c>
      <c r="UE52" s="15">
        <f>Reg[[#This Row],[OBEP5]]</f>
        <v>8867</v>
      </c>
      <c r="UF52" s="15">
        <f>Reg[[#This Row],[OBEP6]]</f>
        <v>8994</v>
      </c>
      <c r="UG52" s="15">
        <f>Reg[[#This Row],[OBEP7]]</f>
        <v>9149</v>
      </c>
      <c r="UH52" s="15">
        <f>Reg[[#This Row],[OBEP8]]</f>
        <v>9315</v>
      </c>
      <c r="UI52" s="15">
        <f>Reg[[#This Row],[OBEP9]]</f>
        <v>9418</v>
      </c>
      <c r="UJ52" s="15">
        <f>Reg[[#This Row],[OBEP10]]</f>
        <v>9632</v>
      </c>
      <c r="UK52" s="15">
        <f>Reg[[#This Row],[OBEP11]]</f>
        <v>9750</v>
      </c>
      <c r="UL52" s="15">
        <f>Reg[[#This Row],[OBEP12]]</f>
        <v>9872</v>
      </c>
      <c r="UM52" s="15">
        <f>Reg[[#This Row],[OBEP13]]</f>
        <v>9993</v>
      </c>
      <c r="UN52" s="15">
        <f>Reg[[#This Row],[OBEP14]]</f>
        <v>10102</v>
      </c>
      <c r="UO52" s="15">
        <f>Reg[[#This Row],[OBEP15]]</f>
        <v>10213</v>
      </c>
      <c r="UP52" s="15">
        <f>Reg[[#This Row],[OBEP16]]</f>
        <v>10339</v>
      </c>
      <c r="UQ52" s="15">
        <f>Reg[[#This Row],[OBEP17]]</f>
        <v>10470</v>
      </c>
      <c r="UR52" s="15">
        <f>Reg[[#This Row],[OBEP18]]</f>
        <v>10528</v>
      </c>
      <c r="US52" s="15">
        <f>Reg[[#This Row],[OBEP19]]</f>
        <v>10674</v>
      </c>
      <c r="UT52" s="15">
        <f>Reg[[#This Row],[OBEP20]]</f>
        <v>10773</v>
      </c>
      <c r="UU52" s="15">
        <f>Reg[[#This Row],[OBEP21]]</f>
        <v>10831</v>
      </c>
      <c r="UV52" s="15">
        <f>Reg[[#This Row],[OBEP22]]</f>
        <v>10925</v>
      </c>
      <c r="UW52" s="15">
        <f>Reg[[#This Row],[OBEP23]]</f>
        <v>10997</v>
      </c>
      <c r="UX52" s="15">
        <f>Reg[[#This Row],[OBEP24]]</f>
        <v>11104</v>
      </c>
      <c r="UY52" s="15">
        <f>Reg[[#This Row],[OBEP25]]</f>
        <v>11104</v>
      </c>
      <c r="UZ52" s="15">
        <f>Reg[[#This Row],[OBEP26]]</f>
        <v>11192</v>
      </c>
      <c r="VA52" s="15">
        <f>Reg[[#This Row],[OBEP27]]</f>
        <v>11278</v>
      </c>
      <c r="VB52" s="15">
        <f>Sug0.2[[#This Row],[OBEP2]]</f>
        <v>8414</v>
      </c>
      <c r="VC52" s="15">
        <f>Sug0.2[[#This Row],[OBEP3]]</f>
        <v>8500</v>
      </c>
      <c r="VD52" s="15">
        <f>Sug0.2[[#This Row],[OBEP4]]</f>
        <v>8603</v>
      </c>
      <c r="VE52" s="15">
        <f>Sug0.2[[#This Row],[OBEP5]]</f>
        <v>8737</v>
      </c>
      <c r="VF52" s="15">
        <f>Sug0.2[[#This Row],[OBEP6]]</f>
        <v>8830</v>
      </c>
      <c r="VG52" s="15">
        <f>Sug0.2[[#This Row],[OBEP7]]</f>
        <v>8965</v>
      </c>
      <c r="VH52" s="15">
        <f>Sug0.2[[#This Row],[OBEP8]]</f>
        <v>9081</v>
      </c>
      <c r="VI52" s="15">
        <f>Sug0.2[[#This Row],[OBEP9]]</f>
        <v>9142</v>
      </c>
      <c r="VJ52" s="15">
        <f>Sug0.2[[#This Row],[OBEP10]]</f>
        <v>9314</v>
      </c>
      <c r="VK52" s="15">
        <f>Sug0.2[[#This Row],[OBEP11]]</f>
        <v>9405</v>
      </c>
      <c r="VL52" s="15">
        <f>Sug0.2[[#This Row],[OBEP12]]</f>
        <v>9493</v>
      </c>
      <c r="VM52" s="15">
        <f>Sug0.2[[#This Row],[OBEP13]]</f>
        <v>9584</v>
      </c>
      <c r="VN52" s="15">
        <f>Sug0.2[[#This Row],[OBEP14]]</f>
        <v>9657</v>
      </c>
      <c r="VO52" s="15">
        <f>Sug0.2[[#This Row],[OBEP15]]</f>
        <v>9747</v>
      </c>
      <c r="VP52" s="15">
        <f>Sug0.2[[#This Row],[OBEP16]]</f>
        <v>9859</v>
      </c>
      <c r="VQ52" s="15">
        <f>Sug0.2[[#This Row],[OBEP17]]</f>
        <v>9959</v>
      </c>
      <c r="VR52" s="15">
        <f>Sug0.2[[#This Row],[OBEP18]]</f>
        <v>9996</v>
      </c>
      <c r="VS52" s="15">
        <f>Sug0.2[[#This Row],[OBEP19]]</f>
        <v>10128</v>
      </c>
      <c r="VT52" s="15">
        <f>Sug0.2[[#This Row],[OBEP20]]</f>
        <v>10223</v>
      </c>
      <c r="VU52" s="15">
        <f>Sug0.2[[#This Row],[OBEP21]]</f>
        <v>10259</v>
      </c>
      <c r="VV52" s="15">
        <f>Sug0.2[[#This Row],[OBEP22]]</f>
        <v>10340</v>
      </c>
      <c r="VW52" s="15">
        <f>Sug0.2[[#This Row],[OBEP23]]</f>
        <v>10421</v>
      </c>
      <c r="VX52" s="15">
        <f>Sug0.2[[#This Row],[OBEP24]]</f>
        <v>10514</v>
      </c>
      <c r="VY52" s="15">
        <f>Sug0.2[[#This Row],[OBEP25]]</f>
        <v>10512</v>
      </c>
      <c r="VZ52" s="15">
        <f>Sug0.2[[#This Row],[OBEP26]]</f>
        <v>10598</v>
      </c>
      <c r="WA52" s="15">
        <f>Sug0.2[[#This Row],[OBEP27]]</f>
        <v>10681</v>
      </c>
      <c r="WB52" s="15">
        <f>Sug0.5[[#This Row],[OBEP2]]</f>
        <v>8414</v>
      </c>
      <c r="WC52" s="15">
        <f>Sug0.5[[#This Row],[OBEP3]]</f>
        <v>8402</v>
      </c>
      <c r="WD52" s="15">
        <f>Sug0.5[[#This Row],[OBEP4]]</f>
        <v>8402</v>
      </c>
      <c r="WE52" s="15">
        <f>Sug0.5[[#This Row],[OBEP5]]</f>
        <v>8449</v>
      </c>
      <c r="WF52" s="15">
        <f>Sug0.5[[#This Row],[OBEP6]]</f>
        <v>8458</v>
      </c>
      <c r="WG52" s="15">
        <f>Sug0.5[[#This Row],[OBEP7]]</f>
        <v>8497</v>
      </c>
      <c r="WH52" s="15">
        <f>Sug0.5[[#This Row],[OBEP8]]</f>
        <v>8542</v>
      </c>
      <c r="WI52" s="15">
        <f>Sug0.5[[#This Row],[OBEP9]]</f>
        <v>8509</v>
      </c>
      <c r="WJ52" s="15">
        <f>Sug0.5[[#This Row],[OBEP10]]</f>
        <v>8598</v>
      </c>
      <c r="WK52" s="15">
        <f>Sug0.5[[#This Row],[OBEP11]]</f>
        <v>8616</v>
      </c>
      <c r="WL52" s="15">
        <f>Sug0.5[[#This Row],[OBEP12]]</f>
        <v>8630</v>
      </c>
      <c r="WM52" s="15">
        <f>Sug0.5[[#This Row],[OBEP13]]</f>
        <v>8673</v>
      </c>
      <c r="WN52" s="15">
        <f>Sug0.5[[#This Row],[OBEP14]]</f>
        <v>8711</v>
      </c>
      <c r="WO52" s="15">
        <f>Sug0.5[[#This Row],[OBEP15]]</f>
        <v>8738</v>
      </c>
      <c r="WP52" s="15">
        <f>Sug0.5[[#This Row],[OBEP16]]</f>
        <v>8806</v>
      </c>
      <c r="WQ52" s="15">
        <f>Sug0.5[[#This Row],[OBEP17]]</f>
        <v>8844</v>
      </c>
      <c r="WR52" s="15">
        <f>Sug0.5[[#This Row],[OBEP18]]</f>
        <v>8847</v>
      </c>
      <c r="WS52" s="15">
        <f>Sug0.5[[#This Row],[OBEP19]]</f>
        <v>8947</v>
      </c>
      <c r="WT52" s="15">
        <f>Sug0.5[[#This Row],[OBEP20]]</f>
        <v>9006</v>
      </c>
      <c r="WU52" s="15">
        <f>Sug0.5[[#This Row],[OBEP21]]</f>
        <v>9024</v>
      </c>
      <c r="WV52" s="15">
        <f>Sug0.5[[#This Row],[OBEP22]]</f>
        <v>9091</v>
      </c>
      <c r="WW52" s="15">
        <f>Sug0.5[[#This Row],[OBEP23]]</f>
        <v>9135</v>
      </c>
      <c r="WX52" s="15">
        <f>Sug0.5[[#This Row],[OBEP24]]</f>
        <v>9220</v>
      </c>
      <c r="WY52" s="15">
        <f>Sug0.5[[#This Row],[OBEP25]]</f>
        <v>9193</v>
      </c>
      <c r="WZ52" s="15">
        <f>Sug0.5[[#This Row],[OBEP26]]</f>
        <v>9243</v>
      </c>
      <c r="XA52" s="15">
        <f>Sug0.5[[#This Row],[OBEP27]]</f>
        <v>9303</v>
      </c>
    </row>
    <row r="53" spans="2:625" x14ac:dyDescent="0.25">
      <c r="B53" s="11">
        <f>Reg[[#This Row],[STEP2]]</f>
        <v>5489</v>
      </c>
      <c r="C53" s="11">
        <f>Reg[[#This Row],[STEP3]]</f>
        <v>5699</v>
      </c>
      <c r="D53" s="11">
        <f>Reg[[#This Row],[STEP4]]</f>
        <v>5858</v>
      </c>
      <c r="E53" s="11">
        <f>Reg[[#This Row],[STEP5]]</f>
        <v>6049</v>
      </c>
      <c r="F53" s="11">
        <f>Reg[[#This Row],[STEP6]]</f>
        <v>6214</v>
      </c>
      <c r="G53" s="11">
        <f>Reg[[#This Row],[STEP7]]</f>
        <v>6344</v>
      </c>
      <c r="H53" s="11">
        <f>Reg[[#This Row],[STEP8]]</f>
        <v>6449</v>
      </c>
      <c r="I53" s="11">
        <f>Reg[[#This Row],[STEP9]]</f>
        <v>6576</v>
      </c>
      <c r="J53" s="11">
        <f>Reg[[#This Row],[STEP10]]</f>
        <v>6699</v>
      </c>
      <c r="K53" s="11">
        <f>Reg[[#This Row],[STEP11]]</f>
        <v>6841</v>
      </c>
      <c r="L53" s="11">
        <f>Reg[[#This Row],[STEP12]]</f>
        <v>6954</v>
      </c>
      <c r="M53" s="11">
        <f>Reg[[#This Row],[STEP13]]</f>
        <v>7042</v>
      </c>
      <c r="N53" s="11">
        <f>Reg[[#This Row],[STEP14]]</f>
        <v>7121</v>
      </c>
      <c r="O53" s="11">
        <f>Reg[[#This Row],[STEP15]]</f>
        <v>7191</v>
      </c>
      <c r="P53" s="11">
        <f>Reg[[#This Row],[STEP16]]</f>
        <v>7223</v>
      </c>
      <c r="Q53" s="11">
        <f>Reg[[#This Row],[STEP17]]</f>
        <v>7254</v>
      </c>
      <c r="R53" s="11">
        <f>Reg[[#This Row],[STEP18]]</f>
        <v>7314</v>
      </c>
      <c r="S53" s="11">
        <f>Reg[[#This Row],[STEP19]]</f>
        <v>7395</v>
      </c>
      <c r="T53" s="11">
        <f>Reg[[#This Row],[STEP20]]</f>
        <v>7405</v>
      </c>
      <c r="U53" s="11">
        <f>Reg[[#This Row],[STEP21]]</f>
        <v>7458</v>
      </c>
      <c r="V53" s="11">
        <f>Reg[[#This Row],[STEP22]]</f>
        <v>7469</v>
      </c>
      <c r="W53" s="11">
        <f>Reg[[#This Row],[STEP23]]</f>
        <v>7485</v>
      </c>
      <c r="X53" s="11">
        <f>Reg[[#This Row],[STEP24]]</f>
        <v>7527</v>
      </c>
      <c r="Y53" s="11">
        <f>Reg[[#This Row],[STEP25]]</f>
        <v>7585</v>
      </c>
      <c r="Z53" s="11">
        <f>Reg[[#This Row],[STEP26]]</f>
        <v>7626</v>
      </c>
      <c r="AA53" s="11">
        <f>Reg[[#This Row],[STEP27]]</f>
        <v>7632</v>
      </c>
      <c r="AB53" s="11">
        <f>Sug0.2[[#This Row],[STEP2]]</f>
        <v>5489</v>
      </c>
      <c r="AC53" s="11">
        <f>Sug0.2[[#This Row],[STEP3]]</f>
        <v>5682</v>
      </c>
      <c r="AD53" s="11">
        <f>Sug0.2[[#This Row],[STEP4]]</f>
        <v>5835</v>
      </c>
      <c r="AE53" s="11">
        <f>Sug0.2[[#This Row],[STEP5]]</f>
        <v>6012</v>
      </c>
      <c r="AF53" s="11">
        <f>Sug0.2[[#This Row],[STEP6]]</f>
        <v>6169</v>
      </c>
      <c r="AG53" s="11">
        <f>Sug0.2[[#This Row],[STEP7]]</f>
        <v>6288</v>
      </c>
      <c r="AH53" s="11">
        <f>Sug0.2[[#This Row],[STEP8]]</f>
        <v>6379</v>
      </c>
      <c r="AI53" s="11">
        <f>Sug0.2[[#This Row],[STEP9]]</f>
        <v>6496</v>
      </c>
      <c r="AJ53" s="11">
        <f>Sug0.2[[#This Row],[STEP10]]</f>
        <v>6618</v>
      </c>
      <c r="AK53" s="11">
        <f>Sug0.2[[#This Row],[STEP11]]</f>
        <v>6740</v>
      </c>
      <c r="AL53" s="11">
        <f>Sug0.2[[#This Row],[STEP12]]</f>
        <v>6860</v>
      </c>
      <c r="AM53" s="11">
        <f>Sug0.2[[#This Row],[STEP13]]</f>
        <v>6941</v>
      </c>
      <c r="AN53" s="11">
        <f>Sug0.2[[#This Row],[STEP14]]</f>
        <v>7013</v>
      </c>
      <c r="AO53" s="11">
        <f>Sug0.2[[#This Row],[STEP15]]</f>
        <v>7087</v>
      </c>
      <c r="AP53" s="11">
        <f>Sug0.2[[#This Row],[STEP16]]</f>
        <v>7110</v>
      </c>
      <c r="AQ53" s="11">
        <f>Sug0.2[[#This Row],[STEP17]]</f>
        <v>7130</v>
      </c>
      <c r="AR53" s="11">
        <f>Sug0.2[[#This Row],[STEP18]]</f>
        <v>7188</v>
      </c>
      <c r="AS53" s="11">
        <f>Sug0.2[[#This Row],[STEP19]]</f>
        <v>7276</v>
      </c>
      <c r="AT53" s="11">
        <f>Sug0.2[[#This Row],[STEP20]]</f>
        <v>7297</v>
      </c>
      <c r="AU53" s="11">
        <f>Sug0.2[[#This Row],[STEP21]]</f>
        <v>7348</v>
      </c>
      <c r="AV53" s="11">
        <f>Sug0.2[[#This Row],[STEP22]]</f>
        <v>7360</v>
      </c>
      <c r="AW53" s="11">
        <f>Sug0.2[[#This Row],[STEP23]]</f>
        <v>7378</v>
      </c>
      <c r="AX53" s="11">
        <f>Sug0.2[[#This Row],[STEP24]]</f>
        <v>7430</v>
      </c>
      <c r="AY53" s="11">
        <f>Sug0.2[[#This Row],[STEP25]]</f>
        <v>7480</v>
      </c>
      <c r="AZ53" s="11">
        <f>Sug0.2[[#This Row],[STEP26]]</f>
        <v>7527</v>
      </c>
      <c r="BA53" s="11">
        <f>Sug0.2[[#This Row],[STEP27]]</f>
        <v>7536</v>
      </c>
      <c r="BB53" s="11">
        <f>Sug0.5[[#This Row],[STEP2]]</f>
        <v>5489</v>
      </c>
      <c r="BC53" s="11">
        <f>Sug0.5[[#This Row],[STEP3]]</f>
        <v>5653</v>
      </c>
      <c r="BD53" s="11">
        <f>Sug0.5[[#This Row],[STEP4]]</f>
        <v>5764</v>
      </c>
      <c r="BE53" s="11">
        <f>Sug0.5[[#This Row],[STEP5]]</f>
        <v>5921</v>
      </c>
      <c r="BF53" s="11">
        <f>Sug0.5[[#This Row],[STEP6]]</f>
        <v>6046</v>
      </c>
      <c r="BG53" s="11">
        <f>Sug0.5[[#This Row],[STEP7]]</f>
        <v>6142</v>
      </c>
      <c r="BH53" s="11">
        <f>Sug0.5[[#This Row],[STEP8]]</f>
        <v>6220</v>
      </c>
      <c r="BI53" s="11">
        <f>Sug0.5[[#This Row],[STEP9]]</f>
        <v>6327</v>
      </c>
      <c r="BJ53" s="11">
        <f>Sug0.5[[#This Row],[STEP10]]</f>
        <v>6434</v>
      </c>
      <c r="BK53" s="11">
        <f>Sug0.5[[#This Row],[STEP11]]</f>
        <v>6553</v>
      </c>
      <c r="BL53" s="11">
        <f>Sug0.5[[#This Row],[STEP12]]</f>
        <v>6665</v>
      </c>
      <c r="BM53" s="11">
        <f>Sug0.5[[#This Row],[STEP13]]</f>
        <v>6745</v>
      </c>
      <c r="BN53" s="11">
        <f>Sug0.5[[#This Row],[STEP14]]</f>
        <v>6835</v>
      </c>
      <c r="BO53" s="11">
        <f>Sug0.5[[#This Row],[STEP15]]</f>
        <v>6904</v>
      </c>
      <c r="BP53" s="11">
        <f>Sug0.5[[#This Row],[STEP16]]</f>
        <v>6914</v>
      </c>
      <c r="BQ53" s="11">
        <f>Sug0.5[[#This Row],[STEP17]]</f>
        <v>6935</v>
      </c>
      <c r="BR53" s="11">
        <f>Sug0.5[[#This Row],[STEP18]]</f>
        <v>6977</v>
      </c>
      <c r="BS53" s="11">
        <f>Sug0.5[[#This Row],[STEP19]]</f>
        <v>7064</v>
      </c>
      <c r="BT53" s="11">
        <f>Sug0.5[[#This Row],[STEP20]]</f>
        <v>7097</v>
      </c>
      <c r="BU53" s="11">
        <f>Sug0.5[[#This Row],[STEP21]]</f>
        <v>7129</v>
      </c>
      <c r="BV53" s="11">
        <f>Sug0.5[[#This Row],[STEP22]]</f>
        <v>7150</v>
      </c>
      <c r="BW53" s="11">
        <f>Sug0.5[[#This Row],[STEP23]]</f>
        <v>7168</v>
      </c>
      <c r="BX53" s="11">
        <f>Sug0.5[[#This Row],[STEP24]]</f>
        <v>7210</v>
      </c>
      <c r="BY53" s="11">
        <f>Sug0.5[[#This Row],[STEP25]]</f>
        <v>7249</v>
      </c>
      <c r="BZ53" s="11">
        <f>Sug0.5[[#This Row],[STEP26]]</f>
        <v>7297</v>
      </c>
      <c r="CA53" s="11">
        <f>Sug0.5[[#This Row],[STEP27]]</f>
        <v>7314</v>
      </c>
      <c r="CB53" s="11">
        <f>Reg[[#This Row],[NASP2]]</f>
        <v>684</v>
      </c>
      <c r="CC53" s="11">
        <f>Reg[[#This Row],[NASP3]]</f>
        <v>780</v>
      </c>
      <c r="CD53" s="11">
        <f>Reg[[#This Row],[NASP4]]</f>
        <v>887</v>
      </c>
      <c r="CE53" s="11">
        <f>Reg[[#This Row],[NASP5]]</f>
        <v>984</v>
      </c>
      <c r="CF53" s="11">
        <f>Reg[[#This Row],[NASP6]]</f>
        <v>1094</v>
      </c>
      <c r="CG53" s="11">
        <f>Reg[[#This Row],[NASP7]]</f>
        <v>1194</v>
      </c>
      <c r="CH53" s="11">
        <f>Reg[[#This Row],[NASP8]]</f>
        <v>1313</v>
      </c>
      <c r="CI53" s="11">
        <f>Reg[[#This Row],[NASP9]]</f>
        <v>1407</v>
      </c>
      <c r="CJ53" s="11">
        <f>Reg[[#This Row],[NASP10]]</f>
        <v>1524</v>
      </c>
      <c r="CK53" s="11">
        <f>Reg[[#This Row],[NASP11]]</f>
        <v>1593</v>
      </c>
      <c r="CL53" s="11">
        <f>Reg[[#This Row],[NASP12]]</f>
        <v>1670</v>
      </c>
      <c r="CM53" s="11">
        <f>Reg[[#This Row],[NASP13]]</f>
        <v>1783</v>
      </c>
      <c r="CN53" s="11">
        <f>Reg[[#This Row],[NASP14]]</f>
        <v>1853</v>
      </c>
      <c r="CO53" s="11">
        <f>Reg[[#This Row],[NASP15]]</f>
        <v>1970</v>
      </c>
      <c r="CP53" s="11">
        <f>Reg[[#This Row],[NASP16]]</f>
        <v>2059</v>
      </c>
      <c r="CQ53" s="11">
        <f>Reg[[#This Row],[NASP17]]</f>
        <v>2138</v>
      </c>
      <c r="CR53" s="11">
        <f>Reg[[#This Row],[NASP18]]</f>
        <v>2199</v>
      </c>
      <c r="CS53" s="11">
        <f>Reg[[#This Row],[NASP19]]</f>
        <v>2214</v>
      </c>
      <c r="CT53" s="11">
        <f>Reg[[#This Row],[NASP20]]</f>
        <v>2303</v>
      </c>
      <c r="CU53" s="11">
        <f>Reg[[#This Row],[NASP21]]</f>
        <v>2370</v>
      </c>
      <c r="CV53" s="11">
        <f>Reg[[#This Row],[NASP22]]</f>
        <v>2434</v>
      </c>
      <c r="CW53" s="11">
        <f>Reg[[#This Row],[NASP23]]</f>
        <v>2486</v>
      </c>
      <c r="CX53" s="11">
        <f>Reg[[#This Row],[NASP24]]</f>
        <v>2512</v>
      </c>
      <c r="CY53" s="11">
        <f>Reg[[#This Row],[NASP25]]</f>
        <v>2601</v>
      </c>
      <c r="CZ53" s="11">
        <f>Reg[[#This Row],[NASP26]]</f>
        <v>2675</v>
      </c>
      <c r="DA53" s="11">
        <f>Reg[[#This Row],[NASP27]]</f>
        <v>2737</v>
      </c>
      <c r="DB53" s="11">
        <f>Sug0.2[[#This Row],[NASP2]]</f>
        <v>684</v>
      </c>
      <c r="DC53" s="11">
        <f>Sug0.2[[#This Row],[NASP3]]</f>
        <v>772</v>
      </c>
      <c r="DD53" s="11">
        <f>Sug0.2[[#This Row],[NASP4]]</f>
        <v>867</v>
      </c>
      <c r="DE53" s="11">
        <f>Sug0.2[[#This Row],[NASP5]]</f>
        <v>961</v>
      </c>
      <c r="DF53" s="11">
        <f>Sug0.2[[#This Row],[NASP6]]</f>
        <v>1059</v>
      </c>
      <c r="DG53" s="11">
        <f>Sug0.2[[#This Row],[NASP7]]</f>
        <v>1152</v>
      </c>
      <c r="DH53" s="11">
        <f>Sug0.2[[#This Row],[NASP8]]</f>
        <v>1258</v>
      </c>
      <c r="DI53" s="11">
        <f>Sug0.2[[#This Row],[NASP9]]</f>
        <v>1347</v>
      </c>
      <c r="DJ53" s="11">
        <f>Sug0.2[[#This Row],[NASP10]]</f>
        <v>1451</v>
      </c>
      <c r="DK53" s="11">
        <f>Sug0.2[[#This Row],[NASP11]]</f>
        <v>1521</v>
      </c>
      <c r="DL53" s="11">
        <f>Sug0.2[[#This Row],[NASP12]]</f>
        <v>1589</v>
      </c>
      <c r="DM53" s="11">
        <f>Sug0.2[[#This Row],[NASP13]]</f>
        <v>1698</v>
      </c>
      <c r="DN53" s="11">
        <f>Sug0.2[[#This Row],[NASP14]]</f>
        <v>1765</v>
      </c>
      <c r="DO53" s="11">
        <f>Sug0.2[[#This Row],[NASP15]]</f>
        <v>1869</v>
      </c>
      <c r="DP53" s="11">
        <f>Sug0.2[[#This Row],[NASP16]]</f>
        <v>1952</v>
      </c>
      <c r="DQ53" s="11">
        <f>Sug0.2[[#This Row],[NASP17]]</f>
        <v>2027</v>
      </c>
      <c r="DR53" s="11">
        <f>Sug0.2[[#This Row],[NASP18]]</f>
        <v>2081</v>
      </c>
      <c r="DS53" s="11">
        <f>Sug0.2[[#This Row],[NASP19]]</f>
        <v>2093</v>
      </c>
      <c r="DT53" s="11">
        <f>Sug0.2[[#This Row],[NASP20]]</f>
        <v>2173</v>
      </c>
      <c r="DU53" s="11">
        <f>Sug0.2[[#This Row],[NASP21]]</f>
        <v>2233</v>
      </c>
      <c r="DV53" s="11">
        <f>Sug0.2[[#This Row],[NASP22]]</f>
        <v>2292</v>
      </c>
      <c r="DW53" s="11">
        <f>Sug0.2[[#This Row],[NASP23]]</f>
        <v>2335</v>
      </c>
      <c r="DX53" s="11">
        <f>Sug0.2[[#This Row],[NASP24]]</f>
        <v>2353</v>
      </c>
      <c r="DY53" s="11">
        <f>Sug0.2[[#This Row],[NASP25]]</f>
        <v>2436</v>
      </c>
      <c r="DZ53" s="11">
        <f>Sug0.2[[#This Row],[NASP26]]</f>
        <v>2508</v>
      </c>
      <c r="EA53" s="11">
        <f>Sug0.2[[#This Row],[NASP27]]</f>
        <v>2573</v>
      </c>
      <c r="EB53" s="15">
        <f>Sug0.5[[#This Row],[NASP2]]</f>
        <v>684</v>
      </c>
      <c r="EC53" s="15">
        <f>Sug0.5[[#This Row],[NASP3]]</f>
        <v>754</v>
      </c>
      <c r="ED53" s="15">
        <f>Sug0.5[[#This Row],[NASP4]]</f>
        <v>834</v>
      </c>
      <c r="EE53" s="15">
        <f>Sug0.5[[#This Row],[NASP5]]</f>
        <v>906</v>
      </c>
      <c r="EF53" s="15">
        <f>Sug0.5[[#This Row],[NASP6]]</f>
        <v>988</v>
      </c>
      <c r="EG53" s="15">
        <f>Sug0.5[[#This Row],[NASP7]]</f>
        <v>1062</v>
      </c>
      <c r="EH53" s="15">
        <f>Sug0.5[[#This Row],[NASP8]]</f>
        <v>1149</v>
      </c>
      <c r="EI53" s="15">
        <f>Sug0.5[[#This Row],[NASP9]]</f>
        <v>1216</v>
      </c>
      <c r="EJ53" s="15">
        <f>Sug0.5[[#This Row],[NASP10]]</f>
        <v>1308</v>
      </c>
      <c r="EK53" s="15">
        <f>Sug0.5[[#This Row],[NASP11]]</f>
        <v>1368</v>
      </c>
      <c r="EL53" s="15">
        <f>Sug0.5[[#This Row],[NASP12]]</f>
        <v>1423</v>
      </c>
      <c r="EM53" s="15">
        <f>Sug0.5[[#This Row],[NASP13]]</f>
        <v>1512</v>
      </c>
      <c r="EN53" s="15">
        <f>Sug0.5[[#This Row],[NASP14]]</f>
        <v>1556</v>
      </c>
      <c r="EO53" s="15">
        <f>Sug0.5[[#This Row],[NASP15]]</f>
        <v>1640</v>
      </c>
      <c r="EP53" s="15">
        <f>Sug0.5[[#This Row],[NASP16]]</f>
        <v>1711</v>
      </c>
      <c r="EQ53" s="15">
        <f>Sug0.5[[#This Row],[NASP17]]</f>
        <v>1764</v>
      </c>
      <c r="ER53" s="15">
        <f>Sug0.5[[#This Row],[NASP18]]</f>
        <v>1813</v>
      </c>
      <c r="ES53" s="15">
        <f>Sug0.5[[#This Row],[NASP19]]</f>
        <v>1818</v>
      </c>
      <c r="ET53" s="15">
        <f>Sug0.5[[#This Row],[NASP20]]</f>
        <v>1884</v>
      </c>
      <c r="EU53" s="15">
        <f>Sug0.5[[#This Row],[NASP21]]</f>
        <v>1930</v>
      </c>
      <c r="EV53" s="15">
        <f>Sug0.5[[#This Row],[NASP22]]</f>
        <v>1962</v>
      </c>
      <c r="EW53" s="15">
        <f>Sug0.5[[#This Row],[NASP23]]</f>
        <v>2000</v>
      </c>
      <c r="EX53" s="15">
        <f>Sug0.5[[#This Row],[NASP24]]</f>
        <v>2013</v>
      </c>
      <c r="EY53" s="15">
        <f>Sug0.5[[#This Row],[NASP25]]</f>
        <v>2089</v>
      </c>
      <c r="EZ53" s="15">
        <f>Sug0.5[[#This Row],[NASP26]]</f>
        <v>2151</v>
      </c>
      <c r="FA53" s="15">
        <f>Sug0.5[[#This Row],[NASP27]]</f>
        <v>2201</v>
      </c>
      <c r="FB53" s="15">
        <f>Reg[[#This Row],[CIRP2]]</f>
        <v>65</v>
      </c>
      <c r="FC53" s="15">
        <f>Reg[[#This Row],[CIRP3]]</f>
        <v>70</v>
      </c>
      <c r="FD53" s="15">
        <f>Reg[[#This Row],[CIRP4]]</f>
        <v>65</v>
      </c>
      <c r="FE53" s="15">
        <f>Reg[[#This Row],[CIRP5]]</f>
        <v>70</v>
      </c>
      <c r="FF53" s="15">
        <f>Reg[[#This Row],[CIRP6]]</f>
        <v>67</v>
      </c>
      <c r="FG53" s="15">
        <f>Reg[[#This Row],[CIRP7]]</f>
        <v>76</v>
      </c>
      <c r="FH53" s="15">
        <f>Reg[[#This Row],[CIRP8]]</f>
        <v>83</v>
      </c>
      <c r="FI53" s="15">
        <f>Reg[[#This Row],[CIRP9]]</f>
        <v>93</v>
      </c>
      <c r="FJ53" s="15">
        <f>Reg[[#This Row],[CIRP10]]</f>
        <v>100</v>
      </c>
      <c r="FK53" s="15">
        <f>Reg[[#This Row],[CIRP11]]</f>
        <v>101</v>
      </c>
      <c r="FL53" s="15">
        <f>Reg[[#This Row],[CIRP12]]</f>
        <v>111</v>
      </c>
      <c r="FM53" s="15">
        <f>Reg[[#This Row],[CIRP13]]</f>
        <v>116</v>
      </c>
      <c r="FN53" s="15">
        <f>Reg[[#This Row],[CIRP14]]</f>
        <v>120</v>
      </c>
      <c r="FO53" s="15">
        <f>Reg[[#This Row],[CIRP15]]</f>
        <v>122</v>
      </c>
      <c r="FP53" s="15">
        <f>Reg[[#This Row],[CIRP16]]</f>
        <v>134</v>
      </c>
      <c r="FQ53" s="15">
        <f>Reg[[#This Row],[CIRP17]]</f>
        <v>138</v>
      </c>
      <c r="FR53" s="15">
        <f>Reg[[#This Row],[CIRP18]]</f>
        <v>147</v>
      </c>
      <c r="FS53" s="15">
        <f>Reg[[#This Row],[CIRP19]]</f>
        <v>154</v>
      </c>
      <c r="FT53" s="15">
        <f>Reg[[#This Row],[CIRP20]]</f>
        <v>163</v>
      </c>
      <c r="FU53" s="15">
        <f>Reg[[#This Row],[CIRP21]]</f>
        <v>166</v>
      </c>
      <c r="FV53" s="15">
        <f>Reg[[#This Row],[CIRP22]]</f>
        <v>169</v>
      </c>
      <c r="FW53" s="15">
        <f>Reg[[#This Row],[CIRP23]]</f>
        <v>187</v>
      </c>
      <c r="FX53" s="15">
        <f>Reg[[#This Row],[CIRP24]]</f>
        <v>197</v>
      </c>
      <c r="FY53" s="15">
        <f>Reg[[#This Row],[CIRP25]]</f>
        <v>209</v>
      </c>
      <c r="FZ53" s="15">
        <f>Reg[[#This Row],[CIRP26]]</f>
        <v>220</v>
      </c>
      <c r="GA53" s="15">
        <f>Reg[[#This Row],[CIRP27]]</f>
        <v>218</v>
      </c>
      <c r="GB53" s="15">
        <f>Sug0.2[[#This Row],[CIRP2]]</f>
        <v>65</v>
      </c>
      <c r="GC53" s="15">
        <f>Sug0.2[[#This Row],[CIRP3]]</f>
        <v>70</v>
      </c>
      <c r="GD53" s="15">
        <f>Sug0.2[[#This Row],[CIRP4]]</f>
        <v>65</v>
      </c>
      <c r="GE53" s="15">
        <f>Sug0.2[[#This Row],[CIRP5]]</f>
        <v>69</v>
      </c>
      <c r="GF53" s="15">
        <f>Sug0.2[[#This Row],[CIRP6]]</f>
        <v>66</v>
      </c>
      <c r="GG53" s="15">
        <f>Sug0.2[[#This Row],[CIRP7]]</f>
        <v>72</v>
      </c>
      <c r="GH53" s="15">
        <f>Sug0.2[[#This Row],[CIRP8]]</f>
        <v>79</v>
      </c>
      <c r="GI53" s="15">
        <f>Sug0.2[[#This Row],[CIRP9]]</f>
        <v>89</v>
      </c>
      <c r="GJ53" s="15">
        <f>Sug0.2[[#This Row],[CIRP10]]</f>
        <v>95</v>
      </c>
      <c r="GK53" s="15">
        <f>Sug0.2[[#This Row],[CIRP11]]</f>
        <v>97</v>
      </c>
      <c r="GL53" s="15">
        <f>Sug0.2[[#This Row],[CIRP12]]</f>
        <v>105</v>
      </c>
      <c r="GM53" s="15">
        <f>Sug0.2[[#This Row],[CIRP13]]</f>
        <v>111</v>
      </c>
      <c r="GN53" s="15">
        <f>Sug0.2[[#This Row],[CIRP14]]</f>
        <v>113</v>
      </c>
      <c r="GO53" s="15">
        <f>Sug0.2[[#This Row],[CIRP15]]</f>
        <v>115</v>
      </c>
      <c r="GP53" s="15">
        <f>Sug0.2[[#This Row],[CIRP16]]</f>
        <v>125</v>
      </c>
      <c r="GQ53" s="15">
        <f>Sug0.2[[#This Row],[CIRP17]]</f>
        <v>130</v>
      </c>
      <c r="GR53" s="15">
        <f>Sug0.2[[#This Row],[CIRP18]]</f>
        <v>138</v>
      </c>
      <c r="GS53" s="15">
        <f>Sug0.2[[#This Row],[CIRP19]]</f>
        <v>146</v>
      </c>
      <c r="GT53" s="15">
        <f>Sug0.2[[#This Row],[CIRP20]]</f>
        <v>152</v>
      </c>
      <c r="GU53" s="15">
        <f>Sug0.2[[#This Row],[CIRP21]]</f>
        <v>154</v>
      </c>
      <c r="GV53" s="15">
        <f>Sug0.2[[#This Row],[CIRP22]]</f>
        <v>157</v>
      </c>
      <c r="GW53" s="15">
        <f>Sug0.2[[#This Row],[CIRP23]]</f>
        <v>170</v>
      </c>
      <c r="GX53" s="15">
        <f>Sug0.2[[#This Row],[CIRP24]]</f>
        <v>181</v>
      </c>
      <c r="GY53" s="15">
        <f>Sug0.2[[#This Row],[CIRP25]]</f>
        <v>190</v>
      </c>
      <c r="GZ53" s="15">
        <f>Sug0.2[[#This Row],[CIRP26]]</f>
        <v>196</v>
      </c>
      <c r="HA53" s="15">
        <f>Sug0.2[[#This Row],[CIRP27]]</f>
        <v>193</v>
      </c>
      <c r="HB53" s="15">
        <f>Sug0.5[[#This Row],[CIRP2]]</f>
        <v>65</v>
      </c>
      <c r="HC53" s="15">
        <f>Sug0.5[[#This Row],[CIRP3]]</f>
        <v>70</v>
      </c>
      <c r="HD53" s="15">
        <f>Sug0.5[[#This Row],[CIRP4]]</f>
        <v>64</v>
      </c>
      <c r="HE53" s="15">
        <f>Sug0.5[[#This Row],[CIRP5]]</f>
        <v>67</v>
      </c>
      <c r="HF53" s="15">
        <f>Sug0.5[[#This Row],[CIRP6]]</f>
        <v>64</v>
      </c>
      <c r="HG53" s="15">
        <f>Sug0.5[[#This Row],[CIRP7]]</f>
        <v>70</v>
      </c>
      <c r="HH53" s="15">
        <f>Sug0.5[[#This Row],[CIRP8]]</f>
        <v>73</v>
      </c>
      <c r="HI53" s="15">
        <f>Sug0.5[[#This Row],[CIRP9]]</f>
        <v>81</v>
      </c>
      <c r="HJ53" s="15">
        <f>Sug0.5[[#This Row],[CIRP10]]</f>
        <v>84</v>
      </c>
      <c r="HK53" s="15">
        <f>Sug0.5[[#This Row],[CIRP11]]</f>
        <v>86</v>
      </c>
      <c r="HL53" s="15">
        <f>Sug0.5[[#This Row],[CIRP12]]</f>
        <v>91</v>
      </c>
      <c r="HM53" s="15">
        <f>Sug0.5[[#This Row],[CIRP13]]</f>
        <v>95</v>
      </c>
      <c r="HN53" s="15">
        <f>Sug0.5[[#This Row],[CIRP14]]</f>
        <v>96</v>
      </c>
      <c r="HO53" s="15">
        <f>Sug0.5[[#This Row],[CIRP15]]</f>
        <v>95</v>
      </c>
      <c r="HP53" s="15">
        <f>Sug0.5[[#This Row],[CIRP16]]</f>
        <v>105</v>
      </c>
      <c r="HQ53" s="15">
        <f>Sug0.5[[#This Row],[CIRP17]]</f>
        <v>110</v>
      </c>
      <c r="HR53" s="15">
        <f>Sug0.5[[#This Row],[CIRP18]]</f>
        <v>117</v>
      </c>
      <c r="HS53" s="15">
        <f>Sug0.5[[#This Row],[CIRP19]]</f>
        <v>121</v>
      </c>
      <c r="HT53" s="15">
        <f>Sug0.5[[#This Row],[CIRP20]]</f>
        <v>126</v>
      </c>
      <c r="HU53" s="15">
        <f>Sug0.5[[#This Row],[CIRP21]]</f>
        <v>129</v>
      </c>
      <c r="HV53" s="15">
        <f>Sug0.5[[#This Row],[CIRP22]]</f>
        <v>134</v>
      </c>
      <c r="HW53" s="15">
        <f>Sug0.5[[#This Row],[CIRP23]]</f>
        <v>144</v>
      </c>
      <c r="HX53" s="15">
        <f>Sug0.5[[#This Row],[CIRP24]]</f>
        <v>156</v>
      </c>
      <c r="HY53" s="15">
        <f>Sug0.5[[#This Row],[CIRP25]]</f>
        <v>162</v>
      </c>
      <c r="HZ53" s="15">
        <f>Sug0.5[[#This Row],[CIRP26]]</f>
        <v>163</v>
      </c>
      <c r="IA53" s="15">
        <f>Sug0.5[[#This Row],[CIRP27]]</f>
        <v>163</v>
      </c>
      <c r="IB53" s="15">
        <f>Reg[[#This Row],[HCCP2]]</f>
        <v>5</v>
      </c>
      <c r="IC53" s="15">
        <f>Reg[[#This Row],[HCCP3]]</f>
        <v>6</v>
      </c>
      <c r="ID53" s="15">
        <f>Reg[[#This Row],[HCCP4]]</f>
        <v>2</v>
      </c>
      <c r="IE53" s="15">
        <f>Reg[[#This Row],[HCCP5]]</f>
        <v>2</v>
      </c>
      <c r="IF53" s="15">
        <f>Reg[[#This Row],[HCCP6]]</f>
        <v>7</v>
      </c>
      <c r="IG53" s="15">
        <f>Reg[[#This Row],[HCCP7]]</f>
        <v>5</v>
      </c>
      <c r="IH53" s="15">
        <f>Reg[[#This Row],[HCCP8]]</f>
        <v>4</v>
      </c>
      <c r="II53" s="15">
        <f>Reg[[#This Row],[HCCP9]]</f>
        <v>6</v>
      </c>
      <c r="IJ53" s="15">
        <f>Reg[[#This Row],[HCCP10]]</f>
        <v>6</v>
      </c>
      <c r="IK53" s="15">
        <f>Reg[[#This Row],[HCCP11]]</f>
        <v>6</v>
      </c>
      <c r="IL53" s="15">
        <f>Reg[[#This Row],[HCCP12]]</f>
        <v>4</v>
      </c>
      <c r="IM53" s="15">
        <f>Reg[[#This Row],[HCCP13]]</f>
        <v>4</v>
      </c>
      <c r="IN53" s="15">
        <f>Reg[[#This Row],[HCCP14]]</f>
        <v>7</v>
      </c>
      <c r="IO53" s="15">
        <f>Reg[[#This Row],[HCCP15]]</f>
        <v>5</v>
      </c>
      <c r="IP53" s="15">
        <f>Reg[[#This Row],[HCCP16]]</f>
        <v>6</v>
      </c>
      <c r="IQ53" s="15">
        <f>Reg[[#This Row],[HCCP17]]</f>
        <v>6</v>
      </c>
      <c r="IR53" s="15">
        <f>Reg[[#This Row],[HCCP18]]</f>
        <v>9</v>
      </c>
      <c r="IS53" s="15">
        <f>Reg[[#This Row],[HCCP19]]</f>
        <v>7</v>
      </c>
      <c r="IT53" s="15">
        <f>Reg[[#This Row],[HCCP20]]</f>
        <v>7</v>
      </c>
      <c r="IU53" s="15">
        <f>Reg[[#This Row],[HCCP21]]</f>
        <v>8</v>
      </c>
      <c r="IV53" s="15">
        <f>Reg[[#This Row],[HCCP22]]</f>
        <v>9</v>
      </c>
      <c r="IW53" s="15">
        <f>Reg[[#This Row],[HCCP23]]</f>
        <v>5</v>
      </c>
      <c r="IX53" s="15">
        <f>Reg[[#This Row],[HCCP24]]</f>
        <v>8</v>
      </c>
      <c r="IY53" s="15">
        <f>Reg[[#This Row],[HCCP25]]</f>
        <v>11</v>
      </c>
      <c r="IZ53" s="15">
        <f>Reg[[#This Row],[HCCP26]]</f>
        <v>20</v>
      </c>
      <c r="JA53" s="15">
        <f>Reg[[#This Row],[HCCP27]]</f>
        <v>20</v>
      </c>
      <c r="JB53" s="15">
        <f>Sug0.2[[#This Row],[HCCP2]]</f>
        <v>5</v>
      </c>
      <c r="JC53" s="15">
        <f>Sug0.2[[#This Row],[HCCP3]]</f>
        <v>6</v>
      </c>
      <c r="JD53" s="15">
        <f>Sug0.2[[#This Row],[HCCP4]]</f>
        <v>2</v>
      </c>
      <c r="JE53" s="15">
        <f>Sug0.2[[#This Row],[HCCP5]]</f>
        <v>2</v>
      </c>
      <c r="JF53" s="15">
        <f>Sug0.2[[#This Row],[HCCP6]]</f>
        <v>7</v>
      </c>
      <c r="JG53" s="15">
        <f>Sug0.2[[#This Row],[HCCP7]]</f>
        <v>5</v>
      </c>
      <c r="JH53" s="15">
        <f>Sug0.2[[#This Row],[HCCP8]]</f>
        <v>4</v>
      </c>
      <c r="JI53" s="15">
        <f>Sug0.2[[#This Row],[HCCP9]]</f>
        <v>6</v>
      </c>
      <c r="JJ53" s="15">
        <f>Sug0.2[[#This Row],[HCCP10]]</f>
        <v>6</v>
      </c>
      <c r="JK53" s="15">
        <f>Sug0.2[[#This Row],[HCCP11]]</f>
        <v>5</v>
      </c>
      <c r="JL53" s="15">
        <f>Sug0.2[[#This Row],[HCCP12]]</f>
        <v>3</v>
      </c>
      <c r="JM53" s="15">
        <f>Sug0.2[[#This Row],[HCCP13]]</f>
        <v>3</v>
      </c>
      <c r="JN53" s="15">
        <f>Sug0.2[[#This Row],[HCCP14]]</f>
        <v>7</v>
      </c>
      <c r="JO53" s="15">
        <f>Sug0.2[[#This Row],[HCCP15]]</f>
        <v>5</v>
      </c>
      <c r="JP53" s="15">
        <f>Sug0.2[[#This Row],[HCCP16]]</f>
        <v>6</v>
      </c>
      <c r="JQ53" s="15">
        <f>Sug0.2[[#This Row],[HCCP17]]</f>
        <v>6</v>
      </c>
      <c r="JR53" s="15">
        <f>Sug0.2[[#This Row],[HCCP18]]</f>
        <v>7</v>
      </c>
      <c r="JS53" s="15">
        <f>Sug0.2[[#This Row],[HCCP19]]</f>
        <v>5</v>
      </c>
      <c r="JT53" s="15">
        <f>Sug0.2[[#This Row],[HCCP20]]</f>
        <v>6</v>
      </c>
      <c r="JU53" s="15">
        <f>Sug0.2[[#This Row],[HCCP21]]</f>
        <v>7</v>
      </c>
      <c r="JV53" s="15">
        <f>Sug0.2[[#This Row],[HCCP22]]</f>
        <v>8</v>
      </c>
      <c r="JW53" s="15">
        <f>Sug0.2[[#This Row],[HCCP23]]</f>
        <v>4</v>
      </c>
      <c r="JX53" s="15">
        <f>Sug0.2[[#This Row],[HCCP24]]</f>
        <v>8</v>
      </c>
      <c r="JY53" s="15">
        <f>Sug0.2[[#This Row],[HCCP25]]</f>
        <v>10</v>
      </c>
      <c r="JZ53" s="15">
        <f>Sug0.2[[#This Row],[HCCP26]]</f>
        <v>18</v>
      </c>
      <c r="KA53" s="15">
        <f>Sug0.2[[#This Row],[HCCP27]]</f>
        <v>19</v>
      </c>
      <c r="KB53" s="15">
        <f>Sug0.5[[#This Row],[HCCP2]]</f>
        <v>5</v>
      </c>
      <c r="KC53" s="15">
        <f>Sug0.5[[#This Row],[HCCP3]]</f>
        <v>6</v>
      </c>
      <c r="KD53" s="15">
        <f>Sug0.5[[#This Row],[HCCP4]]</f>
        <v>2</v>
      </c>
      <c r="KE53" s="15">
        <f>Sug0.5[[#This Row],[HCCP5]]</f>
        <v>2</v>
      </c>
      <c r="KF53" s="15">
        <f>Sug0.5[[#This Row],[HCCP6]]</f>
        <v>7</v>
      </c>
      <c r="KG53" s="15">
        <f>Sug0.5[[#This Row],[HCCP7]]</f>
        <v>5</v>
      </c>
      <c r="KH53" s="15">
        <f>Sug0.5[[#This Row],[HCCP8]]</f>
        <v>4</v>
      </c>
      <c r="KI53" s="15">
        <f>Sug0.5[[#This Row],[HCCP9]]</f>
        <v>6</v>
      </c>
      <c r="KJ53" s="15">
        <f>Sug0.5[[#This Row],[HCCP10]]</f>
        <v>6</v>
      </c>
      <c r="KK53" s="15">
        <f>Sug0.5[[#This Row],[HCCP11]]</f>
        <v>3</v>
      </c>
      <c r="KL53" s="15">
        <f>Sug0.5[[#This Row],[HCCP12]]</f>
        <v>2</v>
      </c>
      <c r="KM53" s="15">
        <f>Sug0.5[[#This Row],[HCCP13]]</f>
        <v>2</v>
      </c>
      <c r="KN53" s="15">
        <f>Sug0.5[[#This Row],[HCCP14]]</f>
        <v>6</v>
      </c>
      <c r="KO53" s="15">
        <f>Sug0.5[[#This Row],[HCCP15]]</f>
        <v>5</v>
      </c>
      <c r="KP53" s="15">
        <f>Sug0.5[[#This Row],[HCCP16]]</f>
        <v>5</v>
      </c>
      <c r="KQ53" s="15">
        <f>Sug0.5[[#This Row],[HCCP17]]</f>
        <v>5</v>
      </c>
      <c r="KR53" s="15">
        <f>Sug0.5[[#This Row],[HCCP18]]</f>
        <v>5</v>
      </c>
      <c r="KS53" s="15">
        <f>Sug0.5[[#This Row],[HCCP19]]</f>
        <v>4</v>
      </c>
      <c r="KT53" s="15">
        <f>Sug0.5[[#This Row],[HCCP20]]</f>
        <v>5</v>
      </c>
      <c r="KU53" s="15">
        <f>Sug0.5[[#This Row],[HCCP21]]</f>
        <v>6</v>
      </c>
      <c r="KV53" s="15">
        <f>Sug0.5[[#This Row],[HCCP22]]</f>
        <v>6</v>
      </c>
      <c r="KW53" s="15">
        <f>Sug0.5[[#This Row],[HCCP23]]</f>
        <v>2</v>
      </c>
      <c r="KX53" s="15">
        <f>Sug0.5[[#This Row],[HCCP24]]</f>
        <v>5</v>
      </c>
      <c r="KY53" s="15">
        <f>Sug0.5[[#This Row],[HCCP25]]</f>
        <v>6</v>
      </c>
      <c r="KZ53" s="15">
        <f>Sug0.5[[#This Row],[HCCP26]]</f>
        <v>13</v>
      </c>
      <c r="LA53" s="15">
        <f>Sug0.5[[#This Row],[HCCP27]]</f>
        <v>13</v>
      </c>
      <c r="LB53" s="15">
        <f>Reg[[#This Row],[CHDP2]]</f>
        <v>1438</v>
      </c>
      <c r="LC53" s="15">
        <f>Reg[[#This Row],[CHDP3]]</f>
        <v>1440</v>
      </c>
      <c r="LD53" s="15">
        <f>Reg[[#This Row],[CHDP4]]</f>
        <v>1454</v>
      </c>
      <c r="LE53" s="15">
        <f>Reg[[#This Row],[CHDP5]]</f>
        <v>1450</v>
      </c>
      <c r="LF53" s="15">
        <f>Reg[[#This Row],[CHDP6]]</f>
        <v>1470</v>
      </c>
      <c r="LG53" s="15">
        <f>Reg[[#This Row],[CHDP7]]</f>
        <v>1475</v>
      </c>
      <c r="LH53" s="15">
        <f>Reg[[#This Row],[CHDP8]]</f>
        <v>1467</v>
      </c>
      <c r="LI53" s="15">
        <f>Reg[[#This Row],[CHDP9]]</f>
        <v>1497</v>
      </c>
      <c r="LJ53" s="15">
        <f>Reg[[#This Row],[CHDP10]]</f>
        <v>1486</v>
      </c>
      <c r="LK53" s="15">
        <f>Reg[[#This Row],[CHDP11]]</f>
        <v>1536</v>
      </c>
      <c r="LL53" s="15">
        <f>Reg[[#This Row],[CHDP12]]</f>
        <v>1533</v>
      </c>
      <c r="LM53" s="15">
        <f>Reg[[#This Row],[CHDP13]]</f>
        <v>1565</v>
      </c>
      <c r="LN53" s="15">
        <f>Reg[[#This Row],[CHDP14]]</f>
        <v>1565</v>
      </c>
      <c r="LO53" s="15">
        <f>Reg[[#This Row],[CHDP15]]</f>
        <v>1562</v>
      </c>
      <c r="LP53" s="15">
        <f>Reg[[#This Row],[CHDP16]]</f>
        <v>1561</v>
      </c>
      <c r="LQ53" s="15">
        <f>Reg[[#This Row],[CHDP17]]</f>
        <v>1555</v>
      </c>
      <c r="LR53" s="15">
        <f>Reg[[#This Row],[CHDP18]]</f>
        <v>1570</v>
      </c>
      <c r="LS53" s="15">
        <f>Reg[[#This Row],[CHDP19]]</f>
        <v>1580</v>
      </c>
      <c r="LT53" s="15">
        <f>Reg[[#This Row],[CHDP20]]</f>
        <v>1573</v>
      </c>
      <c r="LU53" s="15">
        <f>Reg[[#This Row],[CHDP21]]</f>
        <v>1618</v>
      </c>
      <c r="LV53" s="15">
        <f>Reg[[#This Row],[CHDP22]]</f>
        <v>1635</v>
      </c>
      <c r="LW53" s="15">
        <f>Reg[[#This Row],[CHDP23]]</f>
        <v>1641</v>
      </c>
      <c r="LX53" s="15">
        <f>Reg[[#This Row],[CHDP24]]</f>
        <v>1664</v>
      </c>
      <c r="LY53" s="15">
        <f>Reg[[#This Row],[CHDP25]]</f>
        <v>1688</v>
      </c>
      <c r="LZ53" s="15">
        <f>Reg[[#This Row],[CHDP26]]</f>
        <v>1683</v>
      </c>
      <c r="MA53" s="15">
        <f>Reg[[#This Row],[CHDP27]]</f>
        <v>1680</v>
      </c>
      <c r="MB53" s="15">
        <f>Sug0.2[[#This Row],[CHDP2]]</f>
        <v>1438</v>
      </c>
      <c r="MC53" s="15">
        <f>Sug0.2[[#This Row],[CHDP3]]</f>
        <v>1440</v>
      </c>
      <c r="MD53" s="15">
        <f>Sug0.2[[#This Row],[CHDP4]]</f>
        <v>1454</v>
      </c>
      <c r="ME53" s="15">
        <f>Sug0.2[[#This Row],[CHDP5]]</f>
        <v>1449</v>
      </c>
      <c r="MF53" s="15">
        <f>Sug0.2[[#This Row],[CHDP6]]</f>
        <v>1470</v>
      </c>
      <c r="MG53" s="15">
        <f>Sug0.2[[#This Row],[CHDP7]]</f>
        <v>1474</v>
      </c>
      <c r="MH53" s="15">
        <f>Sug0.2[[#This Row],[CHDP8]]</f>
        <v>1464</v>
      </c>
      <c r="MI53" s="15">
        <f>Sug0.2[[#This Row],[CHDP9]]</f>
        <v>1493</v>
      </c>
      <c r="MJ53" s="15">
        <f>Sug0.2[[#This Row],[CHDP10]]</f>
        <v>1482</v>
      </c>
      <c r="MK53" s="15">
        <f>Sug0.2[[#This Row],[CHDP11]]</f>
        <v>1532</v>
      </c>
      <c r="ML53" s="15">
        <f>Sug0.2[[#This Row],[CHDP12]]</f>
        <v>1528</v>
      </c>
      <c r="MM53" s="15">
        <f>Sug0.2[[#This Row],[CHDP13]]</f>
        <v>1560</v>
      </c>
      <c r="MN53" s="15">
        <f>Sug0.2[[#This Row],[CHDP14]]</f>
        <v>1559</v>
      </c>
      <c r="MO53" s="15">
        <f>Sug0.2[[#This Row],[CHDP15]]</f>
        <v>1554</v>
      </c>
      <c r="MP53" s="15">
        <f>Sug0.2[[#This Row],[CHDP16]]</f>
        <v>1555</v>
      </c>
      <c r="MQ53" s="15">
        <f>Sug0.2[[#This Row],[CHDP17]]</f>
        <v>1548</v>
      </c>
      <c r="MR53" s="15">
        <f>Sug0.2[[#This Row],[CHDP18]]</f>
        <v>1560</v>
      </c>
      <c r="MS53" s="15">
        <f>Sug0.2[[#This Row],[CHDP19]]</f>
        <v>1572</v>
      </c>
      <c r="MT53" s="15">
        <f>Sug0.2[[#This Row],[CHDP20]]</f>
        <v>1567</v>
      </c>
      <c r="MU53" s="15">
        <f>Sug0.2[[#This Row],[CHDP21]]</f>
        <v>1611</v>
      </c>
      <c r="MV53" s="15">
        <f>Sug0.2[[#This Row],[CHDP22]]</f>
        <v>1626</v>
      </c>
      <c r="MW53" s="15">
        <f>Sug0.2[[#This Row],[CHDP23]]</f>
        <v>1632</v>
      </c>
      <c r="MX53" s="15">
        <f>Sug0.2[[#This Row],[CHDP24]]</f>
        <v>1659</v>
      </c>
      <c r="MY53" s="15">
        <f>Sug0.2[[#This Row],[CHDP25]]</f>
        <v>1680</v>
      </c>
      <c r="MZ53" s="15">
        <f>Sug0.2[[#This Row],[CHDP26]]</f>
        <v>1680</v>
      </c>
      <c r="NA53" s="15">
        <f>Sug0.2[[#This Row],[CHDP27]]</f>
        <v>1679</v>
      </c>
      <c r="NB53" s="15">
        <f>Sug0.5[[#This Row],[CHDP2]]</f>
        <v>1438</v>
      </c>
      <c r="NC53" s="15">
        <f>Sug0.5[[#This Row],[CHDP3]]</f>
        <v>1440</v>
      </c>
      <c r="ND53" s="15">
        <f>Sug0.5[[#This Row],[CHDP4]]</f>
        <v>1454</v>
      </c>
      <c r="NE53" s="15">
        <f>Sug0.5[[#This Row],[CHDP5]]</f>
        <v>1448</v>
      </c>
      <c r="NF53" s="15">
        <f>Sug0.5[[#This Row],[CHDP6]]</f>
        <v>1467</v>
      </c>
      <c r="NG53" s="15">
        <f>Sug0.5[[#This Row],[CHDP7]]</f>
        <v>1471</v>
      </c>
      <c r="NH53" s="15">
        <f>Sug0.5[[#This Row],[CHDP8]]</f>
        <v>1464</v>
      </c>
      <c r="NI53" s="15">
        <f>Sug0.5[[#This Row],[CHDP9]]</f>
        <v>1490</v>
      </c>
      <c r="NJ53" s="15">
        <f>Sug0.5[[#This Row],[CHDP10]]</f>
        <v>1479</v>
      </c>
      <c r="NK53" s="15">
        <f>Sug0.5[[#This Row],[CHDP11]]</f>
        <v>1526</v>
      </c>
      <c r="NL53" s="15">
        <f>Sug0.5[[#This Row],[CHDP12]]</f>
        <v>1519</v>
      </c>
      <c r="NM53" s="15">
        <f>Sug0.5[[#This Row],[CHDP13]]</f>
        <v>1549</v>
      </c>
      <c r="NN53" s="15">
        <f>Sug0.5[[#This Row],[CHDP14]]</f>
        <v>1547</v>
      </c>
      <c r="NO53" s="15">
        <f>Sug0.5[[#This Row],[CHDP15]]</f>
        <v>1537</v>
      </c>
      <c r="NP53" s="15">
        <f>Sug0.5[[#This Row],[CHDP16]]</f>
        <v>1535</v>
      </c>
      <c r="NQ53" s="15">
        <f>Sug0.5[[#This Row],[CHDP17]]</f>
        <v>1527</v>
      </c>
      <c r="NR53" s="15">
        <f>Sug0.5[[#This Row],[CHDP18]]</f>
        <v>1535</v>
      </c>
      <c r="NS53" s="15">
        <f>Sug0.5[[#This Row],[CHDP19]]</f>
        <v>1548</v>
      </c>
      <c r="NT53" s="15">
        <f>Sug0.5[[#This Row],[CHDP20]]</f>
        <v>1541</v>
      </c>
      <c r="NU53" s="15">
        <f>Sug0.5[[#This Row],[CHDP21]]</f>
        <v>1588</v>
      </c>
      <c r="NV53" s="15">
        <f>Sug0.5[[#This Row],[CHDP22]]</f>
        <v>1595</v>
      </c>
      <c r="NW53" s="15">
        <f>Sug0.5[[#This Row],[CHDP23]]</f>
        <v>1603</v>
      </c>
      <c r="NX53" s="15">
        <f>Sug0.5[[#This Row],[CHDP24]]</f>
        <v>1626</v>
      </c>
      <c r="NY53" s="15">
        <f>Sug0.5[[#This Row],[CHDP25]]</f>
        <v>1647</v>
      </c>
      <c r="NZ53" s="15">
        <f>Sug0.5[[#This Row],[CHDP26]]</f>
        <v>1643</v>
      </c>
      <c r="OA53" s="15">
        <f>Sug0.5[[#This Row],[CHDP27]]</f>
        <v>1644</v>
      </c>
      <c r="OB53" s="15">
        <f>Reg[[#This Row],[T2DP2]]</f>
        <v>2001</v>
      </c>
      <c r="OC53" s="15">
        <f>Reg[[#This Row],[T2DP3]]</f>
        <v>2052</v>
      </c>
      <c r="OD53" s="15">
        <f>Reg[[#This Row],[T2DP4]]</f>
        <v>2083</v>
      </c>
      <c r="OE53" s="15">
        <f>Reg[[#This Row],[T2DP5]]</f>
        <v>2174</v>
      </c>
      <c r="OF53" s="15">
        <f>Reg[[#This Row],[T2DP6]]</f>
        <v>2251</v>
      </c>
      <c r="OG53" s="15">
        <f>Reg[[#This Row],[T2DP7]]</f>
        <v>2326</v>
      </c>
      <c r="OH53" s="15">
        <f>Reg[[#This Row],[T2DP8]]</f>
        <v>2377</v>
      </c>
      <c r="OI53" s="15">
        <f>Reg[[#This Row],[T2DP9]]</f>
        <v>2448</v>
      </c>
      <c r="OJ53" s="15">
        <f>Reg[[#This Row],[T2DP10]]</f>
        <v>2542</v>
      </c>
      <c r="OK53" s="15">
        <f>Reg[[#This Row],[T2DP11]]</f>
        <v>2626</v>
      </c>
      <c r="OL53" s="15">
        <f>Reg[[#This Row],[T2DP12]]</f>
        <v>2696</v>
      </c>
      <c r="OM53" s="15">
        <f>Reg[[#This Row],[T2DP13]]</f>
        <v>2762</v>
      </c>
      <c r="ON53" s="15">
        <f>Reg[[#This Row],[T2DP14]]</f>
        <v>2806</v>
      </c>
      <c r="OO53" s="15">
        <f>Reg[[#This Row],[T2DP15]]</f>
        <v>2873</v>
      </c>
      <c r="OP53" s="15">
        <f>Reg[[#This Row],[T2DP16]]</f>
        <v>2936</v>
      </c>
      <c r="OQ53" s="15">
        <f>Reg[[#This Row],[T2DP17]]</f>
        <v>2955</v>
      </c>
      <c r="OR53" s="15">
        <f>Reg[[#This Row],[T2DP18]]</f>
        <v>2979</v>
      </c>
      <c r="OS53" s="15">
        <f>Reg[[#This Row],[T2DP19]]</f>
        <v>3026</v>
      </c>
      <c r="OT53" s="15">
        <f>Reg[[#This Row],[T2DP20]]</f>
        <v>3041</v>
      </c>
      <c r="OU53" s="15">
        <f>Reg[[#This Row],[T2DP21]]</f>
        <v>3073</v>
      </c>
      <c r="OV53" s="15">
        <f>Reg[[#This Row],[T2DP22]]</f>
        <v>3133</v>
      </c>
      <c r="OW53" s="15">
        <f>Reg[[#This Row],[T2DP23]]</f>
        <v>3159</v>
      </c>
      <c r="OX53" s="15">
        <f>Reg[[#This Row],[T2DP24]]</f>
        <v>3230</v>
      </c>
      <c r="OY53" s="15">
        <f>Reg[[#This Row],[T2DP25]]</f>
        <v>3285</v>
      </c>
      <c r="OZ53" s="15">
        <f>Reg[[#This Row],[T2DP26]]</f>
        <v>3312</v>
      </c>
      <c r="PA53" s="15">
        <f>Reg[[#This Row],[T2DP27]]</f>
        <v>3319</v>
      </c>
      <c r="PB53" s="15">
        <f>Sug0.2[[#This Row],[T2DP2]]</f>
        <v>2001</v>
      </c>
      <c r="PC53" s="15">
        <f>Sug0.2[[#This Row],[T2DP3]]</f>
        <v>2052</v>
      </c>
      <c r="PD53" s="15">
        <f>Sug0.2[[#This Row],[T2DP4]]</f>
        <v>2083</v>
      </c>
      <c r="PE53" s="15">
        <f>Sug0.2[[#This Row],[T2DP5]]</f>
        <v>2173</v>
      </c>
      <c r="PF53" s="15">
        <f>Sug0.2[[#This Row],[T2DP6]]</f>
        <v>2249</v>
      </c>
      <c r="PG53" s="15">
        <f>Sug0.2[[#This Row],[T2DP7]]</f>
        <v>2323</v>
      </c>
      <c r="PH53" s="15">
        <f>Sug0.2[[#This Row],[T2DP8]]</f>
        <v>2372</v>
      </c>
      <c r="PI53" s="15">
        <f>Sug0.2[[#This Row],[T2DP9]]</f>
        <v>2440</v>
      </c>
      <c r="PJ53" s="15">
        <f>Sug0.2[[#This Row],[T2DP10]]</f>
        <v>2533</v>
      </c>
      <c r="PK53" s="15">
        <f>Sug0.2[[#This Row],[T2DP11]]</f>
        <v>2614</v>
      </c>
      <c r="PL53" s="15">
        <f>Sug0.2[[#This Row],[T2DP12]]</f>
        <v>2681</v>
      </c>
      <c r="PM53" s="15">
        <f>Sug0.2[[#This Row],[T2DP13]]</f>
        <v>2746</v>
      </c>
      <c r="PN53" s="15">
        <f>Sug0.2[[#This Row],[T2DP14]]</f>
        <v>2787</v>
      </c>
      <c r="PO53" s="15">
        <f>Sug0.2[[#This Row],[T2DP15]]</f>
        <v>2853</v>
      </c>
      <c r="PP53" s="15">
        <f>Sug0.2[[#This Row],[T2DP16]]</f>
        <v>2911</v>
      </c>
      <c r="PQ53" s="15">
        <f>Sug0.2[[#This Row],[T2DP17]]</f>
        <v>2930</v>
      </c>
      <c r="PR53" s="15">
        <f>Sug0.2[[#This Row],[T2DP18]]</f>
        <v>2953</v>
      </c>
      <c r="PS53" s="15">
        <f>Sug0.2[[#This Row],[T2DP19]]</f>
        <v>3002</v>
      </c>
      <c r="PT53" s="15">
        <f>Sug0.2[[#This Row],[T2DP20]]</f>
        <v>3022</v>
      </c>
      <c r="PU53" s="15">
        <f>Sug0.2[[#This Row],[T2DP21]]</f>
        <v>3051</v>
      </c>
      <c r="PV53" s="15">
        <f>Sug0.2[[#This Row],[T2DP22]]</f>
        <v>3112</v>
      </c>
      <c r="PW53" s="15">
        <f>Sug0.2[[#This Row],[T2DP23]]</f>
        <v>3139</v>
      </c>
      <c r="PX53" s="15">
        <f>Sug0.2[[#This Row],[T2DP24]]</f>
        <v>3209</v>
      </c>
      <c r="PY53" s="15">
        <f>Sug0.2[[#This Row],[T2DP25]]</f>
        <v>3260</v>
      </c>
      <c r="PZ53" s="15">
        <f>Sug0.2[[#This Row],[T2DP26]]</f>
        <v>3288</v>
      </c>
      <c r="QA53" s="15">
        <f>Sug0.2[[#This Row],[T2DP27]]</f>
        <v>3297</v>
      </c>
      <c r="QB53" s="15">
        <f>Sug0.5[[#This Row],[T2DP2]]</f>
        <v>2001</v>
      </c>
      <c r="QC53" s="15">
        <f>Sug0.5[[#This Row],[T2DP3]]</f>
        <v>2052</v>
      </c>
      <c r="QD53" s="15">
        <f>Sug0.5[[#This Row],[T2DP4]]</f>
        <v>2082</v>
      </c>
      <c r="QE53" s="15">
        <f>Sug0.5[[#This Row],[T2DP5]]</f>
        <v>2171</v>
      </c>
      <c r="QF53" s="15">
        <f>Sug0.5[[#This Row],[T2DP6]]</f>
        <v>2244</v>
      </c>
      <c r="QG53" s="15">
        <f>Sug0.5[[#This Row],[T2DP7]]</f>
        <v>2316</v>
      </c>
      <c r="QH53" s="15">
        <f>Sug0.5[[#This Row],[T2DP8]]</f>
        <v>2365</v>
      </c>
      <c r="QI53" s="15">
        <f>Sug0.5[[#This Row],[T2DP9]]</f>
        <v>2431</v>
      </c>
      <c r="QJ53" s="15">
        <f>Sug0.5[[#This Row],[T2DP10]]</f>
        <v>2518</v>
      </c>
      <c r="QK53" s="15">
        <f>Sug0.5[[#This Row],[T2DP11]]</f>
        <v>2589</v>
      </c>
      <c r="QL53" s="15">
        <f>Sug0.5[[#This Row],[T2DP12]]</f>
        <v>2654</v>
      </c>
      <c r="QM53" s="15">
        <f>Sug0.5[[#This Row],[T2DP13]]</f>
        <v>2711</v>
      </c>
      <c r="QN53" s="15">
        <f>Sug0.5[[#This Row],[T2DP14]]</f>
        <v>2751</v>
      </c>
      <c r="QO53" s="15">
        <f>Sug0.5[[#This Row],[T2DP15]]</f>
        <v>2811</v>
      </c>
      <c r="QP53" s="15">
        <f>Sug0.5[[#This Row],[T2DP16]]</f>
        <v>2864</v>
      </c>
      <c r="QQ53" s="15">
        <f>Sug0.5[[#This Row],[T2DP17]]</f>
        <v>2881</v>
      </c>
      <c r="QR53" s="15">
        <f>Sug0.5[[#This Row],[T2DP18]]</f>
        <v>2901</v>
      </c>
      <c r="QS53" s="15">
        <f>Sug0.5[[#This Row],[T2DP19]]</f>
        <v>2944</v>
      </c>
      <c r="QT53" s="15">
        <f>Sug0.5[[#This Row],[T2DP20]]</f>
        <v>2959</v>
      </c>
      <c r="QU53" s="15">
        <f>Sug0.5[[#This Row],[T2DP21]]</f>
        <v>2986</v>
      </c>
      <c r="QV53" s="15">
        <f>Sug0.5[[#This Row],[T2DP22]]</f>
        <v>3039</v>
      </c>
      <c r="QW53" s="15">
        <f>Sug0.5[[#This Row],[T2DP23]]</f>
        <v>3056</v>
      </c>
      <c r="QX53" s="15">
        <f>Sug0.5[[#This Row],[T2DP24]]</f>
        <v>3119</v>
      </c>
      <c r="QY53" s="15">
        <f>Sug0.5[[#This Row],[T2DP25]]</f>
        <v>3164</v>
      </c>
      <c r="QZ53" s="15">
        <f>Sug0.5[[#This Row],[T2DP26]]</f>
        <v>3193</v>
      </c>
      <c r="RA53" s="15">
        <f>Sug0.5[[#This Row],[T2DP27]]</f>
        <v>3197</v>
      </c>
      <c r="RB53" s="15">
        <f>Reg[[#This Row],[OVEP2]]</f>
        <v>7549</v>
      </c>
      <c r="RC53" s="15">
        <f>Reg[[#This Row],[OVEP3]]</f>
        <v>7693</v>
      </c>
      <c r="RD53" s="15">
        <f>Reg[[#This Row],[OVEP4]]</f>
        <v>7836</v>
      </c>
      <c r="RE53" s="15">
        <f>Reg[[#This Row],[OVEP5]]</f>
        <v>7956</v>
      </c>
      <c r="RF53" s="15">
        <f>Reg[[#This Row],[OVEP6]]</f>
        <v>7982</v>
      </c>
      <c r="RG53" s="15">
        <f>Reg[[#This Row],[OVEP7]]</f>
        <v>8085</v>
      </c>
      <c r="RH53" s="15">
        <f>Reg[[#This Row],[OVEP8]]</f>
        <v>8070</v>
      </c>
      <c r="RI53" s="15">
        <f>Reg[[#This Row],[OVEP9]]</f>
        <v>8131</v>
      </c>
      <c r="RJ53" s="15">
        <f>Reg[[#This Row],[OVEP10]]</f>
        <v>8077</v>
      </c>
      <c r="RK53" s="15">
        <f>Reg[[#This Row],[OVEP11]]</f>
        <v>8115</v>
      </c>
      <c r="RL53" s="15">
        <f>Reg[[#This Row],[OVEP12]]</f>
        <v>8108</v>
      </c>
      <c r="RM53" s="15">
        <f>Reg[[#This Row],[OVEP13]]</f>
        <v>8070</v>
      </c>
      <c r="RN53" s="15">
        <f>Reg[[#This Row],[OVEP14]]</f>
        <v>8101</v>
      </c>
      <c r="RO53" s="15">
        <f>Reg[[#This Row],[OVEP15]]</f>
        <v>8165</v>
      </c>
      <c r="RP53" s="15">
        <f>Reg[[#This Row],[OVEP16]]</f>
        <v>8141</v>
      </c>
      <c r="RQ53" s="15">
        <f>Reg[[#This Row],[OVEP17]]</f>
        <v>8113</v>
      </c>
      <c r="RR53" s="15">
        <f>Reg[[#This Row],[OVEP18]]</f>
        <v>8134</v>
      </c>
      <c r="RS53" s="15">
        <f>Reg[[#This Row],[OVEP19]]</f>
        <v>8091</v>
      </c>
      <c r="RT53" s="15">
        <f>Reg[[#This Row],[OVEP20]]</f>
        <v>8063</v>
      </c>
      <c r="RU53" s="15">
        <f>Reg[[#This Row],[OVEP21]]</f>
        <v>8052</v>
      </c>
      <c r="RV53" s="15">
        <f>Reg[[#This Row],[OVEP22]]</f>
        <v>8016</v>
      </c>
      <c r="RW53" s="15">
        <f>Reg[[#This Row],[OVEP23]]</f>
        <v>8093</v>
      </c>
      <c r="RX53" s="15">
        <f>Reg[[#This Row],[OVEP24]]</f>
        <v>8181</v>
      </c>
      <c r="RY53" s="15">
        <f>Reg[[#This Row],[OVEP25]]</f>
        <v>8166</v>
      </c>
      <c r="RZ53" s="15">
        <f>Reg[[#This Row],[OVEP26]]</f>
        <v>8255</v>
      </c>
      <c r="SA53" s="15">
        <f>Reg[[#This Row],[OVEP27]]</f>
        <v>8241</v>
      </c>
      <c r="SB53" s="15">
        <f>Sug0.2[[#This Row],[OVEP2]]</f>
        <v>7549</v>
      </c>
      <c r="SC53" s="15">
        <f>Sug0.2[[#This Row],[OVEP3]]</f>
        <v>7684</v>
      </c>
      <c r="SD53" s="15">
        <f>Sug0.2[[#This Row],[OVEP4]]</f>
        <v>7815</v>
      </c>
      <c r="SE53" s="15">
        <f>Sug0.2[[#This Row],[OVEP5]]</f>
        <v>7924</v>
      </c>
      <c r="SF53" s="15">
        <f>Sug0.2[[#This Row],[OVEP6]]</f>
        <v>7944</v>
      </c>
      <c r="SG53" s="15">
        <f>Sug0.2[[#This Row],[OVEP7]]</f>
        <v>8051</v>
      </c>
      <c r="SH53" s="15">
        <f>Sug0.2[[#This Row],[OVEP8]]</f>
        <v>8063</v>
      </c>
      <c r="SI53" s="15">
        <f>Sug0.2[[#This Row],[OVEP9]]</f>
        <v>8117</v>
      </c>
      <c r="SJ53" s="15">
        <f>Sug0.2[[#This Row],[OVEP10]]</f>
        <v>8089</v>
      </c>
      <c r="SK53" s="15">
        <f>Sug0.2[[#This Row],[OVEP11]]</f>
        <v>8133</v>
      </c>
      <c r="SL53" s="15">
        <f>Sug0.2[[#This Row],[OVEP12]]</f>
        <v>8117</v>
      </c>
      <c r="SM53" s="15">
        <f>Sug0.2[[#This Row],[OVEP13]]</f>
        <v>8083</v>
      </c>
      <c r="SN53" s="15">
        <f>Sug0.2[[#This Row],[OVEP14]]</f>
        <v>8109</v>
      </c>
      <c r="SO53" s="15">
        <f>Sug0.2[[#This Row],[OVEP15]]</f>
        <v>8174</v>
      </c>
      <c r="SP53" s="15">
        <f>Sug0.2[[#This Row],[OVEP16]]</f>
        <v>8163</v>
      </c>
      <c r="SQ53" s="15">
        <f>Sug0.2[[#This Row],[OVEP17]]</f>
        <v>8133</v>
      </c>
      <c r="SR53" s="15">
        <f>Sug0.2[[#This Row],[OVEP18]]</f>
        <v>8156</v>
      </c>
      <c r="SS53" s="15">
        <f>Sug0.2[[#This Row],[OVEP19]]</f>
        <v>8108</v>
      </c>
      <c r="ST53" s="15">
        <f>Sug0.2[[#This Row],[OVEP20]]</f>
        <v>8072</v>
      </c>
      <c r="SU53" s="15">
        <f>Sug0.2[[#This Row],[OVEP21]]</f>
        <v>8083</v>
      </c>
      <c r="SV53" s="15">
        <f>Sug0.2[[#This Row],[OVEP22]]</f>
        <v>8057</v>
      </c>
      <c r="SW53" s="15">
        <f>Sug0.2[[#This Row],[OVEP23]]</f>
        <v>8130</v>
      </c>
      <c r="SX53" s="15">
        <f>Sug0.2[[#This Row],[OVEP24]]</f>
        <v>8224</v>
      </c>
      <c r="SY53" s="15">
        <f>Sug0.2[[#This Row],[OVEP25]]</f>
        <v>8213</v>
      </c>
      <c r="SZ53" s="15">
        <f>Sug0.2[[#This Row],[OVEP26]]</f>
        <v>8297</v>
      </c>
      <c r="TA53" s="15">
        <f>Sug0.2[[#This Row],[OVEP27]]</f>
        <v>8278</v>
      </c>
      <c r="TB53" s="15">
        <f>Sug0.5[[#This Row],[OVEP2]]</f>
        <v>7549</v>
      </c>
      <c r="TC53" s="15">
        <f>Sug0.5[[#This Row],[OVEP3]]</f>
        <v>7645</v>
      </c>
      <c r="TD53" s="15">
        <f>Sug0.5[[#This Row],[OVEP4]]</f>
        <v>7759</v>
      </c>
      <c r="TE53" s="15">
        <f>Sug0.5[[#This Row],[OVEP5]]</f>
        <v>7847</v>
      </c>
      <c r="TF53" s="15">
        <f>Sug0.5[[#This Row],[OVEP6]]</f>
        <v>7891</v>
      </c>
      <c r="TG53" s="15">
        <f>Sug0.5[[#This Row],[OVEP7]]</f>
        <v>7971</v>
      </c>
      <c r="TH53" s="15">
        <f>Sug0.5[[#This Row],[OVEP8]]</f>
        <v>8012</v>
      </c>
      <c r="TI53" s="15">
        <f>Sug0.5[[#This Row],[OVEP9]]</f>
        <v>8074</v>
      </c>
      <c r="TJ53" s="15">
        <f>Sug0.5[[#This Row],[OVEP10]]</f>
        <v>8045</v>
      </c>
      <c r="TK53" s="15">
        <f>Sug0.5[[#This Row],[OVEP11]]</f>
        <v>8101</v>
      </c>
      <c r="TL53" s="15">
        <f>Sug0.5[[#This Row],[OVEP12]]</f>
        <v>8100</v>
      </c>
      <c r="TM53" s="15">
        <f>Sug0.5[[#This Row],[OVEP13]]</f>
        <v>8070</v>
      </c>
      <c r="TN53" s="15">
        <f>Sug0.5[[#This Row],[OVEP14]]</f>
        <v>8092</v>
      </c>
      <c r="TO53" s="15">
        <f>Sug0.5[[#This Row],[OVEP15]]</f>
        <v>8151</v>
      </c>
      <c r="TP53" s="15">
        <f>Sug0.5[[#This Row],[OVEP16]]</f>
        <v>8172</v>
      </c>
      <c r="TQ53" s="15">
        <f>Sug0.5[[#This Row],[OVEP17]]</f>
        <v>8143</v>
      </c>
      <c r="TR53" s="15">
        <f>Sug0.5[[#This Row],[OVEP18]]</f>
        <v>8188</v>
      </c>
      <c r="TS53" s="15">
        <f>Sug0.5[[#This Row],[OVEP19]]</f>
        <v>8173</v>
      </c>
      <c r="TT53" s="15">
        <f>Sug0.5[[#This Row],[OVEP20]]</f>
        <v>8161</v>
      </c>
      <c r="TU53" s="15">
        <f>Sug0.5[[#This Row],[OVEP21]]</f>
        <v>8195</v>
      </c>
      <c r="TV53" s="15">
        <f>Sug0.5[[#This Row],[OVEP22]]</f>
        <v>8195</v>
      </c>
      <c r="TW53" s="15">
        <f>Sug0.5[[#This Row],[OVEP23]]</f>
        <v>8259</v>
      </c>
      <c r="TX53" s="15">
        <f>Sug0.5[[#This Row],[OVEP24]]</f>
        <v>8360</v>
      </c>
      <c r="TY53" s="15">
        <f>Sug0.5[[#This Row],[OVEP25]]</f>
        <v>8365</v>
      </c>
      <c r="TZ53" s="15">
        <f>Sug0.5[[#This Row],[OVEP26]]</f>
        <v>8432</v>
      </c>
      <c r="UA53" s="15">
        <f>Sug0.5[[#This Row],[OVEP27]]</f>
        <v>8409</v>
      </c>
      <c r="UB53" s="15">
        <f>Reg[[#This Row],[OBEP2]]</f>
        <v>8428</v>
      </c>
      <c r="UC53" s="15">
        <f>Reg[[#This Row],[OBEP3]]</f>
        <v>8477</v>
      </c>
      <c r="UD53" s="15">
        <f>Reg[[#This Row],[OBEP4]]</f>
        <v>8552</v>
      </c>
      <c r="UE53" s="15">
        <f>Reg[[#This Row],[OBEP5]]</f>
        <v>8681</v>
      </c>
      <c r="UF53" s="15">
        <f>Reg[[#This Row],[OBEP6]]</f>
        <v>8811</v>
      </c>
      <c r="UG53" s="15">
        <f>Reg[[#This Row],[OBEP7]]</f>
        <v>8893</v>
      </c>
      <c r="UH53" s="15">
        <f>Reg[[#This Row],[OBEP8]]</f>
        <v>8964</v>
      </c>
      <c r="UI53" s="15">
        <f>Reg[[#This Row],[OBEP9]]</f>
        <v>9064</v>
      </c>
      <c r="UJ53" s="15">
        <f>Reg[[#This Row],[OBEP10]]</f>
        <v>9197</v>
      </c>
      <c r="UK53" s="15">
        <f>Reg[[#This Row],[OBEP11]]</f>
        <v>9299</v>
      </c>
      <c r="UL53" s="15">
        <f>Reg[[#This Row],[OBEP12]]</f>
        <v>9384</v>
      </c>
      <c r="UM53" s="15">
        <f>Reg[[#This Row],[OBEP13]]</f>
        <v>9508</v>
      </c>
      <c r="UN53" s="15">
        <f>Reg[[#This Row],[OBEP14]]</f>
        <v>9574</v>
      </c>
      <c r="UO53" s="15">
        <f>Reg[[#This Row],[OBEP15]]</f>
        <v>9580</v>
      </c>
      <c r="UP53" s="15">
        <f>Reg[[#This Row],[OBEP16]]</f>
        <v>9599</v>
      </c>
      <c r="UQ53" s="15">
        <f>Reg[[#This Row],[OBEP17]]</f>
        <v>9644</v>
      </c>
      <c r="UR53" s="15">
        <f>Reg[[#This Row],[OBEP18]]</f>
        <v>9704</v>
      </c>
      <c r="US53" s="15">
        <f>Reg[[#This Row],[OBEP19]]</f>
        <v>9773</v>
      </c>
      <c r="UT53" s="15">
        <f>Reg[[#This Row],[OBEP20]]</f>
        <v>9818</v>
      </c>
      <c r="UU53" s="15">
        <f>Reg[[#This Row],[OBEP21]]</f>
        <v>9904</v>
      </c>
      <c r="UV53" s="15">
        <f>Reg[[#This Row],[OBEP22]]</f>
        <v>9975</v>
      </c>
      <c r="UW53" s="15">
        <f>Reg[[#This Row],[OBEP23]]</f>
        <v>9995</v>
      </c>
      <c r="UX53" s="15">
        <f>Reg[[#This Row],[OBEP24]]</f>
        <v>10017</v>
      </c>
      <c r="UY53" s="15">
        <f>Reg[[#This Row],[OBEP25]]</f>
        <v>10049</v>
      </c>
      <c r="UZ53" s="15">
        <f>Reg[[#This Row],[OBEP26]]</f>
        <v>10003</v>
      </c>
      <c r="VA53" s="15">
        <f>Reg[[#This Row],[OBEP27]]</f>
        <v>9993</v>
      </c>
      <c r="VB53" s="15">
        <f>Sug0.2[[#This Row],[OBEP2]]</f>
        <v>8428</v>
      </c>
      <c r="VC53" s="15">
        <f>Sug0.2[[#This Row],[OBEP3]]</f>
        <v>8456</v>
      </c>
      <c r="VD53" s="15">
        <f>Sug0.2[[#This Row],[OBEP4]]</f>
        <v>8511</v>
      </c>
      <c r="VE53" s="15">
        <f>Sug0.2[[#This Row],[OBEP5]]</f>
        <v>8614</v>
      </c>
      <c r="VF53" s="15">
        <f>Sug0.2[[#This Row],[OBEP6]]</f>
        <v>8729</v>
      </c>
      <c r="VG53" s="15">
        <f>Sug0.2[[#This Row],[OBEP7]]</f>
        <v>8793</v>
      </c>
      <c r="VH53" s="15">
        <f>Sug0.2[[#This Row],[OBEP8]]</f>
        <v>8837</v>
      </c>
      <c r="VI53" s="15">
        <f>Sug0.2[[#This Row],[OBEP9]]</f>
        <v>8921</v>
      </c>
      <c r="VJ53" s="15">
        <f>Sug0.2[[#This Row],[OBEP10]]</f>
        <v>9033</v>
      </c>
      <c r="VK53" s="15">
        <f>Sug0.2[[#This Row],[OBEP11]]</f>
        <v>9123</v>
      </c>
      <c r="VL53" s="15">
        <f>Sug0.2[[#This Row],[OBEP12]]</f>
        <v>9200</v>
      </c>
      <c r="VM53" s="15">
        <f>Sug0.2[[#This Row],[OBEP13]]</f>
        <v>9304</v>
      </c>
      <c r="VN53" s="15">
        <f>Sug0.2[[#This Row],[OBEP14]]</f>
        <v>9365</v>
      </c>
      <c r="VO53" s="15">
        <f>Sug0.2[[#This Row],[OBEP15]]</f>
        <v>9362</v>
      </c>
      <c r="VP53" s="15">
        <f>Sug0.2[[#This Row],[OBEP16]]</f>
        <v>9374</v>
      </c>
      <c r="VQ53" s="15">
        <f>Sug0.2[[#This Row],[OBEP17]]</f>
        <v>9410</v>
      </c>
      <c r="VR53" s="15">
        <f>Sug0.2[[#This Row],[OBEP18]]</f>
        <v>9454</v>
      </c>
      <c r="VS53" s="15">
        <f>Sug0.2[[#This Row],[OBEP19]]</f>
        <v>9520</v>
      </c>
      <c r="VT53" s="15">
        <f>Sug0.2[[#This Row],[OBEP20]]</f>
        <v>9568</v>
      </c>
      <c r="VU53" s="15">
        <f>Sug0.2[[#This Row],[OBEP21]]</f>
        <v>9630</v>
      </c>
      <c r="VV53" s="15">
        <f>Sug0.2[[#This Row],[OBEP22]]</f>
        <v>9697</v>
      </c>
      <c r="VW53" s="15">
        <f>Sug0.2[[#This Row],[OBEP23]]</f>
        <v>9715</v>
      </c>
      <c r="VX53" s="15">
        <f>Sug0.2[[#This Row],[OBEP24]]</f>
        <v>9724</v>
      </c>
      <c r="VY53" s="15">
        <f>Sug0.2[[#This Row],[OBEP25]]</f>
        <v>9758</v>
      </c>
      <c r="VZ53" s="15">
        <f>Sug0.2[[#This Row],[OBEP26]]</f>
        <v>9711</v>
      </c>
      <c r="WA53" s="15">
        <f>Sug0.2[[#This Row],[OBEP27]]</f>
        <v>9695</v>
      </c>
      <c r="WB53" s="15">
        <f>Sug0.5[[#This Row],[OBEP2]]</f>
        <v>8428</v>
      </c>
      <c r="WC53" s="15">
        <f>Sug0.5[[#This Row],[OBEP3]]</f>
        <v>8405</v>
      </c>
      <c r="WD53" s="15">
        <f>Sug0.5[[#This Row],[OBEP4]]</f>
        <v>8410</v>
      </c>
      <c r="WE53" s="15">
        <f>Sug0.5[[#This Row],[OBEP5]]</f>
        <v>8466</v>
      </c>
      <c r="WF53" s="15">
        <f>Sug0.5[[#This Row],[OBEP6]]</f>
        <v>8539</v>
      </c>
      <c r="WG53" s="15">
        <f>Sug0.5[[#This Row],[OBEP7]]</f>
        <v>8574</v>
      </c>
      <c r="WH53" s="15">
        <f>Sug0.5[[#This Row],[OBEP8]]</f>
        <v>8568</v>
      </c>
      <c r="WI53" s="15">
        <f>Sug0.5[[#This Row],[OBEP9]]</f>
        <v>8621</v>
      </c>
      <c r="WJ53" s="15">
        <f>Sug0.5[[#This Row],[OBEP10]]</f>
        <v>8707</v>
      </c>
      <c r="WK53" s="15">
        <f>Sug0.5[[#This Row],[OBEP11]]</f>
        <v>8761</v>
      </c>
      <c r="WL53" s="15">
        <f>Sug0.5[[#This Row],[OBEP12]]</f>
        <v>8818</v>
      </c>
      <c r="WM53" s="15">
        <f>Sug0.5[[#This Row],[OBEP13]]</f>
        <v>8894</v>
      </c>
      <c r="WN53" s="15">
        <f>Sug0.5[[#This Row],[OBEP14]]</f>
        <v>8939</v>
      </c>
      <c r="WO53" s="15">
        <f>Sug0.5[[#This Row],[OBEP15]]</f>
        <v>8912</v>
      </c>
      <c r="WP53" s="15">
        <f>Sug0.5[[#This Row],[OBEP16]]</f>
        <v>8901</v>
      </c>
      <c r="WQ53" s="15">
        <f>Sug0.5[[#This Row],[OBEP17]]</f>
        <v>8919</v>
      </c>
      <c r="WR53" s="15">
        <f>Sug0.5[[#This Row],[OBEP18]]</f>
        <v>8941</v>
      </c>
      <c r="WS53" s="15">
        <f>Sug0.5[[#This Row],[OBEP19]]</f>
        <v>8982</v>
      </c>
      <c r="WT53" s="15">
        <f>Sug0.5[[#This Row],[OBEP20]]</f>
        <v>9002</v>
      </c>
      <c r="WU53" s="15">
        <f>Sug0.5[[#This Row],[OBEP21]]</f>
        <v>9041</v>
      </c>
      <c r="WV53" s="15">
        <f>Sug0.5[[#This Row],[OBEP22]]</f>
        <v>9089</v>
      </c>
      <c r="WW53" s="15">
        <f>Sug0.5[[#This Row],[OBEP23]]</f>
        <v>9089</v>
      </c>
      <c r="WX53" s="15">
        <f>Sug0.5[[#This Row],[OBEP24]]</f>
        <v>9081</v>
      </c>
      <c r="WY53" s="15">
        <f>Sug0.5[[#This Row],[OBEP25]]</f>
        <v>9106</v>
      </c>
      <c r="WZ53" s="15">
        <f>Sug0.5[[#This Row],[OBEP26]]</f>
        <v>9065</v>
      </c>
      <c r="XA53" s="15">
        <f>Sug0.5[[#This Row],[OBEP27]]</f>
        <v>9054</v>
      </c>
    </row>
    <row r="54" spans="2:625" x14ac:dyDescent="0.25">
      <c r="B54" s="11">
        <f>Reg[[#This Row],[STEP2]]</f>
        <v>5711</v>
      </c>
      <c r="C54" s="11">
        <f>Reg[[#This Row],[STEP3]]</f>
        <v>6071</v>
      </c>
      <c r="D54" s="11">
        <f>Reg[[#This Row],[STEP4]]</f>
        <v>6392</v>
      </c>
      <c r="E54" s="11">
        <f>Reg[[#This Row],[STEP5]]</f>
        <v>6710</v>
      </c>
      <c r="F54" s="11">
        <f>Reg[[#This Row],[STEP6]]</f>
        <v>6959</v>
      </c>
      <c r="G54" s="11">
        <f>Reg[[#This Row],[STEP7]]</f>
        <v>7138</v>
      </c>
      <c r="H54" s="11">
        <f>Reg[[#This Row],[STEP8]]</f>
        <v>7347</v>
      </c>
      <c r="I54" s="11">
        <f>Reg[[#This Row],[STEP9]]</f>
        <v>7441</v>
      </c>
      <c r="J54" s="11">
        <f>Reg[[#This Row],[STEP10]]</f>
        <v>7582</v>
      </c>
      <c r="K54" s="11">
        <f>Reg[[#This Row],[STEP11]]</f>
        <v>7745</v>
      </c>
      <c r="L54" s="11">
        <f>Reg[[#This Row],[STEP12]]</f>
        <v>7864</v>
      </c>
      <c r="M54" s="11">
        <f>Reg[[#This Row],[STEP13]]</f>
        <v>7940</v>
      </c>
      <c r="N54" s="11">
        <f>Reg[[#This Row],[STEP14]]</f>
        <v>8008</v>
      </c>
      <c r="O54" s="11">
        <f>Reg[[#This Row],[STEP15]]</f>
        <v>8092</v>
      </c>
      <c r="P54" s="11">
        <f>Reg[[#This Row],[STEP16]]</f>
        <v>8242</v>
      </c>
      <c r="Q54" s="11">
        <f>Reg[[#This Row],[STEP17]]</f>
        <v>8292</v>
      </c>
      <c r="R54" s="11">
        <f>Reg[[#This Row],[STEP18]]</f>
        <v>8408</v>
      </c>
      <c r="S54" s="11">
        <f>Reg[[#This Row],[STEP19]]</f>
        <v>8453</v>
      </c>
      <c r="T54" s="11">
        <f>Reg[[#This Row],[STEP20]]</f>
        <v>8538</v>
      </c>
      <c r="U54" s="11">
        <f>Reg[[#This Row],[STEP21]]</f>
        <v>8619</v>
      </c>
      <c r="V54" s="11">
        <f>Reg[[#This Row],[STEP22]]</f>
        <v>8656</v>
      </c>
      <c r="W54" s="11">
        <f>Reg[[#This Row],[STEP23]]</f>
        <v>8739</v>
      </c>
      <c r="X54" s="11">
        <f>Reg[[#This Row],[STEP24]]</f>
        <v>8777</v>
      </c>
      <c r="Y54" s="11">
        <f>Reg[[#This Row],[STEP25]]</f>
        <v>8811</v>
      </c>
      <c r="Z54" s="11">
        <f>Reg[[#This Row],[STEP26]]</f>
        <v>8795</v>
      </c>
      <c r="AA54" s="11">
        <f>Reg[[#This Row],[STEP27]]</f>
        <v>8837</v>
      </c>
      <c r="AB54" s="11">
        <f>Sug0.2[[#This Row],[STEP2]]</f>
        <v>5711</v>
      </c>
      <c r="AC54" s="11">
        <f>Sug0.2[[#This Row],[STEP3]]</f>
        <v>6039</v>
      </c>
      <c r="AD54" s="11">
        <f>Sug0.2[[#This Row],[STEP4]]</f>
        <v>6340</v>
      </c>
      <c r="AE54" s="11">
        <f>Sug0.2[[#This Row],[STEP5]]</f>
        <v>6638</v>
      </c>
      <c r="AF54" s="11">
        <f>Sug0.2[[#This Row],[STEP6]]</f>
        <v>6876</v>
      </c>
      <c r="AG54" s="11">
        <f>Sug0.2[[#This Row],[STEP7]]</f>
        <v>7052</v>
      </c>
      <c r="AH54" s="11">
        <f>Sug0.2[[#This Row],[STEP8]]</f>
        <v>7234</v>
      </c>
      <c r="AI54" s="11">
        <f>Sug0.2[[#This Row],[STEP9]]</f>
        <v>7334</v>
      </c>
      <c r="AJ54" s="11">
        <f>Sug0.2[[#This Row],[STEP10]]</f>
        <v>7461</v>
      </c>
      <c r="AK54" s="11">
        <f>Sug0.2[[#This Row],[STEP11]]</f>
        <v>7619</v>
      </c>
      <c r="AL54" s="11">
        <f>Sug0.2[[#This Row],[STEP12]]</f>
        <v>7748</v>
      </c>
      <c r="AM54" s="11">
        <f>Sug0.2[[#This Row],[STEP13]]</f>
        <v>7819</v>
      </c>
      <c r="AN54" s="11">
        <f>Sug0.2[[#This Row],[STEP14]]</f>
        <v>7878</v>
      </c>
      <c r="AO54" s="11">
        <f>Sug0.2[[#This Row],[STEP15]]</f>
        <v>7958</v>
      </c>
      <c r="AP54" s="11">
        <f>Sug0.2[[#This Row],[STEP16]]</f>
        <v>8097</v>
      </c>
      <c r="AQ54" s="11">
        <f>Sug0.2[[#This Row],[STEP17]]</f>
        <v>8176</v>
      </c>
      <c r="AR54" s="11">
        <f>Sug0.2[[#This Row],[STEP18]]</f>
        <v>8284</v>
      </c>
      <c r="AS54" s="11">
        <f>Sug0.2[[#This Row],[STEP19]]</f>
        <v>8331</v>
      </c>
      <c r="AT54" s="11">
        <f>Sug0.2[[#This Row],[STEP20]]</f>
        <v>8436</v>
      </c>
      <c r="AU54" s="11">
        <f>Sug0.2[[#This Row],[STEP21]]</f>
        <v>8513</v>
      </c>
      <c r="AV54" s="11">
        <f>Sug0.2[[#This Row],[STEP22]]</f>
        <v>8552</v>
      </c>
      <c r="AW54" s="11">
        <f>Sug0.2[[#This Row],[STEP23]]</f>
        <v>8645</v>
      </c>
      <c r="AX54" s="11">
        <f>Sug0.2[[#This Row],[STEP24]]</f>
        <v>8681</v>
      </c>
      <c r="AY54" s="11">
        <f>Sug0.2[[#This Row],[STEP25]]</f>
        <v>8714</v>
      </c>
      <c r="AZ54" s="11">
        <f>Sug0.2[[#This Row],[STEP26]]</f>
        <v>8697</v>
      </c>
      <c r="BA54" s="11">
        <f>Sug0.2[[#This Row],[STEP27]]</f>
        <v>8734</v>
      </c>
      <c r="BB54" s="11">
        <f>Sug0.5[[#This Row],[STEP2]]</f>
        <v>5711</v>
      </c>
      <c r="BC54" s="11">
        <f>Sug0.5[[#This Row],[STEP3]]</f>
        <v>5983</v>
      </c>
      <c r="BD54" s="11">
        <f>Sug0.5[[#This Row],[STEP4]]</f>
        <v>6234</v>
      </c>
      <c r="BE54" s="11">
        <f>Sug0.5[[#This Row],[STEP5]]</f>
        <v>6475</v>
      </c>
      <c r="BF54" s="11">
        <f>Sug0.5[[#This Row],[STEP6]]</f>
        <v>6667</v>
      </c>
      <c r="BG54" s="11">
        <f>Sug0.5[[#This Row],[STEP7]]</f>
        <v>6835</v>
      </c>
      <c r="BH54" s="11">
        <f>Sug0.5[[#This Row],[STEP8]]</f>
        <v>6995</v>
      </c>
      <c r="BI54" s="11">
        <f>Sug0.5[[#This Row],[STEP9]]</f>
        <v>7099</v>
      </c>
      <c r="BJ54" s="11">
        <f>Sug0.5[[#This Row],[STEP10]]</f>
        <v>7226</v>
      </c>
      <c r="BK54" s="11">
        <f>Sug0.5[[#This Row],[STEP11]]</f>
        <v>7380</v>
      </c>
      <c r="BL54" s="11">
        <f>Sug0.5[[#This Row],[STEP12]]</f>
        <v>7484</v>
      </c>
      <c r="BM54" s="11">
        <f>Sug0.5[[#This Row],[STEP13]]</f>
        <v>7553</v>
      </c>
      <c r="BN54" s="11">
        <f>Sug0.5[[#This Row],[STEP14]]</f>
        <v>7595</v>
      </c>
      <c r="BO54" s="11">
        <f>Sug0.5[[#This Row],[STEP15]]</f>
        <v>7690</v>
      </c>
      <c r="BP54" s="11">
        <f>Sug0.5[[#This Row],[STEP16]]</f>
        <v>7811</v>
      </c>
      <c r="BQ54" s="11">
        <f>Sug0.5[[#This Row],[STEP17]]</f>
        <v>7904</v>
      </c>
      <c r="BR54" s="11">
        <f>Sug0.5[[#This Row],[STEP18]]</f>
        <v>7997</v>
      </c>
      <c r="BS54" s="11">
        <f>Sug0.5[[#This Row],[STEP19]]</f>
        <v>8053</v>
      </c>
      <c r="BT54" s="11">
        <f>Sug0.5[[#This Row],[STEP20]]</f>
        <v>8137</v>
      </c>
      <c r="BU54" s="11">
        <f>Sug0.5[[#This Row],[STEP21]]</f>
        <v>8219</v>
      </c>
      <c r="BV54" s="11">
        <f>Sug0.5[[#This Row],[STEP22]]</f>
        <v>8268</v>
      </c>
      <c r="BW54" s="11">
        <f>Sug0.5[[#This Row],[STEP23]]</f>
        <v>8370</v>
      </c>
      <c r="BX54" s="11">
        <f>Sug0.5[[#This Row],[STEP24]]</f>
        <v>8413</v>
      </c>
      <c r="BY54" s="11">
        <f>Sug0.5[[#This Row],[STEP25]]</f>
        <v>8453</v>
      </c>
      <c r="BZ54" s="11">
        <f>Sug0.5[[#This Row],[STEP26]]</f>
        <v>8440</v>
      </c>
      <c r="CA54" s="11">
        <f>Sug0.5[[#This Row],[STEP27]]</f>
        <v>8495</v>
      </c>
      <c r="CB54" s="11">
        <f>Reg[[#This Row],[NASP2]]</f>
        <v>730</v>
      </c>
      <c r="CC54" s="11">
        <f>Reg[[#This Row],[NASP3]]</f>
        <v>872</v>
      </c>
      <c r="CD54" s="11">
        <f>Reg[[#This Row],[NASP4]]</f>
        <v>987</v>
      </c>
      <c r="CE54" s="11">
        <f>Reg[[#This Row],[NASP5]]</f>
        <v>1115</v>
      </c>
      <c r="CF54" s="11">
        <f>Reg[[#This Row],[NASP6]]</f>
        <v>1255</v>
      </c>
      <c r="CG54" s="11">
        <f>Reg[[#This Row],[NASP7]]</f>
        <v>1387</v>
      </c>
      <c r="CH54" s="11">
        <f>Reg[[#This Row],[NASP8]]</f>
        <v>1512</v>
      </c>
      <c r="CI54" s="11">
        <f>Reg[[#This Row],[NASP9]]</f>
        <v>1649</v>
      </c>
      <c r="CJ54" s="11">
        <f>Reg[[#This Row],[NASP10]]</f>
        <v>1758</v>
      </c>
      <c r="CK54" s="11">
        <f>Reg[[#This Row],[NASP11]]</f>
        <v>1875</v>
      </c>
      <c r="CL54" s="11">
        <f>Reg[[#This Row],[NASP12]]</f>
        <v>1968</v>
      </c>
      <c r="CM54" s="11">
        <f>Reg[[#This Row],[NASP13]]</f>
        <v>2101</v>
      </c>
      <c r="CN54" s="11">
        <f>Reg[[#This Row],[NASP14]]</f>
        <v>2206</v>
      </c>
      <c r="CO54" s="11">
        <f>Reg[[#This Row],[NASP15]]</f>
        <v>2310</v>
      </c>
      <c r="CP54" s="11">
        <f>Reg[[#This Row],[NASP16]]</f>
        <v>2427</v>
      </c>
      <c r="CQ54" s="11">
        <f>Reg[[#This Row],[NASP17]]</f>
        <v>2556</v>
      </c>
      <c r="CR54" s="11">
        <f>Reg[[#This Row],[NASP18]]</f>
        <v>2634</v>
      </c>
      <c r="CS54" s="11">
        <f>Reg[[#This Row],[NASP19]]</f>
        <v>2734</v>
      </c>
      <c r="CT54" s="11">
        <f>Reg[[#This Row],[NASP20]]</f>
        <v>2808</v>
      </c>
      <c r="CU54" s="11">
        <f>Reg[[#This Row],[NASP21]]</f>
        <v>2897</v>
      </c>
      <c r="CV54" s="11">
        <f>Reg[[#This Row],[NASP22]]</f>
        <v>3002</v>
      </c>
      <c r="CW54" s="11">
        <f>Reg[[#This Row],[NASP23]]</f>
        <v>3079</v>
      </c>
      <c r="CX54" s="11">
        <f>Reg[[#This Row],[NASP24]]</f>
        <v>3137</v>
      </c>
      <c r="CY54" s="11">
        <f>Reg[[#This Row],[NASP25]]</f>
        <v>3192</v>
      </c>
      <c r="CZ54" s="11">
        <f>Reg[[#This Row],[NASP26]]</f>
        <v>3249</v>
      </c>
      <c r="DA54" s="11">
        <f>Reg[[#This Row],[NASP27]]</f>
        <v>3275</v>
      </c>
      <c r="DB54" s="11">
        <f>Sug0.2[[#This Row],[NASP2]]</f>
        <v>730</v>
      </c>
      <c r="DC54" s="11">
        <f>Sug0.2[[#This Row],[NASP3]]</f>
        <v>866</v>
      </c>
      <c r="DD54" s="11">
        <f>Sug0.2[[#This Row],[NASP4]]</f>
        <v>968</v>
      </c>
      <c r="DE54" s="11">
        <f>Sug0.2[[#This Row],[NASP5]]</f>
        <v>1084</v>
      </c>
      <c r="DF54" s="11">
        <f>Sug0.2[[#This Row],[NASP6]]</f>
        <v>1214</v>
      </c>
      <c r="DG54" s="11">
        <f>Sug0.2[[#This Row],[NASP7]]</f>
        <v>1333</v>
      </c>
      <c r="DH54" s="11">
        <f>Sug0.2[[#This Row],[NASP8]]</f>
        <v>1450</v>
      </c>
      <c r="DI54" s="11">
        <f>Sug0.2[[#This Row],[NASP9]]</f>
        <v>1573</v>
      </c>
      <c r="DJ54" s="11">
        <f>Sug0.2[[#This Row],[NASP10]]</f>
        <v>1671</v>
      </c>
      <c r="DK54" s="11">
        <f>Sug0.2[[#This Row],[NASP11]]</f>
        <v>1776</v>
      </c>
      <c r="DL54" s="11">
        <f>Sug0.2[[#This Row],[NASP12]]</f>
        <v>1864</v>
      </c>
      <c r="DM54" s="11">
        <f>Sug0.2[[#This Row],[NASP13]]</f>
        <v>1990</v>
      </c>
      <c r="DN54" s="11">
        <f>Sug0.2[[#This Row],[NASP14]]</f>
        <v>2089</v>
      </c>
      <c r="DO54" s="11">
        <f>Sug0.2[[#This Row],[NASP15]]</f>
        <v>2189</v>
      </c>
      <c r="DP54" s="11">
        <f>Sug0.2[[#This Row],[NASP16]]</f>
        <v>2293</v>
      </c>
      <c r="DQ54" s="11">
        <f>Sug0.2[[#This Row],[NASP17]]</f>
        <v>2396</v>
      </c>
      <c r="DR54" s="11">
        <f>Sug0.2[[#This Row],[NASP18]]</f>
        <v>2472</v>
      </c>
      <c r="DS54" s="11">
        <f>Sug0.2[[#This Row],[NASP19]]</f>
        <v>2568</v>
      </c>
      <c r="DT54" s="11">
        <f>Sug0.2[[#This Row],[NASP20]]</f>
        <v>2631</v>
      </c>
      <c r="DU54" s="11">
        <f>Sug0.2[[#This Row],[NASP21]]</f>
        <v>2719</v>
      </c>
      <c r="DV54" s="11">
        <f>Sug0.2[[#This Row],[NASP22]]</f>
        <v>2827</v>
      </c>
      <c r="DW54" s="11">
        <f>Sug0.2[[#This Row],[NASP23]]</f>
        <v>2889</v>
      </c>
      <c r="DX54" s="11">
        <f>Sug0.2[[#This Row],[NASP24]]</f>
        <v>2950</v>
      </c>
      <c r="DY54" s="11">
        <f>Sug0.2[[#This Row],[NASP25]]</f>
        <v>3005</v>
      </c>
      <c r="DZ54" s="11">
        <f>Sug0.2[[#This Row],[NASP26]]</f>
        <v>3063</v>
      </c>
      <c r="EA54" s="11">
        <f>Sug0.2[[#This Row],[NASP27]]</f>
        <v>3097</v>
      </c>
      <c r="EB54" s="15">
        <f>Sug0.5[[#This Row],[NASP2]]</f>
        <v>730</v>
      </c>
      <c r="EC54" s="15">
        <f>Sug0.5[[#This Row],[NASP3]]</f>
        <v>846</v>
      </c>
      <c r="ED54" s="15">
        <f>Sug0.5[[#This Row],[NASP4]]</f>
        <v>933</v>
      </c>
      <c r="EE54" s="15">
        <f>Sug0.5[[#This Row],[NASP5]]</f>
        <v>1039</v>
      </c>
      <c r="EF54" s="15">
        <f>Sug0.5[[#This Row],[NASP6]]</f>
        <v>1148</v>
      </c>
      <c r="EG54" s="15">
        <f>Sug0.5[[#This Row],[NASP7]]</f>
        <v>1236</v>
      </c>
      <c r="EH54" s="15">
        <f>Sug0.5[[#This Row],[NASP8]]</f>
        <v>1339</v>
      </c>
      <c r="EI54" s="15">
        <f>Sug0.5[[#This Row],[NASP9]]</f>
        <v>1435</v>
      </c>
      <c r="EJ54" s="15">
        <f>Sug0.5[[#This Row],[NASP10]]</f>
        <v>1506</v>
      </c>
      <c r="EK54" s="15">
        <f>Sug0.5[[#This Row],[NASP11]]</f>
        <v>1583</v>
      </c>
      <c r="EL54" s="15">
        <f>Sug0.5[[#This Row],[NASP12]]</f>
        <v>1668</v>
      </c>
      <c r="EM54" s="15">
        <f>Sug0.5[[#This Row],[NASP13]]</f>
        <v>1786</v>
      </c>
      <c r="EN54" s="15">
        <f>Sug0.5[[#This Row],[NASP14]]</f>
        <v>1869</v>
      </c>
      <c r="EO54" s="15">
        <f>Sug0.5[[#This Row],[NASP15]]</f>
        <v>1952</v>
      </c>
      <c r="EP54" s="15">
        <f>Sug0.5[[#This Row],[NASP16]]</f>
        <v>2047</v>
      </c>
      <c r="EQ54" s="15">
        <f>Sug0.5[[#This Row],[NASP17]]</f>
        <v>2133</v>
      </c>
      <c r="ER54" s="15">
        <f>Sug0.5[[#This Row],[NASP18]]</f>
        <v>2205</v>
      </c>
      <c r="ES54" s="15">
        <f>Sug0.5[[#This Row],[NASP19]]</f>
        <v>2288</v>
      </c>
      <c r="ET54" s="15">
        <f>Sug0.5[[#This Row],[NASP20]]</f>
        <v>2347</v>
      </c>
      <c r="EU54" s="15">
        <f>Sug0.5[[#This Row],[NASP21]]</f>
        <v>2427</v>
      </c>
      <c r="EV54" s="15">
        <f>Sug0.5[[#This Row],[NASP22]]</f>
        <v>2509</v>
      </c>
      <c r="EW54" s="15">
        <f>Sug0.5[[#This Row],[NASP23]]</f>
        <v>2555</v>
      </c>
      <c r="EX54" s="15">
        <f>Sug0.5[[#This Row],[NASP24]]</f>
        <v>2608</v>
      </c>
      <c r="EY54" s="15">
        <f>Sug0.5[[#This Row],[NASP25]]</f>
        <v>2638</v>
      </c>
      <c r="EZ54" s="15">
        <f>Sug0.5[[#This Row],[NASP26]]</f>
        <v>2683</v>
      </c>
      <c r="FA54" s="15">
        <f>Sug0.5[[#This Row],[NASP27]]</f>
        <v>2713</v>
      </c>
      <c r="FB54" s="15">
        <f>Reg[[#This Row],[CIRP2]]</f>
        <v>75</v>
      </c>
      <c r="FC54" s="15">
        <f>Reg[[#This Row],[CIRP3]]</f>
        <v>79</v>
      </c>
      <c r="FD54" s="15">
        <f>Reg[[#This Row],[CIRP4]]</f>
        <v>91</v>
      </c>
      <c r="FE54" s="15">
        <f>Reg[[#This Row],[CIRP5]]</f>
        <v>101</v>
      </c>
      <c r="FF54" s="15">
        <f>Reg[[#This Row],[CIRP6]]</f>
        <v>111</v>
      </c>
      <c r="FG54" s="15">
        <f>Reg[[#This Row],[CIRP7]]</f>
        <v>132</v>
      </c>
      <c r="FH54" s="15">
        <f>Reg[[#This Row],[CIRP8]]</f>
        <v>156</v>
      </c>
      <c r="FI54" s="15">
        <f>Reg[[#This Row],[CIRP9]]</f>
        <v>175</v>
      </c>
      <c r="FJ54" s="15">
        <f>Reg[[#This Row],[CIRP10]]</f>
        <v>196</v>
      </c>
      <c r="FK54" s="15">
        <f>Reg[[#This Row],[CIRP11]]</f>
        <v>198</v>
      </c>
      <c r="FL54" s="15">
        <f>Reg[[#This Row],[CIRP12]]</f>
        <v>204</v>
      </c>
      <c r="FM54" s="15">
        <f>Reg[[#This Row],[CIRP13]]</f>
        <v>227</v>
      </c>
      <c r="FN54" s="15">
        <f>Reg[[#This Row],[CIRP14]]</f>
        <v>243</v>
      </c>
      <c r="FO54" s="15">
        <f>Reg[[#This Row],[CIRP15]]</f>
        <v>269</v>
      </c>
      <c r="FP54" s="15">
        <f>Reg[[#This Row],[CIRP16]]</f>
        <v>271</v>
      </c>
      <c r="FQ54" s="15">
        <f>Reg[[#This Row],[CIRP17]]</f>
        <v>269</v>
      </c>
      <c r="FR54" s="15">
        <f>Reg[[#This Row],[CIRP18]]</f>
        <v>291</v>
      </c>
      <c r="FS54" s="15">
        <f>Reg[[#This Row],[CIRP19]]</f>
        <v>300</v>
      </c>
      <c r="FT54" s="15">
        <f>Reg[[#This Row],[CIRP20]]</f>
        <v>323</v>
      </c>
      <c r="FU54" s="15">
        <f>Reg[[#This Row],[CIRP21]]</f>
        <v>338</v>
      </c>
      <c r="FV54" s="15">
        <f>Reg[[#This Row],[CIRP22]]</f>
        <v>349</v>
      </c>
      <c r="FW54" s="15">
        <f>Reg[[#This Row],[CIRP23]]</f>
        <v>365</v>
      </c>
      <c r="FX54" s="15">
        <f>Reg[[#This Row],[CIRP24]]</f>
        <v>380</v>
      </c>
      <c r="FY54" s="15">
        <f>Reg[[#This Row],[CIRP25]]</f>
        <v>400</v>
      </c>
      <c r="FZ54" s="15">
        <f>Reg[[#This Row],[CIRP26]]</f>
        <v>423</v>
      </c>
      <c r="GA54" s="15">
        <f>Reg[[#This Row],[CIRP27]]</f>
        <v>447</v>
      </c>
      <c r="GB54" s="15">
        <f>Sug0.2[[#This Row],[CIRP2]]</f>
        <v>75</v>
      </c>
      <c r="GC54" s="15">
        <f>Sug0.2[[#This Row],[CIRP3]]</f>
        <v>78</v>
      </c>
      <c r="GD54" s="15">
        <f>Sug0.2[[#This Row],[CIRP4]]</f>
        <v>90</v>
      </c>
      <c r="GE54" s="15">
        <f>Sug0.2[[#This Row],[CIRP5]]</f>
        <v>99</v>
      </c>
      <c r="GF54" s="15">
        <f>Sug0.2[[#This Row],[CIRP6]]</f>
        <v>108</v>
      </c>
      <c r="GG54" s="15">
        <f>Sug0.2[[#This Row],[CIRP7]]</f>
        <v>127</v>
      </c>
      <c r="GH54" s="15">
        <f>Sug0.2[[#This Row],[CIRP8]]</f>
        <v>150</v>
      </c>
      <c r="GI54" s="15">
        <f>Sug0.2[[#This Row],[CIRP9]]</f>
        <v>166</v>
      </c>
      <c r="GJ54" s="15">
        <f>Sug0.2[[#This Row],[CIRP10]]</f>
        <v>186</v>
      </c>
      <c r="GK54" s="15">
        <f>Sug0.2[[#This Row],[CIRP11]]</f>
        <v>187</v>
      </c>
      <c r="GL54" s="15">
        <f>Sug0.2[[#This Row],[CIRP12]]</f>
        <v>190</v>
      </c>
      <c r="GM54" s="15">
        <f>Sug0.2[[#This Row],[CIRP13]]</f>
        <v>212</v>
      </c>
      <c r="GN54" s="15">
        <f>Sug0.2[[#This Row],[CIRP14]]</f>
        <v>224</v>
      </c>
      <c r="GO54" s="15">
        <f>Sug0.2[[#This Row],[CIRP15]]</f>
        <v>249</v>
      </c>
      <c r="GP54" s="15">
        <f>Sug0.2[[#This Row],[CIRP16]]</f>
        <v>254</v>
      </c>
      <c r="GQ54" s="15">
        <f>Sug0.2[[#This Row],[CIRP17]]</f>
        <v>251</v>
      </c>
      <c r="GR54" s="15">
        <f>Sug0.2[[#This Row],[CIRP18]]</f>
        <v>271</v>
      </c>
      <c r="GS54" s="15">
        <f>Sug0.2[[#This Row],[CIRP19]]</f>
        <v>281</v>
      </c>
      <c r="GT54" s="15">
        <f>Sug0.2[[#This Row],[CIRP20]]</f>
        <v>303</v>
      </c>
      <c r="GU54" s="15">
        <f>Sug0.2[[#This Row],[CIRP21]]</f>
        <v>314</v>
      </c>
      <c r="GV54" s="15">
        <f>Sug0.2[[#This Row],[CIRP22]]</f>
        <v>322</v>
      </c>
      <c r="GW54" s="15">
        <f>Sug0.2[[#This Row],[CIRP23]]</f>
        <v>336</v>
      </c>
      <c r="GX54" s="15">
        <f>Sug0.2[[#This Row],[CIRP24]]</f>
        <v>351</v>
      </c>
      <c r="GY54" s="15">
        <f>Sug0.2[[#This Row],[CIRP25]]</f>
        <v>372</v>
      </c>
      <c r="GZ54" s="15">
        <f>Sug0.2[[#This Row],[CIRP26]]</f>
        <v>388</v>
      </c>
      <c r="HA54" s="15">
        <f>Sug0.2[[#This Row],[CIRP27]]</f>
        <v>409</v>
      </c>
      <c r="HB54" s="15">
        <f>Sug0.5[[#This Row],[CIRP2]]</f>
        <v>75</v>
      </c>
      <c r="HC54" s="15">
        <f>Sug0.5[[#This Row],[CIRP3]]</f>
        <v>75</v>
      </c>
      <c r="HD54" s="15">
        <f>Sug0.5[[#This Row],[CIRP4]]</f>
        <v>82</v>
      </c>
      <c r="HE54" s="15">
        <f>Sug0.5[[#This Row],[CIRP5]]</f>
        <v>88</v>
      </c>
      <c r="HF54" s="15">
        <f>Sug0.5[[#This Row],[CIRP6]]</f>
        <v>94</v>
      </c>
      <c r="HG54" s="15">
        <f>Sug0.5[[#This Row],[CIRP7]]</f>
        <v>110</v>
      </c>
      <c r="HH54" s="15">
        <f>Sug0.5[[#This Row],[CIRP8]]</f>
        <v>125</v>
      </c>
      <c r="HI54" s="15">
        <f>Sug0.5[[#This Row],[CIRP9]]</f>
        <v>139</v>
      </c>
      <c r="HJ54" s="15">
        <f>Sug0.5[[#This Row],[CIRP10]]</f>
        <v>153</v>
      </c>
      <c r="HK54" s="15">
        <f>Sug0.5[[#This Row],[CIRP11]]</f>
        <v>152</v>
      </c>
      <c r="HL54" s="15">
        <f>Sug0.5[[#This Row],[CIRP12]]</f>
        <v>152</v>
      </c>
      <c r="HM54" s="15">
        <f>Sug0.5[[#This Row],[CIRP13]]</f>
        <v>161</v>
      </c>
      <c r="HN54" s="15">
        <f>Sug0.5[[#This Row],[CIRP14]]</f>
        <v>172</v>
      </c>
      <c r="HO54" s="15">
        <f>Sug0.5[[#This Row],[CIRP15]]</f>
        <v>191</v>
      </c>
      <c r="HP54" s="15">
        <f>Sug0.5[[#This Row],[CIRP16]]</f>
        <v>190</v>
      </c>
      <c r="HQ54" s="15">
        <f>Sug0.5[[#This Row],[CIRP17]]</f>
        <v>186</v>
      </c>
      <c r="HR54" s="15">
        <f>Sug0.5[[#This Row],[CIRP18]]</f>
        <v>204</v>
      </c>
      <c r="HS54" s="15">
        <f>Sug0.5[[#This Row],[CIRP19]]</f>
        <v>213</v>
      </c>
      <c r="HT54" s="15">
        <f>Sug0.5[[#This Row],[CIRP20]]</f>
        <v>227</v>
      </c>
      <c r="HU54" s="15">
        <f>Sug0.5[[#This Row],[CIRP21]]</f>
        <v>232</v>
      </c>
      <c r="HV54" s="15">
        <f>Sug0.5[[#This Row],[CIRP22]]</f>
        <v>240</v>
      </c>
      <c r="HW54" s="15">
        <f>Sug0.5[[#This Row],[CIRP23]]</f>
        <v>252</v>
      </c>
      <c r="HX54" s="15">
        <f>Sug0.5[[#This Row],[CIRP24]]</f>
        <v>266</v>
      </c>
      <c r="HY54" s="15">
        <f>Sug0.5[[#This Row],[CIRP25]]</f>
        <v>287</v>
      </c>
      <c r="HZ54" s="15">
        <f>Sug0.5[[#This Row],[CIRP26]]</f>
        <v>304</v>
      </c>
      <c r="IA54" s="15">
        <f>Sug0.5[[#This Row],[CIRP27]]</f>
        <v>316</v>
      </c>
      <c r="IB54" s="15">
        <f>Reg[[#This Row],[HCCP2]]</f>
        <v>3</v>
      </c>
      <c r="IC54" s="15">
        <f>Reg[[#This Row],[HCCP3]]</f>
        <v>4</v>
      </c>
      <c r="ID54" s="15">
        <f>Reg[[#This Row],[HCCP4]]</f>
        <v>1</v>
      </c>
      <c r="IE54" s="15">
        <f>Reg[[#This Row],[HCCP5]]</f>
        <v>2</v>
      </c>
      <c r="IF54" s="15">
        <f>Reg[[#This Row],[HCCP6]]</f>
        <v>5</v>
      </c>
      <c r="IG54" s="15">
        <f>Reg[[#This Row],[HCCP7]]</f>
        <v>4</v>
      </c>
      <c r="IH54" s="15">
        <f>Reg[[#This Row],[HCCP8]]</f>
        <v>3</v>
      </c>
      <c r="II54" s="15">
        <f>Reg[[#This Row],[HCCP9]]</f>
        <v>4</v>
      </c>
      <c r="IJ54" s="15">
        <f>Reg[[#This Row],[HCCP10]]</f>
        <v>8</v>
      </c>
      <c r="IK54" s="15">
        <f>Reg[[#This Row],[HCCP11]]</f>
        <v>7</v>
      </c>
      <c r="IL54" s="15">
        <f>Reg[[#This Row],[HCCP12]]</f>
        <v>16</v>
      </c>
      <c r="IM54" s="15">
        <f>Reg[[#This Row],[HCCP13]]</f>
        <v>13</v>
      </c>
      <c r="IN54" s="15">
        <f>Reg[[#This Row],[HCCP14]]</f>
        <v>13</v>
      </c>
      <c r="IO54" s="15">
        <f>Reg[[#This Row],[HCCP15]]</f>
        <v>15</v>
      </c>
      <c r="IP54" s="15">
        <f>Reg[[#This Row],[HCCP16]]</f>
        <v>10</v>
      </c>
      <c r="IQ54" s="15">
        <f>Reg[[#This Row],[HCCP17]]</f>
        <v>14</v>
      </c>
      <c r="IR54" s="15">
        <f>Reg[[#This Row],[HCCP18]]</f>
        <v>11</v>
      </c>
      <c r="IS54" s="15">
        <f>Reg[[#This Row],[HCCP19]]</f>
        <v>20</v>
      </c>
      <c r="IT54" s="15">
        <f>Reg[[#This Row],[HCCP20]]</f>
        <v>13</v>
      </c>
      <c r="IU54" s="15">
        <f>Reg[[#This Row],[HCCP21]]</f>
        <v>10</v>
      </c>
      <c r="IV54" s="15">
        <f>Reg[[#This Row],[HCCP22]]</f>
        <v>13</v>
      </c>
      <c r="IW54" s="15">
        <f>Reg[[#This Row],[HCCP23]]</f>
        <v>20</v>
      </c>
      <c r="IX54" s="15">
        <f>Reg[[#This Row],[HCCP24]]</f>
        <v>23</v>
      </c>
      <c r="IY54" s="15">
        <f>Reg[[#This Row],[HCCP25]]</f>
        <v>20</v>
      </c>
      <c r="IZ54" s="15">
        <f>Reg[[#This Row],[HCCP26]]</f>
        <v>23</v>
      </c>
      <c r="JA54" s="15">
        <f>Reg[[#This Row],[HCCP27]]</f>
        <v>24</v>
      </c>
      <c r="JB54" s="15">
        <f>Sug0.2[[#This Row],[HCCP2]]</f>
        <v>3</v>
      </c>
      <c r="JC54" s="15">
        <f>Sug0.2[[#This Row],[HCCP3]]</f>
        <v>4</v>
      </c>
      <c r="JD54" s="15">
        <f>Sug0.2[[#This Row],[HCCP4]]</f>
        <v>1</v>
      </c>
      <c r="JE54" s="15">
        <f>Sug0.2[[#This Row],[HCCP5]]</f>
        <v>2</v>
      </c>
      <c r="JF54" s="15">
        <f>Sug0.2[[#This Row],[HCCP6]]</f>
        <v>4</v>
      </c>
      <c r="JG54" s="15">
        <f>Sug0.2[[#This Row],[HCCP7]]</f>
        <v>4</v>
      </c>
      <c r="JH54" s="15">
        <f>Sug0.2[[#This Row],[HCCP8]]</f>
        <v>3</v>
      </c>
      <c r="JI54" s="15">
        <f>Sug0.2[[#This Row],[HCCP9]]</f>
        <v>4</v>
      </c>
      <c r="JJ54" s="15">
        <f>Sug0.2[[#This Row],[HCCP10]]</f>
        <v>7</v>
      </c>
      <c r="JK54" s="15">
        <f>Sug0.2[[#This Row],[HCCP11]]</f>
        <v>7</v>
      </c>
      <c r="JL54" s="15">
        <f>Sug0.2[[#This Row],[HCCP12]]</f>
        <v>15</v>
      </c>
      <c r="JM54" s="15">
        <f>Sug0.2[[#This Row],[HCCP13]]</f>
        <v>13</v>
      </c>
      <c r="JN54" s="15">
        <f>Sug0.2[[#This Row],[HCCP14]]</f>
        <v>13</v>
      </c>
      <c r="JO54" s="15">
        <f>Sug0.2[[#This Row],[HCCP15]]</f>
        <v>15</v>
      </c>
      <c r="JP54" s="15">
        <f>Sug0.2[[#This Row],[HCCP16]]</f>
        <v>10</v>
      </c>
      <c r="JQ54" s="15">
        <f>Sug0.2[[#This Row],[HCCP17]]</f>
        <v>14</v>
      </c>
      <c r="JR54" s="15">
        <f>Sug0.2[[#This Row],[HCCP18]]</f>
        <v>9</v>
      </c>
      <c r="JS54" s="15">
        <f>Sug0.2[[#This Row],[HCCP19]]</f>
        <v>19</v>
      </c>
      <c r="JT54" s="15">
        <f>Sug0.2[[#This Row],[HCCP20]]</f>
        <v>11</v>
      </c>
      <c r="JU54" s="15">
        <f>Sug0.2[[#This Row],[HCCP21]]</f>
        <v>10</v>
      </c>
      <c r="JV54" s="15">
        <f>Sug0.2[[#This Row],[HCCP22]]</f>
        <v>11</v>
      </c>
      <c r="JW54" s="15">
        <f>Sug0.2[[#This Row],[HCCP23]]</f>
        <v>19</v>
      </c>
      <c r="JX54" s="15">
        <f>Sug0.2[[#This Row],[HCCP24]]</f>
        <v>19</v>
      </c>
      <c r="JY54" s="15">
        <f>Sug0.2[[#This Row],[HCCP25]]</f>
        <v>18</v>
      </c>
      <c r="JZ54" s="15">
        <f>Sug0.2[[#This Row],[HCCP26]]</f>
        <v>24</v>
      </c>
      <c r="KA54" s="15">
        <f>Sug0.2[[#This Row],[HCCP27]]</f>
        <v>21</v>
      </c>
      <c r="KB54" s="15">
        <f>Sug0.5[[#This Row],[HCCP2]]</f>
        <v>3</v>
      </c>
      <c r="KC54" s="15">
        <f>Sug0.5[[#This Row],[HCCP3]]</f>
        <v>4</v>
      </c>
      <c r="KD54" s="15">
        <f>Sug0.5[[#This Row],[HCCP4]]</f>
        <v>1</v>
      </c>
      <c r="KE54" s="15">
        <f>Sug0.5[[#This Row],[HCCP5]]</f>
        <v>2</v>
      </c>
      <c r="KF54" s="15">
        <f>Sug0.5[[#This Row],[HCCP6]]</f>
        <v>4</v>
      </c>
      <c r="KG54" s="15">
        <f>Sug0.5[[#This Row],[HCCP7]]</f>
        <v>4</v>
      </c>
      <c r="KH54" s="15">
        <f>Sug0.5[[#This Row],[HCCP8]]</f>
        <v>3</v>
      </c>
      <c r="KI54" s="15">
        <f>Sug0.5[[#This Row],[HCCP9]]</f>
        <v>3</v>
      </c>
      <c r="KJ54" s="15">
        <f>Sug0.5[[#This Row],[HCCP10]]</f>
        <v>6</v>
      </c>
      <c r="KK54" s="15">
        <f>Sug0.5[[#This Row],[HCCP11]]</f>
        <v>5</v>
      </c>
      <c r="KL54" s="15">
        <f>Sug0.5[[#This Row],[HCCP12]]</f>
        <v>11</v>
      </c>
      <c r="KM54" s="15">
        <f>Sug0.5[[#This Row],[HCCP13]]</f>
        <v>11</v>
      </c>
      <c r="KN54" s="15">
        <f>Sug0.5[[#This Row],[HCCP14]]</f>
        <v>10</v>
      </c>
      <c r="KO54" s="15">
        <f>Sug0.5[[#This Row],[HCCP15]]</f>
        <v>12</v>
      </c>
      <c r="KP54" s="15">
        <f>Sug0.5[[#This Row],[HCCP16]]</f>
        <v>7</v>
      </c>
      <c r="KQ54" s="15">
        <f>Sug0.5[[#This Row],[HCCP17]]</f>
        <v>10</v>
      </c>
      <c r="KR54" s="15">
        <f>Sug0.5[[#This Row],[HCCP18]]</f>
        <v>5</v>
      </c>
      <c r="KS54" s="15">
        <f>Sug0.5[[#This Row],[HCCP19]]</f>
        <v>14</v>
      </c>
      <c r="KT54" s="15">
        <f>Sug0.5[[#This Row],[HCCP20]]</f>
        <v>9</v>
      </c>
      <c r="KU54" s="15">
        <f>Sug0.5[[#This Row],[HCCP21]]</f>
        <v>9</v>
      </c>
      <c r="KV54" s="15">
        <f>Sug0.5[[#This Row],[HCCP22]]</f>
        <v>8</v>
      </c>
      <c r="KW54" s="15">
        <f>Sug0.5[[#This Row],[HCCP23]]</f>
        <v>13</v>
      </c>
      <c r="KX54" s="15">
        <f>Sug0.5[[#This Row],[HCCP24]]</f>
        <v>14</v>
      </c>
      <c r="KY54" s="15">
        <f>Sug0.5[[#This Row],[HCCP25]]</f>
        <v>14</v>
      </c>
      <c r="KZ54" s="15">
        <f>Sug0.5[[#This Row],[HCCP26]]</f>
        <v>21</v>
      </c>
      <c r="LA54" s="15">
        <f>Sug0.5[[#This Row],[HCCP27]]</f>
        <v>17</v>
      </c>
      <c r="LB54" s="15">
        <f>Reg[[#This Row],[CHDP2]]</f>
        <v>1507</v>
      </c>
      <c r="LC54" s="15">
        <f>Reg[[#This Row],[CHDP3]]</f>
        <v>1553</v>
      </c>
      <c r="LD54" s="15">
        <f>Reg[[#This Row],[CHDP4]]</f>
        <v>1574</v>
      </c>
      <c r="LE54" s="15">
        <f>Reg[[#This Row],[CHDP5]]</f>
        <v>1582</v>
      </c>
      <c r="LF54" s="15">
        <f>Reg[[#This Row],[CHDP6]]</f>
        <v>1608</v>
      </c>
      <c r="LG54" s="15">
        <f>Reg[[#This Row],[CHDP7]]</f>
        <v>1637</v>
      </c>
      <c r="LH54" s="15">
        <f>Reg[[#This Row],[CHDP8]]</f>
        <v>1649</v>
      </c>
      <c r="LI54" s="15">
        <f>Reg[[#This Row],[CHDP9]]</f>
        <v>1679</v>
      </c>
      <c r="LJ54" s="15">
        <f>Reg[[#This Row],[CHDP10]]</f>
        <v>1691</v>
      </c>
      <c r="LK54" s="15">
        <f>Reg[[#This Row],[CHDP11]]</f>
        <v>1709</v>
      </c>
      <c r="LL54" s="15">
        <f>Reg[[#This Row],[CHDP12]]</f>
        <v>1713</v>
      </c>
      <c r="LM54" s="15">
        <f>Reg[[#This Row],[CHDP13]]</f>
        <v>1716</v>
      </c>
      <c r="LN54" s="15">
        <f>Reg[[#This Row],[CHDP14]]</f>
        <v>1753</v>
      </c>
      <c r="LO54" s="15">
        <f>Reg[[#This Row],[CHDP15]]</f>
        <v>1772</v>
      </c>
      <c r="LP54" s="15">
        <f>Reg[[#This Row],[CHDP16]]</f>
        <v>1802</v>
      </c>
      <c r="LQ54" s="15">
        <f>Reg[[#This Row],[CHDP17]]</f>
        <v>1809</v>
      </c>
      <c r="LR54" s="15">
        <f>Reg[[#This Row],[CHDP18]]</f>
        <v>1816</v>
      </c>
      <c r="LS54" s="15">
        <f>Reg[[#This Row],[CHDP19]]</f>
        <v>1827</v>
      </c>
      <c r="LT54" s="15">
        <f>Reg[[#This Row],[CHDP20]]</f>
        <v>1859</v>
      </c>
      <c r="LU54" s="15">
        <f>Reg[[#This Row],[CHDP21]]</f>
        <v>1899</v>
      </c>
      <c r="LV54" s="15">
        <f>Reg[[#This Row],[CHDP22]]</f>
        <v>1931</v>
      </c>
      <c r="LW54" s="15">
        <f>Reg[[#This Row],[CHDP23]]</f>
        <v>1962</v>
      </c>
      <c r="LX54" s="15">
        <f>Reg[[#This Row],[CHDP24]]</f>
        <v>1961</v>
      </c>
      <c r="LY54" s="15">
        <f>Reg[[#This Row],[CHDP25]]</f>
        <v>1996</v>
      </c>
      <c r="LZ54" s="15">
        <f>Reg[[#This Row],[CHDP26]]</f>
        <v>2013</v>
      </c>
      <c r="MA54" s="15">
        <f>Reg[[#This Row],[CHDP27]]</f>
        <v>2031</v>
      </c>
      <c r="MB54" s="15">
        <f>Sug0.2[[#This Row],[CHDP2]]</f>
        <v>1507</v>
      </c>
      <c r="MC54" s="15">
        <f>Sug0.2[[#This Row],[CHDP3]]</f>
        <v>1553</v>
      </c>
      <c r="MD54" s="15">
        <f>Sug0.2[[#This Row],[CHDP4]]</f>
        <v>1574</v>
      </c>
      <c r="ME54" s="15">
        <f>Sug0.2[[#This Row],[CHDP5]]</f>
        <v>1582</v>
      </c>
      <c r="MF54" s="15">
        <f>Sug0.2[[#This Row],[CHDP6]]</f>
        <v>1606</v>
      </c>
      <c r="MG54" s="15">
        <f>Sug0.2[[#This Row],[CHDP7]]</f>
        <v>1635</v>
      </c>
      <c r="MH54" s="15">
        <f>Sug0.2[[#This Row],[CHDP8]]</f>
        <v>1646</v>
      </c>
      <c r="MI54" s="15">
        <f>Sug0.2[[#This Row],[CHDP9]]</f>
        <v>1676</v>
      </c>
      <c r="MJ54" s="15">
        <f>Sug0.2[[#This Row],[CHDP10]]</f>
        <v>1687</v>
      </c>
      <c r="MK54" s="15">
        <f>Sug0.2[[#This Row],[CHDP11]]</f>
        <v>1704</v>
      </c>
      <c r="ML54" s="15">
        <f>Sug0.2[[#This Row],[CHDP12]]</f>
        <v>1707</v>
      </c>
      <c r="MM54" s="15">
        <f>Sug0.2[[#This Row],[CHDP13]]</f>
        <v>1710</v>
      </c>
      <c r="MN54" s="15">
        <f>Sug0.2[[#This Row],[CHDP14]]</f>
        <v>1747</v>
      </c>
      <c r="MO54" s="15">
        <f>Sug0.2[[#This Row],[CHDP15]]</f>
        <v>1765</v>
      </c>
      <c r="MP54" s="15">
        <f>Sug0.2[[#This Row],[CHDP16]]</f>
        <v>1795</v>
      </c>
      <c r="MQ54" s="15">
        <f>Sug0.2[[#This Row],[CHDP17]]</f>
        <v>1800</v>
      </c>
      <c r="MR54" s="15">
        <f>Sug0.2[[#This Row],[CHDP18]]</f>
        <v>1807</v>
      </c>
      <c r="MS54" s="15">
        <f>Sug0.2[[#This Row],[CHDP19]]</f>
        <v>1817</v>
      </c>
      <c r="MT54" s="15">
        <f>Sug0.2[[#This Row],[CHDP20]]</f>
        <v>1850</v>
      </c>
      <c r="MU54" s="15">
        <f>Sug0.2[[#This Row],[CHDP21]]</f>
        <v>1890</v>
      </c>
      <c r="MV54" s="15">
        <f>Sug0.2[[#This Row],[CHDP22]]</f>
        <v>1920</v>
      </c>
      <c r="MW54" s="15">
        <f>Sug0.2[[#This Row],[CHDP23]]</f>
        <v>1947</v>
      </c>
      <c r="MX54" s="15">
        <f>Sug0.2[[#This Row],[CHDP24]]</f>
        <v>1947</v>
      </c>
      <c r="MY54" s="15">
        <f>Sug0.2[[#This Row],[CHDP25]]</f>
        <v>1979</v>
      </c>
      <c r="MZ54" s="15">
        <f>Sug0.2[[#This Row],[CHDP26]]</f>
        <v>1997</v>
      </c>
      <c r="NA54" s="15">
        <f>Sug0.2[[#This Row],[CHDP27]]</f>
        <v>2015</v>
      </c>
      <c r="NB54" s="15">
        <f>Sug0.5[[#This Row],[CHDP2]]</f>
        <v>1507</v>
      </c>
      <c r="NC54" s="15">
        <f>Sug0.5[[#This Row],[CHDP3]]</f>
        <v>1553</v>
      </c>
      <c r="ND54" s="15">
        <f>Sug0.5[[#This Row],[CHDP4]]</f>
        <v>1574</v>
      </c>
      <c r="NE54" s="15">
        <f>Sug0.5[[#This Row],[CHDP5]]</f>
        <v>1582</v>
      </c>
      <c r="NF54" s="15">
        <f>Sug0.5[[#This Row],[CHDP6]]</f>
        <v>1605</v>
      </c>
      <c r="NG54" s="15">
        <f>Sug0.5[[#This Row],[CHDP7]]</f>
        <v>1633</v>
      </c>
      <c r="NH54" s="15">
        <f>Sug0.5[[#This Row],[CHDP8]]</f>
        <v>1644</v>
      </c>
      <c r="NI54" s="15">
        <f>Sug0.5[[#This Row],[CHDP9]]</f>
        <v>1673</v>
      </c>
      <c r="NJ54" s="15">
        <f>Sug0.5[[#This Row],[CHDP10]]</f>
        <v>1682</v>
      </c>
      <c r="NK54" s="15">
        <f>Sug0.5[[#This Row],[CHDP11]]</f>
        <v>1698</v>
      </c>
      <c r="NL54" s="15">
        <f>Sug0.5[[#This Row],[CHDP12]]</f>
        <v>1702</v>
      </c>
      <c r="NM54" s="15">
        <f>Sug0.5[[#This Row],[CHDP13]]</f>
        <v>1704</v>
      </c>
      <c r="NN54" s="15">
        <f>Sug0.5[[#This Row],[CHDP14]]</f>
        <v>1737</v>
      </c>
      <c r="NO54" s="15">
        <f>Sug0.5[[#This Row],[CHDP15]]</f>
        <v>1755</v>
      </c>
      <c r="NP54" s="15">
        <f>Sug0.5[[#This Row],[CHDP16]]</f>
        <v>1784</v>
      </c>
      <c r="NQ54" s="15">
        <f>Sug0.5[[#This Row],[CHDP17]]</f>
        <v>1789</v>
      </c>
      <c r="NR54" s="15">
        <f>Sug0.5[[#This Row],[CHDP18]]</f>
        <v>1790</v>
      </c>
      <c r="NS54" s="15">
        <f>Sug0.5[[#This Row],[CHDP19]]</f>
        <v>1793</v>
      </c>
      <c r="NT54" s="15">
        <f>Sug0.5[[#This Row],[CHDP20]]</f>
        <v>1827</v>
      </c>
      <c r="NU54" s="15">
        <f>Sug0.5[[#This Row],[CHDP21]]</f>
        <v>1869</v>
      </c>
      <c r="NV54" s="15">
        <f>Sug0.5[[#This Row],[CHDP22]]</f>
        <v>1897</v>
      </c>
      <c r="NW54" s="15">
        <f>Sug0.5[[#This Row],[CHDP23]]</f>
        <v>1930</v>
      </c>
      <c r="NX54" s="15">
        <f>Sug0.5[[#This Row],[CHDP24]]</f>
        <v>1933</v>
      </c>
      <c r="NY54" s="15">
        <f>Sug0.5[[#This Row],[CHDP25]]</f>
        <v>1970</v>
      </c>
      <c r="NZ54" s="15">
        <f>Sug0.5[[#This Row],[CHDP26]]</f>
        <v>1984</v>
      </c>
      <c r="OA54" s="15">
        <f>Sug0.5[[#This Row],[CHDP27]]</f>
        <v>1996</v>
      </c>
      <c r="OB54" s="15">
        <f>Reg[[#This Row],[T2DP2]]</f>
        <v>2134</v>
      </c>
      <c r="OC54" s="15">
        <f>Reg[[#This Row],[T2DP3]]</f>
        <v>2194</v>
      </c>
      <c r="OD54" s="15">
        <f>Reg[[#This Row],[T2DP4]]</f>
        <v>2260</v>
      </c>
      <c r="OE54" s="15">
        <f>Reg[[#This Row],[T2DP5]]</f>
        <v>2344</v>
      </c>
      <c r="OF54" s="15">
        <f>Reg[[#This Row],[T2DP6]]</f>
        <v>2466</v>
      </c>
      <c r="OG54" s="15">
        <f>Reg[[#This Row],[T2DP7]]</f>
        <v>2569</v>
      </c>
      <c r="OH54" s="15">
        <f>Reg[[#This Row],[T2DP8]]</f>
        <v>2629</v>
      </c>
      <c r="OI54" s="15">
        <f>Reg[[#This Row],[T2DP9]]</f>
        <v>2735</v>
      </c>
      <c r="OJ54" s="15">
        <f>Reg[[#This Row],[T2DP10]]</f>
        <v>2839</v>
      </c>
      <c r="OK54" s="15">
        <f>Reg[[#This Row],[T2DP11]]</f>
        <v>2932</v>
      </c>
      <c r="OL54" s="15">
        <f>Reg[[#This Row],[T2DP12]]</f>
        <v>2980</v>
      </c>
      <c r="OM54" s="15">
        <f>Reg[[#This Row],[T2DP13]]</f>
        <v>3072</v>
      </c>
      <c r="ON54" s="15">
        <f>Reg[[#This Row],[T2DP14]]</f>
        <v>3153</v>
      </c>
      <c r="OO54" s="15">
        <f>Reg[[#This Row],[T2DP15]]</f>
        <v>3213</v>
      </c>
      <c r="OP54" s="15">
        <f>Reg[[#This Row],[T2DP16]]</f>
        <v>3258</v>
      </c>
      <c r="OQ54" s="15">
        <f>Reg[[#This Row],[T2DP17]]</f>
        <v>3350</v>
      </c>
      <c r="OR54" s="15">
        <f>Reg[[#This Row],[T2DP18]]</f>
        <v>3447</v>
      </c>
      <c r="OS54" s="15">
        <f>Reg[[#This Row],[T2DP19]]</f>
        <v>3567</v>
      </c>
      <c r="OT54" s="15">
        <f>Reg[[#This Row],[T2DP20]]</f>
        <v>3616</v>
      </c>
      <c r="OU54" s="15">
        <f>Reg[[#This Row],[T2DP21]]</f>
        <v>3698</v>
      </c>
      <c r="OV54" s="15">
        <f>Reg[[#This Row],[T2DP22]]</f>
        <v>3754</v>
      </c>
      <c r="OW54" s="15">
        <f>Reg[[#This Row],[T2DP23]]</f>
        <v>3824</v>
      </c>
      <c r="OX54" s="15">
        <f>Reg[[#This Row],[T2DP24]]</f>
        <v>3880</v>
      </c>
      <c r="OY54" s="15">
        <f>Reg[[#This Row],[T2DP25]]</f>
        <v>3906</v>
      </c>
      <c r="OZ54" s="15">
        <f>Reg[[#This Row],[T2DP26]]</f>
        <v>3958</v>
      </c>
      <c r="PA54" s="15">
        <f>Reg[[#This Row],[T2DP27]]</f>
        <v>4009</v>
      </c>
      <c r="PB54" s="15">
        <f>Sug0.2[[#This Row],[T2DP2]]</f>
        <v>2134</v>
      </c>
      <c r="PC54" s="15">
        <f>Sug0.2[[#This Row],[T2DP3]]</f>
        <v>2194</v>
      </c>
      <c r="PD54" s="15">
        <f>Sug0.2[[#This Row],[T2DP4]]</f>
        <v>2260</v>
      </c>
      <c r="PE54" s="15">
        <f>Sug0.2[[#This Row],[T2DP5]]</f>
        <v>2341</v>
      </c>
      <c r="PF54" s="15">
        <f>Sug0.2[[#This Row],[T2DP6]]</f>
        <v>2462</v>
      </c>
      <c r="PG54" s="15">
        <f>Sug0.2[[#This Row],[T2DP7]]</f>
        <v>2563</v>
      </c>
      <c r="PH54" s="15">
        <f>Sug0.2[[#This Row],[T2DP8]]</f>
        <v>2621</v>
      </c>
      <c r="PI54" s="15">
        <f>Sug0.2[[#This Row],[T2DP9]]</f>
        <v>2726</v>
      </c>
      <c r="PJ54" s="15">
        <f>Sug0.2[[#This Row],[T2DP10]]</f>
        <v>2829</v>
      </c>
      <c r="PK54" s="15">
        <f>Sug0.2[[#This Row],[T2DP11]]</f>
        <v>2922</v>
      </c>
      <c r="PL54" s="15">
        <f>Sug0.2[[#This Row],[T2DP12]]</f>
        <v>2969</v>
      </c>
      <c r="PM54" s="15">
        <f>Sug0.2[[#This Row],[T2DP13]]</f>
        <v>3059</v>
      </c>
      <c r="PN54" s="15">
        <f>Sug0.2[[#This Row],[T2DP14]]</f>
        <v>3139</v>
      </c>
      <c r="PO54" s="15">
        <f>Sug0.2[[#This Row],[T2DP15]]</f>
        <v>3198</v>
      </c>
      <c r="PP54" s="15">
        <f>Sug0.2[[#This Row],[T2DP16]]</f>
        <v>3240</v>
      </c>
      <c r="PQ54" s="15">
        <f>Sug0.2[[#This Row],[T2DP17]]</f>
        <v>3330</v>
      </c>
      <c r="PR54" s="15">
        <f>Sug0.2[[#This Row],[T2DP18]]</f>
        <v>3424</v>
      </c>
      <c r="PS54" s="15">
        <f>Sug0.2[[#This Row],[T2DP19]]</f>
        <v>3543</v>
      </c>
      <c r="PT54" s="15">
        <f>Sug0.2[[#This Row],[T2DP20]]</f>
        <v>3589</v>
      </c>
      <c r="PU54" s="15">
        <f>Sug0.2[[#This Row],[T2DP21]]</f>
        <v>3669</v>
      </c>
      <c r="PV54" s="15">
        <f>Sug0.2[[#This Row],[T2DP22]]</f>
        <v>3722</v>
      </c>
      <c r="PW54" s="15">
        <f>Sug0.2[[#This Row],[T2DP23]]</f>
        <v>3792</v>
      </c>
      <c r="PX54" s="15">
        <f>Sug0.2[[#This Row],[T2DP24]]</f>
        <v>3847</v>
      </c>
      <c r="PY54" s="15">
        <f>Sug0.2[[#This Row],[T2DP25]]</f>
        <v>3876</v>
      </c>
      <c r="PZ54" s="15">
        <f>Sug0.2[[#This Row],[T2DP26]]</f>
        <v>3927</v>
      </c>
      <c r="QA54" s="15">
        <f>Sug0.2[[#This Row],[T2DP27]]</f>
        <v>3975</v>
      </c>
      <c r="QB54" s="15">
        <f>Sug0.5[[#This Row],[T2DP2]]</f>
        <v>2134</v>
      </c>
      <c r="QC54" s="15">
        <f>Sug0.5[[#This Row],[T2DP3]]</f>
        <v>2194</v>
      </c>
      <c r="QD54" s="15">
        <f>Sug0.5[[#This Row],[T2DP4]]</f>
        <v>2259</v>
      </c>
      <c r="QE54" s="15">
        <f>Sug0.5[[#This Row],[T2DP5]]</f>
        <v>2340</v>
      </c>
      <c r="QF54" s="15">
        <f>Sug0.5[[#This Row],[T2DP6]]</f>
        <v>2458</v>
      </c>
      <c r="QG54" s="15">
        <f>Sug0.5[[#This Row],[T2DP7]]</f>
        <v>2559</v>
      </c>
      <c r="QH54" s="15">
        <f>Sug0.5[[#This Row],[T2DP8]]</f>
        <v>2615</v>
      </c>
      <c r="QI54" s="15">
        <f>Sug0.5[[#This Row],[T2DP9]]</f>
        <v>2719</v>
      </c>
      <c r="QJ54" s="15">
        <f>Sug0.5[[#This Row],[T2DP10]]</f>
        <v>2819</v>
      </c>
      <c r="QK54" s="15">
        <f>Sug0.5[[#This Row],[T2DP11]]</f>
        <v>2907</v>
      </c>
      <c r="QL54" s="15">
        <f>Sug0.5[[#This Row],[T2DP12]]</f>
        <v>2955</v>
      </c>
      <c r="QM54" s="15">
        <f>Sug0.5[[#This Row],[T2DP13]]</f>
        <v>3041</v>
      </c>
      <c r="QN54" s="15">
        <f>Sug0.5[[#This Row],[T2DP14]]</f>
        <v>3112</v>
      </c>
      <c r="QO54" s="15">
        <f>Sug0.5[[#This Row],[T2DP15]]</f>
        <v>3163</v>
      </c>
      <c r="QP54" s="15">
        <f>Sug0.5[[#This Row],[T2DP16]]</f>
        <v>3203</v>
      </c>
      <c r="QQ54" s="15">
        <f>Sug0.5[[#This Row],[T2DP17]]</f>
        <v>3295</v>
      </c>
      <c r="QR54" s="15">
        <f>Sug0.5[[#This Row],[T2DP18]]</f>
        <v>3385</v>
      </c>
      <c r="QS54" s="15">
        <f>Sug0.5[[#This Row],[T2DP19]]</f>
        <v>3499</v>
      </c>
      <c r="QT54" s="15">
        <f>Sug0.5[[#This Row],[T2DP20]]</f>
        <v>3545</v>
      </c>
      <c r="QU54" s="15">
        <f>Sug0.5[[#This Row],[T2DP21]]</f>
        <v>3626</v>
      </c>
      <c r="QV54" s="15">
        <f>Sug0.5[[#This Row],[T2DP22]]</f>
        <v>3675</v>
      </c>
      <c r="QW54" s="15">
        <f>Sug0.5[[#This Row],[T2DP23]]</f>
        <v>3739</v>
      </c>
      <c r="QX54" s="15">
        <f>Sug0.5[[#This Row],[T2DP24]]</f>
        <v>3790</v>
      </c>
      <c r="QY54" s="15">
        <f>Sug0.5[[#This Row],[T2DP25]]</f>
        <v>3819</v>
      </c>
      <c r="QZ54" s="15">
        <f>Sug0.5[[#This Row],[T2DP26]]</f>
        <v>3865</v>
      </c>
      <c r="RA54" s="15">
        <f>Sug0.5[[#This Row],[T2DP27]]</f>
        <v>3911</v>
      </c>
      <c r="RB54" s="15">
        <f>Reg[[#This Row],[OVEP2]]</f>
        <v>7343</v>
      </c>
      <c r="RC54" s="15">
        <f>Reg[[#This Row],[OVEP3]]</f>
        <v>7430</v>
      </c>
      <c r="RD54" s="15">
        <f>Reg[[#This Row],[OVEP4]]</f>
        <v>7584</v>
      </c>
      <c r="RE54" s="15">
        <f>Reg[[#This Row],[OVEP5]]</f>
        <v>7723</v>
      </c>
      <c r="RF54" s="15">
        <f>Reg[[#This Row],[OVEP6]]</f>
        <v>7833</v>
      </c>
      <c r="RG54" s="15">
        <f>Reg[[#This Row],[OVEP7]]</f>
        <v>7942</v>
      </c>
      <c r="RH54" s="15">
        <f>Reg[[#This Row],[OVEP8]]</f>
        <v>7977</v>
      </c>
      <c r="RI54" s="15">
        <f>Reg[[#This Row],[OVEP9]]</f>
        <v>8075</v>
      </c>
      <c r="RJ54" s="15">
        <f>Reg[[#This Row],[OVEP10]]</f>
        <v>8148</v>
      </c>
      <c r="RK54" s="15">
        <f>Reg[[#This Row],[OVEP11]]</f>
        <v>8208</v>
      </c>
      <c r="RL54" s="15">
        <f>Reg[[#This Row],[OVEP12]]</f>
        <v>8283</v>
      </c>
      <c r="RM54" s="15">
        <f>Reg[[#This Row],[OVEP13]]</f>
        <v>8380</v>
      </c>
      <c r="RN54" s="15">
        <f>Reg[[#This Row],[OVEP14]]</f>
        <v>8511</v>
      </c>
      <c r="RO54" s="15">
        <f>Reg[[#This Row],[OVEP15]]</f>
        <v>8621</v>
      </c>
      <c r="RP54" s="15">
        <f>Reg[[#This Row],[OVEP16]]</f>
        <v>8681</v>
      </c>
      <c r="RQ54" s="15">
        <f>Reg[[#This Row],[OVEP17]]</f>
        <v>8771</v>
      </c>
      <c r="RR54" s="15">
        <f>Reg[[#This Row],[OVEP18]]</f>
        <v>8828</v>
      </c>
      <c r="RS54" s="15">
        <f>Reg[[#This Row],[OVEP19]]</f>
        <v>8782</v>
      </c>
      <c r="RT54" s="15">
        <f>Reg[[#This Row],[OVEP20]]</f>
        <v>8781</v>
      </c>
      <c r="RU54" s="15">
        <f>Reg[[#This Row],[OVEP21]]</f>
        <v>8769</v>
      </c>
      <c r="RV54" s="15">
        <f>Reg[[#This Row],[OVEP22]]</f>
        <v>8751</v>
      </c>
      <c r="RW54" s="15">
        <f>Reg[[#This Row],[OVEP23]]</f>
        <v>8724</v>
      </c>
      <c r="RX54" s="15">
        <f>Reg[[#This Row],[OVEP24]]</f>
        <v>8844</v>
      </c>
      <c r="RY54" s="15">
        <f>Reg[[#This Row],[OVEP25]]</f>
        <v>8786</v>
      </c>
      <c r="RZ54" s="15">
        <f>Reg[[#This Row],[OVEP26]]</f>
        <v>8804</v>
      </c>
      <c r="SA54" s="15">
        <f>Reg[[#This Row],[OVEP27]]</f>
        <v>8827</v>
      </c>
      <c r="SB54" s="15">
        <f>Sug0.2[[#This Row],[OVEP2]]</f>
        <v>7343</v>
      </c>
      <c r="SC54" s="15">
        <f>Sug0.2[[#This Row],[OVEP3]]</f>
        <v>7424</v>
      </c>
      <c r="SD54" s="15">
        <f>Sug0.2[[#This Row],[OVEP4]]</f>
        <v>7577</v>
      </c>
      <c r="SE54" s="15">
        <f>Sug0.2[[#This Row],[OVEP5]]</f>
        <v>7710</v>
      </c>
      <c r="SF54" s="15">
        <f>Sug0.2[[#This Row],[OVEP6]]</f>
        <v>7822</v>
      </c>
      <c r="SG54" s="15">
        <f>Sug0.2[[#This Row],[OVEP7]]</f>
        <v>7933</v>
      </c>
      <c r="SH54" s="15">
        <f>Sug0.2[[#This Row],[OVEP8]]</f>
        <v>7967</v>
      </c>
      <c r="SI54" s="15">
        <f>Sug0.2[[#This Row],[OVEP9]]</f>
        <v>8056</v>
      </c>
      <c r="SJ54" s="15">
        <f>Sug0.2[[#This Row],[OVEP10]]</f>
        <v>8133</v>
      </c>
      <c r="SK54" s="15">
        <f>Sug0.2[[#This Row],[OVEP11]]</f>
        <v>8196</v>
      </c>
      <c r="SL54" s="15">
        <f>Sug0.2[[#This Row],[OVEP12]]</f>
        <v>8270</v>
      </c>
      <c r="SM54" s="15">
        <f>Sug0.2[[#This Row],[OVEP13]]</f>
        <v>8355</v>
      </c>
      <c r="SN54" s="15">
        <f>Sug0.2[[#This Row],[OVEP14]]</f>
        <v>8473</v>
      </c>
      <c r="SO54" s="15">
        <f>Sug0.2[[#This Row],[OVEP15]]</f>
        <v>8579</v>
      </c>
      <c r="SP54" s="15">
        <f>Sug0.2[[#This Row],[OVEP16]]</f>
        <v>8654</v>
      </c>
      <c r="SQ54" s="15">
        <f>Sug0.2[[#This Row],[OVEP17]]</f>
        <v>8746</v>
      </c>
      <c r="SR54" s="15">
        <f>Sug0.2[[#This Row],[OVEP18]]</f>
        <v>8806</v>
      </c>
      <c r="SS54" s="15">
        <f>Sug0.2[[#This Row],[OVEP19]]</f>
        <v>8768</v>
      </c>
      <c r="ST54" s="15">
        <f>Sug0.2[[#This Row],[OVEP20]]</f>
        <v>8769</v>
      </c>
      <c r="SU54" s="15">
        <f>Sug0.2[[#This Row],[OVEP21]]</f>
        <v>8750</v>
      </c>
      <c r="SV54" s="15">
        <f>Sug0.2[[#This Row],[OVEP22]]</f>
        <v>8722</v>
      </c>
      <c r="SW54" s="15">
        <f>Sug0.2[[#This Row],[OVEP23]]</f>
        <v>8698</v>
      </c>
      <c r="SX54" s="15">
        <f>Sug0.2[[#This Row],[OVEP24]]</f>
        <v>8815</v>
      </c>
      <c r="SY54" s="15">
        <f>Sug0.2[[#This Row],[OVEP25]]</f>
        <v>8776</v>
      </c>
      <c r="SZ54" s="15">
        <f>Sug0.2[[#This Row],[OVEP26]]</f>
        <v>8797</v>
      </c>
      <c r="TA54" s="15">
        <f>Sug0.2[[#This Row],[OVEP27]]</f>
        <v>8811</v>
      </c>
      <c r="TB54" s="15">
        <f>Sug0.5[[#This Row],[OVEP2]]</f>
        <v>7343</v>
      </c>
      <c r="TC54" s="15">
        <f>Sug0.5[[#This Row],[OVEP3]]</f>
        <v>7413</v>
      </c>
      <c r="TD54" s="15">
        <f>Sug0.5[[#This Row],[OVEP4]]</f>
        <v>7568</v>
      </c>
      <c r="TE54" s="15">
        <f>Sug0.5[[#This Row],[OVEP5]]</f>
        <v>7696</v>
      </c>
      <c r="TF54" s="15">
        <f>Sug0.5[[#This Row],[OVEP6]]</f>
        <v>7800</v>
      </c>
      <c r="TG54" s="15">
        <f>Sug0.5[[#This Row],[OVEP7]]</f>
        <v>7906</v>
      </c>
      <c r="TH54" s="15">
        <f>Sug0.5[[#This Row],[OVEP8]]</f>
        <v>7949</v>
      </c>
      <c r="TI54" s="15">
        <f>Sug0.5[[#This Row],[OVEP9]]</f>
        <v>8046</v>
      </c>
      <c r="TJ54" s="15">
        <f>Sug0.5[[#This Row],[OVEP10]]</f>
        <v>8125</v>
      </c>
      <c r="TK54" s="15">
        <f>Sug0.5[[#This Row],[OVEP11]]</f>
        <v>8174</v>
      </c>
      <c r="TL54" s="15">
        <f>Sug0.5[[#This Row],[OVEP12]]</f>
        <v>8254</v>
      </c>
      <c r="TM54" s="15">
        <f>Sug0.5[[#This Row],[OVEP13]]</f>
        <v>8342</v>
      </c>
      <c r="TN54" s="15">
        <f>Sug0.5[[#This Row],[OVEP14]]</f>
        <v>8462</v>
      </c>
      <c r="TO54" s="15">
        <f>Sug0.5[[#This Row],[OVEP15]]</f>
        <v>8571</v>
      </c>
      <c r="TP54" s="15">
        <f>Sug0.5[[#This Row],[OVEP16]]</f>
        <v>8645</v>
      </c>
      <c r="TQ54" s="15">
        <f>Sug0.5[[#This Row],[OVEP17]]</f>
        <v>8717</v>
      </c>
      <c r="TR54" s="15">
        <f>Sug0.5[[#This Row],[OVEP18]]</f>
        <v>8779</v>
      </c>
      <c r="TS54" s="15">
        <f>Sug0.5[[#This Row],[OVEP19]]</f>
        <v>8738</v>
      </c>
      <c r="TT54" s="15">
        <f>Sug0.5[[#This Row],[OVEP20]]</f>
        <v>8727</v>
      </c>
      <c r="TU54" s="15">
        <f>Sug0.5[[#This Row],[OVEP21]]</f>
        <v>8735</v>
      </c>
      <c r="TV54" s="15">
        <f>Sug0.5[[#This Row],[OVEP22]]</f>
        <v>8711</v>
      </c>
      <c r="TW54" s="15">
        <f>Sug0.5[[#This Row],[OVEP23]]</f>
        <v>8696</v>
      </c>
      <c r="TX54" s="15">
        <f>Sug0.5[[#This Row],[OVEP24]]</f>
        <v>8799</v>
      </c>
      <c r="TY54" s="15">
        <f>Sug0.5[[#This Row],[OVEP25]]</f>
        <v>8763</v>
      </c>
      <c r="TZ54" s="15">
        <f>Sug0.5[[#This Row],[OVEP26]]</f>
        <v>8789</v>
      </c>
      <c r="UA54" s="15">
        <f>Sug0.5[[#This Row],[OVEP27]]</f>
        <v>8807</v>
      </c>
      <c r="UB54" s="15">
        <f>Reg[[#This Row],[OBEP2]]</f>
        <v>8507</v>
      </c>
      <c r="UC54" s="15">
        <f>Reg[[#This Row],[OBEP3]]</f>
        <v>8474</v>
      </c>
      <c r="UD54" s="15">
        <f>Reg[[#This Row],[OBEP4]]</f>
        <v>8414</v>
      </c>
      <c r="UE54" s="15">
        <f>Reg[[#This Row],[OBEP5]]</f>
        <v>8329</v>
      </c>
      <c r="UF54" s="15">
        <f>Reg[[#This Row],[OBEP6]]</f>
        <v>8333</v>
      </c>
      <c r="UG54" s="15">
        <f>Reg[[#This Row],[OBEP7]]</f>
        <v>8316</v>
      </c>
      <c r="UH54" s="15">
        <f>Reg[[#This Row],[OBEP8]]</f>
        <v>8342</v>
      </c>
      <c r="UI54" s="15">
        <f>Reg[[#This Row],[OBEP9]]</f>
        <v>8347</v>
      </c>
      <c r="UJ54" s="15">
        <f>Reg[[#This Row],[OBEP10]]</f>
        <v>8399</v>
      </c>
      <c r="UK54" s="15">
        <f>Reg[[#This Row],[OBEP11]]</f>
        <v>8401</v>
      </c>
      <c r="UL54" s="15">
        <f>Reg[[#This Row],[OBEP12]]</f>
        <v>8406</v>
      </c>
      <c r="UM54" s="15">
        <f>Reg[[#This Row],[OBEP13]]</f>
        <v>8401</v>
      </c>
      <c r="UN54" s="15">
        <f>Reg[[#This Row],[OBEP14]]</f>
        <v>8415</v>
      </c>
      <c r="UO54" s="15">
        <f>Reg[[#This Row],[OBEP15]]</f>
        <v>8396</v>
      </c>
      <c r="UP54" s="15">
        <f>Reg[[#This Row],[OBEP16]]</f>
        <v>8423</v>
      </c>
      <c r="UQ54" s="15">
        <f>Reg[[#This Row],[OBEP17]]</f>
        <v>8500</v>
      </c>
      <c r="UR54" s="15">
        <f>Reg[[#This Row],[OBEP18]]</f>
        <v>8532</v>
      </c>
      <c r="US54" s="15">
        <f>Reg[[#This Row],[OBEP19]]</f>
        <v>8550</v>
      </c>
      <c r="UT54" s="15">
        <f>Reg[[#This Row],[OBEP20]]</f>
        <v>8593</v>
      </c>
      <c r="UU54" s="15">
        <f>Reg[[#This Row],[OBEP21]]</f>
        <v>8672</v>
      </c>
      <c r="UV54" s="15">
        <f>Reg[[#This Row],[OBEP22]]</f>
        <v>8778</v>
      </c>
      <c r="UW54" s="15">
        <f>Reg[[#This Row],[OBEP23]]</f>
        <v>8886</v>
      </c>
      <c r="UX54" s="15">
        <f>Reg[[#This Row],[OBEP24]]</f>
        <v>8872</v>
      </c>
      <c r="UY54" s="15">
        <f>Reg[[#This Row],[OBEP25]]</f>
        <v>8922</v>
      </c>
      <c r="UZ54" s="15">
        <f>Reg[[#This Row],[OBEP26]]</f>
        <v>8943</v>
      </c>
      <c r="VA54" s="15">
        <f>Reg[[#This Row],[OBEP27]]</f>
        <v>8973</v>
      </c>
      <c r="VB54" s="15">
        <f>Sug0.2[[#This Row],[OBEP2]]</f>
        <v>8507</v>
      </c>
      <c r="VC54" s="15">
        <f>Sug0.2[[#This Row],[OBEP3]]</f>
        <v>8468</v>
      </c>
      <c r="VD54" s="15">
        <f>Sug0.2[[#This Row],[OBEP4]]</f>
        <v>8396</v>
      </c>
      <c r="VE54" s="15">
        <f>Sug0.2[[#This Row],[OBEP5]]</f>
        <v>8307</v>
      </c>
      <c r="VF54" s="15">
        <f>Sug0.2[[#This Row],[OBEP6]]</f>
        <v>8302</v>
      </c>
      <c r="VG54" s="15">
        <f>Sug0.2[[#This Row],[OBEP7]]</f>
        <v>8274</v>
      </c>
      <c r="VH54" s="15">
        <f>Sug0.2[[#This Row],[OBEP8]]</f>
        <v>8296</v>
      </c>
      <c r="VI54" s="15">
        <f>Sug0.2[[#This Row],[OBEP9]]</f>
        <v>8290</v>
      </c>
      <c r="VJ54" s="15">
        <f>Sug0.2[[#This Row],[OBEP10]]</f>
        <v>8336</v>
      </c>
      <c r="VK54" s="15">
        <f>Sug0.2[[#This Row],[OBEP11]]</f>
        <v>8333</v>
      </c>
      <c r="VL54" s="15">
        <f>Sug0.2[[#This Row],[OBEP12]]</f>
        <v>8339</v>
      </c>
      <c r="VM54" s="15">
        <f>Sug0.2[[#This Row],[OBEP13]]</f>
        <v>8334</v>
      </c>
      <c r="VN54" s="15">
        <f>Sug0.2[[#This Row],[OBEP14]]</f>
        <v>8350</v>
      </c>
      <c r="VO54" s="15">
        <f>Sug0.2[[#This Row],[OBEP15]]</f>
        <v>8325</v>
      </c>
      <c r="VP54" s="15">
        <f>Sug0.2[[#This Row],[OBEP16]]</f>
        <v>8341</v>
      </c>
      <c r="VQ54" s="15">
        <f>Sug0.2[[#This Row],[OBEP17]]</f>
        <v>8412</v>
      </c>
      <c r="VR54" s="15">
        <f>Sug0.2[[#This Row],[OBEP18]]</f>
        <v>8435</v>
      </c>
      <c r="VS54" s="15">
        <f>Sug0.2[[#This Row],[OBEP19]]</f>
        <v>8446</v>
      </c>
      <c r="VT54" s="15">
        <f>Sug0.2[[#This Row],[OBEP20]]</f>
        <v>8488</v>
      </c>
      <c r="VU54" s="15">
        <f>Sug0.2[[#This Row],[OBEP21]]</f>
        <v>8573</v>
      </c>
      <c r="VV54" s="15">
        <f>Sug0.2[[#This Row],[OBEP22]]</f>
        <v>8681</v>
      </c>
      <c r="VW54" s="15">
        <f>Sug0.2[[#This Row],[OBEP23]]</f>
        <v>8774</v>
      </c>
      <c r="VX54" s="15">
        <f>Sug0.2[[#This Row],[OBEP24]]</f>
        <v>8762</v>
      </c>
      <c r="VY54" s="15">
        <f>Sug0.2[[#This Row],[OBEP25]]</f>
        <v>8806</v>
      </c>
      <c r="VZ54" s="15">
        <f>Sug0.2[[#This Row],[OBEP26]]</f>
        <v>8826</v>
      </c>
      <c r="WA54" s="15">
        <f>Sug0.2[[#This Row],[OBEP27]]</f>
        <v>8857</v>
      </c>
      <c r="WB54" s="15">
        <f>Sug0.5[[#This Row],[OBEP2]]</f>
        <v>8507</v>
      </c>
      <c r="WC54" s="15">
        <f>Sug0.5[[#This Row],[OBEP3]]</f>
        <v>8455</v>
      </c>
      <c r="WD54" s="15">
        <f>Sug0.5[[#This Row],[OBEP4]]</f>
        <v>8364</v>
      </c>
      <c r="WE54" s="15">
        <f>Sug0.5[[#This Row],[OBEP5]]</f>
        <v>8266</v>
      </c>
      <c r="WF54" s="15">
        <f>Sug0.5[[#This Row],[OBEP6]]</f>
        <v>8253</v>
      </c>
      <c r="WG54" s="15">
        <f>Sug0.5[[#This Row],[OBEP7]]</f>
        <v>8213</v>
      </c>
      <c r="WH54" s="15">
        <f>Sug0.5[[#This Row],[OBEP8]]</f>
        <v>8219</v>
      </c>
      <c r="WI54" s="15">
        <f>Sug0.5[[#This Row],[OBEP9]]</f>
        <v>8200</v>
      </c>
      <c r="WJ54" s="15">
        <f>Sug0.5[[#This Row],[OBEP10]]</f>
        <v>8235</v>
      </c>
      <c r="WK54" s="15">
        <f>Sug0.5[[#This Row],[OBEP11]]</f>
        <v>8227</v>
      </c>
      <c r="WL54" s="15">
        <f>Sug0.5[[#This Row],[OBEP12]]</f>
        <v>8230</v>
      </c>
      <c r="WM54" s="15">
        <f>Sug0.5[[#This Row],[OBEP13]]</f>
        <v>8209</v>
      </c>
      <c r="WN54" s="15">
        <f>Sug0.5[[#This Row],[OBEP14]]</f>
        <v>8218</v>
      </c>
      <c r="WO54" s="15">
        <f>Sug0.5[[#This Row],[OBEP15]]</f>
        <v>8183</v>
      </c>
      <c r="WP54" s="15">
        <f>Sug0.5[[#This Row],[OBEP16]]</f>
        <v>8195</v>
      </c>
      <c r="WQ54" s="15">
        <f>Sug0.5[[#This Row],[OBEP17]]</f>
        <v>8260</v>
      </c>
      <c r="WR54" s="15">
        <f>Sug0.5[[#This Row],[OBEP18]]</f>
        <v>8263</v>
      </c>
      <c r="WS54" s="15">
        <f>Sug0.5[[#This Row],[OBEP19]]</f>
        <v>8275</v>
      </c>
      <c r="WT54" s="15">
        <f>Sug0.5[[#This Row],[OBEP20]]</f>
        <v>8311</v>
      </c>
      <c r="WU54" s="15">
        <f>Sug0.5[[#This Row],[OBEP21]]</f>
        <v>8377</v>
      </c>
      <c r="WV54" s="15">
        <f>Sug0.5[[#This Row],[OBEP22]]</f>
        <v>8469</v>
      </c>
      <c r="WW54" s="15">
        <f>Sug0.5[[#This Row],[OBEP23]]</f>
        <v>8551</v>
      </c>
      <c r="WX54" s="15">
        <f>Sug0.5[[#This Row],[OBEP24]]</f>
        <v>8546</v>
      </c>
      <c r="WY54" s="15">
        <f>Sug0.5[[#This Row],[OBEP25]]</f>
        <v>8593</v>
      </c>
      <c r="WZ54" s="15">
        <f>Sug0.5[[#This Row],[OBEP26]]</f>
        <v>8609</v>
      </c>
      <c r="XA54" s="15">
        <f>Sug0.5[[#This Row],[OBEP27]]</f>
        <v>8641</v>
      </c>
    </row>
    <row r="55" spans="2:625" x14ac:dyDescent="0.25">
      <c r="B55" s="11">
        <f>Reg[[#This Row],[STEP2]]</f>
        <v>6340</v>
      </c>
      <c r="C55" s="11">
        <f>Reg[[#This Row],[STEP3]]</f>
        <v>6610</v>
      </c>
      <c r="D55" s="11">
        <f>Reg[[#This Row],[STEP4]]</f>
        <v>6866</v>
      </c>
      <c r="E55" s="11">
        <f>Reg[[#This Row],[STEP5]]</f>
        <v>7094</v>
      </c>
      <c r="F55" s="11">
        <f>Reg[[#This Row],[STEP6]]</f>
        <v>7309</v>
      </c>
      <c r="G55" s="11">
        <f>Reg[[#This Row],[STEP7]]</f>
        <v>7539</v>
      </c>
      <c r="H55" s="11">
        <f>Reg[[#This Row],[STEP8]]</f>
        <v>7688</v>
      </c>
      <c r="I55" s="11">
        <f>Reg[[#This Row],[STEP9]]</f>
        <v>7821</v>
      </c>
      <c r="J55" s="11">
        <f>Reg[[#This Row],[STEP10]]</f>
        <v>7948</v>
      </c>
      <c r="K55" s="11">
        <f>Reg[[#This Row],[STEP11]]</f>
        <v>8046</v>
      </c>
      <c r="L55" s="11">
        <f>Reg[[#This Row],[STEP12]]</f>
        <v>8160</v>
      </c>
      <c r="M55" s="11">
        <f>Reg[[#This Row],[STEP13]]</f>
        <v>8287</v>
      </c>
      <c r="N55" s="11">
        <f>Reg[[#This Row],[STEP14]]</f>
        <v>8366</v>
      </c>
      <c r="O55" s="11">
        <f>Reg[[#This Row],[STEP15]]</f>
        <v>8420</v>
      </c>
      <c r="P55" s="11">
        <f>Reg[[#This Row],[STEP16]]</f>
        <v>8507</v>
      </c>
      <c r="Q55" s="11">
        <f>Reg[[#This Row],[STEP17]]</f>
        <v>8605</v>
      </c>
      <c r="R55" s="11">
        <f>Reg[[#This Row],[STEP18]]</f>
        <v>8689</v>
      </c>
      <c r="S55" s="11">
        <f>Reg[[#This Row],[STEP19]]</f>
        <v>8757</v>
      </c>
      <c r="T55" s="11">
        <f>Reg[[#This Row],[STEP20]]</f>
        <v>8798</v>
      </c>
      <c r="U55" s="11">
        <f>Reg[[#This Row],[STEP21]]</f>
        <v>8877</v>
      </c>
      <c r="V55" s="11">
        <f>Reg[[#This Row],[STEP22]]</f>
        <v>8881</v>
      </c>
      <c r="W55" s="11">
        <f>Reg[[#This Row],[STEP23]]</f>
        <v>8909</v>
      </c>
      <c r="X55" s="11">
        <f>Reg[[#This Row],[STEP24]]</f>
        <v>8965</v>
      </c>
      <c r="Y55" s="11">
        <f>Reg[[#This Row],[STEP25]]</f>
        <v>8954</v>
      </c>
      <c r="Z55" s="11">
        <f>Reg[[#This Row],[STEP26]]</f>
        <v>8925</v>
      </c>
      <c r="AA55" s="11">
        <f>Reg[[#This Row],[STEP27]]</f>
        <v>8894</v>
      </c>
      <c r="AB55" s="11">
        <f>Sug0.2[[#This Row],[STEP2]]</f>
        <v>6340</v>
      </c>
      <c r="AC55" s="11">
        <f>Sug0.2[[#This Row],[STEP3]]</f>
        <v>6588</v>
      </c>
      <c r="AD55" s="11">
        <f>Sug0.2[[#This Row],[STEP4]]</f>
        <v>6819</v>
      </c>
      <c r="AE55" s="11">
        <f>Sug0.2[[#This Row],[STEP5]]</f>
        <v>7029</v>
      </c>
      <c r="AF55" s="11">
        <f>Sug0.2[[#This Row],[STEP6]]</f>
        <v>7235</v>
      </c>
      <c r="AG55" s="11">
        <f>Sug0.2[[#This Row],[STEP7]]</f>
        <v>7430</v>
      </c>
      <c r="AH55" s="11">
        <f>Sug0.2[[#This Row],[STEP8]]</f>
        <v>7570</v>
      </c>
      <c r="AI55" s="11">
        <f>Sug0.2[[#This Row],[STEP9]]</f>
        <v>7701</v>
      </c>
      <c r="AJ55" s="11">
        <f>Sug0.2[[#This Row],[STEP10]]</f>
        <v>7834</v>
      </c>
      <c r="AK55" s="11">
        <f>Sug0.2[[#This Row],[STEP11]]</f>
        <v>7912</v>
      </c>
      <c r="AL55" s="11">
        <f>Sug0.2[[#This Row],[STEP12]]</f>
        <v>8027</v>
      </c>
      <c r="AM55" s="11">
        <f>Sug0.2[[#This Row],[STEP13]]</f>
        <v>8141</v>
      </c>
      <c r="AN55" s="11">
        <f>Sug0.2[[#This Row],[STEP14]]</f>
        <v>8210</v>
      </c>
      <c r="AO55" s="11">
        <f>Sug0.2[[#This Row],[STEP15]]</f>
        <v>8266</v>
      </c>
      <c r="AP55" s="11">
        <f>Sug0.2[[#This Row],[STEP16]]</f>
        <v>8356</v>
      </c>
      <c r="AQ55" s="11">
        <f>Sug0.2[[#This Row],[STEP17]]</f>
        <v>8445</v>
      </c>
      <c r="AR55" s="11">
        <f>Sug0.2[[#This Row],[STEP18]]</f>
        <v>8516</v>
      </c>
      <c r="AS55" s="11">
        <f>Sug0.2[[#This Row],[STEP19]]</f>
        <v>8590</v>
      </c>
      <c r="AT55" s="11">
        <f>Sug0.2[[#This Row],[STEP20]]</f>
        <v>8633</v>
      </c>
      <c r="AU55" s="11">
        <f>Sug0.2[[#This Row],[STEP21]]</f>
        <v>8699</v>
      </c>
      <c r="AV55" s="11">
        <f>Sug0.2[[#This Row],[STEP22]]</f>
        <v>8701</v>
      </c>
      <c r="AW55" s="11">
        <f>Sug0.2[[#This Row],[STEP23]]</f>
        <v>8731</v>
      </c>
      <c r="AX55" s="11">
        <f>Sug0.2[[#This Row],[STEP24]]</f>
        <v>8809</v>
      </c>
      <c r="AY55" s="11">
        <f>Sug0.2[[#This Row],[STEP25]]</f>
        <v>8808</v>
      </c>
      <c r="AZ55" s="11">
        <f>Sug0.2[[#This Row],[STEP26]]</f>
        <v>8805</v>
      </c>
      <c r="BA55" s="11">
        <f>Sug0.2[[#This Row],[STEP27]]</f>
        <v>8784</v>
      </c>
      <c r="BB55" s="11">
        <f>Sug0.5[[#This Row],[STEP2]]</f>
        <v>6340</v>
      </c>
      <c r="BC55" s="11">
        <f>Sug0.5[[#This Row],[STEP3]]</f>
        <v>6509</v>
      </c>
      <c r="BD55" s="11">
        <f>Sug0.5[[#This Row],[STEP4]]</f>
        <v>6692</v>
      </c>
      <c r="BE55" s="11">
        <f>Sug0.5[[#This Row],[STEP5]]</f>
        <v>6870</v>
      </c>
      <c r="BF55" s="11">
        <f>Sug0.5[[#This Row],[STEP6]]</f>
        <v>7030</v>
      </c>
      <c r="BG55" s="11">
        <f>Sug0.5[[#This Row],[STEP7]]</f>
        <v>7219</v>
      </c>
      <c r="BH55" s="11">
        <f>Sug0.5[[#This Row],[STEP8]]</f>
        <v>7316</v>
      </c>
      <c r="BI55" s="11">
        <f>Sug0.5[[#This Row],[STEP9]]</f>
        <v>7435</v>
      </c>
      <c r="BJ55" s="11">
        <f>Sug0.5[[#This Row],[STEP10]]</f>
        <v>7569</v>
      </c>
      <c r="BK55" s="11">
        <f>Sug0.5[[#This Row],[STEP11]]</f>
        <v>7626</v>
      </c>
      <c r="BL55" s="11">
        <f>Sug0.5[[#This Row],[STEP12]]</f>
        <v>7710</v>
      </c>
      <c r="BM55" s="11">
        <f>Sug0.5[[#This Row],[STEP13]]</f>
        <v>7812</v>
      </c>
      <c r="BN55" s="11">
        <f>Sug0.5[[#This Row],[STEP14]]</f>
        <v>7878</v>
      </c>
      <c r="BO55" s="11">
        <f>Sug0.5[[#This Row],[STEP15]]</f>
        <v>7949</v>
      </c>
      <c r="BP55" s="11">
        <f>Sug0.5[[#This Row],[STEP16]]</f>
        <v>8029</v>
      </c>
      <c r="BQ55" s="11">
        <f>Sug0.5[[#This Row],[STEP17]]</f>
        <v>8112</v>
      </c>
      <c r="BR55" s="11">
        <f>Sug0.5[[#This Row],[STEP18]]</f>
        <v>8197</v>
      </c>
      <c r="BS55" s="11">
        <f>Sug0.5[[#This Row],[STEP19]]</f>
        <v>8278</v>
      </c>
      <c r="BT55" s="11">
        <f>Sug0.5[[#This Row],[STEP20]]</f>
        <v>8330</v>
      </c>
      <c r="BU55" s="11">
        <f>Sug0.5[[#This Row],[STEP21]]</f>
        <v>8405</v>
      </c>
      <c r="BV55" s="11">
        <f>Sug0.5[[#This Row],[STEP22]]</f>
        <v>8411</v>
      </c>
      <c r="BW55" s="11">
        <f>Sug0.5[[#This Row],[STEP23]]</f>
        <v>8437</v>
      </c>
      <c r="BX55" s="11">
        <f>Sug0.5[[#This Row],[STEP24]]</f>
        <v>8504</v>
      </c>
      <c r="BY55" s="11">
        <f>Sug0.5[[#This Row],[STEP25]]</f>
        <v>8529</v>
      </c>
      <c r="BZ55" s="11">
        <f>Sug0.5[[#This Row],[STEP26]]</f>
        <v>8556</v>
      </c>
      <c r="CA55" s="11">
        <f>Sug0.5[[#This Row],[STEP27]]</f>
        <v>8537</v>
      </c>
      <c r="CB55" s="11">
        <f>Reg[[#This Row],[NASP2]]</f>
        <v>702</v>
      </c>
      <c r="CC55" s="11">
        <f>Reg[[#This Row],[NASP3]]</f>
        <v>848</v>
      </c>
      <c r="CD55" s="11">
        <f>Reg[[#This Row],[NASP4]]</f>
        <v>984</v>
      </c>
      <c r="CE55" s="11">
        <f>Reg[[#This Row],[NASP5]]</f>
        <v>1111</v>
      </c>
      <c r="CF55" s="11">
        <f>Reg[[#This Row],[NASP6]]</f>
        <v>1238</v>
      </c>
      <c r="CG55" s="11">
        <f>Reg[[#This Row],[NASP7]]</f>
        <v>1356</v>
      </c>
      <c r="CH55" s="11">
        <f>Reg[[#This Row],[NASP8]]</f>
        <v>1501</v>
      </c>
      <c r="CI55" s="11">
        <f>Reg[[#This Row],[NASP9]]</f>
        <v>1652</v>
      </c>
      <c r="CJ55" s="11">
        <f>Reg[[#This Row],[NASP10]]</f>
        <v>1764</v>
      </c>
      <c r="CK55" s="11">
        <f>Reg[[#This Row],[NASP11]]</f>
        <v>1885</v>
      </c>
      <c r="CL55" s="11">
        <f>Reg[[#This Row],[NASP12]]</f>
        <v>1996</v>
      </c>
      <c r="CM55" s="11">
        <f>Reg[[#This Row],[NASP13]]</f>
        <v>2079</v>
      </c>
      <c r="CN55" s="11">
        <f>Reg[[#This Row],[NASP14]]</f>
        <v>2190</v>
      </c>
      <c r="CO55" s="11">
        <f>Reg[[#This Row],[NASP15]]</f>
        <v>2280</v>
      </c>
      <c r="CP55" s="11">
        <f>Reg[[#This Row],[NASP16]]</f>
        <v>2347</v>
      </c>
      <c r="CQ55" s="11">
        <f>Reg[[#This Row],[NASP17]]</f>
        <v>2432</v>
      </c>
      <c r="CR55" s="11">
        <f>Reg[[#This Row],[NASP18]]</f>
        <v>2508</v>
      </c>
      <c r="CS55" s="11">
        <f>Reg[[#This Row],[NASP19]]</f>
        <v>2577</v>
      </c>
      <c r="CT55" s="11">
        <f>Reg[[#This Row],[NASP20]]</f>
        <v>2629</v>
      </c>
      <c r="CU55" s="11">
        <f>Reg[[#This Row],[NASP21]]</f>
        <v>2684</v>
      </c>
      <c r="CV55" s="11">
        <f>Reg[[#This Row],[NASP22]]</f>
        <v>2738</v>
      </c>
      <c r="CW55" s="11">
        <f>Reg[[#This Row],[NASP23]]</f>
        <v>2828</v>
      </c>
      <c r="CX55" s="11">
        <f>Reg[[#This Row],[NASP24]]</f>
        <v>2859</v>
      </c>
      <c r="CY55" s="11">
        <f>Reg[[#This Row],[NASP25]]</f>
        <v>2916</v>
      </c>
      <c r="CZ55" s="11">
        <f>Reg[[#This Row],[NASP26]]</f>
        <v>2990</v>
      </c>
      <c r="DA55" s="11">
        <f>Reg[[#This Row],[NASP27]]</f>
        <v>3041</v>
      </c>
      <c r="DB55" s="11">
        <f>Sug0.2[[#This Row],[NASP2]]</f>
        <v>702</v>
      </c>
      <c r="DC55" s="11">
        <f>Sug0.2[[#This Row],[NASP3]]</f>
        <v>827</v>
      </c>
      <c r="DD55" s="11">
        <f>Sug0.2[[#This Row],[NASP4]]</f>
        <v>952</v>
      </c>
      <c r="DE55" s="11">
        <f>Sug0.2[[#This Row],[NASP5]]</f>
        <v>1064</v>
      </c>
      <c r="DF55" s="11">
        <f>Sug0.2[[#This Row],[NASP6]]</f>
        <v>1179</v>
      </c>
      <c r="DG55" s="11">
        <f>Sug0.2[[#This Row],[NASP7]]</f>
        <v>1294</v>
      </c>
      <c r="DH55" s="11">
        <f>Sug0.2[[#This Row],[NASP8]]</f>
        <v>1420</v>
      </c>
      <c r="DI55" s="11">
        <f>Sug0.2[[#This Row],[NASP9]]</f>
        <v>1553</v>
      </c>
      <c r="DJ55" s="11">
        <f>Sug0.2[[#This Row],[NASP10]]</f>
        <v>1646</v>
      </c>
      <c r="DK55" s="11">
        <f>Sug0.2[[#This Row],[NASP11]]</f>
        <v>1763</v>
      </c>
      <c r="DL55" s="11">
        <f>Sug0.2[[#This Row],[NASP12]]</f>
        <v>1857</v>
      </c>
      <c r="DM55" s="11">
        <f>Sug0.2[[#This Row],[NASP13]]</f>
        <v>1931</v>
      </c>
      <c r="DN55" s="11">
        <f>Sug0.2[[#This Row],[NASP14]]</f>
        <v>2032</v>
      </c>
      <c r="DO55" s="11">
        <f>Sug0.2[[#This Row],[NASP15]]</f>
        <v>2110</v>
      </c>
      <c r="DP55" s="11">
        <f>Sug0.2[[#This Row],[NASP16]]</f>
        <v>2161</v>
      </c>
      <c r="DQ55" s="11">
        <f>Sug0.2[[#This Row],[NASP17]]</f>
        <v>2241</v>
      </c>
      <c r="DR55" s="11">
        <f>Sug0.2[[#This Row],[NASP18]]</f>
        <v>2305</v>
      </c>
      <c r="DS55" s="11">
        <f>Sug0.2[[#This Row],[NASP19]]</f>
        <v>2377</v>
      </c>
      <c r="DT55" s="11">
        <f>Sug0.2[[#This Row],[NASP20]]</f>
        <v>2416</v>
      </c>
      <c r="DU55" s="11">
        <f>Sug0.2[[#This Row],[NASP21]]</f>
        <v>2470</v>
      </c>
      <c r="DV55" s="11">
        <f>Sug0.2[[#This Row],[NASP22]]</f>
        <v>2529</v>
      </c>
      <c r="DW55" s="11">
        <f>Sug0.2[[#This Row],[NASP23]]</f>
        <v>2617</v>
      </c>
      <c r="DX55" s="11">
        <f>Sug0.2[[#This Row],[NASP24]]</f>
        <v>2632</v>
      </c>
      <c r="DY55" s="11">
        <f>Sug0.2[[#This Row],[NASP25]]</f>
        <v>2679</v>
      </c>
      <c r="DZ55" s="11">
        <f>Sug0.2[[#This Row],[NASP26]]</f>
        <v>2749</v>
      </c>
      <c r="EA55" s="11">
        <f>Sug0.2[[#This Row],[NASP27]]</f>
        <v>2798</v>
      </c>
      <c r="EB55" s="15">
        <f>Sug0.5[[#This Row],[NASP2]]</f>
        <v>702</v>
      </c>
      <c r="EC55" s="15">
        <f>Sug0.5[[#This Row],[NASP3]]</f>
        <v>794</v>
      </c>
      <c r="ED55" s="15">
        <f>Sug0.5[[#This Row],[NASP4]]</f>
        <v>898</v>
      </c>
      <c r="EE55" s="15">
        <f>Sug0.5[[#This Row],[NASP5]]</f>
        <v>977</v>
      </c>
      <c r="EF55" s="15">
        <f>Sug0.5[[#This Row],[NASP6]]</f>
        <v>1059</v>
      </c>
      <c r="EG55" s="15">
        <f>Sug0.5[[#This Row],[NASP7]]</f>
        <v>1137</v>
      </c>
      <c r="EH55" s="15">
        <f>Sug0.5[[#This Row],[NASP8]]</f>
        <v>1237</v>
      </c>
      <c r="EI55" s="15">
        <f>Sug0.5[[#This Row],[NASP9]]</f>
        <v>1349</v>
      </c>
      <c r="EJ55" s="15">
        <f>Sug0.5[[#This Row],[NASP10]]</f>
        <v>1410</v>
      </c>
      <c r="EK55" s="15">
        <f>Sug0.5[[#This Row],[NASP11]]</f>
        <v>1500</v>
      </c>
      <c r="EL55" s="15">
        <f>Sug0.5[[#This Row],[NASP12]]</f>
        <v>1582</v>
      </c>
      <c r="EM55" s="15">
        <f>Sug0.5[[#This Row],[NASP13]]</f>
        <v>1650</v>
      </c>
      <c r="EN55" s="15">
        <f>Sug0.5[[#This Row],[NASP14]]</f>
        <v>1738</v>
      </c>
      <c r="EO55" s="15">
        <f>Sug0.5[[#This Row],[NASP15]]</f>
        <v>1788</v>
      </c>
      <c r="EP55" s="15">
        <f>Sug0.5[[#This Row],[NASP16]]</f>
        <v>1835</v>
      </c>
      <c r="EQ55" s="15">
        <f>Sug0.5[[#This Row],[NASP17]]</f>
        <v>1898</v>
      </c>
      <c r="ER55" s="15">
        <f>Sug0.5[[#This Row],[NASP18]]</f>
        <v>1932</v>
      </c>
      <c r="ES55" s="15">
        <f>Sug0.5[[#This Row],[NASP19]]</f>
        <v>1989</v>
      </c>
      <c r="ET55" s="15">
        <f>Sug0.5[[#This Row],[NASP20]]</f>
        <v>2036</v>
      </c>
      <c r="EU55" s="15">
        <f>Sug0.5[[#This Row],[NASP21]]</f>
        <v>2068</v>
      </c>
      <c r="EV55" s="15">
        <f>Sug0.5[[#This Row],[NASP22]]</f>
        <v>2126</v>
      </c>
      <c r="EW55" s="15">
        <f>Sug0.5[[#This Row],[NASP23]]</f>
        <v>2197</v>
      </c>
      <c r="EX55" s="15">
        <f>Sug0.5[[#This Row],[NASP24]]</f>
        <v>2219</v>
      </c>
      <c r="EY55" s="15">
        <f>Sug0.5[[#This Row],[NASP25]]</f>
        <v>2234</v>
      </c>
      <c r="EZ55" s="15">
        <f>Sug0.5[[#This Row],[NASP26]]</f>
        <v>2276</v>
      </c>
      <c r="FA55" s="15">
        <f>Sug0.5[[#This Row],[NASP27]]</f>
        <v>2317</v>
      </c>
      <c r="FB55" s="15">
        <f>Reg[[#This Row],[CIRP2]]</f>
        <v>60</v>
      </c>
      <c r="FC55" s="15">
        <f>Reg[[#This Row],[CIRP3]]</f>
        <v>70</v>
      </c>
      <c r="FD55" s="15">
        <f>Reg[[#This Row],[CIRP4]]</f>
        <v>84</v>
      </c>
      <c r="FE55" s="15">
        <f>Reg[[#This Row],[CIRP5]]</f>
        <v>101</v>
      </c>
      <c r="FF55" s="15">
        <f>Reg[[#This Row],[CIRP6]]</f>
        <v>113</v>
      </c>
      <c r="FG55" s="15">
        <f>Reg[[#This Row],[CIRP7]]</f>
        <v>125</v>
      </c>
      <c r="FH55" s="15">
        <f>Reg[[#This Row],[CIRP8]]</f>
        <v>135</v>
      </c>
      <c r="FI55" s="15">
        <f>Reg[[#This Row],[CIRP9]]</f>
        <v>155</v>
      </c>
      <c r="FJ55" s="15">
        <f>Reg[[#This Row],[CIRP10]]</f>
        <v>163</v>
      </c>
      <c r="FK55" s="15">
        <f>Reg[[#This Row],[CIRP11]]</f>
        <v>181</v>
      </c>
      <c r="FL55" s="15">
        <f>Reg[[#This Row],[CIRP12]]</f>
        <v>202</v>
      </c>
      <c r="FM55" s="15">
        <f>Reg[[#This Row],[CIRP13]]</f>
        <v>219</v>
      </c>
      <c r="FN55" s="15">
        <f>Reg[[#This Row],[CIRP14]]</f>
        <v>246</v>
      </c>
      <c r="FO55" s="15">
        <f>Reg[[#This Row],[CIRP15]]</f>
        <v>261</v>
      </c>
      <c r="FP55" s="15">
        <f>Reg[[#This Row],[CIRP16]]</f>
        <v>284</v>
      </c>
      <c r="FQ55" s="15">
        <f>Reg[[#This Row],[CIRP17]]</f>
        <v>305</v>
      </c>
      <c r="FR55" s="15">
        <f>Reg[[#This Row],[CIRP18]]</f>
        <v>315</v>
      </c>
      <c r="FS55" s="15">
        <f>Reg[[#This Row],[CIRP19]]</f>
        <v>333</v>
      </c>
      <c r="FT55" s="15">
        <f>Reg[[#This Row],[CIRP20]]</f>
        <v>367</v>
      </c>
      <c r="FU55" s="15">
        <f>Reg[[#This Row],[CIRP21]]</f>
        <v>380</v>
      </c>
      <c r="FV55" s="15">
        <f>Reg[[#This Row],[CIRP22]]</f>
        <v>398</v>
      </c>
      <c r="FW55" s="15">
        <f>Reg[[#This Row],[CIRP23]]</f>
        <v>407</v>
      </c>
      <c r="FX55" s="15">
        <f>Reg[[#This Row],[CIRP24]]</f>
        <v>432</v>
      </c>
      <c r="FY55" s="15">
        <f>Reg[[#This Row],[CIRP25]]</f>
        <v>439</v>
      </c>
      <c r="FZ55" s="15">
        <f>Reg[[#This Row],[CIRP26]]</f>
        <v>455</v>
      </c>
      <c r="GA55" s="15">
        <f>Reg[[#This Row],[CIRP27]]</f>
        <v>480</v>
      </c>
      <c r="GB55" s="15">
        <f>Sug0.2[[#This Row],[CIRP2]]</f>
        <v>60</v>
      </c>
      <c r="GC55" s="15">
        <f>Sug0.2[[#This Row],[CIRP3]]</f>
        <v>69</v>
      </c>
      <c r="GD55" s="15">
        <f>Sug0.2[[#This Row],[CIRP4]]</f>
        <v>79</v>
      </c>
      <c r="GE55" s="15">
        <f>Sug0.2[[#This Row],[CIRP5]]</f>
        <v>93</v>
      </c>
      <c r="GF55" s="15">
        <f>Sug0.2[[#This Row],[CIRP6]]</f>
        <v>106</v>
      </c>
      <c r="GG55" s="15">
        <f>Sug0.2[[#This Row],[CIRP7]]</f>
        <v>115</v>
      </c>
      <c r="GH55" s="15">
        <f>Sug0.2[[#This Row],[CIRP8]]</f>
        <v>124</v>
      </c>
      <c r="GI55" s="15">
        <f>Sug0.2[[#This Row],[CIRP9]]</f>
        <v>140</v>
      </c>
      <c r="GJ55" s="15">
        <f>Sug0.2[[#This Row],[CIRP10]]</f>
        <v>151</v>
      </c>
      <c r="GK55" s="15">
        <f>Sug0.2[[#This Row],[CIRP11]]</f>
        <v>168</v>
      </c>
      <c r="GL55" s="15">
        <f>Sug0.2[[#This Row],[CIRP12]]</f>
        <v>185</v>
      </c>
      <c r="GM55" s="15">
        <f>Sug0.2[[#This Row],[CIRP13]]</f>
        <v>198</v>
      </c>
      <c r="GN55" s="15">
        <f>Sug0.2[[#This Row],[CIRP14]]</f>
        <v>222</v>
      </c>
      <c r="GO55" s="15">
        <f>Sug0.2[[#This Row],[CIRP15]]</f>
        <v>234</v>
      </c>
      <c r="GP55" s="15">
        <f>Sug0.2[[#This Row],[CIRP16]]</f>
        <v>256</v>
      </c>
      <c r="GQ55" s="15">
        <f>Sug0.2[[#This Row],[CIRP17]]</f>
        <v>278</v>
      </c>
      <c r="GR55" s="15">
        <f>Sug0.2[[#This Row],[CIRP18]]</f>
        <v>291</v>
      </c>
      <c r="GS55" s="15">
        <f>Sug0.2[[#This Row],[CIRP19]]</f>
        <v>307</v>
      </c>
      <c r="GT55" s="15">
        <f>Sug0.2[[#This Row],[CIRP20]]</f>
        <v>338</v>
      </c>
      <c r="GU55" s="15">
        <f>Sug0.2[[#This Row],[CIRP21]]</f>
        <v>349</v>
      </c>
      <c r="GV55" s="15">
        <f>Sug0.2[[#This Row],[CIRP22]]</f>
        <v>360</v>
      </c>
      <c r="GW55" s="15">
        <f>Sug0.2[[#This Row],[CIRP23]]</f>
        <v>364</v>
      </c>
      <c r="GX55" s="15">
        <f>Sug0.2[[#This Row],[CIRP24]]</f>
        <v>382</v>
      </c>
      <c r="GY55" s="15">
        <f>Sug0.2[[#This Row],[CIRP25]]</f>
        <v>391</v>
      </c>
      <c r="GZ55" s="15">
        <f>Sug0.2[[#This Row],[CIRP26]]</f>
        <v>402</v>
      </c>
      <c r="HA55" s="15">
        <f>Sug0.2[[#This Row],[CIRP27]]</f>
        <v>424</v>
      </c>
      <c r="HB55" s="15">
        <f>Sug0.5[[#This Row],[CIRP2]]</f>
        <v>60</v>
      </c>
      <c r="HC55" s="15">
        <f>Sug0.5[[#This Row],[CIRP3]]</f>
        <v>68</v>
      </c>
      <c r="HD55" s="15">
        <f>Sug0.5[[#This Row],[CIRP4]]</f>
        <v>73</v>
      </c>
      <c r="HE55" s="15">
        <f>Sug0.5[[#This Row],[CIRP5]]</f>
        <v>83</v>
      </c>
      <c r="HF55" s="15">
        <f>Sug0.5[[#This Row],[CIRP6]]</f>
        <v>93</v>
      </c>
      <c r="HG55" s="15">
        <f>Sug0.5[[#This Row],[CIRP7]]</f>
        <v>97</v>
      </c>
      <c r="HH55" s="15">
        <f>Sug0.5[[#This Row],[CIRP8]]</f>
        <v>105</v>
      </c>
      <c r="HI55" s="15">
        <f>Sug0.5[[#This Row],[CIRP9]]</f>
        <v>111</v>
      </c>
      <c r="HJ55" s="15">
        <f>Sug0.5[[#This Row],[CIRP10]]</f>
        <v>117</v>
      </c>
      <c r="HK55" s="15">
        <f>Sug0.5[[#This Row],[CIRP11]]</f>
        <v>129</v>
      </c>
      <c r="HL55" s="15">
        <f>Sug0.5[[#This Row],[CIRP12]]</f>
        <v>137</v>
      </c>
      <c r="HM55" s="15">
        <f>Sug0.5[[#This Row],[CIRP13]]</f>
        <v>141</v>
      </c>
      <c r="HN55" s="15">
        <f>Sug0.5[[#This Row],[CIRP14]]</f>
        <v>152</v>
      </c>
      <c r="HO55" s="15">
        <f>Sug0.5[[#This Row],[CIRP15]]</f>
        <v>158</v>
      </c>
      <c r="HP55" s="15">
        <f>Sug0.5[[#This Row],[CIRP16]]</f>
        <v>166</v>
      </c>
      <c r="HQ55" s="15">
        <f>Sug0.5[[#This Row],[CIRP17]]</f>
        <v>182</v>
      </c>
      <c r="HR55" s="15">
        <f>Sug0.5[[#This Row],[CIRP18]]</f>
        <v>190</v>
      </c>
      <c r="HS55" s="15">
        <f>Sug0.5[[#This Row],[CIRP19]]</f>
        <v>202</v>
      </c>
      <c r="HT55" s="15">
        <f>Sug0.5[[#This Row],[CIRP20]]</f>
        <v>213</v>
      </c>
      <c r="HU55" s="15">
        <f>Sug0.5[[#This Row],[CIRP21]]</f>
        <v>224</v>
      </c>
      <c r="HV55" s="15">
        <f>Sug0.5[[#This Row],[CIRP22]]</f>
        <v>225</v>
      </c>
      <c r="HW55" s="15">
        <f>Sug0.5[[#This Row],[CIRP23]]</f>
        <v>229</v>
      </c>
      <c r="HX55" s="15">
        <f>Sug0.5[[#This Row],[CIRP24]]</f>
        <v>242</v>
      </c>
      <c r="HY55" s="15">
        <f>Sug0.5[[#This Row],[CIRP25]]</f>
        <v>259</v>
      </c>
      <c r="HZ55" s="15">
        <f>Sug0.5[[#This Row],[CIRP26]]</f>
        <v>275</v>
      </c>
      <c r="IA55" s="15">
        <f>Sug0.5[[#This Row],[CIRP27]]</f>
        <v>293</v>
      </c>
      <c r="IB55" s="15">
        <f>Reg[[#This Row],[HCCP2]]</f>
        <v>13</v>
      </c>
      <c r="IC55" s="15">
        <f>Reg[[#This Row],[HCCP3]]</f>
        <v>8</v>
      </c>
      <c r="ID55" s="15">
        <f>Reg[[#This Row],[HCCP4]]</f>
        <v>4</v>
      </c>
      <c r="IE55" s="15">
        <f>Reg[[#This Row],[HCCP5]]</f>
        <v>4</v>
      </c>
      <c r="IF55" s="15">
        <f>Reg[[#This Row],[HCCP6]]</f>
        <v>4</v>
      </c>
      <c r="IG55" s="15">
        <f>Reg[[#This Row],[HCCP7]]</f>
        <v>5</v>
      </c>
      <c r="IH55" s="15">
        <f>Reg[[#This Row],[HCCP8]]</f>
        <v>6</v>
      </c>
      <c r="II55" s="15">
        <f>Reg[[#This Row],[HCCP9]]</f>
        <v>6</v>
      </c>
      <c r="IJ55" s="15">
        <f>Reg[[#This Row],[HCCP10]]</f>
        <v>9</v>
      </c>
      <c r="IK55" s="15">
        <f>Reg[[#This Row],[HCCP11]]</f>
        <v>7</v>
      </c>
      <c r="IL55" s="15">
        <f>Reg[[#This Row],[HCCP12]]</f>
        <v>8</v>
      </c>
      <c r="IM55" s="15">
        <f>Reg[[#This Row],[HCCP13]]</f>
        <v>10</v>
      </c>
      <c r="IN55" s="15">
        <f>Reg[[#This Row],[HCCP14]]</f>
        <v>13</v>
      </c>
      <c r="IO55" s="15">
        <f>Reg[[#This Row],[HCCP15]]</f>
        <v>17</v>
      </c>
      <c r="IP55" s="15">
        <f>Reg[[#This Row],[HCCP16]]</f>
        <v>15</v>
      </c>
      <c r="IQ55" s="15">
        <f>Reg[[#This Row],[HCCP17]]</f>
        <v>16</v>
      </c>
      <c r="IR55" s="15">
        <f>Reg[[#This Row],[HCCP18]]</f>
        <v>12</v>
      </c>
      <c r="IS55" s="15">
        <f>Reg[[#This Row],[HCCP19]]</f>
        <v>16</v>
      </c>
      <c r="IT55" s="15">
        <f>Reg[[#This Row],[HCCP20]]</f>
        <v>19</v>
      </c>
      <c r="IU55" s="15">
        <f>Reg[[#This Row],[HCCP21]]</f>
        <v>21</v>
      </c>
      <c r="IV55" s="15">
        <f>Reg[[#This Row],[HCCP22]]</f>
        <v>19</v>
      </c>
      <c r="IW55" s="15">
        <f>Reg[[#This Row],[HCCP23]]</f>
        <v>17</v>
      </c>
      <c r="IX55" s="15">
        <f>Reg[[#This Row],[HCCP24]]</f>
        <v>12</v>
      </c>
      <c r="IY55" s="15">
        <f>Reg[[#This Row],[HCCP25]]</f>
        <v>24</v>
      </c>
      <c r="IZ55" s="15">
        <f>Reg[[#This Row],[HCCP26]]</f>
        <v>28</v>
      </c>
      <c r="JA55" s="15">
        <f>Reg[[#This Row],[HCCP27]]</f>
        <v>22</v>
      </c>
      <c r="JB55" s="15">
        <f>Sug0.2[[#This Row],[HCCP2]]</f>
        <v>13</v>
      </c>
      <c r="JC55" s="15">
        <f>Sug0.2[[#This Row],[HCCP3]]</f>
        <v>8</v>
      </c>
      <c r="JD55" s="15">
        <f>Sug0.2[[#This Row],[HCCP4]]</f>
        <v>4</v>
      </c>
      <c r="JE55" s="15">
        <f>Sug0.2[[#This Row],[HCCP5]]</f>
        <v>4</v>
      </c>
      <c r="JF55" s="15">
        <f>Sug0.2[[#This Row],[HCCP6]]</f>
        <v>4</v>
      </c>
      <c r="JG55" s="15">
        <f>Sug0.2[[#This Row],[HCCP7]]</f>
        <v>5</v>
      </c>
      <c r="JH55" s="15">
        <f>Sug0.2[[#This Row],[HCCP8]]</f>
        <v>6</v>
      </c>
      <c r="JI55" s="15">
        <f>Sug0.2[[#This Row],[HCCP9]]</f>
        <v>6</v>
      </c>
      <c r="JJ55" s="15">
        <f>Sug0.2[[#This Row],[HCCP10]]</f>
        <v>8</v>
      </c>
      <c r="JK55" s="15">
        <f>Sug0.2[[#This Row],[HCCP11]]</f>
        <v>6</v>
      </c>
      <c r="JL55" s="15">
        <f>Sug0.2[[#This Row],[HCCP12]]</f>
        <v>7</v>
      </c>
      <c r="JM55" s="15">
        <f>Sug0.2[[#This Row],[HCCP13]]</f>
        <v>9</v>
      </c>
      <c r="JN55" s="15">
        <f>Sug0.2[[#This Row],[HCCP14]]</f>
        <v>12</v>
      </c>
      <c r="JO55" s="15">
        <f>Sug0.2[[#This Row],[HCCP15]]</f>
        <v>15</v>
      </c>
      <c r="JP55" s="15">
        <f>Sug0.2[[#This Row],[HCCP16]]</f>
        <v>15</v>
      </c>
      <c r="JQ55" s="15">
        <f>Sug0.2[[#This Row],[HCCP17]]</f>
        <v>12</v>
      </c>
      <c r="JR55" s="15">
        <f>Sug0.2[[#This Row],[HCCP18]]</f>
        <v>9</v>
      </c>
      <c r="JS55" s="15">
        <f>Sug0.2[[#This Row],[HCCP19]]</f>
        <v>14</v>
      </c>
      <c r="JT55" s="15">
        <f>Sug0.2[[#This Row],[HCCP20]]</f>
        <v>14</v>
      </c>
      <c r="JU55" s="15">
        <f>Sug0.2[[#This Row],[HCCP21]]</f>
        <v>19</v>
      </c>
      <c r="JV55" s="15">
        <f>Sug0.2[[#This Row],[HCCP22]]</f>
        <v>18</v>
      </c>
      <c r="JW55" s="15">
        <f>Sug0.2[[#This Row],[HCCP23]]</f>
        <v>16</v>
      </c>
      <c r="JX55" s="15">
        <f>Sug0.2[[#This Row],[HCCP24]]</f>
        <v>12</v>
      </c>
      <c r="JY55" s="15">
        <f>Sug0.2[[#This Row],[HCCP25]]</f>
        <v>21</v>
      </c>
      <c r="JZ55" s="15">
        <f>Sug0.2[[#This Row],[HCCP26]]</f>
        <v>23</v>
      </c>
      <c r="KA55" s="15">
        <f>Sug0.2[[#This Row],[HCCP27]]</f>
        <v>17</v>
      </c>
      <c r="KB55" s="15">
        <f>Sug0.5[[#This Row],[HCCP2]]</f>
        <v>13</v>
      </c>
      <c r="KC55" s="15">
        <f>Sug0.5[[#This Row],[HCCP3]]</f>
        <v>8</v>
      </c>
      <c r="KD55" s="15">
        <f>Sug0.5[[#This Row],[HCCP4]]</f>
        <v>4</v>
      </c>
      <c r="KE55" s="15">
        <f>Sug0.5[[#This Row],[HCCP5]]</f>
        <v>4</v>
      </c>
      <c r="KF55" s="15">
        <f>Sug0.5[[#This Row],[HCCP6]]</f>
        <v>4</v>
      </c>
      <c r="KG55" s="15">
        <f>Sug0.5[[#This Row],[HCCP7]]</f>
        <v>5</v>
      </c>
      <c r="KH55" s="15">
        <f>Sug0.5[[#This Row],[HCCP8]]</f>
        <v>5</v>
      </c>
      <c r="KI55" s="15">
        <f>Sug0.5[[#This Row],[HCCP9]]</f>
        <v>4</v>
      </c>
      <c r="KJ55" s="15">
        <f>Sug0.5[[#This Row],[HCCP10]]</f>
        <v>6</v>
      </c>
      <c r="KK55" s="15">
        <f>Sug0.5[[#This Row],[HCCP11]]</f>
        <v>4</v>
      </c>
      <c r="KL55" s="15">
        <f>Sug0.5[[#This Row],[HCCP12]]</f>
        <v>4</v>
      </c>
      <c r="KM55" s="15">
        <f>Sug0.5[[#This Row],[HCCP13]]</f>
        <v>8</v>
      </c>
      <c r="KN55" s="15">
        <f>Sug0.5[[#This Row],[HCCP14]]</f>
        <v>10</v>
      </c>
      <c r="KO55" s="15">
        <f>Sug0.5[[#This Row],[HCCP15]]</f>
        <v>13</v>
      </c>
      <c r="KP55" s="15">
        <f>Sug0.5[[#This Row],[HCCP16]]</f>
        <v>12</v>
      </c>
      <c r="KQ55" s="15">
        <f>Sug0.5[[#This Row],[HCCP17]]</f>
        <v>10</v>
      </c>
      <c r="KR55" s="15">
        <f>Sug0.5[[#This Row],[HCCP18]]</f>
        <v>7</v>
      </c>
      <c r="KS55" s="15">
        <f>Sug0.5[[#This Row],[HCCP19]]</f>
        <v>9</v>
      </c>
      <c r="KT55" s="15">
        <f>Sug0.5[[#This Row],[HCCP20]]</f>
        <v>10</v>
      </c>
      <c r="KU55" s="15">
        <f>Sug0.5[[#This Row],[HCCP21]]</f>
        <v>11</v>
      </c>
      <c r="KV55" s="15">
        <f>Sug0.5[[#This Row],[HCCP22]]</f>
        <v>13</v>
      </c>
      <c r="KW55" s="15">
        <f>Sug0.5[[#This Row],[HCCP23]]</f>
        <v>10</v>
      </c>
      <c r="KX55" s="15">
        <f>Sug0.5[[#This Row],[HCCP24]]</f>
        <v>6</v>
      </c>
      <c r="KY55" s="15">
        <f>Sug0.5[[#This Row],[HCCP25]]</f>
        <v>10</v>
      </c>
      <c r="KZ55" s="15">
        <f>Sug0.5[[#This Row],[HCCP26]]</f>
        <v>14</v>
      </c>
      <c r="LA55" s="15">
        <f>Sug0.5[[#This Row],[HCCP27]]</f>
        <v>12</v>
      </c>
      <c r="LB55" s="15">
        <f>Reg[[#This Row],[CHDP2]]</f>
        <v>1473</v>
      </c>
      <c r="LC55" s="15">
        <f>Reg[[#This Row],[CHDP3]]</f>
        <v>1518</v>
      </c>
      <c r="LD55" s="15">
        <f>Reg[[#This Row],[CHDP4]]</f>
        <v>1552</v>
      </c>
      <c r="LE55" s="15">
        <f>Reg[[#This Row],[CHDP5]]</f>
        <v>1595</v>
      </c>
      <c r="LF55" s="15">
        <f>Reg[[#This Row],[CHDP6]]</f>
        <v>1643</v>
      </c>
      <c r="LG55" s="15">
        <f>Reg[[#This Row],[CHDP7]]</f>
        <v>1688</v>
      </c>
      <c r="LH55" s="15">
        <f>Reg[[#This Row],[CHDP8]]</f>
        <v>1695</v>
      </c>
      <c r="LI55" s="15">
        <f>Reg[[#This Row],[CHDP9]]</f>
        <v>1754</v>
      </c>
      <c r="LJ55" s="15">
        <f>Reg[[#This Row],[CHDP10]]</f>
        <v>1768</v>
      </c>
      <c r="LK55" s="15">
        <f>Reg[[#This Row],[CHDP11]]</f>
        <v>1827</v>
      </c>
      <c r="LL55" s="15">
        <f>Reg[[#This Row],[CHDP12]]</f>
        <v>1860</v>
      </c>
      <c r="LM55" s="15">
        <f>Reg[[#This Row],[CHDP13]]</f>
        <v>1926</v>
      </c>
      <c r="LN55" s="15">
        <f>Reg[[#This Row],[CHDP14]]</f>
        <v>1940</v>
      </c>
      <c r="LO55" s="15">
        <f>Reg[[#This Row],[CHDP15]]</f>
        <v>1990</v>
      </c>
      <c r="LP55" s="15">
        <f>Reg[[#This Row],[CHDP16]]</f>
        <v>2046</v>
      </c>
      <c r="LQ55" s="15">
        <f>Reg[[#This Row],[CHDP17]]</f>
        <v>2111</v>
      </c>
      <c r="LR55" s="15">
        <f>Reg[[#This Row],[CHDP18]]</f>
        <v>2129</v>
      </c>
      <c r="LS55" s="15">
        <f>Reg[[#This Row],[CHDP19]]</f>
        <v>2165</v>
      </c>
      <c r="LT55" s="15">
        <f>Reg[[#This Row],[CHDP20]]</f>
        <v>2200</v>
      </c>
      <c r="LU55" s="15">
        <f>Reg[[#This Row],[CHDP21]]</f>
        <v>2272</v>
      </c>
      <c r="LV55" s="15">
        <f>Reg[[#This Row],[CHDP22]]</f>
        <v>2292</v>
      </c>
      <c r="LW55" s="15">
        <f>Reg[[#This Row],[CHDP23]]</f>
        <v>2323</v>
      </c>
      <c r="LX55" s="15">
        <f>Reg[[#This Row],[CHDP24]]</f>
        <v>2347</v>
      </c>
      <c r="LY55" s="15">
        <f>Reg[[#This Row],[CHDP25]]</f>
        <v>2400</v>
      </c>
      <c r="LZ55" s="15">
        <f>Reg[[#This Row],[CHDP26]]</f>
        <v>2431</v>
      </c>
      <c r="MA55" s="15">
        <f>Reg[[#This Row],[CHDP27]]</f>
        <v>2446</v>
      </c>
      <c r="MB55" s="15">
        <f>Sug0.2[[#This Row],[CHDP2]]</f>
        <v>1473</v>
      </c>
      <c r="MC55" s="15">
        <f>Sug0.2[[#This Row],[CHDP3]]</f>
        <v>1518</v>
      </c>
      <c r="MD55" s="15">
        <f>Sug0.2[[#This Row],[CHDP4]]</f>
        <v>1552</v>
      </c>
      <c r="ME55" s="15">
        <f>Sug0.2[[#This Row],[CHDP5]]</f>
        <v>1592</v>
      </c>
      <c r="MF55" s="15">
        <f>Sug0.2[[#This Row],[CHDP6]]</f>
        <v>1638</v>
      </c>
      <c r="MG55" s="15">
        <f>Sug0.2[[#This Row],[CHDP7]]</f>
        <v>1679</v>
      </c>
      <c r="MH55" s="15">
        <f>Sug0.2[[#This Row],[CHDP8]]</f>
        <v>1688</v>
      </c>
      <c r="MI55" s="15">
        <f>Sug0.2[[#This Row],[CHDP9]]</f>
        <v>1746</v>
      </c>
      <c r="MJ55" s="15">
        <f>Sug0.2[[#This Row],[CHDP10]]</f>
        <v>1757</v>
      </c>
      <c r="MK55" s="15">
        <f>Sug0.2[[#This Row],[CHDP11]]</f>
        <v>1813</v>
      </c>
      <c r="ML55" s="15">
        <f>Sug0.2[[#This Row],[CHDP12]]</f>
        <v>1842</v>
      </c>
      <c r="MM55" s="15">
        <f>Sug0.2[[#This Row],[CHDP13]]</f>
        <v>1912</v>
      </c>
      <c r="MN55" s="15">
        <f>Sug0.2[[#This Row],[CHDP14]]</f>
        <v>1925</v>
      </c>
      <c r="MO55" s="15">
        <f>Sug0.2[[#This Row],[CHDP15]]</f>
        <v>1970</v>
      </c>
      <c r="MP55" s="15">
        <f>Sug0.2[[#This Row],[CHDP16]]</f>
        <v>2022</v>
      </c>
      <c r="MQ55" s="15">
        <f>Sug0.2[[#This Row],[CHDP17]]</f>
        <v>2082</v>
      </c>
      <c r="MR55" s="15">
        <f>Sug0.2[[#This Row],[CHDP18]]</f>
        <v>2100</v>
      </c>
      <c r="MS55" s="15">
        <f>Sug0.2[[#This Row],[CHDP19]]</f>
        <v>2133</v>
      </c>
      <c r="MT55" s="15">
        <f>Sug0.2[[#This Row],[CHDP20]]</f>
        <v>2167</v>
      </c>
      <c r="MU55" s="15">
        <f>Sug0.2[[#This Row],[CHDP21]]</f>
        <v>2235</v>
      </c>
      <c r="MV55" s="15">
        <f>Sug0.2[[#This Row],[CHDP22]]</f>
        <v>2254</v>
      </c>
      <c r="MW55" s="15">
        <f>Sug0.2[[#This Row],[CHDP23]]</f>
        <v>2286</v>
      </c>
      <c r="MX55" s="15">
        <f>Sug0.2[[#This Row],[CHDP24]]</f>
        <v>2308</v>
      </c>
      <c r="MY55" s="15">
        <f>Sug0.2[[#This Row],[CHDP25]]</f>
        <v>2362</v>
      </c>
      <c r="MZ55" s="15">
        <f>Sug0.2[[#This Row],[CHDP26]]</f>
        <v>2390</v>
      </c>
      <c r="NA55" s="15">
        <f>Sug0.2[[#This Row],[CHDP27]]</f>
        <v>2406</v>
      </c>
      <c r="NB55" s="15">
        <f>Sug0.5[[#This Row],[CHDP2]]</f>
        <v>1473</v>
      </c>
      <c r="NC55" s="15">
        <f>Sug0.5[[#This Row],[CHDP3]]</f>
        <v>1518</v>
      </c>
      <c r="ND55" s="15">
        <f>Sug0.5[[#This Row],[CHDP4]]</f>
        <v>1551</v>
      </c>
      <c r="NE55" s="15">
        <f>Sug0.5[[#This Row],[CHDP5]]</f>
        <v>1584</v>
      </c>
      <c r="NF55" s="15">
        <f>Sug0.5[[#This Row],[CHDP6]]</f>
        <v>1628</v>
      </c>
      <c r="NG55" s="15">
        <f>Sug0.5[[#This Row],[CHDP7]]</f>
        <v>1670</v>
      </c>
      <c r="NH55" s="15">
        <f>Sug0.5[[#This Row],[CHDP8]]</f>
        <v>1674</v>
      </c>
      <c r="NI55" s="15">
        <f>Sug0.5[[#This Row],[CHDP9]]</f>
        <v>1731</v>
      </c>
      <c r="NJ55" s="15">
        <f>Sug0.5[[#This Row],[CHDP10]]</f>
        <v>1739</v>
      </c>
      <c r="NK55" s="15">
        <f>Sug0.5[[#This Row],[CHDP11]]</f>
        <v>1791</v>
      </c>
      <c r="NL55" s="15">
        <f>Sug0.5[[#This Row],[CHDP12]]</f>
        <v>1815</v>
      </c>
      <c r="NM55" s="15">
        <f>Sug0.5[[#This Row],[CHDP13]]</f>
        <v>1876</v>
      </c>
      <c r="NN55" s="15">
        <f>Sug0.5[[#This Row],[CHDP14]]</f>
        <v>1892</v>
      </c>
      <c r="NO55" s="15">
        <f>Sug0.5[[#This Row],[CHDP15]]</f>
        <v>1933</v>
      </c>
      <c r="NP55" s="15">
        <f>Sug0.5[[#This Row],[CHDP16]]</f>
        <v>1984</v>
      </c>
      <c r="NQ55" s="15">
        <f>Sug0.5[[#This Row],[CHDP17]]</f>
        <v>2040</v>
      </c>
      <c r="NR55" s="15">
        <f>Sug0.5[[#This Row],[CHDP18]]</f>
        <v>2050</v>
      </c>
      <c r="NS55" s="15">
        <f>Sug0.5[[#This Row],[CHDP19]]</f>
        <v>2083</v>
      </c>
      <c r="NT55" s="15">
        <f>Sug0.5[[#This Row],[CHDP20]]</f>
        <v>2119</v>
      </c>
      <c r="NU55" s="15">
        <f>Sug0.5[[#This Row],[CHDP21]]</f>
        <v>2179</v>
      </c>
      <c r="NV55" s="15">
        <f>Sug0.5[[#This Row],[CHDP22]]</f>
        <v>2191</v>
      </c>
      <c r="NW55" s="15">
        <f>Sug0.5[[#This Row],[CHDP23]]</f>
        <v>2215</v>
      </c>
      <c r="NX55" s="15">
        <f>Sug0.5[[#This Row],[CHDP24]]</f>
        <v>2235</v>
      </c>
      <c r="NY55" s="15">
        <f>Sug0.5[[#This Row],[CHDP25]]</f>
        <v>2289</v>
      </c>
      <c r="NZ55" s="15">
        <f>Sug0.5[[#This Row],[CHDP26]]</f>
        <v>2306</v>
      </c>
      <c r="OA55" s="15">
        <f>Sug0.5[[#This Row],[CHDP27]]</f>
        <v>2328</v>
      </c>
      <c r="OB55" s="15">
        <f>Reg[[#This Row],[T2DP2]]</f>
        <v>2104</v>
      </c>
      <c r="OC55" s="15">
        <f>Reg[[#This Row],[T2DP3]]</f>
        <v>2160</v>
      </c>
      <c r="OD55" s="15">
        <f>Reg[[#This Row],[T2DP4]]</f>
        <v>2208</v>
      </c>
      <c r="OE55" s="15">
        <f>Reg[[#This Row],[T2DP5]]</f>
        <v>2312</v>
      </c>
      <c r="OF55" s="15">
        <f>Reg[[#This Row],[T2DP6]]</f>
        <v>2406</v>
      </c>
      <c r="OG55" s="15">
        <f>Reg[[#This Row],[T2DP7]]</f>
        <v>2503</v>
      </c>
      <c r="OH55" s="15">
        <f>Reg[[#This Row],[T2DP8]]</f>
        <v>2598</v>
      </c>
      <c r="OI55" s="15">
        <f>Reg[[#This Row],[T2DP9]]</f>
        <v>2712</v>
      </c>
      <c r="OJ55" s="15">
        <f>Reg[[#This Row],[T2DP10]]</f>
        <v>2792</v>
      </c>
      <c r="OK55" s="15">
        <f>Reg[[#This Row],[T2DP11]]</f>
        <v>2848</v>
      </c>
      <c r="OL55" s="15">
        <f>Reg[[#This Row],[T2DP12]]</f>
        <v>2898</v>
      </c>
      <c r="OM55" s="15">
        <f>Reg[[#This Row],[T2DP13]]</f>
        <v>2994</v>
      </c>
      <c r="ON55" s="15">
        <f>Reg[[#This Row],[T2DP14]]</f>
        <v>3059</v>
      </c>
      <c r="OO55" s="15">
        <f>Reg[[#This Row],[T2DP15]]</f>
        <v>3148</v>
      </c>
      <c r="OP55" s="15">
        <f>Reg[[#This Row],[T2DP16]]</f>
        <v>3235</v>
      </c>
      <c r="OQ55" s="15">
        <f>Reg[[#This Row],[T2DP17]]</f>
        <v>3307</v>
      </c>
      <c r="OR55" s="15">
        <f>Reg[[#This Row],[T2DP18]]</f>
        <v>3401</v>
      </c>
      <c r="OS55" s="15">
        <f>Reg[[#This Row],[T2DP19]]</f>
        <v>3421</v>
      </c>
      <c r="OT55" s="15">
        <f>Reg[[#This Row],[T2DP20]]</f>
        <v>3515</v>
      </c>
      <c r="OU55" s="15">
        <f>Reg[[#This Row],[T2DP21]]</f>
        <v>3627</v>
      </c>
      <c r="OV55" s="15">
        <f>Reg[[#This Row],[T2DP22]]</f>
        <v>3704</v>
      </c>
      <c r="OW55" s="15">
        <f>Reg[[#This Row],[T2DP23]]</f>
        <v>3784</v>
      </c>
      <c r="OX55" s="15">
        <f>Reg[[#This Row],[T2DP24]]</f>
        <v>3850</v>
      </c>
      <c r="OY55" s="15">
        <f>Reg[[#This Row],[T2DP25]]</f>
        <v>3878</v>
      </c>
      <c r="OZ55" s="15">
        <f>Reg[[#This Row],[T2DP26]]</f>
        <v>3939</v>
      </c>
      <c r="PA55" s="15">
        <f>Reg[[#This Row],[T2DP27]]</f>
        <v>3995</v>
      </c>
      <c r="PB55" s="15">
        <f>Sug0.2[[#This Row],[T2DP2]]</f>
        <v>2104</v>
      </c>
      <c r="PC55" s="15">
        <f>Sug0.2[[#This Row],[T2DP3]]</f>
        <v>2160</v>
      </c>
      <c r="PD55" s="15">
        <f>Sug0.2[[#This Row],[T2DP4]]</f>
        <v>2208</v>
      </c>
      <c r="PE55" s="15">
        <f>Sug0.2[[#This Row],[T2DP5]]</f>
        <v>2309</v>
      </c>
      <c r="PF55" s="15">
        <f>Sug0.2[[#This Row],[T2DP6]]</f>
        <v>2402</v>
      </c>
      <c r="PG55" s="15">
        <f>Sug0.2[[#This Row],[T2DP7]]</f>
        <v>2497</v>
      </c>
      <c r="PH55" s="15">
        <f>Sug0.2[[#This Row],[T2DP8]]</f>
        <v>2590</v>
      </c>
      <c r="PI55" s="15">
        <f>Sug0.2[[#This Row],[T2DP9]]</f>
        <v>2702</v>
      </c>
      <c r="PJ55" s="15">
        <f>Sug0.2[[#This Row],[T2DP10]]</f>
        <v>2777</v>
      </c>
      <c r="PK55" s="15">
        <f>Sug0.2[[#This Row],[T2DP11]]</f>
        <v>2830</v>
      </c>
      <c r="PL55" s="15">
        <f>Sug0.2[[#This Row],[T2DP12]]</f>
        <v>2872</v>
      </c>
      <c r="PM55" s="15">
        <f>Sug0.2[[#This Row],[T2DP13]]</f>
        <v>2964</v>
      </c>
      <c r="PN55" s="15">
        <f>Sug0.2[[#This Row],[T2DP14]]</f>
        <v>3027</v>
      </c>
      <c r="PO55" s="15">
        <f>Sug0.2[[#This Row],[T2DP15]]</f>
        <v>3116</v>
      </c>
      <c r="PP55" s="15">
        <f>Sug0.2[[#This Row],[T2DP16]]</f>
        <v>3198</v>
      </c>
      <c r="PQ55" s="15">
        <f>Sug0.2[[#This Row],[T2DP17]]</f>
        <v>3266</v>
      </c>
      <c r="PR55" s="15">
        <f>Sug0.2[[#This Row],[T2DP18]]</f>
        <v>3350</v>
      </c>
      <c r="PS55" s="15">
        <f>Sug0.2[[#This Row],[T2DP19]]</f>
        <v>3371</v>
      </c>
      <c r="PT55" s="15">
        <f>Sug0.2[[#This Row],[T2DP20]]</f>
        <v>3461</v>
      </c>
      <c r="PU55" s="15">
        <f>Sug0.2[[#This Row],[T2DP21]]</f>
        <v>3575</v>
      </c>
      <c r="PV55" s="15">
        <f>Sug0.2[[#This Row],[T2DP22]]</f>
        <v>3646</v>
      </c>
      <c r="PW55" s="15">
        <f>Sug0.2[[#This Row],[T2DP23]]</f>
        <v>3722</v>
      </c>
      <c r="PX55" s="15">
        <f>Sug0.2[[#This Row],[T2DP24]]</f>
        <v>3786</v>
      </c>
      <c r="PY55" s="15">
        <f>Sug0.2[[#This Row],[T2DP25]]</f>
        <v>3814</v>
      </c>
      <c r="PZ55" s="15">
        <f>Sug0.2[[#This Row],[T2DP26]]</f>
        <v>3871</v>
      </c>
      <c r="QA55" s="15">
        <f>Sug0.2[[#This Row],[T2DP27]]</f>
        <v>3925</v>
      </c>
      <c r="QB55" s="15">
        <f>Sug0.5[[#This Row],[T2DP2]]</f>
        <v>2104</v>
      </c>
      <c r="QC55" s="15">
        <f>Sug0.5[[#This Row],[T2DP3]]</f>
        <v>2160</v>
      </c>
      <c r="QD55" s="15">
        <f>Sug0.5[[#This Row],[T2DP4]]</f>
        <v>2205</v>
      </c>
      <c r="QE55" s="15">
        <f>Sug0.5[[#This Row],[T2DP5]]</f>
        <v>2299</v>
      </c>
      <c r="QF55" s="15">
        <f>Sug0.5[[#This Row],[T2DP6]]</f>
        <v>2388</v>
      </c>
      <c r="QG55" s="15">
        <f>Sug0.5[[#This Row],[T2DP7]]</f>
        <v>2479</v>
      </c>
      <c r="QH55" s="15">
        <f>Sug0.5[[#This Row],[T2DP8]]</f>
        <v>2566</v>
      </c>
      <c r="QI55" s="15">
        <f>Sug0.5[[#This Row],[T2DP9]]</f>
        <v>2673</v>
      </c>
      <c r="QJ55" s="15">
        <f>Sug0.5[[#This Row],[T2DP10]]</f>
        <v>2736</v>
      </c>
      <c r="QK55" s="15">
        <f>Sug0.5[[#This Row],[T2DP11]]</f>
        <v>2775</v>
      </c>
      <c r="QL55" s="15">
        <f>Sug0.5[[#This Row],[T2DP12]]</f>
        <v>2816</v>
      </c>
      <c r="QM55" s="15">
        <f>Sug0.5[[#This Row],[T2DP13]]</f>
        <v>2897</v>
      </c>
      <c r="QN55" s="15">
        <f>Sug0.5[[#This Row],[T2DP14]]</f>
        <v>2950</v>
      </c>
      <c r="QO55" s="15">
        <f>Sug0.5[[#This Row],[T2DP15]]</f>
        <v>3019</v>
      </c>
      <c r="QP55" s="15">
        <f>Sug0.5[[#This Row],[T2DP16]]</f>
        <v>3092</v>
      </c>
      <c r="QQ55" s="15">
        <f>Sug0.5[[#This Row],[T2DP17]]</f>
        <v>3144</v>
      </c>
      <c r="QR55" s="15">
        <f>Sug0.5[[#This Row],[T2DP18]]</f>
        <v>3226</v>
      </c>
      <c r="QS55" s="15">
        <f>Sug0.5[[#This Row],[T2DP19]]</f>
        <v>3251</v>
      </c>
      <c r="QT55" s="15">
        <f>Sug0.5[[#This Row],[T2DP20]]</f>
        <v>3334</v>
      </c>
      <c r="QU55" s="15">
        <f>Sug0.5[[#This Row],[T2DP21]]</f>
        <v>3433</v>
      </c>
      <c r="QV55" s="15">
        <f>Sug0.5[[#This Row],[T2DP22]]</f>
        <v>3506</v>
      </c>
      <c r="QW55" s="15">
        <f>Sug0.5[[#This Row],[T2DP23]]</f>
        <v>3567</v>
      </c>
      <c r="QX55" s="15">
        <f>Sug0.5[[#This Row],[T2DP24]]</f>
        <v>3632</v>
      </c>
      <c r="QY55" s="15">
        <f>Sug0.5[[#This Row],[T2DP25]]</f>
        <v>3654</v>
      </c>
      <c r="QZ55" s="15">
        <f>Sug0.5[[#This Row],[T2DP26]]</f>
        <v>3715</v>
      </c>
      <c r="RA55" s="15">
        <f>Sug0.5[[#This Row],[T2DP27]]</f>
        <v>3762</v>
      </c>
      <c r="RB55" s="15">
        <f>Reg[[#This Row],[OVEP2]]</f>
        <v>7483</v>
      </c>
      <c r="RC55" s="15">
        <f>Reg[[#This Row],[OVEP3]]</f>
        <v>7861</v>
      </c>
      <c r="RD55" s="15">
        <f>Reg[[#This Row],[OVEP4]]</f>
        <v>8152</v>
      </c>
      <c r="RE55" s="15">
        <f>Reg[[#This Row],[OVEP5]]</f>
        <v>8355</v>
      </c>
      <c r="RF55" s="15">
        <f>Reg[[#This Row],[OVEP6]]</f>
        <v>8456</v>
      </c>
      <c r="RG55" s="15">
        <f>Reg[[#This Row],[OVEP7]]</f>
        <v>8631</v>
      </c>
      <c r="RH55" s="15">
        <f>Reg[[#This Row],[OVEP8]]</f>
        <v>8695</v>
      </c>
      <c r="RI55" s="15">
        <f>Reg[[#This Row],[OVEP9]]</f>
        <v>8810</v>
      </c>
      <c r="RJ55" s="15">
        <f>Reg[[#This Row],[OVEP10]]</f>
        <v>8832</v>
      </c>
      <c r="RK55" s="15">
        <f>Reg[[#This Row],[OVEP11]]</f>
        <v>8792</v>
      </c>
      <c r="RL55" s="15">
        <f>Reg[[#This Row],[OVEP12]]</f>
        <v>8824</v>
      </c>
      <c r="RM55" s="15">
        <f>Reg[[#This Row],[OVEP13]]</f>
        <v>8903</v>
      </c>
      <c r="RN55" s="15">
        <f>Reg[[#This Row],[OVEP14]]</f>
        <v>8890</v>
      </c>
      <c r="RO55" s="15">
        <f>Reg[[#This Row],[OVEP15]]</f>
        <v>8854</v>
      </c>
      <c r="RP55" s="15">
        <f>Reg[[#This Row],[OVEP16]]</f>
        <v>8956</v>
      </c>
      <c r="RQ55" s="15">
        <f>Reg[[#This Row],[OVEP17]]</f>
        <v>8971</v>
      </c>
      <c r="RR55" s="15">
        <f>Reg[[#This Row],[OVEP18]]</f>
        <v>9037</v>
      </c>
      <c r="RS55" s="15">
        <f>Reg[[#This Row],[OVEP19]]</f>
        <v>9086</v>
      </c>
      <c r="RT55" s="15">
        <f>Reg[[#This Row],[OVEP20]]</f>
        <v>9015</v>
      </c>
      <c r="RU55" s="15">
        <f>Reg[[#This Row],[OVEP21]]</f>
        <v>9007</v>
      </c>
      <c r="RV55" s="15">
        <f>Reg[[#This Row],[OVEP22]]</f>
        <v>8993</v>
      </c>
      <c r="RW55" s="15">
        <f>Reg[[#This Row],[OVEP23]]</f>
        <v>9050</v>
      </c>
      <c r="RX55" s="15">
        <f>Reg[[#This Row],[OVEP24]]</f>
        <v>8933</v>
      </c>
      <c r="RY55" s="15">
        <f>Reg[[#This Row],[OVEP25]]</f>
        <v>8917</v>
      </c>
      <c r="RZ55" s="15">
        <f>Reg[[#This Row],[OVEP26]]</f>
        <v>8888</v>
      </c>
      <c r="SA55" s="15">
        <f>Reg[[#This Row],[OVEP27]]</f>
        <v>8862</v>
      </c>
      <c r="SB55" s="15">
        <f>Sug0.2[[#This Row],[OVEP2]]</f>
        <v>7483</v>
      </c>
      <c r="SC55" s="15">
        <f>Sug0.2[[#This Row],[OVEP3]]</f>
        <v>7827</v>
      </c>
      <c r="SD55" s="15">
        <f>Sug0.2[[#This Row],[OVEP4]]</f>
        <v>8087</v>
      </c>
      <c r="SE55" s="15">
        <f>Sug0.2[[#This Row],[OVEP5]]</f>
        <v>8289</v>
      </c>
      <c r="SF55" s="15">
        <f>Sug0.2[[#This Row],[OVEP6]]</f>
        <v>8419</v>
      </c>
      <c r="SG55" s="15">
        <f>Sug0.2[[#This Row],[OVEP7]]</f>
        <v>8598</v>
      </c>
      <c r="SH55" s="15">
        <f>Sug0.2[[#This Row],[OVEP8]]</f>
        <v>8692</v>
      </c>
      <c r="SI55" s="15">
        <f>Sug0.2[[#This Row],[OVEP9]]</f>
        <v>8809</v>
      </c>
      <c r="SJ55" s="15">
        <f>Sug0.2[[#This Row],[OVEP10]]</f>
        <v>8839</v>
      </c>
      <c r="SK55" s="15">
        <f>Sug0.2[[#This Row],[OVEP11]]</f>
        <v>8817</v>
      </c>
      <c r="SL55" s="15">
        <f>Sug0.2[[#This Row],[OVEP12]]</f>
        <v>8868</v>
      </c>
      <c r="SM55" s="15">
        <f>Sug0.2[[#This Row],[OVEP13]]</f>
        <v>8966</v>
      </c>
      <c r="SN55" s="15">
        <f>Sug0.2[[#This Row],[OVEP14]]</f>
        <v>8956</v>
      </c>
      <c r="SO55" s="15">
        <f>Sug0.2[[#This Row],[OVEP15]]</f>
        <v>8919</v>
      </c>
      <c r="SP55" s="15">
        <f>Sug0.2[[#This Row],[OVEP16]]</f>
        <v>9016</v>
      </c>
      <c r="SQ55" s="15">
        <f>Sug0.2[[#This Row],[OVEP17]]</f>
        <v>9056</v>
      </c>
      <c r="SR55" s="15">
        <f>Sug0.2[[#This Row],[OVEP18]]</f>
        <v>9157</v>
      </c>
      <c r="SS55" s="15">
        <f>Sug0.2[[#This Row],[OVEP19]]</f>
        <v>9197</v>
      </c>
      <c r="ST55" s="15">
        <f>Sug0.2[[#This Row],[OVEP20]]</f>
        <v>9140</v>
      </c>
      <c r="SU55" s="15">
        <f>Sug0.2[[#This Row],[OVEP21]]</f>
        <v>9160</v>
      </c>
      <c r="SV55" s="15">
        <f>Sug0.2[[#This Row],[OVEP22]]</f>
        <v>9136</v>
      </c>
      <c r="SW55" s="15">
        <f>Sug0.2[[#This Row],[OVEP23]]</f>
        <v>9163</v>
      </c>
      <c r="SX55" s="15">
        <f>Sug0.2[[#This Row],[OVEP24]]</f>
        <v>9053</v>
      </c>
      <c r="SY55" s="15">
        <f>Sug0.2[[#This Row],[OVEP25]]</f>
        <v>9053</v>
      </c>
      <c r="SZ55" s="15">
        <f>Sug0.2[[#This Row],[OVEP26]]</f>
        <v>9026</v>
      </c>
      <c r="TA55" s="15">
        <f>Sug0.2[[#This Row],[OVEP27]]</f>
        <v>8975</v>
      </c>
      <c r="TB55" s="15">
        <f>Sug0.5[[#This Row],[OVEP2]]</f>
        <v>7483</v>
      </c>
      <c r="TC55" s="15">
        <f>Sug0.5[[#This Row],[OVEP3]]</f>
        <v>7781</v>
      </c>
      <c r="TD55" s="15">
        <f>Sug0.5[[#This Row],[OVEP4]]</f>
        <v>8015</v>
      </c>
      <c r="TE55" s="15">
        <f>Sug0.5[[#This Row],[OVEP5]]</f>
        <v>8199</v>
      </c>
      <c r="TF55" s="15">
        <f>Sug0.5[[#This Row],[OVEP6]]</f>
        <v>8326</v>
      </c>
      <c r="TG55" s="15">
        <f>Sug0.5[[#This Row],[OVEP7]]</f>
        <v>8513</v>
      </c>
      <c r="TH55" s="15">
        <f>Sug0.5[[#This Row],[OVEP8]]</f>
        <v>8629</v>
      </c>
      <c r="TI55" s="15">
        <f>Sug0.5[[#This Row],[OVEP9]]</f>
        <v>8777</v>
      </c>
      <c r="TJ55" s="15">
        <f>Sug0.5[[#This Row],[OVEP10]]</f>
        <v>8837</v>
      </c>
      <c r="TK55" s="15">
        <f>Sug0.5[[#This Row],[OVEP11]]</f>
        <v>8858</v>
      </c>
      <c r="TL55" s="15">
        <f>Sug0.5[[#This Row],[OVEP12]]</f>
        <v>8895</v>
      </c>
      <c r="TM55" s="15">
        <f>Sug0.5[[#This Row],[OVEP13]]</f>
        <v>9027</v>
      </c>
      <c r="TN55" s="15">
        <f>Sug0.5[[#This Row],[OVEP14]]</f>
        <v>9022</v>
      </c>
      <c r="TO55" s="15">
        <f>Sug0.5[[#This Row],[OVEP15]]</f>
        <v>9039</v>
      </c>
      <c r="TP55" s="15">
        <f>Sug0.5[[#This Row],[OVEP16]]</f>
        <v>9115</v>
      </c>
      <c r="TQ55" s="15">
        <f>Sug0.5[[#This Row],[OVEP17]]</f>
        <v>9194</v>
      </c>
      <c r="TR55" s="15">
        <f>Sug0.5[[#This Row],[OVEP18]]</f>
        <v>9312</v>
      </c>
      <c r="TS55" s="15">
        <f>Sug0.5[[#This Row],[OVEP19]]</f>
        <v>9367</v>
      </c>
      <c r="TT55" s="15">
        <f>Sug0.5[[#This Row],[OVEP20]]</f>
        <v>9333</v>
      </c>
      <c r="TU55" s="15">
        <f>Sug0.5[[#This Row],[OVEP21]]</f>
        <v>9393</v>
      </c>
      <c r="TV55" s="15">
        <f>Sug0.5[[#This Row],[OVEP22]]</f>
        <v>9400</v>
      </c>
      <c r="TW55" s="15">
        <f>Sug0.5[[#This Row],[OVEP23]]</f>
        <v>9427</v>
      </c>
      <c r="TX55" s="15">
        <f>Sug0.5[[#This Row],[OVEP24]]</f>
        <v>9292</v>
      </c>
      <c r="TY55" s="15">
        <f>Sug0.5[[#This Row],[OVEP25]]</f>
        <v>9320</v>
      </c>
      <c r="TZ55" s="15">
        <f>Sug0.5[[#This Row],[OVEP26]]</f>
        <v>9320</v>
      </c>
      <c r="UA55" s="15">
        <f>Sug0.5[[#This Row],[OVEP27]]</f>
        <v>9278</v>
      </c>
      <c r="UB55" s="15">
        <f>Reg[[#This Row],[OBEP2]]</f>
        <v>8484</v>
      </c>
      <c r="UC55" s="15">
        <f>Reg[[#This Row],[OBEP3]]</f>
        <v>8445</v>
      </c>
      <c r="UD55" s="15">
        <f>Reg[[#This Row],[OBEP4]]</f>
        <v>8461</v>
      </c>
      <c r="UE55" s="15">
        <f>Reg[[#This Row],[OBEP5]]</f>
        <v>8504</v>
      </c>
      <c r="UF55" s="15">
        <f>Reg[[#This Row],[OBEP6]]</f>
        <v>8584</v>
      </c>
      <c r="UG55" s="15">
        <f>Reg[[#This Row],[OBEP7]]</f>
        <v>8615</v>
      </c>
      <c r="UH55" s="15">
        <f>Reg[[#This Row],[OBEP8]]</f>
        <v>8631</v>
      </c>
      <c r="UI55" s="15">
        <f>Reg[[#This Row],[OBEP9]]</f>
        <v>8682</v>
      </c>
      <c r="UJ55" s="15">
        <f>Reg[[#This Row],[OBEP10]]</f>
        <v>8786</v>
      </c>
      <c r="UK55" s="15">
        <f>Reg[[#This Row],[OBEP11]]</f>
        <v>8882</v>
      </c>
      <c r="UL55" s="15">
        <f>Reg[[#This Row],[OBEP12]]</f>
        <v>8933</v>
      </c>
      <c r="UM55" s="15">
        <f>Reg[[#This Row],[OBEP13]]</f>
        <v>8993</v>
      </c>
      <c r="UN55" s="15">
        <f>Reg[[#This Row],[OBEP14]]</f>
        <v>9081</v>
      </c>
      <c r="UO55" s="15">
        <f>Reg[[#This Row],[OBEP15]]</f>
        <v>9136</v>
      </c>
      <c r="UP55" s="15">
        <f>Reg[[#This Row],[OBEP16]]</f>
        <v>9190</v>
      </c>
      <c r="UQ55" s="15">
        <f>Reg[[#This Row],[OBEP17]]</f>
        <v>9278</v>
      </c>
      <c r="UR55" s="15">
        <f>Reg[[#This Row],[OBEP18]]</f>
        <v>9310</v>
      </c>
      <c r="US55" s="15">
        <f>Reg[[#This Row],[OBEP19]]</f>
        <v>9297</v>
      </c>
      <c r="UT55" s="15">
        <f>Reg[[#This Row],[OBEP20]]</f>
        <v>9351</v>
      </c>
      <c r="UU55" s="15">
        <f>Reg[[#This Row],[OBEP21]]</f>
        <v>9445</v>
      </c>
      <c r="UV55" s="15">
        <f>Reg[[#This Row],[OBEP22]]</f>
        <v>9390</v>
      </c>
      <c r="UW55" s="15">
        <f>Reg[[#This Row],[OBEP23]]</f>
        <v>9396</v>
      </c>
      <c r="UX55" s="15">
        <f>Reg[[#This Row],[OBEP24]]</f>
        <v>9427</v>
      </c>
      <c r="UY55" s="15">
        <f>Reg[[#This Row],[OBEP25]]</f>
        <v>9486</v>
      </c>
      <c r="UZ55" s="15">
        <f>Reg[[#This Row],[OBEP26]]</f>
        <v>9507</v>
      </c>
      <c r="VA55" s="15">
        <f>Reg[[#This Row],[OBEP27]]</f>
        <v>9503</v>
      </c>
      <c r="VB55" s="15">
        <f>Sug0.2[[#This Row],[OBEP2]]</f>
        <v>8484</v>
      </c>
      <c r="VC55" s="15">
        <f>Sug0.2[[#This Row],[OBEP3]]</f>
        <v>8415</v>
      </c>
      <c r="VD55" s="15">
        <f>Sug0.2[[#This Row],[OBEP4]]</f>
        <v>8407</v>
      </c>
      <c r="VE55" s="15">
        <f>Sug0.2[[#This Row],[OBEP5]]</f>
        <v>8413</v>
      </c>
      <c r="VF55" s="15">
        <f>Sug0.2[[#This Row],[OBEP6]]</f>
        <v>8450</v>
      </c>
      <c r="VG55" s="15">
        <f>Sug0.2[[#This Row],[OBEP7]]</f>
        <v>8454</v>
      </c>
      <c r="VH55" s="15">
        <f>Sug0.2[[#This Row],[OBEP8]]</f>
        <v>8440</v>
      </c>
      <c r="VI55" s="15">
        <f>Sug0.2[[#This Row],[OBEP9]]</f>
        <v>8461</v>
      </c>
      <c r="VJ55" s="15">
        <f>Sug0.2[[#This Row],[OBEP10]]</f>
        <v>8542</v>
      </c>
      <c r="VK55" s="15">
        <f>Sug0.2[[#This Row],[OBEP11]]</f>
        <v>8620</v>
      </c>
      <c r="VL55" s="15">
        <f>Sug0.2[[#This Row],[OBEP12]]</f>
        <v>8649</v>
      </c>
      <c r="VM55" s="15">
        <f>Sug0.2[[#This Row],[OBEP13]]</f>
        <v>8678</v>
      </c>
      <c r="VN55" s="15">
        <f>Sug0.2[[#This Row],[OBEP14]]</f>
        <v>8754</v>
      </c>
      <c r="VO55" s="15">
        <f>Sug0.2[[#This Row],[OBEP15]]</f>
        <v>8803</v>
      </c>
      <c r="VP55" s="15">
        <f>Sug0.2[[#This Row],[OBEP16]]</f>
        <v>8838</v>
      </c>
      <c r="VQ55" s="15">
        <f>Sug0.2[[#This Row],[OBEP17]]</f>
        <v>8910</v>
      </c>
      <c r="VR55" s="15">
        <f>Sug0.2[[#This Row],[OBEP18]]</f>
        <v>8917</v>
      </c>
      <c r="VS55" s="15">
        <f>Sug0.2[[#This Row],[OBEP19]]</f>
        <v>8902</v>
      </c>
      <c r="VT55" s="15">
        <f>Sug0.2[[#This Row],[OBEP20]]</f>
        <v>8954</v>
      </c>
      <c r="VU55" s="15">
        <f>Sug0.2[[#This Row],[OBEP21]]</f>
        <v>9031</v>
      </c>
      <c r="VV55" s="15">
        <f>Sug0.2[[#This Row],[OBEP22]]</f>
        <v>8983</v>
      </c>
      <c r="VW55" s="15">
        <f>Sug0.2[[#This Row],[OBEP23]]</f>
        <v>8996</v>
      </c>
      <c r="VX55" s="15">
        <f>Sug0.2[[#This Row],[OBEP24]]</f>
        <v>9026</v>
      </c>
      <c r="VY55" s="15">
        <f>Sug0.2[[#This Row],[OBEP25]]</f>
        <v>9088</v>
      </c>
      <c r="VZ55" s="15">
        <f>Sug0.2[[#This Row],[OBEP26]]</f>
        <v>9111</v>
      </c>
      <c r="WA55" s="15">
        <f>Sug0.2[[#This Row],[OBEP27]]</f>
        <v>9114</v>
      </c>
      <c r="WB55" s="15">
        <f>Sug0.5[[#This Row],[OBEP2]]</f>
        <v>8484</v>
      </c>
      <c r="WC55" s="15">
        <f>Sug0.5[[#This Row],[OBEP3]]</f>
        <v>8354</v>
      </c>
      <c r="WD55" s="15">
        <f>Sug0.5[[#This Row],[OBEP4]]</f>
        <v>8279</v>
      </c>
      <c r="WE55" s="15">
        <f>Sug0.5[[#This Row],[OBEP5]]</f>
        <v>8223</v>
      </c>
      <c r="WF55" s="15">
        <f>Sug0.5[[#This Row],[OBEP6]]</f>
        <v>8207</v>
      </c>
      <c r="WG55" s="15">
        <f>Sug0.5[[#This Row],[OBEP7]]</f>
        <v>8158</v>
      </c>
      <c r="WH55" s="15">
        <f>Sug0.5[[#This Row],[OBEP8]]</f>
        <v>8091</v>
      </c>
      <c r="WI55" s="15">
        <f>Sug0.5[[#This Row],[OBEP9]]</f>
        <v>8067</v>
      </c>
      <c r="WJ55" s="15">
        <f>Sug0.5[[#This Row],[OBEP10]]</f>
        <v>8080</v>
      </c>
      <c r="WK55" s="15">
        <f>Sug0.5[[#This Row],[OBEP11]]</f>
        <v>8105</v>
      </c>
      <c r="WL55" s="15">
        <f>Sug0.5[[#This Row],[OBEP12]]</f>
        <v>8106</v>
      </c>
      <c r="WM55" s="15">
        <f>Sug0.5[[#This Row],[OBEP13]]</f>
        <v>8083</v>
      </c>
      <c r="WN55" s="15">
        <f>Sug0.5[[#This Row],[OBEP14]]</f>
        <v>8132</v>
      </c>
      <c r="WO55" s="15">
        <f>Sug0.5[[#This Row],[OBEP15]]</f>
        <v>8125</v>
      </c>
      <c r="WP55" s="15">
        <f>Sug0.5[[#This Row],[OBEP16]]</f>
        <v>8154</v>
      </c>
      <c r="WQ55" s="15">
        <f>Sug0.5[[#This Row],[OBEP17]]</f>
        <v>8176</v>
      </c>
      <c r="WR55" s="15">
        <f>Sug0.5[[#This Row],[OBEP18]]</f>
        <v>8154</v>
      </c>
      <c r="WS55" s="15">
        <f>Sug0.5[[#This Row],[OBEP19]]</f>
        <v>8125</v>
      </c>
      <c r="WT55" s="15">
        <f>Sug0.5[[#This Row],[OBEP20]]</f>
        <v>8157</v>
      </c>
      <c r="WU55" s="15">
        <f>Sug0.5[[#This Row],[OBEP21]]</f>
        <v>8194</v>
      </c>
      <c r="WV55" s="15">
        <f>Sug0.5[[#This Row],[OBEP22]]</f>
        <v>8131</v>
      </c>
      <c r="WW55" s="15">
        <f>Sug0.5[[#This Row],[OBEP23]]</f>
        <v>8144</v>
      </c>
      <c r="WX55" s="15">
        <f>Sug0.5[[#This Row],[OBEP24]]</f>
        <v>8189</v>
      </c>
      <c r="WY55" s="15">
        <f>Sug0.5[[#This Row],[OBEP25]]</f>
        <v>8227</v>
      </c>
      <c r="WZ55" s="15">
        <f>Sug0.5[[#This Row],[OBEP26]]</f>
        <v>8248</v>
      </c>
      <c r="XA55" s="15">
        <f>Sug0.5[[#This Row],[OBEP27]]</f>
        <v>8247</v>
      </c>
    </row>
    <row r="56" spans="2:625" x14ac:dyDescent="0.25">
      <c r="B56" s="11">
        <f>Reg[[#This Row],[STEP2]]</f>
        <v>6991</v>
      </c>
      <c r="C56" s="11">
        <f>Reg[[#This Row],[STEP3]]</f>
        <v>7370</v>
      </c>
      <c r="D56" s="11">
        <f>Reg[[#This Row],[STEP4]]</f>
        <v>7626</v>
      </c>
      <c r="E56" s="11">
        <f>Reg[[#This Row],[STEP5]]</f>
        <v>7877</v>
      </c>
      <c r="F56" s="11">
        <f>Reg[[#This Row],[STEP6]]</f>
        <v>8012</v>
      </c>
      <c r="G56" s="11">
        <f>Reg[[#This Row],[STEP7]]</f>
        <v>8161</v>
      </c>
      <c r="H56" s="11">
        <f>Reg[[#This Row],[STEP8]]</f>
        <v>8297</v>
      </c>
      <c r="I56" s="11">
        <f>Reg[[#This Row],[STEP9]]</f>
        <v>8400</v>
      </c>
      <c r="J56" s="11">
        <f>Reg[[#This Row],[STEP10]]</f>
        <v>8502</v>
      </c>
      <c r="K56" s="11">
        <f>Reg[[#This Row],[STEP11]]</f>
        <v>8621</v>
      </c>
      <c r="L56" s="11">
        <f>Reg[[#This Row],[STEP12]]</f>
        <v>8711</v>
      </c>
      <c r="M56" s="11">
        <f>Reg[[#This Row],[STEP13]]</f>
        <v>8806</v>
      </c>
      <c r="N56" s="11">
        <f>Reg[[#This Row],[STEP14]]</f>
        <v>8913</v>
      </c>
      <c r="O56" s="11">
        <f>Reg[[#This Row],[STEP15]]</f>
        <v>8961</v>
      </c>
      <c r="P56" s="11">
        <f>Reg[[#This Row],[STEP16]]</f>
        <v>9028</v>
      </c>
      <c r="Q56" s="11">
        <f>Reg[[#This Row],[STEP17]]</f>
        <v>9089</v>
      </c>
      <c r="R56" s="11">
        <f>Reg[[#This Row],[STEP18]]</f>
        <v>9169</v>
      </c>
      <c r="S56" s="11">
        <f>Reg[[#This Row],[STEP19]]</f>
        <v>9189</v>
      </c>
      <c r="T56" s="11">
        <f>Reg[[#This Row],[STEP20]]</f>
        <v>9185</v>
      </c>
      <c r="U56" s="11">
        <f>Reg[[#This Row],[STEP21]]</f>
        <v>9165</v>
      </c>
      <c r="V56" s="11">
        <f>Reg[[#This Row],[STEP22]]</f>
        <v>9187</v>
      </c>
      <c r="W56" s="11">
        <f>Reg[[#This Row],[STEP23]]</f>
        <v>9230</v>
      </c>
      <c r="X56" s="11">
        <f>Reg[[#This Row],[STEP24]]</f>
        <v>9234</v>
      </c>
      <c r="Y56" s="11">
        <f>Reg[[#This Row],[STEP25]]</f>
        <v>9240</v>
      </c>
      <c r="Z56" s="11">
        <f>Reg[[#This Row],[STEP26]]</f>
        <v>9248</v>
      </c>
      <c r="AA56" s="11">
        <f>Reg[[#This Row],[STEP27]]</f>
        <v>9238</v>
      </c>
      <c r="AB56" s="11">
        <f>Sug0.2[[#This Row],[STEP2]]</f>
        <v>6991</v>
      </c>
      <c r="AC56" s="11">
        <f>Sug0.2[[#This Row],[STEP3]]</f>
        <v>7345</v>
      </c>
      <c r="AD56" s="11">
        <f>Sug0.2[[#This Row],[STEP4]]</f>
        <v>7586</v>
      </c>
      <c r="AE56" s="11">
        <f>Sug0.2[[#This Row],[STEP5]]</f>
        <v>7828</v>
      </c>
      <c r="AF56" s="11">
        <f>Sug0.2[[#This Row],[STEP6]]</f>
        <v>7960</v>
      </c>
      <c r="AG56" s="11">
        <f>Sug0.2[[#This Row],[STEP7]]</f>
        <v>8111</v>
      </c>
      <c r="AH56" s="11">
        <f>Sug0.2[[#This Row],[STEP8]]</f>
        <v>8251</v>
      </c>
      <c r="AI56" s="11">
        <f>Sug0.2[[#This Row],[STEP9]]</f>
        <v>8361</v>
      </c>
      <c r="AJ56" s="11">
        <f>Sug0.2[[#This Row],[STEP10]]</f>
        <v>8461</v>
      </c>
      <c r="AK56" s="11">
        <f>Sug0.2[[#This Row],[STEP11]]</f>
        <v>8561</v>
      </c>
      <c r="AL56" s="11">
        <f>Sug0.2[[#This Row],[STEP12]]</f>
        <v>8625</v>
      </c>
      <c r="AM56" s="11">
        <f>Sug0.2[[#This Row],[STEP13]]</f>
        <v>8714</v>
      </c>
      <c r="AN56" s="11">
        <f>Sug0.2[[#This Row],[STEP14]]</f>
        <v>8818</v>
      </c>
      <c r="AO56" s="11">
        <f>Sug0.2[[#This Row],[STEP15]]</f>
        <v>8883</v>
      </c>
      <c r="AP56" s="11">
        <f>Sug0.2[[#This Row],[STEP16]]</f>
        <v>8955</v>
      </c>
      <c r="AQ56" s="11">
        <f>Sug0.2[[#This Row],[STEP17]]</f>
        <v>9018</v>
      </c>
      <c r="AR56" s="11">
        <f>Sug0.2[[#This Row],[STEP18]]</f>
        <v>9108</v>
      </c>
      <c r="AS56" s="11">
        <f>Sug0.2[[#This Row],[STEP19]]</f>
        <v>9130</v>
      </c>
      <c r="AT56" s="11">
        <f>Sug0.2[[#This Row],[STEP20]]</f>
        <v>9127</v>
      </c>
      <c r="AU56" s="11">
        <f>Sug0.2[[#This Row],[STEP21]]</f>
        <v>9112</v>
      </c>
      <c r="AV56" s="11">
        <f>Sug0.2[[#This Row],[STEP22]]</f>
        <v>9127</v>
      </c>
      <c r="AW56" s="11">
        <f>Sug0.2[[#This Row],[STEP23]]</f>
        <v>9172</v>
      </c>
      <c r="AX56" s="11">
        <f>Sug0.2[[#This Row],[STEP24]]</f>
        <v>9188</v>
      </c>
      <c r="AY56" s="11">
        <f>Sug0.2[[#This Row],[STEP25]]</f>
        <v>9208</v>
      </c>
      <c r="AZ56" s="11">
        <f>Sug0.2[[#This Row],[STEP26]]</f>
        <v>9231</v>
      </c>
      <c r="BA56" s="11">
        <f>Sug0.2[[#This Row],[STEP27]]</f>
        <v>9214</v>
      </c>
      <c r="BB56" s="11">
        <f>Sug0.5[[#This Row],[STEP2]]</f>
        <v>6991</v>
      </c>
      <c r="BC56" s="11">
        <f>Sug0.5[[#This Row],[STEP3]]</f>
        <v>7289</v>
      </c>
      <c r="BD56" s="11">
        <f>Sug0.5[[#This Row],[STEP4]]</f>
        <v>7496</v>
      </c>
      <c r="BE56" s="11">
        <f>Sug0.5[[#This Row],[STEP5]]</f>
        <v>7703</v>
      </c>
      <c r="BF56" s="11">
        <f>Sug0.5[[#This Row],[STEP6]]</f>
        <v>7827</v>
      </c>
      <c r="BG56" s="11">
        <f>Sug0.5[[#This Row],[STEP7]]</f>
        <v>7963</v>
      </c>
      <c r="BH56" s="11">
        <f>Sug0.5[[#This Row],[STEP8]]</f>
        <v>8100</v>
      </c>
      <c r="BI56" s="11">
        <f>Sug0.5[[#This Row],[STEP9]]</f>
        <v>8180</v>
      </c>
      <c r="BJ56" s="11">
        <f>Sug0.5[[#This Row],[STEP10]]</f>
        <v>8284</v>
      </c>
      <c r="BK56" s="11">
        <f>Sug0.5[[#This Row],[STEP11]]</f>
        <v>8392</v>
      </c>
      <c r="BL56" s="11">
        <f>Sug0.5[[#This Row],[STEP12]]</f>
        <v>8468</v>
      </c>
      <c r="BM56" s="11">
        <f>Sug0.5[[#This Row],[STEP13]]</f>
        <v>8547</v>
      </c>
      <c r="BN56" s="11">
        <f>Sug0.5[[#This Row],[STEP14]]</f>
        <v>8664</v>
      </c>
      <c r="BO56" s="11">
        <f>Sug0.5[[#This Row],[STEP15]]</f>
        <v>8723</v>
      </c>
      <c r="BP56" s="11">
        <f>Sug0.5[[#This Row],[STEP16]]</f>
        <v>8811</v>
      </c>
      <c r="BQ56" s="11">
        <f>Sug0.5[[#This Row],[STEP17]]</f>
        <v>8892</v>
      </c>
      <c r="BR56" s="11">
        <f>Sug0.5[[#This Row],[STEP18]]</f>
        <v>8991</v>
      </c>
      <c r="BS56" s="11">
        <f>Sug0.5[[#This Row],[STEP19]]</f>
        <v>9032</v>
      </c>
      <c r="BT56" s="11">
        <f>Sug0.5[[#This Row],[STEP20]]</f>
        <v>9024</v>
      </c>
      <c r="BU56" s="11">
        <f>Sug0.5[[#This Row],[STEP21]]</f>
        <v>8997</v>
      </c>
      <c r="BV56" s="11">
        <f>Sug0.5[[#This Row],[STEP22]]</f>
        <v>9012</v>
      </c>
      <c r="BW56" s="11">
        <f>Sug0.5[[#This Row],[STEP23]]</f>
        <v>9049</v>
      </c>
      <c r="BX56" s="11">
        <f>Sug0.5[[#This Row],[STEP24]]</f>
        <v>9093</v>
      </c>
      <c r="BY56" s="11">
        <f>Sug0.5[[#This Row],[STEP25]]</f>
        <v>9107</v>
      </c>
      <c r="BZ56" s="11">
        <f>Sug0.5[[#This Row],[STEP26]]</f>
        <v>9138</v>
      </c>
      <c r="CA56" s="11">
        <f>Sug0.5[[#This Row],[STEP27]]</f>
        <v>9119</v>
      </c>
      <c r="CB56" s="11">
        <f>Reg[[#This Row],[NASP2]]</f>
        <v>746</v>
      </c>
      <c r="CC56" s="11">
        <f>Reg[[#This Row],[NASP3]]</f>
        <v>885</v>
      </c>
      <c r="CD56" s="11">
        <f>Reg[[#This Row],[NASP4]]</f>
        <v>1059</v>
      </c>
      <c r="CE56" s="11">
        <f>Reg[[#This Row],[NASP5]]</f>
        <v>1210</v>
      </c>
      <c r="CF56" s="11">
        <f>Reg[[#This Row],[NASP6]]</f>
        <v>1398</v>
      </c>
      <c r="CG56" s="11">
        <f>Reg[[#This Row],[NASP7]]</f>
        <v>1588</v>
      </c>
      <c r="CH56" s="11">
        <f>Reg[[#This Row],[NASP8]]</f>
        <v>1732</v>
      </c>
      <c r="CI56" s="11">
        <f>Reg[[#This Row],[NASP9]]</f>
        <v>1915</v>
      </c>
      <c r="CJ56" s="11">
        <f>Reg[[#This Row],[NASP10]]</f>
        <v>2057</v>
      </c>
      <c r="CK56" s="11">
        <f>Reg[[#This Row],[NASP11]]</f>
        <v>2213</v>
      </c>
      <c r="CL56" s="11">
        <f>Reg[[#This Row],[NASP12]]</f>
        <v>2367</v>
      </c>
      <c r="CM56" s="11">
        <f>Reg[[#This Row],[NASP13]]</f>
        <v>2480</v>
      </c>
      <c r="CN56" s="11">
        <f>Reg[[#This Row],[NASP14]]</f>
        <v>2623</v>
      </c>
      <c r="CO56" s="11">
        <f>Reg[[#This Row],[NASP15]]</f>
        <v>2760</v>
      </c>
      <c r="CP56" s="11">
        <f>Reg[[#This Row],[NASP16]]</f>
        <v>2909</v>
      </c>
      <c r="CQ56" s="11">
        <f>Reg[[#This Row],[NASP17]]</f>
        <v>3052</v>
      </c>
      <c r="CR56" s="11">
        <f>Reg[[#This Row],[NASP18]]</f>
        <v>3136</v>
      </c>
      <c r="CS56" s="11">
        <f>Reg[[#This Row],[NASP19]]</f>
        <v>3248</v>
      </c>
      <c r="CT56" s="11">
        <f>Reg[[#This Row],[NASP20]]</f>
        <v>3360</v>
      </c>
      <c r="CU56" s="11">
        <f>Reg[[#This Row],[NASP21]]</f>
        <v>3465</v>
      </c>
      <c r="CV56" s="11">
        <f>Reg[[#This Row],[NASP22]]</f>
        <v>3558</v>
      </c>
      <c r="CW56" s="11">
        <f>Reg[[#This Row],[NASP23]]</f>
        <v>3611</v>
      </c>
      <c r="CX56" s="11">
        <f>Reg[[#This Row],[NASP24]]</f>
        <v>3693</v>
      </c>
      <c r="CY56" s="11">
        <f>Reg[[#This Row],[NASP25]]</f>
        <v>3764</v>
      </c>
      <c r="CZ56" s="11">
        <f>Reg[[#This Row],[NASP26]]</f>
        <v>3833</v>
      </c>
      <c r="DA56" s="11">
        <f>Reg[[#This Row],[NASP27]]</f>
        <v>3878</v>
      </c>
      <c r="DB56" s="11">
        <f>Sug0.2[[#This Row],[NASP2]]</f>
        <v>746</v>
      </c>
      <c r="DC56" s="11">
        <f>Sug0.2[[#This Row],[NASP3]]</f>
        <v>878</v>
      </c>
      <c r="DD56" s="11">
        <f>Sug0.2[[#This Row],[NASP4]]</f>
        <v>1037</v>
      </c>
      <c r="DE56" s="11">
        <f>Sug0.2[[#This Row],[NASP5]]</f>
        <v>1173</v>
      </c>
      <c r="DF56" s="11">
        <f>Sug0.2[[#This Row],[NASP6]]</f>
        <v>1347</v>
      </c>
      <c r="DG56" s="11">
        <f>Sug0.2[[#This Row],[NASP7]]</f>
        <v>1520</v>
      </c>
      <c r="DH56" s="11">
        <f>Sug0.2[[#This Row],[NASP8]]</f>
        <v>1654</v>
      </c>
      <c r="DI56" s="11">
        <f>Sug0.2[[#This Row],[NASP9]]</f>
        <v>1820</v>
      </c>
      <c r="DJ56" s="11">
        <f>Sug0.2[[#This Row],[NASP10]]</f>
        <v>1957</v>
      </c>
      <c r="DK56" s="11">
        <f>Sug0.2[[#This Row],[NASP11]]</f>
        <v>2110</v>
      </c>
      <c r="DL56" s="11">
        <f>Sug0.2[[#This Row],[NASP12]]</f>
        <v>2273</v>
      </c>
      <c r="DM56" s="11">
        <f>Sug0.2[[#This Row],[NASP13]]</f>
        <v>2372</v>
      </c>
      <c r="DN56" s="11">
        <f>Sug0.2[[#This Row],[NASP14]]</f>
        <v>2507</v>
      </c>
      <c r="DO56" s="11">
        <f>Sug0.2[[#This Row],[NASP15]]</f>
        <v>2621</v>
      </c>
      <c r="DP56" s="11">
        <f>Sug0.2[[#This Row],[NASP16]]</f>
        <v>2760</v>
      </c>
      <c r="DQ56" s="11">
        <f>Sug0.2[[#This Row],[NASP17]]</f>
        <v>2890</v>
      </c>
      <c r="DR56" s="11">
        <f>Sug0.2[[#This Row],[NASP18]]</f>
        <v>2965</v>
      </c>
      <c r="DS56" s="11">
        <f>Sug0.2[[#This Row],[NASP19]]</f>
        <v>3069</v>
      </c>
      <c r="DT56" s="11">
        <f>Sug0.2[[#This Row],[NASP20]]</f>
        <v>3176</v>
      </c>
      <c r="DU56" s="11">
        <f>Sug0.2[[#This Row],[NASP21]]</f>
        <v>3281</v>
      </c>
      <c r="DV56" s="11">
        <f>Sug0.2[[#This Row],[NASP22]]</f>
        <v>3369</v>
      </c>
      <c r="DW56" s="11">
        <f>Sug0.2[[#This Row],[NASP23]]</f>
        <v>3414</v>
      </c>
      <c r="DX56" s="11">
        <f>Sug0.2[[#This Row],[NASP24]]</f>
        <v>3489</v>
      </c>
      <c r="DY56" s="11">
        <f>Sug0.2[[#This Row],[NASP25]]</f>
        <v>3542</v>
      </c>
      <c r="DZ56" s="11">
        <f>Sug0.2[[#This Row],[NASP26]]</f>
        <v>3599</v>
      </c>
      <c r="EA56" s="11">
        <f>Sug0.2[[#This Row],[NASP27]]</f>
        <v>3652</v>
      </c>
      <c r="EB56" s="15">
        <f>Sug0.5[[#This Row],[NASP2]]</f>
        <v>746</v>
      </c>
      <c r="EC56" s="15">
        <f>Sug0.5[[#This Row],[NASP3]]</f>
        <v>866</v>
      </c>
      <c r="ED56" s="15">
        <f>Sug0.5[[#This Row],[NASP4]]</f>
        <v>1005</v>
      </c>
      <c r="EE56" s="15">
        <f>Sug0.5[[#This Row],[NASP5]]</f>
        <v>1121</v>
      </c>
      <c r="EF56" s="15">
        <f>Sug0.5[[#This Row],[NASP6]]</f>
        <v>1275</v>
      </c>
      <c r="EG56" s="15">
        <f>Sug0.5[[#This Row],[NASP7]]</f>
        <v>1419</v>
      </c>
      <c r="EH56" s="15">
        <f>Sug0.5[[#This Row],[NASP8]]</f>
        <v>1526</v>
      </c>
      <c r="EI56" s="15">
        <f>Sug0.5[[#This Row],[NASP9]]</f>
        <v>1679</v>
      </c>
      <c r="EJ56" s="15">
        <f>Sug0.5[[#This Row],[NASP10]]</f>
        <v>1787</v>
      </c>
      <c r="EK56" s="15">
        <f>Sug0.5[[#This Row],[NASP11]]</f>
        <v>1916</v>
      </c>
      <c r="EL56" s="15">
        <f>Sug0.5[[#This Row],[NASP12]]</f>
        <v>2051</v>
      </c>
      <c r="EM56" s="15">
        <f>Sug0.5[[#This Row],[NASP13]]</f>
        <v>2133</v>
      </c>
      <c r="EN56" s="15">
        <f>Sug0.5[[#This Row],[NASP14]]</f>
        <v>2249</v>
      </c>
      <c r="EO56" s="15">
        <f>Sug0.5[[#This Row],[NASP15]]</f>
        <v>2346</v>
      </c>
      <c r="EP56" s="15">
        <f>Sug0.5[[#This Row],[NASP16]]</f>
        <v>2463</v>
      </c>
      <c r="EQ56" s="15">
        <f>Sug0.5[[#This Row],[NASP17]]</f>
        <v>2572</v>
      </c>
      <c r="ER56" s="15">
        <f>Sug0.5[[#This Row],[NASP18]]</f>
        <v>2630</v>
      </c>
      <c r="ES56" s="15">
        <f>Sug0.5[[#This Row],[NASP19]]</f>
        <v>2712</v>
      </c>
      <c r="ET56" s="15">
        <f>Sug0.5[[#This Row],[NASP20]]</f>
        <v>2796</v>
      </c>
      <c r="EU56" s="15">
        <f>Sug0.5[[#This Row],[NASP21]]</f>
        <v>2892</v>
      </c>
      <c r="EV56" s="15">
        <f>Sug0.5[[#This Row],[NASP22]]</f>
        <v>2961</v>
      </c>
      <c r="EW56" s="15">
        <f>Sug0.5[[#This Row],[NASP23]]</f>
        <v>3009</v>
      </c>
      <c r="EX56" s="15">
        <f>Sug0.5[[#This Row],[NASP24]]</f>
        <v>3063</v>
      </c>
      <c r="EY56" s="15">
        <f>Sug0.5[[#This Row],[NASP25]]</f>
        <v>3113</v>
      </c>
      <c r="EZ56" s="15">
        <f>Sug0.5[[#This Row],[NASP26]]</f>
        <v>3159</v>
      </c>
      <c r="FA56" s="15">
        <f>Sug0.5[[#This Row],[NASP27]]</f>
        <v>3216</v>
      </c>
      <c r="FB56" s="15">
        <f>Reg[[#This Row],[CIRP2]]</f>
        <v>48</v>
      </c>
      <c r="FC56" s="15">
        <f>Reg[[#This Row],[CIRP3]]</f>
        <v>53</v>
      </c>
      <c r="FD56" s="15">
        <f>Reg[[#This Row],[CIRP4]]</f>
        <v>61</v>
      </c>
      <c r="FE56" s="15">
        <f>Reg[[#This Row],[CIRP5]]</f>
        <v>70</v>
      </c>
      <c r="FF56" s="15">
        <f>Reg[[#This Row],[CIRP6]]</f>
        <v>79</v>
      </c>
      <c r="FG56" s="15">
        <f>Reg[[#This Row],[CIRP7]]</f>
        <v>87</v>
      </c>
      <c r="FH56" s="15">
        <f>Reg[[#This Row],[CIRP8]]</f>
        <v>100</v>
      </c>
      <c r="FI56" s="15">
        <f>Reg[[#This Row],[CIRP9]]</f>
        <v>117</v>
      </c>
      <c r="FJ56" s="15">
        <f>Reg[[#This Row],[CIRP10]]</f>
        <v>139</v>
      </c>
      <c r="FK56" s="15">
        <f>Reg[[#This Row],[CIRP11]]</f>
        <v>155</v>
      </c>
      <c r="FL56" s="15">
        <f>Reg[[#This Row],[CIRP12]]</f>
        <v>170</v>
      </c>
      <c r="FM56" s="15">
        <f>Reg[[#This Row],[CIRP13]]</f>
        <v>177</v>
      </c>
      <c r="FN56" s="15">
        <f>Reg[[#This Row],[CIRP14]]</f>
        <v>192</v>
      </c>
      <c r="FO56" s="15">
        <f>Reg[[#This Row],[CIRP15]]</f>
        <v>208</v>
      </c>
      <c r="FP56" s="15">
        <f>Reg[[#This Row],[CIRP16]]</f>
        <v>228</v>
      </c>
      <c r="FQ56" s="15">
        <f>Reg[[#This Row],[CIRP17]]</f>
        <v>250</v>
      </c>
      <c r="FR56" s="15">
        <f>Reg[[#This Row],[CIRP18]]</f>
        <v>279</v>
      </c>
      <c r="FS56" s="15">
        <f>Reg[[#This Row],[CIRP19]]</f>
        <v>290</v>
      </c>
      <c r="FT56" s="15">
        <f>Reg[[#This Row],[CIRP20]]</f>
        <v>306</v>
      </c>
      <c r="FU56" s="15">
        <f>Reg[[#This Row],[CIRP21]]</f>
        <v>322</v>
      </c>
      <c r="FV56" s="15">
        <f>Reg[[#This Row],[CIRP22]]</f>
        <v>341</v>
      </c>
      <c r="FW56" s="15">
        <f>Reg[[#This Row],[CIRP23]]</f>
        <v>365</v>
      </c>
      <c r="FX56" s="15">
        <f>Reg[[#This Row],[CIRP24]]</f>
        <v>366</v>
      </c>
      <c r="FY56" s="15">
        <f>Reg[[#This Row],[CIRP25]]</f>
        <v>377</v>
      </c>
      <c r="FZ56" s="15">
        <f>Reg[[#This Row],[CIRP26]]</f>
        <v>393</v>
      </c>
      <c r="GA56" s="15">
        <f>Reg[[#This Row],[CIRP27]]</f>
        <v>416</v>
      </c>
      <c r="GB56" s="15">
        <f>Sug0.2[[#This Row],[CIRP2]]</f>
        <v>48</v>
      </c>
      <c r="GC56" s="15">
        <f>Sug0.2[[#This Row],[CIRP3]]</f>
        <v>53</v>
      </c>
      <c r="GD56" s="15">
        <f>Sug0.2[[#This Row],[CIRP4]]</f>
        <v>61</v>
      </c>
      <c r="GE56" s="15">
        <f>Sug0.2[[#This Row],[CIRP5]]</f>
        <v>70</v>
      </c>
      <c r="GF56" s="15">
        <f>Sug0.2[[#This Row],[CIRP6]]</f>
        <v>79</v>
      </c>
      <c r="GG56" s="15">
        <f>Sug0.2[[#This Row],[CIRP7]]</f>
        <v>86</v>
      </c>
      <c r="GH56" s="15">
        <f>Sug0.2[[#This Row],[CIRP8]]</f>
        <v>96</v>
      </c>
      <c r="GI56" s="15">
        <f>Sug0.2[[#This Row],[CIRP9]]</f>
        <v>113</v>
      </c>
      <c r="GJ56" s="15">
        <f>Sug0.2[[#This Row],[CIRP10]]</f>
        <v>131</v>
      </c>
      <c r="GK56" s="15">
        <f>Sug0.2[[#This Row],[CIRP11]]</f>
        <v>146</v>
      </c>
      <c r="GL56" s="15">
        <f>Sug0.2[[#This Row],[CIRP12]]</f>
        <v>155</v>
      </c>
      <c r="GM56" s="15">
        <f>Sug0.2[[#This Row],[CIRP13]]</f>
        <v>161</v>
      </c>
      <c r="GN56" s="15">
        <f>Sug0.2[[#This Row],[CIRP14]]</f>
        <v>174</v>
      </c>
      <c r="GO56" s="15">
        <f>Sug0.2[[#This Row],[CIRP15]]</f>
        <v>190</v>
      </c>
      <c r="GP56" s="15">
        <f>Sug0.2[[#This Row],[CIRP16]]</f>
        <v>206</v>
      </c>
      <c r="GQ56" s="15">
        <f>Sug0.2[[#This Row],[CIRP17]]</f>
        <v>226</v>
      </c>
      <c r="GR56" s="15">
        <f>Sug0.2[[#This Row],[CIRP18]]</f>
        <v>252</v>
      </c>
      <c r="GS56" s="15">
        <f>Sug0.2[[#This Row],[CIRP19]]</f>
        <v>264</v>
      </c>
      <c r="GT56" s="15">
        <f>Sug0.2[[#This Row],[CIRP20]]</f>
        <v>280</v>
      </c>
      <c r="GU56" s="15">
        <f>Sug0.2[[#This Row],[CIRP21]]</f>
        <v>294</v>
      </c>
      <c r="GV56" s="15">
        <f>Sug0.2[[#This Row],[CIRP22]]</f>
        <v>311</v>
      </c>
      <c r="GW56" s="15">
        <f>Sug0.2[[#This Row],[CIRP23]]</f>
        <v>330</v>
      </c>
      <c r="GX56" s="15">
        <f>Sug0.2[[#This Row],[CIRP24]]</f>
        <v>329</v>
      </c>
      <c r="GY56" s="15">
        <f>Sug0.2[[#This Row],[CIRP25]]</f>
        <v>345</v>
      </c>
      <c r="GZ56" s="15">
        <f>Sug0.2[[#This Row],[CIRP26]]</f>
        <v>362</v>
      </c>
      <c r="HA56" s="15">
        <f>Sug0.2[[#This Row],[CIRP27]]</f>
        <v>382</v>
      </c>
      <c r="HB56" s="15">
        <f>Sug0.5[[#This Row],[CIRP2]]</f>
        <v>48</v>
      </c>
      <c r="HC56" s="15">
        <f>Sug0.5[[#This Row],[CIRP3]]</f>
        <v>53</v>
      </c>
      <c r="HD56" s="15">
        <f>Sug0.5[[#This Row],[CIRP4]]</f>
        <v>60</v>
      </c>
      <c r="HE56" s="15">
        <f>Sug0.5[[#This Row],[CIRP5]]</f>
        <v>68</v>
      </c>
      <c r="HF56" s="15">
        <f>Sug0.5[[#This Row],[CIRP6]]</f>
        <v>73</v>
      </c>
      <c r="HG56" s="15">
        <f>Sug0.5[[#This Row],[CIRP7]]</f>
        <v>80</v>
      </c>
      <c r="HH56" s="15">
        <f>Sug0.5[[#This Row],[CIRP8]]</f>
        <v>88</v>
      </c>
      <c r="HI56" s="15">
        <f>Sug0.5[[#This Row],[CIRP9]]</f>
        <v>101</v>
      </c>
      <c r="HJ56" s="15">
        <f>Sug0.5[[#This Row],[CIRP10]]</f>
        <v>116</v>
      </c>
      <c r="HK56" s="15">
        <f>Sug0.5[[#This Row],[CIRP11]]</f>
        <v>125</v>
      </c>
      <c r="HL56" s="15">
        <f>Sug0.5[[#This Row],[CIRP12]]</f>
        <v>134</v>
      </c>
      <c r="HM56" s="15">
        <f>Sug0.5[[#This Row],[CIRP13]]</f>
        <v>140</v>
      </c>
      <c r="HN56" s="15">
        <f>Sug0.5[[#This Row],[CIRP14]]</f>
        <v>149</v>
      </c>
      <c r="HO56" s="15">
        <f>Sug0.5[[#This Row],[CIRP15]]</f>
        <v>160</v>
      </c>
      <c r="HP56" s="15">
        <f>Sug0.5[[#This Row],[CIRP16]]</f>
        <v>171</v>
      </c>
      <c r="HQ56" s="15">
        <f>Sug0.5[[#This Row],[CIRP17]]</f>
        <v>187</v>
      </c>
      <c r="HR56" s="15">
        <f>Sug0.5[[#This Row],[CIRP18]]</f>
        <v>215</v>
      </c>
      <c r="HS56" s="15">
        <f>Sug0.5[[#This Row],[CIRP19]]</f>
        <v>223</v>
      </c>
      <c r="HT56" s="15">
        <f>Sug0.5[[#This Row],[CIRP20]]</f>
        <v>237</v>
      </c>
      <c r="HU56" s="15">
        <f>Sug0.5[[#This Row],[CIRP21]]</f>
        <v>243</v>
      </c>
      <c r="HV56" s="15">
        <f>Sug0.5[[#This Row],[CIRP22]]</f>
        <v>258</v>
      </c>
      <c r="HW56" s="15">
        <f>Sug0.5[[#This Row],[CIRP23]]</f>
        <v>267</v>
      </c>
      <c r="HX56" s="15">
        <f>Sug0.5[[#This Row],[CIRP24]]</f>
        <v>270</v>
      </c>
      <c r="HY56" s="15">
        <f>Sug0.5[[#This Row],[CIRP25]]</f>
        <v>280</v>
      </c>
      <c r="HZ56" s="15">
        <f>Sug0.5[[#This Row],[CIRP26]]</f>
        <v>302</v>
      </c>
      <c r="IA56" s="15">
        <f>Sug0.5[[#This Row],[CIRP27]]</f>
        <v>313</v>
      </c>
      <c r="IB56" s="15">
        <f>Reg[[#This Row],[HCCP2]]</f>
        <v>8</v>
      </c>
      <c r="IC56" s="15">
        <f>Reg[[#This Row],[HCCP3]]</f>
        <v>9</v>
      </c>
      <c r="ID56" s="15">
        <f>Reg[[#This Row],[HCCP4]]</f>
        <v>9</v>
      </c>
      <c r="IE56" s="15">
        <f>Reg[[#This Row],[HCCP5]]</f>
        <v>9</v>
      </c>
      <c r="IF56" s="15">
        <f>Reg[[#This Row],[HCCP6]]</f>
        <v>9</v>
      </c>
      <c r="IG56" s="15">
        <f>Reg[[#This Row],[HCCP7]]</f>
        <v>5</v>
      </c>
      <c r="IH56" s="15">
        <f>Reg[[#This Row],[HCCP8]]</f>
        <v>6</v>
      </c>
      <c r="II56" s="15">
        <f>Reg[[#This Row],[HCCP9]]</f>
        <v>7</v>
      </c>
      <c r="IJ56" s="15">
        <f>Reg[[#This Row],[HCCP10]]</f>
        <v>5</v>
      </c>
      <c r="IK56" s="15">
        <f>Reg[[#This Row],[HCCP11]]</f>
        <v>10</v>
      </c>
      <c r="IL56" s="15">
        <f>Reg[[#This Row],[HCCP12]]</f>
        <v>8</v>
      </c>
      <c r="IM56" s="15">
        <f>Reg[[#This Row],[HCCP13]]</f>
        <v>10</v>
      </c>
      <c r="IN56" s="15">
        <f>Reg[[#This Row],[HCCP14]]</f>
        <v>11</v>
      </c>
      <c r="IO56" s="15">
        <f>Reg[[#This Row],[HCCP15]]</f>
        <v>11</v>
      </c>
      <c r="IP56" s="15">
        <f>Reg[[#This Row],[HCCP16]]</f>
        <v>11</v>
      </c>
      <c r="IQ56" s="15">
        <f>Reg[[#This Row],[HCCP17]]</f>
        <v>15</v>
      </c>
      <c r="IR56" s="15">
        <f>Reg[[#This Row],[HCCP18]]</f>
        <v>17</v>
      </c>
      <c r="IS56" s="15">
        <f>Reg[[#This Row],[HCCP19]]</f>
        <v>20</v>
      </c>
      <c r="IT56" s="15">
        <f>Reg[[#This Row],[HCCP20]]</f>
        <v>21</v>
      </c>
      <c r="IU56" s="15">
        <f>Reg[[#This Row],[HCCP21]]</f>
        <v>18</v>
      </c>
      <c r="IV56" s="15">
        <f>Reg[[#This Row],[HCCP22]]</f>
        <v>30</v>
      </c>
      <c r="IW56" s="15">
        <f>Reg[[#This Row],[HCCP23]]</f>
        <v>21</v>
      </c>
      <c r="IX56" s="15">
        <f>Reg[[#This Row],[HCCP24]]</f>
        <v>26</v>
      </c>
      <c r="IY56" s="15">
        <f>Reg[[#This Row],[HCCP25]]</f>
        <v>15</v>
      </c>
      <c r="IZ56" s="15">
        <f>Reg[[#This Row],[HCCP26]]</f>
        <v>10</v>
      </c>
      <c r="JA56" s="15">
        <f>Reg[[#This Row],[HCCP27]]</f>
        <v>13</v>
      </c>
      <c r="JB56" s="15">
        <f>Sug0.2[[#This Row],[HCCP2]]</f>
        <v>8</v>
      </c>
      <c r="JC56" s="15">
        <f>Sug0.2[[#This Row],[HCCP3]]</f>
        <v>9</v>
      </c>
      <c r="JD56" s="15">
        <f>Sug0.2[[#This Row],[HCCP4]]</f>
        <v>9</v>
      </c>
      <c r="JE56" s="15">
        <f>Sug0.2[[#This Row],[HCCP5]]</f>
        <v>9</v>
      </c>
      <c r="JF56" s="15">
        <f>Sug0.2[[#This Row],[HCCP6]]</f>
        <v>9</v>
      </c>
      <c r="JG56" s="15">
        <f>Sug0.2[[#This Row],[HCCP7]]</f>
        <v>5</v>
      </c>
      <c r="JH56" s="15">
        <f>Sug0.2[[#This Row],[HCCP8]]</f>
        <v>6</v>
      </c>
      <c r="JI56" s="15">
        <f>Sug0.2[[#This Row],[HCCP9]]</f>
        <v>7</v>
      </c>
      <c r="JJ56" s="15">
        <f>Sug0.2[[#This Row],[HCCP10]]</f>
        <v>5</v>
      </c>
      <c r="JK56" s="15">
        <f>Sug0.2[[#This Row],[HCCP11]]</f>
        <v>10</v>
      </c>
      <c r="JL56" s="15">
        <f>Sug0.2[[#This Row],[HCCP12]]</f>
        <v>8</v>
      </c>
      <c r="JM56" s="15">
        <f>Sug0.2[[#This Row],[HCCP13]]</f>
        <v>9</v>
      </c>
      <c r="JN56" s="15">
        <f>Sug0.2[[#This Row],[HCCP14]]</f>
        <v>10</v>
      </c>
      <c r="JO56" s="15">
        <f>Sug0.2[[#This Row],[HCCP15]]</f>
        <v>10</v>
      </c>
      <c r="JP56" s="15">
        <f>Sug0.2[[#This Row],[HCCP16]]</f>
        <v>11</v>
      </c>
      <c r="JQ56" s="15">
        <f>Sug0.2[[#This Row],[HCCP17]]</f>
        <v>15</v>
      </c>
      <c r="JR56" s="15">
        <f>Sug0.2[[#This Row],[HCCP18]]</f>
        <v>16</v>
      </c>
      <c r="JS56" s="15">
        <f>Sug0.2[[#This Row],[HCCP19]]</f>
        <v>19</v>
      </c>
      <c r="JT56" s="15">
        <f>Sug0.2[[#This Row],[HCCP20]]</f>
        <v>21</v>
      </c>
      <c r="JU56" s="15">
        <f>Sug0.2[[#This Row],[HCCP21]]</f>
        <v>17</v>
      </c>
      <c r="JV56" s="15">
        <f>Sug0.2[[#This Row],[HCCP22]]</f>
        <v>29</v>
      </c>
      <c r="JW56" s="15">
        <f>Sug0.2[[#This Row],[HCCP23]]</f>
        <v>21</v>
      </c>
      <c r="JX56" s="15">
        <f>Sug0.2[[#This Row],[HCCP24]]</f>
        <v>26</v>
      </c>
      <c r="JY56" s="15">
        <f>Sug0.2[[#This Row],[HCCP25]]</f>
        <v>15</v>
      </c>
      <c r="JZ56" s="15">
        <f>Sug0.2[[#This Row],[HCCP26]]</f>
        <v>7</v>
      </c>
      <c r="KA56" s="15">
        <f>Sug0.2[[#This Row],[HCCP27]]</f>
        <v>12</v>
      </c>
      <c r="KB56" s="15">
        <f>Sug0.5[[#This Row],[HCCP2]]</f>
        <v>8</v>
      </c>
      <c r="KC56" s="15">
        <f>Sug0.5[[#This Row],[HCCP3]]</f>
        <v>9</v>
      </c>
      <c r="KD56" s="15">
        <f>Sug0.5[[#This Row],[HCCP4]]</f>
        <v>9</v>
      </c>
      <c r="KE56" s="15">
        <f>Sug0.5[[#This Row],[HCCP5]]</f>
        <v>9</v>
      </c>
      <c r="KF56" s="15">
        <f>Sug0.5[[#This Row],[HCCP6]]</f>
        <v>9</v>
      </c>
      <c r="KG56" s="15">
        <f>Sug0.5[[#This Row],[HCCP7]]</f>
        <v>5</v>
      </c>
      <c r="KH56" s="15">
        <f>Sug0.5[[#This Row],[HCCP8]]</f>
        <v>6</v>
      </c>
      <c r="KI56" s="15">
        <f>Sug0.5[[#This Row],[HCCP9]]</f>
        <v>7</v>
      </c>
      <c r="KJ56" s="15">
        <f>Sug0.5[[#This Row],[HCCP10]]</f>
        <v>5</v>
      </c>
      <c r="KK56" s="15">
        <f>Sug0.5[[#This Row],[HCCP11]]</f>
        <v>10</v>
      </c>
      <c r="KL56" s="15">
        <f>Sug0.5[[#This Row],[HCCP12]]</f>
        <v>7</v>
      </c>
      <c r="KM56" s="15">
        <f>Sug0.5[[#This Row],[HCCP13]]</f>
        <v>7</v>
      </c>
      <c r="KN56" s="15">
        <f>Sug0.5[[#This Row],[HCCP14]]</f>
        <v>7</v>
      </c>
      <c r="KO56" s="15">
        <f>Sug0.5[[#This Row],[HCCP15]]</f>
        <v>8</v>
      </c>
      <c r="KP56" s="15">
        <f>Sug0.5[[#This Row],[HCCP16]]</f>
        <v>7</v>
      </c>
      <c r="KQ56" s="15">
        <f>Sug0.5[[#This Row],[HCCP17]]</f>
        <v>11</v>
      </c>
      <c r="KR56" s="15">
        <f>Sug0.5[[#This Row],[HCCP18]]</f>
        <v>11</v>
      </c>
      <c r="KS56" s="15">
        <f>Sug0.5[[#This Row],[HCCP19]]</f>
        <v>12</v>
      </c>
      <c r="KT56" s="15">
        <f>Sug0.5[[#This Row],[HCCP20]]</f>
        <v>13</v>
      </c>
      <c r="KU56" s="15">
        <f>Sug0.5[[#This Row],[HCCP21]]</f>
        <v>12</v>
      </c>
      <c r="KV56" s="15">
        <f>Sug0.5[[#This Row],[HCCP22]]</f>
        <v>21</v>
      </c>
      <c r="KW56" s="15">
        <f>Sug0.5[[#This Row],[HCCP23]]</f>
        <v>16</v>
      </c>
      <c r="KX56" s="15">
        <f>Sug0.5[[#This Row],[HCCP24]]</f>
        <v>21</v>
      </c>
      <c r="KY56" s="15">
        <f>Sug0.5[[#This Row],[HCCP25]]</f>
        <v>12</v>
      </c>
      <c r="KZ56" s="15">
        <f>Sug0.5[[#This Row],[HCCP26]]</f>
        <v>5</v>
      </c>
      <c r="LA56" s="15">
        <f>Sug0.5[[#This Row],[HCCP27]]</f>
        <v>10</v>
      </c>
      <c r="LB56" s="15">
        <f>Reg[[#This Row],[CHDP2]]</f>
        <v>1504</v>
      </c>
      <c r="LC56" s="15">
        <f>Reg[[#This Row],[CHDP3]]</f>
        <v>1519</v>
      </c>
      <c r="LD56" s="15">
        <f>Reg[[#This Row],[CHDP4]]</f>
        <v>1552</v>
      </c>
      <c r="LE56" s="15">
        <f>Reg[[#This Row],[CHDP5]]</f>
        <v>1561</v>
      </c>
      <c r="LF56" s="15">
        <f>Reg[[#This Row],[CHDP6]]</f>
        <v>1583</v>
      </c>
      <c r="LG56" s="15">
        <f>Reg[[#This Row],[CHDP7]]</f>
        <v>1582</v>
      </c>
      <c r="LH56" s="15">
        <f>Reg[[#This Row],[CHDP8]]</f>
        <v>1588</v>
      </c>
      <c r="LI56" s="15">
        <f>Reg[[#This Row],[CHDP9]]</f>
        <v>1595</v>
      </c>
      <c r="LJ56" s="15">
        <f>Reg[[#This Row],[CHDP10]]</f>
        <v>1607</v>
      </c>
      <c r="LK56" s="15">
        <f>Reg[[#This Row],[CHDP11]]</f>
        <v>1598</v>
      </c>
      <c r="LL56" s="15">
        <f>Reg[[#This Row],[CHDP12]]</f>
        <v>1609</v>
      </c>
      <c r="LM56" s="15">
        <f>Reg[[#This Row],[CHDP13]]</f>
        <v>1635</v>
      </c>
      <c r="LN56" s="15">
        <f>Reg[[#This Row],[CHDP14]]</f>
        <v>1638</v>
      </c>
      <c r="LO56" s="15">
        <f>Reg[[#This Row],[CHDP15]]</f>
        <v>1640</v>
      </c>
      <c r="LP56" s="15">
        <f>Reg[[#This Row],[CHDP16]]</f>
        <v>1645</v>
      </c>
      <c r="LQ56" s="15">
        <f>Reg[[#This Row],[CHDP17]]</f>
        <v>1673</v>
      </c>
      <c r="LR56" s="15">
        <f>Reg[[#This Row],[CHDP18]]</f>
        <v>1696</v>
      </c>
      <c r="LS56" s="15">
        <f>Reg[[#This Row],[CHDP19]]</f>
        <v>1690</v>
      </c>
      <c r="LT56" s="15">
        <f>Reg[[#This Row],[CHDP20]]</f>
        <v>1684</v>
      </c>
      <c r="LU56" s="15">
        <f>Reg[[#This Row],[CHDP21]]</f>
        <v>1681</v>
      </c>
      <c r="LV56" s="15">
        <f>Reg[[#This Row],[CHDP22]]</f>
        <v>1691</v>
      </c>
      <c r="LW56" s="15">
        <f>Reg[[#This Row],[CHDP23]]</f>
        <v>1676</v>
      </c>
      <c r="LX56" s="15">
        <f>Reg[[#This Row],[CHDP24]]</f>
        <v>1667</v>
      </c>
      <c r="LY56" s="15">
        <f>Reg[[#This Row],[CHDP25]]</f>
        <v>1680</v>
      </c>
      <c r="LZ56" s="15">
        <f>Reg[[#This Row],[CHDP26]]</f>
        <v>1704</v>
      </c>
      <c r="MA56" s="15">
        <f>Reg[[#This Row],[CHDP27]]</f>
        <v>1701</v>
      </c>
      <c r="MB56" s="15">
        <f>Sug0.2[[#This Row],[CHDP2]]</f>
        <v>1504</v>
      </c>
      <c r="MC56" s="15">
        <f>Sug0.2[[#This Row],[CHDP3]]</f>
        <v>1519</v>
      </c>
      <c r="MD56" s="15">
        <f>Sug0.2[[#This Row],[CHDP4]]</f>
        <v>1552</v>
      </c>
      <c r="ME56" s="15">
        <f>Sug0.2[[#This Row],[CHDP5]]</f>
        <v>1561</v>
      </c>
      <c r="MF56" s="15">
        <f>Sug0.2[[#This Row],[CHDP6]]</f>
        <v>1583</v>
      </c>
      <c r="MG56" s="15">
        <f>Sug0.2[[#This Row],[CHDP7]]</f>
        <v>1579</v>
      </c>
      <c r="MH56" s="15">
        <f>Sug0.2[[#This Row],[CHDP8]]</f>
        <v>1583</v>
      </c>
      <c r="MI56" s="15">
        <f>Sug0.2[[#This Row],[CHDP9]]</f>
        <v>1589</v>
      </c>
      <c r="MJ56" s="15">
        <f>Sug0.2[[#This Row],[CHDP10]]</f>
        <v>1600</v>
      </c>
      <c r="MK56" s="15">
        <f>Sug0.2[[#This Row],[CHDP11]]</f>
        <v>1591</v>
      </c>
      <c r="ML56" s="15">
        <f>Sug0.2[[#This Row],[CHDP12]]</f>
        <v>1604</v>
      </c>
      <c r="MM56" s="15">
        <f>Sug0.2[[#This Row],[CHDP13]]</f>
        <v>1630</v>
      </c>
      <c r="MN56" s="15">
        <f>Sug0.2[[#This Row],[CHDP14]]</f>
        <v>1633</v>
      </c>
      <c r="MO56" s="15">
        <f>Sug0.2[[#This Row],[CHDP15]]</f>
        <v>1634</v>
      </c>
      <c r="MP56" s="15">
        <f>Sug0.2[[#This Row],[CHDP16]]</f>
        <v>1639</v>
      </c>
      <c r="MQ56" s="15">
        <f>Sug0.2[[#This Row],[CHDP17]]</f>
        <v>1666</v>
      </c>
      <c r="MR56" s="15">
        <f>Sug0.2[[#This Row],[CHDP18]]</f>
        <v>1690</v>
      </c>
      <c r="MS56" s="15">
        <f>Sug0.2[[#This Row],[CHDP19]]</f>
        <v>1684</v>
      </c>
      <c r="MT56" s="15">
        <f>Sug0.2[[#This Row],[CHDP20]]</f>
        <v>1680</v>
      </c>
      <c r="MU56" s="15">
        <f>Sug0.2[[#This Row],[CHDP21]]</f>
        <v>1678</v>
      </c>
      <c r="MV56" s="15">
        <f>Sug0.2[[#This Row],[CHDP22]]</f>
        <v>1687</v>
      </c>
      <c r="MW56" s="15">
        <f>Sug0.2[[#This Row],[CHDP23]]</f>
        <v>1671</v>
      </c>
      <c r="MX56" s="15">
        <f>Sug0.2[[#This Row],[CHDP24]]</f>
        <v>1663</v>
      </c>
      <c r="MY56" s="15">
        <f>Sug0.2[[#This Row],[CHDP25]]</f>
        <v>1677</v>
      </c>
      <c r="MZ56" s="15">
        <f>Sug0.2[[#This Row],[CHDP26]]</f>
        <v>1700</v>
      </c>
      <c r="NA56" s="15">
        <f>Sug0.2[[#This Row],[CHDP27]]</f>
        <v>1697</v>
      </c>
      <c r="NB56" s="15">
        <f>Sug0.5[[#This Row],[CHDP2]]</f>
        <v>1504</v>
      </c>
      <c r="NC56" s="15">
        <f>Sug0.5[[#This Row],[CHDP3]]</f>
        <v>1519</v>
      </c>
      <c r="ND56" s="15">
        <f>Sug0.5[[#This Row],[CHDP4]]</f>
        <v>1552</v>
      </c>
      <c r="NE56" s="15">
        <f>Sug0.5[[#This Row],[CHDP5]]</f>
        <v>1559</v>
      </c>
      <c r="NF56" s="15">
        <f>Sug0.5[[#This Row],[CHDP6]]</f>
        <v>1581</v>
      </c>
      <c r="NG56" s="15">
        <f>Sug0.5[[#This Row],[CHDP7]]</f>
        <v>1577</v>
      </c>
      <c r="NH56" s="15">
        <f>Sug0.5[[#This Row],[CHDP8]]</f>
        <v>1579</v>
      </c>
      <c r="NI56" s="15">
        <f>Sug0.5[[#This Row],[CHDP9]]</f>
        <v>1583</v>
      </c>
      <c r="NJ56" s="15">
        <f>Sug0.5[[#This Row],[CHDP10]]</f>
        <v>1593</v>
      </c>
      <c r="NK56" s="15">
        <f>Sug0.5[[#This Row],[CHDP11]]</f>
        <v>1583</v>
      </c>
      <c r="NL56" s="15">
        <f>Sug0.5[[#This Row],[CHDP12]]</f>
        <v>1594</v>
      </c>
      <c r="NM56" s="15">
        <f>Sug0.5[[#This Row],[CHDP13]]</f>
        <v>1619</v>
      </c>
      <c r="NN56" s="15">
        <f>Sug0.5[[#This Row],[CHDP14]]</f>
        <v>1621</v>
      </c>
      <c r="NO56" s="15">
        <f>Sug0.5[[#This Row],[CHDP15]]</f>
        <v>1623</v>
      </c>
      <c r="NP56" s="15">
        <f>Sug0.5[[#This Row],[CHDP16]]</f>
        <v>1628</v>
      </c>
      <c r="NQ56" s="15">
        <f>Sug0.5[[#This Row],[CHDP17]]</f>
        <v>1653</v>
      </c>
      <c r="NR56" s="15">
        <f>Sug0.5[[#This Row],[CHDP18]]</f>
        <v>1678</v>
      </c>
      <c r="NS56" s="15">
        <f>Sug0.5[[#This Row],[CHDP19]]</f>
        <v>1672</v>
      </c>
      <c r="NT56" s="15">
        <f>Sug0.5[[#This Row],[CHDP20]]</f>
        <v>1665</v>
      </c>
      <c r="NU56" s="15">
        <f>Sug0.5[[#This Row],[CHDP21]]</f>
        <v>1660</v>
      </c>
      <c r="NV56" s="15">
        <f>Sug0.5[[#This Row],[CHDP22]]</f>
        <v>1668</v>
      </c>
      <c r="NW56" s="15">
        <f>Sug0.5[[#This Row],[CHDP23]]</f>
        <v>1653</v>
      </c>
      <c r="NX56" s="15">
        <f>Sug0.5[[#This Row],[CHDP24]]</f>
        <v>1648</v>
      </c>
      <c r="NY56" s="15">
        <f>Sug0.5[[#This Row],[CHDP25]]</f>
        <v>1661</v>
      </c>
      <c r="NZ56" s="15">
        <f>Sug0.5[[#This Row],[CHDP26]]</f>
        <v>1685</v>
      </c>
      <c r="OA56" s="15">
        <f>Sug0.5[[#This Row],[CHDP27]]</f>
        <v>1682</v>
      </c>
      <c r="OB56" s="15">
        <f>Reg[[#This Row],[T2DP2]]</f>
        <v>2155</v>
      </c>
      <c r="OC56" s="15">
        <f>Reg[[#This Row],[T2DP3]]</f>
        <v>2289</v>
      </c>
      <c r="OD56" s="15">
        <f>Reg[[#This Row],[T2DP4]]</f>
        <v>2425</v>
      </c>
      <c r="OE56" s="15">
        <f>Reg[[#This Row],[T2DP5]]</f>
        <v>2594</v>
      </c>
      <c r="OF56" s="15">
        <f>Reg[[#This Row],[T2DP6]]</f>
        <v>2752</v>
      </c>
      <c r="OG56" s="15">
        <f>Reg[[#This Row],[T2DP7]]</f>
        <v>2903</v>
      </c>
      <c r="OH56" s="15">
        <f>Reg[[#This Row],[T2DP8]]</f>
        <v>3043</v>
      </c>
      <c r="OI56" s="15">
        <f>Reg[[#This Row],[T2DP9]]</f>
        <v>3187</v>
      </c>
      <c r="OJ56" s="15">
        <f>Reg[[#This Row],[T2DP10]]</f>
        <v>3326</v>
      </c>
      <c r="OK56" s="15">
        <f>Reg[[#This Row],[T2DP11]]</f>
        <v>3456</v>
      </c>
      <c r="OL56" s="15">
        <f>Reg[[#This Row],[T2DP12]]</f>
        <v>3610</v>
      </c>
      <c r="OM56" s="15">
        <f>Reg[[#This Row],[T2DP13]]</f>
        <v>3713</v>
      </c>
      <c r="ON56" s="15">
        <f>Reg[[#This Row],[T2DP14]]</f>
        <v>3866</v>
      </c>
      <c r="OO56" s="15">
        <f>Reg[[#This Row],[T2DP15]]</f>
        <v>3993</v>
      </c>
      <c r="OP56" s="15">
        <f>Reg[[#This Row],[T2DP16]]</f>
        <v>4110</v>
      </c>
      <c r="OQ56" s="15">
        <f>Reg[[#This Row],[T2DP17]]</f>
        <v>4246</v>
      </c>
      <c r="OR56" s="15">
        <f>Reg[[#This Row],[T2DP18]]</f>
        <v>4363</v>
      </c>
      <c r="OS56" s="15">
        <f>Reg[[#This Row],[T2DP19]]</f>
        <v>4427</v>
      </c>
      <c r="OT56" s="15">
        <f>Reg[[#This Row],[T2DP20]]</f>
        <v>4468</v>
      </c>
      <c r="OU56" s="15">
        <f>Reg[[#This Row],[T2DP21]]</f>
        <v>4541</v>
      </c>
      <c r="OV56" s="15">
        <f>Reg[[#This Row],[T2DP22]]</f>
        <v>4617</v>
      </c>
      <c r="OW56" s="15">
        <f>Reg[[#This Row],[T2DP23]]</f>
        <v>4684</v>
      </c>
      <c r="OX56" s="15">
        <f>Reg[[#This Row],[T2DP24]]</f>
        <v>4708</v>
      </c>
      <c r="OY56" s="15">
        <f>Reg[[#This Row],[T2DP25]]</f>
        <v>4762</v>
      </c>
      <c r="OZ56" s="15">
        <f>Reg[[#This Row],[T2DP26]]</f>
        <v>4839</v>
      </c>
      <c r="PA56" s="15">
        <f>Reg[[#This Row],[T2DP27]]</f>
        <v>4903</v>
      </c>
      <c r="PB56" s="15">
        <f>Sug0.2[[#This Row],[T2DP2]]</f>
        <v>2155</v>
      </c>
      <c r="PC56" s="15">
        <f>Sug0.2[[#This Row],[T2DP3]]</f>
        <v>2289</v>
      </c>
      <c r="PD56" s="15">
        <f>Sug0.2[[#This Row],[T2DP4]]</f>
        <v>2425</v>
      </c>
      <c r="PE56" s="15">
        <f>Sug0.2[[#This Row],[T2DP5]]</f>
        <v>2592</v>
      </c>
      <c r="PF56" s="15">
        <f>Sug0.2[[#This Row],[T2DP6]]</f>
        <v>2745</v>
      </c>
      <c r="PG56" s="15">
        <f>Sug0.2[[#This Row],[T2DP7]]</f>
        <v>2895</v>
      </c>
      <c r="PH56" s="15">
        <f>Sug0.2[[#This Row],[T2DP8]]</f>
        <v>3031</v>
      </c>
      <c r="PI56" s="15">
        <f>Sug0.2[[#This Row],[T2DP9]]</f>
        <v>3169</v>
      </c>
      <c r="PJ56" s="15">
        <f>Sug0.2[[#This Row],[T2DP10]]</f>
        <v>3307</v>
      </c>
      <c r="PK56" s="15">
        <f>Sug0.2[[#This Row],[T2DP11]]</f>
        <v>3436</v>
      </c>
      <c r="PL56" s="15">
        <f>Sug0.2[[#This Row],[T2DP12]]</f>
        <v>3586</v>
      </c>
      <c r="PM56" s="15">
        <f>Sug0.2[[#This Row],[T2DP13]]</f>
        <v>3683</v>
      </c>
      <c r="PN56" s="15">
        <f>Sug0.2[[#This Row],[T2DP14]]</f>
        <v>3830</v>
      </c>
      <c r="PO56" s="15">
        <f>Sug0.2[[#This Row],[T2DP15]]</f>
        <v>3951</v>
      </c>
      <c r="PP56" s="15">
        <f>Sug0.2[[#This Row],[T2DP16]]</f>
        <v>4068</v>
      </c>
      <c r="PQ56" s="15">
        <f>Sug0.2[[#This Row],[T2DP17]]</f>
        <v>4200</v>
      </c>
      <c r="PR56" s="15">
        <f>Sug0.2[[#This Row],[T2DP18]]</f>
        <v>4308</v>
      </c>
      <c r="PS56" s="15">
        <f>Sug0.2[[#This Row],[T2DP19]]</f>
        <v>4373</v>
      </c>
      <c r="PT56" s="15">
        <f>Sug0.2[[#This Row],[T2DP20]]</f>
        <v>4411</v>
      </c>
      <c r="PU56" s="15">
        <f>Sug0.2[[#This Row],[T2DP21]]</f>
        <v>4482</v>
      </c>
      <c r="PV56" s="15">
        <f>Sug0.2[[#This Row],[T2DP22]]</f>
        <v>4560</v>
      </c>
      <c r="PW56" s="15">
        <f>Sug0.2[[#This Row],[T2DP23]]</f>
        <v>4619</v>
      </c>
      <c r="PX56" s="15">
        <f>Sug0.2[[#This Row],[T2DP24]]</f>
        <v>4642</v>
      </c>
      <c r="PY56" s="15">
        <f>Sug0.2[[#This Row],[T2DP25]]</f>
        <v>4691</v>
      </c>
      <c r="PZ56" s="15">
        <f>Sug0.2[[#This Row],[T2DP26]]</f>
        <v>4768</v>
      </c>
      <c r="QA56" s="15">
        <f>Sug0.2[[#This Row],[T2DP27]]</f>
        <v>4832</v>
      </c>
      <c r="QB56" s="15">
        <f>Sug0.5[[#This Row],[T2DP2]]</f>
        <v>2155</v>
      </c>
      <c r="QC56" s="15">
        <f>Sug0.5[[#This Row],[T2DP3]]</f>
        <v>2289</v>
      </c>
      <c r="QD56" s="15">
        <f>Sug0.5[[#This Row],[T2DP4]]</f>
        <v>2424</v>
      </c>
      <c r="QE56" s="15">
        <f>Sug0.5[[#This Row],[T2DP5]]</f>
        <v>2585</v>
      </c>
      <c r="QF56" s="15">
        <f>Sug0.5[[#This Row],[T2DP6]]</f>
        <v>2737</v>
      </c>
      <c r="QG56" s="15">
        <f>Sug0.5[[#This Row],[T2DP7]]</f>
        <v>2880</v>
      </c>
      <c r="QH56" s="15">
        <f>Sug0.5[[#This Row],[T2DP8]]</f>
        <v>3016</v>
      </c>
      <c r="QI56" s="15">
        <f>Sug0.5[[#This Row],[T2DP9]]</f>
        <v>3149</v>
      </c>
      <c r="QJ56" s="15">
        <f>Sug0.5[[#This Row],[T2DP10]]</f>
        <v>3281</v>
      </c>
      <c r="QK56" s="15">
        <f>Sug0.5[[#This Row],[T2DP11]]</f>
        <v>3403</v>
      </c>
      <c r="QL56" s="15">
        <f>Sug0.5[[#This Row],[T2DP12]]</f>
        <v>3545</v>
      </c>
      <c r="QM56" s="15">
        <f>Sug0.5[[#This Row],[T2DP13]]</f>
        <v>3638</v>
      </c>
      <c r="QN56" s="15">
        <f>Sug0.5[[#This Row],[T2DP14]]</f>
        <v>3774</v>
      </c>
      <c r="QO56" s="15">
        <f>Sug0.5[[#This Row],[T2DP15]]</f>
        <v>3882</v>
      </c>
      <c r="QP56" s="15">
        <f>Sug0.5[[#This Row],[T2DP16]]</f>
        <v>3996</v>
      </c>
      <c r="QQ56" s="15">
        <f>Sug0.5[[#This Row],[T2DP17]]</f>
        <v>4117</v>
      </c>
      <c r="QR56" s="15">
        <f>Sug0.5[[#This Row],[T2DP18]]</f>
        <v>4225</v>
      </c>
      <c r="QS56" s="15">
        <f>Sug0.5[[#This Row],[T2DP19]]</f>
        <v>4289</v>
      </c>
      <c r="QT56" s="15">
        <f>Sug0.5[[#This Row],[T2DP20]]</f>
        <v>4323</v>
      </c>
      <c r="QU56" s="15">
        <f>Sug0.5[[#This Row],[T2DP21]]</f>
        <v>4385</v>
      </c>
      <c r="QV56" s="15">
        <f>Sug0.5[[#This Row],[T2DP22]]</f>
        <v>4454</v>
      </c>
      <c r="QW56" s="15">
        <f>Sug0.5[[#This Row],[T2DP23]]</f>
        <v>4509</v>
      </c>
      <c r="QX56" s="15">
        <f>Sug0.5[[#This Row],[T2DP24]]</f>
        <v>4526</v>
      </c>
      <c r="QY56" s="15">
        <f>Sug0.5[[#This Row],[T2DP25]]</f>
        <v>4577</v>
      </c>
      <c r="QZ56" s="15">
        <f>Sug0.5[[#This Row],[T2DP26]]</f>
        <v>4657</v>
      </c>
      <c r="RA56" s="15">
        <f>Sug0.5[[#This Row],[T2DP27]]</f>
        <v>4715</v>
      </c>
      <c r="RB56" s="15">
        <f>Reg[[#This Row],[OVEP2]]</f>
        <v>7461</v>
      </c>
      <c r="RC56" s="15">
        <f>Reg[[#This Row],[OVEP3]]</f>
        <v>7814</v>
      </c>
      <c r="RD56" s="15">
        <f>Reg[[#This Row],[OVEP4]]</f>
        <v>8138</v>
      </c>
      <c r="RE56" s="15">
        <f>Reg[[#This Row],[OVEP5]]</f>
        <v>8383</v>
      </c>
      <c r="RF56" s="15">
        <f>Reg[[#This Row],[OVEP6]]</f>
        <v>8571</v>
      </c>
      <c r="RG56" s="15">
        <f>Reg[[#This Row],[OVEP7]]</f>
        <v>8663</v>
      </c>
      <c r="RH56" s="15">
        <f>Reg[[#This Row],[OVEP8]]</f>
        <v>8796</v>
      </c>
      <c r="RI56" s="15">
        <f>Reg[[#This Row],[OVEP9]]</f>
        <v>8884</v>
      </c>
      <c r="RJ56" s="15">
        <f>Reg[[#This Row],[OVEP10]]</f>
        <v>9023</v>
      </c>
      <c r="RK56" s="15">
        <f>Reg[[#This Row],[OVEP11]]</f>
        <v>9098</v>
      </c>
      <c r="RL56" s="15">
        <f>Reg[[#This Row],[OVEP12]]</f>
        <v>9163</v>
      </c>
      <c r="RM56" s="15">
        <f>Reg[[#This Row],[OVEP13]]</f>
        <v>9189</v>
      </c>
      <c r="RN56" s="15">
        <f>Reg[[#This Row],[OVEP14]]</f>
        <v>9226</v>
      </c>
      <c r="RO56" s="15">
        <f>Reg[[#This Row],[OVEP15]]</f>
        <v>9236</v>
      </c>
      <c r="RP56" s="15">
        <f>Reg[[#This Row],[OVEP16]]</f>
        <v>9306</v>
      </c>
      <c r="RQ56" s="15">
        <f>Reg[[#This Row],[OVEP17]]</f>
        <v>9359</v>
      </c>
      <c r="RR56" s="15">
        <f>Reg[[#This Row],[OVEP18]]</f>
        <v>9365</v>
      </c>
      <c r="RS56" s="15">
        <f>Reg[[#This Row],[OVEP19]]</f>
        <v>9353</v>
      </c>
      <c r="RT56" s="15">
        <f>Reg[[#This Row],[OVEP20]]</f>
        <v>9350</v>
      </c>
      <c r="RU56" s="15">
        <f>Reg[[#This Row],[OVEP21]]</f>
        <v>9395</v>
      </c>
      <c r="RV56" s="15">
        <f>Reg[[#This Row],[OVEP22]]</f>
        <v>9465</v>
      </c>
      <c r="RW56" s="15">
        <f>Reg[[#This Row],[OVEP23]]</f>
        <v>9421</v>
      </c>
      <c r="RX56" s="15">
        <f>Reg[[#This Row],[OVEP24]]</f>
        <v>9535</v>
      </c>
      <c r="RY56" s="15">
        <f>Reg[[#This Row],[OVEP25]]</f>
        <v>9541</v>
      </c>
      <c r="RZ56" s="15">
        <f>Reg[[#This Row],[OVEP26]]</f>
        <v>9575</v>
      </c>
      <c r="SA56" s="15">
        <f>Reg[[#This Row],[OVEP27]]</f>
        <v>9596</v>
      </c>
      <c r="SB56" s="15">
        <f>Sug0.2[[#This Row],[OVEP2]]</f>
        <v>7461</v>
      </c>
      <c r="SC56" s="15">
        <f>Sug0.2[[#This Row],[OVEP3]]</f>
        <v>7794</v>
      </c>
      <c r="SD56" s="15">
        <f>Sug0.2[[#This Row],[OVEP4]]</f>
        <v>8106</v>
      </c>
      <c r="SE56" s="15">
        <f>Sug0.2[[#This Row],[OVEP5]]</f>
        <v>8343</v>
      </c>
      <c r="SF56" s="15">
        <f>Sug0.2[[#This Row],[OVEP6]]</f>
        <v>8524</v>
      </c>
      <c r="SG56" s="15">
        <f>Sug0.2[[#This Row],[OVEP7]]</f>
        <v>8626</v>
      </c>
      <c r="SH56" s="15">
        <f>Sug0.2[[#This Row],[OVEP8]]</f>
        <v>8750</v>
      </c>
      <c r="SI56" s="15">
        <f>Sug0.2[[#This Row],[OVEP9]]</f>
        <v>8832</v>
      </c>
      <c r="SJ56" s="15">
        <f>Sug0.2[[#This Row],[OVEP10]]</f>
        <v>8982</v>
      </c>
      <c r="SK56" s="15">
        <f>Sug0.2[[#This Row],[OVEP11]]</f>
        <v>9064</v>
      </c>
      <c r="SL56" s="15">
        <f>Sug0.2[[#This Row],[OVEP12]]</f>
        <v>9133</v>
      </c>
      <c r="SM56" s="15">
        <f>Sug0.2[[#This Row],[OVEP13]]</f>
        <v>9159</v>
      </c>
      <c r="SN56" s="15">
        <f>Sug0.2[[#This Row],[OVEP14]]</f>
        <v>9201</v>
      </c>
      <c r="SO56" s="15">
        <f>Sug0.2[[#This Row],[OVEP15]]</f>
        <v>9238</v>
      </c>
      <c r="SP56" s="15">
        <f>Sug0.2[[#This Row],[OVEP16]]</f>
        <v>9314</v>
      </c>
      <c r="SQ56" s="15">
        <f>Sug0.2[[#This Row],[OVEP17]]</f>
        <v>9376</v>
      </c>
      <c r="SR56" s="15">
        <f>Sug0.2[[#This Row],[OVEP18]]</f>
        <v>9400</v>
      </c>
      <c r="SS56" s="15">
        <f>Sug0.2[[#This Row],[OVEP19]]</f>
        <v>9401</v>
      </c>
      <c r="ST56" s="15">
        <f>Sug0.2[[#This Row],[OVEP20]]</f>
        <v>9416</v>
      </c>
      <c r="SU56" s="15">
        <f>Sug0.2[[#This Row],[OVEP21]]</f>
        <v>9458</v>
      </c>
      <c r="SV56" s="15">
        <f>Sug0.2[[#This Row],[OVEP22]]</f>
        <v>9530</v>
      </c>
      <c r="SW56" s="15">
        <f>Sug0.2[[#This Row],[OVEP23]]</f>
        <v>9505</v>
      </c>
      <c r="SX56" s="15">
        <f>Sug0.2[[#This Row],[OVEP24]]</f>
        <v>9614</v>
      </c>
      <c r="SY56" s="15">
        <f>Sug0.2[[#This Row],[OVEP25]]</f>
        <v>9609</v>
      </c>
      <c r="SZ56" s="15">
        <f>Sug0.2[[#This Row],[OVEP26]]</f>
        <v>9645</v>
      </c>
      <c r="TA56" s="15">
        <f>Sug0.2[[#This Row],[OVEP27]]</f>
        <v>9689</v>
      </c>
      <c r="TB56" s="15">
        <f>Sug0.5[[#This Row],[OVEP2]]</f>
        <v>7461</v>
      </c>
      <c r="TC56" s="15">
        <f>Sug0.5[[#This Row],[OVEP3]]</f>
        <v>7740</v>
      </c>
      <c r="TD56" s="15">
        <f>Sug0.5[[#This Row],[OVEP4]]</f>
        <v>8016</v>
      </c>
      <c r="TE56" s="15">
        <f>Sug0.5[[#This Row],[OVEP5]]</f>
        <v>8257</v>
      </c>
      <c r="TF56" s="15">
        <f>Sug0.5[[#This Row],[OVEP6]]</f>
        <v>8424</v>
      </c>
      <c r="TG56" s="15">
        <f>Sug0.5[[#This Row],[OVEP7]]</f>
        <v>8514</v>
      </c>
      <c r="TH56" s="15">
        <f>Sug0.5[[#This Row],[OVEP8]]</f>
        <v>8643</v>
      </c>
      <c r="TI56" s="15">
        <f>Sug0.5[[#This Row],[OVEP9]]</f>
        <v>8734</v>
      </c>
      <c r="TJ56" s="15">
        <f>Sug0.5[[#This Row],[OVEP10]]</f>
        <v>8895</v>
      </c>
      <c r="TK56" s="15">
        <f>Sug0.5[[#This Row],[OVEP11]]</f>
        <v>9014</v>
      </c>
      <c r="TL56" s="15">
        <f>Sug0.5[[#This Row],[OVEP12]]</f>
        <v>9077</v>
      </c>
      <c r="TM56" s="15">
        <f>Sug0.5[[#This Row],[OVEP13]]</f>
        <v>9108</v>
      </c>
      <c r="TN56" s="15">
        <f>Sug0.5[[#This Row],[OVEP14]]</f>
        <v>9165</v>
      </c>
      <c r="TO56" s="15">
        <f>Sug0.5[[#This Row],[OVEP15]]</f>
        <v>9208</v>
      </c>
      <c r="TP56" s="15">
        <f>Sug0.5[[#This Row],[OVEP16]]</f>
        <v>9281</v>
      </c>
      <c r="TQ56" s="15">
        <f>Sug0.5[[#This Row],[OVEP17]]</f>
        <v>9385</v>
      </c>
      <c r="TR56" s="15">
        <f>Sug0.5[[#This Row],[OVEP18]]</f>
        <v>9430</v>
      </c>
      <c r="TS56" s="15">
        <f>Sug0.5[[#This Row],[OVEP19]]</f>
        <v>9464</v>
      </c>
      <c r="TT56" s="15">
        <f>Sug0.5[[#This Row],[OVEP20]]</f>
        <v>9481</v>
      </c>
      <c r="TU56" s="15">
        <f>Sug0.5[[#This Row],[OVEP21]]</f>
        <v>9543</v>
      </c>
      <c r="TV56" s="15">
        <f>Sug0.5[[#This Row],[OVEP22]]</f>
        <v>9598</v>
      </c>
      <c r="TW56" s="15">
        <f>Sug0.5[[#This Row],[OVEP23]]</f>
        <v>9587</v>
      </c>
      <c r="TX56" s="15">
        <f>Sug0.5[[#This Row],[OVEP24]]</f>
        <v>9698</v>
      </c>
      <c r="TY56" s="15">
        <f>Sug0.5[[#This Row],[OVEP25]]</f>
        <v>9737</v>
      </c>
      <c r="TZ56" s="15">
        <f>Sug0.5[[#This Row],[OVEP26]]</f>
        <v>9778</v>
      </c>
      <c r="UA56" s="15">
        <f>Sug0.5[[#This Row],[OVEP27]]</f>
        <v>9813</v>
      </c>
      <c r="UB56" s="15">
        <f>Reg[[#This Row],[OBEP2]]</f>
        <v>8400</v>
      </c>
      <c r="UC56" s="15">
        <f>Reg[[#This Row],[OBEP3]]</f>
        <v>8448</v>
      </c>
      <c r="UD56" s="15">
        <f>Reg[[#This Row],[OBEP4]]</f>
        <v>8452</v>
      </c>
      <c r="UE56" s="15">
        <f>Reg[[#This Row],[OBEP5]]</f>
        <v>8425</v>
      </c>
      <c r="UF56" s="15">
        <f>Reg[[#This Row],[OBEP6]]</f>
        <v>8408</v>
      </c>
      <c r="UG56" s="15">
        <f>Reg[[#This Row],[OBEP7]]</f>
        <v>8472</v>
      </c>
      <c r="UH56" s="15">
        <f>Reg[[#This Row],[OBEP8]]</f>
        <v>8563</v>
      </c>
      <c r="UI56" s="15">
        <f>Reg[[#This Row],[OBEP9]]</f>
        <v>8627</v>
      </c>
      <c r="UJ56" s="15">
        <f>Reg[[#This Row],[OBEP10]]</f>
        <v>8659</v>
      </c>
      <c r="UK56" s="15">
        <f>Reg[[#This Row],[OBEP11]]</f>
        <v>8714</v>
      </c>
      <c r="UL56" s="15">
        <f>Reg[[#This Row],[OBEP12]]</f>
        <v>8738</v>
      </c>
      <c r="UM56" s="15">
        <f>Reg[[#This Row],[OBEP13]]</f>
        <v>8783</v>
      </c>
      <c r="UN56" s="15">
        <f>Reg[[#This Row],[OBEP14]]</f>
        <v>8831</v>
      </c>
      <c r="UO56" s="15">
        <f>Reg[[#This Row],[OBEP15]]</f>
        <v>8916</v>
      </c>
      <c r="UP56" s="15">
        <f>Reg[[#This Row],[OBEP16]]</f>
        <v>8998</v>
      </c>
      <c r="UQ56" s="15">
        <f>Reg[[#This Row],[OBEP17]]</f>
        <v>9106</v>
      </c>
      <c r="UR56" s="15">
        <f>Reg[[#This Row],[OBEP18]]</f>
        <v>9189</v>
      </c>
      <c r="US56" s="15">
        <f>Reg[[#This Row],[OBEP19]]</f>
        <v>9280</v>
      </c>
      <c r="UT56" s="15">
        <f>Reg[[#This Row],[OBEP20]]</f>
        <v>9351</v>
      </c>
      <c r="UU56" s="15">
        <f>Reg[[#This Row],[OBEP21]]</f>
        <v>9401</v>
      </c>
      <c r="UV56" s="15">
        <f>Reg[[#This Row],[OBEP22]]</f>
        <v>9403</v>
      </c>
      <c r="UW56" s="15">
        <f>Reg[[#This Row],[OBEP23]]</f>
        <v>9422</v>
      </c>
      <c r="UX56" s="15">
        <f>Reg[[#This Row],[OBEP24]]</f>
        <v>9431</v>
      </c>
      <c r="UY56" s="15">
        <f>Reg[[#This Row],[OBEP25]]</f>
        <v>9466</v>
      </c>
      <c r="UZ56" s="15">
        <f>Reg[[#This Row],[OBEP26]]</f>
        <v>9495</v>
      </c>
      <c r="VA56" s="15">
        <f>Reg[[#This Row],[OBEP27]]</f>
        <v>9581</v>
      </c>
      <c r="VB56" s="15">
        <f>Sug0.2[[#This Row],[OBEP2]]</f>
        <v>8400</v>
      </c>
      <c r="VC56" s="15">
        <f>Sug0.2[[#This Row],[OBEP3]]</f>
        <v>8435</v>
      </c>
      <c r="VD56" s="15">
        <f>Sug0.2[[#This Row],[OBEP4]]</f>
        <v>8413</v>
      </c>
      <c r="VE56" s="15">
        <f>Sug0.2[[#This Row],[OBEP5]]</f>
        <v>8366</v>
      </c>
      <c r="VF56" s="15">
        <f>Sug0.2[[#This Row],[OBEP6]]</f>
        <v>8328</v>
      </c>
      <c r="VG56" s="15">
        <f>Sug0.2[[#This Row],[OBEP7]]</f>
        <v>8369</v>
      </c>
      <c r="VH56" s="15">
        <f>Sug0.2[[#This Row],[OBEP8]]</f>
        <v>8448</v>
      </c>
      <c r="VI56" s="15">
        <f>Sug0.2[[#This Row],[OBEP9]]</f>
        <v>8498</v>
      </c>
      <c r="VJ56" s="15">
        <f>Sug0.2[[#This Row],[OBEP10]]</f>
        <v>8506</v>
      </c>
      <c r="VK56" s="15">
        <f>Sug0.2[[#This Row],[OBEP11]]</f>
        <v>8546</v>
      </c>
      <c r="VL56" s="15">
        <f>Sug0.2[[#This Row],[OBEP12]]</f>
        <v>8556</v>
      </c>
      <c r="VM56" s="15">
        <f>Sug0.2[[#This Row],[OBEP13]]</f>
        <v>8597</v>
      </c>
      <c r="VN56" s="15">
        <f>Sug0.2[[#This Row],[OBEP14]]</f>
        <v>8625</v>
      </c>
      <c r="VO56" s="15">
        <f>Sug0.2[[#This Row],[OBEP15]]</f>
        <v>8685</v>
      </c>
      <c r="VP56" s="15">
        <f>Sug0.2[[#This Row],[OBEP16]]</f>
        <v>8755</v>
      </c>
      <c r="VQ56" s="15">
        <f>Sug0.2[[#This Row],[OBEP17]]</f>
        <v>8852</v>
      </c>
      <c r="VR56" s="15">
        <f>Sug0.2[[#This Row],[OBEP18]]</f>
        <v>8926</v>
      </c>
      <c r="VS56" s="15">
        <f>Sug0.2[[#This Row],[OBEP19]]</f>
        <v>9006</v>
      </c>
      <c r="VT56" s="15">
        <f>Sug0.2[[#This Row],[OBEP20]]</f>
        <v>9062</v>
      </c>
      <c r="VU56" s="15">
        <f>Sug0.2[[#This Row],[OBEP21]]</f>
        <v>9115</v>
      </c>
      <c r="VV56" s="15">
        <f>Sug0.2[[#This Row],[OBEP22]]</f>
        <v>9108</v>
      </c>
      <c r="VW56" s="15">
        <f>Sug0.2[[#This Row],[OBEP23]]</f>
        <v>9107</v>
      </c>
      <c r="VX56" s="15">
        <f>Sug0.2[[#This Row],[OBEP24]]</f>
        <v>9120</v>
      </c>
      <c r="VY56" s="15">
        <f>Sug0.2[[#This Row],[OBEP25]]</f>
        <v>9160</v>
      </c>
      <c r="VZ56" s="15">
        <f>Sug0.2[[#This Row],[OBEP26]]</f>
        <v>9193</v>
      </c>
      <c r="WA56" s="15">
        <f>Sug0.2[[#This Row],[OBEP27]]</f>
        <v>9271</v>
      </c>
      <c r="WB56" s="15">
        <f>Sug0.5[[#This Row],[OBEP2]]</f>
        <v>8400</v>
      </c>
      <c r="WC56" s="15">
        <f>Sug0.5[[#This Row],[OBEP3]]</f>
        <v>8408</v>
      </c>
      <c r="WD56" s="15">
        <f>Sug0.5[[#This Row],[OBEP4]]</f>
        <v>8354</v>
      </c>
      <c r="WE56" s="15">
        <f>Sug0.5[[#This Row],[OBEP5]]</f>
        <v>8267</v>
      </c>
      <c r="WF56" s="15">
        <f>Sug0.5[[#This Row],[OBEP6]]</f>
        <v>8197</v>
      </c>
      <c r="WG56" s="15">
        <f>Sug0.5[[#This Row],[OBEP7]]</f>
        <v>8206</v>
      </c>
      <c r="WH56" s="15">
        <f>Sug0.5[[#This Row],[OBEP8]]</f>
        <v>8253</v>
      </c>
      <c r="WI56" s="15">
        <f>Sug0.5[[#This Row],[OBEP9]]</f>
        <v>8275</v>
      </c>
      <c r="WJ56" s="15">
        <f>Sug0.5[[#This Row],[OBEP10]]</f>
        <v>8258</v>
      </c>
      <c r="WK56" s="15">
        <f>Sug0.5[[#This Row],[OBEP11]]</f>
        <v>8261</v>
      </c>
      <c r="WL56" s="15">
        <f>Sug0.5[[#This Row],[OBEP12]]</f>
        <v>8241</v>
      </c>
      <c r="WM56" s="15">
        <f>Sug0.5[[#This Row],[OBEP13]]</f>
        <v>8252</v>
      </c>
      <c r="WN56" s="15">
        <f>Sug0.5[[#This Row],[OBEP14]]</f>
        <v>8254</v>
      </c>
      <c r="WO56" s="15">
        <f>Sug0.5[[#This Row],[OBEP15]]</f>
        <v>8296</v>
      </c>
      <c r="WP56" s="15">
        <f>Sug0.5[[#This Row],[OBEP16]]</f>
        <v>8343</v>
      </c>
      <c r="WQ56" s="15">
        <f>Sug0.5[[#This Row],[OBEP17]]</f>
        <v>8405</v>
      </c>
      <c r="WR56" s="15">
        <f>Sug0.5[[#This Row],[OBEP18]]</f>
        <v>8456</v>
      </c>
      <c r="WS56" s="15">
        <f>Sug0.5[[#This Row],[OBEP19]]</f>
        <v>8505</v>
      </c>
      <c r="WT56" s="15">
        <f>Sug0.5[[#This Row],[OBEP20]]</f>
        <v>8540</v>
      </c>
      <c r="WU56" s="15">
        <f>Sug0.5[[#This Row],[OBEP21]]</f>
        <v>8569</v>
      </c>
      <c r="WV56" s="15">
        <f>Sug0.5[[#This Row],[OBEP22]]</f>
        <v>8566</v>
      </c>
      <c r="WW56" s="15">
        <f>Sug0.5[[#This Row],[OBEP23]]</f>
        <v>8559</v>
      </c>
      <c r="WX56" s="15">
        <f>Sug0.5[[#This Row],[OBEP24]]</f>
        <v>8569</v>
      </c>
      <c r="WY56" s="15">
        <f>Sug0.5[[#This Row],[OBEP25]]</f>
        <v>8588</v>
      </c>
      <c r="WZ56" s="15">
        <f>Sug0.5[[#This Row],[OBEP26]]</f>
        <v>8623</v>
      </c>
      <c r="XA56" s="15">
        <f>Sug0.5[[#This Row],[OBEP27]]</f>
        <v>8689</v>
      </c>
    </row>
    <row r="57" spans="2:625" x14ac:dyDescent="0.25">
      <c r="B57" s="11">
        <f>Reg[[#This Row],[STEP2]]</f>
        <v>6372</v>
      </c>
      <c r="C57" s="11">
        <f>Reg[[#This Row],[STEP3]]</f>
        <v>6508</v>
      </c>
      <c r="D57" s="11">
        <f>Reg[[#This Row],[STEP4]]</f>
        <v>6603</v>
      </c>
      <c r="E57" s="11">
        <f>Reg[[#This Row],[STEP5]]</f>
        <v>6705</v>
      </c>
      <c r="F57" s="11">
        <f>Reg[[#This Row],[STEP6]]</f>
        <v>6777</v>
      </c>
      <c r="G57" s="11">
        <f>Reg[[#This Row],[STEP7]]</f>
        <v>6871</v>
      </c>
      <c r="H57" s="11">
        <f>Reg[[#This Row],[STEP8]]</f>
        <v>6975</v>
      </c>
      <c r="I57" s="11">
        <f>Reg[[#This Row],[STEP9]]</f>
        <v>7070</v>
      </c>
      <c r="J57" s="11">
        <f>Reg[[#This Row],[STEP10]]</f>
        <v>7193</v>
      </c>
      <c r="K57" s="11">
        <f>Reg[[#This Row],[STEP11]]</f>
        <v>7255</v>
      </c>
      <c r="L57" s="11">
        <f>Reg[[#This Row],[STEP12]]</f>
        <v>7338</v>
      </c>
      <c r="M57" s="11">
        <f>Reg[[#This Row],[STEP13]]</f>
        <v>7436</v>
      </c>
      <c r="N57" s="11">
        <f>Reg[[#This Row],[STEP14]]</f>
        <v>7530</v>
      </c>
      <c r="O57" s="11">
        <f>Reg[[#This Row],[STEP15]]</f>
        <v>7583</v>
      </c>
      <c r="P57" s="11">
        <f>Reg[[#This Row],[STEP16]]</f>
        <v>7632</v>
      </c>
      <c r="Q57" s="11">
        <f>Reg[[#This Row],[STEP17]]</f>
        <v>7725</v>
      </c>
      <c r="R57" s="11">
        <f>Reg[[#This Row],[STEP18]]</f>
        <v>7758</v>
      </c>
      <c r="S57" s="11">
        <f>Reg[[#This Row],[STEP19]]</f>
        <v>7778</v>
      </c>
      <c r="T57" s="11">
        <f>Reg[[#This Row],[STEP20]]</f>
        <v>7807</v>
      </c>
      <c r="U57" s="11">
        <f>Reg[[#This Row],[STEP21]]</f>
        <v>7840</v>
      </c>
      <c r="V57" s="11">
        <f>Reg[[#This Row],[STEP22]]</f>
        <v>7900</v>
      </c>
      <c r="W57" s="11">
        <f>Reg[[#This Row],[STEP23]]</f>
        <v>7931</v>
      </c>
      <c r="X57" s="11">
        <f>Reg[[#This Row],[STEP24]]</f>
        <v>8021</v>
      </c>
      <c r="Y57" s="11">
        <f>Reg[[#This Row],[STEP25]]</f>
        <v>8011</v>
      </c>
      <c r="Z57" s="11">
        <f>Reg[[#This Row],[STEP26]]</f>
        <v>8078</v>
      </c>
      <c r="AA57" s="11">
        <f>Reg[[#This Row],[STEP27]]</f>
        <v>8067</v>
      </c>
      <c r="AB57" s="11">
        <f>Sug0.2[[#This Row],[STEP2]]</f>
        <v>6372</v>
      </c>
      <c r="AC57" s="11">
        <f>Sug0.2[[#This Row],[STEP3]]</f>
        <v>6504</v>
      </c>
      <c r="AD57" s="11">
        <f>Sug0.2[[#This Row],[STEP4]]</f>
        <v>6600</v>
      </c>
      <c r="AE57" s="11">
        <f>Sug0.2[[#This Row],[STEP5]]</f>
        <v>6704</v>
      </c>
      <c r="AF57" s="11">
        <f>Sug0.2[[#This Row],[STEP6]]</f>
        <v>6773</v>
      </c>
      <c r="AG57" s="11">
        <f>Sug0.2[[#This Row],[STEP7]]</f>
        <v>6866</v>
      </c>
      <c r="AH57" s="11">
        <f>Sug0.2[[#This Row],[STEP8]]</f>
        <v>6973</v>
      </c>
      <c r="AI57" s="11">
        <f>Sug0.2[[#This Row],[STEP9]]</f>
        <v>7066</v>
      </c>
      <c r="AJ57" s="11">
        <f>Sug0.2[[#This Row],[STEP10]]</f>
        <v>7189</v>
      </c>
      <c r="AK57" s="11">
        <f>Sug0.2[[#This Row],[STEP11]]</f>
        <v>7243</v>
      </c>
      <c r="AL57" s="11">
        <f>Sug0.2[[#This Row],[STEP12]]</f>
        <v>7332</v>
      </c>
      <c r="AM57" s="11">
        <f>Sug0.2[[#This Row],[STEP13]]</f>
        <v>7427</v>
      </c>
      <c r="AN57" s="11">
        <f>Sug0.2[[#This Row],[STEP14]]</f>
        <v>7522</v>
      </c>
      <c r="AO57" s="11">
        <f>Sug0.2[[#This Row],[STEP15]]</f>
        <v>7575</v>
      </c>
      <c r="AP57" s="11">
        <f>Sug0.2[[#This Row],[STEP16]]</f>
        <v>7623</v>
      </c>
      <c r="AQ57" s="11">
        <f>Sug0.2[[#This Row],[STEP17]]</f>
        <v>7713</v>
      </c>
      <c r="AR57" s="11">
        <f>Sug0.2[[#This Row],[STEP18]]</f>
        <v>7746</v>
      </c>
      <c r="AS57" s="11">
        <f>Sug0.2[[#This Row],[STEP19]]</f>
        <v>7769</v>
      </c>
      <c r="AT57" s="11">
        <f>Sug0.2[[#This Row],[STEP20]]</f>
        <v>7798</v>
      </c>
      <c r="AU57" s="11">
        <f>Sug0.2[[#This Row],[STEP21]]</f>
        <v>7825</v>
      </c>
      <c r="AV57" s="11">
        <f>Sug0.2[[#This Row],[STEP22]]</f>
        <v>7883</v>
      </c>
      <c r="AW57" s="11">
        <f>Sug0.2[[#This Row],[STEP23]]</f>
        <v>7909</v>
      </c>
      <c r="AX57" s="11">
        <f>Sug0.2[[#This Row],[STEP24]]</f>
        <v>7993</v>
      </c>
      <c r="AY57" s="11">
        <f>Sug0.2[[#This Row],[STEP25]]</f>
        <v>7975</v>
      </c>
      <c r="AZ57" s="11">
        <f>Sug0.2[[#This Row],[STEP26]]</f>
        <v>8037</v>
      </c>
      <c r="BA57" s="11">
        <f>Sug0.2[[#This Row],[STEP27]]</f>
        <v>8032</v>
      </c>
      <c r="BB57" s="11">
        <f>Sug0.5[[#This Row],[STEP2]]</f>
        <v>6372</v>
      </c>
      <c r="BC57" s="11">
        <f>Sug0.5[[#This Row],[STEP3]]</f>
        <v>6494</v>
      </c>
      <c r="BD57" s="11">
        <f>Sug0.5[[#This Row],[STEP4]]</f>
        <v>6575</v>
      </c>
      <c r="BE57" s="11">
        <f>Sug0.5[[#This Row],[STEP5]]</f>
        <v>6673</v>
      </c>
      <c r="BF57" s="11">
        <f>Sug0.5[[#This Row],[STEP6]]</f>
        <v>6736</v>
      </c>
      <c r="BG57" s="11">
        <f>Sug0.5[[#This Row],[STEP7]]</f>
        <v>6821</v>
      </c>
      <c r="BH57" s="11">
        <f>Sug0.5[[#This Row],[STEP8]]</f>
        <v>6923</v>
      </c>
      <c r="BI57" s="11">
        <f>Sug0.5[[#This Row],[STEP9]]</f>
        <v>7011</v>
      </c>
      <c r="BJ57" s="11">
        <f>Sug0.5[[#This Row],[STEP10]]</f>
        <v>7134</v>
      </c>
      <c r="BK57" s="11">
        <f>Sug0.5[[#This Row],[STEP11]]</f>
        <v>7195</v>
      </c>
      <c r="BL57" s="11">
        <f>Sug0.5[[#This Row],[STEP12]]</f>
        <v>7281</v>
      </c>
      <c r="BM57" s="11">
        <f>Sug0.5[[#This Row],[STEP13]]</f>
        <v>7377</v>
      </c>
      <c r="BN57" s="11">
        <f>Sug0.5[[#This Row],[STEP14]]</f>
        <v>7463</v>
      </c>
      <c r="BO57" s="11">
        <f>Sug0.5[[#This Row],[STEP15]]</f>
        <v>7515</v>
      </c>
      <c r="BP57" s="11">
        <f>Sug0.5[[#This Row],[STEP16]]</f>
        <v>7566</v>
      </c>
      <c r="BQ57" s="11">
        <f>Sug0.5[[#This Row],[STEP17]]</f>
        <v>7647</v>
      </c>
      <c r="BR57" s="11">
        <f>Sug0.5[[#This Row],[STEP18]]</f>
        <v>7671</v>
      </c>
      <c r="BS57" s="11">
        <f>Sug0.5[[#This Row],[STEP19]]</f>
        <v>7701</v>
      </c>
      <c r="BT57" s="11">
        <f>Sug0.5[[#This Row],[STEP20]]</f>
        <v>7729</v>
      </c>
      <c r="BU57" s="11">
        <f>Sug0.5[[#This Row],[STEP21]]</f>
        <v>7756</v>
      </c>
      <c r="BV57" s="11">
        <f>Sug0.5[[#This Row],[STEP22]]</f>
        <v>7805</v>
      </c>
      <c r="BW57" s="11">
        <f>Sug0.5[[#This Row],[STEP23]]</f>
        <v>7831</v>
      </c>
      <c r="BX57" s="11">
        <f>Sug0.5[[#This Row],[STEP24]]</f>
        <v>7905</v>
      </c>
      <c r="BY57" s="11">
        <f>Sug0.5[[#This Row],[STEP25]]</f>
        <v>7894</v>
      </c>
      <c r="BZ57" s="11">
        <f>Sug0.5[[#This Row],[STEP26]]</f>
        <v>7955</v>
      </c>
      <c r="CA57" s="11">
        <f>Sug0.5[[#This Row],[STEP27]]</f>
        <v>7949</v>
      </c>
      <c r="CB57" s="11">
        <f>Reg[[#This Row],[NASP2]]</f>
        <v>751</v>
      </c>
      <c r="CC57" s="11">
        <f>Reg[[#This Row],[NASP3]]</f>
        <v>823</v>
      </c>
      <c r="CD57" s="11">
        <f>Reg[[#This Row],[NASP4]]</f>
        <v>883</v>
      </c>
      <c r="CE57" s="11">
        <f>Reg[[#This Row],[NASP5]]</f>
        <v>971</v>
      </c>
      <c r="CF57" s="11">
        <f>Reg[[#This Row],[NASP6]]</f>
        <v>1077</v>
      </c>
      <c r="CG57" s="11">
        <f>Reg[[#This Row],[NASP7]]</f>
        <v>1152</v>
      </c>
      <c r="CH57" s="11">
        <f>Reg[[#This Row],[NASP8]]</f>
        <v>1211</v>
      </c>
      <c r="CI57" s="11">
        <f>Reg[[#This Row],[NASP9]]</f>
        <v>1278</v>
      </c>
      <c r="CJ57" s="11">
        <f>Reg[[#This Row],[NASP10]]</f>
        <v>1353</v>
      </c>
      <c r="CK57" s="11">
        <f>Reg[[#This Row],[NASP11]]</f>
        <v>1425</v>
      </c>
      <c r="CL57" s="11">
        <f>Reg[[#This Row],[NASP12]]</f>
        <v>1481</v>
      </c>
      <c r="CM57" s="11">
        <f>Reg[[#This Row],[NASP13]]</f>
        <v>1545</v>
      </c>
      <c r="CN57" s="11">
        <f>Reg[[#This Row],[NASP14]]</f>
        <v>1609</v>
      </c>
      <c r="CO57" s="11">
        <f>Reg[[#This Row],[NASP15]]</f>
        <v>1661</v>
      </c>
      <c r="CP57" s="11">
        <f>Reg[[#This Row],[NASP16]]</f>
        <v>1720</v>
      </c>
      <c r="CQ57" s="11">
        <f>Reg[[#This Row],[NASP17]]</f>
        <v>1752</v>
      </c>
      <c r="CR57" s="11">
        <f>Reg[[#This Row],[NASP18]]</f>
        <v>1799</v>
      </c>
      <c r="CS57" s="11">
        <f>Reg[[#This Row],[NASP19]]</f>
        <v>1852</v>
      </c>
      <c r="CT57" s="11">
        <f>Reg[[#This Row],[NASP20]]</f>
        <v>1912</v>
      </c>
      <c r="CU57" s="11">
        <f>Reg[[#This Row],[NASP21]]</f>
        <v>1958</v>
      </c>
      <c r="CV57" s="11">
        <f>Reg[[#This Row],[NASP22]]</f>
        <v>1997</v>
      </c>
      <c r="CW57" s="11">
        <f>Reg[[#This Row],[NASP23]]</f>
        <v>2035</v>
      </c>
      <c r="CX57" s="11">
        <f>Reg[[#This Row],[NASP24]]</f>
        <v>2030</v>
      </c>
      <c r="CY57" s="11">
        <f>Reg[[#This Row],[NASP25]]</f>
        <v>2073</v>
      </c>
      <c r="CZ57" s="11">
        <f>Reg[[#This Row],[NASP26]]</f>
        <v>2138</v>
      </c>
      <c r="DA57" s="11">
        <f>Reg[[#This Row],[NASP27]]</f>
        <v>2168</v>
      </c>
      <c r="DB57" s="11">
        <f>Sug0.2[[#This Row],[NASP2]]</f>
        <v>751</v>
      </c>
      <c r="DC57" s="11">
        <f>Sug0.2[[#This Row],[NASP3]]</f>
        <v>822</v>
      </c>
      <c r="DD57" s="11">
        <f>Sug0.2[[#This Row],[NASP4]]</f>
        <v>879</v>
      </c>
      <c r="DE57" s="11">
        <f>Sug0.2[[#This Row],[NASP5]]</f>
        <v>965</v>
      </c>
      <c r="DF57" s="11">
        <f>Sug0.2[[#This Row],[NASP6]]</f>
        <v>1071</v>
      </c>
      <c r="DG57" s="11">
        <f>Sug0.2[[#This Row],[NASP7]]</f>
        <v>1142</v>
      </c>
      <c r="DH57" s="11">
        <f>Sug0.2[[#This Row],[NASP8]]</f>
        <v>1197</v>
      </c>
      <c r="DI57" s="11">
        <f>Sug0.2[[#This Row],[NASP9]]</f>
        <v>1261</v>
      </c>
      <c r="DJ57" s="11">
        <f>Sug0.2[[#This Row],[NASP10]]</f>
        <v>1332</v>
      </c>
      <c r="DK57" s="11">
        <f>Sug0.2[[#This Row],[NASP11]]</f>
        <v>1404</v>
      </c>
      <c r="DL57" s="11">
        <f>Sug0.2[[#This Row],[NASP12]]</f>
        <v>1456</v>
      </c>
      <c r="DM57" s="11">
        <f>Sug0.2[[#This Row],[NASP13]]</f>
        <v>1518</v>
      </c>
      <c r="DN57" s="11">
        <f>Sug0.2[[#This Row],[NASP14]]</f>
        <v>1583</v>
      </c>
      <c r="DO57" s="11">
        <f>Sug0.2[[#This Row],[NASP15]]</f>
        <v>1632</v>
      </c>
      <c r="DP57" s="11">
        <f>Sug0.2[[#This Row],[NASP16]]</f>
        <v>1689</v>
      </c>
      <c r="DQ57" s="11">
        <f>Sug0.2[[#This Row],[NASP17]]</f>
        <v>1721</v>
      </c>
      <c r="DR57" s="11">
        <f>Sug0.2[[#This Row],[NASP18]]</f>
        <v>1763</v>
      </c>
      <c r="DS57" s="11">
        <f>Sug0.2[[#This Row],[NASP19]]</f>
        <v>1815</v>
      </c>
      <c r="DT57" s="11">
        <f>Sug0.2[[#This Row],[NASP20]]</f>
        <v>1873</v>
      </c>
      <c r="DU57" s="11">
        <f>Sug0.2[[#This Row],[NASP21]]</f>
        <v>1919</v>
      </c>
      <c r="DV57" s="11">
        <f>Sug0.2[[#This Row],[NASP22]]</f>
        <v>1957</v>
      </c>
      <c r="DW57" s="11">
        <f>Sug0.2[[#This Row],[NASP23]]</f>
        <v>1997</v>
      </c>
      <c r="DX57" s="11">
        <f>Sug0.2[[#This Row],[NASP24]]</f>
        <v>1991</v>
      </c>
      <c r="DY57" s="11">
        <f>Sug0.2[[#This Row],[NASP25]]</f>
        <v>2033</v>
      </c>
      <c r="DZ57" s="11">
        <f>Sug0.2[[#This Row],[NASP26]]</f>
        <v>2099</v>
      </c>
      <c r="EA57" s="11">
        <f>Sug0.2[[#This Row],[NASP27]]</f>
        <v>2124</v>
      </c>
      <c r="EB57" s="15">
        <f>Sug0.5[[#This Row],[NASP2]]</f>
        <v>751</v>
      </c>
      <c r="EC57" s="15">
        <f>Sug0.5[[#This Row],[NASP3]]</f>
        <v>820</v>
      </c>
      <c r="ED57" s="15">
        <f>Sug0.5[[#This Row],[NASP4]]</f>
        <v>871</v>
      </c>
      <c r="EE57" s="15">
        <f>Sug0.5[[#This Row],[NASP5]]</f>
        <v>955</v>
      </c>
      <c r="EF57" s="15">
        <f>Sug0.5[[#This Row],[NASP6]]</f>
        <v>1054</v>
      </c>
      <c r="EG57" s="15">
        <f>Sug0.5[[#This Row],[NASP7]]</f>
        <v>1120</v>
      </c>
      <c r="EH57" s="15">
        <f>Sug0.5[[#This Row],[NASP8]]</f>
        <v>1170</v>
      </c>
      <c r="EI57" s="15">
        <f>Sug0.5[[#This Row],[NASP9]]</f>
        <v>1228</v>
      </c>
      <c r="EJ57" s="15">
        <f>Sug0.5[[#This Row],[NASP10]]</f>
        <v>1293</v>
      </c>
      <c r="EK57" s="15">
        <f>Sug0.5[[#This Row],[NASP11]]</f>
        <v>1357</v>
      </c>
      <c r="EL57" s="15">
        <f>Sug0.5[[#This Row],[NASP12]]</f>
        <v>1407</v>
      </c>
      <c r="EM57" s="15">
        <f>Sug0.5[[#This Row],[NASP13]]</f>
        <v>1466</v>
      </c>
      <c r="EN57" s="15">
        <f>Sug0.5[[#This Row],[NASP14]]</f>
        <v>1531</v>
      </c>
      <c r="EO57" s="15">
        <f>Sug0.5[[#This Row],[NASP15]]</f>
        <v>1581</v>
      </c>
      <c r="EP57" s="15">
        <f>Sug0.5[[#This Row],[NASP16]]</f>
        <v>1628</v>
      </c>
      <c r="EQ57" s="15">
        <f>Sug0.5[[#This Row],[NASP17]]</f>
        <v>1662</v>
      </c>
      <c r="ER57" s="15">
        <f>Sug0.5[[#This Row],[NASP18]]</f>
        <v>1709</v>
      </c>
      <c r="ES57" s="15">
        <f>Sug0.5[[#This Row],[NASP19]]</f>
        <v>1756</v>
      </c>
      <c r="ET57" s="15">
        <f>Sug0.5[[#This Row],[NASP20]]</f>
        <v>1806</v>
      </c>
      <c r="EU57" s="15">
        <f>Sug0.5[[#This Row],[NASP21]]</f>
        <v>1850</v>
      </c>
      <c r="EV57" s="15">
        <f>Sug0.5[[#This Row],[NASP22]]</f>
        <v>1888</v>
      </c>
      <c r="EW57" s="15">
        <f>Sug0.5[[#This Row],[NASP23]]</f>
        <v>1928</v>
      </c>
      <c r="EX57" s="15">
        <f>Sug0.5[[#This Row],[NASP24]]</f>
        <v>1924</v>
      </c>
      <c r="EY57" s="15">
        <f>Sug0.5[[#This Row],[NASP25]]</f>
        <v>1958</v>
      </c>
      <c r="EZ57" s="15">
        <f>Sug0.5[[#This Row],[NASP26]]</f>
        <v>2022</v>
      </c>
      <c r="FA57" s="15">
        <f>Sug0.5[[#This Row],[NASP27]]</f>
        <v>2049</v>
      </c>
      <c r="FB57" s="15">
        <f>Reg[[#This Row],[CIRP2]]</f>
        <v>68</v>
      </c>
      <c r="FC57" s="15">
        <f>Reg[[#This Row],[CIRP3]]</f>
        <v>67</v>
      </c>
      <c r="FD57" s="15">
        <f>Reg[[#This Row],[CIRP4]]</f>
        <v>69</v>
      </c>
      <c r="FE57" s="15">
        <f>Reg[[#This Row],[CIRP5]]</f>
        <v>69</v>
      </c>
      <c r="FF57" s="15">
        <f>Reg[[#This Row],[CIRP6]]</f>
        <v>74</v>
      </c>
      <c r="FG57" s="15">
        <f>Reg[[#This Row],[CIRP7]]</f>
        <v>76</v>
      </c>
      <c r="FH57" s="15">
        <f>Reg[[#This Row],[CIRP8]]</f>
        <v>75</v>
      </c>
      <c r="FI57" s="15">
        <f>Reg[[#This Row],[CIRP9]]</f>
        <v>78</v>
      </c>
      <c r="FJ57" s="15">
        <f>Reg[[#This Row],[CIRP10]]</f>
        <v>83</v>
      </c>
      <c r="FK57" s="15">
        <f>Reg[[#This Row],[CIRP11]]</f>
        <v>81</v>
      </c>
      <c r="FL57" s="15">
        <f>Reg[[#This Row],[CIRP12]]</f>
        <v>82</v>
      </c>
      <c r="FM57" s="15">
        <f>Reg[[#This Row],[CIRP13]]</f>
        <v>87</v>
      </c>
      <c r="FN57" s="15">
        <f>Reg[[#This Row],[CIRP14]]</f>
        <v>93</v>
      </c>
      <c r="FO57" s="15">
        <f>Reg[[#This Row],[CIRP15]]</f>
        <v>90</v>
      </c>
      <c r="FP57" s="15">
        <f>Reg[[#This Row],[CIRP16]]</f>
        <v>94</v>
      </c>
      <c r="FQ57" s="15">
        <f>Reg[[#This Row],[CIRP17]]</f>
        <v>98</v>
      </c>
      <c r="FR57" s="15">
        <f>Reg[[#This Row],[CIRP18]]</f>
        <v>108</v>
      </c>
      <c r="FS57" s="15">
        <f>Reg[[#This Row],[CIRP19]]</f>
        <v>120</v>
      </c>
      <c r="FT57" s="15">
        <f>Reg[[#This Row],[CIRP20]]</f>
        <v>121</v>
      </c>
      <c r="FU57" s="15">
        <f>Reg[[#This Row],[CIRP21]]</f>
        <v>127</v>
      </c>
      <c r="FV57" s="15">
        <f>Reg[[#This Row],[CIRP22]]</f>
        <v>126</v>
      </c>
      <c r="FW57" s="15">
        <f>Reg[[#This Row],[CIRP23]]</f>
        <v>127</v>
      </c>
      <c r="FX57" s="15">
        <f>Reg[[#This Row],[CIRP24]]</f>
        <v>131</v>
      </c>
      <c r="FY57" s="15">
        <f>Reg[[#This Row],[CIRP25]]</f>
        <v>129</v>
      </c>
      <c r="FZ57" s="15">
        <f>Reg[[#This Row],[CIRP26]]</f>
        <v>139</v>
      </c>
      <c r="GA57" s="15">
        <f>Reg[[#This Row],[CIRP27]]</f>
        <v>144</v>
      </c>
      <c r="GB57" s="15">
        <f>Sug0.2[[#This Row],[CIRP2]]</f>
        <v>68</v>
      </c>
      <c r="GC57" s="15">
        <f>Sug0.2[[#This Row],[CIRP3]]</f>
        <v>67</v>
      </c>
      <c r="GD57" s="15">
        <f>Sug0.2[[#This Row],[CIRP4]]</f>
        <v>69</v>
      </c>
      <c r="GE57" s="15">
        <f>Sug0.2[[#This Row],[CIRP5]]</f>
        <v>68</v>
      </c>
      <c r="GF57" s="15">
        <f>Sug0.2[[#This Row],[CIRP6]]</f>
        <v>73</v>
      </c>
      <c r="GG57" s="15">
        <f>Sug0.2[[#This Row],[CIRP7]]</f>
        <v>75</v>
      </c>
      <c r="GH57" s="15">
        <f>Sug0.2[[#This Row],[CIRP8]]</f>
        <v>74</v>
      </c>
      <c r="GI57" s="15">
        <f>Sug0.2[[#This Row],[CIRP9]]</f>
        <v>77</v>
      </c>
      <c r="GJ57" s="15">
        <f>Sug0.2[[#This Row],[CIRP10]]</f>
        <v>82</v>
      </c>
      <c r="GK57" s="15">
        <f>Sug0.2[[#This Row],[CIRP11]]</f>
        <v>80</v>
      </c>
      <c r="GL57" s="15">
        <f>Sug0.2[[#This Row],[CIRP12]]</f>
        <v>81</v>
      </c>
      <c r="GM57" s="15">
        <f>Sug0.2[[#This Row],[CIRP13]]</f>
        <v>86</v>
      </c>
      <c r="GN57" s="15">
        <f>Sug0.2[[#This Row],[CIRP14]]</f>
        <v>91</v>
      </c>
      <c r="GO57" s="15">
        <f>Sug0.2[[#This Row],[CIRP15]]</f>
        <v>88</v>
      </c>
      <c r="GP57" s="15">
        <f>Sug0.2[[#This Row],[CIRP16]]</f>
        <v>92</v>
      </c>
      <c r="GQ57" s="15">
        <f>Sug0.2[[#This Row],[CIRP17]]</f>
        <v>95</v>
      </c>
      <c r="GR57" s="15">
        <f>Sug0.2[[#This Row],[CIRP18]]</f>
        <v>105</v>
      </c>
      <c r="GS57" s="15">
        <f>Sug0.2[[#This Row],[CIRP19]]</f>
        <v>116</v>
      </c>
      <c r="GT57" s="15">
        <f>Sug0.2[[#This Row],[CIRP20]]</f>
        <v>117</v>
      </c>
      <c r="GU57" s="15">
        <f>Sug0.2[[#This Row],[CIRP21]]</f>
        <v>123</v>
      </c>
      <c r="GV57" s="15">
        <f>Sug0.2[[#This Row],[CIRP22]]</f>
        <v>122</v>
      </c>
      <c r="GW57" s="15">
        <f>Sug0.2[[#This Row],[CIRP23]]</f>
        <v>123</v>
      </c>
      <c r="GX57" s="15">
        <f>Sug0.2[[#This Row],[CIRP24]]</f>
        <v>127</v>
      </c>
      <c r="GY57" s="15">
        <f>Sug0.2[[#This Row],[CIRP25]]</f>
        <v>125</v>
      </c>
      <c r="GZ57" s="15">
        <f>Sug0.2[[#This Row],[CIRP26]]</f>
        <v>134</v>
      </c>
      <c r="HA57" s="15">
        <f>Sug0.2[[#This Row],[CIRP27]]</f>
        <v>139</v>
      </c>
      <c r="HB57" s="15">
        <f>Sug0.5[[#This Row],[CIRP2]]</f>
        <v>68</v>
      </c>
      <c r="HC57" s="15">
        <f>Sug0.5[[#This Row],[CIRP3]]</f>
        <v>67</v>
      </c>
      <c r="HD57" s="15">
        <f>Sug0.5[[#This Row],[CIRP4]]</f>
        <v>69</v>
      </c>
      <c r="HE57" s="15">
        <f>Sug0.5[[#This Row],[CIRP5]]</f>
        <v>68</v>
      </c>
      <c r="HF57" s="15">
        <f>Sug0.5[[#This Row],[CIRP6]]</f>
        <v>73</v>
      </c>
      <c r="HG57" s="15">
        <f>Sug0.5[[#This Row],[CIRP7]]</f>
        <v>74</v>
      </c>
      <c r="HH57" s="15">
        <f>Sug0.5[[#This Row],[CIRP8]]</f>
        <v>72</v>
      </c>
      <c r="HI57" s="15">
        <f>Sug0.5[[#This Row],[CIRP9]]</f>
        <v>74</v>
      </c>
      <c r="HJ57" s="15">
        <f>Sug0.5[[#This Row],[CIRP10]]</f>
        <v>79</v>
      </c>
      <c r="HK57" s="15">
        <f>Sug0.5[[#This Row],[CIRP11]]</f>
        <v>77</v>
      </c>
      <c r="HL57" s="15">
        <f>Sug0.5[[#This Row],[CIRP12]]</f>
        <v>79</v>
      </c>
      <c r="HM57" s="15">
        <f>Sug0.5[[#This Row],[CIRP13]]</f>
        <v>83</v>
      </c>
      <c r="HN57" s="15">
        <f>Sug0.5[[#This Row],[CIRP14]]</f>
        <v>87</v>
      </c>
      <c r="HO57" s="15">
        <f>Sug0.5[[#This Row],[CIRP15]]</f>
        <v>84</v>
      </c>
      <c r="HP57" s="15">
        <f>Sug0.5[[#This Row],[CIRP16]]</f>
        <v>88</v>
      </c>
      <c r="HQ57" s="15">
        <f>Sug0.5[[#This Row],[CIRP17]]</f>
        <v>90</v>
      </c>
      <c r="HR57" s="15">
        <f>Sug0.5[[#This Row],[CIRP18]]</f>
        <v>99</v>
      </c>
      <c r="HS57" s="15">
        <f>Sug0.5[[#This Row],[CIRP19]]</f>
        <v>110</v>
      </c>
      <c r="HT57" s="15">
        <f>Sug0.5[[#This Row],[CIRP20]]</f>
        <v>113</v>
      </c>
      <c r="HU57" s="15">
        <f>Sug0.5[[#This Row],[CIRP21]]</f>
        <v>117</v>
      </c>
      <c r="HV57" s="15">
        <f>Sug0.5[[#This Row],[CIRP22]]</f>
        <v>116</v>
      </c>
      <c r="HW57" s="15">
        <f>Sug0.5[[#This Row],[CIRP23]]</f>
        <v>117</v>
      </c>
      <c r="HX57" s="15">
        <f>Sug0.5[[#This Row],[CIRP24]]</f>
        <v>119</v>
      </c>
      <c r="HY57" s="15">
        <f>Sug0.5[[#This Row],[CIRP25]]</f>
        <v>118</v>
      </c>
      <c r="HZ57" s="15">
        <f>Sug0.5[[#This Row],[CIRP26]]</f>
        <v>128</v>
      </c>
      <c r="IA57" s="15">
        <f>Sug0.5[[#This Row],[CIRP27]]</f>
        <v>132</v>
      </c>
      <c r="IB57" s="15">
        <f>Reg[[#This Row],[HCCP2]]</f>
        <v>5</v>
      </c>
      <c r="IC57" s="15">
        <f>Reg[[#This Row],[HCCP3]]</f>
        <v>5</v>
      </c>
      <c r="ID57" s="15">
        <f>Reg[[#This Row],[HCCP4]]</f>
        <v>4</v>
      </c>
      <c r="IE57" s="15">
        <f>Reg[[#This Row],[HCCP5]]</f>
        <v>5</v>
      </c>
      <c r="IF57" s="15">
        <f>Reg[[#This Row],[HCCP6]]</f>
        <v>3</v>
      </c>
      <c r="IG57" s="15">
        <f>Reg[[#This Row],[HCCP7]]</f>
        <v>2</v>
      </c>
      <c r="IH57" s="15">
        <f>Reg[[#This Row],[HCCP8]]</f>
        <v>3</v>
      </c>
      <c r="II57" s="15">
        <f>Reg[[#This Row],[HCCP9]]</f>
        <v>2</v>
      </c>
      <c r="IJ57" s="15">
        <f>Reg[[#This Row],[HCCP10]]</f>
        <v>3</v>
      </c>
      <c r="IK57" s="15">
        <f>Reg[[#This Row],[HCCP11]]</f>
        <v>3</v>
      </c>
      <c r="IL57" s="15">
        <f>Reg[[#This Row],[HCCP12]]</f>
        <v>5</v>
      </c>
      <c r="IM57" s="15">
        <f>Reg[[#This Row],[HCCP13]]</f>
        <v>3</v>
      </c>
      <c r="IN57" s="15">
        <f>Reg[[#This Row],[HCCP14]]</f>
        <v>5</v>
      </c>
      <c r="IO57" s="15">
        <f>Reg[[#This Row],[HCCP15]]</f>
        <v>3</v>
      </c>
      <c r="IP57" s="15">
        <f>Reg[[#This Row],[HCCP16]]</f>
        <v>4</v>
      </c>
      <c r="IQ57" s="15">
        <f>Reg[[#This Row],[HCCP17]]</f>
        <v>9</v>
      </c>
      <c r="IR57" s="15">
        <f>Reg[[#This Row],[HCCP18]]</f>
        <v>8</v>
      </c>
      <c r="IS57" s="15">
        <f>Reg[[#This Row],[HCCP19]]</f>
        <v>7</v>
      </c>
      <c r="IT57" s="15">
        <f>Reg[[#This Row],[HCCP20]]</f>
        <v>7</v>
      </c>
      <c r="IU57" s="15">
        <f>Reg[[#This Row],[HCCP21]]</f>
        <v>8</v>
      </c>
      <c r="IV57" s="15">
        <f>Reg[[#This Row],[HCCP22]]</f>
        <v>7</v>
      </c>
      <c r="IW57" s="15">
        <f>Reg[[#This Row],[HCCP23]]</f>
        <v>11</v>
      </c>
      <c r="IX57" s="15">
        <f>Reg[[#This Row],[HCCP24]]</f>
        <v>7</v>
      </c>
      <c r="IY57" s="15">
        <f>Reg[[#This Row],[HCCP25]]</f>
        <v>8</v>
      </c>
      <c r="IZ57" s="15">
        <f>Reg[[#This Row],[HCCP26]]</f>
        <v>5</v>
      </c>
      <c r="JA57" s="15">
        <f>Reg[[#This Row],[HCCP27]]</f>
        <v>2</v>
      </c>
      <c r="JB57" s="15">
        <f>Sug0.2[[#This Row],[HCCP2]]</f>
        <v>5</v>
      </c>
      <c r="JC57" s="15">
        <f>Sug0.2[[#This Row],[HCCP3]]</f>
        <v>5</v>
      </c>
      <c r="JD57" s="15">
        <f>Sug0.2[[#This Row],[HCCP4]]</f>
        <v>4</v>
      </c>
      <c r="JE57" s="15">
        <f>Sug0.2[[#This Row],[HCCP5]]</f>
        <v>5</v>
      </c>
      <c r="JF57" s="15">
        <f>Sug0.2[[#This Row],[HCCP6]]</f>
        <v>3</v>
      </c>
      <c r="JG57" s="15">
        <f>Sug0.2[[#This Row],[HCCP7]]</f>
        <v>2</v>
      </c>
      <c r="JH57" s="15">
        <f>Sug0.2[[#This Row],[HCCP8]]</f>
        <v>3</v>
      </c>
      <c r="JI57" s="15">
        <f>Sug0.2[[#This Row],[HCCP9]]</f>
        <v>2</v>
      </c>
      <c r="JJ57" s="15">
        <f>Sug0.2[[#This Row],[HCCP10]]</f>
        <v>3</v>
      </c>
      <c r="JK57" s="15">
        <f>Sug0.2[[#This Row],[HCCP11]]</f>
        <v>3</v>
      </c>
      <c r="JL57" s="15">
        <f>Sug0.2[[#This Row],[HCCP12]]</f>
        <v>5</v>
      </c>
      <c r="JM57" s="15">
        <f>Sug0.2[[#This Row],[HCCP13]]</f>
        <v>3</v>
      </c>
      <c r="JN57" s="15">
        <f>Sug0.2[[#This Row],[HCCP14]]</f>
        <v>5</v>
      </c>
      <c r="JO57" s="15">
        <f>Sug0.2[[#This Row],[HCCP15]]</f>
        <v>3</v>
      </c>
      <c r="JP57" s="15">
        <f>Sug0.2[[#This Row],[HCCP16]]</f>
        <v>4</v>
      </c>
      <c r="JQ57" s="15">
        <f>Sug0.2[[#This Row],[HCCP17]]</f>
        <v>9</v>
      </c>
      <c r="JR57" s="15">
        <f>Sug0.2[[#This Row],[HCCP18]]</f>
        <v>8</v>
      </c>
      <c r="JS57" s="15">
        <f>Sug0.2[[#This Row],[HCCP19]]</f>
        <v>7</v>
      </c>
      <c r="JT57" s="15">
        <f>Sug0.2[[#This Row],[HCCP20]]</f>
        <v>7</v>
      </c>
      <c r="JU57" s="15">
        <f>Sug0.2[[#This Row],[HCCP21]]</f>
        <v>8</v>
      </c>
      <c r="JV57" s="15">
        <f>Sug0.2[[#This Row],[HCCP22]]</f>
        <v>7</v>
      </c>
      <c r="JW57" s="15">
        <f>Sug0.2[[#This Row],[HCCP23]]</f>
        <v>11</v>
      </c>
      <c r="JX57" s="15">
        <f>Sug0.2[[#This Row],[HCCP24]]</f>
        <v>7</v>
      </c>
      <c r="JY57" s="15">
        <f>Sug0.2[[#This Row],[HCCP25]]</f>
        <v>8</v>
      </c>
      <c r="JZ57" s="15">
        <f>Sug0.2[[#This Row],[HCCP26]]</f>
        <v>5</v>
      </c>
      <c r="KA57" s="15">
        <f>Sug0.2[[#This Row],[HCCP27]]</f>
        <v>2</v>
      </c>
      <c r="KB57" s="15">
        <f>Sug0.5[[#This Row],[HCCP2]]</f>
        <v>5</v>
      </c>
      <c r="KC57" s="15">
        <f>Sug0.5[[#This Row],[HCCP3]]</f>
        <v>5</v>
      </c>
      <c r="KD57" s="15">
        <f>Sug0.5[[#This Row],[HCCP4]]</f>
        <v>4</v>
      </c>
      <c r="KE57" s="15">
        <f>Sug0.5[[#This Row],[HCCP5]]</f>
        <v>5</v>
      </c>
      <c r="KF57" s="15">
        <f>Sug0.5[[#This Row],[HCCP6]]</f>
        <v>3</v>
      </c>
      <c r="KG57" s="15">
        <f>Sug0.5[[#This Row],[HCCP7]]</f>
        <v>2</v>
      </c>
      <c r="KH57" s="15">
        <f>Sug0.5[[#This Row],[HCCP8]]</f>
        <v>3</v>
      </c>
      <c r="KI57" s="15">
        <f>Sug0.5[[#This Row],[HCCP9]]</f>
        <v>2</v>
      </c>
      <c r="KJ57" s="15">
        <f>Sug0.5[[#This Row],[HCCP10]]</f>
        <v>3</v>
      </c>
      <c r="KK57" s="15">
        <f>Sug0.5[[#This Row],[HCCP11]]</f>
        <v>3</v>
      </c>
      <c r="KL57" s="15">
        <f>Sug0.5[[#This Row],[HCCP12]]</f>
        <v>4</v>
      </c>
      <c r="KM57" s="15">
        <f>Sug0.5[[#This Row],[HCCP13]]</f>
        <v>1</v>
      </c>
      <c r="KN57" s="15">
        <f>Sug0.5[[#This Row],[HCCP14]]</f>
        <v>3</v>
      </c>
      <c r="KO57" s="15">
        <f>Sug0.5[[#This Row],[HCCP15]]</f>
        <v>3</v>
      </c>
      <c r="KP57" s="15">
        <f>Sug0.5[[#This Row],[HCCP16]]</f>
        <v>4</v>
      </c>
      <c r="KQ57" s="15">
        <f>Sug0.5[[#This Row],[HCCP17]]</f>
        <v>9</v>
      </c>
      <c r="KR57" s="15">
        <f>Sug0.5[[#This Row],[HCCP18]]</f>
        <v>8</v>
      </c>
      <c r="KS57" s="15">
        <f>Sug0.5[[#This Row],[HCCP19]]</f>
        <v>7</v>
      </c>
      <c r="KT57" s="15">
        <f>Sug0.5[[#This Row],[HCCP20]]</f>
        <v>7</v>
      </c>
      <c r="KU57" s="15">
        <f>Sug0.5[[#This Row],[HCCP21]]</f>
        <v>8</v>
      </c>
      <c r="KV57" s="15">
        <f>Sug0.5[[#This Row],[HCCP22]]</f>
        <v>7</v>
      </c>
      <c r="KW57" s="15">
        <f>Sug0.5[[#This Row],[HCCP23]]</f>
        <v>11</v>
      </c>
      <c r="KX57" s="15">
        <f>Sug0.5[[#This Row],[HCCP24]]</f>
        <v>7</v>
      </c>
      <c r="KY57" s="15">
        <f>Sug0.5[[#This Row],[HCCP25]]</f>
        <v>8</v>
      </c>
      <c r="KZ57" s="15">
        <f>Sug0.5[[#This Row],[HCCP26]]</f>
        <v>5</v>
      </c>
      <c r="LA57" s="15">
        <f>Sug0.5[[#This Row],[HCCP27]]</f>
        <v>2</v>
      </c>
      <c r="LB57" s="15">
        <f>Reg[[#This Row],[CHDP2]]</f>
        <v>1407</v>
      </c>
      <c r="LC57" s="15">
        <f>Reg[[#This Row],[CHDP3]]</f>
        <v>1409</v>
      </c>
      <c r="LD57" s="15">
        <f>Reg[[#This Row],[CHDP4]]</f>
        <v>1389</v>
      </c>
      <c r="LE57" s="15">
        <f>Reg[[#This Row],[CHDP5]]</f>
        <v>1412</v>
      </c>
      <c r="LF57" s="15">
        <f>Reg[[#This Row],[CHDP6]]</f>
        <v>1422</v>
      </c>
      <c r="LG57" s="15">
        <f>Reg[[#This Row],[CHDP7]]</f>
        <v>1422</v>
      </c>
      <c r="LH57" s="15">
        <f>Reg[[#This Row],[CHDP8]]</f>
        <v>1405</v>
      </c>
      <c r="LI57" s="15">
        <f>Reg[[#This Row],[CHDP9]]</f>
        <v>1395</v>
      </c>
      <c r="LJ57" s="15">
        <f>Reg[[#This Row],[CHDP10]]</f>
        <v>1397</v>
      </c>
      <c r="LK57" s="15">
        <f>Reg[[#This Row],[CHDP11]]</f>
        <v>1401</v>
      </c>
      <c r="LL57" s="15">
        <f>Reg[[#This Row],[CHDP12]]</f>
        <v>1394</v>
      </c>
      <c r="LM57" s="15">
        <f>Reg[[#This Row],[CHDP13]]</f>
        <v>1424</v>
      </c>
      <c r="LN57" s="15">
        <f>Reg[[#This Row],[CHDP14]]</f>
        <v>1445</v>
      </c>
      <c r="LO57" s="15">
        <f>Reg[[#This Row],[CHDP15]]</f>
        <v>1458</v>
      </c>
      <c r="LP57" s="15">
        <f>Reg[[#This Row],[CHDP16]]</f>
        <v>1474</v>
      </c>
      <c r="LQ57" s="15">
        <f>Reg[[#This Row],[CHDP17]]</f>
        <v>1476</v>
      </c>
      <c r="LR57" s="15">
        <f>Reg[[#This Row],[CHDP18]]</f>
        <v>1478</v>
      </c>
      <c r="LS57" s="15">
        <f>Reg[[#This Row],[CHDP19]]</f>
        <v>1487</v>
      </c>
      <c r="LT57" s="15">
        <f>Reg[[#This Row],[CHDP20]]</f>
        <v>1522</v>
      </c>
      <c r="LU57" s="15">
        <f>Reg[[#This Row],[CHDP21]]</f>
        <v>1528</v>
      </c>
      <c r="LV57" s="15">
        <f>Reg[[#This Row],[CHDP22]]</f>
        <v>1540</v>
      </c>
      <c r="LW57" s="15">
        <f>Reg[[#This Row],[CHDP23]]</f>
        <v>1535</v>
      </c>
      <c r="LX57" s="15">
        <f>Reg[[#This Row],[CHDP24]]</f>
        <v>1554</v>
      </c>
      <c r="LY57" s="15">
        <f>Reg[[#This Row],[CHDP25]]</f>
        <v>1543</v>
      </c>
      <c r="LZ57" s="15">
        <f>Reg[[#This Row],[CHDP26]]</f>
        <v>1546</v>
      </c>
      <c r="MA57" s="15">
        <f>Reg[[#This Row],[CHDP27]]</f>
        <v>1548</v>
      </c>
      <c r="MB57" s="15">
        <f>Sug0.2[[#This Row],[CHDP2]]</f>
        <v>1407</v>
      </c>
      <c r="MC57" s="15">
        <f>Sug0.2[[#This Row],[CHDP3]]</f>
        <v>1409</v>
      </c>
      <c r="MD57" s="15">
        <f>Sug0.2[[#This Row],[CHDP4]]</f>
        <v>1389</v>
      </c>
      <c r="ME57" s="15">
        <f>Sug0.2[[#This Row],[CHDP5]]</f>
        <v>1412</v>
      </c>
      <c r="MF57" s="15">
        <f>Sug0.2[[#This Row],[CHDP6]]</f>
        <v>1422</v>
      </c>
      <c r="MG57" s="15">
        <f>Sug0.2[[#This Row],[CHDP7]]</f>
        <v>1421</v>
      </c>
      <c r="MH57" s="15">
        <f>Sug0.2[[#This Row],[CHDP8]]</f>
        <v>1403</v>
      </c>
      <c r="MI57" s="15">
        <f>Sug0.2[[#This Row],[CHDP9]]</f>
        <v>1393</v>
      </c>
      <c r="MJ57" s="15">
        <f>Sug0.2[[#This Row],[CHDP10]]</f>
        <v>1394</v>
      </c>
      <c r="MK57" s="15">
        <f>Sug0.2[[#This Row],[CHDP11]]</f>
        <v>1398</v>
      </c>
      <c r="ML57" s="15">
        <f>Sug0.2[[#This Row],[CHDP12]]</f>
        <v>1391</v>
      </c>
      <c r="MM57" s="15">
        <f>Sug0.2[[#This Row],[CHDP13]]</f>
        <v>1423</v>
      </c>
      <c r="MN57" s="15">
        <f>Sug0.2[[#This Row],[CHDP14]]</f>
        <v>1446</v>
      </c>
      <c r="MO57" s="15">
        <f>Sug0.2[[#This Row],[CHDP15]]</f>
        <v>1458</v>
      </c>
      <c r="MP57" s="15">
        <f>Sug0.2[[#This Row],[CHDP16]]</f>
        <v>1472</v>
      </c>
      <c r="MQ57" s="15">
        <f>Sug0.2[[#This Row],[CHDP17]]</f>
        <v>1474</v>
      </c>
      <c r="MR57" s="15">
        <f>Sug0.2[[#This Row],[CHDP18]]</f>
        <v>1476</v>
      </c>
      <c r="MS57" s="15">
        <f>Sug0.2[[#This Row],[CHDP19]]</f>
        <v>1485</v>
      </c>
      <c r="MT57" s="15">
        <f>Sug0.2[[#This Row],[CHDP20]]</f>
        <v>1520</v>
      </c>
      <c r="MU57" s="15">
        <f>Sug0.2[[#This Row],[CHDP21]]</f>
        <v>1525</v>
      </c>
      <c r="MV57" s="15">
        <f>Sug0.2[[#This Row],[CHDP22]]</f>
        <v>1535</v>
      </c>
      <c r="MW57" s="15">
        <f>Sug0.2[[#This Row],[CHDP23]]</f>
        <v>1529</v>
      </c>
      <c r="MX57" s="15">
        <f>Sug0.2[[#This Row],[CHDP24]]</f>
        <v>1547</v>
      </c>
      <c r="MY57" s="15">
        <f>Sug0.2[[#This Row],[CHDP25]]</f>
        <v>1536</v>
      </c>
      <c r="MZ57" s="15">
        <f>Sug0.2[[#This Row],[CHDP26]]</f>
        <v>1537</v>
      </c>
      <c r="NA57" s="15">
        <f>Sug0.2[[#This Row],[CHDP27]]</f>
        <v>1538</v>
      </c>
      <c r="NB57" s="15">
        <f>Sug0.5[[#This Row],[CHDP2]]</f>
        <v>1407</v>
      </c>
      <c r="NC57" s="15">
        <f>Sug0.5[[#This Row],[CHDP3]]</f>
        <v>1409</v>
      </c>
      <c r="ND57" s="15">
        <f>Sug0.5[[#This Row],[CHDP4]]</f>
        <v>1389</v>
      </c>
      <c r="NE57" s="15">
        <f>Sug0.5[[#This Row],[CHDP5]]</f>
        <v>1410</v>
      </c>
      <c r="NF57" s="15">
        <f>Sug0.5[[#This Row],[CHDP6]]</f>
        <v>1419</v>
      </c>
      <c r="NG57" s="15">
        <f>Sug0.5[[#This Row],[CHDP7]]</f>
        <v>1418</v>
      </c>
      <c r="NH57" s="15">
        <f>Sug0.5[[#This Row],[CHDP8]]</f>
        <v>1399</v>
      </c>
      <c r="NI57" s="15">
        <f>Sug0.5[[#This Row],[CHDP9]]</f>
        <v>1389</v>
      </c>
      <c r="NJ57" s="15">
        <f>Sug0.5[[#This Row],[CHDP10]]</f>
        <v>1389</v>
      </c>
      <c r="NK57" s="15">
        <f>Sug0.5[[#This Row],[CHDP11]]</f>
        <v>1393</v>
      </c>
      <c r="NL57" s="15">
        <f>Sug0.5[[#This Row],[CHDP12]]</f>
        <v>1388</v>
      </c>
      <c r="NM57" s="15">
        <f>Sug0.5[[#This Row],[CHDP13]]</f>
        <v>1420</v>
      </c>
      <c r="NN57" s="15">
        <f>Sug0.5[[#This Row],[CHDP14]]</f>
        <v>1441</v>
      </c>
      <c r="NO57" s="15">
        <f>Sug0.5[[#This Row],[CHDP15]]</f>
        <v>1453</v>
      </c>
      <c r="NP57" s="15">
        <f>Sug0.5[[#This Row],[CHDP16]]</f>
        <v>1467</v>
      </c>
      <c r="NQ57" s="15">
        <f>Sug0.5[[#This Row],[CHDP17]]</f>
        <v>1467</v>
      </c>
      <c r="NR57" s="15">
        <f>Sug0.5[[#This Row],[CHDP18]]</f>
        <v>1466</v>
      </c>
      <c r="NS57" s="15">
        <f>Sug0.5[[#This Row],[CHDP19]]</f>
        <v>1473</v>
      </c>
      <c r="NT57" s="15">
        <f>Sug0.5[[#This Row],[CHDP20]]</f>
        <v>1507</v>
      </c>
      <c r="NU57" s="15">
        <f>Sug0.5[[#This Row],[CHDP21]]</f>
        <v>1514</v>
      </c>
      <c r="NV57" s="15">
        <f>Sug0.5[[#This Row],[CHDP22]]</f>
        <v>1523</v>
      </c>
      <c r="NW57" s="15">
        <f>Sug0.5[[#This Row],[CHDP23]]</f>
        <v>1514</v>
      </c>
      <c r="NX57" s="15">
        <f>Sug0.5[[#This Row],[CHDP24]]</f>
        <v>1530</v>
      </c>
      <c r="NY57" s="15">
        <f>Sug0.5[[#This Row],[CHDP25]]</f>
        <v>1519</v>
      </c>
      <c r="NZ57" s="15">
        <f>Sug0.5[[#This Row],[CHDP26]]</f>
        <v>1521</v>
      </c>
      <c r="OA57" s="15">
        <f>Sug0.5[[#This Row],[CHDP27]]</f>
        <v>1520</v>
      </c>
      <c r="OB57" s="15">
        <f>Reg[[#This Row],[T2DP2]]</f>
        <v>2093</v>
      </c>
      <c r="OC57" s="15">
        <f>Reg[[#This Row],[T2DP3]]</f>
        <v>2174</v>
      </c>
      <c r="OD57" s="15">
        <f>Reg[[#This Row],[T2DP4]]</f>
        <v>2247</v>
      </c>
      <c r="OE57" s="15">
        <f>Reg[[#This Row],[T2DP5]]</f>
        <v>2309</v>
      </c>
      <c r="OF57" s="15">
        <f>Reg[[#This Row],[T2DP6]]</f>
        <v>2390</v>
      </c>
      <c r="OG57" s="15">
        <f>Reg[[#This Row],[T2DP7]]</f>
        <v>2464</v>
      </c>
      <c r="OH57" s="15">
        <f>Reg[[#This Row],[T2DP8]]</f>
        <v>2533</v>
      </c>
      <c r="OI57" s="15">
        <f>Reg[[#This Row],[T2DP9]]</f>
        <v>2630</v>
      </c>
      <c r="OJ57" s="15">
        <f>Reg[[#This Row],[T2DP10]]</f>
        <v>2733</v>
      </c>
      <c r="OK57" s="15">
        <f>Reg[[#This Row],[T2DP11]]</f>
        <v>2831</v>
      </c>
      <c r="OL57" s="15">
        <f>Reg[[#This Row],[T2DP12]]</f>
        <v>2886</v>
      </c>
      <c r="OM57" s="15">
        <f>Reg[[#This Row],[T2DP13]]</f>
        <v>2995</v>
      </c>
      <c r="ON57" s="15">
        <f>Reg[[#This Row],[T2DP14]]</f>
        <v>3082</v>
      </c>
      <c r="OO57" s="15">
        <f>Reg[[#This Row],[T2DP15]]</f>
        <v>3163</v>
      </c>
      <c r="OP57" s="15">
        <f>Reg[[#This Row],[T2DP16]]</f>
        <v>3258</v>
      </c>
      <c r="OQ57" s="15">
        <f>Reg[[#This Row],[T2DP17]]</f>
        <v>3295</v>
      </c>
      <c r="OR57" s="15">
        <f>Reg[[#This Row],[T2DP18]]</f>
        <v>3330</v>
      </c>
      <c r="OS57" s="15">
        <f>Reg[[#This Row],[T2DP19]]</f>
        <v>3375</v>
      </c>
      <c r="OT57" s="15">
        <f>Reg[[#This Row],[T2DP20]]</f>
        <v>3450</v>
      </c>
      <c r="OU57" s="15">
        <f>Reg[[#This Row],[T2DP21]]</f>
        <v>3482</v>
      </c>
      <c r="OV57" s="15">
        <f>Reg[[#This Row],[T2DP22]]</f>
        <v>3535</v>
      </c>
      <c r="OW57" s="15">
        <f>Reg[[#This Row],[T2DP23]]</f>
        <v>3566</v>
      </c>
      <c r="OX57" s="15">
        <f>Reg[[#This Row],[T2DP24]]</f>
        <v>3644</v>
      </c>
      <c r="OY57" s="15">
        <f>Reg[[#This Row],[T2DP25]]</f>
        <v>3652</v>
      </c>
      <c r="OZ57" s="15">
        <f>Reg[[#This Row],[T2DP26]]</f>
        <v>3708</v>
      </c>
      <c r="PA57" s="15">
        <f>Reg[[#This Row],[T2DP27]]</f>
        <v>3737</v>
      </c>
      <c r="PB57" s="15">
        <f>Sug0.2[[#This Row],[T2DP2]]</f>
        <v>2093</v>
      </c>
      <c r="PC57" s="15">
        <f>Sug0.2[[#This Row],[T2DP3]]</f>
        <v>2174</v>
      </c>
      <c r="PD57" s="15">
        <f>Sug0.2[[#This Row],[T2DP4]]</f>
        <v>2247</v>
      </c>
      <c r="PE57" s="15">
        <f>Sug0.2[[#This Row],[T2DP5]]</f>
        <v>2309</v>
      </c>
      <c r="PF57" s="15">
        <f>Sug0.2[[#This Row],[T2DP6]]</f>
        <v>2389</v>
      </c>
      <c r="PG57" s="15">
        <f>Sug0.2[[#This Row],[T2DP7]]</f>
        <v>2461</v>
      </c>
      <c r="PH57" s="15">
        <f>Sug0.2[[#This Row],[T2DP8]]</f>
        <v>2530</v>
      </c>
      <c r="PI57" s="15">
        <f>Sug0.2[[#This Row],[T2DP9]]</f>
        <v>2627</v>
      </c>
      <c r="PJ57" s="15">
        <f>Sug0.2[[#This Row],[T2DP10]]</f>
        <v>2730</v>
      </c>
      <c r="PK57" s="15">
        <f>Sug0.2[[#This Row],[T2DP11]]</f>
        <v>2826</v>
      </c>
      <c r="PL57" s="15">
        <f>Sug0.2[[#This Row],[T2DP12]]</f>
        <v>2881</v>
      </c>
      <c r="PM57" s="15">
        <f>Sug0.2[[#This Row],[T2DP13]]</f>
        <v>2990</v>
      </c>
      <c r="PN57" s="15">
        <f>Sug0.2[[#This Row],[T2DP14]]</f>
        <v>3075</v>
      </c>
      <c r="PO57" s="15">
        <f>Sug0.2[[#This Row],[T2DP15]]</f>
        <v>3154</v>
      </c>
      <c r="PP57" s="15">
        <f>Sug0.2[[#This Row],[T2DP16]]</f>
        <v>3249</v>
      </c>
      <c r="PQ57" s="15">
        <f>Sug0.2[[#This Row],[T2DP17]]</f>
        <v>3287</v>
      </c>
      <c r="PR57" s="15">
        <f>Sug0.2[[#This Row],[T2DP18]]</f>
        <v>3320</v>
      </c>
      <c r="PS57" s="15">
        <f>Sug0.2[[#This Row],[T2DP19]]</f>
        <v>3360</v>
      </c>
      <c r="PT57" s="15">
        <f>Sug0.2[[#This Row],[T2DP20]]</f>
        <v>3430</v>
      </c>
      <c r="PU57" s="15">
        <f>Sug0.2[[#This Row],[T2DP21]]</f>
        <v>3460</v>
      </c>
      <c r="PV57" s="15">
        <f>Sug0.2[[#This Row],[T2DP22]]</f>
        <v>3510</v>
      </c>
      <c r="PW57" s="15">
        <f>Sug0.2[[#This Row],[T2DP23]]</f>
        <v>3541</v>
      </c>
      <c r="PX57" s="15">
        <f>Sug0.2[[#This Row],[T2DP24]]</f>
        <v>3616</v>
      </c>
      <c r="PY57" s="15">
        <f>Sug0.2[[#This Row],[T2DP25]]</f>
        <v>3625</v>
      </c>
      <c r="PZ57" s="15">
        <f>Sug0.2[[#This Row],[T2DP26]]</f>
        <v>3682</v>
      </c>
      <c r="QA57" s="15">
        <f>Sug0.2[[#This Row],[T2DP27]]</f>
        <v>3709</v>
      </c>
      <c r="QB57" s="15">
        <f>Sug0.5[[#This Row],[T2DP2]]</f>
        <v>2093</v>
      </c>
      <c r="QC57" s="15">
        <f>Sug0.5[[#This Row],[T2DP3]]</f>
        <v>2174</v>
      </c>
      <c r="QD57" s="15">
        <f>Sug0.5[[#This Row],[T2DP4]]</f>
        <v>2246</v>
      </c>
      <c r="QE57" s="15">
        <f>Sug0.5[[#This Row],[T2DP5]]</f>
        <v>2308</v>
      </c>
      <c r="QF57" s="15">
        <f>Sug0.5[[#This Row],[T2DP6]]</f>
        <v>2384</v>
      </c>
      <c r="QG57" s="15">
        <f>Sug0.5[[#This Row],[T2DP7]]</f>
        <v>2456</v>
      </c>
      <c r="QH57" s="15">
        <f>Sug0.5[[#This Row],[T2DP8]]</f>
        <v>2525</v>
      </c>
      <c r="QI57" s="15">
        <f>Sug0.5[[#This Row],[T2DP9]]</f>
        <v>2622</v>
      </c>
      <c r="QJ57" s="15">
        <f>Sug0.5[[#This Row],[T2DP10]]</f>
        <v>2724</v>
      </c>
      <c r="QK57" s="15">
        <f>Sug0.5[[#This Row],[T2DP11]]</f>
        <v>2815</v>
      </c>
      <c r="QL57" s="15">
        <f>Sug0.5[[#This Row],[T2DP12]]</f>
        <v>2870</v>
      </c>
      <c r="QM57" s="15">
        <f>Sug0.5[[#This Row],[T2DP13]]</f>
        <v>2978</v>
      </c>
      <c r="QN57" s="15">
        <f>Sug0.5[[#This Row],[T2DP14]]</f>
        <v>3058</v>
      </c>
      <c r="QO57" s="15">
        <f>Sug0.5[[#This Row],[T2DP15]]</f>
        <v>3138</v>
      </c>
      <c r="QP57" s="15">
        <f>Sug0.5[[#This Row],[T2DP16]]</f>
        <v>3226</v>
      </c>
      <c r="QQ57" s="15">
        <f>Sug0.5[[#This Row],[T2DP17]]</f>
        <v>3260</v>
      </c>
      <c r="QR57" s="15">
        <f>Sug0.5[[#This Row],[T2DP18]]</f>
        <v>3292</v>
      </c>
      <c r="QS57" s="15">
        <f>Sug0.5[[#This Row],[T2DP19]]</f>
        <v>3329</v>
      </c>
      <c r="QT57" s="15">
        <f>Sug0.5[[#This Row],[T2DP20]]</f>
        <v>3395</v>
      </c>
      <c r="QU57" s="15">
        <f>Sug0.5[[#This Row],[T2DP21]]</f>
        <v>3421</v>
      </c>
      <c r="QV57" s="15">
        <f>Sug0.5[[#This Row],[T2DP22]]</f>
        <v>3467</v>
      </c>
      <c r="QW57" s="15">
        <f>Sug0.5[[#This Row],[T2DP23]]</f>
        <v>3499</v>
      </c>
      <c r="QX57" s="15">
        <f>Sug0.5[[#This Row],[T2DP24]]</f>
        <v>3570</v>
      </c>
      <c r="QY57" s="15">
        <f>Sug0.5[[#This Row],[T2DP25]]</f>
        <v>3571</v>
      </c>
      <c r="QZ57" s="15">
        <f>Sug0.5[[#This Row],[T2DP26]]</f>
        <v>3629</v>
      </c>
      <c r="RA57" s="15">
        <f>Sug0.5[[#This Row],[T2DP27]]</f>
        <v>3655</v>
      </c>
      <c r="RB57" s="15">
        <f>Reg[[#This Row],[OVEP2]]</f>
        <v>7464</v>
      </c>
      <c r="RC57" s="15">
        <f>Reg[[#This Row],[OVEP3]]</f>
        <v>7764</v>
      </c>
      <c r="RD57" s="15">
        <f>Reg[[#This Row],[OVEP4]]</f>
        <v>8015</v>
      </c>
      <c r="RE57" s="15">
        <f>Reg[[#This Row],[OVEP5]]</f>
        <v>8247</v>
      </c>
      <c r="RF57" s="15">
        <f>Reg[[#This Row],[OVEP6]]</f>
        <v>8418</v>
      </c>
      <c r="RG57" s="15">
        <f>Reg[[#This Row],[OVEP7]]</f>
        <v>8602</v>
      </c>
      <c r="RH57" s="15">
        <f>Reg[[#This Row],[OVEP8]]</f>
        <v>8818</v>
      </c>
      <c r="RI57" s="15">
        <f>Reg[[#This Row],[OVEP9]]</f>
        <v>8901</v>
      </c>
      <c r="RJ57" s="15">
        <f>Reg[[#This Row],[OVEP10]]</f>
        <v>8968</v>
      </c>
      <c r="RK57" s="15">
        <f>Reg[[#This Row],[OVEP11]]</f>
        <v>9117</v>
      </c>
      <c r="RL57" s="15">
        <f>Reg[[#This Row],[OVEP12]]</f>
        <v>9154</v>
      </c>
      <c r="RM57" s="15">
        <f>Reg[[#This Row],[OVEP13]]</f>
        <v>9255</v>
      </c>
      <c r="RN57" s="15">
        <f>Reg[[#This Row],[OVEP14]]</f>
        <v>9346</v>
      </c>
      <c r="RO57" s="15">
        <f>Reg[[#This Row],[OVEP15]]</f>
        <v>9410</v>
      </c>
      <c r="RP57" s="15">
        <f>Reg[[#This Row],[OVEP16]]</f>
        <v>9524</v>
      </c>
      <c r="RQ57" s="15">
        <f>Reg[[#This Row],[OVEP17]]</f>
        <v>9561</v>
      </c>
      <c r="RR57" s="15">
        <f>Reg[[#This Row],[OVEP18]]</f>
        <v>9622</v>
      </c>
      <c r="RS57" s="15">
        <f>Reg[[#This Row],[OVEP19]]</f>
        <v>9654</v>
      </c>
      <c r="RT57" s="15">
        <f>Reg[[#This Row],[OVEP20]]</f>
        <v>9740</v>
      </c>
      <c r="RU57" s="15">
        <f>Reg[[#This Row],[OVEP21]]</f>
        <v>9755</v>
      </c>
      <c r="RV57" s="15">
        <f>Reg[[#This Row],[OVEP22]]</f>
        <v>9747</v>
      </c>
      <c r="RW57" s="15">
        <f>Reg[[#This Row],[OVEP23]]</f>
        <v>9817</v>
      </c>
      <c r="RX57" s="15">
        <f>Reg[[#This Row],[OVEP24]]</f>
        <v>9780</v>
      </c>
      <c r="RY57" s="15">
        <f>Reg[[#This Row],[OVEP25]]</f>
        <v>9842</v>
      </c>
      <c r="RZ57" s="15">
        <f>Reg[[#This Row],[OVEP26]]</f>
        <v>9852</v>
      </c>
      <c r="SA57" s="15">
        <f>Reg[[#This Row],[OVEP27]]</f>
        <v>9846</v>
      </c>
      <c r="SB57" s="15">
        <f>Sug0.2[[#This Row],[OVEP2]]</f>
        <v>7464</v>
      </c>
      <c r="SC57" s="15">
        <f>Sug0.2[[#This Row],[OVEP3]]</f>
        <v>7763</v>
      </c>
      <c r="SD57" s="15">
        <f>Sug0.2[[#This Row],[OVEP4]]</f>
        <v>7999</v>
      </c>
      <c r="SE57" s="15">
        <f>Sug0.2[[#This Row],[OVEP5]]</f>
        <v>8231</v>
      </c>
      <c r="SF57" s="15">
        <f>Sug0.2[[#This Row],[OVEP6]]</f>
        <v>8389</v>
      </c>
      <c r="SG57" s="15">
        <f>Sug0.2[[#This Row],[OVEP7]]</f>
        <v>8581</v>
      </c>
      <c r="SH57" s="15">
        <f>Sug0.2[[#This Row],[OVEP8]]</f>
        <v>8791</v>
      </c>
      <c r="SI57" s="15">
        <f>Sug0.2[[#This Row],[OVEP9]]</f>
        <v>8875</v>
      </c>
      <c r="SJ57" s="15">
        <f>Sug0.2[[#This Row],[OVEP10]]</f>
        <v>8936</v>
      </c>
      <c r="SK57" s="15">
        <f>Sug0.2[[#This Row],[OVEP11]]</f>
        <v>9063</v>
      </c>
      <c r="SL57" s="15">
        <f>Sug0.2[[#This Row],[OVEP12]]</f>
        <v>9109</v>
      </c>
      <c r="SM57" s="15">
        <f>Sug0.2[[#This Row],[OVEP13]]</f>
        <v>9216</v>
      </c>
      <c r="SN57" s="15">
        <f>Sug0.2[[#This Row],[OVEP14]]</f>
        <v>9311</v>
      </c>
      <c r="SO57" s="15">
        <f>Sug0.2[[#This Row],[OVEP15]]</f>
        <v>9381</v>
      </c>
      <c r="SP57" s="15">
        <f>Sug0.2[[#This Row],[OVEP16]]</f>
        <v>9493</v>
      </c>
      <c r="SQ57" s="15">
        <f>Sug0.2[[#This Row],[OVEP17]]</f>
        <v>9525</v>
      </c>
      <c r="SR57" s="15">
        <f>Sug0.2[[#This Row],[OVEP18]]</f>
        <v>9587</v>
      </c>
      <c r="SS57" s="15">
        <f>Sug0.2[[#This Row],[OVEP19]]</f>
        <v>9620</v>
      </c>
      <c r="ST57" s="15">
        <f>Sug0.2[[#This Row],[OVEP20]]</f>
        <v>9697</v>
      </c>
      <c r="SU57" s="15">
        <f>Sug0.2[[#This Row],[OVEP21]]</f>
        <v>9717</v>
      </c>
      <c r="SV57" s="15">
        <f>Sug0.2[[#This Row],[OVEP22]]</f>
        <v>9707</v>
      </c>
      <c r="SW57" s="15">
        <f>Sug0.2[[#This Row],[OVEP23]]</f>
        <v>9770</v>
      </c>
      <c r="SX57" s="15">
        <f>Sug0.2[[#This Row],[OVEP24]]</f>
        <v>9743</v>
      </c>
      <c r="SY57" s="15">
        <f>Sug0.2[[#This Row],[OVEP25]]</f>
        <v>9802</v>
      </c>
      <c r="SZ57" s="15">
        <f>Sug0.2[[#This Row],[OVEP26]]</f>
        <v>9816</v>
      </c>
      <c r="TA57" s="15">
        <f>Sug0.2[[#This Row],[OVEP27]]</f>
        <v>9812</v>
      </c>
      <c r="TB57" s="15">
        <f>Sug0.5[[#This Row],[OVEP2]]</f>
        <v>7464</v>
      </c>
      <c r="TC57" s="15">
        <f>Sug0.5[[#This Row],[OVEP3]]</f>
        <v>7740</v>
      </c>
      <c r="TD57" s="15">
        <f>Sug0.5[[#This Row],[OVEP4]]</f>
        <v>7957</v>
      </c>
      <c r="TE57" s="15">
        <f>Sug0.5[[#This Row],[OVEP5]]</f>
        <v>8174</v>
      </c>
      <c r="TF57" s="15">
        <f>Sug0.5[[#This Row],[OVEP6]]</f>
        <v>8316</v>
      </c>
      <c r="TG57" s="15">
        <f>Sug0.5[[#This Row],[OVEP7]]</f>
        <v>8503</v>
      </c>
      <c r="TH57" s="15">
        <f>Sug0.5[[#This Row],[OVEP8]]</f>
        <v>8703</v>
      </c>
      <c r="TI57" s="15">
        <f>Sug0.5[[#This Row],[OVEP9]]</f>
        <v>8796</v>
      </c>
      <c r="TJ57" s="15">
        <f>Sug0.5[[#This Row],[OVEP10]]</f>
        <v>8851</v>
      </c>
      <c r="TK57" s="15">
        <f>Sug0.5[[#This Row],[OVEP11]]</f>
        <v>8987</v>
      </c>
      <c r="TL57" s="15">
        <f>Sug0.5[[#This Row],[OVEP12]]</f>
        <v>9042</v>
      </c>
      <c r="TM57" s="15">
        <f>Sug0.5[[#This Row],[OVEP13]]</f>
        <v>9169</v>
      </c>
      <c r="TN57" s="15">
        <f>Sug0.5[[#This Row],[OVEP14]]</f>
        <v>9244</v>
      </c>
      <c r="TO57" s="15">
        <f>Sug0.5[[#This Row],[OVEP15]]</f>
        <v>9318</v>
      </c>
      <c r="TP57" s="15">
        <f>Sug0.5[[#This Row],[OVEP16]]</f>
        <v>9402</v>
      </c>
      <c r="TQ57" s="15">
        <f>Sug0.5[[#This Row],[OVEP17]]</f>
        <v>9438</v>
      </c>
      <c r="TR57" s="15">
        <f>Sug0.5[[#This Row],[OVEP18]]</f>
        <v>9482</v>
      </c>
      <c r="TS57" s="15">
        <f>Sug0.5[[#This Row],[OVEP19]]</f>
        <v>9518</v>
      </c>
      <c r="TT57" s="15">
        <f>Sug0.5[[#This Row],[OVEP20]]</f>
        <v>9587</v>
      </c>
      <c r="TU57" s="15">
        <f>Sug0.5[[#This Row],[OVEP21]]</f>
        <v>9628</v>
      </c>
      <c r="TV57" s="15">
        <f>Sug0.5[[#This Row],[OVEP22]]</f>
        <v>9632</v>
      </c>
      <c r="TW57" s="15">
        <f>Sug0.5[[#This Row],[OVEP23]]</f>
        <v>9692</v>
      </c>
      <c r="TX57" s="15">
        <f>Sug0.5[[#This Row],[OVEP24]]</f>
        <v>9682</v>
      </c>
      <c r="TY57" s="15">
        <f>Sug0.5[[#This Row],[OVEP25]]</f>
        <v>9740</v>
      </c>
      <c r="TZ57" s="15">
        <f>Sug0.5[[#This Row],[OVEP26]]</f>
        <v>9769</v>
      </c>
      <c r="UA57" s="15">
        <f>Sug0.5[[#This Row],[OVEP27]]</f>
        <v>9763</v>
      </c>
      <c r="UB57" s="15">
        <f>Reg[[#This Row],[OBEP2]]</f>
        <v>8436</v>
      </c>
      <c r="UC57" s="15">
        <f>Reg[[#This Row],[OBEP3]]</f>
        <v>8167</v>
      </c>
      <c r="UD57" s="15">
        <f>Reg[[#This Row],[OBEP4]]</f>
        <v>7944</v>
      </c>
      <c r="UE57" s="15">
        <f>Reg[[#This Row],[OBEP5]]</f>
        <v>7786</v>
      </c>
      <c r="UF57" s="15">
        <f>Reg[[#This Row],[OBEP6]]</f>
        <v>7649</v>
      </c>
      <c r="UG57" s="15">
        <f>Reg[[#This Row],[OBEP7]]</f>
        <v>7567</v>
      </c>
      <c r="UH57" s="15">
        <f>Reg[[#This Row],[OBEP8]]</f>
        <v>7417</v>
      </c>
      <c r="UI57" s="15">
        <f>Reg[[#This Row],[OBEP9]]</f>
        <v>7365</v>
      </c>
      <c r="UJ57" s="15">
        <f>Reg[[#This Row],[OBEP10]]</f>
        <v>7284</v>
      </c>
      <c r="UK57" s="15">
        <f>Reg[[#This Row],[OBEP11]]</f>
        <v>7160</v>
      </c>
      <c r="UL57" s="15">
        <f>Reg[[#This Row],[OBEP12]]</f>
        <v>7114</v>
      </c>
      <c r="UM57" s="15">
        <f>Reg[[#This Row],[OBEP13]]</f>
        <v>7053</v>
      </c>
      <c r="UN57" s="15">
        <f>Reg[[#This Row],[OBEP14]]</f>
        <v>6977</v>
      </c>
      <c r="UO57" s="15">
        <f>Reg[[#This Row],[OBEP15]]</f>
        <v>6911</v>
      </c>
      <c r="UP57" s="15">
        <f>Reg[[#This Row],[OBEP16]]</f>
        <v>6843</v>
      </c>
      <c r="UQ57" s="15">
        <f>Reg[[#This Row],[OBEP17]]</f>
        <v>6817</v>
      </c>
      <c r="UR57" s="15">
        <f>Reg[[#This Row],[OBEP18]]</f>
        <v>6768</v>
      </c>
      <c r="US57" s="15">
        <f>Reg[[#This Row],[OBEP19]]</f>
        <v>6713</v>
      </c>
      <c r="UT57" s="15">
        <f>Reg[[#This Row],[OBEP20]]</f>
        <v>6718</v>
      </c>
      <c r="UU57" s="15">
        <f>Reg[[#This Row],[OBEP21]]</f>
        <v>6751</v>
      </c>
      <c r="UV57" s="15">
        <f>Reg[[#This Row],[OBEP22]]</f>
        <v>6764</v>
      </c>
      <c r="UW57" s="15">
        <f>Reg[[#This Row],[OBEP23]]</f>
        <v>6688</v>
      </c>
      <c r="UX57" s="15">
        <f>Reg[[#This Row],[OBEP24]]</f>
        <v>6734</v>
      </c>
      <c r="UY57" s="15">
        <f>Reg[[#This Row],[OBEP25]]</f>
        <v>6695</v>
      </c>
      <c r="UZ57" s="15">
        <f>Reg[[#This Row],[OBEP26]]</f>
        <v>6750</v>
      </c>
      <c r="VA57" s="15">
        <f>Reg[[#This Row],[OBEP27]]</f>
        <v>6740</v>
      </c>
      <c r="VB57" s="15">
        <f>Sug0.2[[#This Row],[OBEP2]]</f>
        <v>8436</v>
      </c>
      <c r="VC57" s="15">
        <f>Sug0.2[[#This Row],[OBEP3]]</f>
        <v>8155</v>
      </c>
      <c r="VD57" s="15">
        <f>Sug0.2[[#This Row],[OBEP4]]</f>
        <v>7923</v>
      </c>
      <c r="VE57" s="15">
        <f>Sug0.2[[#This Row],[OBEP5]]</f>
        <v>7753</v>
      </c>
      <c r="VF57" s="15">
        <f>Sug0.2[[#This Row],[OBEP6]]</f>
        <v>7616</v>
      </c>
      <c r="VG57" s="15">
        <f>Sug0.2[[#This Row],[OBEP7]]</f>
        <v>7526</v>
      </c>
      <c r="VH57" s="15">
        <f>Sug0.2[[#This Row],[OBEP8]]</f>
        <v>7371</v>
      </c>
      <c r="VI57" s="15">
        <f>Sug0.2[[#This Row],[OBEP9]]</f>
        <v>7313</v>
      </c>
      <c r="VJ57" s="15">
        <f>Sug0.2[[#This Row],[OBEP10]]</f>
        <v>7226</v>
      </c>
      <c r="VK57" s="15">
        <f>Sug0.2[[#This Row],[OBEP11]]</f>
        <v>7104</v>
      </c>
      <c r="VL57" s="15">
        <f>Sug0.2[[#This Row],[OBEP12]]</f>
        <v>7048</v>
      </c>
      <c r="VM57" s="15">
        <f>Sug0.2[[#This Row],[OBEP13]]</f>
        <v>6977</v>
      </c>
      <c r="VN57" s="15">
        <f>Sug0.2[[#This Row],[OBEP14]]</f>
        <v>6893</v>
      </c>
      <c r="VO57" s="15">
        <f>Sug0.2[[#This Row],[OBEP15]]</f>
        <v>6823</v>
      </c>
      <c r="VP57" s="15">
        <f>Sug0.2[[#This Row],[OBEP16]]</f>
        <v>6749</v>
      </c>
      <c r="VQ57" s="15">
        <f>Sug0.2[[#This Row],[OBEP17]]</f>
        <v>6721</v>
      </c>
      <c r="VR57" s="15">
        <f>Sug0.2[[#This Row],[OBEP18]]</f>
        <v>6672</v>
      </c>
      <c r="VS57" s="15">
        <f>Sug0.2[[#This Row],[OBEP19]]</f>
        <v>6611</v>
      </c>
      <c r="VT57" s="15">
        <f>Sug0.2[[#This Row],[OBEP20]]</f>
        <v>6614</v>
      </c>
      <c r="VU57" s="15">
        <f>Sug0.2[[#This Row],[OBEP21]]</f>
        <v>6641</v>
      </c>
      <c r="VV57" s="15">
        <f>Sug0.2[[#This Row],[OBEP22]]</f>
        <v>6654</v>
      </c>
      <c r="VW57" s="15">
        <f>Sug0.2[[#This Row],[OBEP23]]</f>
        <v>6581</v>
      </c>
      <c r="VX57" s="15">
        <f>Sug0.2[[#This Row],[OBEP24]]</f>
        <v>6618</v>
      </c>
      <c r="VY57" s="15">
        <f>Sug0.2[[#This Row],[OBEP25]]</f>
        <v>6576</v>
      </c>
      <c r="VZ57" s="15">
        <f>Sug0.2[[#This Row],[OBEP26]]</f>
        <v>6626</v>
      </c>
      <c r="WA57" s="15">
        <f>Sug0.2[[#This Row],[OBEP27]]</f>
        <v>6609</v>
      </c>
      <c r="WB57" s="15">
        <f>Sug0.5[[#This Row],[OBEP2]]</f>
        <v>8436</v>
      </c>
      <c r="WC57" s="15">
        <f>Sug0.5[[#This Row],[OBEP3]]</f>
        <v>8139</v>
      </c>
      <c r="WD57" s="15">
        <f>Sug0.5[[#This Row],[OBEP4]]</f>
        <v>7893</v>
      </c>
      <c r="WE57" s="15">
        <f>Sug0.5[[#This Row],[OBEP5]]</f>
        <v>7704</v>
      </c>
      <c r="WF57" s="15">
        <f>Sug0.5[[#This Row],[OBEP6]]</f>
        <v>7549</v>
      </c>
      <c r="WG57" s="15">
        <f>Sug0.5[[#This Row],[OBEP7]]</f>
        <v>7445</v>
      </c>
      <c r="WH57" s="15">
        <f>Sug0.5[[#This Row],[OBEP8]]</f>
        <v>7282</v>
      </c>
      <c r="WI57" s="15">
        <f>Sug0.5[[#This Row],[OBEP9]]</f>
        <v>7204</v>
      </c>
      <c r="WJ57" s="15">
        <f>Sug0.5[[#This Row],[OBEP10]]</f>
        <v>7107</v>
      </c>
      <c r="WK57" s="15">
        <f>Sug0.5[[#This Row],[OBEP11]]</f>
        <v>6969</v>
      </c>
      <c r="WL57" s="15">
        <f>Sug0.5[[#This Row],[OBEP12]]</f>
        <v>6896</v>
      </c>
      <c r="WM57" s="15">
        <f>Sug0.5[[#This Row],[OBEP13]]</f>
        <v>6808</v>
      </c>
      <c r="WN57" s="15">
        <f>Sug0.5[[#This Row],[OBEP14]]</f>
        <v>6718</v>
      </c>
      <c r="WO57" s="15">
        <f>Sug0.5[[#This Row],[OBEP15]]</f>
        <v>6640</v>
      </c>
      <c r="WP57" s="15">
        <f>Sug0.5[[#This Row],[OBEP16]]</f>
        <v>6561</v>
      </c>
      <c r="WQ57" s="15">
        <f>Sug0.5[[#This Row],[OBEP17]]</f>
        <v>6523</v>
      </c>
      <c r="WR57" s="15">
        <f>Sug0.5[[#This Row],[OBEP18]]</f>
        <v>6471</v>
      </c>
      <c r="WS57" s="15">
        <f>Sug0.5[[#This Row],[OBEP19]]</f>
        <v>6402</v>
      </c>
      <c r="WT57" s="15">
        <f>Sug0.5[[#This Row],[OBEP20]]</f>
        <v>6388</v>
      </c>
      <c r="WU57" s="15">
        <f>Sug0.5[[#This Row],[OBEP21]]</f>
        <v>6399</v>
      </c>
      <c r="WV57" s="15">
        <f>Sug0.5[[#This Row],[OBEP22]]</f>
        <v>6398</v>
      </c>
      <c r="WW57" s="15">
        <f>Sug0.5[[#This Row],[OBEP23]]</f>
        <v>6330</v>
      </c>
      <c r="WX57" s="15">
        <f>Sug0.5[[#This Row],[OBEP24]]</f>
        <v>6359</v>
      </c>
      <c r="WY57" s="15">
        <f>Sug0.5[[#This Row],[OBEP25]]</f>
        <v>6314</v>
      </c>
      <c r="WZ57" s="15">
        <f>Sug0.5[[#This Row],[OBEP26]]</f>
        <v>6350</v>
      </c>
      <c r="XA57" s="15">
        <f>Sug0.5[[#This Row],[OBEP27]]</f>
        <v>6335</v>
      </c>
    </row>
    <row r="58" spans="2:625" x14ac:dyDescent="0.25">
      <c r="B58" s="11">
        <f>Reg[[#This Row],[STEP2]]</f>
        <v>6863</v>
      </c>
      <c r="C58" s="11">
        <f>Reg[[#This Row],[STEP3]]</f>
        <v>6943</v>
      </c>
      <c r="D58" s="11">
        <f>Reg[[#This Row],[STEP4]]</f>
        <v>7058</v>
      </c>
      <c r="E58" s="11">
        <f>Reg[[#This Row],[STEP5]]</f>
        <v>7179</v>
      </c>
      <c r="F58" s="11">
        <f>Reg[[#This Row],[STEP6]]</f>
        <v>7306</v>
      </c>
      <c r="G58" s="11">
        <f>Reg[[#This Row],[STEP7]]</f>
        <v>7401</v>
      </c>
      <c r="H58" s="11">
        <f>Reg[[#This Row],[STEP8]]</f>
        <v>7457</v>
      </c>
      <c r="I58" s="11">
        <f>Reg[[#This Row],[STEP9]]</f>
        <v>7520</v>
      </c>
      <c r="J58" s="11">
        <f>Reg[[#This Row],[STEP10]]</f>
        <v>7551</v>
      </c>
      <c r="K58" s="11">
        <f>Reg[[#This Row],[STEP11]]</f>
        <v>7579</v>
      </c>
      <c r="L58" s="11">
        <f>Reg[[#This Row],[STEP12]]</f>
        <v>7649</v>
      </c>
      <c r="M58" s="11">
        <f>Reg[[#This Row],[STEP13]]</f>
        <v>7674</v>
      </c>
      <c r="N58" s="11">
        <f>Reg[[#This Row],[STEP14]]</f>
        <v>7728</v>
      </c>
      <c r="O58" s="11">
        <f>Reg[[#This Row],[STEP15]]</f>
        <v>7734</v>
      </c>
      <c r="P58" s="11">
        <f>Reg[[#This Row],[STEP16]]</f>
        <v>7737</v>
      </c>
      <c r="Q58" s="11">
        <f>Reg[[#This Row],[STEP17]]</f>
        <v>7826</v>
      </c>
      <c r="R58" s="11">
        <f>Reg[[#This Row],[STEP18]]</f>
        <v>7877</v>
      </c>
      <c r="S58" s="11">
        <f>Reg[[#This Row],[STEP19]]</f>
        <v>7967</v>
      </c>
      <c r="T58" s="11">
        <f>Reg[[#This Row],[STEP20]]</f>
        <v>7986</v>
      </c>
      <c r="U58" s="11">
        <f>Reg[[#This Row],[STEP21]]</f>
        <v>7960</v>
      </c>
      <c r="V58" s="11">
        <f>Reg[[#This Row],[STEP22]]</f>
        <v>7942</v>
      </c>
      <c r="W58" s="11">
        <f>Reg[[#This Row],[STEP23]]</f>
        <v>7933</v>
      </c>
      <c r="X58" s="11">
        <f>Reg[[#This Row],[STEP24]]</f>
        <v>7948</v>
      </c>
      <c r="Y58" s="11">
        <f>Reg[[#This Row],[STEP25]]</f>
        <v>7938</v>
      </c>
      <c r="Z58" s="11">
        <f>Reg[[#This Row],[STEP26]]</f>
        <v>7917</v>
      </c>
      <c r="AA58" s="11">
        <f>Reg[[#This Row],[STEP27]]</f>
        <v>7956</v>
      </c>
      <c r="AB58" s="11">
        <f>Sug0.2[[#This Row],[STEP2]]</f>
        <v>6863</v>
      </c>
      <c r="AC58" s="11">
        <f>Sug0.2[[#This Row],[STEP3]]</f>
        <v>6932</v>
      </c>
      <c r="AD58" s="11">
        <f>Sug0.2[[#This Row],[STEP4]]</f>
        <v>7039</v>
      </c>
      <c r="AE58" s="11">
        <f>Sug0.2[[#This Row],[STEP5]]</f>
        <v>7156</v>
      </c>
      <c r="AF58" s="11">
        <f>Sug0.2[[#This Row],[STEP6]]</f>
        <v>7269</v>
      </c>
      <c r="AG58" s="11">
        <f>Sug0.2[[#This Row],[STEP7]]</f>
        <v>7354</v>
      </c>
      <c r="AH58" s="11">
        <f>Sug0.2[[#This Row],[STEP8]]</f>
        <v>7405</v>
      </c>
      <c r="AI58" s="11">
        <f>Sug0.2[[#This Row],[STEP9]]</f>
        <v>7464</v>
      </c>
      <c r="AJ58" s="11">
        <f>Sug0.2[[#This Row],[STEP10]]</f>
        <v>7494</v>
      </c>
      <c r="AK58" s="11">
        <f>Sug0.2[[#This Row],[STEP11]]</f>
        <v>7511</v>
      </c>
      <c r="AL58" s="11">
        <f>Sug0.2[[#This Row],[STEP12]]</f>
        <v>7580</v>
      </c>
      <c r="AM58" s="11">
        <f>Sug0.2[[#This Row],[STEP13]]</f>
        <v>7607</v>
      </c>
      <c r="AN58" s="11">
        <f>Sug0.2[[#This Row],[STEP14]]</f>
        <v>7660</v>
      </c>
      <c r="AO58" s="11">
        <f>Sug0.2[[#This Row],[STEP15]]</f>
        <v>7658</v>
      </c>
      <c r="AP58" s="11">
        <f>Sug0.2[[#This Row],[STEP16]]</f>
        <v>7673</v>
      </c>
      <c r="AQ58" s="11">
        <f>Sug0.2[[#This Row],[STEP17]]</f>
        <v>7759</v>
      </c>
      <c r="AR58" s="11">
        <f>Sug0.2[[#This Row],[STEP18]]</f>
        <v>7805</v>
      </c>
      <c r="AS58" s="11">
        <f>Sug0.2[[#This Row],[STEP19]]</f>
        <v>7889</v>
      </c>
      <c r="AT58" s="11">
        <f>Sug0.2[[#This Row],[STEP20]]</f>
        <v>7913</v>
      </c>
      <c r="AU58" s="11">
        <f>Sug0.2[[#This Row],[STEP21]]</f>
        <v>7891</v>
      </c>
      <c r="AV58" s="11">
        <f>Sug0.2[[#This Row],[STEP22]]</f>
        <v>7877</v>
      </c>
      <c r="AW58" s="11">
        <f>Sug0.2[[#This Row],[STEP23]]</f>
        <v>7854</v>
      </c>
      <c r="AX58" s="11">
        <f>Sug0.2[[#This Row],[STEP24]]</f>
        <v>7871</v>
      </c>
      <c r="AY58" s="11">
        <f>Sug0.2[[#This Row],[STEP25]]</f>
        <v>7861</v>
      </c>
      <c r="AZ58" s="11">
        <f>Sug0.2[[#This Row],[STEP26]]</f>
        <v>7841</v>
      </c>
      <c r="BA58" s="11">
        <f>Sug0.2[[#This Row],[STEP27]]</f>
        <v>7890</v>
      </c>
      <c r="BB58" s="11">
        <f>Sug0.5[[#This Row],[STEP2]]</f>
        <v>6863</v>
      </c>
      <c r="BC58" s="11">
        <f>Sug0.5[[#This Row],[STEP3]]</f>
        <v>6920</v>
      </c>
      <c r="BD58" s="11">
        <f>Sug0.5[[#This Row],[STEP4]]</f>
        <v>7012</v>
      </c>
      <c r="BE58" s="11">
        <f>Sug0.5[[#This Row],[STEP5]]</f>
        <v>7112</v>
      </c>
      <c r="BF58" s="11">
        <f>Sug0.5[[#This Row],[STEP6]]</f>
        <v>7214</v>
      </c>
      <c r="BG58" s="11">
        <f>Sug0.5[[#This Row],[STEP7]]</f>
        <v>7290</v>
      </c>
      <c r="BH58" s="11">
        <f>Sug0.5[[#This Row],[STEP8]]</f>
        <v>7330</v>
      </c>
      <c r="BI58" s="11">
        <f>Sug0.5[[#This Row],[STEP9]]</f>
        <v>7375</v>
      </c>
      <c r="BJ58" s="11">
        <f>Sug0.5[[#This Row],[STEP10]]</f>
        <v>7407</v>
      </c>
      <c r="BK58" s="11">
        <f>Sug0.5[[#This Row],[STEP11]]</f>
        <v>7410</v>
      </c>
      <c r="BL58" s="11">
        <f>Sug0.5[[#This Row],[STEP12]]</f>
        <v>7453</v>
      </c>
      <c r="BM58" s="11">
        <f>Sug0.5[[#This Row],[STEP13]]</f>
        <v>7457</v>
      </c>
      <c r="BN58" s="11">
        <f>Sug0.5[[#This Row],[STEP14]]</f>
        <v>7507</v>
      </c>
      <c r="BO58" s="11">
        <f>Sug0.5[[#This Row],[STEP15]]</f>
        <v>7502</v>
      </c>
      <c r="BP58" s="11">
        <f>Sug0.5[[#This Row],[STEP16]]</f>
        <v>7518</v>
      </c>
      <c r="BQ58" s="11">
        <f>Sug0.5[[#This Row],[STEP17]]</f>
        <v>7589</v>
      </c>
      <c r="BR58" s="11">
        <f>Sug0.5[[#This Row],[STEP18]]</f>
        <v>7621</v>
      </c>
      <c r="BS58" s="11">
        <f>Sug0.5[[#This Row],[STEP19]]</f>
        <v>7696</v>
      </c>
      <c r="BT58" s="11">
        <f>Sug0.5[[#This Row],[STEP20]]</f>
        <v>7716</v>
      </c>
      <c r="BU58" s="11">
        <f>Sug0.5[[#This Row],[STEP21]]</f>
        <v>7721</v>
      </c>
      <c r="BV58" s="11">
        <f>Sug0.5[[#This Row],[STEP22]]</f>
        <v>7702</v>
      </c>
      <c r="BW58" s="11">
        <f>Sug0.5[[#This Row],[STEP23]]</f>
        <v>7687</v>
      </c>
      <c r="BX58" s="11">
        <f>Sug0.5[[#This Row],[STEP24]]</f>
        <v>7699</v>
      </c>
      <c r="BY58" s="11">
        <f>Sug0.5[[#This Row],[STEP25]]</f>
        <v>7684</v>
      </c>
      <c r="BZ58" s="11">
        <f>Sug0.5[[#This Row],[STEP26]]</f>
        <v>7692</v>
      </c>
      <c r="CA58" s="11">
        <f>Sug0.5[[#This Row],[STEP27]]</f>
        <v>7734</v>
      </c>
      <c r="CB58" s="11">
        <f>Reg[[#This Row],[NASP2]]</f>
        <v>823</v>
      </c>
      <c r="CC58" s="11">
        <f>Reg[[#This Row],[NASP3]]</f>
        <v>915</v>
      </c>
      <c r="CD58" s="11">
        <f>Reg[[#This Row],[NASP4]]</f>
        <v>1009</v>
      </c>
      <c r="CE58" s="11">
        <f>Reg[[#This Row],[NASP5]]</f>
        <v>1096</v>
      </c>
      <c r="CF58" s="11">
        <f>Reg[[#This Row],[NASP6]]</f>
        <v>1173</v>
      </c>
      <c r="CG58" s="11">
        <f>Reg[[#This Row],[NASP7]]</f>
        <v>1237</v>
      </c>
      <c r="CH58" s="11">
        <f>Reg[[#This Row],[NASP8]]</f>
        <v>1330</v>
      </c>
      <c r="CI58" s="11">
        <f>Reg[[#This Row],[NASP9]]</f>
        <v>1412</v>
      </c>
      <c r="CJ58" s="11">
        <f>Reg[[#This Row],[NASP10]]</f>
        <v>1501</v>
      </c>
      <c r="CK58" s="11">
        <f>Reg[[#This Row],[NASP11]]</f>
        <v>1569</v>
      </c>
      <c r="CL58" s="11">
        <f>Reg[[#This Row],[NASP12]]</f>
        <v>1635</v>
      </c>
      <c r="CM58" s="11">
        <f>Reg[[#This Row],[NASP13]]</f>
        <v>1708</v>
      </c>
      <c r="CN58" s="11">
        <f>Reg[[#This Row],[NASP14]]</f>
        <v>1767</v>
      </c>
      <c r="CO58" s="11">
        <f>Reg[[#This Row],[NASP15]]</f>
        <v>1851</v>
      </c>
      <c r="CP58" s="11">
        <f>Reg[[#This Row],[NASP16]]</f>
        <v>1917</v>
      </c>
      <c r="CQ58" s="11">
        <f>Reg[[#This Row],[NASP17]]</f>
        <v>1966</v>
      </c>
      <c r="CR58" s="11">
        <f>Reg[[#This Row],[NASP18]]</f>
        <v>2020</v>
      </c>
      <c r="CS58" s="11">
        <f>Reg[[#This Row],[NASP19]]</f>
        <v>2076</v>
      </c>
      <c r="CT58" s="11">
        <f>Reg[[#This Row],[NASP20]]</f>
        <v>2125</v>
      </c>
      <c r="CU58" s="11">
        <f>Reg[[#This Row],[NASP21]]</f>
        <v>2209</v>
      </c>
      <c r="CV58" s="11">
        <f>Reg[[#This Row],[NASP22]]</f>
        <v>2272</v>
      </c>
      <c r="CW58" s="11">
        <f>Reg[[#This Row],[NASP23]]</f>
        <v>2291</v>
      </c>
      <c r="CX58" s="11">
        <f>Reg[[#This Row],[NASP24]]</f>
        <v>2341</v>
      </c>
      <c r="CY58" s="11">
        <f>Reg[[#This Row],[NASP25]]</f>
        <v>2367</v>
      </c>
      <c r="CZ58" s="11">
        <f>Reg[[#This Row],[NASP26]]</f>
        <v>2393</v>
      </c>
      <c r="DA58" s="11">
        <f>Reg[[#This Row],[NASP27]]</f>
        <v>2422</v>
      </c>
      <c r="DB58" s="11">
        <f>Sug0.2[[#This Row],[NASP2]]</f>
        <v>823</v>
      </c>
      <c r="DC58" s="11">
        <f>Sug0.2[[#This Row],[NASP3]]</f>
        <v>909</v>
      </c>
      <c r="DD58" s="11">
        <f>Sug0.2[[#This Row],[NASP4]]</f>
        <v>999</v>
      </c>
      <c r="DE58" s="11">
        <f>Sug0.2[[#This Row],[NASP5]]</f>
        <v>1083</v>
      </c>
      <c r="DF58" s="11">
        <f>Sug0.2[[#This Row],[NASP6]]</f>
        <v>1156</v>
      </c>
      <c r="DG58" s="11">
        <f>Sug0.2[[#This Row],[NASP7]]</f>
        <v>1217</v>
      </c>
      <c r="DH58" s="11">
        <f>Sug0.2[[#This Row],[NASP8]]</f>
        <v>1305</v>
      </c>
      <c r="DI58" s="11">
        <f>Sug0.2[[#This Row],[NASP9]]</f>
        <v>1378</v>
      </c>
      <c r="DJ58" s="11">
        <f>Sug0.2[[#This Row],[NASP10]]</f>
        <v>1458</v>
      </c>
      <c r="DK58" s="11">
        <f>Sug0.2[[#This Row],[NASP11]]</f>
        <v>1525</v>
      </c>
      <c r="DL58" s="11">
        <f>Sug0.2[[#This Row],[NASP12]]</f>
        <v>1583</v>
      </c>
      <c r="DM58" s="11">
        <f>Sug0.2[[#This Row],[NASP13]]</f>
        <v>1650</v>
      </c>
      <c r="DN58" s="11">
        <f>Sug0.2[[#This Row],[NASP14]]</f>
        <v>1708</v>
      </c>
      <c r="DO58" s="11">
        <f>Sug0.2[[#This Row],[NASP15]]</f>
        <v>1786</v>
      </c>
      <c r="DP58" s="11">
        <f>Sug0.2[[#This Row],[NASP16]]</f>
        <v>1848</v>
      </c>
      <c r="DQ58" s="11">
        <f>Sug0.2[[#This Row],[NASP17]]</f>
        <v>1893</v>
      </c>
      <c r="DR58" s="11">
        <f>Sug0.2[[#This Row],[NASP18]]</f>
        <v>1945</v>
      </c>
      <c r="DS58" s="11">
        <f>Sug0.2[[#This Row],[NASP19]]</f>
        <v>1996</v>
      </c>
      <c r="DT58" s="11">
        <f>Sug0.2[[#This Row],[NASP20]]</f>
        <v>2039</v>
      </c>
      <c r="DU58" s="11">
        <f>Sug0.2[[#This Row],[NASP21]]</f>
        <v>2114</v>
      </c>
      <c r="DV58" s="11">
        <f>Sug0.2[[#This Row],[NASP22]]</f>
        <v>2178</v>
      </c>
      <c r="DW58" s="11">
        <f>Sug0.2[[#This Row],[NASP23]]</f>
        <v>2197</v>
      </c>
      <c r="DX58" s="11">
        <f>Sug0.2[[#This Row],[NASP24]]</f>
        <v>2241</v>
      </c>
      <c r="DY58" s="11">
        <f>Sug0.2[[#This Row],[NASP25]]</f>
        <v>2265</v>
      </c>
      <c r="DZ58" s="11">
        <f>Sug0.2[[#This Row],[NASP26]]</f>
        <v>2293</v>
      </c>
      <c r="EA58" s="11">
        <f>Sug0.2[[#This Row],[NASP27]]</f>
        <v>2321</v>
      </c>
      <c r="EB58" s="15">
        <f>Sug0.5[[#This Row],[NASP2]]</f>
        <v>823</v>
      </c>
      <c r="EC58" s="15">
        <f>Sug0.5[[#This Row],[NASP3]]</f>
        <v>903</v>
      </c>
      <c r="ED58" s="15">
        <f>Sug0.5[[#This Row],[NASP4]]</f>
        <v>984</v>
      </c>
      <c r="EE58" s="15">
        <f>Sug0.5[[#This Row],[NASP5]]</f>
        <v>1062</v>
      </c>
      <c r="EF58" s="15">
        <f>Sug0.5[[#This Row],[NASP6]]</f>
        <v>1121</v>
      </c>
      <c r="EG58" s="15">
        <f>Sug0.5[[#This Row],[NASP7]]</f>
        <v>1175</v>
      </c>
      <c r="EH58" s="15">
        <f>Sug0.5[[#This Row],[NASP8]]</f>
        <v>1255</v>
      </c>
      <c r="EI58" s="15">
        <f>Sug0.5[[#This Row],[NASP9]]</f>
        <v>1317</v>
      </c>
      <c r="EJ58" s="15">
        <f>Sug0.5[[#This Row],[NASP10]]</f>
        <v>1385</v>
      </c>
      <c r="EK58" s="15">
        <f>Sug0.5[[#This Row],[NASP11]]</f>
        <v>1444</v>
      </c>
      <c r="EL58" s="15">
        <f>Sug0.5[[#This Row],[NASP12]]</f>
        <v>1502</v>
      </c>
      <c r="EM58" s="15">
        <f>Sug0.5[[#This Row],[NASP13]]</f>
        <v>1564</v>
      </c>
      <c r="EN58" s="15">
        <f>Sug0.5[[#This Row],[NASP14]]</f>
        <v>1613</v>
      </c>
      <c r="EO58" s="15">
        <f>Sug0.5[[#This Row],[NASP15]]</f>
        <v>1678</v>
      </c>
      <c r="EP58" s="15">
        <f>Sug0.5[[#This Row],[NASP16]]</f>
        <v>1733</v>
      </c>
      <c r="EQ58" s="15">
        <f>Sug0.5[[#This Row],[NASP17]]</f>
        <v>1776</v>
      </c>
      <c r="ER58" s="15">
        <f>Sug0.5[[#This Row],[NASP18]]</f>
        <v>1830</v>
      </c>
      <c r="ES58" s="15">
        <f>Sug0.5[[#This Row],[NASP19]]</f>
        <v>1874</v>
      </c>
      <c r="ET58" s="15">
        <f>Sug0.5[[#This Row],[NASP20]]</f>
        <v>1919</v>
      </c>
      <c r="EU58" s="15">
        <f>Sug0.5[[#This Row],[NASP21]]</f>
        <v>1977</v>
      </c>
      <c r="EV58" s="15">
        <f>Sug0.5[[#This Row],[NASP22]]</f>
        <v>2034</v>
      </c>
      <c r="EW58" s="15">
        <f>Sug0.5[[#This Row],[NASP23]]</f>
        <v>2037</v>
      </c>
      <c r="EX58" s="15">
        <f>Sug0.5[[#This Row],[NASP24]]</f>
        <v>2080</v>
      </c>
      <c r="EY58" s="15">
        <f>Sug0.5[[#This Row],[NASP25]]</f>
        <v>2094</v>
      </c>
      <c r="EZ58" s="15">
        <f>Sug0.5[[#This Row],[NASP26]]</f>
        <v>2112</v>
      </c>
      <c r="FA58" s="15">
        <f>Sug0.5[[#This Row],[NASP27]]</f>
        <v>2138</v>
      </c>
      <c r="FB58" s="15">
        <f>Reg[[#This Row],[CIRP2]]</f>
        <v>67</v>
      </c>
      <c r="FC58" s="15">
        <f>Reg[[#This Row],[CIRP3]]</f>
        <v>68</v>
      </c>
      <c r="FD58" s="15">
        <f>Reg[[#This Row],[CIRP4]]</f>
        <v>71</v>
      </c>
      <c r="FE58" s="15">
        <f>Reg[[#This Row],[CIRP5]]</f>
        <v>84</v>
      </c>
      <c r="FF58" s="15">
        <f>Reg[[#This Row],[CIRP6]]</f>
        <v>86</v>
      </c>
      <c r="FG58" s="15">
        <f>Reg[[#This Row],[CIRP7]]</f>
        <v>89</v>
      </c>
      <c r="FH58" s="15">
        <f>Reg[[#This Row],[CIRP8]]</f>
        <v>93</v>
      </c>
      <c r="FI58" s="15">
        <f>Reg[[#This Row],[CIRP9]]</f>
        <v>96</v>
      </c>
      <c r="FJ58" s="15">
        <f>Reg[[#This Row],[CIRP10]]</f>
        <v>102</v>
      </c>
      <c r="FK58" s="15">
        <f>Reg[[#This Row],[CIRP11]]</f>
        <v>105</v>
      </c>
      <c r="FL58" s="15">
        <f>Reg[[#This Row],[CIRP12]]</f>
        <v>107</v>
      </c>
      <c r="FM58" s="15">
        <f>Reg[[#This Row],[CIRP13]]</f>
        <v>114</v>
      </c>
      <c r="FN58" s="15">
        <f>Reg[[#This Row],[CIRP14]]</f>
        <v>123</v>
      </c>
      <c r="FO58" s="15">
        <f>Reg[[#This Row],[CIRP15]]</f>
        <v>127</v>
      </c>
      <c r="FP58" s="15">
        <f>Reg[[#This Row],[CIRP16]]</f>
        <v>137</v>
      </c>
      <c r="FQ58" s="15">
        <f>Reg[[#This Row],[CIRP17]]</f>
        <v>135</v>
      </c>
      <c r="FR58" s="15">
        <f>Reg[[#This Row],[CIRP18]]</f>
        <v>142</v>
      </c>
      <c r="FS58" s="15">
        <f>Reg[[#This Row],[CIRP19]]</f>
        <v>139</v>
      </c>
      <c r="FT58" s="15">
        <f>Reg[[#This Row],[CIRP20]]</f>
        <v>145</v>
      </c>
      <c r="FU58" s="15">
        <f>Reg[[#This Row],[CIRP21]]</f>
        <v>146</v>
      </c>
      <c r="FV58" s="15">
        <f>Reg[[#This Row],[CIRP22]]</f>
        <v>153</v>
      </c>
      <c r="FW58" s="15">
        <f>Reg[[#This Row],[CIRP23]]</f>
        <v>160</v>
      </c>
      <c r="FX58" s="15">
        <f>Reg[[#This Row],[CIRP24]]</f>
        <v>167</v>
      </c>
      <c r="FY58" s="15">
        <f>Reg[[#This Row],[CIRP25]]</f>
        <v>170</v>
      </c>
      <c r="FZ58" s="15">
        <f>Reg[[#This Row],[CIRP26]]</f>
        <v>171</v>
      </c>
      <c r="GA58" s="15">
        <f>Reg[[#This Row],[CIRP27]]</f>
        <v>168</v>
      </c>
      <c r="GB58" s="15">
        <f>Sug0.2[[#This Row],[CIRP2]]</f>
        <v>67</v>
      </c>
      <c r="GC58" s="15">
        <f>Sug0.2[[#This Row],[CIRP3]]</f>
        <v>68</v>
      </c>
      <c r="GD58" s="15">
        <f>Sug0.2[[#This Row],[CIRP4]]</f>
        <v>71</v>
      </c>
      <c r="GE58" s="15">
        <f>Sug0.2[[#This Row],[CIRP5]]</f>
        <v>82</v>
      </c>
      <c r="GF58" s="15">
        <f>Sug0.2[[#This Row],[CIRP6]]</f>
        <v>83</v>
      </c>
      <c r="GG58" s="15">
        <f>Sug0.2[[#This Row],[CIRP7]]</f>
        <v>86</v>
      </c>
      <c r="GH58" s="15">
        <f>Sug0.2[[#This Row],[CIRP8]]</f>
        <v>89</v>
      </c>
      <c r="GI58" s="15">
        <f>Sug0.2[[#This Row],[CIRP9]]</f>
        <v>92</v>
      </c>
      <c r="GJ58" s="15">
        <f>Sug0.2[[#This Row],[CIRP10]]</f>
        <v>98</v>
      </c>
      <c r="GK58" s="15">
        <f>Sug0.2[[#This Row],[CIRP11]]</f>
        <v>100</v>
      </c>
      <c r="GL58" s="15">
        <f>Sug0.2[[#This Row],[CIRP12]]</f>
        <v>103</v>
      </c>
      <c r="GM58" s="15">
        <f>Sug0.2[[#This Row],[CIRP13]]</f>
        <v>107</v>
      </c>
      <c r="GN58" s="15">
        <f>Sug0.2[[#This Row],[CIRP14]]</f>
        <v>115</v>
      </c>
      <c r="GO58" s="15">
        <f>Sug0.2[[#This Row],[CIRP15]]</f>
        <v>119</v>
      </c>
      <c r="GP58" s="15">
        <f>Sug0.2[[#This Row],[CIRP16]]</f>
        <v>128</v>
      </c>
      <c r="GQ58" s="15">
        <f>Sug0.2[[#This Row],[CIRP17]]</f>
        <v>127</v>
      </c>
      <c r="GR58" s="15">
        <f>Sug0.2[[#This Row],[CIRP18]]</f>
        <v>130</v>
      </c>
      <c r="GS58" s="15">
        <f>Sug0.2[[#This Row],[CIRP19]]</f>
        <v>126</v>
      </c>
      <c r="GT58" s="15">
        <f>Sug0.2[[#This Row],[CIRP20]]</f>
        <v>132</v>
      </c>
      <c r="GU58" s="15">
        <f>Sug0.2[[#This Row],[CIRP21]]</f>
        <v>133</v>
      </c>
      <c r="GV58" s="15">
        <f>Sug0.2[[#This Row],[CIRP22]]</f>
        <v>141</v>
      </c>
      <c r="GW58" s="15">
        <f>Sug0.2[[#This Row],[CIRP23]]</f>
        <v>149</v>
      </c>
      <c r="GX58" s="15">
        <f>Sug0.2[[#This Row],[CIRP24]]</f>
        <v>157</v>
      </c>
      <c r="GY58" s="15">
        <f>Sug0.2[[#This Row],[CIRP25]]</f>
        <v>158</v>
      </c>
      <c r="GZ58" s="15">
        <f>Sug0.2[[#This Row],[CIRP26]]</f>
        <v>159</v>
      </c>
      <c r="HA58" s="15">
        <f>Sug0.2[[#This Row],[CIRP27]]</f>
        <v>156</v>
      </c>
      <c r="HB58" s="15">
        <f>Sug0.5[[#This Row],[CIRP2]]</f>
        <v>67</v>
      </c>
      <c r="HC58" s="15">
        <f>Sug0.5[[#This Row],[CIRP3]]</f>
        <v>66</v>
      </c>
      <c r="HD58" s="15">
        <f>Sug0.5[[#This Row],[CIRP4]]</f>
        <v>68</v>
      </c>
      <c r="HE58" s="15">
        <f>Sug0.5[[#This Row],[CIRP5]]</f>
        <v>77</v>
      </c>
      <c r="HF58" s="15">
        <f>Sug0.5[[#This Row],[CIRP6]]</f>
        <v>77</v>
      </c>
      <c r="HG58" s="15">
        <f>Sug0.5[[#This Row],[CIRP7]]</f>
        <v>80</v>
      </c>
      <c r="HH58" s="15">
        <f>Sug0.5[[#This Row],[CIRP8]]</f>
        <v>82</v>
      </c>
      <c r="HI58" s="15">
        <f>Sug0.5[[#This Row],[CIRP9]]</f>
        <v>84</v>
      </c>
      <c r="HJ58" s="15">
        <f>Sug0.5[[#This Row],[CIRP10]]</f>
        <v>90</v>
      </c>
      <c r="HK58" s="15">
        <f>Sug0.5[[#This Row],[CIRP11]]</f>
        <v>93</v>
      </c>
      <c r="HL58" s="15">
        <f>Sug0.5[[#This Row],[CIRP12]]</f>
        <v>95</v>
      </c>
      <c r="HM58" s="15">
        <f>Sug0.5[[#This Row],[CIRP13]]</f>
        <v>98</v>
      </c>
      <c r="HN58" s="15">
        <f>Sug0.5[[#This Row],[CIRP14]]</f>
        <v>103</v>
      </c>
      <c r="HO58" s="15">
        <f>Sug0.5[[#This Row],[CIRP15]]</f>
        <v>106</v>
      </c>
      <c r="HP58" s="15">
        <f>Sug0.5[[#This Row],[CIRP16]]</f>
        <v>116</v>
      </c>
      <c r="HQ58" s="15">
        <f>Sug0.5[[#This Row],[CIRP17]]</f>
        <v>116</v>
      </c>
      <c r="HR58" s="15">
        <f>Sug0.5[[#This Row],[CIRP18]]</f>
        <v>116</v>
      </c>
      <c r="HS58" s="15">
        <f>Sug0.5[[#This Row],[CIRP19]]</f>
        <v>114</v>
      </c>
      <c r="HT58" s="15">
        <f>Sug0.5[[#This Row],[CIRP20]]</f>
        <v>118</v>
      </c>
      <c r="HU58" s="15">
        <f>Sug0.5[[#This Row],[CIRP21]]</f>
        <v>121</v>
      </c>
      <c r="HV58" s="15">
        <f>Sug0.5[[#This Row],[CIRP22]]</f>
        <v>129</v>
      </c>
      <c r="HW58" s="15">
        <f>Sug0.5[[#This Row],[CIRP23]]</f>
        <v>138</v>
      </c>
      <c r="HX58" s="15">
        <f>Sug0.5[[#This Row],[CIRP24]]</f>
        <v>144</v>
      </c>
      <c r="HY58" s="15">
        <f>Sug0.5[[#This Row],[CIRP25]]</f>
        <v>145</v>
      </c>
      <c r="HZ58" s="15">
        <f>Sug0.5[[#This Row],[CIRP26]]</f>
        <v>145</v>
      </c>
      <c r="IA58" s="15">
        <f>Sug0.5[[#This Row],[CIRP27]]</f>
        <v>140</v>
      </c>
      <c r="IB58" s="15">
        <f>Reg[[#This Row],[HCCP2]]</f>
        <v>3</v>
      </c>
      <c r="IC58" s="15">
        <f>Reg[[#This Row],[HCCP3]]</f>
        <v>2</v>
      </c>
      <c r="ID58" s="15">
        <f>Reg[[#This Row],[HCCP4]]</f>
        <v>2</v>
      </c>
      <c r="IE58" s="15">
        <f>Reg[[#This Row],[HCCP5]]</f>
        <v>2</v>
      </c>
      <c r="IF58" s="15">
        <f>Reg[[#This Row],[HCCP6]]</f>
        <v>4</v>
      </c>
      <c r="IG58" s="15">
        <f>Reg[[#This Row],[HCCP7]]</f>
        <v>3</v>
      </c>
      <c r="IH58" s="15">
        <f>Reg[[#This Row],[HCCP8]]</f>
        <v>3</v>
      </c>
      <c r="II58" s="15">
        <f>Reg[[#This Row],[HCCP9]]</f>
        <v>2</v>
      </c>
      <c r="IJ58" s="15">
        <f>Reg[[#This Row],[HCCP10]]</f>
        <v>2</v>
      </c>
      <c r="IK58" s="15">
        <f>Reg[[#This Row],[HCCP11]]</f>
        <v>4</v>
      </c>
      <c r="IL58" s="15">
        <f>Reg[[#This Row],[HCCP12]]</f>
        <v>6</v>
      </c>
      <c r="IM58" s="15">
        <f>Reg[[#This Row],[HCCP13]]</f>
        <v>9</v>
      </c>
      <c r="IN58" s="15">
        <f>Reg[[#This Row],[HCCP14]]</f>
        <v>8</v>
      </c>
      <c r="IO58" s="15">
        <f>Reg[[#This Row],[HCCP15]]</f>
        <v>7</v>
      </c>
      <c r="IP58" s="15">
        <f>Reg[[#This Row],[HCCP16]]</f>
        <v>5</v>
      </c>
      <c r="IQ58" s="15">
        <f>Reg[[#This Row],[HCCP17]]</f>
        <v>9</v>
      </c>
      <c r="IR58" s="15">
        <f>Reg[[#This Row],[HCCP18]]</f>
        <v>8</v>
      </c>
      <c r="IS58" s="15">
        <f>Reg[[#This Row],[HCCP19]]</f>
        <v>12</v>
      </c>
      <c r="IT58" s="15">
        <f>Reg[[#This Row],[HCCP20]]</f>
        <v>12</v>
      </c>
      <c r="IU58" s="15">
        <f>Reg[[#This Row],[HCCP21]]</f>
        <v>12</v>
      </c>
      <c r="IV58" s="15">
        <f>Reg[[#This Row],[HCCP22]]</f>
        <v>14</v>
      </c>
      <c r="IW58" s="15">
        <f>Reg[[#This Row],[HCCP23]]</f>
        <v>15</v>
      </c>
      <c r="IX58" s="15">
        <f>Reg[[#This Row],[HCCP24]]</f>
        <v>11</v>
      </c>
      <c r="IY58" s="15">
        <f>Reg[[#This Row],[HCCP25]]</f>
        <v>12</v>
      </c>
      <c r="IZ58" s="15">
        <f>Reg[[#This Row],[HCCP26]]</f>
        <v>13</v>
      </c>
      <c r="JA58" s="15">
        <f>Reg[[#This Row],[HCCP27]]</f>
        <v>11</v>
      </c>
      <c r="JB58" s="15">
        <f>Sug0.2[[#This Row],[HCCP2]]</f>
        <v>3</v>
      </c>
      <c r="JC58" s="15">
        <f>Sug0.2[[#This Row],[HCCP3]]</f>
        <v>2</v>
      </c>
      <c r="JD58" s="15">
        <f>Sug0.2[[#This Row],[HCCP4]]</f>
        <v>2</v>
      </c>
      <c r="JE58" s="15">
        <f>Sug0.2[[#This Row],[HCCP5]]</f>
        <v>2</v>
      </c>
      <c r="JF58" s="15">
        <f>Sug0.2[[#This Row],[HCCP6]]</f>
        <v>4</v>
      </c>
      <c r="JG58" s="15">
        <f>Sug0.2[[#This Row],[HCCP7]]</f>
        <v>3</v>
      </c>
      <c r="JH58" s="15">
        <f>Sug0.2[[#This Row],[HCCP8]]</f>
        <v>3</v>
      </c>
      <c r="JI58" s="15">
        <f>Sug0.2[[#This Row],[HCCP9]]</f>
        <v>2</v>
      </c>
      <c r="JJ58" s="15">
        <f>Sug0.2[[#This Row],[HCCP10]]</f>
        <v>2</v>
      </c>
      <c r="JK58" s="15">
        <f>Sug0.2[[#This Row],[HCCP11]]</f>
        <v>4</v>
      </c>
      <c r="JL58" s="15">
        <f>Sug0.2[[#This Row],[HCCP12]]</f>
        <v>6</v>
      </c>
      <c r="JM58" s="15">
        <f>Sug0.2[[#This Row],[HCCP13]]</f>
        <v>9</v>
      </c>
      <c r="JN58" s="15">
        <f>Sug0.2[[#This Row],[HCCP14]]</f>
        <v>8</v>
      </c>
      <c r="JO58" s="15">
        <f>Sug0.2[[#This Row],[HCCP15]]</f>
        <v>7</v>
      </c>
      <c r="JP58" s="15">
        <f>Sug0.2[[#This Row],[HCCP16]]</f>
        <v>5</v>
      </c>
      <c r="JQ58" s="15">
        <f>Sug0.2[[#This Row],[HCCP17]]</f>
        <v>8</v>
      </c>
      <c r="JR58" s="15">
        <f>Sug0.2[[#This Row],[HCCP18]]</f>
        <v>7</v>
      </c>
      <c r="JS58" s="15">
        <f>Sug0.2[[#This Row],[HCCP19]]</f>
        <v>11</v>
      </c>
      <c r="JT58" s="15">
        <f>Sug0.2[[#This Row],[HCCP20]]</f>
        <v>12</v>
      </c>
      <c r="JU58" s="15">
        <f>Sug0.2[[#This Row],[HCCP21]]</f>
        <v>12</v>
      </c>
      <c r="JV58" s="15">
        <f>Sug0.2[[#This Row],[HCCP22]]</f>
        <v>14</v>
      </c>
      <c r="JW58" s="15">
        <f>Sug0.2[[#This Row],[HCCP23]]</f>
        <v>15</v>
      </c>
      <c r="JX58" s="15">
        <f>Sug0.2[[#This Row],[HCCP24]]</f>
        <v>11</v>
      </c>
      <c r="JY58" s="15">
        <f>Sug0.2[[#This Row],[HCCP25]]</f>
        <v>12</v>
      </c>
      <c r="JZ58" s="15">
        <f>Sug0.2[[#This Row],[HCCP26]]</f>
        <v>13</v>
      </c>
      <c r="KA58" s="15">
        <f>Sug0.2[[#This Row],[HCCP27]]</f>
        <v>11</v>
      </c>
      <c r="KB58" s="15">
        <f>Sug0.5[[#This Row],[HCCP2]]</f>
        <v>3</v>
      </c>
      <c r="KC58" s="15">
        <f>Sug0.5[[#This Row],[HCCP3]]</f>
        <v>2</v>
      </c>
      <c r="KD58" s="15">
        <f>Sug0.5[[#This Row],[HCCP4]]</f>
        <v>2</v>
      </c>
      <c r="KE58" s="15">
        <f>Sug0.5[[#This Row],[HCCP5]]</f>
        <v>2</v>
      </c>
      <c r="KF58" s="15">
        <f>Sug0.5[[#This Row],[HCCP6]]</f>
        <v>4</v>
      </c>
      <c r="KG58" s="15">
        <f>Sug0.5[[#This Row],[HCCP7]]</f>
        <v>3</v>
      </c>
      <c r="KH58" s="15">
        <f>Sug0.5[[#This Row],[HCCP8]]</f>
        <v>3</v>
      </c>
      <c r="KI58" s="15">
        <f>Sug0.5[[#This Row],[HCCP9]]</f>
        <v>2</v>
      </c>
      <c r="KJ58" s="15">
        <f>Sug0.5[[#This Row],[HCCP10]]</f>
        <v>2</v>
      </c>
      <c r="KK58" s="15">
        <f>Sug0.5[[#This Row],[HCCP11]]</f>
        <v>4</v>
      </c>
      <c r="KL58" s="15">
        <f>Sug0.5[[#This Row],[HCCP12]]</f>
        <v>5</v>
      </c>
      <c r="KM58" s="15">
        <f>Sug0.5[[#This Row],[HCCP13]]</f>
        <v>8</v>
      </c>
      <c r="KN58" s="15">
        <f>Sug0.5[[#This Row],[HCCP14]]</f>
        <v>7</v>
      </c>
      <c r="KO58" s="15">
        <f>Sug0.5[[#This Row],[HCCP15]]</f>
        <v>6</v>
      </c>
      <c r="KP58" s="15">
        <f>Sug0.5[[#This Row],[HCCP16]]</f>
        <v>4</v>
      </c>
      <c r="KQ58" s="15">
        <f>Sug0.5[[#This Row],[HCCP17]]</f>
        <v>6</v>
      </c>
      <c r="KR58" s="15">
        <f>Sug0.5[[#This Row],[HCCP18]]</f>
        <v>6</v>
      </c>
      <c r="KS58" s="15">
        <f>Sug0.5[[#This Row],[HCCP19]]</f>
        <v>9</v>
      </c>
      <c r="KT58" s="15">
        <f>Sug0.5[[#This Row],[HCCP20]]</f>
        <v>11</v>
      </c>
      <c r="KU58" s="15">
        <f>Sug0.5[[#This Row],[HCCP21]]</f>
        <v>10</v>
      </c>
      <c r="KV58" s="15">
        <f>Sug0.5[[#This Row],[HCCP22]]</f>
        <v>13</v>
      </c>
      <c r="KW58" s="15">
        <f>Sug0.5[[#This Row],[HCCP23]]</f>
        <v>15</v>
      </c>
      <c r="KX58" s="15">
        <f>Sug0.5[[#This Row],[HCCP24]]</f>
        <v>10</v>
      </c>
      <c r="KY58" s="15">
        <f>Sug0.5[[#This Row],[HCCP25]]</f>
        <v>10</v>
      </c>
      <c r="KZ58" s="15">
        <f>Sug0.5[[#This Row],[HCCP26]]</f>
        <v>11</v>
      </c>
      <c r="LA58" s="15">
        <f>Sug0.5[[#This Row],[HCCP27]]</f>
        <v>11</v>
      </c>
      <c r="LB58" s="15">
        <f>Reg[[#This Row],[CHDP2]]</f>
        <v>1449</v>
      </c>
      <c r="LC58" s="15">
        <f>Reg[[#This Row],[CHDP3]]</f>
        <v>1460</v>
      </c>
      <c r="LD58" s="15">
        <f>Reg[[#This Row],[CHDP4]]</f>
        <v>1465</v>
      </c>
      <c r="LE58" s="15">
        <f>Reg[[#This Row],[CHDP5]]</f>
        <v>1465</v>
      </c>
      <c r="LF58" s="15">
        <f>Reg[[#This Row],[CHDP6]]</f>
        <v>1497</v>
      </c>
      <c r="LG58" s="15">
        <f>Reg[[#This Row],[CHDP7]]</f>
        <v>1545</v>
      </c>
      <c r="LH58" s="15">
        <f>Reg[[#This Row],[CHDP8]]</f>
        <v>1539</v>
      </c>
      <c r="LI58" s="15">
        <f>Reg[[#This Row],[CHDP9]]</f>
        <v>1560</v>
      </c>
      <c r="LJ58" s="15">
        <f>Reg[[#This Row],[CHDP10]]</f>
        <v>1596</v>
      </c>
      <c r="LK58" s="15">
        <f>Reg[[#This Row],[CHDP11]]</f>
        <v>1624</v>
      </c>
      <c r="LL58" s="15">
        <f>Reg[[#This Row],[CHDP12]]</f>
        <v>1625</v>
      </c>
      <c r="LM58" s="15">
        <f>Reg[[#This Row],[CHDP13]]</f>
        <v>1620</v>
      </c>
      <c r="LN58" s="15">
        <f>Reg[[#This Row],[CHDP14]]</f>
        <v>1665</v>
      </c>
      <c r="LO58" s="15">
        <f>Reg[[#This Row],[CHDP15]]</f>
        <v>1697</v>
      </c>
      <c r="LP58" s="15">
        <f>Reg[[#This Row],[CHDP16]]</f>
        <v>1686</v>
      </c>
      <c r="LQ58" s="15">
        <f>Reg[[#This Row],[CHDP17]]</f>
        <v>1716</v>
      </c>
      <c r="LR58" s="15">
        <f>Reg[[#This Row],[CHDP18]]</f>
        <v>1765</v>
      </c>
      <c r="LS58" s="15">
        <f>Reg[[#This Row],[CHDP19]]</f>
        <v>1762</v>
      </c>
      <c r="LT58" s="15">
        <f>Reg[[#This Row],[CHDP20]]</f>
        <v>1791</v>
      </c>
      <c r="LU58" s="15">
        <f>Reg[[#This Row],[CHDP21]]</f>
        <v>1840</v>
      </c>
      <c r="LV58" s="15">
        <f>Reg[[#This Row],[CHDP22]]</f>
        <v>1891</v>
      </c>
      <c r="LW58" s="15">
        <f>Reg[[#This Row],[CHDP23]]</f>
        <v>1930</v>
      </c>
      <c r="LX58" s="15">
        <f>Reg[[#This Row],[CHDP24]]</f>
        <v>1937</v>
      </c>
      <c r="LY58" s="15">
        <f>Reg[[#This Row],[CHDP25]]</f>
        <v>1958</v>
      </c>
      <c r="LZ58" s="15">
        <f>Reg[[#This Row],[CHDP26]]</f>
        <v>1972</v>
      </c>
      <c r="MA58" s="15">
        <f>Reg[[#This Row],[CHDP27]]</f>
        <v>1988</v>
      </c>
      <c r="MB58" s="15">
        <f>Sug0.2[[#This Row],[CHDP2]]</f>
        <v>1449</v>
      </c>
      <c r="MC58" s="15">
        <f>Sug0.2[[#This Row],[CHDP3]]</f>
        <v>1460</v>
      </c>
      <c r="MD58" s="15">
        <f>Sug0.2[[#This Row],[CHDP4]]</f>
        <v>1465</v>
      </c>
      <c r="ME58" s="15">
        <f>Sug0.2[[#This Row],[CHDP5]]</f>
        <v>1464</v>
      </c>
      <c r="MF58" s="15">
        <f>Sug0.2[[#This Row],[CHDP6]]</f>
        <v>1495</v>
      </c>
      <c r="MG58" s="15">
        <f>Sug0.2[[#This Row],[CHDP7]]</f>
        <v>1543</v>
      </c>
      <c r="MH58" s="15">
        <f>Sug0.2[[#This Row],[CHDP8]]</f>
        <v>1536</v>
      </c>
      <c r="MI58" s="15">
        <f>Sug0.2[[#This Row],[CHDP9]]</f>
        <v>1557</v>
      </c>
      <c r="MJ58" s="15">
        <f>Sug0.2[[#This Row],[CHDP10]]</f>
        <v>1591</v>
      </c>
      <c r="MK58" s="15">
        <f>Sug0.2[[#This Row],[CHDP11]]</f>
        <v>1619</v>
      </c>
      <c r="ML58" s="15">
        <f>Sug0.2[[#This Row],[CHDP12]]</f>
        <v>1619</v>
      </c>
      <c r="MM58" s="15">
        <f>Sug0.2[[#This Row],[CHDP13]]</f>
        <v>1613</v>
      </c>
      <c r="MN58" s="15">
        <f>Sug0.2[[#This Row],[CHDP14]]</f>
        <v>1655</v>
      </c>
      <c r="MO58" s="15">
        <f>Sug0.2[[#This Row],[CHDP15]]</f>
        <v>1683</v>
      </c>
      <c r="MP58" s="15">
        <f>Sug0.2[[#This Row],[CHDP16]]</f>
        <v>1675</v>
      </c>
      <c r="MQ58" s="15">
        <f>Sug0.2[[#This Row],[CHDP17]]</f>
        <v>1704</v>
      </c>
      <c r="MR58" s="15">
        <f>Sug0.2[[#This Row],[CHDP18]]</f>
        <v>1747</v>
      </c>
      <c r="MS58" s="15">
        <f>Sug0.2[[#This Row],[CHDP19]]</f>
        <v>1745</v>
      </c>
      <c r="MT58" s="15">
        <f>Sug0.2[[#This Row],[CHDP20]]</f>
        <v>1776</v>
      </c>
      <c r="MU58" s="15">
        <f>Sug0.2[[#This Row],[CHDP21]]</f>
        <v>1824</v>
      </c>
      <c r="MV58" s="15">
        <f>Sug0.2[[#This Row],[CHDP22]]</f>
        <v>1876</v>
      </c>
      <c r="MW58" s="15">
        <f>Sug0.2[[#This Row],[CHDP23]]</f>
        <v>1914</v>
      </c>
      <c r="MX58" s="15">
        <f>Sug0.2[[#This Row],[CHDP24]]</f>
        <v>1922</v>
      </c>
      <c r="MY58" s="15">
        <f>Sug0.2[[#This Row],[CHDP25]]</f>
        <v>1941</v>
      </c>
      <c r="MZ58" s="15">
        <f>Sug0.2[[#This Row],[CHDP26]]</f>
        <v>1958</v>
      </c>
      <c r="NA58" s="15">
        <f>Sug0.2[[#This Row],[CHDP27]]</f>
        <v>1979</v>
      </c>
      <c r="NB58" s="15">
        <f>Sug0.5[[#This Row],[CHDP2]]</f>
        <v>1449</v>
      </c>
      <c r="NC58" s="15">
        <f>Sug0.5[[#This Row],[CHDP3]]</f>
        <v>1460</v>
      </c>
      <c r="ND58" s="15">
        <f>Sug0.5[[#This Row],[CHDP4]]</f>
        <v>1465</v>
      </c>
      <c r="NE58" s="15">
        <f>Sug0.5[[#This Row],[CHDP5]]</f>
        <v>1464</v>
      </c>
      <c r="NF58" s="15">
        <f>Sug0.5[[#This Row],[CHDP6]]</f>
        <v>1495</v>
      </c>
      <c r="NG58" s="15">
        <f>Sug0.5[[#This Row],[CHDP7]]</f>
        <v>1543</v>
      </c>
      <c r="NH58" s="15">
        <f>Sug0.5[[#This Row],[CHDP8]]</f>
        <v>1535</v>
      </c>
      <c r="NI58" s="15">
        <f>Sug0.5[[#This Row],[CHDP9]]</f>
        <v>1555</v>
      </c>
      <c r="NJ58" s="15">
        <f>Sug0.5[[#This Row],[CHDP10]]</f>
        <v>1588</v>
      </c>
      <c r="NK58" s="15">
        <f>Sug0.5[[#This Row],[CHDP11]]</f>
        <v>1615</v>
      </c>
      <c r="NL58" s="15">
        <f>Sug0.5[[#This Row],[CHDP12]]</f>
        <v>1613</v>
      </c>
      <c r="NM58" s="15">
        <f>Sug0.5[[#This Row],[CHDP13]]</f>
        <v>1605</v>
      </c>
      <c r="NN58" s="15">
        <f>Sug0.5[[#This Row],[CHDP14]]</f>
        <v>1644</v>
      </c>
      <c r="NO58" s="15">
        <f>Sug0.5[[#This Row],[CHDP15]]</f>
        <v>1670</v>
      </c>
      <c r="NP58" s="15">
        <f>Sug0.5[[#This Row],[CHDP16]]</f>
        <v>1661</v>
      </c>
      <c r="NQ58" s="15">
        <f>Sug0.5[[#This Row],[CHDP17]]</f>
        <v>1687</v>
      </c>
      <c r="NR58" s="15">
        <f>Sug0.5[[#This Row],[CHDP18]]</f>
        <v>1723</v>
      </c>
      <c r="NS58" s="15">
        <f>Sug0.5[[#This Row],[CHDP19]]</f>
        <v>1721</v>
      </c>
      <c r="NT58" s="15">
        <f>Sug0.5[[#This Row],[CHDP20]]</f>
        <v>1749</v>
      </c>
      <c r="NU58" s="15">
        <f>Sug0.5[[#This Row],[CHDP21]]</f>
        <v>1796</v>
      </c>
      <c r="NV58" s="15">
        <f>Sug0.5[[#This Row],[CHDP22]]</f>
        <v>1846</v>
      </c>
      <c r="NW58" s="15">
        <f>Sug0.5[[#This Row],[CHDP23]]</f>
        <v>1882</v>
      </c>
      <c r="NX58" s="15">
        <f>Sug0.5[[#This Row],[CHDP24]]</f>
        <v>1890</v>
      </c>
      <c r="NY58" s="15">
        <f>Sug0.5[[#This Row],[CHDP25]]</f>
        <v>1909</v>
      </c>
      <c r="NZ58" s="15">
        <f>Sug0.5[[#This Row],[CHDP26]]</f>
        <v>1924</v>
      </c>
      <c r="OA58" s="15">
        <f>Sug0.5[[#This Row],[CHDP27]]</f>
        <v>1950</v>
      </c>
      <c r="OB58" s="15">
        <f>Reg[[#This Row],[T2DP2]]</f>
        <v>2135</v>
      </c>
      <c r="OC58" s="15">
        <f>Reg[[#This Row],[T2DP3]]</f>
        <v>2250</v>
      </c>
      <c r="OD58" s="15">
        <f>Reg[[#This Row],[T2DP4]]</f>
        <v>2405</v>
      </c>
      <c r="OE58" s="15">
        <f>Reg[[#This Row],[T2DP5]]</f>
        <v>2510</v>
      </c>
      <c r="OF58" s="15">
        <f>Reg[[#This Row],[T2DP6]]</f>
        <v>2611</v>
      </c>
      <c r="OG58" s="15">
        <f>Reg[[#This Row],[T2DP7]]</f>
        <v>2725</v>
      </c>
      <c r="OH58" s="15">
        <f>Reg[[#This Row],[T2DP8]]</f>
        <v>2837</v>
      </c>
      <c r="OI58" s="15">
        <f>Reg[[#This Row],[T2DP9]]</f>
        <v>2933</v>
      </c>
      <c r="OJ58" s="15">
        <f>Reg[[#This Row],[T2DP10]]</f>
        <v>3057</v>
      </c>
      <c r="OK58" s="15">
        <f>Reg[[#This Row],[T2DP11]]</f>
        <v>3142</v>
      </c>
      <c r="OL58" s="15">
        <f>Reg[[#This Row],[T2DP12]]</f>
        <v>3212</v>
      </c>
      <c r="OM58" s="15">
        <f>Reg[[#This Row],[T2DP13]]</f>
        <v>3314</v>
      </c>
      <c r="ON58" s="15">
        <f>Reg[[#This Row],[T2DP14]]</f>
        <v>3389</v>
      </c>
      <c r="OO58" s="15">
        <f>Reg[[#This Row],[T2DP15]]</f>
        <v>3452</v>
      </c>
      <c r="OP58" s="15">
        <f>Reg[[#This Row],[T2DP16]]</f>
        <v>3535</v>
      </c>
      <c r="OQ58" s="15">
        <f>Reg[[#This Row],[T2DP17]]</f>
        <v>3622</v>
      </c>
      <c r="OR58" s="15">
        <f>Reg[[#This Row],[T2DP18]]</f>
        <v>3717</v>
      </c>
      <c r="OS58" s="15">
        <f>Reg[[#This Row],[T2DP19]]</f>
        <v>3805</v>
      </c>
      <c r="OT58" s="15">
        <f>Reg[[#This Row],[T2DP20]]</f>
        <v>3892</v>
      </c>
      <c r="OU58" s="15">
        <f>Reg[[#This Row],[T2DP21]]</f>
        <v>3936</v>
      </c>
      <c r="OV58" s="15">
        <f>Reg[[#This Row],[T2DP22]]</f>
        <v>3970</v>
      </c>
      <c r="OW58" s="15">
        <f>Reg[[#This Row],[T2DP23]]</f>
        <v>4008</v>
      </c>
      <c r="OX58" s="15">
        <f>Reg[[#This Row],[T2DP24]]</f>
        <v>4015</v>
      </c>
      <c r="OY58" s="15">
        <f>Reg[[#This Row],[T2DP25]]</f>
        <v>4042</v>
      </c>
      <c r="OZ58" s="15">
        <f>Reg[[#This Row],[T2DP26]]</f>
        <v>4073</v>
      </c>
      <c r="PA58" s="15">
        <f>Reg[[#This Row],[T2DP27]]</f>
        <v>4117</v>
      </c>
      <c r="PB58" s="15">
        <f>Sug0.2[[#This Row],[T2DP2]]</f>
        <v>2135</v>
      </c>
      <c r="PC58" s="15">
        <f>Sug0.2[[#This Row],[T2DP3]]</f>
        <v>2250</v>
      </c>
      <c r="PD58" s="15">
        <f>Sug0.2[[#This Row],[T2DP4]]</f>
        <v>2404</v>
      </c>
      <c r="PE58" s="15">
        <f>Sug0.2[[#This Row],[T2DP5]]</f>
        <v>2507</v>
      </c>
      <c r="PF58" s="15">
        <f>Sug0.2[[#This Row],[T2DP6]]</f>
        <v>2605</v>
      </c>
      <c r="PG58" s="15">
        <f>Sug0.2[[#This Row],[T2DP7]]</f>
        <v>2719</v>
      </c>
      <c r="PH58" s="15">
        <f>Sug0.2[[#This Row],[T2DP8]]</f>
        <v>2829</v>
      </c>
      <c r="PI58" s="15">
        <f>Sug0.2[[#This Row],[T2DP9]]</f>
        <v>2922</v>
      </c>
      <c r="PJ58" s="15">
        <f>Sug0.2[[#This Row],[T2DP10]]</f>
        <v>3043</v>
      </c>
      <c r="PK58" s="15">
        <f>Sug0.2[[#This Row],[T2DP11]]</f>
        <v>3126</v>
      </c>
      <c r="PL58" s="15">
        <f>Sug0.2[[#This Row],[T2DP12]]</f>
        <v>3194</v>
      </c>
      <c r="PM58" s="15">
        <f>Sug0.2[[#This Row],[T2DP13]]</f>
        <v>3291</v>
      </c>
      <c r="PN58" s="15">
        <f>Sug0.2[[#This Row],[T2DP14]]</f>
        <v>3359</v>
      </c>
      <c r="PO58" s="15">
        <f>Sug0.2[[#This Row],[T2DP15]]</f>
        <v>3417</v>
      </c>
      <c r="PP58" s="15">
        <f>Sug0.2[[#This Row],[T2DP16]]</f>
        <v>3498</v>
      </c>
      <c r="PQ58" s="15">
        <f>Sug0.2[[#This Row],[T2DP17]]</f>
        <v>3590</v>
      </c>
      <c r="PR58" s="15">
        <f>Sug0.2[[#This Row],[T2DP18]]</f>
        <v>3680</v>
      </c>
      <c r="PS58" s="15">
        <f>Sug0.2[[#This Row],[T2DP19]]</f>
        <v>3766</v>
      </c>
      <c r="PT58" s="15">
        <f>Sug0.2[[#This Row],[T2DP20]]</f>
        <v>3850</v>
      </c>
      <c r="PU58" s="15">
        <f>Sug0.2[[#This Row],[T2DP21]]</f>
        <v>3889</v>
      </c>
      <c r="PV58" s="15">
        <f>Sug0.2[[#This Row],[T2DP22]]</f>
        <v>3919</v>
      </c>
      <c r="PW58" s="15">
        <f>Sug0.2[[#This Row],[T2DP23]]</f>
        <v>3957</v>
      </c>
      <c r="PX58" s="15">
        <f>Sug0.2[[#This Row],[T2DP24]]</f>
        <v>3956</v>
      </c>
      <c r="PY58" s="15">
        <f>Sug0.2[[#This Row],[T2DP25]]</f>
        <v>3977</v>
      </c>
      <c r="PZ58" s="15">
        <f>Sug0.2[[#This Row],[T2DP26]]</f>
        <v>4007</v>
      </c>
      <c r="QA58" s="15">
        <f>Sug0.2[[#This Row],[T2DP27]]</f>
        <v>4063</v>
      </c>
      <c r="QB58" s="15">
        <f>Sug0.5[[#This Row],[T2DP2]]</f>
        <v>2135</v>
      </c>
      <c r="QC58" s="15">
        <f>Sug0.5[[#This Row],[T2DP3]]</f>
        <v>2250</v>
      </c>
      <c r="QD58" s="15">
        <f>Sug0.5[[#This Row],[T2DP4]]</f>
        <v>2402</v>
      </c>
      <c r="QE58" s="15">
        <f>Sug0.5[[#This Row],[T2DP5]]</f>
        <v>2501</v>
      </c>
      <c r="QF58" s="15">
        <f>Sug0.5[[#This Row],[T2DP6]]</f>
        <v>2593</v>
      </c>
      <c r="QG58" s="15">
        <f>Sug0.5[[#This Row],[T2DP7]]</f>
        <v>2700</v>
      </c>
      <c r="QH58" s="15">
        <f>Sug0.5[[#This Row],[T2DP8]]</f>
        <v>2805</v>
      </c>
      <c r="QI58" s="15">
        <f>Sug0.5[[#This Row],[T2DP9]]</f>
        <v>2889</v>
      </c>
      <c r="QJ58" s="15">
        <f>Sug0.5[[#This Row],[T2DP10]]</f>
        <v>3006</v>
      </c>
      <c r="QK58" s="15">
        <f>Sug0.5[[#This Row],[T2DP11]]</f>
        <v>3080</v>
      </c>
      <c r="QL58" s="15">
        <f>Sug0.5[[#This Row],[T2DP12]]</f>
        <v>3144</v>
      </c>
      <c r="QM58" s="15">
        <f>Sug0.5[[#This Row],[T2DP13]]</f>
        <v>3238</v>
      </c>
      <c r="QN58" s="15">
        <f>Sug0.5[[#This Row],[T2DP14]]</f>
        <v>3296</v>
      </c>
      <c r="QO58" s="15">
        <f>Sug0.5[[#This Row],[T2DP15]]</f>
        <v>3347</v>
      </c>
      <c r="QP58" s="15">
        <f>Sug0.5[[#This Row],[T2DP16]]</f>
        <v>3432</v>
      </c>
      <c r="QQ58" s="15">
        <f>Sug0.5[[#This Row],[T2DP17]]</f>
        <v>3522</v>
      </c>
      <c r="QR58" s="15">
        <f>Sug0.5[[#This Row],[T2DP18]]</f>
        <v>3603</v>
      </c>
      <c r="QS58" s="15">
        <f>Sug0.5[[#This Row],[T2DP19]]</f>
        <v>3679</v>
      </c>
      <c r="QT58" s="15">
        <f>Sug0.5[[#This Row],[T2DP20]]</f>
        <v>3749</v>
      </c>
      <c r="QU58" s="15">
        <f>Sug0.5[[#This Row],[T2DP21]]</f>
        <v>3787</v>
      </c>
      <c r="QV58" s="15">
        <f>Sug0.5[[#This Row],[T2DP22]]</f>
        <v>3816</v>
      </c>
      <c r="QW58" s="15">
        <f>Sug0.5[[#This Row],[T2DP23]]</f>
        <v>3845</v>
      </c>
      <c r="QX58" s="15">
        <f>Sug0.5[[#This Row],[T2DP24]]</f>
        <v>3841</v>
      </c>
      <c r="QY58" s="15">
        <f>Sug0.5[[#This Row],[T2DP25]]</f>
        <v>3854</v>
      </c>
      <c r="QZ58" s="15">
        <f>Sug0.5[[#This Row],[T2DP26]]</f>
        <v>3880</v>
      </c>
      <c r="RA58" s="15">
        <f>Sug0.5[[#This Row],[T2DP27]]</f>
        <v>3938</v>
      </c>
      <c r="RB58" s="15">
        <f>Reg[[#This Row],[OVEP2]]</f>
        <v>7527</v>
      </c>
      <c r="RC58" s="15">
        <f>Reg[[#This Row],[OVEP3]]</f>
        <v>8162</v>
      </c>
      <c r="RD58" s="15">
        <f>Reg[[#This Row],[OVEP4]]</f>
        <v>8598</v>
      </c>
      <c r="RE58" s="15">
        <f>Reg[[#This Row],[OVEP5]]</f>
        <v>8918</v>
      </c>
      <c r="RF58" s="15">
        <f>Reg[[#This Row],[OVEP6]]</f>
        <v>9236</v>
      </c>
      <c r="RG58" s="15">
        <f>Reg[[#This Row],[OVEP7]]</f>
        <v>9487</v>
      </c>
      <c r="RH58" s="15">
        <f>Reg[[#This Row],[OVEP8]]</f>
        <v>9548</v>
      </c>
      <c r="RI58" s="15">
        <f>Reg[[#This Row],[OVEP9]]</f>
        <v>9692</v>
      </c>
      <c r="RJ58" s="15">
        <f>Reg[[#This Row],[OVEP10]]</f>
        <v>9828</v>
      </c>
      <c r="RK58" s="15">
        <f>Reg[[#This Row],[OVEP11]]</f>
        <v>9929</v>
      </c>
      <c r="RL58" s="15">
        <f>Reg[[#This Row],[OVEP12]]</f>
        <v>9959</v>
      </c>
      <c r="RM58" s="15">
        <f>Reg[[#This Row],[OVEP13]]</f>
        <v>10013</v>
      </c>
      <c r="RN58" s="15">
        <f>Reg[[#This Row],[OVEP14]]</f>
        <v>10055</v>
      </c>
      <c r="RO58" s="15">
        <f>Reg[[#This Row],[OVEP15]]</f>
        <v>9995</v>
      </c>
      <c r="RP58" s="15">
        <f>Reg[[#This Row],[OVEP16]]</f>
        <v>10064</v>
      </c>
      <c r="RQ58" s="15">
        <f>Reg[[#This Row],[OVEP17]]</f>
        <v>10162</v>
      </c>
      <c r="RR58" s="15">
        <f>Reg[[#This Row],[OVEP18]]</f>
        <v>10184</v>
      </c>
      <c r="RS58" s="15">
        <f>Reg[[#This Row],[OVEP19]]</f>
        <v>10203</v>
      </c>
      <c r="RT58" s="15">
        <f>Reg[[#This Row],[OVEP20]]</f>
        <v>10181</v>
      </c>
      <c r="RU58" s="15">
        <f>Reg[[#This Row],[OVEP21]]</f>
        <v>10188</v>
      </c>
      <c r="RV58" s="15">
        <f>Reg[[#This Row],[OVEP22]]</f>
        <v>10247</v>
      </c>
      <c r="RW58" s="15">
        <f>Reg[[#This Row],[OVEP23]]</f>
        <v>10333</v>
      </c>
      <c r="RX58" s="15">
        <f>Reg[[#This Row],[OVEP24]]</f>
        <v>10326</v>
      </c>
      <c r="RY58" s="15">
        <f>Reg[[#This Row],[OVEP25]]</f>
        <v>10321</v>
      </c>
      <c r="RZ58" s="15">
        <f>Reg[[#This Row],[OVEP26]]</f>
        <v>10266</v>
      </c>
      <c r="SA58" s="15">
        <f>Reg[[#This Row],[OVEP27]]</f>
        <v>10302</v>
      </c>
      <c r="SB58" s="15">
        <f>Sug0.2[[#This Row],[OVEP2]]</f>
        <v>7527</v>
      </c>
      <c r="SC58" s="15">
        <f>Sug0.2[[#This Row],[OVEP3]]</f>
        <v>8102</v>
      </c>
      <c r="SD58" s="15">
        <f>Sug0.2[[#This Row],[OVEP4]]</f>
        <v>8501</v>
      </c>
      <c r="SE58" s="15">
        <f>Sug0.2[[#This Row],[OVEP5]]</f>
        <v>8834</v>
      </c>
      <c r="SF58" s="15">
        <f>Sug0.2[[#This Row],[OVEP6]]</f>
        <v>9134</v>
      </c>
      <c r="SG58" s="15">
        <f>Sug0.2[[#This Row],[OVEP7]]</f>
        <v>9387</v>
      </c>
      <c r="SH58" s="15">
        <f>Sug0.2[[#This Row],[OVEP8]]</f>
        <v>9480</v>
      </c>
      <c r="SI58" s="15">
        <f>Sug0.2[[#This Row],[OVEP9]]</f>
        <v>9608</v>
      </c>
      <c r="SJ58" s="15">
        <f>Sug0.2[[#This Row],[OVEP10]]</f>
        <v>9755</v>
      </c>
      <c r="SK58" s="15">
        <f>Sug0.2[[#This Row],[OVEP11]]</f>
        <v>9871</v>
      </c>
      <c r="SL58" s="15">
        <f>Sug0.2[[#This Row],[OVEP12]]</f>
        <v>9903</v>
      </c>
      <c r="SM58" s="15">
        <f>Sug0.2[[#This Row],[OVEP13]]</f>
        <v>9976</v>
      </c>
      <c r="SN58" s="15">
        <f>Sug0.2[[#This Row],[OVEP14]]</f>
        <v>10021</v>
      </c>
      <c r="SO58" s="15">
        <f>Sug0.2[[#This Row],[OVEP15]]</f>
        <v>9961</v>
      </c>
      <c r="SP58" s="15">
        <f>Sug0.2[[#This Row],[OVEP16]]</f>
        <v>10066</v>
      </c>
      <c r="SQ58" s="15">
        <f>Sug0.2[[#This Row],[OVEP17]]</f>
        <v>10158</v>
      </c>
      <c r="SR58" s="15">
        <f>Sug0.2[[#This Row],[OVEP18]]</f>
        <v>10171</v>
      </c>
      <c r="SS58" s="15">
        <f>Sug0.2[[#This Row],[OVEP19]]</f>
        <v>10219</v>
      </c>
      <c r="ST58" s="15">
        <f>Sug0.2[[#This Row],[OVEP20]]</f>
        <v>10181</v>
      </c>
      <c r="SU58" s="15">
        <f>Sug0.2[[#This Row],[OVEP21]]</f>
        <v>10176</v>
      </c>
      <c r="SV58" s="15">
        <f>Sug0.2[[#This Row],[OVEP22]]</f>
        <v>10255</v>
      </c>
      <c r="SW58" s="15">
        <f>Sug0.2[[#This Row],[OVEP23]]</f>
        <v>10370</v>
      </c>
      <c r="SX58" s="15">
        <f>Sug0.2[[#This Row],[OVEP24]]</f>
        <v>10365</v>
      </c>
      <c r="SY58" s="15">
        <f>Sug0.2[[#This Row],[OVEP25]]</f>
        <v>10360</v>
      </c>
      <c r="SZ58" s="15">
        <f>Sug0.2[[#This Row],[OVEP26]]</f>
        <v>10323</v>
      </c>
      <c r="TA58" s="15">
        <f>Sug0.2[[#This Row],[OVEP27]]</f>
        <v>10391</v>
      </c>
      <c r="TB58" s="15">
        <f>Sug0.5[[#This Row],[OVEP2]]</f>
        <v>7527</v>
      </c>
      <c r="TC58" s="15">
        <f>Sug0.5[[#This Row],[OVEP3]]</f>
        <v>7991</v>
      </c>
      <c r="TD58" s="15">
        <f>Sug0.5[[#This Row],[OVEP4]]</f>
        <v>8328</v>
      </c>
      <c r="TE58" s="15">
        <f>Sug0.5[[#This Row],[OVEP5]]</f>
        <v>8631</v>
      </c>
      <c r="TF58" s="15">
        <f>Sug0.5[[#This Row],[OVEP6]]</f>
        <v>8915</v>
      </c>
      <c r="TG58" s="15">
        <f>Sug0.5[[#This Row],[OVEP7]]</f>
        <v>9162</v>
      </c>
      <c r="TH58" s="15">
        <f>Sug0.5[[#This Row],[OVEP8]]</f>
        <v>9282</v>
      </c>
      <c r="TI58" s="15">
        <f>Sug0.5[[#This Row],[OVEP9]]</f>
        <v>9410</v>
      </c>
      <c r="TJ58" s="15">
        <f>Sug0.5[[#This Row],[OVEP10]]</f>
        <v>9571</v>
      </c>
      <c r="TK58" s="15">
        <f>Sug0.5[[#This Row],[OVEP11]]</f>
        <v>9719</v>
      </c>
      <c r="TL58" s="15">
        <f>Sug0.5[[#This Row],[OVEP12]]</f>
        <v>9802</v>
      </c>
      <c r="TM58" s="15">
        <f>Sug0.5[[#This Row],[OVEP13]]</f>
        <v>9891</v>
      </c>
      <c r="TN58" s="15">
        <f>Sug0.5[[#This Row],[OVEP14]]</f>
        <v>9984</v>
      </c>
      <c r="TO58" s="15">
        <f>Sug0.5[[#This Row],[OVEP15]]</f>
        <v>9966</v>
      </c>
      <c r="TP58" s="15">
        <f>Sug0.5[[#This Row],[OVEP16]]</f>
        <v>10084</v>
      </c>
      <c r="TQ58" s="15">
        <f>Sug0.5[[#This Row],[OVEP17]]</f>
        <v>10190</v>
      </c>
      <c r="TR58" s="15">
        <f>Sug0.5[[#This Row],[OVEP18]]</f>
        <v>10212</v>
      </c>
      <c r="TS58" s="15">
        <f>Sug0.5[[#This Row],[OVEP19]]</f>
        <v>10257</v>
      </c>
      <c r="TT58" s="15">
        <f>Sug0.5[[#This Row],[OVEP20]]</f>
        <v>10221</v>
      </c>
      <c r="TU58" s="15">
        <f>Sug0.5[[#This Row],[OVEP21]]</f>
        <v>10283</v>
      </c>
      <c r="TV58" s="15">
        <f>Sug0.5[[#This Row],[OVEP22]]</f>
        <v>10351</v>
      </c>
      <c r="TW58" s="15">
        <f>Sug0.5[[#This Row],[OVEP23]]</f>
        <v>10474</v>
      </c>
      <c r="TX58" s="15">
        <f>Sug0.5[[#This Row],[OVEP24]]</f>
        <v>10470</v>
      </c>
      <c r="TY58" s="15">
        <f>Sug0.5[[#This Row],[OVEP25]]</f>
        <v>10465</v>
      </c>
      <c r="TZ58" s="15">
        <f>Sug0.5[[#This Row],[OVEP26]]</f>
        <v>10426</v>
      </c>
      <c r="UA58" s="15">
        <f>Sug0.5[[#This Row],[OVEP27]]</f>
        <v>10470</v>
      </c>
      <c r="UB58" s="15">
        <f>Reg[[#This Row],[OBEP2]]</f>
        <v>8369</v>
      </c>
      <c r="UC58" s="15">
        <f>Reg[[#This Row],[OBEP3]]</f>
        <v>8337</v>
      </c>
      <c r="UD58" s="15">
        <f>Reg[[#This Row],[OBEP4]]</f>
        <v>8313</v>
      </c>
      <c r="UE58" s="15">
        <f>Reg[[#This Row],[OBEP5]]</f>
        <v>8312</v>
      </c>
      <c r="UF58" s="15">
        <f>Reg[[#This Row],[OBEP6]]</f>
        <v>8332</v>
      </c>
      <c r="UG58" s="15">
        <f>Reg[[#This Row],[OBEP7]]</f>
        <v>8384</v>
      </c>
      <c r="UH58" s="15">
        <f>Reg[[#This Row],[OBEP8]]</f>
        <v>8452</v>
      </c>
      <c r="UI58" s="15">
        <f>Reg[[#This Row],[OBEP9]]</f>
        <v>8444</v>
      </c>
      <c r="UJ58" s="15">
        <f>Reg[[#This Row],[OBEP10]]</f>
        <v>8468</v>
      </c>
      <c r="UK58" s="15">
        <f>Reg[[#This Row],[OBEP11]]</f>
        <v>8504</v>
      </c>
      <c r="UL58" s="15">
        <f>Reg[[#This Row],[OBEP12]]</f>
        <v>8525</v>
      </c>
      <c r="UM58" s="15">
        <f>Reg[[#This Row],[OBEP13]]</f>
        <v>8526</v>
      </c>
      <c r="UN58" s="15">
        <f>Reg[[#This Row],[OBEP14]]</f>
        <v>8580</v>
      </c>
      <c r="UO58" s="15">
        <f>Reg[[#This Row],[OBEP15]]</f>
        <v>8668</v>
      </c>
      <c r="UP58" s="15">
        <f>Reg[[#This Row],[OBEP16]]</f>
        <v>8673</v>
      </c>
      <c r="UQ58" s="15">
        <f>Reg[[#This Row],[OBEP17]]</f>
        <v>8674</v>
      </c>
      <c r="UR58" s="15">
        <f>Reg[[#This Row],[OBEP18]]</f>
        <v>8682</v>
      </c>
      <c r="US58" s="15">
        <f>Reg[[#This Row],[OBEP19]]</f>
        <v>8731</v>
      </c>
      <c r="UT58" s="15">
        <f>Reg[[#This Row],[OBEP20]]</f>
        <v>8764</v>
      </c>
      <c r="UU58" s="15">
        <f>Reg[[#This Row],[OBEP21]]</f>
        <v>8780</v>
      </c>
      <c r="UV58" s="15">
        <f>Reg[[#This Row],[OBEP22]]</f>
        <v>8801</v>
      </c>
      <c r="UW58" s="15">
        <f>Reg[[#This Row],[OBEP23]]</f>
        <v>8769</v>
      </c>
      <c r="UX58" s="15">
        <f>Reg[[#This Row],[OBEP24]]</f>
        <v>8765</v>
      </c>
      <c r="UY58" s="15">
        <f>Reg[[#This Row],[OBEP25]]</f>
        <v>8778</v>
      </c>
      <c r="UZ58" s="15">
        <f>Reg[[#This Row],[OBEP26]]</f>
        <v>8816</v>
      </c>
      <c r="VA58" s="15">
        <f>Reg[[#This Row],[OBEP27]]</f>
        <v>8830</v>
      </c>
      <c r="VB58" s="15">
        <f>Sug0.2[[#This Row],[OBEP2]]</f>
        <v>8369</v>
      </c>
      <c r="VC58" s="15">
        <f>Sug0.2[[#This Row],[OBEP3]]</f>
        <v>8306</v>
      </c>
      <c r="VD58" s="15">
        <f>Sug0.2[[#This Row],[OBEP4]]</f>
        <v>8256</v>
      </c>
      <c r="VE58" s="15">
        <f>Sug0.2[[#This Row],[OBEP5]]</f>
        <v>8223</v>
      </c>
      <c r="VF58" s="15">
        <f>Sug0.2[[#This Row],[OBEP6]]</f>
        <v>8228</v>
      </c>
      <c r="VG58" s="15">
        <f>Sug0.2[[#This Row],[OBEP7]]</f>
        <v>8260</v>
      </c>
      <c r="VH58" s="15">
        <f>Sug0.2[[#This Row],[OBEP8]]</f>
        <v>8292</v>
      </c>
      <c r="VI58" s="15">
        <f>Sug0.2[[#This Row],[OBEP9]]</f>
        <v>8279</v>
      </c>
      <c r="VJ58" s="15">
        <f>Sug0.2[[#This Row],[OBEP10]]</f>
        <v>8284</v>
      </c>
      <c r="VK58" s="15">
        <f>Sug0.2[[#This Row],[OBEP11]]</f>
        <v>8299</v>
      </c>
      <c r="VL58" s="15">
        <f>Sug0.2[[#This Row],[OBEP12]]</f>
        <v>8307</v>
      </c>
      <c r="VM58" s="15">
        <f>Sug0.2[[#This Row],[OBEP13]]</f>
        <v>8287</v>
      </c>
      <c r="VN58" s="15">
        <f>Sug0.2[[#This Row],[OBEP14]]</f>
        <v>8338</v>
      </c>
      <c r="VO58" s="15">
        <f>Sug0.2[[#This Row],[OBEP15]]</f>
        <v>8411</v>
      </c>
      <c r="VP58" s="15">
        <f>Sug0.2[[#This Row],[OBEP16]]</f>
        <v>8392</v>
      </c>
      <c r="VQ58" s="15">
        <f>Sug0.2[[#This Row],[OBEP17]]</f>
        <v>8390</v>
      </c>
      <c r="VR58" s="15">
        <f>Sug0.2[[#This Row],[OBEP18]]</f>
        <v>8397</v>
      </c>
      <c r="VS58" s="15">
        <f>Sug0.2[[#This Row],[OBEP19]]</f>
        <v>8432</v>
      </c>
      <c r="VT58" s="15">
        <f>Sug0.2[[#This Row],[OBEP20]]</f>
        <v>8464</v>
      </c>
      <c r="VU58" s="15">
        <f>Sug0.2[[#This Row],[OBEP21]]</f>
        <v>8483</v>
      </c>
      <c r="VV58" s="15">
        <f>Sug0.2[[#This Row],[OBEP22]]</f>
        <v>8491</v>
      </c>
      <c r="VW58" s="15">
        <f>Sug0.2[[#This Row],[OBEP23]]</f>
        <v>8440</v>
      </c>
      <c r="VX58" s="15">
        <f>Sug0.2[[#This Row],[OBEP24]]</f>
        <v>8427</v>
      </c>
      <c r="VY58" s="15">
        <f>Sug0.2[[#This Row],[OBEP25]]</f>
        <v>8439</v>
      </c>
      <c r="VZ58" s="15">
        <f>Sug0.2[[#This Row],[OBEP26]]</f>
        <v>8474</v>
      </c>
      <c r="WA58" s="15">
        <f>Sug0.2[[#This Row],[OBEP27]]</f>
        <v>8473</v>
      </c>
      <c r="WB58" s="15">
        <f>Sug0.5[[#This Row],[OBEP2]]</f>
        <v>8369</v>
      </c>
      <c r="WC58" s="15">
        <f>Sug0.5[[#This Row],[OBEP3]]</f>
        <v>8259</v>
      </c>
      <c r="WD58" s="15">
        <f>Sug0.5[[#This Row],[OBEP4]]</f>
        <v>8160</v>
      </c>
      <c r="WE58" s="15">
        <f>Sug0.5[[#This Row],[OBEP5]]</f>
        <v>8079</v>
      </c>
      <c r="WF58" s="15">
        <f>Sug0.5[[#This Row],[OBEP6]]</f>
        <v>8041</v>
      </c>
      <c r="WG58" s="15">
        <f>Sug0.5[[#This Row],[OBEP7]]</f>
        <v>8022</v>
      </c>
      <c r="WH58" s="15">
        <f>Sug0.5[[#This Row],[OBEP8]]</f>
        <v>7998</v>
      </c>
      <c r="WI58" s="15">
        <f>Sug0.5[[#This Row],[OBEP9]]</f>
        <v>7953</v>
      </c>
      <c r="WJ58" s="15">
        <f>Sug0.5[[#This Row],[OBEP10]]</f>
        <v>7918</v>
      </c>
      <c r="WK58" s="15">
        <f>Sug0.5[[#This Row],[OBEP11]]</f>
        <v>7897</v>
      </c>
      <c r="WL58" s="15">
        <f>Sug0.5[[#This Row],[OBEP12]]</f>
        <v>7858</v>
      </c>
      <c r="WM58" s="15">
        <f>Sug0.5[[#This Row],[OBEP13]]</f>
        <v>7821</v>
      </c>
      <c r="WN58" s="15">
        <f>Sug0.5[[#This Row],[OBEP14]]</f>
        <v>7824</v>
      </c>
      <c r="WO58" s="15">
        <f>Sug0.5[[#This Row],[OBEP15]]</f>
        <v>7850</v>
      </c>
      <c r="WP58" s="15">
        <f>Sug0.5[[#This Row],[OBEP16]]</f>
        <v>7805</v>
      </c>
      <c r="WQ58" s="15">
        <f>Sug0.5[[#This Row],[OBEP17]]</f>
        <v>7784</v>
      </c>
      <c r="WR58" s="15">
        <f>Sug0.5[[#This Row],[OBEP18]]</f>
        <v>7773</v>
      </c>
      <c r="WS58" s="15">
        <f>Sug0.5[[#This Row],[OBEP19]]</f>
        <v>7790</v>
      </c>
      <c r="WT58" s="15">
        <f>Sug0.5[[#This Row],[OBEP20]]</f>
        <v>7809</v>
      </c>
      <c r="WU58" s="15">
        <f>Sug0.5[[#This Row],[OBEP21]]</f>
        <v>7793</v>
      </c>
      <c r="WV58" s="15">
        <f>Sug0.5[[#This Row],[OBEP22]]</f>
        <v>7800</v>
      </c>
      <c r="WW58" s="15">
        <f>Sug0.5[[#This Row],[OBEP23]]</f>
        <v>7723</v>
      </c>
      <c r="WX58" s="15">
        <f>Sug0.5[[#This Row],[OBEP24]]</f>
        <v>7697</v>
      </c>
      <c r="WY58" s="15">
        <f>Sug0.5[[#This Row],[OBEP25]]</f>
        <v>7697</v>
      </c>
      <c r="WZ58" s="15">
        <f>Sug0.5[[#This Row],[OBEP26]]</f>
        <v>7726</v>
      </c>
      <c r="XA58" s="15">
        <f>Sug0.5[[#This Row],[OBEP27]]</f>
        <v>7735</v>
      </c>
    </row>
    <row r="59" spans="2:625" x14ac:dyDescent="0.25">
      <c r="B59" s="11">
        <f>Reg[[#This Row],[STEP2]]</f>
        <v>7172</v>
      </c>
      <c r="C59" s="11">
        <f>Reg[[#This Row],[STEP3]]</f>
        <v>7418</v>
      </c>
      <c r="D59" s="11">
        <f>Reg[[#This Row],[STEP4]]</f>
        <v>7684</v>
      </c>
      <c r="E59" s="11">
        <f>Reg[[#This Row],[STEP5]]</f>
        <v>7870</v>
      </c>
      <c r="F59" s="11">
        <f>Reg[[#This Row],[STEP6]]</f>
        <v>8002</v>
      </c>
      <c r="G59" s="11">
        <f>Reg[[#This Row],[STEP7]]</f>
        <v>8176</v>
      </c>
      <c r="H59" s="11">
        <f>Reg[[#This Row],[STEP8]]</f>
        <v>8274</v>
      </c>
      <c r="I59" s="11">
        <f>Reg[[#This Row],[STEP9]]</f>
        <v>8422</v>
      </c>
      <c r="J59" s="11">
        <f>Reg[[#This Row],[STEP10]]</f>
        <v>8502</v>
      </c>
      <c r="K59" s="11">
        <f>Reg[[#This Row],[STEP11]]</f>
        <v>8650</v>
      </c>
      <c r="L59" s="11">
        <f>Reg[[#This Row],[STEP12]]</f>
        <v>8744</v>
      </c>
      <c r="M59" s="11">
        <f>Reg[[#This Row],[STEP13]]</f>
        <v>8851</v>
      </c>
      <c r="N59" s="11">
        <f>Reg[[#This Row],[STEP14]]</f>
        <v>8821</v>
      </c>
      <c r="O59" s="11">
        <f>Reg[[#This Row],[STEP15]]</f>
        <v>8887</v>
      </c>
      <c r="P59" s="11">
        <f>Reg[[#This Row],[STEP16]]</f>
        <v>8895</v>
      </c>
      <c r="Q59" s="11">
        <f>Reg[[#This Row],[STEP17]]</f>
        <v>8965</v>
      </c>
      <c r="R59" s="11">
        <f>Reg[[#This Row],[STEP18]]</f>
        <v>8934</v>
      </c>
      <c r="S59" s="11">
        <f>Reg[[#This Row],[STEP19]]</f>
        <v>8896</v>
      </c>
      <c r="T59" s="11">
        <f>Reg[[#This Row],[STEP20]]</f>
        <v>8890</v>
      </c>
      <c r="U59" s="11">
        <f>Reg[[#This Row],[STEP21]]</f>
        <v>8920</v>
      </c>
      <c r="V59" s="11">
        <f>Reg[[#This Row],[STEP22]]</f>
        <v>8935</v>
      </c>
      <c r="W59" s="11">
        <f>Reg[[#This Row],[STEP23]]</f>
        <v>8967</v>
      </c>
      <c r="X59" s="11">
        <f>Reg[[#This Row],[STEP24]]</f>
        <v>8914</v>
      </c>
      <c r="Y59" s="11">
        <f>Reg[[#This Row],[STEP25]]</f>
        <v>8857</v>
      </c>
      <c r="Z59" s="11">
        <f>Reg[[#This Row],[STEP26]]</f>
        <v>8878</v>
      </c>
      <c r="AA59" s="11">
        <f>Reg[[#This Row],[STEP27]]</f>
        <v>8822</v>
      </c>
      <c r="AB59" s="11">
        <f>Sug0.2[[#This Row],[STEP2]]</f>
        <v>7172</v>
      </c>
      <c r="AC59" s="11">
        <f>Sug0.2[[#This Row],[STEP3]]</f>
        <v>7390</v>
      </c>
      <c r="AD59" s="11">
        <f>Sug0.2[[#This Row],[STEP4]]</f>
        <v>7637</v>
      </c>
      <c r="AE59" s="11">
        <f>Sug0.2[[#This Row],[STEP5]]</f>
        <v>7815</v>
      </c>
      <c r="AF59" s="11">
        <f>Sug0.2[[#This Row],[STEP6]]</f>
        <v>7926</v>
      </c>
      <c r="AG59" s="11">
        <f>Sug0.2[[#This Row],[STEP7]]</f>
        <v>8074</v>
      </c>
      <c r="AH59" s="11">
        <f>Sug0.2[[#This Row],[STEP8]]</f>
        <v>8165</v>
      </c>
      <c r="AI59" s="11">
        <f>Sug0.2[[#This Row],[STEP9]]</f>
        <v>8289</v>
      </c>
      <c r="AJ59" s="11">
        <f>Sug0.2[[#This Row],[STEP10]]</f>
        <v>8368</v>
      </c>
      <c r="AK59" s="11">
        <f>Sug0.2[[#This Row],[STEP11]]</f>
        <v>8505</v>
      </c>
      <c r="AL59" s="11">
        <f>Sug0.2[[#This Row],[STEP12]]</f>
        <v>8608</v>
      </c>
      <c r="AM59" s="11">
        <f>Sug0.2[[#This Row],[STEP13]]</f>
        <v>8709</v>
      </c>
      <c r="AN59" s="11">
        <f>Sug0.2[[#This Row],[STEP14]]</f>
        <v>8702</v>
      </c>
      <c r="AO59" s="11">
        <f>Sug0.2[[#This Row],[STEP15]]</f>
        <v>8784</v>
      </c>
      <c r="AP59" s="11">
        <f>Sug0.2[[#This Row],[STEP16]]</f>
        <v>8789</v>
      </c>
      <c r="AQ59" s="11">
        <f>Sug0.2[[#This Row],[STEP17]]</f>
        <v>8879</v>
      </c>
      <c r="AR59" s="11">
        <f>Sug0.2[[#This Row],[STEP18]]</f>
        <v>8840</v>
      </c>
      <c r="AS59" s="11">
        <f>Sug0.2[[#This Row],[STEP19]]</f>
        <v>8803</v>
      </c>
      <c r="AT59" s="11">
        <f>Sug0.2[[#This Row],[STEP20]]</f>
        <v>8806</v>
      </c>
      <c r="AU59" s="11">
        <f>Sug0.2[[#This Row],[STEP21]]</f>
        <v>8823</v>
      </c>
      <c r="AV59" s="11">
        <f>Sug0.2[[#This Row],[STEP22]]</f>
        <v>8840</v>
      </c>
      <c r="AW59" s="11">
        <f>Sug0.2[[#This Row],[STEP23]]</f>
        <v>8865</v>
      </c>
      <c r="AX59" s="11">
        <f>Sug0.2[[#This Row],[STEP24]]</f>
        <v>8802</v>
      </c>
      <c r="AY59" s="11">
        <f>Sug0.2[[#This Row],[STEP25]]</f>
        <v>8761</v>
      </c>
      <c r="AZ59" s="11">
        <f>Sug0.2[[#This Row],[STEP26]]</f>
        <v>8771</v>
      </c>
      <c r="BA59" s="11">
        <f>Sug0.2[[#This Row],[STEP27]]</f>
        <v>8730</v>
      </c>
      <c r="BB59" s="11">
        <f>Sug0.5[[#This Row],[STEP2]]</f>
        <v>7172</v>
      </c>
      <c r="BC59" s="11">
        <f>Sug0.5[[#This Row],[STEP3]]</f>
        <v>7338</v>
      </c>
      <c r="BD59" s="11">
        <f>Sug0.5[[#This Row],[STEP4]]</f>
        <v>7536</v>
      </c>
      <c r="BE59" s="11">
        <f>Sug0.5[[#This Row],[STEP5]]</f>
        <v>7697</v>
      </c>
      <c r="BF59" s="11">
        <f>Sug0.5[[#This Row],[STEP6]]</f>
        <v>7769</v>
      </c>
      <c r="BG59" s="11">
        <f>Sug0.5[[#This Row],[STEP7]]</f>
        <v>7878</v>
      </c>
      <c r="BH59" s="11">
        <f>Sug0.5[[#This Row],[STEP8]]</f>
        <v>7945</v>
      </c>
      <c r="BI59" s="11">
        <f>Sug0.5[[#This Row],[STEP9]]</f>
        <v>8028</v>
      </c>
      <c r="BJ59" s="11">
        <f>Sug0.5[[#This Row],[STEP10]]</f>
        <v>8096</v>
      </c>
      <c r="BK59" s="11">
        <f>Sug0.5[[#This Row],[STEP11]]</f>
        <v>8214</v>
      </c>
      <c r="BL59" s="11">
        <f>Sug0.5[[#This Row],[STEP12]]</f>
        <v>8305</v>
      </c>
      <c r="BM59" s="11">
        <f>Sug0.5[[#This Row],[STEP13]]</f>
        <v>8422</v>
      </c>
      <c r="BN59" s="11">
        <f>Sug0.5[[#This Row],[STEP14]]</f>
        <v>8411</v>
      </c>
      <c r="BO59" s="11">
        <f>Sug0.5[[#This Row],[STEP15]]</f>
        <v>8479</v>
      </c>
      <c r="BP59" s="11">
        <f>Sug0.5[[#This Row],[STEP16]]</f>
        <v>8483</v>
      </c>
      <c r="BQ59" s="11">
        <f>Sug0.5[[#This Row],[STEP17]]</f>
        <v>8581</v>
      </c>
      <c r="BR59" s="11">
        <f>Sug0.5[[#This Row],[STEP18]]</f>
        <v>8572</v>
      </c>
      <c r="BS59" s="11">
        <f>Sug0.5[[#This Row],[STEP19]]</f>
        <v>8549</v>
      </c>
      <c r="BT59" s="11">
        <f>Sug0.5[[#This Row],[STEP20]]</f>
        <v>8564</v>
      </c>
      <c r="BU59" s="11">
        <f>Sug0.5[[#This Row],[STEP21]]</f>
        <v>8592</v>
      </c>
      <c r="BV59" s="11">
        <f>Sug0.5[[#This Row],[STEP22]]</f>
        <v>8638</v>
      </c>
      <c r="BW59" s="11">
        <f>Sug0.5[[#This Row],[STEP23]]</f>
        <v>8693</v>
      </c>
      <c r="BX59" s="11">
        <f>Sug0.5[[#This Row],[STEP24]]</f>
        <v>8660</v>
      </c>
      <c r="BY59" s="11">
        <f>Sug0.5[[#This Row],[STEP25]]</f>
        <v>8638</v>
      </c>
      <c r="BZ59" s="11">
        <f>Sug0.5[[#This Row],[STEP26]]</f>
        <v>8630</v>
      </c>
      <c r="CA59" s="11">
        <f>Sug0.5[[#This Row],[STEP27]]</f>
        <v>8590</v>
      </c>
      <c r="CB59" s="11">
        <f>Reg[[#This Row],[NASP2]]</f>
        <v>679</v>
      </c>
      <c r="CC59" s="11">
        <f>Reg[[#This Row],[NASP3]]</f>
        <v>837</v>
      </c>
      <c r="CD59" s="11">
        <f>Reg[[#This Row],[NASP4]]</f>
        <v>1008</v>
      </c>
      <c r="CE59" s="11">
        <f>Reg[[#This Row],[NASP5]]</f>
        <v>1185</v>
      </c>
      <c r="CF59" s="11">
        <f>Reg[[#This Row],[NASP6]]</f>
        <v>1376</v>
      </c>
      <c r="CG59" s="11">
        <f>Reg[[#This Row],[NASP7]]</f>
        <v>1517</v>
      </c>
      <c r="CH59" s="11">
        <f>Reg[[#This Row],[NASP8]]</f>
        <v>1715</v>
      </c>
      <c r="CI59" s="11">
        <f>Reg[[#This Row],[NASP9]]</f>
        <v>1911</v>
      </c>
      <c r="CJ59" s="11">
        <f>Reg[[#This Row],[NASP10]]</f>
        <v>2099</v>
      </c>
      <c r="CK59" s="11">
        <f>Reg[[#This Row],[NASP11]]</f>
        <v>2237</v>
      </c>
      <c r="CL59" s="11">
        <f>Reg[[#This Row],[NASP12]]</f>
        <v>2403</v>
      </c>
      <c r="CM59" s="11">
        <f>Reg[[#This Row],[NASP13]]</f>
        <v>2533</v>
      </c>
      <c r="CN59" s="11">
        <f>Reg[[#This Row],[NASP14]]</f>
        <v>2703</v>
      </c>
      <c r="CO59" s="11">
        <f>Reg[[#This Row],[NASP15]]</f>
        <v>2855</v>
      </c>
      <c r="CP59" s="11">
        <f>Reg[[#This Row],[NASP16]]</f>
        <v>2991</v>
      </c>
      <c r="CQ59" s="11">
        <f>Reg[[#This Row],[NASP17]]</f>
        <v>3128</v>
      </c>
      <c r="CR59" s="11">
        <f>Reg[[#This Row],[NASP18]]</f>
        <v>3294</v>
      </c>
      <c r="CS59" s="11">
        <f>Reg[[#This Row],[NASP19]]</f>
        <v>3416</v>
      </c>
      <c r="CT59" s="11">
        <f>Reg[[#This Row],[NASP20]]</f>
        <v>3495</v>
      </c>
      <c r="CU59" s="11">
        <f>Reg[[#This Row],[NASP21]]</f>
        <v>3564</v>
      </c>
      <c r="CV59" s="11">
        <f>Reg[[#This Row],[NASP22]]</f>
        <v>3651</v>
      </c>
      <c r="CW59" s="11">
        <f>Reg[[#This Row],[NASP23]]</f>
        <v>3731</v>
      </c>
      <c r="CX59" s="11">
        <f>Reg[[#This Row],[NASP24]]</f>
        <v>3845</v>
      </c>
      <c r="CY59" s="11">
        <f>Reg[[#This Row],[NASP25]]</f>
        <v>3885</v>
      </c>
      <c r="CZ59" s="11">
        <f>Reg[[#This Row],[NASP26]]</f>
        <v>3940</v>
      </c>
      <c r="DA59" s="11">
        <f>Reg[[#This Row],[NASP27]]</f>
        <v>4009</v>
      </c>
      <c r="DB59" s="11">
        <f>Sug0.2[[#This Row],[NASP2]]</f>
        <v>679</v>
      </c>
      <c r="DC59" s="11">
        <f>Sug0.2[[#This Row],[NASP3]]</f>
        <v>822</v>
      </c>
      <c r="DD59" s="11">
        <f>Sug0.2[[#This Row],[NASP4]]</f>
        <v>974</v>
      </c>
      <c r="DE59" s="11">
        <f>Sug0.2[[#This Row],[NASP5]]</f>
        <v>1138</v>
      </c>
      <c r="DF59" s="11">
        <f>Sug0.2[[#This Row],[NASP6]]</f>
        <v>1312</v>
      </c>
      <c r="DG59" s="11">
        <f>Sug0.2[[#This Row],[NASP7]]</f>
        <v>1443</v>
      </c>
      <c r="DH59" s="11">
        <f>Sug0.2[[#This Row],[NASP8]]</f>
        <v>1620</v>
      </c>
      <c r="DI59" s="11">
        <f>Sug0.2[[#This Row],[NASP9]]</f>
        <v>1791</v>
      </c>
      <c r="DJ59" s="11">
        <f>Sug0.2[[#This Row],[NASP10]]</f>
        <v>1954</v>
      </c>
      <c r="DK59" s="11">
        <f>Sug0.2[[#This Row],[NASP11]]</f>
        <v>2071</v>
      </c>
      <c r="DL59" s="11">
        <f>Sug0.2[[#This Row],[NASP12]]</f>
        <v>2215</v>
      </c>
      <c r="DM59" s="11">
        <f>Sug0.2[[#This Row],[NASP13]]</f>
        <v>2333</v>
      </c>
      <c r="DN59" s="11">
        <f>Sug0.2[[#This Row],[NASP14]]</f>
        <v>2475</v>
      </c>
      <c r="DO59" s="11">
        <f>Sug0.2[[#This Row],[NASP15]]</f>
        <v>2604</v>
      </c>
      <c r="DP59" s="11">
        <f>Sug0.2[[#This Row],[NASP16]]</f>
        <v>2730</v>
      </c>
      <c r="DQ59" s="11">
        <f>Sug0.2[[#This Row],[NASP17]]</f>
        <v>2841</v>
      </c>
      <c r="DR59" s="11">
        <f>Sug0.2[[#This Row],[NASP18]]</f>
        <v>2993</v>
      </c>
      <c r="DS59" s="11">
        <f>Sug0.2[[#This Row],[NASP19]]</f>
        <v>3097</v>
      </c>
      <c r="DT59" s="11">
        <f>Sug0.2[[#This Row],[NASP20]]</f>
        <v>3161</v>
      </c>
      <c r="DU59" s="11">
        <f>Sug0.2[[#This Row],[NASP21]]</f>
        <v>3223</v>
      </c>
      <c r="DV59" s="11">
        <f>Sug0.2[[#This Row],[NASP22]]</f>
        <v>3307</v>
      </c>
      <c r="DW59" s="11">
        <f>Sug0.2[[#This Row],[NASP23]]</f>
        <v>3392</v>
      </c>
      <c r="DX59" s="11">
        <f>Sug0.2[[#This Row],[NASP24]]</f>
        <v>3504</v>
      </c>
      <c r="DY59" s="11">
        <f>Sug0.2[[#This Row],[NASP25]]</f>
        <v>3543</v>
      </c>
      <c r="DZ59" s="11">
        <f>Sug0.2[[#This Row],[NASP26]]</f>
        <v>3600</v>
      </c>
      <c r="EA59" s="11">
        <f>Sug0.2[[#This Row],[NASP27]]</f>
        <v>3658</v>
      </c>
      <c r="EB59" s="15">
        <f>Sug0.5[[#This Row],[NASP2]]</f>
        <v>679</v>
      </c>
      <c r="EC59" s="15">
        <f>Sug0.5[[#This Row],[NASP3]]</f>
        <v>789</v>
      </c>
      <c r="ED59" s="15">
        <f>Sug0.5[[#This Row],[NASP4]]</f>
        <v>910</v>
      </c>
      <c r="EE59" s="15">
        <f>Sug0.5[[#This Row],[NASP5]]</f>
        <v>1043</v>
      </c>
      <c r="EF59" s="15">
        <f>Sug0.5[[#This Row],[NASP6]]</f>
        <v>1184</v>
      </c>
      <c r="EG59" s="15">
        <f>Sug0.5[[#This Row],[NASP7]]</f>
        <v>1303</v>
      </c>
      <c r="EH59" s="15">
        <f>Sug0.5[[#This Row],[NASP8]]</f>
        <v>1435</v>
      </c>
      <c r="EI59" s="15">
        <f>Sug0.5[[#This Row],[NASP9]]</f>
        <v>1568</v>
      </c>
      <c r="EJ59" s="15">
        <f>Sug0.5[[#This Row],[NASP10]]</f>
        <v>1697</v>
      </c>
      <c r="EK59" s="15">
        <f>Sug0.5[[#This Row],[NASP11]]</f>
        <v>1776</v>
      </c>
      <c r="EL59" s="15">
        <f>Sug0.5[[#This Row],[NASP12]]</f>
        <v>1877</v>
      </c>
      <c r="EM59" s="15">
        <f>Sug0.5[[#This Row],[NASP13]]</f>
        <v>1950</v>
      </c>
      <c r="EN59" s="15">
        <f>Sug0.5[[#This Row],[NASP14]]</f>
        <v>2060</v>
      </c>
      <c r="EO59" s="15">
        <f>Sug0.5[[#This Row],[NASP15]]</f>
        <v>2155</v>
      </c>
      <c r="EP59" s="15">
        <f>Sug0.5[[#This Row],[NASP16]]</f>
        <v>2254</v>
      </c>
      <c r="EQ59" s="15">
        <f>Sug0.5[[#This Row],[NASP17]]</f>
        <v>2331</v>
      </c>
      <c r="ER59" s="15">
        <f>Sug0.5[[#This Row],[NASP18]]</f>
        <v>2458</v>
      </c>
      <c r="ES59" s="15">
        <f>Sug0.5[[#This Row],[NASP19]]</f>
        <v>2547</v>
      </c>
      <c r="ET59" s="15">
        <f>Sug0.5[[#This Row],[NASP20]]</f>
        <v>2598</v>
      </c>
      <c r="EU59" s="15">
        <f>Sug0.5[[#This Row],[NASP21]]</f>
        <v>2639</v>
      </c>
      <c r="EV59" s="15">
        <f>Sug0.5[[#This Row],[NASP22]]</f>
        <v>2692</v>
      </c>
      <c r="EW59" s="15">
        <f>Sug0.5[[#This Row],[NASP23]]</f>
        <v>2757</v>
      </c>
      <c r="EX59" s="15">
        <f>Sug0.5[[#This Row],[NASP24]]</f>
        <v>2836</v>
      </c>
      <c r="EY59" s="15">
        <f>Sug0.5[[#This Row],[NASP25]]</f>
        <v>2879</v>
      </c>
      <c r="EZ59" s="15">
        <f>Sug0.5[[#This Row],[NASP26]]</f>
        <v>2938</v>
      </c>
      <c r="FA59" s="15">
        <f>Sug0.5[[#This Row],[NASP27]]</f>
        <v>2994</v>
      </c>
      <c r="FB59" s="15">
        <f>Reg[[#This Row],[CIRP2]]</f>
        <v>64</v>
      </c>
      <c r="FC59" s="15">
        <f>Reg[[#This Row],[CIRP3]]</f>
        <v>72</v>
      </c>
      <c r="FD59" s="15">
        <f>Reg[[#This Row],[CIRP4]]</f>
        <v>83</v>
      </c>
      <c r="FE59" s="15">
        <f>Reg[[#This Row],[CIRP5]]</f>
        <v>97</v>
      </c>
      <c r="FF59" s="15">
        <f>Reg[[#This Row],[CIRP6]]</f>
        <v>107</v>
      </c>
      <c r="FG59" s="15">
        <f>Reg[[#This Row],[CIRP7]]</f>
        <v>145</v>
      </c>
      <c r="FH59" s="15">
        <f>Reg[[#This Row],[CIRP8]]</f>
        <v>160</v>
      </c>
      <c r="FI59" s="15">
        <f>Reg[[#This Row],[CIRP9]]</f>
        <v>168</v>
      </c>
      <c r="FJ59" s="15">
        <f>Reg[[#This Row],[CIRP10]]</f>
        <v>193</v>
      </c>
      <c r="FK59" s="15">
        <f>Reg[[#This Row],[CIRP11]]</f>
        <v>211</v>
      </c>
      <c r="FL59" s="15">
        <f>Reg[[#This Row],[CIRP12]]</f>
        <v>226</v>
      </c>
      <c r="FM59" s="15">
        <f>Reg[[#This Row],[CIRP13]]</f>
        <v>259</v>
      </c>
      <c r="FN59" s="15">
        <f>Reg[[#This Row],[CIRP14]]</f>
        <v>289</v>
      </c>
      <c r="FO59" s="15">
        <f>Reg[[#This Row],[CIRP15]]</f>
        <v>301</v>
      </c>
      <c r="FP59" s="15">
        <f>Reg[[#This Row],[CIRP16]]</f>
        <v>329</v>
      </c>
      <c r="FQ59" s="15">
        <f>Reg[[#This Row],[CIRP17]]</f>
        <v>352</v>
      </c>
      <c r="FR59" s="15">
        <f>Reg[[#This Row],[CIRP18]]</f>
        <v>389</v>
      </c>
      <c r="FS59" s="15">
        <f>Reg[[#This Row],[CIRP19]]</f>
        <v>403</v>
      </c>
      <c r="FT59" s="15">
        <f>Reg[[#This Row],[CIRP20]]</f>
        <v>423</v>
      </c>
      <c r="FU59" s="15">
        <f>Reg[[#This Row],[CIRP21]]</f>
        <v>448</v>
      </c>
      <c r="FV59" s="15">
        <f>Reg[[#This Row],[CIRP22]]</f>
        <v>473</v>
      </c>
      <c r="FW59" s="15">
        <f>Reg[[#This Row],[CIRP23]]</f>
        <v>495</v>
      </c>
      <c r="FX59" s="15">
        <f>Reg[[#This Row],[CIRP24]]</f>
        <v>511</v>
      </c>
      <c r="FY59" s="15">
        <f>Reg[[#This Row],[CIRP25]]</f>
        <v>553</v>
      </c>
      <c r="FZ59" s="15">
        <f>Reg[[#This Row],[CIRP26]]</f>
        <v>583</v>
      </c>
      <c r="GA59" s="15">
        <f>Reg[[#This Row],[CIRP27]]</f>
        <v>589</v>
      </c>
      <c r="GB59" s="15">
        <f>Sug0.2[[#This Row],[CIRP2]]</f>
        <v>64</v>
      </c>
      <c r="GC59" s="15">
        <f>Sug0.2[[#This Row],[CIRP3]]</f>
        <v>71</v>
      </c>
      <c r="GD59" s="15">
        <f>Sug0.2[[#This Row],[CIRP4]]</f>
        <v>81</v>
      </c>
      <c r="GE59" s="15">
        <f>Sug0.2[[#This Row],[CIRP5]]</f>
        <v>91</v>
      </c>
      <c r="GF59" s="15">
        <f>Sug0.2[[#This Row],[CIRP6]]</f>
        <v>101</v>
      </c>
      <c r="GG59" s="15">
        <f>Sug0.2[[#This Row],[CIRP7]]</f>
        <v>134</v>
      </c>
      <c r="GH59" s="15">
        <f>Sug0.2[[#This Row],[CIRP8]]</f>
        <v>148</v>
      </c>
      <c r="GI59" s="15">
        <f>Sug0.2[[#This Row],[CIRP9]]</f>
        <v>155</v>
      </c>
      <c r="GJ59" s="15">
        <f>Sug0.2[[#This Row],[CIRP10]]</f>
        <v>180</v>
      </c>
      <c r="GK59" s="15">
        <f>Sug0.2[[#This Row],[CIRP11]]</f>
        <v>199</v>
      </c>
      <c r="GL59" s="15">
        <f>Sug0.2[[#This Row],[CIRP12]]</f>
        <v>213</v>
      </c>
      <c r="GM59" s="15">
        <f>Sug0.2[[#This Row],[CIRP13]]</f>
        <v>241</v>
      </c>
      <c r="GN59" s="15">
        <f>Sug0.2[[#This Row],[CIRP14]]</f>
        <v>268</v>
      </c>
      <c r="GO59" s="15">
        <f>Sug0.2[[#This Row],[CIRP15]]</f>
        <v>278</v>
      </c>
      <c r="GP59" s="15">
        <f>Sug0.2[[#This Row],[CIRP16]]</f>
        <v>303</v>
      </c>
      <c r="GQ59" s="15">
        <f>Sug0.2[[#This Row],[CIRP17]]</f>
        <v>325</v>
      </c>
      <c r="GR59" s="15">
        <f>Sug0.2[[#This Row],[CIRP18]]</f>
        <v>363</v>
      </c>
      <c r="GS59" s="15">
        <f>Sug0.2[[#This Row],[CIRP19]]</f>
        <v>373</v>
      </c>
      <c r="GT59" s="15">
        <f>Sug0.2[[#This Row],[CIRP20]]</f>
        <v>388</v>
      </c>
      <c r="GU59" s="15">
        <f>Sug0.2[[#This Row],[CIRP21]]</f>
        <v>410</v>
      </c>
      <c r="GV59" s="15">
        <f>Sug0.2[[#This Row],[CIRP22]]</f>
        <v>431</v>
      </c>
      <c r="GW59" s="15">
        <f>Sug0.2[[#This Row],[CIRP23]]</f>
        <v>446</v>
      </c>
      <c r="GX59" s="15">
        <f>Sug0.2[[#This Row],[CIRP24]]</f>
        <v>456</v>
      </c>
      <c r="GY59" s="15">
        <f>Sug0.2[[#This Row],[CIRP25]]</f>
        <v>485</v>
      </c>
      <c r="GZ59" s="15">
        <f>Sug0.2[[#This Row],[CIRP26]]</f>
        <v>512</v>
      </c>
      <c r="HA59" s="15">
        <f>Sug0.2[[#This Row],[CIRP27]]</f>
        <v>520</v>
      </c>
      <c r="HB59" s="15">
        <f>Sug0.5[[#This Row],[CIRP2]]</f>
        <v>64</v>
      </c>
      <c r="HC59" s="15">
        <f>Sug0.5[[#This Row],[CIRP3]]</f>
        <v>69</v>
      </c>
      <c r="HD59" s="15">
        <f>Sug0.5[[#This Row],[CIRP4]]</f>
        <v>77</v>
      </c>
      <c r="HE59" s="15">
        <f>Sug0.5[[#This Row],[CIRP5]]</f>
        <v>82</v>
      </c>
      <c r="HF59" s="15">
        <f>Sug0.5[[#This Row],[CIRP6]]</f>
        <v>89</v>
      </c>
      <c r="HG59" s="15">
        <f>Sug0.5[[#This Row],[CIRP7]]</f>
        <v>110</v>
      </c>
      <c r="HH59" s="15">
        <f>Sug0.5[[#This Row],[CIRP8]]</f>
        <v>121</v>
      </c>
      <c r="HI59" s="15">
        <f>Sug0.5[[#This Row],[CIRP9]]</f>
        <v>124</v>
      </c>
      <c r="HJ59" s="15">
        <f>Sug0.5[[#This Row],[CIRP10]]</f>
        <v>143</v>
      </c>
      <c r="HK59" s="15">
        <f>Sug0.5[[#This Row],[CIRP11]]</f>
        <v>159</v>
      </c>
      <c r="HL59" s="15">
        <f>Sug0.5[[#This Row],[CIRP12]]</f>
        <v>175</v>
      </c>
      <c r="HM59" s="15">
        <f>Sug0.5[[#This Row],[CIRP13]]</f>
        <v>194</v>
      </c>
      <c r="HN59" s="15">
        <f>Sug0.5[[#This Row],[CIRP14]]</f>
        <v>216</v>
      </c>
      <c r="HO59" s="15">
        <f>Sug0.5[[#This Row],[CIRP15]]</f>
        <v>217</v>
      </c>
      <c r="HP59" s="15">
        <f>Sug0.5[[#This Row],[CIRP16]]</f>
        <v>239</v>
      </c>
      <c r="HQ59" s="15">
        <f>Sug0.5[[#This Row],[CIRP17]]</f>
        <v>253</v>
      </c>
      <c r="HR59" s="15">
        <f>Sug0.5[[#This Row],[CIRP18]]</f>
        <v>270</v>
      </c>
      <c r="HS59" s="15">
        <f>Sug0.5[[#This Row],[CIRP19]]</f>
        <v>267</v>
      </c>
      <c r="HT59" s="15">
        <f>Sug0.5[[#This Row],[CIRP20]]</f>
        <v>281</v>
      </c>
      <c r="HU59" s="15">
        <f>Sug0.5[[#This Row],[CIRP21]]</f>
        <v>295</v>
      </c>
      <c r="HV59" s="15">
        <f>Sug0.5[[#This Row],[CIRP22]]</f>
        <v>309</v>
      </c>
      <c r="HW59" s="15">
        <f>Sug0.5[[#This Row],[CIRP23]]</f>
        <v>312</v>
      </c>
      <c r="HX59" s="15">
        <f>Sug0.5[[#This Row],[CIRP24]]</f>
        <v>316</v>
      </c>
      <c r="HY59" s="15">
        <f>Sug0.5[[#This Row],[CIRP25]]</f>
        <v>331</v>
      </c>
      <c r="HZ59" s="15">
        <f>Sug0.5[[#This Row],[CIRP26]]</f>
        <v>351</v>
      </c>
      <c r="IA59" s="15">
        <f>Sug0.5[[#This Row],[CIRP27]]</f>
        <v>355</v>
      </c>
      <c r="IB59" s="15">
        <f>Reg[[#This Row],[HCCP2]]</f>
        <v>6</v>
      </c>
      <c r="IC59" s="15">
        <f>Reg[[#This Row],[HCCP3]]</f>
        <v>9</v>
      </c>
      <c r="ID59" s="15">
        <f>Reg[[#This Row],[HCCP4]]</f>
        <v>4</v>
      </c>
      <c r="IE59" s="15">
        <f>Reg[[#This Row],[HCCP5]]</f>
        <v>1</v>
      </c>
      <c r="IF59" s="15">
        <f>Reg[[#This Row],[HCCP6]]</f>
        <v>6</v>
      </c>
      <c r="IG59" s="15">
        <f>Reg[[#This Row],[HCCP7]]</f>
        <v>4</v>
      </c>
      <c r="IH59" s="15">
        <f>Reg[[#This Row],[HCCP8]]</f>
        <v>8</v>
      </c>
      <c r="II59" s="15">
        <f>Reg[[#This Row],[HCCP9]]</f>
        <v>6</v>
      </c>
      <c r="IJ59" s="15">
        <f>Reg[[#This Row],[HCCP10]]</f>
        <v>4</v>
      </c>
      <c r="IK59" s="15">
        <f>Reg[[#This Row],[HCCP11]]</f>
        <v>4</v>
      </c>
      <c r="IL59" s="15">
        <f>Reg[[#This Row],[HCCP12]]</f>
        <v>5</v>
      </c>
      <c r="IM59" s="15">
        <f>Reg[[#This Row],[HCCP13]]</f>
        <v>8</v>
      </c>
      <c r="IN59" s="15">
        <f>Reg[[#This Row],[HCCP14]]</f>
        <v>10</v>
      </c>
      <c r="IO59" s="15">
        <f>Reg[[#This Row],[HCCP15]]</f>
        <v>11</v>
      </c>
      <c r="IP59" s="15">
        <f>Reg[[#This Row],[HCCP16]]</f>
        <v>9</v>
      </c>
      <c r="IQ59" s="15">
        <f>Reg[[#This Row],[HCCP17]]</f>
        <v>8</v>
      </c>
      <c r="IR59" s="15">
        <f>Reg[[#This Row],[HCCP18]]</f>
        <v>7</v>
      </c>
      <c r="IS59" s="15">
        <f>Reg[[#This Row],[HCCP19]]</f>
        <v>17</v>
      </c>
      <c r="IT59" s="15">
        <f>Reg[[#This Row],[HCCP20]]</f>
        <v>23</v>
      </c>
      <c r="IU59" s="15">
        <f>Reg[[#This Row],[HCCP21]]</f>
        <v>24</v>
      </c>
      <c r="IV59" s="15">
        <f>Reg[[#This Row],[HCCP22]]</f>
        <v>18</v>
      </c>
      <c r="IW59" s="15">
        <f>Reg[[#This Row],[HCCP23]]</f>
        <v>12</v>
      </c>
      <c r="IX59" s="15">
        <f>Reg[[#This Row],[HCCP24]]</f>
        <v>15</v>
      </c>
      <c r="IY59" s="15">
        <f>Reg[[#This Row],[HCCP25]]</f>
        <v>17</v>
      </c>
      <c r="IZ59" s="15">
        <f>Reg[[#This Row],[HCCP26]]</f>
        <v>16</v>
      </c>
      <c r="JA59" s="15">
        <f>Reg[[#This Row],[HCCP27]]</f>
        <v>18</v>
      </c>
      <c r="JB59" s="15">
        <f>Sug0.2[[#This Row],[HCCP2]]</f>
        <v>6</v>
      </c>
      <c r="JC59" s="15">
        <f>Sug0.2[[#This Row],[HCCP3]]</f>
        <v>9</v>
      </c>
      <c r="JD59" s="15">
        <f>Sug0.2[[#This Row],[HCCP4]]</f>
        <v>4</v>
      </c>
      <c r="JE59" s="15">
        <f>Sug0.2[[#This Row],[HCCP5]]</f>
        <v>1</v>
      </c>
      <c r="JF59" s="15">
        <f>Sug0.2[[#This Row],[HCCP6]]</f>
        <v>5</v>
      </c>
      <c r="JG59" s="15">
        <f>Sug0.2[[#This Row],[HCCP7]]</f>
        <v>3</v>
      </c>
      <c r="JH59" s="15">
        <f>Sug0.2[[#This Row],[HCCP8]]</f>
        <v>7</v>
      </c>
      <c r="JI59" s="15">
        <f>Sug0.2[[#This Row],[HCCP9]]</f>
        <v>5</v>
      </c>
      <c r="JJ59" s="15">
        <f>Sug0.2[[#This Row],[HCCP10]]</f>
        <v>4</v>
      </c>
      <c r="JK59" s="15">
        <f>Sug0.2[[#This Row],[HCCP11]]</f>
        <v>3</v>
      </c>
      <c r="JL59" s="15">
        <f>Sug0.2[[#This Row],[HCCP12]]</f>
        <v>4</v>
      </c>
      <c r="JM59" s="15">
        <f>Sug0.2[[#This Row],[HCCP13]]</f>
        <v>7</v>
      </c>
      <c r="JN59" s="15">
        <f>Sug0.2[[#This Row],[HCCP14]]</f>
        <v>10</v>
      </c>
      <c r="JO59" s="15">
        <f>Sug0.2[[#This Row],[HCCP15]]</f>
        <v>11</v>
      </c>
      <c r="JP59" s="15">
        <f>Sug0.2[[#This Row],[HCCP16]]</f>
        <v>9</v>
      </c>
      <c r="JQ59" s="15">
        <f>Sug0.2[[#This Row],[HCCP17]]</f>
        <v>8</v>
      </c>
      <c r="JR59" s="15">
        <f>Sug0.2[[#This Row],[HCCP18]]</f>
        <v>7</v>
      </c>
      <c r="JS59" s="15">
        <f>Sug0.2[[#This Row],[HCCP19]]</f>
        <v>17</v>
      </c>
      <c r="JT59" s="15">
        <f>Sug0.2[[#This Row],[HCCP20]]</f>
        <v>23</v>
      </c>
      <c r="JU59" s="15">
        <f>Sug0.2[[#This Row],[HCCP21]]</f>
        <v>22</v>
      </c>
      <c r="JV59" s="15">
        <f>Sug0.2[[#This Row],[HCCP22]]</f>
        <v>17</v>
      </c>
      <c r="JW59" s="15">
        <f>Sug0.2[[#This Row],[HCCP23]]</f>
        <v>12</v>
      </c>
      <c r="JX59" s="15">
        <f>Sug0.2[[#This Row],[HCCP24]]</f>
        <v>14</v>
      </c>
      <c r="JY59" s="15">
        <f>Sug0.2[[#This Row],[HCCP25]]</f>
        <v>14</v>
      </c>
      <c r="JZ59" s="15">
        <f>Sug0.2[[#This Row],[HCCP26]]</f>
        <v>16</v>
      </c>
      <c r="KA59" s="15">
        <f>Sug0.2[[#This Row],[HCCP27]]</f>
        <v>17</v>
      </c>
      <c r="KB59" s="15">
        <f>Sug0.5[[#This Row],[HCCP2]]</f>
        <v>6</v>
      </c>
      <c r="KC59" s="15">
        <f>Sug0.5[[#This Row],[HCCP3]]</f>
        <v>9</v>
      </c>
      <c r="KD59" s="15">
        <f>Sug0.5[[#This Row],[HCCP4]]</f>
        <v>4</v>
      </c>
      <c r="KE59" s="15">
        <f>Sug0.5[[#This Row],[HCCP5]]</f>
        <v>1</v>
      </c>
      <c r="KF59" s="15">
        <f>Sug0.5[[#This Row],[HCCP6]]</f>
        <v>4</v>
      </c>
      <c r="KG59" s="15">
        <f>Sug0.5[[#This Row],[HCCP7]]</f>
        <v>2</v>
      </c>
      <c r="KH59" s="15">
        <f>Sug0.5[[#This Row],[HCCP8]]</f>
        <v>5</v>
      </c>
      <c r="KI59" s="15">
        <f>Sug0.5[[#This Row],[HCCP9]]</f>
        <v>3</v>
      </c>
      <c r="KJ59" s="15">
        <f>Sug0.5[[#This Row],[HCCP10]]</f>
        <v>2</v>
      </c>
      <c r="KK59" s="15">
        <f>Sug0.5[[#This Row],[HCCP11]]</f>
        <v>2</v>
      </c>
      <c r="KL59" s="15">
        <f>Sug0.5[[#This Row],[HCCP12]]</f>
        <v>2</v>
      </c>
      <c r="KM59" s="15">
        <f>Sug0.5[[#This Row],[HCCP13]]</f>
        <v>6</v>
      </c>
      <c r="KN59" s="15">
        <f>Sug0.5[[#This Row],[HCCP14]]</f>
        <v>7</v>
      </c>
      <c r="KO59" s="15">
        <f>Sug0.5[[#This Row],[HCCP15]]</f>
        <v>10</v>
      </c>
      <c r="KP59" s="15">
        <f>Sug0.5[[#This Row],[HCCP16]]</f>
        <v>6</v>
      </c>
      <c r="KQ59" s="15">
        <f>Sug0.5[[#This Row],[HCCP17]]</f>
        <v>7</v>
      </c>
      <c r="KR59" s="15">
        <f>Sug0.5[[#This Row],[HCCP18]]</f>
        <v>7</v>
      </c>
      <c r="KS59" s="15">
        <f>Sug0.5[[#This Row],[HCCP19]]</f>
        <v>16</v>
      </c>
      <c r="KT59" s="15">
        <f>Sug0.5[[#This Row],[HCCP20]]</f>
        <v>17</v>
      </c>
      <c r="KU59" s="15">
        <f>Sug0.5[[#This Row],[HCCP21]]</f>
        <v>15</v>
      </c>
      <c r="KV59" s="15">
        <f>Sug0.5[[#This Row],[HCCP22]]</f>
        <v>11</v>
      </c>
      <c r="KW59" s="15">
        <f>Sug0.5[[#This Row],[HCCP23]]</f>
        <v>9</v>
      </c>
      <c r="KX59" s="15">
        <f>Sug0.5[[#This Row],[HCCP24]]</f>
        <v>9</v>
      </c>
      <c r="KY59" s="15">
        <f>Sug0.5[[#This Row],[HCCP25]]</f>
        <v>9</v>
      </c>
      <c r="KZ59" s="15">
        <f>Sug0.5[[#This Row],[HCCP26]]</f>
        <v>8</v>
      </c>
      <c r="LA59" s="15">
        <f>Sug0.5[[#This Row],[HCCP27]]</f>
        <v>11</v>
      </c>
      <c r="LB59" s="15">
        <f>Reg[[#This Row],[CHDP2]]</f>
        <v>1541</v>
      </c>
      <c r="LC59" s="15">
        <f>Reg[[#This Row],[CHDP3]]</f>
        <v>1547</v>
      </c>
      <c r="LD59" s="15">
        <f>Reg[[#This Row],[CHDP4]]</f>
        <v>1597</v>
      </c>
      <c r="LE59" s="15">
        <f>Reg[[#This Row],[CHDP5]]</f>
        <v>1623</v>
      </c>
      <c r="LF59" s="15">
        <f>Reg[[#This Row],[CHDP6]]</f>
        <v>1650</v>
      </c>
      <c r="LG59" s="15">
        <f>Reg[[#This Row],[CHDP7]]</f>
        <v>1694</v>
      </c>
      <c r="LH59" s="15">
        <f>Reg[[#This Row],[CHDP8]]</f>
        <v>1723</v>
      </c>
      <c r="LI59" s="15">
        <f>Reg[[#This Row],[CHDP9]]</f>
        <v>1754</v>
      </c>
      <c r="LJ59" s="15">
        <f>Reg[[#This Row],[CHDP10]]</f>
        <v>1793</v>
      </c>
      <c r="LK59" s="15">
        <f>Reg[[#This Row],[CHDP11]]</f>
        <v>1838</v>
      </c>
      <c r="LL59" s="15">
        <f>Reg[[#This Row],[CHDP12]]</f>
        <v>1864</v>
      </c>
      <c r="LM59" s="15">
        <f>Reg[[#This Row],[CHDP13]]</f>
        <v>1873</v>
      </c>
      <c r="LN59" s="15">
        <f>Reg[[#This Row],[CHDP14]]</f>
        <v>1906</v>
      </c>
      <c r="LO59" s="15">
        <f>Reg[[#This Row],[CHDP15]]</f>
        <v>1952</v>
      </c>
      <c r="LP59" s="15">
        <f>Reg[[#This Row],[CHDP16]]</f>
        <v>1983</v>
      </c>
      <c r="LQ59" s="15">
        <f>Reg[[#This Row],[CHDP17]]</f>
        <v>2026</v>
      </c>
      <c r="LR59" s="15">
        <f>Reg[[#This Row],[CHDP18]]</f>
        <v>2052</v>
      </c>
      <c r="LS59" s="15">
        <f>Reg[[#This Row],[CHDP19]]</f>
        <v>2082</v>
      </c>
      <c r="LT59" s="15">
        <f>Reg[[#This Row],[CHDP20]]</f>
        <v>2130</v>
      </c>
      <c r="LU59" s="15">
        <f>Reg[[#This Row],[CHDP21]]</f>
        <v>2179</v>
      </c>
      <c r="LV59" s="15">
        <f>Reg[[#This Row],[CHDP22]]</f>
        <v>2180</v>
      </c>
      <c r="LW59" s="15">
        <f>Reg[[#This Row],[CHDP23]]</f>
        <v>2209</v>
      </c>
      <c r="LX59" s="15">
        <f>Reg[[#This Row],[CHDP24]]</f>
        <v>2222</v>
      </c>
      <c r="LY59" s="15">
        <f>Reg[[#This Row],[CHDP25]]</f>
        <v>2215</v>
      </c>
      <c r="LZ59" s="15">
        <f>Reg[[#This Row],[CHDP26]]</f>
        <v>2256</v>
      </c>
      <c r="MA59" s="15">
        <f>Reg[[#This Row],[CHDP27]]</f>
        <v>2272</v>
      </c>
      <c r="MB59" s="15">
        <f>Sug0.2[[#This Row],[CHDP2]]</f>
        <v>1541</v>
      </c>
      <c r="MC59" s="15">
        <f>Sug0.2[[#This Row],[CHDP3]]</f>
        <v>1547</v>
      </c>
      <c r="MD59" s="15">
        <f>Sug0.2[[#This Row],[CHDP4]]</f>
        <v>1596</v>
      </c>
      <c r="ME59" s="15">
        <f>Sug0.2[[#This Row],[CHDP5]]</f>
        <v>1620</v>
      </c>
      <c r="MF59" s="15">
        <f>Sug0.2[[#This Row],[CHDP6]]</f>
        <v>1646</v>
      </c>
      <c r="MG59" s="15">
        <f>Sug0.2[[#This Row],[CHDP7]]</f>
        <v>1687</v>
      </c>
      <c r="MH59" s="15">
        <f>Sug0.2[[#This Row],[CHDP8]]</f>
        <v>1716</v>
      </c>
      <c r="MI59" s="15">
        <f>Sug0.2[[#This Row],[CHDP9]]</f>
        <v>1745</v>
      </c>
      <c r="MJ59" s="15">
        <f>Sug0.2[[#This Row],[CHDP10]]</f>
        <v>1783</v>
      </c>
      <c r="MK59" s="15">
        <f>Sug0.2[[#This Row],[CHDP11]]</f>
        <v>1823</v>
      </c>
      <c r="ML59" s="15">
        <f>Sug0.2[[#This Row],[CHDP12]]</f>
        <v>1849</v>
      </c>
      <c r="MM59" s="15">
        <f>Sug0.2[[#This Row],[CHDP13]]</f>
        <v>1857</v>
      </c>
      <c r="MN59" s="15">
        <f>Sug0.2[[#This Row],[CHDP14]]</f>
        <v>1889</v>
      </c>
      <c r="MO59" s="15">
        <f>Sug0.2[[#This Row],[CHDP15]]</f>
        <v>1935</v>
      </c>
      <c r="MP59" s="15">
        <f>Sug0.2[[#This Row],[CHDP16]]</f>
        <v>1963</v>
      </c>
      <c r="MQ59" s="15">
        <f>Sug0.2[[#This Row],[CHDP17]]</f>
        <v>2006</v>
      </c>
      <c r="MR59" s="15">
        <f>Sug0.2[[#This Row],[CHDP18]]</f>
        <v>2029</v>
      </c>
      <c r="MS59" s="15">
        <f>Sug0.2[[#This Row],[CHDP19]]</f>
        <v>2058</v>
      </c>
      <c r="MT59" s="15">
        <f>Sug0.2[[#This Row],[CHDP20]]</f>
        <v>2106</v>
      </c>
      <c r="MU59" s="15">
        <f>Sug0.2[[#This Row],[CHDP21]]</f>
        <v>2154</v>
      </c>
      <c r="MV59" s="15">
        <f>Sug0.2[[#This Row],[CHDP22]]</f>
        <v>2150</v>
      </c>
      <c r="MW59" s="15">
        <f>Sug0.2[[#This Row],[CHDP23]]</f>
        <v>2175</v>
      </c>
      <c r="MX59" s="15">
        <f>Sug0.2[[#This Row],[CHDP24]]</f>
        <v>2185</v>
      </c>
      <c r="MY59" s="15">
        <f>Sug0.2[[#This Row],[CHDP25]]</f>
        <v>2172</v>
      </c>
      <c r="MZ59" s="15">
        <f>Sug0.2[[#This Row],[CHDP26]]</f>
        <v>2212</v>
      </c>
      <c r="NA59" s="15">
        <f>Sug0.2[[#This Row],[CHDP27]]</f>
        <v>2225</v>
      </c>
      <c r="NB59" s="15">
        <f>Sug0.5[[#This Row],[CHDP2]]</f>
        <v>1541</v>
      </c>
      <c r="NC59" s="15">
        <f>Sug0.5[[#This Row],[CHDP3]]</f>
        <v>1547</v>
      </c>
      <c r="ND59" s="15">
        <f>Sug0.5[[#This Row],[CHDP4]]</f>
        <v>1595</v>
      </c>
      <c r="NE59" s="15">
        <f>Sug0.5[[#This Row],[CHDP5]]</f>
        <v>1617</v>
      </c>
      <c r="NF59" s="15">
        <f>Sug0.5[[#This Row],[CHDP6]]</f>
        <v>1640</v>
      </c>
      <c r="NG59" s="15">
        <f>Sug0.5[[#This Row],[CHDP7]]</f>
        <v>1678</v>
      </c>
      <c r="NH59" s="15">
        <f>Sug0.5[[#This Row],[CHDP8]]</f>
        <v>1702</v>
      </c>
      <c r="NI59" s="15">
        <f>Sug0.5[[#This Row],[CHDP9]]</f>
        <v>1723</v>
      </c>
      <c r="NJ59" s="15">
        <f>Sug0.5[[#This Row],[CHDP10]]</f>
        <v>1757</v>
      </c>
      <c r="NK59" s="15">
        <f>Sug0.5[[#This Row],[CHDP11]]</f>
        <v>1794</v>
      </c>
      <c r="NL59" s="15">
        <f>Sug0.5[[#This Row],[CHDP12]]</f>
        <v>1818</v>
      </c>
      <c r="NM59" s="15">
        <f>Sug0.5[[#This Row],[CHDP13]]</f>
        <v>1825</v>
      </c>
      <c r="NN59" s="15">
        <f>Sug0.5[[#This Row],[CHDP14]]</f>
        <v>1855</v>
      </c>
      <c r="NO59" s="15">
        <f>Sug0.5[[#This Row],[CHDP15]]</f>
        <v>1892</v>
      </c>
      <c r="NP59" s="15">
        <f>Sug0.5[[#This Row],[CHDP16]]</f>
        <v>1917</v>
      </c>
      <c r="NQ59" s="15">
        <f>Sug0.5[[#This Row],[CHDP17]]</f>
        <v>1958</v>
      </c>
      <c r="NR59" s="15">
        <f>Sug0.5[[#This Row],[CHDP18]]</f>
        <v>1979</v>
      </c>
      <c r="NS59" s="15">
        <f>Sug0.5[[#This Row],[CHDP19]]</f>
        <v>1999</v>
      </c>
      <c r="NT59" s="15">
        <f>Sug0.5[[#This Row],[CHDP20]]</f>
        <v>2048</v>
      </c>
      <c r="NU59" s="15">
        <f>Sug0.5[[#This Row],[CHDP21]]</f>
        <v>2092</v>
      </c>
      <c r="NV59" s="15">
        <f>Sug0.5[[#This Row],[CHDP22]]</f>
        <v>2084</v>
      </c>
      <c r="NW59" s="15">
        <f>Sug0.5[[#This Row],[CHDP23]]</f>
        <v>2099</v>
      </c>
      <c r="NX59" s="15">
        <f>Sug0.5[[#This Row],[CHDP24]]</f>
        <v>2102</v>
      </c>
      <c r="NY59" s="15">
        <f>Sug0.5[[#This Row],[CHDP25]]</f>
        <v>2088</v>
      </c>
      <c r="NZ59" s="15">
        <f>Sug0.5[[#This Row],[CHDP26]]</f>
        <v>2127</v>
      </c>
      <c r="OA59" s="15">
        <f>Sug0.5[[#This Row],[CHDP27]]</f>
        <v>2140</v>
      </c>
      <c r="OB59" s="15">
        <f>Reg[[#This Row],[T2DP2]]</f>
        <v>2088</v>
      </c>
      <c r="OC59" s="15">
        <f>Reg[[#This Row],[T2DP3]]</f>
        <v>2168</v>
      </c>
      <c r="OD59" s="15">
        <f>Reg[[#This Row],[T2DP4]]</f>
        <v>2265</v>
      </c>
      <c r="OE59" s="15">
        <f>Reg[[#This Row],[T2DP5]]</f>
        <v>2373</v>
      </c>
      <c r="OF59" s="15">
        <f>Reg[[#This Row],[T2DP6]]</f>
        <v>2440</v>
      </c>
      <c r="OG59" s="15">
        <f>Reg[[#This Row],[T2DP7]]</f>
        <v>2523</v>
      </c>
      <c r="OH59" s="15">
        <f>Reg[[#This Row],[T2DP8]]</f>
        <v>2630</v>
      </c>
      <c r="OI59" s="15">
        <f>Reg[[#This Row],[T2DP9]]</f>
        <v>2726</v>
      </c>
      <c r="OJ59" s="15">
        <f>Reg[[#This Row],[T2DP10]]</f>
        <v>2833</v>
      </c>
      <c r="OK59" s="15">
        <f>Reg[[#This Row],[T2DP11]]</f>
        <v>2932</v>
      </c>
      <c r="OL59" s="15">
        <f>Reg[[#This Row],[T2DP12]]</f>
        <v>3049</v>
      </c>
      <c r="OM59" s="15">
        <f>Reg[[#This Row],[T2DP13]]</f>
        <v>3115</v>
      </c>
      <c r="ON59" s="15">
        <f>Reg[[#This Row],[T2DP14]]</f>
        <v>3232</v>
      </c>
      <c r="OO59" s="15">
        <f>Reg[[#This Row],[T2DP15]]</f>
        <v>3324</v>
      </c>
      <c r="OP59" s="15">
        <f>Reg[[#This Row],[T2DP16]]</f>
        <v>3419</v>
      </c>
      <c r="OQ59" s="15">
        <f>Reg[[#This Row],[T2DP17]]</f>
        <v>3529</v>
      </c>
      <c r="OR59" s="15">
        <f>Reg[[#This Row],[T2DP18]]</f>
        <v>3636</v>
      </c>
      <c r="OS59" s="15">
        <f>Reg[[#This Row],[T2DP19]]</f>
        <v>3714</v>
      </c>
      <c r="OT59" s="15">
        <f>Reg[[#This Row],[T2DP20]]</f>
        <v>3755</v>
      </c>
      <c r="OU59" s="15">
        <f>Reg[[#This Row],[T2DP21]]</f>
        <v>3816</v>
      </c>
      <c r="OV59" s="15">
        <f>Reg[[#This Row],[T2DP22]]</f>
        <v>3843</v>
      </c>
      <c r="OW59" s="15">
        <f>Reg[[#This Row],[T2DP23]]</f>
        <v>3880</v>
      </c>
      <c r="OX59" s="15">
        <f>Reg[[#This Row],[T2DP24]]</f>
        <v>3942</v>
      </c>
      <c r="OY59" s="15">
        <f>Reg[[#This Row],[T2DP25]]</f>
        <v>4004</v>
      </c>
      <c r="OZ59" s="15">
        <f>Reg[[#This Row],[T2DP26]]</f>
        <v>4064</v>
      </c>
      <c r="PA59" s="15">
        <f>Reg[[#This Row],[T2DP27]]</f>
        <v>4111</v>
      </c>
      <c r="PB59" s="15">
        <f>Sug0.2[[#This Row],[T2DP2]]</f>
        <v>2088</v>
      </c>
      <c r="PC59" s="15">
        <f>Sug0.2[[#This Row],[T2DP3]]</f>
        <v>2168</v>
      </c>
      <c r="PD59" s="15">
        <f>Sug0.2[[#This Row],[T2DP4]]</f>
        <v>2264</v>
      </c>
      <c r="PE59" s="15">
        <f>Sug0.2[[#This Row],[T2DP5]]</f>
        <v>2369</v>
      </c>
      <c r="PF59" s="15">
        <f>Sug0.2[[#This Row],[T2DP6]]</f>
        <v>2433</v>
      </c>
      <c r="PG59" s="15">
        <f>Sug0.2[[#This Row],[T2DP7]]</f>
        <v>2509</v>
      </c>
      <c r="PH59" s="15">
        <f>Sug0.2[[#This Row],[T2DP8]]</f>
        <v>2608</v>
      </c>
      <c r="PI59" s="15">
        <f>Sug0.2[[#This Row],[T2DP9]]</f>
        <v>2702</v>
      </c>
      <c r="PJ59" s="15">
        <f>Sug0.2[[#This Row],[T2DP10]]</f>
        <v>2803</v>
      </c>
      <c r="PK59" s="15">
        <f>Sug0.2[[#This Row],[T2DP11]]</f>
        <v>2903</v>
      </c>
      <c r="PL59" s="15">
        <f>Sug0.2[[#This Row],[T2DP12]]</f>
        <v>3015</v>
      </c>
      <c r="PM59" s="15">
        <f>Sug0.2[[#This Row],[T2DP13]]</f>
        <v>3074</v>
      </c>
      <c r="PN59" s="15">
        <f>Sug0.2[[#This Row],[T2DP14]]</f>
        <v>3180</v>
      </c>
      <c r="PO59" s="15">
        <f>Sug0.2[[#This Row],[T2DP15]]</f>
        <v>3269</v>
      </c>
      <c r="PP59" s="15">
        <f>Sug0.2[[#This Row],[T2DP16]]</f>
        <v>3355</v>
      </c>
      <c r="PQ59" s="15">
        <f>Sug0.2[[#This Row],[T2DP17]]</f>
        <v>3464</v>
      </c>
      <c r="PR59" s="15">
        <f>Sug0.2[[#This Row],[T2DP18]]</f>
        <v>3563</v>
      </c>
      <c r="PS59" s="15">
        <f>Sug0.2[[#This Row],[T2DP19]]</f>
        <v>3632</v>
      </c>
      <c r="PT59" s="15">
        <f>Sug0.2[[#This Row],[T2DP20]]</f>
        <v>3680</v>
      </c>
      <c r="PU59" s="15">
        <f>Sug0.2[[#This Row],[T2DP21]]</f>
        <v>3735</v>
      </c>
      <c r="PV59" s="15">
        <f>Sug0.2[[#This Row],[T2DP22]]</f>
        <v>3752</v>
      </c>
      <c r="PW59" s="15">
        <f>Sug0.2[[#This Row],[T2DP23]]</f>
        <v>3792</v>
      </c>
      <c r="PX59" s="15">
        <f>Sug0.2[[#This Row],[T2DP24]]</f>
        <v>3842</v>
      </c>
      <c r="PY59" s="15">
        <f>Sug0.2[[#This Row],[T2DP25]]</f>
        <v>3898</v>
      </c>
      <c r="PZ59" s="15">
        <f>Sug0.2[[#This Row],[T2DP26]]</f>
        <v>3952</v>
      </c>
      <c r="QA59" s="15">
        <f>Sug0.2[[#This Row],[T2DP27]]</f>
        <v>3994</v>
      </c>
      <c r="QB59" s="15">
        <f>Sug0.5[[#This Row],[T2DP2]]</f>
        <v>2088</v>
      </c>
      <c r="QC59" s="15">
        <f>Sug0.5[[#This Row],[T2DP3]]</f>
        <v>2168</v>
      </c>
      <c r="QD59" s="15">
        <f>Sug0.5[[#This Row],[T2DP4]]</f>
        <v>2261</v>
      </c>
      <c r="QE59" s="15">
        <f>Sug0.5[[#This Row],[T2DP5]]</f>
        <v>2360</v>
      </c>
      <c r="QF59" s="15">
        <f>Sug0.5[[#This Row],[T2DP6]]</f>
        <v>2420</v>
      </c>
      <c r="QG59" s="15">
        <f>Sug0.5[[#This Row],[T2DP7]]</f>
        <v>2492</v>
      </c>
      <c r="QH59" s="15">
        <f>Sug0.5[[#This Row],[T2DP8]]</f>
        <v>2585</v>
      </c>
      <c r="QI59" s="15">
        <f>Sug0.5[[#This Row],[T2DP9]]</f>
        <v>2665</v>
      </c>
      <c r="QJ59" s="15">
        <f>Sug0.5[[#This Row],[T2DP10]]</f>
        <v>2756</v>
      </c>
      <c r="QK59" s="15">
        <f>Sug0.5[[#This Row],[T2DP11]]</f>
        <v>2842</v>
      </c>
      <c r="QL59" s="15">
        <f>Sug0.5[[#This Row],[T2DP12]]</f>
        <v>2947</v>
      </c>
      <c r="QM59" s="15">
        <f>Sug0.5[[#This Row],[T2DP13]]</f>
        <v>2997</v>
      </c>
      <c r="QN59" s="15">
        <f>Sug0.5[[#This Row],[T2DP14]]</f>
        <v>3090</v>
      </c>
      <c r="QO59" s="15">
        <f>Sug0.5[[#This Row],[T2DP15]]</f>
        <v>3173</v>
      </c>
      <c r="QP59" s="15">
        <f>Sug0.5[[#This Row],[T2DP16]]</f>
        <v>3254</v>
      </c>
      <c r="QQ59" s="15">
        <f>Sug0.5[[#This Row],[T2DP17]]</f>
        <v>3357</v>
      </c>
      <c r="QR59" s="15">
        <f>Sug0.5[[#This Row],[T2DP18]]</f>
        <v>3441</v>
      </c>
      <c r="QS59" s="15">
        <f>Sug0.5[[#This Row],[T2DP19]]</f>
        <v>3511</v>
      </c>
      <c r="QT59" s="15">
        <f>Sug0.5[[#This Row],[T2DP20]]</f>
        <v>3566</v>
      </c>
      <c r="QU59" s="15">
        <f>Sug0.5[[#This Row],[T2DP21]]</f>
        <v>3615</v>
      </c>
      <c r="QV59" s="15">
        <f>Sug0.5[[#This Row],[T2DP22]]</f>
        <v>3636</v>
      </c>
      <c r="QW59" s="15">
        <f>Sug0.5[[#This Row],[T2DP23]]</f>
        <v>3672</v>
      </c>
      <c r="QX59" s="15">
        <f>Sug0.5[[#This Row],[T2DP24]]</f>
        <v>3717</v>
      </c>
      <c r="QY59" s="15">
        <f>Sug0.5[[#This Row],[T2DP25]]</f>
        <v>3762</v>
      </c>
      <c r="QZ59" s="15">
        <f>Sug0.5[[#This Row],[T2DP26]]</f>
        <v>3807</v>
      </c>
      <c r="RA59" s="15">
        <f>Sug0.5[[#This Row],[T2DP27]]</f>
        <v>3839</v>
      </c>
      <c r="RB59" s="15">
        <f>Reg[[#This Row],[OVEP2]]</f>
        <v>7522</v>
      </c>
      <c r="RC59" s="15">
        <f>Reg[[#This Row],[OVEP3]]</f>
        <v>8031</v>
      </c>
      <c r="RD59" s="15">
        <f>Reg[[#This Row],[OVEP4]]</f>
        <v>8319</v>
      </c>
      <c r="RE59" s="15">
        <f>Reg[[#This Row],[OVEP5]]</f>
        <v>8497</v>
      </c>
      <c r="RF59" s="15">
        <f>Reg[[#This Row],[OVEP6]]</f>
        <v>8555</v>
      </c>
      <c r="RG59" s="15">
        <f>Reg[[#This Row],[OVEP7]]</f>
        <v>8594</v>
      </c>
      <c r="RH59" s="15">
        <f>Reg[[#This Row],[OVEP8]]</f>
        <v>8482</v>
      </c>
      <c r="RI59" s="15">
        <f>Reg[[#This Row],[OVEP9]]</f>
        <v>8409</v>
      </c>
      <c r="RJ59" s="15">
        <f>Reg[[#This Row],[OVEP10]]</f>
        <v>8350</v>
      </c>
      <c r="RK59" s="15">
        <f>Reg[[#This Row],[OVEP11]]</f>
        <v>8375</v>
      </c>
      <c r="RL59" s="15">
        <f>Reg[[#This Row],[OVEP12]]</f>
        <v>8311</v>
      </c>
      <c r="RM59" s="15">
        <f>Reg[[#This Row],[OVEP13]]</f>
        <v>8272</v>
      </c>
      <c r="RN59" s="15">
        <f>Reg[[#This Row],[OVEP14]]</f>
        <v>8207</v>
      </c>
      <c r="RO59" s="15">
        <f>Reg[[#This Row],[OVEP15]]</f>
        <v>8129</v>
      </c>
      <c r="RP59" s="15">
        <f>Reg[[#This Row],[OVEP16]]</f>
        <v>8040</v>
      </c>
      <c r="RQ59" s="15">
        <f>Reg[[#This Row],[OVEP17]]</f>
        <v>8016</v>
      </c>
      <c r="RR59" s="15">
        <f>Reg[[#This Row],[OVEP18]]</f>
        <v>7998</v>
      </c>
      <c r="RS59" s="15">
        <f>Reg[[#This Row],[OVEP19]]</f>
        <v>7945</v>
      </c>
      <c r="RT59" s="15">
        <f>Reg[[#This Row],[OVEP20]]</f>
        <v>7942</v>
      </c>
      <c r="RU59" s="15">
        <f>Reg[[#This Row],[OVEP21]]</f>
        <v>7891</v>
      </c>
      <c r="RV59" s="15">
        <f>Reg[[#This Row],[OVEP22]]</f>
        <v>7777</v>
      </c>
      <c r="RW59" s="15">
        <f>Reg[[#This Row],[OVEP23]]</f>
        <v>7787</v>
      </c>
      <c r="RX59" s="15">
        <f>Reg[[#This Row],[OVEP24]]</f>
        <v>7742</v>
      </c>
      <c r="RY59" s="15">
        <f>Reg[[#This Row],[OVEP25]]</f>
        <v>7714</v>
      </c>
      <c r="RZ59" s="15">
        <f>Reg[[#This Row],[OVEP26]]</f>
        <v>7734</v>
      </c>
      <c r="SA59" s="15">
        <f>Reg[[#This Row],[OVEP27]]</f>
        <v>7764</v>
      </c>
      <c r="SB59" s="15">
        <f>Sug0.2[[#This Row],[OVEP2]]</f>
        <v>7522</v>
      </c>
      <c r="SC59" s="15">
        <f>Sug0.2[[#This Row],[OVEP3]]</f>
        <v>7972</v>
      </c>
      <c r="SD59" s="15">
        <f>Sug0.2[[#This Row],[OVEP4]]</f>
        <v>8245</v>
      </c>
      <c r="SE59" s="15">
        <f>Sug0.2[[#This Row],[OVEP5]]</f>
        <v>8414</v>
      </c>
      <c r="SF59" s="15">
        <f>Sug0.2[[#This Row],[OVEP6]]</f>
        <v>8494</v>
      </c>
      <c r="SG59" s="15">
        <f>Sug0.2[[#This Row],[OVEP7]]</f>
        <v>8543</v>
      </c>
      <c r="SH59" s="15">
        <f>Sug0.2[[#This Row],[OVEP8]]</f>
        <v>8475</v>
      </c>
      <c r="SI59" s="15">
        <f>Sug0.2[[#This Row],[OVEP9]]</f>
        <v>8455</v>
      </c>
      <c r="SJ59" s="15">
        <f>Sug0.2[[#This Row],[OVEP10]]</f>
        <v>8404</v>
      </c>
      <c r="SK59" s="15">
        <f>Sug0.2[[#This Row],[OVEP11]]</f>
        <v>8465</v>
      </c>
      <c r="SL59" s="15">
        <f>Sug0.2[[#This Row],[OVEP12]]</f>
        <v>8413</v>
      </c>
      <c r="SM59" s="15">
        <f>Sug0.2[[#This Row],[OVEP13]]</f>
        <v>8413</v>
      </c>
      <c r="SN59" s="15">
        <f>Sug0.2[[#This Row],[OVEP14]]</f>
        <v>8364</v>
      </c>
      <c r="SO59" s="15">
        <f>Sug0.2[[#This Row],[OVEP15]]</f>
        <v>8306</v>
      </c>
      <c r="SP59" s="15">
        <f>Sug0.2[[#This Row],[OVEP16]]</f>
        <v>8220</v>
      </c>
      <c r="SQ59" s="15">
        <f>Sug0.2[[#This Row],[OVEP17]]</f>
        <v>8188</v>
      </c>
      <c r="SR59" s="15">
        <f>Sug0.2[[#This Row],[OVEP18]]</f>
        <v>8167</v>
      </c>
      <c r="SS59" s="15">
        <f>Sug0.2[[#This Row],[OVEP19]]</f>
        <v>8106</v>
      </c>
      <c r="ST59" s="15">
        <f>Sug0.2[[#This Row],[OVEP20]]</f>
        <v>8126</v>
      </c>
      <c r="SU59" s="15">
        <f>Sug0.2[[#This Row],[OVEP21]]</f>
        <v>8061</v>
      </c>
      <c r="SV59" s="15">
        <f>Sug0.2[[#This Row],[OVEP22]]</f>
        <v>7992</v>
      </c>
      <c r="SW59" s="15">
        <f>Sug0.2[[#This Row],[OVEP23]]</f>
        <v>8024</v>
      </c>
      <c r="SX59" s="15">
        <f>Sug0.2[[#This Row],[OVEP24]]</f>
        <v>8000</v>
      </c>
      <c r="SY59" s="15">
        <f>Sug0.2[[#This Row],[OVEP25]]</f>
        <v>7968</v>
      </c>
      <c r="SZ59" s="15">
        <f>Sug0.2[[#This Row],[OVEP26]]</f>
        <v>7981</v>
      </c>
      <c r="TA59" s="15">
        <f>Sug0.2[[#This Row],[OVEP27]]</f>
        <v>7978</v>
      </c>
      <c r="TB59" s="15">
        <f>Sug0.5[[#This Row],[OVEP2]]</f>
        <v>7522</v>
      </c>
      <c r="TC59" s="15">
        <f>Sug0.5[[#This Row],[OVEP3]]</f>
        <v>7830</v>
      </c>
      <c r="TD59" s="15">
        <f>Sug0.5[[#This Row],[OVEP4]]</f>
        <v>8043</v>
      </c>
      <c r="TE59" s="15">
        <f>Sug0.5[[#This Row],[OVEP5]]</f>
        <v>8267</v>
      </c>
      <c r="TF59" s="15">
        <f>Sug0.5[[#This Row],[OVEP6]]</f>
        <v>8385</v>
      </c>
      <c r="TG59" s="15">
        <f>Sug0.5[[#This Row],[OVEP7]]</f>
        <v>8503</v>
      </c>
      <c r="TH59" s="15">
        <f>Sug0.5[[#This Row],[OVEP8]]</f>
        <v>8503</v>
      </c>
      <c r="TI59" s="15">
        <f>Sug0.5[[#This Row],[OVEP9]]</f>
        <v>8536</v>
      </c>
      <c r="TJ59" s="15">
        <f>Sug0.5[[#This Row],[OVEP10]]</f>
        <v>8540</v>
      </c>
      <c r="TK59" s="15">
        <f>Sug0.5[[#This Row],[OVEP11]]</f>
        <v>8599</v>
      </c>
      <c r="TL59" s="15">
        <f>Sug0.5[[#This Row],[OVEP12]]</f>
        <v>8593</v>
      </c>
      <c r="TM59" s="15">
        <f>Sug0.5[[#This Row],[OVEP13]]</f>
        <v>8637</v>
      </c>
      <c r="TN59" s="15">
        <f>Sug0.5[[#This Row],[OVEP14]]</f>
        <v>8635</v>
      </c>
      <c r="TO59" s="15">
        <f>Sug0.5[[#This Row],[OVEP15]]</f>
        <v>8633</v>
      </c>
      <c r="TP59" s="15">
        <f>Sug0.5[[#This Row],[OVEP16]]</f>
        <v>8585</v>
      </c>
      <c r="TQ59" s="15">
        <f>Sug0.5[[#This Row],[OVEP17]]</f>
        <v>8594</v>
      </c>
      <c r="TR59" s="15">
        <f>Sug0.5[[#This Row],[OVEP18]]</f>
        <v>8601</v>
      </c>
      <c r="TS59" s="15">
        <f>Sug0.5[[#This Row],[OVEP19]]</f>
        <v>8536</v>
      </c>
      <c r="TT59" s="15">
        <f>Sug0.5[[#This Row],[OVEP20]]</f>
        <v>8584</v>
      </c>
      <c r="TU59" s="15">
        <f>Sug0.5[[#This Row],[OVEP21]]</f>
        <v>8557</v>
      </c>
      <c r="TV59" s="15">
        <f>Sug0.5[[#This Row],[OVEP22]]</f>
        <v>8536</v>
      </c>
      <c r="TW59" s="15">
        <f>Sug0.5[[#This Row],[OVEP23]]</f>
        <v>8598</v>
      </c>
      <c r="TX59" s="15">
        <f>Sug0.5[[#This Row],[OVEP24]]</f>
        <v>8617</v>
      </c>
      <c r="TY59" s="15">
        <f>Sug0.5[[#This Row],[OVEP25]]</f>
        <v>8591</v>
      </c>
      <c r="TZ59" s="15">
        <f>Sug0.5[[#This Row],[OVEP26]]</f>
        <v>8568</v>
      </c>
      <c r="UA59" s="15">
        <f>Sug0.5[[#This Row],[OVEP27]]</f>
        <v>8546</v>
      </c>
      <c r="UB59" s="15">
        <f>Reg[[#This Row],[OBEP2]]</f>
        <v>8410</v>
      </c>
      <c r="UC59" s="15">
        <f>Reg[[#This Row],[OBEP3]]</f>
        <v>8703</v>
      </c>
      <c r="UD59" s="15">
        <f>Reg[[#This Row],[OBEP4]]</f>
        <v>9040</v>
      </c>
      <c r="UE59" s="15">
        <f>Reg[[#This Row],[OBEP5]]</f>
        <v>9346</v>
      </c>
      <c r="UF59" s="15">
        <f>Reg[[#This Row],[OBEP6]]</f>
        <v>9570</v>
      </c>
      <c r="UG59" s="15">
        <f>Reg[[#This Row],[OBEP7]]</f>
        <v>9797</v>
      </c>
      <c r="UH59" s="15">
        <f>Reg[[#This Row],[OBEP8]]</f>
        <v>10114</v>
      </c>
      <c r="UI59" s="15">
        <f>Reg[[#This Row],[OBEP9]]</f>
        <v>10340</v>
      </c>
      <c r="UJ59" s="15">
        <f>Reg[[#This Row],[OBEP10]]</f>
        <v>10565</v>
      </c>
      <c r="UK59" s="15">
        <f>Reg[[#This Row],[OBEP11]]</f>
        <v>10719</v>
      </c>
      <c r="UL59" s="15">
        <f>Reg[[#This Row],[OBEP12]]</f>
        <v>10853</v>
      </c>
      <c r="UM59" s="15">
        <f>Reg[[#This Row],[OBEP13]]</f>
        <v>11001</v>
      </c>
      <c r="UN59" s="15">
        <f>Reg[[#This Row],[OBEP14]]</f>
        <v>11203</v>
      </c>
      <c r="UO59" s="15">
        <f>Reg[[#This Row],[OBEP15]]</f>
        <v>11369</v>
      </c>
      <c r="UP59" s="15">
        <f>Reg[[#This Row],[OBEP16]]</f>
        <v>11502</v>
      </c>
      <c r="UQ59" s="15">
        <f>Reg[[#This Row],[OBEP17]]</f>
        <v>11616</v>
      </c>
      <c r="UR59" s="15">
        <f>Reg[[#This Row],[OBEP18]]</f>
        <v>11706</v>
      </c>
      <c r="US59" s="15">
        <f>Reg[[#This Row],[OBEP19]]</f>
        <v>11768</v>
      </c>
      <c r="UT59" s="15">
        <f>Reg[[#This Row],[OBEP20]]</f>
        <v>11826</v>
      </c>
      <c r="UU59" s="15">
        <f>Reg[[#This Row],[OBEP21]]</f>
        <v>11888</v>
      </c>
      <c r="UV59" s="15">
        <f>Reg[[#This Row],[OBEP22]]</f>
        <v>11987</v>
      </c>
      <c r="UW59" s="15">
        <f>Reg[[#This Row],[OBEP23]]</f>
        <v>12002</v>
      </c>
      <c r="UX59" s="15">
        <f>Reg[[#This Row],[OBEP24]]</f>
        <v>12066</v>
      </c>
      <c r="UY59" s="15">
        <f>Reg[[#This Row],[OBEP25]]</f>
        <v>12080</v>
      </c>
      <c r="UZ59" s="15">
        <f>Reg[[#This Row],[OBEP26]]</f>
        <v>12113</v>
      </c>
      <c r="VA59" s="15">
        <f>Reg[[#This Row],[OBEP27]]</f>
        <v>12136</v>
      </c>
      <c r="VB59" s="15">
        <f>Sug0.2[[#This Row],[OBEP2]]</f>
        <v>8410</v>
      </c>
      <c r="VC59" s="15">
        <f>Sug0.2[[#This Row],[OBEP3]]</f>
        <v>8642</v>
      </c>
      <c r="VD59" s="15">
        <f>Sug0.2[[#This Row],[OBEP4]]</f>
        <v>8912</v>
      </c>
      <c r="VE59" s="15">
        <f>Sug0.2[[#This Row],[OBEP5]]</f>
        <v>9165</v>
      </c>
      <c r="VF59" s="15">
        <f>Sug0.2[[#This Row],[OBEP6]]</f>
        <v>9325</v>
      </c>
      <c r="VG59" s="15">
        <f>Sug0.2[[#This Row],[OBEP7]]</f>
        <v>9506</v>
      </c>
      <c r="VH59" s="15">
        <f>Sug0.2[[#This Row],[OBEP8]]</f>
        <v>9761</v>
      </c>
      <c r="VI59" s="15">
        <f>Sug0.2[[#This Row],[OBEP9]]</f>
        <v>9937</v>
      </c>
      <c r="VJ59" s="15">
        <f>Sug0.2[[#This Row],[OBEP10]]</f>
        <v>10131</v>
      </c>
      <c r="VK59" s="15">
        <f>Sug0.2[[#This Row],[OBEP11]]</f>
        <v>10240</v>
      </c>
      <c r="VL59" s="15">
        <f>Sug0.2[[#This Row],[OBEP12]]</f>
        <v>10356</v>
      </c>
      <c r="VM59" s="15">
        <f>Sug0.2[[#This Row],[OBEP13]]</f>
        <v>10468</v>
      </c>
      <c r="VN59" s="15">
        <f>Sug0.2[[#This Row],[OBEP14]]</f>
        <v>10655</v>
      </c>
      <c r="VO59" s="15">
        <f>Sug0.2[[#This Row],[OBEP15]]</f>
        <v>10815</v>
      </c>
      <c r="VP59" s="15">
        <f>Sug0.2[[#This Row],[OBEP16]]</f>
        <v>10928</v>
      </c>
      <c r="VQ59" s="15">
        <f>Sug0.2[[#This Row],[OBEP17]]</f>
        <v>11042</v>
      </c>
      <c r="VR59" s="15">
        <f>Sug0.2[[#This Row],[OBEP18]]</f>
        <v>11122</v>
      </c>
      <c r="VS59" s="15">
        <f>Sug0.2[[#This Row],[OBEP19]]</f>
        <v>11175</v>
      </c>
      <c r="VT59" s="15">
        <f>Sug0.2[[#This Row],[OBEP20]]</f>
        <v>11216</v>
      </c>
      <c r="VU59" s="15">
        <f>Sug0.2[[#This Row],[OBEP21]]</f>
        <v>11278</v>
      </c>
      <c r="VV59" s="15">
        <f>Sug0.2[[#This Row],[OBEP22]]</f>
        <v>11356</v>
      </c>
      <c r="VW59" s="15">
        <f>Sug0.2[[#This Row],[OBEP23]]</f>
        <v>11362</v>
      </c>
      <c r="VX59" s="15">
        <f>Sug0.2[[#This Row],[OBEP24]]</f>
        <v>11400</v>
      </c>
      <c r="VY59" s="15">
        <f>Sug0.2[[#This Row],[OBEP25]]</f>
        <v>11414</v>
      </c>
      <c r="VZ59" s="15">
        <f>Sug0.2[[#This Row],[OBEP26]]</f>
        <v>11448</v>
      </c>
      <c r="WA59" s="15">
        <f>Sug0.2[[#This Row],[OBEP27]]</f>
        <v>11474</v>
      </c>
      <c r="WB59" s="15">
        <f>Sug0.5[[#This Row],[OBEP2]]</f>
        <v>8410</v>
      </c>
      <c r="WC59" s="15">
        <f>Sug0.5[[#This Row],[OBEP3]]</f>
        <v>8522</v>
      </c>
      <c r="WD59" s="15">
        <f>Sug0.5[[#This Row],[OBEP4]]</f>
        <v>8661</v>
      </c>
      <c r="WE59" s="15">
        <f>Sug0.5[[#This Row],[OBEP5]]</f>
        <v>8739</v>
      </c>
      <c r="WF59" s="15">
        <f>Sug0.5[[#This Row],[OBEP6]]</f>
        <v>8781</v>
      </c>
      <c r="WG59" s="15">
        <f>Sug0.5[[#This Row],[OBEP7]]</f>
        <v>8842</v>
      </c>
      <c r="WH59" s="15">
        <f>Sug0.5[[#This Row],[OBEP8]]</f>
        <v>8995</v>
      </c>
      <c r="WI59" s="15">
        <f>Sug0.5[[#This Row],[OBEP9]]</f>
        <v>9078</v>
      </c>
      <c r="WJ59" s="15">
        <f>Sug0.5[[#This Row],[OBEP10]]</f>
        <v>9186</v>
      </c>
      <c r="WK59" s="15">
        <f>Sug0.5[[#This Row],[OBEP11]]</f>
        <v>9239</v>
      </c>
      <c r="WL59" s="15">
        <f>Sug0.5[[#This Row],[OBEP12]]</f>
        <v>9298</v>
      </c>
      <c r="WM59" s="15">
        <f>Sug0.5[[#This Row],[OBEP13]]</f>
        <v>9354</v>
      </c>
      <c r="WN59" s="15">
        <f>Sug0.5[[#This Row],[OBEP14]]</f>
        <v>9475</v>
      </c>
      <c r="WO59" s="15">
        <f>Sug0.5[[#This Row],[OBEP15]]</f>
        <v>9579</v>
      </c>
      <c r="WP59" s="15">
        <f>Sug0.5[[#This Row],[OBEP16]]</f>
        <v>9663</v>
      </c>
      <c r="WQ59" s="15">
        <f>Sug0.5[[#This Row],[OBEP17]]</f>
        <v>9734</v>
      </c>
      <c r="WR59" s="15">
        <f>Sug0.5[[#This Row],[OBEP18]]</f>
        <v>9781</v>
      </c>
      <c r="WS59" s="15">
        <f>Sug0.5[[#This Row],[OBEP19]]</f>
        <v>9837</v>
      </c>
      <c r="WT59" s="15">
        <f>Sug0.5[[#This Row],[OBEP20]]</f>
        <v>9868</v>
      </c>
      <c r="WU59" s="15">
        <f>Sug0.5[[#This Row],[OBEP21]]</f>
        <v>9911</v>
      </c>
      <c r="WV59" s="15">
        <f>Sug0.5[[#This Row],[OBEP22]]</f>
        <v>9959</v>
      </c>
      <c r="WW59" s="15">
        <f>Sug0.5[[#This Row],[OBEP23]]</f>
        <v>9936</v>
      </c>
      <c r="WX59" s="15">
        <f>Sug0.5[[#This Row],[OBEP24]]</f>
        <v>9944</v>
      </c>
      <c r="WY59" s="15">
        <f>Sug0.5[[#This Row],[OBEP25]]</f>
        <v>9940</v>
      </c>
      <c r="WZ59" s="15">
        <f>Sug0.5[[#This Row],[OBEP26]]</f>
        <v>9994</v>
      </c>
      <c r="XA59" s="15">
        <f>Sug0.5[[#This Row],[OBEP27]]</f>
        <v>10037</v>
      </c>
    </row>
    <row r="60" spans="2:625" x14ac:dyDescent="0.25">
      <c r="B60" s="11">
        <f>Reg[[#This Row],[STEP2]]</f>
        <v>5983</v>
      </c>
      <c r="C60" s="11">
        <f>Reg[[#This Row],[STEP3]]</f>
        <v>6160</v>
      </c>
      <c r="D60" s="11">
        <f>Reg[[#This Row],[STEP4]]</f>
        <v>6376</v>
      </c>
      <c r="E60" s="11">
        <f>Reg[[#This Row],[STEP5]]</f>
        <v>6515</v>
      </c>
      <c r="F60" s="11">
        <f>Reg[[#This Row],[STEP6]]</f>
        <v>6608</v>
      </c>
      <c r="G60" s="11">
        <f>Reg[[#This Row],[STEP7]]</f>
        <v>6669</v>
      </c>
      <c r="H60" s="11">
        <f>Reg[[#This Row],[STEP8]]</f>
        <v>6772</v>
      </c>
      <c r="I60" s="11">
        <f>Reg[[#This Row],[STEP9]]</f>
        <v>6855</v>
      </c>
      <c r="J60" s="11">
        <f>Reg[[#This Row],[STEP10]]</f>
        <v>6911</v>
      </c>
      <c r="K60" s="11">
        <f>Reg[[#This Row],[STEP11]]</f>
        <v>7015</v>
      </c>
      <c r="L60" s="11">
        <f>Reg[[#This Row],[STEP12]]</f>
        <v>7072</v>
      </c>
      <c r="M60" s="11">
        <f>Reg[[#This Row],[STEP13]]</f>
        <v>7075</v>
      </c>
      <c r="N60" s="11">
        <f>Reg[[#This Row],[STEP14]]</f>
        <v>7111</v>
      </c>
      <c r="O60" s="11">
        <f>Reg[[#This Row],[STEP15]]</f>
        <v>7152</v>
      </c>
      <c r="P60" s="11">
        <f>Reg[[#This Row],[STEP16]]</f>
        <v>7172</v>
      </c>
      <c r="Q60" s="11">
        <f>Reg[[#This Row],[STEP17]]</f>
        <v>7233</v>
      </c>
      <c r="R60" s="11">
        <f>Reg[[#This Row],[STEP18]]</f>
        <v>7305</v>
      </c>
      <c r="S60" s="11">
        <f>Reg[[#This Row],[STEP19]]</f>
        <v>7333</v>
      </c>
      <c r="T60" s="11">
        <f>Reg[[#This Row],[STEP20]]</f>
        <v>7333</v>
      </c>
      <c r="U60" s="11">
        <f>Reg[[#This Row],[STEP21]]</f>
        <v>7402</v>
      </c>
      <c r="V60" s="11">
        <f>Reg[[#This Row],[STEP22]]</f>
        <v>7433</v>
      </c>
      <c r="W60" s="11">
        <f>Reg[[#This Row],[STEP23]]</f>
        <v>7434</v>
      </c>
      <c r="X60" s="11">
        <f>Reg[[#This Row],[STEP24]]</f>
        <v>7453</v>
      </c>
      <c r="Y60" s="11">
        <f>Reg[[#This Row],[STEP25]]</f>
        <v>7497</v>
      </c>
      <c r="Z60" s="11">
        <f>Reg[[#This Row],[STEP26]]</f>
        <v>7465</v>
      </c>
      <c r="AA60" s="11">
        <f>Reg[[#This Row],[STEP27]]</f>
        <v>7463</v>
      </c>
      <c r="AB60" s="11">
        <f>Sug0.2[[#This Row],[STEP2]]</f>
        <v>5983</v>
      </c>
      <c r="AC60" s="11">
        <f>Sug0.2[[#This Row],[STEP3]]</f>
        <v>6142</v>
      </c>
      <c r="AD60" s="11">
        <f>Sug0.2[[#This Row],[STEP4]]</f>
        <v>6344</v>
      </c>
      <c r="AE60" s="11">
        <f>Sug0.2[[#This Row],[STEP5]]</f>
        <v>6485</v>
      </c>
      <c r="AF60" s="11">
        <f>Sug0.2[[#This Row],[STEP6]]</f>
        <v>6567</v>
      </c>
      <c r="AG60" s="11">
        <f>Sug0.2[[#This Row],[STEP7]]</f>
        <v>6604</v>
      </c>
      <c r="AH60" s="11">
        <f>Sug0.2[[#This Row],[STEP8]]</f>
        <v>6700</v>
      </c>
      <c r="AI60" s="11">
        <f>Sug0.2[[#This Row],[STEP9]]</f>
        <v>6783</v>
      </c>
      <c r="AJ60" s="11">
        <f>Sug0.2[[#This Row],[STEP10]]</f>
        <v>6830</v>
      </c>
      <c r="AK60" s="11">
        <f>Sug0.2[[#This Row],[STEP11]]</f>
        <v>6921</v>
      </c>
      <c r="AL60" s="11">
        <f>Sug0.2[[#This Row],[STEP12]]</f>
        <v>6981</v>
      </c>
      <c r="AM60" s="11">
        <f>Sug0.2[[#This Row],[STEP13]]</f>
        <v>6980</v>
      </c>
      <c r="AN60" s="11">
        <f>Sug0.2[[#This Row],[STEP14]]</f>
        <v>7005</v>
      </c>
      <c r="AO60" s="11">
        <f>Sug0.2[[#This Row],[STEP15]]</f>
        <v>7041</v>
      </c>
      <c r="AP60" s="11">
        <f>Sug0.2[[#This Row],[STEP16]]</f>
        <v>7066</v>
      </c>
      <c r="AQ60" s="11">
        <f>Sug0.2[[#This Row],[STEP17]]</f>
        <v>7123</v>
      </c>
      <c r="AR60" s="11">
        <f>Sug0.2[[#This Row],[STEP18]]</f>
        <v>7182</v>
      </c>
      <c r="AS60" s="11">
        <f>Sug0.2[[#This Row],[STEP19]]</f>
        <v>7220</v>
      </c>
      <c r="AT60" s="11">
        <f>Sug0.2[[#This Row],[STEP20]]</f>
        <v>7229</v>
      </c>
      <c r="AU60" s="11">
        <f>Sug0.2[[#This Row],[STEP21]]</f>
        <v>7296</v>
      </c>
      <c r="AV60" s="11">
        <f>Sug0.2[[#This Row],[STEP22]]</f>
        <v>7338</v>
      </c>
      <c r="AW60" s="11">
        <f>Sug0.2[[#This Row],[STEP23]]</f>
        <v>7348</v>
      </c>
      <c r="AX60" s="11">
        <f>Sug0.2[[#This Row],[STEP24]]</f>
        <v>7364</v>
      </c>
      <c r="AY60" s="11">
        <f>Sug0.2[[#This Row],[STEP25]]</f>
        <v>7405</v>
      </c>
      <c r="AZ60" s="11">
        <f>Sug0.2[[#This Row],[STEP26]]</f>
        <v>7377</v>
      </c>
      <c r="BA60" s="11">
        <f>Sug0.2[[#This Row],[STEP27]]</f>
        <v>7359</v>
      </c>
      <c r="BB60" s="11">
        <f>Sug0.5[[#This Row],[STEP2]]</f>
        <v>5983</v>
      </c>
      <c r="BC60" s="11">
        <f>Sug0.5[[#This Row],[STEP3]]</f>
        <v>6118</v>
      </c>
      <c r="BD60" s="11">
        <f>Sug0.5[[#This Row],[STEP4]]</f>
        <v>6293</v>
      </c>
      <c r="BE60" s="11">
        <f>Sug0.5[[#This Row],[STEP5]]</f>
        <v>6412</v>
      </c>
      <c r="BF60" s="11">
        <f>Sug0.5[[#This Row],[STEP6]]</f>
        <v>6472</v>
      </c>
      <c r="BG60" s="11">
        <f>Sug0.5[[#This Row],[STEP7]]</f>
        <v>6484</v>
      </c>
      <c r="BH60" s="11">
        <f>Sug0.5[[#This Row],[STEP8]]</f>
        <v>6581</v>
      </c>
      <c r="BI60" s="11">
        <f>Sug0.5[[#This Row],[STEP9]]</f>
        <v>6651</v>
      </c>
      <c r="BJ60" s="11">
        <f>Sug0.5[[#This Row],[STEP10]]</f>
        <v>6689</v>
      </c>
      <c r="BK60" s="11">
        <f>Sug0.5[[#This Row],[STEP11]]</f>
        <v>6749</v>
      </c>
      <c r="BL60" s="11">
        <f>Sug0.5[[#This Row],[STEP12]]</f>
        <v>6815</v>
      </c>
      <c r="BM60" s="11">
        <f>Sug0.5[[#This Row],[STEP13]]</f>
        <v>6808</v>
      </c>
      <c r="BN60" s="11">
        <f>Sug0.5[[#This Row],[STEP14]]</f>
        <v>6843</v>
      </c>
      <c r="BO60" s="11">
        <f>Sug0.5[[#This Row],[STEP15]]</f>
        <v>6857</v>
      </c>
      <c r="BP60" s="11">
        <f>Sug0.5[[#This Row],[STEP16]]</f>
        <v>6873</v>
      </c>
      <c r="BQ60" s="11">
        <f>Sug0.5[[#This Row],[STEP17]]</f>
        <v>6920</v>
      </c>
      <c r="BR60" s="11">
        <f>Sug0.5[[#This Row],[STEP18]]</f>
        <v>6990</v>
      </c>
      <c r="BS60" s="11">
        <f>Sug0.5[[#This Row],[STEP19]]</f>
        <v>7004</v>
      </c>
      <c r="BT60" s="11">
        <f>Sug0.5[[#This Row],[STEP20]]</f>
        <v>7021</v>
      </c>
      <c r="BU60" s="11">
        <f>Sug0.5[[#This Row],[STEP21]]</f>
        <v>7081</v>
      </c>
      <c r="BV60" s="11">
        <f>Sug0.5[[#This Row],[STEP22]]</f>
        <v>7133</v>
      </c>
      <c r="BW60" s="11">
        <f>Sug0.5[[#This Row],[STEP23]]</f>
        <v>7145</v>
      </c>
      <c r="BX60" s="11">
        <f>Sug0.5[[#This Row],[STEP24]]</f>
        <v>7157</v>
      </c>
      <c r="BY60" s="11">
        <f>Sug0.5[[#This Row],[STEP25]]</f>
        <v>7202</v>
      </c>
      <c r="BZ60" s="11">
        <f>Sug0.5[[#This Row],[STEP26]]</f>
        <v>7207</v>
      </c>
      <c r="CA60" s="11">
        <f>Sug0.5[[#This Row],[STEP27]]</f>
        <v>7165</v>
      </c>
      <c r="CB60" s="11">
        <f>Reg[[#This Row],[NASP2]]</f>
        <v>632</v>
      </c>
      <c r="CC60" s="11">
        <f>Reg[[#This Row],[NASP3]]</f>
        <v>759</v>
      </c>
      <c r="CD60" s="11">
        <f>Reg[[#This Row],[NASP4]]</f>
        <v>915</v>
      </c>
      <c r="CE60" s="11">
        <f>Reg[[#This Row],[NASP5]]</f>
        <v>1056</v>
      </c>
      <c r="CF60" s="11">
        <f>Reg[[#This Row],[NASP6]]</f>
        <v>1197</v>
      </c>
      <c r="CG60" s="11">
        <f>Reg[[#This Row],[NASP7]]</f>
        <v>1334</v>
      </c>
      <c r="CH60" s="11">
        <f>Reg[[#This Row],[NASP8]]</f>
        <v>1446</v>
      </c>
      <c r="CI60" s="11">
        <f>Reg[[#This Row],[NASP9]]</f>
        <v>1561</v>
      </c>
      <c r="CJ60" s="11">
        <f>Reg[[#This Row],[NASP10]]</f>
        <v>1661</v>
      </c>
      <c r="CK60" s="11">
        <f>Reg[[#This Row],[NASP11]]</f>
        <v>1750</v>
      </c>
      <c r="CL60" s="11">
        <f>Reg[[#This Row],[NASP12]]</f>
        <v>1873</v>
      </c>
      <c r="CM60" s="11">
        <f>Reg[[#This Row],[NASP13]]</f>
        <v>1988</v>
      </c>
      <c r="CN60" s="11">
        <f>Reg[[#This Row],[NASP14]]</f>
        <v>2076</v>
      </c>
      <c r="CO60" s="11">
        <f>Reg[[#This Row],[NASP15]]</f>
        <v>2102</v>
      </c>
      <c r="CP60" s="11">
        <f>Reg[[#This Row],[NASP16]]</f>
        <v>2203</v>
      </c>
      <c r="CQ60" s="11">
        <f>Reg[[#This Row],[NASP17]]</f>
        <v>2291</v>
      </c>
      <c r="CR60" s="11">
        <f>Reg[[#This Row],[NASP18]]</f>
        <v>2369</v>
      </c>
      <c r="CS60" s="11">
        <f>Reg[[#This Row],[NASP19]]</f>
        <v>2407</v>
      </c>
      <c r="CT60" s="11">
        <f>Reg[[#This Row],[NASP20]]</f>
        <v>2488</v>
      </c>
      <c r="CU60" s="11">
        <f>Reg[[#This Row],[NASP21]]</f>
        <v>2540</v>
      </c>
      <c r="CV60" s="11">
        <f>Reg[[#This Row],[NASP22]]</f>
        <v>2607</v>
      </c>
      <c r="CW60" s="11">
        <f>Reg[[#This Row],[NASP23]]</f>
        <v>2635</v>
      </c>
      <c r="CX60" s="11">
        <f>Reg[[#This Row],[NASP24]]</f>
        <v>2687</v>
      </c>
      <c r="CY60" s="11">
        <f>Reg[[#This Row],[NASP25]]</f>
        <v>2720</v>
      </c>
      <c r="CZ60" s="11">
        <f>Reg[[#This Row],[NASP26]]</f>
        <v>2781</v>
      </c>
      <c r="DA60" s="11">
        <f>Reg[[#This Row],[NASP27]]</f>
        <v>2792</v>
      </c>
      <c r="DB60" s="11">
        <f>Sug0.2[[#This Row],[NASP2]]</f>
        <v>632</v>
      </c>
      <c r="DC60" s="11">
        <f>Sug0.2[[#This Row],[NASP3]]</f>
        <v>752</v>
      </c>
      <c r="DD60" s="11">
        <f>Sug0.2[[#This Row],[NASP4]]</f>
        <v>904</v>
      </c>
      <c r="DE60" s="11">
        <f>Sug0.2[[#This Row],[NASP5]]</f>
        <v>1032</v>
      </c>
      <c r="DF60" s="11">
        <f>Sug0.2[[#This Row],[NASP6]]</f>
        <v>1164</v>
      </c>
      <c r="DG60" s="11">
        <f>Sug0.2[[#This Row],[NASP7]]</f>
        <v>1302</v>
      </c>
      <c r="DH60" s="11">
        <f>Sug0.2[[#This Row],[NASP8]]</f>
        <v>1401</v>
      </c>
      <c r="DI60" s="11">
        <f>Sug0.2[[#This Row],[NASP9]]</f>
        <v>1502</v>
      </c>
      <c r="DJ60" s="11">
        <f>Sug0.2[[#This Row],[NASP10]]</f>
        <v>1598</v>
      </c>
      <c r="DK60" s="11">
        <f>Sug0.2[[#This Row],[NASP11]]</f>
        <v>1682</v>
      </c>
      <c r="DL60" s="11">
        <f>Sug0.2[[#This Row],[NASP12]]</f>
        <v>1801</v>
      </c>
      <c r="DM60" s="11">
        <f>Sug0.2[[#This Row],[NASP13]]</f>
        <v>1905</v>
      </c>
      <c r="DN60" s="11">
        <f>Sug0.2[[#This Row],[NASP14]]</f>
        <v>1985</v>
      </c>
      <c r="DO60" s="11">
        <f>Sug0.2[[#This Row],[NASP15]]</f>
        <v>2013</v>
      </c>
      <c r="DP60" s="11">
        <f>Sug0.2[[#This Row],[NASP16]]</f>
        <v>2103</v>
      </c>
      <c r="DQ60" s="11">
        <f>Sug0.2[[#This Row],[NASP17]]</f>
        <v>2185</v>
      </c>
      <c r="DR60" s="11">
        <f>Sug0.2[[#This Row],[NASP18]]</f>
        <v>2262</v>
      </c>
      <c r="DS60" s="11">
        <f>Sug0.2[[#This Row],[NASP19]]</f>
        <v>2289</v>
      </c>
      <c r="DT60" s="11">
        <f>Sug0.2[[#This Row],[NASP20]]</f>
        <v>2356</v>
      </c>
      <c r="DU60" s="11">
        <f>Sug0.2[[#This Row],[NASP21]]</f>
        <v>2406</v>
      </c>
      <c r="DV60" s="11">
        <f>Sug0.2[[#This Row],[NASP22]]</f>
        <v>2470</v>
      </c>
      <c r="DW60" s="11">
        <f>Sug0.2[[#This Row],[NASP23]]</f>
        <v>2494</v>
      </c>
      <c r="DX60" s="11">
        <f>Sug0.2[[#This Row],[NASP24]]</f>
        <v>2543</v>
      </c>
      <c r="DY60" s="11">
        <f>Sug0.2[[#This Row],[NASP25]]</f>
        <v>2578</v>
      </c>
      <c r="DZ60" s="11">
        <f>Sug0.2[[#This Row],[NASP26]]</f>
        <v>2631</v>
      </c>
      <c r="EA60" s="11">
        <f>Sug0.2[[#This Row],[NASP27]]</f>
        <v>2644</v>
      </c>
      <c r="EB60" s="15">
        <f>Sug0.5[[#This Row],[NASP2]]</f>
        <v>632</v>
      </c>
      <c r="EC60" s="15">
        <f>Sug0.5[[#This Row],[NASP3]]</f>
        <v>738</v>
      </c>
      <c r="ED60" s="15">
        <f>Sug0.5[[#This Row],[NASP4]]</f>
        <v>867</v>
      </c>
      <c r="EE60" s="15">
        <f>Sug0.5[[#This Row],[NASP5]]</f>
        <v>976</v>
      </c>
      <c r="EF60" s="15">
        <f>Sug0.5[[#This Row],[NASP6]]</f>
        <v>1090</v>
      </c>
      <c r="EG60" s="15">
        <f>Sug0.5[[#This Row],[NASP7]]</f>
        <v>1214</v>
      </c>
      <c r="EH60" s="15">
        <f>Sug0.5[[#This Row],[NASP8]]</f>
        <v>1278</v>
      </c>
      <c r="EI60" s="15">
        <f>Sug0.5[[#This Row],[NASP9]]</f>
        <v>1366</v>
      </c>
      <c r="EJ60" s="15">
        <f>Sug0.5[[#This Row],[NASP10]]</f>
        <v>1446</v>
      </c>
      <c r="EK60" s="15">
        <f>Sug0.5[[#This Row],[NASP11]]</f>
        <v>1522</v>
      </c>
      <c r="EL60" s="15">
        <f>Sug0.5[[#This Row],[NASP12]]</f>
        <v>1611</v>
      </c>
      <c r="EM60" s="15">
        <f>Sug0.5[[#This Row],[NASP13]]</f>
        <v>1699</v>
      </c>
      <c r="EN60" s="15">
        <f>Sug0.5[[#This Row],[NASP14]]</f>
        <v>1760</v>
      </c>
      <c r="EO60" s="15">
        <f>Sug0.5[[#This Row],[NASP15]]</f>
        <v>1788</v>
      </c>
      <c r="EP60" s="15">
        <f>Sug0.5[[#This Row],[NASP16]]</f>
        <v>1868</v>
      </c>
      <c r="EQ60" s="15">
        <f>Sug0.5[[#This Row],[NASP17]]</f>
        <v>1935</v>
      </c>
      <c r="ER60" s="15">
        <f>Sug0.5[[#This Row],[NASP18]]</f>
        <v>1984</v>
      </c>
      <c r="ES60" s="15">
        <f>Sug0.5[[#This Row],[NASP19]]</f>
        <v>2020</v>
      </c>
      <c r="ET60" s="15">
        <f>Sug0.5[[#This Row],[NASP20]]</f>
        <v>2077</v>
      </c>
      <c r="EU60" s="15">
        <f>Sug0.5[[#This Row],[NASP21]]</f>
        <v>2122</v>
      </c>
      <c r="EV60" s="15">
        <f>Sug0.5[[#This Row],[NASP22]]</f>
        <v>2169</v>
      </c>
      <c r="EW60" s="15">
        <f>Sug0.5[[#This Row],[NASP23]]</f>
        <v>2199</v>
      </c>
      <c r="EX60" s="15">
        <f>Sug0.5[[#This Row],[NASP24]]</f>
        <v>2243</v>
      </c>
      <c r="EY60" s="15">
        <f>Sug0.5[[#This Row],[NASP25]]</f>
        <v>2258</v>
      </c>
      <c r="EZ60" s="15">
        <f>Sug0.5[[#This Row],[NASP26]]</f>
        <v>2296</v>
      </c>
      <c r="FA60" s="15">
        <f>Sug0.5[[#This Row],[NASP27]]</f>
        <v>2314</v>
      </c>
      <c r="FB60" s="15">
        <f>Reg[[#This Row],[CIRP2]]</f>
        <v>51</v>
      </c>
      <c r="FC60" s="15">
        <f>Reg[[#This Row],[CIRP3]]</f>
        <v>56</v>
      </c>
      <c r="FD60" s="15">
        <f>Reg[[#This Row],[CIRP4]]</f>
        <v>66</v>
      </c>
      <c r="FE60" s="15">
        <f>Reg[[#This Row],[CIRP5]]</f>
        <v>71</v>
      </c>
      <c r="FF60" s="15">
        <f>Reg[[#This Row],[CIRP6]]</f>
        <v>86</v>
      </c>
      <c r="FG60" s="15">
        <f>Reg[[#This Row],[CIRP7]]</f>
        <v>107</v>
      </c>
      <c r="FH60" s="15">
        <f>Reg[[#This Row],[CIRP8]]</f>
        <v>120</v>
      </c>
      <c r="FI60" s="15">
        <f>Reg[[#This Row],[CIRP9]]</f>
        <v>130</v>
      </c>
      <c r="FJ60" s="15">
        <f>Reg[[#This Row],[CIRP10]]</f>
        <v>145</v>
      </c>
      <c r="FK60" s="15">
        <f>Reg[[#This Row],[CIRP11]]</f>
        <v>155</v>
      </c>
      <c r="FL60" s="15">
        <f>Reg[[#This Row],[CIRP12]]</f>
        <v>164</v>
      </c>
      <c r="FM60" s="15">
        <f>Reg[[#This Row],[CIRP13]]</f>
        <v>175</v>
      </c>
      <c r="FN60" s="15">
        <f>Reg[[#This Row],[CIRP14]]</f>
        <v>196</v>
      </c>
      <c r="FO60" s="15">
        <f>Reg[[#This Row],[CIRP15]]</f>
        <v>217</v>
      </c>
      <c r="FP60" s="15">
        <f>Reg[[#This Row],[CIRP16]]</f>
        <v>223</v>
      </c>
      <c r="FQ60" s="15">
        <f>Reg[[#This Row],[CIRP17]]</f>
        <v>231</v>
      </c>
      <c r="FR60" s="15">
        <f>Reg[[#This Row],[CIRP18]]</f>
        <v>238</v>
      </c>
      <c r="FS60" s="15">
        <f>Reg[[#This Row],[CIRP19]]</f>
        <v>252</v>
      </c>
      <c r="FT60" s="15">
        <f>Reg[[#This Row],[CIRP20]]</f>
        <v>254</v>
      </c>
      <c r="FU60" s="15">
        <f>Reg[[#This Row],[CIRP21]]</f>
        <v>264</v>
      </c>
      <c r="FV60" s="15">
        <f>Reg[[#This Row],[CIRP22]]</f>
        <v>280</v>
      </c>
      <c r="FW60" s="15">
        <f>Reg[[#This Row],[CIRP23]]</f>
        <v>302</v>
      </c>
      <c r="FX60" s="15">
        <f>Reg[[#This Row],[CIRP24]]</f>
        <v>305</v>
      </c>
      <c r="FY60" s="15">
        <f>Reg[[#This Row],[CIRP25]]</f>
        <v>308</v>
      </c>
      <c r="FZ60" s="15">
        <f>Reg[[#This Row],[CIRP26]]</f>
        <v>324</v>
      </c>
      <c r="GA60" s="15">
        <f>Reg[[#This Row],[CIRP27]]</f>
        <v>332</v>
      </c>
      <c r="GB60" s="15">
        <f>Sug0.2[[#This Row],[CIRP2]]</f>
        <v>51</v>
      </c>
      <c r="GC60" s="15">
        <f>Sug0.2[[#This Row],[CIRP3]]</f>
        <v>56</v>
      </c>
      <c r="GD60" s="15">
        <f>Sug0.2[[#This Row],[CIRP4]]</f>
        <v>65</v>
      </c>
      <c r="GE60" s="15">
        <f>Sug0.2[[#This Row],[CIRP5]]</f>
        <v>69</v>
      </c>
      <c r="GF60" s="15">
        <f>Sug0.2[[#This Row],[CIRP6]]</f>
        <v>83</v>
      </c>
      <c r="GG60" s="15">
        <f>Sug0.2[[#This Row],[CIRP7]]</f>
        <v>100</v>
      </c>
      <c r="GH60" s="15">
        <f>Sug0.2[[#This Row],[CIRP8]]</f>
        <v>114</v>
      </c>
      <c r="GI60" s="15">
        <f>Sug0.2[[#This Row],[CIRP9]]</f>
        <v>122</v>
      </c>
      <c r="GJ60" s="15">
        <f>Sug0.2[[#This Row],[CIRP10]]</f>
        <v>135</v>
      </c>
      <c r="GK60" s="15">
        <f>Sug0.2[[#This Row],[CIRP11]]</f>
        <v>145</v>
      </c>
      <c r="GL60" s="15">
        <f>Sug0.2[[#This Row],[CIRP12]]</f>
        <v>155</v>
      </c>
      <c r="GM60" s="15">
        <f>Sug0.2[[#This Row],[CIRP13]]</f>
        <v>165</v>
      </c>
      <c r="GN60" s="15">
        <f>Sug0.2[[#This Row],[CIRP14]]</f>
        <v>184</v>
      </c>
      <c r="GO60" s="15">
        <f>Sug0.2[[#This Row],[CIRP15]]</f>
        <v>204</v>
      </c>
      <c r="GP60" s="15">
        <f>Sug0.2[[#This Row],[CIRP16]]</f>
        <v>210</v>
      </c>
      <c r="GQ60" s="15">
        <f>Sug0.2[[#This Row],[CIRP17]]</f>
        <v>216</v>
      </c>
      <c r="GR60" s="15">
        <f>Sug0.2[[#This Row],[CIRP18]]</f>
        <v>222</v>
      </c>
      <c r="GS60" s="15">
        <f>Sug0.2[[#This Row],[CIRP19]]</f>
        <v>235</v>
      </c>
      <c r="GT60" s="15">
        <f>Sug0.2[[#This Row],[CIRP20]]</f>
        <v>239</v>
      </c>
      <c r="GU60" s="15">
        <f>Sug0.2[[#This Row],[CIRP21]]</f>
        <v>245</v>
      </c>
      <c r="GV60" s="15">
        <f>Sug0.2[[#This Row],[CIRP22]]</f>
        <v>258</v>
      </c>
      <c r="GW60" s="15">
        <f>Sug0.2[[#This Row],[CIRP23]]</f>
        <v>273</v>
      </c>
      <c r="GX60" s="15">
        <f>Sug0.2[[#This Row],[CIRP24]]</f>
        <v>277</v>
      </c>
      <c r="GY60" s="15">
        <f>Sug0.2[[#This Row],[CIRP25]]</f>
        <v>280</v>
      </c>
      <c r="GZ60" s="15">
        <f>Sug0.2[[#This Row],[CIRP26]]</f>
        <v>296</v>
      </c>
      <c r="HA60" s="15">
        <f>Sug0.2[[#This Row],[CIRP27]]</f>
        <v>300</v>
      </c>
      <c r="HB60" s="15">
        <f>Sug0.5[[#This Row],[CIRP2]]</f>
        <v>51</v>
      </c>
      <c r="HC60" s="15">
        <f>Sug0.5[[#This Row],[CIRP3]]</f>
        <v>54</v>
      </c>
      <c r="HD60" s="15">
        <f>Sug0.5[[#This Row],[CIRP4]]</f>
        <v>63</v>
      </c>
      <c r="HE60" s="15">
        <f>Sug0.5[[#This Row],[CIRP5]]</f>
        <v>68</v>
      </c>
      <c r="HF60" s="15">
        <f>Sug0.5[[#This Row],[CIRP6]]</f>
        <v>79</v>
      </c>
      <c r="HG60" s="15">
        <f>Sug0.5[[#This Row],[CIRP7]]</f>
        <v>96</v>
      </c>
      <c r="HH60" s="15">
        <f>Sug0.5[[#This Row],[CIRP8]]</f>
        <v>102</v>
      </c>
      <c r="HI60" s="15">
        <f>Sug0.5[[#This Row],[CIRP9]]</f>
        <v>105</v>
      </c>
      <c r="HJ60" s="15">
        <f>Sug0.5[[#This Row],[CIRP10]]</f>
        <v>115</v>
      </c>
      <c r="HK60" s="15">
        <f>Sug0.5[[#This Row],[CIRP11]]</f>
        <v>121</v>
      </c>
      <c r="HL60" s="15">
        <f>Sug0.5[[#This Row],[CIRP12]]</f>
        <v>129</v>
      </c>
      <c r="HM60" s="15">
        <f>Sug0.5[[#This Row],[CIRP13]]</f>
        <v>137</v>
      </c>
      <c r="HN60" s="15">
        <f>Sug0.5[[#This Row],[CIRP14]]</f>
        <v>151</v>
      </c>
      <c r="HO60" s="15">
        <f>Sug0.5[[#This Row],[CIRP15]]</f>
        <v>168</v>
      </c>
      <c r="HP60" s="15">
        <f>Sug0.5[[#This Row],[CIRP16]]</f>
        <v>174</v>
      </c>
      <c r="HQ60" s="15">
        <f>Sug0.5[[#This Row],[CIRP17]]</f>
        <v>178</v>
      </c>
      <c r="HR60" s="15">
        <f>Sug0.5[[#This Row],[CIRP18]]</f>
        <v>181</v>
      </c>
      <c r="HS60" s="15">
        <f>Sug0.5[[#This Row],[CIRP19]]</f>
        <v>193</v>
      </c>
      <c r="HT60" s="15">
        <f>Sug0.5[[#This Row],[CIRP20]]</f>
        <v>194</v>
      </c>
      <c r="HU60" s="15">
        <f>Sug0.5[[#This Row],[CIRP21]]</f>
        <v>200</v>
      </c>
      <c r="HV60" s="15">
        <f>Sug0.5[[#This Row],[CIRP22]]</f>
        <v>212</v>
      </c>
      <c r="HW60" s="15">
        <f>Sug0.5[[#This Row],[CIRP23]]</f>
        <v>221</v>
      </c>
      <c r="HX60" s="15">
        <f>Sug0.5[[#This Row],[CIRP24]]</f>
        <v>227</v>
      </c>
      <c r="HY60" s="15">
        <f>Sug0.5[[#This Row],[CIRP25]]</f>
        <v>233</v>
      </c>
      <c r="HZ60" s="15">
        <f>Sug0.5[[#This Row],[CIRP26]]</f>
        <v>244</v>
      </c>
      <c r="IA60" s="15">
        <f>Sug0.5[[#This Row],[CIRP27]]</f>
        <v>245</v>
      </c>
      <c r="IB60" s="15">
        <f>Reg[[#This Row],[HCCP2]]</f>
        <v>1</v>
      </c>
      <c r="IC60" s="15">
        <f>Reg[[#This Row],[HCCP3]]</f>
        <v>4</v>
      </c>
      <c r="ID60" s="15">
        <f>Reg[[#This Row],[HCCP4]]</f>
        <v>2</v>
      </c>
      <c r="IE60" s="15">
        <f>Reg[[#This Row],[HCCP5]]</f>
        <v>3</v>
      </c>
      <c r="IF60" s="15">
        <f>Reg[[#This Row],[HCCP6]]</f>
        <v>4</v>
      </c>
      <c r="IG60" s="15">
        <f>Reg[[#This Row],[HCCP7]]</f>
        <v>3</v>
      </c>
      <c r="IH60" s="15">
        <f>Reg[[#This Row],[HCCP8]]</f>
        <v>4</v>
      </c>
      <c r="II60" s="15">
        <f>Reg[[#This Row],[HCCP9]]</f>
        <v>8</v>
      </c>
      <c r="IJ60" s="15">
        <f>Reg[[#This Row],[HCCP10]]</f>
        <v>7</v>
      </c>
      <c r="IK60" s="15">
        <f>Reg[[#This Row],[HCCP11]]</f>
        <v>7</v>
      </c>
      <c r="IL60" s="15">
        <f>Reg[[#This Row],[HCCP12]]</f>
        <v>9</v>
      </c>
      <c r="IM60" s="15">
        <f>Reg[[#This Row],[HCCP13]]</f>
        <v>6</v>
      </c>
      <c r="IN60" s="15">
        <f>Reg[[#This Row],[HCCP14]]</f>
        <v>6</v>
      </c>
      <c r="IO60" s="15">
        <f>Reg[[#This Row],[HCCP15]]</f>
        <v>4</v>
      </c>
      <c r="IP60" s="15">
        <f>Reg[[#This Row],[HCCP16]]</f>
        <v>11</v>
      </c>
      <c r="IQ60" s="15">
        <f>Reg[[#This Row],[HCCP17]]</f>
        <v>11</v>
      </c>
      <c r="IR60" s="15">
        <f>Reg[[#This Row],[HCCP18]]</f>
        <v>9</v>
      </c>
      <c r="IS60" s="15">
        <f>Reg[[#This Row],[HCCP19]]</f>
        <v>13</v>
      </c>
      <c r="IT60" s="15">
        <f>Reg[[#This Row],[HCCP20]]</f>
        <v>12</v>
      </c>
      <c r="IU60" s="15">
        <f>Reg[[#This Row],[HCCP21]]</f>
        <v>14</v>
      </c>
      <c r="IV60" s="15">
        <f>Reg[[#This Row],[HCCP22]]</f>
        <v>13</v>
      </c>
      <c r="IW60" s="15">
        <f>Reg[[#This Row],[HCCP23]]</f>
        <v>12</v>
      </c>
      <c r="IX60" s="15">
        <f>Reg[[#This Row],[HCCP24]]</f>
        <v>14</v>
      </c>
      <c r="IY60" s="15">
        <f>Reg[[#This Row],[HCCP25]]</f>
        <v>16</v>
      </c>
      <c r="IZ60" s="15">
        <f>Reg[[#This Row],[HCCP26]]</f>
        <v>12</v>
      </c>
      <c r="JA60" s="15">
        <f>Reg[[#This Row],[HCCP27]]</f>
        <v>12</v>
      </c>
      <c r="JB60" s="15">
        <f>Sug0.2[[#This Row],[HCCP2]]</f>
        <v>1</v>
      </c>
      <c r="JC60" s="15">
        <f>Sug0.2[[#This Row],[HCCP3]]</f>
        <v>4</v>
      </c>
      <c r="JD60" s="15">
        <f>Sug0.2[[#This Row],[HCCP4]]</f>
        <v>2</v>
      </c>
      <c r="JE60" s="15">
        <f>Sug0.2[[#This Row],[HCCP5]]</f>
        <v>3</v>
      </c>
      <c r="JF60" s="15">
        <f>Sug0.2[[#This Row],[HCCP6]]</f>
        <v>4</v>
      </c>
      <c r="JG60" s="15">
        <f>Sug0.2[[#This Row],[HCCP7]]</f>
        <v>3</v>
      </c>
      <c r="JH60" s="15">
        <f>Sug0.2[[#This Row],[HCCP8]]</f>
        <v>4</v>
      </c>
      <c r="JI60" s="15">
        <f>Sug0.2[[#This Row],[HCCP9]]</f>
        <v>8</v>
      </c>
      <c r="JJ60" s="15">
        <f>Sug0.2[[#This Row],[HCCP10]]</f>
        <v>7</v>
      </c>
      <c r="JK60" s="15">
        <f>Sug0.2[[#This Row],[HCCP11]]</f>
        <v>6</v>
      </c>
      <c r="JL60" s="15">
        <f>Sug0.2[[#This Row],[HCCP12]]</f>
        <v>8</v>
      </c>
      <c r="JM60" s="15">
        <f>Sug0.2[[#This Row],[HCCP13]]</f>
        <v>5</v>
      </c>
      <c r="JN60" s="15">
        <f>Sug0.2[[#This Row],[HCCP14]]</f>
        <v>6</v>
      </c>
      <c r="JO60" s="15">
        <f>Sug0.2[[#This Row],[HCCP15]]</f>
        <v>4</v>
      </c>
      <c r="JP60" s="15">
        <f>Sug0.2[[#This Row],[HCCP16]]</f>
        <v>10</v>
      </c>
      <c r="JQ60" s="15">
        <f>Sug0.2[[#This Row],[HCCP17]]</f>
        <v>11</v>
      </c>
      <c r="JR60" s="15">
        <f>Sug0.2[[#This Row],[HCCP18]]</f>
        <v>8</v>
      </c>
      <c r="JS60" s="15">
        <f>Sug0.2[[#This Row],[HCCP19]]</f>
        <v>12</v>
      </c>
      <c r="JT60" s="15">
        <f>Sug0.2[[#This Row],[HCCP20]]</f>
        <v>11</v>
      </c>
      <c r="JU60" s="15">
        <f>Sug0.2[[#This Row],[HCCP21]]</f>
        <v>12</v>
      </c>
      <c r="JV60" s="15">
        <f>Sug0.2[[#This Row],[HCCP22]]</f>
        <v>11</v>
      </c>
      <c r="JW60" s="15">
        <f>Sug0.2[[#This Row],[HCCP23]]</f>
        <v>11</v>
      </c>
      <c r="JX60" s="15">
        <f>Sug0.2[[#This Row],[HCCP24]]</f>
        <v>14</v>
      </c>
      <c r="JY60" s="15">
        <f>Sug0.2[[#This Row],[HCCP25]]</f>
        <v>15</v>
      </c>
      <c r="JZ60" s="15">
        <f>Sug0.2[[#This Row],[HCCP26]]</f>
        <v>12</v>
      </c>
      <c r="KA60" s="15">
        <f>Sug0.2[[#This Row],[HCCP27]]</f>
        <v>12</v>
      </c>
      <c r="KB60" s="15">
        <f>Sug0.5[[#This Row],[HCCP2]]</f>
        <v>1</v>
      </c>
      <c r="KC60" s="15">
        <f>Sug0.5[[#This Row],[HCCP3]]</f>
        <v>4</v>
      </c>
      <c r="KD60" s="15">
        <f>Sug0.5[[#This Row],[HCCP4]]</f>
        <v>2</v>
      </c>
      <c r="KE60" s="15">
        <f>Sug0.5[[#This Row],[HCCP5]]</f>
        <v>3</v>
      </c>
      <c r="KF60" s="15">
        <f>Sug0.5[[#This Row],[HCCP6]]</f>
        <v>4</v>
      </c>
      <c r="KG60" s="15">
        <f>Sug0.5[[#This Row],[HCCP7]]</f>
        <v>3</v>
      </c>
      <c r="KH60" s="15">
        <f>Sug0.5[[#This Row],[HCCP8]]</f>
        <v>4</v>
      </c>
      <c r="KI60" s="15">
        <f>Sug0.5[[#This Row],[HCCP9]]</f>
        <v>8</v>
      </c>
      <c r="KJ60" s="15">
        <f>Sug0.5[[#This Row],[HCCP10]]</f>
        <v>6</v>
      </c>
      <c r="KK60" s="15">
        <f>Sug0.5[[#This Row],[HCCP11]]</f>
        <v>6</v>
      </c>
      <c r="KL60" s="15">
        <f>Sug0.5[[#This Row],[HCCP12]]</f>
        <v>8</v>
      </c>
      <c r="KM60" s="15">
        <f>Sug0.5[[#This Row],[HCCP13]]</f>
        <v>5</v>
      </c>
      <c r="KN60" s="15">
        <f>Sug0.5[[#This Row],[HCCP14]]</f>
        <v>6</v>
      </c>
      <c r="KO60" s="15">
        <f>Sug0.5[[#This Row],[HCCP15]]</f>
        <v>4</v>
      </c>
      <c r="KP60" s="15">
        <f>Sug0.5[[#This Row],[HCCP16]]</f>
        <v>8</v>
      </c>
      <c r="KQ60" s="15">
        <f>Sug0.5[[#This Row],[HCCP17]]</f>
        <v>8</v>
      </c>
      <c r="KR60" s="15">
        <f>Sug0.5[[#This Row],[HCCP18]]</f>
        <v>7</v>
      </c>
      <c r="KS60" s="15">
        <f>Sug0.5[[#This Row],[HCCP19]]</f>
        <v>9</v>
      </c>
      <c r="KT60" s="15">
        <f>Sug0.5[[#This Row],[HCCP20]]</f>
        <v>9</v>
      </c>
      <c r="KU60" s="15">
        <f>Sug0.5[[#This Row],[HCCP21]]</f>
        <v>10</v>
      </c>
      <c r="KV60" s="15">
        <f>Sug0.5[[#This Row],[HCCP22]]</f>
        <v>11</v>
      </c>
      <c r="KW60" s="15">
        <f>Sug0.5[[#This Row],[HCCP23]]</f>
        <v>12</v>
      </c>
      <c r="KX60" s="15">
        <f>Sug0.5[[#This Row],[HCCP24]]</f>
        <v>11</v>
      </c>
      <c r="KY60" s="15">
        <f>Sug0.5[[#This Row],[HCCP25]]</f>
        <v>12</v>
      </c>
      <c r="KZ60" s="15">
        <f>Sug0.5[[#This Row],[HCCP26]]</f>
        <v>11</v>
      </c>
      <c r="LA60" s="15">
        <f>Sug0.5[[#This Row],[HCCP27]]</f>
        <v>8</v>
      </c>
      <c r="LB60" s="15">
        <f>Reg[[#This Row],[CHDP2]]</f>
        <v>1511</v>
      </c>
      <c r="LC60" s="15">
        <f>Reg[[#This Row],[CHDP3]]</f>
        <v>1558</v>
      </c>
      <c r="LD60" s="15">
        <f>Reg[[#This Row],[CHDP4]]</f>
        <v>1586</v>
      </c>
      <c r="LE60" s="15">
        <f>Reg[[#This Row],[CHDP5]]</f>
        <v>1640</v>
      </c>
      <c r="LF60" s="15">
        <f>Reg[[#This Row],[CHDP6]]</f>
        <v>1664</v>
      </c>
      <c r="LG60" s="15">
        <f>Reg[[#This Row],[CHDP7]]</f>
        <v>1684</v>
      </c>
      <c r="LH60" s="15">
        <f>Reg[[#This Row],[CHDP8]]</f>
        <v>1703</v>
      </c>
      <c r="LI60" s="15">
        <f>Reg[[#This Row],[CHDP9]]</f>
        <v>1697</v>
      </c>
      <c r="LJ60" s="15">
        <f>Reg[[#This Row],[CHDP10]]</f>
        <v>1745</v>
      </c>
      <c r="LK60" s="15">
        <f>Reg[[#This Row],[CHDP11]]</f>
        <v>1757</v>
      </c>
      <c r="LL60" s="15">
        <f>Reg[[#This Row],[CHDP12]]</f>
        <v>1783</v>
      </c>
      <c r="LM60" s="15">
        <f>Reg[[#This Row],[CHDP13]]</f>
        <v>1830</v>
      </c>
      <c r="LN60" s="15">
        <f>Reg[[#This Row],[CHDP14]]</f>
        <v>1869</v>
      </c>
      <c r="LO60" s="15">
        <f>Reg[[#This Row],[CHDP15]]</f>
        <v>1873</v>
      </c>
      <c r="LP60" s="15">
        <f>Reg[[#This Row],[CHDP16]]</f>
        <v>1909</v>
      </c>
      <c r="LQ60" s="15">
        <f>Reg[[#This Row],[CHDP17]]</f>
        <v>1956</v>
      </c>
      <c r="LR60" s="15">
        <f>Reg[[#This Row],[CHDP18]]</f>
        <v>1966</v>
      </c>
      <c r="LS60" s="15">
        <f>Reg[[#This Row],[CHDP19]]</f>
        <v>2025</v>
      </c>
      <c r="LT60" s="15">
        <f>Reg[[#This Row],[CHDP20]]</f>
        <v>2027</v>
      </c>
      <c r="LU60" s="15">
        <f>Reg[[#This Row],[CHDP21]]</f>
        <v>2066</v>
      </c>
      <c r="LV60" s="15">
        <f>Reg[[#This Row],[CHDP22]]</f>
        <v>2114</v>
      </c>
      <c r="LW60" s="15">
        <f>Reg[[#This Row],[CHDP23]]</f>
        <v>2118</v>
      </c>
      <c r="LX60" s="15">
        <f>Reg[[#This Row],[CHDP24]]</f>
        <v>2146</v>
      </c>
      <c r="LY60" s="15">
        <f>Reg[[#This Row],[CHDP25]]</f>
        <v>2140</v>
      </c>
      <c r="LZ60" s="15">
        <f>Reg[[#This Row],[CHDP26]]</f>
        <v>2184</v>
      </c>
      <c r="MA60" s="15">
        <f>Reg[[#This Row],[CHDP27]]</f>
        <v>2191</v>
      </c>
      <c r="MB60" s="15">
        <f>Sug0.2[[#This Row],[CHDP2]]</f>
        <v>1511</v>
      </c>
      <c r="MC60" s="15">
        <f>Sug0.2[[#This Row],[CHDP3]]</f>
        <v>1558</v>
      </c>
      <c r="MD60" s="15">
        <f>Sug0.2[[#This Row],[CHDP4]]</f>
        <v>1585</v>
      </c>
      <c r="ME60" s="15">
        <f>Sug0.2[[#This Row],[CHDP5]]</f>
        <v>1639</v>
      </c>
      <c r="MF60" s="15">
        <f>Sug0.2[[#This Row],[CHDP6]]</f>
        <v>1661</v>
      </c>
      <c r="MG60" s="15">
        <f>Sug0.2[[#This Row],[CHDP7]]</f>
        <v>1684</v>
      </c>
      <c r="MH60" s="15">
        <f>Sug0.2[[#This Row],[CHDP8]]</f>
        <v>1703</v>
      </c>
      <c r="MI60" s="15">
        <f>Sug0.2[[#This Row],[CHDP9]]</f>
        <v>1692</v>
      </c>
      <c r="MJ60" s="15">
        <f>Sug0.2[[#This Row],[CHDP10]]</f>
        <v>1739</v>
      </c>
      <c r="MK60" s="15">
        <f>Sug0.2[[#This Row],[CHDP11]]</f>
        <v>1750</v>
      </c>
      <c r="ML60" s="15">
        <f>Sug0.2[[#This Row],[CHDP12]]</f>
        <v>1772</v>
      </c>
      <c r="MM60" s="15">
        <f>Sug0.2[[#This Row],[CHDP13]]</f>
        <v>1818</v>
      </c>
      <c r="MN60" s="15">
        <f>Sug0.2[[#This Row],[CHDP14]]</f>
        <v>1855</v>
      </c>
      <c r="MO60" s="15">
        <f>Sug0.2[[#This Row],[CHDP15]]</f>
        <v>1860</v>
      </c>
      <c r="MP60" s="15">
        <f>Sug0.2[[#This Row],[CHDP16]]</f>
        <v>1893</v>
      </c>
      <c r="MQ60" s="15">
        <f>Sug0.2[[#This Row],[CHDP17]]</f>
        <v>1942</v>
      </c>
      <c r="MR60" s="15">
        <f>Sug0.2[[#This Row],[CHDP18]]</f>
        <v>1952</v>
      </c>
      <c r="MS60" s="15">
        <f>Sug0.2[[#This Row],[CHDP19]]</f>
        <v>2008</v>
      </c>
      <c r="MT60" s="15">
        <f>Sug0.2[[#This Row],[CHDP20]]</f>
        <v>2013</v>
      </c>
      <c r="MU60" s="15">
        <f>Sug0.2[[#This Row],[CHDP21]]</f>
        <v>2047</v>
      </c>
      <c r="MV60" s="15">
        <f>Sug0.2[[#This Row],[CHDP22]]</f>
        <v>2096</v>
      </c>
      <c r="MW60" s="15">
        <f>Sug0.2[[#This Row],[CHDP23]]</f>
        <v>2102</v>
      </c>
      <c r="MX60" s="15">
        <f>Sug0.2[[#This Row],[CHDP24]]</f>
        <v>2129</v>
      </c>
      <c r="MY60" s="15">
        <f>Sug0.2[[#This Row],[CHDP25]]</f>
        <v>2123</v>
      </c>
      <c r="MZ60" s="15">
        <f>Sug0.2[[#This Row],[CHDP26]]</f>
        <v>2172</v>
      </c>
      <c r="NA60" s="15">
        <f>Sug0.2[[#This Row],[CHDP27]]</f>
        <v>2181</v>
      </c>
      <c r="NB60" s="15">
        <f>Sug0.5[[#This Row],[CHDP2]]</f>
        <v>1511</v>
      </c>
      <c r="NC60" s="15">
        <f>Sug0.5[[#This Row],[CHDP3]]</f>
        <v>1558</v>
      </c>
      <c r="ND60" s="15">
        <f>Sug0.5[[#This Row],[CHDP4]]</f>
        <v>1585</v>
      </c>
      <c r="NE60" s="15">
        <f>Sug0.5[[#This Row],[CHDP5]]</f>
        <v>1639</v>
      </c>
      <c r="NF60" s="15">
        <f>Sug0.5[[#This Row],[CHDP6]]</f>
        <v>1660</v>
      </c>
      <c r="NG60" s="15">
        <f>Sug0.5[[#This Row],[CHDP7]]</f>
        <v>1682</v>
      </c>
      <c r="NH60" s="15">
        <f>Sug0.5[[#This Row],[CHDP8]]</f>
        <v>1701</v>
      </c>
      <c r="NI60" s="15">
        <f>Sug0.5[[#This Row],[CHDP9]]</f>
        <v>1686</v>
      </c>
      <c r="NJ60" s="15">
        <f>Sug0.5[[#This Row],[CHDP10]]</f>
        <v>1729</v>
      </c>
      <c r="NK60" s="15">
        <f>Sug0.5[[#This Row],[CHDP11]]</f>
        <v>1738</v>
      </c>
      <c r="NL60" s="15">
        <f>Sug0.5[[#This Row],[CHDP12]]</f>
        <v>1760</v>
      </c>
      <c r="NM60" s="15">
        <f>Sug0.5[[#This Row],[CHDP13]]</f>
        <v>1800</v>
      </c>
      <c r="NN60" s="15">
        <f>Sug0.5[[#This Row],[CHDP14]]</f>
        <v>1835</v>
      </c>
      <c r="NO60" s="15">
        <f>Sug0.5[[#This Row],[CHDP15]]</f>
        <v>1841</v>
      </c>
      <c r="NP60" s="15">
        <f>Sug0.5[[#This Row],[CHDP16]]</f>
        <v>1874</v>
      </c>
      <c r="NQ60" s="15">
        <f>Sug0.5[[#This Row],[CHDP17]]</f>
        <v>1916</v>
      </c>
      <c r="NR60" s="15">
        <f>Sug0.5[[#This Row],[CHDP18]]</f>
        <v>1922</v>
      </c>
      <c r="NS60" s="15">
        <f>Sug0.5[[#This Row],[CHDP19]]</f>
        <v>1973</v>
      </c>
      <c r="NT60" s="15">
        <f>Sug0.5[[#This Row],[CHDP20]]</f>
        <v>1975</v>
      </c>
      <c r="NU60" s="15">
        <f>Sug0.5[[#This Row],[CHDP21]]</f>
        <v>2012</v>
      </c>
      <c r="NV60" s="15">
        <f>Sug0.5[[#This Row],[CHDP22]]</f>
        <v>2054</v>
      </c>
      <c r="NW60" s="15">
        <f>Sug0.5[[#This Row],[CHDP23]]</f>
        <v>2057</v>
      </c>
      <c r="NX60" s="15">
        <f>Sug0.5[[#This Row],[CHDP24]]</f>
        <v>2077</v>
      </c>
      <c r="NY60" s="15">
        <f>Sug0.5[[#This Row],[CHDP25]]</f>
        <v>2074</v>
      </c>
      <c r="NZ60" s="15">
        <f>Sug0.5[[#This Row],[CHDP26]]</f>
        <v>2128</v>
      </c>
      <c r="OA60" s="15">
        <f>Sug0.5[[#This Row],[CHDP27]]</f>
        <v>2131</v>
      </c>
      <c r="OB60" s="15">
        <f>Reg[[#This Row],[T2DP2]]</f>
        <v>2229</v>
      </c>
      <c r="OC60" s="15">
        <f>Reg[[#This Row],[T2DP3]]</f>
        <v>2282</v>
      </c>
      <c r="OD60" s="15">
        <f>Reg[[#This Row],[T2DP4]]</f>
        <v>2347</v>
      </c>
      <c r="OE60" s="15">
        <f>Reg[[#This Row],[T2DP5]]</f>
        <v>2448</v>
      </c>
      <c r="OF60" s="15">
        <f>Reg[[#This Row],[T2DP6]]</f>
        <v>2487</v>
      </c>
      <c r="OG60" s="15">
        <f>Reg[[#This Row],[T2DP7]]</f>
        <v>2538</v>
      </c>
      <c r="OH60" s="15">
        <f>Reg[[#This Row],[T2DP8]]</f>
        <v>2614</v>
      </c>
      <c r="OI60" s="15">
        <f>Reg[[#This Row],[T2DP9]]</f>
        <v>2692</v>
      </c>
      <c r="OJ60" s="15">
        <f>Reg[[#This Row],[T2DP10]]</f>
        <v>2748</v>
      </c>
      <c r="OK60" s="15">
        <f>Reg[[#This Row],[T2DP11]]</f>
        <v>2809</v>
      </c>
      <c r="OL60" s="15">
        <f>Reg[[#This Row],[T2DP12]]</f>
        <v>2870</v>
      </c>
      <c r="OM60" s="15">
        <f>Reg[[#This Row],[T2DP13]]</f>
        <v>2892</v>
      </c>
      <c r="ON60" s="15">
        <f>Reg[[#This Row],[T2DP14]]</f>
        <v>2933</v>
      </c>
      <c r="OO60" s="15">
        <f>Reg[[#This Row],[T2DP15]]</f>
        <v>2959</v>
      </c>
      <c r="OP60" s="15">
        <f>Reg[[#This Row],[T2DP16]]</f>
        <v>2990</v>
      </c>
      <c r="OQ60" s="15">
        <f>Reg[[#This Row],[T2DP17]]</f>
        <v>3039</v>
      </c>
      <c r="OR60" s="15">
        <f>Reg[[#This Row],[T2DP18]]</f>
        <v>3105</v>
      </c>
      <c r="OS60" s="15">
        <f>Reg[[#This Row],[T2DP19]]</f>
        <v>3128</v>
      </c>
      <c r="OT60" s="15">
        <f>Reg[[#This Row],[T2DP20]]</f>
        <v>3191</v>
      </c>
      <c r="OU60" s="15">
        <f>Reg[[#This Row],[T2DP21]]</f>
        <v>3214</v>
      </c>
      <c r="OV60" s="15">
        <f>Reg[[#This Row],[T2DP22]]</f>
        <v>3274</v>
      </c>
      <c r="OW60" s="15">
        <f>Reg[[#This Row],[T2DP23]]</f>
        <v>3282</v>
      </c>
      <c r="OX60" s="15">
        <f>Reg[[#This Row],[T2DP24]]</f>
        <v>3325</v>
      </c>
      <c r="OY60" s="15">
        <f>Reg[[#This Row],[T2DP25]]</f>
        <v>3345</v>
      </c>
      <c r="OZ60" s="15">
        <f>Reg[[#This Row],[T2DP26]]</f>
        <v>3389</v>
      </c>
      <c r="PA60" s="15">
        <f>Reg[[#This Row],[T2DP27]]</f>
        <v>3415</v>
      </c>
      <c r="PB60" s="15">
        <f>Sug0.2[[#This Row],[T2DP2]]</f>
        <v>2229</v>
      </c>
      <c r="PC60" s="15">
        <f>Sug0.2[[#This Row],[T2DP3]]</f>
        <v>2282</v>
      </c>
      <c r="PD60" s="15">
        <f>Sug0.2[[#This Row],[T2DP4]]</f>
        <v>2347</v>
      </c>
      <c r="PE60" s="15">
        <f>Sug0.2[[#This Row],[T2DP5]]</f>
        <v>2446</v>
      </c>
      <c r="PF60" s="15">
        <f>Sug0.2[[#This Row],[T2DP6]]</f>
        <v>2485</v>
      </c>
      <c r="PG60" s="15">
        <f>Sug0.2[[#This Row],[T2DP7]]</f>
        <v>2536</v>
      </c>
      <c r="PH60" s="15">
        <f>Sug0.2[[#This Row],[T2DP8]]</f>
        <v>2611</v>
      </c>
      <c r="PI60" s="15">
        <f>Sug0.2[[#This Row],[T2DP9]]</f>
        <v>2689</v>
      </c>
      <c r="PJ60" s="15">
        <f>Sug0.2[[#This Row],[T2DP10]]</f>
        <v>2745</v>
      </c>
      <c r="PK60" s="15">
        <f>Sug0.2[[#This Row],[T2DP11]]</f>
        <v>2806</v>
      </c>
      <c r="PL60" s="15">
        <f>Sug0.2[[#This Row],[T2DP12]]</f>
        <v>2869</v>
      </c>
      <c r="PM60" s="15">
        <f>Sug0.2[[#This Row],[T2DP13]]</f>
        <v>2887</v>
      </c>
      <c r="PN60" s="15">
        <f>Sug0.2[[#This Row],[T2DP14]]</f>
        <v>2925</v>
      </c>
      <c r="PO60" s="15">
        <f>Sug0.2[[#This Row],[T2DP15]]</f>
        <v>2949</v>
      </c>
      <c r="PP60" s="15">
        <f>Sug0.2[[#This Row],[T2DP16]]</f>
        <v>2980</v>
      </c>
      <c r="PQ60" s="15">
        <f>Sug0.2[[#This Row],[T2DP17]]</f>
        <v>3030</v>
      </c>
      <c r="PR60" s="15">
        <f>Sug0.2[[#This Row],[T2DP18]]</f>
        <v>3091</v>
      </c>
      <c r="PS60" s="15">
        <f>Sug0.2[[#This Row],[T2DP19]]</f>
        <v>3111</v>
      </c>
      <c r="PT60" s="15">
        <f>Sug0.2[[#This Row],[T2DP20]]</f>
        <v>3172</v>
      </c>
      <c r="PU60" s="15">
        <f>Sug0.2[[#This Row],[T2DP21]]</f>
        <v>3197</v>
      </c>
      <c r="PV60" s="15">
        <f>Sug0.2[[#This Row],[T2DP22]]</f>
        <v>3250</v>
      </c>
      <c r="PW60" s="15">
        <f>Sug0.2[[#This Row],[T2DP23]]</f>
        <v>3249</v>
      </c>
      <c r="PX60" s="15">
        <f>Sug0.2[[#This Row],[T2DP24]]</f>
        <v>3289</v>
      </c>
      <c r="PY60" s="15">
        <f>Sug0.2[[#This Row],[T2DP25]]</f>
        <v>3307</v>
      </c>
      <c r="PZ60" s="15">
        <f>Sug0.2[[#This Row],[T2DP26]]</f>
        <v>3347</v>
      </c>
      <c r="QA60" s="15">
        <f>Sug0.2[[#This Row],[T2DP27]]</f>
        <v>3369</v>
      </c>
      <c r="QB60" s="15">
        <f>Sug0.5[[#This Row],[T2DP2]]</f>
        <v>2229</v>
      </c>
      <c r="QC60" s="15">
        <f>Sug0.5[[#This Row],[T2DP3]]</f>
        <v>2282</v>
      </c>
      <c r="QD60" s="15">
        <f>Sug0.5[[#This Row],[T2DP4]]</f>
        <v>2346</v>
      </c>
      <c r="QE60" s="15">
        <f>Sug0.5[[#This Row],[T2DP5]]</f>
        <v>2444</v>
      </c>
      <c r="QF60" s="15">
        <f>Sug0.5[[#This Row],[T2DP6]]</f>
        <v>2482</v>
      </c>
      <c r="QG60" s="15">
        <f>Sug0.5[[#This Row],[T2DP7]]</f>
        <v>2529</v>
      </c>
      <c r="QH60" s="15">
        <f>Sug0.5[[#This Row],[T2DP8]]</f>
        <v>2603</v>
      </c>
      <c r="QI60" s="15">
        <f>Sug0.5[[#This Row],[T2DP9]]</f>
        <v>2676</v>
      </c>
      <c r="QJ60" s="15">
        <f>Sug0.5[[#This Row],[T2DP10]]</f>
        <v>2725</v>
      </c>
      <c r="QK60" s="15">
        <f>Sug0.5[[#This Row],[T2DP11]]</f>
        <v>2780</v>
      </c>
      <c r="QL60" s="15">
        <f>Sug0.5[[#This Row],[T2DP12]]</f>
        <v>2837</v>
      </c>
      <c r="QM60" s="15">
        <f>Sug0.5[[#This Row],[T2DP13]]</f>
        <v>2850</v>
      </c>
      <c r="QN60" s="15">
        <f>Sug0.5[[#This Row],[T2DP14]]</f>
        <v>2884</v>
      </c>
      <c r="QO60" s="15">
        <f>Sug0.5[[#This Row],[T2DP15]]</f>
        <v>2901</v>
      </c>
      <c r="QP60" s="15">
        <f>Sug0.5[[#This Row],[T2DP16]]</f>
        <v>2927</v>
      </c>
      <c r="QQ60" s="15">
        <f>Sug0.5[[#This Row],[T2DP17]]</f>
        <v>2969</v>
      </c>
      <c r="QR60" s="15">
        <f>Sug0.5[[#This Row],[T2DP18]]</f>
        <v>3024</v>
      </c>
      <c r="QS60" s="15">
        <f>Sug0.5[[#This Row],[T2DP19]]</f>
        <v>3041</v>
      </c>
      <c r="QT60" s="15">
        <f>Sug0.5[[#This Row],[T2DP20]]</f>
        <v>3093</v>
      </c>
      <c r="QU60" s="15">
        <f>Sug0.5[[#This Row],[T2DP21]]</f>
        <v>3111</v>
      </c>
      <c r="QV60" s="15">
        <f>Sug0.5[[#This Row],[T2DP22]]</f>
        <v>3162</v>
      </c>
      <c r="QW60" s="15">
        <f>Sug0.5[[#This Row],[T2DP23]]</f>
        <v>3162</v>
      </c>
      <c r="QX60" s="15">
        <f>Sug0.5[[#This Row],[T2DP24]]</f>
        <v>3193</v>
      </c>
      <c r="QY60" s="15">
        <f>Sug0.5[[#This Row],[T2DP25]]</f>
        <v>3205</v>
      </c>
      <c r="QZ60" s="15">
        <f>Sug0.5[[#This Row],[T2DP26]]</f>
        <v>3238</v>
      </c>
      <c r="RA60" s="15">
        <f>Sug0.5[[#This Row],[T2DP27]]</f>
        <v>3252</v>
      </c>
      <c r="RB60" s="15">
        <f>Reg[[#This Row],[OVEP2]]</f>
        <v>7527</v>
      </c>
      <c r="RC60" s="15">
        <f>Reg[[#This Row],[OVEP3]]</f>
        <v>7684</v>
      </c>
      <c r="RD60" s="15">
        <f>Reg[[#This Row],[OVEP4]]</f>
        <v>7839</v>
      </c>
      <c r="RE60" s="15">
        <f>Reg[[#This Row],[OVEP5]]</f>
        <v>8016</v>
      </c>
      <c r="RF60" s="15">
        <f>Reg[[#This Row],[OVEP6]]</f>
        <v>8113</v>
      </c>
      <c r="RG60" s="15">
        <f>Reg[[#This Row],[OVEP7]]</f>
        <v>8173</v>
      </c>
      <c r="RH60" s="15">
        <f>Reg[[#This Row],[OVEP8]]</f>
        <v>8184</v>
      </c>
      <c r="RI60" s="15">
        <f>Reg[[#This Row],[OVEP9]]</f>
        <v>8169</v>
      </c>
      <c r="RJ60" s="15">
        <f>Reg[[#This Row],[OVEP10]]</f>
        <v>8203</v>
      </c>
      <c r="RK60" s="15">
        <f>Reg[[#This Row],[OVEP11]]</f>
        <v>8251</v>
      </c>
      <c r="RL60" s="15">
        <f>Reg[[#This Row],[OVEP12]]</f>
        <v>8241</v>
      </c>
      <c r="RM60" s="15">
        <f>Reg[[#This Row],[OVEP13]]</f>
        <v>8308</v>
      </c>
      <c r="RN60" s="15">
        <f>Reg[[#This Row],[OVEP14]]</f>
        <v>8305</v>
      </c>
      <c r="RO60" s="15">
        <f>Reg[[#This Row],[OVEP15]]</f>
        <v>8317</v>
      </c>
      <c r="RP60" s="15">
        <f>Reg[[#This Row],[OVEP16]]</f>
        <v>8342</v>
      </c>
      <c r="RQ60" s="15">
        <f>Reg[[#This Row],[OVEP17]]</f>
        <v>8435</v>
      </c>
      <c r="RR60" s="15">
        <f>Reg[[#This Row],[OVEP18]]</f>
        <v>8428</v>
      </c>
      <c r="RS60" s="15">
        <f>Reg[[#This Row],[OVEP19]]</f>
        <v>8485</v>
      </c>
      <c r="RT60" s="15">
        <f>Reg[[#This Row],[OVEP20]]</f>
        <v>8549</v>
      </c>
      <c r="RU60" s="15">
        <f>Reg[[#This Row],[OVEP21]]</f>
        <v>8590</v>
      </c>
      <c r="RV60" s="15">
        <f>Reg[[#This Row],[OVEP22]]</f>
        <v>8651</v>
      </c>
      <c r="RW60" s="15">
        <f>Reg[[#This Row],[OVEP23]]</f>
        <v>8583</v>
      </c>
      <c r="RX60" s="15">
        <f>Reg[[#This Row],[OVEP24]]</f>
        <v>8573</v>
      </c>
      <c r="RY60" s="15">
        <f>Reg[[#This Row],[OVEP25]]</f>
        <v>8569</v>
      </c>
      <c r="RZ60" s="15">
        <f>Reg[[#This Row],[OVEP26]]</f>
        <v>8636</v>
      </c>
      <c r="SA60" s="15">
        <f>Reg[[#This Row],[OVEP27]]</f>
        <v>8611</v>
      </c>
      <c r="SB60" s="15">
        <f>Sug0.2[[#This Row],[OVEP2]]</f>
        <v>7527</v>
      </c>
      <c r="SC60" s="15">
        <f>Sug0.2[[#This Row],[OVEP3]]</f>
        <v>7661</v>
      </c>
      <c r="SD60" s="15">
        <f>Sug0.2[[#This Row],[OVEP4]]</f>
        <v>7787</v>
      </c>
      <c r="SE60" s="15">
        <f>Sug0.2[[#This Row],[OVEP5]]</f>
        <v>7958</v>
      </c>
      <c r="SF60" s="15">
        <f>Sug0.2[[#This Row],[OVEP6]]</f>
        <v>8051</v>
      </c>
      <c r="SG60" s="15">
        <f>Sug0.2[[#This Row],[OVEP7]]</f>
        <v>8099</v>
      </c>
      <c r="SH60" s="15">
        <f>Sug0.2[[#This Row],[OVEP8]]</f>
        <v>8115</v>
      </c>
      <c r="SI60" s="15">
        <f>Sug0.2[[#This Row],[OVEP9]]</f>
        <v>8085</v>
      </c>
      <c r="SJ60" s="15">
        <f>Sug0.2[[#This Row],[OVEP10]]</f>
        <v>8123</v>
      </c>
      <c r="SK60" s="15">
        <f>Sug0.2[[#This Row],[OVEP11]]</f>
        <v>8163</v>
      </c>
      <c r="SL60" s="15">
        <f>Sug0.2[[#This Row],[OVEP12]]</f>
        <v>8160</v>
      </c>
      <c r="SM60" s="15">
        <f>Sug0.2[[#This Row],[OVEP13]]</f>
        <v>8228</v>
      </c>
      <c r="SN60" s="15">
        <f>Sug0.2[[#This Row],[OVEP14]]</f>
        <v>8213</v>
      </c>
      <c r="SO60" s="15">
        <f>Sug0.2[[#This Row],[OVEP15]]</f>
        <v>8231</v>
      </c>
      <c r="SP60" s="15">
        <f>Sug0.2[[#This Row],[OVEP16]]</f>
        <v>8254</v>
      </c>
      <c r="SQ60" s="15">
        <f>Sug0.2[[#This Row],[OVEP17]]</f>
        <v>8360</v>
      </c>
      <c r="SR60" s="15">
        <f>Sug0.2[[#This Row],[OVEP18]]</f>
        <v>8375</v>
      </c>
      <c r="SS60" s="15">
        <f>Sug0.2[[#This Row],[OVEP19]]</f>
        <v>8413</v>
      </c>
      <c r="ST60" s="15">
        <f>Sug0.2[[#This Row],[OVEP20]]</f>
        <v>8501</v>
      </c>
      <c r="SU60" s="15">
        <f>Sug0.2[[#This Row],[OVEP21]]</f>
        <v>8518</v>
      </c>
      <c r="SV60" s="15">
        <f>Sug0.2[[#This Row],[OVEP22]]</f>
        <v>8596</v>
      </c>
      <c r="SW60" s="15">
        <f>Sug0.2[[#This Row],[OVEP23]]</f>
        <v>8525</v>
      </c>
      <c r="SX60" s="15">
        <f>Sug0.2[[#This Row],[OVEP24]]</f>
        <v>8529</v>
      </c>
      <c r="SY60" s="15">
        <f>Sug0.2[[#This Row],[OVEP25]]</f>
        <v>8522</v>
      </c>
      <c r="SZ60" s="15">
        <f>Sug0.2[[#This Row],[OVEP26]]</f>
        <v>8591</v>
      </c>
      <c r="TA60" s="15">
        <f>Sug0.2[[#This Row],[OVEP27]]</f>
        <v>8561</v>
      </c>
      <c r="TB60" s="15">
        <f>Sug0.5[[#This Row],[OVEP2]]</f>
        <v>7527</v>
      </c>
      <c r="TC60" s="15">
        <f>Sug0.5[[#This Row],[OVEP3]]</f>
        <v>7616</v>
      </c>
      <c r="TD60" s="15">
        <f>Sug0.5[[#This Row],[OVEP4]]</f>
        <v>7719</v>
      </c>
      <c r="TE60" s="15">
        <f>Sug0.5[[#This Row],[OVEP5]]</f>
        <v>7877</v>
      </c>
      <c r="TF60" s="15">
        <f>Sug0.5[[#This Row],[OVEP6]]</f>
        <v>7946</v>
      </c>
      <c r="TG60" s="15">
        <f>Sug0.5[[#This Row],[OVEP7]]</f>
        <v>7992</v>
      </c>
      <c r="TH60" s="15">
        <f>Sug0.5[[#This Row],[OVEP8]]</f>
        <v>8014</v>
      </c>
      <c r="TI60" s="15">
        <f>Sug0.5[[#This Row],[OVEP9]]</f>
        <v>7987</v>
      </c>
      <c r="TJ60" s="15">
        <f>Sug0.5[[#This Row],[OVEP10]]</f>
        <v>8020</v>
      </c>
      <c r="TK60" s="15">
        <f>Sug0.5[[#This Row],[OVEP11]]</f>
        <v>8060</v>
      </c>
      <c r="TL60" s="15">
        <f>Sug0.5[[#This Row],[OVEP12]]</f>
        <v>8030</v>
      </c>
      <c r="TM60" s="15">
        <f>Sug0.5[[#This Row],[OVEP13]]</f>
        <v>8116</v>
      </c>
      <c r="TN60" s="15">
        <f>Sug0.5[[#This Row],[OVEP14]]</f>
        <v>8114</v>
      </c>
      <c r="TO60" s="15">
        <f>Sug0.5[[#This Row],[OVEP15]]</f>
        <v>8135</v>
      </c>
      <c r="TP60" s="15">
        <f>Sug0.5[[#This Row],[OVEP16]]</f>
        <v>8154</v>
      </c>
      <c r="TQ60" s="15">
        <f>Sug0.5[[#This Row],[OVEP17]]</f>
        <v>8278</v>
      </c>
      <c r="TR60" s="15">
        <f>Sug0.5[[#This Row],[OVEP18]]</f>
        <v>8289</v>
      </c>
      <c r="TS60" s="15">
        <f>Sug0.5[[#This Row],[OVEP19]]</f>
        <v>8325</v>
      </c>
      <c r="TT60" s="15">
        <f>Sug0.5[[#This Row],[OVEP20]]</f>
        <v>8406</v>
      </c>
      <c r="TU60" s="15">
        <f>Sug0.5[[#This Row],[OVEP21]]</f>
        <v>8434</v>
      </c>
      <c r="TV60" s="15">
        <f>Sug0.5[[#This Row],[OVEP22]]</f>
        <v>8514</v>
      </c>
      <c r="TW60" s="15">
        <f>Sug0.5[[#This Row],[OVEP23]]</f>
        <v>8440</v>
      </c>
      <c r="TX60" s="15">
        <f>Sug0.5[[#This Row],[OVEP24]]</f>
        <v>8451</v>
      </c>
      <c r="TY60" s="15">
        <f>Sug0.5[[#This Row],[OVEP25]]</f>
        <v>8456</v>
      </c>
      <c r="TZ60" s="15">
        <f>Sug0.5[[#This Row],[OVEP26]]</f>
        <v>8525</v>
      </c>
      <c r="UA60" s="15">
        <f>Sug0.5[[#This Row],[OVEP27]]</f>
        <v>8475</v>
      </c>
      <c r="UB60" s="15">
        <f>Reg[[#This Row],[OBEP2]]</f>
        <v>8440</v>
      </c>
      <c r="UC60" s="15">
        <f>Reg[[#This Row],[OBEP3]]</f>
        <v>8363</v>
      </c>
      <c r="UD60" s="15">
        <f>Reg[[#This Row],[OBEP4]]</f>
        <v>8255</v>
      </c>
      <c r="UE60" s="15">
        <f>Reg[[#This Row],[OBEP5]]</f>
        <v>8167</v>
      </c>
      <c r="UF60" s="15">
        <f>Reg[[#This Row],[OBEP6]]</f>
        <v>8112</v>
      </c>
      <c r="UG60" s="15">
        <f>Reg[[#This Row],[OBEP7]]</f>
        <v>8073</v>
      </c>
      <c r="UH60" s="15">
        <f>Reg[[#This Row],[OBEP8]]</f>
        <v>8013</v>
      </c>
      <c r="UI60" s="15">
        <f>Reg[[#This Row],[OBEP9]]</f>
        <v>7990</v>
      </c>
      <c r="UJ60" s="15">
        <f>Reg[[#This Row],[OBEP10]]</f>
        <v>7985</v>
      </c>
      <c r="UK60" s="15">
        <f>Reg[[#This Row],[OBEP11]]</f>
        <v>7950</v>
      </c>
      <c r="UL60" s="15">
        <f>Reg[[#This Row],[OBEP12]]</f>
        <v>7933</v>
      </c>
      <c r="UM60" s="15">
        <f>Reg[[#This Row],[OBEP13]]</f>
        <v>7883</v>
      </c>
      <c r="UN60" s="15">
        <f>Reg[[#This Row],[OBEP14]]</f>
        <v>7879</v>
      </c>
      <c r="UO60" s="15">
        <f>Reg[[#This Row],[OBEP15]]</f>
        <v>7840</v>
      </c>
      <c r="UP60" s="15">
        <f>Reg[[#This Row],[OBEP16]]</f>
        <v>7791</v>
      </c>
      <c r="UQ60" s="15">
        <f>Reg[[#This Row],[OBEP17]]</f>
        <v>7758</v>
      </c>
      <c r="UR60" s="15">
        <f>Reg[[#This Row],[OBEP18]]</f>
        <v>7793</v>
      </c>
      <c r="US60" s="15">
        <f>Reg[[#This Row],[OBEP19]]</f>
        <v>7756</v>
      </c>
      <c r="UT60" s="15">
        <f>Reg[[#This Row],[OBEP20]]</f>
        <v>7717</v>
      </c>
      <c r="UU60" s="15">
        <f>Reg[[#This Row],[OBEP21]]</f>
        <v>7705</v>
      </c>
      <c r="UV60" s="15">
        <f>Reg[[#This Row],[OBEP22]]</f>
        <v>7643</v>
      </c>
      <c r="UW60" s="15">
        <f>Reg[[#This Row],[OBEP23]]</f>
        <v>7651</v>
      </c>
      <c r="UX60" s="15">
        <f>Reg[[#This Row],[OBEP24]]</f>
        <v>7647</v>
      </c>
      <c r="UY60" s="15">
        <f>Reg[[#This Row],[OBEP25]]</f>
        <v>7619</v>
      </c>
      <c r="UZ60" s="15">
        <f>Reg[[#This Row],[OBEP26]]</f>
        <v>7583</v>
      </c>
      <c r="VA60" s="15">
        <f>Reg[[#This Row],[OBEP27]]</f>
        <v>7551</v>
      </c>
      <c r="VB60" s="15">
        <f>Sug0.2[[#This Row],[OBEP2]]</f>
        <v>8440</v>
      </c>
      <c r="VC60" s="15">
        <f>Sug0.2[[#This Row],[OBEP3]]</f>
        <v>8338</v>
      </c>
      <c r="VD60" s="15">
        <f>Sug0.2[[#This Row],[OBEP4]]</f>
        <v>8217</v>
      </c>
      <c r="VE60" s="15">
        <f>Sug0.2[[#This Row],[OBEP5]]</f>
        <v>8117</v>
      </c>
      <c r="VF60" s="15">
        <f>Sug0.2[[#This Row],[OBEP6]]</f>
        <v>8041</v>
      </c>
      <c r="VG60" s="15">
        <f>Sug0.2[[#This Row],[OBEP7]]</f>
        <v>7992</v>
      </c>
      <c r="VH60" s="15">
        <f>Sug0.2[[#This Row],[OBEP8]]</f>
        <v>7916</v>
      </c>
      <c r="VI60" s="15">
        <f>Sug0.2[[#This Row],[OBEP9]]</f>
        <v>7886</v>
      </c>
      <c r="VJ60" s="15">
        <f>Sug0.2[[#This Row],[OBEP10]]</f>
        <v>7864</v>
      </c>
      <c r="VK60" s="15">
        <f>Sug0.2[[#This Row],[OBEP11]]</f>
        <v>7825</v>
      </c>
      <c r="VL60" s="15">
        <f>Sug0.2[[#This Row],[OBEP12]]</f>
        <v>7791</v>
      </c>
      <c r="VM60" s="15">
        <f>Sug0.2[[#This Row],[OBEP13]]</f>
        <v>7721</v>
      </c>
      <c r="VN60" s="15">
        <f>Sug0.2[[#This Row],[OBEP14]]</f>
        <v>7714</v>
      </c>
      <c r="VO60" s="15">
        <f>Sug0.2[[#This Row],[OBEP15]]</f>
        <v>7666</v>
      </c>
      <c r="VP60" s="15">
        <f>Sug0.2[[#This Row],[OBEP16]]</f>
        <v>7601</v>
      </c>
      <c r="VQ60" s="15">
        <f>Sug0.2[[#This Row],[OBEP17]]</f>
        <v>7556</v>
      </c>
      <c r="VR60" s="15">
        <f>Sug0.2[[#This Row],[OBEP18]]</f>
        <v>7577</v>
      </c>
      <c r="VS60" s="15">
        <f>Sug0.2[[#This Row],[OBEP19]]</f>
        <v>7542</v>
      </c>
      <c r="VT60" s="15">
        <f>Sug0.2[[#This Row],[OBEP20]]</f>
        <v>7484</v>
      </c>
      <c r="VU60" s="15">
        <f>Sug0.2[[#This Row],[OBEP21]]</f>
        <v>7473</v>
      </c>
      <c r="VV60" s="15">
        <f>Sug0.2[[#This Row],[OBEP22]]</f>
        <v>7408</v>
      </c>
      <c r="VW60" s="15">
        <f>Sug0.2[[#This Row],[OBEP23]]</f>
        <v>7417</v>
      </c>
      <c r="VX60" s="15">
        <f>Sug0.2[[#This Row],[OBEP24]]</f>
        <v>7400</v>
      </c>
      <c r="VY60" s="15">
        <f>Sug0.2[[#This Row],[OBEP25]]</f>
        <v>7375</v>
      </c>
      <c r="VZ60" s="15">
        <f>Sug0.2[[#This Row],[OBEP26]]</f>
        <v>7336</v>
      </c>
      <c r="WA60" s="15">
        <f>Sug0.2[[#This Row],[OBEP27]]</f>
        <v>7304</v>
      </c>
      <c r="WB60" s="15">
        <f>Sug0.5[[#This Row],[OBEP2]]</f>
        <v>8440</v>
      </c>
      <c r="WC60" s="15">
        <f>Sug0.5[[#This Row],[OBEP3]]</f>
        <v>8301</v>
      </c>
      <c r="WD60" s="15">
        <f>Sug0.5[[#This Row],[OBEP4]]</f>
        <v>8153</v>
      </c>
      <c r="WE60" s="15">
        <f>Sug0.5[[#This Row],[OBEP5]]</f>
        <v>8014</v>
      </c>
      <c r="WF60" s="15">
        <f>Sug0.5[[#This Row],[OBEP6]]</f>
        <v>7902</v>
      </c>
      <c r="WG60" s="15">
        <f>Sug0.5[[#This Row],[OBEP7]]</f>
        <v>7811</v>
      </c>
      <c r="WH60" s="15">
        <f>Sug0.5[[#This Row],[OBEP8]]</f>
        <v>7706</v>
      </c>
      <c r="WI60" s="15">
        <f>Sug0.5[[#This Row],[OBEP9]]</f>
        <v>7642</v>
      </c>
      <c r="WJ60" s="15">
        <f>Sug0.5[[#This Row],[OBEP10]]</f>
        <v>7585</v>
      </c>
      <c r="WK60" s="15">
        <f>Sug0.5[[#This Row],[OBEP11]]</f>
        <v>7530</v>
      </c>
      <c r="WL60" s="15">
        <f>Sug0.5[[#This Row],[OBEP12]]</f>
        <v>7482</v>
      </c>
      <c r="WM60" s="15">
        <f>Sug0.5[[#This Row],[OBEP13]]</f>
        <v>7383</v>
      </c>
      <c r="WN60" s="15">
        <f>Sug0.5[[#This Row],[OBEP14]]</f>
        <v>7347</v>
      </c>
      <c r="WO60" s="15">
        <f>Sug0.5[[#This Row],[OBEP15]]</f>
        <v>7294</v>
      </c>
      <c r="WP60" s="15">
        <f>Sug0.5[[#This Row],[OBEP16]]</f>
        <v>7217</v>
      </c>
      <c r="WQ60" s="15">
        <f>Sug0.5[[#This Row],[OBEP17]]</f>
        <v>7142</v>
      </c>
      <c r="WR60" s="15">
        <f>Sug0.5[[#This Row],[OBEP18]]</f>
        <v>7137</v>
      </c>
      <c r="WS60" s="15">
        <f>Sug0.5[[#This Row],[OBEP19]]</f>
        <v>7092</v>
      </c>
      <c r="WT60" s="15">
        <f>Sug0.5[[#This Row],[OBEP20]]</f>
        <v>7029</v>
      </c>
      <c r="WU60" s="15">
        <f>Sug0.5[[#This Row],[OBEP21]]</f>
        <v>7013</v>
      </c>
      <c r="WV60" s="15">
        <f>Sug0.5[[#This Row],[OBEP22]]</f>
        <v>6938</v>
      </c>
      <c r="WW60" s="15">
        <f>Sug0.5[[#This Row],[OBEP23]]</f>
        <v>6943</v>
      </c>
      <c r="WX60" s="15">
        <f>Sug0.5[[#This Row],[OBEP24]]</f>
        <v>6913</v>
      </c>
      <c r="WY60" s="15">
        <f>Sug0.5[[#This Row],[OBEP25]]</f>
        <v>6877</v>
      </c>
      <c r="WZ60" s="15">
        <f>Sug0.5[[#This Row],[OBEP26]]</f>
        <v>6829</v>
      </c>
      <c r="XA60" s="15">
        <f>Sug0.5[[#This Row],[OBEP27]]</f>
        <v>6796</v>
      </c>
    </row>
    <row r="61" spans="2:625" x14ac:dyDescent="0.25">
      <c r="B61" s="11">
        <f>Reg[[#This Row],[STEP2]]</f>
        <v>6306</v>
      </c>
      <c r="C61" s="11">
        <f>Reg[[#This Row],[STEP3]]</f>
        <v>6680</v>
      </c>
      <c r="D61" s="11">
        <f>Reg[[#This Row],[STEP4]]</f>
        <v>7012</v>
      </c>
      <c r="E61" s="11">
        <f>Reg[[#This Row],[STEP5]]</f>
        <v>7248</v>
      </c>
      <c r="F61" s="11">
        <f>Reg[[#This Row],[STEP6]]</f>
        <v>7495</v>
      </c>
      <c r="G61" s="11">
        <f>Reg[[#This Row],[STEP7]]</f>
        <v>7645</v>
      </c>
      <c r="H61" s="11">
        <f>Reg[[#This Row],[STEP8]]</f>
        <v>7783</v>
      </c>
      <c r="I61" s="11">
        <f>Reg[[#This Row],[STEP9]]</f>
        <v>7893</v>
      </c>
      <c r="J61" s="11">
        <f>Reg[[#This Row],[STEP10]]</f>
        <v>7960</v>
      </c>
      <c r="K61" s="11">
        <f>Reg[[#This Row],[STEP11]]</f>
        <v>7987</v>
      </c>
      <c r="L61" s="11">
        <f>Reg[[#This Row],[STEP12]]</f>
        <v>8046</v>
      </c>
      <c r="M61" s="11">
        <f>Reg[[#This Row],[STEP13]]</f>
        <v>8088</v>
      </c>
      <c r="N61" s="11">
        <f>Reg[[#This Row],[STEP14]]</f>
        <v>8107</v>
      </c>
      <c r="O61" s="11">
        <f>Reg[[#This Row],[STEP15]]</f>
        <v>8146</v>
      </c>
      <c r="P61" s="11">
        <f>Reg[[#This Row],[STEP16]]</f>
        <v>8162</v>
      </c>
      <c r="Q61" s="11">
        <f>Reg[[#This Row],[STEP17]]</f>
        <v>8205</v>
      </c>
      <c r="R61" s="11">
        <f>Reg[[#This Row],[STEP18]]</f>
        <v>8244</v>
      </c>
      <c r="S61" s="11">
        <f>Reg[[#This Row],[STEP19]]</f>
        <v>8253</v>
      </c>
      <c r="T61" s="11">
        <f>Reg[[#This Row],[STEP20]]</f>
        <v>8225</v>
      </c>
      <c r="U61" s="11">
        <f>Reg[[#This Row],[STEP21]]</f>
        <v>8229</v>
      </c>
      <c r="V61" s="11">
        <f>Reg[[#This Row],[STEP22]]</f>
        <v>8236</v>
      </c>
      <c r="W61" s="11">
        <f>Reg[[#This Row],[STEP23]]</f>
        <v>8272</v>
      </c>
      <c r="X61" s="11">
        <f>Reg[[#This Row],[STEP24]]</f>
        <v>8261</v>
      </c>
      <c r="Y61" s="11">
        <f>Reg[[#This Row],[STEP25]]</f>
        <v>8262</v>
      </c>
      <c r="Z61" s="11">
        <f>Reg[[#This Row],[STEP26]]</f>
        <v>8232</v>
      </c>
      <c r="AA61" s="11">
        <f>Reg[[#This Row],[STEP27]]</f>
        <v>8186</v>
      </c>
      <c r="AB61" s="11">
        <f>Sug0.2[[#This Row],[STEP2]]</f>
        <v>6306</v>
      </c>
      <c r="AC61" s="11">
        <f>Sug0.2[[#This Row],[STEP3]]</f>
        <v>6636</v>
      </c>
      <c r="AD61" s="11">
        <f>Sug0.2[[#This Row],[STEP4]]</f>
        <v>6950</v>
      </c>
      <c r="AE61" s="11">
        <f>Sug0.2[[#This Row],[STEP5]]</f>
        <v>7174</v>
      </c>
      <c r="AF61" s="11">
        <f>Sug0.2[[#This Row],[STEP6]]</f>
        <v>7391</v>
      </c>
      <c r="AG61" s="11">
        <f>Sug0.2[[#This Row],[STEP7]]</f>
        <v>7529</v>
      </c>
      <c r="AH61" s="11">
        <f>Sug0.2[[#This Row],[STEP8]]</f>
        <v>7673</v>
      </c>
      <c r="AI61" s="11">
        <f>Sug0.2[[#This Row],[STEP9]]</f>
        <v>7771</v>
      </c>
      <c r="AJ61" s="11">
        <f>Sug0.2[[#This Row],[STEP10]]</f>
        <v>7833</v>
      </c>
      <c r="AK61" s="11">
        <f>Sug0.2[[#This Row],[STEP11]]</f>
        <v>7877</v>
      </c>
      <c r="AL61" s="11">
        <f>Sug0.2[[#This Row],[STEP12]]</f>
        <v>7925</v>
      </c>
      <c r="AM61" s="11">
        <f>Sug0.2[[#This Row],[STEP13]]</f>
        <v>7982</v>
      </c>
      <c r="AN61" s="11">
        <f>Sug0.2[[#This Row],[STEP14]]</f>
        <v>8007</v>
      </c>
      <c r="AO61" s="11">
        <f>Sug0.2[[#This Row],[STEP15]]</f>
        <v>8049</v>
      </c>
      <c r="AP61" s="11">
        <f>Sug0.2[[#This Row],[STEP16]]</f>
        <v>8091</v>
      </c>
      <c r="AQ61" s="11">
        <f>Sug0.2[[#This Row],[STEP17]]</f>
        <v>8136</v>
      </c>
      <c r="AR61" s="11">
        <f>Sug0.2[[#This Row],[STEP18]]</f>
        <v>8160</v>
      </c>
      <c r="AS61" s="11">
        <f>Sug0.2[[#This Row],[STEP19]]</f>
        <v>8203</v>
      </c>
      <c r="AT61" s="11">
        <f>Sug0.2[[#This Row],[STEP20]]</f>
        <v>8201</v>
      </c>
      <c r="AU61" s="11">
        <f>Sug0.2[[#This Row],[STEP21]]</f>
        <v>8212</v>
      </c>
      <c r="AV61" s="11">
        <f>Sug0.2[[#This Row],[STEP22]]</f>
        <v>8205</v>
      </c>
      <c r="AW61" s="11">
        <f>Sug0.2[[#This Row],[STEP23]]</f>
        <v>8246</v>
      </c>
      <c r="AX61" s="11">
        <f>Sug0.2[[#This Row],[STEP24]]</f>
        <v>8245</v>
      </c>
      <c r="AY61" s="11">
        <f>Sug0.2[[#This Row],[STEP25]]</f>
        <v>8248</v>
      </c>
      <c r="AZ61" s="11">
        <f>Sug0.2[[#This Row],[STEP26]]</f>
        <v>8243</v>
      </c>
      <c r="BA61" s="11">
        <f>Sug0.2[[#This Row],[STEP27]]</f>
        <v>8222</v>
      </c>
      <c r="BB61" s="11">
        <f>Sug0.5[[#This Row],[STEP2]]</f>
        <v>6306</v>
      </c>
      <c r="BC61" s="11">
        <f>Sug0.5[[#This Row],[STEP3]]</f>
        <v>6575</v>
      </c>
      <c r="BD61" s="11">
        <f>Sug0.5[[#This Row],[STEP4]]</f>
        <v>6814</v>
      </c>
      <c r="BE61" s="11">
        <f>Sug0.5[[#This Row],[STEP5]]</f>
        <v>7009</v>
      </c>
      <c r="BF61" s="11">
        <f>Sug0.5[[#This Row],[STEP6]]</f>
        <v>7189</v>
      </c>
      <c r="BG61" s="11">
        <f>Sug0.5[[#This Row],[STEP7]]</f>
        <v>7298</v>
      </c>
      <c r="BH61" s="11">
        <f>Sug0.5[[#This Row],[STEP8]]</f>
        <v>7414</v>
      </c>
      <c r="BI61" s="11">
        <f>Sug0.5[[#This Row],[STEP9]]</f>
        <v>7513</v>
      </c>
      <c r="BJ61" s="11">
        <f>Sug0.5[[#This Row],[STEP10]]</f>
        <v>7582</v>
      </c>
      <c r="BK61" s="11">
        <f>Sug0.5[[#This Row],[STEP11]]</f>
        <v>7679</v>
      </c>
      <c r="BL61" s="11">
        <f>Sug0.5[[#This Row],[STEP12]]</f>
        <v>7712</v>
      </c>
      <c r="BM61" s="11">
        <f>Sug0.5[[#This Row],[STEP13]]</f>
        <v>7785</v>
      </c>
      <c r="BN61" s="11">
        <f>Sug0.5[[#This Row],[STEP14]]</f>
        <v>7839</v>
      </c>
      <c r="BO61" s="11">
        <f>Sug0.5[[#This Row],[STEP15]]</f>
        <v>7910</v>
      </c>
      <c r="BP61" s="11">
        <f>Sug0.5[[#This Row],[STEP16]]</f>
        <v>7961</v>
      </c>
      <c r="BQ61" s="11">
        <f>Sug0.5[[#This Row],[STEP17]]</f>
        <v>8022</v>
      </c>
      <c r="BR61" s="11">
        <f>Sug0.5[[#This Row],[STEP18]]</f>
        <v>8061</v>
      </c>
      <c r="BS61" s="11">
        <f>Sug0.5[[#This Row],[STEP19]]</f>
        <v>8112</v>
      </c>
      <c r="BT61" s="11">
        <f>Sug0.5[[#This Row],[STEP20]]</f>
        <v>8128</v>
      </c>
      <c r="BU61" s="11">
        <f>Sug0.5[[#This Row],[STEP21]]</f>
        <v>8158</v>
      </c>
      <c r="BV61" s="11">
        <f>Sug0.5[[#This Row],[STEP22]]</f>
        <v>8154</v>
      </c>
      <c r="BW61" s="11">
        <f>Sug0.5[[#This Row],[STEP23]]</f>
        <v>8206</v>
      </c>
      <c r="BX61" s="11">
        <f>Sug0.5[[#This Row],[STEP24]]</f>
        <v>8223</v>
      </c>
      <c r="BY61" s="11">
        <f>Sug0.5[[#This Row],[STEP25]]</f>
        <v>8223</v>
      </c>
      <c r="BZ61" s="11">
        <f>Sug0.5[[#This Row],[STEP26]]</f>
        <v>8218</v>
      </c>
      <c r="CA61" s="11">
        <f>Sug0.5[[#This Row],[STEP27]]</f>
        <v>8225</v>
      </c>
      <c r="CB61" s="11">
        <f>Reg[[#This Row],[NASP2]]</f>
        <v>704</v>
      </c>
      <c r="CC61" s="11">
        <f>Reg[[#This Row],[NASP3]]</f>
        <v>945</v>
      </c>
      <c r="CD61" s="11">
        <f>Reg[[#This Row],[NASP4]]</f>
        <v>1198</v>
      </c>
      <c r="CE61" s="11">
        <f>Reg[[#This Row],[NASP5]]</f>
        <v>1452</v>
      </c>
      <c r="CF61" s="11">
        <f>Reg[[#This Row],[NASP6]]</f>
        <v>1696</v>
      </c>
      <c r="CG61" s="11">
        <f>Reg[[#This Row],[NASP7]]</f>
        <v>1967</v>
      </c>
      <c r="CH61" s="11">
        <f>Reg[[#This Row],[NASP8]]</f>
        <v>2219</v>
      </c>
      <c r="CI61" s="11">
        <f>Reg[[#This Row],[NASP9]]</f>
        <v>2474</v>
      </c>
      <c r="CJ61" s="11">
        <f>Reg[[#This Row],[NASP10]]</f>
        <v>2710</v>
      </c>
      <c r="CK61" s="11">
        <f>Reg[[#This Row],[NASP11]]</f>
        <v>2967</v>
      </c>
      <c r="CL61" s="11">
        <f>Reg[[#This Row],[NASP12]]</f>
        <v>3160</v>
      </c>
      <c r="CM61" s="11">
        <f>Reg[[#This Row],[NASP13]]</f>
        <v>3400</v>
      </c>
      <c r="CN61" s="11">
        <f>Reg[[#This Row],[NASP14]]</f>
        <v>3583</v>
      </c>
      <c r="CO61" s="11">
        <f>Reg[[#This Row],[NASP15]]</f>
        <v>3718</v>
      </c>
      <c r="CP61" s="11">
        <f>Reg[[#This Row],[NASP16]]</f>
        <v>3880</v>
      </c>
      <c r="CQ61" s="11">
        <f>Reg[[#This Row],[NASP17]]</f>
        <v>4040</v>
      </c>
      <c r="CR61" s="11">
        <f>Reg[[#This Row],[NASP18]]</f>
        <v>4159</v>
      </c>
      <c r="CS61" s="11">
        <f>Reg[[#This Row],[NASP19]]</f>
        <v>4298</v>
      </c>
      <c r="CT61" s="11">
        <f>Reg[[#This Row],[NASP20]]</f>
        <v>4483</v>
      </c>
      <c r="CU61" s="11">
        <f>Reg[[#This Row],[NASP21]]</f>
        <v>4607</v>
      </c>
      <c r="CV61" s="11">
        <f>Reg[[#This Row],[NASP22]]</f>
        <v>4698</v>
      </c>
      <c r="CW61" s="11">
        <f>Reg[[#This Row],[NASP23]]</f>
        <v>4792</v>
      </c>
      <c r="CX61" s="11">
        <f>Reg[[#This Row],[NASP24]]</f>
        <v>4901</v>
      </c>
      <c r="CY61" s="11">
        <f>Reg[[#This Row],[NASP25]]</f>
        <v>4937</v>
      </c>
      <c r="CZ61" s="11">
        <f>Reg[[#This Row],[NASP26]]</f>
        <v>5026</v>
      </c>
      <c r="DA61" s="11">
        <f>Reg[[#This Row],[NASP27]]</f>
        <v>5089</v>
      </c>
      <c r="DB61" s="11">
        <f>Sug0.2[[#This Row],[NASP2]]</f>
        <v>704</v>
      </c>
      <c r="DC61" s="11">
        <f>Sug0.2[[#This Row],[NASP3]]</f>
        <v>925</v>
      </c>
      <c r="DD61" s="11">
        <f>Sug0.2[[#This Row],[NASP4]]</f>
        <v>1148</v>
      </c>
      <c r="DE61" s="11">
        <f>Sug0.2[[#This Row],[NASP5]]</f>
        <v>1376</v>
      </c>
      <c r="DF61" s="11">
        <f>Sug0.2[[#This Row],[NASP6]]</f>
        <v>1610</v>
      </c>
      <c r="DG61" s="11">
        <f>Sug0.2[[#This Row],[NASP7]]</f>
        <v>1850</v>
      </c>
      <c r="DH61" s="11">
        <f>Sug0.2[[#This Row],[NASP8]]</f>
        <v>2078</v>
      </c>
      <c r="DI61" s="11">
        <f>Sug0.2[[#This Row],[NASP9]]</f>
        <v>2312</v>
      </c>
      <c r="DJ61" s="11">
        <f>Sug0.2[[#This Row],[NASP10]]</f>
        <v>2524</v>
      </c>
      <c r="DK61" s="11">
        <f>Sug0.2[[#This Row],[NASP11]]</f>
        <v>2759</v>
      </c>
      <c r="DL61" s="11">
        <f>Sug0.2[[#This Row],[NASP12]]</f>
        <v>2935</v>
      </c>
      <c r="DM61" s="11">
        <f>Sug0.2[[#This Row],[NASP13]]</f>
        <v>3160</v>
      </c>
      <c r="DN61" s="11">
        <f>Sug0.2[[#This Row],[NASP14]]</f>
        <v>3340</v>
      </c>
      <c r="DO61" s="11">
        <f>Sug0.2[[#This Row],[NASP15]]</f>
        <v>3460</v>
      </c>
      <c r="DP61" s="11">
        <f>Sug0.2[[#This Row],[NASP16]]</f>
        <v>3604</v>
      </c>
      <c r="DQ61" s="11">
        <f>Sug0.2[[#This Row],[NASP17]]</f>
        <v>3752</v>
      </c>
      <c r="DR61" s="11">
        <f>Sug0.2[[#This Row],[NASP18]]</f>
        <v>3869</v>
      </c>
      <c r="DS61" s="11">
        <f>Sug0.2[[#This Row],[NASP19]]</f>
        <v>3983</v>
      </c>
      <c r="DT61" s="11">
        <f>Sug0.2[[#This Row],[NASP20]]</f>
        <v>4133</v>
      </c>
      <c r="DU61" s="11">
        <f>Sug0.2[[#This Row],[NASP21]]</f>
        <v>4254</v>
      </c>
      <c r="DV61" s="11">
        <f>Sug0.2[[#This Row],[NASP22]]</f>
        <v>4356</v>
      </c>
      <c r="DW61" s="11">
        <f>Sug0.2[[#This Row],[NASP23]]</f>
        <v>4447</v>
      </c>
      <c r="DX61" s="11">
        <f>Sug0.2[[#This Row],[NASP24]]</f>
        <v>4546</v>
      </c>
      <c r="DY61" s="11">
        <f>Sug0.2[[#This Row],[NASP25]]</f>
        <v>4584</v>
      </c>
      <c r="DZ61" s="11">
        <f>Sug0.2[[#This Row],[NASP26]]</f>
        <v>4654</v>
      </c>
      <c r="EA61" s="11">
        <f>Sug0.2[[#This Row],[NASP27]]</f>
        <v>4708</v>
      </c>
      <c r="EB61" s="15">
        <f>Sug0.5[[#This Row],[NASP2]]</f>
        <v>704</v>
      </c>
      <c r="EC61" s="15">
        <f>Sug0.5[[#This Row],[NASP3]]</f>
        <v>878</v>
      </c>
      <c r="ED61" s="15">
        <f>Sug0.5[[#This Row],[NASP4]]</f>
        <v>1062</v>
      </c>
      <c r="EE61" s="15">
        <f>Sug0.5[[#This Row],[NASP5]]</f>
        <v>1237</v>
      </c>
      <c r="EF61" s="15">
        <f>Sug0.5[[#This Row],[NASP6]]</f>
        <v>1417</v>
      </c>
      <c r="EG61" s="15">
        <f>Sug0.5[[#This Row],[NASP7]]</f>
        <v>1614</v>
      </c>
      <c r="EH61" s="15">
        <f>Sug0.5[[#This Row],[NASP8]]</f>
        <v>1787</v>
      </c>
      <c r="EI61" s="15">
        <f>Sug0.5[[#This Row],[NASP9]]</f>
        <v>1962</v>
      </c>
      <c r="EJ61" s="15">
        <f>Sug0.5[[#This Row],[NASP10]]</f>
        <v>2134</v>
      </c>
      <c r="EK61" s="15">
        <f>Sug0.5[[#This Row],[NASP11]]</f>
        <v>2287</v>
      </c>
      <c r="EL61" s="15">
        <f>Sug0.5[[#This Row],[NASP12]]</f>
        <v>2444</v>
      </c>
      <c r="EM61" s="15">
        <f>Sug0.5[[#This Row],[NASP13]]</f>
        <v>2614</v>
      </c>
      <c r="EN61" s="15">
        <f>Sug0.5[[#This Row],[NASP14]]</f>
        <v>2740</v>
      </c>
      <c r="EO61" s="15">
        <f>Sug0.5[[#This Row],[NASP15]]</f>
        <v>2814</v>
      </c>
      <c r="EP61" s="15">
        <f>Sug0.5[[#This Row],[NASP16]]</f>
        <v>2928</v>
      </c>
      <c r="EQ61" s="15">
        <f>Sug0.5[[#This Row],[NASP17]]</f>
        <v>3052</v>
      </c>
      <c r="ER61" s="15">
        <f>Sug0.5[[#This Row],[NASP18]]</f>
        <v>3158</v>
      </c>
      <c r="ES61" s="15">
        <f>Sug0.5[[#This Row],[NASP19]]</f>
        <v>3256</v>
      </c>
      <c r="ET61" s="15">
        <f>Sug0.5[[#This Row],[NASP20]]</f>
        <v>3393</v>
      </c>
      <c r="EU61" s="15">
        <f>Sug0.5[[#This Row],[NASP21]]</f>
        <v>3494</v>
      </c>
      <c r="EV61" s="15">
        <f>Sug0.5[[#This Row],[NASP22]]</f>
        <v>3577</v>
      </c>
      <c r="EW61" s="15">
        <f>Sug0.5[[#This Row],[NASP23]]</f>
        <v>3655</v>
      </c>
      <c r="EX61" s="15">
        <f>Sug0.5[[#This Row],[NASP24]]</f>
        <v>3726</v>
      </c>
      <c r="EY61" s="15">
        <f>Sug0.5[[#This Row],[NASP25]]</f>
        <v>3776</v>
      </c>
      <c r="EZ61" s="15">
        <f>Sug0.5[[#This Row],[NASP26]]</f>
        <v>3833</v>
      </c>
      <c r="FA61" s="15">
        <f>Sug0.5[[#This Row],[NASP27]]</f>
        <v>3887</v>
      </c>
      <c r="FB61" s="15">
        <f>Reg[[#This Row],[CIRP2]]</f>
        <v>71</v>
      </c>
      <c r="FC61" s="15">
        <f>Reg[[#This Row],[CIRP3]]</f>
        <v>86</v>
      </c>
      <c r="FD61" s="15">
        <f>Reg[[#This Row],[CIRP4]]</f>
        <v>107</v>
      </c>
      <c r="FE61" s="15">
        <f>Reg[[#This Row],[CIRP5]]</f>
        <v>123</v>
      </c>
      <c r="FF61" s="15">
        <f>Reg[[#This Row],[CIRP6]]</f>
        <v>137</v>
      </c>
      <c r="FG61" s="15">
        <f>Reg[[#This Row],[CIRP7]]</f>
        <v>156</v>
      </c>
      <c r="FH61" s="15">
        <f>Reg[[#This Row],[CIRP8]]</f>
        <v>174</v>
      </c>
      <c r="FI61" s="15">
        <f>Reg[[#This Row],[CIRP9]]</f>
        <v>200</v>
      </c>
      <c r="FJ61" s="15">
        <f>Reg[[#This Row],[CIRP10]]</f>
        <v>227</v>
      </c>
      <c r="FK61" s="15">
        <f>Reg[[#This Row],[CIRP11]]</f>
        <v>244</v>
      </c>
      <c r="FL61" s="15">
        <f>Reg[[#This Row],[CIRP12]]</f>
        <v>280</v>
      </c>
      <c r="FM61" s="15">
        <f>Reg[[#This Row],[CIRP13]]</f>
        <v>299</v>
      </c>
      <c r="FN61" s="15">
        <f>Reg[[#This Row],[CIRP14]]</f>
        <v>333</v>
      </c>
      <c r="FO61" s="15">
        <f>Reg[[#This Row],[CIRP15]]</f>
        <v>378</v>
      </c>
      <c r="FP61" s="15">
        <f>Reg[[#This Row],[CIRP16]]</f>
        <v>413</v>
      </c>
      <c r="FQ61" s="15">
        <f>Reg[[#This Row],[CIRP17]]</f>
        <v>453</v>
      </c>
      <c r="FR61" s="15">
        <f>Reg[[#This Row],[CIRP18]]</f>
        <v>491</v>
      </c>
      <c r="FS61" s="15">
        <f>Reg[[#This Row],[CIRP19]]</f>
        <v>521</v>
      </c>
      <c r="FT61" s="15">
        <f>Reg[[#This Row],[CIRP20]]</f>
        <v>549</v>
      </c>
      <c r="FU61" s="15">
        <f>Reg[[#This Row],[CIRP21]]</f>
        <v>575</v>
      </c>
      <c r="FV61" s="15">
        <f>Reg[[#This Row],[CIRP22]]</f>
        <v>601</v>
      </c>
      <c r="FW61" s="15">
        <f>Reg[[#This Row],[CIRP23]]</f>
        <v>635</v>
      </c>
      <c r="FX61" s="15">
        <f>Reg[[#This Row],[CIRP24]]</f>
        <v>655</v>
      </c>
      <c r="FY61" s="15">
        <f>Reg[[#This Row],[CIRP25]]</f>
        <v>688</v>
      </c>
      <c r="FZ61" s="15">
        <f>Reg[[#This Row],[CIRP26]]</f>
        <v>703</v>
      </c>
      <c r="GA61" s="15">
        <f>Reg[[#This Row],[CIRP27]]</f>
        <v>708</v>
      </c>
      <c r="GB61" s="15">
        <f>Sug0.2[[#This Row],[CIRP2]]</f>
        <v>71</v>
      </c>
      <c r="GC61" s="15">
        <f>Sug0.2[[#This Row],[CIRP3]]</f>
        <v>84</v>
      </c>
      <c r="GD61" s="15">
        <f>Sug0.2[[#This Row],[CIRP4]]</f>
        <v>104</v>
      </c>
      <c r="GE61" s="15">
        <f>Sug0.2[[#This Row],[CIRP5]]</f>
        <v>117</v>
      </c>
      <c r="GF61" s="15">
        <f>Sug0.2[[#This Row],[CIRP6]]</f>
        <v>129</v>
      </c>
      <c r="GG61" s="15">
        <f>Sug0.2[[#This Row],[CIRP7]]</f>
        <v>145</v>
      </c>
      <c r="GH61" s="15">
        <f>Sug0.2[[#This Row],[CIRP8]]</f>
        <v>159</v>
      </c>
      <c r="GI61" s="15">
        <f>Sug0.2[[#This Row],[CIRP9]]</f>
        <v>181</v>
      </c>
      <c r="GJ61" s="15">
        <f>Sug0.2[[#This Row],[CIRP10]]</f>
        <v>205</v>
      </c>
      <c r="GK61" s="15">
        <f>Sug0.2[[#This Row],[CIRP11]]</f>
        <v>217</v>
      </c>
      <c r="GL61" s="15">
        <f>Sug0.2[[#This Row],[CIRP12]]</f>
        <v>250</v>
      </c>
      <c r="GM61" s="15">
        <f>Sug0.2[[#This Row],[CIRP13]]</f>
        <v>262</v>
      </c>
      <c r="GN61" s="15">
        <f>Sug0.2[[#This Row],[CIRP14]]</f>
        <v>284</v>
      </c>
      <c r="GO61" s="15">
        <f>Sug0.2[[#This Row],[CIRP15]]</f>
        <v>326</v>
      </c>
      <c r="GP61" s="15">
        <f>Sug0.2[[#This Row],[CIRP16]]</f>
        <v>354</v>
      </c>
      <c r="GQ61" s="15">
        <f>Sug0.2[[#This Row],[CIRP17]]</f>
        <v>388</v>
      </c>
      <c r="GR61" s="15">
        <f>Sug0.2[[#This Row],[CIRP18]]</f>
        <v>426</v>
      </c>
      <c r="GS61" s="15">
        <f>Sug0.2[[#This Row],[CIRP19]]</f>
        <v>456</v>
      </c>
      <c r="GT61" s="15">
        <f>Sug0.2[[#This Row],[CIRP20]]</f>
        <v>485</v>
      </c>
      <c r="GU61" s="15">
        <f>Sug0.2[[#This Row],[CIRP21]]</f>
        <v>505</v>
      </c>
      <c r="GV61" s="15">
        <f>Sug0.2[[#This Row],[CIRP22]]</f>
        <v>529</v>
      </c>
      <c r="GW61" s="15">
        <f>Sug0.2[[#This Row],[CIRP23]]</f>
        <v>562</v>
      </c>
      <c r="GX61" s="15">
        <f>Sug0.2[[#This Row],[CIRP24]]</f>
        <v>576</v>
      </c>
      <c r="GY61" s="15">
        <f>Sug0.2[[#This Row],[CIRP25]]</f>
        <v>603</v>
      </c>
      <c r="GZ61" s="15">
        <f>Sug0.2[[#This Row],[CIRP26]]</f>
        <v>618</v>
      </c>
      <c r="HA61" s="15">
        <f>Sug0.2[[#This Row],[CIRP27]]</f>
        <v>627</v>
      </c>
      <c r="HB61" s="15">
        <f>Sug0.5[[#This Row],[CIRP2]]</f>
        <v>71</v>
      </c>
      <c r="HC61" s="15">
        <f>Sug0.5[[#This Row],[CIRP3]]</f>
        <v>80</v>
      </c>
      <c r="HD61" s="15">
        <f>Sug0.5[[#This Row],[CIRP4]]</f>
        <v>95</v>
      </c>
      <c r="HE61" s="15">
        <f>Sug0.5[[#This Row],[CIRP5]]</f>
        <v>101</v>
      </c>
      <c r="HF61" s="15">
        <f>Sug0.5[[#This Row],[CIRP6]]</f>
        <v>110</v>
      </c>
      <c r="HG61" s="15">
        <f>Sug0.5[[#This Row],[CIRP7]]</f>
        <v>120</v>
      </c>
      <c r="HH61" s="15">
        <f>Sug0.5[[#This Row],[CIRP8]]</f>
        <v>129</v>
      </c>
      <c r="HI61" s="15">
        <f>Sug0.5[[#This Row],[CIRP9]]</f>
        <v>144</v>
      </c>
      <c r="HJ61" s="15">
        <f>Sug0.5[[#This Row],[CIRP10]]</f>
        <v>162</v>
      </c>
      <c r="HK61" s="15">
        <f>Sug0.5[[#This Row],[CIRP11]]</f>
        <v>172</v>
      </c>
      <c r="HL61" s="15">
        <f>Sug0.5[[#This Row],[CIRP12]]</f>
        <v>191</v>
      </c>
      <c r="HM61" s="15">
        <f>Sug0.5[[#This Row],[CIRP13]]</f>
        <v>198</v>
      </c>
      <c r="HN61" s="15">
        <f>Sug0.5[[#This Row],[CIRP14]]</f>
        <v>217</v>
      </c>
      <c r="HO61" s="15">
        <f>Sug0.5[[#This Row],[CIRP15]]</f>
        <v>242</v>
      </c>
      <c r="HP61" s="15">
        <f>Sug0.5[[#This Row],[CIRP16]]</f>
        <v>260</v>
      </c>
      <c r="HQ61" s="15">
        <f>Sug0.5[[#This Row],[CIRP17]]</f>
        <v>282</v>
      </c>
      <c r="HR61" s="15">
        <f>Sug0.5[[#This Row],[CIRP18]]</f>
        <v>308</v>
      </c>
      <c r="HS61" s="15">
        <f>Sug0.5[[#This Row],[CIRP19]]</f>
        <v>331</v>
      </c>
      <c r="HT61" s="15">
        <f>Sug0.5[[#This Row],[CIRP20]]</f>
        <v>339</v>
      </c>
      <c r="HU61" s="15">
        <f>Sug0.5[[#This Row],[CIRP21]]</f>
        <v>347</v>
      </c>
      <c r="HV61" s="15">
        <f>Sug0.5[[#This Row],[CIRP22]]</f>
        <v>374</v>
      </c>
      <c r="HW61" s="15">
        <f>Sug0.5[[#This Row],[CIRP23]]</f>
        <v>394</v>
      </c>
      <c r="HX61" s="15">
        <f>Sug0.5[[#This Row],[CIRP24]]</f>
        <v>400</v>
      </c>
      <c r="HY61" s="15">
        <f>Sug0.5[[#This Row],[CIRP25]]</f>
        <v>428</v>
      </c>
      <c r="HZ61" s="15">
        <f>Sug0.5[[#This Row],[CIRP26]]</f>
        <v>448</v>
      </c>
      <c r="IA61" s="15">
        <f>Sug0.5[[#This Row],[CIRP27]]</f>
        <v>454</v>
      </c>
      <c r="IB61" s="15">
        <f>Reg[[#This Row],[HCCP2]]</f>
        <v>9</v>
      </c>
      <c r="IC61" s="15">
        <f>Reg[[#This Row],[HCCP3]]</f>
        <v>5</v>
      </c>
      <c r="ID61" s="15">
        <f>Reg[[#This Row],[HCCP4]]</f>
        <v>5</v>
      </c>
      <c r="IE61" s="15">
        <f>Reg[[#This Row],[HCCP5]]</f>
        <v>4</v>
      </c>
      <c r="IF61" s="15">
        <f>Reg[[#This Row],[HCCP6]]</f>
        <v>2</v>
      </c>
      <c r="IG61" s="15">
        <f>Reg[[#This Row],[HCCP7]]</f>
        <v>5</v>
      </c>
      <c r="IH61" s="15">
        <f>Reg[[#This Row],[HCCP8]]</f>
        <v>10</v>
      </c>
      <c r="II61" s="15">
        <f>Reg[[#This Row],[HCCP9]]</f>
        <v>6</v>
      </c>
      <c r="IJ61" s="15">
        <f>Reg[[#This Row],[HCCP10]]</f>
        <v>6</v>
      </c>
      <c r="IK61" s="15">
        <f>Reg[[#This Row],[HCCP11]]</f>
        <v>8</v>
      </c>
      <c r="IL61" s="15">
        <f>Reg[[#This Row],[HCCP12]]</f>
        <v>8</v>
      </c>
      <c r="IM61" s="15">
        <f>Reg[[#This Row],[HCCP13]]</f>
        <v>20</v>
      </c>
      <c r="IN61" s="15">
        <f>Reg[[#This Row],[HCCP14]]</f>
        <v>17</v>
      </c>
      <c r="IO61" s="15">
        <f>Reg[[#This Row],[HCCP15]]</f>
        <v>11</v>
      </c>
      <c r="IP61" s="15">
        <f>Reg[[#This Row],[HCCP16]]</f>
        <v>15</v>
      </c>
      <c r="IQ61" s="15">
        <f>Reg[[#This Row],[HCCP17]]</f>
        <v>20</v>
      </c>
      <c r="IR61" s="15">
        <f>Reg[[#This Row],[HCCP18]]</f>
        <v>24</v>
      </c>
      <c r="IS61" s="15">
        <f>Reg[[#This Row],[HCCP19]]</f>
        <v>23</v>
      </c>
      <c r="IT61" s="15">
        <f>Reg[[#This Row],[HCCP20]]</f>
        <v>22</v>
      </c>
      <c r="IU61" s="15">
        <f>Reg[[#This Row],[HCCP21]]</f>
        <v>17</v>
      </c>
      <c r="IV61" s="15">
        <f>Reg[[#This Row],[HCCP22]]</f>
        <v>28</v>
      </c>
      <c r="IW61" s="15">
        <f>Reg[[#This Row],[HCCP23]]</f>
        <v>33</v>
      </c>
      <c r="IX61" s="15">
        <f>Reg[[#This Row],[HCCP24]]</f>
        <v>28</v>
      </c>
      <c r="IY61" s="15">
        <f>Reg[[#This Row],[HCCP25]]</f>
        <v>19</v>
      </c>
      <c r="IZ61" s="15">
        <f>Reg[[#This Row],[HCCP26]]</f>
        <v>28</v>
      </c>
      <c r="JA61" s="15">
        <f>Reg[[#This Row],[HCCP27]]</f>
        <v>38</v>
      </c>
      <c r="JB61" s="15">
        <f>Sug0.2[[#This Row],[HCCP2]]</f>
        <v>9</v>
      </c>
      <c r="JC61" s="15">
        <f>Sug0.2[[#This Row],[HCCP3]]</f>
        <v>5</v>
      </c>
      <c r="JD61" s="15">
        <f>Sug0.2[[#This Row],[HCCP4]]</f>
        <v>5</v>
      </c>
      <c r="JE61" s="15">
        <f>Sug0.2[[#This Row],[HCCP5]]</f>
        <v>4</v>
      </c>
      <c r="JF61" s="15">
        <f>Sug0.2[[#This Row],[HCCP6]]</f>
        <v>2</v>
      </c>
      <c r="JG61" s="15">
        <f>Sug0.2[[#This Row],[HCCP7]]</f>
        <v>4</v>
      </c>
      <c r="JH61" s="15">
        <f>Sug0.2[[#This Row],[HCCP8]]</f>
        <v>9</v>
      </c>
      <c r="JI61" s="15">
        <f>Sug0.2[[#This Row],[HCCP9]]</f>
        <v>6</v>
      </c>
      <c r="JJ61" s="15">
        <f>Sug0.2[[#This Row],[HCCP10]]</f>
        <v>6</v>
      </c>
      <c r="JK61" s="15">
        <f>Sug0.2[[#This Row],[HCCP11]]</f>
        <v>8</v>
      </c>
      <c r="JL61" s="15">
        <f>Sug0.2[[#This Row],[HCCP12]]</f>
        <v>7</v>
      </c>
      <c r="JM61" s="15">
        <f>Sug0.2[[#This Row],[HCCP13]]</f>
        <v>17</v>
      </c>
      <c r="JN61" s="15">
        <f>Sug0.2[[#This Row],[HCCP14]]</f>
        <v>16</v>
      </c>
      <c r="JO61" s="15">
        <f>Sug0.2[[#This Row],[HCCP15]]</f>
        <v>9</v>
      </c>
      <c r="JP61" s="15">
        <f>Sug0.2[[#This Row],[HCCP16]]</f>
        <v>13</v>
      </c>
      <c r="JQ61" s="15">
        <f>Sug0.2[[#This Row],[HCCP17]]</f>
        <v>18</v>
      </c>
      <c r="JR61" s="15">
        <f>Sug0.2[[#This Row],[HCCP18]]</f>
        <v>22</v>
      </c>
      <c r="JS61" s="15">
        <f>Sug0.2[[#This Row],[HCCP19]]</f>
        <v>21</v>
      </c>
      <c r="JT61" s="15">
        <f>Sug0.2[[#This Row],[HCCP20]]</f>
        <v>18</v>
      </c>
      <c r="JU61" s="15">
        <f>Sug0.2[[#This Row],[HCCP21]]</f>
        <v>16</v>
      </c>
      <c r="JV61" s="15">
        <f>Sug0.2[[#This Row],[HCCP22]]</f>
        <v>24</v>
      </c>
      <c r="JW61" s="15">
        <f>Sug0.2[[#This Row],[HCCP23]]</f>
        <v>28</v>
      </c>
      <c r="JX61" s="15">
        <f>Sug0.2[[#This Row],[HCCP24]]</f>
        <v>23</v>
      </c>
      <c r="JY61" s="15">
        <f>Sug0.2[[#This Row],[HCCP25]]</f>
        <v>16</v>
      </c>
      <c r="JZ61" s="15">
        <f>Sug0.2[[#This Row],[HCCP26]]</f>
        <v>24</v>
      </c>
      <c r="KA61" s="15">
        <f>Sug0.2[[#This Row],[HCCP27]]</f>
        <v>32</v>
      </c>
      <c r="KB61" s="15">
        <f>Sug0.5[[#This Row],[HCCP2]]</f>
        <v>9</v>
      </c>
      <c r="KC61" s="15">
        <f>Sug0.5[[#This Row],[HCCP3]]</f>
        <v>5</v>
      </c>
      <c r="KD61" s="15">
        <f>Sug0.5[[#This Row],[HCCP4]]</f>
        <v>5</v>
      </c>
      <c r="KE61" s="15">
        <f>Sug0.5[[#This Row],[HCCP5]]</f>
        <v>4</v>
      </c>
      <c r="KF61" s="15">
        <f>Sug0.5[[#This Row],[HCCP6]]</f>
        <v>2</v>
      </c>
      <c r="KG61" s="15">
        <f>Sug0.5[[#This Row],[HCCP7]]</f>
        <v>3</v>
      </c>
      <c r="KH61" s="15">
        <f>Sug0.5[[#This Row],[HCCP8]]</f>
        <v>8</v>
      </c>
      <c r="KI61" s="15">
        <f>Sug0.5[[#This Row],[HCCP9]]</f>
        <v>5</v>
      </c>
      <c r="KJ61" s="15">
        <f>Sug0.5[[#This Row],[HCCP10]]</f>
        <v>6</v>
      </c>
      <c r="KK61" s="15">
        <f>Sug0.5[[#This Row],[HCCP11]]</f>
        <v>8</v>
      </c>
      <c r="KL61" s="15">
        <f>Sug0.5[[#This Row],[HCCP12]]</f>
        <v>7</v>
      </c>
      <c r="KM61" s="15">
        <f>Sug0.5[[#This Row],[HCCP13]]</f>
        <v>15</v>
      </c>
      <c r="KN61" s="15">
        <f>Sug0.5[[#This Row],[HCCP14]]</f>
        <v>13</v>
      </c>
      <c r="KO61" s="15">
        <f>Sug0.5[[#This Row],[HCCP15]]</f>
        <v>8</v>
      </c>
      <c r="KP61" s="15">
        <f>Sug0.5[[#This Row],[HCCP16]]</f>
        <v>12</v>
      </c>
      <c r="KQ61" s="15">
        <f>Sug0.5[[#This Row],[HCCP17]]</f>
        <v>15</v>
      </c>
      <c r="KR61" s="15">
        <f>Sug0.5[[#This Row],[HCCP18]]</f>
        <v>17</v>
      </c>
      <c r="KS61" s="15">
        <f>Sug0.5[[#This Row],[HCCP19]]</f>
        <v>14</v>
      </c>
      <c r="KT61" s="15">
        <f>Sug0.5[[#This Row],[HCCP20]]</f>
        <v>17</v>
      </c>
      <c r="KU61" s="15">
        <f>Sug0.5[[#This Row],[HCCP21]]</f>
        <v>13</v>
      </c>
      <c r="KV61" s="15">
        <f>Sug0.5[[#This Row],[HCCP22]]</f>
        <v>17</v>
      </c>
      <c r="KW61" s="15">
        <f>Sug0.5[[#This Row],[HCCP23]]</f>
        <v>24</v>
      </c>
      <c r="KX61" s="15">
        <f>Sug0.5[[#This Row],[HCCP24]]</f>
        <v>18</v>
      </c>
      <c r="KY61" s="15">
        <f>Sug0.5[[#This Row],[HCCP25]]</f>
        <v>11</v>
      </c>
      <c r="KZ61" s="15">
        <f>Sug0.5[[#This Row],[HCCP26]]</f>
        <v>20</v>
      </c>
      <c r="LA61" s="15">
        <f>Sug0.5[[#This Row],[HCCP27]]</f>
        <v>22</v>
      </c>
      <c r="LB61" s="15">
        <f>Reg[[#This Row],[CHDP2]]</f>
        <v>1399</v>
      </c>
      <c r="LC61" s="15">
        <f>Reg[[#This Row],[CHDP3]]</f>
        <v>1484</v>
      </c>
      <c r="LD61" s="15">
        <f>Reg[[#This Row],[CHDP4]]</f>
        <v>1596</v>
      </c>
      <c r="LE61" s="15">
        <f>Reg[[#This Row],[CHDP5]]</f>
        <v>1687</v>
      </c>
      <c r="LF61" s="15">
        <f>Reg[[#This Row],[CHDP6]]</f>
        <v>1780</v>
      </c>
      <c r="LG61" s="15">
        <f>Reg[[#This Row],[CHDP7]]</f>
        <v>1870</v>
      </c>
      <c r="LH61" s="15">
        <f>Reg[[#This Row],[CHDP8]]</f>
        <v>1914</v>
      </c>
      <c r="LI61" s="15">
        <f>Reg[[#This Row],[CHDP9]]</f>
        <v>1963</v>
      </c>
      <c r="LJ61" s="15">
        <f>Reg[[#This Row],[CHDP10]]</f>
        <v>2028</v>
      </c>
      <c r="LK61" s="15">
        <f>Reg[[#This Row],[CHDP11]]</f>
        <v>2098</v>
      </c>
      <c r="LL61" s="15">
        <f>Reg[[#This Row],[CHDP12]]</f>
        <v>2175</v>
      </c>
      <c r="LM61" s="15">
        <f>Reg[[#This Row],[CHDP13]]</f>
        <v>2258</v>
      </c>
      <c r="LN61" s="15">
        <f>Reg[[#This Row],[CHDP14]]</f>
        <v>2312</v>
      </c>
      <c r="LO61" s="15">
        <f>Reg[[#This Row],[CHDP15]]</f>
        <v>2409</v>
      </c>
      <c r="LP61" s="15">
        <f>Reg[[#This Row],[CHDP16]]</f>
        <v>2509</v>
      </c>
      <c r="LQ61" s="15">
        <f>Reg[[#This Row],[CHDP17]]</f>
        <v>2558</v>
      </c>
      <c r="LR61" s="15">
        <f>Reg[[#This Row],[CHDP18]]</f>
        <v>2643</v>
      </c>
      <c r="LS61" s="15">
        <f>Reg[[#This Row],[CHDP19]]</f>
        <v>2728</v>
      </c>
      <c r="LT61" s="15">
        <f>Reg[[#This Row],[CHDP20]]</f>
        <v>2779</v>
      </c>
      <c r="LU61" s="15">
        <f>Reg[[#This Row],[CHDP21]]</f>
        <v>2815</v>
      </c>
      <c r="LV61" s="15">
        <f>Reg[[#This Row],[CHDP22]]</f>
        <v>2929</v>
      </c>
      <c r="LW61" s="15">
        <f>Reg[[#This Row],[CHDP23]]</f>
        <v>2994</v>
      </c>
      <c r="LX61" s="15">
        <f>Reg[[#This Row],[CHDP24]]</f>
        <v>3024</v>
      </c>
      <c r="LY61" s="15">
        <f>Reg[[#This Row],[CHDP25]]</f>
        <v>3060</v>
      </c>
      <c r="LZ61" s="15">
        <f>Reg[[#This Row],[CHDP26]]</f>
        <v>3126</v>
      </c>
      <c r="MA61" s="15">
        <f>Reg[[#This Row],[CHDP27]]</f>
        <v>3173</v>
      </c>
      <c r="MB61" s="15">
        <f>Sug0.2[[#This Row],[CHDP2]]</f>
        <v>1399</v>
      </c>
      <c r="MC61" s="15">
        <f>Sug0.2[[#This Row],[CHDP3]]</f>
        <v>1484</v>
      </c>
      <c r="MD61" s="15">
        <f>Sug0.2[[#This Row],[CHDP4]]</f>
        <v>1596</v>
      </c>
      <c r="ME61" s="15">
        <f>Sug0.2[[#This Row],[CHDP5]]</f>
        <v>1684</v>
      </c>
      <c r="MF61" s="15">
        <f>Sug0.2[[#This Row],[CHDP6]]</f>
        <v>1777</v>
      </c>
      <c r="MG61" s="15">
        <f>Sug0.2[[#This Row],[CHDP7]]</f>
        <v>1868</v>
      </c>
      <c r="MH61" s="15">
        <f>Sug0.2[[#This Row],[CHDP8]]</f>
        <v>1910</v>
      </c>
      <c r="MI61" s="15">
        <f>Sug0.2[[#This Row],[CHDP9]]</f>
        <v>1956</v>
      </c>
      <c r="MJ61" s="15">
        <f>Sug0.2[[#This Row],[CHDP10]]</f>
        <v>2019</v>
      </c>
      <c r="MK61" s="15">
        <f>Sug0.2[[#This Row],[CHDP11]]</f>
        <v>2087</v>
      </c>
      <c r="ML61" s="15">
        <f>Sug0.2[[#This Row],[CHDP12]]</f>
        <v>2161</v>
      </c>
      <c r="MM61" s="15">
        <f>Sug0.2[[#This Row],[CHDP13]]</f>
        <v>2244</v>
      </c>
      <c r="MN61" s="15">
        <f>Sug0.2[[#This Row],[CHDP14]]</f>
        <v>2296</v>
      </c>
      <c r="MO61" s="15">
        <f>Sug0.2[[#This Row],[CHDP15]]</f>
        <v>2390</v>
      </c>
      <c r="MP61" s="15">
        <f>Sug0.2[[#This Row],[CHDP16]]</f>
        <v>2487</v>
      </c>
      <c r="MQ61" s="15">
        <f>Sug0.2[[#This Row],[CHDP17]]</f>
        <v>2535</v>
      </c>
      <c r="MR61" s="15">
        <f>Sug0.2[[#This Row],[CHDP18]]</f>
        <v>2618</v>
      </c>
      <c r="MS61" s="15">
        <f>Sug0.2[[#This Row],[CHDP19]]</f>
        <v>2703</v>
      </c>
      <c r="MT61" s="15">
        <f>Sug0.2[[#This Row],[CHDP20]]</f>
        <v>2748</v>
      </c>
      <c r="MU61" s="15">
        <f>Sug0.2[[#This Row],[CHDP21]]</f>
        <v>2776</v>
      </c>
      <c r="MV61" s="15">
        <f>Sug0.2[[#This Row],[CHDP22]]</f>
        <v>2889</v>
      </c>
      <c r="MW61" s="15">
        <f>Sug0.2[[#This Row],[CHDP23]]</f>
        <v>2952</v>
      </c>
      <c r="MX61" s="15">
        <f>Sug0.2[[#This Row],[CHDP24]]</f>
        <v>2979</v>
      </c>
      <c r="MY61" s="15">
        <f>Sug0.2[[#This Row],[CHDP25]]</f>
        <v>3012</v>
      </c>
      <c r="MZ61" s="15">
        <f>Sug0.2[[#This Row],[CHDP26]]</f>
        <v>3079</v>
      </c>
      <c r="NA61" s="15">
        <f>Sug0.2[[#This Row],[CHDP27]]</f>
        <v>3135</v>
      </c>
      <c r="NB61" s="15">
        <f>Sug0.5[[#This Row],[CHDP2]]</f>
        <v>1399</v>
      </c>
      <c r="NC61" s="15">
        <f>Sug0.5[[#This Row],[CHDP3]]</f>
        <v>1484</v>
      </c>
      <c r="ND61" s="15">
        <f>Sug0.5[[#This Row],[CHDP4]]</f>
        <v>1594</v>
      </c>
      <c r="NE61" s="15">
        <f>Sug0.5[[#This Row],[CHDP5]]</f>
        <v>1679</v>
      </c>
      <c r="NF61" s="15">
        <f>Sug0.5[[#This Row],[CHDP6]]</f>
        <v>1769</v>
      </c>
      <c r="NG61" s="15">
        <f>Sug0.5[[#This Row],[CHDP7]]</f>
        <v>1858</v>
      </c>
      <c r="NH61" s="15">
        <f>Sug0.5[[#This Row],[CHDP8]]</f>
        <v>1898</v>
      </c>
      <c r="NI61" s="15">
        <f>Sug0.5[[#This Row],[CHDP9]]</f>
        <v>1939</v>
      </c>
      <c r="NJ61" s="15">
        <f>Sug0.5[[#This Row],[CHDP10]]</f>
        <v>2000</v>
      </c>
      <c r="NK61" s="15">
        <f>Sug0.5[[#This Row],[CHDP11]]</f>
        <v>2060</v>
      </c>
      <c r="NL61" s="15">
        <f>Sug0.5[[#This Row],[CHDP12]]</f>
        <v>2131</v>
      </c>
      <c r="NM61" s="15">
        <f>Sug0.5[[#This Row],[CHDP13]]</f>
        <v>2215</v>
      </c>
      <c r="NN61" s="15">
        <f>Sug0.5[[#This Row],[CHDP14]]</f>
        <v>2263</v>
      </c>
      <c r="NO61" s="15">
        <f>Sug0.5[[#This Row],[CHDP15]]</f>
        <v>2347</v>
      </c>
      <c r="NP61" s="15">
        <f>Sug0.5[[#This Row],[CHDP16]]</f>
        <v>2430</v>
      </c>
      <c r="NQ61" s="15">
        <f>Sug0.5[[#This Row],[CHDP17]]</f>
        <v>2474</v>
      </c>
      <c r="NR61" s="15">
        <f>Sug0.5[[#This Row],[CHDP18]]</f>
        <v>2566</v>
      </c>
      <c r="NS61" s="15">
        <f>Sug0.5[[#This Row],[CHDP19]]</f>
        <v>2648</v>
      </c>
      <c r="NT61" s="15">
        <f>Sug0.5[[#This Row],[CHDP20]]</f>
        <v>2691</v>
      </c>
      <c r="NU61" s="15">
        <f>Sug0.5[[#This Row],[CHDP21]]</f>
        <v>2720</v>
      </c>
      <c r="NV61" s="15">
        <f>Sug0.5[[#This Row],[CHDP22]]</f>
        <v>2838</v>
      </c>
      <c r="NW61" s="15">
        <f>Sug0.5[[#This Row],[CHDP23]]</f>
        <v>2900</v>
      </c>
      <c r="NX61" s="15">
        <f>Sug0.5[[#This Row],[CHDP24]]</f>
        <v>2923</v>
      </c>
      <c r="NY61" s="15">
        <f>Sug0.5[[#This Row],[CHDP25]]</f>
        <v>2951</v>
      </c>
      <c r="NZ61" s="15">
        <f>Sug0.5[[#This Row],[CHDP26]]</f>
        <v>3014</v>
      </c>
      <c r="OA61" s="15">
        <f>Sug0.5[[#This Row],[CHDP27]]</f>
        <v>3071</v>
      </c>
      <c r="OB61" s="15">
        <f>Reg[[#This Row],[T2DP2]]</f>
        <v>2116</v>
      </c>
      <c r="OC61" s="15">
        <f>Reg[[#This Row],[T2DP3]]</f>
        <v>2267</v>
      </c>
      <c r="OD61" s="15">
        <f>Reg[[#This Row],[T2DP4]]</f>
        <v>2414</v>
      </c>
      <c r="OE61" s="15">
        <f>Reg[[#This Row],[T2DP5]]</f>
        <v>2588</v>
      </c>
      <c r="OF61" s="15">
        <f>Reg[[#This Row],[T2DP6]]</f>
        <v>2744</v>
      </c>
      <c r="OG61" s="15">
        <f>Reg[[#This Row],[T2DP7]]</f>
        <v>2944</v>
      </c>
      <c r="OH61" s="15">
        <f>Reg[[#This Row],[T2DP8]]</f>
        <v>3098</v>
      </c>
      <c r="OI61" s="15">
        <f>Reg[[#This Row],[T2DP9]]</f>
        <v>3264</v>
      </c>
      <c r="OJ61" s="15">
        <f>Reg[[#This Row],[T2DP10]]</f>
        <v>3401</v>
      </c>
      <c r="OK61" s="15">
        <f>Reg[[#This Row],[T2DP11]]</f>
        <v>3568</v>
      </c>
      <c r="OL61" s="15">
        <f>Reg[[#This Row],[T2DP12]]</f>
        <v>3693</v>
      </c>
      <c r="OM61" s="15">
        <f>Reg[[#This Row],[T2DP13]]</f>
        <v>3853</v>
      </c>
      <c r="ON61" s="15">
        <f>Reg[[#This Row],[T2DP14]]</f>
        <v>4014</v>
      </c>
      <c r="OO61" s="15">
        <f>Reg[[#This Row],[T2DP15]]</f>
        <v>4179</v>
      </c>
      <c r="OP61" s="15">
        <f>Reg[[#This Row],[T2DP16]]</f>
        <v>4321</v>
      </c>
      <c r="OQ61" s="15">
        <f>Reg[[#This Row],[T2DP17]]</f>
        <v>4409</v>
      </c>
      <c r="OR61" s="15">
        <f>Reg[[#This Row],[T2DP18]]</f>
        <v>4517</v>
      </c>
      <c r="OS61" s="15">
        <f>Reg[[#This Row],[T2DP19]]</f>
        <v>4622</v>
      </c>
      <c r="OT61" s="15">
        <f>Reg[[#This Row],[T2DP20]]</f>
        <v>4716</v>
      </c>
      <c r="OU61" s="15">
        <f>Reg[[#This Row],[T2DP21]]</f>
        <v>4782</v>
      </c>
      <c r="OV61" s="15">
        <f>Reg[[#This Row],[T2DP22]]</f>
        <v>4894</v>
      </c>
      <c r="OW61" s="15">
        <f>Reg[[#This Row],[T2DP23]]</f>
        <v>4972</v>
      </c>
      <c r="OX61" s="15">
        <f>Reg[[#This Row],[T2DP24]]</f>
        <v>5031</v>
      </c>
      <c r="OY61" s="15">
        <f>Reg[[#This Row],[T2DP25]]</f>
        <v>5130</v>
      </c>
      <c r="OZ61" s="15">
        <f>Reg[[#This Row],[T2DP26]]</f>
        <v>5165</v>
      </c>
      <c r="PA61" s="15">
        <f>Reg[[#This Row],[T2DP27]]</f>
        <v>5213</v>
      </c>
      <c r="PB61" s="15">
        <f>Sug0.2[[#This Row],[T2DP2]]</f>
        <v>2116</v>
      </c>
      <c r="PC61" s="15">
        <f>Sug0.2[[#This Row],[T2DP3]]</f>
        <v>2267</v>
      </c>
      <c r="PD61" s="15">
        <f>Sug0.2[[#This Row],[T2DP4]]</f>
        <v>2413</v>
      </c>
      <c r="PE61" s="15">
        <f>Sug0.2[[#This Row],[T2DP5]]</f>
        <v>2587</v>
      </c>
      <c r="PF61" s="15">
        <f>Sug0.2[[#This Row],[T2DP6]]</f>
        <v>2741</v>
      </c>
      <c r="PG61" s="15">
        <f>Sug0.2[[#This Row],[T2DP7]]</f>
        <v>2941</v>
      </c>
      <c r="PH61" s="15">
        <f>Sug0.2[[#This Row],[T2DP8]]</f>
        <v>3092</v>
      </c>
      <c r="PI61" s="15">
        <f>Sug0.2[[#This Row],[T2DP9]]</f>
        <v>3253</v>
      </c>
      <c r="PJ61" s="15">
        <f>Sug0.2[[#This Row],[T2DP10]]</f>
        <v>3388</v>
      </c>
      <c r="PK61" s="15">
        <f>Sug0.2[[#This Row],[T2DP11]]</f>
        <v>3551</v>
      </c>
      <c r="PL61" s="15">
        <f>Sug0.2[[#This Row],[T2DP12]]</f>
        <v>3676</v>
      </c>
      <c r="PM61" s="15">
        <f>Sug0.2[[#This Row],[T2DP13]]</f>
        <v>3831</v>
      </c>
      <c r="PN61" s="15">
        <f>Sug0.2[[#This Row],[T2DP14]]</f>
        <v>3987</v>
      </c>
      <c r="PO61" s="15">
        <f>Sug0.2[[#This Row],[T2DP15]]</f>
        <v>4149</v>
      </c>
      <c r="PP61" s="15">
        <f>Sug0.2[[#This Row],[T2DP16]]</f>
        <v>4281</v>
      </c>
      <c r="PQ61" s="15">
        <f>Sug0.2[[#This Row],[T2DP17]]</f>
        <v>4366</v>
      </c>
      <c r="PR61" s="15">
        <f>Sug0.2[[#This Row],[T2DP18]]</f>
        <v>4469</v>
      </c>
      <c r="PS61" s="15">
        <f>Sug0.2[[#This Row],[T2DP19]]</f>
        <v>4575</v>
      </c>
      <c r="PT61" s="15">
        <f>Sug0.2[[#This Row],[T2DP20]]</f>
        <v>4668</v>
      </c>
      <c r="PU61" s="15">
        <f>Sug0.2[[#This Row],[T2DP21]]</f>
        <v>4725</v>
      </c>
      <c r="PV61" s="15">
        <f>Sug0.2[[#This Row],[T2DP22]]</f>
        <v>4837</v>
      </c>
      <c r="PW61" s="15">
        <f>Sug0.2[[#This Row],[T2DP23]]</f>
        <v>4917</v>
      </c>
      <c r="PX61" s="15">
        <f>Sug0.2[[#This Row],[T2DP24]]</f>
        <v>4978</v>
      </c>
      <c r="PY61" s="15">
        <f>Sug0.2[[#This Row],[T2DP25]]</f>
        <v>5075</v>
      </c>
      <c r="PZ61" s="15">
        <f>Sug0.2[[#This Row],[T2DP26]]</f>
        <v>5110</v>
      </c>
      <c r="QA61" s="15">
        <f>Sug0.2[[#This Row],[T2DP27]]</f>
        <v>5160</v>
      </c>
      <c r="QB61" s="15">
        <f>Sug0.5[[#This Row],[T2DP2]]</f>
        <v>2116</v>
      </c>
      <c r="QC61" s="15">
        <f>Sug0.5[[#This Row],[T2DP3]]</f>
        <v>2267</v>
      </c>
      <c r="QD61" s="15">
        <f>Sug0.5[[#This Row],[T2DP4]]</f>
        <v>2411</v>
      </c>
      <c r="QE61" s="15">
        <f>Sug0.5[[#This Row],[T2DP5]]</f>
        <v>2579</v>
      </c>
      <c r="QF61" s="15">
        <f>Sug0.5[[#This Row],[T2DP6]]</f>
        <v>2729</v>
      </c>
      <c r="QG61" s="15">
        <f>Sug0.5[[#This Row],[T2DP7]]</f>
        <v>2923</v>
      </c>
      <c r="QH61" s="15">
        <f>Sug0.5[[#This Row],[T2DP8]]</f>
        <v>3070</v>
      </c>
      <c r="QI61" s="15">
        <f>Sug0.5[[#This Row],[T2DP9]]</f>
        <v>3217</v>
      </c>
      <c r="QJ61" s="15">
        <f>Sug0.5[[#This Row],[T2DP10]]</f>
        <v>3344</v>
      </c>
      <c r="QK61" s="15">
        <f>Sug0.5[[#This Row],[T2DP11]]</f>
        <v>3494</v>
      </c>
      <c r="QL61" s="15">
        <f>Sug0.5[[#This Row],[T2DP12]]</f>
        <v>3610</v>
      </c>
      <c r="QM61" s="15">
        <f>Sug0.5[[#This Row],[T2DP13]]</f>
        <v>3758</v>
      </c>
      <c r="QN61" s="15">
        <f>Sug0.5[[#This Row],[T2DP14]]</f>
        <v>3908</v>
      </c>
      <c r="QO61" s="15">
        <f>Sug0.5[[#This Row],[T2DP15]]</f>
        <v>4060</v>
      </c>
      <c r="QP61" s="15">
        <f>Sug0.5[[#This Row],[T2DP16]]</f>
        <v>4180</v>
      </c>
      <c r="QQ61" s="15">
        <f>Sug0.5[[#This Row],[T2DP17]]</f>
        <v>4259</v>
      </c>
      <c r="QR61" s="15">
        <f>Sug0.5[[#This Row],[T2DP18]]</f>
        <v>4367</v>
      </c>
      <c r="QS61" s="15">
        <f>Sug0.5[[#This Row],[T2DP19]]</f>
        <v>4462</v>
      </c>
      <c r="QT61" s="15">
        <f>Sug0.5[[#This Row],[T2DP20]]</f>
        <v>4554</v>
      </c>
      <c r="QU61" s="15">
        <f>Sug0.5[[#This Row],[T2DP21]]</f>
        <v>4605</v>
      </c>
      <c r="QV61" s="15">
        <f>Sug0.5[[#This Row],[T2DP22]]</f>
        <v>4715</v>
      </c>
      <c r="QW61" s="15">
        <f>Sug0.5[[#This Row],[T2DP23]]</f>
        <v>4792</v>
      </c>
      <c r="QX61" s="15">
        <f>Sug0.5[[#This Row],[T2DP24]]</f>
        <v>4853</v>
      </c>
      <c r="QY61" s="15">
        <f>Sug0.5[[#This Row],[T2DP25]]</f>
        <v>4944</v>
      </c>
      <c r="QZ61" s="15">
        <f>Sug0.5[[#This Row],[T2DP26]]</f>
        <v>4992</v>
      </c>
      <c r="RA61" s="15">
        <f>Sug0.5[[#This Row],[T2DP27]]</f>
        <v>5031</v>
      </c>
      <c r="RB61" s="15">
        <f>Reg[[#This Row],[OVEP2]]</f>
        <v>7506</v>
      </c>
      <c r="RC61" s="15">
        <f>Reg[[#This Row],[OVEP3]]</f>
        <v>7617</v>
      </c>
      <c r="RD61" s="15">
        <f>Reg[[#This Row],[OVEP4]]</f>
        <v>7654</v>
      </c>
      <c r="RE61" s="15">
        <f>Reg[[#This Row],[OVEP5]]</f>
        <v>7665</v>
      </c>
      <c r="RF61" s="15">
        <f>Reg[[#This Row],[OVEP6]]</f>
        <v>7714</v>
      </c>
      <c r="RG61" s="15">
        <f>Reg[[#This Row],[OVEP7]]</f>
        <v>7811</v>
      </c>
      <c r="RH61" s="15">
        <f>Reg[[#This Row],[OVEP8]]</f>
        <v>7896</v>
      </c>
      <c r="RI61" s="15">
        <f>Reg[[#This Row],[OVEP9]]</f>
        <v>7886</v>
      </c>
      <c r="RJ61" s="15">
        <f>Reg[[#This Row],[OVEP10]]</f>
        <v>7941</v>
      </c>
      <c r="RK61" s="15">
        <f>Reg[[#This Row],[OVEP11]]</f>
        <v>7977</v>
      </c>
      <c r="RL61" s="15">
        <f>Reg[[#This Row],[OVEP12]]</f>
        <v>7963</v>
      </c>
      <c r="RM61" s="15">
        <f>Reg[[#This Row],[OVEP13]]</f>
        <v>8094</v>
      </c>
      <c r="RN61" s="15">
        <f>Reg[[#This Row],[OVEP14]]</f>
        <v>8126</v>
      </c>
      <c r="RO61" s="15">
        <f>Reg[[#This Row],[OVEP15]]</f>
        <v>8123</v>
      </c>
      <c r="RP61" s="15">
        <f>Reg[[#This Row],[OVEP16]]</f>
        <v>8169</v>
      </c>
      <c r="RQ61" s="15">
        <f>Reg[[#This Row],[OVEP17]]</f>
        <v>8135</v>
      </c>
      <c r="RR61" s="15">
        <f>Reg[[#This Row],[OVEP18]]</f>
        <v>8107</v>
      </c>
      <c r="RS61" s="15">
        <f>Reg[[#This Row],[OVEP19]]</f>
        <v>8138</v>
      </c>
      <c r="RT61" s="15">
        <f>Reg[[#This Row],[OVEP20]]</f>
        <v>8138</v>
      </c>
      <c r="RU61" s="15">
        <f>Reg[[#This Row],[OVEP21]]</f>
        <v>8110</v>
      </c>
      <c r="RV61" s="15">
        <f>Reg[[#This Row],[OVEP22]]</f>
        <v>8105</v>
      </c>
      <c r="RW61" s="15">
        <f>Reg[[#This Row],[OVEP23]]</f>
        <v>8234</v>
      </c>
      <c r="RX61" s="15">
        <f>Reg[[#This Row],[OVEP24]]</f>
        <v>8176</v>
      </c>
      <c r="RY61" s="15">
        <f>Reg[[#This Row],[OVEP25]]</f>
        <v>8185</v>
      </c>
      <c r="RZ61" s="15">
        <f>Reg[[#This Row],[OVEP26]]</f>
        <v>8210</v>
      </c>
      <c r="SA61" s="15">
        <f>Reg[[#This Row],[OVEP27]]</f>
        <v>8196</v>
      </c>
      <c r="SB61" s="15">
        <f>Sug0.2[[#This Row],[OVEP2]]</f>
        <v>7506</v>
      </c>
      <c r="SC61" s="15">
        <f>Sug0.2[[#This Row],[OVEP3]]</f>
        <v>7611</v>
      </c>
      <c r="SD61" s="15">
        <f>Sug0.2[[#This Row],[OVEP4]]</f>
        <v>7650</v>
      </c>
      <c r="SE61" s="15">
        <f>Sug0.2[[#This Row],[OVEP5]]</f>
        <v>7658</v>
      </c>
      <c r="SF61" s="15">
        <f>Sug0.2[[#This Row],[OVEP6]]</f>
        <v>7707</v>
      </c>
      <c r="SG61" s="15">
        <f>Sug0.2[[#This Row],[OVEP7]]</f>
        <v>7812</v>
      </c>
      <c r="SH61" s="15">
        <f>Sug0.2[[#This Row],[OVEP8]]</f>
        <v>7900</v>
      </c>
      <c r="SI61" s="15">
        <f>Sug0.2[[#This Row],[OVEP9]]</f>
        <v>7888</v>
      </c>
      <c r="SJ61" s="15">
        <f>Sug0.2[[#This Row],[OVEP10]]</f>
        <v>7944</v>
      </c>
      <c r="SK61" s="15">
        <f>Sug0.2[[#This Row],[OVEP11]]</f>
        <v>7976</v>
      </c>
      <c r="SL61" s="15">
        <f>Sug0.2[[#This Row],[OVEP12]]</f>
        <v>7969</v>
      </c>
      <c r="SM61" s="15">
        <f>Sug0.2[[#This Row],[OVEP13]]</f>
        <v>8093</v>
      </c>
      <c r="SN61" s="15">
        <f>Sug0.2[[#This Row],[OVEP14]]</f>
        <v>8131</v>
      </c>
      <c r="SO61" s="15">
        <f>Sug0.2[[#This Row],[OVEP15]]</f>
        <v>8128</v>
      </c>
      <c r="SP61" s="15">
        <f>Sug0.2[[#This Row],[OVEP16]]</f>
        <v>8165</v>
      </c>
      <c r="SQ61" s="15">
        <f>Sug0.2[[#This Row],[OVEP17]]</f>
        <v>8130</v>
      </c>
      <c r="SR61" s="15">
        <f>Sug0.2[[#This Row],[OVEP18]]</f>
        <v>8128</v>
      </c>
      <c r="SS61" s="15">
        <f>Sug0.2[[#This Row],[OVEP19]]</f>
        <v>8162</v>
      </c>
      <c r="ST61" s="15">
        <f>Sug0.2[[#This Row],[OVEP20]]</f>
        <v>8171</v>
      </c>
      <c r="SU61" s="15">
        <f>Sug0.2[[#This Row],[OVEP21]]</f>
        <v>8152</v>
      </c>
      <c r="SV61" s="15">
        <f>Sug0.2[[#This Row],[OVEP22]]</f>
        <v>8140</v>
      </c>
      <c r="SW61" s="15">
        <f>Sug0.2[[#This Row],[OVEP23]]</f>
        <v>8267</v>
      </c>
      <c r="SX61" s="15">
        <f>Sug0.2[[#This Row],[OVEP24]]</f>
        <v>8199</v>
      </c>
      <c r="SY61" s="15">
        <f>Sug0.2[[#This Row],[OVEP25]]</f>
        <v>8218</v>
      </c>
      <c r="SZ61" s="15">
        <f>Sug0.2[[#This Row],[OVEP26]]</f>
        <v>8257</v>
      </c>
      <c r="TA61" s="15">
        <f>Sug0.2[[#This Row],[OVEP27]]</f>
        <v>8242</v>
      </c>
      <c r="TB61" s="15">
        <f>Sug0.5[[#This Row],[OVEP2]]</f>
        <v>7506</v>
      </c>
      <c r="TC61" s="15">
        <f>Sug0.5[[#This Row],[OVEP3]]</f>
        <v>7617</v>
      </c>
      <c r="TD61" s="15">
        <f>Sug0.5[[#This Row],[OVEP4]]</f>
        <v>7657</v>
      </c>
      <c r="TE61" s="15">
        <f>Sug0.5[[#This Row],[OVEP5]]</f>
        <v>7667</v>
      </c>
      <c r="TF61" s="15">
        <f>Sug0.5[[#This Row],[OVEP6]]</f>
        <v>7708</v>
      </c>
      <c r="TG61" s="15">
        <f>Sug0.5[[#This Row],[OVEP7]]</f>
        <v>7810</v>
      </c>
      <c r="TH61" s="15">
        <f>Sug0.5[[#This Row],[OVEP8]]</f>
        <v>7895</v>
      </c>
      <c r="TI61" s="15">
        <f>Sug0.5[[#This Row],[OVEP9]]</f>
        <v>7867</v>
      </c>
      <c r="TJ61" s="15">
        <f>Sug0.5[[#This Row],[OVEP10]]</f>
        <v>7930</v>
      </c>
      <c r="TK61" s="15">
        <f>Sug0.5[[#This Row],[OVEP11]]</f>
        <v>7973</v>
      </c>
      <c r="TL61" s="15">
        <f>Sug0.5[[#This Row],[OVEP12]]</f>
        <v>7967</v>
      </c>
      <c r="TM61" s="15">
        <f>Sug0.5[[#This Row],[OVEP13]]</f>
        <v>8107</v>
      </c>
      <c r="TN61" s="15">
        <f>Sug0.5[[#This Row],[OVEP14]]</f>
        <v>8156</v>
      </c>
      <c r="TO61" s="15">
        <f>Sug0.5[[#This Row],[OVEP15]]</f>
        <v>8176</v>
      </c>
      <c r="TP61" s="15">
        <f>Sug0.5[[#This Row],[OVEP16]]</f>
        <v>8210</v>
      </c>
      <c r="TQ61" s="15">
        <f>Sug0.5[[#This Row],[OVEP17]]</f>
        <v>8183</v>
      </c>
      <c r="TR61" s="15">
        <f>Sug0.5[[#This Row],[OVEP18]]</f>
        <v>8195</v>
      </c>
      <c r="TS61" s="15">
        <f>Sug0.5[[#This Row],[OVEP19]]</f>
        <v>8216</v>
      </c>
      <c r="TT61" s="15">
        <f>Sug0.5[[#This Row],[OVEP20]]</f>
        <v>8222</v>
      </c>
      <c r="TU61" s="15">
        <f>Sug0.5[[#This Row],[OVEP21]]</f>
        <v>8198</v>
      </c>
      <c r="TV61" s="15">
        <f>Sug0.5[[#This Row],[OVEP22]]</f>
        <v>8190</v>
      </c>
      <c r="TW61" s="15">
        <f>Sug0.5[[#This Row],[OVEP23]]</f>
        <v>8318</v>
      </c>
      <c r="TX61" s="15">
        <f>Sug0.5[[#This Row],[OVEP24]]</f>
        <v>8264</v>
      </c>
      <c r="TY61" s="15">
        <f>Sug0.5[[#This Row],[OVEP25]]</f>
        <v>8294</v>
      </c>
      <c r="TZ61" s="15">
        <f>Sug0.5[[#This Row],[OVEP26]]</f>
        <v>8355</v>
      </c>
      <c r="UA61" s="15">
        <f>Sug0.5[[#This Row],[OVEP27]]</f>
        <v>8350</v>
      </c>
      <c r="UB61" s="15">
        <f>Reg[[#This Row],[OBEP2]]</f>
        <v>8349</v>
      </c>
      <c r="UC61" s="15">
        <f>Reg[[#This Row],[OBEP3]]</f>
        <v>8366</v>
      </c>
      <c r="UD61" s="15">
        <f>Reg[[#This Row],[OBEP4]]</f>
        <v>8391</v>
      </c>
      <c r="UE61" s="15">
        <f>Reg[[#This Row],[OBEP5]]</f>
        <v>8414</v>
      </c>
      <c r="UF61" s="15">
        <f>Reg[[#This Row],[OBEP6]]</f>
        <v>8490</v>
      </c>
      <c r="UG61" s="15">
        <f>Reg[[#This Row],[OBEP7]]</f>
        <v>8555</v>
      </c>
      <c r="UH61" s="15">
        <f>Reg[[#This Row],[OBEP8]]</f>
        <v>8573</v>
      </c>
      <c r="UI61" s="15">
        <f>Reg[[#This Row],[OBEP9]]</f>
        <v>8635</v>
      </c>
      <c r="UJ61" s="15">
        <f>Reg[[#This Row],[OBEP10]]</f>
        <v>8643</v>
      </c>
      <c r="UK61" s="15">
        <f>Reg[[#This Row],[OBEP11]]</f>
        <v>8665</v>
      </c>
      <c r="UL61" s="15">
        <f>Reg[[#This Row],[OBEP12]]</f>
        <v>8765</v>
      </c>
      <c r="UM61" s="15">
        <f>Reg[[#This Row],[OBEP13]]</f>
        <v>8762</v>
      </c>
      <c r="UN61" s="15">
        <f>Reg[[#This Row],[OBEP14]]</f>
        <v>8767</v>
      </c>
      <c r="UO61" s="15">
        <f>Reg[[#This Row],[OBEP15]]</f>
        <v>8836</v>
      </c>
      <c r="UP61" s="15">
        <f>Reg[[#This Row],[OBEP16]]</f>
        <v>8853</v>
      </c>
      <c r="UQ61" s="15">
        <f>Reg[[#This Row],[OBEP17]]</f>
        <v>8897</v>
      </c>
      <c r="UR61" s="15">
        <f>Reg[[#This Row],[OBEP18]]</f>
        <v>8922</v>
      </c>
      <c r="US61" s="15">
        <f>Reg[[#This Row],[OBEP19]]</f>
        <v>8950</v>
      </c>
      <c r="UT61" s="15">
        <f>Reg[[#This Row],[OBEP20]]</f>
        <v>9045</v>
      </c>
      <c r="UU61" s="15">
        <f>Reg[[#This Row],[OBEP21]]</f>
        <v>9074</v>
      </c>
      <c r="UV61" s="15">
        <f>Reg[[#This Row],[OBEP22]]</f>
        <v>9105</v>
      </c>
      <c r="UW61" s="15">
        <f>Reg[[#This Row],[OBEP23]]</f>
        <v>9079</v>
      </c>
      <c r="UX61" s="15">
        <f>Reg[[#This Row],[OBEP24]]</f>
        <v>9115</v>
      </c>
      <c r="UY61" s="15">
        <f>Reg[[#This Row],[OBEP25]]</f>
        <v>9135</v>
      </c>
      <c r="UZ61" s="15">
        <f>Reg[[#This Row],[OBEP26]]</f>
        <v>9144</v>
      </c>
      <c r="VA61" s="15">
        <f>Reg[[#This Row],[OBEP27]]</f>
        <v>9179</v>
      </c>
      <c r="VB61" s="15">
        <f>Sug0.2[[#This Row],[OBEP2]]</f>
        <v>8349</v>
      </c>
      <c r="VC61" s="15">
        <f>Sug0.2[[#This Row],[OBEP3]]</f>
        <v>8361</v>
      </c>
      <c r="VD61" s="15">
        <f>Sug0.2[[#This Row],[OBEP4]]</f>
        <v>8375</v>
      </c>
      <c r="VE61" s="15">
        <f>Sug0.2[[#This Row],[OBEP5]]</f>
        <v>8396</v>
      </c>
      <c r="VF61" s="15">
        <f>Sug0.2[[#This Row],[OBEP6]]</f>
        <v>8465</v>
      </c>
      <c r="VG61" s="15">
        <f>Sug0.2[[#This Row],[OBEP7]]</f>
        <v>8521</v>
      </c>
      <c r="VH61" s="15">
        <f>Sug0.2[[#This Row],[OBEP8]]</f>
        <v>8526</v>
      </c>
      <c r="VI61" s="15">
        <f>Sug0.2[[#This Row],[OBEP9]]</f>
        <v>8580</v>
      </c>
      <c r="VJ61" s="15">
        <f>Sug0.2[[#This Row],[OBEP10]]</f>
        <v>8586</v>
      </c>
      <c r="VK61" s="15">
        <f>Sug0.2[[#This Row],[OBEP11]]</f>
        <v>8605</v>
      </c>
      <c r="VL61" s="15">
        <f>Sug0.2[[#This Row],[OBEP12]]</f>
        <v>8689</v>
      </c>
      <c r="VM61" s="15">
        <f>Sug0.2[[#This Row],[OBEP13]]</f>
        <v>8684</v>
      </c>
      <c r="VN61" s="15">
        <f>Sug0.2[[#This Row],[OBEP14]]</f>
        <v>8677</v>
      </c>
      <c r="VO61" s="15">
        <f>Sug0.2[[#This Row],[OBEP15]]</f>
        <v>8739</v>
      </c>
      <c r="VP61" s="15">
        <f>Sug0.2[[#This Row],[OBEP16]]</f>
        <v>8751</v>
      </c>
      <c r="VQ61" s="15">
        <f>Sug0.2[[#This Row],[OBEP17]]</f>
        <v>8792</v>
      </c>
      <c r="VR61" s="15">
        <f>Sug0.2[[#This Row],[OBEP18]]</f>
        <v>8802</v>
      </c>
      <c r="VS61" s="15">
        <f>Sug0.2[[#This Row],[OBEP19]]</f>
        <v>8825</v>
      </c>
      <c r="VT61" s="15">
        <f>Sug0.2[[#This Row],[OBEP20]]</f>
        <v>8914</v>
      </c>
      <c r="VU61" s="15">
        <f>Sug0.2[[#This Row],[OBEP21]]</f>
        <v>8938</v>
      </c>
      <c r="VV61" s="15">
        <f>Sug0.2[[#This Row],[OBEP22]]</f>
        <v>8966</v>
      </c>
      <c r="VW61" s="15">
        <f>Sug0.2[[#This Row],[OBEP23]]</f>
        <v>8936</v>
      </c>
      <c r="VX61" s="15">
        <f>Sug0.2[[#This Row],[OBEP24]]</f>
        <v>8976</v>
      </c>
      <c r="VY61" s="15">
        <f>Sug0.2[[#This Row],[OBEP25]]</f>
        <v>8988</v>
      </c>
      <c r="VZ61" s="15">
        <f>Sug0.2[[#This Row],[OBEP26]]</f>
        <v>8991</v>
      </c>
      <c r="WA61" s="15">
        <f>Sug0.2[[#This Row],[OBEP27]]</f>
        <v>9040</v>
      </c>
      <c r="WB61" s="15">
        <f>Sug0.5[[#This Row],[OBEP2]]</f>
        <v>8349</v>
      </c>
      <c r="WC61" s="15">
        <f>Sug0.5[[#This Row],[OBEP3]]</f>
        <v>8340</v>
      </c>
      <c r="WD61" s="15">
        <f>Sug0.5[[#This Row],[OBEP4]]</f>
        <v>8333</v>
      </c>
      <c r="WE61" s="15">
        <f>Sug0.5[[#This Row],[OBEP5]]</f>
        <v>8341</v>
      </c>
      <c r="WF61" s="15">
        <f>Sug0.5[[#This Row],[OBEP6]]</f>
        <v>8396</v>
      </c>
      <c r="WG61" s="15">
        <f>Sug0.5[[#This Row],[OBEP7]]</f>
        <v>8429</v>
      </c>
      <c r="WH61" s="15">
        <f>Sug0.5[[#This Row],[OBEP8]]</f>
        <v>8414</v>
      </c>
      <c r="WI61" s="15">
        <f>Sug0.5[[#This Row],[OBEP9]]</f>
        <v>8460</v>
      </c>
      <c r="WJ61" s="15">
        <f>Sug0.5[[#This Row],[OBEP10]]</f>
        <v>8446</v>
      </c>
      <c r="WK61" s="15">
        <f>Sug0.5[[#This Row],[OBEP11]]</f>
        <v>8450</v>
      </c>
      <c r="WL61" s="15">
        <f>Sug0.5[[#This Row],[OBEP12]]</f>
        <v>8521</v>
      </c>
      <c r="WM61" s="15">
        <f>Sug0.5[[#This Row],[OBEP13]]</f>
        <v>8493</v>
      </c>
      <c r="WN61" s="15">
        <f>Sug0.5[[#This Row],[OBEP14]]</f>
        <v>8468</v>
      </c>
      <c r="WO61" s="15">
        <f>Sug0.5[[#This Row],[OBEP15]]</f>
        <v>8506</v>
      </c>
      <c r="WP61" s="15">
        <f>Sug0.5[[#This Row],[OBEP16]]</f>
        <v>8499</v>
      </c>
      <c r="WQ61" s="15">
        <f>Sug0.5[[#This Row],[OBEP17]]</f>
        <v>8530</v>
      </c>
      <c r="WR61" s="15">
        <f>Sug0.5[[#This Row],[OBEP18]]</f>
        <v>8544</v>
      </c>
      <c r="WS61" s="15">
        <f>Sug0.5[[#This Row],[OBEP19]]</f>
        <v>8568</v>
      </c>
      <c r="WT61" s="15">
        <f>Sug0.5[[#This Row],[OBEP20]]</f>
        <v>8651</v>
      </c>
      <c r="WU61" s="15">
        <f>Sug0.5[[#This Row],[OBEP21]]</f>
        <v>8665</v>
      </c>
      <c r="WV61" s="15">
        <f>Sug0.5[[#This Row],[OBEP22]]</f>
        <v>8689</v>
      </c>
      <c r="WW61" s="15">
        <f>Sug0.5[[#This Row],[OBEP23]]</f>
        <v>8646</v>
      </c>
      <c r="WX61" s="15">
        <f>Sug0.5[[#This Row],[OBEP24]]</f>
        <v>8684</v>
      </c>
      <c r="WY61" s="15">
        <f>Sug0.5[[#This Row],[OBEP25]]</f>
        <v>8687</v>
      </c>
      <c r="WZ61" s="15">
        <f>Sug0.5[[#This Row],[OBEP26]]</f>
        <v>8696</v>
      </c>
      <c r="XA61" s="15">
        <f>Sug0.5[[#This Row],[OBEP27]]</f>
        <v>8753</v>
      </c>
    </row>
    <row r="62" spans="2:625" x14ac:dyDescent="0.25">
      <c r="B62" s="11">
        <f>Reg[[#This Row],[STEP2]]</f>
        <v>5993</v>
      </c>
      <c r="C62" s="11">
        <f>Reg[[#This Row],[STEP3]]</f>
        <v>6364</v>
      </c>
      <c r="D62" s="11">
        <f>Reg[[#This Row],[STEP4]]</f>
        <v>6645</v>
      </c>
      <c r="E62" s="11">
        <f>Reg[[#This Row],[STEP5]]</f>
        <v>6927</v>
      </c>
      <c r="F62" s="11">
        <f>Reg[[#This Row],[STEP6]]</f>
        <v>7231</v>
      </c>
      <c r="G62" s="11">
        <f>Reg[[#This Row],[STEP7]]</f>
        <v>7467</v>
      </c>
      <c r="H62" s="11">
        <f>Reg[[#This Row],[STEP8]]</f>
        <v>7738</v>
      </c>
      <c r="I62" s="11">
        <f>Reg[[#This Row],[STEP9]]</f>
        <v>7932</v>
      </c>
      <c r="J62" s="11">
        <f>Reg[[#This Row],[STEP10]]</f>
        <v>8085</v>
      </c>
      <c r="K62" s="11">
        <f>Reg[[#This Row],[STEP11]]</f>
        <v>8234</v>
      </c>
      <c r="L62" s="11">
        <f>Reg[[#This Row],[STEP12]]</f>
        <v>8409</v>
      </c>
      <c r="M62" s="11">
        <f>Reg[[#This Row],[STEP13]]</f>
        <v>8539</v>
      </c>
      <c r="N62" s="11">
        <f>Reg[[#This Row],[STEP14]]</f>
        <v>8640</v>
      </c>
      <c r="O62" s="11">
        <f>Reg[[#This Row],[STEP15]]</f>
        <v>8771</v>
      </c>
      <c r="P62" s="11">
        <f>Reg[[#This Row],[STEP16]]</f>
        <v>8907</v>
      </c>
      <c r="Q62" s="11">
        <f>Reg[[#This Row],[STEP17]]</f>
        <v>8970</v>
      </c>
      <c r="R62" s="11">
        <f>Reg[[#This Row],[STEP18]]</f>
        <v>9124</v>
      </c>
      <c r="S62" s="11">
        <f>Reg[[#This Row],[STEP19]]</f>
        <v>9140</v>
      </c>
      <c r="T62" s="11">
        <f>Reg[[#This Row],[STEP20]]</f>
        <v>9203</v>
      </c>
      <c r="U62" s="11">
        <f>Reg[[#This Row],[STEP21]]</f>
        <v>9266</v>
      </c>
      <c r="V62" s="11">
        <f>Reg[[#This Row],[STEP22]]</f>
        <v>9319</v>
      </c>
      <c r="W62" s="11">
        <f>Reg[[#This Row],[STEP23]]</f>
        <v>9351</v>
      </c>
      <c r="X62" s="11">
        <f>Reg[[#This Row],[STEP24]]</f>
        <v>9355</v>
      </c>
      <c r="Y62" s="11">
        <f>Reg[[#This Row],[STEP25]]</f>
        <v>9395</v>
      </c>
      <c r="Z62" s="11">
        <f>Reg[[#This Row],[STEP26]]</f>
        <v>9411</v>
      </c>
      <c r="AA62" s="11">
        <f>Reg[[#This Row],[STEP27]]</f>
        <v>9401</v>
      </c>
      <c r="AB62" s="11">
        <f>Sug0.2[[#This Row],[STEP2]]</f>
        <v>5993</v>
      </c>
      <c r="AC62" s="11">
        <f>Sug0.2[[#This Row],[STEP3]]</f>
        <v>6321</v>
      </c>
      <c r="AD62" s="11">
        <f>Sug0.2[[#This Row],[STEP4]]</f>
        <v>6575</v>
      </c>
      <c r="AE62" s="11">
        <f>Sug0.2[[#This Row],[STEP5]]</f>
        <v>6830</v>
      </c>
      <c r="AF62" s="11">
        <f>Sug0.2[[#This Row],[STEP6]]</f>
        <v>7113</v>
      </c>
      <c r="AG62" s="11">
        <f>Sug0.2[[#This Row],[STEP7]]</f>
        <v>7338</v>
      </c>
      <c r="AH62" s="11">
        <f>Sug0.2[[#This Row],[STEP8]]</f>
        <v>7603</v>
      </c>
      <c r="AI62" s="11">
        <f>Sug0.2[[#This Row],[STEP9]]</f>
        <v>7779</v>
      </c>
      <c r="AJ62" s="11">
        <f>Sug0.2[[#This Row],[STEP10]]</f>
        <v>7930</v>
      </c>
      <c r="AK62" s="11">
        <f>Sug0.2[[#This Row],[STEP11]]</f>
        <v>8070</v>
      </c>
      <c r="AL62" s="11">
        <f>Sug0.2[[#This Row],[STEP12]]</f>
        <v>8220</v>
      </c>
      <c r="AM62" s="11">
        <f>Sug0.2[[#This Row],[STEP13]]</f>
        <v>8342</v>
      </c>
      <c r="AN62" s="11">
        <f>Sug0.2[[#This Row],[STEP14]]</f>
        <v>8429</v>
      </c>
      <c r="AO62" s="11">
        <f>Sug0.2[[#This Row],[STEP15]]</f>
        <v>8571</v>
      </c>
      <c r="AP62" s="11">
        <f>Sug0.2[[#This Row],[STEP16]]</f>
        <v>8690</v>
      </c>
      <c r="AQ62" s="11">
        <f>Sug0.2[[#This Row],[STEP17]]</f>
        <v>8768</v>
      </c>
      <c r="AR62" s="11">
        <f>Sug0.2[[#This Row],[STEP18]]</f>
        <v>8922</v>
      </c>
      <c r="AS62" s="11">
        <f>Sug0.2[[#This Row],[STEP19]]</f>
        <v>8940</v>
      </c>
      <c r="AT62" s="11">
        <f>Sug0.2[[#This Row],[STEP20]]</f>
        <v>9012</v>
      </c>
      <c r="AU62" s="11">
        <f>Sug0.2[[#This Row],[STEP21]]</f>
        <v>9063</v>
      </c>
      <c r="AV62" s="11">
        <f>Sug0.2[[#This Row],[STEP22]]</f>
        <v>9132</v>
      </c>
      <c r="AW62" s="11">
        <f>Sug0.2[[#This Row],[STEP23]]</f>
        <v>9167</v>
      </c>
      <c r="AX62" s="11">
        <f>Sug0.2[[#This Row],[STEP24]]</f>
        <v>9186</v>
      </c>
      <c r="AY62" s="11">
        <f>Sug0.2[[#This Row],[STEP25]]</f>
        <v>9216</v>
      </c>
      <c r="AZ62" s="11">
        <f>Sug0.2[[#This Row],[STEP26]]</f>
        <v>9235</v>
      </c>
      <c r="BA62" s="11">
        <f>Sug0.2[[#This Row],[STEP27]]</f>
        <v>9242</v>
      </c>
      <c r="BB62" s="11">
        <f>Sug0.5[[#This Row],[STEP2]]</f>
        <v>5993</v>
      </c>
      <c r="BC62" s="11">
        <f>Sug0.5[[#This Row],[STEP3]]</f>
        <v>6262</v>
      </c>
      <c r="BD62" s="11">
        <f>Sug0.5[[#This Row],[STEP4]]</f>
        <v>6469</v>
      </c>
      <c r="BE62" s="11">
        <f>Sug0.5[[#This Row],[STEP5]]</f>
        <v>6671</v>
      </c>
      <c r="BF62" s="11">
        <f>Sug0.5[[#This Row],[STEP6]]</f>
        <v>6904</v>
      </c>
      <c r="BG62" s="11">
        <f>Sug0.5[[#This Row],[STEP7]]</f>
        <v>7077</v>
      </c>
      <c r="BH62" s="11">
        <f>Sug0.5[[#This Row],[STEP8]]</f>
        <v>7295</v>
      </c>
      <c r="BI62" s="11">
        <f>Sug0.5[[#This Row],[STEP9]]</f>
        <v>7432</v>
      </c>
      <c r="BJ62" s="11">
        <f>Sug0.5[[#This Row],[STEP10]]</f>
        <v>7555</v>
      </c>
      <c r="BK62" s="11">
        <f>Sug0.5[[#This Row],[STEP11]]</f>
        <v>7684</v>
      </c>
      <c r="BL62" s="11">
        <f>Sug0.5[[#This Row],[STEP12]]</f>
        <v>7823</v>
      </c>
      <c r="BM62" s="11">
        <f>Sug0.5[[#This Row],[STEP13]]</f>
        <v>7919</v>
      </c>
      <c r="BN62" s="11">
        <f>Sug0.5[[#This Row],[STEP14]]</f>
        <v>7995</v>
      </c>
      <c r="BO62" s="11">
        <f>Sug0.5[[#This Row],[STEP15]]</f>
        <v>8098</v>
      </c>
      <c r="BP62" s="11">
        <f>Sug0.5[[#This Row],[STEP16]]</f>
        <v>8208</v>
      </c>
      <c r="BQ62" s="11">
        <f>Sug0.5[[#This Row],[STEP17]]</f>
        <v>8290</v>
      </c>
      <c r="BR62" s="11">
        <f>Sug0.5[[#This Row],[STEP18]]</f>
        <v>8441</v>
      </c>
      <c r="BS62" s="11">
        <f>Sug0.5[[#This Row],[STEP19]]</f>
        <v>8454</v>
      </c>
      <c r="BT62" s="11">
        <f>Sug0.5[[#This Row],[STEP20]]</f>
        <v>8526</v>
      </c>
      <c r="BU62" s="11">
        <f>Sug0.5[[#This Row],[STEP21]]</f>
        <v>8604</v>
      </c>
      <c r="BV62" s="11">
        <f>Sug0.5[[#This Row],[STEP22]]</f>
        <v>8689</v>
      </c>
      <c r="BW62" s="11">
        <f>Sug0.5[[#This Row],[STEP23]]</f>
        <v>8718</v>
      </c>
      <c r="BX62" s="11">
        <f>Sug0.5[[#This Row],[STEP24]]</f>
        <v>8735</v>
      </c>
      <c r="BY62" s="11">
        <f>Sug0.5[[#This Row],[STEP25]]</f>
        <v>8762</v>
      </c>
      <c r="BZ62" s="11">
        <f>Sug0.5[[#This Row],[STEP26]]</f>
        <v>8800</v>
      </c>
      <c r="CA62" s="11">
        <f>Sug0.5[[#This Row],[STEP27]]</f>
        <v>8830</v>
      </c>
      <c r="CB62" s="11">
        <f>Reg[[#This Row],[NASP2]]</f>
        <v>789</v>
      </c>
      <c r="CC62" s="11">
        <f>Reg[[#This Row],[NASP3]]</f>
        <v>910</v>
      </c>
      <c r="CD62" s="11">
        <f>Reg[[#This Row],[NASP4]]</f>
        <v>1023</v>
      </c>
      <c r="CE62" s="11">
        <f>Reg[[#This Row],[NASP5]]</f>
        <v>1106</v>
      </c>
      <c r="CF62" s="11">
        <f>Reg[[#This Row],[NASP6]]</f>
        <v>1220</v>
      </c>
      <c r="CG62" s="11">
        <f>Reg[[#This Row],[NASP7]]</f>
        <v>1360</v>
      </c>
      <c r="CH62" s="11">
        <f>Reg[[#This Row],[NASP8]]</f>
        <v>1468</v>
      </c>
      <c r="CI62" s="11">
        <f>Reg[[#This Row],[NASP9]]</f>
        <v>1575</v>
      </c>
      <c r="CJ62" s="11">
        <f>Reg[[#This Row],[NASP10]]</f>
        <v>1717</v>
      </c>
      <c r="CK62" s="11">
        <f>Reg[[#This Row],[NASP11]]</f>
        <v>1808</v>
      </c>
      <c r="CL62" s="11">
        <f>Reg[[#This Row],[NASP12]]</f>
        <v>1902</v>
      </c>
      <c r="CM62" s="11">
        <f>Reg[[#This Row],[NASP13]]</f>
        <v>2008</v>
      </c>
      <c r="CN62" s="11">
        <f>Reg[[#This Row],[NASP14]]</f>
        <v>2101</v>
      </c>
      <c r="CO62" s="11">
        <f>Reg[[#This Row],[NASP15]]</f>
        <v>2191</v>
      </c>
      <c r="CP62" s="11">
        <f>Reg[[#This Row],[NASP16]]</f>
        <v>2246</v>
      </c>
      <c r="CQ62" s="11">
        <f>Reg[[#This Row],[NASP17]]</f>
        <v>2380</v>
      </c>
      <c r="CR62" s="11">
        <f>Reg[[#This Row],[NASP18]]</f>
        <v>2451</v>
      </c>
      <c r="CS62" s="11">
        <f>Reg[[#This Row],[NASP19]]</f>
        <v>2535</v>
      </c>
      <c r="CT62" s="11">
        <f>Reg[[#This Row],[NASP20]]</f>
        <v>2625</v>
      </c>
      <c r="CU62" s="11">
        <f>Reg[[#This Row],[NASP21]]</f>
        <v>2704</v>
      </c>
      <c r="CV62" s="11">
        <f>Reg[[#This Row],[NASP22]]</f>
        <v>2807</v>
      </c>
      <c r="CW62" s="11">
        <f>Reg[[#This Row],[NASP23]]</f>
        <v>2865</v>
      </c>
      <c r="CX62" s="11">
        <f>Reg[[#This Row],[NASP24]]</f>
        <v>2968</v>
      </c>
      <c r="CY62" s="11">
        <f>Reg[[#This Row],[NASP25]]</f>
        <v>3003</v>
      </c>
      <c r="CZ62" s="11">
        <f>Reg[[#This Row],[NASP26]]</f>
        <v>3062</v>
      </c>
      <c r="DA62" s="11">
        <f>Reg[[#This Row],[NASP27]]</f>
        <v>3111</v>
      </c>
      <c r="DB62" s="11">
        <f>Sug0.2[[#This Row],[NASP2]]</f>
        <v>789</v>
      </c>
      <c r="DC62" s="11">
        <f>Sug0.2[[#This Row],[NASP3]]</f>
        <v>900</v>
      </c>
      <c r="DD62" s="11">
        <f>Sug0.2[[#This Row],[NASP4]]</f>
        <v>1001</v>
      </c>
      <c r="DE62" s="11">
        <f>Sug0.2[[#This Row],[NASP5]]</f>
        <v>1074</v>
      </c>
      <c r="DF62" s="11">
        <f>Sug0.2[[#This Row],[NASP6]]</f>
        <v>1174</v>
      </c>
      <c r="DG62" s="11">
        <f>Sug0.2[[#This Row],[NASP7]]</f>
        <v>1296</v>
      </c>
      <c r="DH62" s="11">
        <f>Sug0.2[[#This Row],[NASP8]]</f>
        <v>1388</v>
      </c>
      <c r="DI62" s="11">
        <f>Sug0.2[[#This Row],[NASP9]]</f>
        <v>1479</v>
      </c>
      <c r="DJ62" s="11">
        <f>Sug0.2[[#This Row],[NASP10]]</f>
        <v>1610</v>
      </c>
      <c r="DK62" s="11">
        <f>Sug0.2[[#This Row],[NASP11]]</f>
        <v>1685</v>
      </c>
      <c r="DL62" s="11">
        <f>Sug0.2[[#This Row],[NASP12]]</f>
        <v>1782</v>
      </c>
      <c r="DM62" s="11">
        <f>Sug0.2[[#This Row],[NASP13]]</f>
        <v>1877</v>
      </c>
      <c r="DN62" s="11">
        <f>Sug0.2[[#This Row],[NASP14]]</f>
        <v>1958</v>
      </c>
      <c r="DO62" s="11">
        <f>Sug0.2[[#This Row],[NASP15]]</f>
        <v>2033</v>
      </c>
      <c r="DP62" s="11">
        <f>Sug0.2[[#This Row],[NASP16]]</f>
        <v>2077</v>
      </c>
      <c r="DQ62" s="11">
        <f>Sug0.2[[#This Row],[NASP17]]</f>
        <v>2194</v>
      </c>
      <c r="DR62" s="11">
        <f>Sug0.2[[#This Row],[NASP18]]</f>
        <v>2248</v>
      </c>
      <c r="DS62" s="11">
        <f>Sug0.2[[#This Row],[NASP19]]</f>
        <v>2328</v>
      </c>
      <c r="DT62" s="11">
        <f>Sug0.2[[#This Row],[NASP20]]</f>
        <v>2409</v>
      </c>
      <c r="DU62" s="11">
        <f>Sug0.2[[#This Row],[NASP21]]</f>
        <v>2483</v>
      </c>
      <c r="DV62" s="11">
        <f>Sug0.2[[#This Row],[NASP22]]</f>
        <v>2572</v>
      </c>
      <c r="DW62" s="11">
        <f>Sug0.2[[#This Row],[NASP23]]</f>
        <v>2619</v>
      </c>
      <c r="DX62" s="11">
        <f>Sug0.2[[#This Row],[NASP24]]</f>
        <v>2705</v>
      </c>
      <c r="DY62" s="11">
        <f>Sug0.2[[#This Row],[NASP25]]</f>
        <v>2726</v>
      </c>
      <c r="DZ62" s="11">
        <f>Sug0.2[[#This Row],[NASP26]]</f>
        <v>2781</v>
      </c>
      <c r="EA62" s="11">
        <f>Sug0.2[[#This Row],[NASP27]]</f>
        <v>2819</v>
      </c>
      <c r="EB62" s="15">
        <f>Sug0.5[[#This Row],[NASP2]]</f>
        <v>789</v>
      </c>
      <c r="EC62" s="15">
        <f>Sug0.5[[#This Row],[NASP3]]</f>
        <v>879</v>
      </c>
      <c r="ED62" s="15">
        <f>Sug0.5[[#This Row],[NASP4]]</f>
        <v>961</v>
      </c>
      <c r="EE62" s="15">
        <f>Sug0.5[[#This Row],[NASP5]]</f>
        <v>1009</v>
      </c>
      <c r="EF62" s="15">
        <f>Sug0.5[[#This Row],[NASP6]]</f>
        <v>1083</v>
      </c>
      <c r="EG62" s="15">
        <f>Sug0.5[[#This Row],[NASP7]]</f>
        <v>1181</v>
      </c>
      <c r="EH62" s="15">
        <f>Sug0.5[[#This Row],[NASP8]]</f>
        <v>1253</v>
      </c>
      <c r="EI62" s="15">
        <f>Sug0.5[[#This Row],[NASP9]]</f>
        <v>1319</v>
      </c>
      <c r="EJ62" s="15">
        <f>Sug0.5[[#This Row],[NASP10]]</f>
        <v>1409</v>
      </c>
      <c r="EK62" s="15">
        <f>Sug0.5[[#This Row],[NASP11]]</f>
        <v>1463</v>
      </c>
      <c r="EL62" s="15">
        <f>Sug0.5[[#This Row],[NASP12]]</f>
        <v>1531</v>
      </c>
      <c r="EM62" s="15">
        <f>Sug0.5[[#This Row],[NASP13]]</f>
        <v>1594</v>
      </c>
      <c r="EN62" s="15">
        <f>Sug0.5[[#This Row],[NASP14]]</f>
        <v>1658</v>
      </c>
      <c r="EO62" s="15">
        <f>Sug0.5[[#This Row],[NASP15]]</f>
        <v>1726</v>
      </c>
      <c r="EP62" s="15">
        <f>Sug0.5[[#This Row],[NASP16]]</f>
        <v>1751</v>
      </c>
      <c r="EQ62" s="15">
        <f>Sug0.5[[#This Row],[NASP17]]</f>
        <v>1834</v>
      </c>
      <c r="ER62" s="15">
        <f>Sug0.5[[#This Row],[NASP18]]</f>
        <v>1860</v>
      </c>
      <c r="ES62" s="15">
        <f>Sug0.5[[#This Row],[NASP19]]</f>
        <v>1909</v>
      </c>
      <c r="ET62" s="15">
        <f>Sug0.5[[#This Row],[NASP20]]</f>
        <v>1959</v>
      </c>
      <c r="EU62" s="15">
        <f>Sug0.5[[#This Row],[NASP21]]</f>
        <v>2011</v>
      </c>
      <c r="EV62" s="15">
        <f>Sug0.5[[#This Row],[NASP22]]</f>
        <v>2087</v>
      </c>
      <c r="EW62" s="15">
        <f>Sug0.5[[#This Row],[NASP23]]</f>
        <v>2135</v>
      </c>
      <c r="EX62" s="15">
        <f>Sug0.5[[#This Row],[NASP24]]</f>
        <v>2198</v>
      </c>
      <c r="EY62" s="15">
        <f>Sug0.5[[#This Row],[NASP25]]</f>
        <v>2226</v>
      </c>
      <c r="EZ62" s="15">
        <f>Sug0.5[[#This Row],[NASP26]]</f>
        <v>2262</v>
      </c>
      <c r="FA62" s="15">
        <f>Sug0.5[[#This Row],[NASP27]]</f>
        <v>2293</v>
      </c>
      <c r="FB62" s="15">
        <f>Reg[[#This Row],[CIRP2]]</f>
        <v>71</v>
      </c>
      <c r="FC62" s="15">
        <f>Reg[[#This Row],[CIRP3]]</f>
        <v>82</v>
      </c>
      <c r="FD62" s="15">
        <f>Reg[[#This Row],[CIRP4]]</f>
        <v>84</v>
      </c>
      <c r="FE62" s="15">
        <f>Reg[[#This Row],[CIRP5]]</f>
        <v>96</v>
      </c>
      <c r="FF62" s="15">
        <f>Reg[[#This Row],[CIRP6]]</f>
        <v>110</v>
      </c>
      <c r="FG62" s="15">
        <f>Reg[[#This Row],[CIRP7]]</f>
        <v>120</v>
      </c>
      <c r="FH62" s="15">
        <f>Reg[[#This Row],[CIRP8]]</f>
        <v>137</v>
      </c>
      <c r="FI62" s="15">
        <f>Reg[[#This Row],[CIRP9]]</f>
        <v>151</v>
      </c>
      <c r="FJ62" s="15">
        <f>Reg[[#This Row],[CIRP10]]</f>
        <v>149</v>
      </c>
      <c r="FK62" s="15">
        <f>Reg[[#This Row],[CIRP11]]</f>
        <v>176</v>
      </c>
      <c r="FL62" s="15">
        <f>Reg[[#This Row],[CIRP12]]</f>
        <v>198</v>
      </c>
      <c r="FM62" s="15">
        <f>Reg[[#This Row],[CIRP13]]</f>
        <v>213</v>
      </c>
      <c r="FN62" s="15">
        <f>Reg[[#This Row],[CIRP14]]</f>
        <v>240</v>
      </c>
      <c r="FO62" s="15">
        <f>Reg[[#This Row],[CIRP15]]</f>
        <v>255</v>
      </c>
      <c r="FP62" s="15">
        <f>Reg[[#This Row],[CIRP16]]</f>
        <v>271</v>
      </c>
      <c r="FQ62" s="15">
        <f>Reg[[#This Row],[CIRP17]]</f>
        <v>284</v>
      </c>
      <c r="FR62" s="15">
        <f>Reg[[#This Row],[CIRP18]]</f>
        <v>288</v>
      </c>
      <c r="FS62" s="15">
        <f>Reg[[#This Row],[CIRP19]]</f>
        <v>299</v>
      </c>
      <c r="FT62" s="15">
        <f>Reg[[#This Row],[CIRP20]]</f>
        <v>311</v>
      </c>
      <c r="FU62" s="15">
        <f>Reg[[#This Row],[CIRP21]]</f>
        <v>320</v>
      </c>
      <c r="FV62" s="15">
        <f>Reg[[#This Row],[CIRP22]]</f>
        <v>332</v>
      </c>
      <c r="FW62" s="15">
        <f>Reg[[#This Row],[CIRP23]]</f>
        <v>343</v>
      </c>
      <c r="FX62" s="15">
        <f>Reg[[#This Row],[CIRP24]]</f>
        <v>354</v>
      </c>
      <c r="FY62" s="15">
        <f>Reg[[#This Row],[CIRP25]]</f>
        <v>365</v>
      </c>
      <c r="FZ62" s="15">
        <f>Reg[[#This Row],[CIRP26]]</f>
        <v>364</v>
      </c>
      <c r="GA62" s="15">
        <f>Reg[[#This Row],[CIRP27]]</f>
        <v>374</v>
      </c>
      <c r="GB62" s="15">
        <f>Sug0.2[[#This Row],[CIRP2]]</f>
        <v>71</v>
      </c>
      <c r="GC62" s="15">
        <f>Sug0.2[[#This Row],[CIRP3]]</f>
        <v>82</v>
      </c>
      <c r="GD62" s="15">
        <f>Sug0.2[[#This Row],[CIRP4]]</f>
        <v>82</v>
      </c>
      <c r="GE62" s="15">
        <f>Sug0.2[[#This Row],[CIRP5]]</f>
        <v>93</v>
      </c>
      <c r="GF62" s="15">
        <f>Sug0.2[[#This Row],[CIRP6]]</f>
        <v>106</v>
      </c>
      <c r="GG62" s="15">
        <f>Sug0.2[[#This Row],[CIRP7]]</f>
        <v>116</v>
      </c>
      <c r="GH62" s="15">
        <f>Sug0.2[[#This Row],[CIRP8]]</f>
        <v>131</v>
      </c>
      <c r="GI62" s="15">
        <f>Sug0.2[[#This Row],[CIRP9]]</f>
        <v>143</v>
      </c>
      <c r="GJ62" s="15">
        <f>Sug0.2[[#This Row],[CIRP10]]</f>
        <v>139</v>
      </c>
      <c r="GK62" s="15">
        <f>Sug0.2[[#This Row],[CIRP11]]</f>
        <v>163</v>
      </c>
      <c r="GL62" s="15">
        <f>Sug0.2[[#This Row],[CIRP12]]</f>
        <v>181</v>
      </c>
      <c r="GM62" s="15">
        <f>Sug0.2[[#This Row],[CIRP13]]</f>
        <v>196</v>
      </c>
      <c r="GN62" s="15">
        <f>Sug0.2[[#This Row],[CIRP14]]</f>
        <v>219</v>
      </c>
      <c r="GO62" s="15">
        <f>Sug0.2[[#This Row],[CIRP15]]</f>
        <v>234</v>
      </c>
      <c r="GP62" s="15">
        <f>Sug0.2[[#This Row],[CIRP16]]</f>
        <v>250</v>
      </c>
      <c r="GQ62" s="15">
        <f>Sug0.2[[#This Row],[CIRP17]]</f>
        <v>259</v>
      </c>
      <c r="GR62" s="15">
        <f>Sug0.2[[#This Row],[CIRP18]]</f>
        <v>263</v>
      </c>
      <c r="GS62" s="15">
        <f>Sug0.2[[#This Row],[CIRP19]]</f>
        <v>271</v>
      </c>
      <c r="GT62" s="15">
        <f>Sug0.2[[#This Row],[CIRP20]]</f>
        <v>283</v>
      </c>
      <c r="GU62" s="15">
        <f>Sug0.2[[#This Row],[CIRP21]]</f>
        <v>291</v>
      </c>
      <c r="GV62" s="15">
        <f>Sug0.2[[#This Row],[CIRP22]]</f>
        <v>299</v>
      </c>
      <c r="GW62" s="15">
        <f>Sug0.2[[#This Row],[CIRP23]]</f>
        <v>307</v>
      </c>
      <c r="GX62" s="15">
        <f>Sug0.2[[#This Row],[CIRP24]]</f>
        <v>313</v>
      </c>
      <c r="GY62" s="15">
        <f>Sug0.2[[#This Row],[CIRP25]]</f>
        <v>324</v>
      </c>
      <c r="GZ62" s="15">
        <f>Sug0.2[[#This Row],[CIRP26]]</f>
        <v>317</v>
      </c>
      <c r="HA62" s="15">
        <f>Sug0.2[[#This Row],[CIRP27]]</f>
        <v>327</v>
      </c>
      <c r="HB62" s="15">
        <f>Sug0.5[[#This Row],[CIRP2]]</f>
        <v>71</v>
      </c>
      <c r="HC62" s="15">
        <f>Sug0.5[[#This Row],[CIRP3]]</f>
        <v>79</v>
      </c>
      <c r="HD62" s="15">
        <f>Sug0.5[[#This Row],[CIRP4]]</f>
        <v>80</v>
      </c>
      <c r="HE62" s="15">
        <f>Sug0.5[[#This Row],[CIRP5]]</f>
        <v>90</v>
      </c>
      <c r="HF62" s="15">
        <f>Sug0.5[[#This Row],[CIRP6]]</f>
        <v>97</v>
      </c>
      <c r="HG62" s="15">
        <f>Sug0.5[[#This Row],[CIRP7]]</f>
        <v>102</v>
      </c>
      <c r="HH62" s="15">
        <f>Sug0.5[[#This Row],[CIRP8]]</f>
        <v>110</v>
      </c>
      <c r="HI62" s="15">
        <f>Sug0.5[[#This Row],[CIRP9]]</f>
        <v>122</v>
      </c>
      <c r="HJ62" s="15">
        <f>Sug0.5[[#This Row],[CIRP10]]</f>
        <v>117</v>
      </c>
      <c r="HK62" s="15">
        <f>Sug0.5[[#This Row],[CIRP11]]</f>
        <v>131</v>
      </c>
      <c r="HL62" s="15">
        <f>Sug0.5[[#This Row],[CIRP12]]</f>
        <v>143</v>
      </c>
      <c r="HM62" s="15">
        <f>Sug0.5[[#This Row],[CIRP13]]</f>
        <v>154</v>
      </c>
      <c r="HN62" s="15">
        <f>Sug0.5[[#This Row],[CIRP14]]</f>
        <v>169</v>
      </c>
      <c r="HO62" s="15">
        <f>Sug0.5[[#This Row],[CIRP15]]</f>
        <v>178</v>
      </c>
      <c r="HP62" s="15">
        <f>Sug0.5[[#This Row],[CIRP16]]</f>
        <v>186</v>
      </c>
      <c r="HQ62" s="15">
        <f>Sug0.5[[#This Row],[CIRP17]]</f>
        <v>190</v>
      </c>
      <c r="HR62" s="15">
        <f>Sug0.5[[#This Row],[CIRP18]]</f>
        <v>194</v>
      </c>
      <c r="HS62" s="15">
        <f>Sug0.5[[#This Row],[CIRP19]]</f>
        <v>206</v>
      </c>
      <c r="HT62" s="15">
        <f>Sug0.5[[#This Row],[CIRP20]]</f>
        <v>213</v>
      </c>
      <c r="HU62" s="15">
        <f>Sug0.5[[#This Row],[CIRP21]]</f>
        <v>216</v>
      </c>
      <c r="HV62" s="15">
        <f>Sug0.5[[#This Row],[CIRP22]]</f>
        <v>217</v>
      </c>
      <c r="HW62" s="15">
        <f>Sug0.5[[#This Row],[CIRP23]]</f>
        <v>224</v>
      </c>
      <c r="HX62" s="15">
        <f>Sug0.5[[#This Row],[CIRP24]]</f>
        <v>229</v>
      </c>
      <c r="HY62" s="15">
        <f>Sug0.5[[#This Row],[CIRP25]]</f>
        <v>239</v>
      </c>
      <c r="HZ62" s="15">
        <f>Sug0.5[[#This Row],[CIRP26]]</f>
        <v>235</v>
      </c>
      <c r="IA62" s="15">
        <f>Sug0.5[[#This Row],[CIRP27]]</f>
        <v>242</v>
      </c>
      <c r="IB62" s="15">
        <f>Reg[[#This Row],[HCCP2]]</f>
        <v>8</v>
      </c>
      <c r="IC62" s="15">
        <f>Reg[[#This Row],[HCCP3]]</f>
        <v>7</v>
      </c>
      <c r="ID62" s="15">
        <f>Reg[[#This Row],[HCCP4]]</f>
        <v>7</v>
      </c>
      <c r="IE62" s="15">
        <f>Reg[[#This Row],[HCCP5]]</f>
        <v>5</v>
      </c>
      <c r="IF62" s="15">
        <f>Reg[[#This Row],[HCCP6]]</f>
        <v>5</v>
      </c>
      <c r="IG62" s="15">
        <f>Reg[[#This Row],[HCCP7]]</f>
        <v>3</v>
      </c>
      <c r="IH62" s="15">
        <f>Reg[[#This Row],[HCCP8]]</f>
        <v>4</v>
      </c>
      <c r="II62" s="15">
        <f>Reg[[#This Row],[HCCP9]]</f>
        <v>4</v>
      </c>
      <c r="IJ62" s="15">
        <f>Reg[[#This Row],[HCCP10]]</f>
        <v>5</v>
      </c>
      <c r="IK62" s="15">
        <f>Reg[[#This Row],[HCCP11]]</f>
        <v>8</v>
      </c>
      <c r="IL62" s="15">
        <f>Reg[[#This Row],[HCCP12]]</f>
        <v>8</v>
      </c>
      <c r="IM62" s="15">
        <f>Reg[[#This Row],[HCCP13]]</f>
        <v>6</v>
      </c>
      <c r="IN62" s="15">
        <f>Reg[[#This Row],[HCCP14]]</f>
        <v>5</v>
      </c>
      <c r="IO62" s="15">
        <f>Reg[[#This Row],[HCCP15]]</f>
        <v>6</v>
      </c>
      <c r="IP62" s="15">
        <f>Reg[[#This Row],[HCCP16]]</f>
        <v>6</v>
      </c>
      <c r="IQ62" s="15">
        <f>Reg[[#This Row],[HCCP17]]</f>
        <v>8</v>
      </c>
      <c r="IR62" s="15">
        <f>Reg[[#This Row],[HCCP18]]</f>
        <v>12</v>
      </c>
      <c r="IS62" s="15">
        <f>Reg[[#This Row],[HCCP19]]</f>
        <v>15</v>
      </c>
      <c r="IT62" s="15">
        <f>Reg[[#This Row],[HCCP20]]</f>
        <v>16</v>
      </c>
      <c r="IU62" s="15">
        <f>Reg[[#This Row],[HCCP21]]</f>
        <v>16</v>
      </c>
      <c r="IV62" s="15">
        <f>Reg[[#This Row],[HCCP22]]</f>
        <v>14</v>
      </c>
      <c r="IW62" s="15">
        <f>Reg[[#This Row],[HCCP23]]</f>
        <v>15</v>
      </c>
      <c r="IX62" s="15">
        <f>Reg[[#This Row],[HCCP24]]</f>
        <v>12</v>
      </c>
      <c r="IY62" s="15">
        <f>Reg[[#This Row],[HCCP25]]</f>
        <v>19</v>
      </c>
      <c r="IZ62" s="15">
        <f>Reg[[#This Row],[HCCP26]]</f>
        <v>19</v>
      </c>
      <c r="JA62" s="15">
        <f>Reg[[#This Row],[HCCP27]]</f>
        <v>13</v>
      </c>
      <c r="JB62" s="15">
        <f>Sug0.2[[#This Row],[HCCP2]]</f>
        <v>8</v>
      </c>
      <c r="JC62" s="15">
        <f>Sug0.2[[#This Row],[HCCP3]]</f>
        <v>7</v>
      </c>
      <c r="JD62" s="15">
        <f>Sug0.2[[#This Row],[HCCP4]]</f>
        <v>7</v>
      </c>
      <c r="JE62" s="15">
        <f>Sug0.2[[#This Row],[HCCP5]]</f>
        <v>5</v>
      </c>
      <c r="JF62" s="15">
        <f>Sug0.2[[#This Row],[HCCP6]]</f>
        <v>5</v>
      </c>
      <c r="JG62" s="15">
        <f>Sug0.2[[#This Row],[HCCP7]]</f>
        <v>3</v>
      </c>
      <c r="JH62" s="15">
        <f>Sug0.2[[#This Row],[HCCP8]]</f>
        <v>4</v>
      </c>
      <c r="JI62" s="15">
        <f>Sug0.2[[#This Row],[HCCP9]]</f>
        <v>4</v>
      </c>
      <c r="JJ62" s="15">
        <f>Sug0.2[[#This Row],[HCCP10]]</f>
        <v>4</v>
      </c>
      <c r="JK62" s="15">
        <f>Sug0.2[[#This Row],[HCCP11]]</f>
        <v>7</v>
      </c>
      <c r="JL62" s="15">
        <f>Sug0.2[[#This Row],[HCCP12]]</f>
        <v>6</v>
      </c>
      <c r="JM62" s="15">
        <f>Sug0.2[[#This Row],[HCCP13]]</f>
        <v>6</v>
      </c>
      <c r="JN62" s="15">
        <f>Sug0.2[[#This Row],[HCCP14]]</f>
        <v>5</v>
      </c>
      <c r="JO62" s="15">
        <f>Sug0.2[[#This Row],[HCCP15]]</f>
        <v>5</v>
      </c>
      <c r="JP62" s="15">
        <f>Sug0.2[[#This Row],[HCCP16]]</f>
        <v>5</v>
      </c>
      <c r="JQ62" s="15">
        <f>Sug0.2[[#This Row],[HCCP17]]</f>
        <v>8</v>
      </c>
      <c r="JR62" s="15">
        <f>Sug0.2[[#This Row],[HCCP18]]</f>
        <v>10</v>
      </c>
      <c r="JS62" s="15">
        <f>Sug0.2[[#This Row],[HCCP19]]</f>
        <v>13</v>
      </c>
      <c r="JT62" s="15">
        <f>Sug0.2[[#This Row],[HCCP20]]</f>
        <v>14</v>
      </c>
      <c r="JU62" s="15">
        <f>Sug0.2[[#This Row],[HCCP21]]</f>
        <v>15</v>
      </c>
      <c r="JV62" s="15">
        <f>Sug0.2[[#This Row],[HCCP22]]</f>
        <v>14</v>
      </c>
      <c r="JW62" s="15">
        <f>Sug0.2[[#This Row],[HCCP23]]</f>
        <v>15</v>
      </c>
      <c r="JX62" s="15">
        <f>Sug0.2[[#This Row],[HCCP24]]</f>
        <v>13</v>
      </c>
      <c r="JY62" s="15">
        <f>Sug0.2[[#This Row],[HCCP25]]</f>
        <v>19</v>
      </c>
      <c r="JZ62" s="15">
        <f>Sug0.2[[#This Row],[HCCP26]]</f>
        <v>19</v>
      </c>
      <c r="KA62" s="15">
        <f>Sug0.2[[#This Row],[HCCP27]]</f>
        <v>13</v>
      </c>
      <c r="KB62" s="15">
        <f>Sug0.5[[#This Row],[HCCP2]]</f>
        <v>8</v>
      </c>
      <c r="KC62" s="15">
        <f>Sug0.5[[#This Row],[HCCP3]]</f>
        <v>7</v>
      </c>
      <c r="KD62" s="15">
        <f>Sug0.5[[#This Row],[HCCP4]]</f>
        <v>6</v>
      </c>
      <c r="KE62" s="15">
        <f>Sug0.5[[#This Row],[HCCP5]]</f>
        <v>4</v>
      </c>
      <c r="KF62" s="15">
        <f>Sug0.5[[#This Row],[HCCP6]]</f>
        <v>4</v>
      </c>
      <c r="KG62" s="15">
        <f>Sug0.5[[#This Row],[HCCP7]]</f>
        <v>3</v>
      </c>
      <c r="KH62" s="15">
        <f>Sug0.5[[#This Row],[HCCP8]]</f>
        <v>4</v>
      </c>
      <c r="KI62" s="15">
        <f>Sug0.5[[#This Row],[HCCP9]]</f>
        <v>4</v>
      </c>
      <c r="KJ62" s="15">
        <f>Sug0.5[[#This Row],[HCCP10]]</f>
        <v>4</v>
      </c>
      <c r="KK62" s="15">
        <f>Sug0.5[[#This Row],[HCCP11]]</f>
        <v>7</v>
      </c>
      <c r="KL62" s="15">
        <f>Sug0.5[[#This Row],[HCCP12]]</f>
        <v>5</v>
      </c>
      <c r="KM62" s="15">
        <f>Sug0.5[[#This Row],[HCCP13]]</f>
        <v>5</v>
      </c>
      <c r="KN62" s="15">
        <f>Sug0.5[[#This Row],[HCCP14]]</f>
        <v>4</v>
      </c>
      <c r="KO62" s="15">
        <f>Sug0.5[[#This Row],[HCCP15]]</f>
        <v>4</v>
      </c>
      <c r="KP62" s="15">
        <f>Sug0.5[[#This Row],[HCCP16]]</f>
        <v>4</v>
      </c>
      <c r="KQ62" s="15">
        <f>Sug0.5[[#This Row],[HCCP17]]</f>
        <v>6</v>
      </c>
      <c r="KR62" s="15">
        <f>Sug0.5[[#This Row],[HCCP18]]</f>
        <v>9</v>
      </c>
      <c r="KS62" s="15">
        <f>Sug0.5[[#This Row],[HCCP19]]</f>
        <v>10</v>
      </c>
      <c r="KT62" s="15">
        <f>Sug0.5[[#This Row],[HCCP20]]</f>
        <v>11</v>
      </c>
      <c r="KU62" s="15">
        <f>Sug0.5[[#This Row],[HCCP21]]</f>
        <v>13</v>
      </c>
      <c r="KV62" s="15">
        <f>Sug0.5[[#This Row],[HCCP22]]</f>
        <v>13</v>
      </c>
      <c r="KW62" s="15">
        <f>Sug0.5[[#This Row],[HCCP23]]</f>
        <v>13</v>
      </c>
      <c r="KX62" s="15">
        <f>Sug0.5[[#This Row],[HCCP24]]</f>
        <v>10</v>
      </c>
      <c r="KY62" s="15">
        <f>Sug0.5[[#This Row],[HCCP25]]</f>
        <v>16</v>
      </c>
      <c r="KZ62" s="15">
        <f>Sug0.5[[#This Row],[HCCP26]]</f>
        <v>16</v>
      </c>
      <c r="LA62" s="15">
        <f>Sug0.5[[#This Row],[HCCP27]]</f>
        <v>10</v>
      </c>
      <c r="LB62" s="15">
        <f>Reg[[#This Row],[CHDP2]]</f>
        <v>1505</v>
      </c>
      <c r="LC62" s="15">
        <f>Reg[[#This Row],[CHDP3]]</f>
        <v>1570</v>
      </c>
      <c r="LD62" s="15">
        <f>Reg[[#This Row],[CHDP4]]</f>
        <v>1594</v>
      </c>
      <c r="LE62" s="15">
        <f>Reg[[#This Row],[CHDP5]]</f>
        <v>1671</v>
      </c>
      <c r="LF62" s="15">
        <f>Reg[[#This Row],[CHDP6]]</f>
        <v>1735</v>
      </c>
      <c r="LG62" s="15">
        <f>Reg[[#This Row],[CHDP7]]</f>
        <v>1788</v>
      </c>
      <c r="LH62" s="15">
        <f>Reg[[#This Row],[CHDP8]]</f>
        <v>1820</v>
      </c>
      <c r="LI62" s="15">
        <f>Reg[[#This Row],[CHDP9]]</f>
        <v>1840</v>
      </c>
      <c r="LJ62" s="15">
        <f>Reg[[#This Row],[CHDP10]]</f>
        <v>1880</v>
      </c>
      <c r="LK62" s="15">
        <f>Reg[[#This Row],[CHDP11]]</f>
        <v>1911</v>
      </c>
      <c r="LL62" s="15">
        <f>Reg[[#This Row],[CHDP12]]</f>
        <v>1936</v>
      </c>
      <c r="LM62" s="15">
        <f>Reg[[#This Row],[CHDP13]]</f>
        <v>1985</v>
      </c>
      <c r="LN62" s="15">
        <f>Reg[[#This Row],[CHDP14]]</f>
        <v>2016</v>
      </c>
      <c r="LO62" s="15">
        <f>Reg[[#This Row],[CHDP15]]</f>
        <v>2065</v>
      </c>
      <c r="LP62" s="15">
        <f>Reg[[#This Row],[CHDP16]]</f>
        <v>2126</v>
      </c>
      <c r="LQ62" s="15">
        <f>Reg[[#This Row],[CHDP17]]</f>
        <v>2156</v>
      </c>
      <c r="LR62" s="15">
        <f>Reg[[#This Row],[CHDP18]]</f>
        <v>2207</v>
      </c>
      <c r="LS62" s="15">
        <f>Reg[[#This Row],[CHDP19]]</f>
        <v>2217</v>
      </c>
      <c r="LT62" s="15">
        <f>Reg[[#This Row],[CHDP20]]</f>
        <v>2213</v>
      </c>
      <c r="LU62" s="15">
        <f>Reg[[#This Row],[CHDP21]]</f>
        <v>2220</v>
      </c>
      <c r="LV62" s="15">
        <f>Reg[[#This Row],[CHDP22]]</f>
        <v>2264</v>
      </c>
      <c r="LW62" s="15">
        <f>Reg[[#This Row],[CHDP23]]</f>
        <v>2273</v>
      </c>
      <c r="LX62" s="15">
        <f>Reg[[#This Row],[CHDP24]]</f>
        <v>2262</v>
      </c>
      <c r="LY62" s="15">
        <f>Reg[[#This Row],[CHDP25]]</f>
        <v>2260</v>
      </c>
      <c r="LZ62" s="15">
        <f>Reg[[#This Row],[CHDP26]]</f>
        <v>2231</v>
      </c>
      <c r="MA62" s="15">
        <f>Reg[[#This Row],[CHDP27]]</f>
        <v>2202</v>
      </c>
      <c r="MB62" s="15">
        <f>Sug0.2[[#This Row],[CHDP2]]</f>
        <v>1505</v>
      </c>
      <c r="MC62" s="15">
        <f>Sug0.2[[#This Row],[CHDP3]]</f>
        <v>1570</v>
      </c>
      <c r="MD62" s="15">
        <f>Sug0.2[[#This Row],[CHDP4]]</f>
        <v>1592</v>
      </c>
      <c r="ME62" s="15">
        <f>Sug0.2[[#This Row],[CHDP5]]</f>
        <v>1669</v>
      </c>
      <c r="MF62" s="15">
        <f>Sug0.2[[#This Row],[CHDP6]]</f>
        <v>1732</v>
      </c>
      <c r="MG62" s="15">
        <f>Sug0.2[[#This Row],[CHDP7]]</f>
        <v>1785</v>
      </c>
      <c r="MH62" s="15">
        <f>Sug0.2[[#This Row],[CHDP8]]</f>
        <v>1815</v>
      </c>
      <c r="MI62" s="15">
        <f>Sug0.2[[#This Row],[CHDP9]]</f>
        <v>1831</v>
      </c>
      <c r="MJ62" s="15">
        <f>Sug0.2[[#This Row],[CHDP10]]</f>
        <v>1869</v>
      </c>
      <c r="MK62" s="15">
        <f>Sug0.2[[#This Row],[CHDP11]]</f>
        <v>1896</v>
      </c>
      <c r="ML62" s="15">
        <f>Sug0.2[[#This Row],[CHDP12]]</f>
        <v>1920</v>
      </c>
      <c r="MM62" s="15">
        <f>Sug0.2[[#This Row],[CHDP13]]</f>
        <v>1963</v>
      </c>
      <c r="MN62" s="15">
        <f>Sug0.2[[#This Row],[CHDP14]]</f>
        <v>1985</v>
      </c>
      <c r="MO62" s="15">
        <f>Sug0.2[[#This Row],[CHDP15]]</f>
        <v>2032</v>
      </c>
      <c r="MP62" s="15">
        <f>Sug0.2[[#This Row],[CHDP16]]</f>
        <v>2085</v>
      </c>
      <c r="MQ62" s="15">
        <f>Sug0.2[[#This Row],[CHDP17]]</f>
        <v>2110</v>
      </c>
      <c r="MR62" s="15">
        <f>Sug0.2[[#This Row],[CHDP18]]</f>
        <v>2159</v>
      </c>
      <c r="MS62" s="15">
        <f>Sug0.2[[#This Row],[CHDP19]]</f>
        <v>2166</v>
      </c>
      <c r="MT62" s="15">
        <f>Sug0.2[[#This Row],[CHDP20]]</f>
        <v>2160</v>
      </c>
      <c r="MU62" s="15">
        <f>Sug0.2[[#This Row],[CHDP21]]</f>
        <v>2168</v>
      </c>
      <c r="MV62" s="15">
        <f>Sug0.2[[#This Row],[CHDP22]]</f>
        <v>2209</v>
      </c>
      <c r="MW62" s="15">
        <f>Sug0.2[[#This Row],[CHDP23]]</f>
        <v>2221</v>
      </c>
      <c r="MX62" s="15">
        <f>Sug0.2[[#This Row],[CHDP24]]</f>
        <v>2215</v>
      </c>
      <c r="MY62" s="15">
        <f>Sug0.2[[#This Row],[CHDP25]]</f>
        <v>2214</v>
      </c>
      <c r="MZ62" s="15">
        <f>Sug0.2[[#This Row],[CHDP26]]</f>
        <v>2183</v>
      </c>
      <c r="NA62" s="15">
        <f>Sug0.2[[#This Row],[CHDP27]]</f>
        <v>2155</v>
      </c>
      <c r="NB62" s="15">
        <f>Sug0.5[[#This Row],[CHDP2]]</f>
        <v>1505</v>
      </c>
      <c r="NC62" s="15">
        <f>Sug0.5[[#This Row],[CHDP3]]</f>
        <v>1570</v>
      </c>
      <c r="ND62" s="15">
        <f>Sug0.5[[#This Row],[CHDP4]]</f>
        <v>1591</v>
      </c>
      <c r="NE62" s="15">
        <f>Sug0.5[[#This Row],[CHDP5]]</f>
        <v>1664</v>
      </c>
      <c r="NF62" s="15">
        <f>Sug0.5[[#This Row],[CHDP6]]</f>
        <v>1721</v>
      </c>
      <c r="NG62" s="15">
        <f>Sug0.5[[#This Row],[CHDP7]]</f>
        <v>1767</v>
      </c>
      <c r="NH62" s="15">
        <f>Sug0.5[[#This Row],[CHDP8]]</f>
        <v>1791</v>
      </c>
      <c r="NI62" s="15">
        <f>Sug0.5[[#This Row],[CHDP9]]</f>
        <v>1800</v>
      </c>
      <c r="NJ62" s="15">
        <f>Sug0.5[[#This Row],[CHDP10]]</f>
        <v>1834</v>
      </c>
      <c r="NK62" s="15">
        <f>Sug0.5[[#This Row],[CHDP11]]</f>
        <v>1856</v>
      </c>
      <c r="NL62" s="15">
        <f>Sug0.5[[#This Row],[CHDP12]]</f>
        <v>1866</v>
      </c>
      <c r="NM62" s="15">
        <f>Sug0.5[[#This Row],[CHDP13]]</f>
        <v>1909</v>
      </c>
      <c r="NN62" s="15">
        <f>Sug0.5[[#This Row],[CHDP14]]</f>
        <v>1935</v>
      </c>
      <c r="NO62" s="15">
        <f>Sug0.5[[#This Row],[CHDP15]]</f>
        <v>1968</v>
      </c>
      <c r="NP62" s="15">
        <f>Sug0.5[[#This Row],[CHDP16]]</f>
        <v>2019</v>
      </c>
      <c r="NQ62" s="15">
        <f>Sug0.5[[#This Row],[CHDP17]]</f>
        <v>2045</v>
      </c>
      <c r="NR62" s="15">
        <f>Sug0.5[[#This Row],[CHDP18]]</f>
        <v>2087</v>
      </c>
      <c r="NS62" s="15">
        <f>Sug0.5[[#This Row],[CHDP19]]</f>
        <v>2091</v>
      </c>
      <c r="NT62" s="15">
        <f>Sug0.5[[#This Row],[CHDP20]]</f>
        <v>2074</v>
      </c>
      <c r="NU62" s="15">
        <f>Sug0.5[[#This Row],[CHDP21]]</f>
        <v>2073</v>
      </c>
      <c r="NV62" s="15">
        <f>Sug0.5[[#This Row],[CHDP22]]</f>
        <v>2105</v>
      </c>
      <c r="NW62" s="15">
        <f>Sug0.5[[#This Row],[CHDP23]]</f>
        <v>2111</v>
      </c>
      <c r="NX62" s="15">
        <f>Sug0.5[[#This Row],[CHDP24]]</f>
        <v>2094</v>
      </c>
      <c r="NY62" s="15">
        <f>Sug0.5[[#This Row],[CHDP25]]</f>
        <v>2090</v>
      </c>
      <c r="NZ62" s="15">
        <f>Sug0.5[[#This Row],[CHDP26]]</f>
        <v>2059</v>
      </c>
      <c r="OA62" s="15">
        <f>Sug0.5[[#This Row],[CHDP27]]</f>
        <v>2032</v>
      </c>
      <c r="OB62" s="15">
        <f>Reg[[#This Row],[T2DP2]]</f>
        <v>2095</v>
      </c>
      <c r="OC62" s="15">
        <f>Reg[[#This Row],[T2DP3]]</f>
        <v>2243</v>
      </c>
      <c r="OD62" s="15">
        <f>Reg[[#This Row],[T2DP4]]</f>
        <v>2426</v>
      </c>
      <c r="OE62" s="15">
        <f>Reg[[#This Row],[T2DP5]]</f>
        <v>2574</v>
      </c>
      <c r="OF62" s="15">
        <f>Reg[[#This Row],[T2DP6]]</f>
        <v>2752</v>
      </c>
      <c r="OG62" s="15">
        <f>Reg[[#This Row],[T2DP7]]</f>
        <v>2867</v>
      </c>
      <c r="OH62" s="15">
        <f>Reg[[#This Row],[T2DP8]]</f>
        <v>3032</v>
      </c>
      <c r="OI62" s="15">
        <f>Reg[[#This Row],[T2DP9]]</f>
        <v>3203</v>
      </c>
      <c r="OJ62" s="15">
        <f>Reg[[#This Row],[T2DP10]]</f>
        <v>3356</v>
      </c>
      <c r="OK62" s="15">
        <f>Reg[[#This Row],[T2DP11]]</f>
        <v>3557</v>
      </c>
      <c r="OL62" s="15">
        <f>Reg[[#This Row],[T2DP12]]</f>
        <v>3722</v>
      </c>
      <c r="OM62" s="15">
        <f>Reg[[#This Row],[T2DP13]]</f>
        <v>3872</v>
      </c>
      <c r="ON62" s="15">
        <f>Reg[[#This Row],[T2DP14]]</f>
        <v>3986</v>
      </c>
      <c r="OO62" s="15">
        <f>Reg[[#This Row],[T2DP15]]</f>
        <v>4122</v>
      </c>
      <c r="OP62" s="15">
        <f>Reg[[#This Row],[T2DP16]]</f>
        <v>4234</v>
      </c>
      <c r="OQ62" s="15">
        <f>Reg[[#This Row],[T2DP17]]</f>
        <v>4376</v>
      </c>
      <c r="OR62" s="15">
        <f>Reg[[#This Row],[T2DP18]]</f>
        <v>4476</v>
      </c>
      <c r="OS62" s="15">
        <f>Reg[[#This Row],[T2DP19]]</f>
        <v>4592</v>
      </c>
      <c r="OT62" s="15">
        <f>Reg[[#This Row],[T2DP20]]</f>
        <v>4668</v>
      </c>
      <c r="OU62" s="15">
        <f>Reg[[#This Row],[T2DP21]]</f>
        <v>4762</v>
      </c>
      <c r="OV62" s="15">
        <f>Reg[[#This Row],[T2DP22]]</f>
        <v>4863</v>
      </c>
      <c r="OW62" s="15">
        <f>Reg[[#This Row],[T2DP23]]</f>
        <v>4969</v>
      </c>
      <c r="OX62" s="15">
        <f>Reg[[#This Row],[T2DP24]]</f>
        <v>5058</v>
      </c>
      <c r="OY62" s="15">
        <f>Reg[[#This Row],[T2DP25]]</f>
        <v>5125</v>
      </c>
      <c r="OZ62" s="15">
        <f>Reg[[#This Row],[T2DP26]]</f>
        <v>5208</v>
      </c>
      <c r="PA62" s="15">
        <f>Reg[[#This Row],[T2DP27]]</f>
        <v>5248</v>
      </c>
      <c r="PB62" s="15">
        <f>Sug0.2[[#This Row],[T2DP2]]</f>
        <v>2095</v>
      </c>
      <c r="PC62" s="15">
        <f>Sug0.2[[#This Row],[T2DP3]]</f>
        <v>2243</v>
      </c>
      <c r="PD62" s="15">
        <f>Sug0.2[[#This Row],[T2DP4]]</f>
        <v>2426</v>
      </c>
      <c r="PE62" s="15">
        <f>Sug0.2[[#This Row],[T2DP5]]</f>
        <v>2570</v>
      </c>
      <c r="PF62" s="15">
        <f>Sug0.2[[#This Row],[T2DP6]]</f>
        <v>2739</v>
      </c>
      <c r="PG62" s="15">
        <f>Sug0.2[[#This Row],[T2DP7]]</f>
        <v>2848</v>
      </c>
      <c r="PH62" s="15">
        <f>Sug0.2[[#This Row],[T2DP8]]</f>
        <v>3009</v>
      </c>
      <c r="PI62" s="15">
        <f>Sug0.2[[#This Row],[T2DP9]]</f>
        <v>3172</v>
      </c>
      <c r="PJ62" s="15">
        <f>Sug0.2[[#This Row],[T2DP10]]</f>
        <v>3317</v>
      </c>
      <c r="PK62" s="15">
        <f>Sug0.2[[#This Row],[T2DP11]]</f>
        <v>3504</v>
      </c>
      <c r="PL62" s="15">
        <f>Sug0.2[[#This Row],[T2DP12]]</f>
        <v>3659</v>
      </c>
      <c r="PM62" s="15">
        <f>Sug0.2[[#This Row],[T2DP13]]</f>
        <v>3806</v>
      </c>
      <c r="PN62" s="15">
        <f>Sug0.2[[#This Row],[T2DP14]]</f>
        <v>3905</v>
      </c>
      <c r="PO62" s="15">
        <f>Sug0.2[[#This Row],[T2DP15]]</f>
        <v>4033</v>
      </c>
      <c r="PP62" s="15">
        <f>Sug0.2[[#This Row],[T2DP16]]</f>
        <v>4137</v>
      </c>
      <c r="PQ62" s="15">
        <f>Sug0.2[[#This Row],[T2DP17]]</f>
        <v>4276</v>
      </c>
      <c r="PR62" s="15">
        <f>Sug0.2[[#This Row],[T2DP18]]</f>
        <v>4380</v>
      </c>
      <c r="PS62" s="15">
        <f>Sug0.2[[#This Row],[T2DP19]]</f>
        <v>4496</v>
      </c>
      <c r="PT62" s="15">
        <f>Sug0.2[[#This Row],[T2DP20]]</f>
        <v>4571</v>
      </c>
      <c r="PU62" s="15">
        <f>Sug0.2[[#This Row],[T2DP21]]</f>
        <v>4660</v>
      </c>
      <c r="PV62" s="15">
        <f>Sug0.2[[#This Row],[T2DP22]]</f>
        <v>4755</v>
      </c>
      <c r="PW62" s="15">
        <f>Sug0.2[[#This Row],[T2DP23]]</f>
        <v>4845</v>
      </c>
      <c r="PX62" s="15">
        <f>Sug0.2[[#This Row],[T2DP24]]</f>
        <v>4942</v>
      </c>
      <c r="PY62" s="15">
        <f>Sug0.2[[#This Row],[T2DP25]]</f>
        <v>5007</v>
      </c>
      <c r="PZ62" s="15">
        <f>Sug0.2[[#This Row],[T2DP26]]</f>
        <v>5078</v>
      </c>
      <c r="QA62" s="15">
        <f>Sug0.2[[#This Row],[T2DP27]]</f>
        <v>5115</v>
      </c>
      <c r="QB62" s="15">
        <f>Sug0.5[[#This Row],[T2DP2]]</f>
        <v>2095</v>
      </c>
      <c r="QC62" s="15">
        <f>Sug0.5[[#This Row],[T2DP3]]</f>
        <v>2243</v>
      </c>
      <c r="QD62" s="15">
        <f>Sug0.5[[#This Row],[T2DP4]]</f>
        <v>2421</v>
      </c>
      <c r="QE62" s="15">
        <f>Sug0.5[[#This Row],[T2DP5]]</f>
        <v>2561</v>
      </c>
      <c r="QF62" s="15">
        <f>Sug0.5[[#This Row],[T2DP6]]</f>
        <v>2714</v>
      </c>
      <c r="QG62" s="15">
        <f>Sug0.5[[#This Row],[T2DP7]]</f>
        <v>2814</v>
      </c>
      <c r="QH62" s="15">
        <f>Sug0.5[[#This Row],[T2DP8]]</f>
        <v>2971</v>
      </c>
      <c r="QI62" s="15">
        <f>Sug0.5[[#This Row],[T2DP9]]</f>
        <v>3121</v>
      </c>
      <c r="QJ62" s="15">
        <f>Sug0.5[[#This Row],[T2DP10]]</f>
        <v>3262</v>
      </c>
      <c r="QK62" s="15">
        <f>Sug0.5[[#This Row],[T2DP11]]</f>
        <v>3428</v>
      </c>
      <c r="QL62" s="15">
        <f>Sug0.5[[#This Row],[T2DP12]]</f>
        <v>3559</v>
      </c>
      <c r="QM62" s="15">
        <f>Sug0.5[[#This Row],[T2DP13]]</f>
        <v>3688</v>
      </c>
      <c r="QN62" s="15">
        <f>Sug0.5[[#This Row],[T2DP14]]</f>
        <v>3763</v>
      </c>
      <c r="QO62" s="15">
        <f>Sug0.5[[#This Row],[T2DP15]]</f>
        <v>3875</v>
      </c>
      <c r="QP62" s="15">
        <f>Sug0.5[[#This Row],[T2DP16]]</f>
        <v>3967</v>
      </c>
      <c r="QQ62" s="15">
        <f>Sug0.5[[#This Row],[T2DP17]]</f>
        <v>4087</v>
      </c>
      <c r="QR62" s="15">
        <f>Sug0.5[[#This Row],[T2DP18]]</f>
        <v>4181</v>
      </c>
      <c r="QS62" s="15">
        <f>Sug0.5[[#This Row],[T2DP19]]</f>
        <v>4292</v>
      </c>
      <c r="QT62" s="15">
        <f>Sug0.5[[#This Row],[T2DP20]]</f>
        <v>4353</v>
      </c>
      <c r="QU62" s="15">
        <f>Sug0.5[[#This Row],[T2DP21]]</f>
        <v>4432</v>
      </c>
      <c r="QV62" s="15">
        <f>Sug0.5[[#This Row],[T2DP22]]</f>
        <v>4517</v>
      </c>
      <c r="QW62" s="15">
        <f>Sug0.5[[#This Row],[T2DP23]]</f>
        <v>4594</v>
      </c>
      <c r="QX62" s="15">
        <f>Sug0.5[[#This Row],[T2DP24]]</f>
        <v>4676</v>
      </c>
      <c r="QY62" s="15">
        <f>Sug0.5[[#This Row],[T2DP25]]</f>
        <v>4740</v>
      </c>
      <c r="QZ62" s="15">
        <f>Sug0.5[[#This Row],[T2DP26]]</f>
        <v>4793</v>
      </c>
      <c r="RA62" s="15">
        <f>Sug0.5[[#This Row],[T2DP27]]</f>
        <v>4826</v>
      </c>
      <c r="RB62" s="15">
        <f>Reg[[#This Row],[OVEP2]]</f>
        <v>7644</v>
      </c>
      <c r="RC62" s="15">
        <f>Reg[[#This Row],[OVEP3]]</f>
        <v>8002</v>
      </c>
      <c r="RD62" s="15">
        <f>Reg[[#This Row],[OVEP4]]</f>
        <v>7919</v>
      </c>
      <c r="RE62" s="15">
        <f>Reg[[#This Row],[OVEP5]]</f>
        <v>7849</v>
      </c>
      <c r="RF62" s="15">
        <f>Reg[[#This Row],[OVEP6]]</f>
        <v>7717</v>
      </c>
      <c r="RG62" s="15">
        <f>Reg[[#This Row],[OVEP7]]</f>
        <v>7591</v>
      </c>
      <c r="RH62" s="15">
        <f>Reg[[#This Row],[OVEP8]]</f>
        <v>7417</v>
      </c>
      <c r="RI62" s="15">
        <f>Reg[[#This Row],[OVEP9]]</f>
        <v>7303</v>
      </c>
      <c r="RJ62" s="15">
        <f>Reg[[#This Row],[OVEP10]]</f>
        <v>7074</v>
      </c>
      <c r="RK62" s="15">
        <f>Reg[[#This Row],[OVEP11]]</f>
        <v>6926</v>
      </c>
      <c r="RL62" s="15">
        <f>Reg[[#This Row],[OVEP12]]</f>
        <v>6883</v>
      </c>
      <c r="RM62" s="15">
        <f>Reg[[#This Row],[OVEP13]]</f>
        <v>6804</v>
      </c>
      <c r="RN62" s="15">
        <f>Reg[[#This Row],[OVEP14]]</f>
        <v>6691</v>
      </c>
      <c r="RO62" s="15">
        <f>Reg[[#This Row],[OVEP15]]</f>
        <v>6629</v>
      </c>
      <c r="RP62" s="15">
        <f>Reg[[#This Row],[OVEP16]]</f>
        <v>6561</v>
      </c>
      <c r="RQ62" s="15">
        <f>Reg[[#This Row],[OVEP17]]</f>
        <v>6473</v>
      </c>
      <c r="RR62" s="15">
        <f>Reg[[#This Row],[OVEP18]]</f>
        <v>6460</v>
      </c>
      <c r="RS62" s="15">
        <f>Reg[[#This Row],[OVEP19]]</f>
        <v>6444</v>
      </c>
      <c r="RT62" s="15">
        <f>Reg[[#This Row],[OVEP20]]</f>
        <v>6320</v>
      </c>
      <c r="RU62" s="15">
        <f>Reg[[#This Row],[OVEP21]]</f>
        <v>6222</v>
      </c>
      <c r="RV62" s="15">
        <f>Reg[[#This Row],[OVEP22]]</f>
        <v>6250</v>
      </c>
      <c r="RW62" s="15">
        <f>Reg[[#This Row],[OVEP23]]</f>
        <v>6258</v>
      </c>
      <c r="RX62" s="15">
        <f>Reg[[#This Row],[OVEP24]]</f>
        <v>6222</v>
      </c>
      <c r="RY62" s="15">
        <f>Reg[[#This Row],[OVEP25]]</f>
        <v>6179</v>
      </c>
      <c r="RZ62" s="15">
        <f>Reg[[#This Row],[OVEP26]]</f>
        <v>6214</v>
      </c>
      <c r="SA62" s="15">
        <f>Reg[[#This Row],[OVEP27]]</f>
        <v>6225</v>
      </c>
      <c r="SB62" s="15">
        <f>Sug0.2[[#This Row],[OVEP2]]</f>
        <v>7644</v>
      </c>
      <c r="SC62" s="15">
        <f>Sug0.2[[#This Row],[OVEP3]]</f>
        <v>7938</v>
      </c>
      <c r="SD62" s="15">
        <f>Sug0.2[[#This Row],[OVEP4]]</f>
        <v>7861</v>
      </c>
      <c r="SE62" s="15">
        <f>Sug0.2[[#This Row],[OVEP5]]</f>
        <v>7807</v>
      </c>
      <c r="SF62" s="15">
        <f>Sug0.2[[#This Row],[OVEP6]]</f>
        <v>7718</v>
      </c>
      <c r="SG62" s="15">
        <f>Sug0.2[[#This Row],[OVEP7]]</f>
        <v>7606</v>
      </c>
      <c r="SH62" s="15">
        <f>Sug0.2[[#This Row],[OVEP8]]</f>
        <v>7457</v>
      </c>
      <c r="SI62" s="15">
        <f>Sug0.2[[#This Row],[OVEP9]]</f>
        <v>7411</v>
      </c>
      <c r="SJ62" s="15">
        <f>Sug0.2[[#This Row],[OVEP10]]</f>
        <v>7237</v>
      </c>
      <c r="SK62" s="15">
        <f>Sug0.2[[#This Row],[OVEP11]]</f>
        <v>7091</v>
      </c>
      <c r="SL62" s="15">
        <f>Sug0.2[[#This Row],[OVEP12]]</f>
        <v>7058</v>
      </c>
      <c r="SM62" s="15">
        <f>Sug0.2[[#This Row],[OVEP13]]</f>
        <v>6980</v>
      </c>
      <c r="SN62" s="15">
        <f>Sug0.2[[#This Row],[OVEP14]]</f>
        <v>6887</v>
      </c>
      <c r="SO62" s="15">
        <f>Sug0.2[[#This Row],[OVEP15]]</f>
        <v>6851</v>
      </c>
      <c r="SP62" s="15">
        <f>Sug0.2[[#This Row],[OVEP16]]</f>
        <v>6792</v>
      </c>
      <c r="SQ62" s="15">
        <f>Sug0.2[[#This Row],[OVEP17]]</f>
        <v>6729</v>
      </c>
      <c r="SR62" s="15">
        <f>Sug0.2[[#This Row],[OVEP18]]</f>
        <v>6709</v>
      </c>
      <c r="SS62" s="15">
        <f>Sug0.2[[#This Row],[OVEP19]]</f>
        <v>6701</v>
      </c>
      <c r="ST62" s="15">
        <f>Sug0.2[[#This Row],[OVEP20]]</f>
        <v>6606</v>
      </c>
      <c r="SU62" s="15">
        <f>Sug0.2[[#This Row],[OVEP21]]</f>
        <v>6520</v>
      </c>
      <c r="SV62" s="15">
        <f>Sug0.2[[#This Row],[OVEP22]]</f>
        <v>6560</v>
      </c>
      <c r="SW62" s="15">
        <f>Sug0.2[[#This Row],[OVEP23]]</f>
        <v>6569</v>
      </c>
      <c r="SX62" s="15">
        <f>Sug0.2[[#This Row],[OVEP24]]</f>
        <v>6534</v>
      </c>
      <c r="SY62" s="15">
        <f>Sug0.2[[#This Row],[OVEP25]]</f>
        <v>6507</v>
      </c>
      <c r="SZ62" s="15">
        <f>Sug0.2[[#This Row],[OVEP26]]</f>
        <v>6542</v>
      </c>
      <c r="TA62" s="15">
        <f>Sug0.2[[#This Row],[OVEP27]]</f>
        <v>6539</v>
      </c>
      <c r="TB62" s="15">
        <f>Sug0.5[[#This Row],[OVEP2]]</f>
        <v>7644</v>
      </c>
      <c r="TC62" s="15">
        <f>Sug0.5[[#This Row],[OVEP3]]</f>
        <v>7827</v>
      </c>
      <c r="TD62" s="15">
        <f>Sug0.5[[#This Row],[OVEP4]]</f>
        <v>7763</v>
      </c>
      <c r="TE62" s="15">
        <f>Sug0.5[[#This Row],[OVEP5]]</f>
        <v>7759</v>
      </c>
      <c r="TF62" s="15">
        <f>Sug0.5[[#This Row],[OVEP6]]</f>
        <v>7740</v>
      </c>
      <c r="TG62" s="15">
        <f>Sug0.5[[#This Row],[OVEP7]]</f>
        <v>7680</v>
      </c>
      <c r="TH62" s="15">
        <f>Sug0.5[[#This Row],[OVEP8]]</f>
        <v>7589</v>
      </c>
      <c r="TI62" s="15">
        <f>Sug0.5[[#This Row],[OVEP9]]</f>
        <v>7593</v>
      </c>
      <c r="TJ62" s="15">
        <f>Sug0.5[[#This Row],[OVEP10]]</f>
        <v>7491</v>
      </c>
      <c r="TK62" s="15">
        <f>Sug0.5[[#This Row],[OVEP11]]</f>
        <v>7392</v>
      </c>
      <c r="TL62" s="15">
        <f>Sug0.5[[#This Row],[OVEP12]]</f>
        <v>7361</v>
      </c>
      <c r="TM62" s="15">
        <f>Sug0.5[[#This Row],[OVEP13]]</f>
        <v>7335</v>
      </c>
      <c r="TN62" s="15">
        <f>Sug0.5[[#This Row],[OVEP14]]</f>
        <v>7264</v>
      </c>
      <c r="TO62" s="15">
        <f>Sug0.5[[#This Row],[OVEP15]]</f>
        <v>7255</v>
      </c>
      <c r="TP62" s="15">
        <f>Sug0.5[[#This Row],[OVEP16]]</f>
        <v>7210</v>
      </c>
      <c r="TQ62" s="15">
        <f>Sug0.5[[#This Row],[OVEP17]]</f>
        <v>7224</v>
      </c>
      <c r="TR62" s="15">
        <f>Sug0.5[[#This Row],[OVEP18]]</f>
        <v>7253</v>
      </c>
      <c r="TS62" s="15">
        <f>Sug0.5[[#This Row],[OVEP19]]</f>
        <v>7216</v>
      </c>
      <c r="TT62" s="15">
        <f>Sug0.5[[#This Row],[OVEP20]]</f>
        <v>7140</v>
      </c>
      <c r="TU62" s="15">
        <f>Sug0.5[[#This Row],[OVEP21]]</f>
        <v>7081</v>
      </c>
      <c r="TV62" s="15">
        <f>Sug0.5[[#This Row],[OVEP22]]</f>
        <v>7104</v>
      </c>
      <c r="TW62" s="15">
        <f>Sug0.5[[#This Row],[OVEP23]]</f>
        <v>7139</v>
      </c>
      <c r="TX62" s="15">
        <f>Sug0.5[[#This Row],[OVEP24]]</f>
        <v>7112</v>
      </c>
      <c r="TY62" s="15">
        <f>Sug0.5[[#This Row],[OVEP25]]</f>
        <v>7111</v>
      </c>
      <c r="TZ62" s="15">
        <f>Sug0.5[[#This Row],[OVEP26]]</f>
        <v>7109</v>
      </c>
      <c r="UA62" s="15">
        <f>Sug0.5[[#This Row],[OVEP27]]</f>
        <v>7131</v>
      </c>
      <c r="UB62" s="15">
        <f>Reg[[#This Row],[OBEP2]]</f>
        <v>8332</v>
      </c>
      <c r="UC62" s="15">
        <f>Reg[[#This Row],[OBEP3]]</f>
        <v>8853</v>
      </c>
      <c r="UD62" s="15">
        <f>Reg[[#This Row],[OBEP4]]</f>
        <v>9341</v>
      </c>
      <c r="UE62" s="15">
        <f>Reg[[#This Row],[OBEP5]]</f>
        <v>9803</v>
      </c>
      <c r="UF62" s="15">
        <f>Reg[[#This Row],[OBEP6]]</f>
        <v>10299</v>
      </c>
      <c r="UG62" s="15">
        <f>Reg[[#This Row],[OBEP7]]</f>
        <v>10669</v>
      </c>
      <c r="UH62" s="15">
        <f>Reg[[#This Row],[OBEP8]]</f>
        <v>11086</v>
      </c>
      <c r="UI62" s="15">
        <f>Reg[[#This Row],[OBEP9]]</f>
        <v>11378</v>
      </c>
      <c r="UJ62" s="15">
        <f>Reg[[#This Row],[OBEP10]]</f>
        <v>11693</v>
      </c>
      <c r="UK62" s="15">
        <f>Reg[[#This Row],[OBEP11]]</f>
        <v>11964</v>
      </c>
      <c r="UL62" s="15">
        <f>Reg[[#This Row],[OBEP12]]</f>
        <v>12137</v>
      </c>
      <c r="UM62" s="15">
        <f>Reg[[#This Row],[OBEP13]]</f>
        <v>12344</v>
      </c>
      <c r="UN62" s="15">
        <f>Reg[[#This Row],[OBEP14]]</f>
        <v>12538</v>
      </c>
      <c r="UO62" s="15">
        <f>Reg[[#This Row],[OBEP15]]</f>
        <v>12708</v>
      </c>
      <c r="UP62" s="15">
        <f>Reg[[#This Row],[OBEP16]]</f>
        <v>12880</v>
      </c>
      <c r="UQ62" s="15">
        <f>Reg[[#This Row],[OBEP17]]</f>
        <v>13050</v>
      </c>
      <c r="UR62" s="15">
        <f>Reg[[#This Row],[OBEP18]]</f>
        <v>13180</v>
      </c>
      <c r="US62" s="15">
        <f>Reg[[#This Row],[OBEP19]]</f>
        <v>13276</v>
      </c>
      <c r="UT62" s="15">
        <f>Reg[[#This Row],[OBEP20]]</f>
        <v>13385</v>
      </c>
      <c r="UU62" s="15">
        <f>Reg[[#This Row],[OBEP21]]</f>
        <v>13448</v>
      </c>
      <c r="UV62" s="15">
        <f>Reg[[#This Row],[OBEP22]]</f>
        <v>13531</v>
      </c>
      <c r="UW62" s="15">
        <f>Reg[[#This Row],[OBEP23]]</f>
        <v>13563</v>
      </c>
      <c r="UX62" s="15">
        <f>Reg[[#This Row],[OBEP24]]</f>
        <v>13625</v>
      </c>
      <c r="UY62" s="15">
        <f>Reg[[#This Row],[OBEP25]]</f>
        <v>13663</v>
      </c>
      <c r="UZ62" s="15">
        <f>Reg[[#This Row],[OBEP26]]</f>
        <v>13638</v>
      </c>
      <c r="VA62" s="15">
        <f>Reg[[#This Row],[OBEP27]]</f>
        <v>13639</v>
      </c>
      <c r="VB62" s="15">
        <f>Sug0.2[[#This Row],[OBEP2]]</f>
        <v>8332</v>
      </c>
      <c r="VC62" s="15">
        <f>Sug0.2[[#This Row],[OBEP3]]</f>
        <v>8773</v>
      </c>
      <c r="VD62" s="15">
        <f>Sug0.2[[#This Row],[OBEP4]]</f>
        <v>9177</v>
      </c>
      <c r="VE62" s="15">
        <f>Sug0.2[[#This Row],[OBEP5]]</f>
        <v>9560</v>
      </c>
      <c r="VF62" s="15">
        <f>Sug0.2[[#This Row],[OBEP6]]</f>
        <v>9980</v>
      </c>
      <c r="VG62" s="15">
        <f>Sug0.2[[#This Row],[OBEP7]]</f>
        <v>10296</v>
      </c>
      <c r="VH62" s="15">
        <f>Sug0.2[[#This Row],[OBEP8]]</f>
        <v>10662</v>
      </c>
      <c r="VI62" s="15">
        <f>Sug0.2[[#This Row],[OBEP9]]</f>
        <v>10878</v>
      </c>
      <c r="VJ62" s="15">
        <f>Sug0.2[[#This Row],[OBEP10]]</f>
        <v>11137</v>
      </c>
      <c r="VK62" s="15">
        <f>Sug0.2[[#This Row],[OBEP11]]</f>
        <v>11375</v>
      </c>
      <c r="VL62" s="15">
        <f>Sug0.2[[#This Row],[OBEP12]]</f>
        <v>11515</v>
      </c>
      <c r="VM62" s="15">
        <f>Sug0.2[[#This Row],[OBEP13]]</f>
        <v>11695</v>
      </c>
      <c r="VN62" s="15">
        <f>Sug0.2[[#This Row],[OBEP14]]</f>
        <v>11864</v>
      </c>
      <c r="VO62" s="15">
        <f>Sug0.2[[#This Row],[OBEP15]]</f>
        <v>12007</v>
      </c>
      <c r="VP62" s="15">
        <f>Sug0.2[[#This Row],[OBEP16]]</f>
        <v>12161</v>
      </c>
      <c r="VQ62" s="15">
        <f>Sug0.2[[#This Row],[OBEP17]]</f>
        <v>12304</v>
      </c>
      <c r="VR62" s="15">
        <f>Sug0.2[[#This Row],[OBEP18]]</f>
        <v>12421</v>
      </c>
      <c r="VS62" s="15">
        <f>Sug0.2[[#This Row],[OBEP19]]</f>
        <v>12508</v>
      </c>
      <c r="VT62" s="15">
        <f>Sug0.2[[#This Row],[OBEP20]]</f>
        <v>12604</v>
      </c>
      <c r="VU62" s="15">
        <f>Sug0.2[[#This Row],[OBEP21]]</f>
        <v>12677</v>
      </c>
      <c r="VV62" s="15">
        <f>Sug0.2[[#This Row],[OBEP22]]</f>
        <v>12742</v>
      </c>
      <c r="VW62" s="15">
        <f>Sug0.2[[#This Row],[OBEP23]]</f>
        <v>12772</v>
      </c>
      <c r="VX62" s="15">
        <f>Sug0.2[[#This Row],[OBEP24]]</f>
        <v>12836</v>
      </c>
      <c r="VY62" s="15">
        <f>Sug0.2[[#This Row],[OBEP25]]</f>
        <v>12855</v>
      </c>
      <c r="VZ62" s="15">
        <f>Sug0.2[[#This Row],[OBEP26]]</f>
        <v>12819</v>
      </c>
      <c r="WA62" s="15">
        <f>Sug0.2[[#This Row],[OBEP27]]</f>
        <v>12821</v>
      </c>
      <c r="WB62" s="15">
        <f>Sug0.5[[#This Row],[OBEP2]]</f>
        <v>8332</v>
      </c>
      <c r="WC62" s="15">
        <f>Sug0.5[[#This Row],[OBEP3]]</f>
        <v>8592</v>
      </c>
      <c r="WD62" s="15">
        <f>Sug0.5[[#This Row],[OBEP4]]</f>
        <v>8805</v>
      </c>
      <c r="WE62" s="15">
        <f>Sug0.5[[#This Row],[OBEP5]]</f>
        <v>9032</v>
      </c>
      <c r="WF62" s="15">
        <f>Sug0.5[[#This Row],[OBEP6]]</f>
        <v>9278</v>
      </c>
      <c r="WG62" s="15">
        <f>Sug0.5[[#This Row],[OBEP7]]</f>
        <v>9458</v>
      </c>
      <c r="WH62" s="15">
        <f>Sug0.5[[#This Row],[OBEP8]]</f>
        <v>9696</v>
      </c>
      <c r="WI62" s="15">
        <f>Sug0.5[[#This Row],[OBEP9]]</f>
        <v>9825</v>
      </c>
      <c r="WJ62" s="15">
        <f>Sug0.5[[#This Row],[OBEP10]]</f>
        <v>9994</v>
      </c>
      <c r="WK62" s="15">
        <f>Sug0.5[[#This Row],[OBEP11]]</f>
        <v>10157</v>
      </c>
      <c r="WL62" s="15">
        <f>Sug0.5[[#This Row],[OBEP12]]</f>
        <v>10240</v>
      </c>
      <c r="WM62" s="15">
        <f>Sug0.5[[#This Row],[OBEP13]]</f>
        <v>10350</v>
      </c>
      <c r="WN62" s="15">
        <f>Sug0.5[[#This Row],[OBEP14]]</f>
        <v>10473</v>
      </c>
      <c r="WO62" s="15">
        <f>Sug0.5[[#This Row],[OBEP15]]</f>
        <v>10578</v>
      </c>
      <c r="WP62" s="15">
        <f>Sug0.5[[#This Row],[OBEP16]]</f>
        <v>10695</v>
      </c>
      <c r="WQ62" s="15">
        <f>Sug0.5[[#This Row],[OBEP17]]</f>
        <v>10774</v>
      </c>
      <c r="WR62" s="15">
        <f>Sug0.5[[#This Row],[OBEP18]]</f>
        <v>10834</v>
      </c>
      <c r="WS62" s="15">
        <f>Sug0.5[[#This Row],[OBEP19]]</f>
        <v>10920</v>
      </c>
      <c r="WT62" s="15">
        <f>Sug0.5[[#This Row],[OBEP20]]</f>
        <v>10984</v>
      </c>
      <c r="WU62" s="15">
        <f>Sug0.5[[#This Row],[OBEP21]]</f>
        <v>11043</v>
      </c>
      <c r="WV62" s="15">
        <f>Sug0.5[[#This Row],[OBEP22]]</f>
        <v>11103</v>
      </c>
      <c r="WW62" s="15">
        <f>Sug0.5[[#This Row],[OBEP23]]</f>
        <v>11118</v>
      </c>
      <c r="WX62" s="15">
        <f>Sug0.5[[#This Row],[OBEP24]]</f>
        <v>11174</v>
      </c>
      <c r="WY62" s="15">
        <f>Sug0.5[[#This Row],[OBEP25]]</f>
        <v>11194</v>
      </c>
      <c r="WZ62" s="15">
        <f>Sug0.5[[#This Row],[OBEP26]]</f>
        <v>11170</v>
      </c>
      <c r="XA62" s="15">
        <f>Sug0.5[[#This Row],[OBEP27]]</f>
        <v>11170</v>
      </c>
    </row>
    <row r="63" spans="2:625" x14ac:dyDescent="0.25">
      <c r="B63" s="11">
        <f>Reg[[#This Row],[STEP2]]</f>
        <v>7967</v>
      </c>
      <c r="C63" s="11">
        <f>Reg[[#This Row],[STEP3]]</f>
        <v>8032</v>
      </c>
      <c r="D63" s="11">
        <f>Reg[[#This Row],[STEP4]]</f>
        <v>8091</v>
      </c>
      <c r="E63" s="11">
        <f>Reg[[#This Row],[STEP5]]</f>
        <v>8094</v>
      </c>
      <c r="F63" s="11">
        <f>Reg[[#This Row],[STEP6]]</f>
        <v>8111</v>
      </c>
      <c r="G63" s="11">
        <f>Reg[[#This Row],[STEP7]]</f>
        <v>8115</v>
      </c>
      <c r="H63" s="11">
        <f>Reg[[#This Row],[STEP8]]</f>
        <v>8139</v>
      </c>
      <c r="I63" s="11">
        <f>Reg[[#This Row],[STEP9]]</f>
        <v>8142</v>
      </c>
      <c r="J63" s="11">
        <f>Reg[[#This Row],[STEP10]]</f>
        <v>8106</v>
      </c>
      <c r="K63" s="11">
        <f>Reg[[#This Row],[STEP11]]</f>
        <v>8090</v>
      </c>
      <c r="L63" s="11">
        <f>Reg[[#This Row],[STEP12]]</f>
        <v>8035</v>
      </c>
      <c r="M63" s="11">
        <f>Reg[[#This Row],[STEP13]]</f>
        <v>8051</v>
      </c>
      <c r="N63" s="11">
        <f>Reg[[#This Row],[STEP14]]</f>
        <v>8076</v>
      </c>
      <c r="O63" s="11">
        <f>Reg[[#This Row],[STEP15]]</f>
        <v>8035</v>
      </c>
      <c r="P63" s="11">
        <f>Reg[[#This Row],[STEP16]]</f>
        <v>8037</v>
      </c>
      <c r="Q63" s="11">
        <f>Reg[[#This Row],[STEP17]]</f>
        <v>7994</v>
      </c>
      <c r="R63" s="11">
        <f>Reg[[#This Row],[STEP18]]</f>
        <v>7986</v>
      </c>
      <c r="S63" s="11">
        <f>Reg[[#This Row],[STEP19]]</f>
        <v>8000</v>
      </c>
      <c r="T63" s="11">
        <f>Reg[[#This Row],[STEP20]]</f>
        <v>8011</v>
      </c>
      <c r="U63" s="11">
        <f>Reg[[#This Row],[STEP21]]</f>
        <v>8009</v>
      </c>
      <c r="V63" s="11">
        <f>Reg[[#This Row],[STEP22]]</f>
        <v>7993</v>
      </c>
      <c r="W63" s="11">
        <f>Reg[[#This Row],[STEP23]]</f>
        <v>7965</v>
      </c>
      <c r="X63" s="11">
        <f>Reg[[#This Row],[STEP24]]</f>
        <v>7968</v>
      </c>
      <c r="Y63" s="11">
        <f>Reg[[#This Row],[STEP25]]</f>
        <v>7902</v>
      </c>
      <c r="Z63" s="11">
        <f>Reg[[#This Row],[STEP26]]</f>
        <v>7898</v>
      </c>
      <c r="AA63" s="11">
        <f>Reg[[#This Row],[STEP27]]</f>
        <v>7864</v>
      </c>
      <c r="AB63" s="11">
        <f>Sug0.2[[#This Row],[STEP2]]</f>
        <v>7967</v>
      </c>
      <c r="AC63" s="11">
        <f>Sug0.2[[#This Row],[STEP3]]</f>
        <v>8016</v>
      </c>
      <c r="AD63" s="11">
        <f>Sug0.2[[#This Row],[STEP4]]</f>
        <v>8061</v>
      </c>
      <c r="AE63" s="11">
        <f>Sug0.2[[#This Row],[STEP5]]</f>
        <v>8061</v>
      </c>
      <c r="AF63" s="11">
        <f>Sug0.2[[#This Row],[STEP6]]</f>
        <v>8073</v>
      </c>
      <c r="AG63" s="11">
        <f>Sug0.2[[#This Row],[STEP7]]</f>
        <v>8079</v>
      </c>
      <c r="AH63" s="11">
        <f>Sug0.2[[#This Row],[STEP8]]</f>
        <v>8086</v>
      </c>
      <c r="AI63" s="11">
        <f>Sug0.2[[#This Row],[STEP9]]</f>
        <v>8086</v>
      </c>
      <c r="AJ63" s="11">
        <f>Sug0.2[[#This Row],[STEP10]]</f>
        <v>8043</v>
      </c>
      <c r="AK63" s="11">
        <f>Sug0.2[[#This Row],[STEP11]]</f>
        <v>8028</v>
      </c>
      <c r="AL63" s="11">
        <f>Sug0.2[[#This Row],[STEP12]]</f>
        <v>7986</v>
      </c>
      <c r="AM63" s="11">
        <f>Sug0.2[[#This Row],[STEP13]]</f>
        <v>7984</v>
      </c>
      <c r="AN63" s="11">
        <f>Sug0.2[[#This Row],[STEP14]]</f>
        <v>7994</v>
      </c>
      <c r="AO63" s="11">
        <f>Sug0.2[[#This Row],[STEP15]]</f>
        <v>7954</v>
      </c>
      <c r="AP63" s="11">
        <f>Sug0.2[[#This Row],[STEP16]]</f>
        <v>7946</v>
      </c>
      <c r="AQ63" s="11">
        <f>Sug0.2[[#This Row],[STEP17]]</f>
        <v>7903</v>
      </c>
      <c r="AR63" s="11">
        <f>Sug0.2[[#This Row],[STEP18]]</f>
        <v>7904</v>
      </c>
      <c r="AS63" s="11">
        <f>Sug0.2[[#This Row],[STEP19]]</f>
        <v>7910</v>
      </c>
      <c r="AT63" s="11">
        <f>Sug0.2[[#This Row],[STEP20]]</f>
        <v>7925</v>
      </c>
      <c r="AU63" s="11">
        <f>Sug0.2[[#This Row],[STEP21]]</f>
        <v>7933</v>
      </c>
      <c r="AV63" s="11">
        <f>Sug0.2[[#This Row],[STEP22]]</f>
        <v>7914</v>
      </c>
      <c r="AW63" s="11">
        <f>Sug0.2[[#This Row],[STEP23]]</f>
        <v>7893</v>
      </c>
      <c r="AX63" s="11">
        <f>Sug0.2[[#This Row],[STEP24]]</f>
        <v>7901</v>
      </c>
      <c r="AY63" s="11">
        <f>Sug0.2[[#This Row],[STEP25]]</f>
        <v>7830</v>
      </c>
      <c r="AZ63" s="11">
        <f>Sug0.2[[#This Row],[STEP26]]</f>
        <v>7829</v>
      </c>
      <c r="BA63" s="11">
        <f>Sug0.2[[#This Row],[STEP27]]</f>
        <v>7800</v>
      </c>
      <c r="BB63" s="11">
        <f>Sug0.5[[#This Row],[STEP2]]</f>
        <v>7967</v>
      </c>
      <c r="BC63" s="11">
        <f>Sug0.5[[#This Row],[STEP3]]</f>
        <v>8002</v>
      </c>
      <c r="BD63" s="11">
        <f>Sug0.5[[#This Row],[STEP4]]</f>
        <v>8021</v>
      </c>
      <c r="BE63" s="11">
        <f>Sug0.5[[#This Row],[STEP5]]</f>
        <v>8019</v>
      </c>
      <c r="BF63" s="11">
        <f>Sug0.5[[#This Row],[STEP6]]</f>
        <v>8019</v>
      </c>
      <c r="BG63" s="11">
        <f>Sug0.5[[#This Row],[STEP7]]</f>
        <v>8001</v>
      </c>
      <c r="BH63" s="11">
        <f>Sug0.5[[#This Row],[STEP8]]</f>
        <v>8002</v>
      </c>
      <c r="BI63" s="11">
        <f>Sug0.5[[#This Row],[STEP9]]</f>
        <v>7992</v>
      </c>
      <c r="BJ63" s="11">
        <f>Sug0.5[[#This Row],[STEP10]]</f>
        <v>7942</v>
      </c>
      <c r="BK63" s="11">
        <f>Sug0.5[[#This Row],[STEP11]]</f>
        <v>7926</v>
      </c>
      <c r="BL63" s="11">
        <f>Sug0.5[[#This Row],[STEP12]]</f>
        <v>7868</v>
      </c>
      <c r="BM63" s="11">
        <f>Sug0.5[[#This Row],[STEP13]]</f>
        <v>7874</v>
      </c>
      <c r="BN63" s="11">
        <f>Sug0.5[[#This Row],[STEP14]]</f>
        <v>7876</v>
      </c>
      <c r="BO63" s="11">
        <f>Sug0.5[[#This Row],[STEP15]]</f>
        <v>7829</v>
      </c>
      <c r="BP63" s="11">
        <f>Sug0.5[[#This Row],[STEP16]]</f>
        <v>7817</v>
      </c>
      <c r="BQ63" s="11">
        <f>Sug0.5[[#This Row],[STEP17]]</f>
        <v>7780</v>
      </c>
      <c r="BR63" s="11">
        <f>Sug0.5[[#This Row],[STEP18]]</f>
        <v>7760</v>
      </c>
      <c r="BS63" s="11">
        <f>Sug0.5[[#This Row],[STEP19]]</f>
        <v>7766</v>
      </c>
      <c r="BT63" s="11">
        <f>Sug0.5[[#This Row],[STEP20]]</f>
        <v>7777</v>
      </c>
      <c r="BU63" s="11">
        <f>Sug0.5[[#This Row],[STEP21]]</f>
        <v>7794</v>
      </c>
      <c r="BV63" s="11">
        <f>Sug0.5[[#This Row],[STEP22]]</f>
        <v>7793</v>
      </c>
      <c r="BW63" s="11">
        <f>Sug0.5[[#This Row],[STEP23]]</f>
        <v>7739</v>
      </c>
      <c r="BX63" s="11">
        <f>Sug0.5[[#This Row],[STEP24]]</f>
        <v>7746</v>
      </c>
      <c r="BY63" s="11">
        <f>Sug0.5[[#This Row],[STEP25]]</f>
        <v>7681</v>
      </c>
      <c r="BZ63" s="11">
        <f>Sug0.5[[#This Row],[STEP26]]</f>
        <v>7674</v>
      </c>
      <c r="CA63" s="11">
        <f>Sug0.5[[#This Row],[STEP27]]</f>
        <v>7639</v>
      </c>
      <c r="CB63" s="11">
        <f>Reg[[#This Row],[NASP2]]</f>
        <v>678</v>
      </c>
      <c r="CC63" s="11">
        <f>Reg[[#This Row],[NASP3]]</f>
        <v>811</v>
      </c>
      <c r="CD63" s="11">
        <f>Reg[[#This Row],[NASP4]]</f>
        <v>936</v>
      </c>
      <c r="CE63" s="11">
        <f>Reg[[#This Row],[NASP5]]</f>
        <v>1065</v>
      </c>
      <c r="CF63" s="11">
        <f>Reg[[#This Row],[NASP6]]</f>
        <v>1209</v>
      </c>
      <c r="CG63" s="11">
        <f>Reg[[#This Row],[NASP7]]</f>
        <v>1316</v>
      </c>
      <c r="CH63" s="11">
        <f>Reg[[#This Row],[NASP8]]</f>
        <v>1423</v>
      </c>
      <c r="CI63" s="11">
        <f>Reg[[#This Row],[NASP9]]</f>
        <v>1515</v>
      </c>
      <c r="CJ63" s="11">
        <f>Reg[[#This Row],[NASP10]]</f>
        <v>1630</v>
      </c>
      <c r="CK63" s="11">
        <f>Reg[[#This Row],[NASP11]]</f>
        <v>1699</v>
      </c>
      <c r="CL63" s="11">
        <f>Reg[[#This Row],[NASP12]]</f>
        <v>1795</v>
      </c>
      <c r="CM63" s="11">
        <f>Reg[[#This Row],[NASP13]]</f>
        <v>1856</v>
      </c>
      <c r="CN63" s="11">
        <f>Reg[[#This Row],[NASP14]]</f>
        <v>1940</v>
      </c>
      <c r="CO63" s="11">
        <f>Reg[[#This Row],[NASP15]]</f>
        <v>2037</v>
      </c>
      <c r="CP63" s="11">
        <f>Reg[[#This Row],[NASP16]]</f>
        <v>2097</v>
      </c>
      <c r="CQ63" s="11">
        <f>Reg[[#This Row],[NASP17]]</f>
        <v>2184</v>
      </c>
      <c r="CR63" s="11">
        <f>Reg[[#This Row],[NASP18]]</f>
        <v>2223</v>
      </c>
      <c r="CS63" s="11">
        <f>Reg[[#This Row],[NASP19]]</f>
        <v>2240</v>
      </c>
      <c r="CT63" s="11">
        <f>Reg[[#This Row],[NASP20]]</f>
        <v>2280</v>
      </c>
      <c r="CU63" s="11">
        <f>Reg[[#This Row],[NASP21]]</f>
        <v>2357</v>
      </c>
      <c r="CV63" s="11">
        <f>Reg[[#This Row],[NASP22]]</f>
        <v>2397</v>
      </c>
      <c r="CW63" s="11">
        <f>Reg[[#This Row],[NASP23]]</f>
        <v>2393</v>
      </c>
      <c r="CX63" s="11">
        <f>Reg[[#This Row],[NASP24]]</f>
        <v>2457</v>
      </c>
      <c r="CY63" s="11">
        <f>Reg[[#This Row],[NASP25]]</f>
        <v>2504</v>
      </c>
      <c r="CZ63" s="11">
        <f>Reg[[#This Row],[NASP26]]</f>
        <v>2518</v>
      </c>
      <c r="DA63" s="11">
        <f>Reg[[#This Row],[NASP27]]</f>
        <v>2529</v>
      </c>
      <c r="DB63" s="11">
        <f>Sug0.2[[#This Row],[NASP2]]</f>
        <v>678</v>
      </c>
      <c r="DC63" s="11">
        <f>Sug0.2[[#This Row],[NASP3]]</f>
        <v>802</v>
      </c>
      <c r="DD63" s="11">
        <f>Sug0.2[[#This Row],[NASP4]]</f>
        <v>921</v>
      </c>
      <c r="DE63" s="11">
        <f>Sug0.2[[#This Row],[NASP5]]</f>
        <v>1040</v>
      </c>
      <c r="DF63" s="11">
        <f>Sug0.2[[#This Row],[NASP6]]</f>
        <v>1173</v>
      </c>
      <c r="DG63" s="11">
        <f>Sug0.2[[#This Row],[NASP7]]</f>
        <v>1270</v>
      </c>
      <c r="DH63" s="11">
        <f>Sug0.2[[#This Row],[NASP8]]</f>
        <v>1374</v>
      </c>
      <c r="DI63" s="11">
        <f>Sug0.2[[#This Row],[NASP9]]</f>
        <v>1457</v>
      </c>
      <c r="DJ63" s="11">
        <f>Sug0.2[[#This Row],[NASP10]]</f>
        <v>1563</v>
      </c>
      <c r="DK63" s="11">
        <f>Sug0.2[[#This Row],[NASP11]]</f>
        <v>1624</v>
      </c>
      <c r="DL63" s="11">
        <f>Sug0.2[[#This Row],[NASP12]]</f>
        <v>1710</v>
      </c>
      <c r="DM63" s="11">
        <f>Sug0.2[[#This Row],[NASP13]]</f>
        <v>1770</v>
      </c>
      <c r="DN63" s="11">
        <f>Sug0.2[[#This Row],[NASP14]]</f>
        <v>1849</v>
      </c>
      <c r="DO63" s="11">
        <f>Sug0.2[[#This Row],[NASP15]]</f>
        <v>1935</v>
      </c>
      <c r="DP63" s="11">
        <f>Sug0.2[[#This Row],[NASP16]]</f>
        <v>1993</v>
      </c>
      <c r="DQ63" s="11">
        <f>Sug0.2[[#This Row],[NASP17]]</f>
        <v>2075</v>
      </c>
      <c r="DR63" s="11">
        <f>Sug0.2[[#This Row],[NASP18]]</f>
        <v>2102</v>
      </c>
      <c r="DS63" s="11">
        <f>Sug0.2[[#This Row],[NASP19]]</f>
        <v>2122</v>
      </c>
      <c r="DT63" s="11">
        <f>Sug0.2[[#This Row],[NASP20]]</f>
        <v>2160</v>
      </c>
      <c r="DU63" s="11">
        <f>Sug0.2[[#This Row],[NASP21]]</f>
        <v>2223</v>
      </c>
      <c r="DV63" s="11">
        <f>Sug0.2[[#This Row],[NASP22]]</f>
        <v>2256</v>
      </c>
      <c r="DW63" s="11">
        <f>Sug0.2[[#This Row],[NASP23]]</f>
        <v>2250</v>
      </c>
      <c r="DX63" s="11">
        <f>Sug0.2[[#This Row],[NASP24]]</f>
        <v>2310</v>
      </c>
      <c r="DY63" s="11">
        <f>Sug0.2[[#This Row],[NASP25]]</f>
        <v>2360</v>
      </c>
      <c r="DZ63" s="11">
        <f>Sug0.2[[#This Row],[NASP26]]</f>
        <v>2365</v>
      </c>
      <c r="EA63" s="11">
        <f>Sug0.2[[#This Row],[NASP27]]</f>
        <v>2361</v>
      </c>
      <c r="EB63" s="15">
        <f>Sug0.5[[#This Row],[NASP2]]</f>
        <v>678</v>
      </c>
      <c r="EC63" s="15">
        <f>Sug0.5[[#This Row],[NASP3]]</f>
        <v>778</v>
      </c>
      <c r="ED63" s="15">
        <f>Sug0.5[[#This Row],[NASP4]]</f>
        <v>880</v>
      </c>
      <c r="EE63" s="15">
        <f>Sug0.5[[#This Row],[NASP5]]</f>
        <v>973</v>
      </c>
      <c r="EF63" s="15">
        <f>Sug0.5[[#This Row],[NASP6]]</f>
        <v>1092</v>
      </c>
      <c r="EG63" s="15">
        <f>Sug0.5[[#This Row],[NASP7]]</f>
        <v>1177</v>
      </c>
      <c r="EH63" s="15">
        <f>Sug0.5[[#This Row],[NASP8]]</f>
        <v>1273</v>
      </c>
      <c r="EI63" s="15">
        <f>Sug0.5[[#This Row],[NASP9]]</f>
        <v>1336</v>
      </c>
      <c r="EJ63" s="15">
        <f>Sug0.5[[#This Row],[NASP10]]</f>
        <v>1427</v>
      </c>
      <c r="EK63" s="15">
        <f>Sug0.5[[#This Row],[NASP11]]</f>
        <v>1486</v>
      </c>
      <c r="EL63" s="15">
        <f>Sug0.5[[#This Row],[NASP12]]</f>
        <v>1561</v>
      </c>
      <c r="EM63" s="15">
        <f>Sug0.5[[#This Row],[NASP13]]</f>
        <v>1598</v>
      </c>
      <c r="EN63" s="15">
        <f>Sug0.5[[#This Row],[NASP14]]</f>
        <v>1659</v>
      </c>
      <c r="EO63" s="15">
        <f>Sug0.5[[#This Row],[NASP15]]</f>
        <v>1736</v>
      </c>
      <c r="EP63" s="15">
        <f>Sug0.5[[#This Row],[NASP16]]</f>
        <v>1795</v>
      </c>
      <c r="EQ63" s="15">
        <f>Sug0.5[[#This Row],[NASP17]]</f>
        <v>1861</v>
      </c>
      <c r="ER63" s="15">
        <f>Sug0.5[[#This Row],[NASP18]]</f>
        <v>1889</v>
      </c>
      <c r="ES63" s="15">
        <f>Sug0.5[[#This Row],[NASP19]]</f>
        <v>1901</v>
      </c>
      <c r="ET63" s="15">
        <f>Sug0.5[[#This Row],[NASP20]]</f>
        <v>1934</v>
      </c>
      <c r="EU63" s="15">
        <f>Sug0.5[[#This Row],[NASP21]]</f>
        <v>1978</v>
      </c>
      <c r="EV63" s="15">
        <f>Sug0.5[[#This Row],[NASP22]]</f>
        <v>1994</v>
      </c>
      <c r="EW63" s="15">
        <f>Sug0.5[[#This Row],[NASP23]]</f>
        <v>1996</v>
      </c>
      <c r="EX63" s="15">
        <f>Sug0.5[[#This Row],[NASP24]]</f>
        <v>2043</v>
      </c>
      <c r="EY63" s="15">
        <f>Sug0.5[[#This Row],[NASP25]]</f>
        <v>2082</v>
      </c>
      <c r="EZ63" s="15">
        <f>Sug0.5[[#This Row],[NASP26]]</f>
        <v>2082</v>
      </c>
      <c r="FA63" s="15">
        <f>Sug0.5[[#This Row],[NASP27]]</f>
        <v>2076</v>
      </c>
      <c r="FB63" s="15">
        <f>Reg[[#This Row],[CIRP2]]</f>
        <v>85</v>
      </c>
      <c r="FC63" s="15">
        <f>Reg[[#This Row],[CIRP3]]</f>
        <v>82</v>
      </c>
      <c r="FD63" s="15">
        <f>Reg[[#This Row],[CIRP4]]</f>
        <v>87</v>
      </c>
      <c r="FE63" s="15">
        <f>Reg[[#This Row],[CIRP5]]</f>
        <v>96</v>
      </c>
      <c r="FF63" s="15">
        <f>Reg[[#This Row],[CIRP6]]</f>
        <v>104</v>
      </c>
      <c r="FG63" s="15">
        <f>Reg[[#This Row],[CIRP7]]</f>
        <v>120</v>
      </c>
      <c r="FH63" s="15">
        <f>Reg[[#This Row],[CIRP8]]</f>
        <v>134</v>
      </c>
      <c r="FI63" s="15">
        <f>Reg[[#This Row],[CIRP9]]</f>
        <v>136</v>
      </c>
      <c r="FJ63" s="15">
        <f>Reg[[#This Row],[CIRP10]]</f>
        <v>152</v>
      </c>
      <c r="FK63" s="15">
        <f>Reg[[#This Row],[CIRP11]]</f>
        <v>155</v>
      </c>
      <c r="FL63" s="15">
        <f>Reg[[#This Row],[CIRP12]]</f>
        <v>166</v>
      </c>
      <c r="FM63" s="15">
        <f>Reg[[#This Row],[CIRP13]]</f>
        <v>170</v>
      </c>
      <c r="FN63" s="15">
        <f>Reg[[#This Row],[CIRP14]]</f>
        <v>177</v>
      </c>
      <c r="FO63" s="15">
        <f>Reg[[#This Row],[CIRP15]]</f>
        <v>169</v>
      </c>
      <c r="FP63" s="15">
        <f>Reg[[#This Row],[CIRP16]]</f>
        <v>185</v>
      </c>
      <c r="FQ63" s="15">
        <f>Reg[[#This Row],[CIRP17]]</f>
        <v>184</v>
      </c>
      <c r="FR63" s="15">
        <f>Reg[[#This Row],[CIRP18]]</f>
        <v>196</v>
      </c>
      <c r="FS63" s="15">
        <f>Reg[[#This Row],[CIRP19]]</f>
        <v>207</v>
      </c>
      <c r="FT63" s="15">
        <f>Reg[[#This Row],[CIRP20]]</f>
        <v>207</v>
      </c>
      <c r="FU63" s="15">
        <f>Reg[[#This Row],[CIRP21]]</f>
        <v>215</v>
      </c>
      <c r="FV63" s="15">
        <f>Reg[[#This Row],[CIRP22]]</f>
        <v>230</v>
      </c>
      <c r="FW63" s="15">
        <f>Reg[[#This Row],[CIRP23]]</f>
        <v>241</v>
      </c>
      <c r="FX63" s="15">
        <f>Reg[[#This Row],[CIRP24]]</f>
        <v>242</v>
      </c>
      <c r="FY63" s="15">
        <f>Reg[[#This Row],[CIRP25]]</f>
        <v>238</v>
      </c>
      <c r="FZ63" s="15">
        <f>Reg[[#This Row],[CIRP26]]</f>
        <v>239</v>
      </c>
      <c r="GA63" s="15">
        <f>Reg[[#This Row],[CIRP27]]</f>
        <v>244</v>
      </c>
      <c r="GB63" s="15">
        <f>Sug0.2[[#This Row],[CIRP2]]</f>
        <v>85</v>
      </c>
      <c r="GC63" s="15">
        <f>Sug0.2[[#This Row],[CIRP3]]</f>
        <v>82</v>
      </c>
      <c r="GD63" s="15">
        <f>Sug0.2[[#This Row],[CIRP4]]</f>
        <v>87</v>
      </c>
      <c r="GE63" s="15">
        <f>Sug0.2[[#This Row],[CIRP5]]</f>
        <v>94</v>
      </c>
      <c r="GF63" s="15">
        <f>Sug0.2[[#This Row],[CIRP6]]</f>
        <v>102</v>
      </c>
      <c r="GG63" s="15">
        <f>Sug0.2[[#This Row],[CIRP7]]</f>
        <v>118</v>
      </c>
      <c r="GH63" s="15">
        <f>Sug0.2[[#This Row],[CIRP8]]</f>
        <v>129</v>
      </c>
      <c r="GI63" s="15">
        <f>Sug0.2[[#This Row],[CIRP9]]</f>
        <v>131</v>
      </c>
      <c r="GJ63" s="15">
        <f>Sug0.2[[#This Row],[CIRP10]]</f>
        <v>147</v>
      </c>
      <c r="GK63" s="15">
        <f>Sug0.2[[#This Row],[CIRP11]]</f>
        <v>150</v>
      </c>
      <c r="GL63" s="15">
        <f>Sug0.2[[#This Row],[CIRP12]]</f>
        <v>157</v>
      </c>
      <c r="GM63" s="15">
        <f>Sug0.2[[#This Row],[CIRP13]]</f>
        <v>159</v>
      </c>
      <c r="GN63" s="15">
        <f>Sug0.2[[#This Row],[CIRP14]]</f>
        <v>166</v>
      </c>
      <c r="GO63" s="15">
        <f>Sug0.2[[#This Row],[CIRP15]]</f>
        <v>158</v>
      </c>
      <c r="GP63" s="15">
        <f>Sug0.2[[#This Row],[CIRP16]]</f>
        <v>172</v>
      </c>
      <c r="GQ63" s="15">
        <f>Sug0.2[[#This Row],[CIRP17]]</f>
        <v>174</v>
      </c>
      <c r="GR63" s="15">
        <f>Sug0.2[[#This Row],[CIRP18]]</f>
        <v>184</v>
      </c>
      <c r="GS63" s="15">
        <f>Sug0.2[[#This Row],[CIRP19]]</f>
        <v>192</v>
      </c>
      <c r="GT63" s="15">
        <f>Sug0.2[[#This Row],[CIRP20]]</f>
        <v>190</v>
      </c>
      <c r="GU63" s="15">
        <f>Sug0.2[[#This Row],[CIRP21]]</f>
        <v>198</v>
      </c>
      <c r="GV63" s="15">
        <f>Sug0.2[[#This Row],[CIRP22]]</f>
        <v>212</v>
      </c>
      <c r="GW63" s="15">
        <f>Sug0.2[[#This Row],[CIRP23]]</f>
        <v>218</v>
      </c>
      <c r="GX63" s="15">
        <f>Sug0.2[[#This Row],[CIRP24]]</f>
        <v>218</v>
      </c>
      <c r="GY63" s="15">
        <f>Sug0.2[[#This Row],[CIRP25]]</f>
        <v>212</v>
      </c>
      <c r="GZ63" s="15">
        <f>Sug0.2[[#This Row],[CIRP26]]</f>
        <v>212</v>
      </c>
      <c r="HA63" s="15">
        <f>Sug0.2[[#This Row],[CIRP27]]</f>
        <v>218</v>
      </c>
      <c r="HB63" s="15">
        <f>Sug0.5[[#This Row],[CIRP2]]</f>
        <v>85</v>
      </c>
      <c r="HC63" s="15">
        <f>Sug0.5[[#This Row],[CIRP3]]</f>
        <v>80</v>
      </c>
      <c r="HD63" s="15">
        <f>Sug0.5[[#This Row],[CIRP4]]</f>
        <v>84</v>
      </c>
      <c r="HE63" s="15">
        <f>Sug0.5[[#This Row],[CIRP5]]</f>
        <v>90</v>
      </c>
      <c r="HF63" s="15">
        <f>Sug0.5[[#This Row],[CIRP6]]</f>
        <v>94</v>
      </c>
      <c r="HG63" s="15">
        <f>Sug0.5[[#This Row],[CIRP7]]</f>
        <v>105</v>
      </c>
      <c r="HH63" s="15">
        <f>Sug0.5[[#This Row],[CIRP8]]</f>
        <v>111</v>
      </c>
      <c r="HI63" s="15">
        <f>Sug0.5[[#This Row],[CIRP9]]</f>
        <v>112</v>
      </c>
      <c r="HJ63" s="15">
        <f>Sug0.5[[#This Row],[CIRP10]]</f>
        <v>127</v>
      </c>
      <c r="HK63" s="15">
        <f>Sug0.5[[#This Row],[CIRP11]]</f>
        <v>126</v>
      </c>
      <c r="HL63" s="15">
        <f>Sug0.5[[#This Row],[CIRP12]]</f>
        <v>133</v>
      </c>
      <c r="HM63" s="15">
        <f>Sug0.5[[#This Row],[CIRP13]]</f>
        <v>136</v>
      </c>
      <c r="HN63" s="15">
        <f>Sug0.5[[#This Row],[CIRP14]]</f>
        <v>143</v>
      </c>
      <c r="HO63" s="15">
        <f>Sug0.5[[#This Row],[CIRP15]]</f>
        <v>139</v>
      </c>
      <c r="HP63" s="15">
        <f>Sug0.5[[#This Row],[CIRP16]]</f>
        <v>143</v>
      </c>
      <c r="HQ63" s="15">
        <f>Sug0.5[[#This Row],[CIRP17]]</f>
        <v>142</v>
      </c>
      <c r="HR63" s="15">
        <f>Sug0.5[[#This Row],[CIRP18]]</f>
        <v>150</v>
      </c>
      <c r="HS63" s="15">
        <f>Sug0.5[[#This Row],[CIRP19]]</f>
        <v>160</v>
      </c>
      <c r="HT63" s="15">
        <f>Sug0.5[[#This Row],[CIRP20]]</f>
        <v>158</v>
      </c>
      <c r="HU63" s="15">
        <f>Sug0.5[[#This Row],[CIRP21]]</f>
        <v>164</v>
      </c>
      <c r="HV63" s="15">
        <f>Sug0.5[[#This Row],[CIRP22]]</f>
        <v>176</v>
      </c>
      <c r="HW63" s="15">
        <f>Sug0.5[[#This Row],[CIRP23]]</f>
        <v>180</v>
      </c>
      <c r="HX63" s="15">
        <f>Sug0.5[[#This Row],[CIRP24]]</f>
        <v>180</v>
      </c>
      <c r="HY63" s="15">
        <f>Sug0.5[[#This Row],[CIRP25]]</f>
        <v>168</v>
      </c>
      <c r="HZ63" s="15">
        <f>Sug0.5[[#This Row],[CIRP26]]</f>
        <v>163</v>
      </c>
      <c r="IA63" s="15">
        <f>Sug0.5[[#This Row],[CIRP27]]</f>
        <v>171</v>
      </c>
      <c r="IB63" s="15">
        <f>Reg[[#This Row],[HCCP2]]</f>
        <v>1</v>
      </c>
      <c r="IC63" s="15">
        <f>Reg[[#This Row],[HCCP3]]</f>
        <v>5</v>
      </c>
      <c r="ID63" s="15">
        <f>Reg[[#This Row],[HCCP4]]</f>
        <v>3</v>
      </c>
      <c r="IE63" s="15">
        <f>Reg[[#This Row],[HCCP5]]</f>
        <v>4</v>
      </c>
      <c r="IF63" s="15">
        <f>Reg[[#This Row],[HCCP6]]</f>
        <v>5</v>
      </c>
      <c r="IG63" s="15">
        <f>Reg[[#This Row],[HCCP7]]</f>
        <v>5</v>
      </c>
      <c r="IH63" s="15">
        <f>Reg[[#This Row],[HCCP8]]</f>
        <v>9</v>
      </c>
      <c r="II63" s="15">
        <f>Reg[[#This Row],[HCCP9]]</f>
        <v>9</v>
      </c>
      <c r="IJ63" s="15">
        <f>Reg[[#This Row],[HCCP10]]</f>
        <v>7</v>
      </c>
      <c r="IK63" s="15">
        <f>Reg[[#This Row],[HCCP11]]</f>
        <v>9</v>
      </c>
      <c r="IL63" s="15">
        <f>Reg[[#This Row],[HCCP12]]</f>
        <v>7</v>
      </c>
      <c r="IM63" s="15">
        <f>Reg[[#This Row],[HCCP13]]</f>
        <v>8</v>
      </c>
      <c r="IN63" s="15">
        <f>Reg[[#This Row],[HCCP14]]</f>
        <v>8</v>
      </c>
      <c r="IO63" s="15">
        <f>Reg[[#This Row],[HCCP15]]</f>
        <v>18</v>
      </c>
      <c r="IP63" s="15">
        <f>Reg[[#This Row],[HCCP16]]</f>
        <v>12</v>
      </c>
      <c r="IQ63" s="15">
        <f>Reg[[#This Row],[HCCP17]]</f>
        <v>17</v>
      </c>
      <c r="IR63" s="15">
        <f>Reg[[#This Row],[HCCP18]]</f>
        <v>19</v>
      </c>
      <c r="IS63" s="15">
        <f>Reg[[#This Row],[HCCP19]]</f>
        <v>20</v>
      </c>
      <c r="IT63" s="15">
        <f>Reg[[#This Row],[HCCP20]]</f>
        <v>18</v>
      </c>
      <c r="IU63" s="15">
        <f>Reg[[#This Row],[HCCP21]]</f>
        <v>16</v>
      </c>
      <c r="IV63" s="15">
        <f>Reg[[#This Row],[HCCP22]]</f>
        <v>18</v>
      </c>
      <c r="IW63" s="15">
        <f>Reg[[#This Row],[HCCP23]]</f>
        <v>16</v>
      </c>
      <c r="IX63" s="15">
        <f>Reg[[#This Row],[HCCP24]]</f>
        <v>22</v>
      </c>
      <c r="IY63" s="15">
        <f>Reg[[#This Row],[HCCP25]]</f>
        <v>18</v>
      </c>
      <c r="IZ63" s="15">
        <f>Reg[[#This Row],[HCCP26]]</f>
        <v>19</v>
      </c>
      <c r="JA63" s="15">
        <f>Reg[[#This Row],[HCCP27]]</f>
        <v>13</v>
      </c>
      <c r="JB63" s="15">
        <f>Sug0.2[[#This Row],[HCCP2]]</f>
        <v>1</v>
      </c>
      <c r="JC63" s="15">
        <f>Sug0.2[[#This Row],[HCCP3]]</f>
        <v>5</v>
      </c>
      <c r="JD63" s="15">
        <f>Sug0.2[[#This Row],[HCCP4]]</f>
        <v>3</v>
      </c>
      <c r="JE63" s="15">
        <f>Sug0.2[[#This Row],[HCCP5]]</f>
        <v>4</v>
      </c>
      <c r="JF63" s="15">
        <f>Sug0.2[[#This Row],[HCCP6]]</f>
        <v>5</v>
      </c>
      <c r="JG63" s="15">
        <f>Sug0.2[[#This Row],[HCCP7]]</f>
        <v>5</v>
      </c>
      <c r="JH63" s="15">
        <f>Sug0.2[[#This Row],[HCCP8]]</f>
        <v>9</v>
      </c>
      <c r="JI63" s="15">
        <f>Sug0.2[[#This Row],[HCCP9]]</f>
        <v>9</v>
      </c>
      <c r="JJ63" s="15">
        <f>Sug0.2[[#This Row],[HCCP10]]</f>
        <v>7</v>
      </c>
      <c r="JK63" s="15">
        <f>Sug0.2[[#This Row],[HCCP11]]</f>
        <v>9</v>
      </c>
      <c r="JL63" s="15">
        <f>Sug0.2[[#This Row],[HCCP12]]</f>
        <v>7</v>
      </c>
      <c r="JM63" s="15">
        <f>Sug0.2[[#This Row],[HCCP13]]</f>
        <v>8</v>
      </c>
      <c r="JN63" s="15">
        <f>Sug0.2[[#This Row],[HCCP14]]</f>
        <v>7</v>
      </c>
      <c r="JO63" s="15">
        <f>Sug0.2[[#This Row],[HCCP15]]</f>
        <v>16</v>
      </c>
      <c r="JP63" s="15">
        <f>Sug0.2[[#This Row],[HCCP16]]</f>
        <v>11</v>
      </c>
      <c r="JQ63" s="15">
        <f>Sug0.2[[#This Row],[HCCP17]]</f>
        <v>15</v>
      </c>
      <c r="JR63" s="15">
        <f>Sug0.2[[#This Row],[HCCP18]]</f>
        <v>17</v>
      </c>
      <c r="JS63" s="15">
        <f>Sug0.2[[#This Row],[HCCP19]]</f>
        <v>18</v>
      </c>
      <c r="JT63" s="15">
        <f>Sug0.2[[#This Row],[HCCP20]]</f>
        <v>15</v>
      </c>
      <c r="JU63" s="15">
        <f>Sug0.2[[#This Row],[HCCP21]]</f>
        <v>14</v>
      </c>
      <c r="JV63" s="15">
        <f>Sug0.2[[#This Row],[HCCP22]]</f>
        <v>17</v>
      </c>
      <c r="JW63" s="15">
        <f>Sug0.2[[#This Row],[HCCP23]]</f>
        <v>15</v>
      </c>
      <c r="JX63" s="15">
        <f>Sug0.2[[#This Row],[HCCP24]]</f>
        <v>20</v>
      </c>
      <c r="JY63" s="15">
        <f>Sug0.2[[#This Row],[HCCP25]]</f>
        <v>16</v>
      </c>
      <c r="JZ63" s="15">
        <f>Sug0.2[[#This Row],[HCCP26]]</f>
        <v>18</v>
      </c>
      <c r="KA63" s="15">
        <f>Sug0.2[[#This Row],[HCCP27]]</f>
        <v>12</v>
      </c>
      <c r="KB63" s="15">
        <f>Sug0.5[[#This Row],[HCCP2]]</f>
        <v>1</v>
      </c>
      <c r="KC63" s="15">
        <f>Sug0.5[[#This Row],[HCCP3]]</f>
        <v>5</v>
      </c>
      <c r="KD63" s="15">
        <f>Sug0.5[[#This Row],[HCCP4]]</f>
        <v>3</v>
      </c>
      <c r="KE63" s="15">
        <f>Sug0.5[[#This Row],[HCCP5]]</f>
        <v>4</v>
      </c>
      <c r="KF63" s="15">
        <f>Sug0.5[[#This Row],[HCCP6]]</f>
        <v>5</v>
      </c>
      <c r="KG63" s="15">
        <f>Sug0.5[[#This Row],[HCCP7]]</f>
        <v>5</v>
      </c>
      <c r="KH63" s="15">
        <f>Sug0.5[[#This Row],[HCCP8]]</f>
        <v>9</v>
      </c>
      <c r="KI63" s="15">
        <f>Sug0.5[[#This Row],[HCCP9]]</f>
        <v>9</v>
      </c>
      <c r="KJ63" s="15">
        <f>Sug0.5[[#This Row],[HCCP10]]</f>
        <v>7</v>
      </c>
      <c r="KK63" s="15">
        <f>Sug0.5[[#This Row],[HCCP11]]</f>
        <v>7</v>
      </c>
      <c r="KL63" s="15">
        <f>Sug0.5[[#This Row],[HCCP12]]</f>
        <v>6</v>
      </c>
      <c r="KM63" s="15">
        <f>Sug0.5[[#This Row],[HCCP13]]</f>
        <v>8</v>
      </c>
      <c r="KN63" s="15">
        <f>Sug0.5[[#This Row],[HCCP14]]</f>
        <v>6</v>
      </c>
      <c r="KO63" s="15">
        <f>Sug0.5[[#This Row],[HCCP15]]</f>
        <v>13</v>
      </c>
      <c r="KP63" s="15">
        <f>Sug0.5[[#This Row],[HCCP16]]</f>
        <v>9</v>
      </c>
      <c r="KQ63" s="15">
        <f>Sug0.5[[#This Row],[HCCP17]]</f>
        <v>14</v>
      </c>
      <c r="KR63" s="15">
        <f>Sug0.5[[#This Row],[HCCP18]]</f>
        <v>16</v>
      </c>
      <c r="KS63" s="15">
        <f>Sug0.5[[#This Row],[HCCP19]]</f>
        <v>15</v>
      </c>
      <c r="KT63" s="15">
        <f>Sug0.5[[#This Row],[HCCP20]]</f>
        <v>12</v>
      </c>
      <c r="KU63" s="15">
        <f>Sug0.5[[#This Row],[HCCP21]]</f>
        <v>12</v>
      </c>
      <c r="KV63" s="15">
        <f>Sug0.5[[#This Row],[HCCP22]]</f>
        <v>13</v>
      </c>
      <c r="KW63" s="15">
        <f>Sug0.5[[#This Row],[HCCP23]]</f>
        <v>13</v>
      </c>
      <c r="KX63" s="15">
        <f>Sug0.5[[#This Row],[HCCP24]]</f>
        <v>18</v>
      </c>
      <c r="KY63" s="15">
        <f>Sug0.5[[#This Row],[HCCP25]]</f>
        <v>14</v>
      </c>
      <c r="KZ63" s="15">
        <f>Sug0.5[[#This Row],[HCCP26]]</f>
        <v>16</v>
      </c>
      <c r="LA63" s="15">
        <f>Sug0.5[[#This Row],[HCCP27]]</f>
        <v>12</v>
      </c>
      <c r="LB63" s="15">
        <f>Reg[[#This Row],[CHDP2]]</f>
        <v>1481</v>
      </c>
      <c r="LC63" s="15">
        <f>Reg[[#This Row],[CHDP3]]</f>
        <v>1503</v>
      </c>
      <c r="LD63" s="15">
        <f>Reg[[#This Row],[CHDP4]]</f>
        <v>1544</v>
      </c>
      <c r="LE63" s="15">
        <f>Reg[[#This Row],[CHDP5]]</f>
        <v>1548</v>
      </c>
      <c r="LF63" s="15">
        <f>Reg[[#This Row],[CHDP6]]</f>
        <v>1603</v>
      </c>
      <c r="LG63" s="15">
        <f>Reg[[#This Row],[CHDP7]]</f>
        <v>1645</v>
      </c>
      <c r="LH63" s="15">
        <f>Reg[[#This Row],[CHDP8]]</f>
        <v>1647</v>
      </c>
      <c r="LI63" s="15">
        <f>Reg[[#This Row],[CHDP9]]</f>
        <v>1650</v>
      </c>
      <c r="LJ63" s="15">
        <f>Reg[[#This Row],[CHDP10]]</f>
        <v>1664</v>
      </c>
      <c r="LK63" s="15">
        <f>Reg[[#This Row],[CHDP11]]</f>
        <v>1680</v>
      </c>
      <c r="LL63" s="15">
        <f>Reg[[#This Row],[CHDP12]]</f>
        <v>1680</v>
      </c>
      <c r="LM63" s="15">
        <f>Reg[[#This Row],[CHDP13]]</f>
        <v>1737</v>
      </c>
      <c r="LN63" s="15">
        <f>Reg[[#This Row],[CHDP14]]</f>
        <v>1716</v>
      </c>
      <c r="LO63" s="15">
        <f>Reg[[#This Row],[CHDP15]]</f>
        <v>1755</v>
      </c>
      <c r="LP63" s="15">
        <f>Reg[[#This Row],[CHDP16]]</f>
        <v>1740</v>
      </c>
      <c r="LQ63" s="15">
        <f>Reg[[#This Row],[CHDP17]]</f>
        <v>1745</v>
      </c>
      <c r="LR63" s="15">
        <f>Reg[[#This Row],[CHDP18]]</f>
        <v>1732</v>
      </c>
      <c r="LS63" s="15">
        <f>Reg[[#This Row],[CHDP19]]</f>
        <v>1748</v>
      </c>
      <c r="LT63" s="15">
        <f>Reg[[#This Row],[CHDP20]]</f>
        <v>1730</v>
      </c>
      <c r="LU63" s="15">
        <f>Reg[[#This Row],[CHDP21]]</f>
        <v>1736</v>
      </c>
      <c r="LV63" s="15">
        <f>Reg[[#This Row],[CHDP22]]</f>
        <v>1757</v>
      </c>
      <c r="LW63" s="15">
        <f>Reg[[#This Row],[CHDP23]]</f>
        <v>1718</v>
      </c>
      <c r="LX63" s="15">
        <f>Reg[[#This Row],[CHDP24]]</f>
        <v>1711</v>
      </c>
      <c r="LY63" s="15">
        <f>Reg[[#This Row],[CHDP25]]</f>
        <v>1676</v>
      </c>
      <c r="LZ63" s="15">
        <f>Reg[[#This Row],[CHDP26]]</f>
        <v>1685</v>
      </c>
      <c r="MA63" s="15">
        <f>Reg[[#This Row],[CHDP27]]</f>
        <v>1661</v>
      </c>
      <c r="MB63" s="15">
        <f>Sug0.2[[#This Row],[CHDP2]]</f>
        <v>1481</v>
      </c>
      <c r="MC63" s="15">
        <f>Sug0.2[[#This Row],[CHDP3]]</f>
        <v>1503</v>
      </c>
      <c r="MD63" s="15">
        <f>Sug0.2[[#This Row],[CHDP4]]</f>
        <v>1543</v>
      </c>
      <c r="ME63" s="15">
        <f>Sug0.2[[#This Row],[CHDP5]]</f>
        <v>1546</v>
      </c>
      <c r="MF63" s="15">
        <f>Sug0.2[[#This Row],[CHDP6]]</f>
        <v>1599</v>
      </c>
      <c r="MG63" s="15">
        <f>Sug0.2[[#This Row],[CHDP7]]</f>
        <v>1641</v>
      </c>
      <c r="MH63" s="15">
        <f>Sug0.2[[#This Row],[CHDP8]]</f>
        <v>1643</v>
      </c>
      <c r="MI63" s="15">
        <f>Sug0.2[[#This Row],[CHDP9]]</f>
        <v>1646</v>
      </c>
      <c r="MJ63" s="15">
        <f>Sug0.2[[#This Row],[CHDP10]]</f>
        <v>1659</v>
      </c>
      <c r="MK63" s="15">
        <f>Sug0.2[[#This Row],[CHDP11]]</f>
        <v>1673</v>
      </c>
      <c r="ML63" s="15">
        <f>Sug0.2[[#This Row],[CHDP12]]</f>
        <v>1672</v>
      </c>
      <c r="MM63" s="15">
        <f>Sug0.2[[#This Row],[CHDP13]]</f>
        <v>1729</v>
      </c>
      <c r="MN63" s="15">
        <f>Sug0.2[[#This Row],[CHDP14]]</f>
        <v>1708</v>
      </c>
      <c r="MO63" s="15">
        <f>Sug0.2[[#This Row],[CHDP15]]</f>
        <v>1745</v>
      </c>
      <c r="MP63" s="15">
        <f>Sug0.2[[#This Row],[CHDP16]]</f>
        <v>1730</v>
      </c>
      <c r="MQ63" s="15">
        <f>Sug0.2[[#This Row],[CHDP17]]</f>
        <v>1735</v>
      </c>
      <c r="MR63" s="15">
        <f>Sug0.2[[#This Row],[CHDP18]]</f>
        <v>1721</v>
      </c>
      <c r="MS63" s="15">
        <f>Sug0.2[[#This Row],[CHDP19]]</f>
        <v>1734</v>
      </c>
      <c r="MT63" s="15">
        <f>Sug0.2[[#This Row],[CHDP20]]</f>
        <v>1710</v>
      </c>
      <c r="MU63" s="15">
        <f>Sug0.2[[#This Row],[CHDP21]]</f>
        <v>1716</v>
      </c>
      <c r="MV63" s="15">
        <f>Sug0.2[[#This Row],[CHDP22]]</f>
        <v>1739</v>
      </c>
      <c r="MW63" s="15">
        <f>Sug0.2[[#This Row],[CHDP23]]</f>
        <v>1703</v>
      </c>
      <c r="MX63" s="15">
        <f>Sug0.2[[#This Row],[CHDP24]]</f>
        <v>1699</v>
      </c>
      <c r="MY63" s="15">
        <f>Sug0.2[[#This Row],[CHDP25]]</f>
        <v>1664</v>
      </c>
      <c r="MZ63" s="15">
        <f>Sug0.2[[#This Row],[CHDP26]]</f>
        <v>1675</v>
      </c>
      <c r="NA63" s="15">
        <f>Sug0.2[[#This Row],[CHDP27]]</f>
        <v>1649</v>
      </c>
      <c r="NB63" s="15">
        <f>Sug0.5[[#This Row],[CHDP2]]</f>
        <v>1481</v>
      </c>
      <c r="NC63" s="15">
        <f>Sug0.5[[#This Row],[CHDP3]]</f>
        <v>1503</v>
      </c>
      <c r="ND63" s="15">
        <f>Sug0.5[[#This Row],[CHDP4]]</f>
        <v>1543</v>
      </c>
      <c r="NE63" s="15">
        <f>Sug0.5[[#This Row],[CHDP5]]</f>
        <v>1545</v>
      </c>
      <c r="NF63" s="15">
        <f>Sug0.5[[#This Row],[CHDP6]]</f>
        <v>1597</v>
      </c>
      <c r="NG63" s="15">
        <f>Sug0.5[[#This Row],[CHDP7]]</f>
        <v>1634</v>
      </c>
      <c r="NH63" s="15">
        <f>Sug0.5[[#This Row],[CHDP8]]</f>
        <v>1636</v>
      </c>
      <c r="NI63" s="15">
        <f>Sug0.5[[#This Row],[CHDP9]]</f>
        <v>1638</v>
      </c>
      <c r="NJ63" s="15">
        <f>Sug0.5[[#This Row],[CHDP10]]</f>
        <v>1648</v>
      </c>
      <c r="NK63" s="15">
        <f>Sug0.5[[#This Row],[CHDP11]]</f>
        <v>1659</v>
      </c>
      <c r="NL63" s="15">
        <f>Sug0.5[[#This Row],[CHDP12]]</f>
        <v>1658</v>
      </c>
      <c r="NM63" s="15">
        <f>Sug0.5[[#This Row],[CHDP13]]</f>
        <v>1718</v>
      </c>
      <c r="NN63" s="15">
        <f>Sug0.5[[#This Row],[CHDP14]]</f>
        <v>1694</v>
      </c>
      <c r="NO63" s="15">
        <f>Sug0.5[[#This Row],[CHDP15]]</f>
        <v>1729</v>
      </c>
      <c r="NP63" s="15">
        <f>Sug0.5[[#This Row],[CHDP16]]</f>
        <v>1714</v>
      </c>
      <c r="NQ63" s="15">
        <f>Sug0.5[[#This Row],[CHDP17]]</f>
        <v>1717</v>
      </c>
      <c r="NR63" s="15">
        <f>Sug0.5[[#This Row],[CHDP18]]</f>
        <v>1707</v>
      </c>
      <c r="NS63" s="15">
        <f>Sug0.5[[#This Row],[CHDP19]]</f>
        <v>1718</v>
      </c>
      <c r="NT63" s="15">
        <f>Sug0.5[[#This Row],[CHDP20]]</f>
        <v>1697</v>
      </c>
      <c r="NU63" s="15">
        <f>Sug0.5[[#This Row],[CHDP21]]</f>
        <v>1699</v>
      </c>
      <c r="NV63" s="15">
        <f>Sug0.5[[#This Row],[CHDP22]]</f>
        <v>1723</v>
      </c>
      <c r="NW63" s="15">
        <f>Sug0.5[[#This Row],[CHDP23]]</f>
        <v>1691</v>
      </c>
      <c r="NX63" s="15">
        <f>Sug0.5[[#This Row],[CHDP24]]</f>
        <v>1682</v>
      </c>
      <c r="NY63" s="15">
        <f>Sug0.5[[#This Row],[CHDP25]]</f>
        <v>1645</v>
      </c>
      <c r="NZ63" s="15">
        <f>Sug0.5[[#This Row],[CHDP26]]</f>
        <v>1653</v>
      </c>
      <c r="OA63" s="15">
        <f>Sug0.5[[#This Row],[CHDP27]]</f>
        <v>1631</v>
      </c>
      <c r="OB63" s="15">
        <f>Reg[[#This Row],[T2DP2]]</f>
        <v>2113</v>
      </c>
      <c r="OC63" s="15">
        <f>Reg[[#This Row],[T2DP3]]</f>
        <v>2318</v>
      </c>
      <c r="OD63" s="15">
        <f>Reg[[#This Row],[T2DP4]]</f>
        <v>2521</v>
      </c>
      <c r="OE63" s="15">
        <f>Reg[[#This Row],[T2DP5]]</f>
        <v>2749</v>
      </c>
      <c r="OF63" s="15">
        <f>Reg[[#This Row],[T2DP6]]</f>
        <v>2955</v>
      </c>
      <c r="OG63" s="15">
        <f>Reg[[#This Row],[T2DP7]]</f>
        <v>3158</v>
      </c>
      <c r="OH63" s="15">
        <f>Reg[[#This Row],[T2DP8]]</f>
        <v>3344</v>
      </c>
      <c r="OI63" s="15">
        <f>Reg[[#This Row],[T2DP9]]</f>
        <v>3510</v>
      </c>
      <c r="OJ63" s="15">
        <f>Reg[[#This Row],[T2DP10]]</f>
        <v>3670</v>
      </c>
      <c r="OK63" s="15">
        <f>Reg[[#This Row],[T2DP11]]</f>
        <v>3788</v>
      </c>
      <c r="OL63" s="15">
        <f>Reg[[#This Row],[T2DP12]]</f>
        <v>3927</v>
      </c>
      <c r="OM63" s="15">
        <f>Reg[[#This Row],[T2DP13]]</f>
        <v>4054</v>
      </c>
      <c r="ON63" s="15">
        <f>Reg[[#This Row],[T2DP14]]</f>
        <v>4198</v>
      </c>
      <c r="OO63" s="15">
        <f>Reg[[#This Row],[T2DP15]]</f>
        <v>4340</v>
      </c>
      <c r="OP63" s="15">
        <f>Reg[[#This Row],[T2DP16]]</f>
        <v>4447</v>
      </c>
      <c r="OQ63" s="15">
        <f>Reg[[#This Row],[T2DP17]]</f>
        <v>4563</v>
      </c>
      <c r="OR63" s="15">
        <f>Reg[[#This Row],[T2DP18]]</f>
        <v>4661</v>
      </c>
      <c r="OS63" s="15">
        <f>Reg[[#This Row],[T2DP19]]</f>
        <v>4733</v>
      </c>
      <c r="OT63" s="15">
        <f>Reg[[#This Row],[T2DP20]]</f>
        <v>4792</v>
      </c>
      <c r="OU63" s="15">
        <f>Reg[[#This Row],[T2DP21]]</f>
        <v>4875</v>
      </c>
      <c r="OV63" s="15">
        <f>Reg[[#This Row],[T2DP22]]</f>
        <v>4933</v>
      </c>
      <c r="OW63" s="15">
        <f>Reg[[#This Row],[T2DP23]]</f>
        <v>4967</v>
      </c>
      <c r="OX63" s="15">
        <f>Reg[[#This Row],[T2DP24]]</f>
        <v>5032</v>
      </c>
      <c r="OY63" s="15">
        <f>Reg[[#This Row],[T2DP25]]</f>
        <v>5066</v>
      </c>
      <c r="OZ63" s="15">
        <f>Reg[[#This Row],[T2DP26]]</f>
        <v>5119</v>
      </c>
      <c r="PA63" s="15">
        <f>Reg[[#This Row],[T2DP27]]</f>
        <v>5137</v>
      </c>
      <c r="PB63" s="15">
        <f>Sug0.2[[#This Row],[T2DP2]]</f>
        <v>2113</v>
      </c>
      <c r="PC63" s="15">
        <f>Sug0.2[[#This Row],[T2DP3]]</f>
        <v>2318</v>
      </c>
      <c r="PD63" s="15">
        <f>Sug0.2[[#This Row],[T2DP4]]</f>
        <v>2520</v>
      </c>
      <c r="PE63" s="15">
        <f>Sug0.2[[#This Row],[T2DP5]]</f>
        <v>2747</v>
      </c>
      <c r="PF63" s="15">
        <f>Sug0.2[[#This Row],[T2DP6]]</f>
        <v>2949</v>
      </c>
      <c r="PG63" s="15">
        <f>Sug0.2[[#This Row],[T2DP7]]</f>
        <v>3151</v>
      </c>
      <c r="PH63" s="15">
        <f>Sug0.2[[#This Row],[T2DP8]]</f>
        <v>3335</v>
      </c>
      <c r="PI63" s="15">
        <f>Sug0.2[[#This Row],[T2DP9]]</f>
        <v>3502</v>
      </c>
      <c r="PJ63" s="15">
        <f>Sug0.2[[#This Row],[T2DP10]]</f>
        <v>3657</v>
      </c>
      <c r="PK63" s="15">
        <f>Sug0.2[[#This Row],[T2DP11]]</f>
        <v>3774</v>
      </c>
      <c r="PL63" s="15">
        <f>Sug0.2[[#This Row],[T2DP12]]</f>
        <v>3910</v>
      </c>
      <c r="PM63" s="15">
        <f>Sug0.2[[#This Row],[T2DP13]]</f>
        <v>4032</v>
      </c>
      <c r="PN63" s="15">
        <f>Sug0.2[[#This Row],[T2DP14]]</f>
        <v>4171</v>
      </c>
      <c r="PO63" s="15">
        <f>Sug0.2[[#This Row],[T2DP15]]</f>
        <v>4310</v>
      </c>
      <c r="PP63" s="15">
        <f>Sug0.2[[#This Row],[T2DP16]]</f>
        <v>4414</v>
      </c>
      <c r="PQ63" s="15">
        <f>Sug0.2[[#This Row],[T2DP17]]</f>
        <v>4523</v>
      </c>
      <c r="PR63" s="15">
        <f>Sug0.2[[#This Row],[T2DP18]]</f>
        <v>4616</v>
      </c>
      <c r="PS63" s="15">
        <f>Sug0.2[[#This Row],[T2DP19]]</f>
        <v>4689</v>
      </c>
      <c r="PT63" s="15">
        <f>Sug0.2[[#This Row],[T2DP20]]</f>
        <v>4746</v>
      </c>
      <c r="PU63" s="15">
        <f>Sug0.2[[#This Row],[T2DP21]]</f>
        <v>4820</v>
      </c>
      <c r="PV63" s="15">
        <f>Sug0.2[[#This Row],[T2DP22]]</f>
        <v>4879</v>
      </c>
      <c r="PW63" s="15">
        <f>Sug0.2[[#This Row],[T2DP23]]</f>
        <v>4914</v>
      </c>
      <c r="PX63" s="15">
        <f>Sug0.2[[#This Row],[T2DP24]]</f>
        <v>4980</v>
      </c>
      <c r="PY63" s="15">
        <f>Sug0.2[[#This Row],[T2DP25]]</f>
        <v>5012</v>
      </c>
      <c r="PZ63" s="15">
        <f>Sug0.2[[#This Row],[T2DP26]]</f>
        <v>5064</v>
      </c>
      <c r="QA63" s="15">
        <f>Sug0.2[[#This Row],[T2DP27]]</f>
        <v>5072</v>
      </c>
      <c r="QB63" s="15">
        <f>Sug0.5[[#This Row],[T2DP2]]</f>
        <v>2113</v>
      </c>
      <c r="QC63" s="15">
        <f>Sug0.5[[#This Row],[T2DP3]]</f>
        <v>2318</v>
      </c>
      <c r="QD63" s="15">
        <f>Sug0.5[[#This Row],[T2DP4]]</f>
        <v>2519</v>
      </c>
      <c r="QE63" s="15">
        <f>Sug0.5[[#This Row],[T2DP5]]</f>
        <v>2742</v>
      </c>
      <c r="QF63" s="15">
        <f>Sug0.5[[#This Row],[T2DP6]]</f>
        <v>2941</v>
      </c>
      <c r="QG63" s="15">
        <f>Sug0.5[[#This Row],[T2DP7]]</f>
        <v>3137</v>
      </c>
      <c r="QH63" s="15">
        <f>Sug0.5[[#This Row],[T2DP8]]</f>
        <v>3317</v>
      </c>
      <c r="QI63" s="15">
        <f>Sug0.5[[#This Row],[T2DP9]]</f>
        <v>3478</v>
      </c>
      <c r="QJ63" s="15">
        <f>Sug0.5[[#This Row],[T2DP10]]</f>
        <v>3628</v>
      </c>
      <c r="QK63" s="15">
        <f>Sug0.5[[#This Row],[T2DP11]]</f>
        <v>3742</v>
      </c>
      <c r="QL63" s="15">
        <f>Sug0.5[[#This Row],[T2DP12]]</f>
        <v>3877</v>
      </c>
      <c r="QM63" s="15">
        <f>Sug0.5[[#This Row],[T2DP13]]</f>
        <v>4000</v>
      </c>
      <c r="QN63" s="15">
        <f>Sug0.5[[#This Row],[T2DP14]]</f>
        <v>4136</v>
      </c>
      <c r="QO63" s="15">
        <f>Sug0.5[[#This Row],[T2DP15]]</f>
        <v>4268</v>
      </c>
      <c r="QP63" s="15">
        <f>Sug0.5[[#This Row],[T2DP16]]</f>
        <v>4365</v>
      </c>
      <c r="QQ63" s="15">
        <f>Sug0.5[[#This Row],[T2DP17]]</f>
        <v>4475</v>
      </c>
      <c r="QR63" s="15">
        <f>Sug0.5[[#This Row],[T2DP18]]</f>
        <v>4561</v>
      </c>
      <c r="QS63" s="15">
        <f>Sug0.5[[#This Row],[T2DP19]]</f>
        <v>4627</v>
      </c>
      <c r="QT63" s="15">
        <f>Sug0.5[[#This Row],[T2DP20]]</f>
        <v>4680</v>
      </c>
      <c r="QU63" s="15">
        <f>Sug0.5[[#This Row],[T2DP21]]</f>
        <v>4754</v>
      </c>
      <c r="QV63" s="15">
        <f>Sug0.5[[#This Row],[T2DP22]]</f>
        <v>4809</v>
      </c>
      <c r="QW63" s="15">
        <f>Sug0.5[[#This Row],[T2DP23]]</f>
        <v>4845</v>
      </c>
      <c r="QX63" s="15">
        <f>Sug0.5[[#This Row],[T2DP24]]</f>
        <v>4902</v>
      </c>
      <c r="QY63" s="15">
        <f>Sug0.5[[#This Row],[T2DP25]]</f>
        <v>4933</v>
      </c>
      <c r="QZ63" s="15">
        <f>Sug0.5[[#This Row],[T2DP26]]</f>
        <v>4975</v>
      </c>
      <c r="RA63" s="15">
        <f>Sug0.5[[#This Row],[T2DP27]]</f>
        <v>4982</v>
      </c>
      <c r="RB63" s="15">
        <f>Reg[[#This Row],[OVEP2]]</f>
        <v>7531</v>
      </c>
      <c r="RC63" s="15">
        <f>Reg[[#This Row],[OVEP3]]</f>
        <v>7792</v>
      </c>
      <c r="RD63" s="15">
        <f>Reg[[#This Row],[OVEP4]]</f>
        <v>7991</v>
      </c>
      <c r="RE63" s="15">
        <f>Reg[[#This Row],[OVEP5]]</f>
        <v>8186</v>
      </c>
      <c r="RF63" s="15">
        <f>Reg[[#This Row],[OVEP6]]</f>
        <v>8374</v>
      </c>
      <c r="RG63" s="15">
        <f>Reg[[#This Row],[OVEP7]]</f>
        <v>8479</v>
      </c>
      <c r="RH63" s="15">
        <f>Reg[[#This Row],[OVEP8]]</f>
        <v>8551</v>
      </c>
      <c r="RI63" s="15">
        <f>Reg[[#This Row],[OVEP9]]</f>
        <v>8625</v>
      </c>
      <c r="RJ63" s="15">
        <f>Reg[[#This Row],[OVEP10]]</f>
        <v>8670</v>
      </c>
      <c r="RK63" s="15">
        <f>Reg[[#This Row],[OVEP11]]</f>
        <v>8679</v>
      </c>
      <c r="RL63" s="15">
        <f>Reg[[#This Row],[OVEP12]]</f>
        <v>8693</v>
      </c>
      <c r="RM63" s="15">
        <f>Reg[[#This Row],[OVEP13]]</f>
        <v>8750</v>
      </c>
      <c r="RN63" s="15">
        <f>Reg[[#This Row],[OVEP14]]</f>
        <v>8761</v>
      </c>
      <c r="RO63" s="15">
        <f>Reg[[#This Row],[OVEP15]]</f>
        <v>8816</v>
      </c>
      <c r="RP63" s="15">
        <f>Reg[[#This Row],[OVEP16]]</f>
        <v>8868</v>
      </c>
      <c r="RQ63" s="15">
        <f>Reg[[#This Row],[OVEP17]]</f>
        <v>8910</v>
      </c>
      <c r="RR63" s="15">
        <f>Reg[[#This Row],[OVEP18]]</f>
        <v>8893</v>
      </c>
      <c r="RS63" s="15">
        <f>Reg[[#This Row],[OVEP19]]</f>
        <v>8865</v>
      </c>
      <c r="RT63" s="15">
        <f>Reg[[#This Row],[OVEP20]]</f>
        <v>8861</v>
      </c>
      <c r="RU63" s="15">
        <f>Reg[[#This Row],[OVEP21]]</f>
        <v>8865</v>
      </c>
      <c r="RV63" s="15">
        <f>Reg[[#This Row],[OVEP22]]</f>
        <v>8935</v>
      </c>
      <c r="RW63" s="15">
        <f>Reg[[#This Row],[OVEP23]]</f>
        <v>8963</v>
      </c>
      <c r="RX63" s="15">
        <f>Reg[[#This Row],[OVEP24]]</f>
        <v>8927</v>
      </c>
      <c r="RY63" s="15">
        <f>Reg[[#This Row],[OVEP25]]</f>
        <v>8926</v>
      </c>
      <c r="RZ63" s="15">
        <f>Reg[[#This Row],[OVEP26]]</f>
        <v>8929</v>
      </c>
      <c r="SA63" s="15">
        <f>Reg[[#This Row],[OVEP27]]</f>
        <v>8923</v>
      </c>
      <c r="SB63" s="15">
        <f>Sug0.2[[#This Row],[OVEP2]]</f>
        <v>7531</v>
      </c>
      <c r="SC63" s="15">
        <f>Sug0.2[[#This Row],[OVEP3]]</f>
        <v>7784</v>
      </c>
      <c r="SD63" s="15">
        <f>Sug0.2[[#This Row],[OVEP4]]</f>
        <v>7973</v>
      </c>
      <c r="SE63" s="15">
        <f>Sug0.2[[#This Row],[OVEP5]]</f>
        <v>8165</v>
      </c>
      <c r="SF63" s="15">
        <f>Sug0.2[[#This Row],[OVEP6]]</f>
        <v>8342</v>
      </c>
      <c r="SG63" s="15">
        <f>Sug0.2[[#This Row],[OVEP7]]</f>
        <v>8454</v>
      </c>
      <c r="SH63" s="15">
        <f>Sug0.2[[#This Row],[OVEP8]]</f>
        <v>8536</v>
      </c>
      <c r="SI63" s="15">
        <f>Sug0.2[[#This Row],[OVEP9]]</f>
        <v>8614</v>
      </c>
      <c r="SJ63" s="15">
        <f>Sug0.2[[#This Row],[OVEP10]]</f>
        <v>8656</v>
      </c>
      <c r="SK63" s="15">
        <f>Sug0.2[[#This Row],[OVEP11]]</f>
        <v>8659</v>
      </c>
      <c r="SL63" s="15">
        <f>Sug0.2[[#This Row],[OVEP12]]</f>
        <v>8666</v>
      </c>
      <c r="SM63" s="15">
        <f>Sug0.2[[#This Row],[OVEP13]]</f>
        <v>8721</v>
      </c>
      <c r="SN63" s="15">
        <f>Sug0.2[[#This Row],[OVEP14]]</f>
        <v>8743</v>
      </c>
      <c r="SO63" s="15">
        <f>Sug0.2[[#This Row],[OVEP15]]</f>
        <v>8794</v>
      </c>
      <c r="SP63" s="15">
        <f>Sug0.2[[#This Row],[OVEP16]]</f>
        <v>8843</v>
      </c>
      <c r="SQ63" s="15">
        <f>Sug0.2[[#This Row],[OVEP17]]</f>
        <v>8879</v>
      </c>
      <c r="SR63" s="15">
        <f>Sug0.2[[#This Row],[OVEP18]]</f>
        <v>8882</v>
      </c>
      <c r="SS63" s="15">
        <f>Sug0.2[[#This Row],[OVEP19]]</f>
        <v>8853</v>
      </c>
      <c r="ST63" s="15">
        <f>Sug0.2[[#This Row],[OVEP20]]</f>
        <v>8860</v>
      </c>
      <c r="SU63" s="15">
        <f>Sug0.2[[#This Row],[OVEP21]]</f>
        <v>8875</v>
      </c>
      <c r="SV63" s="15">
        <f>Sug0.2[[#This Row],[OVEP22]]</f>
        <v>8940</v>
      </c>
      <c r="SW63" s="15">
        <f>Sug0.2[[#This Row],[OVEP23]]</f>
        <v>8964</v>
      </c>
      <c r="SX63" s="15">
        <f>Sug0.2[[#This Row],[OVEP24]]</f>
        <v>8934</v>
      </c>
      <c r="SY63" s="15">
        <f>Sug0.2[[#This Row],[OVEP25]]</f>
        <v>8939</v>
      </c>
      <c r="SZ63" s="15">
        <f>Sug0.2[[#This Row],[OVEP26]]</f>
        <v>8934</v>
      </c>
      <c r="TA63" s="15">
        <f>Sug0.2[[#This Row],[OVEP27]]</f>
        <v>8925</v>
      </c>
      <c r="TB63" s="15">
        <f>Sug0.5[[#This Row],[OVEP2]]</f>
        <v>7531</v>
      </c>
      <c r="TC63" s="15">
        <f>Sug0.5[[#This Row],[OVEP3]]</f>
        <v>7774</v>
      </c>
      <c r="TD63" s="15">
        <f>Sug0.5[[#This Row],[OVEP4]]</f>
        <v>7945</v>
      </c>
      <c r="TE63" s="15">
        <f>Sug0.5[[#This Row],[OVEP5]]</f>
        <v>8135</v>
      </c>
      <c r="TF63" s="15">
        <f>Sug0.5[[#This Row],[OVEP6]]</f>
        <v>8301</v>
      </c>
      <c r="TG63" s="15">
        <f>Sug0.5[[#This Row],[OVEP7]]</f>
        <v>8419</v>
      </c>
      <c r="TH63" s="15">
        <f>Sug0.5[[#This Row],[OVEP8]]</f>
        <v>8484</v>
      </c>
      <c r="TI63" s="15">
        <f>Sug0.5[[#This Row],[OVEP9]]</f>
        <v>8569</v>
      </c>
      <c r="TJ63" s="15">
        <f>Sug0.5[[#This Row],[OVEP10]]</f>
        <v>8632</v>
      </c>
      <c r="TK63" s="15">
        <f>Sug0.5[[#This Row],[OVEP11]]</f>
        <v>8621</v>
      </c>
      <c r="TL63" s="15">
        <f>Sug0.5[[#This Row],[OVEP12]]</f>
        <v>8636</v>
      </c>
      <c r="TM63" s="15">
        <f>Sug0.5[[#This Row],[OVEP13]]</f>
        <v>8717</v>
      </c>
      <c r="TN63" s="15">
        <f>Sug0.5[[#This Row],[OVEP14]]</f>
        <v>8738</v>
      </c>
      <c r="TO63" s="15">
        <f>Sug0.5[[#This Row],[OVEP15]]</f>
        <v>8788</v>
      </c>
      <c r="TP63" s="15">
        <f>Sug0.5[[#This Row],[OVEP16]]</f>
        <v>8825</v>
      </c>
      <c r="TQ63" s="15">
        <f>Sug0.5[[#This Row],[OVEP17]]</f>
        <v>8877</v>
      </c>
      <c r="TR63" s="15">
        <f>Sug0.5[[#This Row],[OVEP18]]</f>
        <v>8879</v>
      </c>
      <c r="TS63" s="15">
        <f>Sug0.5[[#This Row],[OVEP19]]</f>
        <v>8818</v>
      </c>
      <c r="TT63" s="15">
        <f>Sug0.5[[#This Row],[OVEP20]]</f>
        <v>8830</v>
      </c>
      <c r="TU63" s="15">
        <f>Sug0.5[[#This Row],[OVEP21]]</f>
        <v>8850</v>
      </c>
      <c r="TV63" s="15">
        <f>Sug0.5[[#This Row],[OVEP22]]</f>
        <v>8915</v>
      </c>
      <c r="TW63" s="15">
        <f>Sug0.5[[#This Row],[OVEP23]]</f>
        <v>8940</v>
      </c>
      <c r="TX63" s="15">
        <f>Sug0.5[[#This Row],[OVEP24]]</f>
        <v>8954</v>
      </c>
      <c r="TY63" s="15">
        <f>Sug0.5[[#This Row],[OVEP25]]</f>
        <v>8963</v>
      </c>
      <c r="TZ63" s="15">
        <f>Sug0.5[[#This Row],[OVEP26]]</f>
        <v>8952</v>
      </c>
      <c r="UA63" s="15">
        <f>Sug0.5[[#This Row],[OVEP27]]</f>
        <v>8930</v>
      </c>
      <c r="UB63" s="15">
        <f>Reg[[#This Row],[OBEP2]]</f>
        <v>8397</v>
      </c>
      <c r="UC63" s="15">
        <f>Reg[[#This Row],[OBEP3]]</f>
        <v>8354</v>
      </c>
      <c r="UD63" s="15">
        <f>Reg[[#This Row],[OBEP4]]</f>
        <v>8320</v>
      </c>
      <c r="UE63" s="15">
        <f>Reg[[#This Row],[OBEP5]]</f>
        <v>8302</v>
      </c>
      <c r="UF63" s="15">
        <f>Reg[[#This Row],[OBEP6]]</f>
        <v>8274</v>
      </c>
      <c r="UG63" s="15">
        <f>Reg[[#This Row],[OBEP7]]</f>
        <v>8267</v>
      </c>
      <c r="UH63" s="15">
        <f>Reg[[#This Row],[OBEP8]]</f>
        <v>8280</v>
      </c>
      <c r="UI63" s="15">
        <f>Reg[[#This Row],[OBEP9]]</f>
        <v>8244</v>
      </c>
      <c r="UJ63" s="15">
        <f>Reg[[#This Row],[OBEP10]]</f>
        <v>8276</v>
      </c>
      <c r="UK63" s="15">
        <f>Reg[[#This Row],[OBEP11]]</f>
        <v>8288</v>
      </c>
      <c r="UL63" s="15">
        <f>Reg[[#This Row],[OBEP12]]</f>
        <v>8274</v>
      </c>
      <c r="UM63" s="15">
        <f>Reg[[#This Row],[OBEP13]]</f>
        <v>8265</v>
      </c>
      <c r="UN63" s="15">
        <f>Reg[[#This Row],[OBEP14]]</f>
        <v>8320</v>
      </c>
      <c r="UO63" s="15">
        <f>Reg[[#This Row],[OBEP15]]</f>
        <v>8307</v>
      </c>
      <c r="UP63" s="15">
        <f>Reg[[#This Row],[OBEP16]]</f>
        <v>8250</v>
      </c>
      <c r="UQ63" s="15">
        <f>Reg[[#This Row],[OBEP17]]</f>
        <v>8190</v>
      </c>
      <c r="UR63" s="15">
        <f>Reg[[#This Row],[OBEP18]]</f>
        <v>8231</v>
      </c>
      <c r="US63" s="15">
        <f>Reg[[#This Row],[OBEP19]]</f>
        <v>8219</v>
      </c>
      <c r="UT63" s="15">
        <f>Reg[[#This Row],[OBEP20]]</f>
        <v>8222</v>
      </c>
      <c r="UU63" s="15">
        <f>Reg[[#This Row],[OBEP21]]</f>
        <v>8231</v>
      </c>
      <c r="UV63" s="15">
        <f>Reg[[#This Row],[OBEP22]]</f>
        <v>8186</v>
      </c>
      <c r="UW63" s="15">
        <f>Reg[[#This Row],[OBEP23]]</f>
        <v>8149</v>
      </c>
      <c r="UX63" s="15">
        <f>Reg[[#This Row],[OBEP24]]</f>
        <v>8182</v>
      </c>
      <c r="UY63" s="15">
        <f>Reg[[#This Row],[OBEP25]]</f>
        <v>8108</v>
      </c>
      <c r="UZ63" s="15">
        <f>Reg[[#This Row],[OBEP26]]</f>
        <v>8084</v>
      </c>
      <c r="VA63" s="15">
        <f>Reg[[#This Row],[OBEP27]]</f>
        <v>8086</v>
      </c>
      <c r="VB63" s="15">
        <f>Sug0.2[[#This Row],[OBEP2]]</f>
        <v>8397</v>
      </c>
      <c r="VC63" s="15">
        <f>Sug0.2[[#This Row],[OBEP3]]</f>
        <v>8349</v>
      </c>
      <c r="VD63" s="15">
        <f>Sug0.2[[#This Row],[OBEP4]]</f>
        <v>8312</v>
      </c>
      <c r="VE63" s="15">
        <f>Sug0.2[[#This Row],[OBEP5]]</f>
        <v>8282</v>
      </c>
      <c r="VF63" s="15">
        <f>Sug0.2[[#This Row],[OBEP6]]</f>
        <v>8253</v>
      </c>
      <c r="VG63" s="15">
        <f>Sug0.2[[#This Row],[OBEP7]]</f>
        <v>8238</v>
      </c>
      <c r="VH63" s="15">
        <f>Sug0.2[[#This Row],[OBEP8]]</f>
        <v>8237</v>
      </c>
      <c r="VI63" s="15">
        <f>Sug0.2[[#This Row],[OBEP9]]</f>
        <v>8196</v>
      </c>
      <c r="VJ63" s="15">
        <f>Sug0.2[[#This Row],[OBEP10]]</f>
        <v>8225</v>
      </c>
      <c r="VK63" s="15">
        <f>Sug0.2[[#This Row],[OBEP11]]</f>
        <v>8234</v>
      </c>
      <c r="VL63" s="15">
        <f>Sug0.2[[#This Row],[OBEP12]]</f>
        <v>8217</v>
      </c>
      <c r="VM63" s="15">
        <f>Sug0.2[[#This Row],[OBEP13]]</f>
        <v>8203</v>
      </c>
      <c r="VN63" s="15">
        <f>Sug0.2[[#This Row],[OBEP14]]</f>
        <v>8249</v>
      </c>
      <c r="VO63" s="15">
        <f>Sug0.2[[#This Row],[OBEP15]]</f>
        <v>8233</v>
      </c>
      <c r="VP63" s="15">
        <f>Sug0.2[[#This Row],[OBEP16]]</f>
        <v>8171</v>
      </c>
      <c r="VQ63" s="15">
        <f>Sug0.2[[#This Row],[OBEP17]]</f>
        <v>8105</v>
      </c>
      <c r="VR63" s="15">
        <f>Sug0.2[[#This Row],[OBEP18]]</f>
        <v>8136</v>
      </c>
      <c r="VS63" s="15">
        <f>Sug0.2[[#This Row],[OBEP19]]</f>
        <v>8130</v>
      </c>
      <c r="VT63" s="15">
        <f>Sug0.2[[#This Row],[OBEP20]]</f>
        <v>8123</v>
      </c>
      <c r="VU63" s="15">
        <f>Sug0.2[[#This Row],[OBEP21]]</f>
        <v>8123</v>
      </c>
      <c r="VV63" s="15">
        <f>Sug0.2[[#This Row],[OBEP22]]</f>
        <v>8083</v>
      </c>
      <c r="VW63" s="15">
        <f>Sug0.2[[#This Row],[OBEP23]]</f>
        <v>8046</v>
      </c>
      <c r="VX63" s="15">
        <f>Sug0.2[[#This Row],[OBEP24]]</f>
        <v>8073</v>
      </c>
      <c r="VY63" s="15">
        <f>Sug0.2[[#This Row],[OBEP25]]</f>
        <v>8000</v>
      </c>
      <c r="VZ63" s="15">
        <f>Sug0.2[[#This Row],[OBEP26]]</f>
        <v>7974</v>
      </c>
      <c r="WA63" s="15">
        <f>Sug0.2[[#This Row],[OBEP27]]</f>
        <v>7965</v>
      </c>
      <c r="WB63" s="15">
        <f>Sug0.5[[#This Row],[OBEP2]]</f>
        <v>8397</v>
      </c>
      <c r="WC63" s="15">
        <f>Sug0.5[[#This Row],[OBEP3]]</f>
        <v>8331</v>
      </c>
      <c r="WD63" s="15">
        <f>Sug0.5[[#This Row],[OBEP4]]</f>
        <v>8287</v>
      </c>
      <c r="WE63" s="15">
        <f>Sug0.5[[#This Row],[OBEP5]]</f>
        <v>8244</v>
      </c>
      <c r="WF63" s="15">
        <f>Sug0.5[[#This Row],[OBEP6]]</f>
        <v>8208</v>
      </c>
      <c r="WG63" s="15">
        <f>Sug0.5[[#This Row],[OBEP7]]</f>
        <v>8176</v>
      </c>
      <c r="WH63" s="15">
        <f>Sug0.5[[#This Row],[OBEP8]]</f>
        <v>8165</v>
      </c>
      <c r="WI63" s="15">
        <f>Sug0.5[[#This Row],[OBEP9]]</f>
        <v>8111</v>
      </c>
      <c r="WJ63" s="15">
        <f>Sug0.5[[#This Row],[OBEP10]]</f>
        <v>8125</v>
      </c>
      <c r="WK63" s="15">
        <f>Sug0.5[[#This Row],[OBEP11]]</f>
        <v>8132</v>
      </c>
      <c r="WL63" s="15">
        <f>Sug0.5[[#This Row],[OBEP12]]</f>
        <v>8105</v>
      </c>
      <c r="WM63" s="15">
        <f>Sug0.5[[#This Row],[OBEP13]]</f>
        <v>8063</v>
      </c>
      <c r="WN63" s="15">
        <f>Sug0.5[[#This Row],[OBEP14]]</f>
        <v>8098</v>
      </c>
      <c r="WO63" s="15">
        <f>Sug0.5[[#This Row],[OBEP15]]</f>
        <v>8077</v>
      </c>
      <c r="WP63" s="15">
        <f>Sug0.5[[#This Row],[OBEP16]]</f>
        <v>8013</v>
      </c>
      <c r="WQ63" s="15">
        <f>Sug0.5[[#This Row],[OBEP17]]</f>
        <v>7939</v>
      </c>
      <c r="WR63" s="15">
        <f>Sug0.5[[#This Row],[OBEP18]]</f>
        <v>7967</v>
      </c>
      <c r="WS63" s="15">
        <f>Sug0.5[[#This Row],[OBEP19]]</f>
        <v>7964</v>
      </c>
      <c r="WT63" s="15">
        <f>Sug0.5[[#This Row],[OBEP20]]</f>
        <v>7954</v>
      </c>
      <c r="WU63" s="15">
        <f>Sug0.5[[#This Row],[OBEP21]]</f>
        <v>7943</v>
      </c>
      <c r="WV63" s="15">
        <f>Sug0.5[[#This Row],[OBEP22]]</f>
        <v>7898</v>
      </c>
      <c r="WW63" s="15">
        <f>Sug0.5[[#This Row],[OBEP23]]</f>
        <v>7852</v>
      </c>
      <c r="WX63" s="15">
        <f>Sug0.5[[#This Row],[OBEP24]]</f>
        <v>7860</v>
      </c>
      <c r="WY63" s="15">
        <f>Sug0.5[[#This Row],[OBEP25]]</f>
        <v>7789</v>
      </c>
      <c r="WZ63" s="15">
        <f>Sug0.5[[#This Row],[OBEP26]]</f>
        <v>7757</v>
      </c>
      <c r="XA63" s="15">
        <f>Sug0.5[[#This Row],[OBEP27]]</f>
        <v>7743</v>
      </c>
    </row>
    <row r="64" spans="2:625" x14ac:dyDescent="0.25">
      <c r="B64" s="11">
        <f>Reg[[#This Row],[STEP2]]</f>
        <v>5031</v>
      </c>
      <c r="C64" s="11">
        <f>Reg[[#This Row],[STEP3]]</f>
        <v>5368</v>
      </c>
      <c r="D64" s="11">
        <f>Reg[[#This Row],[STEP4]]</f>
        <v>5646</v>
      </c>
      <c r="E64" s="11">
        <f>Reg[[#This Row],[STEP5]]</f>
        <v>5876</v>
      </c>
      <c r="F64" s="11">
        <f>Reg[[#This Row],[STEP6]]</f>
        <v>6079</v>
      </c>
      <c r="G64" s="11">
        <f>Reg[[#This Row],[STEP7]]</f>
        <v>6304</v>
      </c>
      <c r="H64" s="11">
        <f>Reg[[#This Row],[STEP8]]</f>
        <v>6478</v>
      </c>
      <c r="I64" s="11">
        <f>Reg[[#This Row],[STEP9]]</f>
        <v>6623</v>
      </c>
      <c r="J64" s="11">
        <f>Reg[[#This Row],[STEP10]]</f>
        <v>6790</v>
      </c>
      <c r="K64" s="11">
        <f>Reg[[#This Row],[STEP11]]</f>
        <v>6973</v>
      </c>
      <c r="L64" s="11">
        <f>Reg[[#This Row],[STEP12]]</f>
        <v>7097</v>
      </c>
      <c r="M64" s="11">
        <f>Reg[[#This Row],[STEP13]]</f>
        <v>7216</v>
      </c>
      <c r="N64" s="11">
        <f>Reg[[#This Row],[STEP14]]</f>
        <v>7314</v>
      </c>
      <c r="O64" s="11">
        <f>Reg[[#This Row],[STEP15]]</f>
        <v>7345</v>
      </c>
      <c r="P64" s="11">
        <f>Reg[[#This Row],[STEP16]]</f>
        <v>7453</v>
      </c>
      <c r="Q64" s="11">
        <f>Reg[[#This Row],[STEP17]]</f>
        <v>7516</v>
      </c>
      <c r="R64" s="11">
        <f>Reg[[#This Row],[STEP18]]</f>
        <v>7559</v>
      </c>
      <c r="S64" s="11">
        <f>Reg[[#This Row],[STEP19]]</f>
        <v>7676</v>
      </c>
      <c r="T64" s="11">
        <f>Reg[[#This Row],[STEP20]]</f>
        <v>7717</v>
      </c>
      <c r="U64" s="11">
        <f>Reg[[#This Row],[STEP21]]</f>
        <v>7786</v>
      </c>
      <c r="V64" s="11">
        <f>Reg[[#This Row],[STEP22]]</f>
        <v>7823</v>
      </c>
      <c r="W64" s="11">
        <f>Reg[[#This Row],[STEP23]]</f>
        <v>7884</v>
      </c>
      <c r="X64" s="11">
        <f>Reg[[#This Row],[STEP24]]</f>
        <v>7924</v>
      </c>
      <c r="Y64" s="11">
        <f>Reg[[#This Row],[STEP25]]</f>
        <v>7960</v>
      </c>
      <c r="Z64" s="11">
        <f>Reg[[#This Row],[STEP26]]</f>
        <v>8055</v>
      </c>
      <c r="AA64" s="11">
        <f>Reg[[#This Row],[STEP27]]</f>
        <v>8067</v>
      </c>
      <c r="AB64" s="11">
        <f>Sug0.2[[#This Row],[STEP2]]</f>
        <v>5031</v>
      </c>
      <c r="AC64" s="11">
        <f>Sug0.2[[#This Row],[STEP3]]</f>
        <v>5336</v>
      </c>
      <c r="AD64" s="11">
        <f>Sug0.2[[#This Row],[STEP4]]</f>
        <v>5596</v>
      </c>
      <c r="AE64" s="11">
        <f>Sug0.2[[#This Row],[STEP5]]</f>
        <v>5804</v>
      </c>
      <c r="AF64" s="11">
        <f>Sug0.2[[#This Row],[STEP6]]</f>
        <v>5995</v>
      </c>
      <c r="AG64" s="11">
        <f>Sug0.2[[#This Row],[STEP7]]</f>
        <v>6205</v>
      </c>
      <c r="AH64" s="11">
        <f>Sug0.2[[#This Row],[STEP8]]</f>
        <v>6369</v>
      </c>
      <c r="AI64" s="11">
        <f>Sug0.2[[#This Row],[STEP9]]</f>
        <v>6506</v>
      </c>
      <c r="AJ64" s="11">
        <f>Sug0.2[[#This Row],[STEP10]]</f>
        <v>6656</v>
      </c>
      <c r="AK64" s="11">
        <f>Sug0.2[[#This Row],[STEP11]]</f>
        <v>6824</v>
      </c>
      <c r="AL64" s="11">
        <f>Sug0.2[[#This Row],[STEP12]]</f>
        <v>6928</v>
      </c>
      <c r="AM64" s="11">
        <f>Sug0.2[[#This Row],[STEP13]]</f>
        <v>7028</v>
      </c>
      <c r="AN64" s="11">
        <f>Sug0.2[[#This Row],[STEP14]]</f>
        <v>7125</v>
      </c>
      <c r="AO64" s="11">
        <f>Sug0.2[[#This Row],[STEP15]]</f>
        <v>7169</v>
      </c>
      <c r="AP64" s="11">
        <f>Sug0.2[[#This Row],[STEP16]]</f>
        <v>7270</v>
      </c>
      <c r="AQ64" s="11">
        <f>Sug0.2[[#This Row],[STEP17]]</f>
        <v>7330</v>
      </c>
      <c r="AR64" s="11">
        <f>Sug0.2[[#This Row],[STEP18]]</f>
        <v>7377</v>
      </c>
      <c r="AS64" s="11">
        <f>Sug0.2[[#This Row],[STEP19]]</f>
        <v>7496</v>
      </c>
      <c r="AT64" s="11">
        <f>Sug0.2[[#This Row],[STEP20]]</f>
        <v>7538</v>
      </c>
      <c r="AU64" s="11">
        <f>Sug0.2[[#This Row],[STEP21]]</f>
        <v>7609</v>
      </c>
      <c r="AV64" s="11">
        <f>Sug0.2[[#This Row],[STEP22]]</f>
        <v>7632</v>
      </c>
      <c r="AW64" s="11">
        <f>Sug0.2[[#This Row],[STEP23]]</f>
        <v>7707</v>
      </c>
      <c r="AX64" s="11">
        <f>Sug0.2[[#This Row],[STEP24]]</f>
        <v>7759</v>
      </c>
      <c r="AY64" s="11">
        <f>Sug0.2[[#This Row],[STEP25]]</f>
        <v>7796</v>
      </c>
      <c r="AZ64" s="11">
        <f>Sug0.2[[#This Row],[STEP26]]</f>
        <v>7874</v>
      </c>
      <c r="BA64" s="11">
        <f>Sug0.2[[#This Row],[STEP27]]</f>
        <v>7914</v>
      </c>
      <c r="BB64" s="11">
        <f>Sug0.5[[#This Row],[STEP2]]</f>
        <v>5031</v>
      </c>
      <c r="BC64" s="11">
        <f>Sug0.5[[#This Row],[STEP3]]</f>
        <v>5287</v>
      </c>
      <c r="BD64" s="11">
        <f>Sug0.5[[#This Row],[STEP4]]</f>
        <v>5503</v>
      </c>
      <c r="BE64" s="11">
        <f>Sug0.5[[#This Row],[STEP5]]</f>
        <v>5664</v>
      </c>
      <c r="BF64" s="11">
        <f>Sug0.5[[#This Row],[STEP6]]</f>
        <v>5823</v>
      </c>
      <c r="BG64" s="11">
        <f>Sug0.5[[#This Row],[STEP7]]</f>
        <v>6021</v>
      </c>
      <c r="BH64" s="11">
        <f>Sug0.5[[#This Row],[STEP8]]</f>
        <v>6157</v>
      </c>
      <c r="BI64" s="11">
        <f>Sug0.5[[#This Row],[STEP9]]</f>
        <v>6272</v>
      </c>
      <c r="BJ64" s="11">
        <f>Sug0.5[[#This Row],[STEP10]]</f>
        <v>6414</v>
      </c>
      <c r="BK64" s="11">
        <f>Sug0.5[[#This Row],[STEP11]]</f>
        <v>6570</v>
      </c>
      <c r="BL64" s="11">
        <f>Sug0.5[[#This Row],[STEP12]]</f>
        <v>6657</v>
      </c>
      <c r="BM64" s="11">
        <f>Sug0.5[[#This Row],[STEP13]]</f>
        <v>6743</v>
      </c>
      <c r="BN64" s="11">
        <f>Sug0.5[[#This Row],[STEP14]]</f>
        <v>6830</v>
      </c>
      <c r="BO64" s="11">
        <f>Sug0.5[[#This Row],[STEP15]]</f>
        <v>6880</v>
      </c>
      <c r="BP64" s="11">
        <f>Sug0.5[[#This Row],[STEP16]]</f>
        <v>6977</v>
      </c>
      <c r="BQ64" s="11">
        <f>Sug0.5[[#This Row],[STEP17]]</f>
        <v>7032</v>
      </c>
      <c r="BR64" s="11">
        <f>Sug0.5[[#This Row],[STEP18]]</f>
        <v>7080</v>
      </c>
      <c r="BS64" s="11">
        <f>Sug0.5[[#This Row],[STEP19]]</f>
        <v>7190</v>
      </c>
      <c r="BT64" s="11">
        <f>Sug0.5[[#This Row],[STEP20]]</f>
        <v>7230</v>
      </c>
      <c r="BU64" s="11">
        <f>Sug0.5[[#This Row],[STEP21]]</f>
        <v>7298</v>
      </c>
      <c r="BV64" s="11">
        <f>Sug0.5[[#This Row],[STEP22]]</f>
        <v>7315</v>
      </c>
      <c r="BW64" s="11">
        <f>Sug0.5[[#This Row],[STEP23]]</f>
        <v>7400</v>
      </c>
      <c r="BX64" s="11">
        <f>Sug0.5[[#This Row],[STEP24]]</f>
        <v>7445</v>
      </c>
      <c r="BY64" s="11">
        <f>Sug0.5[[#This Row],[STEP25]]</f>
        <v>7488</v>
      </c>
      <c r="BZ64" s="11">
        <f>Sug0.5[[#This Row],[STEP26]]</f>
        <v>7563</v>
      </c>
      <c r="CA64" s="11">
        <f>Sug0.5[[#This Row],[STEP27]]</f>
        <v>7605</v>
      </c>
      <c r="CB64" s="11">
        <f>Reg[[#This Row],[NASP2]]</f>
        <v>701</v>
      </c>
      <c r="CC64" s="11">
        <f>Reg[[#This Row],[NASP3]]</f>
        <v>760</v>
      </c>
      <c r="CD64" s="11">
        <f>Reg[[#This Row],[NASP4]]</f>
        <v>841</v>
      </c>
      <c r="CE64" s="11">
        <f>Reg[[#This Row],[NASP5]]</f>
        <v>918</v>
      </c>
      <c r="CF64" s="11">
        <f>Reg[[#This Row],[NASP6]]</f>
        <v>1002</v>
      </c>
      <c r="CG64" s="11">
        <f>Reg[[#This Row],[NASP7]]</f>
        <v>1080</v>
      </c>
      <c r="CH64" s="11">
        <f>Reg[[#This Row],[NASP8]]</f>
        <v>1167</v>
      </c>
      <c r="CI64" s="11">
        <f>Reg[[#This Row],[NASP9]]</f>
        <v>1239</v>
      </c>
      <c r="CJ64" s="11">
        <f>Reg[[#This Row],[NASP10]]</f>
        <v>1299</v>
      </c>
      <c r="CK64" s="11">
        <f>Reg[[#This Row],[NASP11]]</f>
        <v>1377</v>
      </c>
      <c r="CL64" s="11">
        <f>Reg[[#This Row],[NASP12]]</f>
        <v>1414</v>
      </c>
      <c r="CM64" s="11">
        <f>Reg[[#This Row],[NASP13]]</f>
        <v>1467</v>
      </c>
      <c r="CN64" s="11">
        <f>Reg[[#This Row],[NASP14]]</f>
        <v>1540</v>
      </c>
      <c r="CO64" s="11">
        <f>Reg[[#This Row],[NASP15]]</f>
        <v>1602</v>
      </c>
      <c r="CP64" s="11">
        <f>Reg[[#This Row],[NASP16]]</f>
        <v>1668</v>
      </c>
      <c r="CQ64" s="11">
        <f>Reg[[#This Row],[NASP17]]</f>
        <v>1744</v>
      </c>
      <c r="CR64" s="11">
        <f>Reg[[#This Row],[NASP18]]</f>
        <v>1790</v>
      </c>
      <c r="CS64" s="11">
        <f>Reg[[#This Row],[NASP19]]</f>
        <v>1827</v>
      </c>
      <c r="CT64" s="11">
        <f>Reg[[#This Row],[NASP20]]</f>
        <v>1876</v>
      </c>
      <c r="CU64" s="11">
        <f>Reg[[#This Row],[NASP21]]</f>
        <v>1932</v>
      </c>
      <c r="CV64" s="11">
        <f>Reg[[#This Row],[NASP22]]</f>
        <v>1969</v>
      </c>
      <c r="CW64" s="11">
        <f>Reg[[#This Row],[NASP23]]</f>
        <v>2029</v>
      </c>
      <c r="CX64" s="11">
        <f>Reg[[#This Row],[NASP24]]</f>
        <v>2030</v>
      </c>
      <c r="CY64" s="11">
        <f>Reg[[#This Row],[NASP25]]</f>
        <v>2061</v>
      </c>
      <c r="CZ64" s="11">
        <f>Reg[[#This Row],[NASP26]]</f>
        <v>2075</v>
      </c>
      <c r="DA64" s="11">
        <f>Reg[[#This Row],[NASP27]]</f>
        <v>2127</v>
      </c>
      <c r="DB64" s="11">
        <f>Sug0.2[[#This Row],[NASP2]]</f>
        <v>701</v>
      </c>
      <c r="DC64" s="11">
        <f>Sug0.2[[#This Row],[NASP3]]</f>
        <v>754</v>
      </c>
      <c r="DD64" s="11">
        <f>Sug0.2[[#This Row],[NASP4]]</f>
        <v>823</v>
      </c>
      <c r="DE64" s="11">
        <f>Sug0.2[[#This Row],[NASP5]]</f>
        <v>891</v>
      </c>
      <c r="DF64" s="11">
        <f>Sug0.2[[#This Row],[NASP6]]</f>
        <v>967</v>
      </c>
      <c r="DG64" s="11">
        <f>Sug0.2[[#This Row],[NASP7]]</f>
        <v>1042</v>
      </c>
      <c r="DH64" s="11">
        <f>Sug0.2[[#This Row],[NASP8]]</f>
        <v>1118</v>
      </c>
      <c r="DI64" s="11">
        <f>Sug0.2[[#This Row],[NASP9]]</f>
        <v>1180</v>
      </c>
      <c r="DJ64" s="11">
        <f>Sug0.2[[#This Row],[NASP10]]</f>
        <v>1233</v>
      </c>
      <c r="DK64" s="11">
        <f>Sug0.2[[#This Row],[NASP11]]</f>
        <v>1303</v>
      </c>
      <c r="DL64" s="11">
        <f>Sug0.2[[#This Row],[NASP12]]</f>
        <v>1335</v>
      </c>
      <c r="DM64" s="11">
        <f>Sug0.2[[#This Row],[NASP13]]</f>
        <v>1386</v>
      </c>
      <c r="DN64" s="11">
        <f>Sug0.2[[#This Row],[NASP14]]</f>
        <v>1449</v>
      </c>
      <c r="DO64" s="11">
        <f>Sug0.2[[#This Row],[NASP15]]</f>
        <v>1495</v>
      </c>
      <c r="DP64" s="11">
        <f>Sug0.2[[#This Row],[NASP16]]</f>
        <v>1560</v>
      </c>
      <c r="DQ64" s="11">
        <f>Sug0.2[[#This Row],[NASP17]]</f>
        <v>1630</v>
      </c>
      <c r="DR64" s="11">
        <f>Sug0.2[[#This Row],[NASP18]]</f>
        <v>1673</v>
      </c>
      <c r="DS64" s="11">
        <f>Sug0.2[[#This Row],[NASP19]]</f>
        <v>1707</v>
      </c>
      <c r="DT64" s="11">
        <f>Sug0.2[[#This Row],[NASP20]]</f>
        <v>1751</v>
      </c>
      <c r="DU64" s="11">
        <f>Sug0.2[[#This Row],[NASP21]]</f>
        <v>1802</v>
      </c>
      <c r="DV64" s="11">
        <f>Sug0.2[[#This Row],[NASP22]]</f>
        <v>1831</v>
      </c>
      <c r="DW64" s="11">
        <f>Sug0.2[[#This Row],[NASP23]]</f>
        <v>1878</v>
      </c>
      <c r="DX64" s="11">
        <f>Sug0.2[[#This Row],[NASP24]]</f>
        <v>1876</v>
      </c>
      <c r="DY64" s="11">
        <f>Sug0.2[[#This Row],[NASP25]]</f>
        <v>1908</v>
      </c>
      <c r="DZ64" s="11">
        <f>Sug0.2[[#This Row],[NASP26]]</f>
        <v>1931</v>
      </c>
      <c r="EA64" s="11">
        <f>Sug0.2[[#This Row],[NASP27]]</f>
        <v>1966</v>
      </c>
      <c r="EB64" s="15">
        <f>Sug0.5[[#This Row],[NASP2]]</f>
        <v>701</v>
      </c>
      <c r="EC64" s="15">
        <f>Sug0.5[[#This Row],[NASP3]]</f>
        <v>744</v>
      </c>
      <c r="ED64" s="15">
        <f>Sug0.5[[#This Row],[NASP4]]</f>
        <v>796</v>
      </c>
      <c r="EE64" s="15">
        <f>Sug0.5[[#This Row],[NASP5]]</f>
        <v>843</v>
      </c>
      <c r="EF64" s="15">
        <f>Sug0.5[[#This Row],[NASP6]]</f>
        <v>898</v>
      </c>
      <c r="EG64" s="15">
        <f>Sug0.5[[#This Row],[NASP7]]</f>
        <v>942</v>
      </c>
      <c r="EH64" s="15">
        <f>Sug0.5[[#This Row],[NASP8]]</f>
        <v>999</v>
      </c>
      <c r="EI64" s="15">
        <f>Sug0.5[[#This Row],[NASP9]]</f>
        <v>1043</v>
      </c>
      <c r="EJ64" s="15">
        <f>Sug0.5[[#This Row],[NASP10]]</f>
        <v>1092</v>
      </c>
      <c r="EK64" s="15">
        <f>Sug0.5[[#This Row],[NASP11]]</f>
        <v>1140</v>
      </c>
      <c r="EL64" s="15">
        <f>Sug0.5[[#This Row],[NASP12]]</f>
        <v>1166</v>
      </c>
      <c r="EM64" s="15">
        <f>Sug0.5[[#This Row],[NASP13]]</f>
        <v>1208</v>
      </c>
      <c r="EN64" s="15">
        <f>Sug0.5[[#This Row],[NASP14]]</f>
        <v>1258</v>
      </c>
      <c r="EO64" s="15">
        <f>Sug0.5[[#This Row],[NASP15]]</f>
        <v>1296</v>
      </c>
      <c r="EP64" s="15">
        <f>Sug0.5[[#This Row],[NASP16]]</f>
        <v>1339</v>
      </c>
      <c r="EQ64" s="15">
        <f>Sug0.5[[#This Row],[NASP17]]</f>
        <v>1398</v>
      </c>
      <c r="ER64" s="15">
        <f>Sug0.5[[#This Row],[NASP18]]</f>
        <v>1435</v>
      </c>
      <c r="ES64" s="15">
        <f>Sug0.5[[#This Row],[NASP19]]</f>
        <v>1452</v>
      </c>
      <c r="ET64" s="15">
        <f>Sug0.5[[#This Row],[NASP20]]</f>
        <v>1488</v>
      </c>
      <c r="EU64" s="15">
        <f>Sug0.5[[#This Row],[NASP21]]</f>
        <v>1531</v>
      </c>
      <c r="EV64" s="15">
        <f>Sug0.5[[#This Row],[NASP22]]</f>
        <v>1550</v>
      </c>
      <c r="EW64" s="15">
        <f>Sug0.5[[#This Row],[NASP23]]</f>
        <v>1578</v>
      </c>
      <c r="EX64" s="15">
        <f>Sug0.5[[#This Row],[NASP24]]</f>
        <v>1587</v>
      </c>
      <c r="EY64" s="15">
        <f>Sug0.5[[#This Row],[NASP25]]</f>
        <v>1599</v>
      </c>
      <c r="EZ64" s="15">
        <f>Sug0.5[[#This Row],[NASP26]]</f>
        <v>1624</v>
      </c>
      <c r="FA64" s="15">
        <f>Sug0.5[[#This Row],[NASP27]]</f>
        <v>1659</v>
      </c>
      <c r="FB64" s="15">
        <f>Reg[[#This Row],[CIRP2]]</f>
        <v>84</v>
      </c>
      <c r="FC64" s="15">
        <f>Reg[[#This Row],[CIRP3]]</f>
        <v>91</v>
      </c>
      <c r="FD64" s="15">
        <f>Reg[[#This Row],[CIRP4]]</f>
        <v>93</v>
      </c>
      <c r="FE64" s="15">
        <f>Reg[[#This Row],[CIRP5]]</f>
        <v>99</v>
      </c>
      <c r="FF64" s="15">
        <f>Reg[[#This Row],[CIRP6]]</f>
        <v>101</v>
      </c>
      <c r="FG64" s="15">
        <f>Reg[[#This Row],[CIRP7]]</f>
        <v>110</v>
      </c>
      <c r="FH64" s="15">
        <f>Reg[[#This Row],[CIRP8]]</f>
        <v>113</v>
      </c>
      <c r="FI64" s="15">
        <f>Reg[[#This Row],[CIRP9]]</f>
        <v>122</v>
      </c>
      <c r="FJ64" s="15">
        <f>Reg[[#This Row],[CIRP10]]</f>
        <v>139</v>
      </c>
      <c r="FK64" s="15">
        <f>Reg[[#This Row],[CIRP11]]</f>
        <v>144</v>
      </c>
      <c r="FL64" s="15">
        <f>Reg[[#This Row],[CIRP12]]</f>
        <v>151</v>
      </c>
      <c r="FM64" s="15">
        <f>Reg[[#This Row],[CIRP13]]</f>
        <v>151</v>
      </c>
      <c r="FN64" s="15">
        <f>Reg[[#This Row],[CIRP14]]</f>
        <v>169</v>
      </c>
      <c r="FO64" s="15">
        <f>Reg[[#This Row],[CIRP15]]</f>
        <v>167</v>
      </c>
      <c r="FP64" s="15">
        <f>Reg[[#This Row],[CIRP16]]</f>
        <v>172</v>
      </c>
      <c r="FQ64" s="15">
        <f>Reg[[#This Row],[CIRP17]]</f>
        <v>185</v>
      </c>
      <c r="FR64" s="15">
        <f>Reg[[#This Row],[CIRP18]]</f>
        <v>202</v>
      </c>
      <c r="FS64" s="15">
        <f>Reg[[#This Row],[CIRP19]]</f>
        <v>220</v>
      </c>
      <c r="FT64" s="15">
        <f>Reg[[#This Row],[CIRP20]]</f>
        <v>229</v>
      </c>
      <c r="FU64" s="15">
        <f>Reg[[#This Row],[CIRP21]]</f>
        <v>229</v>
      </c>
      <c r="FV64" s="15">
        <f>Reg[[#This Row],[CIRP22]]</f>
        <v>248</v>
      </c>
      <c r="FW64" s="15">
        <f>Reg[[#This Row],[CIRP23]]</f>
        <v>258</v>
      </c>
      <c r="FX64" s="15">
        <f>Reg[[#This Row],[CIRP24]]</f>
        <v>285</v>
      </c>
      <c r="FY64" s="15">
        <f>Reg[[#This Row],[CIRP25]]</f>
        <v>292</v>
      </c>
      <c r="FZ64" s="15">
        <f>Reg[[#This Row],[CIRP26]]</f>
        <v>301</v>
      </c>
      <c r="GA64" s="15">
        <f>Reg[[#This Row],[CIRP27]]</f>
        <v>321</v>
      </c>
      <c r="GB64" s="15">
        <f>Sug0.2[[#This Row],[CIRP2]]</f>
        <v>84</v>
      </c>
      <c r="GC64" s="15">
        <f>Sug0.2[[#This Row],[CIRP3]]</f>
        <v>91</v>
      </c>
      <c r="GD64" s="15">
        <f>Sug0.2[[#This Row],[CIRP4]]</f>
        <v>91</v>
      </c>
      <c r="GE64" s="15">
        <f>Sug0.2[[#This Row],[CIRP5]]</f>
        <v>96</v>
      </c>
      <c r="GF64" s="15">
        <f>Sug0.2[[#This Row],[CIRP6]]</f>
        <v>99</v>
      </c>
      <c r="GG64" s="15">
        <f>Sug0.2[[#This Row],[CIRP7]]</f>
        <v>104</v>
      </c>
      <c r="GH64" s="15">
        <f>Sug0.2[[#This Row],[CIRP8]]</f>
        <v>106</v>
      </c>
      <c r="GI64" s="15">
        <f>Sug0.2[[#This Row],[CIRP9]]</f>
        <v>114</v>
      </c>
      <c r="GJ64" s="15">
        <f>Sug0.2[[#This Row],[CIRP10]]</f>
        <v>131</v>
      </c>
      <c r="GK64" s="15">
        <f>Sug0.2[[#This Row],[CIRP11]]</f>
        <v>135</v>
      </c>
      <c r="GL64" s="15">
        <f>Sug0.2[[#This Row],[CIRP12]]</f>
        <v>144</v>
      </c>
      <c r="GM64" s="15">
        <f>Sug0.2[[#This Row],[CIRP13]]</f>
        <v>142</v>
      </c>
      <c r="GN64" s="15">
        <f>Sug0.2[[#This Row],[CIRP14]]</f>
        <v>155</v>
      </c>
      <c r="GO64" s="15">
        <f>Sug0.2[[#This Row],[CIRP15]]</f>
        <v>153</v>
      </c>
      <c r="GP64" s="15">
        <f>Sug0.2[[#This Row],[CIRP16]]</f>
        <v>156</v>
      </c>
      <c r="GQ64" s="15">
        <f>Sug0.2[[#This Row],[CIRP17]]</f>
        <v>168</v>
      </c>
      <c r="GR64" s="15">
        <f>Sug0.2[[#This Row],[CIRP18]]</f>
        <v>183</v>
      </c>
      <c r="GS64" s="15">
        <f>Sug0.2[[#This Row],[CIRP19]]</f>
        <v>195</v>
      </c>
      <c r="GT64" s="15">
        <f>Sug0.2[[#This Row],[CIRP20]]</f>
        <v>204</v>
      </c>
      <c r="GU64" s="15">
        <f>Sug0.2[[#This Row],[CIRP21]]</f>
        <v>203</v>
      </c>
      <c r="GV64" s="15">
        <f>Sug0.2[[#This Row],[CIRP22]]</f>
        <v>223</v>
      </c>
      <c r="GW64" s="15">
        <f>Sug0.2[[#This Row],[CIRP23]]</f>
        <v>231</v>
      </c>
      <c r="GX64" s="15">
        <f>Sug0.2[[#This Row],[CIRP24]]</f>
        <v>254</v>
      </c>
      <c r="GY64" s="15">
        <f>Sug0.2[[#This Row],[CIRP25]]</f>
        <v>255</v>
      </c>
      <c r="GZ64" s="15">
        <f>Sug0.2[[#This Row],[CIRP26]]</f>
        <v>264</v>
      </c>
      <c r="HA64" s="15">
        <f>Sug0.2[[#This Row],[CIRP27]]</f>
        <v>282</v>
      </c>
      <c r="HB64" s="15">
        <f>Sug0.5[[#This Row],[CIRP2]]</f>
        <v>84</v>
      </c>
      <c r="HC64" s="15">
        <f>Sug0.5[[#This Row],[CIRP3]]</f>
        <v>89</v>
      </c>
      <c r="HD64" s="15">
        <f>Sug0.5[[#This Row],[CIRP4]]</f>
        <v>86</v>
      </c>
      <c r="HE64" s="15">
        <f>Sug0.5[[#This Row],[CIRP5]]</f>
        <v>90</v>
      </c>
      <c r="HF64" s="15">
        <f>Sug0.5[[#This Row],[CIRP6]]</f>
        <v>92</v>
      </c>
      <c r="HG64" s="15">
        <f>Sug0.5[[#This Row],[CIRP7]]</f>
        <v>98</v>
      </c>
      <c r="HH64" s="15">
        <f>Sug0.5[[#This Row],[CIRP8]]</f>
        <v>99</v>
      </c>
      <c r="HI64" s="15">
        <f>Sug0.5[[#This Row],[CIRP9]]</f>
        <v>105</v>
      </c>
      <c r="HJ64" s="15">
        <f>Sug0.5[[#This Row],[CIRP10]]</f>
        <v>110</v>
      </c>
      <c r="HK64" s="15">
        <f>Sug0.5[[#This Row],[CIRP11]]</f>
        <v>114</v>
      </c>
      <c r="HL64" s="15">
        <f>Sug0.5[[#This Row],[CIRP12]]</f>
        <v>119</v>
      </c>
      <c r="HM64" s="15">
        <f>Sug0.5[[#This Row],[CIRP13]]</f>
        <v>118</v>
      </c>
      <c r="HN64" s="15">
        <f>Sug0.5[[#This Row],[CIRP14]]</f>
        <v>125</v>
      </c>
      <c r="HO64" s="15">
        <f>Sug0.5[[#This Row],[CIRP15]]</f>
        <v>124</v>
      </c>
      <c r="HP64" s="15">
        <f>Sug0.5[[#This Row],[CIRP16]]</f>
        <v>125</v>
      </c>
      <c r="HQ64" s="15">
        <f>Sug0.5[[#This Row],[CIRP17]]</f>
        <v>135</v>
      </c>
      <c r="HR64" s="15">
        <f>Sug0.5[[#This Row],[CIRP18]]</f>
        <v>144</v>
      </c>
      <c r="HS64" s="15">
        <f>Sug0.5[[#This Row],[CIRP19]]</f>
        <v>160</v>
      </c>
      <c r="HT64" s="15">
        <f>Sug0.5[[#This Row],[CIRP20]]</f>
        <v>167</v>
      </c>
      <c r="HU64" s="15">
        <f>Sug0.5[[#This Row],[CIRP21]]</f>
        <v>161</v>
      </c>
      <c r="HV64" s="15">
        <f>Sug0.5[[#This Row],[CIRP22]]</f>
        <v>178</v>
      </c>
      <c r="HW64" s="15">
        <f>Sug0.5[[#This Row],[CIRP23]]</f>
        <v>183</v>
      </c>
      <c r="HX64" s="15">
        <f>Sug0.5[[#This Row],[CIRP24]]</f>
        <v>198</v>
      </c>
      <c r="HY64" s="15">
        <f>Sug0.5[[#This Row],[CIRP25]]</f>
        <v>202</v>
      </c>
      <c r="HZ64" s="15">
        <f>Sug0.5[[#This Row],[CIRP26]]</f>
        <v>206</v>
      </c>
      <c r="IA64" s="15">
        <f>Sug0.5[[#This Row],[CIRP27]]</f>
        <v>218</v>
      </c>
      <c r="IB64" s="15">
        <f>Reg[[#This Row],[HCCP2]]</f>
        <v>7</v>
      </c>
      <c r="IC64" s="15">
        <f>Reg[[#This Row],[HCCP3]]</f>
        <v>4</v>
      </c>
      <c r="ID64" s="15">
        <f>Reg[[#This Row],[HCCP4]]</f>
        <v>4</v>
      </c>
      <c r="IE64" s="15">
        <f>Reg[[#This Row],[HCCP5]]</f>
        <v>2</v>
      </c>
      <c r="IF64" s="15">
        <f>Reg[[#This Row],[HCCP6]]</f>
        <v>3</v>
      </c>
      <c r="IG64" s="15">
        <f>Reg[[#This Row],[HCCP7]]</f>
        <v>1</v>
      </c>
      <c r="IH64" s="15">
        <f>Reg[[#This Row],[HCCP8]]</f>
        <v>4</v>
      </c>
      <c r="II64" s="15">
        <f>Reg[[#This Row],[HCCP9]]</f>
        <v>4</v>
      </c>
      <c r="IJ64" s="15">
        <f>Reg[[#This Row],[HCCP10]]</f>
        <v>7</v>
      </c>
      <c r="IK64" s="15">
        <f>Reg[[#This Row],[HCCP11]]</f>
        <v>7</v>
      </c>
      <c r="IL64" s="15">
        <f>Reg[[#This Row],[HCCP12]]</f>
        <v>10</v>
      </c>
      <c r="IM64" s="15">
        <f>Reg[[#This Row],[HCCP13]]</f>
        <v>10</v>
      </c>
      <c r="IN64" s="15">
        <f>Reg[[#This Row],[HCCP14]]</f>
        <v>9</v>
      </c>
      <c r="IO64" s="15">
        <f>Reg[[#This Row],[HCCP15]]</f>
        <v>12</v>
      </c>
      <c r="IP64" s="15">
        <f>Reg[[#This Row],[HCCP16]]</f>
        <v>10</v>
      </c>
      <c r="IQ64" s="15">
        <f>Reg[[#This Row],[HCCP17]]</f>
        <v>12</v>
      </c>
      <c r="IR64" s="15">
        <f>Reg[[#This Row],[HCCP18]]</f>
        <v>8</v>
      </c>
      <c r="IS64" s="15">
        <f>Reg[[#This Row],[HCCP19]]</f>
        <v>10</v>
      </c>
      <c r="IT64" s="15">
        <f>Reg[[#This Row],[HCCP20]]</f>
        <v>12</v>
      </c>
      <c r="IU64" s="15">
        <f>Reg[[#This Row],[HCCP21]]</f>
        <v>13</v>
      </c>
      <c r="IV64" s="15">
        <f>Reg[[#This Row],[HCCP22]]</f>
        <v>8</v>
      </c>
      <c r="IW64" s="15">
        <f>Reg[[#This Row],[HCCP23]]</f>
        <v>16</v>
      </c>
      <c r="IX64" s="15">
        <f>Reg[[#This Row],[HCCP24]]</f>
        <v>12</v>
      </c>
      <c r="IY64" s="15">
        <f>Reg[[#This Row],[HCCP25]]</f>
        <v>14</v>
      </c>
      <c r="IZ64" s="15">
        <f>Reg[[#This Row],[HCCP26]]</f>
        <v>13</v>
      </c>
      <c r="JA64" s="15">
        <f>Reg[[#This Row],[HCCP27]]</f>
        <v>13</v>
      </c>
      <c r="JB64" s="15">
        <f>Sug0.2[[#This Row],[HCCP2]]</f>
        <v>7</v>
      </c>
      <c r="JC64" s="15">
        <f>Sug0.2[[#This Row],[HCCP3]]</f>
        <v>4</v>
      </c>
      <c r="JD64" s="15">
        <f>Sug0.2[[#This Row],[HCCP4]]</f>
        <v>4</v>
      </c>
      <c r="JE64" s="15">
        <f>Sug0.2[[#This Row],[HCCP5]]</f>
        <v>2</v>
      </c>
      <c r="JF64" s="15">
        <f>Sug0.2[[#This Row],[HCCP6]]</f>
        <v>2</v>
      </c>
      <c r="JG64" s="15">
        <f>Sug0.2[[#This Row],[HCCP7]]</f>
        <v>1</v>
      </c>
      <c r="JH64" s="15">
        <f>Sug0.2[[#This Row],[HCCP8]]</f>
        <v>4</v>
      </c>
      <c r="JI64" s="15">
        <f>Sug0.2[[#This Row],[HCCP9]]</f>
        <v>3</v>
      </c>
      <c r="JJ64" s="15">
        <f>Sug0.2[[#This Row],[HCCP10]]</f>
        <v>7</v>
      </c>
      <c r="JK64" s="15">
        <f>Sug0.2[[#This Row],[HCCP11]]</f>
        <v>7</v>
      </c>
      <c r="JL64" s="15">
        <f>Sug0.2[[#This Row],[HCCP12]]</f>
        <v>9</v>
      </c>
      <c r="JM64" s="15">
        <f>Sug0.2[[#This Row],[HCCP13]]</f>
        <v>9</v>
      </c>
      <c r="JN64" s="15">
        <f>Sug0.2[[#This Row],[HCCP14]]</f>
        <v>8</v>
      </c>
      <c r="JO64" s="15">
        <f>Sug0.2[[#This Row],[HCCP15]]</f>
        <v>11</v>
      </c>
      <c r="JP64" s="15">
        <f>Sug0.2[[#This Row],[HCCP16]]</f>
        <v>10</v>
      </c>
      <c r="JQ64" s="15">
        <f>Sug0.2[[#This Row],[HCCP17]]</f>
        <v>12</v>
      </c>
      <c r="JR64" s="15">
        <f>Sug0.2[[#This Row],[HCCP18]]</f>
        <v>8</v>
      </c>
      <c r="JS64" s="15">
        <f>Sug0.2[[#This Row],[HCCP19]]</f>
        <v>10</v>
      </c>
      <c r="JT64" s="15">
        <f>Sug0.2[[#This Row],[HCCP20]]</f>
        <v>11</v>
      </c>
      <c r="JU64" s="15">
        <f>Sug0.2[[#This Row],[HCCP21]]</f>
        <v>12</v>
      </c>
      <c r="JV64" s="15">
        <f>Sug0.2[[#This Row],[HCCP22]]</f>
        <v>8</v>
      </c>
      <c r="JW64" s="15">
        <f>Sug0.2[[#This Row],[HCCP23]]</f>
        <v>15</v>
      </c>
      <c r="JX64" s="15">
        <f>Sug0.2[[#This Row],[HCCP24]]</f>
        <v>11</v>
      </c>
      <c r="JY64" s="15">
        <f>Sug0.2[[#This Row],[HCCP25]]</f>
        <v>12</v>
      </c>
      <c r="JZ64" s="15">
        <f>Sug0.2[[#This Row],[HCCP26]]</f>
        <v>12</v>
      </c>
      <c r="KA64" s="15">
        <f>Sug0.2[[#This Row],[HCCP27]]</f>
        <v>12</v>
      </c>
      <c r="KB64" s="15">
        <f>Sug0.5[[#This Row],[HCCP2]]</f>
        <v>7</v>
      </c>
      <c r="KC64" s="15">
        <f>Sug0.5[[#This Row],[HCCP3]]</f>
        <v>4</v>
      </c>
      <c r="KD64" s="15">
        <f>Sug0.5[[#This Row],[HCCP4]]</f>
        <v>4</v>
      </c>
      <c r="KE64" s="15">
        <f>Sug0.5[[#This Row],[HCCP5]]</f>
        <v>2</v>
      </c>
      <c r="KF64" s="15">
        <f>Sug0.5[[#This Row],[HCCP6]]</f>
        <v>2</v>
      </c>
      <c r="KG64" s="15">
        <f>Sug0.5[[#This Row],[HCCP7]]</f>
        <v>1</v>
      </c>
      <c r="KH64" s="15">
        <f>Sug0.5[[#This Row],[HCCP8]]</f>
        <v>4</v>
      </c>
      <c r="KI64" s="15">
        <f>Sug0.5[[#This Row],[HCCP9]]</f>
        <v>1</v>
      </c>
      <c r="KJ64" s="15">
        <f>Sug0.5[[#This Row],[HCCP10]]</f>
        <v>6</v>
      </c>
      <c r="KK64" s="15">
        <f>Sug0.5[[#This Row],[HCCP11]]</f>
        <v>6</v>
      </c>
      <c r="KL64" s="15">
        <f>Sug0.5[[#This Row],[HCCP12]]</f>
        <v>8</v>
      </c>
      <c r="KM64" s="15">
        <f>Sug0.5[[#This Row],[HCCP13]]</f>
        <v>8</v>
      </c>
      <c r="KN64" s="15">
        <f>Sug0.5[[#This Row],[HCCP14]]</f>
        <v>7</v>
      </c>
      <c r="KO64" s="15">
        <f>Sug0.5[[#This Row],[HCCP15]]</f>
        <v>9</v>
      </c>
      <c r="KP64" s="15">
        <f>Sug0.5[[#This Row],[HCCP16]]</f>
        <v>8</v>
      </c>
      <c r="KQ64" s="15">
        <f>Sug0.5[[#This Row],[HCCP17]]</f>
        <v>10</v>
      </c>
      <c r="KR64" s="15">
        <f>Sug0.5[[#This Row],[HCCP18]]</f>
        <v>7</v>
      </c>
      <c r="KS64" s="15">
        <f>Sug0.5[[#This Row],[HCCP19]]</f>
        <v>7</v>
      </c>
      <c r="KT64" s="15">
        <f>Sug0.5[[#This Row],[HCCP20]]</f>
        <v>7</v>
      </c>
      <c r="KU64" s="15">
        <f>Sug0.5[[#This Row],[HCCP21]]</f>
        <v>13</v>
      </c>
      <c r="KV64" s="15">
        <f>Sug0.5[[#This Row],[HCCP22]]</f>
        <v>7</v>
      </c>
      <c r="KW64" s="15">
        <f>Sug0.5[[#This Row],[HCCP23]]</f>
        <v>11</v>
      </c>
      <c r="KX64" s="15">
        <f>Sug0.5[[#This Row],[HCCP24]]</f>
        <v>8</v>
      </c>
      <c r="KY64" s="15">
        <f>Sug0.5[[#This Row],[HCCP25]]</f>
        <v>7</v>
      </c>
      <c r="KZ64" s="15">
        <f>Sug0.5[[#This Row],[HCCP26]]</f>
        <v>8</v>
      </c>
      <c r="LA64" s="15">
        <f>Sug0.5[[#This Row],[HCCP27]]</f>
        <v>7</v>
      </c>
      <c r="LB64" s="15">
        <f>Reg[[#This Row],[CHDP2]]</f>
        <v>1442</v>
      </c>
      <c r="LC64" s="15">
        <f>Reg[[#This Row],[CHDP3]]</f>
        <v>1498</v>
      </c>
      <c r="LD64" s="15">
        <f>Reg[[#This Row],[CHDP4]]</f>
        <v>1549</v>
      </c>
      <c r="LE64" s="15">
        <f>Reg[[#This Row],[CHDP5]]</f>
        <v>1594</v>
      </c>
      <c r="LF64" s="15">
        <f>Reg[[#This Row],[CHDP6]]</f>
        <v>1633</v>
      </c>
      <c r="LG64" s="15">
        <f>Reg[[#This Row],[CHDP7]]</f>
        <v>1665</v>
      </c>
      <c r="LH64" s="15">
        <f>Reg[[#This Row],[CHDP8]]</f>
        <v>1721</v>
      </c>
      <c r="LI64" s="15">
        <f>Reg[[#This Row],[CHDP9]]</f>
        <v>1747</v>
      </c>
      <c r="LJ64" s="15">
        <f>Reg[[#This Row],[CHDP10]]</f>
        <v>1772</v>
      </c>
      <c r="LK64" s="15">
        <f>Reg[[#This Row],[CHDP11]]</f>
        <v>1807</v>
      </c>
      <c r="LL64" s="15">
        <f>Reg[[#This Row],[CHDP12]]</f>
        <v>1855</v>
      </c>
      <c r="LM64" s="15">
        <f>Reg[[#This Row],[CHDP13]]</f>
        <v>1921</v>
      </c>
      <c r="LN64" s="15">
        <f>Reg[[#This Row],[CHDP14]]</f>
        <v>1967</v>
      </c>
      <c r="LO64" s="15">
        <f>Reg[[#This Row],[CHDP15]]</f>
        <v>2011</v>
      </c>
      <c r="LP64" s="15">
        <f>Reg[[#This Row],[CHDP16]]</f>
        <v>2036</v>
      </c>
      <c r="LQ64" s="15">
        <f>Reg[[#This Row],[CHDP17]]</f>
        <v>2092</v>
      </c>
      <c r="LR64" s="15">
        <f>Reg[[#This Row],[CHDP18]]</f>
        <v>2128</v>
      </c>
      <c r="LS64" s="15">
        <f>Reg[[#This Row],[CHDP19]]</f>
        <v>2149</v>
      </c>
      <c r="LT64" s="15">
        <f>Reg[[#This Row],[CHDP20]]</f>
        <v>2169</v>
      </c>
      <c r="LU64" s="15">
        <f>Reg[[#This Row],[CHDP21]]</f>
        <v>2203</v>
      </c>
      <c r="LV64" s="15">
        <f>Reg[[#This Row],[CHDP22]]</f>
        <v>2207</v>
      </c>
      <c r="LW64" s="15">
        <f>Reg[[#This Row],[CHDP23]]</f>
        <v>2225</v>
      </c>
      <c r="LX64" s="15">
        <f>Reg[[#This Row],[CHDP24]]</f>
        <v>2249</v>
      </c>
      <c r="LY64" s="15">
        <f>Reg[[#This Row],[CHDP25]]</f>
        <v>2279</v>
      </c>
      <c r="LZ64" s="15">
        <f>Reg[[#This Row],[CHDP26]]</f>
        <v>2293</v>
      </c>
      <c r="MA64" s="15">
        <f>Reg[[#This Row],[CHDP27]]</f>
        <v>2307</v>
      </c>
      <c r="MB64" s="15">
        <f>Sug0.2[[#This Row],[CHDP2]]</f>
        <v>1442</v>
      </c>
      <c r="MC64" s="15">
        <f>Sug0.2[[#This Row],[CHDP3]]</f>
        <v>1498</v>
      </c>
      <c r="MD64" s="15">
        <f>Sug0.2[[#This Row],[CHDP4]]</f>
        <v>1549</v>
      </c>
      <c r="ME64" s="15">
        <f>Sug0.2[[#This Row],[CHDP5]]</f>
        <v>1593</v>
      </c>
      <c r="MF64" s="15">
        <f>Sug0.2[[#This Row],[CHDP6]]</f>
        <v>1632</v>
      </c>
      <c r="MG64" s="15">
        <f>Sug0.2[[#This Row],[CHDP7]]</f>
        <v>1665</v>
      </c>
      <c r="MH64" s="15">
        <f>Sug0.2[[#This Row],[CHDP8]]</f>
        <v>1719</v>
      </c>
      <c r="MI64" s="15">
        <f>Sug0.2[[#This Row],[CHDP9]]</f>
        <v>1744</v>
      </c>
      <c r="MJ64" s="15">
        <f>Sug0.2[[#This Row],[CHDP10]]</f>
        <v>1766</v>
      </c>
      <c r="MK64" s="15">
        <f>Sug0.2[[#This Row],[CHDP11]]</f>
        <v>1802</v>
      </c>
      <c r="ML64" s="15">
        <f>Sug0.2[[#This Row],[CHDP12]]</f>
        <v>1851</v>
      </c>
      <c r="MM64" s="15">
        <f>Sug0.2[[#This Row],[CHDP13]]</f>
        <v>1916</v>
      </c>
      <c r="MN64" s="15">
        <f>Sug0.2[[#This Row],[CHDP14]]</f>
        <v>1961</v>
      </c>
      <c r="MO64" s="15">
        <f>Sug0.2[[#This Row],[CHDP15]]</f>
        <v>2000</v>
      </c>
      <c r="MP64" s="15">
        <f>Sug0.2[[#This Row],[CHDP16]]</f>
        <v>2027</v>
      </c>
      <c r="MQ64" s="15">
        <f>Sug0.2[[#This Row],[CHDP17]]</f>
        <v>2078</v>
      </c>
      <c r="MR64" s="15">
        <f>Sug0.2[[#This Row],[CHDP18]]</f>
        <v>2111</v>
      </c>
      <c r="MS64" s="15">
        <f>Sug0.2[[#This Row],[CHDP19]]</f>
        <v>2132</v>
      </c>
      <c r="MT64" s="15">
        <f>Sug0.2[[#This Row],[CHDP20]]</f>
        <v>2151</v>
      </c>
      <c r="MU64" s="15">
        <f>Sug0.2[[#This Row],[CHDP21]]</f>
        <v>2182</v>
      </c>
      <c r="MV64" s="15">
        <f>Sug0.2[[#This Row],[CHDP22]]</f>
        <v>2188</v>
      </c>
      <c r="MW64" s="15">
        <f>Sug0.2[[#This Row],[CHDP23]]</f>
        <v>2206</v>
      </c>
      <c r="MX64" s="15">
        <f>Sug0.2[[#This Row],[CHDP24]]</f>
        <v>2228</v>
      </c>
      <c r="MY64" s="15">
        <f>Sug0.2[[#This Row],[CHDP25]]</f>
        <v>2258</v>
      </c>
      <c r="MZ64" s="15">
        <f>Sug0.2[[#This Row],[CHDP26]]</f>
        <v>2270</v>
      </c>
      <c r="NA64" s="15">
        <f>Sug0.2[[#This Row],[CHDP27]]</f>
        <v>2281</v>
      </c>
      <c r="NB64" s="15">
        <f>Sug0.5[[#This Row],[CHDP2]]</f>
        <v>1442</v>
      </c>
      <c r="NC64" s="15">
        <f>Sug0.5[[#This Row],[CHDP3]]</f>
        <v>1498</v>
      </c>
      <c r="ND64" s="15">
        <f>Sug0.5[[#This Row],[CHDP4]]</f>
        <v>1549</v>
      </c>
      <c r="NE64" s="15">
        <f>Sug0.5[[#This Row],[CHDP5]]</f>
        <v>1591</v>
      </c>
      <c r="NF64" s="15">
        <f>Sug0.5[[#This Row],[CHDP6]]</f>
        <v>1627</v>
      </c>
      <c r="NG64" s="15">
        <f>Sug0.5[[#This Row],[CHDP7]]</f>
        <v>1656</v>
      </c>
      <c r="NH64" s="15">
        <f>Sug0.5[[#This Row],[CHDP8]]</f>
        <v>1707</v>
      </c>
      <c r="NI64" s="15">
        <f>Sug0.5[[#This Row],[CHDP9]]</f>
        <v>1728</v>
      </c>
      <c r="NJ64" s="15">
        <f>Sug0.5[[#This Row],[CHDP10]]</f>
        <v>1749</v>
      </c>
      <c r="NK64" s="15">
        <f>Sug0.5[[#This Row],[CHDP11]]</f>
        <v>1784</v>
      </c>
      <c r="NL64" s="15">
        <f>Sug0.5[[#This Row],[CHDP12]]</f>
        <v>1829</v>
      </c>
      <c r="NM64" s="15">
        <f>Sug0.5[[#This Row],[CHDP13]]</f>
        <v>1892</v>
      </c>
      <c r="NN64" s="15">
        <f>Sug0.5[[#This Row],[CHDP14]]</f>
        <v>1937</v>
      </c>
      <c r="NO64" s="15">
        <f>Sug0.5[[#This Row],[CHDP15]]</f>
        <v>1976</v>
      </c>
      <c r="NP64" s="15">
        <f>Sug0.5[[#This Row],[CHDP16]]</f>
        <v>1997</v>
      </c>
      <c r="NQ64" s="15">
        <f>Sug0.5[[#This Row],[CHDP17]]</f>
        <v>2044</v>
      </c>
      <c r="NR64" s="15">
        <f>Sug0.5[[#This Row],[CHDP18]]</f>
        <v>2074</v>
      </c>
      <c r="NS64" s="15">
        <f>Sug0.5[[#This Row],[CHDP19]]</f>
        <v>2094</v>
      </c>
      <c r="NT64" s="15">
        <f>Sug0.5[[#This Row],[CHDP20]]</f>
        <v>2112</v>
      </c>
      <c r="NU64" s="15">
        <f>Sug0.5[[#This Row],[CHDP21]]</f>
        <v>2138</v>
      </c>
      <c r="NV64" s="15">
        <f>Sug0.5[[#This Row],[CHDP22]]</f>
        <v>2132</v>
      </c>
      <c r="NW64" s="15">
        <f>Sug0.5[[#This Row],[CHDP23]]</f>
        <v>2145</v>
      </c>
      <c r="NX64" s="15">
        <f>Sug0.5[[#This Row],[CHDP24]]</f>
        <v>2166</v>
      </c>
      <c r="NY64" s="15">
        <f>Sug0.5[[#This Row],[CHDP25]]</f>
        <v>2200</v>
      </c>
      <c r="NZ64" s="15">
        <f>Sug0.5[[#This Row],[CHDP26]]</f>
        <v>2212</v>
      </c>
      <c r="OA64" s="15">
        <f>Sug0.5[[#This Row],[CHDP27]]</f>
        <v>2220</v>
      </c>
      <c r="OB64" s="15">
        <f>Reg[[#This Row],[T2DP2]]</f>
        <v>2113</v>
      </c>
      <c r="OC64" s="15">
        <f>Reg[[#This Row],[T2DP3]]</f>
        <v>2192</v>
      </c>
      <c r="OD64" s="15">
        <f>Reg[[#This Row],[T2DP4]]</f>
        <v>2338</v>
      </c>
      <c r="OE64" s="15">
        <f>Reg[[#This Row],[T2DP5]]</f>
        <v>2432</v>
      </c>
      <c r="OF64" s="15">
        <f>Reg[[#This Row],[T2DP6]]</f>
        <v>2544</v>
      </c>
      <c r="OG64" s="15">
        <f>Reg[[#This Row],[T2DP7]]</f>
        <v>2671</v>
      </c>
      <c r="OH64" s="15">
        <f>Reg[[#This Row],[T2DP8]]</f>
        <v>2778</v>
      </c>
      <c r="OI64" s="15">
        <f>Reg[[#This Row],[T2DP9]]</f>
        <v>2873</v>
      </c>
      <c r="OJ64" s="15">
        <f>Reg[[#This Row],[T2DP10]]</f>
        <v>2971</v>
      </c>
      <c r="OK64" s="15">
        <f>Reg[[#This Row],[T2DP11]]</f>
        <v>3092</v>
      </c>
      <c r="OL64" s="15">
        <f>Reg[[#This Row],[T2DP12]]</f>
        <v>3202</v>
      </c>
      <c r="OM64" s="15">
        <f>Reg[[#This Row],[T2DP13]]</f>
        <v>3253</v>
      </c>
      <c r="ON64" s="15">
        <f>Reg[[#This Row],[T2DP14]]</f>
        <v>3308</v>
      </c>
      <c r="OO64" s="15">
        <f>Reg[[#This Row],[T2DP15]]</f>
        <v>3379</v>
      </c>
      <c r="OP64" s="15">
        <f>Reg[[#This Row],[T2DP16]]</f>
        <v>3457</v>
      </c>
      <c r="OQ64" s="15">
        <f>Reg[[#This Row],[T2DP17]]</f>
        <v>3549</v>
      </c>
      <c r="OR64" s="15">
        <f>Reg[[#This Row],[T2DP18]]</f>
        <v>3646</v>
      </c>
      <c r="OS64" s="15">
        <f>Reg[[#This Row],[T2DP19]]</f>
        <v>3699</v>
      </c>
      <c r="OT64" s="15">
        <f>Reg[[#This Row],[T2DP20]]</f>
        <v>3757</v>
      </c>
      <c r="OU64" s="15">
        <f>Reg[[#This Row],[T2DP21]]</f>
        <v>3851</v>
      </c>
      <c r="OV64" s="15">
        <f>Reg[[#This Row],[T2DP22]]</f>
        <v>3896</v>
      </c>
      <c r="OW64" s="15">
        <f>Reg[[#This Row],[T2DP23]]</f>
        <v>3954</v>
      </c>
      <c r="OX64" s="15">
        <f>Reg[[#This Row],[T2DP24]]</f>
        <v>4000</v>
      </c>
      <c r="OY64" s="15">
        <f>Reg[[#This Row],[T2DP25]]</f>
        <v>4091</v>
      </c>
      <c r="OZ64" s="15">
        <f>Reg[[#This Row],[T2DP26]]</f>
        <v>4167</v>
      </c>
      <c r="PA64" s="15">
        <f>Reg[[#This Row],[T2DP27]]</f>
        <v>4190</v>
      </c>
      <c r="PB64" s="15">
        <f>Sug0.2[[#This Row],[T2DP2]]</f>
        <v>2113</v>
      </c>
      <c r="PC64" s="15">
        <f>Sug0.2[[#This Row],[T2DP3]]</f>
        <v>2192</v>
      </c>
      <c r="PD64" s="15">
        <f>Sug0.2[[#This Row],[T2DP4]]</f>
        <v>2337</v>
      </c>
      <c r="PE64" s="15">
        <f>Sug0.2[[#This Row],[T2DP5]]</f>
        <v>2429</v>
      </c>
      <c r="PF64" s="15">
        <f>Sug0.2[[#This Row],[T2DP6]]</f>
        <v>2539</v>
      </c>
      <c r="PG64" s="15">
        <f>Sug0.2[[#This Row],[T2DP7]]</f>
        <v>2666</v>
      </c>
      <c r="PH64" s="15">
        <f>Sug0.2[[#This Row],[T2DP8]]</f>
        <v>2772</v>
      </c>
      <c r="PI64" s="15">
        <f>Sug0.2[[#This Row],[T2DP9]]</f>
        <v>2865</v>
      </c>
      <c r="PJ64" s="15">
        <f>Sug0.2[[#This Row],[T2DP10]]</f>
        <v>2959</v>
      </c>
      <c r="PK64" s="15">
        <f>Sug0.2[[#This Row],[T2DP11]]</f>
        <v>3080</v>
      </c>
      <c r="PL64" s="15">
        <f>Sug0.2[[#This Row],[T2DP12]]</f>
        <v>3187</v>
      </c>
      <c r="PM64" s="15">
        <f>Sug0.2[[#This Row],[T2DP13]]</f>
        <v>3234</v>
      </c>
      <c r="PN64" s="15">
        <f>Sug0.2[[#This Row],[T2DP14]]</f>
        <v>3286</v>
      </c>
      <c r="PO64" s="15">
        <f>Sug0.2[[#This Row],[T2DP15]]</f>
        <v>3355</v>
      </c>
      <c r="PP64" s="15">
        <f>Sug0.2[[#This Row],[T2DP16]]</f>
        <v>3430</v>
      </c>
      <c r="PQ64" s="15">
        <f>Sug0.2[[#This Row],[T2DP17]]</f>
        <v>3523</v>
      </c>
      <c r="PR64" s="15">
        <f>Sug0.2[[#This Row],[T2DP18]]</f>
        <v>3617</v>
      </c>
      <c r="PS64" s="15">
        <f>Sug0.2[[#This Row],[T2DP19]]</f>
        <v>3667</v>
      </c>
      <c r="PT64" s="15">
        <f>Sug0.2[[#This Row],[T2DP20]]</f>
        <v>3721</v>
      </c>
      <c r="PU64" s="15">
        <f>Sug0.2[[#This Row],[T2DP21]]</f>
        <v>3816</v>
      </c>
      <c r="PV64" s="15">
        <f>Sug0.2[[#This Row],[T2DP22]]</f>
        <v>3863</v>
      </c>
      <c r="PW64" s="15">
        <f>Sug0.2[[#This Row],[T2DP23]]</f>
        <v>3918</v>
      </c>
      <c r="PX64" s="15">
        <f>Sug0.2[[#This Row],[T2DP24]]</f>
        <v>3957</v>
      </c>
      <c r="PY64" s="15">
        <f>Sug0.2[[#This Row],[T2DP25]]</f>
        <v>4038</v>
      </c>
      <c r="PZ64" s="15">
        <f>Sug0.2[[#This Row],[T2DP26]]</f>
        <v>4115</v>
      </c>
      <c r="QA64" s="15">
        <f>Sug0.2[[#This Row],[T2DP27]]</f>
        <v>4138</v>
      </c>
      <c r="QB64" s="15">
        <f>Sug0.5[[#This Row],[T2DP2]]</f>
        <v>2113</v>
      </c>
      <c r="QC64" s="15">
        <f>Sug0.5[[#This Row],[T2DP3]]</f>
        <v>2192</v>
      </c>
      <c r="QD64" s="15">
        <f>Sug0.5[[#This Row],[T2DP4]]</f>
        <v>2334</v>
      </c>
      <c r="QE64" s="15">
        <f>Sug0.5[[#This Row],[T2DP5]]</f>
        <v>2424</v>
      </c>
      <c r="QF64" s="15">
        <f>Sug0.5[[#This Row],[T2DP6]]</f>
        <v>2531</v>
      </c>
      <c r="QG64" s="15">
        <f>Sug0.5[[#This Row],[T2DP7]]</f>
        <v>2655</v>
      </c>
      <c r="QH64" s="15">
        <f>Sug0.5[[#This Row],[T2DP8]]</f>
        <v>2758</v>
      </c>
      <c r="QI64" s="15">
        <f>Sug0.5[[#This Row],[T2DP9]]</f>
        <v>2844</v>
      </c>
      <c r="QJ64" s="15">
        <f>Sug0.5[[#This Row],[T2DP10]]</f>
        <v>2939</v>
      </c>
      <c r="QK64" s="15">
        <f>Sug0.5[[#This Row],[T2DP11]]</f>
        <v>3052</v>
      </c>
      <c r="QL64" s="15">
        <f>Sug0.5[[#This Row],[T2DP12]]</f>
        <v>3151</v>
      </c>
      <c r="QM64" s="15">
        <f>Sug0.5[[#This Row],[T2DP13]]</f>
        <v>3191</v>
      </c>
      <c r="QN64" s="15">
        <f>Sug0.5[[#This Row],[T2DP14]]</f>
        <v>3238</v>
      </c>
      <c r="QO64" s="15">
        <f>Sug0.5[[#This Row],[T2DP15]]</f>
        <v>3300</v>
      </c>
      <c r="QP64" s="15">
        <f>Sug0.5[[#This Row],[T2DP16]]</f>
        <v>3364</v>
      </c>
      <c r="QQ64" s="15">
        <f>Sug0.5[[#This Row],[T2DP17]]</f>
        <v>3448</v>
      </c>
      <c r="QR64" s="15">
        <f>Sug0.5[[#This Row],[T2DP18]]</f>
        <v>3533</v>
      </c>
      <c r="QS64" s="15">
        <f>Sug0.5[[#This Row],[T2DP19]]</f>
        <v>3580</v>
      </c>
      <c r="QT64" s="15">
        <f>Sug0.5[[#This Row],[T2DP20]]</f>
        <v>3632</v>
      </c>
      <c r="QU64" s="15">
        <f>Sug0.5[[#This Row],[T2DP21]]</f>
        <v>3719</v>
      </c>
      <c r="QV64" s="15">
        <f>Sug0.5[[#This Row],[T2DP22]]</f>
        <v>3758</v>
      </c>
      <c r="QW64" s="15">
        <f>Sug0.5[[#This Row],[T2DP23]]</f>
        <v>3813</v>
      </c>
      <c r="QX64" s="15">
        <f>Sug0.5[[#This Row],[T2DP24]]</f>
        <v>3849</v>
      </c>
      <c r="QY64" s="15">
        <f>Sug0.5[[#This Row],[T2DP25]]</f>
        <v>3916</v>
      </c>
      <c r="QZ64" s="15">
        <f>Sug0.5[[#This Row],[T2DP26]]</f>
        <v>3987</v>
      </c>
      <c r="RA64" s="15">
        <f>Sug0.5[[#This Row],[T2DP27]]</f>
        <v>4004</v>
      </c>
      <c r="RB64" s="15">
        <f>Reg[[#This Row],[OVEP2]]</f>
        <v>7425</v>
      </c>
      <c r="RC64" s="15">
        <f>Reg[[#This Row],[OVEP3]]</f>
        <v>7981</v>
      </c>
      <c r="RD64" s="15">
        <f>Reg[[#This Row],[OVEP4]]</f>
        <v>8386</v>
      </c>
      <c r="RE64" s="15">
        <f>Reg[[#This Row],[OVEP5]]</f>
        <v>8686</v>
      </c>
      <c r="RF64" s="15">
        <f>Reg[[#This Row],[OVEP6]]</f>
        <v>8934</v>
      </c>
      <c r="RG64" s="15">
        <f>Reg[[#This Row],[OVEP7]]</f>
        <v>9100</v>
      </c>
      <c r="RH64" s="15">
        <f>Reg[[#This Row],[OVEP8]]</f>
        <v>9284</v>
      </c>
      <c r="RI64" s="15">
        <f>Reg[[#This Row],[OVEP9]]</f>
        <v>9395</v>
      </c>
      <c r="RJ64" s="15">
        <f>Reg[[#This Row],[OVEP10]]</f>
        <v>9387</v>
      </c>
      <c r="RK64" s="15">
        <f>Reg[[#This Row],[OVEP11]]</f>
        <v>9513</v>
      </c>
      <c r="RL64" s="15">
        <f>Reg[[#This Row],[OVEP12]]</f>
        <v>9646</v>
      </c>
      <c r="RM64" s="15">
        <f>Reg[[#This Row],[OVEP13]]</f>
        <v>9723</v>
      </c>
      <c r="RN64" s="15">
        <f>Reg[[#This Row],[OVEP14]]</f>
        <v>9744</v>
      </c>
      <c r="RO64" s="15">
        <f>Reg[[#This Row],[OVEP15]]</f>
        <v>9846</v>
      </c>
      <c r="RP64" s="15">
        <f>Reg[[#This Row],[OVEP16]]</f>
        <v>9891</v>
      </c>
      <c r="RQ64" s="15">
        <f>Reg[[#This Row],[OVEP17]]</f>
        <v>9885</v>
      </c>
      <c r="RR64" s="15">
        <f>Reg[[#This Row],[OVEP18]]</f>
        <v>9916</v>
      </c>
      <c r="RS64" s="15">
        <f>Reg[[#This Row],[OVEP19]]</f>
        <v>9971</v>
      </c>
      <c r="RT64" s="15">
        <f>Reg[[#This Row],[OVEP20]]</f>
        <v>10085</v>
      </c>
      <c r="RU64" s="15">
        <f>Reg[[#This Row],[OVEP21]]</f>
        <v>10090</v>
      </c>
      <c r="RV64" s="15">
        <f>Reg[[#This Row],[OVEP22]]</f>
        <v>10114</v>
      </c>
      <c r="RW64" s="15">
        <f>Reg[[#This Row],[OVEP23]]</f>
        <v>10074</v>
      </c>
      <c r="RX64" s="15">
        <f>Reg[[#This Row],[OVEP24]]</f>
        <v>10090</v>
      </c>
      <c r="RY64" s="15">
        <f>Reg[[#This Row],[OVEP25]]</f>
        <v>10070</v>
      </c>
      <c r="RZ64" s="15">
        <f>Reg[[#This Row],[OVEP26]]</f>
        <v>10069</v>
      </c>
      <c r="SA64" s="15">
        <f>Reg[[#This Row],[OVEP27]]</f>
        <v>10072</v>
      </c>
      <c r="SB64" s="15">
        <f>Sug0.2[[#This Row],[OVEP2]]</f>
        <v>7425</v>
      </c>
      <c r="SC64" s="15">
        <f>Sug0.2[[#This Row],[OVEP3]]</f>
        <v>7957</v>
      </c>
      <c r="SD64" s="15">
        <f>Sug0.2[[#This Row],[OVEP4]]</f>
        <v>8348</v>
      </c>
      <c r="SE64" s="15">
        <f>Sug0.2[[#This Row],[OVEP5]]</f>
        <v>8633</v>
      </c>
      <c r="SF64" s="15">
        <f>Sug0.2[[#This Row],[OVEP6]]</f>
        <v>8891</v>
      </c>
      <c r="SG64" s="15">
        <f>Sug0.2[[#This Row],[OVEP7]]</f>
        <v>9050</v>
      </c>
      <c r="SH64" s="15">
        <f>Sug0.2[[#This Row],[OVEP8]]</f>
        <v>9233</v>
      </c>
      <c r="SI64" s="15">
        <f>Sug0.2[[#This Row],[OVEP9]]</f>
        <v>9345</v>
      </c>
      <c r="SJ64" s="15">
        <f>Sug0.2[[#This Row],[OVEP10]]</f>
        <v>9337</v>
      </c>
      <c r="SK64" s="15">
        <f>Sug0.2[[#This Row],[OVEP11]]</f>
        <v>9476</v>
      </c>
      <c r="SL64" s="15">
        <f>Sug0.2[[#This Row],[OVEP12]]</f>
        <v>9613</v>
      </c>
      <c r="SM64" s="15">
        <f>Sug0.2[[#This Row],[OVEP13]]</f>
        <v>9717</v>
      </c>
      <c r="SN64" s="15">
        <f>Sug0.2[[#This Row],[OVEP14]]</f>
        <v>9743</v>
      </c>
      <c r="SO64" s="15">
        <f>Sug0.2[[#This Row],[OVEP15]]</f>
        <v>9849</v>
      </c>
      <c r="SP64" s="15">
        <f>Sug0.2[[#This Row],[OVEP16]]</f>
        <v>9902</v>
      </c>
      <c r="SQ64" s="15">
        <f>Sug0.2[[#This Row],[OVEP17]]</f>
        <v>9898</v>
      </c>
      <c r="SR64" s="15">
        <f>Sug0.2[[#This Row],[OVEP18]]</f>
        <v>9928</v>
      </c>
      <c r="SS64" s="15">
        <f>Sug0.2[[#This Row],[OVEP19]]</f>
        <v>9969</v>
      </c>
      <c r="ST64" s="15">
        <f>Sug0.2[[#This Row],[OVEP20]]</f>
        <v>10074</v>
      </c>
      <c r="SU64" s="15">
        <f>Sug0.2[[#This Row],[OVEP21]]</f>
        <v>10081</v>
      </c>
      <c r="SV64" s="15">
        <f>Sug0.2[[#This Row],[OVEP22]]</f>
        <v>10102</v>
      </c>
      <c r="SW64" s="15">
        <f>Sug0.2[[#This Row],[OVEP23]]</f>
        <v>10074</v>
      </c>
      <c r="SX64" s="15">
        <f>Sug0.2[[#This Row],[OVEP24]]</f>
        <v>10088</v>
      </c>
      <c r="SY64" s="15">
        <f>Sug0.2[[#This Row],[OVEP25]]</f>
        <v>10083</v>
      </c>
      <c r="SZ64" s="15">
        <f>Sug0.2[[#This Row],[OVEP26]]</f>
        <v>10076</v>
      </c>
      <c r="TA64" s="15">
        <f>Sug0.2[[#This Row],[OVEP27]]</f>
        <v>10075</v>
      </c>
      <c r="TB64" s="15">
        <f>Sug0.5[[#This Row],[OVEP2]]</f>
        <v>7425</v>
      </c>
      <c r="TC64" s="15">
        <f>Sug0.5[[#This Row],[OVEP3]]</f>
        <v>7919</v>
      </c>
      <c r="TD64" s="15">
        <f>Sug0.5[[#This Row],[OVEP4]]</f>
        <v>8271</v>
      </c>
      <c r="TE64" s="15">
        <f>Sug0.5[[#This Row],[OVEP5]]</f>
        <v>8540</v>
      </c>
      <c r="TF64" s="15">
        <f>Sug0.5[[#This Row],[OVEP6]]</f>
        <v>8821</v>
      </c>
      <c r="TG64" s="15">
        <f>Sug0.5[[#This Row],[OVEP7]]</f>
        <v>8973</v>
      </c>
      <c r="TH64" s="15">
        <f>Sug0.5[[#This Row],[OVEP8]]</f>
        <v>9149</v>
      </c>
      <c r="TI64" s="15">
        <f>Sug0.5[[#This Row],[OVEP9]]</f>
        <v>9272</v>
      </c>
      <c r="TJ64" s="15">
        <f>Sug0.5[[#This Row],[OVEP10]]</f>
        <v>9298</v>
      </c>
      <c r="TK64" s="15">
        <f>Sug0.5[[#This Row],[OVEP11]]</f>
        <v>9449</v>
      </c>
      <c r="TL64" s="15">
        <f>Sug0.5[[#This Row],[OVEP12]]</f>
        <v>9585</v>
      </c>
      <c r="TM64" s="15">
        <f>Sug0.5[[#This Row],[OVEP13]]</f>
        <v>9691</v>
      </c>
      <c r="TN64" s="15">
        <f>Sug0.5[[#This Row],[OVEP14]]</f>
        <v>9726</v>
      </c>
      <c r="TO64" s="15">
        <f>Sug0.5[[#This Row],[OVEP15]]</f>
        <v>9853</v>
      </c>
      <c r="TP64" s="15">
        <f>Sug0.5[[#This Row],[OVEP16]]</f>
        <v>9921</v>
      </c>
      <c r="TQ64" s="15">
        <f>Sug0.5[[#This Row],[OVEP17]]</f>
        <v>9911</v>
      </c>
      <c r="TR64" s="15">
        <f>Sug0.5[[#This Row],[OVEP18]]</f>
        <v>9956</v>
      </c>
      <c r="TS64" s="15">
        <f>Sug0.5[[#This Row],[OVEP19]]</f>
        <v>10010</v>
      </c>
      <c r="TT64" s="15">
        <f>Sug0.5[[#This Row],[OVEP20]]</f>
        <v>10107</v>
      </c>
      <c r="TU64" s="15">
        <f>Sug0.5[[#This Row],[OVEP21]]</f>
        <v>10104</v>
      </c>
      <c r="TV64" s="15">
        <f>Sug0.5[[#This Row],[OVEP22]]</f>
        <v>10096</v>
      </c>
      <c r="TW64" s="15">
        <f>Sug0.5[[#This Row],[OVEP23]]</f>
        <v>10082</v>
      </c>
      <c r="TX64" s="15">
        <f>Sug0.5[[#This Row],[OVEP24]]</f>
        <v>10099</v>
      </c>
      <c r="TY64" s="15">
        <f>Sug0.5[[#This Row],[OVEP25]]</f>
        <v>10081</v>
      </c>
      <c r="TZ64" s="15">
        <f>Sug0.5[[#This Row],[OVEP26]]</f>
        <v>10067</v>
      </c>
      <c r="UA64" s="15">
        <f>Sug0.5[[#This Row],[OVEP27]]</f>
        <v>10087</v>
      </c>
      <c r="UB64" s="15">
        <f>Reg[[#This Row],[OBEP2]]</f>
        <v>8376</v>
      </c>
      <c r="UC64" s="15">
        <f>Reg[[#This Row],[OBEP3]]</f>
        <v>8223</v>
      </c>
      <c r="UD64" s="15">
        <f>Reg[[#This Row],[OBEP4]]</f>
        <v>8090</v>
      </c>
      <c r="UE64" s="15">
        <f>Reg[[#This Row],[OBEP5]]</f>
        <v>7963</v>
      </c>
      <c r="UF64" s="15">
        <f>Reg[[#This Row],[OBEP6]]</f>
        <v>7918</v>
      </c>
      <c r="UG64" s="15">
        <f>Reg[[#This Row],[OBEP7]]</f>
        <v>7852</v>
      </c>
      <c r="UH64" s="15">
        <f>Reg[[#This Row],[OBEP8]]</f>
        <v>7809</v>
      </c>
      <c r="UI64" s="15">
        <f>Reg[[#This Row],[OBEP9]]</f>
        <v>7795</v>
      </c>
      <c r="UJ64" s="15">
        <f>Reg[[#This Row],[OBEP10]]</f>
        <v>7859</v>
      </c>
      <c r="UK64" s="15">
        <f>Reg[[#This Row],[OBEP11]]</f>
        <v>7852</v>
      </c>
      <c r="UL64" s="15">
        <f>Reg[[#This Row],[OBEP12]]</f>
        <v>7826</v>
      </c>
      <c r="UM64" s="15">
        <f>Reg[[#This Row],[OBEP13]]</f>
        <v>7818</v>
      </c>
      <c r="UN64" s="15">
        <f>Reg[[#This Row],[OBEP14]]</f>
        <v>7833</v>
      </c>
      <c r="UO64" s="15">
        <f>Reg[[#This Row],[OBEP15]]</f>
        <v>7829</v>
      </c>
      <c r="UP64" s="15">
        <f>Reg[[#This Row],[OBEP16]]</f>
        <v>7854</v>
      </c>
      <c r="UQ64" s="15">
        <f>Reg[[#This Row],[OBEP17]]</f>
        <v>7902</v>
      </c>
      <c r="UR64" s="15">
        <f>Reg[[#This Row],[OBEP18]]</f>
        <v>7897</v>
      </c>
      <c r="US64" s="15">
        <f>Reg[[#This Row],[OBEP19]]</f>
        <v>7883</v>
      </c>
      <c r="UT64" s="15">
        <f>Reg[[#This Row],[OBEP20]]</f>
        <v>7827</v>
      </c>
      <c r="UU64" s="15">
        <f>Reg[[#This Row],[OBEP21]]</f>
        <v>7844</v>
      </c>
      <c r="UV64" s="15">
        <f>Reg[[#This Row],[OBEP22]]</f>
        <v>7836</v>
      </c>
      <c r="UW64" s="15">
        <f>Reg[[#This Row],[OBEP23]]</f>
        <v>7877</v>
      </c>
      <c r="UX64" s="15">
        <f>Reg[[#This Row],[OBEP24]]</f>
        <v>7856</v>
      </c>
      <c r="UY64" s="15">
        <f>Reg[[#This Row],[OBEP25]]</f>
        <v>7892</v>
      </c>
      <c r="UZ64" s="15">
        <f>Reg[[#This Row],[OBEP26]]</f>
        <v>7920</v>
      </c>
      <c r="VA64" s="15">
        <f>Reg[[#This Row],[OBEP27]]</f>
        <v>7986</v>
      </c>
      <c r="VB64" s="15">
        <f>Sug0.2[[#This Row],[OBEP2]]</f>
        <v>8376</v>
      </c>
      <c r="VC64" s="15">
        <f>Sug0.2[[#This Row],[OBEP3]]</f>
        <v>8209</v>
      </c>
      <c r="VD64" s="15">
        <f>Sug0.2[[#This Row],[OBEP4]]</f>
        <v>8062</v>
      </c>
      <c r="VE64" s="15">
        <f>Sug0.2[[#This Row],[OBEP5]]</f>
        <v>7928</v>
      </c>
      <c r="VF64" s="15">
        <f>Sug0.2[[#This Row],[OBEP6]]</f>
        <v>7855</v>
      </c>
      <c r="VG64" s="15">
        <f>Sug0.2[[#This Row],[OBEP7]]</f>
        <v>7781</v>
      </c>
      <c r="VH64" s="15">
        <f>Sug0.2[[#This Row],[OBEP8]]</f>
        <v>7729</v>
      </c>
      <c r="VI64" s="15">
        <f>Sug0.2[[#This Row],[OBEP9]]</f>
        <v>7703</v>
      </c>
      <c r="VJ64" s="15">
        <f>Sug0.2[[#This Row],[OBEP10]]</f>
        <v>7762</v>
      </c>
      <c r="VK64" s="15">
        <f>Sug0.2[[#This Row],[OBEP11]]</f>
        <v>7740</v>
      </c>
      <c r="VL64" s="15">
        <f>Sug0.2[[#This Row],[OBEP12]]</f>
        <v>7698</v>
      </c>
      <c r="VM64" s="15">
        <f>Sug0.2[[#This Row],[OBEP13]]</f>
        <v>7673</v>
      </c>
      <c r="VN64" s="15">
        <f>Sug0.2[[#This Row],[OBEP14]]</f>
        <v>7673</v>
      </c>
      <c r="VO64" s="15">
        <f>Sug0.2[[#This Row],[OBEP15]]</f>
        <v>7658</v>
      </c>
      <c r="VP64" s="15">
        <f>Sug0.2[[#This Row],[OBEP16]]</f>
        <v>7674</v>
      </c>
      <c r="VQ64" s="15">
        <f>Sug0.2[[#This Row],[OBEP17]]</f>
        <v>7706</v>
      </c>
      <c r="VR64" s="15">
        <f>Sug0.2[[#This Row],[OBEP18]]</f>
        <v>7702</v>
      </c>
      <c r="VS64" s="15">
        <f>Sug0.2[[#This Row],[OBEP19]]</f>
        <v>7689</v>
      </c>
      <c r="VT64" s="15">
        <f>Sug0.2[[#This Row],[OBEP20]]</f>
        <v>7639</v>
      </c>
      <c r="VU64" s="15">
        <f>Sug0.2[[#This Row],[OBEP21]]</f>
        <v>7655</v>
      </c>
      <c r="VV64" s="15">
        <f>Sug0.2[[#This Row],[OBEP22]]</f>
        <v>7652</v>
      </c>
      <c r="VW64" s="15">
        <f>Sug0.2[[#This Row],[OBEP23]]</f>
        <v>7680</v>
      </c>
      <c r="VX64" s="15">
        <f>Sug0.2[[#This Row],[OBEP24]]</f>
        <v>7647</v>
      </c>
      <c r="VY64" s="15">
        <f>Sug0.2[[#This Row],[OBEP25]]</f>
        <v>7670</v>
      </c>
      <c r="VZ64" s="15">
        <f>Sug0.2[[#This Row],[OBEP26]]</f>
        <v>7699</v>
      </c>
      <c r="WA64" s="15">
        <f>Sug0.2[[#This Row],[OBEP27]]</f>
        <v>7760</v>
      </c>
      <c r="WB64" s="15">
        <f>Sug0.5[[#This Row],[OBEP2]]</f>
        <v>8376</v>
      </c>
      <c r="WC64" s="15">
        <f>Sug0.5[[#This Row],[OBEP3]]</f>
        <v>8183</v>
      </c>
      <c r="WD64" s="15">
        <f>Sug0.5[[#This Row],[OBEP4]]</f>
        <v>8020</v>
      </c>
      <c r="WE64" s="15">
        <f>Sug0.5[[#This Row],[OBEP5]]</f>
        <v>7864</v>
      </c>
      <c r="WF64" s="15">
        <f>Sug0.5[[#This Row],[OBEP6]]</f>
        <v>7746</v>
      </c>
      <c r="WG64" s="15">
        <f>Sug0.5[[#This Row],[OBEP7]]</f>
        <v>7654</v>
      </c>
      <c r="WH64" s="15">
        <f>Sug0.5[[#This Row],[OBEP8]]</f>
        <v>7572</v>
      </c>
      <c r="WI64" s="15">
        <f>Sug0.5[[#This Row],[OBEP9]]</f>
        <v>7522</v>
      </c>
      <c r="WJ64" s="15">
        <f>Sug0.5[[#This Row],[OBEP10]]</f>
        <v>7544</v>
      </c>
      <c r="WK64" s="15">
        <f>Sug0.5[[#This Row],[OBEP11]]</f>
        <v>7482</v>
      </c>
      <c r="WL64" s="15">
        <f>Sug0.5[[#This Row],[OBEP12]]</f>
        <v>7413</v>
      </c>
      <c r="WM64" s="15">
        <f>Sug0.5[[#This Row],[OBEP13]]</f>
        <v>7370</v>
      </c>
      <c r="WN64" s="15">
        <f>Sug0.5[[#This Row],[OBEP14]]</f>
        <v>7354</v>
      </c>
      <c r="WO64" s="15">
        <f>Sug0.5[[#This Row],[OBEP15]]</f>
        <v>7320</v>
      </c>
      <c r="WP64" s="15">
        <f>Sug0.5[[#This Row],[OBEP16]]</f>
        <v>7316</v>
      </c>
      <c r="WQ64" s="15">
        <f>Sug0.5[[#This Row],[OBEP17]]</f>
        <v>7340</v>
      </c>
      <c r="WR64" s="15">
        <f>Sug0.5[[#This Row],[OBEP18]]</f>
        <v>7313</v>
      </c>
      <c r="WS64" s="15">
        <f>Sug0.5[[#This Row],[OBEP19]]</f>
        <v>7297</v>
      </c>
      <c r="WT64" s="15">
        <f>Sug0.5[[#This Row],[OBEP20]]</f>
        <v>7241</v>
      </c>
      <c r="WU64" s="15">
        <f>Sug0.5[[#This Row],[OBEP21]]</f>
        <v>7260</v>
      </c>
      <c r="WV64" s="15">
        <f>Sug0.5[[#This Row],[OBEP22]]</f>
        <v>7265</v>
      </c>
      <c r="WW64" s="15">
        <f>Sug0.5[[#This Row],[OBEP23]]</f>
        <v>7272</v>
      </c>
      <c r="WX64" s="15">
        <f>Sug0.5[[#This Row],[OBEP24]]</f>
        <v>7234</v>
      </c>
      <c r="WY64" s="15">
        <f>Sug0.5[[#This Row],[OBEP25]]</f>
        <v>7267</v>
      </c>
      <c r="WZ64" s="15">
        <f>Sug0.5[[#This Row],[OBEP26]]</f>
        <v>7292</v>
      </c>
      <c r="XA64" s="15">
        <f>Sug0.5[[#This Row],[OBEP27]]</f>
        <v>7334</v>
      </c>
    </row>
    <row r="65" spans="2:625" x14ac:dyDescent="0.25">
      <c r="B65" s="11">
        <f>Reg[[#This Row],[STEP2]]</f>
        <v>6100</v>
      </c>
      <c r="C65" s="11">
        <f>Reg[[#This Row],[STEP3]]</f>
        <v>6291</v>
      </c>
      <c r="D65" s="11">
        <f>Reg[[#This Row],[STEP4]]</f>
        <v>6534</v>
      </c>
      <c r="E65" s="11">
        <f>Reg[[#This Row],[STEP5]]</f>
        <v>6767</v>
      </c>
      <c r="F65" s="11">
        <f>Reg[[#This Row],[STEP6]]</f>
        <v>6942</v>
      </c>
      <c r="G65" s="11">
        <f>Reg[[#This Row],[STEP7]]</f>
        <v>7095</v>
      </c>
      <c r="H65" s="11">
        <f>Reg[[#This Row],[STEP8]]</f>
        <v>7236</v>
      </c>
      <c r="I65" s="11">
        <f>Reg[[#This Row],[STEP9]]</f>
        <v>7358</v>
      </c>
      <c r="J65" s="11">
        <f>Reg[[#This Row],[STEP10]]</f>
        <v>7489</v>
      </c>
      <c r="K65" s="11">
        <f>Reg[[#This Row],[STEP11]]</f>
        <v>7617</v>
      </c>
      <c r="L65" s="11">
        <f>Reg[[#This Row],[STEP12]]</f>
        <v>7716</v>
      </c>
      <c r="M65" s="11">
        <f>Reg[[#This Row],[STEP13]]</f>
        <v>7790</v>
      </c>
      <c r="N65" s="11">
        <f>Reg[[#This Row],[STEP14]]</f>
        <v>7881</v>
      </c>
      <c r="O65" s="11">
        <f>Reg[[#This Row],[STEP15]]</f>
        <v>7946</v>
      </c>
      <c r="P65" s="11">
        <f>Reg[[#This Row],[STEP16]]</f>
        <v>7997</v>
      </c>
      <c r="Q65" s="11">
        <f>Reg[[#This Row],[STEP17]]</f>
        <v>8068</v>
      </c>
      <c r="R65" s="11">
        <f>Reg[[#This Row],[STEP18]]</f>
        <v>8133</v>
      </c>
      <c r="S65" s="11">
        <f>Reg[[#This Row],[STEP19]]</f>
        <v>8196</v>
      </c>
      <c r="T65" s="11">
        <f>Reg[[#This Row],[STEP20]]</f>
        <v>8185</v>
      </c>
      <c r="U65" s="11">
        <f>Reg[[#This Row],[STEP21]]</f>
        <v>8180</v>
      </c>
      <c r="V65" s="11">
        <f>Reg[[#This Row],[STEP22]]</f>
        <v>8119</v>
      </c>
      <c r="W65" s="11">
        <f>Reg[[#This Row],[STEP23]]</f>
        <v>8114</v>
      </c>
      <c r="X65" s="11">
        <f>Reg[[#This Row],[STEP24]]</f>
        <v>8096</v>
      </c>
      <c r="Y65" s="11">
        <f>Reg[[#This Row],[STEP25]]</f>
        <v>8085</v>
      </c>
      <c r="Z65" s="11">
        <f>Reg[[#This Row],[STEP26]]</f>
        <v>8153</v>
      </c>
      <c r="AA65" s="11">
        <f>Reg[[#This Row],[STEP27]]</f>
        <v>8114</v>
      </c>
      <c r="AB65" s="11">
        <f>Sug0.2[[#This Row],[STEP2]]</f>
        <v>6100</v>
      </c>
      <c r="AC65" s="11">
        <f>Sug0.2[[#This Row],[STEP3]]</f>
        <v>6268</v>
      </c>
      <c r="AD65" s="11">
        <f>Sug0.2[[#This Row],[STEP4]]</f>
        <v>6496</v>
      </c>
      <c r="AE65" s="11">
        <f>Sug0.2[[#This Row],[STEP5]]</f>
        <v>6721</v>
      </c>
      <c r="AF65" s="11">
        <f>Sug0.2[[#This Row],[STEP6]]</f>
        <v>6873</v>
      </c>
      <c r="AG65" s="11">
        <f>Sug0.2[[#This Row],[STEP7]]</f>
        <v>7024</v>
      </c>
      <c r="AH65" s="11">
        <f>Sug0.2[[#This Row],[STEP8]]</f>
        <v>7150</v>
      </c>
      <c r="AI65" s="11">
        <f>Sug0.2[[#This Row],[STEP9]]</f>
        <v>7263</v>
      </c>
      <c r="AJ65" s="11">
        <f>Sug0.2[[#This Row],[STEP10]]</f>
        <v>7378</v>
      </c>
      <c r="AK65" s="11">
        <f>Sug0.2[[#This Row],[STEP11]]</f>
        <v>7503</v>
      </c>
      <c r="AL65" s="11">
        <f>Sug0.2[[#This Row],[STEP12]]</f>
        <v>7609</v>
      </c>
      <c r="AM65" s="11">
        <f>Sug0.2[[#This Row],[STEP13]]</f>
        <v>7681</v>
      </c>
      <c r="AN65" s="11">
        <f>Sug0.2[[#This Row],[STEP14]]</f>
        <v>7787</v>
      </c>
      <c r="AO65" s="11">
        <f>Sug0.2[[#This Row],[STEP15]]</f>
        <v>7862</v>
      </c>
      <c r="AP65" s="11">
        <f>Sug0.2[[#This Row],[STEP16]]</f>
        <v>7902</v>
      </c>
      <c r="AQ65" s="11">
        <f>Sug0.2[[#This Row],[STEP17]]</f>
        <v>7956</v>
      </c>
      <c r="AR65" s="11">
        <f>Sug0.2[[#This Row],[STEP18]]</f>
        <v>8006</v>
      </c>
      <c r="AS65" s="11">
        <f>Sug0.2[[#This Row],[STEP19]]</f>
        <v>8086</v>
      </c>
      <c r="AT65" s="11">
        <f>Sug0.2[[#This Row],[STEP20]]</f>
        <v>8076</v>
      </c>
      <c r="AU65" s="11">
        <f>Sug0.2[[#This Row],[STEP21]]</f>
        <v>8056</v>
      </c>
      <c r="AV65" s="11">
        <f>Sug0.2[[#This Row],[STEP22]]</f>
        <v>8009</v>
      </c>
      <c r="AW65" s="11">
        <f>Sug0.2[[#This Row],[STEP23]]</f>
        <v>7998</v>
      </c>
      <c r="AX65" s="11">
        <f>Sug0.2[[#This Row],[STEP24]]</f>
        <v>7959</v>
      </c>
      <c r="AY65" s="11">
        <f>Sug0.2[[#This Row],[STEP25]]</f>
        <v>7948</v>
      </c>
      <c r="AZ65" s="11">
        <f>Sug0.2[[#This Row],[STEP26]]</f>
        <v>8022</v>
      </c>
      <c r="BA65" s="11">
        <f>Sug0.2[[#This Row],[STEP27]]</f>
        <v>7983</v>
      </c>
      <c r="BB65" s="11">
        <f>Sug0.5[[#This Row],[STEP2]]</f>
        <v>6100</v>
      </c>
      <c r="BC65" s="11">
        <f>Sug0.5[[#This Row],[STEP3]]</f>
        <v>6229</v>
      </c>
      <c r="BD65" s="11">
        <f>Sug0.5[[#This Row],[STEP4]]</f>
        <v>6419</v>
      </c>
      <c r="BE65" s="11">
        <f>Sug0.5[[#This Row],[STEP5]]</f>
        <v>6581</v>
      </c>
      <c r="BF65" s="11">
        <f>Sug0.5[[#This Row],[STEP6]]</f>
        <v>6698</v>
      </c>
      <c r="BG65" s="11">
        <f>Sug0.5[[#This Row],[STEP7]]</f>
        <v>6814</v>
      </c>
      <c r="BH65" s="11">
        <f>Sug0.5[[#This Row],[STEP8]]</f>
        <v>6909</v>
      </c>
      <c r="BI65" s="11">
        <f>Sug0.5[[#This Row],[STEP9]]</f>
        <v>7013</v>
      </c>
      <c r="BJ65" s="11">
        <f>Sug0.5[[#This Row],[STEP10]]</f>
        <v>7127</v>
      </c>
      <c r="BK65" s="11">
        <f>Sug0.5[[#This Row],[STEP11]]</f>
        <v>7239</v>
      </c>
      <c r="BL65" s="11">
        <f>Sug0.5[[#This Row],[STEP12]]</f>
        <v>7320</v>
      </c>
      <c r="BM65" s="11">
        <f>Sug0.5[[#This Row],[STEP13]]</f>
        <v>7375</v>
      </c>
      <c r="BN65" s="11">
        <f>Sug0.5[[#This Row],[STEP14]]</f>
        <v>7427</v>
      </c>
      <c r="BO65" s="11">
        <f>Sug0.5[[#This Row],[STEP15]]</f>
        <v>7486</v>
      </c>
      <c r="BP65" s="11">
        <f>Sug0.5[[#This Row],[STEP16]]</f>
        <v>7535</v>
      </c>
      <c r="BQ65" s="11">
        <f>Sug0.5[[#This Row],[STEP17]]</f>
        <v>7586</v>
      </c>
      <c r="BR65" s="11">
        <f>Sug0.5[[#This Row],[STEP18]]</f>
        <v>7615</v>
      </c>
      <c r="BS65" s="11">
        <f>Sug0.5[[#This Row],[STEP19]]</f>
        <v>7691</v>
      </c>
      <c r="BT65" s="11">
        <f>Sug0.5[[#This Row],[STEP20]]</f>
        <v>7712</v>
      </c>
      <c r="BU65" s="11">
        <f>Sug0.5[[#This Row],[STEP21]]</f>
        <v>7699</v>
      </c>
      <c r="BV65" s="11">
        <f>Sug0.5[[#This Row],[STEP22]]</f>
        <v>7675</v>
      </c>
      <c r="BW65" s="11">
        <f>Sug0.5[[#This Row],[STEP23]]</f>
        <v>7651</v>
      </c>
      <c r="BX65" s="11">
        <f>Sug0.5[[#This Row],[STEP24]]</f>
        <v>7625</v>
      </c>
      <c r="BY65" s="11">
        <f>Sug0.5[[#This Row],[STEP25]]</f>
        <v>7610</v>
      </c>
      <c r="BZ65" s="11">
        <f>Sug0.5[[#This Row],[STEP26]]</f>
        <v>7680</v>
      </c>
      <c r="CA65" s="11">
        <f>Sug0.5[[#This Row],[STEP27]]</f>
        <v>7666</v>
      </c>
      <c r="CB65" s="11">
        <f>Reg[[#This Row],[NASP2]]</f>
        <v>661</v>
      </c>
      <c r="CC65" s="11">
        <f>Reg[[#This Row],[NASP3]]</f>
        <v>846</v>
      </c>
      <c r="CD65" s="11">
        <f>Reg[[#This Row],[NASP4]]</f>
        <v>1013</v>
      </c>
      <c r="CE65" s="11">
        <f>Reg[[#This Row],[NASP5]]</f>
        <v>1178</v>
      </c>
      <c r="CF65" s="11">
        <f>Reg[[#This Row],[NASP6]]</f>
        <v>1358</v>
      </c>
      <c r="CG65" s="11">
        <f>Reg[[#This Row],[NASP7]]</f>
        <v>1546</v>
      </c>
      <c r="CH65" s="11">
        <f>Reg[[#This Row],[NASP8]]</f>
        <v>1729</v>
      </c>
      <c r="CI65" s="11">
        <f>Reg[[#This Row],[NASP9]]</f>
        <v>1917</v>
      </c>
      <c r="CJ65" s="11">
        <f>Reg[[#This Row],[NASP10]]</f>
        <v>2090</v>
      </c>
      <c r="CK65" s="11">
        <f>Reg[[#This Row],[NASP11]]</f>
        <v>2249</v>
      </c>
      <c r="CL65" s="11">
        <f>Reg[[#This Row],[NASP12]]</f>
        <v>2405</v>
      </c>
      <c r="CM65" s="11">
        <f>Reg[[#This Row],[NASP13]]</f>
        <v>2584</v>
      </c>
      <c r="CN65" s="11">
        <f>Reg[[#This Row],[NASP14]]</f>
        <v>2684</v>
      </c>
      <c r="CO65" s="11">
        <f>Reg[[#This Row],[NASP15]]</f>
        <v>2827</v>
      </c>
      <c r="CP65" s="11">
        <f>Reg[[#This Row],[NASP16]]</f>
        <v>2948</v>
      </c>
      <c r="CQ65" s="11">
        <f>Reg[[#This Row],[NASP17]]</f>
        <v>3068</v>
      </c>
      <c r="CR65" s="11">
        <f>Reg[[#This Row],[NASP18]]</f>
        <v>3186</v>
      </c>
      <c r="CS65" s="11">
        <f>Reg[[#This Row],[NASP19]]</f>
        <v>3282</v>
      </c>
      <c r="CT65" s="11">
        <f>Reg[[#This Row],[NASP20]]</f>
        <v>3381</v>
      </c>
      <c r="CU65" s="11">
        <f>Reg[[#This Row],[NASP21]]</f>
        <v>3472</v>
      </c>
      <c r="CV65" s="11">
        <f>Reg[[#This Row],[NASP22]]</f>
        <v>3558</v>
      </c>
      <c r="CW65" s="11">
        <f>Reg[[#This Row],[NASP23]]</f>
        <v>3622</v>
      </c>
      <c r="CX65" s="11">
        <f>Reg[[#This Row],[NASP24]]</f>
        <v>3721</v>
      </c>
      <c r="CY65" s="11">
        <f>Reg[[#This Row],[NASP25]]</f>
        <v>3798</v>
      </c>
      <c r="CZ65" s="11">
        <f>Reg[[#This Row],[NASP26]]</f>
        <v>3877</v>
      </c>
      <c r="DA65" s="11">
        <f>Reg[[#This Row],[NASP27]]</f>
        <v>3914</v>
      </c>
      <c r="DB65" s="11">
        <f>Sug0.2[[#This Row],[NASP2]]</f>
        <v>661</v>
      </c>
      <c r="DC65" s="11">
        <f>Sug0.2[[#This Row],[NASP3]]</f>
        <v>836</v>
      </c>
      <c r="DD65" s="11">
        <f>Sug0.2[[#This Row],[NASP4]]</f>
        <v>986</v>
      </c>
      <c r="DE65" s="11">
        <f>Sug0.2[[#This Row],[NASP5]]</f>
        <v>1131</v>
      </c>
      <c r="DF65" s="11">
        <f>Sug0.2[[#This Row],[NASP6]]</f>
        <v>1298</v>
      </c>
      <c r="DG65" s="11">
        <f>Sug0.2[[#This Row],[NASP7]]</f>
        <v>1463</v>
      </c>
      <c r="DH65" s="11">
        <f>Sug0.2[[#This Row],[NASP8]]</f>
        <v>1639</v>
      </c>
      <c r="DI65" s="11">
        <f>Sug0.2[[#This Row],[NASP9]]</f>
        <v>1809</v>
      </c>
      <c r="DJ65" s="11">
        <f>Sug0.2[[#This Row],[NASP10]]</f>
        <v>1958</v>
      </c>
      <c r="DK65" s="11">
        <f>Sug0.2[[#This Row],[NASP11]]</f>
        <v>2095</v>
      </c>
      <c r="DL65" s="11">
        <f>Sug0.2[[#This Row],[NASP12]]</f>
        <v>2230</v>
      </c>
      <c r="DM65" s="11">
        <f>Sug0.2[[#This Row],[NASP13]]</f>
        <v>2393</v>
      </c>
      <c r="DN65" s="11">
        <f>Sug0.2[[#This Row],[NASP14]]</f>
        <v>2484</v>
      </c>
      <c r="DO65" s="11">
        <f>Sug0.2[[#This Row],[NASP15]]</f>
        <v>2616</v>
      </c>
      <c r="DP65" s="11">
        <f>Sug0.2[[#This Row],[NASP16]]</f>
        <v>2727</v>
      </c>
      <c r="DQ65" s="11">
        <f>Sug0.2[[#This Row],[NASP17]]</f>
        <v>2845</v>
      </c>
      <c r="DR65" s="11">
        <f>Sug0.2[[#This Row],[NASP18]]</f>
        <v>2966</v>
      </c>
      <c r="DS65" s="11">
        <f>Sug0.2[[#This Row],[NASP19]]</f>
        <v>3047</v>
      </c>
      <c r="DT65" s="11">
        <f>Sug0.2[[#This Row],[NASP20]]</f>
        <v>3135</v>
      </c>
      <c r="DU65" s="11">
        <f>Sug0.2[[#This Row],[NASP21]]</f>
        <v>3222</v>
      </c>
      <c r="DV65" s="11">
        <f>Sug0.2[[#This Row],[NASP22]]</f>
        <v>3294</v>
      </c>
      <c r="DW65" s="11">
        <f>Sug0.2[[#This Row],[NASP23]]</f>
        <v>3356</v>
      </c>
      <c r="DX65" s="11">
        <f>Sug0.2[[#This Row],[NASP24]]</f>
        <v>3448</v>
      </c>
      <c r="DY65" s="11">
        <f>Sug0.2[[#This Row],[NASP25]]</f>
        <v>3512</v>
      </c>
      <c r="DZ65" s="11">
        <f>Sug0.2[[#This Row],[NASP26]]</f>
        <v>3580</v>
      </c>
      <c r="EA65" s="11">
        <f>Sug0.2[[#This Row],[NASP27]]</f>
        <v>3630</v>
      </c>
      <c r="EB65" s="15">
        <f>Sug0.5[[#This Row],[NASP2]]</f>
        <v>661</v>
      </c>
      <c r="EC65" s="15">
        <f>Sug0.5[[#This Row],[NASP3]]</f>
        <v>798</v>
      </c>
      <c r="ED65" s="15">
        <f>Sug0.5[[#This Row],[NASP4]]</f>
        <v>921</v>
      </c>
      <c r="EE65" s="15">
        <f>Sug0.5[[#This Row],[NASP5]]</f>
        <v>1044</v>
      </c>
      <c r="EF65" s="15">
        <f>Sug0.5[[#This Row],[NASP6]]</f>
        <v>1178</v>
      </c>
      <c r="EG65" s="15">
        <f>Sug0.5[[#This Row],[NASP7]]</f>
        <v>1318</v>
      </c>
      <c r="EH65" s="15">
        <f>Sug0.5[[#This Row],[NASP8]]</f>
        <v>1442</v>
      </c>
      <c r="EI65" s="15">
        <f>Sug0.5[[#This Row],[NASP9]]</f>
        <v>1563</v>
      </c>
      <c r="EJ65" s="15">
        <f>Sug0.5[[#This Row],[NASP10]]</f>
        <v>1669</v>
      </c>
      <c r="EK65" s="15">
        <f>Sug0.5[[#This Row],[NASP11]]</f>
        <v>1764</v>
      </c>
      <c r="EL65" s="15">
        <f>Sug0.5[[#This Row],[NASP12]]</f>
        <v>1865</v>
      </c>
      <c r="EM65" s="15">
        <f>Sug0.5[[#This Row],[NASP13]]</f>
        <v>1990</v>
      </c>
      <c r="EN65" s="15">
        <f>Sug0.5[[#This Row],[NASP14]]</f>
        <v>2080</v>
      </c>
      <c r="EO65" s="15">
        <f>Sug0.5[[#This Row],[NASP15]]</f>
        <v>2192</v>
      </c>
      <c r="EP65" s="15">
        <f>Sug0.5[[#This Row],[NASP16]]</f>
        <v>2271</v>
      </c>
      <c r="EQ65" s="15">
        <f>Sug0.5[[#This Row],[NASP17]]</f>
        <v>2357</v>
      </c>
      <c r="ER65" s="15">
        <f>Sug0.5[[#This Row],[NASP18]]</f>
        <v>2462</v>
      </c>
      <c r="ES65" s="15">
        <f>Sug0.5[[#This Row],[NASP19]]</f>
        <v>2516</v>
      </c>
      <c r="ET65" s="15">
        <f>Sug0.5[[#This Row],[NASP20]]</f>
        <v>2574</v>
      </c>
      <c r="EU65" s="15">
        <f>Sug0.5[[#This Row],[NASP21]]</f>
        <v>2654</v>
      </c>
      <c r="EV65" s="15">
        <f>Sug0.5[[#This Row],[NASP22]]</f>
        <v>2697</v>
      </c>
      <c r="EW65" s="15">
        <f>Sug0.5[[#This Row],[NASP23]]</f>
        <v>2751</v>
      </c>
      <c r="EX65" s="15">
        <f>Sug0.5[[#This Row],[NASP24]]</f>
        <v>2825</v>
      </c>
      <c r="EY65" s="15">
        <f>Sug0.5[[#This Row],[NASP25]]</f>
        <v>2879</v>
      </c>
      <c r="EZ65" s="15">
        <f>Sug0.5[[#This Row],[NASP26]]</f>
        <v>2931</v>
      </c>
      <c r="FA65" s="15">
        <f>Sug0.5[[#This Row],[NASP27]]</f>
        <v>2967</v>
      </c>
      <c r="FB65" s="15">
        <f>Reg[[#This Row],[CIRP2]]</f>
        <v>87</v>
      </c>
      <c r="FC65" s="15">
        <f>Reg[[#This Row],[CIRP3]]</f>
        <v>96</v>
      </c>
      <c r="FD65" s="15">
        <f>Reg[[#This Row],[CIRP4]]</f>
        <v>114</v>
      </c>
      <c r="FE65" s="15">
        <f>Reg[[#This Row],[CIRP5]]</f>
        <v>130</v>
      </c>
      <c r="FF65" s="15">
        <f>Reg[[#This Row],[CIRP6]]</f>
        <v>144</v>
      </c>
      <c r="FG65" s="15">
        <f>Reg[[#This Row],[CIRP7]]</f>
        <v>174</v>
      </c>
      <c r="FH65" s="15">
        <f>Reg[[#This Row],[CIRP8]]</f>
        <v>187</v>
      </c>
      <c r="FI65" s="15">
        <f>Reg[[#This Row],[CIRP9]]</f>
        <v>208</v>
      </c>
      <c r="FJ65" s="15">
        <f>Reg[[#This Row],[CIRP10]]</f>
        <v>230</v>
      </c>
      <c r="FK65" s="15">
        <f>Reg[[#This Row],[CIRP11]]</f>
        <v>233</v>
      </c>
      <c r="FL65" s="15">
        <f>Reg[[#This Row],[CIRP12]]</f>
        <v>256</v>
      </c>
      <c r="FM65" s="15">
        <f>Reg[[#This Row],[CIRP13]]</f>
        <v>261</v>
      </c>
      <c r="FN65" s="15">
        <f>Reg[[#This Row],[CIRP14]]</f>
        <v>284</v>
      </c>
      <c r="FO65" s="15">
        <f>Reg[[#This Row],[CIRP15]]</f>
        <v>327</v>
      </c>
      <c r="FP65" s="15">
        <f>Reg[[#This Row],[CIRP16]]</f>
        <v>356</v>
      </c>
      <c r="FQ65" s="15">
        <f>Reg[[#This Row],[CIRP17]]</f>
        <v>390</v>
      </c>
      <c r="FR65" s="15">
        <f>Reg[[#This Row],[CIRP18]]</f>
        <v>416</v>
      </c>
      <c r="FS65" s="15">
        <f>Reg[[#This Row],[CIRP19]]</f>
        <v>417</v>
      </c>
      <c r="FT65" s="15">
        <f>Reg[[#This Row],[CIRP20]]</f>
        <v>430</v>
      </c>
      <c r="FU65" s="15">
        <f>Reg[[#This Row],[CIRP21]]</f>
        <v>450</v>
      </c>
      <c r="FV65" s="15">
        <f>Reg[[#This Row],[CIRP22]]</f>
        <v>477</v>
      </c>
      <c r="FW65" s="15">
        <f>Reg[[#This Row],[CIRP23]]</f>
        <v>496</v>
      </c>
      <c r="FX65" s="15">
        <f>Reg[[#This Row],[CIRP24]]</f>
        <v>478</v>
      </c>
      <c r="FY65" s="15">
        <f>Reg[[#This Row],[CIRP25]]</f>
        <v>491</v>
      </c>
      <c r="FZ65" s="15">
        <f>Reg[[#This Row],[CIRP26]]</f>
        <v>501</v>
      </c>
      <c r="GA65" s="15">
        <f>Reg[[#This Row],[CIRP27]]</f>
        <v>545</v>
      </c>
      <c r="GB65" s="15">
        <f>Sug0.2[[#This Row],[CIRP2]]</f>
        <v>87</v>
      </c>
      <c r="GC65" s="15">
        <f>Sug0.2[[#This Row],[CIRP3]]</f>
        <v>93</v>
      </c>
      <c r="GD65" s="15">
        <f>Sug0.2[[#This Row],[CIRP4]]</f>
        <v>111</v>
      </c>
      <c r="GE65" s="15">
        <f>Sug0.2[[#This Row],[CIRP5]]</f>
        <v>126</v>
      </c>
      <c r="GF65" s="15">
        <f>Sug0.2[[#This Row],[CIRP6]]</f>
        <v>136</v>
      </c>
      <c r="GG65" s="15">
        <f>Sug0.2[[#This Row],[CIRP7]]</f>
        <v>164</v>
      </c>
      <c r="GH65" s="15">
        <f>Sug0.2[[#This Row],[CIRP8]]</f>
        <v>172</v>
      </c>
      <c r="GI65" s="15">
        <f>Sug0.2[[#This Row],[CIRP9]]</f>
        <v>193</v>
      </c>
      <c r="GJ65" s="15">
        <f>Sug0.2[[#This Row],[CIRP10]]</f>
        <v>213</v>
      </c>
      <c r="GK65" s="15">
        <f>Sug0.2[[#This Row],[CIRP11]]</f>
        <v>213</v>
      </c>
      <c r="GL65" s="15">
        <f>Sug0.2[[#This Row],[CIRP12]]</f>
        <v>228</v>
      </c>
      <c r="GM65" s="15">
        <f>Sug0.2[[#This Row],[CIRP13]]</f>
        <v>230</v>
      </c>
      <c r="GN65" s="15">
        <f>Sug0.2[[#This Row],[CIRP14]]</f>
        <v>251</v>
      </c>
      <c r="GO65" s="15">
        <f>Sug0.2[[#This Row],[CIRP15]]</f>
        <v>284</v>
      </c>
      <c r="GP65" s="15">
        <f>Sug0.2[[#This Row],[CIRP16]]</f>
        <v>318</v>
      </c>
      <c r="GQ65" s="15">
        <f>Sug0.2[[#This Row],[CIRP17]]</f>
        <v>347</v>
      </c>
      <c r="GR65" s="15">
        <f>Sug0.2[[#This Row],[CIRP18]]</f>
        <v>364</v>
      </c>
      <c r="GS65" s="15">
        <f>Sug0.2[[#This Row],[CIRP19]]</f>
        <v>362</v>
      </c>
      <c r="GT65" s="15">
        <f>Sug0.2[[#This Row],[CIRP20]]</f>
        <v>378</v>
      </c>
      <c r="GU65" s="15">
        <f>Sug0.2[[#This Row],[CIRP21]]</f>
        <v>394</v>
      </c>
      <c r="GV65" s="15">
        <f>Sug0.2[[#This Row],[CIRP22]]</f>
        <v>414</v>
      </c>
      <c r="GW65" s="15">
        <f>Sug0.2[[#This Row],[CIRP23]]</f>
        <v>430</v>
      </c>
      <c r="GX65" s="15">
        <f>Sug0.2[[#This Row],[CIRP24]]</f>
        <v>413</v>
      </c>
      <c r="GY65" s="15">
        <f>Sug0.2[[#This Row],[CIRP25]]</f>
        <v>427</v>
      </c>
      <c r="GZ65" s="15">
        <f>Sug0.2[[#This Row],[CIRP26]]</f>
        <v>438</v>
      </c>
      <c r="HA65" s="15">
        <f>Sug0.2[[#This Row],[CIRP27]]</f>
        <v>471</v>
      </c>
      <c r="HB65" s="15">
        <f>Sug0.5[[#This Row],[CIRP2]]</f>
        <v>87</v>
      </c>
      <c r="HC65" s="15">
        <f>Sug0.5[[#This Row],[CIRP3]]</f>
        <v>93</v>
      </c>
      <c r="HD65" s="15">
        <f>Sug0.5[[#This Row],[CIRP4]]</f>
        <v>105</v>
      </c>
      <c r="HE65" s="15">
        <f>Sug0.5[[#This Row],[CIRP5]]</f>
        <v>114</v>
      </c>
      <c r="HF65" s="15">
        <f>Sug0.5[[#This Row],[CIRP6]]</f>
        <v>119</v>
      </c>
      <c r="HG65" s="15">
        <f>Sug0.5[[#This Row],[CIRP7]]</f>
        <v>140</v>
      </c>
      <c r="HH65" s="15">
        <f>Sug0.5[[#This Row],[CIRP8]]</f>
        <v>144</v>
      </c>
      <c r="HI65" s="15">
        <f>Sug0.5[[#This Row],[CIRP9]]</f>
        <v>160</v>
      </c>
      <c r="HJ65" s="15">
        <f>Sug0.5[[#This Row],[CIRP10]]</f>
        <v>175</v>
      </c>
      <c r="HK65" s="15">
        <f>Sug0.5[[#This Row],[CIRP11]]</f>
        <v>174</v>
      </c>
      <c r="HL65" s="15">
        <f>Sug0.5[[#This Row],[CIRP12]]</f>
        <v>184</v>
      </c>
      <c r="HM65" s="15">
        <f>Sug0.5[[#This Row],[CIRP13]]</f>
        <v>182</v>
      </c>
      <c r="HN65" s="15">
        <f>Sug0.5[[#This Row],[CIRP14]]</f>
        <v>193</v>
      </c>
      <c r="HO65" s="15">
        <f>Sug0.5[[#This Row],[CIRP15]]</f>
        <v>210</v>
      </c>
      <c r="HP65" s="15">
        <f>Sug0.5[[#This Row],[CIRP16]]</f>
        <v>236</v>
      </c>
      <c r="HQ65" s="15">
        <f>Sug0.5[[#This Row],[CIRP17]]</f>
        <v>257</v>
      </c>
      <c r="HR65" s="15">
        <f>Sug0.5[[#This Row],[CIRP18]]</f>
        <v>261</v>
      </c>
      <c r="HS65" s="15">
        <f>Sug0.5[[#This Row],[CIRP19]]</f>
        <v>262</v>
      </c>
      <c r="HT65" s="15">
        <f>Sug0.5[[#This Row],[CIRP20]]</f>
        <v>272</v>
      </c>
      <c r="HU65" s="15">
        <f>Sug0.5[[#This Row],[CIRP21]]</f>
        <v>280</v>
      </c>
      <c r="HV65" s="15">
        <f>Sug0.5[[#This Row],[CIRP22]]</f>
        <v>299</v>
      </c>
      <c r="HW65" s="15">
        <f>Sug0.5[[#This Row],[CIRP23]]</f>
        <v>310</v>
      </c>
      <c r="HX65" s="15">
        <f>Sug0.5[[#This Row],[CIRP24]]</f>
        <v>302</v>
      </c>
      <c r="HY65" s="15">
        <f>Sug0.5[[#This Row],[CIRP25]]</f>
        <v>310</v>
      </c>
      <c r="HZ65" s="15">
        <f>Sug0.5[[#This Row],[CIRP26]]</f>
        <v>323</v>
      </c>
      <c r="IA65" s="15">
        <f>Sug0.5[[#This Row],[CIRP27]]</f>
        <v>344</v>
      </c>
      <c r="IB65" s="15">
        <f>Reg[[#This Row],[HCCP2]]</f>
        <v>11</v>
      </c>
      <c r="IC65" s="15">
        <f>Reg[[#This Row],[HCCP3]]</f>
        <v>6</v>
      </c>
      <c r="ID65" s="15">
        <f>Reg[[#This Row],[HCCP4]]</f>
        <v>6</v>
      </c>
      <c r="IE65" s="15">
        <f>Reg[[#This Row],[HCCP5]]</f>
        <v>6</v>
      </c>
      <c r="IF65" s="15">
        <f>Reg[[#This Row],[HCCP6]]</f>
        <v>7</v>
      </c>
      <c r="IG65" s="15">
        <f>Reg[[#This Row],[HCCP7]]</f>
        <v>9</v>
      </c>
      <c r="IH65" s="15">
        <f>Reg[[#This Row],[HCCP8]]</f>
        <v>8</v>
      </c>
      <c r="II65" s="15">
        <f>Reg[[#This Row],[HCCP9]]</f>
        <v>5</v>
      </c>
      <c r="IJ65" s="15">
        <f>Reg[[#This Row],[HCCP10]]</f>
        <v>13</v>
      </c>
      <c r="IK65" s="15">
        <f>Reg[[#This Row],[HCCP11]]</f>
        <v>11</v>
      </c>
      <c r="IL65" s="15">
        <f>Reg[[#This Row],[HCCP12]]</f>
        <v>17</v>
      </c>
      <c r="IM65" s="15">
        <f>Reg[[#This Row],[HCCP13]]</f>
        <v>27</v>
      </c>
      <c r="IN65" s="15">
        <f>Reg[[#This Row],[HCCP14]]</f>
        <v>18</v>
      </c>
      <c r="IO65" s="15">
        <f>Reg[[#This Row],[HCCP15]]</f>
        <v>18</v>
      </c>
      <c r="IP65" s="15">
        <f>Reg[[#This Row],[HCCP16]]</f>
        <v>20</v>
      </c>
      <c r="IQ65" s="15">
        <f>Reg[[#This Row],[HCCP17]]</f>
        <v>15</v>
      </c>
      <c r="IR65" s="15">
        <f>Reg[[#This Row],[HCCP18]]</f>
        <v>22</v>
      </c>
      <c r="IS65" s="15">
        <f>Reg[[#This Row],[HCCP19]]</f>
        <v>26</v>
      </c>
      <c r="IT65" s="15">
        <f>Reg[[#This Row],[HCCP20]]</f>
        <v>24</v>
      </c>
      <c r="IU65" s="15">
        <f>Reg[[#This Row],[HCCP21]]</f>
        <v>30</v>
      </c>
      <c r="IV65" s="15">
        <f>Reg[[#This Row],[HCCP22]]</f>
        <v>33</v>
      </c>
      <c r="IW65" s="15">
        <f>Reg[[#This Row],[HCCP23]]</f>
        <v>31</v>
      </c>
      <c r="IX65" s="15">
        <f>Reg[[#This Row],[HCCP24]]</f>
        <v>32</v>
      </c>
      <c r="IY65" s="15">
        <f>Reg[[#This Row],[HCCP25]]</f>
        <v>29</v>
      </c>
      <c r="IZ65" s="15">
        <f>Reg[[#This Row],[HCCP26]]</f>
        <v>32</v>
      </c>
      <c r="JA65" s="15">
        <f>Reg[[#This Row],[HCCP27]]</f>
        <v>26</v>
      </c>
      <c r="JB65" s="15">
        <f>Sug0.2[[#This Row],[HCCP2]]</f>
        <v>11</v>
      </c>
      <c r="JC65" s="15">
        <f>Sug0.2[[#This Row],[HCCP3]]</f>
        <v>6</v>
      </c>
      <c r="JD65" s="15">
        <f>Sug0.2[[#This Row],[HCCP4]]</f>
        <v>6</v>
      </c>
      <c r="JE65" s="15">
        <f>Sug0.2[[#This Row],[HCCP5]]</f>
        <v>6</v>
      </c>
      <c r="JF65" s="15">
        <f>Sug0.2[[#This Row],[HCCP6]]</f>
        <v>7</v>
      </c>
      <c r="JG65" s="15">
        <f>Sug0.2[[#This Row],[HCCP7]]</f>
        <v>9</v>
      </c>
      <c r="JH65" s="15">
        <f>Sug0.2[[#This Row],[HCCP8]]</f>
        <v>8</v>
      </c>
      <c r="JI65" s="15">
        <f>Sug0.2[[#This Row],[HCCP9]]</f>
        <v>5</v>
      </c>
      <c r="JJ65" s="15">
        <f>Sug0.2[[#This Row],[HCCP10]]</f>
        <v>13</v>
      </c>
      <c r="JK65" s="15">
        <f>Sug0.2[[#This Row],[HCCP11]]</f>
        <v>11</v>
      </c>
      <c r="JL65" s="15">
        <f>Sug0.2[[#This Row],[HCCP12]]</f>
        <v>17</v>
      </c>
      <c r="JM65" s="15">
        <f>Sug0.2[[#This Row],[HCCP13]]</f>
        <v>26</v>
      </c>
      <c r="JN65" s="15">
        <f>Sug0.2[[#This Row],[HCCP14]]</f>
        <v>17</v>
      </c>
      <c r="JO65" s="15">
        <f>Sug0.2[[#This Row],[HCCP15]]</f>
        <v>17</v>
      </c>
      <c r="JP65" s="15">
        <f>Sug0.2[[#This Row],[HCCP16]]</f>
        <v>17</v>
      </c>
      <c r="JQ65" s="15">
        <f>Sug0.2[[#This Row],[HCCP17]]</f>
        <v>13</v>
      </c>
      <c r="JR65" s="15">
        <f>Sug0.2[[#This Row],[HCCP18]]</f>
        <v>17</v>
      </c>
      <c r="JS65" s="15">
        <f>Sug0.2[[#This Row],[HCCP19]]</f>
        <v>21</v>
      </c>
      <c r="JT65" s="15">
        <f>Sug0.2[[#This Row],[HCCP20]]</f>
        <v>24</v>
      </c>
      <c r="JU65" s="15">
        <f>Sug0.2[[#This Row],[HCCP21]]</f>
        <v>28</v>
      </c>
      <c r="JV65" s="15">
        <f>Sug0.2[[#This Row],[HCCP22]]</f>
        <v>31</v>
      </c>
      <c r="JW65" s="15">
        <f>Sug0.2[[#This Row],[HCCP23]]</f>
        <v>28</v>
      </c>
      <c r="JX65" s="15">
        <f>Sug0.2[[#This Row],[HCCP24]]</f>
        <v>29</v>
      </c>
      <c r="JY65" s="15">
        <f>Sug0.2[[#This Row],[HCCP25]]</f>
        <v>24</v>
      </c>
      <c r="JZ65" s="15">
        <f>Sug0.2[[#This Row],[HCCP26]]</f>
        <v>28</v>
      </c>
      <c r="KA65" s="15">
        <f>Sug0.2[[#This Row],[HCCP27]]</f>
        <v>21</v>
      </c>
      <c r="KB65" s="15">
        <f>Sug0.5[[#This Row],[HCCP2]]</f>
        <v>11</v>
      </c>
      <c r="KC65" s="15">
        <f>Sug0.5[[#This Row],[HCCP3]]</f>
        <v>6</v>
      </c>
      <c r="KD65" s="15">
        <f>Sug0.5[[#This Row],[HCCP4]]</f>
        <v>6</v>
      </c>
      <c r="KE65" s="15">
        <f>Sug0.5[[#This Row],[HCCP5]]</f>
        <v>6</v>
      </c>
      <c r="KF65" s="15">
        <f>Sug0.5[[#This Row],[HCCP6]]</f>
        <v>7</v>
      </c>
      <c r="KG65" s="15">
        <f>Sug0.5[[#This Row],[HCCP7]]</f>
        <v>7</v>
      </c>
      <c r="KH65" s="15">
        <f>Sug0.5[[#This Row],[HCCP8]]</f>
        <v>7</v>
      </c>
      <c r="KI65" s="15">
        <f>Sug0.5[[#This Row],[HCCP9]]</f>
        <v>5</v>
      </c>
      <c r="KJ65" s="15">
        <f>Sug0.5[[#This Row],[HCCP10]]</f>
        <v>9</v>
      </c>
      <c r="KK65" s="15">
        <f>Sug0.5[[#This Row],[HCCP11]]</f>
        <v>9</v>
      </c>
      <c r="KL65" s="15">
        <f>Sug0.5[[#This Row],[HCCP12]]</f>
        <v>15</v>
      </c>
      <c r="KM65" s="15">
        <f>Sug0.5[[#This Row],[HCCP13]]</f>
        <v>23</v>
      </c>
      <c r="KN65" s="15">
        <f>Sug0.5[[#This Row],[HCCP14]]</f>
        <v>16</v>
      </c>
      <c r="KO65" s="15">
        <f>Sug0.5[[#This Row],[HCCP15]]</f>
        <v>16</v>
      </c>
      <c r="KP65" s="15">
        <f>Sug0.5[[#This Row],[HCCP16]]</f>
        <v>15</v>
      </c>
      <c r="KQ65" s="15">
        <f>Sug0.5[[#This Row],[HCCP17]]</f>
        <v>12</v>
      </c>
      <c r="KR65" s="15">
        <f>Sug0.5[[#This Row],[HCCP18]]</f>
        <v>14</v>
      </c>
      <c r="KS65" s="15">
        <f>Sug0.5[[#This Row],[HCCP19]]</f>
        <v>16</v>
      </c>
      <c r="KT65" s="15">
        <f>Sug0.5[[#This Row],[HCCP20]]</f>
        <v>17</v>
      </c>
      <c r="KU65" s="15">
        <f>Sug0.5[[#This Row],[HCCP21]]</f>
        <v>18</v>
      </c>
      <c r="KV65" s="15">
        <f>Sug0.5[[#This Row],[HCCP22]]</f>
        <v>24</v>
      </c>
      <c r="KW65" s="15">
        <f>Sug0.5[[#This Row],[HCCP23]]</f>
        <v>20</v>
      </c>
      <c r="KX65" s="15">
        <f>Sug0.5[[#This Row],[HCCP24]]</f>
        <v>21</v>
      </c>
      <c r="KY65" s="15">
        <f>Sug0.5[[#This Row],[HCCP25]]</f>
        <v>16</v>
      </c>
      <c r="KZ65" s="15">
        <f>Sug0.5[[#This Row],[HCCP26]]</f>
        <v>19</v>
      </c>
      <c r="LA65" s="15">
        <f>Sug0.5[[#This Row],[HCCP27]]</f>
        <v>15</v>
      </c>
      <c r="LB65" s="15">
        <f>Reg[[#This Row],[CHDP2]]</f>
        <v>1515</v>
      </c>
      <c r="LC65" s="15">
        <f>Reg[[#This Row],[CHDP3]]</f>
        <v>1527</v>
      </c>
      <c r="LD65" s="15">
        <f>Reg[[#This Row],[CHDP4]]</f>
        <v>1522</v>
      </c>
      <c r="LE65" s="15">
        <f>Reg[[#This Row],[CHDP5]]</f>
        <v>1553</v>
      </c>
      <c r="LF65" s="15">
        <f>Reg[[#This Row],[CHDP6]]</f>
        <v>1574</v>
      </c>
      <c r="LG65" s="15">
        <f>Reg[[#This Row],[CHDP7]]</f>
        <v>1592</v>
      </c>
      <c r="LH65" s="15">
        <f>Reg[[#This Row],[CHDP8]]</f>
        <v>1626</v>
      </c>
      <c r="LI65" s="15">
        <f>Reg[[#This Row],[CHDP9]]</f>
        <v>1669</v>
      </c>
      <c r="LJ65" s="15">
        <f>Reg[[#This Row],[CHDP10]]</f>
        <v>1708</v>
      </c>
      <c r="LK65" s="15">
        <f>Reg[[#This Row],[CHDP11]]</f>
        <v>1748</v>
      </c>
      <c r="LL65" s="15">
        <f>Reg[[#This Row],[CHDP12]]</f>
        <v>1772</v>
      </c>
      <c r="LM65" s="15">
        <f>Reg[[#This Row],[CHDP13]]</f>
        <v>1810</v>
      </c>
      <c r="LN65" s="15">
        <f>Reg[[#This Row],[CHDP14]]</f>
        <v>1836</v>
      </c>
      <c r="LO65" s="15">
        <f>Reg[[#This Row],[CHDP15]]</f>
        <v>1880</v>
      </c>
      <c r="LP65" s="15">
        <f>Reg[[#This Row],[CHDP16]]</f>
        <v>1910</v>
      </c>
      <c r="LQ65" s="15">
        <f>Reg[[#This Row],[CHDP17]]</f>
        <v>1963</v>
      </c>
      <c r="LR65" s="15">
        <f>Reg[[#This Row],[CHDP18]]</f>
        <v>2015</v>
      </c>
      <c r="LS65" s="15">
        <f>Reg[[#This Row],[CHDP19]]</f>
        <v>2045</v>
      </c>
      <c r="LT65" s="15">
        <f>Reg[[#This Row],[CHDP20]]</f>
        <v>2073</v>
      </c>
      <c r="LU65" s="15">
        <f>Reg[[#This Row],[CHDP21]]</f>
        <v>2138</v>
      </c>
      <c r="LV65" s="15">
        <f>Reg[[#This Row],[CHDP22]]</f>
        <v>2157</v>
      </c>
      <c r="LW65" s="15">
        <f>Reg[[#This Row],[CHDP23]]</f>
        <v>2199</v>
      </c>
      <c r="LX65" s="15">
        <f>Reg[[#This Row],[CHDP24]]</f>
        <v>2215</v>
      </c>
      <c r="LY65" s="15">
        <f>Reg[[#This Row],[CHDP25]]</f>
        <v>2244</v>
      </c>
      <c r="LZ65" s="15">
        <f>Reg[[#This Row],[CHDP26]]</f>
        <v>2297</v>
      </c>
      <c r="MA65" s="15">
        <f>Reg[[#This Row],[CHDP27]]</f>
        <v>2323</v>
      </c>
      <c r="MB65" s="15">
        <f>Sug0.2[[#This Row],[CHDP2]]</f>
        <v>1515</v>
      </c>
      <c r="MC65" s="15">
        <f>Sug0.2[[#This Row],[CHDP3]]</f>
        <v>1527</v>
      </c>
      <c r="MD65" s="15">
        <f>Sug0.2[[#This Row],[CHDP4]]</f>
        <v>1522</v>
      </c>
      <c r="ME65" s="15">
        <f>Sug0.2[[#This Row],[CHDP5]]</f>
        <v>1552</v>
      </c>
      <c r="MF65" s="15">
        <f>Sug0.2[[#This Row],[CHDP6]]</f>
        <v>1569</v>
      </c>
      <c r="MG65" s="15">
        <f>Sug0.2[[#This Row],[CHDP7]]</f>
        <v>1589</v>
      </c>
      <c r="MH65" s="15">
        <f>Sug0.2[[#This Row],[CHDP8]]</f>
        <v>1621</v>
      </c>
      <c r="MI65" s="15">
        <f>Sug0.2[[#This Row],[CHDP9]]</f>
        <v>1659</v>
      </c>
      <c r="MJ65" s="15">
        <f>Sug0.2[[#This Row],[CHDP10]]</f>
        <v>1693</v>
      </c>
      <c r="MK65" s="15">
        <f>Sug0.2[[#This Row],[CHDP11]]</f>
        <v>1731</v>
      </c>
      <c r="ML65" s="15">
        <f>Sug0.2[[#This Row],[CHDP12]]</f>
        <v>1754</v>
      </c>
      <c r="MM65" s="15">
        <f>Sug0.2[[#This Row],[CHDP13]]</f>
        <v>1792</v>
      </c>
      <c r="MN65" s="15">
        <f>Sug0.2[[#This Row],[CHDP14]]</f>
        <v>1817</v>
      </c>
      <c r="MO65" s="15">
        <f>Sug0.2[[#This Row],[CHDP15]]</f>
        <v>1856</v>
      </c>
      <c r="MP65" s="15">
        <f>Sug0.2[[#This Row],[CHDP16]]</f>
        <v>1884</v>
      </c>
      <c r="MQ65" s="15">
        <f>Sug0.2[[#This Row],[CHDP17]]</f>
        <v>1936</v>
      </c>
      <c r="MR65" s="15">
        <f>Sug0.2[[#This Row],[CHDP18]]</f>
        <v>1980</v>
      </c>
      <c r="MS65" s="15">
        <f>Sug0.2[[#This Row],[CHDP19]]</f>
        <v>2005</v>
      </c>
      <c r="MT65" s="15">
        <f>Sug0.2[[#This Row],[CHDP20]]</f>
        <v>2036</v>
      </c>
      <c r="MU65" s="15">
        <f>Sug0.2[[#This Row],[CHDP21]]</f>
        <v>2097</v>
      </c>
      <c r="MV65" s="15">
        <f>Sug0.2[[#This Row],[CHDP22]]</f>
        <v>2113</v>
      </c>
      <c r="MW65" s="15">
        <f>Sug0.2[[#This Row],[CHDP23]]</f>
        <v>2158</v>
      </c>
      <c r="MX65" s="15">
        <f>Sug0.2[[#This Row],[CHDP24]]</f>
        <v>2172</v>
      </c>
      <c r="MY65" s="15">
        <f>Sug0.2[[#This Row],[CHDP25]]</f>
        <v>2197</v>
      </c>
      <c r="MZ65" s="15">
        <f>Sug0.2[[#This Row],[CHDP26]]</f>
        <v>2248</v>
      </c>
      <c r="NA65" s="15">
        <f>Sug0.2[[#This Row],[CHDP27]]</f>
        <v>2274</v>
      </c>
      <c r="NB65" s="15">
        <f>Sug0.5[[#This Row],[CHDP2]]</f>
        <v>1515</v>
      </c>
      <c r="NC65" s="15">
        <f>Sug0.5[[#This Row],[CHDP3]]</f>
        <v>1527</v>
      </c>
      <c r="ND65" s="15">
        <f>Sug0.5[[#This Row],[CHDP4]]</f>
        <v>1520</v>
      </c>
      <c r="NE65" s="15">
        <f>Sug0.5[[#This Row],[CHDP5]]</f>
        <v>1544</v>
      </c>
      <c r="NF65" s="15">
        <f>Sug0.5[[#This Row],[CHDP6]]</f>
        <v>1561</v>
      </c>
      <c r="NG65" s="15">
        <f>Sug0.5[[#This Row],[CHDP7]]</f>
        <v>1575</v>
      </c>
      <c r="NH65" s="15">
        <f>Sug0.5[[#This Row],[CHDP8]]</f>
        <v>1601</v>
      </c>
      <c r="NI65" s="15">
        <f>Sug0.5[[#This Row],[CHDP9]]</f>
        <v>1637</v>
      </c>
      <c r="NJ65" s="15">
        <f>Sug0.5[[#This Row],[CHDP10]]</f>
        <v>1660</v>
      </c>
      <c r="NK65" s="15">
        <f>Sug0.5[[#This Row],[CHDP11]]</f>
        <v>1694</v>
      </c>
      <c r="NL65" s="15">
        <f>Sug0.5[[#This Row],[CHDP12]]</f>
        <v>1717</v>
      </c>
      <c r="NM65" s="15">
        <f>Sug0.5[[#This Row],[CHDP13]]</f>
        <v>1750</v>
      </c>
      <c r="NN65" s="15">
        <f>Sug0.5[[#This Row],[CHDP14]]</f>
        <v>1773</v>
      </c>
      <c r="NO65" s="15">
        <f>Sug0.5[[#This Row],[CHDP15]]</f>
        <v>1809</v>
      </c>
      <c r="NP65" s="15">
        <f>Sug0.5[[#This Row],[CHDP16]]</f>
        <v>1830</v>
      </c>
      <c r="NQ65" s="15">
        <f>Sug0.5[[#This Row],[CHDP17]]</f>
        <v>1877</v>
      </c>
      <c r="NR65" s="15">
        <f>Sug0.5[[#This Row],[CHDP18]]</f>
        <v>1922</v>
      </c>
      <c r="NS65" s="15">
        <f>Sug0.5[[#This Row],[CHDP19]]</f>
        <v>1945</v>
      </c>
      <c r="NT65" s="15">
        <f>Sug0.5[[#This Row],[CHDP20]]</f>
        <v>1968</v>
      </c>
      <c r="NU65" s="15">
        <f>Sug0.5[[#This Row],[CHDP21]]</f>
        <v>2025</v>
      </c>
      <c r="NV65" s="15">
        <f>Sug0.5[[#This Row],[CHDP22]]</f>
        <v>2038</v>
      </c>
      <c r="NW65" s="15">
        <f>Sug0.5[[#This Row],[CHDP23]]</f>
        <v>2075</v>
      </c>
      <c r="NX65" s="15">
        <f>Sug0.5[[#This Row],[CHDP24]]</f>
        <v>2091</v>
      </c>
      <c r="NY65" s="15">
        <f>Sug0.5[[#This Row],[CHDP25]]</f>
        <v>2116</v>
      </c>
      <c r="NZ65" s="15">
        <f>Sug0.5[[#This Row],[CHDP26]]</f>
        <v>2163</v>
      </c>
      <c r="OA65" s="15">
        <f>Sug0.5[[#This Row],[CHDP27]]</f>
        <v>2187</v>
      </c>
      <c r="OB65" s="15">
        <f>Reg[[#This Row],[T2DP2]]</f>
        <v>2107</v>
      </c>
      <c r="OC65" s="15">
        <f>Reg[[#This Row],[T2DP3]]</f>
        <v>2266</v>
      </c>
      <c r="OD65" s="15">
        <f>Reg[[#This Row],[T2DP4]]</f>
        <v>2433</v>
      </c>
      <c r="OE65" s="15">
        <f>Reg[[#This Row],[T2DP5]]</f>
        <v>2654</v>
      </c>
      <c r="OF65" s="15">
        <f>Reg[[#This Row],[T2DP6]]</f>
        <v>2840</v>
      </c>
      <c r="OG65" s="15">
        <f>Reg[[#This Row],[T2DP7]]</f>
        <v>2999</v>
      </c>
      <c r="OH65" s="15">
        <f>Reg[[#This Row],[T2DP8]]</f>
        <v>3237</v>
      </c>
      <c r="OI65" s="15">
        <f>Reg[[#This Row],[T2DP9]]</f>
        <v>3406</v>
      </c>
      <c r="OJ65" s="15">
        <f>Reg[[#This Row],[T2DP10]]</f>
        <v>3575</v>
      </c>
      <c r="OK65" s="15">
        <f>Reg[[#This Row],[T2DP11]]</f>
        <v>3737</v>
      </c>
      <c r="OL65" s="15">
        <f>Reg[[#This Row],[T2DP12]]</f>
        <v>3922</v>
      </c>
      <c r="OM65" s="15">
        <f>Reg[[#This Row],[T2DP13]]</f>
        <v>4112</v>
      </c>
      <c r="ON65" s="15">
        <f>Reg[[#This Row],[T2DP14]]</f>
        <v>4235</v>
      </c>
      <c r="OO65" s="15">
        <f>Reg[[#This Row],[T2DP15]]</f>
        <v>4380</v>
      </c>
      <c r="OP65" s="15">
        <f>Reg[[#This Row],[T2DP16]]</f>
        <v>4516</v>
      </c>
      <c r="OQ65" s="15">
        <f>Reg[[#This Row],[T2DP17]]</f>
        <v>4640</v>
      </c>
      <c r="OR65" s="15">
        <f>Reg[[#This Row],[T2DP18]]</f>
        <v>4796</v>
      </c>
      <c r="OS65" s="15">
        <f>Reg[[#This Row],[T2DP19]]</f>
        <v>4881</v>
      </c>
      <c r="OT65" s="15">
        <f>Reg[[#This Row],[T2DP20]]</f>
        <v>5021</v>
      </c>
      <c r="OU65" s="15">
        <f>Reg[[#This Row],[T2DP21]]</f>
        <v>5142</v>
      </c>
      <c r="OV65" s="15">
        <f>Reg[[#This Row],[T2DP22]]</f>
        <v>5245</v>
      </c>
      <c r="OW65" s="15">
        <f>Reg[[#This Row],[T2DP23]]</f>
        <v>5369</v>
      </c>
      <c r="OX65" s="15">
        <f>Reg[[#This Row],[T2DP24]]</f>
        <v>5437</v>
      </c>
      <c r="OY65" s="15">
        <f>Reg[[#This Row],[T2DP25]]</f>
        <v>5514</v>
      </c>
      <c r="OZ65" s="15">
        <f>Reg[[#This Row],[T2DP26]]</f>
        <v>5584</v>
      </c>
      <c r="PA65" s="15">
        <f>Reg[[#This Row],[T2DP27]]</f>
        <v>5640</v>
      </c>
      <c r="PB65" s="15">
        <f>Sug0.2[[#This Row],[T2DP2]]</f>
        <v>2107</v>
      </c>
      <c r="PC65" s="15">
        <f>Sug0.2[[#This Row],[T2DP3]]</f>
        <v>2266</v>
      </c>
      <c r="PD65" s="15">
        <f>Sug0.2[[#This Row],[T2DP4]]</f>
        <v>2429</v>
      </c>
      <c r="PE65" s="15">
        <f>Sug0.2[[#This Row],[T2DP5]]</f>
        <v>2637</v>
      </c>
      <c r="PF65" s="15">
        <f>Sug0.2[[#This Row],[T2DP6]]</f>
        <v>2813</v>
      </c>
      <c r="PG65" s="15">
        <f>Sug0.2[[#This Row],[T2DP7]]</f>
        <v>2970</v>
      </c>
      <c r="PH65" s="15">
        <f>Sug0.2[[#This Row],[T2DP8]]</f>
        <v>3204</v>
      </c>
      <c r="PI65" s="15">
        <f>Sug0.2[[#This Row],[T2DP9]]</f>
        <v>3363</v>
      </c>
      <c r="PJ65" s="15">
        <f>Sug0.2[[#This Row],[T2DP10]]</f>
        <v>3524</v>
      </c>
      <c r="PK65" s="15">
        <f>Sug0.2[[#This Row],[T2DP11]]</f>
        <v>3669</v>
      </c>
      <c r="PL65" s="15">
        <f>Sug0.2[[#This Row],[T2DP12]]</f>
        <v>3840</v>
      </c>
      <c r="PM65" s="15">
        <f>Sug0.2[[#This Row],[T2DP13]]</f>
        <v>4028</v>
      </c>
      <c r="PN65" s="15">
        <f>Sug0.2[[#This Row],[T2DP14]]</f>
        <v>4145</v>
      </c>
      <c r="PO65" s="15">
        <f>Sug0.2[[#This Row],[T2DP15]]</f>
        <v>4284</v>
      </c>
      <c r="PP65" s="15">
        <f>Sug0.2[[#This Row],[T2DP16]]</f>
        <v>4412</v>
      </c>
      <c r="PQ65" s="15">
        <f>Sug0.2[[#This Row],[T2DP17]]</f>
        <v>4523</v>
      </c>
      <c r="PR65" s="15">
        <f>Sug0.2[[#This Row],[T2DP18]]</f>
        <v>4675</v>
      </c>
      <c r="PS65" s="15">
        <f>Sug0.2[[#This Row],[T2DP19]]</f>
        <v>4755</v>
      </c>
      <c r="PT65" s="15">
        <f>Sug0.2[[#This Row],[T2DP20]]</f>
        <v>4894</v>
      </c>
      <c r="PU65" s="15">
        <f>Sug0.2[[#This Row],[T2DP21]]</f>
        <v>5007</v>
      </c>
      <c r="PV65" s="15">
        <f>Sug0.2[[#This Row],[T2DP22]]</f>
        <v>5103</v>
      </c>
      <c r="PW65" s="15">
        <f>Sug0.2[[#This Row],[T2DP23]]</f>
        <v>5222</v>
      </c>
      <c r="PX65" s="15">
        <f>Sug0.2[[#This Row],[T2DP24]]</f>
        <v>5286</v>
      </c>
      <c r="PY65" s="15">
        <f>Sug0.2[[#This Row],[T2DP25]]</f>
        <v>5353</v>
      </c>
      <c r="PZ65" s="15">
        <f>Sug0.2[[#This Row],[T2DP26]]</f>
        <v>5427</v>
      </c>
      <c r="QA65" s="15">
        <f>Sug0.2[[#This Row],[T2DP27]]</f>
        <v>5476</v>
      </c>
      <c r="QB65" s="15">
        <f>Sug0.5[[#This Row],[T2DP2]]</f>
        <v>2107</v>
      </c>
      <c r="QC65" s="15">
        <f>Sug0.5[[#This Row],[T2DP3]]</f>
        <v>2266</v>
      </c>
      <c r="QD65" s="15">
        <f>Sug0.5[[#This Row],[T2DP4]]</f>
        <v>2420</v>
      </c>
      <c r="QE65" s="15">
        <f>Sug0.5[[#This Row],[T2DP5]]</f>
        <v>2618</v>
      </c>
      <c r="QF65" s="15">
        <f>Sug0.5[[#This Row],[T2DP6]]</f>
        <v>2782</v>
      </c>
      <c r="QG65" s="15">
        <f>Sug0.5[[#This Row],[T2DP7]]</f>
        <v>2920</v>
      </c>
      <c r="QH65" s="15">
        <f>Sug0.5[[#This Row],[T2DP8]]</f>
        <v>3134</v>
      </c>
      <c r="QI65" s="15">
        <f>Sug0.5[[#This Row],[T2DP9]]</f>
        <v>3272</v>
      </c>
      <c r="QJ65" s="15">
        <f>Sug0.5[[#This Row],[T2DP10]]</f>
        <v>3414</v>
      </c>
      <c r="QK65" s="15">
        <f>Sug0.5[[#This Row],[T2DP11]]</f>
        <v>3534</v>
      </c>
      <c r="QL65" s="15">
        <f>Sug0.5[[#This Row],[T2DP12]]</f>
        <v>3682</v>
      </c>
      <c r="QM65" s="15">
        <f>Sug0.5[[#This Row],[T2DP13]]</f>
        <v>3853</v>
      </c>
      <c r="QN65" s="15">
        <f>Sug0.5[[#This Row],[T2DP14]]</f>
        <v>3944</v>
      </c>
      <c r="QO65" s="15">
        <f>Sug0.5[[#This Row],[T2DP15]]</f>
        <v>4075</v>
      </c>
      <c r="QP65" s="15">
        <f>Sug0.5[[#This Row],[T2DP16]]</f>
        <v>4181</v>
      </c>
      <c r="QQ65" s="15">
        <f>Sug0.5[[#This Row],[T2DP17]]</f>
        <v>4286</v>
      </c>
      <c r="QR65" s="15">
        <f>Sug0.5[[#This Row],[T2DP18]]</f>
        <v>4414</v>
      </c>
      <c r="QS65" s="15">
        <f>Sug0.5[[#This Row],[T2DP19]]</f>
        <v>4475</v>
      </c>
      <c r="QT65" s="15">
        <f>Sug0.5[[#This Row],[T2DP20]]</f>
        <v>4598</v>
      </c>
      <c r="QU65" s="15">
        <f>Sug0.5[[#This Row],[T2DP21]]</f>
        <v>4699</v>
      </c>
      <c r="QV65" s="15">
        <f>Sug0.5[[#This Row],[T2DP22]]</f>
        <v>4775</v>
      </c>
      <c r="QW65" s="15">
        <f>Sug0.5[[#This Row],[T2DP23]]</f>
        <v>4862</v>
      </c>
      <c r="QX65" s="15">
        <f>Sug0.5[[#This Row],[T2DP24]]</f>
        <v>4924</v>
      </c>
      <c r="QY65" s="15">
        <f>Sug0.5[[#This Row],[T2DP25]]</f>
        <v>4999</v>
      </c>
      <c r="QZ65" s="15">
        <f>Sug0.5[[#This Row],[T2DP26]]</f>
        <v>5060</v>
      </c>
      <c r="RA65" s="15">
        <f>Sug0.5[[#This Row],[T2DP27]]</f>
        <v>5088</v>
      </c>
      <c r="RB65" s="15">
        <f>Reg[[#This Row],[OVEP2]]</f>
        <v>7505</v>
      </c>
      <c r="RC65" s="15">
        <f>Reg[[#This Row],[OVEP3]]</f>
        <v>8265</v>
      </c>
      <c r="RD65" s="15">
        <f>Reg[[#This Row],[OVEP4]]</f>
        <v>8101</v>
      </c>
      <c r="RE65" s="15">
        <f>Reg[[#This Row],[OVEP5]]</f>
        <v>7806</v>
      </c>
      <c r="RF65" s="15">
        <f>Reg[[#This Row],[OVEP6]]</f>
        <v>7599</v>
      </c>
      <c r="RG65" s="15">
        <f>Reg[[#This Row],[OVEP7]]</f>
        <v>7322</v>
      </c>
      <c r="RH65" s="15">
        <f>Reg[[#This Row],[OVEP8]]</f>
        <v>7133</v>
      </c>
      <c r="RI65" s="15">
        <f>Reg[[#This Row],[OVEP9]]</f>
        <v>6947</v>
      </c>
      <c r="RJ65" s="15">
        <f>Reg[[#This Row],[OVEP10]]</f>
        <v>6859</v>
      </c>
      <c r="RK65" s="15">
        <f>Reg[[#This Row],[OVEP11]]</f>
        <v>6752</v>
      </c>
      <c r="RL65" s="15">
        <f>Reg[[#This Row],[OVEP12]]</f>
        <v>6593</v>
      </c>
      <c r="RM65" s="15">
        <f>Reg[[#This Row],[OVEP13]]</f>
        <v>6527</v>
      </c>
      <c r="RN65" s="15">
        <f>Reg[[#This Row],[OVEP14]]</f>
        <v>6414</v>
      </c>
      <c r="RO65" s="15">
        <f>Reg[[#This Row],[OVEP15]]</f>
        <v>6362</v>
      </c>
      <c r="RP65" s="15">
        <f>Reg[[#This Row],[OVEP16]]</f>
        <v>6371</v>
      </c>
      <c r="RQ65" s="15">
        <f>Reg[[#This Row],[OVEP17]]</f>
        <v>6349</v>
      </c>
      <c r="RR65" s="15">
        <f>Reg[[#This Row],[OVEP18]]</f>
        <v>6357</v>
      </c>
      <c r="RS65" s="15">
        <f>Reg[[#This Row],[OVEP19]]</f>
        <v>6284</v>
      </c>
      <c r="RT65" s="15">
        <f>Reg[[#This Row],[OVEP20]]</f>
        <v>6245</v>
      </c>
      <c r="RU65" s="15">
        <f>Reg[[#This Row],[OVEP21]]</f>
        <v>6246</v>
      </c>
      <c r="RV65" s="15">
        <f>Reg[[#This Row],[OVEP22]]</f>
        <v>6179</v>
      </c>
      <c r="RW65" s="15">
        <f>Reg[[#This Row],[OVEP23]]</f>
        <v>6092</v>
      </c>
      <c r="RX65" s="15">
        <f>Reg[[#This Row],[OVEP24]]</f>
        <v>6097</v>
      </c>
      <c r="RY65" s="15">
        <f>Reg[[#This Row],[OVEP25]]</f>
        <v>6102</v>
      </c>
      <c r="RZ65" s="15">
        <f>Reg[[#This Row],[OVEP26]]</f>
        <v>6111</v>
      </c>
      <c r="SA65" s="15">
        <f>Reg[[#This Row],[OVEP27]]</f>
        <v>6136</v>
      </c>
      <c r="SB65" s="15">
        <f>Sug0.2[[#This Row],[OVEP2]]</f>
        <v>7505</v>
      </c>
      <c r="SC65" s="15">
        <f>Sug0.2[[#This Row],[OVEP3]]</f>
        <v>8154</v>
      </c>
      <c r="SD65" s="15">
        <f>Sug0.2[[#This Row],[OVEP4]]</f>
        <v>8033</v>
      </c>
      <c r="SE65" s="15">
        <f>Sug0.2[[#This Row],[OVEP5]]</f>
        <v>7759</v>
      </c>
      <c r="SF65" s="15">
        <f>Sug0.2[[#This Row],[OVEP6]]</f>
        <v>7593</v>
      </c>
      <c r="SG65" s="15">
        <f>Sug0.2[[#This Row],[OVEP7]]</f>
        <v>7366</v>
      </c>
      <c r="SH65" s="15">
        <f>Sug0.2[[#This Row],[OVEP8]]</f>
        <v>7240</v>
      </c>
      <c r="SI65" s="15">
        <f>Sug0.2[[#This Row],[OVEP9]]</f>
        <v>7068</v>
      </c>
      <c r="SJ65" s="15">
        <f>Sug0.2[[#This Row],[OVEP10]]</f>
        <v>7007</v>
      </c>
      <c r="SK65" s="15">
        <f>Sug0.2[[#This Row],[OVEP11]]</f>
        <v>6914</v>
      </c>
      <c r="SL65" s="15">
        <f>Sug0.2[[#This Row],[OVEP12]]</f>
        <v>6818</v>
      </c>
      <c r="SM65" s="15">
        <f>Sug0.2[[#This Row],[OVEP13]]</f>
        <v>6794</v>
      </c>
      <c r="SN65" s="15">
        <f>Sug0.2[[#This Row],[OVEP14]]</f>
        <v>6714</v>
      </c>
      <c r="SO65" s="15">
        <f>Sug0.2[[#This Row],[OVEP15]]</f>
        <v>6666</v>
      </c>
      <c r="SP65" s="15">
        <f>Sug0.2[[#This Row],[OVEP16]]</f>
        <v>6678</v>
      </c>
      <c r="SQ65" s="15">
        <f>Sug0.2[[#This Row],[OVEP17]]</f>
        <v>6639</v>
      </c>
      <c r="SR65" s="15">
        <f>Sug0.2[[#This Row],[OVEP18]]</f>
        <v>6704</v>
      </c>
      <c r="SS65" s="15">
        <f>Sug0.2[[#This Row],[OVEP19]]</f>
        <v>6641</v>
      </c>
      <c r="ST65" s="15">
        <f>Sug0.2[[#This Row],[OVEP20]]</f>
        <v>6600</v>
      </c>
      <c r="SU65" s="15">
        <f>Sug0.2[[#This Row],[OVEP21]]</f>
        <v>6615</v>
      </c>
      <c r="SV65" s="15">
        <f>Sug0.2[[#This Row],[OVEP22]]</f>
        <v>6539</v>
      </c>
      <c r="SW65" s="15">
        <f>Sug0.2[[#This Row],[OVEP23]]</f>
        <v>6474</v>
      </c>
      <c r="SX65" s="15">
        <f>Sug0.2[[#This Row],[OVEP24]]</f>
        <v>6482</v>
      </c>
      <c r="SY65" s="15">
        <f>Sug0.2[[#This Row],[OVEP25]]</f>
        <v>6512</v>
      </c>
      <c r="SZ65" s="15">
        <f>Sug0.2[[#This Row],[OVEP26]]</f>
        <v>6532</v>
      </c>
      <c r="TA65" s="15">
        <f>Sug0.2[[#This Row],[OVEP27]]</f>
        <v>6534</v>
      </c>
      <c r="TB65" s="15">
        <f>Sug0.5[[#This Row],[OVEP2]]</f>
        <v>7505</v>
      </c>
      <c r="TC65" s="15">
        <f>Sug0.5[[#This Row],[OVEP3]]</f>
        <v>7855</v>
      </c>
      <c r="TD65" s="15">
        <f>Sug0.5[[#This Row],[OVEP4]]</f>
        <v>7832</v>
      </c>
      <c r="TE65" s="15">
        <f>Sug0.5[[#This Row],[OVEP5]]</f>
        <v>7692</v>
      </c>
      <c r="TF65" s="15">
        <f>Sug0.5[[#This Row],[OVEP6]]</f>
        <v>7641</v>
      </c>
      <c r="TG65" s="15">
        <f>Sug0.5[[#This Row],[OVEP7]]</f>
        <v>7557</v>
      </c>
      <c r="TH65" s="15">
        <f>Sug0.5[[#This Row],[OVEP8]]</f>
        <v>7456</v>
      </c>
      <c r="TI65" s="15">
        <f>Sug0.5[[#This Row],[OVEP9]]</f>
        <v>7381</v>
      </c>
      <c r="TJ65" s="15">
        <f>Sug0.5[[#This Row],[OVEP10]]</f>
        <v>7337</v>
      </c>
      <c r="TK65" s="15">
        <f>Sug0.5[[#This Row],[OVEP11]]</f>
        <v>7305</v>
      </c>
      <c r="TL65" s="15">
        <f>Sug0.5[[#This Row],[OVEP12]]</f>
        <v>7271</v>
      </c>
      <c r="TM65" s="15">
        <f>Sug0.5[[#This Row],[OVEP13]]</f>
        <v>7296</v>
      </c>
      <c r="TN65" s="15">
        <f>Sug0.5[[#This Row],[OVEP14]]</f>
        <v>7343</v>
      </c>
      <c r="TO65" s="15">
        <f>Sug0.5[[#This Row],[OVEP15]]</f>
        <v>7310</v>
      </c>
      <c r="TP65" s="15">
        <f>Sug0.5[[#This Row],[OVEP16]]</f>
        <v>7333</v>
      </c>
      <c r="TQ65" s="15">
        <f>Sug0.5[[#This Row],[OVEP17]]</f>
        <v>7359</v>
      </c>
      <c r="TR65" s="15">
        <f>Sug0.5[[#This Row],[OVEP18]]</f>
        <v>7479</v>
      </c>
      <c r="TS65" s="15">
        <f>Sug0.5[[#This Row],[OVEP19]]</f>
        <v>7406</v>
      </c>
      <c r="TT65" s="15">
        <f>Sug0.5[[#This Row],[OVEP20]]</f>
        <v>7387</v>
      </c>
      <c r="TU65" s="15">
        <f>Sug0.5[[#This Row],[OVEP21]]</f>
        <v>7415</v>
      </c>
      <c r="TV65" s="15">
        <f>Sug0.5[[#This Row],[OVEP22]]</f>
        <v>7332</v>
      </c>
      <c r="TW65" s="15">
        <f>Sug0.5[[#This Row],[OVEP23]]</f>
        <v>7347</v>
      </c>
      <c r="TX65" s="15">
        <f>Sug0.5[[#This Row],[OVEP24]]</f>
        <v>7343</v>
      </c>
      <c r="TY65" s="15">
        <f>Sug0.5[[#This Row],[OVEP25]]</f>
        <v>7394</v>
      </c>
      <c r="TZ65" s="15">
        <f>Sug0.5[[#This Row],[OVEP26]]</f>
        <v>7383</v>
      </c>
      <c r="UA65" s="15">
        <f>Sug0.5[[#This Row],[OVEP27]]</f>
        <v>7356</v>
      </c>
      <c r="UB65" s="15">
        <f>Reg[[#This Row],[OBEP2]]</f>
        <v>8500</v>
      </c>
      <c r="UC65" s="15">
        <f>Reg[[#This Row],[OBEP3]]</f>
        <v>9282</v>
      </c>
      <c r="UD65" s="15">
        <f>Reg[[#This Row],[OBEP4]]</f>
        <v>9992</v>
      </c>
      <c r="UE65" s="15">
        <f>Reg[[#This Row],[OBEP5]]</f>
        <v>10690</v>
      </c>
      <c r="UF65" s="15">
        <f>Reg[[#This Row],[OBEP6]]</f>
        <v>11259</v>
      </c>
      <c r="UG65" s="15">
        <f>Reg[[#This Row],[OBEP7]]</f>
        <v>11769</v>
      </c>
      <c r="UH65" s="15">
        <f>Reg[[#This Row],[OBEP8]]</f>
        <v>12126</v>
      </c>
      <c r="UI65" s="15">
        <f>Reg[[#This Row],[OBEP9]]</f>
        <v>12429</v>
      </c>
      <c r="UJ65" s="15">
        <f>Reg[[#This Row],[OBEP10]]</f>
        <v>12719</v>
      </c>
      <c r="UK65" s="15">
        <f>Reg[[#This Row],[OBEP11]]</f>
        <v>13001</v>
      </c>
      <c r="UL65" s="15">
        <f>Reg[[#This Row],[OBEP12]]</f>
        <v>13239</v>
      </c>
      <c r="UM65" s="15">
        <f>Reg[[#This Row],[OBEP13]]</f>
        <v>13466</v>
      </c>
      <c r="UN65" s="15">
        <f>Reg[[#This Row],[OBEP14]]</f>
        <v>13668</v>
      </c>
      <c r="UO65" s="15">
        <f>Reg[[#This Row],[OBEP15]]</f>
        <v>13789</v>
      </c>
      <c r="UP65" s="15">
        <f>Reg[[#This Row],[OBEP16]]</f>
        <v>13823</v>
      </c>
      <c r="UQ65" s="15">
        <f>Reg[[#This Row],[OBEP17]]</f>
        <v>13972</v>
      </c>
      <c r="UR65" s="15">
        <f>Reg[[#This Row],[OBEP18]]</f>
        <v>14060</v>
      </c>
      <c r="US65" s="15">
        <f>Reg[[#This Row],[OBEP19]]</f>
        <v>14176</v>
      </c>
      <c r="UT65" s="15">
        <f>Reg[[#This Row],[OBEP20]]</f>
        <v>14226</v>
      </c>
      <c r="UU65" s="15">
        <f>Reg[[#This Row],[OBEP21]]</f>
        <v>14256</v>
      </c>
      <c r="UV65" s="15">
        <f>Reg[[#This Row],[OBEP22]]</f>
        <v>14309</v>
      </c>
      <c r="UW65" s="15">
        <f>Reg[[#This Row],[OBEP23]]</f>
        <v>14339</v>
      </c>
      <c r="UX65" s="15">
        <f>Reg[[#This Row],[OBEP24]]</f>
        <v>14369</v>
      </c>
      <c r="UY65" s="15">
        <f>Reg[[#This Row],[OBEP25]]</f>
        <v>14406</v>
      </c>
      <c r="UZ65" s="15">
        <f>Reg[[#This Row],[OBEP26]]</f>
        <v>14419</v>
      </c>
      <c r="VA65" s="15">
        <f>Reg[[#This Row],[OBEP27]]</f>
        <v>14401</v>
      </c>
      <c r="VB65" s="15">
        <f>Sug0.2[[#This Row],[OBEP2]]</f>
        <v>8500</v>
      </c>
      <c r="VC65" s="15">
        <f>Sug0.2[[#This Row],[OBEP3]]</f>
        <v>9114</v>
      </c>
      <c r="VD65" s="15">
        <f>Sug0.2[[#This Row],[OBEP4]]</f>
        <v>9685</v>
      </c>
      <c r="VE65" s="15">
        <f>Sug0.2[[#This Row],[OBEP5]]</f>
        <v>10270</v>
      </c>
      <c r="VF65" s="15">
        <f>Sug0.2[[#This Row],[OBEP6]]</f>
        <v>10747</v>
      </c>
      <c r="VG65" s="15">
        <f>Sug0.2[[#This Row],[OBEP7]]</f>
        <v>11175</v>
      </c>
      <c r="VH65" s="15">
        <f>Sug0.2[[#This Row],[OBEP8]]</f>
        <v>11465</v>
      </c>
      <c r="VI65" s="15">
        <f>Sug0.2[[#This Row],[OBEP9]]</f>
        <v>11729</v>
      </c>
      <c r="VJ65" s="15">
        <f>Sug0.2[[#This Row],[OBEP10]]</f>
        <v>11976</v>
      </c>
      <c r="VK65" s="15">
        <f>Sug0.2[[#This Row],[OBEP11]]</f>
        <v>12221</v>
      </c>
      <c r="VL65" s="15">
        <f>Sug0.2[[#This Row],[OBEP12]]</f>
        <v>12399</v>
      </c>
      <c r="VM65" s="15">
        <f>Sug0.2[[#This Row],[OBEP13]]</f>
        <v>12590</v>
      </c>
      <c r="VN65" s="15">
        <f>Sug0.2[[#This Row],[OBEP14]]</f>
        <v>12752</v>
      </c>
      <c r="VO65" s="15">
        <f>Sug0.2[[#This Row],[OBEP15]]</f>
        <v>12848</v>
      </c>
      <c r="VP65" s="15">
        <f>Sug0.2[[#This Row],[OBEP16]]</f>
        <v>12874</v>
      </c>
      <c r="VQ65" s="15">
        <f>Sug0.2[[#This Row],[OBEP17]]</f>
        <v>13025</v>
      </c>
      <c r="VR65" s="15">
        <f>Sug0.2[[#This Row],[OBEP18]]</f>
        <v>13073</v>
      </c>
      <c r="VS65" s="15">
        <f>Sug0.2[[#This Row],[OBEP19]]</f>
        <v>13164</v>
      </c>
      <c r="VT65" s="15">
        <f>Sug0.2[[#This Row],[OBEP20]]</f>
        <v>13225</v>
      </c>
      <c r="VU65" s="15">
        <f>Sug0.2[[#This Row],[OBEP21]]</f>
        <v>13245</v>
      </c>
      <c r="VV65" s="15">
        <f>Sug0.2[[#This Row],[OBEP22]]</f>
        <v>13300</v>
      </c>
      <c r="VW65" s="15">
        <f>Sug0.2[[#This Row],[OBEP23]]</f>
        <v>13324</v>
      </c>
      <c r="VX65" s="15">
        <f>Sug0.2[[#This Row],[OBEP24]]</f>
        <v>13351</v>
      </c>
      <c r="VY65" s="15">
        <f>Sug0.2[[#This Row],[OBEP25]]</f>
        <v>13379</v>
      </c>
      <c r="VZ65" s="15">
        <f>Sug0.2[[#This Row],[OBEP26]]</f>
        <v>13382</v>
      </c>
      <c r="WA65" s="15">
        <f>Sug0.2[[#This Row],[OBEP27]]</f>
        <v>13383</v>
      </c>
      <c r="WB65" s="15">
        <f>Sug0.5[[#This Row],[OBEP2]]</f>
        <v>8500</v>
      </c>
      <c r="WC65" s="15">
        <f>Sug0.5[[#This Row],[OBEP3]]</f>
        <v>8829</v>
      </c>
      <c r="WD65" s="15">
        <f>Sug0.5[[#This Row],[OBEP4]]</f>
        <v>9098</v>
      </c>
      <c r="WE65" s="15">
        <f>Sug0.5[[#This Row],[OBEP5]]</f>
        <v>9415</v>
      </c>
      <c r="WF65" s="15">
        <f>Sug0.5[[#This Row],[OBEP6]]</f>
        <v>9661</v>
      </c>
      <c r="WG65" s="15">
        <f>Sug0.5[[#This Row],[OBEP7]]</f>
        <v>9893</v>
      </c>
      <c r="WH65" s="15">
        <f>Sug0.5[[#This Row],[OBEP8]]</f>
        <v>10064</v>
      </c>
      <c r="WI65" s="15">
        <f>Sug0.5[[#This Row],[OBEP9]]</f>
        <v>10167</v>
      </c>
      <c r="WJ65" s="15">
        <f>Sug0.5[[#This Row],[OBEP10]]</f>
        <v>10329</v>
      </c>
      <c r="WK65" s="15">
        <f>Sug0.5[[#This Row],[OBEP11]]</f>
        <v>10471</v>
      </c>
      <c r="WL65" s="15">
        <f>Sug0.5[[#This Row],[OBEP12]]</f>
        <v>10577</v>
      </c>
      <c r="WM65" s="15">
        <f>Sug0.5[[#This Row],[OBEP13]]</f>
        <v>10710</v>
      </c>
      <c r="WN65" s="15">
        <f>Sug0.5[[#This Row],[OBEP14]]</f>
        <v>10771</v>
      </c>
      <c r="WO65" s="15">
        <f>Sug0.5[[#This Row],[OBEP15]]</f>
        <v>10861</v>
      </c>
      <c r="WP65" s="15">
        <f>Sug0.5[[#This Row],[OBEP16]]</f>
        <v>10853</v>
      </c>
      <c r="WQ65" s="15">
        <f>Sug0.5[[#This Row],[OBEP17]]</f>
        <v>10948</v>
      </c>
      <c r="WR65" s="15">
        <f>Sug0.5[[#This Row],[OBEP18]]</f>
        <v>10935</v>
      </c>
      <c r="WS65" s="15">
        <f>Sug0.5[[#This Row],[OBEP19]]</f>
        <v>11013</v>
      </c>
      <c r="WT65" s="15">
        <f>Sug0.5[[#This Row],[OBEP20]]</f>
        <v>11057</v>
      </c>
      <c r="WU65" s="15">
        <f>Sug0.5[[#This Row],[OBEP21]]</f>
        <v>11048</v>
      </c>
      <c r="WV65" s="15">
        <f>Sug0.5[[#This Row],[OBEP22]]</f>
        <v>11106</v>
      </c>
      <c r="WW65" s="15">
        <f>Sug0.5[[#This Row],[OBEP23]]</f>
        <v>11070</v>
      </c>
      <c r="WX65" s="15">
        <f>Sug0.5[[#This Row],[OBEP24]]</f>
        <v>11099</v>
      </c>
      <c r="WY65" s="15">
        <f>Sug0.5[[#This Row],[OBEP25]]</f>
        <v>11109</v>
      </c>
      <c r="WZ65" s="15">
        <f>Sug0.5[[#This Row],[OBEP26]]</f>
        <v>11144</v>
      </c>
      <c r="XA65" s="15">
        <f>Sug0.5[[#This Row],[OBEP27]]</f>
        <v>11145</v>
      </c>
    </row>
    <row r="66" spans="2:625" x14ac:dyDescent="0.25">
      <c r="B66" s="11">
        <f>Reg[[#This Row],[STEP2]]</f>
        <v>6317</v>
      </c>
      <c r="C66" s="11">
        <f>Reg[[#This Row],[STEP3]]</f>
        <v>6521</v>
      </c>
      <c r="D66" s="11">
        <f>Reg[[#This Row],[STEP4]]</f>
        <v>6646</v>
      </c>
      <c r="E66" s="11">
        <f>Reg[[#This Row],[STEP5]]</f>
        <v>6847</v>
      </c>
      <c r="F66" s="11">
        <f>Reg[[#This Row],[STEP6]]</f>
        <v>7022</v>
      </c>
      <c r="G66" s="11">
        <f>Reg[[#This Row],[STEP7]]</f>
        <v>7141</v>
      </c>
      <c r="H66" s="11">
        <f>Reg[[#This Row],[STEP8]]</f>
        <v>7308</v>
      </c>
      <c r="I66" s="11">
        <f>Reg[[#This Row],[STEP9]]</f>
        <v>7365</v>
      </c>
      <c r="J66" s="11">
        <f>Reg[[#This Row],[STEP10]]</f>
        <v>7444</v>
      </c>
      <c r="K66" s="11">
        <f>Reg[[#This Row],[STEP11]]</f>
        <v>7478</v>
      </c>
      <c r="L66" s="11">
        <f>Reg[[#This Row],[STEP12]]</f>
        <v>7510</v>
      </c>
      <c r="M66" s="11">
        <f>Reg[[#This Row],[STEP13]]</f>
        <v>7605</v>
      </c>
      <c r="N66" s="11">
        <f>Reg[[#This Row],[STEP14]]</f>
        <v>7632</v>
      </c>
      <c r="O66" s="11">
        <f>Reg[[#This Row],[STEP15]]</f>
        <v>7660</v>
      </c>
      <c r="P66" s="11">
        <f>Reg[[#This Row],[STEP16]]</f>
        <v>7658</v>
      </c>
      <c r="Q66" s="11">
        <f>Reg[[#This Row],[STEP17]]</f>
        <v>7744</v>
      </c>
      <c r="R66" s="11">
        <f>Reg[[#This Row],[STEP18]]</f>
        <v>7755</v>
      </c>
      <c r="S66" s="11">
        <f>Reg[[#This Row],[STEP19]]</f>
        <v>7738</v>
      </c>
      <c r="T66" s="11">
        <f>Reg[[#This Row],[STEP20]]</f>
        <v>7813</v>
      </c>
      <c r="U66" s="11">
        <f>Reg[[#This Row],[STEP21]]</f>
        <v>7874</v>
      </c>
      <c r="V66" s="11">
        <f>Reg[[#This Row],[STEP22]]</f>
        <v>7960</v>
      </c>
      <c r="W66" s="11">
        <f>Reg[[#This Row],[STEP23]]</f>
        <v>8006</v>
      </c>
      <c r="X66" s="11">
        <f>Reg[[#This Row],[STEP24]]</f>
        <v>7995</v>
      </c>
      <c r="Y66" s="11">
        <f>Reg[[#This Row],[STEP25]]</f>
        <v>7993</v>
      </c>
      <c r="Z66" s="11">
        <f>Reg[[#This Row],[STEP26]]</f>
        <v>7940</v>
      </c>
      <c r="AA66" s="11">
        <f>Reg[[#This Row],[STEP27]]</f>
        <v>7861</v>
      </c>
      <c r="AB66" s="11">
        <f>Sug0.2[[#This Row],[STEP2]]</f>
        <v>6317</v>
      </c>
      <c r="AC66" s="11">
        <f>Sug0.2[[#This Row],[STEP3]]</f>
        <v>6505</v>
      </c>
      <c r="AD66" s="11">
        <f>Sug0.2[[#This Row],[STEP4]]</f>
        <v>6612</v>
      </c>
      <c r="AE66" s="11">
        <f>Sug0.2[[#This Row],[STEP5]]</f>
        <v>6801</v>
      </c>
      <c r="AF66" s="11">
        <f>Sug0.2[[#This Row],[STEP6]]</f>
        <v>6951</v>
      </c>
      <c r="AG66" s="11">
        <f>Sug0.2[[#This Row],[STEP7]]</f>
        <v>7057</v>
      </c>
      <c r="AH66" s="11">
        <f>Sug0.2[[#This Row],[STEP8]]</f>
        <v>7211</v>
      </c>
      <c r="AI66" s="11">
        <f>Sug0.2[[#This Row],[STEP9]]</f>
        <v>7254</v>
      </c>
      <c r="AJ66" s="11">
        <f>Sug0.2[[#This Row],[STEP10]]</f>
        <v>7342</v>
      </c>
      <c r="AK66" s="11">
        <f>Sug0.2[[#This Row],[STEP11]]</f>
        <v>7386</v>
      </c>
      <c r="AL66" s="11">
        <f>Sug0.2[[#This Row],[STEP12]]</f>
        <v>7403</v>
      </c>
      <c r="AM66" s="11">
        <f>Sug0.2[[#This Row],[STEP13]]</f>
        <v>7493</v>
      </c>
      <c r="AN66" s="11">
        <f>Sug0.2[[#This Row],[STEP14]]</f>
        <v>7529</v>
      </c>
      <c r="AO66" s="11">
        <f>Sug0.2[[#This Row],[STEP15]]</f>
        <v>7571</v>
      </c>
      <c r="AP66" s="11">
        <f>Sug0.2[[#This Row],[STEP16]]</f>
        <v>7565</v>
      </c>
      <c r="AQ66" s="11">
        <f>Sug0.2[[#This Row],[STEP17]]</f>
        <v>7643</v>
      </c>
      <c r="AR66" s="11">
        <f>Sug0.2[[#This Row],[STEP18]]</f>
        <v>7656</v>
      </c>
      <c r="AS66" s="11">
        <f>Sug0.2[[#This Row],[STEP19]]</f>
        <v>7651</v>
      </c>
      <c r="AT66" s="11">
        <f>Sug0.2[[#This Row],[STEP20]]</f>
        <v>7718</v>
      </c>
      <c r="AU66" s="11">
        <f>Sug0.2[[#This Row],[STEP21]]</f>
        <v>7793</v>
      </c>
      <c r="AV66" s="11">
        <f>Sug0.2[[#This Row],[STEP22]]</f>
        <v>7886</v>
      </c>
      <c r="AW66" s="11">
        <f>Sug0.2[[#This Row],[STEP23]]</f>
        <v>7927</v>
      </c>
      <c r="AX66" s="11">
        <f>Sug0.2[[#This Row],[STEP24]]</f>
        <v>7915</v>
      </c>
      <c r="AY66" s="11">
        <f>Sug0.2[[#This Row],[STEP25]]</f>
        <v>7919</v>
      </c>
      <c r="AZ66" s="11">
        <f>Sug0.2[[#This Row],[STEP26]]</f>
        <v>7871</v>
      </c>
      <c r="BA66" s="11">
        <f>Sug0.2[[#This Row],[STEP27]]</f>
        <v>7817</v>
      </c>
      <c r="BB66" s="11">
        <f>Sug0.5[[#This Row],[STEP2]]</f>
        <v>6317</v>
      </c>
      <c r="BC66" s="11">
        <f>Sug0.5[[#This Row],[STEP3]]</f>
        <v>6439</v>
      </c>
      <c r="BD66" s="11">
        <f>Sug0.5[[#This Row],[STEP4]]</f>
        <v>6535</v>
      </c>
      <c r="BE66" s="11">
        <f>Sug0.5[[#This Row],[STEP5]]</f>
        <v>6683</v>
      </c>
      <c r="BF66" s="11">
        <f>Sug0.5[[#This Row],[STEP6]]</f>
        <v>6800</v>
      </c>
      <c r="BG66" s="11">
        <f>Sug0.5[[#This Row],[STEP7]]</f>
        <v>6901</v>
      </c>
      <c r="BH66" s="11">
        <f>Sug0.5[[#This Row],[STEP8]]</f>
        <v>7039</v>
      </c>
      <c r="BI66" s="11">
        <f>Sug0.5[[#This Row],[STEP9]]</f>
        <v>7055</v>
      </c>
      <c r="BJ66" s="11">
        <f>Sug0.5[[#This Row],[STEP10]]</f>
        <v>7136</v>
      </c>
      <c r="BK66" s="11">
        <f>Sug0.5[[#This Row],[STEP11]]</f>
        <v>7185</v>
      </c>
      <c r="BL66" s="11">
        <f>Sug0.5[[#This Row],[STEP12]]</f>
        <v>7206</v>
      </c>
      <c r="BM66" s="11">
        <f>Sug0.5[[#This Row],[STEP13]]</f>
        <v>7282</v>
      </c>
      <c r="BN66" s="11">
        <f>Sug0.5[[#This Row],[STEP14]]</f>
        <v>7332</v>
      </c>
      <c r="BO66" s="11">
        <f>Sug0.5[[#This Row],[STEP15]]</f>
        <v>7357</v>
      </c>
      <c r="BP66" s="11">
        <f>Sug0.5[[#This Row],[STEP16]]</f>
        <v>7341</v>
      </c>
      <c r="BQ66" s="11">
        <f>Sug0.5[[#This Row],[STEP17]]</f>
        <v>7396</v>
      </c>
      <c r="BR66" s="11">
        <f>Sug0.5[[#This Row],[STEP18]]</f>
        <v>7406</v>
      </c>
      <c r="BS66" s="11">
        <f>Sug0.5[[#This Row],[STEP19]]</f>
        <v>7397</v>
      </c>
      <c r="BT66" s="11">
        <f>Sug0.5[[#This Row],[STEP20]]</f>
        <v>7466</v>
      </c>
      <c r="BU66" s="11">
        <f>Sug0.5[[#This Row],[STEP21]]</f>
        <v>7532</v>
      </c>
      <c r="BV66" s="11">
        <f>Sug0.5[[#This Row],[STEP22]]</f>
        <v>7628</v>
      </c>
      <c r="BW66" s="11">
        <f>Sug0.5[[#This Row],[STEP23]]</f>
        <v>7669</v>
      </c>
      <c r="BX66" s="11">
        <f>Sug0.5[[#This Row],[STEP24]]</f>
        <v>7661</v>
      </c>
      <c r="BY66" s="11">
        <f>Sug0.5[[#This Row],[STEP25]]</f>
        <v>7662</v>
      </c>
      <c r="BZ66" s="11">
        <f>Sug0.5[[#This Row],[STEP26]]</f>
        <v>7652</v>
      </c>
      <c r="CA66" s="11">
        <f>Sug0.5[[#This Row],[STEP27]]</f>
        <v>7621</v>
      </c>
      <c r="CB66" s="11">
        <f>Reg[[#This Row],[NASP2]]</f>
        <v>918</v>
      </c>
      <c r="CC66" s="11">
        <f>Reg[[#This Row],[NASP3]]</f>
        <v>1073</v>
      </c>
      <c r="CD66" s="11">
        <f>Reg[[#This Row],[NASP4]]</f>
        <v>1236</v>
      </c>
      <c r="CE66" s="11">
        <f>Reg[[#This Row],[NASP5]]</f>
        <v>1370</v>
      </c>
      <c r="CF66" s="11">
        <f>Reg[[#This Row],[NASP6]]</f>
        <v>1496</v>
      </c>
      <c r="CG66" s="11">
        <f>Reg[[#This Row],[NASP7]]</f>
        <v>1645</v>
      </c>
      <c r="CH66" s="11">
        <f>Reg[[#This Row],[NASP8]]</f>
        <v>1776</v>
      </c>
      <c r="CI66" s="11">
        <f>Reg[[#This Row],[NASP9]]</f>
        <v>1915</v>
      </c>
      <c r="CJ66" s="11">
        <f>Reg[[#This Row],[NASP10]]</f>
        <v>2085</v>
      </c>
      <c r="CK66" s="11">
        <f>Reg[[#This Row],[NASP11]]</f>
        <v>2224</v>
      </c>
      <c r="CL66" s="11">
        <f>Reg[[#This Row],[NASP12]]</f>
        <v>2398</v>
      </c>
      <c r="CM66" s="11">
        <f>Reg[[#This Row],[NASP13]]</f>
        <v>2489</v>
      </c>
      <c r="CN66" s="11">
        <f>Reg[[#This Row],[NASP14]]</f>
        <v>2643</v>
      </c>
      <c r="CO66" s="11">
        <f>Reg[[#This Row],[NASP15]]</f>
        <v>2737</v>
      </c>
      <c r="CP66" s="11">
        <f>Reg[[#This Row],[NASP16]]</f>
        <v>2836</v>
      </c>
      <c r="CQ66" s="11">
        <f>Reg[[#This Row],[NASP17]]</f>
        <v>2935</v>
      </c>
      <c r="CR66" s="11">
        <f>Reg[[#This Row],[NASP18]]</f>
        <v>2986</v>
      </c>
      <c r="CS66" s="11">
        <f>Reg[[#This Row],[NASP19]]</f>
        <v>3115</v>
      </c>
      <c r="CT66" s="11">
        <f>Reg[[#This Row],[NASP20]]</f>
        <v>3219</v>
      </c>
      <c r="CU66" s="11">
        <f>Reg[[#This Row],[NASP21]]</f>
        <v>3279</v>
      </c>
      <c r="CV66" s="11">
        <f>Reg[[#This Row],[NASP22]]</f>
        <v>3351</v>
      </c>
      <c r="CW66" s="11">
        <f>Reg[[#This Row],[NASP23]]</f>
        <v>3406</v>
      </c>
      <c r="CX66" s="11">
        <f>Reg[[#This Row],[NASP24]]</f>
        <v>3475</v>
      </c>
      <c r="CY66" s="11">
        <f>Reg[[#This Row],[NASP25]]</f>
        <v>3526</v>
      </c>
      <c r="CZ66" s="11">
        <f>Reg[[#This Row],[NASP26]]</f>
        <v>3615</v>
      </c>
      <c r="DA66" s="11">
        <f>Reg[[#This Row],[NASP27]]</f>
        <v>3708</v>
      </c>
      <c r="DB66" s="11">
        <f>Sug0.2[[#This Row],[NASP2]]</f>
        <v>918</v>
      </c>
      <c r="DC66" s="11">
        <f>Sug0.2[[#This Row],[NASP3]]</f>
        <v>1061</v>
      </c>
      <c r="DD66" s="11">
        <f>Sug0.2[[#This Row],[NASP4]]</f>
        <v>1218</v>
      </c>
      <c r="DE66" s="11">
        <f>Sug0.2[[#This Row],[NASP5]]</f>
        <v>1338</v>
      </c>
      <c r="DF66" s="11">
        <f>Sug0.2[[#This Row],[NASP6]]</f>
        <v>1455</v>
      </c>
      <c r="DG66" s="11">
        <f>Sug0.2[[#This Row],[NASP7]]</f>
        <v>1586</v>
      </c>
      <c r="DH66" s="11">
        <f>Sug0.2[[#This Row],[NASP8]]</f>
        <v>1705</v>
      </c>
      <c r="DI66" s="11">
        <f>Sug0.2[[#This Row],[NASP9]]</f>
        <v>1835</v>
      </c>
      <c r="DJ66" s="11">
        <f>Sug0.2[[#This Row],[NASP10]]</f>
        <v>1983</v>
      </c>
      <c r="DK66" s="11">
        <f>Sug0.2[[#This Row],[NASP11]]</f>
        <v>2101</v>
      </c>
      <c r="DL66" s="11">
        <f>Sug0.2[[#This Row],[NASP12]]</f>
        <v>2264</v>
      </c>
      <c r="DM66" s="11">
        <f>Sug0.2[[#This Row],[NASP13]]</f>
        <v>2342</v>
      </c>
      <c r="DN66" s="11">
        <f>Sug0.2[[#This Row],[NASP14]]</f>
        <v>2478</v>
      </c>
      <c r="DO66" s="11">
        <f>Sug0.2[[#This Row],[NASP15]]</f>
        <v>2548</v>
      </c>
      <c r="DP66" s="11">
        <f>Sug0.2[[#This Row],[NASP16]]</f>
        <v>2647</v>
      </c>
      <c r="DQ66" s="11">
        <f>Sug0.2[[#This Row],[NASP17]]</f>
        <v>2730</v>
      </c>
      <c r="DR66" s="11">
        <f>Sug0.2[[#This Row],[NASP18]]</f>
        <v>2776</v>
      </c>
      <c r="DS66" s="11">
        <f>Sug0.2[[#This Row],[NASP19]]</f>
        <v>2894</v>
      </c>
      <c r="DT66" s="11">
        <f>Sug0.2[[#This Row],[NASP20]]</f>
        <v>2984</v>
      </c>
      <c r="DU66" s="11">
        <f>Sug0.2[[#This Row],[NASP21]]</f>
        <v>3037</v>
      </c>
      <c r="DV66" s="11">
        <f>Sug0.2[[#This Row],[NASP22]]</f>
        <v>3102</v>
      </c>
      <c r="DW66" s="11">
        <f>Sug0.2[[#This Row],[NASP23]]</f>
        <v>3151</v>
      </c>
      <c r="DX66" s="11">
        <f>Sug0.2[[#This Row],[NASP24]]</f>
        <v>3216</v>
      </c>
      <c r="DY66" s="11">
        <f>Sug0.2[[#This Row],[NASP25]]</f>
        <v>3260</v>
      </c>
      <c r="DZ66" s="11">
        <f>Sug0.2[[#This Row],[NASP26]]</f>
        <v>3342</v>
      </c>
      <c r="EA66" s="11">
        <f>Sug0.2[[#This Row],[NASP27]]</f>
        <v>3410</v>
      </c>
      <c r="EB66" s="15">
        <f>Sug0.5[[#This Row],[NASP2]]</f>
        <v>918</v>
      </c>
      <c r="EC66" s="15">
        <f>Sug0.5[[#This Row],[NASP3]]</f>
        <v>1035</v>
      </c>
      <c r="ED66" s="15">
        <f>Sug0.5[[#This Row],[NASP4]]</f>
        <v>1148</v>
      </c>
      <c r="EE66" s="15">
        <f>Sug0.5[[#This Row],[NASP5]]</f>
        <v>1247</v>
      </c>
      <c r="EF66" s="15">
        <f>Sug0.5[[#This Row],[NASP6]]</f>
        <v>1345</v>
      </c>
      <c r="EG66" s="15">
        <f>Sug0.5[[#This Row],[NASP7]]</f>
        <v>1438</v>
      </c>
      <c r="EH66" s="15">
        <f>Sug0.5[[#This Row],[NASP8]]</f>
        <v>1518</v>
      </c>
      <c r="EI66" s="15">
        <f>Sug0.5[[#This Row],[NASP9]]</f>
        <v>1623</v>
      </c>
      <c r="EJ66" s="15">
        <f>Sug0.5[[#This Row],[NASP10]]</f>
        <v>1738</v>
      </c>
      <c r="EK66" s="15">
        <f>Sug0.5[[#This Row],[NASP11]]</f>
        <v>1822</v>
      </c>
      <c r="EL66" s="15">
        <f>Sug0.5[[#This Row],[NASP12]]</f>
        <v>1962</v>
      </c>
      <c r="EM66" s="15">
        <f>Sug0.5[[#This Row],[NASP13]]</f>
        <v>2016</v>
      </c>
      <c r="EN66" s="15">
        <f>Sug0.5[[#This Row],[NASP14]]</f>
        <v>2108</v>
      </c>
      <c r="EO66" s="15">
        <f>Sug0.5[[#This Row],[NASP15]]</f>
        <v>2163</v>
      </c>
      <c r="EP66" s="15">
        <f>Sug0.5[[#This Row],[NASP16]]</f>
        <v>2261</v>
      </c>
      <c r="EQ66" s="15">
        <f>Sug0.5[[#This Row],[NASP17]]</f>
        <v>2328</v>
      </c>
      <c r="ER66" s="15">
        <f>Sug0.5[[#This Row],[NASP18]]</f>
        <v>2354</v>
      </c>
      <c r="ES66" s="15">
        <f>Sug0.5[[#This Row],[NASP19]]</f>
        <v>2454</v>
      </c>
      <c r="ET66" s="15">
        <f>Sug0.5[[#This Row],[NASP20]]</f>
        <v>2515</v>
      </c>
      <c r="EU66" s="15">
        <f>Sug0.5[[#This Row],[NASP21]]</f>
        <v>2557</v>
      </c>
      <c r="EV66" s="15">
        <f>Sug0.5[[#This Row],[NASP22]]</f>
        <v>2600</v>
      </c>
      <c r="EW66" s="15">
        <f>Sug0.5[[#This Row],[NASP23]]</f>
        <v>2626</v>
      </c>
      <c r="EX66" s="15">
        <f>Sug0.5[[#This Row],[NASP24]]</f>
        <v>2673</v>
      </c>
      <c r="EY66" s="15">
        <f>Sug0.5[[#This Row],[NASP25]]</f>
        <v>2712</v>
      </c>
      <c r="EZ66" s="15">
        <f>Sug0.5[[#This Row],[NASP26]]</f>
        <v>2762</v>
      </c>
      <c r="FA66" s="15">
        <f>Sug0.5[[#This Row],[NASP27]]</f>
        <v>2818</v>
      </c>
      <c r="FB66" s="15">
        <f>Reg[[#This Row],[CIRP2]]</f>
        <v>67</v>
      </c>
      <c r="FC66" s="15">
        <f>Reg[[#This Row],[CIRP3]]</f>
        <v>76</v>
      </c>
      <c r="FD66" s="15">
        <f>Reg[[#This Row],[CIRP4]]</f>
        <v>87</v>
      </c>
      <c r="FE66" s="15">
        <f>Reg[[#This Row],[CIRP5]]</f>
        <v>101</v>
      </c>
      <c r="FF66" s="15">
        <f>Reg[[#This Row],[CIRP6]]</f>
        <v>111</v>
      </c>
      <c r="FG66" s="15">
        <f>Reg[[#This Row],[CIRP7]]</f>
        <v>122</v>
      </c>
      <c r="FH66" s="15">
        <f>Reg[[#This Row],[CIRP8]]</f>
        <v>132</v>
      </c>
      <c r="FI66" s="15">
        <f>Reg[[#This Row],[CIRP9]]</f>
        <v>148</v>
      </c>
      <c r="FJ66" s="15">
        <f>Reg[[#This Row],[CIRP10]]</f>
        <v>157</v>
      </c>
      <c r="FK66" s="15">
        <f>Reg[[#This Row],[CIRP11]]</f>
        <v>175</v>
      </c>
      <c r="FL66" s="15">
        <f>Reg[[#This Row],[CIRP12]]</f>
        <v>182</v>
      </c>
      <c r="FM66" s="15">
        <f>Reg[[#This Row],[CIRP13]]</f>
        <v>213</v>
      </c>
      <c r="FN66" s="15">
        <f>Reg[[#This Row],[CIRP14]]</f>
        <v>229</v>
      </c>
      <c r="FO66" s="15">
        <f>Reg[[#This Row],[CIRP15]]</f>
        <v>237</v>
      </c>
      <c r="FP66" s="15">
        <f>Reg[[#This Row],[CIRP16]]</f>
        <v>265</v>
      </c>
      <c r="FQ66" s="15">
        <f>Reg[[#This Row],[CIRP17]]</f>
        <v>269</v>
      </c>
      <c r="FR66" s="15">
        <f>Reg[[#This Row],[CIRP18]]</f>
        <v>290</v>
      </c>
      <c r="FS66" s="15">
        <f>Reg[[#This Row],[CIRP19]]</f>
        <v>310</v>
      </c>
      <c r="FT66" s="15">
        <f>Reg[[#This Row],[CIRP20]]</f>
        <v>322</v>
      </c>
      <c r="FU66" s="15">
        <f>Reg[[#This Row],[CIRP21]]</f>
        <v>334</v>
      </c>
      <c r="FV66" s="15">
        <f>Reg[[#This Row],[CIRP22]]</f>
        <v>345</v>
      </c>
      <c r="FW66" s="15">
        <f>Reg[[#This Row],[CIRP23]]</f>
        <v>355</v>
      </c>
      <c r="FX66" s="15">
        <f>Reg[[#This Row],[CIRP24]]</f>
        <v>372</v>
      </c>
      <c r="FY66" s="15">
        <f>Reg[[#This Row],[CIRP25]]</f>
        <v>381</v>
      </c>
      <c r="FZ66" s="15">
        <f>Reg[[#This Row],[CIRP26]]</f>
        <v>396</v>
      </c>
      <c r="GA66" s="15">
        <f>Reg[[#This Row],[CIRP27]]</f>
        <v>424</v>
      </c>
      <c r="GB66" s="15">
        <f>Sug0.2[[#This Row],[CIRP2]]</f>
        <v>67</v>
      </c>
      <c r="GC66" s="15">
        <f>Sug0.2[[#This Row],[CIRP3]]</f>
        <v>75</v>
      </c>
      <c r="GD66" s="15">
        <f>Sug0.2[[#This Row],[CIRP4]]</f>
        <v>83</v>
      </c>
      <c r="GE66" s="15">
        <f>Sug0.2[[#This Row],[CIRP5]]</f>
        <v>95</v>
      </c>
      <c r="GF66" s="15">
        <f>Sug0.2[[#This Row],[CIRP6]]</f>
        <v>105</v>
      </c>
      <c r="GG66" s="15">
        <f>Sug0.2[[#This Row],[CIRP7]]</f>
        <v>115</v>
      </c>
      <c r="GH66" s="15">
        <f>Sug0.2[[#This Row],[CIRP8]]</f>
        <v>122</v>
      </c>
      <c r="GI66" s="15">
        <f>Sug0.2[[#This Row],[CIRP9]]</f>
        <v>136</v>
      </c>
      <c r="GJ66" s="15">
        <f>Sug0.2[[#This Row],[CIRP10]]</f>
        <v>143</v>
      </c>
      <c r="GK66" s="15">
        <f>Sug0.2[[#This Row],[CIRP11]]</f>
        <v>158</v>
      </c>
      <c r="GL66" s="15">
        <f>Sug0.2[[#This Row],[CIRP12]]</f>
        <v>164</v>
      </c>
      <c r="GM66" s="15">
        <f>Sug0.2[[#This Row],[CIRP13]]</f>
        <v>193</v>
      </c>
      <c r="GN66" s="15">
        <f>Sug0.2[[#This Row],[CIRP14]]</f>
        <v>206</v>
      </c>
      <c r="GO66" s="15">
        <f>Sug0.2[[#This Row],[CIRP15]]</f>
        <v>216</v>
      </c>
      <c r="GP66" s="15">
        <f>Sug0.2[[#This Row],[CIRP16]]</f>
        <v>239</v>
      </c>
      <c r="GQ66" s="15">
        <f>Sug0.2[[#This Row],[CIRP17]]</f>
        <v>242</v>
      </c>
      <c r="GR66" s="15">
        <f>Sug0.2[[#This Row],[CIRP18]]</f>
        <v>265</v>
      </c>
      <c r="GS66" s="15">
        <f>Sug0.2[[#This Row],[CIRP19]]</f>
        <v>280</v>
      </c>
      <c r="GT66" s="15">
        <f>Sug0.2[[#This Row],[CIRP20]]</f>
        <v>290</v>
      </c>
      <c r="GU66" s="15">
        <f>Sug0.2[[#This Row],[CIRP21]]</f>
        <v>298</v>
      </c>
      <c r="GV66" s="15">
        <f>Sug0.2[[#This Row],[CIRP22]]</f>
        <v>311</v>
      </c>
      <c r="GW66" s="15">
        <f>Sug0.2[[#This Row],[CIRP23]]</f>
        <v>319</v>
      </c>
      <c r="GX66" s="15">
        <f>Sug0.2[[#This Row],[CIRP24]]</f>
        <v>331</v>
      </c>
      <c r="GY66" s="15">
        <f>Sug0.2[[#This Row],[CIRP25]]</f>
        <v>340</v>
      </c>
      <c r="GZ66" s="15">
        <f>Sug0.2[[#This Row],[CIRP26]]</f>
        <v>353</v>
      </c>
      <c r="HA66" s="15">
        <f>Sug0.2[[#This Row],[CIRP27]]</f>
        <v>378</v>
      </c>
      <c r="HB66" s="15">
        <f>Sug0.5[[#This Row],[CIRP2]]</f>
        <v>67</v>
      </c>
      <c r="HC66" s="15">
        <f>Sug0.5[[#This Row],[CIRP3]]</f>
        <v>73</v>
      </c>
      <c r="HD66" s="15">
        <f>Sug0.5[[#This Row],[CIRP4]]</f>
        <v>76</v>
      </c>
      <c r="HE66" s="15">
        <f>Sug0.5[[#This Row],[CIRP5]]</f>
        <v>81</v>
      </c>
      <c r="HF66" s="15">
        <f>Sug0.5[[#This Row],[CIRP6]]</f>
        <v>89</v>
      </c>
      <c r="HG66" s="15">
        <f>Sug0.5[[#This Row],[CIRP7]]</f>
        <v>97</v>
      </c>
      <c r="HH66" s="15">
        <f>Sug0.5[[#This Row],[CIRP8]]</f>
        <v>105</v>
      </c>
      <c r="HI66" s="15">
        <f>Sug0.5[[#This Row],[CIRP9]]</f>
        <v>117</v>
      </c>
      <c r="HJ66" s="15">
        <f>Sug0.5[[#This Row],[CIRP10]]</f>
        <v>119</v>
      </c>
      <c r="HK66" s="15">
        <f>Sug0.5[[#This Row],[CIRP11]]</f>
        <v>129</v>
      </c>
      <c r="HL66" s="15">
        <f>Sug0.5[[#This Row],[CIRP12]]</f>
        <v>130</v>
      </c>
      <c r="HM66" s="15">
        <f>Sug0.5[[#This Row],[CIRP13]]</f>
        <v>152</v>
      </c>
      <c r="HN66" s="15">
        <f>Sug0.5[[#This Row],[CIRP14]]</f>
        <v>158</v>
      </c>
      <c r="HO66" s="15">
        <f>Sug0.5[[#This Row],[CIRP15]]</f>
        <v>165</v>
      </c>
      <c r="HP66" s="15">
        <f>Sug0.5[[#This Row],[CIRP16]]</f>
        <v>178</v>
      </c>
      <c r="HQ66" s="15">
        <f>Sug0.5[[#This Row],[CIRP17]]</f>
        <v>182</v>
      </c>
      <c r="HR66" s="15">
        <f>Sug0.5[[#This Row],[CIRP18]]</f>
        <v>204</v>
      </c>
      <c r="HS66" s="15">
        <f>Sug0.5[[#This Row],[CIRP19]]</f>
        <v>214</v>
      </c>
      <c r="HT66" s="15">
        <f>Sug0.5[[#This Row],[CIRP20]]</f>
        <v>218</v>
      </c>
      <c r="HU66" s="15">
        <f>Sug0.5[[#This Row],[CIRP21]]</f>
        <v>220</v>
      </c>
      <c r="HV66" s="15">
        <f>Sug0.5[[#This Row],[CIRP22]]</f>
        <v>237</v>
      </c>
      <c r="HW66" s="15">
        <f>Sug0.5[[#This Row],[CIRP23]]</f>
        <v>243</v>
      </c>
      <c r="HX66" s="15">
        <f>Sug0.5[[#This Row],[CIRP24]]</f>
        <v>244</v>
      </c>
      <c r="HY66" s="15">
        <f>Sug0.5[[#This Row],[CIRP25]]</f>
        <v>244</v>
      </c>
      <c r="HZ66" s="15">
        <f>Sug0.5[[#This Row],[CIRP26]]</f>
        <v>251</v>
      </c>
      <c r="IA66" s="15">
        <f>Sug0.5[[#This Row],[CIRP27]]</f>
        <v>270</v>
      </c>
      <c r="IB66" s="15">
        <f>Reg[[#This Row],[HCCP2]]</f>
        <v>4</v>
      </c>
      <c r="IC66" s="15">
        <f>Reg[[#This Row],[HCCP3]]</f>
        <v>6</v>
      </c>
      <c r="ID66" s="15">
        <f>Reg[[#This Row],[HCCP4]]</f>
        <v>5</v>
      </c>
      <c r="IE66" s="15">
        <f>Reg[[#This Row],[HCCP5]]</f>
        <v>5</v>
      </c>
      <c r="IF66" s="15">
        <f>Reg[[#This Row],[HCCP6]]</f>
        <v>4</v>
      </c>
      <c r="IG66" s="15">
        <f>Reg[[#This Row],[HCCP7]]</f>
        <v>4</v>
      </c>
      <c r="IH66" s="15">
        <f>Reg[[#This Row],[HCCP8]]</f>
        <v>4</v>
      </c>
      <c r="II66" s="15">
        <f>Reg[[#This Row],[HCCP9]]</f>
        <v>5</v>
      </c>
      <c r="IJ66" s="15">
        <f>Reg[[#This Row],[HCCP10]]</f>
        <v>4</v>
      </c>
      <c r="IK66" s="15">
        <f>Reg[[#This Row],[HCCP11]]</f>
        <v>4</v>
      </c>
      <c r="IL66" s="15">
        <f>Reg[[#This Row],[HCCP12]]</f>
        <v>8</v>
      </c>
      <c r="IM66" s="15">
        <f>Reg[[#This Row],[HCCP13]]</f>
        <v>6</v>
      </c>
      <c r="IN66" s="15">
        <f>Reg[[#This Row],[HCCP14]]</f>
        <v>9</v>
      </c>
      <c r="IO66" s="15">
        <f>Reg[[#This Row],[HCCP15]]</f>
        <v>6</v>
      </c>
      <c r="IP66" s="15">
        <f>Reg[[#This Row],[HCCP16]]</f>
        <v>10</v>
      </c>
      <c r="IQ66" s="15">
        <f>Reg[[#This Row],[HCCP17]]</f>
        <v>13</v>
      </c>
      <c r="IR66" s="15">
        <f>Reg[[#This Row],[HCCP18]]</f>
        <v>12</v>
      </c>
      <c r="IS66" s="15">
        <f>Reg[[#This Row],[HCCP19]]</f>
        <v>7</v>
      </c>
      <c r="IT66" s="15">
        <f>Reg[[#This Row],[HCCP20]]</f>
        <v>16</v>
      </c>
      <c r="IU66" s="15">
        <f>Reg[[#This Row],[HCCP21]]</f>
        <v>13</v>
      </c>
      <c r="IV66" s="15">
        <f>Reg[[#This Row],[HCCP22]]</f>
        <v>16</v>
      </c>
      <c r="IW66" s="15">
        <f>Reg[[#This Row],[HCCP23]]</f>
        <v>15</v>
      </c>
      <c r="IX66" s="15">
        <f>Reg[[#This Row],[HCCP24]]</f>
        <v>16</v>
      </c>
      <c r="IY66" s="15">
        <f>Reg[[#This Row],[HCCP25]]</f>
        <v>16</v>
      </c>
      <c r="IZ66" s="15">
        <f>Reg[[#This Row],[HCCP26]]</f>
        <v>19</v>
      </c>
      <c r="JA66" s="15">
        <f>Reg[[#This Row],[HCCP27]]</f>
        <v>21</v>
      </c>
      <c r="JB66" s="15">
        <f>Sug0.2[[#This Row],[HCCP2]]</f>
        <v>4</v>
      </c>
      <c r="JC66" s="15">
        <f>Sug0.2[[#This Row],[HCCP3]]</f>
        <v>6</v>
      </c>
      <c r="JD66" s="15">
        <f>Sug0.2[[#This Row],[HCCP4]]</f>
        <v>5</v>
      </c>
      <c r="JE66" s="15">
        <f>Sug0.2[[#This Row],[HCCP5]]</f>
        <v>5</v>
      </c>
      <c r="JF66" s="15">
        <f>Sug0.2[[#This Row],[HCCP6]]</f>
        <v>4</v>
      </c>
      <c r="JG66" s="15">
        <f>Sug0.2[[#This Row],[HCCP7]]</f>
        <v>4</v>
      </c>
      <c r="JH66" s="15">
        <f>Sug0.2[[#This Row],[HCCP8]]</f>
        <v>4</v>
      </c>
      <c r="JI66" s="15">
        <f>Sug0.2[[#This Row],[HCCP9]]</f>
        <v>5</v>
      </c>
      <c r="JJ66" s="15">
        <f>Sug0.2[[#This Row],[HCCP10]]</f>
        <v>4</v>
      </c>
      <c r="JK66" s="15">
        <f>Sug0.2[[#This Row],[HCCP11]]</f>
        <v>4</v>
      </c>
      <c r="JL66" s="15">
        <f>Sug0.2[[#This Row],[HCCP12]]</f>
        <v>7</v>
      </c>
      <c r="JM66" s="15">
        <f>Sug0.2[[#This Row],[HCCP13]]</f>
        <v>6</v>
      </c>
      <c r="JN66" s="15">
        <f>Sug0.2[[#This Row],[HCCP14]]</f>
        <v>9</v>
      </c>
      <c r="JO66" s="15">
        <f>Sug0.2[[#This Row],[HCCP15]]</f>
        <v>6</v>
      </c>
      <c r="JP66" s="15">
        <f>Sug0.2[[#This Row],[HCCP16]]</f>
        <v>9</v>
      </c>
      <c r="JQ66" s="15">
        <f>Sug0.2[[#This Row],[HCCP17]]</f>
        <v>13</v>
      </c>
      <c r="JR66" s="15">
        <f>Sug0.2[[#This Row],[HCCP18]]</f>
        <v>11</v>
      </c>
      <c r="JS66" s="15">
        <f>Sug0.2[[#This Row],[HCCP19]]</f>
        <v>7</v>
      </c>
      <c r="JT66" s="15">
        <f>Sug0.2[[#This Row],[HCCP20]]</f>
        <v>16</v>
      </c>
      <c r="JU66" s="15">
        <f>Sug0.2[[#This Row],[HCCP21]]</f>
        <v>12</v>
      </c>
      <c r="JV66" s="15">
        <f>Sug0.2[[#This Row],[HCCP22]]</f>
        <v>14</v>
      </c>
      <c r="JW66" s="15">
        <f>Sug0.2[[#This Row],[HCCP23]]</f>
        <v>13</v>
      </c>
      <c r="JX66" s="15">
        <f>Sug0.2[[#This Row],[HCCP24]]</f>
        <v>15</v>
      </c>
      <c r="JY66" s="15">
        <f>Sug0.2[[#This Row],[HCCP25]]</f>
        <v>13</v>
      </c>
      <c r="JZ66" s="15">
        <f>Sug0.2[[#This Row],[HCCP26]]</f>
        <v>13</v>
      </c>
      <c r="KA66" s="15">
        <f>Sug0.2[[#This Row],[HCCP27]]</f>
        <v>14</v>
      </c>
      <c r="KB66" s="15">
        <f>Sug0.5[[#This Row],[HCCP2]]</f>
        <v>4</v>
      </c>
      <c r="KC66" s="15">
        <f>Sug0.5[[#This Row],[HCCP3]]</f>
        <v>6</v>
      </c>
      <c r="KD66" s="15">
        <f>Sug0.5[[#This Row],[HCCP4]]</f>
        <v>5</v>
      </c>
      <c r="KE66" s="15">
        <f>Sug0.5[[#This Row],[HCCP5]]</f>
        <v>5</v>
      </c>
      <c r="KF66" s="15">
        <f>Sug0.5[[#This Row],[HCCP6]]</f>
        <v>4</v>
      </c>
      <c r="KG66" s="15">
        <f>Sug0.5[[#This Row],[HCCP7]]</f>
        <v>4</v>
      </c>
      <c r="KH66" s="15">
        <f>Sug0.5[[#This Row],[HCCP8]]</f>
        <v>4</v>
      </c>
      <c r="KI66" s="15">
        <f>Sug0.5[[#This Row],[HCCP9]]</f>
        <v>4</v>
      </c>
      <c r="KJ66" s="15">
        <f>Sug0.5[[#This Row],[HCCP10]]</f>
        <v>2</v>
      </c>
      <c r="KK66" s="15">
        <f>Sug0.5[[#This Row],[HCCP11]]</f>
        <v>3</v>
      </c>
      <c r="KL66" s="15">
        <f>Sug0.5[[#This Row],[HCCP12]]</f>
        <v>4</v>
      </c>
      <c r="KM66" s="15">
        <f>Sug0.5[[#This Row],[HCCP13]]</f>
        <v>5</v>
      </c>
      <c r="KN66" s="15">
        <f>Sug0.5[[#This Row],[HCCP14]]</f>
        <v>7</v>
      </c>
      <c r="KO66" s="15">
        <f>Sug0.5[[#This Row],[HCCP15]]</f>
        <v>4</v>
      </c>
      <c r="KP66" s="15">
        <f>Sug0.5[[#This Row],[HCCP16]]</f>
        <v>7</v>
      </c>
      <c r="KQ66" s="15">
        <f>Sug0.5[[#This Row],[HCCP17]]</f>
        <v>11</v>
      </c>
      <c r="KR66" s="15">
        <f>Sug0.5[[#This Row],[HCCP18]]</f>
        <v>9</v>
      </c>
      <c r="KS66" s="15">
        <f>Sug0.5[[#This Row],[HCCP19]]</f>
        <v>6</v>
      </c>
      <c r="KT66" s="15">
        <f>Sug0.5[[#This Row],[HCCP20]]</f>
        <v>14</v>
      </c>
      <c r="KU66" s="15">
        <f>Sug0.5[[#This Row],[HCCP21]]</f>
        <v>9</v>
      </c>
      <c r="KV66" s="15">
        <f>Sug0.5[[#This Row],[HCCP22]]</f>
        <v>8</v>
      </c>
      <c r="KW66" s="15">
        <f>Sug0.5[[#This Row],[HCCP23]]</f>
        <v>8</v>
      </c>
      <c r="KX66" s="15">
        <f>Sug0.5[[#This Row],[HCCP24]]</f>
        <v>13</v>
      </c>
      <c r="KY66" s="15">
        <f>Sug0.5[[#This Row],[HCCP25]]</f>
        <v>8</v>
      </c>
      <c r="KZ66" s="15">
        <f>Sug0.5[[#This Row],[HCCP26]]</f>
        <v>8</v>
      </c>
      <c r="LA66" s="15">
        <f>Sug0.5[[#This Row],[HCCP27]]</f>
        <v>8</v>
      </c>
      <c r="LB66" s="15">
        <f>Reg[[#This Row],[CHDP2]]</f>
        <v>1457</v>
      </c>
      <c r="LC66" s="15">
        <f>Reg[[#This Row],[CHDP3]]</f>
        <v>1480</v>
      </c>
      <c r="LD66" s="15">
        <f>Reg[[#This Row],[CHDP4]]</f>
        <v>1510</v>
      </c>
      <c r="LE66" s="15">
        <f>Reg[[#This Row],[CHDP5]]</f>
        <v>1550</v>
      </c>
      <c r="LF66" s="15">
        <f>Reg[[#This Row],[CHDP6]]</f>
        <v>1559</v>
      </c>
      <c r="LG66" s="15">
        <f>Reg[[#This Row],[CHDP7]]</f>
        <v>1601</v>
      </c>
      <c r="LH66" s="15">
        <f>Reg[[#This Row],[CHDP8]]</f>
        <v>1638</v>
      </c>
      <c r="LI66" s="15">
        <f>Reg[[#This Row],[CHDP9]]</f>
        <v>1666</v>
      </c>
      <c r="LJ66" s="15">
        <f>Reg[[#This Row],[CHDP10]]</f>
        <v>1674</v>
      </c>
      <c r="LK66" s="15">
        <f>Reg[[#This Row],[CHDP11]]</f>
        <v>1704</v>
      </c>
      <c r="LL66" s="15">
        <f>Reg[[#This Row],[CHDP12]]</f>
        <v>1736</v>
      </c>
      <c r="LM66" s="15">
        <f>Reg[[#This Row],[CHDP13]]</f>
        <v>1779</v>
      </c>
      <c r="LN66" s="15">
        <f>Reg[[#This Row],[CHDP14]]</f>
        <v>1831</v>
      </c>
      <c r="LO66" s="15">
        <f>Reg[[#This Row],[CHDP15]]</f>
        <v>1848</v>
      </c>
      <c r="LP66" s="15">
        <f>Reg[[#This Row],[CHDP16]]</f>
        <v>1893</v>
      </c>
      <c r="LQ66" s="15">
        <f>Reg[[#This Row],[CHDP17]]</f>
        <v>1927</v>
      </c>
      <c r="LR66" s="15">
        <f>Reg[[#This Row],[CHDP18]]</f>
        <v>1924</v>
      </c>
      <c r="LS66" s="15">
        <f>Reg[[#This Row],[CHDP19]]</f>
        <v>1941</v>
      </c>
      <c r="LT66" s="15">
        <f>Reg[[#This Row],[CHDP20]]</f>
        <v>1957</v>
      </c>
      <c r="LU66" s="15">
        <f>Reg[[#This Row],[CHDP21]]</f>
        <v>1982</v>
      </c>
      <c r="LV66" s="15">
        <f>Reg[[#This Row],[CHDP22]]</f>
        <v>2004</v>
      </c>
      <c r="LW66" s="15">
        <f>Reg[[#This Row],[CHDP23]]</f>
        <v>2020</v>
      </c>
      <c r="LX66" s="15">
        <f>Reg[[#This Row],[CHDP24]]</f>
        <v>2032</v>
      </c>
      <c r="LY66" s="15">
        <f>Reg[[#This Row],[CHDP25]]</f>
        <v>2016</v>
      </c>
      <c r="LZ66" s="15">
        <f>Reg[[#This Row],[CHDP26]]</f>
        <v>2044</v>
      </c>
      <c r="MA66" s="15">
        <f>Reg[[#This Row],[CHDP27]]</f>
        <v>2052</v>
      </c>
      <c r="MB66" s="15">
        <f>Sug0.2[[#This Row],[CHDP2]]</f>
        <v>1457</v>
      </c>
      <c r="MC66" s="15">
        <f>Sug0.2[[#This Row],[CHDP3]]</f>
        <v>1480</v>
      </c>
      <c r="MD66" s="15">
        <f>Sug0.2[[#This Row],[CHDP4]]</f>
        <v>1509</v>
      </c>
      <c r="ME66" s="15">
        <f>Sug0.2[[#This Row],[CHDP5]]</f>
        <v>1548</v>
      </c>
      <c r="MF66" s="15">
        <f>Sug0.2[[#This Row],[CHDP6]]</f>
        <v>1556</v>
      </c>
      <c r="MG66" s="15">
        <f>Sug0.2[[#This Row],[CHDP7]]</f>
        <v>1596</v>
      </c>
      <c r="MH66" s="15">
        <f>Sug0.2[[#This Row],[CHDP8]]</f>
        <v>1632</v>
      </c>
      <c r="MI66" s="15">
        <f>Sug0.2[[#This Row],[CHDP9]]</f>
        <v>1659</v>
      </c>
      <c r="MJ66" s="15">
        <f>Sug0.2[[#This Row],[CHDP10]]</f>
        <v>1666</v>
      </c>
      <c r="MK66" s="15">
        <f>Sug0.2[[#This Row],[CHDP11]]</f>
        <v>1694</v>
      </c>
      <c r="ML66" s="15">
        <f>Sug0.2[[#This Row],[CHDP12]]</f>
        <v>1723</v>
      </c>
      <c r="MM66" s="15">
        <f>Sug0.2[[#This Row],[CHDP13]]</f>
        <v>1761</v>
      </c>
      <c r="MN66" s="15">
        <f>Sug0.2[[#This Row],[CHDP14]]</f>
        <v>1812</v>
      </c>
      <c r="MO66" s="15">
        <f>Sug0.2[[#This Row],[CHDP15]]</f>
        <v>1835</v>
      </c>
      <c r="MP66" s="15">
        <f>Sug0.2[[#This Row],[CHDP16]]</f>
        <v>1875</v>
      </c>
      <c r="MQ66" s="15">
        <f>Sug0.2[[#This Row],[CHDP17]]</f>
        <v>1909</v>
      </c>
      <c r="MR66" s="15">
        <f>Sug0.2[[#This Row],[CHDP18]]</f>
        <v>1909</v>
      </c>
      <c r="MS66" s="15">
        <f>Sug0.2[[#This Row],[CHDP19]]</f>
        <v>1924</v>
      </c>
      <c r="MT66" s="15">
        <f>Sug0.2[[#This Row],[CHDP20]]</f>
        <v>1940</v>
      </c>
      <c r="MU66" s="15">
        <f>Sug0.2[[#This Row],[CHDP21]]</f>
        <v>1962</v>
      </c>
      <c r="MV66" s="15">
        <f>Sug0.2[[#This Row],[CHDP22]]</f>
        <v>1986</v>
      </c>
      <c r="MW66" s="15">
        <f>Sug0.2[[#This Row],[CHDP23]]</f>
        <v>1999</v>
      </c>
      <c r="MX66" s="15">
        <f>Sug0.2[[#This Row],[CHDP24]]</f>
        <v>2012</v>
      </c>
      <c r="MY66" s="15">
        <f>Sug0.2[[#This Row],[CHDP25]]</f>
        <v>1988</v>
      </c>
      <c r="MZ66" s="15">
        <f>Sug0.2[[#This Row],[CHDP26]]</f>
        <v>2016</v>
      </c>
      <c r="NA66" s="15">
        <f>Sug0.2[[#This Row],[CHDP27]]</f>
        <v>2018</v>
      </c>
      <c r="NB66" s="15">
        <f>Sug0.5[[#This Row],[CHDP2]]</f>
        <v>1457</v>
      </c>
      <c r="NC66" s="15">
        <f>Sug0.5[[#This Row],[CHDP3]]</f>
        <v>1480</v>
      </c>
      <c r="ND66" s="15">
        <f>Sug0.5[[#This Row],[CHDP4]]</f>
        <v>1508</v>
      </c>
      <c r="NE66" s="15">
        <f>Sug0.5[[#This Row],[CHDP5]]</f>
        <v>1545</v>
      </c>
      <c r="NF66" s="15">
        <f>Sug0.5[[#This Row],[CHDP6]]</f>
        <v>1554</v>
      </c>
      <c r="NG66" s="15">
        <f>Sug0.5[[#This Row],[CHDP7]]</f>
        <v>1588</v>
      </c>
      <c r="NH66" s="15">
        <f>Sug0.5[[#This Row],[CHDP8]]</f>
        <v>1623</v>
      </c>
      <c r="NI66" s="15">
        <f>Sug0.5[[#This Row],[CHDP9]]</f>
        <v>1647</v>
      </c>
      <c r="NJ66" s="15">
        <f>Sug0.5[[#This Row],[CHDP10]]</f>
        <v>1652</v>
      </c>
      <c r="NK66" s="15">
        <f>Sug0.5[[#This Row],[CHDP11]]</f>
        <v>1681</v>
      </c>
      <c r="NL66" s="15">
        <f>Sug0.5[[#This Row],[CHDP12]]</f>
        <v>1708</v>
      </c>
      <c r="NM66" s="15">
        <f>Sug0.5[[#This Row],[CHDP13]]</f>
        <v>1741</v>
      </c>
      <c r="NN66" s="15">
        <f>Sug0.5[[#This Row],[CHDP14]]</f>
        <v>1785</v>
      </c>
      <c r="NO66" s="15">
        <f>Sug0.5[[#This Row],[CHDP15]]</f>
        <v>1798</v>
      </c>
      <c r="NP66" s="15">
        <f>Sug0.5[[#This Row],[CHDP16]]</f>
        <v>1833</v>
      </c>
      <c r="NQ66" s="15">
        <f>Sug0.5[[#This Row],[CHDP17]]</f>
        <v>1865</v>
      </c>
      <c r="NR66" s="15">
        <f>Sug0.5[[#This Row],[CHDP18]]</f>
        <v>1867</v>
      </c>
      <c r="NS66" s="15">
        <f>Sug0.5[[#This Row],[CHDP19]]</f>
        <v>1879</v>
      </c>
      <c r="NT66" s="15">
        <f>Sug0.5[[#This Row],[CHDP20]]</f>
        <v>1894</v>
      </c>
      <c r="NU66" s="15">
        <f>Sug0.5[[#This Row],[CHDP21]]</f>
        <v>1915</v>
      </c>
      <c r="NV66" s="15">
        <f>Sug0.5[[#This Row],[CHDP22]]</f>
        <v>1939</v>
      </c>
      <c r="NW66" s="15">
        <f>Sug0.5[[#This Row],[CHDP23]]</f>
        <v>1947</v>
      </c>
      <c r="NX66" s="15">
        <f>Sug0.5[[#This Row],[CHDP24]]</f>
        <v>1962</v>
      </c>
      <c r="NY66" s="15">
        <f>Sug0.5[[#This Row],[CHDP25]]</f>
        <v>1938</v>
      </c>
      <c r="NZ66" s="15">
        <f>Sug0.5[[#This Row],[CHDP26]]</f>
        <v>1959</v>
      </c>
      <c r="OA66" s="15">
        <f>Sug0.5[[#This Row],[CHDP27]]</f>
        <v>1953</v>
      </c>
      <c r="OB66" s="15">
        <f>Reg[[#This Row],[T2DP2]]</f>
        <v>2099</v>
      </c>
      <c r="OC66" s="15">
        <f>Reg[[#This Row],[T2DP3]]</f>
        <v>2241</v>
      </c>
      <c r="OD66" s="15">
        <f>Reg[[#This Row],[T2DP4]]</f>
        <v>2342</v>
      </c>
      <c r="OE66" s="15">
        <f>Reg[[#This Row],[T2DP5]]</f>
        <v>2503</v>
      </c>
      <c r="OF66" s="15">
        <f>Reg[[#This Row],[T2DP6]]</f>
        <v>2643</v>
      </c>
      <c r="OG66" s="15">
        <f>Reg[[#This Row],[T2DP7]]</f>
        <v>2811</v>
      </c>
      <c r="OH66" s="15">
        <f>Reg[[#This Row],[T2DP8]]</f>
        <v>2946</v>
      </c>
      <c r="OI66" s="15">
        <f>Reg[[#This Row],[T2DP9]]</f>
        <v>3099</v>
      </c>
      <c r="OJ66" s="15">
        <f>Reg[[#This Row],[T2DP10]]</f>
        <v>3216</v>
      </c>
      <c r="OK66" s="15">
        <f>Reg[[#This Row],[T2DP11]]</f>
        <v>3327</v>
      </c>
      <c r="OL66" s="15">
        <f>Reg[[#This Row],[T2DP12]]</f>
        <v>3445</v>
      </c>
      <c r="OM66" s="15">
        <f>Reg[[#This Row],[T2DP13]]</f>
        <v>3558</v>
      </c>
      <c r="ON66" s="15">
        <f>Reg[[#This Row],[T2DP14]]</f>
        <v>3651</v>
      </c>
      <c r="OO66" s="15">
        <f>Reg[[#This Row],[T2DP15]]</f>
        <v>3753</v>
      </c>
      <c r="OP66" s="15">
        <f>Reg[[#This Row],[T2DP16]]</f>
        <v>3875</v>
      </c>
      <c r="OQ66" s="15">
        <f>Reg[[#This Row],[T2DP17]]</f>
        <v>4001</v>
      </c>
      <c r="OR66" s="15">
        <f>Reg[[#This Row],[T2DP18]]</f>
        <v>4116</v>
      </c>
      <c r="OS66" s="15">
        <f>Reg[[#This Row],[T2DP19]]</f>
        <v>4240</v>
      </c>
      <c r="OT66" s="15">
        <f>Reg[[#This Row],[T2DP20]]</f>
        <v>4341</v>
      </c>
      <c r="OU66" s="15">
        <f>Reg[[#This Row],[T2DP21]]</f>
        <v>4464</v>
      </c>
      <c r="OV66" s="15">
        <f>Reg[[#This Row],[T2DP22]]</f>
        <v>4572</v>
      </c>
      <c r="OW66" s="15">
        <f>Reg[[#This Row],[T2DP23]]</f>
        <v>4646</v>
      </c>
      <c r="OX66" s="15">
        <f>Reg[[#This Row],[T2DP24]]</f>
        <v>4695</v>
      </c>
      <c r="OY66" s="15">
        <f>Reg[[#This Row],[T2DP25]]</f>
        <v>4696</v>
      </c>
      <c r="OZ66" s="15">
        <f>Reg[[#This Row],[T2DP26]]</f>
        <v>4742</v>
      </c>
      <c r="PA66" s="15">
        <f>Reg[[#This Row],[T2DP27]]</f>
        <v>4793</v>
      </c>
      <c r="PB66" s="15">
        <f>Sug0.2[[#This Row],[T2DP2]]</f>
        <v>2099</v>
      </c>
      <c r="PC66" s="15">
        <f>Sug0.2[[#This Row],[T2DP3]]</f>
        <v>2241</v>
      </c>
      <c r="PD66" s="15">
        <f>Sug0.2[[#This Row],[T2DP4]]</f>
        <v>2340</v>
      </c>
      <c r="PE66" s="15">
        <f>Sug0.2[[#This Row],[T2DP5]]</f>
        <v>2500</v>
      </c>
      <c r="PF66" s="15">
        <f>Sug0.2[[#This Row],[T2DP6]]</f>
        <v>2638</v>
      </c>
      <c r="PG66" s="15">
        <f>Sug0.2[[#This Row],[T2DP7]]</f>
        <v>2802</v>
      </c>
      <c r="PH66" s="15">
        <f>Sug0.2[[#This Row],[T2DP8]]</f>
        <v>2931</v>
      </c>
      <c r="PI66" s="15">
        <f>Sug0.2[[#This Row],[T2DP9]]</f>
        <v>3081</v>
      </c>
      <c r="PJ66" s="15">
        <f>Sug0.2[[#This Row],[T2DP10]]</f>
        <v>3196</v>
      </c>
      <c r="PK66" s="15">
        <f>Sug0.2[[#This Row],[T2DP11]]</f>
        <v>3307</v>
      </c>
      <c r="PL66" s="15">
        <f>Sug0.2[[#This Row],[T2DP12]]</f>
        <v>3423</v>
      </c>
      <c r="PM66" s="15">
        <f>Sug0.2[[#This Row],[T2DP13]]</f>
        <v>3530</v>
      </c>
      <c r="PN66" s="15">
        <f>Sug0.2[[#This Row],[T2DP14]]</f>
        <v>3630</v>
      </c>
      <c r="PO66" s="15">
        <f>Sug0.2[[#This Row],[T2DP15]]</f>
        <v>3729</v>
      </c>
      <c r="PP66" s="15">
        <f>Sug0.2[[#This Row],[T2DP16]]</f>
        <v>3847</v>
      </c>
      <c r="PQ66" s="15">
        <f>Sug0.2[[#This Row],[T2DP17]]</f>
        <v>3972</v>
      </c>
      <c r="PR66" s="15">
        <f>Sug0.2[[#This Row],[T2DP18]]</f>
        <v>4076</v>
      </c>
      <c r="PS66" s="15">
        <f>Sug0.2[[#This Row],[T2DP19]]</f>
        <v>4193</v>
      </c>
      <c r="PT66" s="15">
        <f>Sug0.2[[#This Row],[T2DP20]]</f>
        <v>4296</v>
      </c>
      <c r="PU66" s="15">
        <f>Sug0.2[[#This Row],[T2DP21]]</f>
        <v>4411</v>
      </c>
      <c r="PV66" s="15">
        <f>Sug0.2[[#This Row],[T2DP22]]</f>
        <v>4510</v>
      </c>
      <c r="PW66" s="15">
        <f>Sug0.2[[#This Row],[T2DP23]]</f>
        <v>4575</v>
      </c>
      <c r="PX66" s="15">
        <f>Sug0.2[[#This Row],[T2DP24]]</f>
        <v>4621</v>
      </c>
      <c r="PY66" s="15">
        <f>Sug0.2[[#This Row],[T2DP25]]</f>
        <v>4623</v>
      </c>
      <c r="PZ66" s="15">
        <f>Sug0.2[[#This Row],[T2DP26]]</f>
        <v>4668</v>
      </c>
      <c r="QA66" s="15">
        <f>Sug0.2[[#This Row],[T2DP27]]</f>
        <v>4715</v>
      </c>
      <c r="QB66" s="15">
        <f>Sug0.5[[#This Row],[T2DP2]]</f>
        <v>2099</v>
      </c>
      <c r="QC66" s="15">
        <f>Sug0.5[[#This Row],[T2DP3]]</f>
        <v>2241</v>
      </c>
      <c r="QD66" s="15">
        <f>Sug0.5[[#This Row],[T2DP4]]</f>
        <v>2340</v>
      </c>
      <c r="QE66" s="15">
        <f>Sug0.5[[#This Row],[T2DP5]]</f>
        <v>2497</v>
      </c>
      <c r="QF66" s="15">
        <f>Sug0.5[[#This Row],[T2DP6]]</f>
        <v>2635</v>
      </c>
      <c r="QG66" s="15">
        <f>Sug0.5[[#This Row],[T2DP7]]</f>
        <v>2792</v>
      </c>
      <c r="QH66" s="15">
        <f>Sug0.5[[#This Row],[T2DP8]]</f>
        <v>2918</v>
      </c>
      <c r="QI66" s="15">
        <f>Sug0.5[[#This Row],[T2DP9]]</f>
        <v>3062</v>
      </c>
      <c r="QJ66" s="15">
        <f>Sug0.5[[#This Row],[T2DP10]]</f>
        <v>3163</v>
      </c>
      <c r="QK66" s="15">
        <f>Sug0.5[[#This Row],[T2DP11]]</f>
        <v>3269</v>
      </c>
      <c r="QL66" s="15">
        <f>Sug0.5[[#This Row],[T2DP12]]</f>
        <v>3374</v>
      </c>
      <c r="QM66" s="15">
        <f>Sug0.5[[#This Row],[T2DP13]]</f>
        <v>3479</v>
      </c>
      <c r="QN66" s="15">
        <f>Sug0.5[[#This Row],[T2DP14]]</f>
        <v>3573</v>
      </c>
      <c r="QO66" s="15">
        <f>Sug0.5[[#This Row],[T2DP15]]</f>
        <v>3662</v>
      </c>
      <c r="QP66" s="15">
        <f>Sug0.5[[#This Row],[T2DP16]]</f>
        <v>3760</v>
      </c>
      <c r="QQ66" s="15">
        <f>Sug0.5[[#This Row],[T2DP17]]</f>
        <v>3875</v>
      </c>
      <c r="QR66" s="15">
        <f>Sug0.5[[#This Row],[T2DP18]]</f>
        <v>3976</v>
      </c>
      <c r="QS66" s="15">
        <f>Sug0.5[[#This Row],[T2DP19]]</f>
        <v>4080</v>
      </c>
      <c r="QT66" s="15">
        <f>Sug0.5[[#This Row],[T2DP20]]</f>
        <v>4173</v>
      </c>
      <c r="QU66" s="15">
        <f>Sug0.5[[#This Row],[T2DP21]]</f>
        <v>4285</v>
      </c>
      <c r="QV66" s="15">
        <f>Sug0.5[[#This Row],[T2DP22]]</f>
        <v>4369</v>
      </c>
      <c r="QW66" s="15">
        <f>Sug0.5[[#This Row],[T2DP23]]</f>
        <v>4421</v>
      </c>
      <c r="QX66" s="15">
        <f>Sug0.5[[#This Row],[T2DP24]]</f>
        <v>4456</v>
      </c>
      <c r="QY66" s="15">
        <f>Sug0.5[[#This Row],[T2DP25]]</f>
        <v>4460</v>
      </c>
      <c r="QZ66" s="15">
        <f>Sug0.5[[#This Row],[T2DP26]]</f>
        <v>4496</v>
      </c>
      <c r="RA66" s="15">
        <f>Sug0.5[[#This Row],[T2DP27]]</f>
        <v>4529</v>
      </c>
      <c r="RB66" s="15">
        <f>Reg[[#This Row],[OVEP2]]</f>
        <v>7414</v>
      </c>
      <c r="RC66" s="15">
        <f>Reg[[#This Row],[OVEP3]]</f>
        <v>7687</v>
      </c>
      <c r="RD66" s="15">
        <f>Reg[[#This Row],[OVEP4]]</f>
        <v>7865</v>
      </c>
      <c r="RE66" s="15">
        <f>Reg[[#This Row],[OVEP5]]</f>
        <v>8034</v>
      </c>
      <c r="RF66" s="15">
        <f>Reg[[#This Row],[OVEP6]]</f>
        <v>8236</v>
      </c>
      <c r="RG66" s="15">
        <f>Reg[[#This Row],[OVEP7]]</f>
        <v>8372</v>
      </c>
      <c r="RH66" s="15">
        <f>Reg[[#This Row],[OVEP8]]</f>
        <v>8397</v>
      </c>
      <c r="RI66" s="15">
        <f>Reg[[#This Row],[OVEP9]]</f>
        <v>8464</v>
      </c>
      <c r="RJ66" s="15">
        <f>Reg[[#This Row],[OVEP10]]</f>
        <v>8585</v>
      </c>
      <c r="RK66" s="15">
        <f>Reg[[#This Row],[OVEP11]]</f>
        <v>8624</v>
      </c>
      <c r="RL66" s="15">
        <f>Reg[[#This Row],[OVEP12]]</f>
        <v>8597</v>
      </c>
      <c r="RM66" s="15">
        <f>Reg[[#This Row],[OVEP13]]</f>
        <v>8576</v>
      </c>
      <c r="RN66" s="15">
        <f>Reg[[#This Row],[OVEP14]]</f>
        <v>8530</v>
      </c>
      <c r="RO66" s="15">
        <f>Reg[[#This Row],[OVEP15]]</f>
        <v>8529</v>
      </c>
      <c r="RP66" s="15">
        <f>Reg[[#This Row],[OVEP16]]</f>
        <v>8515</v>
      </c>
      <c r="RQ66" s="15">
        <f>Reg[[#This Row],[OVEP17]]</f>
        <v>8496</v>
      </c>
      <c r="RR66" s="15">
        <f>Reg[[#This Row],[OVEP18]]</f>
        <v>8513</v>
      </c>
      <c r="RS66" s="15">
        <f>Reg[[#This Row],[OVEP19]]</f>
        <v>8558</v>
      </c>
      <c r="RT66" s="15">
        <f>Reg[[#This Row],[OVEP20]]</f>
        <v>8570</v>
      </c>
      <c r="RU66" s="15">
        <f>Reg[[#This Row],[OVEP21]]</f>
        <v>8512</v>
      </c>
      <c r="RV66" s="15">
        <f>Reg[[#This Row],[OVEP22]]</f>
        <v>8482</v>
      </c>
      <c r="RW66" s="15">
        <f>Reg[[#This Row],[OVEP23]]</f>
        <v>8443</v>
      </c>
      <c r="RX66" s="15">
        <f>Reg[[#This Row],[OVEP24]]</f>
        <v>8455</v>
      </c>
      <c r="RY66" s="15">
        <f>Reg[[#This Row],[OVEP25]]</f>
        <v>8434</v>
      </c>
      <c r="RZ66" s="15">
        <f>Reg[[#This Row],[OVEP26]]</f>
        <v>8397</v>
      </c>
      <c r="SA66" s="15">
        <f>Reg[[#This Row],[OVEP27]]</f>
        <v>8349</v>
      </c>
      <c r="SB66" s="15">
        <f>Sug0.2[[#This Row],[OVEP2]]</f>
        <v>7414</v>
      </c>
      <c r="SC66" s="15">
        <f>Sug0.2[[#This Row],[OVEP3]]</f>
        <v>7662</v>
      </c>
      <c r="SD66" s="15">
        <f>Sug0.2[[#This Row],[OVEP4]]</f>
        <v>7823</v>
      </c>
      <c r="SE66" s="15">
        <f>Sug0.2[[#This Row],[OVEP5]]</f>
        <v>7993</v>
      </c>
      <c r="SF66" s="15">
        <f>Sug0.2[[#This Row],[OVEP6]]</f>
        <v>8172</v>
      </c>
      <c r="SG66" s="15">
        <f>Sug0.2[[#This Row],[OVEP7]]</f>
        <v>8301</v>
      </c>
      <c r="SH66" s="15">
        <f>Sug0.2[[#This Row],[OVEP8]]</f>
        <v>8363</v>
      </c>
      <c r="SI66" s="15">
        <f>Sug0.2[[#This Row],[OVEP9]]</f>
        <v>8453</v>
      </c>
      <c r="SJ66" s="15">
        <f>Sug0.2[[#This Row],[OVEP10]]</f>
        <v>8575</v>
      </c>
      <c r="SK66" s="15">
        <f>Sug0.2[[#This Row],[OVEP11]]</f>
        <v>8624</v>
      </c>
      <c r="SL66" s="15">
        <f>Sug0.2[[#This Row],[OVEP12]]</f>
        <v>8606</v>
      </c>
      <c r="SM66" s="15">
        <f>Sug0.2[[#This Row],[OVEP13]]</f>
        <v>8581</v>
      </c>
      <c r="SN66" s="15">
        <f>Sug0.2[[#This Row],[OVEP14]]</f>
        <v>8572</v>
      </c>
      <c r="SO66" s="15">
        <f>Sug0.2[[#This Row],[OVEP15]]</f>
        <v>8587</v>
      </c>
      <c r="SP66" s="15">
        <f>Sug0.2[[#This Row],[OVEP16]]</f>
        <v>8573</v>
      </c>
      <c r="SQ66" s="15">
        <f>Sug0.2[[#This Row],[OVEP17]]</f>
        <v>8541</v>
      </c>
      <c r="SR66" s="15">
        <f>Sug0.2[[#This Row],[OVEP18]]</f>
        <v>8578</v>
      </c>
      <c r="SS66" s="15">
        <f>Sug0.2[[#This Row],[OVEP19]]</f>
        <v>8618</v>
      </c>
      <c r="ST66" s="15">
        <f>Sug0.2[[#This Row],[OVEP20]]</f>
        <v>8663</v>
      </c>
      <c r="SU66" s="15">
        <f>Sug0.2[[#This Row],[OVEP21]]</f>
        <v>8614</v>
      </c>
      <c r="SV66" s="15">
        <f>Sug0.2[[#This Row],[OVEP22]]</f>
        <v>8579</v>
      </c>
      <c r="SW66" s="15">
        <f>Sug0.2[[#This Row],[OVEP23]]</f>
        <v>8545</v>
      </c>
      <c r="SX66" s="15">
        <f>Sug0.2[[#This Row],[OVEP24]]</f>
        <v>8558</v>
      </c>
      <c r="SY66" s="15">
        <f>Sug0.2[[#This Row],[OVEP25]]</f>
        <v>8532</v>
      </c>
      <c r="SZ66" s="15">
        <f>Sug0.2[[#This Row],[OVEP26]]</f>
        <v>8499</v>
      </c>
      <c r="TA66" s="15">
        <f>Sug0.2[[#This Row],[OVEP27]]</f>
        <v>8463</v>
      </c>
      <c r="TB66" s="15">
        <f>Sug0.5[[#This Row],[OVEP2]]</f>
        <v>7414</v>
      </c>
      <c r="TC66" s="15">
        <f>Sug0.5[[#This Row],[OVEP3]]</f>
        <v>7618</v>
      </c>
      <c r="TD66" s="15">
        <f>Sug0.5[[#This Row],[OVEP4]]</f>
        <v>7732</v>
      </c>
      <c r="TE66" s="15">
        <f>Sug0.5[[#This Row],[OVEP5]]</f>
        <v>7869</v>
      </c>
      <c r="TF66" s="15">
        <f>Sug0.5[[#This Row],[OVEP6]]</f>
        <v>8034</v>
      </c>
      <c r="TG66" s="15">
        <f>Sug0.5[[#This Row],[OVEP7]]</f>
        <v>8144</v>
      </c>
      <c r="TH66" s="15">
        <f>Sug0.5[[#This Row],[OVEP8]]</f>
        <v>8207</v>
      </c>
      <c r="TI66" s="15">
        <f>Sug0.5[[#This Row],[OVEP9]]</f>
        <v>8304</v>
      </c>
      <c r="TJ66" s="15">
        <f>Sug0.5[[#This Row],[OVEP10]]</f>
        <v>8429</v>
      </c>
      <c r="TK66" s="15">
        <f>Sug0.5[[#This Row],[OVEP11]]</f>
        <v>8510</v>
      </c>
      <c r="TL66" s="15">
        <f>Sug0.5[[#This Row],[OVEP12]]</f>
        <v>8545</v>
      </c>
      <c r="TM66" s="15">
        <f>Sug0.5[[#This Row],[OVEP13]]</f>
        <v>8507</v>
      </c>
      <c r="TN66" s="15">
        <f>Sug0.5[[#This Row],[OVEP14]]</f>
        <v>8491</v>
      </c>
      <c r="TO66" s="15">
        <f>Sug0.5[[#This Row],[OVEP15]]</f>
        <v>8518</v>
      </c>
      <c r="TP66" s="15">
        <f>Sug0.5[[#This Row],[OVEP16]]</f>
        <v>8538</v>
      </c>
      <c r="TQ66" s="15">
        <f>Sug0.5[[#This Row],[OVEP17]]</f>
        <v>8527</v>
      </c>
      <c r="TR66" s="15">
        <f>Sug0.5[[#This Row],[OVEP18]]</f>
        <v>8589</v>
      </c>
      <c r="TS66" s="15">
        <f>Sug0.5[[#This Row],[OVEP19]]</f>
        <v>8656</v>
      </c>
      <c r="TT66" s="15">
        <f>Sug0.5[[#This Row],[OVEP20]]</f>
        <v>8717</v>
      </c>
      <c r="TU66" s="15">
        <f>Sug0.5[[#This Row],[OVEP21]]</f>
        <v>8715</v>
      </c>
      <c r="TV66" s="15">
        <f>Sug0.5[[#This Row],[OVEP22]]</f>
        <v>8685</v>
      </c>
      <c r="TW66" s="15">
        <f>Sug0.5[[#This Row],[OVEP23]]</f>
        <v>8647</v>
      </c>
      <c r="TX66" s="15">
        <f>Sug0.5[[#This Row],[OVEP24]]</f>
        <v>8641</v>
      </c>
      <c r="TY66" s="15">
        <f>Sug0.5[[#This Row],[OVEP25]]</f>
        <v>8640</v>
      </c>
      <c r="TZ66" s="15">
        <f>Sug0.5[[#This Row],[OVEP26]]</f>
        <v>8644</v>
      </c>
      <c r="UA66" s="15">
        <f>Sug0.5[[#This Row],[OVEP27]]</f>
        <v>8637</v>
      </c>
      <c r="UB66" s="15">
        <f>Reg[[#This Row],[OBEP2]]</f>
        <v>8399</v>
      </c>
      <c r="UC66" s="15">
        <f>Reg[[#This Row],[OBEP3]]</f>
        <v>8501</v>
      </c>
      <c r="UD66" s="15">
        <f>Reg[[#This Row],[OBEP4]]</f>
        <v>8603</v>
      </c>
      <c r="UE66" s="15">
        <f>Reg[[#This Row],[OBEP5]]</f>
        <v>8743</v>
      </c>
      <c r="UF66" s="15">
        <f>Reg[[#This Row],[OBEP6]]</f>
        <v>8847</v>
      </c>
      <c r="UG66" s="15">
        <f>Reg[[#This Row],[OBEP7]]</f>
        <v>8925</v>
      </c>
      <c r="UH66" s="15">
        <f>Reg[[#This Row],[OBEP8]]</f>
        <v>9010</v>
      </c>
      <c r="UI66" s="15">
        <f>Reg[[#This Row],[OBEP9]]</f>
        <v>9131</v>
      </c>
      <c r="UJ66" s="15">
        <f>Reg[[#This Row],[OBEP10]]</f>
        <v>9169</v>
      </c>
      <c r="UK66" s="15">
        <f>Reg[[#This Row],[OBEP11]]</f>
        <v>9233</v>
      </c>
      <c r="UL66" s="15">
        <f>Reg[[#This Row],[OBEP12]]</f>
        <v>9383</v>
      </c>
      <c r="UM66" s="15">
        <f>Reg[[#This Row],[OBEP13]]</f>
        <v>9507</v>
      </c>
      <c r="UN66" s="15">
        <f>Reg[[#This Row],[OBEP14]]</f>
        <v>9586</v>
      </c>
      <c r="UO66" s="15">
        <f>Reg[[#This Row],[OBEP15]]</f>
        <v>9586</v>
      </c>
      <c r="UP66" s="15">
        <f>Reg[[#This Row],[OBEP16]]</f>
        <v>9645</v>
      </c>
      <c r="UQ66" s="15">
        <f>Reg[[#This Row],[OBEP17]]</f>
        <v>9742</v>
      </c>
      <c r="UR66" s="15">
        <f>Reg[[#This Row],[OBEP18]]</f>
        <v>9765</v>
      </c>
      <c r="US66" s="15">
        <f>Reg[[#This Row],[OBEP19]]</f>
        <v>9804</v>
      </c>
      <c r="UT66" s="15">
        <f>Reg[[#This Row],[OBEP20]]</f>
        <v>9865</v>
      </c>
      <c r="UU66" s="15">
        <f>Reg[[#This Row],[OBEP21]]</f>
        <v>9963</v>
      </c>
      <c r="UV66" s="15">
        <f>Reg[[#This Row],[OBEP22]]</f>
        <v>10029</v>
      </c>
      <c r="UW66" s="15">
        <f>Reg[[#This Row],[OBEP23]]</f>
        <v>10072</v>
      </c>
      <c r="UX66" s="15">
        <f>Reg[[#This Row],[OBEP24]]</f>
        <v>10089</v>
      </c>
      <c r="UY66" s="15">
        <f>Reg[[#This Row],[OBEP25]]</f>
        <v>10128</v>
      </c>
      <c r="UZ66" s="15">
        <f>Reg[[#This Row],[OBEP26]]</f>
        <v>10159</v>
      </c>
      <c r="VA66" s="15">
        <f>Reg[[#This Row],[OBEP27]]</f>
        <v>10213</v>
      </c>
      <c r="VB66" s="15">
        <f>Sug0.2[[#This Row],[OBEP2]]</f>
        <v>8399</v>
      </c>
      <c r="VC66" s="15">
        <f>Sug0.2[[#This Row],[OBEP3]]</f>
        <v>8469</v>
      </c>
      <c r="VD66" s="15">
        <f>Sug0.2[[#This Row],[OBEP4]]</f>
        <v>8538</v>
      </c>
      <c r="VE66" s="15">
        <f>Sug0.2[[#This Row],[OBEP5]]</f>
        <v>8643</v>
      </c>
      <c r="VF66" s="15">
        <f>Sug0.2[[#This Row],[OBEP6]]</f>
        <v>8720</v>
      </c>
      <c r="VG66" s="15">
        <f>Sug0.2[[#This Row],[OBEP7]]</f>
        <v>8772</v>
      </c>
      <c r="VH66" s="15">
        <f>Sug0.2[[#This Row],[OBEP8]]</f>
        <v>8817</v>
      </c>
      <c r="VI66" s="15">
        <f>Sug0.2[[#This Row],[OBEP9]]</f>
        <v>8904</v>
      </c>
      <c r="VJ66" s="15">
        <f>Sug0.2[[#This Row],[OBEP10]]</f>
        <v>8926</v>
      </c>
      <c r="VK66" s="15">
        <f>Sug0.2[[#This Row],[OBEP11]]</f>
        <v>8968</v>
      </c>
      <c r="VL66" s="15">
        <f>Sug0.2[[#This Row],[OBEP12]]</f>
        <v>9100</v>
      </c>
      <c r="VM66" s="15">
        <f>Sug0.2[[#This Row],[OBEP13]]</f>
        <v>9206</v>
      </c>
      <c r="VN66" s="15">
        <f>Sug0.2[[#This Row],[OBEP14]]</f>
        <v>9260</v>
      </c>
      <c r="VO66" s="15">
        <f>Sug0.2[[#This Row],[OBEP15]]</f>
        <v>9252</v>
      </c>
      <c r="VP66" s="15">
        <f>Sug0.2[[#This Row],[OBEP16]]</f>
        <v>9296</v>
      </c>
      <c r="VQ66" s="15">
        <f>Sug0.2[[#This Row],[OBEP17]]</f>
        <v>9386</v>
      </c>
      <c r="VR66" s="15">
        <f>Sug0.2[[#This Row],[OBEP18]]</f>
        <v>9394</v>
      </c>
      <c r="VS66" s="15">
        <f>Sug0.2[[#This Row],[OBEP19]]</f>
        <v>9425</v>
      </c>
      <c r="VT66" s="15">
        <f>Sug0.2[[#This Row],[OBEP20]]</f>
        <v>9462</v>
      </c>
      <c r="VU66" s="15">
        <f>Sug0.2[[#This Row],[OBEP21]]</f>
        <v>9540</v>
      </c>
      <c r="VV66" s="15">
        <f>Sug0.2[[#This Row],[OBEP22]]</f>
        <v>9600</v>
      </c>
      <c r="VW66" s="15">
        <f>Sug0.2[[#This Row],[OBEP23]]</f>
        <v>9639</v>
      </c>
      <c r="VX66" s="15">
        <f>Sug0.2[[#This Row],[OBEP24]]</f>
        <v>9649</v>
      </c>
      <c r="VY66" s="15">
        <f>Sug0.2[[#This Row],[OBEP25]]</f>
        <v>9683</v>
      </c>
      <c r="VZ66" s="15">
        <f>Sug0.2[[#This Row],[OBEP26]]</f>
        <v>9704</v>
      </c>
      <c r="WA66" s="15">
        <f>Sug0.2[[#This Row],[OBEP27]]</f>
        <v>9740</v>
      </c>
      <c r="WB66" s="15">
        <f>Sug0.5[[#This Row],[OBEP2]]</f>
        <v>8399</v>
      </c>
      <c r="WC66" s="15">
        <f>Sug0.5[[#This Row],[OBEP3]]</f>
        <v>8389</v>
      </c>
      <c r="WD66" s="15">
        <f>Sug0.5[[#This Row],[OBEP4]]</f>
        <v>8394</v>
      </c>
      <c r="WE66" s="15">
        <f>Sug0.5[[#This Row],[OBEP5]]</f>
        <v>8435</v>
      </c>
      <c r="WF66" s="15">
        <f>Sug0.5[[#This Row],[OBEP6]]</f>
        <v>8452</v>
      </c>
      <c r="WG66" s="15">
        <f>Sug0.5[[#This Row],[OBEP7]]</f>
        <v>8463</v>
      </c>
      <c r="WH66" s="15">
        <f>Sug0.5[[#This Row],[OBEP8]]</f>
        <v>8472</v>
      </c>
      <c r="WI66" s="15">
        <f>Sug0.5[[#This Row],[OBEP9]]</f>
        <v>8504</v>
      </c>
      <c r="WJ66" s="15">
        <f>Sug0.5[[#This Row],[OBEP10]]</f>
        <v>8472</v>
      </c>
      <c r="WK66" s="15">
        <f>Sug0.5[[#This Row],[OBEP11]]</f>
        <v>8468</v>
      </c>
      <c r="WL66" s="15">
        <f>Sug0.5[[#This Row],[OBEP12]]</f>
        <v>8543</v>
      </c>
      <c r="WM66" s="15">
        <f>Sug0.5[[#This Row],[OBEP13]]</f>
        <v>8628</v>
      </c>
      <c r="WN66" s="15">
        <f>Sug0.5[[#This Row],[OBEP14]]</f>
        <v>8649</v>
      </c>
      <c r="WO66" s="15">
        <f>Sug0.5[[#This Row],[OBEP15]]</f>
        <v>8603</v>
      </c>
      <c r="WP66" s="15">
        <f>Sug0.5[[#This Row],[OBEP16]]</f>
        <v>8623</v>
      </c>
      <c r="WQ66" s="15">
        <f>Sug0.5[[#This Row],[OBEP17]]</f>
        <v>8687</v>
      </c>
      <c r="WR66" s="15">
        <f>Sug0.5[[#This Row],[OBEP18]]</f>
        <v>8662</v>
      </c>
      <c r="WS66" s="15">
        <f>Sug0.5[[#This Row],[OBEP19]]</f>
        <v>8660</v>
      </c>
      <c r="WT66" s="15">
        <f>Sug0.5[[#This Row],[OBEP20]]</f>
        <v>8671</v>
      </c>
      <c r="WU66" s="15">
        <f>Sug0.5[[#This Row],[OBEP21]]</f>
        <v>8725</v>
      </c>
      <c r="WV66" s="15">
        <f>Sug0.5[[#This Row],[OBEP22]]</f>
        <v>8760</v>
      </c>
      <c r="WW66" s="15">
        <f>Sug0.5[[#This Row],[OBEP23]]</f>
        <v>8795</v>
      </c>
      <c r="WX66" s="15">
        <f>Sug0.5[[#This Row],[OBEP24]]</f>
        <v>8795</v>
      </c>
      <c r="WY66" s="15">
        <f>Sug0.5[[#This Row],[OBEP25]]</f>
        <v>8812</v>
      </c>
      <c r="WZ66" s="15">
        <f>Sug0.5[[#This Row],[OBEP26]]</f>
        <v>8801</v>
      </c>
      <c r="XA66" s="15">
        <f>Sug0.5[[#This Row],[OBEP27]]</f>
        <v>8813</v>
      </c>
    </row>
    <row r="67" spans="2:625" x14ac:dyDescent="0.25">
      <c r="B67" s="11">
        <f>Reg[[#This Row],[STEP2]]</f>
        <v>6441</v>
      </c>
      <c r="C67" s="11">
        <f>Reg[[#This Row],[STEP3]]</f>
        <v>6712</v>
      </c>
      <c r="D67" s="11">
        <f>Reg[[#This Row],[STEP4]]</f>
        <v>6929</v>
      </c>
      <c r="E67" s="11">
        <f>Reg[[#This Row],[STEP5]]</f>
        <v>7141</v>
      </c>
      <c r="F67" s="11">
        <f>Reg[[#This Row],[STEP6]]</f>
        <v>7339</v>
      </c>
      <c r="G67" s="11">
        <f>Reg[[#This Row],[STEP7]]</f>
        <v>7522</v>
      </c>
      <c r="H67" s="11">
        <f>Reg[[#This Row],[STEP8]]</f>
        <v>7680</v>
      </c>
      <c r="I67" s="11">
        <f>Reg[[#This Row],[STEP9]]</f>
        <v>7818</v>
      </c>
      <c r="J67" s="11">
        <f>Reg[[#This Row],[STEP10]]</f>
        <v>7938</v>
      </c>
      <c r="K67" s="11">
        <f>Reg[[#This Row],[STEP11]]</f>
        <v>8014</v>
      </c>
      <c r="L67" s="11">
        <f>Reg[[#This Row],[STEP12]]</f>
        <v>8122</v>
      </c>
      <c r="M67" s="11">
        <f>Reg[[#This Row],[STEP13]]</f>
        <v>8178</v>
      </c>
      <c r="N67" s="11">
        <f>Reg[[#This Row],[STEP14]]</f>
        <v>8249</v>
      </c>
      <c r="O67" s="11">
        <f>Reg[[#This Row],[STEP15]]</f>
        <v>8360</v>
      </c>
      <c r="P67" s="11">
        <f>Reg[[#This Row],[STEP16]]</f>
        <v>8379</v>
      </c>
      <c r="Q67" s="11">
        <f>Reg[[#This Row],[STEP17]]</f>
        <v>8352</v>
      </c>
      <c r="R67" s="11">
        <f>Reg[[#This Row],[STEP18]]</f>
        <v>8297</v>
      </c>
      <c r="S67" s="11">
        <f>Reg[[#This Row],[STEP19]]</f>
        <v>8332</v>
      </c>
      <c r="T67" s="11">
        <f>Reg[[#This Row],[STEP20]]</f>
        <v>8379</v>
      </c>
      <c r="U67" s="11">
        <f>Reg[[#This Row],[STEP21]]</f>
        <v>8439</v>
      </c>
      <c r="V67" s="11">
        <f>Reg[[#This Row],[STEP22]]</f>
        <v>8508</v>
      </c>
      <c r="W67" s="11">
        <f>Reg[[#This Row],[STEP23]]</f>
        <v>8557</v>
      </c>
      <c r="X67" s="11">
        <f>Reg[[#This Row],[STEP24]]</f>
        <v>8594</v>
      </c>
      <c r="Y67" s="11">
        <f>Reg[[#This Row],[STEP25]]</f>
        <v>8585</v>
      </c>
      <c r="Z67" s="11">
        <f>Reg[[#This Row],[STEP26]]</f>
        <v>8649</v>
      </c>
      <c r="AA67" s="11">
        <f>Reg[[#This Row],[STEP27]]</f>
        <v>8709</v>
      </c>
      <c r="AB67" s="11">
        <f>Sug0.2[[#This Row],[STEP2]]</f>
        <v>6441</v>
      </c>
      <c r="AC67" s="11">
        <f>Sug0.2[[#This Row],[STEP3]]</f>
        <v>6688</v>
      </c>
      <c r="AD67" s="11">
        <f>Sug0.2[[#This Row],[STEP4]]</f>
        <v>6882</v>
      </c>
      <c r="AE67" s="11">
        <f>Sug0.2[[#This Row],[STEP5]]</f>
        <v>7066</v>
      </c>
      <c r="AF67" s="11">
        <f>Sug0.2[[#This Row],[STEP6]]</f>
        <v>7250</v>
      </c>
      <c r="AG67" s="11">
        <f>Sug0.2[[#This Row],[STEP7]]</f>
        <v>7422</v>
      </c>
      <c r="AH67" s="11">
        <f>Sug0.2[[#This Row],[STEP8]]</f>
        <v>7567</v>
      </c>
      <c r="AI67" s="11">
        <f>Sug0.2[[#This Row],[STEP9]]</f>
        <v>7707</v>
      </c>
      <c r="AJ67" s="11">
        <f>Sug0.2[[#This Row],[STEP10]]</f>
        <v>7820</v>
      </c>
      <c r="AK67" s="11">
        <f>Sug0.2[[#This Row],[STEP11]]</f>
        <v>7891</v>
      </c>
      <c r="AL67" s="11">
        <f>Sug0.2[[#This Row],[STEP12]]</f>
        <v>7984</v>
      </c>
      <c r="AM67" s="11">
        <f>Sug0.2[[#This Row],[STEP13]]</f>
        <v>8038</v>
      </c>
      <c r="AN67" s="11">
        <f>Sug0.2[[#This Row],[STEP14]]</f>
        <v>8112</v>
      </c>
      <c r="AO67" s="11">
        <f>Sug0.2[[#This Row],[STEP15]]</f>
        <v>8205</v>
      </c>
      <c r="AP67" s="11">
        <f>Sug0.2[[#This Row],[STEP16]]</f>
        <v>8233</v>
      </c>
      <c r="AQ67" s="11">
        <f>Sug0.2[[#This Row],[STEP17]]</f>
        <v>8202</v>
      </c>
      <c r="AR67" s="11">
        <f>Sug0.2[[#This Row],[STEP18]]</f>
        <v>8152</v>
      </c>
      <c r="AS67" s="11">
        <f>Sug0.2[[#This Row],[STEP19]]</f>
        <v>8174</v>
      </c>
      <c r="AT67" s="11">
        <f>Sug0.2[[#This Row],[STEP20]]</f>
        <v>8232</v>
      </c>
      <c r="AU67" s="11">
        <f>Sug0.2[[#This Row],[STEP21]]</f>
        <v>8283</v>
      </c>
      <c r="AV67" s="11">
        <f>Sug0.2[[#This Row],[STEP22]]</f>
        <v>8354</v>
      </c>
      <c r="AW67" s="11">
        <f>Sug0.2[[#This Row],[STEP23]]</f>
        <v>8417</v>
      </c>
      <c r="AX67" s="11">
        <f>Sug0.2[[#This Row],[STEP24]]</f>
        <v>8455</v>
      </c>
      <c r="AY67" s="11">
        <f>Sug0.2[[#This Row],[STEP25]]</f>
        <v>8429</v>
      </c>
      <c r="AZ67" s="11">
        <f>Sug0.2[[#This Row],[STEP26]]</f>
        <v>8485</v>
      </c>
      <c r="BA67" s="11">
        <f>Sug0.2[[#This Row],[STEP27]]</f>
        <v>8540</v>
      </c>
      <c r="BB67" s="11">
        <f>Sug0.5[[#This Row],[STEP2]]</f>
        <v>6441</v>
      </c>
      <c r="BC67" s="11">
        <f>Sug0.5[[#This Row],[STEP3]]</f>
        <v>6619</v>
      </c>
      <c r="BD67" s="11">
        <f>Sug0.5[[#This Row],[STEP4]]</f>
        <v>6776</v>
      </c>
      <c r="BE67" s="11">
        <f>Sug0.5[[#This Row],[STEP5]]</f>
        <v>6907</v>
      </c>
      <c r="BF67" s="11">
        <f>Sug0.5[[#This Row],[STEP6]]</f>
        <v>7045</v>
      </c>
      <c r="BG67" s="11">
        <f>Sug0.5[[#This Row],[STEP7]]</f>
        <v>7174</v>
      </c>
      <c r="BH67" s="11">
        <f>Sug0.5[[#This Row],[STEP8]]</f>
        <v>7290</v>
      </c>
      <c r="BI67" s="11">
        <f>Sug0.5[[#This Row],[STEP9]]</f>
        <v>7410</v>
      </c>
      <c r="BJ67" s="11">
        <f>Sug0.5[[#This Row],[STEP10]]</f>
        <v>7498</v>
      </c>
      <c r="BK67" s="11">
        <f>Sug0.5[[#This Row],[STEP11]]</f>
        <v>7549</v>
      </c>
      <c r="BL67" s="11">
        <f>Sug0.5[[#This Row],[STEP12]]</f>
        <v>7660</v>
      </c>
      <c r="BM67" s="11">
        <f>Sug0.5[[#This Row],[STEP13]]</f>
        <v>7726</v>
      </c>
      <c r="BN67" s="11">
        <f>Sug0.5[[#This Row],[STEP14]]</f>
        <v>7752</v>
      </c>
      <c r="BO67" s="11">
        <f>Sug0.5[[#This Row],[STEP15]]</f>
        <v>7828</v>
      </c>
      <c r="BP67" s="11">
        <f>Sug0.5[[#This Row],[STEP16]]</f>
        <v>7861</v>
      </c>
      <c r="BQ67" s="11">
        <f>Sug0.5[[#This Row],[STEP17]]</f>
        <v>7841</v>
      </c>
      <c r="BR67" s="11">
        <f>Sug0.5[[#This Row],[STEP18]]</f>
        <v>7805</v>
      </c>
      <c r="BS67" s="11">
        <f>Sug0.5[[#This Row],[STEP19]]</f>
        <v>7839</v>
      </c>
      <c r="BT67" s="11">
        <f>Sug0.5[[#This Row],[STEP20]]</f>
        <v>7897</v>
      </c>
      <c r="BU67" s="11">
        <f>Sug0.5[[#This Row],[STEP21]]</f>
        <v>7947</v>
      </c>
      <c r="BV67" s="11">
        <f>Sug0.5[[#This Row],[STEP22]]</f>
        <v>8038</v>
      </c>
      <c r="BW67" s="11">
        <f>Sug0.5[[#This Row],[STEP23]]</f>
        <v>8094</v>
      </c>
      <c r="BX67" s="11">
        <f>Sug0.5[[#This Row],[STEP24]]</f>
        <v>8131</v>
      </c>
      <c r="BY67" s="11">
        <f>Sug0.5[[#This Row],[STEP25]]</f>
        <v>8107</v>
      </c>
      <c r="BZ67" s="11">
        <f>Sug0.5[[#This Row],[STEP26]]</f>
        <v>8149</v>
      </c>
      <c r="CA67" s="11">
        <f>Sug0.5[[#This Row],[STEP27]]</f>
        <v>8220</v>
      </c>
      <c r="CB67" s="11">
        <f>Reg[[#This Row],[NASP2]]</f>
        <v>734</v>
      </c>
      <c r="CC67" s="11">
        <f>Reg[[#This Row],[NASP3]]</f>
        <v>879</v>
      </c>
      <c r="CD67" s="11">
        <f>Reg[[#This Row],[NASP4]]</f>
        <v>1011</v>
      </c>
      <c r="CE67" s="11">
        <f>Reg[[#This Row],[NASP5]]</f>
        <v>1152</v>
      </c>
      <c r="CF67" s="11">
        <f>Reg[[#This Row],[NASP6]]</f>
        <v>1294</v>
      </c>
      <c r="CG67" s="11">
        <f>Reg[[#This Row],[NASP7]]</f>
        <v>1451</v>
      </c>
      <c r="CH67" s="11">
        <f>Reg[[#This Row],[NASP8]]</f>
        <v>1566</v>
      </c>
      <c r="CI67" s="11">
        <f>Reg[[#This Row],[NASP9]]</f>
        <v>1709</v>
      </c>
      <c r="CJ67" s="11">
        <f>Reg[[#This Row],[NASP10]]</f>
        <v>1842</v>
      </c>
      <c r="CK67" s="11">
        <f>Reg[[#This Row],[NASP11]]</f>
        <v>1991</v>
      </c>
      <c r="CL67" s="11">
        <f>Reg[[#This Row],[NASP12]]</f>
        <v>2136</v>
      </c>
      <c r="CM67" s="11">
        <f>Reg[[#This Row],[NASP13]]</f>
        <v>2255</v>
      </c>
      <c r="CN67" s="11">
        <f>Reg[[#This Row],[NASP14]]</f>
        <v>2361</v>
      </c>
      <c r="CO67" s="11">
        <f>Reg[[#This Row],[NASP15]]</f>
        <v>2469</v>
      </c>
      <c r="CP67" s="11">
        <f>Reg[[#This Row],[NASP16]]</f>
        <v>2586</v>
      </c>
      <c r="CQ67" s="11">
        <f>Reg[[#This Row],[NASP17]]</f>
        <v>2731</v>
      </c>
      <c r="CR67" s="11">
        <f>Reg[[#This Row],[NASP18]]</f>
        <v>2867</v>
      </c>
      <c r="CS67" s="11">
        <f>Reg[[#This Row],[NASP19]]</f>
        <v>2961</v>
      </c>
      <c r="CT67" s="11">
        <f>Reg[[#This Row],[NASP20]]</f>
        <v>3061</v>
      </c>
      <c r="CU67" s="11">
        <f>Reg[[#This Row],[NASP21]]</f>
        <v>3145</v>
      </c>
      <c r="CV67" s="11">
        <f>Reg[[#This Row],[NASP22]]</f>
        <v>3227</v>
      </c>
      <c r="CW67" s="11">
        <f>Reg[[#This Row],[NASP23]]</f>
        <v>3310</v>
      </c>
      <c r="CX67" s="11">
        <f>Reg[[#This Row],[NASP24]]</f>
        <v>3375</v>
      </c>
      <c r="CY67" s="11">
        <f>Reg[[#This Row],[NASP25]]</f>
        <v>3453</v>
      </c>
      <c r="CZ67" s="11">
        <f>Reg[[#This Row],[NASP26]]</f>
        <v>3462</v>
      </c>
      <c r="DA67" s="11">
        <f>Reg[[#This Row],[NASP27]]</f>
        <v>3521</v>
      </c>
      <c r="DB67" s="11">
        <f>Sug0.2[[#This Row],[NASP2]]</f>
        <v>734</v>
      </c>
      <c r="DC67" s="11">
        <f>Sug0.2[[#This Row],[NASP3]]</f>
        <v>872</v>
      </c>
      <c r="DD67" s="11">
        <f>Sug0.2[[#This Row],[NASP4]]</f>
        <v>997</v>
      </c>
      <c r="DE67" s="11">
        <f>Sug0.2[[#This Row],[NASP5]]</f>
        <v>1126</v>
      </c>
      <c r="DF67" s="11">
        <f>Sug0.2[[#This Row],[NASP6]]</f>
        <v>1257</v>
      </c>
      <c r="DG67" s="11">
        <f>Sug0.2[[#This Row],[NASP7]]</f>
        <v>1391</v>
      </c>
      <c r="DH67" s="11">
        <f>Sug0.2[[#This Row],[NASP8]]</f>
        <v>1494</v>
      </c>
      <c r="DI67" s="11">
        <f>Sug0.2[[#This Row],[NASP9]]</f>
        <v>1621</v>
      </c>
      <c r="DJ67" s="11">
        <f>Sug0.2[[#This Row],[NASP10]]</f>
        <v>1740</v>
      </c>
      <c r="DK67" s="11">
        <f>Sug0.2[[#This Row],[NASP11]]</f>
        <v>1867</v>
      </c>
      <c r="DL67" s="11">
        <f>Sug0.2[[#This Row],[NASP12]]</f>
        <v>2003</v>
      </c>
      <c r="DM67" s="11">
        <f>Sug0.2[[#This Row],[NASP13]]</f>
        <v>2113</v>
      </c>
      <c r="DN67" s="11">
        <f>Sug0.2[[#This Row],[NASP14]]</f>
        <v>2207</v>
      </c>
      <c r="DO67" s="11">
        <f>Sug0.2[[#This Row],[NASP15]]</f>
        <v>2307</v>
      </c>
      <c r="DP67" s="11">
        <f>Sug0.2[[#This Row],[NASP16]]</f>
        <v>2410</v>
      </c>
      <c r="DQ67" s="11">
        <f>Sug0.2[[#This Row],[NASP17]]</f>
        <v>2543</v>
      </c>
      <c r="DR67" s="11">
        <f>Sug0.2[[#This Row],[NASP18]]</f>
        <v>2661</v>
      </c>
      <c r="DS67" s="11">
        <f>Sug0.2[[#This Row],[NASP19]]</f>
        <v>2745</v>
      </c>
      <c r="DT67" s="11">
        <f>Sug0.2[[#This Row],[NASP20]]</f>
        <v>2833</v>
      </c>
      <c r="DU67" s="11">
        <f>Sug0.2[[#This Row],[NASP21]]</f>
        <v>2910</v>
      </c>
      <c r="DV67" s="11">
        <f>Sug0.2[[#This Row],[NASP22]]</f>
        <v>2979</v>
      </c>
      <c r="DW67" s="11">
        <f>Sug0.2[[#This Row],[NASP23]]</f>
        <v>3050</v>
      </c>
      <c r="DX67" s="11">
        <f>Sug0.2[[#This Row],[NASP24]]</f>
        <v>3100</v>
      </c>
      <c r="DY67" s="11">
        <f>Sug0.2[[#This Row],[NASP25]]</f>
        <v>3180</v>
      </c>
      <c r="DZ67" s="11">
        <f>Sug0.2[[#This Row],[NASP26]]</f>
        <v>3195</v>
      </c>
      <c r="EA67" s="11">
        <f>Sug0.2[[#This Row],[NASP27]]</f>
        <v>3247</v>
      </c>
      <c r="EB67" s="15">
        <f>Sug0.5[[#This Row],[NASP2]]</f>
        <v>734</v>
      </c>
      <c r="EC67" s="15">
        <f>Sug0.5[[#This Row],[NASP3]]</f>
        <v>857</v>
      </c>
      <c r="ED67" s="15">
        <f>Sug0.5[[#This Row],[NASP4]]</f>
        <v>959</v>
      </c>
      <c r="EE67" s="15">
        <f>Sug0.5[[#This Row],[NASP5]]</f>
        <v>1070</v>
      </c>
      <c r="EF67" s="15">
        <f>Sug0.5[[#This Row],[NASP6]]</f>
        <v>1171</v>
      </c>
      <c r="EG67" s="15">
        <f>Sug0.5[[#This Row],[NASP7]]</f>
        <v>1274</v>
      </c>
      <c r="EH67" s="15">
        <f>Sug0.5[[#This Row],[NASP8]]</f>
        <v>1350</v>
      </c>
      <c r="EI67" s="15">
        <f>Sug0.5[[#This Row],[NASP9]]</f>
        <v>1440</v>
      </c>
      <c r="EJ67" s="15">
        <f>Sug0.5[[#This Row],[NASP10]]</f>
        <v>1537</v>
      </c>
      <c r="EK67" s="15">
        <f>Sug0.5[[#This Row],[NASP11]]</f>
        <v>1650</v>
      </c>
      <c r="EL67" s="15">
        <f>Sug0.5[[#This Row],[NASP12]]</f>
        <v>1734</v>
      </c>
      <c r="EM67" s="15">
        <f>Sug0.5[[#This Row],[NASP13]]</f>
        <v>1811</v>
      </c>
      <c r="EN67" s="15">
        <f>Sug0.5[[#This Row],[NASP14]]</f>
        <v>1904</v>
      </c>
      <c r="EO67" s="15">
        <f>Sug0.5[[#This Row],[NASP15]]</f>
        <v>1975</v>
      </c>
      <c r="EP67" s="15">
        <f>Sug0.5[[#This Row],[NASP16]]</f>
        <v>2046</v>
      </c>
      <c r="EQ67" s="15">
        <f>Sug0.5[[#This Row],[NASP17]]</f>
        <v>2153</v>
      </c>
      <c r="ER67" s="15">
        <f>Sug0.5[[#This Row],[NASP18]]</f>
        <v>2232</v>
      </c>
      <c r="ES67" s="15">
        <f>Sug0.5[[#This Row],[NASP19]]</f>
        <v>2294</v>
      </c>
      <c r="ET67" s="15">
        <f>Sug0.5[[#This Row],[NASP20]]</f>
        <v>2366</v>
      </c>
      <c r="EU67" s="15">
        <f>Sug0.5[[#This Row],[NASP21]]</f>
        <v>2405</v>
      </c>
      <c r="EV67" s="15">
        <f>Sug0.5[[#This Row],[NASP22]]</f>
        <v>2464</v>
      </c>
      <c r="EW67" s="15">
        <f>Sug0.5[[#This Row],[NASP23]]</f>
        <v>2499</v>
      </c>
      <c r="EX67" s="15">
        <f>Sug0.5[[#This Row],[NASP24]]</f>
        <v>2542</v>
      </c>
      <c r="EY67" s="15">
        <f>Sug0.5[[#This Row],[NASP25]]</f>
        <v>2616</v>
      </c>
      <c r="EZ67" s="15">
        <f>Sug0.5[[#This Row],[NASP26]]</f>
        <v>2644</v>
      </c>
      <c r="FA67" s="15">
        <f>Sug0.5[[#This Row],[NASP27]]</f>
        <v>2688</v>
      </c>
      <c r="FB67" s="15">
        <f>Reg[[#This Row],[CIRP2]]</f>
        <v>59</v>
      </c>
      <c r="FC67" s="15">
        <f>Reg[[#This Row],[CIRP3]]</f>
        <v>65</v>
      </c>
      <c r="FD67" s="15">
        <f>Reg[[#This Row],[CIRP4]]</f>
        <v>71</v>
      </c>
      <c r="FE67" s="15">
        <f>Reg[[#This Row],[CIRP5]]</f>
        <v>75</v>
      </c>
      <c r="FF67" s="15">
        <f>Reg[[#This Row],[CIRP6]]</f>
        <v>84</v>
      </c>
      <c r="FG67" s="15">
        <f>Reg[[#This Row],[CIRP7]]</f>
        <v>96</v>
      </c>
      <c r="FH67" s="15">
        <f>Reg[[#This Row],[CIRP8]]</f>
        <v>111</v>
      </c>
      <c r="FI67" s="15">
        <f>Reg[[#This Row],[CIRP9]]</f>
        <v>124</v>
      </c>
      <c r="FJ67" s="15">
        <f>Reg[[#This Row],[CIRP10]]</f>
        <v>138</v>
      </c>
      <c r="FK67" s="15">
        <f>Reg[[#This Row],[CIRP11]]</f>
        <v>149</v>
      </c>
      <c r="FL67" s="15">
        <f>Reg[[#This Row],[CIRP12]]</f>
        <v>157</v>
      </c>
      <c r="FM67" s="15">
        <f>Reg[[#This Row],[CIRP13]]</f>
        <v>176</v>
      </c>
      <c r="FN67" s="15">
        <f>Reg[[#This Row],[CIRP14]]</f>
        <v>200</v>
      </c>
      <c r="FO67" s="15">
        <f>Reg[[#This Row],[CIRP15]]</f>
        <v>210</v>
      </c>
      <c r="FP67" s="15">
        <f>Reg[[#This Row],[CIRP16]]</f>
        <v>224</v>
      </c>
      <c r="FQ67" s="15">
        <f>Reg[[#This Row],[CIRP17]]</f>
        <v>229</v>
      </c>
      <c r="FR67" s="15">
        <f>Reg[[#This Row],[CIRP18]]</f>
        <v>246</v>
      </c>
      <c r="FS67" s="15">
        <f>Reg[[#This Row],[CIRP19]]</f>
        <v>257</v>
      </c>
      <c r="FT67" s="15">
        <f>Reg[[#This Row],[CIRP20]]</f>
        <v>273</v>
      </c>
      <c r="FU67" s="15">
        <f>Reg[[#This Row],[CIRP21]]</f>
        <v>290</v>
      </c>
      <c r="FV67" s="15">
        <f>Reg[[#This Row],[CIRP22]]</f>
        <v>294</v>
      </c>
      <c r="FW67" s="15">
        <f>Reg[[#This Row],[CIRP23]]</f>
        <v>287</v>
      </c>
      <c r="FX67" s="15">
        <f>Reg[[#This Row],[CIRP24]]</f>
        <v>303</v>
      </c>
      <c r="FY67" s="15">
        <f>Reg[[#This Row],[CIRP25]]</f>
        <v>318</v>
      </c>
      <c r="FZ67" s="15">
        <f>Reg[[#This Row],[CIRP26]]</f>
        <v>337</v>
      </c>
      <c r="GA67" s="15">
        <f>Reg[[#This Row],[CIRP27]]</f>
        <v>325</v>
      </c>
      <c r="GB67" s="15">
        <f>Sug0.2[[#This Row],[CIRP2]]</f>
        <v>59</v>
      </c>
      <c r="GC67" s="15">
        <f>Sug0.2[[#This Row],[CIRP3]]</f>
        <v>65</v>
      </c>
      <c r="GD67" s="15">
        <f>Sug0.2[[#This Row],[CIRP4]]</f>
        <v>70</v>
      </c>
      <c r="GE67" s="15">
        <f>Sug0.2[[#This Row],[CIRP5]]</f>
        <v>73</v>
      </c>
      <c r="GF67" s="15">
        <f>Sug0.2[[#This Row],[CIRP6]]</f>
        <v>81</v>
      </c>
      <c r="GG67" s="15">
        <f>Sug0.2[[#This Row],[CIRP7]]</f>
        <v>93</v>
      </c>
      <c r="GH67" s="15">
        <f>Sug0.2[[#This Row],[CIRP8]]</f>
        <v>108</v>
      </c>
      <c r="GI67" s="15">
        <f>Sug0.2[[#This Row],[CIRP9]]</f>
        <v>120</v>
      </c>
      <c r="GJ67" s="15">
        <f>Sug0.2[[#This Row],[CIRP10]]</f>
        <v>132</v>
      </c>
      <c r="GK67" s="15">
        <f>Sug0.2[[#This Row],[CIRP11]]</f>
        <v>143</v>
      </c>
      <c r="GL67" s="15">
        <f>Sug0.2[[#This Row],[CIRP12]]</f>
        <v>150</v>
      </c>
      <c r="GM67" s="15">
        <f>Sug0.2[[#This Row],[CIRP13]]</f>
        <v>165</v>
      </c>
      <c r="GN67" s="15">
        <f>Sug0.2[[#This Row],[CIRP14]]</f>
        <v>187</v>
      </c>
      <c r="GO67" s="15">
        <f>Sug0.2[[#This Row],[CIRP15]]</f>
        <v>194</v>
      </c>
      <c r="GP67" s="15">
        <f>Sug0.2[[#This Row],[CIRP16]]</f>
        <v>208</v>
      </c>
      <c r="GQ67" s="15">
        <f>Sug0.2[[#This Row],[CIRP17]]</f>
        <v>211</v>
      </c>
      <c r="GR67" s="15">
        <f>Sug0.2[[#This Row],[CIRP18]]</f>
        <v>224</v>
      </c>
      <c r="GS67" s="15">
        <f>Sug0.2[[#This Row],[CIRP19]]</f>
        <v>236</v>
      </c>
      <c r="GT67" s="15">
        <f>Sug0.2[[#This Row],[CIRP20]]</f>
        <v>249</v>
      </c>
      <c r="GU67" s="15">
        <f>Sug0.2[[#This Row],[CIRP21]]</f>
        <v>261</v>
      </c>
      <c r="GV67" s="15">
        <f>Sug0.2[[#This Row],[CIRP22]]</f>
        <v>263</v>
      </c>
      <c r="GW67" s="15">
        <f>Sug0.2[[#This Row],[CIRP23]]</f>
        <v>257</v>
      </c>
      <c r="GX67" s="15">
        <f>Sug0.2[[#This Row],[CIRP24]]</f>
        <v>273</v>
      </c>
      <c r="GY67" s="15">
        <f>Sug0.2[[#This Row],[CIRP25]]</f>
        <v>285</v>
      </c>
      <c r="GZ67" s="15">
        <f>Sug0.2[[#This Row],[CIRP26]]</f>
        <v>304</v>
      </c>
      <c r="HA67" s="15">
        <f>Sug0.2[[#This Row],[CIRP27]]</f>
        <v>290</v>
      </c>
      <c r="HB67" s="15">
        <f>Sug0.5[[#This Row],[CIRP2]]</f>
        <v>59</v>
      </c>
      <c r="HC67" s="15">
        <f>Sug0.5[[#This Row],[CIRP3]]</f>
        <v>63</v>
      </c>
      <c r="HD67" s="15">
        <f>Sug0.5[[#This Row],[CIRP4]]</f>
        <v>66</v>
      </c>
      <c r="HE67" s="15">
        <f>Sug0.5[[#This Row],[CIRP5]]</f>
        <v>67</v>
      </c>
      <c r="HF67" s="15">
        <f>Sug0.5[[#This Row],[CIRP6]]</f>
        <v>72</v>
      </c>
      <c r="HG67" s="15">
        <f>Sug0.5[[#This Row],[CIRP7]]</f>
        <v>84</v>
      </c>
      <c r="HH67" s="15">
        <f>Sug0.5[[#This Row],[CIRP8]]</f>
        <v>97</v>
      </c>
      <c r="HI67" s="15">
        <f>Sug0.5[[#This Row],[CIRP9]]</f>
        <v>104</v>
      </c>
      <c r="HJ67" s="15">
        <f>Sug0.5[[#This Row],[CIRP10]]</f>
        <v>108</v>
      </c>
      <c r="HK67" s="15">
        <f>Sug0.5[[#This Row],[CIRP11]]</f>
        <v>116</v>
      </c>
      <c r="HL67" s="15">
        <f>Sug0.5[[#This Row],[CIRP12]]</f>
        <v>123</v>
      </c>
      <c r="HM67" s="15">
        <f>Sug0.5[[#This Row],[CIRP13]]</f>
        <v>135</v>
      </c>
      <c r="HN67" s="15">
        <f>Sug0.5[[#This Row],[CIRP14]]</f>
        <v>144</v>
      </c>
      <c r="HO67" s="15">
        <f>Sug0.5[[#This Row],[CIRP15]]</f>
        <v>150</v>
      </c>
      <c r="HP67" s="15">
        <f>Sug0.5[[#This Row],[CIRP16]]</f>
        <v>162</v>
      </c>
      <c r="HQ67" s="15">
        <f>Sug0.5[[#This Row],[CIRP17]]</f>
        <v>159</v>
      </c>
      <c r="HR67" s="15">
        <f>Sug0.5[[#This Row],[CIRP18]]</f>
        <v>168</v>
      </c>
      <c r="HS67" s="15">
        <f>Sug0.5[[#This Row],[CIRP19]]</f>
        <v>173</v>
      </c>
      <c r="HT67" s="15">
        <f>Sug0.5[[#This Row],[CIRP20]]</f>
        <v>178</v>
      </c>
      <c r="HU67" s="15">
        <f>Sug0.5[[#This Row],[CIRP21]]</f>
        <v>194</v>
      </c>
      <c r="HV67" s="15">
        <f>Sug0.5[[#This Row],[CIRP22]]</f>
        <v>193</v>
      </c>
      <c r="HW67" s="15">
        <f>Sug0.5[[#This Row],[CIRP23]]</f>
        <v>188</v>
      </c>
      <c r="HX67" s="15">
        <f>Sug0.5[[#This Row],[CIRP24]]</f>
        <v>197</v>
      </c>
      <c r="HY67" s="15">
        <f>Sug0.5[[#This Row],[CIRP25]]</f>
        <v>207</v>
      </c>
      <c r="HZ67" s="15">
        <f>Sug0.5[[#This Row],[CIRP26]]</f>
        <v>221</v>
      </c>
      <c r="IA67" s="15">
        <f>Sug0.5[[#This Row],[CIRP27]]</f>
        <v>197</v>
      </c>
      <c r="IB67" s="15">
        <f>Reg[[#This Row],[HCCP2]]</f>
        <v>2</v>
      </c>
      <c r="IC67" s="15">
        <f>Reg[[#This Row],[HCCP3]]</f>
        <v>1</v>
      </c>
      <c r="ID67" s="15">
        <f>Reg[[#This Row],[HCCP4]]</f>
        <v>2</v>
      </c>
      <c r="IE67" s="15">
        <f>Reg[[#This Row],[HCCP5]]</f>
        <v>4</v>
      </c>
      <c r="IF67" s="15">
        <f>Reg[[#This Row],[HCCP6]]</f>
        <v>5</v>
      </c>
      <c r="IG67" s="15">
        <f>Reg[[#This Row],[HCCP7]]</f>
        <v>2</v>
      </c>
      <c r="IH67" s="15">
        <f>Reg[[#This Row],[HCCP8]]</f>
        <v>3</v>
      </c>
      <c r="II67" s="15">
        <f>Reg[[#This Row],[HCCP9]]</f>
        <v>6</v>
      </c>
      <c r="IJ67" s="15">
        <f>Reg[[#This Row],[HCCP10]]</f>
        <v>6</v>
      </c>
      <c r="IK67" s="15">
        <f>Reg[[#This Row],[HCCP11]]</f>
        <v>4</v>
      </c>
      <c r="IL67" s="15">
        <f>Reg[[#This Row],[HCCP12]]</f>
        <v>10</v>
      </c>
      <c r="IM67" s="15">
        <f>Reg[[#This Row],[HCCP13]]</f>
        <v>10</v>
      </c>
      <c r="IN67" s="15">
        <f>Reg[[#This Row],[HCCP14]]</f>
        <v>12</v>
      </c>
      <c r="IO67" s="15">
        <f>Reg[[#This Row],[HCCP15]]</f>
        <v>15</v>
      </c>
      <c r="IP67" s="15">
        <f>Reg[[#This Row],[HCCP16]]</f>
        <v>17</v>
      </c>
      <c r="IQ67" s="15">
        <f>Reg[[#This Row],[HCCP17]]</f>
        <v>14</v>
      </c>
      <c r="IR67" s="15">
        <f>Reg[[#This Row],[HCCP18]]</f>
        <v>15</v>
      </c>
      <c r="IS67" s="15">
        <f>Reg[[#This Row],[HCCP19]]</f>
        <v>13</v>
      </c>
      <c r="IT67" s="15">
        <f>Reg[[#This Row],[HCCP20]]</f>
        <v>21</v>
      </c>
      <c r="IU67" s="15">
        <f>Reg[[#This Row],[HCCP21]]</f>
        <v>11</v>
      </c>
      <c r="IV67" s="15">
        <f>Reg[[#This Row],[HCCP22]]</f>
        <v>14</v>
      </c>
      <c r="IW67" s="15">
        <f>Reg[[#This Row],[HCCP23]]</f>
        <v>20</v>
      </c>
      <c r="IX67" s="15">
        <f>Reg[[#This Row],[HCCP24]]</f>
        <v>15</v>
      </c>
      <c r="IY67" s="15">
        <f>Reg[[#This Row],[HCCP25]]</f>
        <v>17</v>
      </c>
      <c r="IZ67" s="15">
        <f>Reg[[#This Row],[HCCP26]]</f>
        <v>20</v>
      </c>
      <c r="JA67" s="15">
        <f>Reg[[#This Row],[HCCP27]]</f>
        <v>16</v>
      </c>
      <c r="JB67" s="15">
        <f>Sug0.2[[#This Row],[HCCP2]]</f>
        <v>2</v>
      </c>
      <c r="JC67" s="15">
        <f>Sug0.2[[#This Row],[HCCP3]]</f>
        <v>1</v>
      </c>
      <c r="JD67" s="15">
        <f>Sug0.2[[#This Row],[HCCP4]]</f>
        <v>2</v>
      </c>
      <c r="JE67" s="15">
        <f>Sug0.2[[#This Row],[HCCP5]]</f>
        <v>4</v>
      </c>
      <c r="JF67" s="15">
        <f>Sug0.2[[#This Row],[HCCP6]]</f>
        <v>5</v>
      </c>
      <c r="JG67" s="15">
        <f>Sug0.2[[#This Row],[HCCP7]]</f>
        <v>2</v>
      </c>
      <c r="JH67" s="15">
        <f>Sug0.2[[#This Row],[HCCP8]]</f>
        <v>3</v>
      </c>
      <c r="JI67" s="15">
        <f>Sug0.2[[#This Row],[HCCP9]]</f>
        <v>5</v>
      </c>
      <c r="JJ67" s="15">
        <f>Sug0.2[[#This Row],[HCCP10]]</f>
        <v>6</v>
      </c>
      <c r="JK67" s="15">
        <f>Sug0.2[[#This Row],[HCCP11]]</f>
        <v>4</v>
      </c>
      <c r="JL67" s="15">
        <f>Sug0.2[[#This Row],[HCCP12]]</f>
        <v>10</v>
      </c>
      <c r="JM67" s="15">
        <f>Sug0.2[[#This Row],[HCCP13]]</f>
        <v>10</v>
      </c>
      <c r="JN67" s="15">
        <f>Sug0.2[[#This Row],[HCCP14]]</f>
        <v>11</v>
      </c>
      <c r="JO67" s="15">
        <f>Sug0.2[[#This Row],[HCCP15]]</f>
        <v>14</v>
      </c>
      <c r="JP67" s="15">
        <f>Sug0.2[[#This Row],[HCCP16]]</f>
        <v>16</v>
      </c>
      <c r="JQ67" s="15">
        <f>Sug0.2[[#This Row],[HCCP17]]</f>
        <v>14</v>
      </c>
      <c r="JR67" s="15">
        <f>Sug0.2[[#This Row],[HCCP18]]</f>
        <v>15</v>
      </c>
      <c r="JS67" s="15">
        <f>Sug0.2[[#This Row],[HCCP19]]</f>
        <v>12</v>
      </c>
      <c r="JT67" s="15">
        <f>Sug0.2[[#This Row],[HCCP20]]</f>
        <v>20</v>
      </c>
      <c r="JU67" s="15">
        <f>Sug0.2[[#This Row],[HCCP21]]</f>
        <v>11</v>
      </c>
      <c r="JV67" s="15">
        <f>Sug0.2[[#This Row],[HCCP22]]</f>
        <v>14</v>
      </c>
      <c r="JW67" s="15">
        <f>Sug0.2[[#This Row],[HCCP23]]</f>
        <v>19</v>
      </c>
      <c r="JX67" s="15">
        <f>Sug0.2[[#This Row],[HCCP24]]</f>
        <v>15</v>
      </c>
      <c r="JY67" s="15">
        <f>Sug0.2[[#This Row],[HCCP25]]</f>
        <v>16</v>
      </c>
      <c r="JZ67" s="15">
        <f>Sug0.2[[#This Row],[HCCP26]]</f>
        <v>16</v>
      </c>
      <c r="KA67" s="15">
        <f>Sug0.2[[#This Row],[HCCP27]]</f>
        <v>15</v>
      </c>
      <c r="KB67" s="15">
        <f>Sug0.5[[#This Row],[HCCP2]]</f>
        <v>2</v>
      </c>
      <c r="KC67" s="15">
        <f>Sug0.5[[#This Row],[HCCP3]]</f>
        <v>1</v>
      </c>
      <c r="KD67" s="15">
        <f>Sug0.5[[#This Row],[HCCP4]]</f>
        <v>2</v>
      </c>
      <c r="KE67" s="15">
        <f>Sug0.5[[#This Row],[HCCP5]]</f>
        <v>4</v>
      </c>
      <c r="KF67" s="15">
        <f>Sug0.5[[#This Row],[HCCP6]]</f>
        <v>4</v>
      </c>
      <c r="KG67" s="15">
        <f>Sug0.5[[#This Row],[HCCP7]]</f>
        <v>2</v>
      </c>
      <c r="KH67" s="15">
        <f>Sug0.5[[#This Row],[HCCP8]]</f>
        <v>3</v>
      </c>
      <c r="KI67" s="15">
        <f>Sug0.5[[#This Row],[HCCP9]]</f>
        <v>5</v>
      </c>
      <c r="KJ67" s="15">
        <f>Sug0.5[[#This Row],[HCCP10]]</f>
        <v>6</v>
      </c>
      <c r="KK67" s="15">
        <f>Sug0.5[[#This Row],[HCCP11]]</f>
        <v>3</v>
      </c>
      <c r="KL67" s="15">
        <f>Sug0.5[[#This Row],[HCCP12]]</f>
        <v>8</v>
      </c>
      <c r="KM67" s="15">
        <f>Sug0.5[[#This Row],[HCCP13]]</f>
        <v>8</v>
      </c>
      <c r="KN67" s="15">
        <f>Sug0.5[[#This Row],[HCCP14]]</f>
        <v>10</v>
      </c>
      <c r="KO67" s="15">
        <f>Sug0.5[[#This Row],[HCCP15]]</f>
        <v>10</v>
      </c>
      <c r="KP67" s="15">
        <f>Sug0.5[[#This Row],[HCCP16]]</f>
        <v>12</v>
      </c>
      <c r="KQ67" s="15">
        <f>Sug0.5[[#This Row],[HCCP17]]</f>
        <v>12</v>
      </c>
      <c r="KR67" s="15">
        <f>Sug0.5[[#This Row],[HCCP18]]</f>
        <v>11</v>
      </c>
      <c r="KS67" s="15">
        <f>Sug0.5[[#This Row],[HCCP19]]</f>
        <v>11</v>
      </c>
      <c r="KT67" s="15">
        <f>Sug0.5[[#This Row],[HCCP20]]</f>
        <v>16</v>
      </c>
      <c r="KU67" s="15">
        <f>Sug0.5[[#This Row],[HCCP21]]</f>
        <v>10</v>
      </c>
      <c r="KV67" s="15">
        <f>Sug0.5[[#This Row],[HCCP22]]</f>
        <v>12</v>
      </c>
      <c r="KW67" s="15">
        <f>Sug0.5[[#This Row],[HCCP23]]</f>
        <v>17</v>
      </c>
      <c r="KX67" s="15">
        <f>Sug0.5[[#This Row],[HCCP24]]</f>
        <v>12</v>
      </c>
      <c r="KY67" s="15">
        <f>Sug0.5[[#This Row],[HCCP25]]</f>
        <v>9</v>
      </c>
      <c r="KZ67" s="15">
        <f>Sug0.5[[#This Row],[HCCP26]]</f>
        <v>8</v>
      </c>
      <c r="LA67" s="15">
        <f>Sug0.5[[#This Row],[HCCP27]]</f>
        <v>12</v>
      </c>
      <c r="LB67" s="15">
        <f>Reg[[#This Row],[CHDP2]]</f>
        <v>1512</v>
      </c>
      <c r="LC67" s="15">
        <f>Reg[[#This Row],[CHDP3]]</f>
        <v>1523</v>
      </c>
      <c r="LD67" s="15">
        <f>Reg[[#This Row],[CHDP4]]</f>
        <v>1515</v>
      </c>
      <c r="LE67" s="15">
        <f>Reg[[#This Row],[CHDP5]]</f>
        <v>1506</v>
      </c>
      <c r="LF67" s="15">
        <f>Reg[[#This Row],[CHDP6]]</f>
        <v>1494</v>
      </c>
      <c r="LG67" s="15">
        <f>Reg[[#This Row],[CHDP7]]</f>
        <v>1526</v>
      </c>
      <c r="LH67" s="15">
        <f>Reg[[#This Row],[CHDP8]]</f>
        <v>1553</v>
      </c>
      <c r="LI67" s="15">
        <f>Reg[[#This Row],[CHDP9]]</f>
        <v>1554</v>
      </c>
      <c r="LJ67" s="15">
        <f>Reg[[#This Row],[CHDP10]]</f>
        <v>1578</v>
      </c>
      <c r="LK67" s="15">
        <f>Reg[[#This Row],[CHDP11]]</f>
        <v>1586</v>
      </c>
      <c r="LL67" s="15">
        <f>Reg[[#This Row],[CHDP12]]</f>
        <v>1602</v>
      </c>
      <c r="LM67" s="15">
        <f>Reg[[#This Row],[CHDP13]]</f>
        <v>1616</v>
      </c>
      <c r="LN67" s="15">
        <f>Reg[[#This Row],[CHDP14]]</f>
        <v>1622</v>
      </c>
      <c r="LO67" s="15">
        <f>Reg[[#This Row],[CHDP15]]</f>
        <v>1656</v>
      </c>
      <c r="LP67" s="15">
        <f>Reg[[#This Row],[CHDP16]]</f>
        <v>1705</v>
      </c>
      <c r="LQ67" s="15">
        <f>Reg[[#This Row],[CHDP17]]</f>
        <v>1734</v>
      </c>
      <c r="LR67" s="15">
        <f>Reg[[#This Row],[CHDP18]]</f>
        <v>1738</v>
      </c>
      <c r="LS67" s="15">
        <f>Reg[[#This Row],[CHDP19]]</f>
        <v>1752</v>
      </c>
      <c r="LT67" s="15">
        <f>Reg[[#This Row],[CHDP20]]</f>
        <v>1781</v>
      </c>
      <c r="LU67" s="15">
        <f>Reg[[#This Row],[CHDP21]]</f>
        <v>1796</v>
      </c>
      <c r="LV67" s="15">
        <f>Reg[[#This Row],[CHDP22]]</f>
        <v>1849</v>
      </c>
      <c r="LW67" s="15">
        <f>Reg[[#This Row],[CHDP23]]</f>
        <v>1836</v>
      </c>
      <c r="LX67" s="15">
        <f>Reg[[#This Row],[CHDP24]]</f>
        <v>1850</v>
      </c>
      <c r="LY67" s="15">
        <f>Reg[[#This Row],[CHDP25]]</f>
        <v>1876</v>
      </c>
      <c r="LZ67" s="15">
        <f>Reg[[#This Row],[CHDP26]]</f>
        <v>1928</v>
      </c>
      <c r="MA67" s="15">
        <f>Reg[[#This Row],[CHDP27]]</f>
        <v>1956</v>
      </c>
      <c r="MB67" s="15">
        <f>Sug0.2[[#This Row],[CHDP2]]</f>
        <v>1512</v>
      </c>
      <c r="MC67" s="15">
        <f>Sug0.2[[#This Row],[CHDP3]]</f>
        <v>1523</v>
      </c>
      <c r="MD67" s="15">
        <f>Sug0.2[[#This Row],[CHDP4]]</f>
        <v>1514</v>
      </c>
      <c r="ME67" s="15">
        <f>Sug0.2[[#This Row],[CHDP5]]</f>
        <v>1505</v>
      </c>
      <c r="MF67" s="15">
        <f>Sug0.2[[#This Row],[CHDP6]]</f>
        <v>1493</v>
      </c>
      <c r="MG67" s="15">
        <f>Sug0.2[[#This Row],[CHDP7]]</f>
        <v>1525</v>
      </c>
      <c r="MH67" s="15">
        <f>Sug0.2[[#This Row],[CHDP8]]</f>
        <v>1551</v>
      </c>
      <c r="MI67" s="15">
        <f>Sug0.2[[#This Row],[CHDP9]]</f>
        <v>1549</v>
      </c>
      <c r="MJ67" s="15">
        <f>Sug0.2[[#This Row],[CHDP10]]</f>
        <v>1571</v>
      </c>
      <c r="MK67" s="15">
        <f>Sug0.2[[#This Row],[CHDP11]]</f>
        <v>1578</v>
      </c>
      <c r="ML67" s="15">
        <f>Sug0.2[[#This Row],[CHDP12]]</f>
        <v>1596</v>
      </c>
      <c r="MM67" s="15">
        <f>Sug0.2[[#This Row],[CHDP13]]</f>
        <v>1609</v>
      </c>
      <c r="MN67" s="15">
        <f>Sug0.2[[#This Row],[CHDP14]]</f>
        <v>1615</v>
      </c>
      <c r="MO67" s="15">
        <f>Sug0.2[[#This Row],[CHDP15]]</f>
        <v>1648</v>
      </c>
      <c r="MP67" s="15">
        <f>Sug0.2[[#This Row],[CHDP16]]</f>
        <v>1694</v>
      </c>
      <c r="MQ67" s="15">
        <f>Sug0.2[[#This Row],[CHDP17]]</f>
        <v>1726</v>
      </c>
      <c r="MR67" s="15">
        <f>Sug0.2[[#This Row],[CHDP18]]</f>
        <v>1725</v>
      </c>
      <c r="MS67" s="15">
        <f>Sug0.2[[#This Row],[CHDP19]]</f>
        <v>1735</v>
      </c>
      <c r="MT67" s="15">
        <f>Sug0.2[[#This Row],[CHDP20]]</f>
        <v>1767</v>
      </c>
      <c r="MU67" s="15">
        <f>Sug0.2[[#This Row],[CHDP21]]</f>
        <v>1777</v>
      </c>
      <c r="MV67" s="15">
        <f>Sug0.2[[#This Row],[CHDP22]]</f>
        <v>1831</v>
      </c>
      <c r="MW67" s="15">
        <f>Sug0.2[[#This Row],[CHDP23]]</f>
        <v>1816</v>
      </c>
      <c r="MX67" s="15">
        <f>Sug0.2[[#This Row],[CHDP24]]</f>
        <v>1832</v>
      </c>
      <c r="MY67" s="15">
        <f>Sug0.2[[#This Row],[CHDP25]]</f>
        <v>1860</v>
      </c>
      <c r="MZ67" s="15">
        <f>Sug0.2[[#This Row],[CHDP26]]</f>
        <v>1908</v>
      </c>
      <c r="NA67" s="15">
        <f>Sug0.2[[#This Row],[CHDP27]]</f>
        <v>1934</v>
      </c>
      <c r="NB67" s="15">
        <f>Sug0.5[[#This Row],[CHDP2]]</f>
        <v>1512</v>
      </c>
      <c r="NC67" s="15">
        <f>Sug0.5[[#This Row],[CHDP3]]</f>
        <v>1523</v>
      </c>
      <c r="ND67" s="15">
        <f>Sug0.5[[#This Row],[CHDP4]]</f>
        <v>1514</v>
      </c>
      <c r="NE67" s="15">
        <f>Sug0.5[[#This Row],[CHDP5]]</f>
        <v>1505</v>
      </c>
      <c r="NF67" s="15">
        <f>Sug0.5[[#This Row],[CHDP6]]</f>
        <v>1491</v>
      </c>
      <c r="NG67" s="15">
        <f>Sug0.5[[#This Row],[CHDP7]]</f>
        <v>1521</v>
      </c>
      <c r="NH67" s="15">
        <f>Sug0.5[[#This Row],[CHDP8]]</f>
        <v>1545</v>
      </c>
      <c r="NI67" s="15">
        <f>Sug0.5[[#This Row],[CHDP9]]</f>
        <v>1540</v>
      </c>
      <c r="NJ67" s="15">
        <f>Sug0.5[[#This Row],[CHDP10]]</f>
        <v>1560</v>
      </c>
      <c r="NK67" s="15">
        <f>Sug0.5[[#This Row],[CHDP11]]</f>
        <v>1565</v>
      </c>
      <c r="NL67" s="15">
        <f>Sug0.5[[#This Row],[CHDP12]]</f>
        <v>1582</v>
      </c>
      <c r="NM67" s="15">
        <f>Sug0.5[[#This Row],[CHDP13]]</f>
        <v>1593</v>
      </c>
      <c r="NN67" s="15">
        <f>Sug0.5[[#This Row],[CHDP14]]</f>
        <v>1597</v>
      </c>
      <c r="NO67" s="15">
        <f>Sug0.5[[#This Row],[CHDP15]]</f>
        <v>1618</v>
      </c>
      <c r="NP67" s="15">
        <f>Sug0.5[[#This Row],[CHDP16]]</f>
        <v>1661</v>
      </c>
      <c r="NQ67" s="15">
        <f>Sug0.5[[#This Row],[CHDP17]]</f>
        <v>1689</v>
      </c>
      <c r="NR67" s="15">
        <f>Sug0.5[[#This Row],[CHDP18]]</f>
        <v>1683</v>
      </c>
      <c r="NS67" s="15">
        <f>Sug0.5[[#This Row],[CHDP19]]</f>
        <v>1691</v>
      </c>
      <c r="NT67" s="15">
        <f>Sug0.5[[#This Row],[CHDP20]]</f>
        <v>1712</v>
      </c>
      <c r="NU67" s="15">
        <f>Sug0.5[[#This Row],[CHDP21]]</f>
        <v>1729</v>
      </c>
      <c r="NV67" s="15">
        <f>Sug0.5[[#This Row],[CHDP22]]</f>
        <v>1785</v>
      </c>
      <c r="NW67" s="15">
        <f>Sug0.5[[#This Row],[CHDP23]]</f>
        <v>1766</v>
      </c>
      <c r="NX67" s="15">
        <f>Sug0.5[[#This Row],[CHDP24]]</f>
        <v>1779</v>
      </c>
      <c r="NY67" s="15">
        <f>Sug0.5[[#This Row],[CHDP25]]</f>
        <v>1806</v>
      </c>
      <c r="NZ67" s="15">
        <f>Sug0.5[[#This Row],[CHDP26]]</f>
        <v>1844</v>
      </c>
      <c r="OA67" s="15">
        <f>Sug0.5[[#This Row],[CHDP27]]</f>
        <v>1876</v>
      </c>
      <c r="OB67" s="15">
        <f>Reg[[#This Row],[T2DP2]]</f>
        <v>2172</v>
      </c>
      <c r="OC67" s="15">
        <f>Reg[[#This Row],[T2DP3]]</f>
        <v>2244</v>
      </c>
      <c r="OD67" s="15">
        <f>Reg[[#This Row],[T2DP4]]</f>
        <v>2348</v>
      </c>
      <c r="OE67" s="15">
        <f>Reg[[#This Row],[T2DP5]]</f>
        <v>2455</v>
      </c>
      <c r="OF67" s="15">
        <f>Reg[[#This Row],[T2DP6]]</f>
        <v>2551</v>
      </c>
      <c r="OG67" s="15">
        <f>Reg[[#This Row],[T2DP7]]</f>
        <v>2624</v>
      </c>
      <c r="OH67" s="15">
        <f>Reg[[#This Row],[T2DP8]]</f>
        <v>2715</v>
      </c>
      <c r="OI67" s="15">
        <f>Reg[[#This Row],[T2DP9]]</f>
        <v>2755</v>
      </c>
      <c r="OJ67" s="15">
        <f>Reg[[#This Row],[T2DP10]]</f>
        <v>2848</v>
      </c>
      <c r="OK67" s="15">
        <f>Reg[[#This Row],[T2DP11]]</f>
        <v>2931</v>
      </c>
      <c r="OL67" s="15">
        <f>Reg[[#This Row],[T2DP12]]</f>
        <v>3026</v>
      </c>
      <c r="OM67" s="15">
        <f>Reg[[#This Row],[T2DP13]]</f>
        <v>3130</v>
      </c>
      <c r="ON67" s="15">
        <f>Reg[[#This Row],[T2DP14]]</f>
        <v>3234</v>
      </c>
      <c r="OO67" s="15">
        <f>Reg[[#This Row],[T2DP15]]</f>
        <v>3333</v>
      </c>
      <c r="OP67" s="15">
        <f>Reg[[#This Row],[T2DP16]]</f>
        <v>3440</v>
      </c>
      <c r="OQ67" s="15">
        <f>Reg[[#This Row],[T2DP17]]</f>
        <v>3486</v>
      </c>
      <c r="OR67" s="15">
        <f>Reg[[#This Row],[T2DP18]]</f>
        <v>3535</v>
      </c>
      <c r="OS67" s="15">
        <f>Reg[[#This Row],[T2DP19]]</f>
        <v>3593</v>
      </c>
      <c r="OT67" s="15">
        <f>Reg[[#This Row],[T2DP20]]</f>
        <v>3636</v>
      </c>
      <c r="OU67" s="15">
        <f>Reg[[#This Row],[T2DP21]]</f>
        <v>3700</v>
      </c>
      <c r="OV67" s="15">
        <f>Reg[[#This Row],[T2DP22]]</f>
        <v>3767</v>
      </c>
      <c r="OW67" s="15">
        <f>Reg[[#This Row],[T2DP23]]</f>
        <v>3839</v>
      </c>
      <c r="OX67" s="15">
        <f>Reg[[#This Row],[T2DP24]]</f>
        <v>3909</v>
      </c>
      <c r="OY67" s="15">
        <f>Reg[[#This Row],[T2DP25]]</f>
        <v>3963</v>
      </c>
      <c r="OZ67" s="15">
        <f>Reg[[#This Row],[T2DP26]]</f>
        <v>4019</v>
      </c>
      <c r="PA67" s="15">
        <f>Reg[[#This Row],[T2DP27]]</f>
        <v>4060</v>
      </c>
      <c r="PB67" s="15">
        <f>Sug0.2[[#This Row],[T2DP2]]</f>
        <v>2172</v>
      </c>
      <c r="PC67" s="15">
        <f>Sug0.2[[#This Row],[T2DP3]]</f>
        <v>2244</v>
      </c>
      <c r="PD67" s="15">
        <f>Sug0.2[[#This Row],[T2DP4]]</f>
        <v>2347</v>
      </c>
      <c r="PE67" s="15">
        <f>Sug0.2[[#This Row],[T2DP5]]</f>
        <v>2454</v>
      </c>
      <c r="PF67" s="15">
        <f>Sug0.2[[#This Row],[T2DP6]]</f>
        <v>2548</v>
      </c>
      <c r="PG67" s="15">
        <f>Sug0.2[[#This Row],[T2DP7]]</f>
        <v>2619</v>
      </c>
      <c r="PH67" s="15">
        <f>Sug0.2[[#This Row],[T2DP8]]</f>
        <v>2701</v>
      </c>
      <c r="PI67" s="15">
        <f>Sug0.2[[#This Row],[T2DP9]]</f>
        <v>2735</v>
      </c>
      <c r="PJ67" s="15">
        <f>Sug0.2[[#This Row],[T2DP10]]</f>
        <v>2825</v>
      </c>
      <c r="PK67" s="15">
        <f>Sug0.2[[#This Row],[T2DP11]]</f>
        <v>2905</v>
      </c>
      <c r="PL67" s="15">
        <f>Sug0.2[[#This Row],[T2DP12]]</f>
        <v>2995</v>
      </c>
      <c r="PM67" s="15">
        <f>Sug0.2[[#This Row],[T2DP13]]</f>
        <v>3095</v>
      </c>
      <c r="PN67" s="15">
        <f>Sug0.2[[#This Row],[T2DP14]]</f>
        <v>3195</v>
      </c>
      <c r="PO67" s="15">
        <f>Sug0.2[[#This Row],[T2DP15]]</f>
        <v>3287</v>
      </c>
      <c r="PP67" s="15">
        <f>Sug0.2[[#This Row],[T2DP16]]</f>
        <v>3388</v>
      </c>
      <c r="PQ67" s="15">
        <f>Sug0.2[[#This Row],[T2DP17]]</f>
        <v>3430</v>
      </c>
      <c r="PR67" s="15">
        <f>Sug0.2[[#This Row],[T2DP18]]</f>
        <v>3468</v>
      </c>
      <c r="PS67" s="15">
        <f>Sug0.2[[#This Row],[T2DP19]]</f>
        <v>3520</v>
      </c>
      <c r="PT67" s="15">
        <f>Sug0.2[[#This Row],[T2DP20]]</f>
        <v>3551</v>
      </c>
      <c r="PU67" s="15">
        <f>Sug0.2[[#This Row],[T2DP21]]</f>
        <v>3616</v>
      </c>
      <c r="PV67" s="15">
        <f>Sug0.2[[#This Row],[T2DP22]]</f>
        <v>3683</v>
      </c>
      <c r="PW67" s="15">
        <f>Sug0.2[[#This Row],[T2DP23]]</f>
        <v>3756</v>
      </c>
      <c r="PX67" s="15">
        <f>Sug0.2[[#This Row],[T2DP24]]</f>
        <v>3821</v>
      </c>
      <c r="PY67" s="15">
        <f>Sug0.2[[#This Row],[T2DP25]]</f>
        <v>3874</v>
      </c>
      <c r="PZ67" s="15">
        <f>Sug0.2[[#This Row],[T2DP26]]</f>
        <v>3929</v>
      </c>
      <c r="QA67" s="15">
        <f>Sug0.2[[#This Row],[T2DP27]]</f>
        <v>3969</v>
      </c>
      <c r="QB67" s="15">
        <f>Sug0.5[[#This Row],[T2DP2]]</f>
        <v>2172</v>
      </c>
      <c r="QC67" s="15">
        <f>Sug0.5[[#This Row],[T2DP3]]</f>
        <v>2244</v>
      </c>
      <c r="QD67" s="15">
        <f>Sug0.5[[#This Row],[T2DP4]]</f>
        <v>2345</v>
      </c>
      <c r="QE67" s="15">
        <f>Sug0.5[[#This Row],[T2DP5]]</f>
        <v>2446</v>
      </c>
      <c r="QF67" s="15">
        <f>Sug0.5[[#This Row],[T2DP6]]</f>
        <v>2536</v>
      </c>
      <c r="QG67" s="15">
        <f>Sug0.5[[#This Row],[T2DP7]]</f>
        <v>2602</v>
      </c>
      <c r="QH67" s="15">
        <f>Sug0.5[[#This Row],[T2DP8]]</f>
        <v>2678</v>
      </c>
      <c r="QI67" s="15">
        <f>Sug0.5[[#This Row],[T2DP9]]</f>
        <v>2704</v>
      </c>
      <c r="QJ67" s="15">
        <f>Sug0.5[[#This Row],[T2DP10]]</f>
        <v>2787</v>
      </c>
      <c r="QK67" s="15">
        <f>Sug0.5[[#This Row],[T2DP11]]</f>
        <v>2867</v>
      </c>
      <c r="QL67" s="15">
        <f>Sug0.5[[#This Row],[T2DP12]]</f>
        <v>2946</v>
      </c>
      <c r="QM67" s="15">
        <f>Sug0.5[[#This Row],[T2DP13]]</f>
        <v>3039</v>
      </c>
      <c r="QN67" s="15">
        <f>Sug0.5[[#This Row],[T2DP14]]</f>
        <v>3129</v>
      </c>
      <c r="QO67" s="15">
        <f>Sug0.5[[#This Row],[T2DP15]]</f>
        <v>3207</v>
      </c>
      <c r="QP67" s="15">
        <f>Sug0.5[[#This Row],[T2DP16]]</f>
        <v>3290</v>
      </c>
      <c r="QQ67" s="15">
        <f>Sug0.5[[#This Row],[T2DP17]]</f>
        <v>3315</v>
      </c>
      <c r="QR67" s="15">
        <f>Sug0.5[[#This Row],[T2DP18]]</f>
        <v>3351</v>
      </c>
      <c r="QS67" s="15">
        <f>Sug0.5[[#This Row],[T2DP19]]</f>
        <v>3401</v>
      </c>
      <c r="QT67" s="15">
        <f>Sug0.5[[#This Row],[T2DP20]]</f>
        <v>3429</v>
      </c>
      <c r="QU67" s="15">
        <f>Sug0.5[[#This Row],[T2DP21]]</f>
        <v>3482</v>
      </c>
      <c r="QV67" s="15">
        <f>Sug0.5[[#This Row],[T2DP22]]</f>
        <v>3533</v>
      </c>
      <c r="QW67" s="15">
        <f>Sug0.5[[#This Row],[T2DP23]]</f>
        <v>3595</v>
      </c>
      <c r="QX67" s="15">
        <f>Sug0.5[[#This Row],[T2DP24]]</f>
        <v>3653</v>
      </c>
      <c r="QY67" s="15">
        <f>Sug0.5[[#This Row],[T2DP25]]</f>
        <v>3702</v>
      </c>
      <c r="QZ67" s="15">
        <f>Sug0.5[[#This Row],[T2DP26]]</f>
        <v>3749</v>
      </c>
      <c r="RA67" s="15">
        <f>Sug0.5[[#This Row],[T2DP27]]</f>
        <v>3789</v>
      </c>
      <c r="RB67" s="15">
        <f>Reg[[#This Row],[OVEP2]]</f>
        <v>7406</v>
      </c>
      <c r="RC67" s="15">
        <f>Reg[[#This Row],[OVEP3]]</f>
        <v>7814</v>
      </c>
      <c r="RD67" s="15">
        <f>Reg[[#This Row],[OVEP4]]</f>
        <v>8004</v>
      </c>
      <c r="RE67" s="15">
        <f>Reg[[#This Row],[OVEP5]]</f>
        <v>8048</v>
      </c>
      <c r="RF67" s="15">
        <f>Reg[[#This Row],[OVEP6]]</f>
        <v>8172</v>
      </c>
      <c r="RG67" s="15">
        <f>Reg[[#This Row],[OVEP7]]</f>
        <v>8267</v>
      </c>
      <c r="RH67" s="15">
        <f>Reg[[#This Row],[OVEP8]]</f>
        <v>8280</v>
      </c>
      <c r="RI67" s="15">
        <f>Reg[[#This Row],[OVEP9]]</f>
        <v>8246</v>
      </c>
      <c r="RJ67" s="15">
        <f>Reg[[#This Row],[OVEP10]]</f>
        <v>8209</v>
      </c>
      <c r="RK67" s="15">
        <f>Reg[[#This Row],[OVEP11]]</f>
        <v>8213</v>
      </c>
      <c r="RL67" s="15">
        <f>Reg[[#This Row],[OVEP12]]</f>
        <v>8181</v>
      </c>
      <c r="RM67" s="15">
        <f>Reg[[#This Row],[OVEP13]]</f>
        <v>8136</v>
      </c>
      <c r="RN67" s="15">
        <f>Reg[[#This Row],[OVEP14]]</f>
        <v>8264</v>
      </c>
      <c r="RO67" s="15">
        <f>Reg[[#This Row],[OVEP15]]</f>
        <v>8290</v>
      </c>
      <c r="RP67" s="15">
        <f>Reg[[#This Row],[OVEP16]]</f>
        <v>8299</v>
      </c>
      <c r="RQ67" s="15">
        <f>Reg[[#This Row],[OVEP17]]</f>
        <v>8290</v>
      </c>
      <c r="RR67" s="15">
        <f>Reg[[#This Row],[OVEP18]]</f>
        <v>8397</v>
      </c>
      <c r="RS67" s="15">
        <f>Reg[[#This Row],[OVEP19]]</f>
        <v>8363</v>
      </c>
      <c r="RT67" s="15">
        <f>Reg[[#This Row],[OVEP20]]</f>
        <v>8336</v>
      </c>
      <c r="RU67" s="15">
        <f>Reg[[#This Row],[OVEP21]]</f>
        <v>8317</v>
      </c>
      <c r="RV67" s="15">
        <f>Reg[[#This Row],[OVEP22]]</f>
        <v>8293</v>
      </c>
      <c r="RW67" s="15">
        <f>Reg[[#This Row],[OVEP23]]</f>
        <v>8248</v>
      </c>
      <c r="RX67" s="15">
        <f>Reg[[#This Row],[OVEP24]]</f>
        <v>8315</v>
      </c>
      <c r="RY67" s="15">
        <f>Reg[[#This Row],[OVEP25]]</f>
        <v>8329</v>
      </c>
      <c r="RZ67" s="15">
        <f>Reg[[#This Row],[OVEP26]]</f>
        <v>8326</v>
      </c>
      <c r="SA67" s="15">
        <f>Reg[[#This Row],[OVEP27]]</f>
        <v>8348</v>
      </c>
      <c r="SB67" s="15">
        <f>Sug0.2[[#This Row],[OVEP2]]</f>
        <v>7406</v>
      </c>
      <c r="SC67" s="15">
        <f>Sug0.2[[#This Row],[OVEP3]]</f>
        <v>7748</v>
      </c>
      <c r="SD67" s="15">
        <f>Sug0.2[[#This Row],[OVEP4]]</f>
        <v>7891</v>
      </c>
      <c r="SE67" s="15">
        <f>Sug0.2[[#This Row],[OVEP5]]</f>
        <v>7924</v>
      </c>
      <c r="SF67" s="15">
        <f>Sug0.2[[#This Row],[OVEP6]]</f>
        <v>8091</v>
      </c>
      <c r="SG67" s="15">
        <f>Sug0.2[[#This Row],[OVEP7]]</f>
        <v>8192</v>
      </c>
      <c r="SH67" s="15">
        <f>Sug0.2[[#This Row],[OVEP8]]</f>
        <v>8182</v>
      </c>
      <c r="SI67" s="15">
        <f>Sug0.2[[#This Row],[OVEP9]]</f>
        <v>8152</v>
      </c>
      <c r="SJ67" s="15">
        <f>Sug0.2[[#This Row],[OVEP10]]</f>
        <v>8145</v>
      </c>
      <c r="SK67" s="15">
        <f>Sug0.2[[#This Row],[OVEP11]]</f>
        <v>8141</v>
      </c>
      <c r="SL67" s="15">
        <f>Sug0.2[[#This Row],[OVEP12]]</f>
        <v>8136</v>
      </c>
      <c r="SM67" s="15">
        <f>Sug0.2[[#This Row],[OVEP13]]</f>
        <v>8112</v>
      </c>
      <c r="SN67" s="15">
        <f>Sug0.2[[#This Row],[OVEP14]]</f>
        <v>8250</v>
      </c>
      <c r="SO67" s="15">
        <f>Sug0.2[[#This Row],[OVEP15]]</f>
        <v>8280</v>
      </c>
      <c r="SP67" s="15">
        <f>Sug0.2[[#This Row],[OVEP16]]</f>
        <v>8308</v>
      </c>
      <c r="SQ67" s="15">
        <f>Sug0.2[[#This Row],[OVEP17]]</f>
        <v>8311</v>
      </c>
      <c r="SR67" s="15">
        <f>Sug0.2[[#This Row],[OVEP18]]</f>
        <v>8435</v>
      </c>
      <c r="SS67" s="15">
        <f>Sug0.2[[#This Row],[OVEP19]]</f>
        <v>8401</v>
      </c>
      <c r="ST67" s="15">
        <f>Sug0.2[[#This Row],[OVEP20]]</f>
        <v>8390</v>
      </c>
      <c r="SU67" s="15">
        <f>Sug0.2[[#This Row],[OVEP21]]</f>
        <v>8360</v>
      </c>
      <c r="SV67" s="15">
        <f>Sug0.2[[#This Row],[OVEP22]]</f>
        <v>8378</v>
      </c>
      <c r="SW67" s="15">
        <f>Sug0.2[[#This Row],[OVEP23]]</f>
        <v>8338</v>
      </c>
      <c r="SX67" s="15">
        <f>Sug0.2[[#This Row],[OVEP24]]</f>
        <v>8415</v>
      </c>
      <c r="SY67" s="15">
        <f>Sug0.2[[#This Row],[OVEP25]]</f>
        <v>8431</v>
      </c>
      <c r="SZ67" s="15">
        <f>Sug0.2[[#This Row],[OVEP26]]</f>
        <v>8419</v>
      </c>
      <c r="TA67" s="15">
        <f>Sug0.2[[#This Row],[OVEP27]]</f>
        <v>8455</v>
      </c>
      <c r="TB67" s="15">
        <f>Sug0.5[[#This Row],[OVEP2]]</f>
        <v>7406</v>
      </c>
      <c r="TC67" s="15">
        <f>Sug0.5[[#This Row],[OVEP3]]</f>
        <v>7636</v>
      </c>
      <c r="TD67" s="15">
        <f>Sug0.5[[#This Row],[OVEP4]]</f>
        <v>7672</v>
      </c>
      <c r="TE67" s="15">
        <f>Sug0.5[[#This Row],[OVEP5]]</f>
        <v>7704</v>
      </c>
      <c r="TF67" s="15">
        <f>Sug0.5[[#This Row],[OVEP6]]</f>
        <v>7868</v>
      </c>
      <c r="TG67" s="15">
        <f>Sug0.5[[#This Row],[OVEP7]]</f>
        <v>7982</v>
      </c>
      <c r="TH67" s="15">
        <f>Sug0.5[[#This Row],[OVEP8]]</f>
        <v>7982</v>
      </c>
      <c r="TI67" s="15">
        <f>Sug0.5[[#This Row],[OVEP9]]</f>
        <v>8001</v>
      </c>
      <c r="TJ67" s="15">
        <f>Sug0.5[[#This Row],[OVEP10]]</f>
        <v>8032</v>
      </c>
      <c r="TK67" s="15">
        <f>Sug0.5[[#This Row],[OVEP11]]</f>
        <v>8019</v>
      </c>
      <c r="TL67" s="15">
        <f>Sug0.5[[#This Row],[OVEP12]]</f>
        <v>8054</v>
      </c>
      <c r="TM67" s="15">
        <f>Sug0.5[[#This Row],[OVEP13]]</f>
        <v>8051</v>
      </c>
      <c r="TN67" s="15">
        <f>Sug0.5[[#This Row],[OVEP14]]</f>
        <v>8214</v>
      </c>
      <c r="TO67" s="15">
        <f>Sug0.5[[#This Row],[OVEP15]]</f>
        <v>8328</v>
      </c>
      <c r="TP67" s="15">
        <f>Sug0.5[[#This Row],[OVEP16]]</f>
        <v>8410</v>
      </c>
      <c r="TQ67" s="15">
        <f>Sug0.5[[#This Row],[OVEP17]]</f>
        <v>8376</v>
      </c>
      <c r="TR67" s="15">
        <f>Sug0.5[[#This Row],[OVEP18]]</f>
        <v>8454</v>
      </c>
      <c r="TS67" s="15">
        <f>Sug0.5[[#This Row],[OVEP19]]</f>
        <v>8426</v>
      </c>
      <c r="TT67" s="15">
        <f>Sug0.5[[#This Row],[OVEP20]]</f>
        <v>8443</v>
      </c>
      <c r="TU67" s="15">
        <f>Sug0.5[[#This Row],[OVEP21]]</f>
        <v>8434</v>
      </c>
      <c r="TV67" s="15">
        <f>Sug0.5[[#This Row],[OVEP22]]</f>
        <v>8512</v>
      </c>
      <c r="TW67" s="15">
        <f>Sug0.5[[#This Row],[OVEP23]]</f>
        <v>8500</v>
      </c>
      <c r="TX67" s="15">
        <f>Sug0.5[[#This Row],[OVEP24]]</f>
        <v>8553</v>
      </c>
      <c r="TY67" s="15">
        <f>Sug0.5[[#This Row],[OVEP25]]</f>
        <v>8600</v>
      </c>
      <c r="TZ67" s="15">
        <f>Sug0.5[[#This Row],[OVEP26]]</f>
        <v>8672</v>
      </c>
      <c r="UA67" s="15">
        <f>Sug0.5[[#This Row],[OVEP27]]</f>
        <v>8678</v>
      </c>
      <c r="UB67" s="15">
        <f>Reg[[#This Row],[OBEP2]]</f>
        <v>8367</v>
      </c>
      <c r="UC67" s="15">
        <f>Reg[[#This Row],[OBEP3]]</f>
        <v>8498</v>
      </c>
      <c r="UD67" s="15">
        <f>Reg[[#This Row],[OBEP4]]</f>
        <v>8738</v>
      </c>
      <c r="UE67" s="15">
        <f>Reg[[#This Row],[OBEP5]]</f>
        <v>8930</v>
      </c>
      <c r="UF67" s="15">
        <f>Reg[[#This Row],[OBEP6]]</f>
        <v>9092</v>
      </c>
      <c r="UG67" s="15">
        <f>Reg[[#This Row],[OBEP7]]</f>
        <v>9206</v>
      </c>
      <c r="UH67" s="15">
        <f>Reg[[#This Row],[OBEP8]]</f>
        <v>9337</v>
      </c>
      <c r="UI67" s="15">
        <f>Reg[[#This Row],[OBEP9]]</f>
        <v>9479</v>
      </c>
      <c r="UJ67" s="15">
        <f>Reg[[#This Row],[OBEP10]]</f>
        <v>9584</v>
      </c>
      <c r="UK67" s="15">
        <f>Reg[[#This Row],[OBEP11]]</f>
        <v>9677</v>
      </c>
      <c r="UL67" s="15">
        <f>Reg[[#This Row],[OBEP12]]</f>
        <v>9822</v>
      </c>
      <c r="UM67" s="15">
        <f>Reg[[#This Row],[OBEP13]]</f>
        <v>9980</v>
      </c>
      <c r="UN67" s="15">
        <f>Reg[[#This Row],[OBEP14]]</f>
        <v>10018</v>
      </c>
      <c r="UO67" s="15">
        <f>Reg[[#This Row],[OBEP15]]</f>
        <v>10112</v>
      </c>
      <c r="UP67" s="15">
        <f>Reg[[#This Row],[OBEP16]]</f>
        <v>10194</v>
      </c>
      <c r="UQ67" s="15">
        <f>Reg[[#This Row],[OBEP17]]</f>
        <v>10223</v>
      </c>
      <c r="UR67" s="15">
        <f>Reg[[#This Row],[OBEP18]]</f>
        <v>10245</v>
      </c>
      <c r="US67" s="15">
        <f>Reg[[#This Row],[OBEP19]]</f>
        <v>10295</v>
      </c>
      <c r="UT67" s="15">
        <f>Reg[[#This Row],[OBEP20]]</f>
        <v>10361</v>
      </c>
      <c r="UU67" s="15">
        <f>Reg[[#This Row],[OBEP21]]</f>
        <v>10392</v>
      </c>
      <c r="UV67" s="15">
        <f>Reg[[#This Row],[OBEP22]]</f>
        <v>10490</v>
      </c>
      <c r="UW67" s="15">
        <f>Reg[[#This Row],[OBEP23]]</f>
        <v>10582</v>
      </c>
      <c r="UX67" s="15">
        <f>Reg[[#This Row],[OBEP24]]</f>
        <v>10647</v>
      </c>
      <c r="UY67" s="15">
        <f>Reg[[#This Row],[OBEP25]]</f>
        <v>10695</v>
      </c>
      <c r="UZ67" s="15">
        <f>Reg[[#This Row],[OBEP26]]</f>
        <v>10778</v>
      </c>
      <c r="VA67" s="15">
        <f>Reg[[#This Row],[OBEP27]]</f>
        <v>10777</v>
      </c>
      <c r="VB67" s="15">
        <f>Sug0.2[[#This Row],[OBEP2]]</f>
        <v>8367</v>
      </c>
      <c r="VC67" s="15">
        <f>Sug0.2[[#This Row],[OBEP3]]</f>
        <v>8440</v>
      </c>
      <c r="VD67" s="15">
        <f>Sug0.2[[#This Row],[OBEP4]]</f>
        <v>8625</v>
      </c>
      <c r="VE67" s="15">
        <f>Sug0.2[[#This Row],[OBEP5]]</f>
        <v>8762</v>
      </c>
      <c r="VF67" s="15">
        <f>Sug0.2[[#This Row],[OBEP6]]</f>
        <v>8854</v>
      </c>
      <c r="VG67" s="15">
        <f>Sug0.2[[#This Row],[OBEP7]]</f>
        <v>8920</v>
      </c>
      <c r="VH67" s="15">
        <f>Sug0.2[[#This Row],[OBEP8]]</f>
        <v>9021</v>
      </c>
      <c r="VI67" s="15">
        <f>Sug0.2[[#This Row],[OBEP9]]</f>
        <v>9126</v>
      </c>
      <c r="VJ67" s="15">
        <f>Sug0.2[[#This Row],[OBEP10]]</f>
        <v>9188</v>
      </c>
      <c r="VK67" s="15">
        <f>Sug0.2[[#This Row],[OBEP11]]</f>
        <v>9248</v>
      </c>
      <c r="VL67" s="15">
        <f>Sug0.2[[#This Row],[OBEP12]]</f>
        <v>9350</v>
      </c>
      <c r="VM67" s="15">
        <f>Sug0.2[[#This Row],[OBEP13]]</f>
        <v>9486</v>
      </c>
      <c r="VN67" s="15">
        <f>Sug0.2[[#This Row],[OBEP14]]</f>
        <v>9504</v>
      </c>
      <c r="VO67" s="15">
        <f>Sug0.2[[#This Row],[OBEP15]]</f>
        <v>9578</v>
      </c>
      <c r="VP67" s="15">
        <f>Sug0.2[[#This Row],[OBEP16]]</f>
        <v>9627</v>
      </c>
      <c r="VQ67" s="15">
        <f>Sug0.2[[#This Row],[OBEP17]]</f>
        <v>9636</v>
      </c>
      <c r="VR67" s="15">
        <f>Sug0.2[[#This Row],[OBEP18]]</f>
        <v>9638</v>
      </c>
      <c r="VS67" s="15">
        <f>Sug0.2[[#This Row],[OBEP19]]</f>
        <v>9681</v>
      </c>
      <c r="VT67" s="15">
        <f>Sug0.2[[#This Row],[OBEP20]]</f>
        <v>9733</v>
      </c>
      <c r="VU67" s="15">
        <f>Sug0.2[[#This Row],[OBEP21]]</f>
        <v>9755</v>
      </c>
      <c r="VV67" s="15">
        <f>Sug0.2[[#This Row],[OBEP22]]</f>
        <v>9825</v>
      </c>
      <c r="VW67" s="15">
        <f>Sug0.2[[#This Row],[OBEP23]]</f>
        <v>9905</v>
      </c>
      <c r="VX67" s="15">
        <f>Sug0.2[[#This Row],[OBEP24]]</f>
        <v>9943</v>
      </c>
      <c r="VY67" s="15">
        <f>Sug0.2[[#This Row],[OBEP25]]</f>
        <v>9974</v>
      </c>
      <c r="VZ67" s="15">
        <f>Sug0.2[[#This Row],[OBEP26]]</f>
        <v>10032</v>
      </c>
      <c r="WA67" s="15">
        <f>Sug0.2[[#This Row],[OBEP27]]</f>
        <v>10030</v>
      </c>
      <c r="WB67" s="15">
        <f>Sug0.5[[#This Row],[OBEP2]]</f>
        <v>8367</v>
      </c>
      <c r="WC67" s="15">
        <f>Sug0.5[[#This Row],[OBEP3]]</f>
        <v>8286</v>
      </c>
      <c r="WD67" s="15">
        <f>Sug0.5[[#This Row],[OBEP4]]</f>
        <v>8359</v>
      </c>
      <c r="WE67" s="15">
        <f>Sug0.5[[#This Row],[OBEP5]]</f>
        <v>8385</v>
      </c>
      <c r="WF67" s="15">
        <f>Sug0.5[[#This Row],[OBEP6]]</f>
        <v>8368</v>
      </c>
      <c r="WG67" s="15">
        <f>Sug0.5[[#This Row],[OBEP7]]</f>
        <v>8328</v>
      </c>
      <c r="WH67" s="15">
        <f>Sug0.5[[#This Row],[OBEP8]]</f>
        <v>8348</v>
      </c>
      <c r="WI67" s="15">
        <f>Sug0.5[[#This Row],[OBEP9]]</f>
        <v>8348</v>
      </c>
      <c r="WJ67" s="15">
        <f>Sug0.5[[#This Row],[OBEP10]]</f>
        <v>8334</v>
      </c>
      <c r="WK67" s="15">
        <f>Sug0.5[[#This Row],[OBEP11]]</f>
        <v>8323</v>
      </c>
      <c r="WL67" s="15">
        <f>Sug0.5[[#This Row],[OBEP12]]</f>
        <v>8348</v>
      </c>
      <c r="WM67" s="15">
        <f>Sug0.5[[#This Row],[OBEP13]]</f>
        <v>8412</v>
      </c>
      <c r="WN67" s="15">
        <f>Sug0.5[[#This Row],[OBEP14]]</f>
        <v>8371</v>
      </c>
      <c r="WO67" s="15">
        <f>Sug0.5[[#This Row],[OBEP15]]</f>
        <v>8354</v>
      </c>
      <c r="WP67" s="15">
        <f>Sug0.5[[#This Row],[OBEP16]]</f>
        <v>8371</v>
      </c>
      <c r="WQ67" s="15">
        <f>Sug0.5[[#This Row],[OBEP17]]</f>
        <v>8363</v>
      </c>
      <c r="WR67" s="15">
        <f>Sug0.5[[#This Row],[OBEP18]]</f>
        <v>8335</v>
      </c>
      <c r="WS67" s="15">
        <f>Sug0.5[[#This Row],[OBEP19]]</f>
        <v>8361</v>
      </c>
      <c r="WT67" s="15">
        <f>Sug0.5[[#This Row],[OBEP20]]</f>
        <v>8377</v>
      </c>
      <c r="WU67" s="15">
        <f>Sug0.5[[#This Row],[OBEP21]]</f>
        <v>8377</v>
      </c>
      <c r="WV67" s="15">
        <f>Sug0.5[[#This Row],[OBEP22]]</f>
        <v>8428</v>
      </c>
      <c r="WW67" s="15">
        <f>Sug0.5[[#This Row],[OBEP23]]</f>
        <v>8461</v>
      </c>
      <c r="WX67" s="15">
        <f>Sug0.5[[#This Row],[OBEP24]]</f>
        <v>8491</v>
      </c>
      <c r="WY67" s="15">
        <f>Sug0.5[[#This Row],[OBEP25]]</f>
        <v>8498</v>
      </c>
      <c r="WZ67" s="15">
        <f>Sug0.5[[#This Row],[OBEP26]]</f>
        <v>8495</v>
      </c>
      <c r="XA67" s="15">
        <f>Sug0.5[[#This Row],[OBEP27]]</f>
        <v>8510</v>
      </c>
    </row>
    <row r="68" spans="2:625" x14ac:dyDescent="0.25">
      <c r="B68" s="11">
        <f>Reg[[#This Row],[STEP2]]</f>
        <v>6500</v>
      </c>
      <c r="C68" s="11">
        <f>Reg[[#This Row],[STEP3]]</f>
        <v>6821</v>
      </c>
      <c r="D68" s="11">
        <f>Reg[[#This Row],[STEP4]]</f>
        <v>7141</v>
      </c>
      <c r="E68" s="11">
        <f>Reg[[#This Row],[STEP5]]</f>
        <v>7393</v>
      </c>
      <c r="F68" s="11">
        <f>Reg[[#This Row],[STEP6]]</f>
        <v>7627</v>
      </c>
      <c r="G68" s="11">
        <f>Reg[[#This Row],[STEP7]]</f>
        <v>7797</v>
      </c>
      <c r="H68" s="11">
        <f>Reg[[#This Row],[STEP8]]</f>
        <v>7969</v>
      </c>
      <c r="I68" s="11">
        <f>Reg[[#This Row],[STEP9]]</f>
        <v>8093</v>
      </c>
      <c r="J68" s="11">
        <f>Reg[[#This Row],[STEP10]]</f>
        <v>8272</v>
      </c>
      <c r="K68" s="11">
        <f>Reg[[#This Row],[STEP11]]</f>
        <v>8404</v>
      </c>
      <c r="L68" s="11">
        <f>Reg[[#This Row],[STEP12]]</f>
        <v>8506</v>
      </c>
      <c r="M68" s="11">
        <f>Reg[[#This Row],[STEP13]]</f>
        <v>8581</v>
      </c>
      <c r="N68" s="11">
        <f>Reg[[#This Row],[STEP14]]</f>
        <v>8650</v>
      </c>
      <c r="O68" s="11">
        <f>Reg[[#This Row],[STEP15]]</f>
        <v>8767</v>
      </c>
      <c r="P68" s="11">
        <f>Reg[[#This Row],[STEP16]]</f>
        <v>8800</v>
      </c>
      <c r="Q68" s="11">
        <f>Reg[[#This Row],[STEP17]]</f>
        <v>8861</v>
      </c>
      <c r="R68" s="11">
        <f>Reg[[#This Row],[STEP18]]</f>
        <v>8915</v>
      </c>
      <c r="S68" s="11">
        <f>Reg[[#This Row],[STEP19]]</f>
        <v>8968</v>
      </c>
      <c r="T68" s="11">
        <f>Reg[[#This Row],[STEP20]]</f>
        <v>9038</v>
      </c>
      <c r="U68" s="11">
        <f>Reg[[#This Row],[STEP21]]</f>
        <v>9115</v>
      </c>
      <c r="V68" s="11">
        <f>Reg[[#This Row],[STEP22]]</f>
        <v>9179</v>
      </c>
      <c r="W68" s="11">
        <f>Reg[[#This Row],[STEP23]]</f>
        <v>9199</v>
      </c>
      <c r="X68" s="11">
        <f>Reg[[#This Row],[STEP24]]</f>
        <v>9216</v>
      </c>
      <c r="Y68" s="11">
        <f>Reg[[#This Row],[STEP25]]</f>
        <v>9290</v>
      </c>
      <c r="Z68" s="11">
        <f>Reg[[#This Row],[STEP26]]</f>
        <v>9327</v>
      </c>
      <c r="AA68" s="11">
        <f>Reg[[#This Row],[STEP27]]</f>
        <v>9315</v>
      </c>
      <c r="AB68" s="11">
        <f>Sug0.2[[#This Row],[STEP2]]</f>
        <v>6500</v>
      </c>
      <c r="AC68" s="11">
        <f>Sug0.2[[#This Row],[STEP3]]</f>
        <v>6801</v>
      </c>
      <c r="AD68" s="11">
        <f>Sug0.2[[#This Row],[STEP4]]</f>
        <v>7115</v>
      </c>
      <c r="AE68" s="11">
        <f>Sug0.2[[#This Row],[STEP5]]</f>
        <v>7353</v>
      </c>
      <c r="AF68" s="11">
        <f>Sug0.2[[#This Row],[STEP6]]</f>
        <v>7563</v>
      </c>
      <c r="AG68" s="11">
        <f>Sug0.2[[#This Row],[STEP7]]</f>
        <v>7724</v>
      </c>
      <c r="AH68" s="11">
        <f>Sug0.2[[#This Row],[STEP8]]</f>
        <v>7879</v>
      </c>
      <c r="AI68" s="11">
        <f>Sug0.2[[#This Row],[STEP9]]</f>
        <v>7992</v>
      </c>
      <c r="AJ68" s="11">
        <f>Sug0.2[[#This Row],[STEP10]]</f>
        <v>8154</v>
      </c>
      <c r="AK68" s="11">
        <f>Sug0.2[[#This Row],[STEP11]]</f>
        <v>8283</v>
      </c>
      <c r="AL68" s="11">
        <f>Sug0.2[[#This Row],[STEP12]]</f>
        <v>8397</v>
      </c>
      <c r="AM68" s="11">
        <f>Sug0.2[[#This Row],[STEP13]]</f>
        <v>8479</v>
      </c>
      <c r="AN68" s="11">
        <f>Sug0.2[[#This Row],[STEP14]]</f>
        <v>8545</v>
      </c>
      <c r="AO68" s="11">
        <f>Sug0.2[[#This Row],[STEP15]]</f>
        <v>8657</v>
      </c>
      <c r="AP68" s="11">
        <f>Sug0.2[[#This Row],[STEP16]]</f>
        <v>8684</v>
      </c>
      <c r="AQ68" s="11">
        <f>Sug0.2[[#This Row],[STEP17]]</f>
        <v>8740</v>
      </c>
      <c r="AR68" s="11">
        <f>Sug0.2[[#This Row],[STEP18]]</f>
        <v>8802</v>
      </c>
      <c r="AS68" s="11">
        <f>Sug0.2[[#This Row],[STEP19]]</f>
        <v>8863</v>
      </c>
      <c r="AT68" s="11">
        <f>Sug0.2[[#This Row],[STEP20]]</f>
        <v>8945</v>
      </c>
      <c r="AU68" s="11">
        <f>Sug0.2[[#This Row],[STEP21]]</f>
        <v>9004</v>
      </c>
      <c r="AV68" s="11">
        <f>Sug0.2[[#This Row],[STEP22]]</f>
        <v>9080</v>
      </c>
      <c r="AW68" s="11">
        <f>Sug0.2[[#This Row],[STEP23]]</f>
        <v>9098</v>
      </c>
      <c r="AX68" s="11">
        <f>Sug0.2[[#This Row],[STEP24]]</f>
        <v>9117</v>
      </c>
      <c r="AY68" s="11">
        <f>Sug0.2[[#This Row],[STEP25]]</f>
        <v>9196</v>
      </c>
      <c r="AZ68" s="11">
        <f>Sug0.2[[#This Row],[STEP26]]</f>
        <v>9220</v>
      </c>
      <c r="BA68" s="11">
        <f>Sug0.2[[#This Row],[STEP27]]</f>
        <v>9182</v>
      </c>
      <c r="BB68" s="11">
        <f>Sug0.5[[#This Row],[STEP2]]</f>
        <v>6500</v>
      </c>
      <c r="BC68" s="11">
        <f>Sug0.5[[#This Row],[STEP3]]</f>
        <v>6750</v>
      </c>
      <c r="BD68" s="11">
        <f>Sug0.5[[#This Row],[STEP4]]</f>
        <v>7018</v>
      </c>
      <c r="BE68" s="11">
        <f>Sug0.5[[#This Row],[STEP5]]</f>
        <v>7225</v>
      </c>
      <c r="BF68" s="11">
        <f>Sug0.5[[#This Row],[STEP6]]</f>
        <v>7419</v>
      </c>
      <c r="BG68" s="11">
        <f>Sug0.5[[#This Row],[STEP7]]</f>
        <v>7567</v>
      </c>
      <c r="BH68" s="11">
        <f>Sug0.5[[#This Row],[STEP8]]</f>
        <v>7696</v>
      </c>
      <c r="BI68" s="11">
        <f>Sug0.5[[#This Row],[STEP9]]</f>
        <v>7805</v>
      </c>
      <c r="BJ68" s="11">
        <f>Sug0.5[[#This Row],[STEP10]]</f>
        <v>7946</v>
      </c>
      <c r="BK68" s="11">
        <f>Sug0.5[[#This Row],[STEP11]]</f>
        <v>8065</v>
      </c>
      <c r="BL68" s="11">
        <f>Sug0.5[[#This Row],[STEP12]]</f>
        <v>8182</v>
      </c>
      <c r="BM68" s="11">
        <f>Sug0.5[[#This Row],[STEP13]]</f>
        <v>8269</v>
      </c>
      <c r="BN68" s="11">
        <f>Sug0.5[[#This Row],[STEP14]]</f>
        <v>8313</v>
      </c>
      <c r="BO68" s="11">
        <f>Sug0.5[[#This Row],[STEP15]]</f>
        <v>8417</v>
      </c>
      <c r="BP68" s="11">
        <f>Sug0.5[[#This Row],[STEP16]]</f>
        <v>8442</v>
      </c>
      <c r="BQ68" s="11">
        <f>Sug0.5[[#This Row],[STEP17]]</f>
        <v>8492</v>
      </c>
      <c r="BR68" s="11">
        <f>Sug0.5[[#This Row],[STEP18]]</f>
        <v>8544</v>
      </c>
      <c r="BS68" s="11">
        <f>Sug0.5[[#This Row],[STEP19]]</f>
        <v>8592</v>
      </c>
      <c r="BT68" s="11">
        <f>Sug0.5[[#This Row],[STEP20]]</f>
        <v>8664</v>
      </c>
      <c r="BU68" s="11">
        <f>Sug0.5[[#This Row],[STEP21]]</f>
        <v>8738</v>
      </c>
      <c r="BV68" s="11">
        <f>Sug0.5[[#This Row],[STEP22]]</f>
        <v>8816</v>
      </c>
      <c r="BW68" s="11">
        <f>Sug0.5[[#This Row],[STEP23]]</f>
        <v>8820</v>
      </c>
      <c r="BX68" s="11">
        <f>Sug0.5[[#This Row],[STEP24]]</f>
        <v>8824</v>
      </c>
      <c r="BY68" s="11">
        <f>Sug0.5[[#This Row],[STEP25]]</f>
        <v>8909</v>
      </c>
      <c r="BZ68" s="11">
        <f>Sug0.5[[#This Row],[STEP26]]</f>
        <v>8930</v>
      </c>
      <c r="CA68" s="11">
        <f>Sug0.5[[#This Row],[STEP27]]</f>
        <v>8899</v>
      </c>
      <c r="CB68" s="11">
        <f>Reg[[#This Row],[NASP2]]</f>
        <v>685</v>
      </c>
      <c r="CC68" s="11">
        <f>Reg[[#This Row],[NASP3]]</f>
        <v>780</v>
      </c>
      <c r="CD68" s="11">
        <f>Reg[[#This Row],[NASP4]]</f>
        <v>908</v>
      </c>
      <c r="CE68" s="11">
        <f>Reg[[#This Row],[NASP5]]</f>
        <v>1027</v>
      </c>
      <c r="CF68" s="11">
        <f>Reg[[#This Row],[NASP6]]</f>
        <v>1154</v>
      </c>
      <c r="CG68" s="11">
        <f>Reg[[#This Row],[NASP7]]</f>
        <v>1254</v>
      </c>
      <c r="CH68" s="11">
        <f>Reg[[#This Row],[NASP8]]</f>
        <v>1389</v>
      </c>
      <c r="CI68" s="11">
        <f>Reg[[#This Row],[NASP9]]</f>
        <v>1520</v>
      </c>
      <c r="CJ68" s="11">
        <f>Reg[[#This Row],[NASP10]]</f>
        <v>1627</v>
      </c>
      <c r="CK68" s="11">
        <f>Reg[[#This Row],[NASP11]]</f>
        <v>1757</v>
      </c>
      <c r="CL68" s="11">
        <f>Reg[[#This Row],[NASP12]]</f>
        <v>1909</v>
      </c>
      <c r="CM68" s="11">
        <f>Reg[[#This Row],[NASP13]]</f>
        <v>2015</v>
      </c>
      <c r="CN68" s="11">
        <f>Reg[[#This Row],[NASP14]]</f>
        <v>2141</v>
      </c>
      <c r="CO68" s="11">
        <f>Reg[[#This Row],[NASP15]]</f>
        <v>2258</v>
      </c>
      <c r="CP68" s="11">
        <f>Reg[[#This Row],[NASP16]]</f>
        <v>2387</v>
      </c>
      <c r="CQ68" s="11">
        <f>Reg[[#This Row],[NASP17]]</f>
        <v>2454</v>
      </c>
      <c r="CR68" s="11">
        <f>Reg[[#This Row],[NASP18]]</f>
        <v>2532</v>
      </c>
      <c r="CS68" s="11">
        <f>Reg[[#This Row],[NASP19]]</f>
        <v>2633</v>
      </c>
      <c r="CT68" s="11">
        <f>Reg[[#This Row],[NASP20]]</f>
        <v>2712</v>
      </c>
      <c r="CU68" s="11">
        <f>Reg[[#This Row],[NASP21]]</f>
        <v>2784</v>
      </c>
      <c r="CV68" s="11">
        <f>Reg[[#This Row],[NASP22]]</f>
        <v>2832</v>
      </c>
      <c r="CW68" s="11">
        <f>Reg[[#This Row],[NASP23]]</f>
        <v>2942</v>
      </c>
      <c r="CX68" s="11">
        <f>Reg[[#This Row],[NASP24]]</f>
        <v>3020</v>
      </c>
      <c r="CY68" s="11">
        <f>Reg[[#This Row],[NASP25]]</f>
        <v>3071</v>
      </c>
      <c r="CZ68" s="11">
        <f>Reg[[#This Row],[NASP26]]</f>
        <v>3123</v>
      </c>
      <c r="DA68" s="11">
        <f>Reg[[#This Row],[NASP27]]</f>
        <v>3174</v>
      </c>
      <c r="DB68" s="11">
        <f>Sug0.2[[#This Row],[NASP2]]</f>
        <v>685</v>
      </c>
      <c r="DC68" s="11">
        <f>Sug0.2[[#This Row],[NASP3]]</f>
        <v>774</v>
      </c>
      <c r="DD68" s="11">
        <f>Sug0.2[[#This Row],[NASP4]]</f>
        <v>891</v>
      </c>
      <c r="DE68" s="11">
        <f>Sug0.2[[#This Row],[NASP5]]</f>
        <v>1005</v>
      </c>
      <c r="DF68" s="11">
        <f>Sug0.2[[#This Row],[NASP6]]</f>
        <v>1122</v>
      </c>
      <c r="DG68" s="11">
        <f>Sug0.2[[#This Row],[NASP7]]</f>
        <v>1225</v>
      </c>
      <c r="DH68" s="11">
        <f>Sug0.2[[#This Row],[NASP8]]</f>
        <v>1348</v>
      </c>
      <c r="DI68" s="11">
        <f>Sug0.2[[#This Row],[NASP9]]</f>
        <v>1474</v>
      </c>
      <c r="DJ68" s="11">
        <f>Sug0.2[[#This Row],[NASP10]]</f>
        <v>1574</v>
      </c>
      <c r="DK68" s="11">
        <f>Sug0.2[[#This Row],[NASP11]]</f>
        <v>1695</v>
      </c>
      <c r="DL68" s="11">
        <f>Sug0.2[[#This Row],[NASP12]]</f>
        <v>1827</v>
      </c>
      <c r="DM68" s="11">
        <f>Sug0.2[[#This Row],[NASP13]]</f>
        <v>1920</v>
      </c>
      <c r="DN68" s="11">
        <f>Sug0.2[[#This Row],[NASP14]]</f>
        <v>2035</v>
      </c>
      <c r="DO68" s="11">
        <f>Sug0.2[[#This Row],[NASP15]]</f>
        <v>2146</v>
      </c>
      <c r="DP68" s="11">
        <f>Sug0.2[[#This Row],[NASP16]]</f>
        <v>2266</v>
      </c>
      <c r="DQ68" s="11">
        <f>Sug0.2[[#This Row],[NASP17]]</f>
        <v>2328</v>
      </c>
      <c r="DR68" s="11">
        <f>Sug0.2[[#This Row],[NASP18]]</f>
        <v>2393</v>
      </c>
      <c r="DS68" s="11">
        <f>Sug0.2[[#This Row],[NASP19]]</f>
        <v>2486</v>
      </c>
      <c r="DT68" s="11">
        <f>Sug0.2[[#This Row],[NASP20]]</f>
        <v>2558</v>
      </c>
      <c r="DU68" s="11">
        <f>Sug0.2[[#This Row],[NASP21]]</f>
        <v>2621</v>
      </c>
      <c r="DV68" s="11">
        <f>Sug0.2[[#This Row],[NASP22]]</f>
        <v>2665</v>
      </c>
      <c r="DW68" s="11">
        <f>Sug0.2[[#This Row],[NASP23]]</f>
        <v>2767</v>
      </c>
      <c r="DX68" s="11">
        <f>Sug0.2[[#This Row],[NASP24]]</f>
        <v>2848</v>
      </c>
      <c r="DY68" s="11">
        <f>Sug0.2[[#This Row],[NASP25]]</f>
        <v>2883</v>
      </c>
      <c r="DZ68" s="11">
        <f>Sug0.2[[#This Row],[NASP26]]</f>
        <v>2941</v>
      </c>
      <c r="EA68" s="11">
        <f>Sug0.2[[#This Row],[NASP27]]</f>
        <v>3002</v>
      </c>
      <c r="EB68" s="15">
        <f>Sug0.5[[#This Row],[NASP2]]</f>
        <v>685</v>
      </c>
      <c r="EC68" s="15">
        <f>Sug0.5[[#This Row],[NASP3]]</f>
        <v>761</v>
      </c>
      <c r="ED68" s="15">
        <f>Sug0.5[[#This Row],[NASP4]]</f>
        <v>862</v>
      </c>
      <c r="EE68" s="15">
        <f>Sug0.5[[#This Row],[NASP5]]</f>
        <v>965</v>
      </c>
      <c r="EF68" s="15">
        <f>Sug0.5[[#This Row],[NASP6]]</f>
        <v>1067</v>
      </c>
      <c r="EG68" s="15">
        <f>Sug0.5[[#This Row],[NASP7]]</f>
        <v>1154</v>
      </c>
      <c r="EH68" s="15">
        <f>Sug0.5[[#This Row],[NASP8]]</f>
        <v>1259</v>
      </c>
      <c r="EI68" s="15">
        <f>Sug0.5[[#This Row],[NASP9]]</f>
        <v>1357</v>
      </c>
      <c r="EJ68" s="15">
        <f>Sug0.5[[#This Row],[NASP10]]</f>
        <v>1442</v>
      </c>
      <c r="EK68" s="15">
        <f>Sug0.5[[#This Row],[NASP11]]</f>
        <v>1540</v>
      </c>
      <c r="EL68" s="15">
        <f>Sug0.5[[#This Row],[NASP12]]</f>
        <v>1643</v>
      </c>
      <c r="EM68" s="15">
        <f>Sug0.5[[#This Row],[NASP13]]</f>
        <v>1712</v>
      </c>
      <c r="EN68" s="15">
        <f>Sug0.5[[#This Row],[NASP14]]</f>
        <v>1811</v>
      </c>
      <c r="EO68" s="15">
        <f>Sug0.5[[#This Row],[NASP15]]</f>
        <v>1899</v>
      </c>
      <c r="EP68" s="15">
        <f>Sug0.5[[#This Row],[NASP16]]</f>
        <v>2001</v>
      </c>
      <c r="EQ68" s="15">
        <f>Sug0.5[[#This Row],[NASP17]]</f>
        <v>2046</v>
      </c>
      <c r="ER68" s="15">
        <f>Sug0.5[[#This Row],[NASP18]]</f>
        <v>2101</v>
      </c>
      <c r="ES68" s="15">
        <f>Sug0.5[[#This Row],[NASP19]]</f>
        <v>2182</v>
      </c>
      <c r="ET68" s="15">
        <f>Sug0.5[[#This Row],[NASP20]]</f>
        <v>2246</v>
      </c>
      <c r="EU68" s="15">
        <f>Sug0.5[[#This Row],[NASP21]]</f>
        <v>2288</v>
      </c>
      <c r="EV68" s="15">
        <f>Sug0.5[[#This Row],[NASP22]]</f>
        <v>2326</v>
      </c>
      <c r="EW68" s="15">
        <f>Sug0.5[[#This Row],[NASP23]]</f>
        <v>2417</v>
      </c>
      <c r="EX68" s="15">
        <f>Sug0.5[[#This Row],[NASP24]]</f>
        <v>2504</v>
      </c>
      <c r="EY68" s="15">
        <f>Sug0.5[[#This Row],[NASP25]]</f>
        <v>2530</v>
      </c>
      <c r="EZ68" s="15">
        <f>Sug0.5[[#This Row],[NASP26]]</f>
        <v>2578</v>
      </c>
      <c r="FA68" s="15">
        <f>Sug0.5[[#This Row],[NASP27]]</f>
        <v>2630</v>
      </c>
      <c r="FB68" s="15">
        <f>Reg[[#This Row],[CIRP2]]</f>
        <v>77</v>
      </c>
      <c r="FC68" s="15">
        <f>Reg[[#This Row],[CIRP3]]</f>
        <v>81</v>
      </c>
      <c r="FD68" s="15">
        <f>Reg[[#This Row],[CIRP4]]</f>
        <v>90</v>
      </c>
      <c r="FE68" s="15">
        <f>Reg[[#This Row],[CIRP5]]</f>
        <v>101</v>
      </c>
      <c r="FF68" s="15">
        <f>Reg[[#This Row],[CIRP6]]</f>
        <v>112</v>
      </c>
      <c r="FG68" s="15">
        <f>Reg[[#This Row],[CIRP7]]</f>
        <v>123</v>
      </c>
      <c r="FH68" s="15">
        <f>Reg[[#This Row],[CIRP8]]</f>
        <v>129</v>
      </c>
      <c r="FI68" s="15">
        <f>Reg[[#This Row],[CIRP9]]</f>
        <v>140</v>
      </c>
      <c r="FJ68" s="15">
        <f>Reg[[#This Row],[CIRP10]]</f>
        <v>140</v>
      </c>
      <c r="FK68" s="15">
        <f>Reg[[#This Row],[CIRP11]]</f>
        <v>138</v>
      </c>
      <c r="FL68" s="15">
        <f>Reg[[#This Row],[CIRP12]]</f>
        <v>143</v>
      </c>
      <c r="FM68" s="15">
        <f>Reg[[#This Row],[CIRP13]]</f>
        <v>153</v>
      </c>
      <c r="FN68" s="15">
        <f>Reg[[#This Row],[CIRP14]]</f>
        <v>163</v>
      </c>
      <c r="FO68" s="15">
        <f>Reg[[#This Row],[CIRP15]]</f>
        <v>166</v>
      </c>
      <c r="FP68" s="15">
        <f>Reg[[#This Row],[CIRP16]]</f>
        <v>185</v>
      </c>
      <c r="FQ68" s="15">
        <f>Reg[[#This Row],[CIRP17]]</f>
        <v>206</v>
      </c>
      <c r="FR68" s="15">
        <f>Reg[[#This Row],[CIRP18]]</f>
        <v>223</v>
      </c>
      <c r="FS68" s="15">
        <f>Reg[[#This Row],[CIRP19]]</f>
        <v>235</v>
      </c>
      <c r="FT68" s="15">
        <f>Reg[[#This Row],[CIRP20]]</f>
        <v>253</v>
      </c>
      <c r="FU68" s="15">
        <f>Reg[[#This Row],[CIRP21]]</f>
        <v>277</v>
      </c>
      <c r="FV68" s="15">
        <f>Reg[[#This Row],[CIRP22]]</f>
        <v>296</v>
      </c>
      <c r="FW68" s="15">
        <f>Reg[[#This Row],[CIRP23]]</f>
        <v>294</v>
      </c>
      <c r="FX68" s="15">
        <f>Reg[[#This Row],[CIRP24]]</f>
        <v>308</v>
      </c>
      <c r="FY68" s="15">
        <f>Reg[[#This Row],[CIRP25]]</f>
        <v>311</v>
      </c>
      <c r="FZ68" s="15">
        <f>Reg[[#This Row],[CIRP26]]</f>
        <v>329</v>
      </c>
      <c r="GA68" s="15">
        <f>Reg[[#This Row],[CIRP27]]</f>
        <v>324</v>
      </c>
      <c r="GB68" s="15">
        <f>Sug0.2[[#This Row],[CIRP2]]</f>
        <v>77</v>
      </c>
      <c r="GC68" s="15">
        <f>Sug0.2[[#This Row],[CIRP3]]</f>
        <v>81</v>
      </c>
      <c r="GD68" s="15">
        <f>Sug0.2[[#This Row],[CIRP4]]</f>
        <v>89</v>
      </c>
      <c r="GE68" s="15">
        <f>Sug0.2[[#This Row],[CIRP5]]</f>
        <v>98</v>
      </c>
      <c r="GF68" s="15">
        <f>Sug0.2[[#This Row],[CIRP6]]</f>
        <v>109</v>
      </c>
      <c r="GG68" s="15">
        <f>Sug0.2[[#This Row],[CIRP7]]</f>
        <v>119</v>
      </c>
      <c r="GH68" s="15">
        <f>Sug0.2[[#This Row],[CIRP8]]</f>
        <v>123</v>
      </c>
      <c r="GI68" s="15">
        <f>Sug0.2[[#This Row],[CIRP9]]</f>
        <v>134</v>
      </c>
      <c r="GJ68" s="15">
        <f>Sug0.2[[#This Row],[CIRP10]]</f>
        <v>136</v>
      </c>
      <c r="GK68" s="15">
        <f>Sug0.2[[#This Row],[CIRP11]]</f>
        <v>134</v>
      </c>
      <c r="GL68" s="15">
        <f>Sug0.2[[#This Row],[CIRP12]]</f>
        <v>139</v>
      </c>
      <c r="GM68" s="15">
        <f>Sug0.2[[#This Row],[CIRP13]]</f>
        <v>149</v>
      </c>
      <c r="GN68" s="15">
        <f>Sug0.2[[#This Row],[CIRP14]]</f>
        <v>158</v>
      </c>
      <c r="GO68" s="15">
        <f>Sug0.2[[#This Row],[CIRP15]]</f>
        <v>159</v>
      </c>
      <c r="GP68" s="15">
        <f>Sug0.2[[#This Row],[CIRP16]]</f>
        <v>176</v>
      </c>
      <c r="GQ68" s="15">
        <f>Sug0.2[[#This Row],[CIRP17]]</f>
        <v>195</v>
      </c>
      <c r="GR68" s="15">
        <f>Sug0.2[[#This Row],[CIRP18]]</f>
        <v>211</v>
      </c>
      <c r="GS68" s="15">
        <f>Sug0.2[[#This Row],[CIRP19]]</f>
        <v>219</v>
      </c>
      <c r="GT68" s="15">
        <f>Sug0.2[[#This Row],[CIRP20]]</f>
        <v>235</v>
      </c>
      <c r="GU68" s="15">
        <f>Sug0.2[[#This Row],[CIRP21]]</f>
        <v>262</v>
      </c>
      <c r="GV68" s="15">
        <f>Sug0.2[[#This Row],[CIRP22]]</f>
        <v>278</v>
      </c>
      <c r="GW68" s="15">
        <f>Sug0.2[[#This Row],[CIRP23]]</f>
        <v>275</v>
      </c>
      <c r="GX68" s="15">
        <f>Sug0.2[[#This Row],[CIRP24]]</f>
        <v>286</v>
      </c>
      <c r="GY68" s="15">
        <f>Sug0.2[[#This Row],[CIRP25]]</f>
        <v>287</v>
      </c>
      <c r="GZ68" s="15">
        <f>Sug0.2[[#This Row],[CIRP26]]</f>
        <v>300</v>
      </c>
      <c r="HA68" s="15">
        <f>Sug0.2[[#This Row],[CIRP27]]</f>
        <v>298</v>
      </c>
      <c r="HB68" s="15">
        <f>Sug0.5[[#This Row],[CIRP2]]</f>
        <v>77</v>
      </c>
      <c r="HC68" s="15">
        <f>Sug0.5[[#This Row],[CIRP3]]</f>
        <v>80</v>
      </c>
      <c r="HD68" s="15">
        <f>Sug0.5[[#This Row],[CIRP4]]</f>
        <v>86</v>
      </c>
      <c r="HE68" s="15">
        <f>Sug0.5[[#This Row],[CIRP5]]</f>
        <v>93</v>
      </c>
      <c r="HF68" s="15">
        <f>Sug0.5[[#This Row],[CIRP6]]</f>
        <v>103</v>
      </c>
      <c r="HG68" s="15">
        <f>Sug0.5[[#This Row],[CIRP7]]</f>
        <v>109</v>
      </c>
      <c r="HH68" s="15">
        <f>Sug0.5[[#This Row],[CIRP8]]</f>
        <v>110</v>
      </c>
      <c r="HI68" s="15">
        <f>Sug0.5[[#This Row],[CIRP9]]</f>
        <v>119</v>
      </c>
      <c r="HJ68" s="15">
        <f>Sug0.5[[#This Row],[CIRP10]]</f>
        <v>122</v>
      </c>
      <c r="HK68" s="15">
        <f>Sug0.5[[#This Row],[CIRP11]]</f>
        <v>123</v>
      </c>
      <c r="HL68" s="15">
        <f>Sug0.5[[#This Row],[CIRP12]]</f>
        <v>126</v>
      </c>
      <c r="HM68" s="15">
        <f>Sug0.5[[#This Row],[CIRP13]]</f>
        <v>135</v>
      </c>
      <c r="HN68" s="15">
        <f>Sug0.5[[#This Row],[CIRP14]]</f>
        <v>142</v>
      </c>
      <c r="HO68" s="15">
        <f>Sug0.5[[#This Row],[CIRP15]]</f>
        <v>140</v>
      </c>
      <c r="HP68" s="15">
        <f>Sug0.5[[#This Row],[CIRP16]]</f>
        <v>155</v>
      </c>
      <c r="HQ68" s="15">
        <f>Sug0.5[[#This Row],[CIRP17]]</f>
        <v>172</v>
      </c>
      <c r="HR68" s="15">
        <f>Sug0.5[[#This Row],[CIRP18]]</f>
        <v>186</v>
      </c>
      <c r="HS68" s="15">
        <f>Sug0.5[[#This Row],[CIRP19]]</f>
        <v>193</v>
      </c>
      <c r="HT68" s="15">
        <f>Sug0.5[[#This Row],[CIRP20]]</f>
        <v>204</v>
      </c>
      <c r="HU68" s="15">
        <f>Sug0.5[[#This Row],[CIRP21]]</f>
        <v>226</v>
      </c>
      <c r="HV68" s="15">
        <f>Sug0.5[[#This Row],[CIRP22]]</f>
        <v>243</v>
      </c>
      <c r="HW68" s="15">
        <f>Sug0.5[[#This Row],[CIRP23]]</f>
        <v>236</v>
      </c>
      <c r="HX68" s="15">
        <f>Sug0.5[[#This Row],[CIRP24]]</f>
        <v>245</v>
      </c>
      <c r="HY68" s="15">
        <f>Sug0.5[[#This Row],[CIRP25]]</f>
        <v>241</v>
      </c>
      <c r="HZ68" s="15">
        <f>Sug0.5[[#This Row],[CIRP26]]</f>
        <v>248</v>
      </c>
      <c r="IA68" s="15">
        <f>Sug0.5[[#This Row],[CIRP27]]</f>
        <v>242</v>
      </c>
      <c r="IB68" s="15">
        <f>Reg[[#This Row],[HCCP2]]</f>
        <v>6</v>
      </c>
      <c r="IC68" s="15">
        <f>Reg[[#This Row],[HCCP3]]</f>
        <v>5</v>
      </c>
      <c r="ID68" s="15">
        <f>Reg[[#This Row],[HCCP4]]</f>
        <v>6</v>
      </c>
      <c r="IE68" s="15">
        <f>Reg[[#This Row],[HCCP5]]</f>
        <v>3</v>
      </c>
      <c r="IF68" s="15">
        <f>Reg[[#This Row],[HCCP6]]</f>
        <v>2</v>
      </c>
      <c r="IG68" s="15">
        <f>Reg[[#This Row],[HCCP7]]</f>
        <v>4</v>
      </c>
      <c r="IH68" s="15">
        <f>Reg[[#This Row],[HCCP8]]</f>
        <v>3</v>
      </c>
      <c r="II68" s="15">
        <f>Reg[[#This Row],[HCCP9]]</f>
        <v>4</v>
      </c>
      <c r="IJ68" s="15">
        <f>Reg[[#This Row],[HCCP10]]</f>
        <v>6</v>
      </c>
      <c r="IK68" s="15">
        <f>Reg[[#This Row],[HCCP11]]</f>
        <v>8</v>
      </c>
      <c r="IL68" s="15">
        <f>Reg[[#This Row],[HCCP12]]</f>
        <v>11</v>
      </c>
      <c r="IM68" s="15">
        <f>Reg[[#This Row],[HCCP13]]</f>
        <v>8</v>
      </c>
      <c r="IN68" s="15">
        <f>Reg[[#This Row],[HCCP14]]</f>
        <v>6</v>
      </c>
      <c r="IO68" s="15">
        <f>Reg[[#This Row],[HCCP15]]</f>
        <v>10</v>
      </c>
      <c r="IP68" s="15">
        <f>Reg[[#This Row],[HCCP16]]</f>
        <v>11</v>
      </c>
      <c r="IQ68" s="15">
        <f>Reg[[#This Row],[HCCP17]]</f>
        <v>10</v>
      </c>
      <c r="IR68" s="15">
        <f>Reg[[#This Row],[HCCP18]]</f>
        <v>12</v>
      </c>
      <c r="IS68" s="15">
        <f>Reg[[#This Row],[HCCP19]]</f>
        <v>16</v>
      </c>
      <c r="IT68" s="15">
        <f>Reg[[#This Row],[HCCP20]]</f>
        <v>17</v>
      </c>
      <c r="IU68" s="15">
        <f>Reg[[#This Row],[HCCP21]]</f>
        <v>16</v>
      </c>
      <c r="IV68" s="15">
        <f>Reg[[#This Row],[HCCP22]]</f>
        <v>16</v>
      </c>
      <c r="IW68" s="15">
        <f>Reg[[#This Row],[HCCP23]]</f>
        <v>18</v>
      </c>
      <c r="IX68" s="15">
        <f>Reg[[#This Row],[HCCP24]]</f>
        <v>14</v>
      </c>
      <c r="IY68" s="15">
        <f>Reg[[#This Row],[HCCP25]]</f>
        <v>16</v>
      </c>
      <c r="IZ68" s="15">
        <f>Reg[[#This Row],[HCCP26]]</f>
        <v>13</v>
      </c>
      <c r="JA68" s="15">
        <f>Reg[[#This Row],[HCCP27]]</f>
        <v>15</v>
      </c>
      <c r="JB68" s="15">
        <f>Sug0.2[[#This Row],[HCCP2]]</f>
        <v>6</v>
      </c>
      <c r="JC68" s="15">
        <f>Sug0.2[[#This Row],[HCCP3]]</f>
        <v>5</v>
      </c>
      <c r="JD68" s="15">
        <f>Sug0.2[[#This Row],[HCCP4]]</f>
        <v>6</v>
      </c>
      <c r="JE68" s="15">
        <f>Sug0.2[[#This Row],[HCCP5]]</f>
        <v>3</v>
      </c>
      <c r="JF68" s="15">
        <f>Sug0.2[[#This Row],[HCCP6]]</f>
        <v>2</v>
      </c>
      <c r="JG68" s="15">
        <f>Sug0.2[[#This Row],[HCCP7]]</f>
        <v>3</v>
      </c>
      <c r="JH68" s="15">
        <f>Sug0.2[[#This Row],[HCCP8]]</f>
        <v>3</v>
      </c>
      <c r="JI68" s="15">
        <f>Sug0.2[[#This Row],[HCCP9]]</f>
        <v>4</v>
      </c>
      <c r="JJ68" s="15">
        <f>Sug0.2[[#This Row],[HCCP10]]</f>
        <v>6</v>
      </c>
      <c r="JK68" s="15">
        <f>Sug0.2[[#This Row],[HCCP11]]</f>
        <v>8</v>
      </c>
      <c r="JL68" s="15">
        <f>Sug0.2[[#This Row],[HCCP12]]</f>
        <v>11</v>
      </c>
      <c r="JM68" s="15">
        <f>Sug0.2[[#This Row],[HCCP13]]</f>
        <v>7</v>
      </c>
      <c r="JN68" s="15">
        <f>Sug0.2[[#This Row],[HCCP14]]</f>
        <v>5</v>
      </c>
      <c r="JO68" s="15">
        <f>Sug0.2[[#This Row],[HCCP15]]</f>
        <v>9</v>
      </c>
      <c r="JP68" s="15">
        <f>Sug0.2[[#This Row],[HCCP16]]</f>
        <v>9</v>
      </c>
      <c r="JQ68" s="15">
        <f>Sug0.2[[#This Row],[HCCP17]]</f>
        <v>10</v>
      </c>
      <c r="JR68" s="15">
        <f>Sug0.2[[#This Row],[HCCP18]]</f>
        <v>12</v>
      </c>
      <c r="JS68" s="15">
        <f>Sug0.2[[#This Row],[HCCP19]]</f>
        <v>15</v>
      </c>
      <c r="JT68" s="15">
        <f>Sug0.2[[#This Row],[HCCP20]]</f>
        <v>14</v>
      </c>
      <c r="JU68" s="15">
        <f>Sug0.2[[#This Row],[HCCP21]]</f>
        <v>14</v>
      </c>
      <c r="JV68" s="15">
        <f>Sug0.2[[#This Row],[HCCP22]]</f>
        <v>15</v>
      </c>
      <c r="JW68" s="15">
        <f>Sug0.2[[#This Row],[HCCP23]]</f>
        <v>17</v>
      </c>
      <c r="JX68" s="15">
        <f>Sug0.2[[#This Row],[HCCP24]]</f>
        <v>13</v>
      </c>
      <c r="JY68" s="15">
        <f>Sug0.2[[#This Row],[HCCP25]]</f>
        <v>14</v>
      </c>
      <c r="JZ68" s="15">
        <f>Sug0.2[[#This Row],[HCCP26]]</f>
        <v>13</v>
      </c>
      <c r="KA68" s="15">
        <f>Sug0.2[[#This Row],[HCCP27]]</f>
        <v>11</v>
      </c>
      <c r="KB68" s="15">
        <f>Sug0.5[[#This Row],[HCCP2]]</f>
        <v>6</v>
      </c>
      <c r="KC68" s="15">
        <f>Sug0.5[[#This Row],[HCCP3]]</f>
        <v>5</v>
      </c>
      <c r="KD68" s="15">
        <f>Sug0.5[[#This Row],[HCCP4]]</f>
        <v>6</v>
      </c>
      <c r="KE68" s="15">
        <f>Sug0.5[[#This Row],[HCCP5]]</f>
        <v>3</v>
      </c>
      <c r="KF68" s="15">
        <f>Sug0.5[[#This Row],[HCCP6]]</f>
        <v>1</v>
      </c>
      <c r="KG68" s="15">
        <f>Sug0.5[[#This Row],[HCCP7]]</f>
        <v>2</v>
      </c>
      <c r="KH68" s="15">
        <f>Sug0.5[[#This Row],[HCCP8]]</f>
        <v>3</v>
      </c>
      <c r="KI68" s="15">
        <f>Sug0.5[[#This Row],[HCCP9]]</f>
        <v>4</v>
      </c>
      <c r="KJ68" s="15">
        <f>Sug0.5[[#This Row],[HCCP10]]</f>
        <v>6</v>
      </c>
      <c r="KK68" s="15">
        <f>Sug0.5[[#This Row],[HCCP11]]</f>
        <v>8</v>
      </c>
      <c r="KL68" s="15">
        <f>Sug0.5[[#This Row],[HCCP12]]</f>
        <v>11</v>
      </c>
      <c r="KM68" s="15">
        <f>Sug0.5[[#This Row],[HCCP13]]</f>
        <v>7</v>
      </c>
      <c r="KN68" s="15">
        <f>Sug0.5[[#This Row],[HCCP14]]</f>
        <v>4</v>
      </c>
      <c r="KO68" s="15">
        <f>Sug0.5[[#This Row],[HCCP15]]</f>
        <v>8</v>
      </c>
      <c r="KP68" s="15">
        <f>Sug0.5[[#This Row],[HCCP16]]</f>
        <v>8</v>
      </c>
      <c r="KQ68" s="15">
        <f>Sug0.5[[#This Row],[HCCP17]]</f>
        <v>10</v>
      </c>
      <c r="KR68" s="15">
        <f>Sug0.5[[#This Row],[HCCP18]]</f>
        <v>11</v>
      </c>
      <c r="KS68" s="15">
        <f>Sug0.5[[#This Row],[HCCP19]]</f>
        <v>15</v>
      </c>
      <c r="KT68" s="15">
        <f>Sug0.5[[#This Row],[HCCP20]]</f>
        <v>12</v>
      </c>
      <c r="KU68" s="15">
        <f>Sug0.5[[#This Row],[HCCP21]]</f>
        <v>13</v>
      </c>
      <c r="KV68" s="15">
        <f>Sug0.5[[#This Row],[HCCP22]]</f>
        <v>13</v>
      </c>
      <c r="KW68" s="15">
        <f>Sug0.5[[#This Row],[HCCP23]]</f>
        <v>17</v>
      </c>
      <c r="KX68" s="15">
        <f>Sug0.5[[#This Row],[HCCP24]]</f>
        <v>12</v>
      </c>
      <c r="KY68" s="15">
        <f>Sug0.5[[#This Row],[HCCP25]]</f>
        <v>14</v>
      </c>
      <c r="KZ68" s="15">
        <f>Sug0.5[[#This Row],[HCCP26]]</f>
        <v>11</v>
      </c>
      <c r="LA68" s="15">
        <f>Sug0.5[[#This Row],[HCCP27]]</f>
        <v>8</v>
      </c>
      <c r="LB68" s="15">
        <f>Reg[[#This Row],[CHDP2]]</f>
        <v>1497</v>
      </c>
      <c r="LC68" s="15">
        <f>Reg[[#This Row],[CHDP3]]</f>
        <v>1556</v>
      </c>
      <c r="LD68" s="15">
        <f>Reg[[#This Row],[CHDP4]]</f>
        <v>1601</v>
      </c>
      <c r="LE68" s="15">
        <f>Reg[[#This Row],[CHDP5]]</f>
        <v>1646</v>
      </c>
      <c r="LF68" s="15">
        <f>Reg[[#This Row],[CHDP6]]</f>
        <v>1714</v>
      </c>
      <c r="LG68" s="15">
        <f>Reg[[#This Row],[CHDP7]]</f>
        <v>1794</v>
      </c>
      <c r="LH68" s="15">
        <f>Reg[[#This Row],[CHDP8]]</f>
        <v>1884</v>
      </c>
      <c r="LI68" s="15">
        <f>Reg[[#This Row],[CHDP9]]</f>
        <v>1911</v>
      </c>
      <c r="LJ68" s="15">
        <f>Reg[[#This Row],[CHDP10]]</f>
        <v>1977</v>
      </c>
      <c r="LK68" s="15">
        <f>Reg[[#This Row],[CHDP11]]</f>
        <v>2008</v>
      </c>
      <c r="LL68" s="15">
        <f>Reg[[#This Row],[CHDP12]]</f>
        <v>2059</v>
      </c>
      <c r="LM68" s="15">
        <f>Reg[[#This Row],[CHDP13]]</f>
        <v>2104</v>
      </c>
      <c r="LN68" s="15">
        <f>Reg[[#This Row],[CHDP14]]</f>
        <v>2159</v>
      </c>
      <c r="LO68" s="15">
        <f>Reg[[#This Row],[CHDP15]]</f>
        <v>2251</v>
      </c>
      <c r="LP68" s="15">
        <f>Reg[[#This Row],[CHDP16]]</f>
        <v>2308</v>
      </c>
      <c r="LQ68" s="15">
        <f>Reg[[#This Row],[CHDP17]]</f>
        <v>2343</v>
      </c>
      <c r="LR68" s="15">
        <f>Reg[[#This Row],[CHDP18]]</f>
        <v>2383</v>
      </c>
      <c r="LS68" s="15">
        <f>Reg[[#This Row],[CHDP19]]</f>
        <v>2463</v>
      </c>
      <c r="LT68" s="15">
        <f>Reg[[#This Row],[CHDP20]]</f>
        <v>2497</v>
      </c>
      <c r="LU68" s="15">
        <f>Reg[[#This Row],[CHDP21]]</f>
        <v>2581</v>
      </c>
      <c r="LV68" s="15">
        <f>Reg[[#This Row],[CHDP22]]</f>
        <v>2658</v>
      </c>
      <c r="LW68" s="15">
        <f>Reg[[#This Row],[CHDP23]]</f>
        <v>2707</v>
      </c>
      <c r="LX68" s="15">
        <f>Reg[[#This Row],[CHDP24]]</f>
        <v>2771</v>
      </c>
      <c r="LY68" s="15">
        <f>Reg[[#This Row],[CHDP25]]</f>
        <v>2857</v>
      </c>
      <c r="LZ68" s="15">
        <f>Reg[[#This Row],[CHDP26]]</f>
        <v>2934</v>
      </c>
      <c r="MA68" s="15">
        <f>Reg[[#This Row],[CHDP27]]</f>
        <v>2979</v>
      </c>
      <c r="MB68" s="15">
        <f>Sug0.2[[#This Row],[CHDP2]]</f>
        <v>1497</v>
      </c>
      <c r="MC68" s="15">
        <f>Sug0.2[[#This Row],[CHDP3]]</f>
        <v>1556</v>
      </c>
      <c r="MD68" s="15">
        <f>Sug0.2[[#This Row],[CHDP4]]</f>
        <v>1601</v>
      </c>
      <c r="ME68" s="15">
        <f>Sug0.2[[#This Row],[CHDP5]]</f>
        <v>1644</v>
      </c>
      <c r="MF68" s="15">
        <f>Sug0.2[[#This Row],[CHDP6]]</f>
        <v>1709</v>
      </c>
      <c r="MG68" s="15">
        <f>Sug0.2[[#This Row],[CHDP7]]</f>
        <v>1787</v>
      </c>
      <c r="MH68" s="15">
        <f>Sug0.2[[#This Row],[CHDP8]]</f>
        <v>1876</v>
      </c>
      <c r="MI68" s="15">
        <f>Sug0.2[[#This Row],[CHDP9]]</f>
        <v>1904</v>
      </c>
      <c r="MJ68" s="15">
        <f>Sug0.2[[#This Row],[CHDP10]]</f>
        <v>1968</v>
      </c>
      <c r="MK68" s="15">
        <f>Sug0.2[[#This Row],[CHDP11]]</f>
        <v>1999</v>
      </c>
      <c r="ML68" s="15">
        <f>Sug0.2[[#This Row],[CHDP12]]</f>
        <v>2049</v>
      </c>
      <c r="MM68" s="15">
        <f>Sug0.2[[#This Row],[CHDP13]]</f>
        <v>2092</v>
      </c>
      <c r="MN68" s="15">
        <f>Sug0.2[[#This Row],[CHDP14]]</f>
        <v>2145</v>
      </c>
      <c r="MO68" s="15">
        <f>Sug0.2[[#This Row],[CHDP15]]</f>
        <v>2235</v>
      </c>
      <c r="MP68" s="15">
        <f>Sug0.2[[#This Row],[CHDP16]]</f>
        <v>2292</v>
      </c>
      <c r="MQ68" s="15">
        <f>Sug0.2[[#This Row],[CHDP17]]</f>
        <v>2326</v>
      </c>
      <c r="MR68" s="15">
        <f>Sug0.2[[#This Row],[CHDP18]]</f>
        <v>2363</v>
      </c>
      <c r="MS68" s="15">
        <f>Sug0.2[[#This Row],[CHDP19]]</f>
        <v>2444</v>
      </c>
      <c r="MT68" s="15">
        <f>Sug0.2[[#This Row],[CHDP20]]</f>
        <v>2478</v>
      </c>
      <c r="MU68" s="15">
        <f>Sug0.2[[#This Row],[CHDP21]]</f>
        <v>2560</v>
      </c>
      <c r="MV68" s="15">
        <f>Sug0.2[[#This Row],[CHDP22]]</f>
        <v>2634</v>
      </c>
      <c r="MW68" s="15">
        <f>Sug0.2[[#This Row],[CHDP23]]</f>
        <v>2680</v>
      </c>
      <c r="MX68" s="15">
        <f>Sug0.2[[#This Row],[CHDP24]]</f>
        <v>2746</v>
      </c>
      <c r="MY68" s="15">
        <f>Sug0.2[[#This Row],[CHDP25]]</f>
        <v>2828</v>
      </c>
      <c r="MZ68" s="15">
        <f>Sug0.2[[#This Row],[CHDP26]]</f>
        <v>2908</v>
      </c>
      <c r="NA68" s="15">
        <f>Sug0.2[[#This Row],[CHDP27]]</f>
        <v>2952</v>
      </c>
      <c r="NB68" s="15">
        <f>Sug0.5[[#This Row],[CHDP2]]</f>
        <v>1497</v>
      </c>
      <c r="NC68" s="15">
        <f>Sug0.5[[#This Row],[CHDP3]]</f>
        <v>1556</v>
      </c>
      <c r="ND68" s="15">
        <f>Sug0.5[[#This Row],[CHDP4]]</f>
        <v>1601</v>
      </c>
      <c r="NE68" s="15">
        <f>Sug0.5[[#This Row],[CHDP5]]</f>
        <v>1641</v>
      </c>
      <c r="NF68" s="15">
        <f>Sug0.5[[#This Row],[CHDP6]]</f>
        <v>1704</v>
      </c>
      <c r="NG68" s="15">
        <f>Sug0.5[[#This Row],[CHDP7]]</f>
        <v>1779</v>
      </c>
      <c r="NH68" s="15">
        <f>Sug0.5[[#This Row],[CHDP8]]</f>
        <v>1866</v>
      </c>
      <c r="NI68" s="15">
        <f>Sug0.5[[#This Row],[CHDP9]]</f>
        <v>1892</v>
      </c>
      <c r="NJ68" s="15">
        <f>Sug0.5[[#This Row],[CHDP10]]</f>
        <v>1950</v>
      </c>
      <c r="NK68" s="15">
        <f>Sug0.5[[#This Row],[CHDP11]]</f>
        <v>1977</v>
      </c>
      <c r="NL68" s="15">
        <f>Sug0.5[[#This Row],[CHDP12]]</f>
        <v>2024</v>
      </c>
      <c r="NM68" s="15">
        <f>Sug0.5[[#This Row],[CHDP13]]</f>
        <v>2066</v>
      </c>
      <c r="NN68" s="15">
        <f>Sug0.5[[#This Row],[CHDP14]]</f>
        <v>2114</v>
      </c>
      <c r="NO68" s="15">
        <f>Sug0.5[[#This Row],[CHDP15]]</f>
        <v>2194</v>
      </c>
      <c r="NP68" s="15">
        <f>Sug0.5[[#This Row],[CHDP16]]</f>
        <v>2253</v>
      </c>
      <c r="NQ68" s="15">
        <f>Sug0.5[[#This Row],[CHDP17]]</f>
        <v>2279</v>
      </c>
      <c r="NR68" s="15">
        <f>Sug0.5[[#This Row],[CHDP18]]</f>
        <v>2316</v>
      </c>
      <c r="NS68" s="15">
        <f>Sug0.5[[#This Row],[CHDP19]]</f>
        <v>2393</v>
      </c>
      <c r="NT68" s="15">
        <f>Sug0.5[[#This Row],[CHDP20]]</f>
        <v>2420</v>
      </c>
      <c r="NU68" s="15">
        <f>Sug0.5[[#This Row],[CHDP21]]</f>
        <v>2500</v>
      </c>
      <c r="NV68" s="15">
        <f>Sug0.5[[#This Row],[CHDP22]]</f>
        <v>2578</v>
      </c>
      <c r="NW68" s="15">
        <f>Sug0.5[[#This Row],[CHDP23]]</f>
        <v>2619</v>
      </c>
      <c r="NX68" s="15">
        <f>Sug0.5[[#This Row],[CHDP24]]</f>
        <v>2685</v>
      </c>
      <c r="NY68" s="15">
        <f>Sug0.5[[#This Row],[CHDP25]]</f>
        <v>2758</v>
      </c>
      <c r="NZ68" s="15">
        <f>Sug0.5[[#This Row],[CHDP26]]</f>
        <v>2832</v>
      </c>
      <c r="OA68" s="15">
        <f>Sug0.5[[#This Row],[CHDP27]]</f>
        <v>2866</v>
      </c>
      <c r="OB68" s="15">
        <f>Reg[[#This Row],[T2DP2]]</f>
        <v>2119</v>
      </c>
      <c r="OC68" s="15">
        <f>Reg[[#This Row],[T2DP3]]</f>
        <v>2277</v>
      </c>
      <c r="OD68" s="15">
        <f>Reg[[#This Row],[T2DP4]]</f>
        <v>2422</v>
      </c>
      <c r="OE68" s="15">
        <f>Reg[[#This Row],[T2DP5]]</f>
        <v>2580</v>
      </c>
      <c r="OF68" s="15">
        <f>Reg[[#This Row],[T2DP6]]</f>
        <v>2772</v>
      </c>
      <c r="OG68" s="15">
        <f>Reg[[#This Row],[T2DP7]]</f>
        <v>2948</v>
      </c>
      <c r="OH68" s="15">
        <f>Reg[[#This Row],[T2DP8]]</f>
        <v>3094</v>
      </c>
      <c r="OI68" s="15">
        <f>Reg[[#This Row],[T2DP9]]</f>
        <v>3290</v>
      </c>
      <c r="OJ68" s="15">
        <f>Reg[[#This Row],[T2DP10]]</f>
        <v>3461</v>
      </c>
      <c r="OK68" s="15">
        <f>Reg[[#This Row],[T2DP11]]</f>
        <v>3589</v>
      </c>
      <c r="OL68" s="15">
        <f>Reg[[#This Row],[T2DP12]]</f>
        <v>3729</v>
      </c>
      <c r="OM68" s="15">
        <f>Reg[[#This Row],[T2DP13]]</f>
        <v>3868</v>
      </c>
      <c r="ON68" s="15">
        <f>Reg[[#This Row],[T2DP14]]</f>
        <v>4006</v>
      </c>
      <c r="OO68" s="15">
        <f>Reg[[#This Row],[T2DP15]]</f>
        <v>4122</v>
      </c>
      <c r="OP68" s="15">
        <f>Reg[[#This Row],[T2DP16]]</f>
        <v>4235</v>
      </c>
      <c r="OQ68" s="15">
        <f>Reg[[#This Row],[T2DP17]]</f>
        <v>4316</v>
      </c>
      <c r="OR68" s="15">
        <f>Reg[[#This Row],[T2DP18]]</f>
        <v>4409</v>
      </c>
      <c r="OS68" s="15">
        <f>Reg[[#This Row],[T2DP19]]</f>
        <v>4511</v>
      </c>
      <c r="OT68" s="15">
        <f>Reg[[#This Row],[T2DP20]]</f>
        <v>4586</v>
      </c>
      <c r="OU68" s="15">
        <f>Reg[[#This Row],[T2DP21]]</f>
        <v>4721</v>
      </c>
      <c r="OV68" s="15">
        <f>Reg[[#This Row],[T2DP22]]</f>
        <v>4817</v>
      </c>
      <c r="OW68" s="15">
        <f>Reg[[#This Row],[T2DP23]]</f>
        <v>4907</v>
      </c>
      <c r="OX68" s="15">
        <f>Reg[[#This Row],[T2DP24]]</f>
        <v>5003</v>
      </c>
      <c r="OY68" s="15">
        <f>Reg[[#This Row],[T2DP25]]</f>
        <v>5135</v>
      </c>
      <c r="OZ68" s="15">
        <f>Reg[[#This Row],[T2DP26]]</f>
        <v>5189</v>
      </c>
      <c r="PA68" s="15">
        <f>Reg[[#This Row],[T2DP27]]</f>
        <v>5245</v>
      </c>
      <c r="PB68" s="15">
        <f>Sug0.2[[#This Row],[T2DP2]]</f>
        <v>2119</v>
      </c>
      <c r="PC68" s="15">
        <f>Sug0.2[[#This Row],[T2DP3]]</f>
        <v>2277</v>
      </c>
      <c r="PD68" s="15">
        <f>Sug0.2[[#This Row],[T2DP4]]</f>
        <v>2421</v>
      </c>
      <c r="PE68" s="15">
        <f>Sug0.2[[#This Row],[T2DP5]]</f>
        <v>2578</v>
      </c>
      <c r="PF68" s="15">
        <f>Sug0.2[[#This Row],[T2DP6]]</f>
        <v>2768</v>
      </c>
      <c r="PG68" s="15">
        <f>Sug0.2[[#This Row],[T2DP7]]</f>
        <v>2943</v>
      </c>
      <c r="PH68" s="15">
        <f>Sug0.2[[#This Row],[T2DP8]]</f>
        <v>3085</v>
      </c>
      <c r="PI68" s="15">
        <f>Sug0.2[[#This Row],[T2DP9]]</f>
        <v>3281</v>
      </c>
      <c r="PJ68" s="15">
        <f>Sug0.2[[#This Row],[T2DP10]]</f>
        <v>3451</v>
      </c>
      <c r="PK68" s="15">
        <f>Sug0.2[[#This Row],[T2DP11]]</f>
        <v>3575</v>
      </c>
      <c r="PL68" s="15">
        <f>Sug0.2[[#This Row],[T2DP12]]</f>
        <v>3710</v>
      </c>
      <c r="PM68" s="15">
        <f>Sug0.2[[#This Row],[T2DP13]]</f>
        <v>3846</v>
      </c>
      <c r="PN68" s="15">
        <f>Sug0.2[[#This Row],[T2DP14]]</f>
        <v>3981</v>
      </c>
      <c r="PO68" s="15">
        <f>Sug0.2[[#This Row],[T2DP15]]</f>
        <v>4094</v>
      </c>
      <c r="PP68" s="15">
        <f>Sug0.2[[#This Row],[T2DP16]]</f>
        <v>4203</v>
      </c>
      <c r="PQ68" s="15">
        <f>Sug0.2[[#This Row],[T2DP17]]</f>
        <v>4287</v>
      </c>
      <c r="PR68" s="15">
        <f>Sug0.2[[#This Row],[T2DP18]]</f>
        <v>4374</v>
      </c>
      <c r="PS68" s="15">
        <f>Sug0.2[[#This Row],[T2DP19]]</f>
        <v>4467</v>
      </c>
      <c r="PT68" s="15">
        <f>Sug0.2[[#This Row],[T2DP20]]</f>
        <v>4531</v>
      </c>
      <c r="PU68" s="15">
        <f>Sug0.2[[#This Row],[T2DP21]]</f>
        <v>4664</v>
      </c>
      <c r="PV68" s="15">
        <f>Sug0.2[[#This Row],[T2DP22]]</f>
        <v>4755</v>
      </c>
      <c r="PW68" s="15">
        <f>Sug0.2[[#This Row],[T2DP23]]</f>
        <v>4844</v>
      </c>
      <c r="PX68" s="15">
        <f>Sug0.2[[#This Row],[T2DP24]]</f>
        <v>4937</v>
      </c>
      <c r="PY68" s="15">
        <f>Sug0.2[[#This Row],[T2DP25]]</f>
        <v>5063</v>
      </c>
      <c r="PZ68" s="15">
        <f>Sug0.2[[#This Row],[T2DP26]]</f>
        <v>5117</v>
      </c>
      <c r="QA68" s="15">
        <f>Sug0.2[[#This Row],[T2DP27]]</f>
        <v>5168</v>
      </c>
      <c r="QB68" s="15">
        <f>Sug0.5[[#This Row],[T2DP2]]</f>
        <v>2119</v>
      </c>
      <c r="QC68" s="15">
        <f>Sug0.5[[#This Row],[T2DP3]]</f>
        <v>2277</v>
      </c>
      <c r="QD68" s="15">
        <f>Sug0.5[[#This Row],[T2DP4]]</f>
        <v>2420</v>
      </c>
      <c r="QE68" s="15">
        <f>Sug0.5[[#This Row],[T2DP5]]</f>
        <v>2576</v>
      </c>
      <c r="QF68" s="15">
        <f>Sug0.5[[#This Row],[T2DP6]]</f>
        <v>2762</v>
      </c>
      <c r="QG68" s="15">
        <f>Sug0.5[[#This Row],[T2DP7]]</f>
        <v>2937</v>
      </c>
      <c r="QH68" s="15">
        <f>Sug0.5[[#This Row],[T2DP8]]</f>
        <v>3074</v>
      </c>
      <c r="QI68" s="15">
        <f>Sug0.5[[#This Row],[T2DP9]]</f>
        <v>3263</v>
      </c>
      <c r="QJ68" s="15">
        <f>Sug0.5[[#This Row],[T2DP10]]</f>
        <v>3430</v>
      </c>
      <c r="QK68" s="15">
        <f>Sug0.5[[#This Row],[T2DP11]]</f>
        <v>3550</v>
      </c>
      <c r="QL68" s="15">
        <f>Sug0.5[[#This Row],[T2DP12]]</f>
        <v>3679</v>
      </c>
      <c r="QM68" s="15">
        <f>Sug0.5[[#This Row],[T2DP13]]</f>
        <v>3810</v>
      </c>
      <c r="QN68" s="15">
        <f>Sug0.5[[#This Row],[T2DP14]]</f>
        <v>3939</v>
      </c>
      <c r="QO68" s="15">
        <f>Sug0.5[[#This Row],[T2DP15]]</f>
        <v>4046</v>
      </c>
      <c r="QP68" s="15">
        <f>Sug0.5[[#This Row],[T2DP16]]</f>
        <v>4152</v>
      </c>
      <c r="QQ68" s="15">
        <f>Sug0.5[[#This Row],[T2DP17]]</f>
        <v>4229</v>
      </c>
      <c r="QR68" s="15">
        <f>Sug0.5[[#This Row],[T2DP18]]</f>
        <v>4310</v>
      </c>
      <c r="QS68" s="15">
        <f>Sug0.5[[#This Row],[T2DP19]]</f>
        <v>4398</v>
      </c>
      <c r="QT68" s="15">
        <f>Sug0.5[[#This Row],[T2DP20]]</f>
        <v>4449</v>
      </c>
      <c r="QU68" s="15">
        <f>Sug0.5[[#This Row],[T2DP21]]</f>
        <v>4577</v>
      </c>
      <c r="QV68" s="15">
        <f>Sug0.5[[#This Row],[T2DP22]]</f>
        <v>4656</v>
      </c>
      <c r="QW68" s="15">
        <f>Sug0.5[[#This Row],[T2DP23]]</f>
        <v>4729</v>
      </c>
      <c r="QX68" s="15">
        <f>Sug0.5[[#This Row],[T2DP24]]</f>
        <v>4810</v>
      </c>
      <c r="QY68" s="15">
        <f>Sug0.5[[#This Row],[T2DP25]]</f>
        <v>4926</v>
      </c>
      <c r="QZ68" s="15">
        <f>Sug0.5[[#This Row],[T2DP26]]</f>
        <v>4978</v>
      </c>
      <c r="RA68" s="15">
        <f>Sug0.5[[#This Row],[T2DP27]]</f>
        <v>5016</v>
      </c>
      <c r="RB68" s="15">
        <f>Reg[[#This Row],[OVEP2]]</f>
        <v>7438</v>
      </c>
      <c r="RC68" s="15">
        <f>Reg[[#This Row],[OVEP3]]</f>
        <v>7884</v>
      </c>
      <c r="RD68" s="15">
        <f>Reg[[#This Row],[OVEP4]]</f>
        <v>8166</v>
      </c>
      <c r="RE68" s="15">
        <f>Reg[[#This Row],[OVEP5]]</f>
        <v>8491</v>
      </c>
      <c r="RF68" s="15">
        <f>Reg[[#This Row],[OVEP6]]</f>
        <v>8710</v>
      </c>
      <c r="RG68" s="15">
        <f>Reg[[#This Row],[OVEP7]]</f>
        <v>8864</v>
      </c>
      <c r="RH68" s="15">
        <f>Reg[[#This Row],[OVEP8]]</f>
        <v>8989</v>
      </c>
      <c r="RI68" s="15">
        <f>Reg[[#This Row],[OVEP9]]</f>
        <v>9164</v>
      </c>
      <c r="RJ68" s="15">
        <f>Reg[[#This Row],[OVEP10]]</f>
        <v>9379</v>
      </c>
      <c r="RK68" s="15">
        <f>Reg[[#This Row],[OVEP11]]</f>
        <v>9535</v>
      </c>
      <c r="RL68" s="15">
        <f>Reg[[#This Row],[OVEP12]]</f>
        <v>9670</v>
      </c>
      <c r="RM68" s="15">
        <f>Reg[[#This Row],[OVEP13]]</f>
        <v>9685</v>
      </c>
      <c r="RN68" s="15">
        <f>Reg[[#This Row],[OVEP14]]</f>
        <v>9693</v>
      </c>
      <c r="RO68" s="15">
        <f>Reg[[#This Row],[OVEP15]]</f>
        <v>9701</v>
      </c>
      <c r="RP68" s="15">
        <f>Reg[[#This Row],[OVEP16]]</f>
        <v>9770</v>
      </c>
      <c r="RQ68" s="15">
        <f>Reg[[#This Row],[OVEP17]]</f>
        <v>9863</v>
      </c>
      <c r="RR68" s="15">
        <f>Reg[[#This Row],[OVEP18]]</f>
        <v>9892</v>
      </c>
      <c r="RS68" s="15">
        <f>Reg[[#This Row],[OVEP19]]</f>
        <v>10044</v>
      </c>
      <c r="RT68" s="15">
        <f>Reg[[#This Row],[OVEP20]]</f>
        <v>10041</v>
      </c>
      <c r="RU68" s="15">
        <f>Reg[[#This Row],[OVEP21]]</f>
        <v>10106</v>
      </c>
      <c r="RV68" s="15">
        <f>Reg[[#This Row],[OVEP22]]</f>
        <v>10087</v>
      </c>
      <c r="RW68" s="15">
        <f>Reg[[#This Row],[OVEP23]]</f>
        <v>10105</v>
      </c>
      <c r="RX68" s="15">
        <f>Reg[[#This Row],[OVEP24]]</f>
        <v>10122</v>
      </c>
      <c r="RY68" s="15">
        <f>Reg[[#This Row],[OVEP25]]</f>
        <v>10187</v>
      </c>
      <c r="RZ68" s="15">
        <f>Reg[[#This Row],[OVEP26]]</f>
        <v>10213</v>
      </c>
      <c r="SA68" s="15">
        <f>Reg[[#This Row],[OVEP27]]</f>
        <v>10281</v>
      </c>
      <c r="SB68" s="15">
        <f>Sug0.2[[#This Row],[OVEP2]]</f>
        <v>7438</v>
      </c>
      <c r="SC68" s="15">
        <f>Sug0.2[[#This Row],[OVEP3]]</f>
        <v>7843</v>
      </c>
      <c r="SD68" s="15">
        <f>Sug0.2[[#This Row],[OVEP4]]</f>
        <v>8106</v>
      </c>
      <c r="SE68" s="15">
        <f>Sug0.2[[#This Row],[OVEP5]]</f>
        <v>8411</v>
      </c>
      <c r="SF68" s="15">
        <f>Sug0.2[[#This Row],[OVEP6]]</f>
        <v>8622</v>
      </c>
      <c r="SG68" s="15">
        <f>Sug0.2[[#This Row],[OVEP7]]</f>
        <v>8753</v>
      </c>
      <c r="SH68" s="15">
        <f>Sug0.2[[#This Row],[OVEP8]]</f>
        <v>8891</v>
      </c>
      <c r="SI68" s="15">
        <f>Sug0.2[[#This Row],[OVEP9]]</f>
        <v>9073</v>
      </c>
      <c r="SJ68" s="15">
        <f>Sug0.2[[#This Row],[OVEP10]]</f>
        <v>9282</v>
      </c>
      <c r="SK68" s="15">
        <f>Sug0.2[[#This Row],[OVEP11]]</f>
        <v>9438</v>
      </c>
      <c r="SL68" s="15">
        <f>Sug0.2[[#This Row],[OVEP12]]</f>
        <v>9571</v>
      </c>
      <c r="SM68" s="15">
        <f>Sug0.2[[#This Row],[OVEP13]]</f>
        <v>9598</v>
      </c>
      <c r="SN68" s="15">
        <f>Sug0.2[[#This Row],[OVEP14]]</f>
        <v>9604</v>
      </c>
      <c r="SO68" s="15">
        <f>Sug0.2[[#This Row],[OVEP15]]</f>
        <v>9608</v>
      </c>
      <c r="SP68" s="15">
        <f>Sug0.2[[#This Row],[OVEP16]]</f>
        <v>9674</v>
      </c>
      <c r="SQ68" s="15">
        <f>Sug0.2[[#This Row],[OVEP17]]</f>
        <v>9774</v>
      </c>
      <c r="SR68" s="15">
        <f>Sug0.2[[#This Row],[OVEP18]]</f>
        <v>9805</v>
      </c>
      <c r="SS68" s="15">
        <f>Sug0.2[[#This Row],[OVEP19]]</f>
        <v>9962</v>
      </c>
      <c r="ST68" s="15">
        <f>Sug0.2[[#This Row],[OVEP20]]</f>
        <v>9952</v>
      </c>
      <c r="SU68" s="15">
        <f>Sug0.2[[#This Row],[OVEP21]]</f>
        <v>10032</v>
      </c>
      <c r="SV68" s="15">
        <f>Sug0.2[[#This Row],[OVEP22]]</f>
        <v>10008</v>
      </c>
      <c r="SW68" s="15">
        <f>Sug0.2[[#This Row],[OVEP23]]</f>
        <v>10034</v>
      </c>
      <c r="SX68" s="15">
        <f>Sug0.2[[#This Row],[OVEP24]]</f>
        <v>10075</v>
      </c>
      <c r="SY68" s="15">
        <f>Sug0.2[[#This Row],[OVEP25]]</f>
        <v>10171</v>
      </c>
      <c r="SZ68" s="15">
        <f>Sug0.2[[#This Row],[OVEP26]]</f>
        <v>10222</v>
      </c>
      <c r="TA68" s="15">
        <f>Sug0.2[[#This Row],[OVEP27]]</f>
        <v>10255</v>
      </c>
      <c r="TB68" s="15">
        <f>Sug0.5[[#This Row],[OVEP2]]</f>
        <v>7438</v>
      </c>
      <c r="TC68" s="15">
        <f>Sug0.5[[#This Row],[OVEP3]]</f>
        <v>7772</v>
      </c>
      <c r="TD68" s="15">
        <f>Sug0.5[[#This Row],[OVEP4]]</f>
        <v>7995</v>
      </c>
      <c r="TE68" s="15">
        <f>Sug0.5[[#This Row],[OVEP5]]</f>
        <v>8287</v>
      </c>
      <c r="TF68" s="15">
        <f>Sug0.5[[#This Row],[OVEP6]]</f>
        <v>8472</v>
      </c>
      <c r="TG68" s="15">
        <f>Sug0.5[[#This Row],[OVEP7]]</f>
        <v>8586</v>
      </c>
      <c r="TH68" s="15">
        <f>Sug0.5[[#This Row],[OVEP8]]</f>
        <v>8760</v>
      </c>
      <c r="TI68" s="15">
        <f>Sug0.5[[#This Row],[OVEP9]]</f>
        <v>8908</v>
      </c>
      <c r="TJ68" s="15">
        <f>Sug0.5[[#This Row],[OVEP10]]</f>
        <v>9132</v>
      </c>
      <c r="TK68" s="15">
        <f>Sug0.5[[#This Row],[OVEP11]]</f>
        <v>9254</v>
      </c>
      <c r="TL68" s="15">
        <f>Sug0.5[[#This Row],[OVEP12]]</f>
        <v>9347</v>
      </c>
      <c r="TM68" s="15">
        <f>Sug0.5[[#This Row],[OVEP13]]</f>
        <v>9389</v>
      </c>
      <c r="TN68" s="15">
        <f>Sug0.5[[#This Row],[OVEP14]]</f>
        <v>9430</v>
      </c>
      <c r="TO68" s="15">
        <f>Sug0.5[[#This Row],[OVEP15]]</f>
        <v>9442</v>
      </c>
      <c r="TP68" s="15">
        <f>Sug0.5[[#This Row],[OVEP16]]</f>
        <v>9502</v>
      </c>
      <c r="TQ68" s="15">
        <f>Sug0.5[[#This Row],[OVEP17]]</f>
        <v>9606</v>
      </c>
      <c r="TR68" s="15">
        <f>Sug0.5[[#This Row],[OVEP18]]</f>
        <v>9657</v>
      </c>
      <c r="TS68" s="15">
        <f>Sug0.5[[#This Row],[OVEP19]]</f>
        <v>9831</v>
      </c>
      <c r="TT68" s="15">
        <f>Sug0.5[[#This Row],[OVEP20]]</f>
        <v>9844</v>
      </c>
      <c r="TU68" s="15">
        <f>Sug0.5[[#This Row],[OVEP21]]</f>
        <v>9937</v>
      </c>
      <c r="TV68" s="15">
        <f>Sug0.5[[#This Row],[OVEP22]]</f>
        <v>9915</v>
      </c>
      <c r="TW68" s="15">
        <f>Sug0.5[[#This Row],[OVEP23]]</f>
        <v>9936</v>
      </c>
      <c r="TX68" s="15">
        <f>Sug0.5[[#This Row],[OVEP24]]</f>
        <v>9984</v>
      </c>
      <c r="TY68" s="15">
        <f>Sug0.5[[#This Row],[OVEP25]]</f>
        <v>10048</v>
      </c>
      <c r="TZ68" s="15">
        <f>Sug0.5[[#This Row],[OVEP26]]</f>
        <v>10107</v>
      </c>
      <c r="UA68" s="15">
        <f>Sug0.5[[#This Row],[OVEP27]]</f>
        <v>10141</v>
      </c>
      <c r="UB68" s="15">
        <f>Reg[[#This Row],[OBEP2]]</f>
        <v>8402</v>
      </c>
      <c r="UC68" s="15">
        <f>Reg[[#This Row],[OBEP3]]</f>
        <v>8305</v>
      </c>
      <c r="UD68" s="15">
        <f>Reg[[#This Row],[OBEP4]]</f>
        <v>8241</v>
      </c>
      <c r="UE68" s="15">
        <f>Reg[[#This Row],[OBEP5]]</f>
        <v>8197</v>
      </c>
      <c r="UF68" s="15">
        <f>Reg[[#This Row],[OBEP6]]</f>
        <v>8172</v>
      </c>
      <c r="UG68" s="15">
        <f>Reg[[#This Row],[OBEP7]]</f>
        <v>8159</v>
      </c>
      <c r="UH68" s="15">
        <f>Reg[[#This Row],[OBEP8]]</f>
        <v>8144</v>
      </c>
      <c r="UI68" s="15">
        <f>Reg[[#This Row],[OBEP9]]</f>
        <v>8111</v>
      </c>
      <c r="UJ68" s="15">
        <f>Reg[[#This Row],[OBEP10]]</f>
        <v>8040</v>
      </c>
      <c r="UK68" s="15">
        <f>Reg[[#This Row],[OBEP11]]</f>
        <v>7974</v>
      </c>
      <c r="UL68" s="15">
        <f>Reg[[#This Row],[OBEP12]]</f>
        <v>7966</v>
      </c>
      <c r="UM68" s="15">
        <f>Reg[[#This Row],[OBEP13]]</f>
        <v>7977</v>
      </c>
      <c r="UN68" s="15">
        <f>Reg[[#This Row],[OBEP14]]</f>
        <v>8059</v>
      </c>
      <c r="UO68" s="15">
        <f>Reg[[#This Row],[OBEP15]]</f>
        <v>8061</v>
      </c>
      <c r="UP68" s="15">
        <f>Reg[[#This Row],[OBEP16]]</f>
        <v>8084</v>
      </c>
      <c r="UQ68" s="15">
        <f>Reg[[#This Row],[OBEP17]]</f>
        <v>8077</v>
      </c>
      <c r="UR68" s="15">
        <f>Reg[[#This Row],[OBEP18]]</f>
        <v>8100</v>
      </c>
      <c r="US68" s="15">
        <f>Reg[[#This Row],[OBEP19]]</f>
        <v>8094</v>
      </c>
      <c r="UT68" s="15">
        <f>Reg[[#This Row],[OBEP20]]</f>
        <v>8091</v>
      </c>
      <c r="UU68" s="15">
        <f>Reg[[#This Row],[OBEP21]]</f>
        <v>8105</v>
      </c>
      <c r="UV68" s="15">
        <f>Reg[[#This Row],[OBEP22]]</f>
        <v>8193</v>
      </c>
      <c r="UW68" s="15">
        <f>Reg[[#This Row],[OBEP23]]</f>
        <v>8205</v>
      </c>
      <c r="UX68" s="15">
        <f>Reg[[#This Row],[OBEP24]]</f>
        <v>8223</v>
      </c>
      <c r="UY68" s="15">
        <f>Reg[[#This Row],[OBEP25]]</f>
        <v>8281</v>
      </c>
      <c r="UZ68" s="15">
        <f>Reg[[#This Row],[OBEP26]]</f>
        <v>8312</v>
      </c>
      <c r="VA68" s="15">
        <f>Reg[[#This Row],[OBEP27]]</f>
        <v>8291</v>
      </c>
      <c r="VB68" s="15">
        <f>Sug0.2[[#This Row],[OBEP2]]</f>
        <v>8402</v>
      </c>
      <c r="VC68" s="15">
        <f>Sug0.2[[#This Row],[OBEP3]]</f>
        <v>8286</v>
      </c>
      <c r="VD68" s="15">
        <f>Sug0.2[[#This Row],[OBEP4]]</f>
        <v>8204</v>
      </c>
      <c r="VE68" s="15">
        <f>Sug0.2[[#This Row],[OBEP5]]</f>
        <v>8142</v>
      </c>
      <c r="VF68" s="15">
        <f>Sug0.2[[#This Row],[OBEP6]]</f>
        <v>8098</v>
      </c>
      <c r="VG68" s="15">
        <f>Sug0.2[[#This Row],[OBEP7]]</f>
        <v>8071</v>
      </c>
      <c r="VH68" s="15">
        <f>Sug0.2[[#This Row],[OBEP8]]</f>
        <v>8039</v>
      </c>
      <c r="VI68" s="15">
        <f>Sug0.2[[#This Row],[OBEP9]]</f>
        <v>7989</v>
      </c>
      <c r="VJ68" s="15">
        <f>Sug0.2[[#This Row],[OBEP10]]</f>
        <v>7906</v>
      </c>
      <c r="VK68" s="15">
        <f>Sug0.2[[#This Row],[OBEP11]]</f>
        <v>7830</v>
      </c>
      <c r="VL68" s="15">
        <f>Sug0.2[[#This Row],[OBEP12]]</f>
        <v>7809</v>
      </c>
      <c r="VM68" s="15">
        <f>Sug0.2[[#This Row],[OBEP13]]</f>
        <v>7802</v>
      </c>
      <c r="VN68" s="15">
        <f>Sug0.2[[#This Row],[OBEP14]]</f>
        <v>7876</v>
      </c>
      <c r="VO68" s="15">
        <f>Sug0.2[[#This Row],[OBEP15]]</f>
        <v>7862</v>
      </c>
      <c r="VP68" s="15">
        <f>Sug0.2[[#This Row],[OBEP16]]</f>
        <v>7870</v>
      </c>
      <c r="VQ68" s="15">
        <f>Sug0.2[[#This Row],[OBEP17]]</f>
        <v>7851</v>
      </c>
      <c r="VR68" s="15">
        <f>Sug0.2[[#This Row],[OBEP18]]</f>
        <v>7852</v>
      </c>
      <c r="VS68" s="15">
        <f>Sug0.2[[#This Row],[OBEP19]]</f>
        <v>7845</v>
      </c>
      <c r="VT68" s="15">
        <f>Sug0.2[[#This Row],[OBEP20]]</f>
        <v>7832</v>
      </c>
      <c r="VU68" s="15">
        <f>Sug0.2[[#This Row],[OBEP21]]</f>
        <v>7835</v>
      </c>
      <c r="VV68" s="15">
        <f>Sug0.2[[#This Row],[OBEP22]]</f>
        <v>7919</v>
      </c>
      <c r="VW68" s="15">
        <f>Sug0.2[[#This Row],[OBEP23]]</f>
        <v>7930</v>
      </c>
      <c r="VX68" s="15">
        <f>Sug0.2[[#This Row],[OBEP24]]</f>
        <v>7938</v>
      </c>
      <c r="VY68" s="15">
        <f>Sug0.2[[#This Row],[OBEP25]]</f>
        <v>7975</v>
      </c>
      <c r="VZ68" s="15">
        <f>Sug0.2[[#This Row],[OBEP26]]</f>
        <v>7993</v>
      </c>
      <c r="WA68" s="15">
        <f>Sug0.2[[#This Row],[OBEP27]]</f>
        <v>7974</v>
      </c>
      <c r="WB68" s="15">
        <f>Sug0.5[[#This Row],[OBEP2]]</f>
        <v>8402</v>
      </c>
      <c r="WC68" s="15">
        <f>Sug0.5[[#This Row],[OBEP3]]</f>
        <v>8248</v>
      </c>
      <c r="WD68" s="15">
        <f>Sug0.5[[#This Row],[OBEP4]]</f>
        <v>8127</v>
      </c>
      <c r="WE68" s="15">
        <f>Sug0.5[[#This Row],[OBEP5]]</f>
        <v>8020</v>
      </c>
      <c r="WF68" s="15">
        <f>Sug0.5[[#This Row],[OBEP6]]</f>
        <v>7935</v>
      </c>
      <c r="WG68" s="15">
        <f>Sug0.5[[#This Row],[OBEP7]]</f>
        <v>7876</v>
      </c>
      <c r="WH68" s="15">
        <f>Sug0.5[[#This Row],[OBEP8]]</f>
        <v>7796</v>
      </c>
      <c r="WI68" s="15">
        <f>Sug0.5[[#This Row],[OBEP9]]</f>
        <v>7722</v>
      </c>
      <c r="WJ68" s="15">
        <f>Sug0.5[[#This Row],[OBEP10]]</f>
        <v>7606</v>
      </c>
      <c r="WK68" s="15">
        <f>Sug0.5[[#This Row],[OBEP11]]</f>
        <v>7516</v>
      </c>
      <c r="WL68" s="15">
        <f>Sug0.5[[#This Row],[OBEP12]]</f>
        <v>7490</v>
      </c>
      <c r="WM68" s="15">
        <f>Sug0.5[[#This Row],[OBEP13]]</f>
        <v>7454</v>
      </c>
      <c r="WN68" s="15">
        <f>Sug0.5[[#This Row],[OBEP14]]</f>
        <v>7485</v>
      </c>
      <c r="WO68" s="15">
        <f>Sug0.5[[#This Row],[OBEP15]]</f>
        <v>7444</v>
      </c>
      <c r="WP68" s="15">
        <f>Sug0.5[[#This Row],[OBEP16]]</f>
        <v>7444</v>
      </c>
      <c r="WQ68" s="15">
        <f>Sug0.5[[#This Row],[OBEP17]]</f>
        <v>7408</v>
      </c>
      <c r="WR68" s="15">
        <f>Sug0.5[[#This Row],[OBEP18]]</f>
        <v>7369</v>
      </c>
      <c r="WS68" s="15">
        <f>Sug0.5[[#This Row],[OBEP19]]</f>
        <v>7331</v>
      </c>
      <c r="WT68" s="15">
        <f>Sug0.5[[#This Row],[OBEP20]]</f>
        <v>7292</v>
      </c>
      <c r="WU68" s="15">
        <f>Sug0.5[[#This Row],[OBEP21]]</f>
        <v>7270</v>
      </c>
      <c r="WV68" s="15">
        <f>Sug0.5[[#This Row],[OBEP22]]</f>
        <v>7329</v>
      </c>
      <c r="WW68" s="15">
        <f>Sug0.5[[#This Row],[OBEP23]]</f>
        <v>7334</v>
      </c>
      <c r="WX68" s="15">
        <f>Sug0.5[[#This Row],[OBEP24]]</f>
        <v>7315</v>
      </c>
      <c r="WY68" s="15">
        <f>Sug0.5[[#This Row],[OBEP25]]</f>
        <v>7327</v>
      </c>
      <c r="WZ68" s="15">
        <f>Sug0.5[[#This Row],[OBEP26]]</f>
        <v>7328</v>
      </c>
      <c r="XA68" s="15">
        <f>Sug0.5[[#This Row],[OBEP27]]</f>
        <v>7301</v>
      </c>
    </row>
    <row r="69" spans="2:625" x14ac:dyDescent="0.25">
      <c r="B69" s="11">
        <f>Reg[[#This Row],[STEP2]]</f>
        <v>6800</v>
      </c>
      <c r="C69" s="11">
        <f>Reg[[#This Row],[STEP3]]</f>
        <v>7062</v>
      </c>
      <c r="D69" s="11">
        <f>Reg[[#This Row],[STEP4]]</f>
        <v>7324</v>
      </c>
      <c r="E69" s="11">
        <f>Reg[[#This Row],[STEP5]]</f>
        <v>7427</v>
      </c>
      <c r="F69" s="11">
        <f>Reg[[#This Row],[STEP6]]</f>
        <v>7510</v>
      </c>
      <c r="G69" s="11">
        <f>Reg[[#This Row],[STEP7]]</f>
        <v>7614</v>
      </c>
      <c r="H69" s="11">
        <f>Reg[[#This Row],[STEP8]]</f>
        <v>7738</v>
      </c>
      <c r="I69" s="11">
        <f>Reg[[#This Row],[STEP9]]</f>
        <v>7806</v>
      </c>
      <c r="J69" s="11">
        <f>Reg[[#This Row],[STEP10]]</f>
        <v>7899</v>
      </c>
      <c r="K69" s="11">
        <f>Reg[[#This Row],[STEP11]]</f>
        <v>7918</v>
      </c>
      <c r="L69" s="11">
        <f>Reg[[#This Row],[STEP12]]</f>
        <v>7954</v>
      </c>
      <c r="M69" s="11">
        <f>Reg[[#This Row],[STEP13]]</f>
        <v>7984</v>
      </c>
      <c r="N69" s="11">
        <f>Reg[[#This Row],[STEP14]]</f>
        <v>8068</v>
      </c>
      <c r="O69" s="11">
        <f>Reg[[#This Row],[STEP15]]</f>
        <v>8149</v>
      </c>
      <c r="P69" s="11">
        <f>Reg[[#This Row],[STEP16]]</f>
        <v>8186</v>
      </c>
      <c r="Q69" s="11">
        <f>Reg[[#This Row],[STEP17]]</f>
        <v>8121</v>
      </c>
      <c r="R69" s="11">
        <f>Reg[[#This Row],[STEP18]]</f>
        <v>8093</v>
      </c>
      <c r="S69" s="11">
        <f>Reg[[#This Row],[STEP19]]</f>
        <v>8070</v>
      </c>
      <c r="T69" s="11">
        <f>Reg[[#This Row],[STEP20]]</f>
        <v>8091</v>
      </c>
      <c r="U69" s="11">
        <f>Reg[[#This Row],[STEP21]]</f>
        <v>8035</v>
      </c>
      <c r="V69" s="11">
        <f>Reg[[#This Row],[STEP22]]</f>
        <v>8036</v>
      </c>
      <c r="W69" s="11">
        <f>Reg[[#This Row],[STEP23]]</f>
        <v>8036</v>
      </c>
      <c r="X69" s="11">
        <f>Reg[[#This Row],[STEP24]]</f>
        <v>8001</v>
      </c>
      <c r="Y69" s="11">
        <f>Reg[[#This Row],[STEP25]]</f>
        <v>7993</v>
      </c>
      <c r="Z69" s="11">
        <f>Reg[[#This Row],[STEP26]]</f>
        <v>7959</v>
      </c>
      <c r="AA69" s="11">
        <f>Reg[[#This Row],[STEP27]]</f>
        <v>7934</v>
      </c>
      <c r="AB69" s="11">
        <f>Sug0.2[[#This Row],[STEP2]]</f>
        <v>6800</v>
      </c>
      <c r="AC69" s="11">
        <f>Sug0.2[[#This Row],[STEP3]]</f>
        <v>7027</v>
      </c>
      <c r="AD69" s="11">
        <f>Sug0.2[[#This Row],[STEP4]]</f>
        <v>7269</v>
      </c>
      <c r="AE69" s="11">
        <f>Sug0.2[[#This Row],[STEP5]]</f>
        <v>7354</v>
      </c>
      <c r="AF69" s="11">
        <f>Sug0.2[[#This Row],[STEP6]]</f>
        <v>7426</v>
      </c>
      <c r="AG69" s="11">
        <f>Sug0.2[[#This Row],[STEP7]]</f>
        <v>7529</v>
      </c>
      <c r="AH69" s="11">
        <f>Sug0.2[[#This Row],[STEP8]]</f>
        <v>7629</v>
      </c>
      <c r="AI69" s="11">
        <f>Sug0.2[[#This Row],[STEP9]]</f>
        <v>7691</v>
      </c>
      <c r="AJ69" s="11">
        <f>Sug0.2[[#This Row],[STEP10]]</f>
        <v>7781</v>
      </c>
      <c r="AK69" s="11">
        <f>Sug0.2[[#This Row],[STEP11]]</f>
        <v>7799</v>
      </c>
      <c r="AL69" s="11">
        <f>Sug0.2[[#This Row],[STEP12]]</f>
        <v>7844</v>
      </c>
      <c r="AM69" s="11">
        <f>Sug0.2[[#This Row],[STEP13]]</f>
        <v>7858</v>
      </c>
      <c r="AN69" s="11">
        <f>Sug0.2[[#This Row],[STEP14]]</f>
        <v>7951</v>
      </c>
      <c r="AO69" s="11">
        <f>Sug0.2[[#This Row],[STEP15]]</f>
        <v>8028</v>
      </c>
      <c r="AP69" s="11">
        <f>Sug0.2[[#This Row],[STEP16]]</f>
        <v>8075</v>
      </c>
      <c r="AQ69" s="11">
        <f>Sug0.2[[#This Row],[STEP17]]</f>
        <v>8032</v>
      </c>
      <c r="AR69" s="11">
        <f>Sug0.2[[#This Row],[STEP18]]</f>
        <v>8018</v>
      </c>
      <c r="AS69" s="11">
        <f>Sug0.2[[#This Row],[STEP19]]</f>
        <v>8008</v>
      </c>
      <c r="AT69" s="11">
        <f>Sug0.2[[#This Row],[STEP20]]</f>
        <v>8044</v>
      </c>
      <c r="AU69" s="11">
        <f>Sug0.2[[#This Row],[STEP21]]</f>
        <v>8000</v>
      </c>
      <c r="AV69" s="11">
        <f>Sug0.2[[#This Row],[STEP22]]</f>
        <v>7995</v>
      </c>
      <c r="AW69" s="11">
        <f>Sug0.2[[#This Row],[STEP23]]</f>
        <v>7991</v>
      </c>
      <c r="AX69" s="11">
        <f>Sug0.2[[#This Row],[STEP24]]</f>
        <v>7968</v>
      </c>
      <c r="AY69" s="11">
        <f>Sug0.2[[#This Row],[STEP25]]</f>
        <v>7964</v>
      </c>
      <c r="AZ69" s="11">
        <f>Sug0.2[[#This Row],[STEP26]]</f>
        <v>7936</v>
      </c>
      <c r="BA69" s="11">
        <f>Sug0.2[[#This Row],[STEP27]]</f>
        <v>7919</v>
      </c>
      <c r="BB69" s="11">
        <f>Sug0.5[[#This Row],[STEP2]]</f>
        <v>6800</v>
      </c>
      <c r="BC69" s="11">
        <f>Sug0.5[[#This Row],[STEP3]]</f>
        <v>6975</v>
      </c>
      <c r="BD69" s="11">
        <f>Sug0.5[[#This Row],[STEP4]]</f>
        <v>7156</v>
      </c>
      <c r="BE69" s="11">
        <f>Sug0.5[[#This Row],[STEP5]]</f>
        <v>7217</v>
      </c>
      <c r="BF69" s="11">
        <f>Sug0.5[[#This Row],[STEP6]]</f>
        <v>7265</v>
      </c>
      <c r="BG69" s="11">
        <f>Sug0.5[[#This Row],[STEP7]]</f>
        <v>7341</v>
      </c>
      <c r="BH69" s="11">
        <f>Sug0.5[[#This Row],[STEP8]]</f>
        <v>7409</v>
      </c>
      <c r="BI69" s="11">
        <f>Sug0.5[[#This Row],[STEP9]]</f>
        <v>7462</v>
      </c>
      <c r="BJ69" s="11">
        <f>Sug0.5[[#This Row],[STEP10]]</f>
        <v>7566</v>
      </c>
      <c r="BK69" s="11">
        <f>Sug0.5[[#This Row],[STEP11]]</f>
        <v>7577</v>
      </c>
      <c r="BL69" s="11">
        <f>Sug0.5[[#This Row],[STEP12]]</f>
        <v>7619</v>
      </c>
      <c r="BM69" s="11">
        <f>Sug0.5[[#This Row],[STEP13]]</f>
        <v>7638</v>
      </c>
      <c r="BN69" s="11">
        <f>Sug0.5[[#This Row],[STEP14]]</f>
        <v>7710</v>
      </c>
      <c r="BO69" s="11">
        <f>Sug0.5[[#This Row],[STEP15]]</f>
        <v>7773</v>
      </c>
      <c r="BP69" s="11">
        <f>Sug0.5[[#This Row],[STEP16]]</f>
        <v>7876</v>
      </c>
      <c r="BQ69" s="11">
        <f>Sug0.5[[#This Row],[STEP17]]</f>
        <v>7847</v>
      </c>
      <c r="BR69" s="11">
        <f>Sug0.5[[#This Row],[STEP18]]</f>
        <v>7849</v>
      </c>
      <c r="BS69" s="11">
        <f>Sug0.5[[#This Row],[STEP19]]</f>
        <v>7863</v>
      </c>
      <c r="BT69" s="11">
        <f>Sug0.5[[#This Row],[STEP20]]</f>
        <v>7872</v>
      </c>
      <c r="BU69" s="11">
        <f>Sug0.5[[#This Row],[STEP21]]</f>
        <v>7837</v>
      </c>
      <c r="BV69" s="11">
        <f>Sug0.5[[#This Row],[STEP22]]</f>
        <v>7843</v>
      </c>
      <c r="BW69" s="11">
        <f>Sug0.5[[#This Row],[STEP23]]</f>
        <v>7830</v>
      </c>
      <c r="BX69" s="11">
        <f>Sug0.5[[#This Row],[STEP24]]</f>
        <v>7784</v>
      </c>
      <c r="BY69" s="11">
        <f>Sug0.5[[#This Row],[STEP25]]</f>
        <v>7807</v>
      </c>
      <c r="BZ69" s="11">
        <f>Sug0.5[[#This Row],[STEP26]]</f>
        <v>7778</v>
      </c>
      <c r="CA69" s="11">
        <f>Sug0.5[[#This Row],[STEP27]]</f>
        <v>7793</v>
      </c>
      <c r="CB69" s="11">
        <f>Reg[[#This Row],[NASP2]]</f>
        <v>925</v>
      </c>
      <c r="CC69" s="11">
        <f>Reg[[#This Row],[NASP3]]</f>
        <v>1140</v>
      </c>
      <c r="CD69" s="11">
        <f>Reg[[#This Row],[NASP4]]</f>
        <v>1334</v>
      </c>
      <c r="CE69" s="11">
        <f>Reg[[#This Row],[NASP5]]</f>
        <v>1548</v>
      </c>
      <c r="CF69" s="11">
        <f>Reg[[#This Row],[NASP6]]</f>
        <v>1776</v>
      </c>
      <c r="CG69" s="11">
        <f>Reg[[#This Row],[NASP7]]</f>
        <v>1985</v>
      </c>
      <c r="CH69" s="11">
        <f>Reg[[#This Row],[NASP8]]</f>
        <v>2186</v>
      </c>
      <c r="CI69" s="11">
        <f>Reg[[#This Row],[NASP9]]</f>
        <v>2372</v>
      </c>
      <c r="CJ69" s="11">
        <f>Reg[[#This Row],[NASP10]]</f>
        <v>2562</v>
      </c>
      <c r="CK69" s="11">
        <f>Reg[[#This Row],[NASP11]]</f>
        <v>2769</v>
      </c>
      <c r="CL69" s="11">
        <f>Reg[[#This Row],[NASP12]]</f>
        <v>2948</v>
      </c>
      <c r="CM69" s="11">
        <f>Reg[[#This Row],[NASP13]]</f>
        <v>3115</v>
      </c>
      <c r="CN69" s="11">
        <f>Reg[[#This Row],[NASP14]]</f>
        <v>3279</v>
      </c>
      <c r="CO69" s="11">
        <f>Reg[[#This Row],[NASP15]]</f>
        <v>3412</v>
      </c>
      <c r="CP69" s="11">
        <f>Reg[[#This Row],[NASP16]]</f>
        <v>3564</v>
      </c>
      <c r="CQ69" s="11">
        <f>Reg[[#This Row],[NASP17]]</f>
        <v>3728</v>
      </c>
      <c r="CR69" s="11">
        <f>Reg[[#This Row],[NASP18]]</f>
        <v>3875</v>
      </c>
      <c r="CS69" s="11">
        <f>Reg[[#This Row],[NASP19]]</f>
        <v>3984</v>
      </c>
      <c r="CT69" s="11">
        <f>Reg[[#This Row],[NASP20]]</f>
        <v>4063</v>
      </c>
      <c r="CU69" s="11">
        <f>Reg[[#This Row],[NASP21]]</f>
        <v>4181</v>
      </c>
      <c r="CV69" s="11">
        <f>Reg[[#This Row],[NASP22]]</f>
        <v>4267</v>
      </c>
      <c r="CW69" s="11">
        <f>Reg[[#This Row],[NASP23]]</f>
        <v>4354</v>
      </c>
      <c r="CX69" s="11">
        <f>Reg[[#This Row],[NASP24]]</f>
        <v>4473</v>
      </c>
      <c r="CY69" s="11">
        <f>Reg[[#This Row],[NASP25]]</f>
        <v>4544</v>
      </c>
      <c r="CZ69" s="11">
        <f>Reg[[#This Row],[NASP26]]</f>
        <v>4612</v>
      </c>
      <c r="DA69" s="11">
        <f>Reg[[#This Row],[NASP27]]</f>
        <v>4670</v>
      </c>
      <c r="DB69" s="11">
        <f>Sug0.2[[#This Row],[NASP2]]</f>
        <v>925</v>
      </c>
      <c r="DC69" s="11">
        <f>Sug0.2[[#This Row],[NASP3]]</f>
        <v>1129</v>
      </c>
      <c r="DD69" s="11">
        <f>Sug0.2[[#This Row],[NASP4]]</f>
        <v>1300</v>
      </c>
      <c r="DE69" s="11">
        <f>Sug0.2[[#This Row],[NASP5]]</f>
        <v>1498</v>
      </c>
      <c r="DF69" s="11">
        <f>Sug0.2[[#This Row],[NASP6]]</f>
        <v>1703</v>
      </c>
      <c r="DG69" s="11">
        <f>Sug0.2[[#This Row],[NASP7]]</f>
        <v>1892</v>
      </c>
      <c r="DH69" s="11">
        <f>Sug0.2[[#This Row],[NASP8]]</f>
        <v>2082</v>
      </c>
      <c r="DI69" s="11">
        <f>Sug0.2[[#This Row],[NASP9]]</f>
        <v>2245</v>
      </c>
      <c r="DJ69" s="11">
        <f>Sug0.2[[#This Row],[NASP10]]</f>
        <v>2401</v>
      </c>
      <c r="DK69" s="11">
        <f>Sug0.2[[#This Row],[NASP11]]</f>
        <v>2595</v>
      </c>
      <c r="DL69" s="11">
        <f>Sug0.2[[#This Row],[NASP12]]</f>
        <v>2747</v>
      </c>
      <c r="DM69" s="11">
        <f>Sug0.2[[#This Row],[NASP13]]</f>
        <v>2900</v>
      </c>
      <c r="DN69" s="11">
        <f>Sug0.2[[#This Row],[NASP14]]</f>
        <v>3039</v>
      </c>
      <c r="DO69" s="11">
        <f>Sug0.2[[#This Row],[NASP15]]</f>
        <v>3161</v>
      </c>
      <c r="DP69" s="11">
        <f>Sug0.2[[#This Row],[NASP16]]</f>
        <v>3292</v>
      </c>
      <c r="DQ69" s="11">
        <f>Sug0.2[[#This Row],[NASP17]]</f>
        <v>3426</v>
      </c>
      <c r="DR69" s="11">
        <f>Sug0.2[[#This Row],[NASP18]]</f>
        <v>3556</v>
      </c>
      <c r="DS69" s="11">
        <f>Sug0.2[[#This Row],[NASP19]]</f>
        <v>3652</v>
      </c>
      <c r="DT69" s="11">
        <f>Sug0.2[[#This Row],[NASP20]]</f>
        <v>3719</v>
      </c>
      <c r="DU69" s="11">
        <f>Sug0.2[[#This Row],[NASP21]]</f>
        <v>3828</v>
      </c>
      <c r="DV69" s="11">
        <f>Sug0.2[[#This Row],[NASP22]]</f>
        <v>3905</v>
      </c>
      <c r="DW69" s="11">
        <f>Sug0.2[[#This Row],[NASP23]]</f>
        <v>3988</v>
      </c>
      <c r="DX69" s="11">
        <f>Sug0.2[[#This Row],[NASP24]]</f>
        <v>4084</v>
      </c>
      <c r="DY69" s="11">
        <f>Sug0.2[[#This Row],[NASP25]]</f>
        <v>4151</v>
      </c>
      <c r="DZ69" s="11">
        <f>Sug0.2[[#This Row],[NASP26]]</f>
        <v>4228</v>
      </c>
      <c r="EA69" s="11">
        <f>Sug0.2[[#This Row],[NASP27]]</f>
        <v>4275</v>
      </c>
      <c r="EB69" s="15">
        <f>Sug0.5[[#This Row],[NASP2]]</f>
        <v>925</v>
      </c>
      <c r="EC69" s="15">
        <f>Sug0.5[[#This Row],[NASP3]]</f>
        <v>1092</v>
      </c>
      <c r="ED69" s="15">
        <f>Sug0.5[[#This Row],[NASP4]]</f>
        <v>1229</v>
      </c>
      <c r="EE69" s="15">
        <f>Sug0.5[[#This Row],[NASP5]]</f>
        <v>1380</v>
      </c>
      <c r="EF69" s="15">
        <f>Sug0.5[[#This Row],[NASP6]]</f>
        <v>1538</v>
      </c>
      <c r="EG69" s="15">
        <f>Sug0.5[[#This Row],[NASP7]]</f>
        <v>1684</v>
      </c>
      <c r="EH69" s="15">
        <f>Sug0.5[[#This Row],[NASP8]]</f>
        <v>1830</v>
      </c>
      <c r="EI69" s="15">
        <f>Sug0.5[[#This Row],[NASP9]]</f>
        <v>1955</v>
      </c>
      <c r="EJ69" s="15">
        <f>Sug0.5[[#This Row],[NASP10]]</f>
        <v>2050</v>
      </c>
      <c r="EK69" s="15">
        <f>Sug0.5[[#This Row],[NASP11]]</f>
        <v>2191</v>
      </c>
      <c r="EL69" s="15">
        <f>Sug0.5[[#This Row],[NASP12]]</f>
        <v>2302</v>
      </c>
      <c r="EM69" s="15">
        <f>Sug0.5[[#This Row],[NASP13]]</f>
        <v>2413</v>
      </c>
      <c r="EN69" s="15">
        <f>Sug0.5[[#This Row],[NASP14]]</f>
        <v>2523</v>
      </c>
      <c r="EO69" s="15">
        <f>Sug0.5[[#This Row],[NASP15]]</f>
        <v>2640</v>
      </c>
      <c r="EP69" s="15">
        <f>Sug0.5[[#This Row],[NASP16]]</f>
        <v>2707</v>
      </c>
      <c r="EQ69" s="15">
        <f>Sug0.5[[#This Row],[NASP17]]</f>
        <v>2817</v>
      </c>
      <c r="ER69" s="15">
        <f>Sug0.5[[#This Row],[NASP18]]</f>
        <v>2912</v>
      </c>
      <c r="ES69" s="15">
        <f>Sug0.5[[#This Row],[NASP19]]</f>
        <v>2993</v>
      </c>
      <c r="ET69" s="15">
        <f>Sug0.5[[#This Row],[NASP20]]</f>
        <v>3036</v>
      </c>
      <c r="EU69" s="15">
        <f>Sug0.5[[#This Row],[NASP21]]</f>
        <v>3132</v>
      </c>
      <c r="EV69" s="15">
        <f>Sug0.5[[#This Row],[NASP22]]</f>
        <v>3184</v>
      </c>
      <c r="EW69" s="15">
        <f>Sug0.5[[#This Row],[NASP23]]</f>
        <v>3267</v>
      </c>
      <c r="EX69" s="15">
        <f>Sug0.5[[#This Row],[NASP24]]</f>
        <v>3350</v>
      </c>
      <c r="EY69" s="15">
        <f>Sug0.5[[#This Row],[NASP25]]</f>
        <v>3383</v>
      </c>
      <c r="EZ69" s="15">
        <f>Sug0.5[[#This Row],[NASP26]]</f>
        <v>3436</v>
      </c>
      <c r="FA69" s="15">
        <f>Sug0.5[[#This Row],[NASP27]]</f>
        <v>3459</v>
      </c>
      <c r="FB69" s="15">
        <f>Reg[[#This Row],[CIRP2]]</f>
        <v>68</v>
      </c>
      <c r="FC69" s="15">
        <f>Reg[[#This Row],[CIRP3]]</f>
        <v>83</v>
      </c>
      <c r="FD69" s="15">
        <f>Reg[[#This Row],[CIRP4]]</f>
        <v>92</v>
      </c>
      <c r="FE69" s="15">
        <f>Reg[[#This Row],[CIRP5]]</f>
        <v>111</v>
      </c>
      <c r="FF69" s="15">
        <f>Reg[[#This Row],[CIRP6]]</f>
        <v>127</v>
      </c>
      <c r="FG69" s="15">
        <f>Reg[[#This Row],[CIRP7]]</f>
        <v>156</v>
      </c>
      <c r="FH69" s="15">
        <f>Reg[[#This Row],[CIRP8]]</f>
        <v>168</v>
      </c>
      <c r="FI69" s="15">
        <f>Reg[[#This Row],[CIRP9]]</f>
        <v>204</v>
      </c>
      <c r="FJ69" s="15">
        <f>Reg[[#This Row],[CIRP10]]</f>
        <v>231</v>
      </c>
      <c r="FK69" s="15">
        <f>Reg[[#This Row],[CIRP11]]</f>
        <v>248</v>
      </c>
      <c r="FL69" s="15">
        <f>Reg[[#This Row],[CIRP12]]</f>
        <v>272</v>
      </c>
      <c r="FM69" s="15">
        <f>Reg[[#This Row],[CIRP13]]</f>
        <v>280</v>
      </c>
      <c r="FN69" s="15">
        <f>Reg[[#This Row],[CIRP14]]</f>
        <v>306</v>
      </c>
      <c r="FO69" s="15">
        <f>Reg[[#This Row],[CIRP15]]</f>
        <v>349</v>
      </c>
      <c r="FP69" s="15">
        <f>Reg[[#This Row],[CIRP16]]</f>
        <v>346</v>
      </c>
      <c r="FQ69" s="15">
        <f>Reg[[#This Row],[CIRP17]]</f>
        <v>382</v>
      </c>
      <c r="FR69" s="15">
        <f>Reg[[#This Row],[CIRP18]]</f>
        <v>418</v>
      </c>
      <c r="FS69" s="15">
        <f>Reg[[#This Row],[CIRP19]]</f>
        <v>454</v>
      </c>
      <c r="FT69" s="15">
        <f>Reg[[#This Row],[CIRP20]]</f>
        <v>481</v>
      </c>
      <c r="FU69" s="15">
        <f>Reg[[#This Row],[CIRP21]]</f>
        <v>501</v>
      </c>
      <c r="FV69" s="15">
        <f>Reg[[#This Row],[CIRP22]]</f>
        <v>513</v>
      </c>
      <c r="FW69" s="15">
        <f>Reg[[#This Row],[CIRP23]]</f>
        <v>529</v>
      </c>
      <c r="FX69" s="15">
        <f>Reg[[#This Row],[CIRP24]]</f>
        <v>552</v>
      </c>
      <c r="FY69" s="15">
        <f>Reg[[#This Row],[CIRP25]]</f>
        <v>563</v>
      </c>
      <c r="FZ69" s="15">
        <f>Reg[[#This Row],[CIRP26]]</f>
        <v>564</v>
      </c>
      <c r="GA69" s="15">
        <f>Reg[[#This Row],[CIRP27]]</f>
        <v>605</v>
      </c>
      <c r="GB69" s="15">
        <f>Sug0.2[[#This Row],[CIRP2]]</f>
        <v>68</v>
      </c>
      <c r="GC69" s="15">
        <f>Sug0.2[[#This Row],[CIRP3]]</f>
        <v>80</v>
      </c>
      <c r="GD69" s="15">
        <f>Sug0.2[[#This Row],[CIRP4]]</f>
        <v>89</v>
      </c>
      <c r="GE69" s="15">
        <f>Sug0.2[[#This Row],[CIRP5]]</f>
        <v>108</v>
      </c>
      <c r="GF69" s="15">
        <f>Sug0.2[[#This Row],[CIRP6]]</f>
        <v>123</v>
      </c>
      <c r="GG69" s="15">
        <f>Sug0.2[[#This Row],[CIRP7]]</f>
        <v>147</v>
      </c>
      <c r="GH69" s="15">
        <f>Sug0.2[[#This Row],[CIRP8]]</f>
        <v>158</v>
      </c>
      <c r="GI69" s="15">
        <f>Sug0.2[[#This Row],[CIRP9]]</f>
        <v>190</v>
      </c>
      <c r="GJ69" s="15">
        <f>Sug0.2[[#This Row],[CIRP10]]</f>
        <v>214</v>
      </c>
      <c r="GK69" s="15">
        <f>Sug0.2[[#This Row],[CIRP11]]</f>
        <v>227</v>
      </c>
      <c r="GL69" s="15">
        <f>Sug0.2[[#This Row],[CIRP12]]</f>
        <v>247</v>
      </c>
      <c r="GM69" s="15">
        <f>Sug0.2[[#This Row],[CIRP13]]</f>
        <v>256</v>
      </c>
      <c r="GN69" s="15">
        <f>Sug0.2[[#This Row],[CIRP14]]</f>
        <v>280</v>
      </c>
      <c r="GO69" s="15">
        <f>Sug0.2[[#This Row],[CIRP15]]</f>
        <v>312</v>
      </c>
      <c r="GP69" s="15">
        <f>Sug0.2[[#This Row],[CIRP16]]</f>
        <v>311</v>
      </c>
      <c r="GQ69" s="15">
        <f>Sug0.2[[#This Row],[CIRP17]]</f>
        <v>346</v>
      </c>
      <c r="GR69" s="15">
        <f>Sug0.2[[#This Row],[CIRP18]]</f>
        <v>372</v>
      </c>
      <c r="GS69" s="15">
        <f>Sug0.2[[#This Row],[CIRP19]]</f>
        <v>405</v>
      </c>
      <c r="GT69" s="15">
        <f>Sug0.2[[#This Row],[CIRP20]]</f>
        <v>423</v>
      </c>
      <c r="GU69" s="15">
        <f>Sug0.2[[#This Row],[CIRP21]]</f>
        <v>442</v>
      </c>
      <c r="GV69" s="15">
        <f>Sug0.2[[#This Row],[CIRP22]]</f>
        <v>452</v>
      </c>
      <c r="GW69" s="15">
        <f>Sug0.2[[#This Row],[CIRP23]]</f>
        <v>463</v>
      </c>
      <c r="GX69" s="15">
        <f>Sug0.2[[#This Row],[CIRP24]]</f>
        <v>486</v>
      </c>
      <c r="GY69" s="15">
        <f>Sug0.2[[#This Row],[CIRP25]]</f>
        <v>498</v>
      </c>
      <c r="GZ69" s="15">
        <f>Sug0.2[[#This Row],[CIRP26]]</f>
        <v>494</v>
      </c>
      <c r="HA69" s="15">
        <f>Sug0.2[[#This Row],[CIRP27]]</f>
        <v>531</v>
      </c>
      <c r="HB69" s="15">
        <f>Sug0.5[[#This Row],[CIRP2]]</f>
        <v>68</v>
      </c>
      <c r="HC69" s="15">
        <f>Sug0.5[[#This Row],[CIRP3]]</f>
        <v>80</v>
      </c>
      <c r="HD69" s="15">
        <f>Sug0.5[[#This Row],[CIRP4]]</f>
        <v>86</v>
      </c>
      <c r="HE69" s="15">
        <f>Sug0.5[[#This Row],[CIRP5]]</f>
        <v>101</v>
      </c>
      <c r="HF69" s="15">
        <f>Sug0.5[[#This Row],[CIRP6]]</f>
        <v>109</v>
      </c>
      <c r="HG69" s="15">
        <f>Sug0.5[[#This Row],[CIRP7]]</f>
        <v>125</v>
      </c>
      <c r="HH69" s="15">
        <f>Sug0.5[[#This Row],[CIRP8]]</f>
        <v>130</v>
      </c>
      <c r="HI69" s="15">
        <f>Sug0.5[[#This Row],[CIRP9]]</f>
        <v>158</v>
      </c>
      <c r="HJ69" s="15">
        <f>Sug0.5[[#This Row],[CIRP10]]</f>
        <v>174</v>
      </c>
      <c r="HK69" s="15">
        <f>Sug0.5[[#This Row],[CIRP11]]</f>
        <v>179</v>
      </c>
      <c r="HL69" s="15">
        <f>Sug0.5[[#This Row],[CIRP12]]</f>
        <v>194</v>
      </c>
      <c r="HM69" s="15">
        <f>Sug0.5[[#This Row],[CIRP13]]</f>
        <v>202</v>
      </c>
      <c r="HN69" s="15">
        <f>Sug0.5[[#This Row],[CIRP14]]</f>
        <v>215</v>
      </c>
      <c r="HO69" s="15">
        <f>Sug0.5[[#This Row],[CIRP15]]</f>
        <v>224</v>
      </c>
      <c r="HP69" s="15">
        <f>Sug0.5[[#This Row],[CIRP16]]</f>
        <v>229</v>
      </c>
      <c r="HQ69" s="15">
        <f>Sug0.5[[#This Row],[CIRP17]]</f>
        <v>257</v>
      </c>
      <c r="HR69" s="15">
        <f>Sug0.5[[#This Row],[CIRP18]]</f>
        <v>272</v>
      </c>
      <c r="HS69" s="15">
        <f>Sug0.5[[#This Row],[CIRP19]]</f>
        <v>295</v>
      </c>
      <c r="HT69" s="15">
        <f>Sug0.5[[#This Row],[CIRP20]]</f>
        <v>312</v>
      </c>
      <c r="HU69" s="15">
        <f>Sug0.5[[#This Row],[CIRP21]]</f>
        <v>323</v>
      </c>
      <c r="HV69" s="15">
        <f>Sug0.5[[#This Row],[CIRP22]]</f>
        <v>331</v>
      </c>
      <c r="HW69" s="15">
        <f>Sug0.5[[#This Row],[CIRP23]]</f>
        <v>327</v>
      </c>
      <c r="HX69" s="15">
        <f>Sug0.5[[#This Row],[CIRP24]]</f>
        <v>348</v>
      </c>
      <c r="HY69" s="15">
        <f>Sug0.5[[#This Row],[CIRP25]]</f>
        <v>362</v>
      </c>
      <c r="HZ69" s="15">
        <f>Sug0.5[[#This Row],[CIRP26]]</f>
        <v>360</v>
      </c>
      <c r="IA69" s="15">
        <f>Sug0.5[[#This Row],[CIRP27]]</f>
        <v>389</v>
      </c>
      <c r="IB69" s="15">
        <f>Reg[[#This Row],[HCCP2]]</f>
        <v>10</v>
      </c>
      <c r="IC69" s="15">
        <f>Reg[[#This Row],[HCCP3]]</f>
        <v>7</v>
      </c>
      <c r="ID69" s="15">
        <f>Reg[[#This Row],[HCCP4]]</f>
        <v>6</v>
      </c>
      <c r="IE69" s="15">
        <f>Reg[[#This Row],[HCCP5]]</f>
        <v>4</v>
      </c>
      <c r="IF69" s="15">
        <f>Reg[[#This Row],[HCCP6]]</f>
        <v>3</v>
      </c>
      <c r="IG69" s="15">
        <f>Reg[[#This Row],[HCCP7]]</f>
        <v>2</v>
      </c>
      <c r="IH69" s="15">
        <f>Reg[[#This Row],[HCCP8]]</f>
        <v>3</v>
      </c>
      <c r="II69" s="15">
        <f>Reg[[#This Row],[HCCP9]]</f>
        <v>10</v>
      </c>
      <c r="IJ69" s="15">
        <f>Reg[[#This Row],[HCCP10]]</f>
        <v>8</v>
      </c>
      <c r="IK69" s="15">
        <f>Reg[[#This Row],[HCCP11]]</f>
        <v>16</v>
      </c>
      <c r="IL69" s="15">
        <f>Reg[[#This Row],[HCCP12]]</f>
        <v>21</v>
      </c>
      <c r="IM69" s="15">
        <f>Reg[[#This Row],[HCCP13]]</f>
        <v>18</v>
      </c>
      <c r="IN69" s="15">
        <f>Reg[[#This Row],[HCCP14]]</f>
        <v>17</v>
      </c>
      <c r="IO69" s="15">
        <f>Reg[[#This Row],[HCCP15]]</f>
        <v>15</v>
      </c>
      <c r="IP69" s="15">
        <f>Reg[[#This Row],[HCCP16]]</f>
        <v>20</v>
      </c>
      <c r="IQ69" s="15">
        <f>Reg[[#This Row],[HCCP17]]</f>
        <v>15</v>
      </c>
      <c r="IR69" s="15">
        <f>Reg[[#This Row],[HCCP18]]</f>
        <v>11</v>
      </c>
      <c r="IS69" s="15">
        <f>Reg[[#This Row],[HCCP19]]</f>
        <v>13</v>
      </c>
      <c r="IT69" s="15">
        <f>Reg[[#This Row],[HCCP20]]</f>
        <v>14</v>
      </c>
      <c r="IU69" s="15">
        <f>Reg[[#This Row],[HCCP21]]</f>
        <v>23</v>
      </c>
      <c r="IV69" s="15">
        <f>Reg[[#This Row],[HCCP22]]</f>
        <v>20</v>
      </c>
      <c r="IW69" s="15">
        <f>Reg[[#This Row],[HCCP23]]</f>
        <v>18</v>
      </c>
      <c r="IX69" s="15">
        <f>Reg[[#This Row],[HCCP24]]</f>
        <v>17</v>
      </c>
      <c r="IY69" s="15">
        <f>Reg[[#This Row],[HCCP25]]</f>
        <v>20</v>
      </c>
      <c r="IZ69" s="15">
        <f>Reg[[#This Row],[HCCP26]]</f>
        <v>26</v>
      </c>
      <c r="JA69" s="15">
        <f>Reg[[#This Row],[HCCP27]]</f>
        <v>24</v>
      </c>
      <c r="JB69" s="15">
        <f>Sug0.2[[#This Row],[HCCP2]]</f>
        <v>10</v>
      </c>
      <c r="JC69" s="15">
        <f>Sug0.2[[#This Row],[HCCP3]]</f>
        <v>7</v>
      </c>
      <c r="JD69" s="15">
        <f>Sug0.2[[#This Row],[HCCP4]]</f>
        <v>6</v>
      </c>
      <c r="JE69" s="15">
        <f>Sug0.2[[#This Row],[HCCP5]]</f>
        <v>4</v>
      </c>
      <c r="JF69" s="15">
        <f>Sug0.2[[#This Row],[HCCP6]]</f>
        <v>3</v>
      </c>
      <c r="JG69" s="15">
        <f>Sug0.2[[#This Row],[HCCP7]]</f>
        <v>2</v>
      </c>
      <c r="JH69" s="15">
        <f>Sug0.2[[#This Row],[HCCP8]]</f>
        <v>3</v>
      </c>
      <c r="JI69" s="15">
        <f>Sug0.2[[#This Row],[HCCP9]]</f>
        <v>9</v>
      </c>
      <c r="JJ69" s="15">
        <f>Sug0.2[[#This Row],[HCCP10]]</f>
        <v>8</v>
      </c>
      <c r="JK69" s="15">
        <f>Sug0.2[[#This Row],[HCCP11]]</f>
        <v>14</v>
      </c>
      <c r="JL69" s="15">
        <f>Sug0.2[[#This Row],[HCCP12]]</f>
        <v>19</v>
      </c>
      <c r="JM69" s="15">
        <f>Sug0.2[[#This Row],[HCCP13]]</f>
        <v>17</v>
      </c>
      <c r="JN69" s="15">
        <f>Sug0.2[[#This Row],[HCCP14]]</f>
        <v>15</v>
      </c>
      <c r="JO69" s="15">
        <f>Sug0.2[[#This Row],[HCCP15]]</f>
        <v>15</v>
      </c>
      <c r="JP69" s="15">
        <f>Sug0.2[[#This Row],[HCCP16]]</f>
        <v>17</v>
      </c>
      <c r="JQ69" s="15">
        <f>Sug0.2[[#This Row],[HCCP17]]</f>
        <v>15</v>
      </c>
      <c r="JR69" s="15">
        <f>Sug0.2[[#This Row],[HCCP18]]</f>
        <v>10</v>
      </c>
      <c r="JS69" s="15">
        <f>Sug0.2[[#This Row],[HCCP19]]</f>
        <v>11</v>
      </c>
      <c r="JT69" s="15">
        <f>Sug0.2[[#This Row],[HCCP20]]</f>
        <v>15</v>
      </c>
      <c r="JU69" s="15">
        <f>Sug0.2[[#This Row],[HCCP21]]</f>
        <v>22</v>
      </c>
      <c r="JV69" s="15">
        <f>Sug0.2[[#This Row],[HCCP22]]</f>
        <v>16</v>
      </c>
      <c r="JW69" s="15">
        <f>Sug0.2[[#This Row],[HCCP23]]</f>
        <v>18</v>
      </c>
      <c r="JX69" s="15">
        <f>Sug0.2[[#This Row],[HCCP24]]</f>
        <v>17</v>
      </c>
      <c r="JY69" s="15">
        <f>Sug0.2[[#This Row],[HCCP25]]</f>
        <v>20</v>
      </c>
      <c r="JZ69" s="15">
        <f>Sug0.2[[#This Row],[HCCP26]]</f>
        <v>25</v>
      </c>
      <c r="KA69" s="15">
        <f>Sug0.2[[#This Row],[HCCP27]]</f>
        <v>22</v>
      </c>
      <c r="KB69" s="15">
        <f>Sug0.5[[#This Row],[HCCP2]]</f>
        <v>10</v>
      </c>
      <c r="KC69" s="15">
        <f>Sug0.5[[#This Row],[HCCP3]]</f>
        <v>7</v>
      </c>
      <c r="KD69" s="15">
        <f>Sug0.5[[#This Row],[HCCP4]]</f>
        <v>6</v>
      </c>
      <c r="KE69" s="15">
        <f>Sug0.5[[#This Row],[HCCP5]]</f>
        <v>4</v>
      </c>
      <c r="KF69" s="15">
        <f>Sug0.5[[#This Row],[HCCP6]]</f>
        <v>3</v>
      </c>
      <c r="KG69" s="15">
        <f>Sug0.5[[#This Row],[HCCP7]]</f>
        <v>2</v>
      </c>
      <c r="KH69" s="15">
        <f>Sug0.5[[#This Row],[HCCP8]]</f>
        <v>3</v>
      </c>
      <c r="KI69" s="15">
        <f>Sug0.5[[#This Row],[HCCP9]]</f>
        <v>7</v>
      </c>
      <c r="KJ69" s="15">
        <f>Sug0.5[[#This Row],[HCCP10]]</f>
        <v>6</v>
      </c>
      <c r="KK69" s="15">
        <f>Sug0.5[[#This Row],[HCCP11]]</f>
        <v>12</v>
      </c>
      <c r="KL69" s="15">
        <f>Sug0.5[[#This Row],[HCCP12]]</f>
        <v>16</v>
      </c>
      <c r="KM69" s="15">
        <f>Sug0.5[[#This Row],[HCCP13]]</f>
        <v>12</v>
      </c>
      <c r="KN69" s="15">
        <f>Sug0.5[[#This Row],[HCCP14]]</f>
        <v>9</v>
      </c>
      <c r="KO69" s="15">
        <f>Sug0.5[[#This Row],[HCCP15]]</f>
        <v>10</v>
      </c>
      <c r="KP69" s="15">
        <f>Sug0.5[[#This Row],[HCCP16]]</f>
        <v>11</v>
      </c>
      <c r="KQ69" s="15">
        <f>Sug0.5[[#This Row],[HCCP17]]</f>
        <v>9</v>
      </c>
      <c r="KR69" s="15">
        <f>Sug0.5[[#This Row],[HCCP18]]</f>
        <v>8</v>
      </c>
      <c r="KS69" s="15">
        <f>Sug0.5[[#This Row],[HCCP19]]</f>
        <v>8</v>
      </c>
      <c r="KT69" s="15">
        <f>Sug0.5[[#This Row],[HCCP20]]</f>
        <v>9</v>
      </c>
      <c r="KU69" s="15">
        <f>Sug0.5[[#This Row],[HCCP21]]</f>
        <v>18</v>
      </c>
      <c r="KV69" s="15">
        <f>Sug0.5[[#This Row],[HCCP22]]</f>
        <v>11</v>
      </c>
      <c r="KW69" s="15">
        <f>Sug0.5[[#This Row],[HCCP23]]</f>
        <v>12</v>
      </c>
      <c r="KX69" s="15">
        <f>Sug0.5[[#This Row],[HCCP24]]</f>
        <v>8</v>
      </c>
      <c r="KY69" s="15">
        <f>Sug0.5[[#This Row],[HCCP25]]</f>
        <v>11</v>
      </c>
      <c r="KZ69" s="15">
        <f>Sug0.5[[#This Row],[HCCP26]]</f>
        <v>18</v>
      </c>
      <c r="LA69" s="15">
        <f>Sug0.5[[#This Row],[HCCP27]]</f>
        <v>12</v>
      </c>
      <c r="LB69" s="15">
        <f>Reg[[#This Row],[CHDP2]]</f>
        <v>1443</v>
      </c>
      <c r="LC69" s="15">
        <f>Reg[[#This Row],[CHDP3]]</f>
        <v>1497</v>
      </c>
      <c r="LD69" s="15">
        <f>Reg[[#This Row],[CHDP4]]</f>
        <v>1524</v>
      </c>
      <c r="LE69" s="15">
        <f>Reg[[#This Row],[CHDP5]]</f>
        <v>1575</v>
      </c>
      <c r="LF69" s="15">
        <f>Reg[[#This Row],[CHDP6]]</f>
        <v>1589</v>
      </c>
      <c r="LG69" s="15">
        <f>Reg[[#This Row],[CHDP7]]</f>
        <v>1621</v>
      </c>
      <c r="LH69" s="15">
        <f>Reg[[#This Row],[CHDP8]]</f>
        <v>1632</v>
      </c>
      <c r="LI69" s="15">
        <f>Reg[[#This Row],[CHDP9]]</f>
        <v>1634</v>
      </c>
      <c r="LJ69" s="15">
        <f>Reg[[#This Row],[CHDP10]]</f>
        <v>1669</v>
      </c>
      <c r="LK69" s="15">
        <f>Reg[[#This Row],[CHDP11]]</f>
        <v>1667</v>
      </c>
      <c r="LL69" s="15">
        <f>Reg[[#This Row],[CHDP12]]</f>
        <v>1697</v>
      </c>
      <c r="LM69" s="15">
        <f>Reg[[#This Row],[CHDP13]]</f>
        <v>1728</v>
      </c>
      <c r="LN69" s="15">
        <f>Reg[[#This Row],[CHDP14]]</f>
        <v>1761</v>
      </c>
      <c r="LO69" s="15">
        <f>Reg[[#This Row],[CHDP15]]</f>
        <v>1811</v>
      </c>
      <c r="LP69" s="15">
        <f>Reg[[#This Row],[CHDP16]]</f>
        <v>1828</v>
      </c>
      <c r="LQ69" s="15">
        <f>Reg[[#This Row],[CHDP17]]</f>
        <v>1836</v>
      </c>
      <c r="LR69" s="15">
        <f>Reg[[#This Row],[CHDP18]]</f>
        <v>1883</v>
      </c>
      <c r="LS69" s="15">
        <f>Reg[[#This Row],[CHDP19]]</f>
        <v>1918</v>
      </c>
      <c r="LT69" s="15">
        <f>Reg[[#This Row],[CHDP20]]</f>
        <v>1927</v>
      </c>
      <c r="LU69" s="15">
        <f>Reg[[#This Row],[CHDP21]]</f>
        <v>1938</v>
      </c>
      <c r="LV69" s="15">
        <f>Reg[[#This Row],[CHDP22]]</f>
        <v>1944</v>
      </c>
      <c r="LW69" s="15">
        <f>Reg[[#This Row],[CHDP23]]</f>
        <v>1965</v>
      </c>
      <c r="LX69" s="15">
        <f>Reg[[#This Row],[CHDP24]]</f>
        <v>1998</v>
      </c>
      <c r="LY69" s="15">
        <f>Reg[[#This Row],[CHDP25]]</f>
        <v>2005</v>
      </c>
      <c r="LZ69" s="15">
        <f>Reg[[#This Row],[CHDP26]]</f>
        <v>2035</v>
      </c>
      <c r="MA69" s="15">
        <f>Reg[[#This Row],[CHDP27]]</f>
        <v>2049</v>
      </c>
      <c r="MB69" s="15">
        <f>Sug0.2[[#This Row],[CHDP2]]</f>
        <v>1443</v>
      </c>
      <c r="MC69" s="15">
        <f>Sug0.2[[#This Row],[CHDP3]]</f>
        <v>1497</v>
      </c>
      <c r="MD69" s="15">
        <f>Sug0.2[[#This Row],[CHDP4]]</f>
        <v>1524</v>
      </c>
      <c r="ME69" s="15">
        <f>Sug0.2[[#This Row],[CHDP5]]</f>
        <v>1575</v>
      </c>
      <c r="MF69" s="15">
        <f>Sug0.2[[#This Row],[CHDP6]]</f>
        <v>1589</v>
      </c>
      <c r="MG69" s="15">
        <f>Sug0.2[[#This Row],[CHDP7]]</f>
        <v>1621</v>
      </c>
      <c r="MH69" s="15">
        <f>Sug0.2[[#This Row],[CHDP8]]</f>
        <v>1631</v>
      </c>
      <c r="MI69" s="15">
        <f>Sug0.2[[#This Row],[CHDP9]]</f>
        <v>1632</v>
      </c>
      <c r="MJ69" s="15">
        <f>Sug0.2[[#This Row],[CHDP10]]</f>
        <v>1665</v>
      </c>
      <c r="MK69" s="15">
        <f>Sug0.2[[#This Row],[CHDP11]]</f>
        <v>1663</v>
      </c>
      <c r="ML69" s="15">
        <f>Sug0.2[[#This Row],[CHDP12]]</f>
        <v>1690</v>
      </c>
      <c r="MM69" s="15">
        <f>Sug0.2[[#This Row],[CHDP13]]</f>
        <v>1717</v>
      </c>
      <c r="MN69" s="15">
        <f>Sug0.2[[#This Row],[CHDP14]]</f>
        <v>1750</v>
      </c>
      <c r="MO69" s="15">
        <f>Sug0.2[[#This Row],[CHDP15]]</f>
        <v>1799</v>
      </c>
      <c r="MP69" s="15">
        <f>Sug0.2[[#This Row],[CHDP16]]</f>
        <v>1816</v>
      </c>
      <c r="MQ69" s="15">
        <f>Sug0.2[[#This Row],[CHDP17]]</f>
        <v>1824</v>
      </c>
      <c r="MR69" s="15">
        <f>Sug0.2[[#This Row],[CHDP18]]</f>
        <v>1867</v>
      </c>
      <c r="MS69" s="15">
        <f>Sug0.2[[#This Row],[CHDP19]]</f>
        <v>1900</v>
      </c>
      <c r="MT69" s="15">
        <f>Sug0.2[[#This Row],[CHDP20]]</f>
        <v>1914</v>
      </c>
      <c r="MU69" s="15">
        <f>Sug0.2[[#This Row],[CHDP21]]</f>
        <v>1927</v>
      </c>
      <c r="MV69" s="15">
        <f>Sug0.2[[#This Row],[CHDP22]]</f>
        <v>1930</v>
      </c>
      <c r="MW69" s="15">
        <f>Sug0.2[[#This Row],[CHDP23]]</f>
        <v>1948</v>
      </c>
      <c r="MX69" s="15">
        <f>Sug0.2[[#This Row],[CHDP24]]</f>
        <v>1976</v>
      </c>
      <c r="MY69" s="15">
        <f>Sug0.2[[#This Row],[CHDP25]]</f>
        <v>1982</v>
      </c>
      <c r="MZ69" s="15">
        <f>Sug0.2[[#This Row],[CHDP26]]</f>
        <v>2005</v>
      </c>
      <c r="NA69" s="15">
        <f>Sug0.2[[#This Row],[CHDP27]]</f>
        <v>2021</v>
      </c>
      <c r="NB69" s="15">
        <f>Sug0.5[[#This Row],[CHDP2]]</f>
        <v>1443</v>
      </c>
      <c r="NC69" s="15">
        <f>Sug0.5[[#This Row],[CHDP3]]</f>
        <v>1497</v>
      </c>
      <c r="ND69" s="15">
        <f>Sug0.5[[#This Row],[CHDP4]]</f>
        <v>1524</v>
      </c>
      <c r="NE69" s="15">
        <f>Sug0.5[[#This Row],[CHDP5]]</f>
        <v>1572</v>
      </c>
      <c r="NF69" s="15">
        <f>Sug0.5[[#This Row],[CHDP6]]</f>
        <v>1584</v>
      </c>
      <c r="NG69" s="15">
        <f>Sug0.5[[#This Row],[CHDP7]]</f>
        <v>1615</v>
      </c>
      <c r="NH69" s="15">
        <f>Sug0.5[[#This Row],[CHDP8]]</f>
        <v>1622</v>
      </c>
      <c r="NI69" s="15">
        <f>Sug0.5[[#This Row],[CHDP9]]</f>
        <v>1617</v>
      </c>
      <c r="NJ69" s="15">
        <f>Sug0.5[[#This Row],[CHDP10]]</f>
        <v>1650</v>
      </c>
      <c r="NK69" s="15">
        <f>Sug0.5[[#This Row],[CHDP11]]</f>
        <v>1644</v>
      </c>
      <c r="NL69" s="15">
        <f>Sug0.5[[#This Row],[CHDP12]]</f>
        <v>1669</v>
      </c>
      <c r="NM69" s="15">
        <f>Sug0.5[[#This Row],[CHDP13]]</f>
        <v>1689</v>
      </c>
      <c r="NN69" s="15">
        <f>Sug0.5[[#This Row],[CHDP14]]</f>
        <v>1712</v>
      </c>
      <c r="NO69" s="15">
        <f>Sug0.5[[#This Row],[CHDP15]]</f>
        <v>1758</v>
      </c>
      <c r="NP69" s="15">
        <f>Sug0.5[[#This Row],[CHDP16]]</f>
        <v>1779</v>
      </c>
      <c r="NQ69" s="15">
        <f>Sug0.5[[#This Row],[CHDP17]]</f>
        <v>1789</v>
      </c>
      <c r="NR69" s="15">
        <f>Sug0.5[[#This Row],[CHDP18]]</f>
        <v>1829</v>
      </c>
      <c r="NS69" s="15">
        <f>Sug0.5[[#This Row],[CHDP19]]</f>
        <v>1864</v>
      </c>
      <c r="NT69" s="15">
        <f>Sug0.5[[#This Row],[CHDP20]]</f>
        <v>1877</v>
      </c>
      <c r="NU69" s="15">
        <f>Sug0.5[[#This Row],[CHDP21]]</f>
        <v>1887</v>
      </c>
      <c r="NV69" s="15">
        <f>Sug0.5[[#This Row],[CHDP22]]</f>
        <v>1888</v>
      </c>
      <c r="NW69" s="15">
        <f>Sug0.5[[#This Row],[CHDP23]]</f>
        <v>1900</v>
      </c>
      <c r="NX69" s="15">
        <f>Sug0.5[[#This Row],[CHDP24]]</f>
        <v>1920</v>
      </c>
      <c r="NY69" s="15">
        <f>Sug0.5[[#This Row],[CHDP25]]</f>
        <v>1921</v>
      </c>
      <c r="NZ69" s="15">
        <f>Sug0.5[[#This Row],[CHDP26]]</f>
        <v>1933</v>
      </c>
      <c r="OA69" s="15">
        <f>Sug0.5[[#This Row],[CHDP27]]</f>
        <v>1945</v>
      </c>
      <c r="OB69" s="15">
        <f>Reg[[#This Row],[T2DP2]]</f>
        <v>2154</v>
      </c>
      <c r="OC69" s="15">
        <f>Reg[[#This Row],[T2DP3]]</f>
        <v>2387</v>
      </c>
      <c r="OD69" s="15">
        <f>Reg[[#This Row],[T2DP4]]</f>
        <v>2569</v>
      </c>
      <c r="OE69" s="15">
        <f>Reg[[#This Row],[T2DP5]]</f>
        <v>2761</v>
      </c>
      <c r="OF69" s="15">
        <f>Reg[[#This Row],[T2DP6]]</f>
        <v>2985</v>
      </c>
      <c r="OG69" s="15">
        <f>Reg[[#This Row],[T2DP7]]</f>
        <v>3205</v>
      </c>
      <c r="OH69" s="15">
        <f>Reg[[#This Row],[T2DP8]]</f>
        <v>3425</v>
      </c>
      <c r="OI69" s="15">
        <f>Reg[[#This Row],[T2DP9]]</f>
        <v>3650</v>
      </c>
      <c r="OJ69" s="15">
        <f>Reg[[#This Row],[T2DP10]]</f>
        <v>3880</v>
      </c>
      <c r="OK69" s="15">
        <f>Reg[[#This Row],[T2DP11]]</f>
        <v>4073</v>
      </c>
      <c r="OL69" s="15">
        <f>Reg[[#This Row],[T2DP12]]</f>
        <v>4249</v>
      </c>
      <c r="OM69" s="15">
        <f>Reg[[#This Row],[T2DP13]]</f>
        <v>4432</v>
      </c>
      <c r="ON69" s="15">
        <f>Reg[[#This Row],[T2DP14]]</f>
        <v>4596</v>
      </c>
      <c r="OO69" s="15">
        <f>Reg[[#This Row],[T2DP15]]</f>
        <v>4725</v>
      </c>
      <c r="OP69" s="15">
        <f>Reg[[#This Row],[T2DP16]]</f>
        <v>4870</v>
      </c>
      <c r="OQ69" s="15">
        <f>Reg[[#This Row],[T2DP17]]</f>
        <v>5011</v>
      </c>
      <c r="OR69" s="15">
        <f>Reg[[#This Row],[T2DP18]]</f>
        <v>5139</v>
      </c>
      <c r="OS69" s="15">
        <f>Reg[[#This Row],[T2DP19]]</f>
        <v>5268</v>
      </c>
      <c r="OT69" s="15">
        <f>Reg[[#This Row],[T2DP20]]</f>
        <v>5379</v>
      </c>
      <c r="OU69" s="15">
        <f>Reg[[#This Row],[T2DP21]]</f>
        <v>5444</v>
      </c>
      <c r="OV69" s="15">
        <f>Reg[[#This Row],[T2DP22]]</f>
        <v>5575</v>
      </c>
      <c r="OW69" s="15">
        <f>Reg[[#This Row],[T2DP23]]</f>
        <v>5728</v>
      </c>
      <c r="OX69" s="15">
        <f>Reg[[#This Row],[T2DP24]]</f>
        <v>5823</v>
      </c>
      <c r="OY69" s="15">
        <f>Reg[[#This Row],[T2DP25]]</f>
        <v>5874</v>
      </c>
      <c r="OZ69" s="15">
        <f>Reg[[#This Row],[T2DP26]]</f>
        <v>5969</v>
      </c>
      <c r="PA69" s="15">
        <f>Reg[[#This Row],[T2DP27]]</f>
        <v>6099</v>
      </c>
      <c r="PB69" s="15">
        <f>Sug0.2[[#This Row],[T2DP2]]</f>
        <v>2154</v>
      </c>
      <c r="PC69" s="15">
        <f>Sug0.2[[#This Row],[T2DP3]]</f>
        <v>2387</v>
      </c>
      <c r="PD69" s="15">
        <f>Sug0.2[[#This Row],[T2DP4]]</f>
        <v>2567</v>
      </c>
      <c r="PE69" s="15">
        <f>Sug0.2[[#This Row],[T2DP5]]</f>
        <v>2757</v>
      </c>
      <c r="PF69" s="15">
        <f>Sug0.2[[#This Row],[T2DP6]]</f>
        <v>2975</v>
      </c>
      <c r="PG69" s="15">
        <f>Sug0.2[[#This Row],[T2DP7]]</f>
        <v>3193</v>
      </c>
      <c r="PH69" s="15">
        <f>Sug0.2[[#This Row],[T2DP8]]</f>
        <v>3407</v>
      </c>
      <c r="PI69" s="15">
        <f>Sug0.2[[#This Row],[T2DP9]]</f>
        <v>3622</v>
      </c>
      <c r="PJ69" s="15">
        <f>Sug0.2[[#This Row],[T2DP10]]</f>
        <v>3847</v>
      </c>
      <c r="PK69" s="15">
        <f>Sug0.2[[#This Row],[T2DP11]]</f>
        <v>4026</v>
      </c>
      <c r="PL69" s="15">
        <f>Sug0.2[[#This Row],[T2DP12]]</f>
        <v>4190</v>
      </c>
      <c r="PM69" s="15">
        <f>Sug0.2[[#This Row],[T2DP13]]</f>
        <v>4363</v>
      </c>
      <c r="PN69" s="15">
        <f>Sug0.2[[#This Row],[T2DP14]]</f>
        <v>4526</v>
      </c>
      <c r="PO69" s="15">
        <f>Sug0.2[[#This Row],[T2DP15]]</f>
        <v>4647</v>
      </c>
      <c r="PP69" s="15">
        <f>Sug0.2[[#This Row],[T2DP16]]</f>
        <v>4788</v>
      </c>
      <c r="PQ69" s="15">
        <f>Sug0.2[[#This Row],[T2DP17]]</f>
        <v>4930</v>
      </c>
      <c r="PR69" s="15">
        <f>Sug0.2[[#This Row],[T2DP18]]</f>
        <v>5043</v>
      </c>
      <c r="PS69" s="15">
        <f>Sug0.2[[#This Row],[T2DP19]]</f>
        <v>5173</v>
      </c>
      <c r="PT69" s="15">
        <f>Sug0.2[[#This Row],[T2DP20]]</f>
        <v>5271</v>
      </c>
      <c r="PU69" s="15">
        <f>Sug0.2[[#This Row],[T2DP21]]</f>
        <v>5324</v>
      </c>
      <c r="PV69" s="15">
        <f>Sug0.2[[#This Row],[T2DP22]]</f>
        <v>5447</v>
      </c>
      <c r="PW69" s="15">
        <f>Sug0.2[[#This Row],[T2DP23]]</f>
        <v>5597</v>
      </c>
      <c r="PX69" s="15">
        <f>Sug0.2[[#This Row],[T2DP24]]</f>
        <v>5687</v>
      </c>
      <c r="PY69" s="15">
        <f>Sug0.2[[#This Row],[T2DP25]]</f>
        <v>5740</v>
      </c>
      <c r="PZ69" s="15">
        <f>Sug0.2[[#This Row],[T2DP26]]</f>
        <v>5830</v>
      </c>
      <c r="QA69" s="15">
        <f>Sug0.2[[#This Row],[T2DP27]]</f>
        <v>5952</v>
      </c>
      <c r="QB69" s="15">
        <f>Sug0.5[[#This Row],[T2DP2]]</f>
        <v>2154</v>
      </c>
      <c r="QC69" s="15">
        <f>Sug0.5[[#This Row],[T2DP3]]</f>
        <v>2387</v>
      </c>
      <c r="QD69" s="15">
        <f>Sug0.5[[#This Row],[T2DP4]]</f>
        <v>2563</v>
      </c>
      <c r="QE69" s="15">
        <f>Sug0.5[[#This Row],[T2DP5]]</f>
        <v>2746</v>
      </c>
      <c r="QF69" s="15">
        <f>Sug0.5[[#This Row],[T2DP6]]</f>
        <v>2955</v>
      </c>
      <c r="QG69" s="15">
        <f>Sug0.5[[#This Row],[T2DP7]]</f>
        <v>3158</v>
      </c>
      <c r="QH69" s="15">
        <f>Sug0.5[[#This Row],[T2DP8]]</f>
        <v>3358</v>
      </c>
      <c r="QI69" s="15">
        <f>Sug0.5[[#This Row],[T2DP9]]</f>
        <v>3552</v>
      </c>
      <c r="QJ69" s="15">
        <f>Sug0.5[[#This Row],[T2DP10]]</f>
        <v>3757</v>
      </c>
      <c r="QK69" s="15">
        <f>Sug0.5[[#This Row],[T2DP11]]</f>
        <v>3916</v>
      </c>
      <c r="QL69" s="15">
        <f>Sug0.5[[#This Row],[T2DP12]]</f>
        <v>4062</v>
      </c>
      <c r="QM69" s="15">
        <f>Sug0.5[[#This Row],[T2DP13]]</f>
        <v>4213</v>
      </c>
      <c r="QN69" s="15">
        <f>Sug0.5[[#This Row],[T2DP14]]</f>
        <v>4359</v>
      </c>
      <c r="QO69" s="15">
        <f>Sug0.5[[#This Row],[T2DP15]]</f>
        <v>4457</v>
      </c>
      <c r="QP69" s="15">
        <f>Sug0.5[[#This Row],[T2DP16]]</f>
        <v>4586</v>
      </c>
      <c r="QQ69" s="15">
        <f>Sug0.5[[#This Row],[T2DP17]]</f>
        <v>4725</v>
      </c>
      <c r="QR69" s="15">
        <f>Sug0.5[[#This Row],[T2DP18]]</f>
        <v>4837</v>
      </c>
      <c r="QS69" s="15">
        <f>Sug0.5[[#This Row],[T2DP19]]</f>
        <v>4950</v>
      </c>
      <c r="QT69" s="15">
        <f>Sug0.5[[#This Row],[T2DP20]]</f>
        <v>5029</v>
      </c>
      <c r="QU69" s="15">
        <f>Sug0.5[[#This Row],[T2DP21]]</f>
        <v>5089</v>
      </c>
      <c r="QV69" s="15">
        <f>Sug0.5[[#This Row],[T2DP22]]</f>
        <v>5198</v>
      </c>
      <c r="QW69" s="15">
        <f>Sug0.5[[#This Row],[T2DP23]]</f>
        <v>5321</v>
      </c>
      <c r="QX69" s="15">
        <f>Sug0.5[[#This Row],[T2DP24]]</f>
        <v>5386</v>
      </c>
      <c r="QY69" s="15">
        <f>Sug0.5[[#This Row],[T2DP25]]</f>
        <v>5428</v>
      </c>
      <c r="QZ69" s="15">
        <f>Sug0.5[[#This Row],[T2DP26]]</f>
        <v>5515</v>
      </c>
      <c r="RA69" s="15">
        <f>Sug0.5[[#This Row],[T2DP27]]</f>
        <v>5629</v>
      </c>
      <c r="RB69" s="15">
        <f>Reg[[#This Row],[OVEP2]]</f>
        <v>7422</v>
      </c>
      <c r="RC69" s="15">
        <f>Reg[[#This Row],[OVEP3]]</f>
        <v>7705</v>
      </c>
      <c r="RD69" s="15">
        <f>Reg[[#This Row],[OVEP4]]</f>
        <v>7815</v>
      </c>
      <c r="RE69" s="15">
        <f>Reg[[#This Row],[OVEP5]]</f>
        <v>7814</v>
      </c>
      <c r="RF69" s="15">
        <f>Reg[[#This Row],[OVEP6]]</f>
        <v>7742</v>
      </c>
      <c r="RG69" s="15">
        <f>Reg[[#This Row],[OVEP7]]</f>
        <v>7741</v>
      </c>
      <c r="RH69" s="15">
        <f>Reg[[#This Row],[OVEP8]]</f>
        <v>7685</v>
      </c>
      <c r="RI69" s="15">
        <f>Reg[[#This Row],[OVEP9]]</f>
        <v>7575</v>
      </c>
      <c r="RJ69" s="15">
        <f>Reg[[#This Row],[OVEP10]]</f>
        <v>7437</v>
      </c>
      <c r="RK69" s="15">
        <f>Reg[[#This Row],[OVEP11]]</f>
        <v>7454</v>
      </c>
      <c r="RL69" s="15">
        <f>Reg[[#This Row],[OVEP12]]</f>
        <v>7419</v>
      </c>
      <c r="RM69" s="15">
        <f>Reg[[#This Row],[OVEP13]]</f>
        <v>7374</v>
      </c>
      <c r="RN69" s="15">
        <f>Reg[[#This Row],[OVEP14]]</f>
        <v>7383</v>
      </c>
      <c r="RO69" s="15">
        <f>Reg[[#This Row],[OVEP15]]</f>
        <v>7236</v>
      </c>
      <c r="RP69" s="15">
        <f>Reg[[#This Row],[OVEP16]]</f>
        <v>7254</v>
      </c>
      <c r="RQ69" s="15">
        <f>Reg[[#This Row],[OVEP17]]</f>
        <v>7202</v>
      </c>
      <c r="RR69" s="15">
        <f>Reg[[#This Row],[OVEP18]]</f>
        <v>7170</v>
      </c>
      <c r="RS69" s="15">
        <f>Reg[[#This Row],[OVEP19]]</f>
        <v>7125</v>
      </c>
      <c r="RT69" s="15">
        <f>Reg[[#This Row],[OVEP20]]</f>
        <v>7067</v>
      </c>
      <c r="RU69" s="15">
        <f>Reg[[#This Row],[OVEP21]]</f>
        <v>7003</v>
      </c>
      <c r="RV69" s="15">
        <f>Reg[[#This Row],[OVEP22]]</f>
        <v>6988</v>
      </c>
      <c r="RW69" s="15">
        <f>Reg[[#This Row],[OVEP23]]</f>
        <v>6942</v>
      </c>
      <c r="RX69" s="15">
        <f>Reg[[#This Row],[OVEP24]]</f>
        <v>6901</v>
      </c>
      <c r="RY69" s="15">
        <f>Reg[[#This Row],[OVEP25]]</f>
        <v>6872</v>
      </c>
      <c r="RZ69" s="15">
        <f>Reg[[#This Row],[OVEP26]]</f>
        <v>6919</v>
      </c>
      <c r="SA69" s="15">
        <f>Reg[[#This Row],[OVEP27]]</f>
        <v>6939</v>
      </c>
      <c r="SB69" s="15">
        <f>Sug0.2[[#This Row],[OVEP2]]</f>
        <v>7422</v>
      </c>
      <c r="SC69" s="15">
        <f>Sug0.2[[#This Row],[OVEP3]]</f>
        <v>7663</v>
      </c>
      <c r="SD69" s="15">
        <f>Sug0.2[[#This Row],[OVEP4]]</f>
        <v>7757</v>
      </c>
      <c r="SE69" s="15">
        <f>Sug0.2[[#This Row],[OVEP5]]</f>
        <v>7732</v>
      </c>
      <c r="SF69" s="15">
        <f>Sug0.2[[#This Row],[OVEP6]]</f>
        <v>7668</v>
      </c>
      <c r="SG69" s="15">
        <f>Sug0.2[[#This Row],[OVEP7]]</f>
        <v>7697</v>
      </c>
      <c r="SH69" s="15">
        <f>Sug0.2[[#This Row],[OVEP8]]</f>
        <v>7647</v>
      </c>
      <c r="SI69" s="15">
        <f>Sug0.2[[#This Row],[OVEP9]]</f>
        <v>7559</v>
      </c>
      <c r="SJ69" s="15">
        <f>Sug0.2[[#This Row],[OVEP10]]</f>
        <v>7428</v>
      </c>
      <c r="SK69" s="15">
        <f>Sug0.2[[#This Row],[OVEP11]]</f>
        <v>7468</v>
      </c>
      <c r="SL69" s="15">
        <f>Sug0.2[[#This Row],[OVEP12]]</f>
        <v>7469</v>
      </c>
      <c r="SM69" s="15">
        <f>Sug0.2[[#This Row],[OVEP13]]</f>
        <v>7469</v>
      </c>
      <c r="SN69" s="15">
        <f>Sug0.2[[#This Row],[OVEP14]]</f>
        <v>7455</v>
      </c>
      <c r="SO69" s="15">
        <f>Sug0.2[[#This Row],[OVEP15]]</f>
        <v>7378</v>
      </c>
      <c r="SP69" s="15">
        <f>Sug0.2[[#This Row],[OVEP16]]</f>
        <v>7415</v>
      </c>
      <c r="SQ69" s="15">
        <f>Sug0.2[[#This Row],[OVEP17]]</f>
        <v>7367</v>
      </c>
      <c r="SR69" s="15">
        <f>Sug0.2[[#This Row],[OVEP18]]</f>
        <v>7325</v>
      </c>
      <c r="SS69" s="15">
        <f>Sug0.2[[#This Row],[OVEP19]]</f>
        <v>7269</v>
      </c>
      <c r="ST69" s="15">
        <f>Sug0.2[[#This Row],[OVEP20]]</f>
        <v>7232</v>
      </c>
      <c r="SU69" s="15">
        <f>Sug0.2[[#This Row],[OVEP21]]</f>
        <v>7209</v>
      </c>
      <c r="SV69" s="15">
        <f>Sug0.2[[#This Row],[OVEP22]]</f>
        <v>7239</v>
      </c>
      <c r="SW69" s="15">
        <f>Sug0.2[[#This Row],[OVEP23]]</f>
        <v>7185</v>
      </c>
      <c r="SX69" s="15">
        <f>Sug0.2[[#This Row],[OVEP24]]</f>
        <v>7168</v>
      </c>
      <c r="SY69" s="15">
        <f>Sug0.2[[#This Row],[OVEP25]]</f>
        <v>7128</v>
      </c>
      <c r="SZ69" s="15">
        <f>Sug0.2[[#This Row],[OVEP26]]</f>
        <v>7141</v>
      </c>
      <c r="TA69" s="15">
        <f>Sug0.2[[#This Row],[OVEP27]]</f>
        <v>7148</v>
      </c>
      <c r="TB69" s="15">
        <f>Sug0.5[[#This Row],[OVEP2]]</f>
        <v>7422</v>
      </c>
      <c r="TC69" s="15">
        <f>Sug0.5[[#This Row],[OVEP3]]</f>
        <v>7548</v>
      </c>
      <c r="TD69" s="15">
        <f>Sug0.5[[#This Row],[OVEP4]]</f>
        <v>7633</v>
      </c>
      <c r="TE69" s="15">
        <f>Sug0.5[[#This Row],[OVEP5]]</f>
        <v>7596</v>
      </c>
      <c r="TF69" s="15">
        <f>Sug0.5[[#This Row],[OVEP6]]</f>
        <v>7521</v>
      </c>
      <c r="TG69" s="15">
        <f>Sug0.5[[#This Row],[OVEP7]]</f>
        <v>7590</v>
      </c>
      <c r="TH69" s="15">
        <f>Sug0.5[[#This Row],[OVEP8]]</f>
        <v>7594</v>
      </c>
      <c r="TI69" s="15">
        <f>Sug0.5[[#This Row],[OVEP9]]</f>
        <v>7548</v>
      </c>
      <c r="TJ69" s="15">
        <f>Sug0.5[[#This Row],[OVEP10]]</f>
        <v>7455</v>
      </c>
      <c r="TK69" s="15">
        <f>Sug0.5[[#This Row],[OVEP11]]</f>
        <v>7513</v>
      </c>
      <c r="TL69" s="15">
        <f>Sug0.5[[#This Row],[OVEP12]]</f>
        <v>7539</v>
      </c>
      <c r="TM69" s="15">
        <f>Sug0.5[[#This Row],[OVEP13]]</f>
        <v>7573</v>
      </c>
      <c r="TN69" s="15">
        <f>Sug0.5[[#This Row],[OVEP14]]</f>
        <v>7547</v>
      </c>
      <c r="TO69" s="15">
        <f>Sug0.5[[#This Row],[OVEP15]]</f>
        <v>7503</v>
      </c>
      <c r="TP69" s="15">
        <f>Sug0.5[[#This Row],[OVEP16]]</f>
        <v>7543</v>
      </c>
      <c r="TQ69" s="15">
        <f>Sug0.5[[#This Row],[OVEP17]]</f>
        <v>7542</v>
      </c>
      <c r="TR69" s="15">
        <f>Sug0.5[[#This Row],[OVEP18]]</f>
        <v>7528</v>
      </c>
      <c r="TS69" s="15">
        <f>Sug0.5[[#This Row],[OVEP19]]</f>
        <v>7498</v>
      </c>
      <c r="TT69" s="15">
        <f>Sug0.5[[#This Row],[OVEP20]]</f>
        <v>7461</v>
      </c>
      <c r="TU69" s="15">
        <f>Sug0.5[[#This Row],[OVEP21]]</f>
        <v>7465</v>
      </c>
      <c r="TV69" s="15">
        <f>Sug0.5[[#This Row],[OVEP22]]</f>
        <v>7541</v>
      </c>
      <c r="TW69" s="15">
        <f>Sug0.5[[#This Row],[OVEP23]]</f>
        <v>7496</v>
      </c>
      <c r="TX69" s="15">
        <f>Sug0.5[[#This Row],[OVEP24]]</f>
        <v>7523</v>
      </c>
      <c r="TY69" s="15">
        <f>Sug0.5[[#This Row],[OVEP25]]</f>
        <v>7544</v>
      </c>
      <c r="TZ69" s="15">
        <f>Sug0.5[[#This Row],[OVEP26]]</f>
        <v>7555</v>
      </c>
      <c r="UA69" s="15">
        <f>Sug0.5[[#This Row],[OVEP27]]</f>
        <v>7556</v>
      </c>
      <c r="UB69" s="15">
        <f>Reg[[#This Row],[OBEP2]]</f>
        <v>8424</v>
      </c>
      <c r="UC69" s="15">
        <f>Reg[[#This Row],[OBEP3]]</f>
        <v>8773</v>
      </c>
      <c r="UD69" s="15">
        <f>Reg[[#This Row],[OBEP4]]</f>
        <v>9076</v>
      </c>
      <c r="UE69" s="15">
        <f>Reg[[#This Row],[OBEP5]]</f>
        <v>9451</v>
      </c>
      <c r="UF69" s="15">
        <f>Reg[[#This Row],[OBEP6]]</f>
        <v>9746</v>
      </c>
      <c r="UG69" s="15">
        <f>Reg[[#This Row],[OBEP7]]</f>
        <v>10049</v>
      </c>
      <c r="UH69" s="15">
        <f>Reg[[#This Row],[OBEP8]]</f>
        <v>10305</v>
      </c>
      <c r="UI69" s="15">
        <f>Reg[[#This Row],[OBEP9]]</f>
        <v>10525</v>
      </c>
      <c r="UJ69" s="15">
        <f>Reg[[#This Row],[OBEP10]]</f>
        <v>10779</v>
      </c>
      <c r="UK69" s="15">
        <f>Reg[[#This Row],[OBEP11]]</f>
        <v>10929</v>
      </c>
      <c r="UL69" s="15">
        <f>Reg[[#This Row],[OBEP12]]</f>
        <v>11095</v>
      </c>
      <c r="UM69" s="15">
        <f>Reg[[#This Row],[OBEP13]]</f>
        <v>11303</v>
      </c>
      <c r="UN69" s="15">
        <f>Reg[[#This Row],[OBEP14]]</f>
        <v>11402</v>
      </c>
      <c r="UO69" s="15">
        <f>Reg[[#This Row],[OBEP15]]</f>
        <v>11564</v>
      </c>
      <c r="UP69" s="15">
        <f>Reg[[#This Row],[OBEP16]]</f>
        <v>11644</v>
      </c>
      <c r="UQ69" s="15">
        <f>Reg[[#This Row],[OBEP17]]</f>
        <v>11716</v>
      </c>
      <c r="UR69" s="15">
        <f>Reg[[#This Row],[OBEP18]]</f>
        <v>11817</v>
      </c>
      <c r="US69" s="15">
        <f>Reg[[#This Row],[OBEP19]]</f>
        <v>11904</v>
      </c>
      <c r="UT69" s="15">
        <f>Reg[[#This Row],[OBEP20]]</f>
        <v>11996</v>
      </c>
      <c r="UU69" s="15">
        <f>Reg[[#This Row],[OBEP21]]</f>
        <v>12066</v>
      </c>
      <c r="UV69" s="15">
        <f>Reg[[#This Row],[OBEP22]]</f>
        <v>12108</v>
      </c>
      <c r="UW69" s="15">
        <f>Reg[[#This Row],[OBEP23]]</f>
        <v>12165</v>
      </c>
      <c r="UX69" s="15">
        <f>Reg[[#This Row],[OBEP24]]</f>
        <v>12267</v>
      </c>
      <c r="UY69" s="15">
        <f>Reg[[#This Row],[OBEP25]]</f>
        <v>12328</v>
      </c>
      <c r="UZ69" s="15">
        <f>Reg[[#This Row],[OBEP26]]</f>
        <v>12325</v>
      </c>
      <c r="VA69" s="15">
        <f>Reg[[#This Row],[OBEP27]]</f>
        <v>12357</v>
      </c>
      <c r="VB69" s="15">
        <f>Sug0.2[[#This Row],[OBEP2]]</f>
        <v>8424</v>
      </c>
      <c r="VC69" s="15">
        <f>Sug0.2[[#This Row],[OBEP3]]</f>
        <v>8696</v>
      </c>
      <c r="VD69" s="15">
        <f>Sug0.2[[#This Row],[OBEP4]]</f>
        <v>8936</v>
      </c>
      <c r="VE69" s="15">
        <f>Sug0.2[[#This Row],[OBEP5]]</f>
        <v>9255</v>
      </c>
      <c r="VF69" s="15">
        <f>Sug0.2[[#This Row],[OBEP6]]</f>
        <v>9488</v>
      </c>
      <c r="VG69" s="15">
        <f>Sug0.2[[#This Row],[OBEP7]]</f>
        <v>9723</v>
      </c>
      <c r="VH69" s="15">
        <f>Sug0.2[[#This Row],[OBEP8]]</f>
        <v>9935</v>
      </c>
      <c r="VI69" s="15">
        <f>Sug0.2[[#This Row],[OBEP9]]</f>
        <v>10104</v>
      </c>
      <c r="VJ69" s="15">
        <f>Sug0.2[[#This Row],[OBEP10]]</f>
        <v>10319</v>
      </c>
      <c r="VK69" s="15">
        <f>Sug0.2[[#This Row],[OBEP11]]</f>
        <v>10431</v>
      </c>
      <c r="VL69" s="15">
        <f>Sug0.2[[#This Row],[OBEP12]]</f>
        <v>10549</v>
      </c>
      <c r="VM69" s="15">
        <f>Sug0.2[[#This Row],[OBEP13]]</f>
        <v>10711</v>
      </c>
      <c r="VN69" s="15">
        <f>Sug0.2[[#This Row],[OBEP14]]</f>
        <v>10804</v>
      </c>
      <c r="VO69" s="15">
        <f>Sug0.2[[#This Row],[OBEP15]]</f>
        <v>10920</v>
      </c>
      <c r="VP69" s="15">
        <f>Sug0.2[[#This Row],[OBEP16]]</f>
        <v>10979</v>
      </c>
      <c r="VQ69" s="15">
        <f>Sug0.2[[#This Row],[OBEP17]]</f>
        <v>11036</v>
      </c>
      <c r="VR69" s="15">
        <f>Sug0.2[[#This Row],[OBEP18]]</f>
        <v>11117</v>
      </c>
      <c r="VS69" s="15">
        <f>Sug0.2[[#This Row],[OBEP19]]</f>
        <v>11199</v>
      </c>
      <c r="VT69" s="15">
        <f>Sug0.2[[#This Row],[OBEP20]]</f>
        <v>11275</v>
      </c>
      <c r="VU69" s="15">
        <f>Sug0.2[[#This Row],[OBEP21]]</f>
        <v>11321</v>
      </c>
      <c r="VV69" s="15">
        <f>Sug0.2[[#This Row],[OBEP22]]</f>
        <v>11341</v>
      </c>
      <c r="VW69" s="15">
        <f>Sug0.2[[#This Row],[OBEP23]]</f>
        <v>11395</v>
      </c>
      <c r="VX69" s="15">
        <f>Sug0.2[[#This Row],[OBEP24]]</f>
        <v>11481</v>
      </c>
      <c r="VY69" s="15">
        <f>Sug0.2[[#This Row],[OBEP25]]</f>
        <v>11539</v>
      </c>
      <c r="VZ69" s="15">
        <f>Sug0.2[[#This Row],[OBEP26]]</f>
        <v>11554</v>
      </c>
      <c r="WA69" s="15">
        <f>Sug0.2[[#This Row],[OBEP27]]</f>
        <v>11583</v>
      </c>
      <c r="WB69" s="15">
        <f>Sug0.5[[#This Row],[OBEP2]]</f>
        <v>8424</v>
      </c>
      <c r="WC69" s="15">
        <f>Sug0.5[[#This Row],[OBEP3]]</f>
        <v>8556</v>
      </c>
      <c r="WD69" s="15">
        <f>Sug0.5[[#This Row],[OBEP4]]</f>
        <v>8638</v>
      </c>
      <c r="WE69" s="15">
        <f>Sug0.5[[#This Row],[OBEP5]]</f>
        <v>8812</v>
      </c>
      <c r="WF69" s="15">
        <f>Sug0.5[[#This Row],[OBEP6]]</f>
        <v>8928</v>
      </c>
      <c r="WG69" s="15">
        <f>Sug0.5[[#This Row],[OBEP7]]</f>
        <v>9026</v>
      </c>
      <c r="WH69" s="15">
        <f>Sug0.5[[#This Row],[OBEP8]]</f>
        <v>9133</v>
      </c>
      <c r="WI69" s="15">
        <f>Sug0.5[[#This Row],[OBEP9]]</f>
        <v>9190</v>
      </c>
      <c r="WJ69" s="15">
        <f>Sug0.5[[#This Row],[OBEP10]]</f>
        <v>9325</v>
      </c>
      <c r="WK69" s="15">
        <f>Sug0.5[[#This Row],[OBEP11]]</f>
        <v>9359</v>
      </c>
      <c r="WL69" s="15">
        <f>Sug0.5[[#This Row],[OBEP12]]</f>
        <v>9418</v>
      </c>
      <c r="WM69" s="15">
        <f>Sug0.5[[#This Row],[OBEP13]]</f>
        <v>9506</v>
      </c>
      <c r="WN69" s="15">
        <f>Sug0.5[[#This Row],[OBEP14]]</f>
        <v>9568</v>
      </c>
      <c r="WO69" s="15">
        <f>Sug0.5[[#This Row],[OBEP15]]</f>
        <v>9623</v>
      </c>
      <c r="WP69" s="15">
        <f>Sug0.5[[#This Row],[OBEP16]]</f>
        <v>9657</v>
      </c>
      <c r="WQ69" s="15">
        <f>Sug0.5[[#This Row],[OBEP17]]</f>
        <v>9673</v>
      </c>
      <c r="WR69" s="15">
        <f>Sug0.5[[#This Row],[OBEP18]]</f>
        <v>9743</v>
      </c>
      <c r="WS69" s="15">
        <f>Sug0.5[[#This Row],[OBEP19]]</f>
        <v>9807</v>
      </c>
      <c r="WT69" s="15">
        <f>Sug0.5[[#This Row],[OBEP20]]</f>
        <v>9842</v>
      </c>
      <c r="WU69" s="15">
        <f>Sug0.5[[#This Row],[OBEP21]]</f>
        <v>9857</v>
      </c>
      <c r="WV69" s="15">
        <f>Sug0.5[[#This Row],[OBEP22]]</f>
        <v>9834</v>
      </c>
      <c r="WW69" s="15">
        <f>Sug0.5[[#This Row],[OBEP23]]</f>
        <v>9875</v>
      </c>
      <c r="WX69" s="15">
        <f>Sug0.5[[#This Row],[OBEP24]]</f>
        <v>9915</v>
      </c>
      <c r="WY69" s="15">
        <f>Sug0.5[[#This Row],[OBEP25]]</f>
        <v>9934</v>
      </c>
      <c r="WZ69" s="15">
        <f>Sug0.5[[#This Row],[OBEP26]]</f>
        <v>9945</v>
      </c>
      <c r="XA69" s="15">
        <f>Sug0.5[[#This Row],[OBEP27]]</f>
        <v>9980</v>
      </c>
    </row>
    <row r="70" spans="2:625" x14ac:dyDescent="0.25">
      <c r="B70" s="11">
        <f>Reg[[#This Row],[STEP2]]</f>
        <v>6872</v>
      </c>
      <c r="C70" s="11">
        <f>Reg[[#This Row],[STEP3]]</f>
        <v>7052</v>
      </c>
      <c r="D70" s="11">
        <f>Reg[[#This Row],[STEP4]]</f>
        <v>7244</v>
      </c>
      <c r="E70" s="11">
        <f>Reg[[#This Row],[STEP5]]</f>
        <v>7377</v>
      </c>
      <c r="F70" s="11">
        <f>Reg[[#This Row],[STEP6]]</f>
        <v>7516</v>
      </c>
      <c r="G70" s="11">
        <f>Reg[[#This Row],[STEP7]]</f>
        <v>7622</v>
      </c>
      <c r="H70" s="11">
        <f>Reg[[#This Row],[STEP8]]</f>
        <v>7744</v>
      </c>
      <c r="I70" s="11">
        <f>Reg[[#This Row],[STEP9]]</f>
        <v>7818</v>
      </c>
      <c r="J70" s="11">
        <f>Reg[[#This Row],[STEP10]]</f>
        <v>7885</v>
      </c>
      <c r="K70" s="11">
        <f>Reg[[#This Row],[STEP11]]</f>
        <v>7980</v>
      </c>
      <c r="L70" s="11">
        <f>Reg[[#This Row],[STEP12]]</f>
        <v>7999</v>
      </c>
      <c r="M70" s="11">
        <f>Reg[[#This Row],[STEP13]]</f>
        <v>8069</v>
      </c>
      <c r="N70" s="11">
        <f>Reg[[#This Row],[STEP14]]</f>
        <v>8181</v>
      </c>
      <c r="O70" s="11">
        <f>Reg[[#This Row],[STEP15]]</f>
        <v>8254</v>
      </c>
      <c r="P70" s="11">
        <f>Reg[[#This Row],[STEP16]]</f>
        <v>8299</v>
      </c>
      <c r="Q70" s="11">
        <f>Reg[[#This Row],[STEP17]]</f>
        <v>8360</v>
      </c>
      <c r="R70" s="11">
        <f>Reg[[#This Row],[STEP18]]</f>
        <v>8428</v>
      </c>
      <c r="S70" s="11">
        <f>Reg[[#This Row],[STEP19]]</f>
        <v>8430</v>
      </c>
      <c r="T70" s="11">
        <f>Reg[[#This Row],[STEP20]]</f>
        <v>8401</v>
      </c>
      <c r="U70" s="11">
        <f>Reg[[#This Row],[STEP21]]</f>
        <v>8460</v>
      </c>
      <c r="V70" s="11">
        <f>Reg[[#This Row],[STEP22]]</f>
        <v>8464</v>
      </c>
      <c r="W70" s="11">
        <f>Reg[[#This Row],[STEP23]]</f>
        <v>8459</v>
      </c>
      <c r="X70" s="11">
        <f>Reg[[#This Row],[STEP24]]</f>
        <v>8465</v>
      </c>
      <c r="Y70" s="11">
        <f>Reg[[#This Row],[STEP25]]</f>
        <v>8489</v>
      </c>
      <c r="Z70" s="11">
        <f>Reg[[#This Row],[STEP26]]</f>
        <v>8495</v>
      </c>
      <c r="AA70" s="11">
        <f>Reg[[#This Row],[STEP27]]</f>
        <v>8570</v>
      </c>
      <c r="AB70" s="11">
        <f>Sug0.2[[#This Row],[STEP2]]</f>
        <v>6872</v>
      </c>
      <c r="AC70" s="11">
        <f>Sug0.2[[#This Row],[STEP3]]</f>
        <v>7034</v>
      </c>
      <c r="AD70" s="11">
        <f>Sug0.2[[#This Row],[STEP4]]</f>
        <v>7209</v>
      </c>
      <c r="AE70" s="11">
        <f>Sug0.2[[#This Row],[STEP5]]</f>
        <v>7335</v>
      </c>
      <c r="AF70" s="11">
        <f>Sug0.2[[#This Row],[STEP6]]</f>
        <v>7465</v>
      </c>
      <c r="AG70" s="11">
        <f>Sug0.2[[#This Row],[STEP7]]</f>
        <v>7557</v>
      </c>
      <c r="AH70" s="11">
        <f>Sug0.2[[#This Row],[STEP8]]</f>
        <v>7670</v>
      </c>
      <c r="AI70" s="11">
        <f>Sug0.2[[#This Row],[STEP9]]</f>
        <v>7728</v>
      </c>
      <c r="AJ70" s="11">
        <f>Sug0.2[[#This Row],[STEP10]]</f>
        <v>7790</v>
      </c>
      <c r="AK70" s="11">
        <f>Sug0.2[[#This Row],[STEP11]]</f>
        <v>7869</v>
      </c>
      <c r="AL70" s="11">
        <f>Sug0.2[[#This Row],[STEP12]]</f>
        <v>7888</v>
      </c>
      <c r="AM70" s="11">
        <f>Sug0.2[[#This Row],[STEP13]]</f>
        <v>7958</v>
      </c>
      <c r="AN70" s="11">
        <f>Sug0.2[[#This Row],[STEP14]]</f>
        <v>8078</v>
      </c>
      <c r="AO70" s="11">
        <f>Sug0.2[[#This Row],[STEP15]]</f>
        <v>8162</v>
      </c>
      <c r="AP70" s="11">
        <f>Sug0.2[[#This Row],[STEP16]]</f>
        <v>8187</v>
      </c>
      <c r="AQ70" s="11">
        <f>Sug0.2[[#This Row],[STEP17]]</f>
        <v>8247</v>
      </c>
      <c r="AR70" s="11">
        <f>Sug0.2[[#This Row],[STEP18]]</f>
        <v>8313</v>
      </c>
      <c r="AS70" s="11">
        <f>Sug0.2[[#This Row],[STEP19]]</f>
        <v>8310</v>
      </c>
      <c r="AT70" s="11">
        <f>Sug0.2[[#This Row],[STEP20]]</f>
        <v>8283</v>
      </c>
      <c r="AU70" s="11">
        <f>Sug0.2[[#This Row],[STEP21]]</f>
        <v>8336</v>
      </c>
      <c r="AV70" s="11">
        <f>Sug0.2[[#This Row],[STEP22]]</f>
        <v>8330</v>
      </c>
      <c r="AW70" s="11">
        <f>Sug0.2[[#This Row],[STEP23]]</f>
        <v>8327</v>
      </c>
      <c r="AX70" s="11">
        <f>Sug0.2[[#This Row],[STEP24]]</f>
        <v>8339</v>
      </c>
      <c r="AY70" s="11">
        <f>Sug0.2[[#This Row],[STEP25]]</f>
        <v>8353</v>
      </c>
      <c r="AZ70" s="11">
        <f>Sug0.2[[#This Row],[STEP26]]</f>
        <v>8374</v>
      </c>
      <c r="BA70" s="11">
        <f>Sug0.2[[#This Row],[STEP27]]</f>
        <v>8460</v>
      </c>
      <c r="BB70" s="11">
        <f>Sug0.5[[#This Row],[STEP2]]</f>
        <v>6872</v>
      </c>
      <c r="BC70" s="11">
        <f>Sug0.5[[#This Row],[STEP3]]</f>
        <v>6994</v>
      </c>
      <c r="BD70" s="11">
        <f>Sug0.5[[#This Row],[STEP4]]</f>
        <v>7134</v>
      </c>
      <c r="BE70" s="11">
        <f>Sug0.5[[#This Row],[STEP5]]</f>
        <v>7244</v>
      </c>
      <c r="BF70" s="11">
        <f>Sug0.5[[#This Row],[STEP6]]</f>
        <v>7329</v>
      </c>
      <c r="BG70" s="11">
        <f>Sug0.5[[#This Row],[STEP7]]</f>
        <v>7397</v>
      </c>
      <c r="BH70" s="11">
        <f>Sug0.5[[#This Row],[STEP8]]</f>
        <v>7496</v>
      </c>
      <c r="BI70" s="11">
        <f>Sug0.5[[#This Row],[STEP9]]</f>
        <v>7565</v>
      </c>
      <c r="BJ70" s="11">
        <f>Sug0.5[[#This Row],[STEP10]]</f>
        <v>7628</v>
      </c>
      <c r="BK70" s="11">
        <f>Sug0.5[[#This Row],[STEP11]]</f>
        <v>7694</v>
      </c>
      <c r="BL70" s="11">
        <f>Sug0.5[[#This Row],[STEP12]]</f>
        <v>7709</v>
      </c>
      <c r="BM70" s="11">
        <f>Sug0.5[[#This Row],[STEP13]]</f>
        <v>7772</v>
      </c>
      <c r="BN70" s="11">
        <f>Sug0.5[[#This Row],[STEP14]]</f>
        <v>7877</v>
      </c>
      <c r="BO70" s="11">
        <f>Sug0.5[[#This Row],[STEP15]]</f>
        <v>7975</v>
      </c>
      <c r="BP70" s="11">
        <f>Sug0.5[[#This Row],[STEP16]]</f>
        <v>7997</v>
      </c>
      <c r="BQ70" s="11">
        <f>Sug0.5[[#This Row],[STEP17]]</f>
        <v>8058</v>
      </c>
      <c r="BR70" s="11">
        <f>Sug0.5[[#This Row],[STEP18]]</f>
        <v>8090</v>
      </c>
      <c r="BS70" s="11">
        <f>Sug0.5[[#This Row],[STEP19]]</f>
        <v>8099</v>
      </c>
      <c r="BT70" s="11">
        <f>Sug0.5[[#This Row],[STEP20]]</f>
        <v>8081</v>
      </c>
      <c r="BU70" s="11">
        <f>Sug0.5[[#This Row],[STEP21]]</f>
        <v>8124</v>
      </c>
      <c r="BV70" s="11">
        <f>Sug0.5[[#This Row],[STEP22]]</f>
        <v>8121</v>
      </c>
      <c r="BW70" s="11">
        <f>Sug0.5[[#This Row],[STEP23]]</f>
        <v>8096</v>
      </c>
      <c r="BX70" s="11">
        <f>Sug0.5[[#This Row],[STEP24]]</f>
        <v>8105</v>
      </c>
      <c r="BY70" s="11">
        <f>Sug0.5[[#This Row],[STEP25]]</f>
        <v>8088</v>
      </c>
      <c r="BZ70" s="11">
        <f>Sug0.5[[#This Row],[STEP26]]</f>
        <v>8114</v>
      </c>
      <c r="CA70" s="11">
        <f>Sug0.5[[#This Row],[STEP27]]</f>
        <v>8181</v>
      </c>
      <c r="CB70" s="11">
        <f>Reg[[#This Row],[NASP2]]</f>
        <v>694</v>
      </c>
      <c r="CC70" s="11">
        <f>Reg[[#This Row],[NASP3]]</f>
        <v>806</v>
      </c>
      <c r="CD70" s="11">
        <f>Reg[[#This Row],[NASP4]]</f>
        <v>918</v>
      </c>
      <c r="CE70" s="11">
        <f>Reg[[#This Row],[NASP5]]</f>
        <v>1029</v>
      </c>
      <c r="CF70" s="11">
        <f>Reg[[#This Row],[NASP6]]</f>
        <v>1131</v>
      </c>
      <c r="CG70" s="11">
        <f>Reg[[#This Row],[NASP7]]</f>
        <v>1247</v>
      </c>
      <c r="CH70" s="11">
        <f>Reg[[#This Row],[NASP8]]</f>
        <v>1368</v>
      </c>
      <c r="CI70" s="11">
        <f>Reg[[#This Row],[NASP9]]</f>
        <v>1492</v>
      </c>
      <c r="CJ70" s="11">
        <f>Reg[[#This Row],[NASP10]]</f>
        <v>1605</v>
      </c>
      <c r="CK70" s="11">
        <f>Reg[[#This Row],[NASP11]]</f>
        <v>1696</v>
      </c>
      <c r="CL70" s="11">
        <f>Reg[[#This Row],[NASP12]]</f>
        <v>1813</v>
      </c>
      <c r="CM70" s="11">
        <f>Reg[[#This Row],[NASP13]]</f>
        <v>1929</v>
      </c>
      <c r="CN70" s="11">
        <f>Reg[[#This Row],[NASP14]]</f>
        <v>2015</v>
      </c>
      <c r="CO70" s="11">
        <f>Reg[[#This Row],[NASP15]]</f>
        <v>2126</v>
      </c>
      <c r="CP70" s="11">
        <f>Reg[[#This Row],[NASP16]]</f>
        <v>2204</v>
      </c>
      <c r="CQ70" s="11">
        <f>Reg[[#This Row],[NASP17]]</f>
        <v>2289</v>
      </c>
      <c r="CR70" s="11">
        <f>Reg[[#This Row],[NASP18]]</f>
        <v>2333</v>
      </c>
      <c r="CS70" s="11">
        <f>Reg[[#This Row],[NASP19]]</f>
        <v>2423</v>
      </c>
      <c r="CT70" s="11">
        <f>Reg[[#This Row],[NASP20]]</f>
        <v>2515</v>
      </c>
      <c r="CU70" s="11">
        <f>Reg[[#This Row],[NASP21]]</f>
        <v>2587</v>
      </c>
      <c r="CV70" s="11">
        <f>Reg[[#This Row],[NASP22]]</f>
        <v>2683</v>
      </c>
      <c r="CW70" s="11">
        <f>Reg[[#This Row],[NASP23]]</f>
        <v>2742</v>
      </c>
      <c r="CX70" s="11">
        <f>Reg[[#This Row],[NASP24]]</f>
        <v>2816</v>
      </c>
      <c r="CY70" s="11">
        <f>Reg[[#This Row],[NASP25]]</f>
        <v>2878</v>
      </c>
      <c r="CZ70" s="11">
        <f>Reg[[#This Row],[NASP26]]</f>
        <v>2958</v>
      </c>
      <c r="DA70" s="11">
        <f>Reg[[#This Row],[NASP27]]</f>
        <v>2986</v>
      </c>
      <c r="DB70" s="11">
        <f>Sug0.2[[#This Row],[NASP2]]</f>
        <v>694</v>
      </c>
      <c r="DC70" s="11">
        <f>Sug0.2[[#This Row],[NASP3]]</f>
        <v>801</v>
      </c>
      <c r="DD70" s="11">
        <f>Sug0.2[[#This Row],[NASP4]]</f>
        <v>905</v>
      </c>
      <c r="DE70" s="11">
        <f>Sug0.2[[#This Row],[NASP5]]</f>
        <v>1011</v>
      </c>
      <c r="DF70" s="11">
        <f>Sug0.2[[#This Row],[NASP6]]</f>
        <v>1104</v>
      </c>
      <c r="DG70" s="11">
        <f>Sug0.2[[#This Row],[NASP7]]</f>
        <v>1215</v>
      </c>
      <c r="DH70" s="11">
        <f>Sug0.2[[#This Row],[NASP8]]</f>
        <v>1322</v>
      </c>
      <c r="DI70" s="11">
        <f>Sug0.2[[#This Row],[NASP9]]</f>
        <v>1442</v>
      </c>
      <c r="DJ70" s="11">
        <f>Sug0.2[[#This Row],[NASP10]]</f>
        <v>1545</v>
      </c>
      <c r="DK70" s="11">
        <f>Sug0.2[[#This Row],[NASP11]]</f>
        <v>1628</v>
      </c>
      <c r="DL70" s="11">
        <f>Sug0.2[[#This Row],[NASP12]]</f>
        <v>1737</v>
      </c>
      <c r="DM70" s="11">
        <f>Sug0.2[[#This Row],[NASP13]]</f>
        <v>1848</v>
      </c>
      <c r="DN70" s="11">
        <f>Sug0.2[[#This Row],[NASP14]]</f>
        <v>1921</v>
      </c>
      <c r="DO70" s="11">
        <f>Sug0.2[[#This Row],[NASP15]]</f>
        <v>2014</v>
      </c>
      <c r="DP70" s="11">
        <f>Sug0.2[[#This Row],[NASP16]]</f>
        <v>2098</v>
      </c>
      <c r="DQ70" s="11">
        <f>Sug0.2[[#This Row],[NASP17]]</f>
        <v>2160</v>
      </c>
      <c r="DR70" s="11">
        <f>Sug0.2[[#This Row],[NASP18]]</f>
        <v>2198</v>
      </c>
      <c r="DS70" s="11">
        <f>Sug0.2[[#This Row],[NASP19]]</f>
        <v>2287</v>
      </c>
      <c r="DT70" s="11">
        <f>Sug0.2[[#This Row],[NASP20]]</f>
        <v>2373</v>
      </c>
      <c r="DU70" s="11">
        <f>Sug0.2[[#This Row],[NASP21]]</f>
        <v>2448</v>
      </c>
      <c r="DV70" s="11">
        <f>Sug0.2[[#This Row],[NASP22]]</f>
        <v>2543</v>
      </c>
      <c r="DW70" s="11">
        <f>Sug0.2[[#This Row],[NASP23]]</f>
        <v>2598</v>
      </c>
      <c r="DX70" s="11">
        <f>Sug0.2[[#This Row],[NASP24]]</f>
        <v>2663</v>
      </c>
      <c r="DY70" s="11">
        <f>Sug0.2[[#This Row],[NASP25]]</f>
        <v>2724</v>
      </c>
      <c r="DZ70" s="11">
        <f>Sug0.2[[#This Row],[NASP26]]</f>
        <v>2787</v>
      </c>
      <c r="EA70" s="11">
        <f>Sug0.2[[#This Row],[NASP27]]</f>
        <v>2801</v>
      </c>
      <c r="EB70" s="15">
        <f>Sug0.5[[#This Row],[NASP2]]</f>
        <v>694</v>
      </c>
      <c r="EC70" s="15">
        <f>Sug0.5[[#This Row],[NASP3]]</f>
        <v>784</v>
      </c>
      <c r="ED70" s="15">
        <f>Sug0.5[[#This Row],[NASP4]]</f>
        <v>868</v>
      </c>
      <c r="EE70" s="15">
        <f>Sug0.5[[#This Row],[NASP5]]</f>
        <v>953</v>
      </c>
      <c r="EF70" s="15">
        <f>Sug0.5[[#This Row],[NASP6]]</f>
        <v>1036</v>
      </c>
      <c r="EG70" s="15">
        <f>Sug0.5[[#This Row],[NASP7]]</f>
        <v>1125</v>
      </c>
      <c r="EH70" s="15">
        <f>Sug0.5[[#This Row],[NASP8]]</f>
        <v>1214</v>
      </c>
      <c r="EI70" s="15">
        <f>Sug0.5[[#This Row],[NASP9]]</f>
        <v>1297</v>
      </c>
      <c r="EJ70" s="15">
        <f>Sug0.5[[#This Row],[NASP10]]</f>
        <v>1373</v>
      </c>
      <c r="EK70" s="15">
        <f>Sug0.5[[#This Row],[NASP11]]</f>
        <v>1436</v>
      </c>
      <c r="EL70" s="15">
        <f>Sug0.5[[#This Row],[NASP12]]</f>
        <v>1523</v>
      </c>
      <c r="EM70" s="15">
        <f>Sug0.5[[#This Row],[NASP13]]</f>
        <v>1613</v>
      </c>
      <c r="EN70" s="15">
        <f>Sug0.5[[#This Row],[NASP14]]</f>
        <v>1676</v>
      </c>
      <c r="EO70" s="15">
        <f>Sug0.5[[#This Row],[NASP15]]</f>
        <v>1740</v>
      </c>
      <c r="EP70" s="15">
        <f>Sug0.5[[#This Row],[NASP16]]</f>
        <v>1814</v>
      </c>
      <c r="EQ70" s="15">
        <f>Sug0.5[[#This Row],[NASP17]]</f>
        <v>1865</v>
      </c>
      <c r="ER70" s="15">
        <f>Sug0.5[[#This Row],[NASP18]]</f>
        <v>1896</v>
      </c>
      <c r="ES70" s="15">
        <f>Sug0.5[[#This Row],[NASP19]]</f>
        <v>1976</v>
      </c>
      <c r="ET70" s="15">
        <f>Sug0.5[[#This Row],[NASP20]]</f>
        <v>2051</v>
      </c>
      <c r="EU70" s="15">
        <f>Sug0.5[[#This Row],[NASP21]]</f>
        <v>2114</v>
      </c>
      <c r="EV70" s="15">
        <f>Sug0.5[[#This Row],[NASP22]]</f>
        <v>2187</v>
      </c>
      <c r="EW70" s="15">
        <f>Sug0.5[[#This Row],[NASP23]]</f>
        <v>2251</v>
      </c>
      <c r="EX70" s="15">
        <f>Sug0.5[[#This Row],[NASP24]]</f>
        <v>2307</v>
      </c>
      <c r="EY70" s="15">
        <f>Sug0.5[[#This Row],[NASP25]]</f>
        <v>2371</v>
      </c>
      <c r="EZ70" s="15">
        <f>Sug0.5[[#This Row],[NASP26]]</f>
        <v>2427</v>
      </c>
      <c r="FA70" s="15">
        <f>Sug0.5[[#This Row],[NASP27]]</f>
        <v>2442</v>
      </c>
      <c r="FB70" s="15">
        <f>Reg[[#This Row],[CIRP2]]</f>
        <v>75</v>
      </c>
      <c r="FC70" s="15">
        <f>Reg[[#This Row],[CIRP3]]</f>
        <v>82</v>
      </c>
      <c r="FD70" s="15">
        <f>Reg[[#This Row],[CIRP4]]</f>
        <v>91</v>
      </c>
      <c r="FE70" s="15">
        <f>Reg[[#This Row],[CIRP5]]</f>
        <v>86</v>
      </c>
      <c r="FF70" s="15">
        <f>Reg[[#This Row],[CIRP6]]</f>
        <v>96</v>
      </c>
      <c r="FG70" s="15">
        <f>Reg[[#This Row],[CIRP7]]</f>
        <v>104</v>
      </c>
      <c r="FH70" s="15">
        <f>Reg[[#This Row],[CIRP8]]</f>
        <v>111</v>
      </c>
      <c r="FI70" s="15">
        <f>Reg[[#This Row],[CIRP9]]</f>
        <v>124</v>
      </c>
      <c r="FJ70" s="15">
        <f>Reg[[#This Row],[CIRP10]]</f>
        <v>135</v>
      </c>
      <c r="FK70" s="15">
        <f>Reg[[#This Row],[CIRP11]]</f>
        <v>149</v>
      </c>
      <c r="FL70" s="15">
        <f>Reg[[#This Row],[CIRP12]]</f>
        <v>152</v>
      </c>
      <c r="FM70" s="15">
        <f>Reg[[#This Row],[CIRP13]]</f>
        <v>163</v>
      </c>
      <c r="FN70" s="15">
        <f>Reg[[#This Row],[CIRP14]]</f>
        <v>181</v>
      </c>
      <c r="FO70" s="15">
        <f>Reg[[#This Row],[CIRP15]]</f>
        <v>193</v>
      </c>
      <c r="FP70" s="15">
        <f>Reg[[#This Row],[CIRP16]]</f>
        <v>214</v>
      </c>
      <c r="FQ70" s="15">
        <f>Reg[[#This Row],[CIRP17]]</f>
        <v>237</v>
      </c>
      <c r="FR70" s="15">
        <f>Reg[[#This Row],[CIRP18]]</f>
        <v>255</v>
      </c>
      <c r="FS70" s="15">
        <f>Reg[[#This Row],[CIRP19]]</f>
        <v>269</v>
      </c>
      <c r="FT70" s="15">
        <f>Reg[[#This Row],[CIRP20]]</f>
        <v>287</v>
      </c>
      <c r="FU70" s="15">
        <f>Reg[[#This Row],[CIRP21]]</f>
        <v>289</v>
      </c>
      <c r="FV70" s="15">
        <f>Reg[[#This Row],[CIRP22]]</f>
        <v>304</v>
      </c>
      <c r="FW70" s="15">
        <f>Reg[[#This Row],[CIRP23]]</f>
        <v>308</v>
      </c>
      <c r="FX70" s="15">
        <f>Reg[[#This Row],[CIRP24]]</f>
        <v>332</v>
      </c>
      <c r="FY70" s="15">
        <f>Reg[[#This Row],[CIRP25]]</f>
        <v>335</v>
      </c>
      <c r="FZ70" s="15">
        <f>Reg[[#This Row],[CIRP26]]</f>
        <v>343</v>
      </c>
      <c r="GA70" s="15">
        <f>Reg[[#This Row],[CIRP27]]</f>
        <v>357</v>
      </c>
      <c r="GB70" s="15">
        <f>Sug0.2[[#This Row],[CIRP2]]</f>
        <v>75</v>
      </c>
      <c r="GC70" s="15">
        <f>Sug0.2[[#This Row],[CIRP3]]</f>
        <v>81</v>
      </c>
      <c r="GD70" s="15">
        <f>Sug0.2[[#This Row],[CIRP4]]</f>
        <v>89</v>
      </c>
      <c r="GE70" s="15">
        <f>Sug0.2[[#This Row],[CIRP5]]</f>
        <v>83</v>
      </c>
      <c r="GF70" s="15">
        <f>Sug0.2[[#This Row],[CIRP6]]</f>
        <v>93</v>
      </c>
      <c r="GG70" s="15">
        <f>Sug0.2[[#This Row],[CIRP7]]</f>
        <v>101</v>
      </c>
      <c r="GH70" s="15">
        <f>Sug0.2[[#This Row],[CIRP8]]</f>
        <v>107</v>
      </c>
      <c r="GI70" s="15">
        <f>Sug0.2[[#This Row],[CIRP9]]</f>
        <v>120</v>
      </c>
      <c r="GJ70" s="15">
        <f>Sug0.2[[#This Row],[CIRP10]]</f>
        <v>131</v>
      </c>
      <c r="GK70" s="15">
        <f>Sug0.2[[#This Row],[CIRP11]]</f>
        <v>144</v>
      </c>
      <c r="GL70" s="15">
        <f>Sug0.2[[#This Row],[CIRP12]]</f>
        <v>147</v>
      </c>
      <c r="GM70" s="15">
        <f>Sug0.2[[#This Row],[CIRP13]]</f>
        <v>155</v>
      </c>
      <c r="GN70" s="15">
        <f>Sug0.2[[#This Row],[CIRP14]]</f>
        <v>174</v>
      </c>
      <c r="GO70" s="15">
        <f>Sug0.2[[#This Row],[CIRP15]]</f>
        <v>183</v>
      </c>
      <c r="GP70" s="15">
        <f>Sug0.2[[#This Row],[CIRP16]]</f>
        <v>200</v>
      </c>
      <c r="GQ70" s="15">
        <f>Sug0.2[[#This Row],[CIRP17]]</f>
        <v>224</v>
      </c>
      <c r="GR70" s="15">
        <f>Sug0.2[[#This Row],[CIRP18]]</f>
        <v>239</v>
      </c>
      <c r="GS70" s="15">
        <f>Sug0.2[[#This Row],[CIRP19]]</f>
        <v>249</v>
      </c>
      <c r="GT70" s="15">
        <f>Sug0.2[[#This Row],[CIRP20]]</f>
        <v>264</v>
      </c>
      <c r="GU70" s="15">
        <f>Sug0.2[[#This Row],[CIRP21]]</f>
        <v>266</v>
      </c>
      <c r="GV70" s="15">
        <f>Sug0.2[[#This Row],[CIRP22]]</f>
        <v>277</v>
      </c>
      <c r="GW70" s="15">
        <f>Sug0.2[[#This Row],[CIRP23]]</f>
        <v>279</v>
      </c>
      <c r="GX70" s="15">
        <f>Sug0.2[[#This Row],[CIRP24]]</f>
        <v>297</v>
      </c>
      <c r="GY70" s="15">
        <f>Sug0.2[[#This Row],[CIRP25]]</f>
        <v>299</v>
      </c>
      <c r="GZ70" s="15">
        <f>Sug0.2[[#This Row],[CIRP26]]</f>
        <v>303</v>
      </c>
      <c r="HA70" s="15">
        <f>Sug0.2[[#This Row],[CIRP27]]</f>
        <v>319</v>
      </c>
      <c r="HB70" s="15">
        <f>Sug0.5[[#This Row],[CIRP2]]</f>
        <v>75</v>
      </c>
      <c r="HC70" s="15">
        <f>Sug0.5[[#This Row],[CIRP3]]</f>
        <v>81</v>
      </c>
      <c r="HD70" s="15">
        <f>Sug0.5[[#This Row],[CIRP4]]</f>
        <v>89</v>
      </c>
      <c r="HE70" s="15">
        <f>Sug0.5[[#This Row],[CIRP5]]</f>
        <v>82</v>
      </c>
      <c r="HF70" s="15">
        <f>Sug0.5[[#This Row],[CIRP6]]</f>
        <v>91</v>
      </c>
      <c r="HG70" s="15">
        <f>Sug0.5[[#This Row],[CIRP7]]</f>
        <v>97</v>
      </c>
      <c r="HH70" s="15">
        <f>Sug0.5[[#This Row],[CIRP8]]</f>
        <v>100</v>
      </c>
      <c r="HI70" s="15">
        <f>Sug0.5[[#This Row],[CIRP9]]</f>
        <v>113</v>
      </c>
      <c r="HJ70" s="15">
        <f>Sug0.5[[#This Row],[CIRP10]]</f>
        <v>123</v>
      </c>
      <c r="HK70" s="15">
        <f>Sug0.5[[#This Row],[CIRP11]]</f>
        <v>132</v>
      </c>
      <c r="HL70" s="15">
        <f>Sug0.5[[#This Row],[CIRP12]]</f>
        <v>136</v>
      </c>
      <c r="HM70" s="15">
        <f>Sug0.5[[#This Row],[CIRP13]]</f>
        <v>142</v>
      </c>
      <c r="HN70" s="15">
        <f>Sug0.5[[#This Row],[CIRP14]]</f>
        <v>154</v>
      </c>
      <c r="HO70" s="15">
        <f>Sug0.5[[#This Row],[CIRP15]]</f>
        <v>161</v>
      </c>
      <c r="HP70" s="15">
        <f>Sug0.5[[#This Row],[CIRP16]]</f>
        <v>174</v>
      </c>
      <c r="HQ70" s="15">
        <f>Sug0.5[[#This Row],[CIRP17]]</f>
        <v>192</v>
      </c>
      <c r="HR70" s="15">
        <f>Sug0.5[[#This Row],[CIRP18]]</f>
        <v>201</v>
      </c>
      <c r="HS70" s="15">
        <f>Sug0.5[[#This Row],[CIRP19]]</f>
        <v>206</v>
      </c>
      <c r="HT70" s="15">
        <f>Sug0.5[[#This Row],[CIRP20]]</f>
        <v>219</v>
      </c>
      <c r="HU70" s="15">
        <f>Sug0.5[[#This Row],[CIRP21]]</f>
        <v>219</v>
      </c>
      <c r="HV70" s="15">
        <f>Sug0.5[[#This Row],[CIRP22]]</f>
        <v>226</v>
      </c>
      <c r="HW70" s="15">
        <f>Sug0.5[[#This Row],[CIRP23]]</f>
        <v>226</v>
      </c>
      <c r="HX70" s="15">
        <f>Sug0.5[[#This Row],[CIRP24]]</f>
        <v>234</v>
      </c>
      <c r="HY70" s="15">
        <f>Sug0.5[[#This Row],[CIRP25]]</f>
        <v>236</v>
      </c>
      <c r="HZ70" s="15">
        <f>Sug0.5[[#This Row],[CIRP26]]</f>
        <v>241</v>
      </c>
      <c r="IA70" s="15">
        <f>Sug0.5[[#This Row],[CIRP27]]</f>
        <v>249</v>
      </c>
      <c r="IB70" s="15">
        <f>Reg[[#This Row],[HCCP2]]</f>
        <v>4</v>
      </c>
      <c r="IC70" s="15">
        <f>Reg[[#This Row],[HCCP3]]</f>
        <v>5</v>
      </c>
      <c r="ID70" s="15">
        <f>Reg[[#This Row],[HCCP4]]</f>
        <v>3</v>
      </c>
      <c r="IE70" s="15">
        <f>Reg[[#This Row],[HCCP5]]</f>
        <v>1</v>
      </c>
      <c r="IF70" s="15">
        <f>Reg[[#This Row],[HCCP6]]</f>
        <v>0</v>
      </c>
      <c r="IG70" s="15">
        <f>Reg[[#This Row],[HCCP7]]</f>
        <v>1</v>
      </c>
      <c r="IH70" s="15">
        <f>Reg[[#This Row],[HCCP8]]</f>
        <v>1</v>
      </c>
      <c r="II70" s="15">
        <f>Reg[[#This Row],[HCCP9]]</f>
        <v>4</v>
      </c>
      <c r="IJ70" s="15">
        <f>Reg[[#This Row],[HCCP10]]</f>
        <v>3</v>
      </c>
      <c r="IK70" s="15">
        <f>Reg[[#This Row],[HCCP11]]</f>
        <v>4</v>
      </c>
      <c r="IL70" s="15">
        <f>Reg[[#This Row],[HCCP12]]</f>
        <v>9</v>
      </c>
      <c r="IM70" s="15">
        <f>Reg[[#This Row],[HCCP13]]</f>
        <v>9</v>
      </c>
      <c r="IN70" s="15">
        <f>Reg[[#This Row],[HCCP14]]</f>
        <v>8</v>
      </c>
      <c r="IO70" s="15">
        <f>Reg[[#This Row],[HCCP15]]</f>
        <v>11</v>
      </c>
      <c r="IP70" s="15">
        <f>Reg[[#This Row],[HCCP16]]</f>
        <v>7</v>
      </c>
      <c r="IQ70" s="15">
        <f>Reg[[#This Row],[HCCP17]]</f>
        <v>6</v>
      </c>
      <c r="IR70" s="15">
        <f>Reg[[#This Row],[HCCP18]]</f>
        <v>6</v>
      </c>
      <c r="IS70" s="15">
        <f>Reg[[#This Row],[HCCP19]]</f>
        <v>5</v>
      </c>
      <c r="IT70" s="15">
        <f>Reg[[#This Row],[HCCP20]]</f>
        <v>7</v>
      </c>
      <c r="IU70" s="15">
        <f>Reg[[#This Row],[HCCP21]]</f>
        <v>10</v>
      </c>
      <c r="IV70" s="15">
        <f>Reg[[#This Row],[HCCP22]]</f>
        <v>13</v>
      </c>
      <c r="IW70" s="15">
        <f>Reg[[#This Row],[HCCP23]]</f>
        <v>13</v>
      </c>
      <c r="IX70" s="15">
        <f>Reg[[#This Row],[HCCP24]]</f>
        <v>11</v>
      </c>
      <c r="IY70" s="15">
        <f>Reg[[#This Row],[HCCP25]]</f>
        <v>20</v>
      </c>
      <c r="IZ70" s="15">
        <f>Reg[[#This Row],[HCCP26]]</f>
        <v>19</v>
      </c>
      <c r="JA70" s="15">
        <f>Reg[[#This Row],[HCCP27]]</f>
        <v>20</v>
      </c>
      <c r="JB70" s="15">
        <f>Sug0.2[[#This Row],[HCCP2]]</f>
        <v>4</v>
      </c>
      <c r="JC70" s="15">
        <f>Sug0.2[[#This Row],[HCCP3]]</f>
        <v>5</v>
      </c>
      <c r="JD70" s="15">
        <f>Sug0.2[[#This Row],[HCCP4]]</f>
        <v>3</v>
      </c>
      <c r="JE70" s="15">
        <f>Sug0.2[[#This Row],[HCCP5]]</f>
        <v>1</v>
      </c>
      <c r="JF70" s="15">
        <f>Sug0.2[[#This Row],[HCCP6]]</f>
        <v>0</v>
      </c>
      <c r="JG70" s="15">
        <f>Sug0.2[[#This Row],[HCCP7]]</f>
        <v>1</v>
      </c>
      <c r="JH70" s="15">
        <f>Sug0.2[[#This Row],[HCCP8]]</f>
        <v>1</v>
      </c>
      <c r="JI70" s="15">
        <f>Sug0.2[[#This Row],[HCCP9]]</f>
        <v>4</v>
      </c>
      <c r="JJ70" s="15">
        <f>Sug0.2[[#This Row],[HCCP10]]</f>
        <v>3</v>
      </c>
      <c r="JK70" s="15">
        <f>Sug0.2[[#This Row],[HCCP11]]</f>
        <v>4</v>
      </c>
      <c r="JL70" s="15">
        <f>Sug0.2[[#This Row],[HCCP12]]</f>
        <v>9</v>
      </c>
      <c r="JM70" s="15">
        <f>Sug0.2[[#This Row],[HCCP13]]</f>
        <v>9</v>
      </c>
      <c r="JN70" s="15">
        <f>Sug0.2[[#This Row],[HCCP14]]</f>
        <v>7</v>
      </c>
      <c r="JO70" s="15">
        <f>Sug0.2[[#This Row],[HCCP15]]</f>
        <v>10</v>
      </c>
      <c r="JP70" s="15">
        <f>Sug0.2[[#This Row],[HCCP16]]</f>
        <v>7</v>
      </c>
      <c r="JQ70" s="15">
        <f>Sug0.2[[#This Row],[HCCP17]]</f>
        <v>5</v>
      </c>
      <c r="JR70" s="15">
        <f>Sug0.2[[#This Row],[HCCP18]]</f>
        <v>6</v>
      </c>
      <c r="JS70" s="15">
        <f>Sug0.2[[#This Row],[HCCP19]]</f>
        <v>5</v>
      </c>
      <c r="JT70" s="15">
        <f>Sug0.2[[#This Row],[HCCP20]]</f>
        <v>7</v>
      </c>
      <c r="JU70" s="15">
        <f>Sug0.2[[#This Row],[HCCP21]]</f>
        <v>9</v>
      </c>
      <c r="JV70" s="15">
        <f>Sug0.2[[#This Row],[HCCP22]]</f>
        <v>12</v>
      </c>
      <c r="JW70" s="15">
        <f>Sug0.2[[#This Row],[HCCP23]]</f>
        <v>13</v>
      </c>
      <c r="JX70" s="15">
        <f>Sug0.2[[#This Row],[HCCP24]]</f>
        <v>11</v>
      </c>
      <c r="JY70" s="15">
        <f>Sug0.2[[#This Row],[HCCP25]]</f>
        <v>19</v>
      </c>
      <c r="JZ70" s="15">
        <f>Sug0.2[[#This Row],[HCCP26]]</f>
        <v>18</v>
      </c>
      <c r="KA70" s="15">
        <f>Sug0.2[[#This Row],[HCCP27]]</f>
        <v>17</v>
      </c>
      <c r="KB70" s="15">
        <f>Sug0.5[[#This Row],[HCCP2]]</f>
        <v>4</v>
      </c>
      <c r="KC70" s="15">
        <f>Sug0.5[[#This Row],[HCCP3]]</f>
        <v>5</v>
      </c>
      <c r="KD70" s="15">
        <f>Sug0.5[[#This Row],[HCCP4]]</f>
        <v>3</v>
      </c>
      <c r="KE70" s="15">
        <f>Sug0.5[[#This Row],[HCCP5]]</f>
        <v>1</v>
      </c>
      <c r="KF70" s="15">
        <f>Sug0.5[[#This Row],[HCCP6]]</f>
        <v>0</v>
      </c>
      <c r="KG70" s="15">
        <f>Sug0.5[[#This Row],[HCCP7]]</f>
        <v>1</v>
      </c>
      <c r="KH70" s="15">
        <f>Sug0.5[[#This Row],[HCCP8]]</f>
        <v>1</v>
      </c>
      <c r="KI70" s="15">
        <f>Sug0.5[[#This Row],[HCCP9]]</f>
        <v>4</v>
      </c>
      <c r="KJ70" s="15">
        <f>Sug0.5[[#This Row],[HCCP10]]</f>
        <v>3</v>
      </c>
      <c r="KK70" s="15">
        <f>Sug0.5[[#This Row],[HCCP11]]</f>
        <v>4</v>
      </c>
      <c r="KL70" s="15">
        <f>Sug0.5[[#This Row],[HCCP12]]</f>
        <v>8</v>
      </c>
      <c r="KM70" s="15">
        <f>Sug0.5[[#This Row],[HCCP13]]</f>
        <v>9</v>
      </c>
      <c r="KN70" s="15">
        <f>Sug0.5[[#This Row],[HCCP14]]</f>
        <v>7</v>
      </c>
      <c r="KO70" s="15">
        <f>Sug0.5[[#This Row],[HCCP15]]</f>
        <v>9</v>
      </c>
      <c r="KP70" s="15">
        <f>Sug0.5[[#This Row],[HCCP16]]</f>
        <v>5</v>
      </c>
      <c r="KQ70" s="15">
        <f>Sug0.5[[#This Row],[HCCP17]]</f>
        <v>2</v>
      </c>
      <c r="KR70" s="15">
        <f>Sug0.5[[#This Row],[HCCP18]]</f>
        <v>4</v>
      </c>
      <c r="KS70" s="15">
        <f>Sug0.5[[#This Row],[HCCP19]]</f>
        <v>4</v>
      </c>
      <c r="KT70" s="15">
        <f>Sug0.5[[#This Row],[HCCP20]]</f>
        <v>7</v>
      </c>
      <c r="KU70" s="15">
        <f>Sug0.5[[#This Row],[HCCP21]]</f>
        <v>9</v>
      </c>
      <c r="KV70" s="15">
        <f>Sug0.5[[#This Row],[HCCP22]]</f>
        <v>11</v>
      </c>
      <c r="KW70" s="15">
        <f>Sug0.5[[#This Row],[HCCP23]]</f>
        <v>13</v>
      </c>
      <c r="KX70" s="15">
        <f>Sug0.5[[#This Row],[HCCP24]]</f>
        <v>10</v>
      </c>
      <c r="KY70" s="15">
        <f>Sug0.5[[#This Row],[HCCP25]]</f>
        <v>16</v>
      </c>
      <c r="KZ70" s="15">
        <f>Sug0.5[[#This Row],[HCCP26]]</f>
        <v>12</v>
      </c>
      <c r="LA70" s="15">
        <f>Sug0.5[[#This Row],[HCCP27]]</f>
        <v>11</v>
      </c>
      <c r="LB70" s="15">
        <f>Reg[[#This Row],[CHDP2]]</f>
        <v>1462</v>
      </c>
      <c r="LC70" s="15">
        <f>Reg[[#This Row],[CHDP3]]</f>
        <v>1515</v>
      </c>
      <c r="LD70" s="15">
        <f>Reg[[#This Row],[CHDP4]]</f>
        <v>1611</v>
      </c>
      <c r="LE70" s="15">
        <f>Reg[[#This Row],[CHDP5]]</f>
        <v>1639</v>
      </c>
      <c r="LF70" s="15">
        <f>Reg[[#This Row],[CHDP6]]</f>
        <v>1670</v>
      </c>
      <c r="LG70" s="15">
        <f>Reg[[#This Row],[CHDP7]]</f>
        <v>1728</v>
      </c>
      <c r="LH70" s="15">
        <f>Reg[[#This Row],[CHDP8]]</f>
        <v>1747</v>
      </c>
      <c r="LI70" s="15">
        <f>Reg[[#This Row],[CHDP9]]</f>
        <v>1785</v>
      </c>
      <c r="LJ70" s="15">
        <f>Reg[[#This Row],[CHDP10]]</f>
        <v>1821</v>
      </c>
      <c r="LK70" s="15">
        <f>Reg[[#This Row],[CHDP11]]</f>
        <v>1843</v>
      </c>
      <c r="LL70" s="15">
        <f>Reg[[#This Row],[CHDP12]]</f>
        <v>1863</v>
      </c>
      <c r="LM70" s="15">
        <f>Reg[[#This Row],[CHDP13]]</f>
        <v>1895</v>
      </c>
      <c r="LN70" s="15">
        <f>Reg[[#This Row],[CHDP14]]</f>
        <v>1932</v>
      </c>
      <c r="LO70" s="15">
        <f>Reg[[#This Row],[CHDP15]]</f>
        <v>1967</v>
      </c>
      <c r="LP70" s="15">
        <f>Reg[[#This Row],[CHDP16]]</f>
        <v>2027</v>
      </c>
      <c r="LQ70" s="15">
        <f>Reg[[#This Row],[CHDP17]]</f>
        <v>2057</v>
      </c>
      <c r="LR70" s="15">
        <f>Reg[[#This Row],[CHDP18]]</f>
        <v>2086</v>
      </c>
      <c r="LS70" s="15">
        <f>Reg[[#This Row],[CHDP19]]</f>
        <v>2137</v>
      </c>
      <c r="LT70" s="15">
        <f>Reg[[#This Row],[CHDP20]]</f>
        <v>2167</v>
      </c>
      <c r="LU70" s="15">
        <f>Reg[[#This Row],[CHDP21]]</f>
        <v>2186</v>
      </c>
      <c r="LV70" s="15">
        <f>Reg[[#This Row],[CHDP22]]</f>
        <v>2215</v>
      </c>
      <c r="LW70" s="15">
        <f>Reg[[#This Row],[CHDP23]]</f>
        <v>2235</v>
      </c>
      <c r="LX70" s="15">
        <f>Reg[[#This Row],[CHDP24]]</f>
        <v>2281</v>
      </c>
      <c r="LY70" s="15">
        <f>Reg[[#This Row],[CHDP25]]</f>
        <v>2274</v>
      </c>
      <c r="LZ70" s="15">
        <f>Reg[[#This Row],[CHDP26]]</f>
        <v>2280</v>
      </c>
      <c r="MA70" s="15">
        <f>Reg[[#This Row],[CHDP27]]</f>
        <v>2292</v>
      </c>
      <c r="MB70" s="15">
        <f>Sug0.2[[#This Row],[CHDP2]]</f>
        <v>1462</v>
      </c>
      <c r="MC70" s="15">
        <f>Sug0.2[[#This Row],[CHDP3]]</f>
        <v>1515</v>
      </c>
      <c r="MD70" s="15">
        <f>Sug0.2[[#This Row],[CHDP4]]</f>
        <v>1611</v>
      </c>
      <c r="ME70" s="15">
        <f>Sug0.2[[#This Row],[CHDP5]]</f>
        <v>1639</v>
      </c>
      <c r="MF70" s="15">
        <f>Sug0.2[[#This Row],[CHDP6]]</f>
        <v>1669</v>
      </c>
      <c r="MG70" s="15">
        <f>Sug0.2[[#This Row],[CHDP7]]</f>
        <v>1727</v>
      </c>
      <c r="MH70" s="15">
        <f>Sug0.2[[#This Row],[CHDP8]]</f>
        <v>1744</v>
      </c>
      <c r="MI70" s="15">
        <f>Sug0.2[[#This Row],[CHDP9]]</f>
        <v>1782</v>
      </c>
      <c r="MJ70" s="15">
        <f>Sug0.2[[#This Row],[CHDP10]]</f>
        <v>1816</v>
      </c>
      <c r="MK70" s="15">
        <f>Sug0.2[[#This Row],[CHDP11]]</f>
        <v>1837</v>
      </c>
      <c r="ML70" s="15">
        <f>Sug0.2[[#This Row],[CHDP12]]</f>
        <v>1855</v>
      </c>
      <c r="MM70" s="15">
        <f>Sug0.2[[#This Row],[CHDP13]]</f>
        <v>1878</v>
      </c>
      <c r="MN70" s="15">
        <f>Sug0.2[[#This Row],[CHDP14]]</f>
        <v>1914</v>
      </c>
      <c r="MO70" s="15">
        <f>Sug0.2[[#This Row],[CHDP15]]</f>
        <v>1949</v>
      </c>
      <c r="MP70" s="15">
        <f>Sug0.2[[#This Row],[CHDP16]]</f>
        <v>2012</v>
      </c>
      <c r="MQ70" s="15">
        <f>Sug0.2[[#This Row],[CHDP17]]</f>
        <v>2042</v>
      </c>
      <c r="MR70" s="15">
        <f>Sug0.2[[#This Row],[CHDP18]]</f>
        <v>2068</v>
      </c>
      <c r="MS70" s="15">
        <f>Sug0.2[[#This Row],[CHDP19]]</f>
        <v>2121</v>
      </c>
      <c r="MT70" s="15">
        <f>Sug0.2[[#This Row],[CHDP20]]</f>
        <v>2150</v>
      </c>
      <c r="MU70" s="15">
        <f>Sug0.2[[#This Row],[CHDP21]]</f>
        <v>2170</v>
      </c>
      <c r="MV70" s="15">
        <f>Sug0.2[[#This Row],[CHDP22]]</f>
        <v>2198</v>
      </c>
      <c r="MW70" s="15">
        <f>Sug0.2[[#This Row],[CHDP23]]</f>
        <v>2215</v>
      </c>
      <c r="MX70" s="15">
        <f>Sug0.2[[#This Row],[CHDP24]]</f>
        <v>2266</v>
      </c>
      <c r="MY70" s="15">
        <f>Sug0.2[[#This Row],[CHDP25]]</f>
        <v>2258</v>
      </c>
      <c r="MZ70" s="15">
        <f>Sug0.2[[#This Row],[CHDP26]]</f>
        <v>2256</v>
      </c>
      <c r="NA70" s="15">
        <f>Sug0.2[[#This Row],[CHDP27]]</f>
        <v>2262</v>
      </c>
      <c r="NB70" s="15">
        <f>Sug0.5[[#This Row],[CHDP2]]</f>
        <v>1462</v>
      </c>
      <c r="NC70" s="15">
        <f>Sug0.5[[#This Row],[CHDP3]]</f>
        <v>1515</v>
      </c>
      <c r="ND70" s="15">
        <f>Sug0.5[[#This Row],[CHDP4]]</f>
        <v>1610</v>
      </c>
      <c r="NE70" s="15">
        <f>Sug0.5[[#This Row],[CHDP5]]</f>
        <v>1637</v>
      </c>
      <c r="NF70" s="15">
        <f>Sug0.5[[#This Row],[CHDP6]]</f>
        <v>1667</v>
      </c>
      <c r="NG70" s="15">
        <f>Sug0.5[[#This Row],[CHDP7]]</f>
        <v>1724</v>
      </c>
      <c r="NH70" s="15">
        <f>Sug0.5[[#This Row],[CHDP8]]</f>
        <v>1740</v>
      </c>
      <c r="NI70" s="15">
        <f>Sug0.5[[#This Row],[CHDP9]]</f>
        <v>1773</v>
      </c>
      <c r="NJ70" s="15">
        <f>Sug0.5[[#This Row],[CHDP10]]</f>
        <v>1806</v>
      </c>
      <c r="NK70" s="15">
        <f>Sug0.5[[#This Row],[CHDP11]]</f>
        <v>1826</v>
      </c>
      <c r="NL70" s="15">
        <f>Sug0.5[[#This Row],[CHDP12]]</f>
        <v>1845</v>
      </c>
      <c r="NM70" s="15">
        <f>Sug0.5[[#This Row],[CHDP13]]</f>
        <v>1864</v>
      </c>
      <c r="NN70" s="15">
        <f>Sug0.5[[#This Row],[CHDP14]]</f>
        <v>1896</v>
      </c>
      <c r="NO70" s="15">
        <f>Sug0.5[[#This Row],[CHDP15]]</f>
        <v>1924</v>
      </c>
      <c r="NP70" s="15">
        <f>Sug0.5[[#This Row],[CHDP16]]</f>
        <v>1986</v>
      </c>
      <c r="NQ70" s="15">
        <f>Sug0.5[[#This Row],[CHDP17]]</f>
        <v>2014</v>
      </c>
      <c r="NR70" s="15">
        <f>Sug0.5[[#This Row],[CHDP18]]</f>
        <v>2035</v>
      </c>
      <c r="NS70" s="15">
        <f>Sug0.5[[#This Row],[CHDP19]]</f>
        <v>2090</v>
      </c>
      <c r="NT70" s="15">
        <f>Sug0.5[[#This Row],[CHDP20]]</f>
        <v>2115</v>
      </c>
      <c r="NU70" s="15">
        <f>Sug0.5[[#This Row],[CHDP21]]</f>
        <v>2133</v>
      </c>
      <c r="NV70" s="15">
        <f>Sug0.5[[#This Row],[CHDP22]]</f>
        <v>2160</v>
      </c>
      <c r="NW70" s="15">
        <f>Sug0.5[[#This Row],[CHDP23]]</f>
        <v>2177</v>
      </c>
      <c r="NX70" s="15">
        <f>Sug0.5[[#This Row],[CHDP24]]</f>
        <v>2230</v>
      </c>
      <c r="NY70" s="15">
        <f>Sug0.5[[#This Row],[CHDP25]]</f>
        <v>2215</v>
      </c>
      <c r="NZ70" s="15">
        <f>Sug0.5[[#This Row],[CHDP26]]</f>
        <v>2215</v>
      </c>
      <c r="OA70" s="15">
        <f>Sug0.5[[#This Row],[CHDP27]]</f>
        <v>2230</v>
      </c>
      <c r="OB70" s="15">
        <f>Reg[[#This Row],[T2DP2]]</f>
        <v>2073</v>
      </c>
      <c r="OC70" s="15">
        <f>Reg[[#This Row],[T2DP3]]</f>
        <v>2209</v>
      </c>
      <c r="OD70" s="15">
        <f>Reg[[#This Row],[T2DP4]]</f>
        <v>2349</v>
      </c>
      <c r="OE70" s="15">
        <f>Reg[[#This Row],[T2DP5]]</f>
        <v>2457</v>
      </c>
      <c r="OF70" s="15">
        <f>Reg[[#This Row],[T2DP6]]</f>
        <v>2600</v>
      </c>
      <c r="OG70" s="15">
        <f>Reg[[#This Row],[T2DP7]]</f>
        <v>2714</v>
      </c>
      <c r="OH70" s="15">
        <f>Reg[[#This Row],[T2DP8]]</f>
        <v>2828</v>
      </c>
      <c r="OI70" s="15">
        <f>Reg[[#This Row],[T2DP9]]</f>
        <v>2967</v>
      </c>
      <c r="OJ70" s="15">
        <f>Reg[[#This Row],[T2DP10]]</f>
        <v>3128</v>
      </c>
      <c r="OK70" s="15">
        <f>Reg[[#This Row],[T2DP11]]</f>
        <v>3217</v>
      </c>
      <c r="OL70" s="15">
        <f>Reg[[#This Row],[T2DP12]]</f>
        <v>3323</v>
      </c>
      <c r="OM70" s="15">
        <f>Reg[[#This Row],[T2DP13]]</f>
        <v>3420</v>
      </c>
      <c r="ON70" s="15">
        <f>Reg[[#This Row],[T2DP14]]</f>
        <v>3521</v>
      </c>
      <c r="OO70" s="15">
        <f>Reg[[#This Row],[T2DP15]]</f>
        <v>3633</v>
      </c>
      <c r="OP70" s="15">
        <f>Reg[[#This Row],[T2DP16]]</f>
        <v>3739</v>
      </c>
      <c r="OQ70" s="15">
        <f>Reg[[#This Row],[T2DP17]]</f>
        <v>3855</v>
      </c>
      <c r="OR70" s="15">
        <f>Reg[[#This Row],[T2DP18]]</f>
        <v>3916</v>
      </c>
      <c r="OS70" s="15">
        <f>Reg[[#This Row],[T2DP19]]</f>
        <v>4007</v>
      </c>
      <c r="OT70" s="15">
        <f>Reg[[#This Row],[T2DP20]]</f>
        <v>4087</v>
      </c>
      <c r="OU70" s="15">
        <f>Reg[[#This Row],[T2DP21]]</f>
        <v>4095</v>
      </c>
      <c r="OV70" s="15">
        <f>Reg[[#This Row],[T2DP22]]</f>
        <v>4148</v>
      </c>
      <c r="OW70" s="15">
        <f>Reg[[#This Row],[T2DP23]]</f>
        <v>4234</v>
      </c>
      <c r="OX70" s="15">
        <f>Reg[[#This Row],[T2DP24]]</f>
        <v>4318</v>
      </c>
      <c r="OY70" s="15">
        <f>Reg[[#This Row],[T2DP25]]</f>
        <v>4411</v>
      </c>
      <c r="OZ70" s="15">
        <f>Reg[[#This Row],[T2DP26]]</f>
        <v>4451</v>
      </c>
      <c r="PA70" s="15">
        <f>Reg[[#This Row],[T2DP27]]</f>
        <v>4498</v>
      </c>
      <c r="PB70" s="15">
        <f>Sug0.2[[#This Row],[T2DP2]]</f>
        <v>2073</v>
      </c>
      <c r="PC70" s="15">
        <f>Sug0.2[[#This Row],[T2DP3]]</f>
        <v>2209</v>
      </c>
      <c r="PD70" s="15">
        <f>Sug0.2[[#This Row],[T2DP4]]</f>
        <v>2348</v>
      </c>
      <c r="PE70" s="15">
        <f>Sug0.2[[#This Row],[T2DP5]]</f>
        <v>2454</v>
      </c>
      <c r="PF70" s="15">
        <f>Sug0.2[[#This Row],[T2DP6]]</f>
        <v>2595</v>
      </c>
      <c r="PG70" s="15">
        <f>Sug0.2[[#This Row],[T2DP7]]</f>
        <v>2708</v>
      </c>
      <c r="PH70" s="15">
        <f>Sug0.2[[#This Row],[T2DP8]]</f>
        <v>2818</v>
      </c>
      <c r="PI70" s="15">
        <f>Sug0.2[[#This Row],[T2DP9]]</f>
        <v>2948</v>
      </c>
      <c r="PJ70" s="15">
        <f>Sug0.2[[#This Row],[T2DP10]]</f>
        <v>3105</v>
      </c>
      <c r="PK70" s="15">
        <f>Sug0.2[[#This Row],[T2DP11]]</f>
        <v>3192</v>
      </c>
      <c r="PL70" s="15">
        <f>Sug0.2[[#This Row],[T2DP12]]</f>
        <v>3293</v>
      </c>
      <c r="PM70" s="15">
        <f>Sug0.2[[#This Row],[T2DP13]]</f>
        <v>3388</v>
      </c>
      <c r="PN70" s="15">
        <f>Sug0.2[[#This Row],[T2DP14]]</f>
        <v>3486</v>
      </c>
      <c r="PO70" s="15">
        <f>Sug0.2[[#This Row],[T2DP15]]</f>
        <v>3591</v>
      </c>
      <c r="PP70" s="15">
        <f>Sug0.2[[#This Row],[T2DP16]]</f>
        <v>3695</v>
      </c>
      <c r="PQ70" s="15">
        <f>Sug0.2[[#This Row],[T2DP17]]</f>
        <v>3804</v>
      </c>
      <c r="PR70" s="15">
        <f>Sug0.2[[#This Row],[T2DP18]]</f>
        <v>3857</v>
      </c>
      <c r="PS70" s="15">
        <f>Sug0.2[[#This Row],[T2DP19]]</f>
        <v>3947</v>
      </c>
      <c r="PT70" s="15">
        <f>Sug0.2[[#This Row],[T2DP20]]</f>
        <v>4023</v>
      </c>
      <c r="PU70" s="15">
        <f>Sug0.2[[#This Row],[T2DP21]]</f>
        <v>4036</v>
      </c>
      <c r="PV70" s="15">
        <f>Sug0.2[[#This Row],[T2DP22]]</f>
        <v>4077</v>
      </c>
      <c r="PW70" s="15">
        <f>Sug0.2[[#This Row],[T2DP23]]</f>
        <v>4163</v>
      </c>
      <c r="PX70" s="15">
        <f>Sug0.2[[#This Row],[T2DP24]]</f>
        <v>4244</v>
      </c>
      <c r="PY70" s="15">
        <f>Sug0.2[[#This Row],[T2DP25]]</f>
        <v>4338</v>
      </c>
      <c r="PZ70" s="15">
        <f>Sug0.2[[#This Row],[T2DP26]]</f>
        <v>4365</v>
      </c>
      <c r="QA70" s="15">
        <f>Sug0.2[[#This Row],[T2DP27]]</f>
        <v>4408</v>
      </c>
      <c r="QB70" s="15">
        <f>Sug0.5[[#This Row],[T2DP2]]</f>
        <v>2073</v>
      </c>
      <c r="QC70" s="15">
        <f>Sug0.5[[#This Row],[T2DP3]]</f>
        <v>2209</v>
      </c>
      <c r="QD70" s="15">
        <f>Sug0.5[[#This Row],[T2DP4]]</f>
        <v>2347</v>
      </c>
      <c r="QE70" s="15">
        <f>Sug0.5[[#This Row],[T2DP5]]</f>
        <v>2452</v>
      </c>
      <c r="QF70" s="15">
        <f>Sug0.5[[#This Row],[T2DP6]]</f>
        <v>2587</v>
      </c>
      <c r="QG70" s="15">
        <f>Sug0.5[[#This Row],[T2DP7]]</f>
        <v>2694</v>
      </c>
      <c r="QH70" s="15">
        <f>Sug0.5[[#This Row],[T2DP8]]</f>
        <v>2798</v>
      </c>
      <c r="QI70" s="15">
        <f>Sug0.5[[#This Row],[T2DP9]]</f>
        <v>2917</v>
      </c>
      <c r="QJ70" s="15">
        <f>Sug0.5[[#This Row],[T2DP10]]</f>
        <v>3067</v>
      </c>
      <c r="QK70" s="15">
        <f>Sug0.5[[#This Row],[T2DP11]]</f>
        <v>3150</v>
      </c>
      <c r="QL70" s="15">
        <f>Sug0.5[[#This Row],[T2DP12]]</f>
        <v>3242</v>
      </c>
      <c r="QM70" s="15">
        <f>Sug0.5[[#This Row],[T2DP13]]</f>
        <v>3332</v>
      </c>
      <c r="QN70" s="15">
        <f>Sug0.5[[#This Row],[T2DP14]]</f>
        <v>3418</v>
      </c>
      <c r="QO70" s="15">
        <f>Sug0.5[[#This Row],[T2DP15]]</f>
        <v>3511</v>
      </c>
      <c r="QP70" s="15">
        <f>Sug0.5[[#This Row],[T2DP16]]</f>
        <v>3608</v>
      </c>
      <c r="QQ70" s="15">
        <f>Sug0.5[[#This Row],[T2DP17]]</f>
        <v>3709</v>
      </c>
      <c r="QR70" s="15">
        <f>Sug0.5[[#This Row],[T2DP18]]</f>
        <v>3759</v>
      </c>
      <c r="QS70" s="15">
        <f>Sug0.5[[#This Row],[T2DP19]]</f>
        <v>3846</v>
      </c>
      <c r="QT70" s="15">
        <f>Sug0.5[[#This Row],[T2DP20]]</f>
        <v>3915</v>
      </c>
      <c r="QU70" s="15">
        <f>Sug0.5[[#This Row],[T2DP21]]</f>
        <v>3922</v>
      </c>
      <c r="QV70" s="15">
        <f>Sug0.5[[#This Row],[T2DP22]]</f>
        <v>3951</v>
      </c>
      <c r="QW70" s="15">
        <f>Sug0.5[[#This Row],[T2DP23]]</f>
        <v>4030</v>
      </c>
      <c r="QX70" s="15">
        <f>Sug0.5[[#This Row],[T2DP24]]</f>
        <v>4102</v>
      </c>
      <c r="QY70" s="15">
        <f>Sug0.5[[#This Row],[T2DP25]]</f>
        <v>4186</v>
      </c>
      <c r="QZ70" s="15">
        <f>Sug0.5[[#This Row],[T2DP26]]</f>
        <v>4217</v>
      </c>
      <c r="RA70" s="15">
        <f>Sug0.5[[#This Row],[T2DP27]]</f>
        <v>4257</v>
      </c>
      <c r="RB70" s="15">
        <f>Reg[[#This Row],[OVEP2]]</f>
        <v>7539</v>
      </c>
      <c r="RC70" s="15">
        <f>Reg[[#This Row],[OVEP3]]</f>
        <v>7900</v>
      </c>
      <c r="RD70" s="15">
        <f>Reg[[#This Row],[OVEP4]]</f>
        <v>8064</v>
      </c>
      <c r="RE70" s="15">
        <f>Reg[[#This Row],[OVEP5]]</f>
        <v>8183</v>
      </c>
      <c r="RF70" s="15">
        <f>Reg[[#This Row],[OVEP6]]</f>
        <v>8236</v>
      </c>
      <c r="RG70" s="15">
        <f>Reg[[#This Row],[OVEP7]]</f>
        <v>8282</v>
      </c>
      <c r="RH70" s="15">
        <f>Reg[[#This Row],[OVEP8]]</f>
        <v>8303</v>
      </c>
      <c r="RI70" s="15">
        <f>Reg[[#This Row],[OVEP9]]</f>
        <v>8361</v>
      </c>
      <c r="RJ70" s="15">
        <f>Reg[[#This Row],[OVEP10]]</f>
        <v>8360</v>
      </c>
      <c r="RK70" s="15">
        <f>Reg[[#This Row],[OVEP11]]</f>
        <v>8341</v>
      </c>
      <c r="RL70" s="15">
        <f>Reg[[#This Row],[OVEP12]]</f>
        <v>8288</v>
      </c>
      <c r="RM70" s="15">
        <f>Reg[[#This Row],[OVEP13]]</f>
        <v>8296</v>
      </c>
      <c r="RN70" s="15">
        <f>Reg[[#This Row],[OVEP14]]</f>
        <v>8360</v>
      </c>
      <c r="RO70" s="15">
        <f>Reg[[#This Row],[OVEP15]]</f>
        <v>8414</v>
      </c>
      <c r="RP70" s="15">
        <f>Reg[[#This Row],[OVEP16]]</f>
        <v>8403</v>
      </c>
      <c r="RQ70" s="15">
        <f>Reg[[#This Row],[OVEP17]]</f>
        <v>8423</v>
      </c>
      <c r="RR70" s="15">
        <f>Reg[[#This Row],[OVEP18]]</f>
        <v>8442</v>
      </c>
      <c r="RS70" s="15">
        <f>Reg[[#This Row],[OVEP19]]</f>
        <v>8425</v>
      </c>
      <c r="RT70" s="15">
        <f>Reg[[#This Row],[OVEP20]]</f>
        <v>8404</v>
      </c>
      <c r="RU70" s="15">
        <f>Reg[[#This Row],[OVEP21]]</f>
        <v>8409</v>
      </c>
      <c r="RV70" s="15">
        <f>Reg[[#This Row],[OVEP22]]</f>
        <v>8420</v>
      </c>
      <c r="RW70" s="15">
        <f>Reg[[#This Row],[OVEP23]]</f>
        <v>8399</v>
      </c>
      <c r="RX70" s="15">
        <f>Reg[[#This Row],[OVEP24]]</f>
        <v>8472</v>
      </c>
      <c r="RY70" s="15">
        <f>Reg[[#This Row],[OVEP25]]</f>
        <v>8469</v>
      </c>
      <c r="RZ70" s="15">
        <f>Reg[[#This Row],[OVEP26]]</f>
        <v>8450</v>
      </c>
      <c r="SA70" s="15">
        <f>Reg[[#This Row],[OVEP27]]</f>
        <v>8468</v>
      </c>
      <c r="SB70" s="15">
        <f>Sug0.2[[#This Row],[OVEP2]]</f>
        <v>7539</v>
      </c>
      <c r="SC70" s="15">
        <f>Sug0.2[[#This Row],[OVEP3]]</f>
        <v>7862</v>
      </c>
      <c r="SD70" s="15">
        <f>Sug0.2[[#This Row],[OVEP4]]</f>
        <v>8014</v>
      </c>
      <c r="SE70" s="15">
        <f>Sug0.2[[#This Row],[OVEP5]]</f>
        <v>8119</v>
      </c>
      <c r="SF70" s="15">
        <f>Sug0.2[[#This Row],[OVEP6]]</f>
        <v>8148</v>
      </c>
      <c r="SG70" s="15">
        <f>Sug0.2[[#This Row],[OVEP7]]</f>
        <v>8214</v>
      </c>
      <c r="SH70" s="15">
        <f>Sug0.2[[#This Row],[OVEP8]]</f>
        <v>8228</v>
      </c>
      <c r="SI70" s="15">
        <f>Sug0.2[[#This Row],[OVEP9]]</f>
        <v>8270</v>
      </c>
      <c r="SJ70" s="15">
        <f>Sug0.2[[#This Row],[OVEP10]]</f>
        <v>8284</v>
      </c>
      <c r="SK70" s="15">
        <f>Sug0.2[[#This Row],[OVEP11]]</f>
        <v>8301</v>
      </c>
      <c r="SL70" s="15">
        <f>Sug0.2[[#This Row],[OVEP12]]</f>
        <v>8271</v>
      </c>
      <c r="SM70" s="15">
        <f>Sug0.2[[#This Row],[OVEP13]]</f>
        <v>8280</v>
      </c>
      <c r="SN70" s="15">
        <f>Sug0.2[[#This Row],[OVEP14]]</f>
        <v>8356</v>
      </c>
      <c r="SO70" s="15">
        <f>Sug0.2[[#This Row],[OVEP15]]</f>
        <v>8403</v>
      </c>
      <c r="SP70" s="15">
        <f>Sug0.2[[#This Row],[OVEP16]]</f>
        <v>8389</v>
      </c>
      <c r="SQ70" s="15">
        <f>Sug0.2[[#This Row],[OVEP17]]</f>
        <v>8443</v>
      </c>
      <c r="SR70" s="15">
        <f>Sug0.2[[#This Row],[OVEP18]]</f>
        <v>8491</v>
      </c>
      <c r="SS70" s="15">
        <f>Sug0.2[[#This Row],[OVEP19]]</f>
        <v>8484</v>
      </c>
      <c r="ST70" s="15">
        <f>Sug0.2[[#This Row],[OVEP20]]</f>
        <v>8468</v>
      </c>
      <c r="SU70" s="15">
        <f>Sug0.2[[#This Row],[OVEP21]]</f>
        <v>8464</v>
      </c>
      <c r="SV70" s="15">
        <f>Sug0.2[[#This Row],[OVEP22]]</f>
        <v>8484</v>
      </c>
      <c r="SW70" s="15">
        <f>Sug0.2[[#This Row],[OVEP23]]</f>
        <v>8444</v>
      </c>
      <c r="SX70" s="15">
        <f>Sug0.2[[#This Row],[OVEP24]]</f>
        <v>8529</v>
      </c>
      <c r="SY70" s="15">
        <f>Sug0.2[[#This Row],[OVEP25]]</f>
        <v>8552</v>
      </c>
      <c r="SZ70" s="15">
        <f>Sug0.2[[#This Row],[OVEP26]]</f>
        <v>8541</v>
      </c>
      <c r="TA70" s="15">
        <f>Sug0.2[[#This Row],[OVEP27]]</f>
        <v>8545</v>
      </c>
      <c r="TB70" s="15">
        <f>Sug0.5[[#This Row],[OVEP2]]</f>
        <v>7539</v>
      </c>
      <c r="TC70" s="15">
        <f>Sug0.5[[#This Row],[OVEP3]]</f>
        <v>7747</v>
      </c>
      <c r="TD70" s="15">
        <f>Sug0.5[[#This Row],[OVEP4]]</f>
        <v>7877</v>
      </c>
      <c r="TE70" s="15">
        <f>Sug0.5[[#This Row],[OVEP5]]</f>
        <v>7968</v>
      </c>
      <c r="TF70" s="15">
        <f>Sug0.5[[#This Row],[OVEP6]]</f>
        <v>8029</v>
      </c>
      <c r="TG70" s="15">
        <f>Sug0.5[[#This Row],[OVEP7]]</f>
        <v>8113</v>
      </c>
      <c r="TH70" s="15">
        <f>Sug0.5[[#This Row],[OVEP8]]</f>
        <v>8113</v>
      </c>
      <c r="TI70" s="15">
        <f>Sug0.5[[#This Row],[OVEP9]]</f>
        <v>8154</v>
      </c>
      <c r="TJ70" s="15">
        <f>Sug0.5[[#This Row],[OVEP10]]</f>
        <v>8184</v>
      </c>
      <c r="TK70" s="15">
        <f>Sug0.5[[#This Row],[OVEP11]]</f>
        <v>8202</v>
      </c>
      <c r="TL70" s="15">
        <f>Sug0.5[[#This Row],[OVEP12]]</f>
        <v>8193</v>
      </c>
      <c r="TM70" s="15">
        <f>Sug0.5[[#This Row],[OVEP13]]</f>
        <v>8215</v>
      </c>
      <c r="TN70" s="15">
        <f>Sug0.5[[#This Row],[OVEP14]]</f>
        <v>8305</v>
      </c>
      <c r="TO70" s="15">
        <f>Sug0.5[[#This Row],[OVEP15]]</f>
        <v>8387</v>
      </c>
      <c r="TP70" s="15">
        <f>Sug0.5[[#This Row],[OVEP16]]</f>
        <v>8415</v>
      </c>
      <c r="TQ70" s="15">
        <f>Sug0.5[[#This Row],[OVEP17]]</f>
        <v>8493</v>
      </c>
      <c r="TR70" s="15">
        <f>Sug0.5[[#This Row],[OVEP18]]</f>
        <v>8587</v>
      </c>
      <c r="TS70" s="15">
        <f>Sug0.5[[#This Row],[OVEP19]]</f>
        <v>8597</v>
      </c>
      <c r="TT70" s="15">
        <f>Sug0.5[[#This Row],[OVEP20]]</f>
        <v>8572</v>
      </c>
      <c r="TU70" s="15">
        <f>Sug0.5[[#This Row],[OVEP21]]</f>
        <v>8561</v>
      </c>
      <c r="TV70" s="15">
        <f>Sug0.5[[#This Row],[OVEP22]]</f>
        <v>8593</v>
      </c>
      <c r="TW70" s="15">
        <f>Sug0.5[[#This Row],[OVEP23]]</f>
        <v>8577</v>
      </c>
      <c r="TX70" s="15">
        <f>Sug0.5[[#This Row],[OVEP24]]</f>
        <v>8660</v>
      </c>
      <c r="TY70" s="15">
        <f>Sug0.5[[#This Row],[OVEP25]]</f>
        <v>8669</v>
      </c>
      <c r="TZ70" s="15">
        <f>Sug0.5[[#This Row],[OVEP26]]</f>
        <v>8671</v>
      </c>
      <c r="UA70" s="15">
        <f>Sug0.5[[#This Row],[OVEP27]]</f>
        <v>8711</v>
      </c>
      <c r="UB70" s="15">
        <f>Reg[[#This Row],[OBEP2]]</f>
        <v>8279</v>
      </c>
      <c r="UC70" s="15">
        <f>Reg[[#This Row],[OBEP3]]</f>
        <v>8467</v>
      </c>
      <c r="UD70" s="15">
        <f>Reg[[#This Row],[OBEP4]]</f>
        <v>8666</v>
      </c>
      <c r="UE70" s="15">
        <f>Reg[[#This Row],[OBEP5]]</f>
        <v>8856</v>
      </c>
      <c r="UF70" s="15">
        <f>Reg[[#This Row],[OBEP6]]</f>
        <v>9063</v>
      </c>
      <c r="UG70" s="15">
        <f>Reg[[#This Row],[OBEP7]]</f>
        <v>9257</v>
      </c>
      <c r="UH70" s="15">
        <f>Reg[[#This Row],[OBEP8]]</f>
        <v>9389</v>
      </c>
      <c r="UI70" s="15">
        <f>Reg[[#This Row],[OBEP9]]</f>
        <v>9555</v>
      </c>
      <c r="UJ70" s="15">
        <f>Reg[[#This Row],[OBEP10]]</f>
        <v>9739</v>
      </c>
      <c r="UK70" s="15">
        <f>Reg[[#This Row],[OBEP11]]</f>
        <v>9925</v>
      </c>
      <c r="UL70" s="15">
        <f>Reg[[#This Row],[OBEP12]]</f>
        <v>10075</v>
      </c>
      <c r="UM70" s="15">
        <f>Reg[[#This Row],[OBEP13]]</f>
        <v>10193</v>
      </c>
      <c r="UN70" s="15">
        <f>Reg[[#This Row],[OBEP14]]</f>
        <v>10313</v>
      </c>
      <c r="UO70" s="15">
        <f>Reg[[#This Row],[OBEP15]]</f>
        <v>10392</v>
      </c>
      <c r="UP70" s="15">
        <f>Reg[[#This Row],[OBEP16]]</f>
        <v>10482</v>
      </c>
      <c r="UQ70" s="15">
        <f>Reg[[#This Row],[OBEP17]]</f>
        <v>10570</v>
      </c>
      <c r="UR70" s="15">
        <f>Reg[[#This Row],[OBEP18]]</f>
        <v>10653</v>
      </c>
      <c r="US70" s="15">
        <f>Reg[[#This Row],[OBEP19]]</f>
        <v>10730</v>
      </c>
      <c r="UT70" s="15">
        <f>Reg[[#This Row],[OBEP20]]</f>
        <v>10818</v>
      </c>
      <c r="UU70" s="15">
        <f>Reg[[#This Row],[OBEP21]]</f>
        <v>10852</v>
      </c>
      <c r="UV70" s="15">
        <f>Reg[[#This Row],[OBEP22]]</f>
        <v>10937</v>
      </c>
      <c r="UW70" s="15">
        <f>Reg[[#This Row],[OBEP23]]</f>
        <v>10971</v>
      </c>
      <c r="UX70" s="15">
        <f>Reg[[#This Row],[OBEP24]]</f>
        <v>10991</v>
      </c>
      <c r="UY70" s="15">
        <f>Reg[[#This Row],[OBEP25]]</f>
        <v>11031</v>
      </c>
      <c r="UZ70" s="15">
        <f>Reg[[#This Row],[OBEP26]]</f>
        <v>11048</v>
      </c>
      <c r="VA70" s="15">
        <f>Reg[[#This Row],[OBEP27]]</f>
        <v>11121</v>
      </c>
      <c r="VB70" s="15">
        <f>Sug0.2[[#This Row],[OBEP2]]</f>
        <v>8279</v>
      </c>
      <c r="VC70" s="15">
        <f>Sug0.2[[#This Row],[OBEP3]]</f>
        <v>8426</v>
      </c>
      <c r="VD70" s="15">
        <f>Sug0.2[[#This Row],[OBEP4]]</f>
        <v>8588</v>
      </c>
      <c r="VE70" s="15">
        <f>Sug0.2[[#This Row],[OBEP5]]</f>
        <v>8743</v>
      </c>
      <c r="VF70" s="15">
        <f>Sug0.2[[#This Row],[OBEP6]]</f>
        <v>8909</v>
      </c>
      <c r="VG70" s="15">
        <f>Sug0.2[[#This Row],[OBEP7]]</f>
        <v>9056</v>
      </c>
      <c r="VH70" s="15">
        <f>Sug0.2[[#This Row],[OBEP8]]</f>
        <v>9168</v>
      </c>
      <c r="VI70" s="15">
        <f>Sug0.2[[#This Row],[OBEP9]]</f>
        <v>9309</v>
      </c>
      <c r="VJ70" s="15">
        <f>Sug0.2[[#This Row],[OBEP10]]</f>
        <v>9456</v>
      </c>
      <c r="VK70" s="15">
        <f>Sug0.2[[#This Row],[OBEP11]]</f>
        <v>9591</v>
      </c>
      <c r="VL70" s="15">
        <f>Sug0.2[[#This Row],[OBEP12]]</f>
        <v>9719</v>
      </c>
      <c r="VM70" s="15">
        <f>Sug0.2[[#This Row],[OBEP13]]</f>
        <v>9820</v>
      </c>
      <c r="VN70" s="15">
        <f>Sug0.2[[#This Row],[OBEP14]]</f>
        <v>9911</v>
      </c>
      <c r="VO70" s="15">
        <f>Sug0.2[[#This Row],[OBEP15]]</f>
        <v>9982</v>
      </c>
      <c r="VP70" s="15">
        <f>Sug0.2[[#This Row],[OBEP16]]</f>
        <v>10059</v>
      </c>
      <c r="VQ70" s="15">
        <f>Sug0.2[[#This Row],[OBEP17]]</f>
        <v>10121</v>
      </c>
      <c r="VR70" s="15">
        <f>Sug0.2[[#This Row],[OBEP18]]</f>
        <v>10175</v>
      </c>
      <c r="VS70" s="15">
        <f>Sug0.2[[#This Row],[OBEP19]]</f>
        <v>10244</v>
      </c>
      <c r="VT70" s="15">
        <f>Sug0.2[[#This Row],[OBEP20]]</f>
        <v>10307</v>
      </c>
      <c r="VU70" s="15">
        <f>Sug0.2[[#This Row],[OBEP21]]</f>
        <v>10337</v>
      </c>
      <c r="VV70" s="15">
        <f>Sug0.2[[#This Row],[OBEP22]]</f>
        <v>10408</v>
      </c>
      <c r="VW70" s="15">
        <f>Sug0.2[[#This Row],[OBEP23]]</f>
        <v>10451</v>
      </c>
      <c r="VX70" s="15">
        <f>Sug0.2[[#This Row],[OBEP24]]</f>
        <v>10460</v>
      </c>
      <c r="VY70" s="15">
        <f>Sug0.2[[#This Row],[OBEP25]]</f>
        <v>10479</v>
      </c>
      <c r="VZ70" s="15">
        <f>Sug0.2[[#This Row],[OBEP26]]</f>
        <v>10482</v>
      </c>
      <c r="WA70" s="15">
        <f>Sug0.2[[#This Row],[OBEP27]]</f>
        <v>10553</v>
      </c>
      <c r="WB70" s="15">
        <f>Sug0.5[[#This Row],[OBEP2]]</f>
        <v>8279</v>
      </c>
      <c r="WC70" s="15">
        <f>Sug0.5[[#This Row],[OBEP3]]</f>
        <v>8366</v>
      </c>
      <c r="WD70" s="15">
        <f>Sug0.5[[#This Row],[OBEP4]]</f>
        <v>8434</v>
      </c>
      <c r="WE70" s="15">
        <f>Sug0.5[[#This Row],[OBEP5]]</f>
        <v>8506</v>
      </c>
      <c r="WF70" s="15">
        <f>Sug0.5[[#This Row],[OBEP6]]</f>
        <v>8590</v>
      </c>
      <c r="WG70" s="15">
        <f>Sug0.5[[#This Row],[OBEP7]]</f>
        <v>8645</v>
      </c>
      <c r="WH70" s="15">
        <f>Sug0.5[[#This Row],[OBEP8]]</f>
        <v>8705</v>
      </c>
      <c r="WI70" s="15">
        <f>Sug0.5[[#This Row],[OBEP9]]</f>
        <v>8787</v>
      </c>
      <c r="WJ70" s="15">
        <f>Sug0.5[[#This Row],[OBEP10]]</f>
        <v>8882</v>
      </c>
      <c r="WK70" s="15">
        <f>Sug0.5[[#This Row],[OBEP11]]</f>
        <v>8968</v>
      </c>
      <c r="WL70" s="15">
        <f>Sug0.5[[#This Row],[OBEP12]]</f>
        <v>9035</v>
      </c>
      <c r="WM70" s="15">
        <f>Sug0.5[[#This Row],[OBEP13]]</f>
        <v>9093</v>
      </c>
      <c r="WN70" s="15">
        <f>Sug0.5[[#This Row],[OBEP14]]</f>
        <v>9132</v>
      </c>
      <c r="WO70" s="15">
        <f>Sug0.5[[#This Row],[OBEP15]]</f>
        <v>9159</v>
      </c>
      <c r="WP70" s="15">
        <f>Sug0.5[[#This Row],[OBEP16]]</f>
        <v>9197</v>
      </c>
      <c r="WQ70" s="15">
        <f>Sug0.5[[#This Row],[OBEP17]]</f>
        <v>9214</v>
      </c>
      <c r="WR70" s="15">
        <f>Sug0.5[[#This Row],[OBEP18]]</f>
        <v>9230</v>
      </c>
      <c r="WS70" s="15">
        <f>Sug0.5[[#This Row],[OBEP19]]</f>
        <v>9288</v>
      </c>
      <c r="WT70" s="15">
        <f>Sug0.5[[#This Row],[OBEP20]]</f>
        <v>9323</v>
      </c>
      <c r="WU70" s="15">
        <f>Sug0.5[[#This Row],[OBEP21]]</f>
        <v>9326</v>
      </c>
      <c r="WV70" s="15">
        <f>Sug0.5[[#This Row],[OBEP22]]</f>
        <v>9360</v>
      </c>
      <c r="WW70" s="15">
        <f>Sug0.5[[#This Row],[OBEP23]]</f>
        <v>9399</v>
      </c>
      <c r="WX70" s="15">
        <f>Sug0.5[[#This Row],[OBEP24]]</f>
        <v>9383</v>
      </c>
      <c r="WY70" s="15">
        <f>Sug0.5[[#This Row],[OBEP25]]</f>
        <v>9415</v>
      </c>
      <c r="WZ70" s="15">
        <f>Sug0.5[[#This Row],[OBEP26]]</f>
        <v>9403</v>
      </c>
      <c r="XA70" s="15">
        <f>Sug0.5[[#This Row],[OBEP27]]</f>
        <v>9445</v>
      </c>
    </row>
    <row r="71" spans="2:625" x14ac:dyDescent="0.25">
      <c r="B71" s="11">
        <f>Reg[[#This Row],[STEP2]]</f>
        <v>6340</v>
      </c>
      <c r="C71" s="11">
        <f>Reg[[#This Row],[STEP3]]</f>
        <v>6744</v>
      </c>
      <c r="D71" s="11">
        <f>Reg[[#This Row],[STEP4]]</f>
        <v>7089</v>
      </c>
      <c r="E71" s="11">
        <f>Reg[[#This Row],[STEP5]]</f>
        <v>7447</v>
      </c>
      <c r="F71" s="11">
        <f>Reg[[#This Row],[STEP6]]</f>
        <v>7838</v>
      </c>
      <c r="G71" s="11">
        <f>Reg[[#This Row],[STEP7]]</f>
        <v>8112</v>
      </c>
      <c r="H71" s="11">
        <f>Reg[[#This Row],[STEP8]]</f>
        <v>8308</v>
      </c>
      <c r="I71" s="11">
        <f>Reg[[#This Row],[STEP9]]</f>
        <v>8534</v>
      </c>
      <c r="J71" s="11">
        <f>Reg[[#This Row],[STEP10]]</f>
        <v>8766</v>
      </c>
      <c r="K71" s="11">
        <f>Reg[[#This Row],[STEP11]]</f>
        <v>8899</v>
      </c>
      <c r="L71" s="11">
        <f>Reg[[#This Row],[STEP12]]</f>
        <v>9082</v>
      </c>
      <c r="M71" s="11">
        <f>Reg[[#This Row],[STEP13]]</f>
        <v>9151</v>
      </c>
      <c r="N71" s="11">
        <f>Reg[[#This Row],[STEP14]]</f>
        <v>9236</v>
      </c>
      <c r="O71" s="11">
        <f>Reg[[#This Row],[STEP15]]</f>
        <v>9362</v>
      </c>
      <c r="P71" s="11">
        <f>Reg[[#This Row],[STEP16]]</f>
        <v>9465</v>
      </c>
      <c r="Q71" s="11">
        <f>Reg[[#This Row],[STEP17]]</f>
        <v>9481</v>
      </c>
      <c r="R71" s="11">
        <f>Reg[[#This Row],[STEP18]]</f>
        <v>9549</v>
      </c>
      <c r="S71" s="11">
        <f>Reg[[#This Row],[STEP19]]</f>
        <v>9649</v>
      </c>
      <c r="T71" s="11">
        <f>Reg[[#This Row],[STEP20]]</f>
        <v>9685</v>
      </c>
      <c r="U71" s="11">
        <f>Reg[[#This Row],[STEP21]]</f>
        <v>9671</v>
      </c>
      <c r="V71" s="11">
        <f>Reg[[#This Row],[STEP22]]</f>
        <v>9671</v>
      </c>
      <c r="W71" s="11">
        <f>Reg[[#This Row],[STEP23]]</f>
        <v>9686</v>
      </c>
      <c r="X71" s="11">
        <f>Reg[[#This Row],[STEP24]]</f>
        <v>9704</v>
      </c>
      <c r="Y71" s="11">
        <f>Reg[[#This Row],[STEP25]]</f>
        <v>9730</v>
      </c>
      <c r="Z71" s="11">
        <f>Reg[[#This Row],[STEP26]]</f>
        <v>9704</v>
      </c>
      <c r="AA71" s="11">
        <f>Reg[[#This Row],[STEP27]]</f>
        <v>9730</v>
      </c>
      <c r="AB71" s="11">
        <f>Sug0.2[[#This Row],[STEP2]]</f>
        <v>6340</v>
      </c>
      <c r="AC71" s="11">
        <f>Sug0.2[[#This Row],[STEP3]]</f>
        <v>6699</v>
      </c>
      <c r="AD71" s="11">
        <f>Sug0.2[[#This Row],[STEP4]]</f>
        <v>6998</v>
      </c>
      <c r="AE71" s="11">
        <f>Sug0.2[[#This Row],[STEP5]]</f>
        <v>7337</v>
      </c>
      <c r="AF71" s="11">
        <f>Sug0.2[[#This Row],[STEP6]]</f>
        <v>7698</v>
      </c>
      <c r="AG71" s="11">
        <f>Sug0.2[[#This Row],[STEP7]]</f>
        <v>7951</v>
      </c>
      <c r="AH71" s="11">
        <f>Sug0.2[[#This Row],[STEP8]]</f>
        <v>8122</v>
      </c>
      <c r="AI71" s="11">
        <f>Sug0.2[[#This Row],[STEP9]]</f>
        <v>8327</v>
      </c>
      <c r="AJ71" s="11">
        <f>Sug0.2[[#This Row],[STEP10]]</f>
        <v>8554</v>
      </c>
      <c r="AK71" s="11">
        <f>Sug0.2[[#This Row],[STEP11]]</f>
        <v>8659</v>
      </c>
      <c r="AL71" s="11">
        <f>Sug0.2[[#This Row],[STEP12]]</f>
        <v>8834</v>
      </c>
      <c r="AM71" s="11">
        <f>Sug0.2[[#This Row],[STEP13]]</f>
        <v>8888</v>
      </c>
      <c r="AN71" s="11">
        <f>Sug0.2[[#This Row],[STEP14]]</f>
        <v>8961</v>
      </c>
      <c r="AO71" s="11">
        <f>Sug0.2[[#This Row],[STEP15]]</f>
        <v>9071</v>
      </c>
      <c r="AP71" s="11">
        <f>Sug0.2[[#This Row],[STEP16]]</f>
        <v>9175</v>
      </c>
      <c r="AQ71" s="11">
        <f>Sug0.2[[#This Row],[STEP17]]</f>
        <v>9191</v>
      </c>
      <c r="AR71" s="11">
        <f>Sug0.2[[#This Row],[STEP18]]</f>
        <v>9282</v>
      </c>
      <c r="AS71" s="11">
        <f>Sug0.2[[#This Row],[STEP19]]</f>
        <v>9376</v>
      </c>
      <c r="AT71" s="11">
        <f>Sug0.2[[#This Row],[STEP20]]</f>
        <v>9415</v>
      </c>
      <c r="AU71" s="11">
        <f>Sug0.2[[#This Row],[STEP21]]</f>
        <v>9394</v>
      </c>
      <c r="AV71" s="11">
        <f>Sug0.2[[#This Row],[STEP22]]</f>
        <v>9403</v>
      </c>
      <c r="AW71" s="11">
        <f>Sug0.2[[#This Row],[STEP23]]</f>
        <v>9436</v>
      </c>
      <c r="AX71" s="11">
        <f>Sug0.2[[#This Row],[STEP24]]</f>
        <v>9442</v>
      </c>
      <c r="AY71" s="11">
        <f>Sug0.2[[#This Row],[STEP25]]</f>
        <v>9474</v>
      </c>
      <c r="AZ71" s="11">
        <f>Sug0.2[[#This Row],[STEP26]]</f>
        <v>9464</v>
      </c>
      <c r="BA71" s="11">
        <f>Sug0.2[[#This Row],[STEP27]]</f>
        <v>9492</v>
      </c>
      <c r="BB71" s="11">
        <f>Sug0.5[[#This Row],[STEP2]]</f>
        <v>6340</v>
      </c>
      <c r="BC71" s="11">
        <f>Sug0.5[[#This Row],[STEP3]]</f>
        <v>6609</v>
      </c>
      <c r="BD71" s="11">
        <f>Sug0.5[[#This Row],[STEP4]]</f>
        <v>6825</v>
      </c>
      <c r="BE71" s="11">
        <f>Sug0.5[[#This Row],[STEP5]]</f>
        <v>7076</v>
      </c>
      <c r="BF71" s="11">
        <f>Sug0.5[[#This Row],[STEP6]]</f>
        <v>7343</v>
      </c>
      <c r="BG71" s="11">
        <f>Sug0.5[[#This Row],[STEP7]]</f>
        <v>7552</v>
      </c>
      <c r="BH71" s="11">
        <f>Sug0.5[[#This Row],[STEP8]]</f>
        <v>7678</v>
      </c>
      <c r="BI71" s="11">
        <f>Sug0.5[[#This Row],[STEP9]]</f>
        <v>7837</v>
      </c>
      <c r="BJ71" s="11">
        <f>Sug0.5[[#This Row],[STEP10]]</f>
        <v>8049</v>
      </c>
      <c r="BK71" s="11">
        <f>Sug0.5[[#This Row],[STEP11]]</f>
        <v>8127</v>
      </c>
      <c r="BL71" s="11">
        <f>Sug0.5[[#This Row],[STEP12]]</f>
        <v>8290</v>
      </c>
      <c r="BM71" s="11">
        <f>Sug0.5[[#This Row],[STEP13]]</f>
        <v>8318</v>
      </c>
      <c r="BN71" s="11">
        <f>Sug0.5[[#This Row],[STEP14]]</f>
        <v>8385</v>
      </c>
      <c r="BO71" s="11">
        <f>Sug0.5[[#This Row],[STEP15]]</f>
        <v>8516</v>
      </c>
      <c r="BP71" s="11">
        <f>Sug0.5[[#This Row],[STEP16]]</f>
        <v>8584</v>
      </c>
      <c r="BQ71" s="11">
        <f>Sug0.5[[#This Row],[STEP17]]</f>
        <v>8605</v>
      </c>
      <c r="BR71" s="11">
        <f>Sug0.5[[#This Row],[STEP18]]</f>
        <v>8670</v>
      </c>
      <c r="BS71" s="11">
        <f>Sug0.5[[#This Row],[STEP19]]</f>
        <v>8756</v>
      </c>
      <c r="BT71" s="11">
        <f>Sug0.5[[#This Row],[STEP20]]</f>
        <v>8810</v>
      </c>
      <c r="BU71" s="11">
        <f>Sug0.5[[#This Row],[STEP21]]</f>
        <v>8834</v>
      </c>
      <c r="BV71" s="11">
        <f>Sug0.5[[#This Row],[STEP22]]</f>
        <v>8845</v>
      </c>
      <c r="BW71" s="11">
        <f>Sug0.5[[#This Row],[STEP23]]</f>
        <v>8886</v>
      </c>
      <c r="BX71" s="11">
        <f>Sug0.5[[#This Row],[STEP24]]</f>
        <v>8920</v>
      </c>
      <c r="BY71" s="11">
        <f>Sug0.5[[#This Row],[STEP25]]</f>
        <v>8942</v>
      </c>
      <c r="BZ71" s="11">
        <f>Sug0.5[[#This Row],[STEP26]]</f>
        <v>8921</v>
      </c>
      <c r="CA71" s="11">
        <f>Sug0.5[[#This Row],[STEP27]]</f>
        <v>9005</v>
      </c>
      <c r="CB71" s="11">
        <f>Reg[[#This Row],[NASP2]]</f>
        <v>633</v>
      </c>
      <c r="CC71" s="11">
        <f>Reg[[#This Row],[NASP3]]</f>
        <v>773</v>
      </c>
      <c r="CD71" s="11">
        <f>Reg[[#This Row],[NASP4]]</f>
        <v>894</v>
      </c>
      <c r="CE71" s="11">
        <f>Reg[[#This Row],[NASP5]]</f>
        <v>1019</v>
      </c>
      <c r="CF71" s="11">
        <f>Reg[[#This Row],[NASP6]]</f>
        <v>1112</v>
      </c>
      <c r="CG71" s="11">
        <f>Reg[[#This Row],[NASP7]]</f>
        <v>1250</v>
      </c>
      <c r="CH71" s="11">
        <f>Reg[[#This Row],[NASP8]]</f>
        <v>1398</v>
      </c>
      <c r="CI71" s="11">
        <f>Reg[[#This Row],[NASP9]]</f>
        <v>1521</v>
      </c>
      <c r="CJ71" s="11">
        <f>Reg[[#This Row],[NASP10]]</f>
        <v>1658</v>
      </c>
      <c r="CK71" s="11">
        <f>Reg[[#This Row],[NASP11]]</f>
        <v>1797</v>
      </c>
      <c r="CL71" s="11">
        <f>Reg[[#This Row],[NASP12]]</f>
        <v>1916</v>
      </c>
      <c r="CM71" s="11">
        <f>Reg[[#This Row],[NASP13]]</f>
        <v>2058</v>
      </c>
      <c r="CN71" s="11">
        <f>Reg[[#This Row],[NASP14]]</f>
        <v>2195</v>
      </c>
      <c r="CO71" s="11">
        <f>Reg[[#This Row],[NASP15]]</f>
        <v>2295</v>
      </c>
      <c r="CP71" s="11">
        <f>Reg[[#This Row],[NASP16]]</f>
        <v>2389</v>
      </c>
      <c r="CQ71" s="11">
        <f>Reg[[#This Row],[NASP17]]</f>
        <v>2481</v>
      </c>
      <c r="CR71" s="11">
        <f>Reg[[#This Row],[NASP18]]</f>
        <v>2570</v>
      </c>
      <c r="CS71" s="11">
        <f>Reg[[#This Row],[NASP19]]</f>
        <v>2662</v>
      </c>
      <c r="CT71" s="11">
        <f>Reg[[#This Row],[NASP20]]</f>
        <v>2780</v>
      </c>
      <c r="CU71" s="11">
        <f>Reg[[#This Row],[NASP21]]</f>
        <v>2869</v>
      </c>
      <c r="CV71" s="11">
        <f>Reg[[#This Row],[NASP22]]</f>
        <v>2958</v>
      </c>
      <c r="CW71" s="11">
        <f>Reg[[#This Row],[NASP23]]</f>
        <v>3025</v>
      </c>
      <c r="CX71" s="11">
        <f>Reg[[#This Row],[NASP24]]</f>
        <v>3116</v>
      </c>
      <c r="CY71" s="11">
        <f>Reg[[#This Row],[NASP25]]</f>
        <v>3156</v>
      </c>
      <c r="CZ71" s="11">
        <f>Reg[[#This Row],[NASP26]]</f>
        <v>3239</v>
      </c>
      <c r="DA71" s="11">
        <f>Reg[[#This Row],[NASP27]]</f>
        <v>3352</v>
      </c>
      <c r="DB71" s="11">
        <f>Sug0.2[[#This Row],[NASP2]]</f>
        <v>633</v>
      </c>
      <c r="DC71" s="11">
        <f>Sug0.2[[#This Row],[NASP3]]</f>
        <v>755</v>
      </c>
      <c r="DD71" s="11">
        <f>Sug0.2[[#This Row],[NASP4]]</f>
        <v>866</v>
      </c>
      <c r="DE71" s="11">
        <f>Sug0.2[[#This Row],[NASP5]]</f>
        <v>965</v>
      </c>
      <c r="DF71" s="11">
        <f>Sug0.2[[#This Row],[NASP6]]</f>
        <v>1041</v>
      </c>
      <c r="DG71" s="11">
        <f>Sug0.2[[#This Row],[NASP7]]</f>
        <v>1163</v>
      </c>
      <c r="DH71" s="11">
        <f>Sug0.2[[#This Row],[NASP8]]</f>
        <v>1289</v>
      </c>
      <c r="DI71" s="11">
        <f>Sug0.2[[#This Row],[NASP9]]</f>
        <v>1399</v>
      </c>
      <c r="DJ71" s="11">
        <f>Sug0.2[[#This Row],[NASP10]]</f>
        <v>1514</v>
      </c>
      <c r="DK71" s="11">
        <f>Sug0.2[[#This Row],[NASP11]]</f>
        <v>1642</v>
      </c>
      <c r="DL71" s="11">
        <f>Sug0.2[[#This Row],[NASP12]]</f>
        <v>1743</v>
      </c>
      <c r="DM71" s="11">
        <f>Sug0.2[[#This Row],[NASP13]]</f>
        <v>1874</v>
      </c>
      <c r="DN71" s="11">
        <f>Sug0.2[[#This Row],[NASP14]]</f>
        <v>2004</v>
      </c>
      <c r="DO71" s="11">
        <f>Sug0.2[[#This Row],[NASP15]]</f>
        <v>2086</v>
      </c>
      <c r="DP71" s="11">
        <f>Sug0.2[[#This Row],[NASP16]]</f>
        <v>2159</v>
      </c>
      <c r="DQ71" s="11">
        <f>Sug0.2[[#This Row],[NASP17]]</f>
        <v>2244</v>
      </c>
      <c r="DR71" s="11">
        <f>Sug0.2[[#This Row],[NASP18]]</f>
        <v>2308</v>
      </c>
      <c r="DS71" s="11">
        <f>Sug0.2[[#This Row],[NASP19]]</f>
        <v>2402</v>
      </c>
      <c r="DT71" s="11">
        <f>Sug0.2[[#This Row],[NASP20]]</f>
        <v>2509</v>
      </c>
      <c r="DU71" s="11">
        <f>Sug0.2[[#This Row],[NASP21]]</f>
        <v>2598</v>
      </c>
      <c r="DV71" s="11">
        <f>Sug0.2[[#This Row],[NASP22]]</f>
        <v>2673</v>
      </c>
      <c r="DW71" s="11">
        <f>Sug0.2[[#This Row],[NASP23]]</f>
        <v>2725</v>
      </c>
      <c r="DX71" s="11">
        <f>Sug0.2[[#This Row],[NASP24]]</f>
        <v>2821</v>
      </c>
      <c r="DY71" s="11">
        <f>Sug0.2[[#This Row],[NASP25]]</f>
        <v>2856</v>
      </c>
      <c r="DZ71" s="11">
        <f>Sug0.2[[#This Row],[NASP26]]</f>
        <v>2921</v>
      </c>
      <c r="EA71" s="11">
        <f>Sug0.2[[#This Row],[NASP27]]</f>
        <v>3021</v>
      </c>
      <c r="EB71" s="15">
        <f>Sug0.5[[#This Row],[NASP2]]</f>
        <v>633</v>
      </c>
      <c r="EC71" s="15">
        <f>Sug0.5[[#This Row],[NASP3]]</f>
        <v>724</v>
      </c>
      <c r="ED71" s="15">
        <f>Sug0.5[[#This Row],[NASP4]]</f>
        <v>801</v>
      </c>
      <c r="EE71" s="15">
        <f>Sug0.5[[#This Row],[NASP5]]</f>
        <v>873</v>
      </c>
      <c r="EF71" s="15">
        <f>Sug0.5[[#This Row],[NASP6]]</f>
        <v>926</v>
      </c>
      <c r="EG71" s="15">
        <f>Sug0.5[[#This Row],[NASP7]]</f>
        <v>1012</v>
      </c>
      <c r="EH71" s="15">
        <f>Sug0.5[[#This Row],[NASP8]]</f>
        <v>1114</v>
      </c>
      <c r="EI71" s="15">
        <f>Sug0.5[[#This Row],[NASP9]]</f>
        <v>1211</v>
      </c>
      <c r="EJ71" s="15">
        <f>Sug0.5[[#This Row],[NASP10]]</f>
        <v>1283</v>
      </c>
      <c r="EK71" s="15">
        <f>Sug0.5[[#This Row],[NASP11]]</f>
        <v>1387</v>
      </c>
      <c r="EL71" s="15">
        <f>Sug0.5[[#This Row],[NASP12]]</f>
        <v>1454</v>
      </c>
      <c r="EM71" s="15">
        <f>Sug0.5[[#This Row],[NASP13]]</f>
        <v>1559</v>
      </c>
      <c r="EN71" s="15">
        <f>Sug0.5[[#This Row],[NASP14]]</f>
        <v>1662</v>
      </c>
      <c r="EO71" s="15">
        <f>Sug0.5[[#This Row],[NASP15]]</f>
        <v>1696</v>
      </c>
      <c r="EP71" s="15">
        <f>Sug0.5[[#This Row],[NASP16]]</f>
        <v>1746</v>
      </c>
      <c r="EQ71" s="15">
        <f>Sug0.5[[#This Row],[NASP17]]</f>
        <v>1806</v>
      </c>
      <c r="ER71" s="15">
        <f>Sug0.5[[#This Row],[NASP18]]</f>
        <v>1858</v>
      </c>
      <c r="ES71" s="15">
        <f>Sug0.5[[#This Row],[NASP19]]</f>
        <v>1918</v>
      </c>
      <c r="ET71" s="15">
        <f>Sug0.5[[#This Row],[NASP20]]</f>
        <v>1999</v>
      </c>
      <c r="EU71" s="15">
        <f>Sug0.5[[#This Row],[NASP21]]</f>
        <v>2049</v>
      </c>
      <c r="EV71" s="15">
        <f>Sug0.5[[#This Row],[NASP22]]</f>
        <v>2115</v>
      </c>
      <c r="EW71" s="15">
        <f>Sug0.5[[#This Row],[NASP23]]</f>
        <v>2144</v>
      </c>
      <c r="EX71" s="15">
        <f>Sug0.5[[#This Row],[NASP24]]</f>
        <v>2226</v>
      </c>
      <c r="EY71" s="15">
        <f>Sug0.5[[#This Row],[NASP25]]</f>
        <v>2265</v>
      </c>
      <c r="EZ71" s="15">
        <f>Sug0.5[[#This Row],[NASP26]]</f>
        <v>2319</v>
      </c>
      <c r="FA71" s="15">
        <f>Sug0.5[[#This Row],[NASP27]]</f>
        <v>2365</v>
      </c>
      <c r="FB71" s="15">
        <f>Reg[[#This Row],[CIRP2]]</f>
        <v>65</v>
      </c>
      <c r="FC71" s="15">
        <f>Reg[[#This Row],[CIRP3]]</f>
        <v>84</v>
      </c>
      <c r="FD71" s="15">
        <f>Reg[[#This Row],[CIRP4]]</f>
        <v>94</v>
      </c>
      <c r="FE71" s="15">
        <f>Reg[[#This Row],[CIRP5]]</f>
        <v>106</v>
      </c>
      <c r="FF71" s="15">
        <f>Reg[[#This Row],[CIRP6]]</f>
        <v>118</v>
      </c>
      <c r="FG71" s="15">
        <f>Reg[[#This Row],[CIRP7]]</f>
        <v>131</v>
      </c>
      <c r="FH71" s="15">
        <f>Reg[[#This Row],[CIRP8]]</f>
        <v>146</v>
      </c>
      <c r="FI71" s="15">
        <f>Reg[[#This Row],[CIRP9]]</f>
        <v>164</v>
      </c>
      <c r="FJ71" s="15">
        <f>Reg[[#This Row],[CIRP10]]</f>
        <v>168</v>
      </c>
      <c r="FK71" s="15">
        <f>Reg[[#This Row],[CIRP11]]</f>
        <v>180</v>
      </c>
      <c r="FL71" s="15">
        <f>Reg[[#This Row],[CIRP12]]</f>
        <v>194</v>
      </c>
      <c r="FM71" s="15">
        <f>Reg[[#This Row],[CIRP13]]</f>
        <v>206</v>
      </c>
      <c r="FN71" s="15">
        <f>Reg[[#This Row],[CIRP14]]</f>
        <v>220</v>
      </c>
      <c r="FO71" s="15">
        <f>Reg[[#This Row],[CIRP15]]</f>
        <v>241</v>
      </c>
      <c r="FP71" s="15">
        <f>Reg[[#This Row],[CIRP16]]</f>
        <v>269</v>
      </c>
      <c r="FQ71" s="15">
        <f>Reg[[#This Row],[CIRP17]]</f>
        <v>293</v>
      </c>
      <c r="FR71" s="15">
        <f>Reg[[#This Row],[CIRP18]]</f>
        <v>325</v>
      </c>
      <c r="FS71" s="15">
        <f>Reg[[#This Row],[CIRP19]]</f>
        <v>340</v>
      </c>
      <c r="FT71" s="15">
        <f>Reg[[#This Row],[CIRP20]]</f>
        <v>354</v>
      </c>
      <c r="FU71" s="15">
        <f>Reg[[#This Row],[CIRP21]]</f>
        <v>365</v>
      </c>
      <c r="FV71" s="15">
        <f>Reg[[#This Row],[CIRP22]]</f>
        <v>394</v>
      </c>
      <c r="FW71" s="15">
        <f>Reg[[#This Row],[CIRP23]]</f>
        <v>417</v>
      </c>
      <c r="FX71" s="15">
        <f>Reg[[#This Row],[CIRP24]]</f>
        <v>442</v>
      </c>
      <c r="FY71" s="15">
        <f>Reg[[#This Row],[CIRP25]]</f>
        <v>470</v>
      </c>
      <c r="FZ71" s="15">
        <f>Reg[[#This Row],[CIRP26]]</f>
        <v>486</v>
      </c>
      <c r="GA71" s="15">
        <f>Reg[[#This Row],[CIRP27]]</f>
        <v>502</v>
      </c>
      <c r="GB71" s="15">
        <f>Sug0.2[[#This Row],[CIRP2]]</f>
        <v>65</v>
      </c>
      <c r="GC71" s="15">
        <f>Sug0.2[[#This Row],[CIRP3]]</f>
        <v>80</v>
      </c>
      <c r="GD71" s="15">
        <f>Sug0.2[[#This Row],[CIRP4]]</f>
        <v>90</v>
      </c>
      <c r="GE71" s="15">
        <f>Sug0.2[[#This Row],[CIRP5]]</f>
        <v>102</v>
      </c>
      <c r="GF71" s="15">
        <f>Sug0.2[[#This Row],[CIRP6]]</f>
        <v>112</v>
      </c>
      <c r="GG71" s="15">
        <f>Sug0.2[[#This Row],[CIRP7]]</f>
        <v>124</v>
      </c>
      <c r="GH71" s="15">
        <f>Sug0.2[[#This Row],[CIRP8]]</f>
        <v>135</v>
      </c>
      <c r="GI71" s="15">
        <f>Sug0.2[[#This Row],[CIRP9]]</f>
        <v>149</v>
      </c>
      <c r="GJ71" s="15">
        <f>Sug0.2[[#This Row],[CIRP10]]</f>
        <v>153</v>
      </c>
      <c r="GK71" s="15">
        <f>Sug0.2[[#This Row],[CIRP11]]</f>
        <v>160</v>
      </c>
      <c r="GL71" s="15">
        <f>Sug0.2[[#This Row],[CIRP12]]</f>
        <v>176</v>
      </c>
      <c r="GM71" s="15">
        <f>Sug0.2[[#This Row],[CIRP13]]</f>
        <v>186</v>
      </c>
      <c r="GN71" s="15">
        <f>Sug0.2[[#This Row],[CIRP14]]</f>
        <v>198</v>
      </c>
      <c r="GO71" s="15">
        <f>Sug0.2[[#This Row],[CIRP15]]</f>
        <v>220</v>
      </c>
      <c r="GP71" s="15">
        <f>Sug0.2[[#This Row],[CIRP16]]</f>
        <v>244</v>
      </c>
      <c r="GQ71" s="15">
        <f>Sug0.2[[#This Row],[CIRP17]]</f>
        <v>265</v>
      </c>
      <c r="GR71" s="15">
        <f>Sug0.2[[#This Row],[CIRP18]]</f>
        <v>292</v>
      </c>
      <c r="GS71" s="15">
        <f>Sug0.2[[#This Row],[CIRP19]]</f>
        <v>304</v>
      </c>
      <c r="GT71" s="15">
        <f>Sug0.2[[#This Row],[CIRP20]]</f>
        <v>310</v>
      </c>
      <c r="GU71" s="15">
        <f>Sug0.2[[#This Row],[CIRP21]]</f>
        <v>316</v>
      </c>
      <c r="GV71" s="15">
        <f>Sug0.2[[#This Row],[CIRP22]]</f>
        <v>340</v>
      </c>
      <c r="GW71" s="15">
        <f>Sug0.2[[#This Row],[CIRP23]]</f>
        <v>361</v>
      </c>
      <c r="GX71" s="15">
        <f>Sug0.2[[#This Row],[CIRP24]]</f>
        <v>382</v>
      </c>
      <c r="GY71" s="15">
        <f>Sug0.2[[#This Row],[CIRP25]]</f>
        <v>404</v>
      </c>
      <c r="GZ71" s="15">
        <f>Sug0.2[[#This Row],[CIRP26]]</f>
        <v>418</v>
      </c>
      <c r="HA71" s="15">
        <f>Sug0.2[[#This Row],[CIRP27]]</f>
        <v>432</v>
      </c>
      <c r="HB71" s="15">
        <f>Sug0.5[[#This Row],[CIRP2]]</f>
        <v>65</v>
      </c>
      <c r="HC71" s="15">
        <f>Sug0.5[[#This Row],[CIRP3]]</f>
        <v>76</v>
      </c>
      <c r="HD71" s="15">
        <f>Sug0.5[[#This Row],[CIRP4]]</f>
        <v>85</v>
      </c>
      <c r="HE71" s="15">
        <f>Sug0.5[[#This Row],[CIRP5]]</f>
        <v>91</v>
      </c>
      <c r="HF71" s="15">
        <f>Sug0.5[[#This Row],[CIRP6]]</f>
        <v>99</v>
      </c>
      <c r="HG71" s="15">
        <f>Sug0.5[[#This Row],[CIRP7]]</f>
        <v>105</v>
      </c>
      <c r="HH71" s="15">
        <f>Sug0.5[[#This Row],[CIRP8]]</f>
        <v>109</v>
      </c>
      <c r="HI71" s="15">
        <f>Sug0.5[[#This Row],[CIRP9]]</f>
        <v>113</v>
      </c>
      <c r="HJ71" s="15">
        <f>Sug0.5[[#This Row],[CIRP10]]</f>
        <v>116</v>
      </c>
      <c r="HK71" s="15">
        <f>Sug0.5[[#This Row],[CIRP11]]</f>
        <v>115</v>
      </c>
      <c r="HL71" s="15">
        <f>Sug0.5[[#This Row],[CIRP12]]</f>
        <v>128</v>
      </c>
      <c r="HM71" s="15">
        <f>Sug0.5[[#This Row],[CIRP13]]</f>
        <v>132</v>
      </c>
      <c r="HN71" s="15">
        <f>Sug0.5[[#This Row],[CIRP14]]</f>
        <v>137</v>
      </c>
      <c r="HO71" s="15">
        <f>Sug0.5[[#This Row],[CIRP15]]</f>
        <v>159</v>
      </c>
      <c r="HP71" s="15">
        <f>Sug0.5[[#This Row],[CIRP16]]</f>
        <v>181</v>
      </c>
      <c r="HQ71" s="15">
        <f>Sug0.5[[#This Row],[CIRP17]]</f>
        <v>190</v>
      </c>
      <c r="HR71" s="15">
        <f>Sug0.5[[#This Row],[CIRP18]]</f>
        <v>202</v>
      </c>
      <c r="HS71" s="15">
        <f>Sug0.5[[#This Row],[CIRP19]]</f>
        <v>212</v>
      </c>
      <c r="HT71" s="15">
        <f>Sug0.5[[#This Row],[CIRP20]]</f>
        <v>222</v>
      </c>
      <c r="HU71" s="15">
        <f>Sug0.5[[#This Row],[CIRP21]]</f>
        <v>232</v>
      </c>
      <c r="HV71" s="15">
        <f>Sug0.5[[#This Row],[CIRP22]]</f>
        <v>245</v>
      </c>
      <c r="HW71" s="15">
        <f>Sug0.5[[#This Row],[CIRP23]]</f>
        <v>257</v>
      </c>
      <c r="HX71" s="15">
        <f>Sug0.5[[#This Row],[CIRP24]]</f>
        <v>266</v>
      </c>
      <c r="HY71" s="15">
        <f>Sug0.5[[#This Row],[CIRP25]]</f>
        <v>273</v>
      </c>
      <c r="HZ71" s="15">
        <f>Sug0.5[[#This Row],[CIRP26]]</f>
        <v>277</v>
      </c>
      <c r="IA71" s="15">
        <f>Sug0.5[[#This Row],[CIRP27]]</f>
        <v>281</v>
      </c>
      <c r="IB71" s="15">
        <f>Reg[[#This Row],[HCCP2]]</f>
        <v>6</v>
      </c>
      <c r="IC71" s="15">
        <f>Reg[[#This Row],[HCCP3]]</f>
        <v>3</v>
      </c>
      <c r="ID71" s="15">
        <f>Reg[[#This Row],[HCCP4]]</f>
        <v>2</v>
      </c>
      <c r="IE71" s="15">
        <f>Reg[[#This Row],[HCCP5]]</f>
        <v>4</v>
      </c>
      <c r="IF71" s="15">
        <f>Reg[[#This Row],[HCCP6]]</f>
        <v>4</v>
      </c>
      <c r="IG71" s="15">
        <f>Reg[[#This Row],[HCCP7]]</f>
        <v>6</v>
      </c>
      <c r="IH71" s="15">
        <f>Reg[[#This Row],[HCCP8]]</f>
        <v>4</v>
      </c>
      <c r="II71" s="15">
        <f>Reg[[#This Row],[HCCP9]]</f>
        <v>8</v>
      </c>
      <c r="IJ71" s="15">
        <f>Reg[[#This Row],[HCCP10]]</f>
        <v>11</v>
      </c>
      <c r="IK71" s="15">
        <f>Reg[[#This Row],[HCCP11]]</f>
        <v>6</v>
      </c>
      <c r="IL71" s="15">
        <f>Reg[[#This Row],[HCCP12]]</f>
        <v>5</v>
      </c>
      <c r="IM71" s="15">
        <f>Reg[[#This Row],[HCCP13]]</f>
        <v>9</v>
      </c>
      <c r="IN71" s="15">
        <f>Reg[[#This Row],[HCCP14]]</f>
        <v>17</v>
      </c>
      <c r="IO71" s="15">
        <f>Reg[[#This Row],[HCCP15]]</f>
        <v>10</v>
      </c>
      <c r="IP71" s="15">
        <f>Reg[[#This Row],[HCCP16]]</f>
        <v>8</v>
      </c>
      <c r="IQ71" s="15">
        <f>Reg[[#This Row],[HCCP17]]</f>
        <v>10</v>
      </c>
      <c r="IR71" s="15">
        <f>Reg[[#This Row],[HCCP18]]</f>
        <v>11</v>
      </c>
      <c r="IS71" s="15">
        <f>Reg[[#This Row],[HCCP19]]</f>
        <v>12</v>
      </c>
      <c r="IT71" s="15">
        <f>Reg[[#This Row],[HCCP20]]</f>
        <v>14</v>
      </c>
      <c r="IU71" s="15">
        <f>Reg[[#This Row],[HCCP21]]</f>
        <v>13</v>
      </c>
      <c r="IV71" s="15">
        <f>Reg[[#This Row],[HCCP22]]</f>
        <v>20</v>
      </c>
      <c r="IW71" s="15">
        <f>Reg[[#This Row],[HCCP23]]</f>
        <v>19</v>
      </c>
      <c r="IX71" s="15">
        <f>Reg[[#This Row],[HCCP24]]</f>
        <v>11</v>
      </c>
      <c r="IY71" s="15">
        <f>Reg[[#This Row],[HCCP25]]</f>
        <v>15</v>
      </c>
      <c r="IZ71" s="15">
        <f>Reg[[#This Row],[HCCP26]]</f>
        <v>12</v>
      </c>
      <c r="JA71" s="15">
        <f>Reg[[#This Row],[HCCP27]]</f>
        <v>15</v>
      </c>
      <c r="JB71" s="15">
        <f>Sug0.2[[#This Row],[HCCP2]]</f>
        <v>6</v>
      </c>
      <c r="JC71" s="15">
        <f>Sug0.2[[#This Row],[HCCP3]]</f>
        <v>3</v>
      </c>
      <c r="JD71" s="15">
        <f>Sug0.2[[#This Row],[HCCP4]]</f>
        <v>2</v>
      </c>
      <c r="JE71" s="15">
        <f>Sug0.2[[#This Row],[HCCP5]]</f>
        <v>4</v>
      </c>
      <c r="JF71" s="15">
        <f>Sug0.2[[#This Row],[HCCP6]]</f>
        <v>4</v>
      </c>
      <c r="JG71" s="15">
        <f>Sug0.2[[#This Row],[HCCP7]]</f>
        <v>6</v>
      </c>
      <c r="JH71" s="15">
        <f>Sug0.2[[#This Row],[HCCP8]]</f>
        <v>4</v>
      </c>
      <c r="JI71" s="15">
        <f>Sug0.2[[#This Row],[HCCP9]]</f>
        <v>8</v>
      </c>
      <c r="JJ71" s="15">
        <f>Sug0.2[[#This Row],[HCCP10]]</f>
        <v>9</v>
      </c>
      <c r="JK71" s="15">
        <f>Sug0.2[[#This Row],[HCCP11]]</f>
        <v>6</v>
      </c>
      <c r="JL71" s="15">
        <f>Sug0.2[[#This Row],[HCCP12]]</f>
        <v>5</v>
      </c>
      <c r="JM71" s="15">
        <f>Sug0.2[[#This Row],[HCCP13]]</f>
        <v>9</v>
      </c>
      <c r="JN71" s="15">
        <f>Sug0.2[[#This Row],[HCCP14]]</f>
        <v>15</v>
      </c>
      <c r="JO71" s="15">
        <f>Sug0.2[[#This Row],[HCCP15]]</f>
        <v>8</v>
      </c>
      <c r="JP71" s="15">
        <f>Sug0.2[[#This Row],[HCCP16]]</f>
        <v>6</v>
      </c>
      <c r="JQ71" s="15">
        <f>Sug0.2[[#This Row],[HCCP17]]</f>
        <v>7</v>
      </c>
      <c r="JR71" s="15">
        <f>Sug0.2[[#This Row],[HCCP18]]</f>
        <v>7</v>
      </c>
      <c r="JS71" s="15">
        <f>Sug0.2[[#This Row],[HCCP19]]</f>
        <v>8</v>
      </c>
      <c r="JT71" s="15">
        <f>Sug0.2[[#This Row],[HCCP20]]</f>
        <v>11</v>
      </c>
      <c r="JU71" s="15">
        <f>Sug0.2[[#This Row],[HCCP21]]</f>
        <v>9</v>
      </c>
      <c r="JV71" s="15">
        <f>Sug0.2[[#This Row],[HCCP22]]</f>
        <v>15</v>
      </c>
      <c r="JW71" s="15">
        <f>Sug0.2[[#This Row],[HCCP23]]</f>
        <v>15</v>
      </c>
      <c r="JX71" s="15">
        <f>Sug0.2[[#This Row],[HCCP24]]</f>
        <v>9</v>
      </c>
      <c r="JY71" s="15">
        <f>Sug0.2[[#This Row],[HCCP25]]</f>
        <v>13</v>
      </c>
      <c r="JZ71" s="15">
        <f>Sug0.2[[#This Row],[HCCP26]]</f>
        <v>12</v>
      </c>
      <c r="KA71" s="15">
        <f>Sug0.2[[#This Row],[HCCP27]]</f>
        <v>14</v>
      </c>
      <c r="KB71" s="15">
        <f>Sug0.5[[#This Row],[HCCP2]]</f>
        <v>6</v>
      </c>
      <c r="KC71" s="15">
        <f>Sug0.5[[#This Row],[HCCP3]]</f>
        <v>3</v>
      </c>
      <c r="KD71" s="15">
        <f>Sug0.5[[#This Row],[HCCP4]]</f>
        <v>2</v>
      </c>
      <c r="KE71" s="15">
        <f>Sug0.5[[#This Row],[HCCP5]]</f>
        <v>4</v>
      </c>
      <c r="KF71" s="15">
        <f>Sug0.5[[#This Row],[HCCP6]]</f>
        <v>4</v>
      </c>
      <c r="KG71" s="15">
        <f>Sug0.5[[#This Row],[HCCP7]]</f>
        <v>6</v>
      </c>
      <c r="KH71" s="15">
        <f>Sug0.5[[#This Row],[HCCP8]]</f>
        <v>4</v>
      </c>
      <c r="KI71" s="15">
        <f>Sug0.5[[#This Row],[HCCP9]]</f>
        <v>7</v>
      </c>
      <c r="KJ71" s="15">
        <f>Sug0.5[[#This Row],[HCCP10]]</f>
        <v>6</v>
      </c>
      <c r="KK71" s="15">
        <f>Sug0.5[[#This Row],[HCCP11]]</f>
        <v>4</v>
      </c>
      <c r="KL71" s="15">
        <f>Sug0.5[[#This Row],[HCCP12]]</f>
        <v>4</v>
      </c>
      <c r="KM71" s="15">
        <f>Sug0.5[[#This Row],[HCCP13]]</f>
        <v>6</v>
      </c>
      <c r="KN71" s="15">
        <f>Sug0.5[[#This Row],[HCCP14]]</f>
        <v>12</v>
      </c>
      <c r="KO71" s="15">
        <f>Sug0.5[[#This Row],[HCCP15]]</f>
        <v>6</v>
      </c>
      <c r="KP71" s="15">
        <f>Sug0.5[[#This Row],[HCCP16]]</f>
        <v>4</v>
      </c>
      <c r="KQ71" s="15">
        <f>Sug0.5[[#This Row],[HCCP17]]</f>
        <v>4</v>
      </c>
      <c r="KR71" s="15">
        <f>Sug0.5[[#This Row],[HCCP18]]</f>
        <v>6</v>
      </c>
      <c r="KS71" s="15">
        <f>Sug0.5[[#This Row],[HCCP19]]</f>
        <v>7</v>
      </c>
      <c r="KT71" s="15">
        <f>Sug0.5[[#This Row],[HCCP20]]</f>
        <v>7</v>
      </c>
      <c r="KU71" s="15">
        <f>Sug0.5[[#This Row],[HCCP21]]</f>
        <v>7</v>
      </c>
      <c r="KV71" s="15">
        <f>Sug0.5[[#This Row],[HCCP22]]</f>
        <v>11</v>
      </c>
      <c r="KW71" s="15">
        <f>Sug0.5[[#This Row],[HCCP23]]</f>
        <v>13</v>
      </c>
      <c r="KX71" s="15">
        <f>Sug0.5[[#This Row],[HCCP24]]</f>
        <v>6</v>
      </c>
      <c r="KY71" s="15">
        <f>Sug0.5[[#This Row],[HCCP25]]</f>
        <v>10</v>
      </c>
      <c r="KZ71" s="15">
        <f>Sug0.5[[#This Row],[HCCP26]]</f>
        <v>9</v>
      </c>
      <c r="LA71" s="15">
        <f>Sug0.5[[#This Row],[HCCP27]]</f>
        <v>10</v>
      </c>
      <c r="LB71" s="15">
        <f>Reg[[#This Row],[CHDP2]]</f>
        <v>1497</v>
      </c>
      <c r="LC71" s="15">
        <f>Reg[[#This Row],[CHDP3]]</f>
        <v>1475</v>
      </c>
      <c r="LD71" s="15">
        <f>Reg[[#This Row],[CHDP4]]</f>
        <v>1471</v>
      </c>
      <c r="LE71" s="15">
        <f>Reg[[#This Row],[CHDP5]]</f>
        <v>1436</v>
      </c>
      <c r="LF71" s="15">
        <f>Reg[[#This Row],[CHDP6]]</f>
        <v>1429</v>
      </c>
      <c r="LG71" s="15">
        <f>Reg[[#This Row],[CHDP7]]</f>
        <v>1428</v>
      </c>
      <c r="LH71" s="15">
        <f>Reg[[#This Row],[CHDP8]]</f>
        <v>1438</v>
      </c>
      <c r="LI71" s="15">
        <f>Reg[[#This Row],[CHDP9]]</f>
        <v>1439</v>
      </c>
      <c r="LJ71" s="15">
        <f>Reg[[#This Row],[CHDP10]]</f>
        <v>1436</v>
      </c>
      <c r="LK71" s="15">
        <f>Reg[[#This Row],[CHDP11]]</f>
        <v>1451</v>
      </c>
      <c r="LL71" s="15">
        <f>Reg[[#This Row],[CHDP12]]</f>
        <v>1433</v>
      </c>
      <c r="LM71" s="15">
        <f>Reg[[#This Row],[CHDP13]]</f>
        <v>1432</v>
      </c>
      <c r="LN71" s="15">
        <f>Reg[[#This Row],[CHDP14]]</f>
        <v>1434</v>
      </c>
      <c r="LO71" s="15">
        <f>Reg[[#This Row],[CHDP15]]</f>
        <v>1437</v>
      </c>
      <c r="LP71" s="15">
        <f>Reg[[#This Row],[CHDP16]]</f>
        <v>1457</v>
      </c>
      <c r="LQ71" s="15">
        <f>Reg[[#This Row],[CHDP17]]</f>
        <v>1468</v>
      </c>
      <c r="LR71" s="15">
        <f>Reg[[#This Row],[CHDP18]]</f>
        <v>1466</v>
      </c>
      <c r="LS71" s="15">
        <f>Reg[[#This Row],[CHDP19]]</f>
        <v>1466</v>
      </c>
      <c r="LT71" s="15">
        <f>Reg[[#This Row],[CHDP20]]</f>
        <v>1464</v>
      </c>
      <c r="LU71" s="15">
        <f>Reg[[#This Row],[CHDP21]]</f>
        <v>1442</v>
      </c>
      <c r="LV71" s="15">
        <f>Reg[[#This Row],[CHDP22]]</f>
        <v>1443</v>
      </c>
      <c r="LW71" s="15">
        <f>Reg[[#This Row],[CHDP23]]</f>
        <v>1432</v>
      </c>
      <c r="LX71" s="15">
        <f>Reg[[#This Row],[CHDP24]]</f>
        <v>1469</v>
      </c>
      <c r="LY71" s="15">
        <f>Reg[[#This Row],[CHDP25]]</f>
        <v>1479</v>
      </c>
      <c r="LZ71" s="15">
        <f>Reg[[#This Row],[CHDP26]]</f>
        <v>1472</v>
      </c>
      <c r="MA71" s="15">
        <f>Reg[[#This Row],[CHDP27]]</f>
        <v>1498</v>
      </c>
      <c r="MB71" s="15">
        <f>Sug0.2[[#This Row],[CHDP2]]</f>
        <v>1497</v>
      </c>
      <c r="MC71" s="15">
        <f>Sug0.2[[#This Row],[CHDP3]]</f>
        <v>1475</v>
      </c>
      <c r="MD71" s="15">
        <f>Sug0.2[[#This Row],[CHDP4]]</f>
        <v>1469</v>
      </c>
      <c r="ME71" s="15">
        <f>Sug0.2[[#This Row],[CHDP5]]</f>
        <v>1434</v>
      </c>
      <c r="MF71" s="15">
        <f>Sug0.2[[#This Row],[CHDP6]]</f>
        <v>1426</v>
      </c>
      <c r="MG71" s="15">
        <f>Sug0.2[[#This Row],[CHDP7]]</f>
        <v>1425</v>
      </c>
      <c r="MH71" s="15">
        <f>Sug0.2[[#This Row],[CHDP8]]</f>
        <v>1434</v>
      </c>
      <c r="MI71" s="15">
        <f>Sug0.2[[#This Row],[CHDP9]]</f>
        <v>1432</v>
      </c>
      <c r="MJ71" s="15">
        <f>Sug0.2[[#This Row],[CHDP10]]</f>
        <v>1429</v>
      </c>
      <c r="MK71" s="15">
        <f>Sug0.2[[#This Row],[CHDP11]]</f>
        <v>1444</v>
      </c>
      <c r="ML71" s="15">
        <f>Sug0.2[[#This Row],[CHDP12]]</f>
        <v>1424</v>
      </c>
      <c r="MM71" s="15">
        <f>Sug0.2[[#This Row],[CHDP13]]</f>
        <v>1421</v>
      </c>
      <c r="MN71" s="15">
        <f>Sug0.2[[#This Row],[CHDP14]]</f>
        <v>1423</v>
      </c>
      <c r="MO71" s="15">
        <f>Sug0.2[[#This Row],[CHDP15]]</f>
        <v>1422</v>
      </c>
      <c r="MP71" s="15">
        <f>Sug0.2[[#This Row],[CHDP16]]</f>
        <v>1434</v>
      </c>
      <c r="MQ71" s="15">
        <f>Sug0.2[[#This Row],[CHDP17]]</f>
        <v>1446</v>
      </c>
      <c r="MR71" s="15">
        <f>Sug0.2[[#This Row],[CHDP18]]</f>
        <v>1443</v>
      </c>
      <c r="MS71" s="15">
        <f>Sug0.2[[#This Row],[CHDP19]]</f>
        <v>1447</v>
      </c>
      <c r="MT71" s="15">
        <f>Sug0.2[[#This Row],[CHDP20]]</f>
        <v>1441</v>
      </c>
      <c r="MU71" s="15">
        <f>Sug0.2[[#This Row],[CHDP21]]</f>
        <v>1420</v>
      </c>
      <c r="MV71" s="15">
        <f>Sug0.2[[#This Row],[CHDP22]]</f>
        <v>1421</v>
      </c>
      <c r="MW71" s="15">
        <f>Sug0.2[[#This Row],[CHDP23]]</f>
        <v>1407</v>
      </c>
      <c r="MX71" s="15">
        <f>Sug0.2[[#This Row],[CHDP24]]</f>
        <v>1444</v>
      </c>
      <c r="MY71" s="15">
        <f>Sug0.2[[#This Row],[CHDP25]]</f>
        <v>1451</v>
      </c>
      <c r="MZ71" s="15">
        <f>Sug0.2[[#This Row],[CHDP26]]</f>
        <v>1443</v>
      </c>
      <c r="NA71" s="15">
        <f>Sug0.2[[#This Row],[CHDP27]]</f>
        <v>1469</v>
      </c>
      <c r="NB71" s="15">
        <f>Sug0.5[[#This Row],[CHDP2]]</f>
        <v>1497</v>
      </c>
      <c r="NC71" s="15">
        <f>Sug0.5[[#This Row],[CHDP3]]</f>
        <v>1475</v>
      </c>
      <c r="ND71" s="15">
        <f>Sug0.5[[#This Row],[CHDP4]]</f>
        <v>1469</v>
      </c>
      <c r="NE71" s="15">
        <f>Sug0.5[[#This Row],[CHDP5]]</f>
        <v>1433</v>
      </c>
      <c r="NF71" s="15">
        <f>Sug0.5[[#This Row],[CHDP6]]</f>
        <v>1425</v>
      </c>
      <c r="NG71" s="15">
        <f>Sug0.5[[#This Row],[CHDP7]]</f>
        <v>1422</v>
      </c>
      <c r="NH71" s="15">
        <f>Sug0.5[[#This Row],[CHDP8]]</f>
        <v>1426</v>
      </c>
      <c r="NI71" s="15">
        <f>Sug0.5[[#This Row],[CHDP9]]</f>
        <v>1421</v>
      </c>
      <c r="NJ71" s="15">
        <f>Sug0.5[[#This Row],[CHDP10]]</f>
        <v>1415</v>
      </c>
      <c r="NK71" s="15">
        <f>Sug0.5[[#This Row],[CHDP11]]</f>
        <v>1430</v>
      </c>
      <c r="NL71" s="15">
        <f>Sug0.5[[#This Row],[CHDP12]]</f>
        <v>1411</v>
      </c>
      <c r="NM71" s="15">
        <f>Sug0.5[[#This Row],[CHDP13]]</f>
        <v>1408</v>
      </c>
      <c r="NN71" s="15">
        <f>Sug0.5[[#This Row],[CHDP14]]</f>
        <v>1411</v>
      </c>
      <c r="NO71" s="15">
        <f>Sug0.5[[#This Row],[CHDP15]]</f>
        <v>1406</v>
      </c>
      <c r="NP71" s="15">
        <f>Sug0.5[[#This Row],[CHDP16]]</f>
        <v>1415</v>
      </c>
      <c r="NQ71" s="15">
        <f>Sug0.5[[#This Row],[CHDP17]]</f>
        <v>1420</v>
      </c>
      <c r="NR71" s="15">
        <f>Sug0.5[[#This Row],[CHDP18]]</f>
        <v>1412</v>
      </c>
      <c r="NS71" s="15">
        <f>Sug0.5[[#This Row],[CHDP19]]</f>
        <v>1416</v>
      </c>
      <c r="NT71" s="15">
        <f>Sug0.5[[#This Row],[CHDP20]]</f>
        <v>1405</v>
      </c>
      <c r="NU71" s="15">
        <f>Sug0.5[[#This Row],[CHDP21]]</f>
        <v>1381</v>
      </c>
      <c r="NV71" s="15">
        <f>Sug0.5[[#This Row],[CHDP22]]</f>
        <v>1380</v>
      </c>
      <c r="NW71" s="15">
        <f>Sug0.5[[#This Row],[CHDP23]]</f>
        <v>1365</v>
      </c>
      <c r="NX71" s="15">
        <f>Sug0.5[[#This Row],[CHDP24]]</f>
        <v>1401</v>
      </c>
      <c r="NY71" s="15">
        <f>Sug0.5[[#This Row],[CHDP25]]</f>
        <v>1412</v>
      </c>
      <c r="NZ71" s="15">
        <f>Sug0.5[[#This Row],[CHDP26]]</f>
        <v>1407</v>
      </c>
      <c r="OA71" s="15">
        <f>Sug0.5[[#This Row],[CHDP27]]</f>
        <v>1428</v>
      </c>
      <c r="OB71" s="15">
        <f>Reg[[#This Row],[T2DP2]]</f>
        <v>2119</v>
      </c>
      <c r="OC71" s="15">
        <f>Reg[[#This Row],[T2DP3]]</f>
        <v>2230</v>
      </c>
      <c r="OD71" s="15">
        <f>Reg[[#This Row],[T2DP4]]</f>
        <v>2317</v>
      </c>
      <c r="OE71" s="15">
        <f>Reg[[#This Row],[T2DP5]]</f>
        <v>2403</v>
      </c>
      <c r="OF71" s="15">
        <f>Reg[[#This Row],[T2DP6]]</f>
        <v>2497</v>
      </c>
      <c r="OG71" s="15">
        <f>Reg[[#This Row],[T2DP7]]</f>
        <v>2636</v>
      </c>
      <c r="OH71" s="15">
        <f>Reg[[#This Row],[T2DP8]]</f>
        <v>2771</v>
      </c>
      <c r="OI71" s="15">
        <f>Reg[[#This Row],[T2DP9]]</f>
        <v>2863</v>
      </c>
      <c r="OJ71" s="15">
        <f>Reg[[#This Row],[T2DP10]]</f>
        <v>2997</v>
      </c>
      <c r="OK71" s="15">
        <f>Reg[[#This Row],[T2DP11]]</f>
        <v>3110</v>
      </c>
      <c r="OL71" s="15">
        <f>Reg[[#This Row],[T2DP12]]</f>
        <v>3225</v>
      </c>
      <c r="OM71" s="15">
        <f>Reg[[#This Row],[T2DP13]]</f>
        <v>3339</v>
      </c>
      <c r="ON71" s="15">
        <f>Reg[[#This Row],[T2DP14]]</f>
        <v>3446</v>
      </c>
      <c r="OO71" s="15">
        <f>Reg[[#This Row],[T2DP15]]</f>
        <v>3533</v>
      </c>
      <c r="OP71" s="15">
        <f>Reg[[#This Row],[T2DP16]]</f>
        <v>3624</v>
      </c>
      <c r="OQ71" s="15">
        <f>Reg[[#This Row],[T2DP17]]</f>
        <v>3740</v>
      </c>
      <c r="OR71" s="15">
        <f>Reg[[#This Row],[T2DP18]]</f>
        <v>3809</v>
      </c>
      <c r="OS71" s="15">
        <f>Reg[[#This Row],[T2DP19]]</f>
        <v>3892</v>
      </c>
      <c r="OT71" s="15">
        <f>Reg[[#This Row],[T2DP20]]</f>
        <v>3980</v>
      </c>
      <c r="OU71" s="15">
        <f>Reg[[#This Row],[T2DP21]]</f>
        <v>4057</v>
      </c>
      <c r="OV71" s="15">
        <f>Reg[[#This Row],[T2DP22]]</f>
        <v>4130</v>
      </c>
      <c r="OW71" s="15">
        <f>Reg[[#This Row],[T2DP23]]</f>
        <v>4181</v>
      </c>
      <c r="OX71" s="15">
        <f>Reg[[#This Row],[T2DP24]]</f>
        <v>4268</v>
      </c>
      <c r="OY71" s="15">
        <f>Reg[[#This Row],[T2DP25]]</f>
        <v>4327</v>
      </c>
      <c r="OZ71" s="15">
        <f>Reg[[#This Row],[T2DP26]]</f>
        <v>4370</v>
      </c>
      <c r="PA71" s="15">
        <f>Reg[[#This Row],[T2DP27]]</f>
        <v>4437</v>
      </c>
      <c r="PB71" s="15">
        <f>Sug0.2[[#This Row],[T2DP2]]</f>
        <v>2119</v>
      </c>
      <c r="PC71" s="15">
        <f>Sug0.2[[#This Row],[T2DP3]]</f>
        <v>2230</v>
      </c>
      <c r="PD71" s="15">
        <f>Sug0.2[[#This Row],[T2DP4]]</f>
        <v>2315</v>
      </c>
      <c r="PE71" s="15">
        <f>Sug0.2[[#This Row],[T2DP5]]</f>
        <v>2399</v>
      </c>
      <c r="PF71" s="15">
        <f>Sug0.2[[#This Row],[T2DP6]]</f>
        <v>2489</v>
      </c>
      <c r="PG71" s="15">
        <f>Sug0.2[[#This Row],[T2DP7]]</f>
        <v>2625</v>
      </c>
      <c r="PH71" s="15">
        <f>Sug0.2[[#This Row],[T2DP8]]</f>
        <v>2754</v>
      </c>
      <c r="PI71" s="15">
        <f>Sug0.2[[#This Row],[T2DP9]]</f>
        <v>2841</v>
      </c>
      <c r="PJ71" s="15">
        <f>Sug0.2[[#This Row],[T2DP10]]</f>
        <v>2969</v>
      </c>
      <c r="PK71" s="15">
        <f>Sug0.2[[#This Row],[T2DP11]]</f>
        <v>3077</v>
      </c>
      <c r="PL71" s="15">
        <f>Sug0.2[[#This Row],[T2DP12]]</f>
        <v>3182</v>
      </c>
      <c r="PM71" s="15">
        <f>Sug0.2[[#This Row],[T2DP13]]</f>
        <v>3279</v>
      </c>
      <c r="PN71" s="15">
        <f>Sug0.2[[#This Row],[T2DP14]]</f>
        <v>3383</v>
      </c>
      <c r="PO71" s="15">
        <f>Sug0.2[[#This Row],[T2DP15]]</f>
        <v>3461</v>
      </c>
      <c r="PP71" s="15">
        <f>Sug0.2[[#This Row],[T2DP16]]</f>
        <v>3546</v>
      </c>
      <c r="PQ71" s="15">
        <f>Sug0.2[[#This Row],[T2DP17]]</f>
        <v>3653</v>
      </c>
      <c r="PR71" s="15">
        <f>Sug0.2[[#This Row],[T2DP18]]</f>
        <v>3720</v>
      </c>
      <c r="PS71" s="15">
        <f>Sug0.2[[#This Row],[T2DP19]]</f>
        <v>3799</v>
      </c>
      <c r="PT71" s="15">
        <f>Sug0.2[[#This Row],[T2DP20]]</f>
        <v>3880</v>
      </c>
      <c r="PU71" s="15">
        <f>Sug0.2[[#This Row],[T2DP21]]</f>
        <v>3956</v>
      </c>
      <c r="PV71" s="15">
        <f>Sug0.2[[#This Row],[T2DP22]]</f>
        <v>4024</v>
      </c>
      <c r="PW71" s="15">
        <f>Sug0.2[[#This Row],[T2DP23]]</f>
        <v>4065</v>
      </c>
      <c r="PX71" s="15">
        <f>Sug0.2[[#This Row],[T2DP24]]</f>
        <v>4151</v>
      </c>
      <c r="PY71" s="15">
        <f>Sug0.2[[#This Row],[T2DP25]]</f>
        <v>4208</v>
      </c>
      <c r="PZ71" s="15">
        <f>Sug0.2[[#This Row],[T2DP26]]</f>
        <v>4245</v>
      </c>
      <c r="QA71" s="15">
        <f>Sug0.2[[#This Row],[T2DP27]]</f>
        <v>4315</v>
      </c>
      <c r="QB71" s="15">
        <f>Sug0.5[[#This Row],[T2DP2]]</f>
        <v>2119</v>
      </c>
      <c r="QC71" s="15">
        <f>Sug0.5[[#This Row],[T2DP3]]</f>
        <v>2230</v>
      </c>
      <c r="QD71" s="15">
        <f>Sug0.5[[#This Row],[T2DP4]]</f>
        <v>2311</v>
      </c>
      <c r="QE71" s="15">
        <f>Sug0.5[[#This Row],[T2DP5]]</f>
        <v>2390</v>
      </c>
      <c r="QF71" s="15">
        <f>Sug0.5[[#This Row],[T2DP6]]</f>
        <v>2476</v>
      </c>
      <c r="QG71" s="15">
        <f>Sug0.5[[#This Row],[T2DP7]]</f>
        <v>2607</v>
      </c>
      <c r="QH71" s="15">
        <f>Sug0.5[[#This Row],[T2DP8]]</f>
        <v>2727</v>
      </c>
      <c r="QI71" s="15">
        <f>Sug0.5[[#This Row],[T2DP9]]</f>
        <v>2808</v>
      </c>
      <c r="QJ71" s="15">
        <f>Sug0.5[[#This Row],[T2DP10]]</f>
        <v>2925</v>
      </c>
      <c r="QK71" s="15">
        <f>Sug0.5[[#This Row],[T2DP11]]</f>
        <v>3027</v>
      </c>
      <c r="QL71" s="15">
        <f>Sug0.5[[#This Row],[T2DP12]]</f>
        <v>3116</v>
      </c>
      <c r="QM71" s="15">
        <f>Sug0.5[[#This Row],[T2DP13]]</f>
        <v>3201</v>
      </c>
      <c r="QN71" s="15">
        <f>Sug0.5[[#This Row],[T2DP14]]</f>
        <v>3289</v>
      </c>
      <c r="QO71" s="15">
        <f>Sug0.5[[#This Row],[T2DP15]]</f>
        <v>3355</v>
      </c>
      <c r="QP71" s="15">
        <f>Sug0.5[[#This Row],[T2DP16]]</f>
        <v>3425</v>
      </c>
      <c r="QQ71" s="15">
        <f>Sug0.5[[#This Row],[T2DP17]]</f>
        <v>3519</v>
      </c>
      <c r="QR71" s="15">
        <f>Sug0.5[[#This Row],[T2DP18]]</f>
        <v>3579</v>
      </c>
      <c r="QS71" s="15">
        <f>Sug0.5[[#This Row],[T2DP19]]</f>
        <v>3646</v>
      </c>
      <c r="QT71" s="15">
        <f>Sug0.5[[#This Row],[T2DP20]]</f>
        <v>3705</v>
      </c>
      <c r="QU71" s="15">
        <f>Sug0.5[[#This Row],[T2DP21]]</f>
        <v>3768</v>
      </c>
      <c r="QV71" s="15">
        <f>Sug0.5[[#This Row],[T2DP22]]</f>
        <v>3821</v>
      </c>
      <c r="QW71" s="15">
        <f>Sug0.5[[#This Row],[T2DP23]]</f>
        <v>3854</v>
      </c>
      <c r="QX71" s="15">
        <f>Sug0.5[[#This Row],[T2DP24]]</f>
        <v>3929</v>
      </c>
      <c r="QY71" s="15">
        <f>Sug0.5[[#This Row],[T2DP25]]</f>
        <v>3991</v>
      </c>
      <c r="QZ71" s="15">
        <f>Sug0.5[[#This Row],[T2DP26]]</f>
        <v>4024</v>
      </c>
      <c r="RA71" s="15">
        <f>Sug0.5[[#This Row],[T2DP27]]</f>
        <v>4084</v>
      </c>
      <c r="RB71" s="15">
        <f>Reg[[#This Row],[OVEP2]]</f>
        <v>7449</v>
      </c>
      <c r="RC71" s="15">
        <f>Reg[[#This Row],[OVEP3]]</f>
        <v>7842</v>
      </c>
      <c r="RD71" s="15">
        <f>Reg[[#This Row],[OVEP4]]</f>
        <v>8209</v>
      </c>
      <c r="RE71" s="15">
        <f>Reg[[#This Row],[OVEP5]]</f>
        <v>8455</v>
      </c>
      <c r="RF71" s="15">
        <f>Reg[[#This Row],[OVEP6]]</f>
        <v>8550</v>
      </c>
      <c r="RG71" s="15">
        <f>Reg[[#This Row],[OVEP7]]</f>
        <v>8675</v>
      </c>
      <c r="RH71" s="15">
        <f>Reg[[#This Row],[OVEP8]]</f>
        <v>8665</v>
      </c>
      <c r="RI71" s="15">
        <f>Reg[[#This Row],[OVEP9]]</f>
        <v>8733</v>
      </c>
      <c r="RJ71" s="15">
        <f>Reg[[#This Row],[OVEP10]]</f>
        <v>8798</v>
      </c>
      <c r="RK71" s="15">
        <f>Reg[[#This Row],[OVEP11]]</f>
        <v>8904</v>
      </c>
      <c r="RL71" s="15">
        <f>Reg[[#This Row],[OVEP12]]</f>
        <v>8882</v>
      </c>
      <c r="RM71" s="15">
        <f>Reg[[#This Row],[OVEP13]]</f>
        <v>8859</v>
      </c>
      <c r="RN71" s="15">
        <f>Reg[[#This Row],[OVEP14]]</f>
        <v>8864</v>
      </c>
      <c r="RO71" s="15">
        <f>Reg[[#This Row],[OVEP15]]</f>
        <v>8912</v>
      </c>
      <c r="RP71" s="15">
        <f>Reg[[#This Row],[OVEP16]]</f>
        <v>8819</v>
      </c>
      <c r="RQ71" s="15">
        <f>Reg[[#This Row],[OVEP17]]</f>
        <v>8851</v>
      </c>
      <c r="RR71" s="15">
        <f>Reg[[#This Row],[OVEP18]]</f>
        <v>8840</v>
      </c>
      <c r="RS71" s="15">
        <f>Reg[[#This Row],[OVEP19]]</f>
        <v>8827</v>
      </c>
      <c r="RT71" s="15">
        <f>Reg[[#This Row],[OVEP20]]</f>
        <v>8854</v>
      </c>
      <c r="RU71" s="15">
        <f>Reg[[#This Row],[OVEP21]]</f>
        <v>8788</v>
      </c>
      <c r="RV71" s="15">
        <f>Reg[[#This Row],[OVEP22]]</f>
        <v>8756</v>
      </c>
      <c r="RW71" s="15">
        <f>Reg[[#This Row],[OVEP23]]</f>
        <v>8780</v>
      </c>
      <c r="RX71" s="15">
        <f>Reg[[#This Row],[OVEP24]]</f>
        <v>8850</v>
      </c>
      <c r="RY71" s="15">
        <f>Reg[[#This Row],[OVEP25]]</f>
        <v>8855</v>
      </c>
      <c r="RZ71" s="15">
        <f>Reg[[#This Row],[OVEP26]]</f>
        <v>8798</v>
      </c>
      <c r="SA71" s="15">
        <f>Reg[[#This Row],[OVEP27]]</f>
        <v>8905</v>
      </c>
      <c r="SB71" s="15">
        <f>Sug0.2[[#This Row],[OVEP2]]</f>
        <v>7449</v>
      </c>
      <c r="SC71" s="15">
        <f>Sug0.2[[#This Row],[OVEP3]]</f>
        <v>7791</v>
      </c>
      <c r="SD71" s="15">
        <f>Sug0.2[[#This Row],[OVEP4]]</f>
        <v>8125</v>
      </c>
      <c r="SE71" s="15">
        <f>Sug0.2[[#This Row],[OVEP5]]</f>
        <v>8358</v>
      </c>
      <c r="SF71" s="15">
        <f>Sug0.2[[#This Row],[OVEP6]]</f>
        <v>8465</v>
      </c>
      <c r="SG71" s="15">
        <f>Sug0.2[[#This Row],[OVEP7]]</f>
        <v>8580</v>
      </c>
      <c r="SH71" s="15">
        <f>Sug0.2[[#This Row],[OVEP8]]</f>
        <v>8552</v>
      </c>
      <c r="SI71" s="15">
        <f>Sug0.2[[#This Row],[OVEP9]]</f>
        <v>8659</v>
      </c>
      <c r="SJ71" s="15">
        <f>Sug0.2[[#This Row],[OVEP10]]</f>
        <v>8701</v>
      </c>
      <c r="SK71" s="15">
        <f>Sug0.2[[#This Row],[OVEP11]]</f>
        <v>8814</v>
      </c>
      <c r="SL71" s="15">
        <f>Sug0.2[[#This Row],[OVEP12]]</f>
        <v>8801</v>
      </c>
      <c r="SM71" s="15">
        <f>Sug0.2[[#This Row],[OVEP13]]</f>
        <v>8793</v>
      </c>
      <c r="SN71" s="15">
        <f>Sug0.2[[#This Row],[OVEP14]]</f>
        <v>8816</v>
      </c>
      <c r="SO71" s="15">
        <f>Sug0.2[[#This Row],[OVEP15]]</f>
        <v>8863</v>
      </c>
      <c r="SP71" s="15">
        <f>Sug0.2[[#This Row],[OVEP16]]</f>
        <v>8820</v>
      </c>
      <c r="SQ71" s="15">
        <f>Sug0.2[[#This Row],[OVEP17]]</f>
        <v>8887</v>
      </c>
      <c r="SR71" s="15">
        <f>Sug0.2[[#This Row],[OVEP18]]</f>
        <v>8896</v>
      </c>
      <c r="SS71" s="15">
        <f>Sug0.2[[#This Row],[OVEP19]]</f>
        <v>8894</v>
      </c>
      <c r="ST71" s="15">
        <f>Sug0.2[[#This Row],[OVEP20]]</f>
        <v>8895</v>
      </c>
      <c r="SU71" s="15">
        <f>Sug0.2[[#This Row],[OVEP21]]</f>
        <v>8861</v>
      </c>
      <c r="SV71" s="15">
        <f>Sug0.2[[#This Row],[OVEP22]]</f>
        <v>8844</v>
      </c>
      <c r="SW71" s="15">
        <f>Sug0.2[[#This Row],[OVEP23]]</f>
        <v>8848</v>
      </c>
      <c r="SX71" s="15">
        <f>Sug0.2[[#This Row],[OVEP24]]</f>
        <v>8886</v>
      </c>
      <c r="SY71" s="15">
        <f>Sug0.2[[#This Row],[OVEP25]]</f>
        <v>8901</v>
      </c>
      <c r="SZ71" s="15">
        <f>Sug0.2[[#This Row],[OVEP26]]</f>
        <v>8841</v>
      </c>
      <c r="TA71" s="15">
        <f>Sug0.2[[#This Row],[OVEP27]]</f>
        <v>8947</v>
      </c>
      <c r="TB71" s="15">
        <f>Sug0.5[[#This Row],[OVEP2]]</f>
        <v>7449</v>
      </c>
      <c r="TC71" s="15">
        <f>Sug0.5[[#This Row],[OVEP3]]</f>
        <v>7676</v>
      </c>
      <c r="TD71" s="15">
        <f>Sug0.5[[#This Row],[OVEP4]]</f>
        <v>7926</v>
      </c>
      <c r="TE71" s="15">
        <f>Sug0.5[[#This Row],[OVEP5]]</f>
        <v>8121</v>
      </c>
      <c r="TF71" s="15">
        <f>Sug0.5[[#This Row],[OVEP6]]</f>
        <v>8232</v>
      </c>
      <c r="TG71" s="15">
        <f>Sug0.5[[#This Row],[OVEP7]]</f>
        <v>8320</v>
      </c>
      <c r="TH71" s="15">
        <f>Sug0.5[[#This Row],[OVEP8]]</f>
        <v>8318</v>
      </c>
      <c r="TI71" s="15">
        <f>Sug0.5[[#This Row],[OVEP9]]</f>
        <v>8471</v>
      </c>
      <c r="TJ71" s="15">
        <f>Sug0.5[[#This Row],[OVEP10]]</f>
        <v>8536</v>
      </c>
      <c r="TK71" s="15">
        <f>Sug0.5[[#This Row],[OVEP11]]</f>
        <v>8657</v>
      </c>
      <c r="TL71" s="15">
        <f>Sug0.5[[#This Row],[OVEP12]]</f>
        <v>8649</v>
      </c>
      <c r="TM71" s="15">
        <f>Sug0.5[[#This Row],[OVEP13]]</f>
        <v>8662</v>
      </c>
      <c r="TN71" s="15">
        <f>Sug0.5[[#This Row],[OVEP14]]</f>
        <v>8692</v>
      </c>
      <c r="TO71" s="15">
        <f>Sug0.5[[#This Row],[OVEP15]]</f>
        <v>8747</v>
      </c>
      <c r="TP71" s="15">
        <f>Sug0.5[[#This Row],[OVEP16]]</f>
        <v>8773</v>
      </c>
      <c r="TQ71" s="15">
        <f>Sug0.5[[#This Row],[OVEP17]]</f>
        <v>8845</v>
      </c>
      <c r="TR71" s="15">
        <f>Sug0.5[[#This Row],[OVEP18]]</f>
        <v>8849</v>
      </c>
      <c r="TS71" s="15">
        <f>Sug0.5[[#This Row],[OVEP19]]</f>
        <v>8881</v>
      </c>
      <c r="TT71" s="15">
        <f>Sug0.5[[#This Row],[OVEP20]]</f>
        <v>8933</v>
      </c>
      <c r="TU71" s="15">
        <f>Sug0.5[[#This Row],[OVEP21]]</f>
        <v>8907</v>
      </c>
      <c r="TV71" s="15">
        <f>Sug0.5[[#This Row],[OVEP22]]</f>
        <v>8941</v>
      </c>
      <c r="TW71" s="15">
        <f>Sug0.5[[#This Row],[OVEP23]]</f>
        <v>8930</v>
      </c>
      <c r="TX71" s="15">
        <f>Sug0.5[[#This Row],[OVEP24]]</f>
        <v>9001</v>
      </c>
      <c r="TY71" s="15">
        <f>Sug0.5[[#This Row],[OVEP25]]</f>
        <v>9025</v>
      </c>
      <c r="TZ71" s="15">
        <f>Sug0.5[[#This Row],[OVEP26]]</f>
        <v>9057</v>
      </c>
      <c r="UA71" s="15">
        <f>Sug0.5[[#This Row],[OVEP27]]</f>
        <v>9169</v>
      </c>
      <c r="UB71" s="15">
        <f>Reg[[#This Row],[OBEP2]]</f>
        <v>8444</v>
      </c>
      <c r="UC71" s="15">
        <f>Reg[[#This Row],[OBEP3]]</f>
        <v>8555</v>
      </c>
      <c r="UD71" s="15">
        <f>Reg[[#This Row],[OBEP4]]</f>
        <v>8616</v>
      </c>
      <c r="UE71" s="15">
        <f>Reg[[#This Row],[OBEP5]]</f>
        <v>8739</v>
      </c>
      <c r="UF71" s="15">
        <f>Reg[[#This Row],[OBEP6]]</f>
        <v>8866</v>
      </c>
      <c r="UG71" s="15">
        <f>Reg[[#This Row],[OBEP7]]</f>
        <v>8982</v>
      </c>
      <c r="UH71" s="15">
        <f>Reg[[#This Row],[OBEP8]]</f>
        <v>9110</v>
      </c>
      <c r="UI71" s="15">
        <f>Reg[[#This Row],[OBEP9]]</f>
        <v>9169</v>
      </c>
      <c r="UJ71" s="15">
        <f>Reg[[#This Row],[OBEP10]]</f>
        <v>9286</v>
      </c>
      <c r="UK71" s="15">
        <f>Reg[[#This Row],[OBEP11]]</f>
        <v>9327</v>
      </c>
      <c r="UL71" s="15">
        <f>Reg[[#This Row],[OBEP12]]</f>
        <v>9441</v>
      </c>
      <c r="UM71" s="15">
        <f>Reg[[#This Row],[OBEP13]]</f>
        <v>9544</v>
      </c>
      <c r="UN71" s="15">
        <f>Reg[[#This Row],[OBEP14]]</f>
        <v>9684</v>
      </c>
      <c r="UO71" s="15">
        <f>Reg[[#This Row],[OBEP15]]</f>
        <v>9717</v>
      </c>
      <c r="UP71" s="15">
        <f>Reg[[#This Row],[OBEP16]]</f>
        <v>9820</v>
      </c>
      <c r="UQ71" s="15">
        <f>Reg[[#This Row],[OBEP17]]</f>
        <v>9891</v>
      </c>
      <c r="UR71" s="15">
        <f>Reg[[#This Row],[OBEP18]]</f>
        <v>9963</v>
      </c>
      <c r="US71" s="15">
        <f>Reg[[#This Row],[OBEP19]]</f>
        <v>10026</v>
      </c>
      <c r="UT71" s="15">
        <f>Reg[[#This Row],[OBEP20]]</f>
        <v>10074</v>
      </c>
      <c r="UU71" s="15">
        <f>Reg[[#This Row],[OBEP21]]</f>
        <v>10117</v>
      </c>
      <c r="UV71" s="15">
        <f>Reg[[#This Row],[OBEP22]]</f>
        <v>10185</v>
      </c>
      <c r="UW71" s="15">
        <f>Reg[[#This Row],[OBEP23]]</f>
        <v>10221</v>
      </c>
      <c r="UX71" s="15">
        <f>Reg[[#This Row],[OBEP24]]</f>
        <v>10252</v>
      </c>
      <c r="UY71" s="15">
        <f>Reg[[#This Row],[OBEP25]]</f>
        <v>10319</v>
      </c>
      <c r="UZ71" s="15">
        <f>Reg[[#This Row],[OBEP26]]</f>
        <v>10402</v>
      </c>
      <c r="VA71" s="15">
        <f>Reg[[#This Row],[OBEP27]]</f>
        <v>10451</v>
      </c>
      <c r="VB71" s="15">
        <f>Sug0.2[[#This Row],[OBEP2]]</f>
        <v>8444</v>
      </c>
      <c r="VC71" s="15">
        <f>Sug0.2[[#This Row],[OBEP3]]</f>
        <v>8520</v>
      </c>
      <c r="VD71" s="15">
        <f>Sug0.2[[#This Row],[OBEP4]]</f>
        <v>8530</v>
      </c>
      <c r="VE71" s="15">
        <f>Sug0.2[[#This Row],[OBEP5]]</f>
        <v>8611</v>
      </c>
      <c r="VF71" s="15">
        <f>Sug0.2[[#This Row],[OBEP6]]</f>
        <v>8690</v>
      </c>
      <c r="VG71" s="15">
        <f>Sug0.2[[#This Row],[OBEP7]]</f>
        <v>8768</v>
      </c>
      <c r="VH71" s="15">
        <f>Sug0.2[[#This Row],[OBEP8]]</f>
        <v>8867</v>
      </c>
      <c r="VI71" s="15">
        <f>Sug0.2[[#This Row],[OBEP9]]</f>
        <v>8877</v>
      </c>
      <c r="VJ71" s="15">
        <f>Sug0.2[[#This Row],[OBEP10]]</f>
        <v>8960</v>
      </c>
      <c r="VK71" s="15">
        <f>Sug0.2[[#This Row],[OBEP11]]</f>
        <v>8975</v>
      </c>
      <c r="VL71" s="15">
        <f>Sug0.2[[#This Row],[OBEP12]]</f>
        <v>9049</v>
      </c>
      <c r="VM71" s="15">
        <f>Sug0.2[[#This Row],[OBEP13]]</f>
        <v>9139</v>
      </c>
      <c r="VN71" s="15">
        <f>Sug0.2[[#This Row],[OBEP14]]</f>
        <v>9265</v>
      </c>
      <c r="VO71" s="15">
        <f>Sug0.2[[#This Row],[OBEP15]]</f>
        <v>9289</v>
      </c>
      <c r="VP71" s="15">
        <f>Sug0.2[[#This Row],[OBEP16]]</f>
        <v>9357</v>
      </c>
      <c r="VQ71" s="15">
        <f>Sug0.2[[#This Row],[OBEP17]]</f>
        <v>9394</v>
      </c>
      <c r="VR71" s="15">
        <f>Sug0.2[[#This Row],[OBEP18]]</f>
        <v>9436</v>
      </c>
      <c r="VS71" s="15">
        <f>Sug0.2[[#This Row],[OBEP19]]</f>
        <v>9483</v>
      </c>
      <c r="VT71" s="15">
        <f>Sug0.2[[#This Row],[OBEP20]]</f>
        <v>9534</v>
      </c>
      <c r="VU71" s="15">
        <f>Sug0.2[[#This Row],[OBEP21]]</f>
        <v>9553</v>
      </c>
      <c r="VV71" s="15">
        <f>Sug0.2[[#This Row],[OBEP22]]</f>
        <v>9611</v>
      </c>
      <c r="VW71" s="15">
        <f>Sug0.2[[#This Row],[OBEP23]]</f>
        <v>9635</v>
      </c>
      <c r="VX71" s="15">
        <f>Sug0.2[[#This Row],[OBEP24]]</f>
        <v>9668</v>
      </c>
      <c r="VY71" s="15">
        <f>Sug0.2[[#This Row],[OBEP25]]</f>
        <v>9722</v>
      </c>
      <c r="VZ71" s="15">
        <f>Sug0.2[[#This Row],[OBEP26]]</f>
        <v>9787</v>
      </c>
      <c r="WA71" s="15">
        <f>Sug0.2[[#This Row],[OBEP27]]</f>
        <v>9827</v>
      </c>
      <c r="WB71" s="15">
        <f>Sug0.5[[#This Row],[OBEP2]]</f>
        <v>8444</v>
      </c>
      <c r="WC71" s="15">
        <f>Sug0.5[[#This Row],[OBEP3]]</f>
        <v>8455</v>
      </c>
      <c r="WD71" s="15">
        <f>Sug0.5[[#This Row],[OBEP4]]</f>
        <v>8379</v>
      </c>
      <c r="WE71" s="15">
        <f>Sug0.5[[#This Row],[OBEP5]]</f>
        <v>8371</v>
      </c>
      <c r="WF71" s="15">
        <f>Sug0.5[[#This Row],[OBEP6]]</f>
        <v>8365</v>
      </c>
      <c r="WG71" s="15">
        <f>Sug0.5[[#This Row],[OBEP7]]</f>
        <v>8366</v>
      </c>
      <c r="WH71" s="15">
        <f>Sug0.5[[#This Row],[OBEP8]]</f>
        <v>8376</v>
      </c>
      <c r="WI71" s="15">
        <f>Sug0.5[[#This Row],[OBEP9]]</f>
        <v>8304</v>
      </c>
      <c r="WJ71" s="15">
        <f>Sug0.5[[#This Row],[OBEP10]]</f>
        <v>8303</v>
      </c>
      <c r="WK71" s="15">
        <f>Sug0.5[[#This Row],[OBEP11]]</f>
        <v>8250</v>
      </c>
      <c r="WL71" s="15">
        <f>Sug0.5[[#This Row],[OBEP12]]</f>
        <v>8277</v>
      </c>
      <c r="WM71" s="15">
        <f>Sug0.5[[#This Row],[OBEP13]]</f>
        <v>8312</v>
      </c>
      <c r="WN71" s="15">
        <f>Sug0.5[[#This Row],[OBEP14]]</f>
        <v>8390</v>
      </c>
      <c r="WO71" s="15">
        <f>Sug0.5[[#This Row],[OBEP15]]</f>
        <v>8377</v>
      </c>
      <c r="WP71" s="15">
        <f>Sug0.5[[#This Row],[OBEP16]]</f>
        <v>8374</v>
      </c>
      <c r="WQ71" s="15">
        <f>Sug0.5[[#This Row],[OBEP17]]</f>
        <v>8377</v>
      </c>
      <c r="WR71" s="15">
        <f>Sug0.5[[#This Row],[OBEP18]]</f>
        <v>8384</v>
      </c>
      <c r="WS71" s="15">
        <f>Sug0.5[[#This Row],[OBEP19]]</f>
        <v>8396</v>
      </c>
      <c r="WT71" s="15">
        <f>Sug0.5[[#This Row],[OBEP20]]</f>
        <v>8417</v>
      </c>
      <c r="WU71" s="15">
        <f>Sug0.5[[#This Row],[OBEP21]]</f>
        <v>8416</v>
      </c>
      <c r="WV71" s="15">
        <f>Sug0.5[[#This Row],[OBEP22]]</f>
        <v>8426</v>
      </c>
      <c r="WW71" s="15">
        <f>Sug0.5[[#This Row],[OBEP23]]</f>
        <v>8445</v>
      </c>
      <c r="WX71" s="15">
        <f>Sug0.5[[#This Row],[OBEP24]]</f>
        <v>8436</v>
      </c>
      <c r="WY71" s="15">
        <f>Sug0.5[[#This Row],[OBEP25]]</f>
        <v>8478</v>
      </c>
      <c r="WZ71" s="15">
        <f>Sug0.5[[#This Row],[OBEP26]]</f>
        <v>8485</v>
      </c>
      <c r="XA71" s="15">
        <f>Sug0.5[[#This Row],[OBEP27]]</f>
        <v>8515</v>
      </c>
    </row>
    <row r="72" spans="2:625" x14ac:dyDescent="0.25">
      <c r="B72" s="11">
        <f>Reg[[#This Row],[STEP2]]</f>
        <v>6523</v>
      </c>
      <c r="C72" s="11">
        <f>Reg[[#This Row],[STEP3]]</f>
        <v>6816</v>
      </c>
      <c r="D72" s="11">
        <f>Reg[[#This Row],[STEP4]]</f>
        <v>7058</v>
      </c>
      <c r="E72" s="11">
        <f>Reg[[#This Row],[STEP5]]</f>
        <v>7219</v>
      </c>
      <c r="F72" s="11">
        <f>Reg[[#This Row],[STEP6]]</f>
        <v>7393</v>
      </c>
      <c r="G72" s="11">
        <f>Reg[[#This Row],[STEP7]]</f>
        <v>7540</v>
      </c>
      <c r="H72" s="11">
        <f>Reg[[#This Row],[STEP8]]</f>
        <v>7670</v>
      </c>
      <c r="I72" s="11">
        <f>Reg[[#This Row],[STEP9]]</f>
        <v>7773</v>
      </c>
      <c r="J72" s="11">
        <f>Reg[[#This Row],[STEP10]]</f>
        <v>7877</v>
      </c>
      <c r="K72" s="11">
        <f>Reg[[#This Row],[STEP11]]</f>
        <v>8008</v>
      </c>
      <c r="L72" s="11">
        <f>Reg[[#This Row],[STEP12]]</f>
        <v>8134</v>
      </c>
      <c r="M72" s="11">
        <f>Reg[[#This Row],[STEP13]]</f>
        <v>8251</v>
      </c>
      <c r="N72" s="11">
        <f>Reg[[#This Row],[STEP14]]</f>
        <v>8342</v>
      </c>
      <c r="O72" s="11">
        <f>Reg[[#This Row],[STEP15]]</f>
        <v>8487</v>
      </c>
      <c r="P72" s="11">
        <f>Reg[[#This Row],[STEP16]]</f>
        <v>8585</v>
      </c>
      <c r="Q72" s="11">
        <f>Reg[[#This Row],[STEP17]]</f>
        <v>8708</v>
      </c>
      <c r="R72" s="11">
        <f>Reg[[#This Row],[STEP18]]</f>
        <v>8760</v>
      </c>
      <c r="S72" s="11">
        <f>Reg[[#This Row],[STEP19]]</f>
        <v>8866</v>
      </c>
      <c r="T72" s="11">
        <f>Reg[[#This Row],[STEP20]]</f>
        <v>8971</v>
      </c>
      <c r="U72" s="11">
        <f>Reg[[#This Row],[STEP21]]</f>
        <v>9033</v>
      </c>
      <c r="V72" s="11">
        <f>Reg[[#This Row],[STEP22]]</f>
        <v>9105</v>
      </c>
      <c r="W72" s="11">
        <f>Reg[[#This Row],[STEP23]]</f>
        <v>9126</v>
      </c>
      <c r="X72" s="11">
        <f>Reg[[#This Row],[STEP24]]</f>
        <v>9194</v>
      </c>
      <c r="Y72" s="11">
        <f>Reg[[#This Row],[STEP25]]</f>
        <v>9233</v>
      </c>
      <c r="Z72" s="11">
        <f>Reg[[#This Row],[STEP26]]</f>
        <v>9278</v>
      </c>
      <c r="AA72" s="11">
        <f>Reg[[#This Row],[STEP27]]</f>
        <v>9313</v>
      </c>
      <c r="AB72" s="11">
        <f>Sug0.2[[#This Row],[STEP2]]</f>
        <v>6523</v>
      </c>
      <c r="AC72" s="11">
        <f>Sug0.2[[#This Row],[STEP3]]</f>
        <v>6799</v>
      </c>
      <c r="AD72" s="11">
        <f>Sug0.2[[#This Row],[STEP4]]</f>
        <v>7027</v>
      </c>
      <c r="AE72" s="11">
        <f>Sug0.2[[#This Row],[STEP5]]</f>
        <v>7177</v>
      </c>
      <c r="AF72" s="11">
        <f>Sug0.2[[#This Row],[STEP6]]</f>
        <v>7340</v>
      </c>
      <c r="AG72" s="11">
        <f>Sug0.2[[#This Row],[STEP7]]</f>
        <v>7480</v>
      </c>
      <c r="AH72" s="11">
        <f>Sug0.2[[#This Row],[STEP8]]</f>
        <v>7597</v>
      </c>
      <c r="AI72" s="11">
        <f>Sug0.2[[#This Row],[STEP9]]</f>
        <v>7689</v>
      </c>
      <c r="AJ72" s="11">
        <f>Sug0.2[[#This Row],[STEP10]]</f>
        <v>7785</v>
      </c>
      <c r="AK72" s="11">
        <f>Sug0.2[[#This Row],[STEP11]]</f>
        <v>7912</v>
      </c>
      <c r="AL72" s="11">
        <f>Sug0.2[[#This Row],[STEP12]]</f>
        <v>8036</v>
      </c>
      <c r="AM72" s="11">
        <f>Sug0.2[[#This Row],[STEP13]]</f>
        <v>8145</v>
      </c>
      <c r="AN72" s="11">
        <f>Sug0.2[[#This Row],[STEP14]]</f>
        <v>8228</v>
      </c>
      <c r="AO72" s="11">
        <f>Sug0.2[[#This Row],[STEP15]]</f>
        <v>8357</v>
      </c>
      <c r="AP72" s="11">
        <f>Sug0.2[[#This Row],[STEP16]]</f>
        <v>8460</v>
      </c>
      <c r="AQ72" s="11">
        <f>Sug0.2[[#This Row],[STEP17]]</f>
        <v>8578</v>
      </c>
      <c r="AR72" s="11">
        <f>Sug0.2[[#This Row],[STEP18]]</f>
        <v>8633</v>
      </c>
      <c r="AS72" s="11">
        <f>Sug0.2[[#This Row],[STEP19]]</f>
        <v>8741</v>
      </c>
      <c r="AT72" s="11">
        <f>Sug0.2[[#This Row],[STEP20]]</f>
        <v>8837</v>
      </c>
      <c r="AU72" s="11">
        <f>Sug0.2[[#This Row],[STEP21]]</f>
        <v>8893</v>
      </c>
      <c r="AV72" s="11">
        <f>Sug0.2[[#This Row],[STEP22]]</f>
        <v>8965</v>
      </c>
      <c r="AW72" s="11">
        <f>Sug0.2[[#This Row],[STEP23]]</f>
        <v>8985</v>
      </c>
      <c r="AX72" s="11">
        <f>Sug0.2[[#This Row],[STEP24]]</f>
        <v>9044</v>
      </c>
      <c r="AY72" s="11">
        <f>Sug0.2[[#This Row],[STEP25]]</f>
        <v>9086</v>
      </c>
      <c r="AZ72" s="11">
        <f>Sug0.2[[#This Row],[STEP26]]</f>
        <v>9127</v>
      </c>
      <c r="BA72" s="11">
        <f>Sug0.2[[#This Row],[STEP27]]</f>
        <v>9159</v>
      </c>
      <c r="BB72" s="11">
        <f>Sug0.5[[#This Row],[STEP2]]</f>
        <v>6523</v>
      </c>
      <c r="BC72" s="11">
        <f>Sug0.5[[#This Row],[STEP3]]</f>
        <v>6770</v>
      </c>
      <c r="BD72" s="11">
        <f>Sug0.5[[#This Row],[STEP4]]</f>
        <v>6973</v>
      </c>
      <c r="BE72" s="11">
        <f>Sug0.5[[#This Row],[STEP5]]</f>
        <v>7090</v>
      </c>
      <c r="BF72" s="11">
        <f>Sug0.5[[#This Row],[STEP6]]</f>
        <v>7227</v>
      </c>
      <c r="BG72" s="11">
        <f>Sug0.5[[#This Row],[STEP7]]</f>
        <v>7343</v>
      </c>
      <c r="BH72" s="11">
        <f>Sug0.5[[#This Row],[STEP8]]</f>
        <v>7456</v>
      </c>
      <c r="BI72" s="11">
        <f>Sug0.5[[#This Row],[STEP9]]</f>
        <v>7548</v>
      </c>
      <c r="BJ72" s="11">
        <f>Sug0.5[[#This Row],[STEP10]]</f>
        <v>7622</v>
      </c>
      <c r="BK72" s="11">
        <f>Sug0.5[[#This Row],[STEP11]]</f>
        <v>7746</v>
      </c>
      <c r="BL72" s="11">
        <f>Sug0.5[[#This Row],[STEP12]]</f>
        <v>7864</v>
      </c>
      <c r="BM72" s="11">
        <f>Sug0.5[[#This Row],[STEP13]]</f>
        <v>7982</v>
      </c>
      <c r="BN72" s="11">
        <f>Sug0.5[[#This Row],[STEP14]]</f>
        <v>8032</v>
      </c>
      <c r="BO72" s="11">
        <f>Sug0.5[[#This Row],[STEP15]]</f>
        <v>8139</v>
      </c>
      <c r="BP72" s="11">
        <f>Sug0.5[[#This Row],[STEP16]]</f>
        <v>8247</v>
      </c>
      <c r="BQ72" s="11">
        <f>Sug0.5[[#This Row],[STEP17]]</f>
        <v>8339</v>
      </c>
      <c r="BR72" s="11">
        <f>Sug0.5[[#This Row],[STEP18]]</f>
        <v>8391</v>
      </c>
      <c r="BS72" s="11">
        <f>Sug0.5[[#This Row],[STEP19]]</f>
        <v>8495</v>
      </c>
      <c r="BT72" s="11">
        <f>Sug0.5[[#This Row],[STEP20]]</f>
        <v>8586</v>
      </c>
      <c r="BU72" s="11">
        <f>Sug0.5[[#This Row],[STEP21]]</f>
        <v>8637</v>
      </c>
      <c r="BV72" s="11">
        <f>Sug0.5[[#This Row],[STEP22]]</f>
        <v>8712</v>
      </c>
      <c r="BW72" s="11">
        <f>Sug0.5[[#This Row],[STEP23]]</f>
        <v>8746</v>
      </c>
      <c r="BX72" s="11">
        <f>Sug0.5[[#This Row],[STEP24]]</f>
        <v>8806</v>
      </c>
      <c r="BY72" s="11">
        <f>Sug0.5[[#This Row],[STEP25]]</f>
        <v>8874</v>
      </c>
      <c r="BZ72" s="11">
        <f>Sug0.5[[#This Row],[STEP26]]</f>
        <v>8913</v>
      </c>
      <c r="CA72" s="11">
        <f>Sug0.5[[#This Row],[STEP27]]</f>
        <v>8958</v>
      </c>
      <c r="CB72" s="11">
        <f>Reg[[#This Row],[NASP2]]</f>
        <v>560</v>
      </c>
      <c r="CC72" s="11">
        <f>Reg[[#This Row],[NASP3]]</f>
        <v>635</v>
      </c>
      <c r="CD72" s="11">
        <f>Reg[[#This Row],[NASP4]]</f>
        <v>730</v>
      </c>
      <c r="CE72" s="11">
        <f>Reg[[#This Row],[NASP5]]</f>
        <v>830</v>
      </c>
      <c r="CF72" s="11">
        <f>Reg[[#This Row],[NASP6]]</f>
        <v>900</v>
      </c>
      <c r="CG72" s="11">
        <f>Reg[[#This Row],[NASP7]]</f>
        <v>972</v>
      </c>
      <c r="CH72" s="11">
        <f>Reg[[#This Row],[NASP8]]</f>
        <v>1078</v>
      </c>
      <c r="CI72" s="11">
        <f>Reg[[#This Row],[NASP9]]</f>
        <v>1164</v>
      </c>
      <c r="CJ72" s="11">
        <f>Reg[[#This Row],[NASP10]]</f>
        <v>1235</v>
      </c>
      <c r="CK72" s="11">
        <f>Reg[[#This Row],[NASP11]]</f>
        <v>1308</v>
      </c>
      <c r="CL72" s="11">
        <f>Reg[[#This Row],[NASP12]]</f>
        <v>1398</v>
      </c>
      <c r="CM72" s="11">
        <f>Reg[[#This Row],[NASP13]]</f>
        <v>1490</v>
      </c>
      <c r="CN72" s="11">
        <f>Reg[[#This Row],[NASP14]]</f>
        <v>1548</v>
      </c>
      <c r="CO72" s="11">
        <f>Reg[[#This Row],[NASP15]]</f>
        <v>1629</v>
      </c>
      <c r="CP72" s="11">
        <f>Reg[[#This Row],[NASP16]]</f>
        <v>1713</v>
      </c>
      <c r="CQ72" s="11">
        <f>Reg[[#This Row],[NASP17]]</f>
        <v>1785</v>
      </c>
      <c r="CR72" s="11">
        <f>Reg[[#This Row],[NASP18]]</f>
        <v>1845</v>
      </c>
      <c r="CS72" s="11">
        <f>Reg[[#This Row],[NASP19]]</f>
        <v>1897</v>
      </c>
      <c r="CT72" s="11">
        <f>Reg[[#This Row],[NASP20]]</f>
        <v>1908</v>
      </c>
      <c r="CU72" s="11">
        <f>Reg[[#This Row],[NASP21]]</f>
        <v>1978</v>
      </c>
      <c r="CV72" s="11">
        <f>Reg[[#This Row],[NASP22]]</f>
        <v>2026</v>
      </c>
      <c r="CW72" s="11">
        <f>Reg[[#This Row],[NASP23]]</f>
        <v>2107</v>
      </c>
      <c r="CX72" s="11">
        <f>Reg[[#This Row],[NASP24]]</f>
        <v>2167</v>
      </c>
      <c r="CY72" s="11">
        <f>Reg[[#This Row],[NASP25]]</f>
        <v>2250</v>
      </c>
      <c r="CZ72" s="11">
        <f>Reg[[#This Row],[NASP26]]</f>
        <v>2316</v>
      </c>
      <c r="DA72" s="11">
        <f>Reg[[#This Row],[NASP27]]</f>
        <v>2380</v>
      </c>
      <c r="DB72" s="11">
        <f>Sug0.2[[#This Row],[NASP2]]</f>
        <v>560</v>
      </c>
      <c r="DC72" s="11">
        <f>Sug0.2[[#This Row],[NASP3]]</f>
        <v>627</v>
      </c>
      <c r="DD72" s="11">
        <f>Sug0.2[[#This Row],[NASP4]]</f>
        <v>721</v>
      </c>
      <c r="DE72" s="11">
        <f>Sug0.2[[#This Row],[NASP5]]</f>
        <v>814</v>
      </c>
      <c r="DF72" s="11">
        <f>Sug0.2[[#This Row],[NASP6]]</f>
        <v>884</v>
      </c>
      <c r="DG72" s="11">
        <f>Sug0.2[[#This Row],[NASP7]]</f>
        <v>952</v>
      </c>
      <c r="DH72" s="11">
        <f>Sug0.2[[#This Row],[NASP8]]</f>
        <v>1054</v>
      </c>
      <c r="DI72" s="11">
        <f>Sug0.2[[#This Row],[NASP9]]</f>
        <v>1136</v>
      </c>
      <c r="DJ72" s="11">
        <f>Sug0.2[[#This Row],[NASP10]]</f>
        <v>1202</v>
      </c>
      <c r="DK72" s="11">
        <f>Sug0.2[[#This Row],[NASP11]]</f>
        <v>1269</v>
      </c>
      <c r="DL72" s="11">
        <f>Sug0.2[[#This Row],[NASP12]]</f>
        <v>1353</v>
      </c>
      <c r="DM72" s="11">
        <f>Sug0.2[[#This Row],[NASP13]]</f>
        <v>1434</v>
      </c>
      <c r="DN72" s="11">
        <f>Sug0.2[[#This Row],[NASP14]]</f>
        <v>1487</v>
      </c>
      <c r="DO72" s="11">
        <f>Sug0.2[[#This Row],[NASP15]]</f>
        <v>1560</v>
      </c>
      <c r="DP72" s="11">
        <f>Sug0.2[[#This Row],[NASP16]]</f>
        <v>1635</v>
      </c>
      <c r="DQ72" s="11">
        <f>Sug0.2[[#This Row],[NASP17]]</f>
        <v>1703</v>
      </c>
      <c r="DR72" s="11">
        <f>Sug0.2[[#This Row],[NASP18]]</f>
        <v>1753</v>
      </c>
      <c r="DS72" s="11">
        <f>Sug0.2[[#This Row],[NASP19]]</f>
        <v>1802</v>
      </c>
      <c r="DT72" s="11">
        <f>Sug0.2[[#This Row],[NASP20]]</f>
        <v>1817</v>
      </c>
      <c r="DU72" s="11">
        <f>Sug0.2[[#This Row],[NASP21]]</f>
        <v>1888</v>
      </c>
      <c r="DV72" s="11">
        <f>Sug0.2[[#This Row],[NASP22]]</f>
        <v>1932</v>
      </c>
      <c r="DW72" s="11">
        <f>Sug0.2[[#This Row],[NASP23]]</f>
        <v>2010</v>
      </c>
      <c r="DX72" s="11">
        <f>Sug0.2[[#This Row],[NASP24]]</f>
        <v>2066</v>
      </c>
      <c r="DY72" s="11">
        <f>Sug0.2[[#This Row],[NASP25]]</f>
        <v>2143</v>
      </c>
      <c r="DZ72" s="11">
        <f>Sug0.2[[#This Row],[NASP26]]</f>
        <v>2203</v>
      </c>
      <c r="EA72" s="11">
        <f>Sug0.2[[#This Row],[NASP27]]</f>
        <v>2264</v>
      </c>
      <c r="EB72" s="15">
        <f>Sug0.5[[#This Row],[NASP2]]</f>
        <v>560</v>
      </c>
      <c r="EC72" s="15">
        <f>Sug0.5[[#This Row],[NASP3]]</f>
        <v>615</v>
      </c>
      <c r="ED72" s="15">
        <f>Sug0.5[[#This Row],[NASP4]]</f>
        <v>696</v>
      </c>
      <c r="EE72" s="15">
        <f>Sug0.5[[#This Row],[NASP5]]</f>
        <v>778</v>
      </c>
      <c r="EF72" s="15">
        <f>Sug0.5[[#This Row],[NASP6]]</f>
        <v>830</v>
      </c>
      <c r="EG72" s="15">
        <f>Sug0.5[[#This Row],[NASP7]]</f>
        <v>885</v>
      </c>
      <c r="EH72" s="15">
        <f>Sug0.5[[#This Row],[NASP8]]</f>
        <v>969</v>
      </c>
      <c r="EI72" s="15">
        <f>Sug0.5[[#This Row],[NASP9]]</f>
        <v>1038</v>
      </c>
      <c r="EJ72" s="15">
        <f>Sug0.5[[#This Row],[NASP10]]</f>
        <v>1093</v>
      </c>
      <c r="EK72" s="15">
        <f>Sug0.5[[#This Row],[NASP11]]</f>
        <v>1150</v>
      </c>
      <c r="EL72" s="15">
        <f>Sug0.5[[#This Row],[NASP12]]</f>
        <v>1211</v>
      </c>
      <c r="EM72" s="15">
        <f>Sug0.5[[#This Row],[NASP13]]</f>
        <v>1257</v>
      </c>
      <c r="EN72" s="15">
        <f>Sug0.5[[#This Row],[NASP14]]</f>
        <v>1308</v>
      </c>
      <c r="EO72" s="15">
        <f>Sug0.5[[#This Row],[NASP15]]</f>
        <v>1376</v>
      </c>
      <c r="EP72" s="15">
        <f>Sug0.5[[#This Row],[NASP16]]</f>
        <v>1435</v>
      </c>
      <c r="EQ72" s="15">
        <f>Sug0.5[[#This Row],[NASP17]]</f>
        <v>1500</v>
      </c>
      <c r="ER72" s="15">
        <f>Sug0.5[[#This Row],[NASP18]]</f>
        <v>1546</v>
      </c>
      <c r="ES72" s="15">
        <f>Sug0.5[[#This Row],[NASP19]]</f>
        <v>1583</v>
      </c>
      <c r="ET72" s="15">
        <f>Sug0.5[[#This Row],[NASP20]]</f>
        <v>1591</v>
      </c>
      <c r="EU72" s="15">
        <f>Sug0.5[[#This Row],[NASP21]]</f>
        <v>1649</v>
      </c>
      <c r="EV72" s="15">
        <f>Sug0.5[[#This Row],[NASP22]]</f>
        <v>1687</v>
      </c>
      <c r="EW72" s="15">
        <f>Sug0.5[[#This Row],[NASP23]]</f>
        <v>1751</v>
      </c>
      <c r="EX72" s="15">
        <f>Sug0.5[[#This Row],[NASP24]]</f>
        <v>1805</v>
      </c>
      <c r="EY72" s="15">
        <f>Sug0.5[[#This Row],[NASP25]]</f>
        <v>1859</v>
      </c>
      <c r="EZ72" s="15">
        <f>Sug0.5[[#This Row],[NASP26]]</f>
        <v>1913</v>
      </c>
      <c r="FA72" s="15">
        <f>Sug0.5[[#This Row],[NASP27]]</f>
        <v>1958</v>
      </c>
      <c r="FB72" s="15">
        <f>Reg[[#This Row],[CIRP2]]</f>
        <v>65</v>
      </c>
      <c r="FC72" s="15">
        <f>Reg[[#This Row],[CIRP3]]</f>
        <v>66</v>
      </c>
      <c r="FD72" s="15">
        <f>Reg[[#This Row],[CIRP4]]</f>
        <v>71</v>
      </c>
      <c r="FE72" s="15">
        <f>Reg[[#This Row],[CIRP5]]</f>
        <v>70</v>
      </c>
      <c r="FF72" s="15">
        <f>Reg[[#This Row],[CIRP6]]</f>
        <v>76</v>
      </c>
      <c r="FG72" s="15">
        <f>Reg[[#This Row],[CIRP7]]</f>
        <v>84</v>
      </c>
      <c r="FH72" s="15">
        <f>Reg[[#This Row],[CIRP8]]</f>
        <v>90</v>
      </c>
      <c r="FI72" s="15">
        <f>Reg[[#This Row],[CIRP9]]</f>
        <v>97</v>
      </c>
      <c r="FJ72" s="15">
        <f>Reg[[#This Row],[CIRP10]]</f>
        <v>94</v>
      </c>
      <c r="FK72" s="15">
        <f>Reg[[#This Row],[CIRP11]]</f>
        <v>97</v>
      </c>
      <c r="FL72" s="15">
        <f>Reg[[#This Row],[CIRP12]]</f>
        <v>104</v>
      </c>
      <c r="FM72" s="15">
        <f>Reg[[#This Row],[CIRP13]]</f>
        <v>106</v>
      </c>
      <c r="FN72" s="15">
        <f>Reg[[#This Row],[CIRP14]]</f>
        <v>111</v>
      </c>
      <c r="FO72" s="15">
        <f>Reg[[#This Row],[CIRP15]]</f>
        <v>119</v>
      </c>
      <c r="FP72" s="15">
        <f>Reg[[#This Row],[CIRP16]]</f>
        <v>127</v>
      </c>
      <c r="FQ72" s="15">
        <f>Reg[[#This Row],[CIRP17]]</f>
        <v>126</v>
      </c>
      <c r="FR72" s="15">
        <f>Reg[[#This Row],[CIRP18]]</f>
        <v>129</v>
      </c>
      <c r="FS72" s="15">
        <f>Reg[[#This Row],[CIRP19]]</f>
        <v>130</v>
      </c>
      <c r="FT72" s="15">
        <f>Reg[[#This Row],[CIRP20]]</f>
        <v>136</v>
      </c>
      <c r="FU72" s="15">
        <f>Reg[[#This Row],[CIRP21]]</f>
        <v>141</v>
      </c>
      <c r="FV72" s="15">
        <f>Reg[[#This Row],[CIRP22]]</f>
        <v>144</v>
      </c>
      <c r="FW72" s="15">
        <f>Reg[[#This Row],[CIRP23]]</f>
        <v>150</v>
      </c>
      <c r="FX72" s="15">
        <f>Reg[[#This Row],[CIRP24]]</f>
        <v>150</v>
      </c>
      <c r="FY72" s="15">
        <f>Reg[[#This Row],[CIRP25]]</f>
        <v>151</v>
      </c>
      <c r="FZ72" s="15">
        <f>Reg[[#This Row],[CIRP26]]</f>
        <v>154</v>
      </c>
      <c r="GA72" s="15">
        <f>Reg[[#This Row],[CIRP27]]</f>
        <v>148</v>
      </c>
      <c r="GB72" s="15">
        <f>Sug0.2[[#This Row],[CIRP2]]</f>
        <v>65</v>
      </c>
      <c r="GC72" s="15">
        <f>Sug0.2[[#This Row],[CIRP3]]</f>
        <v>66</v>
      </c>
      <c r="GD72" s="15">
        <f>Sug0.2[[#This Row],[CIRP4]]</f>
        <v>70</v>
      </c>
      <c r="GE72" s="15">
        <f>Sug0.2[[#This Row],[CIRP5]]</f>
        <v>69</v>
      </c>
      <c r="GF72" s="15">
        <f>Sug0.2[[#This Row],[CIRP6]]</f>
        <v>73</v>
      </c>
      <c r="GG72" s="15">
        <f>Sug0.2[[#This Row],[CIRP7]]</f>
        <v>80</v>
      </c>
      <c r="GH72" s="15">
        <f>Sug0.2[[#This Row],[CIRP8]]</f>
        <v>86</v>
      </c>
      <c r="GI72" s="15">
        <f>Sug0.2[[#This Row],[CIRP9]]</f>
        <v>92</v>
      </c>
      <c r="GJ72" s="15">
        <f>Sug0.2[[#This Row],[CIRP10]]</f>
        <v>89</v>
      </c>
      <c r="GK72" s="15">
        <f>Sug0.2[[#This Row],[CIRP11]]</f>
        <v>89</v>
      </c>
      <c r="GL72" s="15">
        <f>Sug0.2[[#This Row],[CIRP12]]</f>
        <v>96</v>
      </c>
      <c r="GM72" s="15">
        <f>Sug0.2[[#This Row],[CIRP13]]</f>
        <v>98</v>
      </c>
      <c r="GN72" s="15">
        <f>Sug0.2[[#This Row],[CIRP14]]</f>
        <v>103</v>
      </c>
      <c r="GO72" s="15">
        <f>Sug0.2[[#This Row],[CIRP15]]</f>
        <v>112</v>
      </c>
      <c r="GP72" s="15">
        <f>Sug0.2[[#This Row],[CIRP16]]</f>
        <v>119</v>
      </c>
      <c r="GQ72" s="15">
        <f>Sug0.2[[#This Row],[CIRP17]]</f>
        <v>118</v>
      </c>
      <c r="GR72" s="15">
        <f>Sug0.2[[#This Row],[CIRP18]]</f>
        <v>120</v>
      </c>
      <c r="GS72" s="15">
        <f>Sug0.2[[#This Row],[CIRP19]]</f>
        <v>120</v>
      </c>
      <c r="GT72" s="15">
        <f>Sug0.2[[#This Row],[CIRP20]]</f>
        <v>127</v>
      </c>
      <c r="GU72" s="15">
        <f>Sug0.2[[#This Row],[CIRP21]]</f>
        <v>132</v>
      </c>
      <c r="GV72" s="15">
        <f>Sug0.2[[#This Row],[CIRP22]]</f>
        <v>133</v>
      </c>
      <c r="GW72" s="15">
        <f>Sug0.2[[#This Row],[CIRP23]]</f>
        <v>138</v>
      </c>
      <c r="GX72" s="15">
        <f>Sug0.2[[#This Row],[CIRP24]]</f>
        <v>139</v>
      </c>
      <c r="GY72" s="15">
        <f>Sug0.2[[#This Row],[CIRP25]]</f>
        <v>138</v>
      </c>
      <c r="GZ72" s="15">
        <f>Sug0.2[[#This Row],[CIRP26]]</f>
        <v>143</v>
      </c>
      <c r="HA72" s="15">
        <f>Sug0.2[[#This Row],[CIRP27]]</f>
        <v>137</v>
      </c>
      <c r="HB72" s="15">
        <f>Sug0.5[[#This Row],[CIRP2]]</f>
        <v>65</v>
      </c>
      <c r="HC72" s="15">
        <f>Sug0.5[[#This Row],[CIRP3]]</f>
        <v>66</v>
      </c>
      <c r="HD72" s="15">
        <f>Sug0.5[[#This Row],[CIRP4]]</f>
        <v>70</v>
      </c>
      <c r="HE72" s="15">
        <f>Sug0.5[[#This Row],[CIRP5]]</f>
        <v>69</v>
      </c>
      <c r="HF72" s="15">
        <f>Sug0.5[[#This Row],[CIRP6]]</f>
        <v>73</v>
      </c>
      <c r="HG72" s="15">
        <f>Sug0.5[[#This Row],[CIRP7]]</f>
        <v>78</v>
      </c>
      <c r="HH72" s="15">
        <f>Sug0.5[[#This Row],[CIRP8]]</f>
        <v>84</v>
      </c>
      <c r="HI72" s="15">
        <f>Sug0.5[[#This Row],[CIRP9]]</f>
        <v>88</v>
      </c>
      <c r="HJ72" s="15">
        <f>Sug0.5[[#This Row],[CIRP10]]</f>
        <v>86</v>
      </c>
      <c r="HK72" s="15">
        <f>Sug0.5[[#This Row],[CIRP11]]</f>
        <v>83</v>
      </c>
      <c r="HL72" s="15">
        <f>Sug0.5[[#This Row],[CIRP12]]</f>
        <v>90</v>
      </c>
      <c r="HM72" s="15">
        <f>Sug0.5[[#This Row],[CIRP13]]</f>
        <v>94</v>
      </c>
      <c r="HN72" s="15">
        <f>Sug0.5[[#This Row],[CIRP14]]</f>
        <v>98</v>
      </c>
      <c r="HO72" s="15">
        <f>Sug0.5[[#This Row],[CIRP15]]</f>
        <v>104</v>
      </c>
      <c r="HP72" s="15">
        <f>Sug0.5[[#This Row],[CIRP16]]</f>
        <v>108</v>
      </c>
      <c r="HQ72" s="15">
        <f>Sug0.5[[#This Row],[CIRP17]]</f>
        <v>106</v>
      </c>
      <c r="HR72" s="15">
        <f>Sug0.5[[#This Row],[CIRP18]]</f>
        <v>108</v>
      </c>
      <c r="HS72" s="15">
        <f>Sug0.5[[#This Row],[CIRP19]]</f>
        <v>107</v>
      </c>
      <c r="HT72" s="15">
        <f>Sug0.5[[#This Row],[CIRP20]]</f>
        <v>116</v>
      </c>
      <c r="HU72" s="15">
        <f>Sug0.5[[#This Row],[CIRP21]]</f>
        <v>119</v>
      </c>
      <c r="HV72" s="15">
        <f>Sug0.5[[#This Row],[CIRP22]]</f>
        <v>117</v>
      </c>
      <c r="HW72" s="15">
        <f>Sug0.5[[#This Row],[CIRP23]]</f>
        <v>121</v>
      </c>
      <c r="HX72" s="15">
        <f>Sug0.5[[#This Row],[CIRP24]]</f>
        <v>124</v>
      </c>
      <c r="HY72" s="15">
        <f>Sug0.5[[#This Row],[CIRP25]]</f>
        <v>121</v>
      </c>
      <c r="HZ72" s="15">
        <f>Sug0.5[[#This Row],[CIRP26]]</f>
        <v>125</v>
      </c>
      <c r="IA72" s="15">
        <f>Sug0.5[[#This Row],[CIRP27]]</f>
        <v>121</v>
      </c>
      <c r="IB72" s="15">
        <f>Reg[[#This Row],[HCCP2]]</f>
        <v>6</v>
      </c>
      <c r="IC72" s="15">
        <f>Reg[[#This Row],[HCCP3]]</f>
        <v>6</v>
      </c>
      <c r="ID72" s="15">
        <f>Reg[[#This Row],[HCCP4]]</f>
        <v>10</v>
      </c>
      <c r="IE72" s="15">
        <f>Reg[[#This Row],[HCCP5]]</f>
        <v>8</v>
      </c>
      <c r="IF72" s="15">
        <f>Reg[[#This Row],[HCCP6]]</f>
        <v>4</v>
      </c>
      <c r="IG72" s="15">
        <f>Reg[[#This Row],[HCCP7]]</f>
        <v>4</v>
      </c>
      <c r="IH72" s="15">
        <f>Reg[[#This Row],[HCCP8]]</f>
        <v>6</v>
      </c>
      <c r="II72" s="15">
        <f>Reg[[#This Row],[HCCP9]]</f>
        <v>6</v>
      </c>
      <c r="IJ72" s="15">
        <f>Reg[[#This Row],[HCCP10]]</f>
        <v>8</v>
      </c>
      <c r="IK72" s="15">
        <f>Reg[[#This Row],[HCCP11]]</f>
        <v>8</v>
      </c>
      <c r="IL72" s="15">
        <f>Reg[[#This Row],[HCCP12]]</f>
        <v>7</v>
      </c>
      <c r="IM72" s="15">
        <f>Reg[[#This Row],[HCCP13]]</f>
        <v>10</v>
      </c>
      <c r="IN72" s="15">
        <f>Reg[[#This Row],[HCCP14]]</f>
        <v>8</v>
      </c>
      <c r="IO72" s="15">
        <f>Reg[[#This Row],[HCCP15]]</f>
        <v>6</v>
      </c>
      <c r="IP72" s="15">
        <f>Reg[[#This Row],[HCCP16]]</f>
        <v>3</v>
      </c>
      <c r="IQ72" s="15">
        <f>Reg[[#This Row],[HCCP17]]</f>
        <v>5</v>
      </c>
      <c r="IR72" s="15">
        <f>Reg[[#This Row],[HCCP18]]</f>
        <v>10</v>
      </c>
      <c r="IS72" s="15">
        <f>Reg[[#This Row],[HCCP19]]</f>
        <v>10</v>
      </c>
      <c r="IT72" s="15">
        <f>Reg[[#This Row],[HCCP20]]</f>
        <v>15</v>
      </c>
      <c r="IU72" s="15">
        <f>Reg[[#This Row],[HCCP21]]</f>
        <v>11</v>
      </c>
      <c r="IV72" s="15">
        <f>Reg[[#This Row],[HCCP22]]</f>
        <v>11</v>
      </c>
      <c r="IW72" s="15">
        <f>Reg[[#This Row],[HCCP23]]</f>
        <v>9</v>
      </c>
      <c r="IX72" s="15">
        <f>Reg[[#This Row],[HCCP24]]</f>
        <v>6</v>
      </c>
      <c r="IY72" s="15">
        <f>Reg[[#This Row],[HCCP25]]</f>
        <v>12</v>
      </c>
      <c r="IZ72" s="15">
        <f>Reg[[#This Row],[HCCP26]]</f>
        <v>15</v>
      </c>
      <c r="JA72" s="15">
        <f>Reg[[#This Row],[HCCP27]]</f>
        <v>11</v>
      </c>
      <c r="JB72" s="15">
        <f>Sug0.2[[#This Row],[HCCP2]]</f>
        <v>6</v>
      </c>
      <c r="JC72" s="15">
        <f>Sug0.2[[#This Row],[HCCP3]]</f>
        <v>6</v>
      </c>
      <c r="JD72" s="15">
        <f>Sug0.2[[#This Row],[HCCP4]]</f>
        <v>10</v>
      </c>
      <c r="JE72" s="15">
        <f>Sug0.2[[#This Row],[HCCP5]]</f>
        <v>8</v>
      </c>
      <c r="JF72" s="15">
        <f>Sug0.2[[#This Row],[HCCP6]]</f>
        <v>4</v>
      </c>
      <c r="JG72" s="15">
        <f>Sug0.2[[#This Row],[HCCP7]]</f>
        <v>4</v>
      </c>
      <c r="JH72" s="15">
        <f>Sug0.2[[#This Row],[HCCP8]]</f>
        <v>5</v>
      </c>
      <c r="JI72" s="15">
        <f>Sug0.2[[#This Row],[HCCP9]]</f>
        <v>5</v>
      </c>
      <c r="JJ72" s="15">
        <f>Sug0.2[[#This Row],[HCCP10]]</f>
        <v>7</v>
      </c>
      <c r="JK72" s="15">
        <f>Sug0.2[[#This Row],[HCCP11]]</f>
        <v>7</v>
      </c>
      <c r="JL72" s="15">
        <f>Sug0.2[[#This Row],[HCCP12]]</f>
        <v>6</v>
      </c>
      <c r="JM72" s="15">
        <f>Sug0.2[[#This Row],[HCCP13]]</f>
        <v>8</v>
      </c>
      <c r="JN72" s="15">
        <f>Sug0.2[[#This Row],[HCCP14]]</f>
        <v>7</v>
      </c>
      <c r="JO72" s="15">
        <f>Sug0.2[[#This Row],[HCCP15]]</f>
        <v>6</v>
      </c>
      <c r="JP72" s="15">
        <f>Sug0.2[[#This Row],[HCCP16]]</f>
        <v>3</v>
      </c>
      <c r="JQ72" s="15">
        <f>Sug0.2[[#This Row],[HCCP17]]</f>
        <v>5</v>
      </c>
      <c r="JR72" s="15">
        <f>Sug0.2[[#This Row],[HCCP18]]</f>
        <v>10</v>
      </c>
      <c r="JS72" s="15">
        <f>Sug0.2[[#This Row],[HCCP19]]</f>
        <v>10</v>
      </c>
      <c r="JT72" s="15">
        <f>Sug0.2[[#This Row],[HCCP20]]</f>
        <v>14</v>
      </c>
      <c r="JU72" s="15">
        <f>Sug0.2[[#This Row],[HCCP21]]</f>
        <v>10</v>
      </c>
      <c r="JV72" s="15">
        <f>Sug0.2[[#This Row],[HCCP22]]</f>
        <v>11</v>
      </c>
      <c r="JW72" s="15">
        <f>Sug0.2[[#This Row],[HCCP23]]</f>
        <v>9</v>
      </c>
      <c r="JX72" s="15">
        <f>Sug0.2[[#This Row],[HCCP24]]</f>
        <v>6</v>
      </c>
      <c r="JY72" s="15">
        <f>Sug0.2[[#This Row],[HCCP25]]</f>
        <v>12</v>
      </c>
      <c r="JZ72" s="15">
        <f>Sug0.2[[#This Row],[HCCP26]]</f>
        <v>15</v>
      </c>
      <c r="KA72" s="15">
        <f>Sug0.2[[#This Row],[HCCP27]]</f>
        <v>11</v>
      </c>
      <c r="KB72" s="15">
        <f>Sug0.5[[#This Row],[HCCP2]]</f>
        <v>6</v>
      </c>
      <c r="KC72" s="15">
        <f>Sug0.5[[#This Row],[HCCP3]]</f>
        <v>6</v>
      </c>
      <c r="KD72" s="15">
        <f>Sug0.5[[#This Row],[HCCP4]]</f>
        <v>10</v>
      </c>
      <c r="KE72" s="15">
        <f>Sug0.5[[#This Row],[HCCP5]]</f>
        <v>8</v>
      </c>
      <c r="KF72" s="15">
        <f>Sug0.5[[#This Row],[HCCP6]]</f>
        <v>4</v>
      </c>
      <c r="KG72" s="15">
        <f>Sug0.5[[#This Row],[HCCP7]]</f>
        <v>4</v>
      </c>
      <c r="KH72" s="15">
        <f>Sug0.5[[#This Row],[HCCP8]]</f>
        <v>5</v>
      </c>
      <c r="KI72" s="15">
        <f>Sug0.5[[#This Row],[HCCP9]]</f>
        <v>5</v>
      </c>
      <c r="KJ72" s="15">
        <f>Sug0.5[[#This Row],[HCCP10]]</f>
        <v>6</v>
      </c>
      <c r="KK72" s="15">
        <f>Sug0.5[[#This Row],[HCCP11]]</f>
        <v>6</v>
      </c>
      <c r="KL72" s="15">
        <f>Sug0.5[[#This Row],[HCCP12]]</f>
        <v>5</v>
      </c>
      <c r="KM72" s="15">
        <f>Sug0.5[[#This Row],[HCCP13]]</f>
        <v>6</v>
      </c>
      <c r="KN72" s="15">
        <f>Sug0.5[[#This Row],[HCCP14]]</f>
        <v>5</v>
      </c>
      <c r="KO72" s="15">
        <f>Sug0.5[[#This Row],[HCCP15]]</f>
        <v>5</v>
      </c>
      <c r="KP72" s="15">
        <f>Sug0.5[[#This Row],[HCCP16]]</f>
        <v>3</v>
      </c>
      <c r="KQ72" s="15">
        <f>Sug0.5[[#This Row],[HCCP17]]</f>
        <v>5</v>
      </c>
      <c r="KR72" s="15">
        <f>Sug0.5[[#This Row],[HCCP18]]</f>
        <v>9</v>
      </c>
      <c r="KS72" s="15">
        <f>Sug0.5[[#This Row],[HCCP19]]</f>
        <v>9</v>
      </c>
      <c r="KT72" s="15">
        <f>Sug0.5[[#This Row],[HCCP20]]</f>
        <v>12</v>
      </c>
      <c r="KU72" s="15">
        <f>Sug0.5[[#This Row],[HCCP21]]</f>
        <v>9</v>
      </c>
      <c r="KV72" s="15">
        <f>Sug0.5[[#This Row],[HCCP22]]</f>
        <v>10</v>
      </c>
      <c r="KW72" s="15">
        <f>Sug0.5[[#This Row],[HCCP23]]</f>
        <v>8</v>
      </c>
      <c r="KX72" s="15">
        <f>Sug0.5[[#This Row],[HCCP24]]</f>
        <v>4</v>
      </c>
      <c r="KY72" s="15">
        <f>Sug0.5[[#This Row],[HCCP25]]</f>
        <v>9</v>
      </c>
      <c r="KZ72" s="15">
        <f>Sug0.5[[#This Row],[HCCP26]]</f>
        <v>13</v>
      </c>
      <c r="LA72" s="15">
        <f>Sug0.5[[#This Row],[HCCP27]]</f>
        <v>11</v>
      </c>
      <c r="LB72" s="15">
        <f>Reg[[#This Row],[CHDP2]]</f>
        <v>1511</v>
      </c>
      <c r="LC72" s="15">
        <f>Reg[[#This Row],[CHDP3]]</f>
        <v>1531</v>
      </c>
      <c r="LD72" s="15">
        <f>Reg[[#This Row],[CHDP4]]</f>
        <v>1555</v>
      </c>
      <c r="LE72" s="15">
        <f>Reg[[#This Row],[CHDP5]]</f>
        <v>1590</v>
      </c>
      <c r="LF72" s="15">
        <f>Reg[[#This Row],[CHDP6]]</f>
        <v>1618</v>
      </c>
      <c r="LG72" s="15">
        <f>Reg[[#This Row],[CHDP7]]</f>
        <v>1659</v>
      </c>
      <c r="LH72" s="15">
        <f>Reg[[#This Row],[CHDP8]]</f>
        <v>1657</v>
      </c>
      <c r="LI72" s="15">
        <f>Reg[[#This Row],[CHDP9]]</f>
        <v>1675</v>
      </c>
      <c r="LJ72" s="15">
        <f>Reg[[#This Row],[CHDP10]]</f>
        <v>1686</v>
      </c>
      <c r="LK72" s="15">
        <f>Reg[[#This Row],[CHDP11]]</f>
        <v>1684</v>
      </c>
      <c r="LL72" s="15">
        <f>Reg[[#This Row],[CHDP12]]</f>
        <v>1734</v>
      </c>
      <c r="LM72" s="15">
        <f>Reg[[#This Row],[CHDP13]]</f>
        <v>1775</v>
      </c>
      <c r="LN72" s="15">
        <f>Reg[[#This Row],[CHDP14]]</f>
        <v>1788</v>
      </c>
      <c r="LO72" s="15">
        <f>Reg[[#This Row],[CHDP15]]</f>
        <v>1800</v>
      </c>
      <c r="LP72" s="15">
        <f>Reg[[#This Row],[CHDP16]]</f>
        <v>1845</v>
      </c>
      <c r="LQ72" s="15">
        <f>Reg[[#This Row],[CHDP17]]</f>
        <v>1877</v>
      </c>
      <c r="LR72" s="15">
        <f>Reg[[#This Row],[CHDP18]]</f>
        <v>1888</v>
      </c>
      <c r="LS72" s="15">
        <f>Reg[[#This Row],[CHDP19]]</f>
        <v>1906</v>
      </c>
      <c r="LT72" s="15">
        <f>Reg[[#This Row],[CHDP20]]</f>
        <v>1924</v>
      </c>
      <c r="LU72" s="15">
        <f>Reg[[#This Row],[CHDP21]]</f>
        <v>1915</v>
      </c>
      <c r="LV72" s="15">
        <f>Reg[[#This Row],[CHDP22]]</f>
        <v>1937</v>
      </c>
      <c r="LW72" s="15">
        <f>Reg[[#This Row],[CHDP23]]</f>
        <v>1978</v>
      </c>
      <c r="LX72" s="15">
        <f>Reg[[#This Row],[CHDP24]]</f>
        <v>2023</v>
      </c>
      <c r="LY72" s="15">
        <f>Reg[[#This Row],[CHDP25]]</f>
        <v>2054</v>
      </c>
      <c r="LZ72" s="15">
        <f>Reg[[#This Row],[CHDP26]]</f>
        <v>2104</v>
      </c>
      <c r="MA72" s="15">
        <f>Reg[[#This Row],[CHDP27]]</f>
        <v>2147</v>
      </c>
      <c r="MB72" s="15">
        <f>Sug0.2[[#This Row],[CHDP2]]</f>
        <v>1511</v>
      </c>
      <c r="MC72" s="15">
        <f>Sug0.2[[#This Row],[CHDP3]]</f>
        <v>1531</v>
      </c>
      <c r="MD72" s="15">
        <f>Sug0.2[[#This Row],[CHDP4]]</f>
        <v>1555</v>
      </c>
      <c r="ME72" s="15">
        <f>Sug0.2[[#This Row],[CHDP5]]</f>
        <v>1589</v>
      </c>
      <c r="MF72" s="15">
        <f>Sug0.2[[#This Row],[CHDP6]]</f>
        <v>1617</v>
      </c>
      <c r="MG72" s="15">
        <f>Sug0.2[[#This Row],[CHDP7]]</f>
        <v>1658</v>
      </c>
      <c r="MH72" s="15">
        <f>Sug0.2[[#This Row],[CHDP8]]</f>
        <v>1655</v>
      </c>
      <c r="MI72" s="15">
        <f>Sug0.2[[#This Row],[CHDP9]]</f>
        <v>1672</v>
      </c>
      <c r="MJ72" s="15">
        <f>Sug0.2[[#This Row],[CHDP10]]</f>
        <v>1683</v>
      </c>
      <c r="MK72" s="15">
        <f>Sug0.2[[#This Row],[CHDP11]]</f>
        <v>1681</v>
      </c>
      <c r="ML72" s="15">
        <f>Sug0.2[[#This Row],[CHDP12]]</f>
        <v>1732</v>
      </c>
      <c r="MM72" s="15">
        <f>Sug0.2[[#This Row],[CHDP13]]</f>
        <v>1773</v>
      </c>
      <c r="MN72" s="15">
        <f>Sug0.2[[#This Row],[CHDP14]]</f>
        <v>1786</v>
      </c>
      <c r="MO72" s="15">
        <f>Sug0.2[[#This Row],[CHDP15]]</f>
        <v>1798</v>
      </c>
      <c r="MP72" s="15">
        <f>Sug0.2[[#This Row],[CHDP16]]</f>
        <v>1840</v>
      </c>
      <c r="MQ72" s="15">
        <f>Sug0.2[[#This Row],[CHDP17]]</f>
        <v>1869</v>
      </c>
      <c r="MR72" s="15">
        <f>Sug0.2[[#This Row],[CHDP18]]</f>
        <v>1879</v>
      </c>
      <c r="MS72" s="15">
        <f>Sug0.2[[#This Row],[CHDP19]]</f>
        <v>1897</v>
      </c>
      <c r="MT72" s="15">
        <f>Sug0.2[[#This Row],[CHDP20]]</f>
        <v>1914</v>
      </c>
      <c r="MU72" s="15">
        <f>Sug0.2[[#This Row],[CHDP21]]</f>
        <v>1904</v>
      </c>
      <c r="MV72" s="15">
        <f>Sug0.2[[#This Row],[CHDP22]]</f>
        <v>1925</v>
      </c>
      <c r="MW72" s="15">
        <f>Sug0.2[[#This Row],[CHDP23]]</f>
        <v>1962</v>
      </c>
      <c r="MX72" s="15">
        <f>Sug0.2[[#This Row],[CHDP24]]</f>
        <v>2003</v>
      </c>
      <c r="MY72" s="15">
        <f>Sug0.2[[#This Row],[CHDP25]]</f>
        <v>2034</v>
      </c>
      <c r="MZ72" s="15">
        <f>Sug0.2[[#This Row],[CHDP26]]</f>
        <v>2083</v>
      </c>
      <c r="NA72" s="15">
        <f>Sug0.2[[#This Row],[CHDP27]]</f>
        <v>2123</v>
      </c>
      <c r="NB72" s="15">
        <f>Sug0.5[[#This Row],[CHDP2]]</f>
        <v>1511</v>
      </c>
      <c r="NC72" s="15">
        <f>Sug0.5[[#This Row],[CHDP3]]</f>
        <v>1531</v>
      </c>
      <c r="ND72" s="15">
        <f>Sug0.5[[#This Row],[CHDP4]]</f>
        <v>1554</v>
      </c>
      <c r="NE72" s="15">
        <f>Sug0.5[[#This Row],[CHDP5]]</f>
        <v>1588</v>
      </c>
      <c r="NF72" s="15">
        <f>Sug0.5[[#This Row],[CHDP6]]</f>
        <v>1615</v>
      </c>
      <c r="NG72" s="15">
        <f>Sug0.5[[#This Row],[CHDP7]]</f>
        <v>1653</v>
      </c>
      <c r="NH72" s="15">
        <f>Sug0.5[[#This Row],[CHDP8]]</f>
        <v>1648</v>
      </c>
      <c r="NI72" s="15">
        <f>Sug0.5[[#This Row],[CHDP9]]</f>
        <v>1658</v>
      </c>
      <c r="NJ72" s="15">
        <f>Sug0.5[[#This Row],[CHDP10]]</f>
        <v>1666</v>
      </c>
      <c r="NK72" s="15">
        <f>Sug0.5[[#This Row],[CHDP11]]</f>
        <v>1660</v>
      </c>
      <c r="NL72" s="15">
        <f>Sug0.5[[#This Row],[CHDP12]]</f>
        <v>1706</v>
      </c>
      <c r="NM72" s="15">
        <f>Sug0.5[[#This Row],[CHDP13]]</f>
        <v>1745</v>
      </c>
      <c r="NN72" s="15">
        <f>Sug0.5[[#This Row],[CHDP14]]</f>
        <v>1751</v>
      </c>
      <c r="NO72" s="15">
        <f>Sug0.5[[#This Row],[CHDP15]]</f>
        <v>1763</v>
      </c>
      <c r="NP72" s="15">
        <f>Sug0.5[[#This Row],[CHDP16]]</f>
        <v>1806</v>
      </c>
      <c r="NQ72" s="15">
        <f>Sug0.5[[#This Row],[CHDP17]]</f>
        <v>1835</v>
      </c>
      <c r="NR72" s="15">
        <f>Sug0.5[[#This Row],[CHDP18]]</f>
        <v>1842</v>
      </c>
      <c r="NS72" s="15">
        <f>Sug0.5[[#This Row],[CHDP19]]</f>
        <v>1855</v>
      </c>
      <c r="NT72" s="15">
        <f>Sug0.5[[#This Row],[CHDP20]]</f>
        <v>1870</v>
      </c>
      <c r="NU72" s="15">
        <f>Sug0.5[[#This Row],[CHDP21]]</f>
        <v>1858</v>
      </c>
      <c r="NV72" s="15">
        <f>Sug0.5[[#This Row],[CHDP22]]</f>
        <v>1878</v>
      </c>
      <c r="NW72" s="15">
        <f>Sug0.5[[#This Row],[CHDP23]]</f>
        <v>1915</v>
      </c>
      <c r="NX72" s="15">
        <f>Sug0.5[[#This Row],[CHDP24]]</f>
        <v>1959</v>
      </c>
      <c r="NY72" s="15">
        <f>Sug0.5[[#This Row],[CHDP25]]</f>
        <v>1993</v>
      </c>
      <c r="NZ72" s="15">
        <f>Sug0.5[[#This Row],[CHDP26]]</f>
        <v>2035</v>
      </c>
      <c r="OA72" s="15">
        <f>Sug0.5[[#This Row],[CHDP27]]</f>
        <v>2080</v>
      </c>
      <c r="OB72" s="15">
        <f>Reg[[#This Row],[T2DP2]]</f>
        <v>2113</v>
      </c>
      <c r="OC72" s="15">
        <f>Reg[[#This Row],[T2DP3]]</f>
        <v>2139</v>
      </c>
      <c r="OD72" s="15">
        <f>Reg[[#This Row],[T2DP4]]</f>
        <v>2185</v>
      </c>
      <c r="OE72" s="15">
        <f>Reg[[#This Row],[T2DP5]]</f>
        <v>2251</v>
      </c>
      <c r="OF72" s="15">
        <f>Reg[[#This Row],[T2DP6]]</f>
        <v>2296</v>
      </c>
      <c r="OG72" s="15">
        <f>Reg[[#This Row],[T2DP7]]</f>
        <v>2329</v>
      </c>
      <c r="OH72" s="15">
        <f>Reg[[#This Row],[T2DP8]]</f>
        <v>2376</v>
      </c>
      <c r="OI72" s="15">
        <f>Reg[[#This Row],[T2DP9]]</f>
        <v>2433</v>
      </c>
      <c r="OJ72" s="15">
        <f>Reg[[#This Row],[T2DP10]]</f>
        <v>2487</v>
      </c>
      <c r="OK72" s="15">
        <f>Reg[[#This Row],[T2DP11]]</f>
        <v>2498</v>
      </c>
      <c r="OL72" s="15">
        <f>Reg[[#This Row],[T2DP12]]</f>
        <v>2579</v>
      </c>
      <c r="OM72" s="15">
        <f>Reg[[#This Row],[T2DP13]]</f>
        <v>2623</v>
      </c>
      <c r="ON72" s="15">
        <f>Reg[[#This Row],[T2DP14]]</f>
        <v>2642</v>
      </c>
      <c r="OO72" s="15">
        <f>Reg[[#This Row],[T2DP15]]</f>
        <v>2706</v>
      </c>
      <c r="OP72" s="15">
        <f>Reg[[#This Row],[T2DP16]]</f>
        <v>2760</v>
      </c>
      <c r="OQ72" s="15">
        <f>Reg[[#This Row],[T2DP17]]</f>
        <v>2803</v>
      </c>
      <c r="OR72" s="15">
        <f>Reg[[#This Row],[T2DP18]]</f>
        <v>2848</v>
      </c>
      <c r="OS72" s="15">
        <f>Reg[[#This Row],[T2DP19]]</f>
        <v>2896</v>
      </c>
      <c r="OT72" s="15">
        <f>Reg[[#This Row],[T2DP20]]</f>
        <v>2950</v>
      </c>
      <c r="OU72" s="15">
        <f>Reg[[#This Row],[T2DP21]]</f>
        <v>3009</v>
      </c>
      <c r="OV72" s="15">
        <f>Reg[[#This Row],[T2DP22]]</f>
        <v>3064</v>
      </c>
      <c r="OW72" s="15">
        <f>Reg[[#This Row],[T2DP23]]</f>
        <v>3110</v>
      </c>
      <c r="OX72" s="15">
        <f>Reg[[#This Row],[T2DP24]]</f>
        <v>3183</v>
      </c>
      <c r="OY72" s="15">
        <f>Reg[[#This Row],[T2DP25]]</f>
        <v>3204</v>
      </c>
      <c r="OZ72" s="15">
        <f>Reg[[#This Row],[T2DP26]]</f>
        <v>3264</v>
      </c>
      <c r="PA72" s="15">
        <f>Reg[[#This Row],[T2DP27]]</f>
        <v>3293</v>
      </c>
      <c r="PB72" s="15">
        <f>Sug0.2[[#This Row],[T2DP2]]</f>
        <v>2113</v>
      </c>
      <c r="PC72" s="15">
        <f>Sug0.2[[#This Row],[T2DP3]]</f>
        <v>2139</v>
      </c>
      <c r="PD72" s="15">
        <f>Sug0.2[[#This Row],[T2DP4]]</f>
        <v>2184</v>
      </c>
      <c r="PE72" s="15">
        <f>Sug0.2[[#This Row],[T2DP5]]</f>
        <v>2249</v>
      </c>
      <c r="PF72" s="15">
        <f>Sug0.2[[#This Row],[T2DP6]]</f>
        <v>2295</v>
      </c>
      <c r="PG72" s="15">
        <f>Sug0.2[[#This Row],[T2DP7]]</f>
        <v>2325</v>
      </c>
      <c r="PH72" s="15">
        <f>Sug0.2[[#This Row],[T2DP8]]</f>
        <v>2371</v>
      </c>
      <c r="PI72" s="15">
        <f>Sug0.2[[#This Row],[T2DP9]]</f>
        <v>2426</v>
      </c>
      <c r="PJ72" s="15">
        <f>Sug0.2[[#This Row],[T2DP10]]</f>
        <v>2475</v>
      </c>
      <c r="PK72" s="15">
        <f>Sug0.2[[#This Row],[T2DP11]]</f>
        <v>2483</v>
      </c>
      <c r="PL72" s="15">
        <f>Sug0.2[[#This Row],[T2DP12]]</f>
        <v>2564</v>
      </c>
      <c r="PM72" s="15">
        <f>Sug0.2[[#This Row],[T2DP13]]</f>
        <v>2610</v>
      </c>
      <c r="PN72" s="15">
        <f>Sug0.2[[#This Row],[T2DP14]]</f>
        <v>2626</v>
      </c>
      <c r="PO72" s="15">
        <f>Sug0.2[[#This Row],[T2DP15]]</f>
        <v>2690</v>
      </c>
      <c r="PP72" s="15">
        <f>Sug0.2[[#This Row],[T2DP16]]</f>
        <v>2743</v>
      </c>
      <c r="PQ72" s="15">
        <f>Sug0.2[[#This Row],[T2DP17]]</f>
        <v>2784</v>
      </c>
      <c r="PR72" s="15">
        <f>Sug0.2[[#This Row],[T2DP18]]</f>
        <v>2827</v>
      </c>
      <c r="PS72" s="15">
        <f>Sug0.2[[#This Row],[T2DP19]]</f>
        <v>2870</v>
      </c>
      <c r="PT72" s="15">
        <f>Sug0.2[[#This Row],[T2DP20]]</f>
        <v>2924</v>
      </c>
      <c r="PU72" s="15">
        <f>Sug0.2[[#This Row],[T2DP21]]</f>
        <v>2982</v>
      </c>
      <c r="PV72" s="15">
        <f>Sug0.2[[#This Row],[T2DP22]]</f>
        <v>3034</v>
      </c>
      <c r="PW72" s="15">
        <f>Sug0.2[[#This Row],[T2DP23]]</f>
        <v>3079</v>
      </c>
      <c r="PX72" s="15">
        <f>Sug0.2[[#This Row],[T2DP24]]</f>
        <v>3152</v>
      </c>
      <c r="PY72" s="15">
        <f>Sug0.2[[#This Row],[T2DP25]]</f>
        <v>3172</v>
      </c>
      <c r="PZ72" s="15">
        <f>Sug0.2[[#This Row],[T2DP26]]</f>
        <v>3232</v>
      </c>
      <c r="QA72" s="15">
        <f>Sug0.2[[#This Row],[T2DP27]]</f>
        <v>3255</v>
      </c>
      <c r="QB72" s="15">
        <f>Sug0.5[[#This Row],[T2DP2]]</f>
        <v>2113</v>
      </c>
      <c r="QC72" s="15">
        <f>Sug0.5[[#This Row],[T2DP3]]</f>
        <v>2139</v>
      </c>
      <c r="QD72" s="15">
        <f>Sug0.5[[#This Row],[T2DP4]]</f>
        <v>2183</v>
      </c>
      <c r="QE72" s="15">
        <f>Sug0.5[[#This Row],[T2DP5]]</f>
        <v>2247</v>
      </c>
      <c r="QF72" s="15">
        <f>Sug0.5[[#This Row],[T2DP6]]</f>
        <v>2290</v>
      </c>
      <c r="QG72" s="15">
        <f>Sug0.5[[#This Row],[T2DP7]]</f>
        <v>2318</v>
      </c>
      <c r="QH72" s="15">
        <f>Sug0.5[[#This Row],[T2DP8]]</f>
        <v>2361</v>
      </c>
      <c r="QI72" s="15">
        <f>Sug0.5[[#This Row],[T2DP9]]</f>
        <v>2407</v>
      </c>
      <c r="QJ72" s="15">
        <f>Sug0.5[[#This Row],[T2DP10]]</f>
        <v>2452</v>
      </c>
      <c r="QK72" s="15">
        <f>Sug0.5[[#This Row],[T2DP11]]</f>
        <v>2454</v>
      </c>
      <c r="QL72" s="15">
        <f>Sug0.5[[#This Row],[T2DP12]]</f>
        <v>2528</v>
      </c>
      <c r="QM72" s="15">
        <f>Sug0.5[[#This Row],[T2DP13]]</f>
        <v>2572</v>
      </c>
      <c r="QN72" s="15">
        <f>Sug0.5[[#This Row],[T2DP14]]</f>
        <v>2584</v>
      </c>
      <c r="QO72" s="15">
        <f>Sug0.5[[#This Row],[T2DP15]]</f>
        <v>2639</v>
      </c>
      <c r="QP72" s="15">
        <f>Sug0.5[[#This Row],[T2DP16]]</f>
        <v>2686</v>
      </c>
      <c r="QQ72" s="15">
        <f>Sug0.5[[#This Row],[T2DP17]]</f>
        <v>2725</v>
      </c>
      <c r="QR72" s="15">
        <f>Sug0.5[[#This Row],[T2DP18]]</f>
        <v>2766</v>
      </c>
      <c r="QS72" s="15">
        <f>Sug0.5[[#This Row],[T2DP19]]</f>
        <v>2801</v>
      </c>
      <c r="QT72" s="15">
        <f>Sug0.5[[#This Row],[T2DP20]]</f>
        <v>2852</v>
      </c>
      <c r="QU72" s="15">
        <f>Sug0.5[[#This Row],[T2DP21]]</f>
        <v>2907</v>
      </c>
      <c r="QV72" s="15">
        <f>Sug0.5[[#This Row],[T2DP22]]</f>
        <v>2954</v>
      </c>
      <c r="QW72" s="15">
        <f>Sug0.5[[#This Row],[T2DP23]]</f>
        <v>3001</v>
      </c>
      <c r="QX72" s="15">
        <f>Sug0.5[[#This Row],[T2DP24]]</f>
        <v>3070</v>
      </c>
      <c r="QY72" s="15">
        <f>Sug0.5[[#This Row],[T2DP25]]</f>
        <v>3082</v>
      </c>
      <c r="QZ72" s="15">
        <f>Sug0.5[[#This Row],[T2DP26]]</f>
        <v>3135</v>
      </c>
      <c r="RA72" s="15">
        <f>Sug0.5[[#This Row],[T2DP27]]</f>
        <v>3162</v>
      </c>
      <c r="RB72" s="15">
        <f>Reg[[#This Row],[OVEP2]]</f>
        <v>7497</v>
      </c>
      <c r="RC72" s="15">
        <f>Reg[[#This Row],[OVEP3]]</f>
        <v>8149</v>
      </c>
      <c r="RD72" s="15">
        <f>Reg[[#This Row],[OVEP4]]</f>
        <v>8520</v>
      </c>
      <c r="RE72" s="15">
        <f>Reg[[#This Row],[OVEP5]]</f>
        <v>8798</v>
      </c>
      <c r="RF72" s="15">
        <f>Reg[[#This Row],[OVEP6]]</f>
        <v>9026</v>
      </c>
      <c r="RG72" s="15">
        <f>Reg[[#This Row],[OVEP7]]</f>
        <v>9168</v>
      </c>
      <c r="RH72" s="15">
        <f>Reg[[#This Row],[OVEP8]]</f>
        <v>9249</v>
      </c>
      <c r="RI72" s="15">
        <f>Reg[[#This Row],[OVEP9]]</f>
        <v>9336</v>
      </c>
      <c r="RJ72" s="15">
        <f>Reg[[#This Row],[OVEP10]]</f>
        <v>9361</v>
      </c>
      <c r="RK72" s="15">
        <f>Reg[[#This Row],[OVEP11]]</f>
        <v>9405</v>
      </c>
      <c r="RL72" s="15">
        <f>Reg[[#This Row],[OVEP12]]</f>
        <v>9383</v>
      </c>
      <c r="RM72" s="15">
        <f>Reg[[#This Row],[OVEP13]]</f>
        <v>9402</v>
      </c>
      <c r="RN72" s="15">
        <f>Reg[[#This Row],[OVEP14]]</f>
        <v>9403</v>
      </c>
      <c r="RO72" s="15">
        <f>Reg[[#This Row],[OVEP15]]</f>
        <v>9449</v>
      </c>
      <c r="RP72" s="15">
        <f>Reg[[#This Row],[OVEP16]]</f>
        <v>9507</v>
      </c>
      <c r="RQ72" s="15">
        <f>Reg[[#This Row],[OVEP17]]</f>
        <v>9511</v>
      </c>
      <c r="RR72" s="15">
        <f>Reg[[#This Row],[OVEP18]]</f>
        <v>9494</v>
      </c>
      <c r="RS72" s="15">
        <f>Reg[[#This Row],[OVEP19]]</f>
        <v>9554</v>
      </c>
      <c r="RT72" s="15">
        <f>Reg[[#This Row],[OVEP20]]</f>
        <v>9657</v>
      </c>
      <c r="RU72" s="15">
        <f>Reg[[#This Row],[OVEP21]]</f>
        <v>9686</v>
      </c>
      <c r="RV72" s="15">
        <f>Reg[[#This Row],[OVEP22]]</f>
        <v>9674</v>
      </c>
      <c r="RW72" s="15">
        <f>Reg[[#This Row],[OVEP23]]</f>
        <v>9675</v>
      </c>
      <c r="RX72" s="15">
        <f>Reg[[#This Row],[OVEP24]]</f>
        <v>9717</v>
      </c>
      <c r="RY72" s="15">
        <f>Reg[[#This Row],[OVEP25]]</f>
        <v>9715</v>
      </c>
      <c r="RZ72" s="15">
        <f>Reg[[#This Row],[OVEP26]]</f>
        <v>9738</v>
      </c>
      <c r="SA72" s="15">
        <f>Reg[[#This Row],[OVEP27]]</f>
        <v>9724</v>
      </c>
      <c r="SB72" s="15">
        <f>Sug0.2[[#This Row],[OVEP2]]</f>
        <v>7497</v>
      </c>
      <c r="SC72" s="15">
        <f>Sug0.2[[#This Row],[OVEP3]]</f>
        <v>8080</v>
      </c>
      <c r="SD72" s="15">
        <f>Sug0.2[[#This Row],[OVEP4]]</f>
        <v>8429</v>
      </c>
      <c r="SE72" s="15">
        <f>Sug0.2[[#This Row],[OVEP5]]</f>
        <v>8705</v>
      </c>
      <c r="SF72" s="15">
        <f>Sug0.2[[#This Row],[OVEP6]]</f>
        <v>8940</v>
      </c>
      <c r="SG72" s="15">
        <f>Sug0.2[[#This Row],[OVEP7]]</f>
        <v>9090</v>
      </c>
      <c r="SH72" s="15">
        <f>Sug0.2[[#This Row],[OVEP8]]</f>
        <v>9201</v>
      </c>
      <c r="SI72" s="15">
        <f>Sug0.2[[#This Row],[OVEP9]]</f>
        <v>9306</v>
      </c>
      <c r="SJ72" s="15">
        <f>Sug0.2[[#This Row],[OVEP10]]</f>
        <v>9333</v>
      </c>
      <c r="SK72" s="15">
        <f>Sug0.2[[#This Row],[OVEP11]]</f>
        <v>9390</v>
      </c>
      <c r="SL72" s="15">
        <f>Sug0.2[[#This Row],[OVEP12]]</f>
        <v>9404</v>
      </c>
      <c r="SM72" s="15">
        <f>Sug0.2[[#This Row],[OVEP13]]</f>
        <v>9428</v>
      </c>
      <c r="SN72" s="15">
        <f>Sug0.2[[#This Row],[OVEP14]]</f>
        <v>9432</v>
      </c>
      <c r="SO72" s="15">
        <f>Sug0.2[[#This Row],[OVEP15]]</f>
        <v>9498</v>
      </c>
      <c r="SP72" s="15">
        <f>Sug0.2[[#This Row],[OVEP16]]</f>
        <v>9560</v>
      </c>
      <c r="SQ72" s="15">
        <f>Sug0.2[[#This Row],[OVEP17]]</f>
        <v>9574</v>
      </c>
      <c r="SR72" s="15">
        <f>Sug0.2[[#This Row],[OVEP18]]</f>
        <v>9575</v>
      </c>
      <c r="SS72" s="15">
        <f>Sug0.2[[#This Row],[OVEP19]]</f>
        <v>9638</v>
      </c>
      <c r="ST72" s="15">
        <f>Sug0.2[[#This Row],[OVEP20]]</f>
        <v>9732</v>
      </c>
      <c r="SU72" s="15">
        <f>Sug0.2[[#This Row],[OVEP21]]</f>
        <v>9755</v>
      </c>
      <c r="SV72" s="15">
        <f>Sug0.2[[#This Row],[OVEP22]]</f>
        <v>9744</v>
      </c>
      <c r="SW72" s="15">
        <f>Sug0.2[[#This Row],[OVEP23]]</f>
        <v>9749</v>
      </c>
      <c r="SX72" s="15">
        <f>Sug0.2[[#This Row],[OVEP24]]</f>
        <v>9827</v>
      </c>
      <c r="SY72" s="15">
        <f>Sug0.2[[#This Row],[OVEP25]]</f>
        <v>9832</v>
      </c>
      <c r="SZ72" s="15">
        <f>Sug0.2[[#This Row],[OVEP26]]</f>
        <v>9860</v>
      </c>
      <c r="TA72" s="15">
        <f>Sug0.2[[#This Row],[OVEP27]]</f>
        <v>9864</v>
      </c>
      <c r="TB72" s="15">
        <f>Sug0.5[[#This Row],[OVEP2]]</f>
        <v>7497</v>
      </c>
      <c r="TC72" s="15">
        <f>Sug0.5[[#This Row],[OVEP3]]</f>
        <v>7962</v>
      </c>
      <c r="TD72" s="15">
        <f>Sug0.5[[#This Row],[OVEP4]]</f>
        <v>8287</v>
      </c>
      <c r="TE72" s="15">
        <f>Sug0.5[[#This Row],[OVEP5]]</f>
        <v>8530</v>
      </c>
      <c r="TF72" s="15">
        <f>Sug0.5[[#This Row],[OVEP6]]</f>
        <v>8760</v>
      </c>
      <c r="TG72" s="15">
        <f>Sug0.5[[#This Row],[OVEP7]]</f>
        <v>8938</v>
      </c>
      <c r="TH72" s="15">
        <f>Sug0.5[[#This Row],[OVEP8]]</f>
        <v>9082</v>
      </c>
      <c r="TI72" s="15">
        <f>Sug0.5[[#This Row],[OVEP9]]</f>
        <v>9193</v>
      </c>
      <c r="TJ72" s="15">
        <f>Sug0.5[[#This Row],[OVEP10]]</f>
        <v>9257</v>
      </c>
      <c r="TK72" s="15">
        <f>Sug0.5[[#This Row],[OVEP11]]</f>
        <v>9318</v>
      </c>
      <c r="TL72" s="15">
        <f>Sug0.5[[#This Row],[OVEP12]]</f>
        <v>9379</v>
      </c>
      <c r="TM72" s="15">
        <f>Sug0.5[[#This Row],[OVEP13]]</f>
        <v>9433</v>
      </c>
      <c r="TN72" s="15">
        <f>Sug0.5[[#This Row],[OVEP14]]</f>
        <v>9441</v>
      </c>
      <c r="TO72" s="15">
        <f>Sug0.5[[#This Row],[OVEP15]]</f>
        <v>9506</v>
      </c>
      <c r="TP72" s="15">
        <f>Sug0.5[[#This Row],[OVEP16]]</f>
        <v>9620</v>
      </c>
      <c r="TQ72" s="15">
        <f>Sug0.5[[#This Row],[OVEP17]]</f>
        <v>9647</v>
      </c>
      <c r="TR72" s="15">
        <f>Sug0.5[[#This Row],[OVEP18]]</f>
        <v>9648</v>
      </c>
      <c r="TS72" s="15">
        <f>Sug0.5[[#This Row],[OVEP19]]</f>
        <v>9738</v>
      </c>
      <c r="TT72" s="15">
        <f>Sug0.5[[#This Row],[OVEP20]]</f>
        <v>9832</v>
      </c>
      <c r="TU72" s="15">
        <f>Sug0.5[[#This Row],[OVEP21]]</f>
        <v>9854</v>
      </c>
      <c r="TV72" s="15">
        <f>Sug0.5[[#This Row],[OVEP22]]</f>
        <v>9875</v>
      </c>
      <c r="TW72" s="15">
        <f>Sug0.5[[#This Row],[OVEP23]]</f>
        <v>9884</v>
      </c>
      <c r="TX72" s="15">
        <f>Sug0.5[[#This Row],[OVEP24]]</f>
        <v>9979</v>
      </c>
      <c r="TY72" s="15">
        <f>Sug0.5[[#This Row],[OVEP25]]</f>
        <v>10012</v>
      </c>
      <c r="TZ72" s="15">
        <f>Sug0.5[[#This Row],[OVEP26]]</f>
        <v>10052</v>
      </c>
      <c r="UA72" s="15">
        <f>Sug0.5[[#This Row],[OVEP27]]</f>
        <v>10073</v>
      </c>
      <c r="UB72" s="15">
        <f>Reg[[#This Row],[OBEP2]]</f>
        <v>8368</v>
      </c>
      <c r="UC72" s="15">
        <f>Reg[[#This Row],[OBEP3]]</f>
        <v>8480</v>
      </c>
      <c r="UD72" s="15">
        <f>Reg[[#This Row],[OBEP4]]</f>
        <v>8572</v>
      </c>
      <c r="UE72" s="15">
        <f>Reg[[#This Row],[OBEP5]]</f>
        <v>8643</v>
      </c>
      <c r="UF72" s="15">
        <f>Reg[[#This Row],[OBEP6]]</f>
        <v>8734</v>
      </c>
      <c r="UG72" s="15">
        <f>Reg[[#This Row],[OBEP7]]</f>
        <v>8866</v>
      </c>
      <c r="UH72" s="15">
        <f>Reg[[#This Row],[OBEP8]]</f>
        <v>8988</v>
      </c>
      <c r="UI72" s="15">
        <f>Reg[[#This Row],[OBEP9]]</f>
        <v>9074</v>
      </c>
      <c r="UJ72" s="15">
        <f>Reg[[#This Row],[OBEP10]]</f>
        <v>9157</v>
      </c>
      <c r="UK72" s="15">
        <f>Reg[[#This Row],[OBEP11]]</f>
        <v>9271</v>
      </c>
      <c r="UL72" s="15">
        <f>Reg[[#This Row],[OBEP12]]</f>
        <v>9402</v>
      </c>
      <c r="UM72" s="15">
        <f>Reg[[#This Row],[OBEP13]]</f>
        <v>9477</v>
      </c>
      <c r="UN72" s="15">
        <f>Reg[[#This Row],[OBEP14]]</f>
        <v>9545</v>
      </c>
      <c r="UO72" s="15">
        <f>Reg[[#This Row],[OBEP15]]</f>
        <v>9609</v>
      </c>
      <c r="UP72" s="15">
        <f>Reg[[#This Row],[OBEP16]]</f>
        <v>9663</v>
      </c>
      <c r="UQ72" s="15">
        <f>Reg[[#This Row],[OBEP17]]</f>
        <v>9746</v>
      </c>
      <c r="UR72" s="15">
        <f>Reg[[#This Row],[OBEP18]]</f>
        <v>9838</v>
      </c>
      <c r="US72" s="15">
        <f>Reg[[#This Row],[OBEP19]]</f>
        <v>9845</v>
      </c>
      <c r="UT72" s="15">
        <f>Reg[[#This Row],[OBEP20]]</f>
        <v>9850</v>
      </c>
      <c r="UU72" s="15">
        <f>Reg[[#This Row],[OBEP21]]</f>
        <v>9883</v>
      </c>
      <c r="UV72" s="15">
        <f>Reg[[#This Row],[OBEP22]]</f>
        <v>9959</v>
      </c>
      <c r="UW72" s="15">
        <f>Reg[[#This Row],[OBEP23]]</f>
        <v>10028</v>
      </c>
      <c r="UX72" s="15">
        <f>Reg[[#This Row],[OBEP24]]</f>
        <v>10103</v>
      </c>
      <c r="UY72" s="15">
        <f>Reg[[#This Row],[OBEP25]]</f>
        <v>10169</v>
      </c>
      <c r="UZ72" s="15">
        <f>Reg[[#This Row],[OBEP26]]</f>
        <v>10259</v>
      </c>
      <c r="VA72" s="15">
        <f>Reg[[#This Row],[OBEP27]]</f>
        <v>10306</v>
      </c>
      <c r="VB72" s="15">
        <f>Sug0.2[[#This Row],[OBEP2]]</f>
        <v>8368</v>
      </c>
      <c r="VC72" s="15">
        <f>Sug0.2[[#This Row],[OBEP3]]</f>
        <v>8451</v>
      </c>
      <c r="VD72" s="15">
        <f>Sug0.2[[#This Row],[OBEP4]]</f>
        <v>8507</v>
      </c>
      <c r="VE72" s="15">
        <f>Sug0.2[[#This Row],[OBEP5]]</f>
        <v>8543</v>
      </c>
      <c r="VF72" s="15">
        <f>Sug0.2[[#This Row],[OBEP6]]</f>
        <v>8602</v>
      </c>
      <c r="VG72" s="15">
        <f>Sug0.2[[#This Row],[OBEP7]]</f>
        <v>8723</v>
      </c>
      <c r="VH72" s="15">
        <f>Sug0.2[[#This Row],[OBEP8]]</f>
        <v>8812</v>
      </c>
      <c r="VI72" s="15">
        <f>Sug0.2[[#This Row],[OBEP9]]</f>
        <v>8871</v>
      </c>
      <c r="VJ72" s="15">
        <f>Sug0.2[[#This Row],[OBEP10]]</f>
        <v>8934</v>
      </c>
      <c r="VK72" s="15">
        <f>Sug0.2[[#This Row],[OBEP11]]</f>
        <v>9030</v>
      </c>
      <c r="VL72" s="15">
        <f>Sug0.2[[#This Row],[OBEP12]]</f>
        <v>9136</v>
      </c>
      <c r="VM72" s="15">
        <f>Sug0.2[[#This Row],[OBEP13]]</f>
        <v>9192</v>
      </c>
      <c r="VN72" s="15">
        <f>Sug0.2[[#This Row],[OBEP14]]</f>
        <v>9250</v>
      </c>
      <c r="VO72" s="15">
        <f>Sug0.2[[#This Row],[OBEP15]]</f>
        <v>9297</v>
      </c>
      <c r="VP72" s="15">
        <f>Sug0.2[[#This Row],[OBEP16]]</f>
        <v>9336</v>
      </c>
      <c r="VQ72" s="15">
        <f>Sug0.2[[#This Row],[OBEP17]]</f>
        <v>9412</v>
      </c>
      <c r="VR72" s="15">
        <f>Sug0.2[[#This Row],[OBEP18]]</f>
        <v>9483</v>
      </c>
      <c r="VS72" s="15">
        <f>Sug0.2[[#This Row],[OBEP19]]</f>
        <v>9475</v>
      </c>
      <c r="VT72" s="15">
        <f>Sug0.2[[#This Row],[OBEP20]]</f>
        <v>9481</v>
      </c>
      <c r="VU72" s="15">
        <f>Sug0.2[[#This Row],[OBEP21]]</f>
        <v>9509</v>
      </c>
      <c r="VV72" s="15">
        <f>Sug0.2[[#This Row],[OBEP22]]</f>
        <v>9579</v>
      </c>
      <c r="VW72" s="15">
        <f>Sug0.2[[#This Row],[OBEP23]]</f>
        <v>9639</v>
      </c>
      <c r="VX72" s="15">
        <f>Sug0.2[[#This Row],[OBEP24]]</f>
        <v>9693</v>
      </c>
      <c r="VY72" s="15">
        <f>Sug0.2[[#This Row],[OBEP25]]</f>
        <v>9748</v>
      </c>
      <c r="VZ72" s="15">
        <f>Sug0.2[[#This Row],[OBEP26]]</f>
        <v>9832</v>
      </c>
      <c r="WA72" s="15">
        <f>Sug0.2[[#This Row],[OBEP27]]</f>
        <v>9865</v>
      </c>
      <c r="WB72" s="15">
        <f>Sug0.5[[#This Row],[OBEP2]]</f>
        <v>8368</v>
      </c>
      <c r="WC72" s="15">
        <f>Sug0.5[[#This Row],[OBEP3]]</f>
        <v>8395</v>
      </c>
      <c r="WD72" s="15">
        <f>Sug0.5[[#This Row],[OBEP4]]</f>
        <v>8377</v>
      </c>
      <c r="WE72" s="15">
        <f>Sug0.5[[#This Row],[OBEP5]]</f>
        <v>8365</v>
      </c>
      <c r="WF72" s="15">
        <f>Sug0.5[[#This Row],[OBEP6]]</f>
        <v>8363</v>
      </c>
      <c r="WG72" s="15">
        <f>Sug0.5[[#This Row],[OBEP7]]</f>
        <v>8437</v>
      </c>
      <c r="WH72" s="15">
        <f>Sug0.5[[#This Row],[OBEP8]]</f>
        <v>8460</v>
      </c>
      <c r="WI72" s="15">
        <f>Sug0.5[[#This Row],[OBEP9]]</f>
        <v>8490</v>
      </c>
      <c r="WJ72" s="15">
        <f>Sug0.5[[#This Row],[OBEP10]]</f>
        <v>8516</v>
      </c>
      <c r="WK72" s="15">
        <f>Sug0.5[[#This Row],[OBEP11]]</f>
        <v>8575</v>
      </c>
      <c r="WL72" s="15">
        <f>Sug0.5[[#This Row],[OBEP12]]</f>
        <v>8637</v>
      </c>
      <c r="WM72" s="15">
        <f>Sug0.5[[#This Row],[OBEP13]]</f>
        <v>8651</v>
      </c>
      <c r="WN72" s="15">
        <f>Sug0.5[[#This Row],[OBEP14]]</f>
        <v>8681</v>
      </c>
      <c r="WO72" s="15">
        <f>Sug0.5[[#This Row],[OBEP15]]</f>
        <v>8713</v>
      </c>
      <c r="WP72" s="15">
        <f>Sug0.5[[#This Row],[OBEP16]]</f>
        <v>8698</v>
      </c>
      <c r="WQ72" s="15">
        <f>Sug0.5[[#This Row],[OBEP17]]</f>
        <v>8754</v>
      </c>
      <c r="WR72" s="15">
        <f>Sug0.5[[#This Row],[OBEP18]]</f>
        <v>8804</v>
      </c>
      <c r="WS72" s="15">
        <f>Sug0.5[[#This Row],[OBEP19]]</f>
        <v>8768</v>
      </c>
      <c r="WT72" s="15">
        <f>Sug0.5[[#This Row],[OBEP20]]</f>
        <v>8763</v>
      </c>
      <c r="WU72" s="15">
        <f>Sug0.5[[#This Row],[OBEP21]]</f>
        <v>8780</v>
      </c>
      <c r="WV72" s="15">
        <f>Sug0.5[[#This Row],[OBEP22]]</f>
        <v>8812</v>
      </c>
      <c r="WW72" s="15">
        <f>Sug0.5[[#This Row],[OBEP23]]</f>
        <v>8869</v>
      </c>
      <c r="WX72" s="15">
        <f>Sug0.5[[#This Row],[OBEP24]]</f>
        <v>8908</v>
      </c>
      <c r="WY72" s="15">
        <f>Sug0.5[[#This Row],[OBEP25]]</f>
        <v>8945</v>
      </c>
      <c r="WZ72" s="15">
        <f>Sug0.5[[#This Row],[OBEP26]]</f>
        <v>9014</v>
      </c>
      <c r="XA72" s="15">
        <f>Sug0.5[[#This Row],[OBEP27]]</f>
        <v>9032</v>
      </c>
    </row>
    <row r="73" spans="2:625" x14ac:dyDescent="0.25">
      <c r="B73" s="11">
        <f>Reg[[#This Row],[STEP2]]</f>
        <v>6224</v>
      </c>
      <c r="C73" s="11">
        <f>Reg[[#This Row],[STEP3]]</f>
        <v>6373</v>
      </c>
      <c r="D73" s="11">
        <f>Reg[[#This Row],[STEP4]]</f>
        <v>6525</v>
      </c>
      <c r="E73" s="11">
        <f>Reg[[#This Row],[STEP5]]</f>
        <v>6659</v>
      </c>
      <c r="F73" s="11">
        <f>Reg[[#This Row],[STEP6]]</f>
        <v>6722</v>
      </c>
      <c r="G73" s="11">
        <f>Reg[[#This Row],[STEP7]]</f>
        <v>6783</v>
      </c>
      <c r="H73" s="11">
        <f>Reg[[#This Row],[STEP8]]</f>
        <v>6860</v>
      </c>
      <c r="I73" s="11">
        <f>Reg[[#This Row],[STEP9]]</f>
        <v>6957</v>
      </c>
      <c r="J73" s="11">
        <f>Reg[[#This Row],[STEP10]]</f>
        <v>6988</v>
      </c>
      <c r="K73" s="11">
        <f>Reg[[#This Row],[STEP11]]</f>
        <v>7060</v>
      </c>
      <c r="L73" s="11">
        <f>Reg[[#This Row],[STEP12]]</f>
        <v>7096</v>
      </c>
      <c r="M73" s="11">
        <f>Reg[[#This Row],[STEP13]]</f>
        <v>7096</v>
      </c>
      <c r="N73" s="11">
        <f>Reg[[#This Row],[STEP14]]</f>
        <v>7090</v>
      </c>
      <c r="O73" s="11">
        <f>Reg[[#This Row],[STEP15]]</f>
        <v>7113</v>
      </c>
      <c r="P73" s="11">
        <f>Reg[[#This Row],[STEP16]]</f>
        <v>7139</v>
      </c>
      <c r="Q73" s="11">
        <f>Reg[[#This Row],[STEP17]]</f>
        <v>7158</v>
      </c>
      <c r="R73" s="11">
        <f>Reg[[#This Row],[STEP18]]</f>
        <v>7193</v>
      </c>
      <c r="S73" s="11">
        <f>Reg[[#This Row],[STEP19]]</f>
        <v>7113</v>
      </c>
      <c r="T73" s="11">
        <f>Reg[[#This Row],[STEP20]]</f>
        <v>7080</v>
      </c>
      <c r="U73" s="11">
        <f>Reg[[#This Row],[STEP21]]</f>
        <v>7035</v>
      </c>
      <c r="V73" s="11">
        <f>Reg[[#This Row],[STEP22]]</f>
        <v>7007</v>
      </c>
      <c r="W73" s="11">
        <f>Reg[[#This Row],[STEP23]]</f>
        <v>6993</v>
      </c>
      <c r="X73" s="11">
        <f>Reg[[#This Row],[STEP24]]</f>
        <v>6954</v>
      </c>
      <c r="Y73" s="11">
        <f>Reg[[#This Row],[STEP25]]</f>
        <v>6928</v>
      </c>
      <c r="Z73" s="11">
        <f>Reg[[#This Row],[STEP26]]</f>
        <v>6926</v>
      </c>
      <c r="AA73" s="11">
        <f>Reg[[#This Row],[STEP27]]</f>
        <v>6919</v>
      </c>
      <c r="AB73" s="11">
        <f>Sug0.2[[#This Row],[STEP2]]</f>
        <v>6224</v>
      </c>
      <c r="AC73" s="11">
        <f>Sug0.2[[#This Row],[STEP3]]</f>
        <v>6358</v>
      </c>
      <c r="AD73" s="11">
        <f>Sug0.2[[#This Row],[STEP4]]</f>
        <v>6490</v>
      </c>
      <c r="AE73" s="11">
        <f>Sug0.2[[#This Row],[STEP5]]</f>
        <v>6617</v>
      </c>
      <c r="AF73" s="11">
        <f>Sug0.2[[#This Row],[STEP6]]</f>
        <v>6672</v>
      </c>
      <c r="AG73" s="11">
        <f>Sug0.2[[#This Row],[STEP7]]</f>
        <v>6730</v>
      </c>
      <c r="AH73" s="11">
        <f>Sug0.2[[#This Row],[STEP8]]</f>
        <v>6800</v>
      </c>
      <c r="AI73" s="11">
        <f>Sug0.2[[#This Row],[STEP9]]</f>
        <v>6898</v>
      </c>
      <c r="AJ73" s="11">
        <f>Sug0.2[[#This Row],[STEP10]]</f>
        <v>6927</v>
      </c>
      <c r="AK73" s="11">
        <f>Sug0.2[[#This Row],[STEP11]]</f>
        <v>6978</v>
      </c>
      <c r="AL73" s="11">
        <f>Sug0.2[[#This Row],[STEP12]]</f>
        <v>7001</v>
      </c>
      <c r="AM73" s="11">
        <f>Sug0.2[[#This Row],[STEP13]]</f>
        <v>7004</v>
      </c>
      <c r="AN73" s="11">
        <f>Sug0.2[[#This Row],[STEP14]]</f>
        <v>7011</v>
      </c>
      <c r="AO73" s="11">
        <f>Sug0.2[[#This Row],[STEP15]]</f>
        <v>7034</v>
      </c>
      <c r="AP73" s="11">
        <f>Sug0.2[[#This Row],[STEP16]]</f>
        <v>7069</v>
      </c>
      <c r="AQ73" s="11">
        <f>Sug0.2[[#This Row],[STEP17]]</f>
        <v>7094</v>
      </c>
      <c r="AR73" s="11">
        <f>Sug0.2[[#This Row],[STEP18]]</f>
        <v>7125</v>
      </c>
      <c r="AS73" s="11">
        <f>Sug0.2[[#This Row],[STEP19]]</f>
        <v>7033</v>
      </c>
      <c r="AT73" s="11">
        <f>Sug0.2[[#This Row],[STEP20]]</f>
        <v>7013</v>
      </c>
      <c r="AU73" s="11">
        <f>Sug0.2[[#This Row],[STEP21]]</f>
        <v>6967</v>
      </c>
      <c r="AV73" s="11">
        <f>Sug0.2[[#This Row],[STEP22]]</f>
        <v>6931</v>
      </c>
      <c r="AW73" s="11">
        <f>Sug0.2[[#This Row],[STEP23]]</f>
        <v>6927</v>
      </c>
      <c r="AX73" s="11">
        <f>Sug0.2[[#This Row],[STEP24]]</f>
        <v>6897</v>
      </c>
      <c r="AY73" s="11">
        <f>Sug0.2[[#This Row],[STEP25]]</f>
        <v>6880</v>
      </c>
      <c r="AZ73" s="11">
        <f>Sug0.2[[#This Row],[STEP26]]</f>
        <v>6900</v>
      </c>
      <c r="BA73" s="11">
        <f>Sug0.2[[#This Row],[STEP27]]</f>
        <v>6906</v>
      </c>
      <c r="BB73" s="11">
        <f>Sug0.5[[#This Row],[STEP2]]</f>
        <v>6224</v>
      </c>
      <c r="BC73" s="11">
        <f>Sug0.5[[#This Row],[STEP3]]</f>
        <v>6334</v>
      </c>
      <c r="BD73" s="11">
        <f>Sug0.5[[#This Row],[STEP4]]</f>
        <v>6443</v>
      </c>
      <c r="BE73" s="11">
        <f>Sug0.5[[#This Row],[STEP5]]</f>
        <v>6542</v>
      </c>
      <c r="BF73" s="11">
        <f>Sug0.5[[#This Row],[STEP6]]</f>
        <v>6572</v>
      </c>
      <c r="BG73" s="11">
        <f>Sug0.5[[#This Row],[STEP7]]</f>
        <v>6617</v>
      </c>
      <c r="BH73" s="11">
        <f>Sug0.5[[#This Row],[STEP8]]</f>
        <v>6653</v>
      </c>
      <c r="BI73" s="11">
        <f>Sug0.5[[#This Row],[STEP9]]</f>
        <v>6744</v>
      </c>
      <c r="BJ73" s="11">
        <f>Sug0.5[[#This Row],[STEP10]]</f>
        <v>6760</v>
      </c>
      <c r="BK73" s="11">
        <f>Sug0.5[[#This Row],[STEP11]]</f>
        <v>6801</v>
      </c>
      <c r="BL73" s="11">
        <f>Sug0.5[[#This Row],[STEP12]]</f>
        <v>6839</v>
      </c>
      <c r="BM73" s="11">
        <f>Sug0.5[[#This Row],[STEP13]]</f>
        <v>6856</v>
      </c>
      <c r="BN73" s="11">
        <f>Sug0.5[[#This Row],[STEP14]]</f>
        <v>6871</v>
      </c>
      <c r="BO73" s="11">
        <f>Sug0.5[[#This Row],[STEP15]]</f>
        <v>6879</v>
      </c>
      <c r="BP73" s="11">
        <f>Sug0.5[[#This Row],[STEP16]]</f>
        <v>6921</v>
      </c>
      <c r="BQ73" s="11">
        <f>Sug0.5[[#This Row],[STEP17]]</f>
        <v>6960</v>
      </c>
      <c r="BR73" s="11">
        <f>Sug0.5[[#This Row],[STEP18]]</f>
        <v>7011</v>
      </c>
      <c r="BS73" s="11">
        <f>Sug0.5[[#This Row],[STEP19]]</f>
        <v>6904</v>
      </c>
      <c r="BT73" s="11">
        <f>Sug0.5[[#This Row],[STEP20]]</f>
        <v>6875</v>
      </c>
      <c r="BU73" s="11">
        <f>Sug0.5[[#This Row],[STEP21]]</f>
        <v>6817</v>
      </c>
      <c r="BV73" s="11">
        <f>Sug0.5[[#This Row],[STEP22]]</f>
        <v>6777</v>
      </c>
      <c r="BW73" s="11">
        <f>Sug0.5[[#This Row],[STEP23]]</f>
        <v>6765</v>
      </c>
      <c r="BX73" s="11">
        <f>Sug0.5[[#This Row],[STEP24]]</f>
        <v>6738</v>
      </c>
      <c r="BY73" s="11">
        <f>Sug0.5[[#This Row],[STEP25]]</f>
        <v>6727</v>
      </c>
      <c r="BZ73" s="11">
        <f>Sug0.5[[#This Row],[STEP26]]</f>
        <v>6730</v>
      </c>
      <c r="CA73" s="11">
        <f>Sug0.5[[#This Row],[STEP27]]</f>
        <v>6738</v>
      </c>
      <c r="CB73" s="11">
        <f>Reg[[#This Row],[NASP2]]</f>
        <v>705</v>
      </c>
      <c r="CC73" s="11">
        <f>Reg[[#This Row],[NASP3]]</f>
        <v>907</v>
      </c>
      <c r="CD73" s="11">
        <f>Reg[[#This Row],[NASP4]]</f>
        <v>1101</v>
      </c>
      <c r="CE73" s="11">
        <f>Reg[[#This Row],[NASP5]]</f>
        <v>1272</v>
      </c>
      <c r="CF73" s="11">
        <f>Reg[[#This Row],[NASP6]]</f>
        <v>1429</v>
      </c>
      <c r="CG73" s="11">
        <f>Reg[[#This Row],[NASP7]]</f>
        <v>1634</v>
      </c>
      <c r="CH73" s="11">
        <f>Reg[[#This Row],[NASP8]]</f>
        <v>1799</v>
      </c>
      <c r="CI73" s="11">
        <f>Reg[[#This Row],[NASP9]]</f>
        <v>1968</v>
      </c>
      <c r="CJ73" s="11">
        <f>Reg[[#This Row],[NASP10]]</f>
        <v>2152</v>
      </c>
      <c r="CK73" s="11">
        <f>Reg[[#This Row],[NASP11]]</f>
        <v>2264</v>
      </c>
      <c r="CL73" s="11">
        <f>Reg[[#This Row],[NASP12]]</f>
        <v>2421</v>
      </c>
      <c r="CM73" s="11">
        <f>Reg[[#This Row],[NASP13]]</f>
        <v>2595</v>
      </c>
      <c r="CN73" s="11">
        <f>Reg[[#This Row],[NASP14]]</f>
        <v>2711</v>
      </c>
      <c r="CO73" s="11">
        <f>Reg[[#This Row],[NASP15]]</f>
        <v>2814</v>
      </c>
      <c r="CP73" s="11">
        <f>Reg[[#This Row],[NASP16]]</f>
        <v>2919</v>
      </c>
      <c r="CQ73" s="11">
        <f>Reg[[#This Row],[NASP17]]</f>
        <v>3017</v>
      </c>
      <c r="CR73" s="11">
        <f>Reg[[#This Row],[NASP18]]</f>
        <v>3121</v>
      </c>
      <c r="CS73" s="11">
        <f>Reg[[#This Row],[NASP19]]</f>
        <v>3199</v>
      </c>
      <c r="CT73" s="11">
        <f>Reg[[#This Row],[NASP20]]</f>
        <v>3282</v>
      </c>
      <c r="CU73" s="11">
        <f>Reg[[#This Row],[NASP21]]</f>
        <v>3337</v>
      </c>
      <c r="CV73" s="11">
        <f>Reg[[#This Row],[NASP22]]</f>
        <v>3364</v>
      </c>
      <c r="CW73" s="11">
        <f>Reg[[#This Row],[NASP23]]</f>
        <v>3388</v>
      </c>
      <c r="CX73" s="11">
        <f>Reg[[#This Row],[NASP24]]</f>
        <v>3474</v>
      </c>
      <c r="CY73" s="11">
        <f>Reg[[#This Row],[NASP25]]</f>
        <v>3529</v>
      </c>
      <c r="CZ73" s="11">
        <f>Reg[[#This Row],[NASP26]]</f>
        <v>3527</v>
      </c>
      <c r="DA73" s="11">
        <f>Reg[[#This Row],[NASP27]]</f>
        <v>3529</v>
      </c>
      <c r="DB73" s="11">
        <f>Sug0.2[[#This Row],[NASP2]]</f>
        <v>705</v>
      </c>
      <c r="DC73" s="11">
        <f>Sug0.2[[#This Row],[NASP3]]</f>
        <v>894</v>
      </c>
      <c r="DD73" s="11">
        <f>Sug0.2[[#This Row],[NASP4]]</f>
        <v>1079</v>
      </c>
      <c r="DE73" s="11">
        <f>Sug0.2[[#This Row],[NASP5]]</f>
        <v>1238</v>
      </c>
      <c r="DF73" s="11">
        <f>Sug0.2[[#This Row],[NASP6]]</f>
        <v>1387</v>
      </c>
      <c r="DG73" s="11">
        <f>Sug0.2[[#This Row],[NASP7]]</f>
        <v>1567</v>
      </c>
      <c r="DH73" s="11">
        <f>Sug0.2[[#This Row],[NASP8]]</f>
        <v>1723</v>
      </c>
      <c r="DI73" s="11">
        <f>Sug0.2[[#This Row],[NASP9]]</f>
        <v>1872</v>
      </c>
      <c r="DJ73" s="11">
        <f>Sug0.2[[#This Row],[NASP10]]</f>
        <v>2042</v>
      </c>
      <c r="DK73" s="11">
        <f>Sug0.2[[#This Row],[NASP11]]</f>
        <v>2152</v>
      </c>
      <c r="DL73" s="11">
        <f>Sug0.2[[#This Row],[NASP12]]</f>
        <v>2305</v>
      </c>
      <c r="DM73" s="11">
        <f>Sug0.2[[#This Row],[NASP13]]</f>
        <v>2473</v>
      </c>
      <c r="DN73" s="11">
        <f>Sug0.2[[#This Row],[NASP14]]</f>
        <v>2577</v>
      </c>
      <c r="DO73" s="11">
        <f>Sug0.2[[#This Row],[NASP15]]</f>
        <v>2668</v>
      </c>
      <c r="DP73" s="11">
        <f>Sug0.2[[#This Row],[NASP16]]</f>
        <v>2765</v>
      </c>
      <c r="DQ73" s="11">
        <f>Sug0.2[[#This Row],[NASP17]]</f>
        <v>2858</v>
      </c>
      <c r="DR73" s="11">
        <f>Sug0.2[[#This Row],[NASP18]]</f>
        <v>2954</v>
      </c>
      <c r="DS73" s="11">
        <f>Sug0.2[[#This Row],[NASP19]]</f>
        <v>3037</v>
      </c>
      <c r="DT73" s="11">
        <f>Sug0.2[[#This Row],[NASP20]]</f>
        <v>3104</v>
      </c>
      <c r="DU73" s="11">
        <f>Sug0.2[[#This Row],[NASP21]]</f>
        <v>3155</v>
      </c>
      <c r="DV73" s="11">
        <f>Sug0.2[[#This Row],[NASP22]]</f>
        <v>3186</v>
      </c>
      <c r="DW73" s="11">
        <f>Sug0.2[[#This Row],[NASP23]]</f>
        <v>3202</v>
      </c>
      <c r="DX73" s="11">
        <f>Sug0.2[[#This Row],[NASP24]]</f>
        <v>3286</v>
      </c>
      <c r="DY73" s="11">
        <f>Sug0.2[[#This Row],[NASP25]]</f>
        <v>3331</v>
      </c>
      <c r="DZ73" s="11">
        <f>Sug0.2[[#This Row],[NASP26]]</f>
        <v>3322</v>
      </c>
      <c r="EA73" s="11">
        <f>Sug0.2[[#This Row],[NASP27]]</f>
        <v>3312</v>
      </c>
      <c r="EB73" s="15">
        <f>Sug0.5[[#This Row],[NASP2]]</f>
        <v>705</v>
      </c>
      <c r="EC73" s="15">
        <f>Sug0.5[[#This Row],[NASP3]]</f>
        <v>863</v>
      </c>
      <c r="ED73" s="15">
        <f>Sug0.5[[#This Row],[NASP4]]</f>
        <v>1014</v>
      </c>
      <c r="EE73" s="15">
        <f>Sug0.5[[#This Row],[NASP5]]</f>
        <v>1151</v>
      </c>
      <c r="EF73" s="15">
        <f>Sug0.5[[#This Row],[NASP6]]</f>
        <v>1273</v>
      </c>
      <c r="EG73" s="15">
        <f>Sug0.5[[#This Row],[NASP7]]</f>
        <v>1420</v>
      </c>
      <c r="EH73" s="15">
        <f>Sug0.5[[#This Row],[NASP8]]</f>
        <v>1552</v>
      </c>
      <c r="EI73" s="15">
        <f>Sug0.5[[#This Row],[NASP9]]</f>
        <v>1674</v>
      </c>
      <c r="EJ73" s="15">
        <f>Sug0.5[[#This Row],[NASP10]]</f>
        <v>1801</v>
      </c>
      <c r="EK73" s="15">
        <f>Sug0.5[[#This Row],[NASP11]]</f>
        <v>1902</v>
      </c>
      <c r="EL73" s="15">
        <f>Sug0.5[[#This Row],[NASP12]]</f>
        <v>2020</v>
      </c>
      <c r="EM73" s="15">
        <f>Sug0.5[[#This Row],[NASP13]]</f>
        <v>2158</v>
      </c>
      <c r="EN73" s="15">
        <f>Sug0.5[[#This Row],[NASP14]]</f>
        <v>2247</v>
      </c>
      <c r="EO73" s="15">
        <f>Sug0.5[[#This Row],[NASP15]]</f>
        <v>2330</v>
      </c>
      <c r="EP73" s="15">
        <f>Sug0.5[[#This Row],[NASP16]]</f>
        <v>2397</v>
      </c>
      <c r="EQ73" s="15">
        <f>Sug0.5[[#This Row],[NASP17]]</f>
        <v>2481</v>
      </c>
      <c r="ER73" s="15">
        <f>Sug0.5[[#This Row],[NASP18]]</f>
        <v>2545</v>
      </c>
      <c r="ES73" s="15">
        <f>Sug0.5[[#This Row],[NASP19]]</f>
        <v>2629</v>
      </c>
      <c r="ET73" s="15">
        <f>Sug0.5[[#This Row],[NASP20]]</f>
        <v>2698</v>
      </c>
      <c r="EU73" s="15">
        <f>Sug0.5[[#This Row],[NASP21]]</f>
        <v>2760</v>
      </c>
      <c r="EV73" s="15">
        <f>Sug0.5[[#This Row],[NASP22]]</f>
        <v>2783</v>
      </c>
      <c r="EW73" s="15">
        <f>Sug0.5[[#This Row],[NASP23]]</f>
        <v>2807</v>
      </c>
      <c r="EX73" s="15">
        <f>Sug0.5[[#This Row],[NASP24]]</f>
        <v>2871</v>
      </c>
      <c r="EY73" s="15">
        <f>Sug0.5[[#This Row],[NASP25]]</f>
        <v>2908</v>
      </c>
      <c r="EZ73" s="15">
        <f>Sug0.5[[#This Row],[NASP26]]</f>
        <v>2903</v>
      </c>
      <c r="FA73" s="15">
        <f>Sug0.5[[#This Row],[NASP27]]</f>
        <v>2888</v>
      </c>
      <c r="FB73" s="15">
        <f>Reg[[#This Row],[CIRP2]]</f>
        <v>87</v>
      </c>
      <c r="FC73" s="15">
        <f>Reg[[#This Row],[CIRP3]]</f>
        <v>97</v>
      </c>
      <c r="FD73" s="15">
        <f>Reg[[#This Row],[CIRP4]]</f>
        <v>106</v>
      </c>
      <c r="FE73" s="15">
        <f>Reg[[#This Row],[CIRP5]]</f>
        <v>121</v>
      </c>
      <c r="FF73" s="15">
        <f>Reg[[#This Row],[CIRP6]]</f>
        <v>138</v>
      </c>
      <c r="FG73" s="15">
        <f>Reg[[#This Row],[CIRP7]]</f>
        <v>154</v>
      </c>
      <c r="FH73" s="15">
        <f>Reg[[#This Row],[CIRP8]]</f>
        <v>161</v>
      </c>
      <c r="FI73" s="15">
        <f>Reg[[#This Row],[CIRP9]]</f>
        <v>181</v>
      </c>
      <c r="FJ73" s="15">
        <f>Reg[[#This Row],[CIRP10]]</f>
        <v>192</v>
      </c>
      <c r="FK73" s="15">
        <f>Reg[[#This Row],[CIRP11]]</f>
        <v>215</v>
      </c>
      <c r="FL73" s="15">
        <f>Reg[[#This Row],[CIRP12]]</f>
        <v>236</v>
      </c>
      <c r="FM73" s="15">
        <f>Reg[[#This Row],[CIRP13]]</f>
        <v>261</v>
      </c>
      <c r="FN73" s="15">
        <f>Reg[[#This Row],[CIRP14]]</f>
        <v>273</v>
      </c>
      <c r="FO73" s="15">
        <f>Reg[[#This Row],[CIRP15]]</f>
        <v>301</v>
      </c>
      <c r="FP73" s="15">
        <f>Reg[[#This Row],[CIRP16]]</f>
        <v>313</v>
      </c>
      <c r="FQ73" s="15">
        <f>Reg[[#This Row],[CIRP17]]</f>
        <v>325</v>
      </c>
      <c r="FR73" s="15">
        <f>Reg[[#This Row],[CIRP18]]</f>
        <v>331</v>
      </c>
      <c r="FS73" s="15">
        <f>Reg[[#This Row],[CIRP19]]</f>
        <v>352</v>
      </c>
      <c r="FT73" s="15">
        <f>Reg[[#This Row],[CIRP20]]</f>
        <v>371</v>
      </c>
      <c r="FU73" s="15">
        <f>Reg[[#This Row],[CIRP21]]</f>
        <v>394</v>
      </c>
      <c r="FV73" s="15">
        <f>Reg[[#This Row],[CIRP22]]</f>
        <v>403</v>
      </c>
      <c r="FW73" s="15">
        <f>Reg[[#This Row],[CIRP23]]</f>
        <v>421</v>
      </c>
      <c r="FX73" s="15">
        <f>Reg[[#This Row],[CIRP24]]</f>
        <v>413</v>
      </c>
      <c r="FY73" s="15">
        <f>Reg[[#This Row],[CIRP25]]</f>
        <v>431</v>
      </c>
      <c r="FZ73" s="15">
        <f>Reg[[#This Row],[CIRP26]]</f>
        <v>451</v>
      </c>
      <c r="GA73" s="15">
        <f>Reg[[#This Row],[CIRP27]]</f>
        <v>467</v>
      </c>
      <c r="GB73" s="15">
        <f>Sug0.2[[#This Row],[CIRP2]]</f>
        <v>87</v>
      </c>
      <c r="GC73" s="15">
        <f>Sug0.2[[#This Row],[CIRP3]]</f>
        <v>97</v>
      </c>
      <c r="GD73" s="15">
        <f>Sug0.2[[#This Row],[CIRP4]]</f>
        <v>106</v>
      </c>
      <c r="GE73" s="15">
        <f>Sug0.2[[#This Row],[CIRP5]]</f>
        <v>118</v>
      </c>
      <c r="GF73" s="15">
        <f>Sug0.2[[#This Row],[CIRP6]]</f>
        <v>131</v>
      </c>
      <c r="GG73" s="15">
        <f>Sug0.2[[#This Row],[CIRP7]]</f>
        <v>146</v>
      </c>
      <c r="GH73" s="15">
        <f>Sug0.2[[#This Row],[CIRP8]]</f>
        <v>152</v>
      </c>
      <c r="GI73" s="15">
        <f>Sug0.2[[#This Row],[CIRP9]]</f>
        <v>173</v>
      </c>
      <c r="GJ73" s="15">
        <f>Sug0.2[[#This Row],[CIRP10]]</f>
        <v>180</v>
      </c>
      <c r="GK73" s="15">
        <f>Sug0.2[[#This Row],[CIRP11]]</f>
        <v>203</v>
      </c>
      <c r="GL73" s="15">
        <f>Sug0.2[[#This Row],[CIRP12]]</f>
        <v>218</v>
      </c>
      <c r="GM73" s="15">
        <f>Sug0.2[[#This Row],[CIRP13]]</f>
        <v>240</v>
      </c>
      <c r="GN73" s="15">
        <f>Sug0.2[[#This Row],[CIRP14]]</f>
        <v>250</v>
      </c>
      <c r="GO73" s="15">
        <f>Sug0.2[[#This Row],[CIRP15]]</f>
        <v>277</v>
      </c>
      <c r="GP73" s="15">
        <f>Sug0.2[[#This Row],[CIRP16]]</f>
        <v>287</v>
      </c>
      <c r="GQ73" s="15">
        <f>Sug0.2[[#This Row],[CIRP17]]</f>
        <v>297</v>
      </c>
      <c r="GR73" s="15">
        <f>Sug0.2[[#This Row],[CIRP18]]</f>
        <v>306</v>
      </c>
      <c r="GS73" s="15">
        <f>Sug0.2[[#This Row],[CIRP19]]</f>
        <v>324</v>
      </c>
      <c r="GT73" s="15">
        <f>Sug0.2[[#This Row],[CIRP20]]</f>
        <v>341</v>
      </c>
      <c r="GU73" s="15">
        <f>Sug0.2[[#This Row],[CIRP21]]</f>
        <v>359</v>
      </c>
      <c r="GV73" s="15">
        <f>Sug0.2[[#This Row],[CIRP22]]</f>
        <v>370</v>
      </c>
      <c r="GW73" s="15">
        <f>Sug0.2[[#This Row],[CIRP23]]</f>
        <v>384</v>
      </c>
      <c r="GX73" s="15">
        <f>Sug0.2[[#This Row],[CIRP24]]</f>
        <v>372</v>
      </c>
      <c r="GY73" s="15">
        <f>Sug0.2[[#This Row],[CIRP25]]</f>
        <v>389</v>
      </c>
      <c r="GZ73" s="15">
        <f>Sug0.2[[#This Row],[CIRP26]]</f>
        <v>403</v>
      </c>
      <c r="HA73" s="15">
        <f>Sug0.2[[#This Row],[CIRP27]]</f>
        <v>421</v>
      </c>
      <c r="HB73" s="15">
        <f>Sug0.5[[#This Row],[CIRP2]]</f>
        <v>87</v>
      </c>
      <c r="HC73" s="15">
        <f>Sug0.5[[#This Row],[CIRP3]]</f>
        <v>95</v>
      </c>
      <c r="HD73" s="15">
        <f>Sug0.5[[#This Row],[CIRP4]]</f>
        <v>99</v>
      </c>
      <c r="HE73" s="15">
        <f>Sug0.5[[#This Row],[CIRP5]]</f>
        <v>107</v>
      </c>
      <c r="HF73" s="15">
        <f>Sug0.5[[#This Row],[CIRP6]]</f>
        <v>116</v>
      </c>
      <c r="HG73" s="15">
        <f>Sug0.5[[#This Row],[CIRP7]]</f>
        <v>128</v>
      </c>
      <c r="HH73" s="15">
        <f>Sug0.5[[#This Row],[CIRP8]]</f>
        <v>130</v>
      </c>
      <c r="HI73" s="15">
        <f>Sug0.5[[#This Row],[CIRP9]]</f>
        <v>145</v>
      </c>
      <c r="HJ73" s="15">
        <f>Sug0.5[[#This Row],[CIRP10]]</f>
        <v>150</v>
      </c>
      <c r="HK73" s="15">
        <f>Sug0.5[[#This Row],[CIRP11]]</f>
        <v>163</v>
      </c>
      <c r="HL73" s="15">
        <f>Sug0.5[[#This Row],[CIRP12]]</f>
        <v>176</v>
      </c>
      <c r="HM73" s="15">
        <f>Sug0.5[[#This Row],[CIRP13]]</f>
        <v>192</v>
      </c>
      <c r="HN73" s="15">
        <f>Sug0.5[[#This Row],[CIRP14]]</f>
        <v>196</v>
      </c>
      <c r="HO73" s="15">
        <f>Sug0.5[[#This Row],[CIRP15]]</f>
        <v>220</v>
      </c>
      <c r="HP73" s="15">
        <f>Sug0.5[[#This Row],[CIRP16]]</f>
        <v>233</v>
      </c>
      <c r="HQ73" s="15">
        <f>Sug0.5[[#This Row],[CIRP17]]</f>
        <v>234</v>
      </c>
      <c r="HR73" s="15">
        <f>Sug0.5[[#This Row],[CIRP18]]</f>
        <v>235</v>
      </c>
      <c r="HS73" s="15">
        <f>Sug0.5[[#This Row],[CIRP19]]</f>
        <v>251</v>
      </c>
      <c r="HT73" s="15">
        <f>Sug0.5[[#This Row],[CIRP20]]</f>
        <v>264</v>
      </c>
      <c r="HU73" s="15">
        <f>Sug0.5[[#This Row],[CIRP21]]</f>
        <v>276</v>
      </c>
      <c r="HV73" s="15">
        <f>Sug0.5[[#This Row],[CIRP22]]</f>
        <v>287</v>
      </c>
      <c r="HW73" s="15">
        <f>Sug0.5[[#This Row],[CIRP23]]</f>
        <v>295</v>
      </c>
      <c r="HX73" s="15">
        <f>Sug0.5[[#This Row],[CIRP24]]</f>
        <v>291</v>
      </c>
      <c r="HY73" s="15">
        <f>Sug0.5[[#This Row],[CIRP25]]</f>
        <v>302</v>
      </c>
      <c r="HZ73" s="15">
        <f>Sug0.5[[#This Row],[CIRP26]]</f>
        <v>304</v>
      </c>
      <c r="IA73" s="15">
        <f>Sug0.5[[#This Row],[CIRP27]]</f>
        <v>316</v>
      </c>
      <c r="IB73" s="15">
        <f>Reg[[#This Row],[HCCP2]]</f>
        <v>10</v>
      </c>
      <c r="IC73" s="15">
        <f>Reg[[#This Row],[HCCP3]]</f>
        <v>11</v>
      </c>
      <c r="ID73" s="15">
        <f>Reg[[#This Row],[HCCP4]]</f>
        <v>5</v>
      </c>
      <c r="IE73" s="15">
        <f>Reg[[#This Row],[HCCP5]]</f>
        <v>4</v>
      </c>
      <c r="IF73" s="15">
        <f>Reg[[#This Row],[HCCP6]]</f>
        <v>6</v>
      </c>
      <c r="IG73" s="15">
        <f>Reg[[#This Row],[HCCP7]]</f>
        <v>6</v>
      </c>
      <c r="IH73" s="15">
        <f>Reg[[#This Row],[HCCP8]]</f>
        <v>9</v>
      </c>
      <c r="II73" s="15">
        <f>Reg[[#This Row],[HCCP9]]</f>
        <v>8</v>
      </c>
      <c r="IJ73" s="15">
        <f>Reg[[#This Row],[HCCP10]]</f>
        <v>9</v>
      </c>
      <c r="IK73" s="15">
        <f>Reg[[#This Row],[HCCP11]]</f>
        <v>6</v>
      </c>
      <c r="IL73" s="15">
        <f>Reg[[#This Row],[HCCP12]]</f>
        <v>3</v>
      </c>
      <c r="IM73" s="15">
        <f>Reg[[#This Row],[HCCP13]]</f>
        <v>7</v>
      </c>
      <c r="IN73" s="15">
        <f>Reg[[#This Row],[HCCP14]]</f>
        <v>12</v>
      </c>
      <c r="IO73" s="15">
        <f>Reg[[#This Row],[HCCP15]]</f>
        <v>14</v>
      </c>
      <c r="IP73" s="15">
        <f>Reg[[#This Row],[HCCP16]]</f>
        <v>10</v>
      </c>
      <c r="IQ73" s="15">
        <f>Reg[[#This Row],[HCCP17]]</f>
        <v>12</v>
      </c>
      <c r="IR73" s="15">
        <f>Reg[[#This Row],[HCCP18]]</f>
        <v>15</v>
      </c>
      <c r="IS73" s="15">
        <f>Reg[[#This Row],[HCCP19]]</f>
        <v>15</v>
      </c>
      <c r="IT73" s="15">
        <f>Reg[[#This Row],[HCCP20]]</f>
        <v>15</v>
      </c>
      <c r="IU73" s="15">
        <f>Reg[[#This Row],[HCCP21]]</f>
        <v>8</v>
      </c>
      <c r="IV73" s="15">
        <f>Reg[[#This Row],[HCCP22]]</f>
        <v>24</v>
      </c>
      <c r="IW73" s="15">
        <f>Reg[[#This Row],[HCCP23]]</f>
        <v>27</v>
      </c>
      <c r="IX73" s="15">
        <f>Reg[[#This Row],[HCCP24]]</f>
        <v>26</v>
      </c>
      <c r="IY73" s="15">
        <f>Reg[[#This Row],[HCCP25]]</f>
        <v>25</v>
      </c>
      <c r="IZ73" s="15">
        <f>Reg[[#This Row],[HCCP26]]</f>
        <v>16</v>
      </c>
      <c r="JA73" s="15">
        <f>Reg[[#This Row],[HCCP27]]</f>
        <v>15</v>
      </c>
      <c r="JB73" s="15">
        <f>Sug0.2[[#This Row],[HCCP2]]</f>
        <v>10</v>
      </c>
      <c r="JC73" s="15">
        <f>Sug0.2[[#This Row],[HCCP3]]</f>
        <v>11</v>
      </c>
      <c r="JD73" s="15">
        <f>Sug0.2[[#This Row],[HCCP4]]</f>
        <v>5</v>
      </c>
      <c r="JE73" s="15">
        <f>Sug0.2[[#This Row],[HCCP5]]</f>
        <v>4</v>
      </c>
      <c r="JF73" s="15">
        <f>Sug0.2[[#This Row],[HCCP6]]</f>
        <v>6</v>
      </c>
      <c r="JG73" s="15">
        <f>Sug0.2[[#This Row],[HCCP7]]</f>
        <v>6</v>
      </c>
      <c r="JH73" s="15">
        <f>Sug0.2[[#This Row],[HCCP8]]</f>
        <v>8</v>
      </c>
      <c r="JI73" s="15">
        <f>Sug0.2[[#This Row],[HCCP9]]</f>
        <v>7</v>
      </c>
      <c r="JJ73" s="15">
        <f>Sug0.2[[#This Row],[HCCP10]]</f>
        <v>8</v>
      </c>
      <c r="JK73" s="15">
        <f>Sug0.2[[#This Row],[HCCP11]]</f>
        <v>5</v>
      </c>
      <c r="JL73" s="15">
        <f>Sug0.2[[#This Row],[HCCP12]]</f>
        <v>3</v>
      </c>
      <c r="JM73" s="15">
        <f>Sug0.2[[#This Row],[HCCP13]]</f>
        <v>5</v>
      </c>
      <c r="JN73" s="15">
        <f>Sug0.2[[#This Row],[HCCP14]]</f>
        <v>11</v>
      </c>
      <c r="JO73" s="15">
        <f>Sug0.2[[#This Row],[HCCP15]]</f>
        <v>11</v>
      </c>
      <c r="JP73" s="15">
        <f>Sug0.2[[#This Row],[HCCP16]]</f>
        <v>8</v>
      </c>
      <c r="JQ73" s="15">
        <f>Sug0.2[[#This Row],[HCCP17]]</f>
        <v>11</v>
      </c>
      <c r="JR73" s="15">
        <f>Sug0.2[[#This Row],[HCCP18]]</f>
        <v>15</v>
      </c>
      <c r="JS73" s="15">
        <f>Sug0.2[[#This Row],[HCCP19]]</f>
        <v>13</v>
      </c>
      <c r="JT73" s="15">
        <f>Sug0.2[[#This Row],[HCCP20]]</f>
        <v>17</v>
      </c>
      <c r="JU73" s="15">
        <f>Sug0.2[[#This Row],[HCCP21]]</f>
        <v>9</v>
      </c>
      <c r="JV73" s="15">
        <f>Sug0.2[[#This Row],[HCCP22]]</f>
        <v>23</v>
      </c>
      <c r="JW73" s="15">
        <f>Sug0.2[[#This Row],[HCCP23]]</f>
        <v>26</v>
      </c>
      <c r="JX73" s="15">
        <f>Sug0.2[[#This Row],[HCCP24]]</f>
        <v>23</v>
      </c>
      <c r="JY73" s="15">
        <f>Sug0.2[[#This Row],[HCCP25]]</f>
        <v>22</v>
      </c>
      <c r="JZ73" s="15">
        <f>Sug0.2[[#This Row],[HCCP26]]</f>
        <v>17</v>
      </c>
      <c r="KA73" s="15">
        <f>Sug0.2[[#This Row],[HCCP27]]</f>
        <v>11</v>
      </c>
      <c r="KB73" s="15">
        <f>Sug0.5[[#This Row],[HCCP2]]</f>
        <v>10</v>
      </c>
      <c r="KC73" s="15">
        <f>Sug0.5[[#This Row],[HCCP3]]</f>
        <v>11</v>
      </c>
      <c r="KD73" s="15">
        <f>Sug0.5[[#This Row],[HCCP4]]</f>
        <v>5</v>
      </c>
      <c r="KE73" s="15">
        <f>Sug0.5[[#This Row],[HCCP5]]</f>
        <v>4</v>
      </c>
      <c r="KF73" s="15">
        <f>Sug0.5[[#This Row],[HCCP6]]</f>
        <v>6</v>
      </c>
      <c r="KG73" s="15">
        <f>Sug0.5[[#This Row],[HCCP7]]</f>
        <v>5</v>
      </c>
      <c r="KH73" s="15">
        <f>Sug0.5[[#This Row],[HCCP8]]</f>
        <v>6</v>
      </c>
      <c r="KI73" s="15">
        <f>Sug0.5[[#This Row],[HCCP9]]</f>
        <v>6</v>
      </c>
      <c r="KJ73" s="15">
        <f>Sug0.5[[#This Row],[HCCP10]]</f>
        <v>7</v>
      </c>
      <c r="KK73" s="15">
        <f>Sug0.5[[#This Row],[HCCP11]]</f>
        <v>5</v>
      </c>
      <c r="KL73" s="15">
        <f>Sug0.5[[#This Row],[HCCP12]]</f>
        <v>3</v>
      </c>
      <c r="KM73" s="15">
        <f>Sug0.5[[#This Row],[HCCP13]]</f>
        <v>5</v>
      </c>
      <c r="KN73" s="15">
        <f>Sug0.5[[#This Row],[HCCP14]]</f>
        <v>11</v>
      </c>
      <c r="KO73" s="15">
        <f>Sug0.5[[#This Row],[HCCP15]]</f>
        <v>10</v>
      </c>
      <c r="KP73" s="15">
        <f>Sug0.5[[#This Row],[HCCP16]]</f>
        <v>8</v>
      </c>
      <c r="KQ73" s="15">
        <f>Sug0.5[[#This Row],[HCCP17]]</f>
        <v>12</v>
      </c>
      <c r="KR73" s="15">
        <f>Sug0.5[[#This Row],[HCCP18]]</f>
        <v>14</v>
      </c>
      <c r="KS73" s="15">
        <f>Sug0.5[[#This Row],[HCCP19]]</f>
        <v>9</v>
      </c>
      <c r="KT73" s="15">
        <f>Sug0.5[[#This Row],[HCCP20]]</f>
        <v>13</v>
      </c>
      <c r="KU73" s="15">
        <f>Sug0.5[[#This Row],[HCCP21]]</f>
        <v>7</v>
      </c>
      <c r="KV73" s="15">
        <f>Sug0.5[[#This Row],[HCCP22]]</f>
        <v>21</v>
      </c>
      <c r="KW73" s="15">
        <f>Sug0.5[[#This Row],[HCCP23]]</f>
        <v>19</v>
      </c>
      <c r="KX73" s="15">
        <f>Sug0.5[[#This Row],[HCCP24]]</f>
        <v>12</v>
      </c>
      <c r="KY73" s="15">
        <f>Sug0.5[[#This Row],[HCCP25]]</f>
        <v>16</v>
      </c>
      <c r="KZ73" s="15">
        <f>Sug0.5[[#This Row],[HCCP26]]</f>
        <v>17</v>
      </c>
      <c r="LA73" s="15">
        <f>Sug0.5[[#This Row],[HCCP27]]</f>
        <v>13</v>
      </c>
      <c r="LB73" s="15">
        <f>Reg[[#This Row],[CHDP2]]</f>
        <v>1512</v>
      </c>
      <c r="LC73" s="15">
        <f>Reg[[#This Row],[CHDP3]]</f>
        <v>1508</v>
      </c>
      <c r="LD73" s="15">
        <f>Reg[[#This Row],[CHDP4]]</f>
        <v>1529</v>
      </c>
      <c r="LE73" s="15">
        <f>Reg[[#This Row],[CHDP5]]</f>
        <v>1548</v>
      </c>
      <c r="LF73" s="15">
        <f>Reg[[#This Row],[CHDP6]]</f>
        <v>1544</v>
      </c>
      <c r="LG73" s="15">
        <f>Reg[[#This Row],[CHDP7]]</f>
        <v>1547</v>
      </c>
      <c r="LH73" s="15">
        <f>Reg[[#This Row],[CHDP8]]</f>
        <v>1563</v>
      </c>
      <c r="LI73" s="15">
        <f>Reg[[#This Row],[CHDP9]]</f>
        <v>1558</v>
      </c>
      <c r="LJ73" s="15">
        <f>Reg[[#This Row],[CHDP10]]</f>
        <v>1562</v>
      </c>
      <c r="LK73" s="15">
        <f>Reg[[#This Row],[CHDP11]]</f>
        <v>1553</v>
      </c>
      <c r="LL73" s="15">
        <f>Reg[[#This Row],[CHDP12]]</f>
        <v>1553</v>
      </c>
      <c r="LM73" s="15">
        <f>Reg[[#This Row],[CHDP13]]</f>
        <v>1557</v>
      </c>
      <c r="LN73" s="15">
        <f>Reg[[#This Row],[CHDP14]]</f>
        <v>1560</v>
      </c>
      <c r="LO73" s="15">
        <f>Reg[[#This Row],[CHDP15]]</f>
        <v>1570</v>
      </c>
      <c r="LP73" s="15">
        <f>Reg[[#This Row],[CHDP16]]</f>
        <v>1562</v>
      </c>
      <c r="LQ73" s="15">
        <f>Reg[[#This Row],[CHDP17]]</f>
        <v>1549</v>
      </c>
      <c r="LR73" s="15">
        <f>Reg[[#This Row],[CHDP18]]</f>
        <v>1534</v>
      </c>
      <c r="LS73" s="15">
        <f>Reg[[#This Row],[CHDP19]]</f>
        <v>1520</v>
      </c>
      <c r="LT73" s="15">
        <f>Reg[[#This Row],[CHDP20]]</f>
        <v>1511</v>
      </c>
      <c r="LU73" s="15">
        <f>Reg[[#This Row],[CHDP21]]</f>
        <v>1491</v>
      </c>
      <c r="LV73" s="15">
        <f>Reg[[#This Row],[CHDP22]]</f>
        <v>1481</v>
      </c>
      <c r="LW73" s="15">
        <f>Reg[[#This Row],[CHDP23]]</f>
        <v>1451</v>
      </c>
      <c r="LX73" s="15">
        <f>Reg[[#This Row],[CHDP24]]</f>
        <v>1458</v>
      </c>
      <c r="LY73" s="15">
        <f>Reg[[#This Row],[CHDP25]]</f>
        <v>1446</v>
      </c>
      <c r="LZ73" s="15">
        <f>Reg[[#This Row],[CHDP26]]</f>
        <v>1435</v>
      </c>
      <c r="MA73" s="15">
        <f>Reg[[#This Row],[CHDP27]]</f>
        <v>1406</v>
      </c>
      <c r="MB73" s="15">
        <f>Sug0.2[[#This Row],[CHDP2]]</f>
        <v>1512</v>
      </c>
      <c r="MC73" s="15">
        <f>Sug0.2[[#This Row],[CHDP3]]</f>
        <v>1508</v>
      </c>
      <c r="MD73" s="15">
        <f>Sug0.2[[#This Row],[CHDP4]]</f>
        <v>1528</v>
      </c>
      <c r="ME73" s="15">
        <f>Sug0.2[[#This Row],[CHDP5]]</f>
        <v>1547</v>
      </c>
      <c r="MF73" s="15">
        <f>Sug0.2[[#This Row],[CHDP6]]</f>
        <v>1543</v>
      </c>
      <c r="MG73" s="15">
        <f>Sug0.2[[#This Row],[CHDP7]]</f>
        <v>1546</v>
      </c>
      <c r="MH73" s="15">
        <f>Sug0.2[[#This Row],[CHDP8]]</f>
        <v>1562</v>
      </c>
      <c r="MI73" s="15">
        <f>Sug0.2[[#This Row],[CHDP9]]</f>
        <v>1554</v>
      </c>
      <c r="MJ73" s="15">
        <f>Sug0.2[[#This Row],[CHDP10]]</f>
        <v>1556</v>
      </c>
      <c r="MK73" s="15">
        <f>Sug0.2[[#This Row],[CHDP11]]</f>
        <v>1546</v>
      </c>
      <c r="ML73" s="15">
        <f>Sug0.2[[#This Row],[CHDP12]]</f>
        <v>1544</v>
      </c>
      <c r="MM73" s="15">
        <f>Sug0.2[[#This Row],[CHDP13]]</f>
        <v>1550</v>
      </c>
      <c r="MN73" s="15">
        <f>Sug0.2[[#This Row],[CHDP14]]</f>
        <v>1553</v>
      </c>
      <c r="MO73" s="15">
        <f>Sug0.2[[#This Row],[CHDP15]]</f>
        <v>1561</v>
      </c>
      <c r="MP73" s="15">
        <f>Sug0.2[[#This Row],[CHDP16]]</f>
        <v>1554</v>
      </c>
      <c r="MQ73" s="15">
        <f>Sug0.2[[#This Row],[CHDP17]]</f>
        <v>1538</v>
      </c>
      <c r="MR73" s="15">
        <f>Sug0.2[[#This Row],[CHDP18]]</f>
        <v>1523</v>
      </c>
      <c r="MS73" s="15">
        <f>Sug0.2[[#This Row],[CHDP19]]</f>
        <v>1507</v>
      </c>
      <c r="MT73" s="15">
        <f>Sug0.2[[#This Row],[CHDP20]]</f>
        <v>1500</v>
      </c>
      <c r="MU73" s="15">
        <f>Sug0.2[[#This Row],[CHDP21]]</f>
        <v>1480</v>
      </c>
      <c r="MV73" s="15">
        <f>Sug0.2[[#This Row],[CHDP22]]</f>
        <v>1466</v>
      </c>
      <c r="MW73" s="15">
        <f>Sug0.2[[#This Row],[CHDP23]]</f>
        <v>1435</v>
      </c>
      <c r="MX73" s="15">
        <f>Sug0.2[[#This Row],[CHDP24]]</f>
        <v>1439</v>
      </c>
      <c r="MY73" s="15">
        <f>Sug0.2[[#This Row],[CHDP25]]</f>
        <v>1426</v>
      </c>
      <c r="MZ73" s="15">
        <f>Sug0.2[[#This Row],[CHDP26]]</f>
        <v>1413</v>
      </c>
      <c r="NA73" s="15">
        <f>Sug0.2[[#This Row],[CHDP27]]</f>
        <v>1386</v>
      </c>
      <c r="NB73" s="15">
        <f>Sug0.5[[#This Row],[CHDP2]]</f>
        <v>1512</v>
      </c>
      <c r="NC73" s="15">
        <f>Sug0.5[[#This Row],[CHDP3]]</f>
        <v>1508</v>
      </c>
      <c r="ND73" s="15">
        <f>Sug0.5[[#This Row],[CHDP4]]</f>
        <v>1528</v>
      </c>
      <c r="NE73" s="15">
        <f>Sug0.5[[#This Row],[CHDP5]]</f>
        <v>1547</v>
      </c>
      <c r="NF73" s="15">
        <f>Sug0.5[[#This Row],[CHDP6]]</f>
        <v>1542</v>
      </c>
      <c r="NG73" s="15">
        <f>Sug0.5[[#This Row],[CHDP7]]</f>
        <v>1544</v>
      </c>
      <c r="NH73" s="15">
        <f>Sug0.5[[#This Row],[CHDP8]]</f>
        <v>1558</v>
      </c>
      <c r="NI73" s="15">
        <f>Sug0.5[[#This Row],[CHDP9]]</f>
        <v>1548</v>
      </c>
      <c r="NJ73" s="15">
        <f>Sug0.5[[#This Row],[CHDP10]]</f>
        <v>1549</v>
      </c>
      <c r="NK73" s="15">
        <f>Sug0.5[[#This Row],[CHDP11]]</f>
        <v>1538</v>
      </c>
      <c r="NL73" s="15">
        <f>Sug0.5[[#This Row],[CHDP12]]</f>
        <v>1536</v>
      </c>
      <c r="NM73" s="15">
        <f>Sug0.5[[#This Row],[CHDP13]]</f>
        <v>1536</v>
      </c>
      <c r="NN73" s="15">
        <f>Sug0.5[[#This Row],[CHDP14]]</f>
        <v>1541</v>
      </c>
      <c r="NO73" s="15">
        <f>Sug0.5[[#This Row],[CHDP15]]</f>
        <v>1549</v>
      </c>
      <c r="NP73" s="15">
        <f>Sug0.5[[#This Row],[CHDP16]]</f>
        <v>1540</v>
      </c>
      <c r="NQ73" s="15">
        <f>Sug0.5[[#This Row],[CHDP17]]</f>
        <v>1528</v>
      </c>
      <c r="NR73" s="15">
        <f>Sug0.5[[#This Row],[CHDP18]]</f>
        <v>1511</v>
      </c>
      <c r="NS73" s="15">
        <f>Sug0.5[[#This Row],[CHDP19]]</f>
        <v>1495</v>
      </c>
      <c r="NT73" s="15">
        <f>Sug0.5[[#This Row],[CHDP20]]</f>
        <v>1484</v>
      </c>
      <c r="NU73" s="15">
        <f>Sug0.5[[#This Row],[CHDP21]]</f>
        <v>1460</v>
      </c>
      <c r="NV73" s="15">
        <f>Sug0.5[[#This Row],[CHDP22]]</f>
        <v>1446</v>
      </c>
      <c r="NW73" s="15">
        <f>Sug0.5[[#This Row],[CHDP23]]</f>
        <v>1414</v>
      </c>
      <c r="NX73" s="15">
        <f>Sug0.5[[#This Row],[CHDP24]]</f>
        <v>1417</v>
      </c>
      <c r="NY73" s="15">
        <f>Sug0.5[[#This Row],[CHDP25]]</f>
        <v>1400</v>
      </c>
      <c r="NZ73" s="15">
        <f>Sug0.5[[#This Row],[CHDP26]]</f>
        <v>1387</v>
      </c>
      <c r="OA73" s="15">
        <f>Sug0.5[[#This Row],[CHDP27]]</f>
        <v>1358</v>
      </c>
      <c r="OB73" s="15">
        <f>Reg[[#This Row],[T2DP2]]</f>
        <v>2170</v>
      </c>
      <c r="OC73" s="15">
        <f>Reg[[#This Row],[T2DP3]]</f>
        <v>2372</v>
      </c>
      <c r="OD73" s="15">
        <f>Reg[[#This Row],[T2DP4]]</f>
        <v>2551</v>
      </c>
      <c r="OE73" s="15">
        <f>Reg[[#This Row],[T2DP5]]</f>
        <v>2712</v>
      </c>
      <c r="OF73" s="15">
        <f>Reg[[#This Row],[T2DP6]]</f>
        <v>2873</v>
      </c>
      <c r="OG73" s="15">
        <f>Reg[[#This Row],[T2DP7]]</f>
        <v>3045</v>
      </c>
      <c r="OH73" s="15">
        <f>Reg[[#This Row],[T2DP8]]</f>
        <v>3200</v>
      </c>
      <c r="OI73" s="15">
        <f>Reg[[#This Row],[T2DP9]]</f>
        <v>3348</v>
      </c>
      <c r="OJ73" s="15">
        <f>Reg[[#This Row],[T2DP10]]</f>
        <v>3475</v>
      </c>
      <c r="OK73" s="15">
        <f>Reg[[#This Row],[T2DP11]]</f>
        <v>3628</v>
      </c>
      <c r="OL73" s="15">
        <f>Reg[[#This Row],[T2DP12]]</f>
        <v>3758</v>
      </c>
      <c r="OM73" s="15">
        <f>Reg[[#This Row],[T2DP13]]</f>
        <v>3877</v>
      </c>
      <c r="ON73" s="15">
        <f>Reg[[#This Row],[T2DP14]]</f>
        <v>4011</v>
      </c>
      <c r="OO73" s="15">
        <f>Reg[[#This Row],[T2DP15]]</f>
        <v>4155</v>
      </c>
      <c r="OP73" s="15">
        <f>Reg[[#This Row],[T2DP16]]</f>
        <v>4264</v>
      </c>
      <c r="OQ73" s="15">
        <f>Reg[[#This Row],[T2DP17]]</f>
        <v>4333</v>
      </c>
      <c r="OR73" s="15">
        <f>Reg[[#This Row],[T2DP18]]</f>
        <v>4393</v>
      </c>
      <c r="OS73" s="15">
        <f>Reg[[#This Row],[T2DP19]]</f>
        <v>4462</v>
      </c>
      <c r="OT73" s="15">
        <f>Reg[[#This Row],[T2DP20]]</f>
        <v>4540</v>
      </c>
      <c r="OU73" s="15">
        <f>Reg[[#This Row],[T2DP21]]</f>
        <v>4567</v>
      </c>
      <c r="OV73" s="15">
        <f>Reg[[#This Row],[T2DP22]]</f>
        <v>4613</v>
      </c>
      <c r="OW73" s="15">
        <f>Reg[[#This Row],[T2DP23]]</f>
        <v>4666</v>
      </c>
      <c r="OX73" s="15">
        <f>Reg[[#This Row],[T2DP24]]</f>
        <v>4688</v>
      </c>
      <c r="OY73" s="15">
        <f>Reg[[#This Row],[T2DP25]]</f>
        <v>4695</v>
      </c>
      <c r="OZ73" s="15">
        <f>Reg[[#This Row],[T2DP26]]</f>
        <v>4717</v>
      </c>
      <c r="PA73" s="15">
        <f>Reg[[#This Row],[T2DP27]]</f>
        <v>4719</v>
      </c>
      <c r="PB73" s="15">
        <f>Sug0.2[[#This Row],[T2DP2]]</f>
        <v>2170</v>
      </c>
      <c r="PC73" s="15">
        <f>Sug0.2[[#This Row],[T2DP3]]</f>
        <v>2372</v>
      </c>
      <c r="PD73" s="15">
        <f>Sug0.2[[#This Row],[T2DP4]]</f>
        <v>2551</v>
      </c>
      <c r="PE73" s="15">
        <f>Sug0.2[[#This Row],[T2DP5]]</f>
        <v>2712</v>
      </c>
      <c r="PF73" s="15">
        <f>Sug0.2[[#This Row],[T2DP6]]</f>
        <v>2870</v>
      </c>
      <c r="PG73" s="15">
        <f>Sug0.2[[#This Row],[T2DP7]]</f>
        <v>3038</v>
      </c>
      <c r="PH73" s="15">
        <f>Sug0.2[[#This Row],[T2DP8]]</f>
        <v>3190</v>
      </c>
      <c r="PI73" s="15">
        <f>Sug0.2[[#This Row],[T2DP9]]</f>
        <v>3335</v>
      </c>
      <c r="PJ73" s="15">
        <f>Sug0.2[[#This Row],[T2DP10]]</f>
        <v>3456</v>
      </c>
      <c r="PK73" s="15">
        <f>Sug0.2[[#This Row],[T2DP11]]</f>
        <v>3604</v>
      </c>
      <c r="PL73" s="15">
        <f>Sug0.2[[#This Row],[T2DP12]]</f>
        <v>3734</v>
      </c>
      <c r="PM73" s="15">
        <f>Sug0.2[[#This Row],[T2DP13]]</f>
        <v>3856</v>
      </c>
      <c r="PN73" s="15">
        <f>Sug0.2[[#This Row],[T2DP14]]</f>
        <v>3986</v>
      </c>
      <c r="PO73" s="15">
        <f>Sug0.2[[#This Row],[T2DP15]]</f>
        <v>4124</v>
      </c>
      <c r="PP73" s="15">
        <f>Sug0.2[[#This Row],[T2DP16]]</f>
        <v>4232</v>
      </c>
      <c r="PQ73" s="15">
        <f>Sug0.2[[#This Row],[T2DP17]]</f>
        <v>4299</v>
      </c>
      <c r="PR73" s="15">
        <f>Sug0.2[[#This Row],[T2DP18]]</f>
        <v>4362</v>
      </c>
      <c r="PS73" s="15">
        <f>Sug0.2[[#This Row],[T2DP19]]</f>
        <v>4428</v>
      </c>
      <c r="PT73" s="15">
        <f>Sug0.2[[#This Row],[T2DP20]]</f>
        <v>4506</v>
      </c>
      <c r="PU73" s="15">
        <f>Sug0.2[[#This Row],[T2DP21]]</f>
        <v>4534</v>
      </c>
      <c r="PV73" s="15">
        <f>Sug0.2[[#This Row],[T2DP22]]</f>
        <v>4577</v>
      </c>
      <c r="PW73" s="15">
        <f>Sug0.2[[#This Row],[T2DP23]]</f>
        <v>4623</v>
      </c>
      <c r="PX73" s="15">
        <f>Sug0.2[[#This Row],[T2DP24]]</f>
        <v>4647</v>
      </c>
      <c r="PY73" s="15">
        <f>Sug0.2[[#This Row],[T2DP25]]</f>
        <v>4657</v>
      </c>
      <c r="PZ73" s="15">
        <f>Sug0.2[[#This Row],[T2DP26]]</f>
        <v>4678</v>
      </c>
      <c r="QA73" s="15">
        <f>Sug0.2[[#This Row],[T2DP27]]</f>
        <v>4685</v>
      </c>
      <c r="QB73" s="15">
        <f>Sug0.5[[#This Row],[T2DP2]]</f>
        <v>2170</v>
      </c>
      <c r="QC73" s="15">
        <f>Sug0.5[[#This Row],[T2DP3]]</f>
        <v>2372</v>
      </c>
      <c r="QD73" s="15">
        <f>Sug0.5[[#This Row],[T2DP4]]</f>
        <v>2551</v>
      </c>
      <c r="QE73" s="15">
        <f>Sug0.5[[#This Row],[T2DP5]]</f>
        <v>2709</v>
      </c>
      <c r="QF73" s="15">
        <f>Sug0.5[[#This Row],[T2DP6]]</f>
        <v>2864</v>
      </c>
      <c r="QG73" s="15">
        <f>Sug0.5[[#This Row],[T2DP7]]</f>
        <v>3031</v>
      </c>
      <c r="QH73" s="15">
        <f>Sug0.5[[#This Row],[T2DP8]]</f>
        <v>3179</v>
      </c>
      <c r="QI73" s="15">
        <f>Sug0.5[[#This Row],[T2DP9]]</f>
        <v>3316</v>
      </c>
      <c r="QJ73" s="15">
        <f>Sug0.5[[#This Row],[T2DP10]]</f>
        <v>3428</v>
      </c>
      <c r="QK73" s="15">
        <f>Sug0.5[[#This Row],[T2DP11]]</f>
        <v>3572</v>
      </c>
      <c r="QL73" s="15">
        <f>Sug0.5[[#This Row],[T2DP12]]</f>
        <v>3694</v>
      </c>
      <c r="QM73" s="15">
        <f>Sug0.5[[#This Row],[T2DP13]]</f>
        <v>3808</v>
      </c>
      <c r="QN73" s="15">
        <f>Sug0.5[[#This Row],[T2DP14]]</f>
        <v>3934</v>
      </c>
      <c r="QO73" s="15">
        <f>Sug0.5[[#This Row],[T2DP15]]</f>
        <v>4070</v>
      </c>
      <c r="QP73" s="15">
        <f>Sug0.5[[#This Row],[T2DP16]]</f>
        <v>4164</v>
      </c>
      <c r="QQ73" s="15">
        <f>Sug0.5[[#This Row],[T2DP17]]</f>
        <v>4226</v>
      </c>
      <c r="QR73" s="15">
        <f>Sug0.5[[#This Row],[T2DP18]]</f>
        <v>4286</v>
      </c>
      <c r="QS73" s="15">
        <f>Sug0.5[[#This Row],[T2DP19]]</f>
        <v>4340</v>
      </c>
      <c r="QT73" s="15">
        <f>Sug0.5[[#This Row],[T2DP20]]</f>
        <v>4417</v>
      </c>
      <c r="QU73" s="15">
        <f>Sug0.5[[#This Row],[T2DP21]]</f>
        <v>4446</v>
      </c>
      <c r="QV73" s="15">
        <f>Sug0.5[[#This Row],[T2DP22]]</f>
        <v>4480</v>
      </c>
      <c r="QW73" s="15">
        <f>Sug0.5[[#This Row],[T2DP23]]</f>
        <v>4509</v>
      </c>
      <c r="QX73" s="15">
        <f>Sug0.5[[#This Row],[T2DP24]]</f>
        <v>4540</v>
      </c>
      <c r="QY73" s="15">
        <f>Sug0.5[[#This Row],[T2DP25]]</f>
        <v>4557</v>
      </c>
      <c r="QZ73" s="15">
        <f>Sug0.5[[#This Row],[T2DP26]]</f>
        <v>4573</v>
      </c>
      <c r="RA73" s="15">
        <f>Sug0.5[[#This Row],[T2DP27]]</f>
        <v>4577</v>
      </c>
      <c r="RB73" s="15">
        <f>Reg[[#This Row],[OVEP2]]</f>
        <v>7603</v>
      </c>
      <c r="RC73" s="15">
        <f>Reg[[#This Row],[OVEP3]]</f>
        <v>7892</v>
      </c>
      <c r="RD73" s="15">
        <f>Reg[[#This Row],[OVEP4]]</f>
        <v>8143</v>
      </c>
      <c r="RE73" s="15">
        <f>Reg[[#This Row],[OVEP5]]</f>
        <v>8315</v>
      </c>
      <c r="RF73" s="15">
        <f>Reg[[#This Row],[OVEP6]]</f>
        <v>8460</v>
      </c>
      <c r="RG73" s="15">
        <f>Reg[[#This Row],[OVEP7]]</f>
        <v>8625</v>
      </c>
      <c r="RH73" s="15">
        <f>Reg[[#This Row],[OVEP8]]</f>
        <v>8751</v>
      </c>
      <c r="RI73" s="15">
        <f>Reg[[#This Row],[OVEP9]]</f>
        <v>8930</v>
      </c>
      <c r="RJ73" s="15">
        <f>Reg[[#This Row],[OVEP10]]</f>
        <v>8975</v>
      </c>
      <c r="RK73" s="15">
        <f>Reg[[#This Row],[OVEP11]]</f>
        <v>9043</v>
      </c>
      <c r="RL73" s="15">
        <f>Reg[[#This Row],[OVEP12]]</f>
        <v>9140</v>
      </c>
      <c r="RM73" s="15">
        <f>Reg[[#This Row],[OVEP13]]</f>
        <v>9153</v>
      </c>
      <c r="RN73" s="15">
        <f>Reg[[#This Row],[OVEP14]]</f>
        <v>9209</v>
      </c>
      <c r="RO73" s="15">
        <f>Reg[[#This Row],[OVEP15]]</f>
        <v>9200</v>
      </c>
      <c r="RP73" s="15">
        <f>Reg[[#This Row],[OVEP16]]</f>
        <v>9208</v>
      </c>
      <c r="RQ73" s="15">
        <f>Reg[[#This Row],[OVEP17]]</f>
        <v>9311</v>
      </c>
      <c r="RR73" s="15">
        <f>Reg[[#This Row],[OVEP18]]</f>
        <v>9276</v>
      </c>
      <c r="RS73" s="15">
        <f>Reg[[#This Row],[OVEP19]]</f>
        <v>9240</v>
      </c>
      <c r="RT73" s="15">
        <f>Reg[[#This Row],[OVEP20]]</f>
        <v>9248</v>
      </c>
      <c r="RU73" s="15">
        <f>Reg[[#This Row],[OVEP21]]</f>
        <v>9252</v>
      </c>
      <c r="RV73" s="15">
        <f>Reg[[#This Row],[OVEP22]]</f>
        <v>9222</v>
      </c>
      <c r="RW73" s="15">
        <f>Reg[[#This Row],[OVEP23]]</f>
        <v>9202</v>
      </c>
      <c r="RX73" s="15">
        <f>Reg[[#This Row],[OVEP24]]</f>
        <v>9130</v>
      </c>
      <c r="RY73" s="15">
        <f>Reg[[#This Row],[OVEP25]]</f>
        <v>9085</v>
      </c>
      <c r="RZ73" s="15">
        <f>Reg[[#This Row],[OVEP26]]</f>
        <v>9073</v>
      </c>
      <c r="SA73" s="15">
        <f>Reg[[#This Row],[OVEP27]]</f>
        <v>8971</v>
      </c>
      <c r="SB73" s="15">
        <f>Sug0.2[[#This Row],[OVEP2]]</f>
        <v>7603</v>
      </c>
      <c r="SC73" s="15">
        <f>Sug0.2[[#This Row],[OVEP3]]</f>
        <v>7882</v>
      </c>
      <c r="SD73" s="15">
        <f>Sug0.2[[#This Row],[OVEP4]]</f>
        <v>8131</v>
      </c>
      <c r="SE73" s="15">
        <f>Sug0.2[[#This Row],[OVEP5]]</f>
        <v>8306</v>
      </c>
      <c r="SF73" s="15">
        <f>Sug0.2[[#This Row],[OVEP6]]</f>
        <v>8451</v>
      </c>
      <c r="SG73" s="15">
        <f>Sug0.2[[#This Row],[OVEP7]]</f>
        <v>8613</v>
      </c>
      <c r="SH73" s="15">
        <f>Sug0.2[[#This Row],[OVEP8]]</f>
        <v>8732</v>
      </c>
      <c r="SI73" s="15">
        <f>Sug0.2[[#This Row],[OVEP9]]</f>
        <v>8904</v>
      </c>
      <c r="SJ73" s="15">
        <f>Sug0.2[[#This Row],[OVEP10]]</f>
        <v>8955</v>
      </c>
      <c r="SK73" s="15">
        <f>Sug0.2[[#This Row],[OVEP11]]</f>
        <v>9028</v>
      </c>
      <c r="SL73" s="15">
        <f>Sug0.2[[#This Row],[OVEP12]]</f>
        <v>9126</v>
      </c>
      <c r="SM73" s="15">
        <f>Sug0.2[[#This Row],[OVEP13]]</f>
        <v>9156</v>
      </c>
      <c r="SN73" s="15">
        <f>Sug0.2[[#This Row],[OVEP14]]</f>
        <v>9209</v>
      </c>
      <c r="SO73" s="15">
        <f>Sug0.2[[#This Row],[OVEP15]]</f>
        <v>9188</v>
      </c>
      <c r="SP73" s="15">
        <f>Sug0.2[[#This Row],[OVEP16]]</f>
        <v>9187</v>
      </c>
      <c r="SQ73" s="15">
        <f>Sug0.2[[#This Row],[OVEP17]]</f>
        <v>9303</v>
      </c>
      <c r="SR73" s="15">
        <f>Sug0.2[[#This Row],[OVEP18]]</f>
        <v>9271</v>
      </c>
      <c r="SS73" s="15">
        <f>Sug0.2[[#This Row],[OVEP19]]</f>
        <v>9234</v>
      </c>
      <c r="ST73" s="15">
        <f>Sug0.2[[#This Row],[OVEP20]]</f>
        <v>9237</v>
      </c>
      <c r="SU73" s="15">
        <f>Sug0.2[[#This Row],[OVEP21]]</f>
        <v>9242</v>
      </c>
      <c r="SV73" s="15">
        <f>Sug0.2[[#This Row],[OVEP22]]</f>
        <v>9221</v>
      </c>
      <c r="SW73" s="15">
        <f>Sug0.2[[#This Row],[OVEP23]]</f>
        <v>9202</v>
      </c>
      <c r="SX73" s="15">
        <f>Sug0.2[[#This Row],[OVEP24]]</f>
        <v>9129</v>
      </c>
      <c r="SY73" s="15">
        <f>Sug0.2[[#This Row],[OVEP25]]</f>
        <v>9093</v>
      </c>
      <c r="SZ73" s="15">
        <f>Sug0.2[[#This Row],[OVEP26]]</f>
        <v>9068</v>
      </c>
      <c r="TA73" s="15">
        <f>Sug0.2[[#This Row],[OVEP27]]</f>
        <v>8969</v>
      </c>
      <c r="TB73" s="15">
        <f>Sug0.5[[#This Row],[OVEP2]]</f>
        <v>7603</v>
      </c>
      <c r="TC73" s="15">
        <f>Sug0.5[[#This Row],[OVEP3]]</f>
        <v>7870</v>
      </c>
      <c r="TD73" s="15">
        <f>Sug0.5[[#This Row],[OVEP4]]</f>
        <v>8100</v>
      </c>
      <c r="TE73" s="15">
        <f>Sug0.5[[#This Row],[OVEP5]]</f>
        <v>8268</v>
      </c>
      <c r="TF73" s="15">
        <f>Sug0.5[[#This Row],[OVEP6]]</f>
        <v>8405</v>
      </c>
      <c r="TG73" s="15">
        <f>Sug0.5[[#This Row],[OVEP7]]</f>
        <v>8570</v>
      </c>
      <c r="TH73" s="15">
        <f>Sug0.5[[#This Row],[OVEP8]]</f>
        <v>8681</v>
      </c>
      <c r="TI73" s="15">
        <f>Sug0.5[[#This Row],[OVEP9]]</f>
        <v>8856</v>
      </c>
      <c r="TJ73" s="15">
        <f>Sug0.5[[#This Row],[OVEP10]]</f>
        <v>8930</v>
      </c>
      <c r="TK73" s="15">
        <f>Sug0.5[[#This Row],[OVEP11]]</f>
        <v>8997</v>
      </c>
      <c r="TL73" s="15">
        <f>Sug0.5[[#This Row],[OVEP12]]</f>
        <v>9098</v>
      </c>
      <c r="TM73" s="15">
        <f>Sug0.5[[#This Row],[OVEP13]]</f>
        <v>9143</v>
      </c>
      <c r="TN73" s="15">
        <f>Sug0.5[[#This Row],[OVEP14]]</f>
        <v>9194</v>
      </c>
      <c r="TO73" s="15">
        <f>Sug0.5[[#This Row],[OVEP15]]</f>
        <v>9177</v>
      </c>
      <c r="TP73" s="15">
        <f>Sug0.5[[#This Row],[OVEP16]]</f>
        <v>9195</v>
      </c>
      <c r="TQ73" s="15">
        <f>Sug0.5[[#This Row],[OVEP17]]</f>
        <v>9295</v>
      </c>
      <c r="TR73" s="15">
        <f>Sug0.5[[#This Row],[OVEP18]]</f>
        <v>9260</v>
      </c>
      <c r="TS73" s="15">
        <f>Sug0.5[[#This Row],[OVEP19]]</f>
        <v>9231</v>
      </c>
      <c r="TT73" s="15">
        <f>Sug0.5[[#This Row],[OVEP20]]</f>
        <v>9225</v>
      </c>
      <c r="TU73" s="15">
        <f>Sug0.5[[#This Row],[OVEP21]]</f>
        <v>9218</v>
      </c>
      <c r="TV73" s="15">
        <f>Sug0.5[[#This Row],[OVEP22]]</f>
        <v>9194</v>
      </c>
      <c r="TW73" s="15">
        <f>Sug0.5[[#This Row],[OVEP23]]</f>
        <v>9178</v>
      </c>
      <c r="TX73" s="15">
        <f>Sug0.5[[#This Row],[OVEP24]]</f>
        <v>9120</v>
      </c>
      <c r="TY73" s="15">
        <f>Sug0.5[[#This Row],[OVEP25]]</f>
        <v>9080</v>
      </c>
      <c r="TZ73" s="15">
        <f>Sug0.5[[#This Row],[OVEP26]]</f>
        <v>9056</v>
      </c>
      <c r="UA73" s="15">
        <f>Sug0.5[[#This Row],[OVEP27]]</f>
        <v>8954</v>
      </c>
      <c r="UB73" s="15">
        <f>Reg[[#This Row],[OBEP2]]</f>
        <v>8267</v>
      </c>
      <c r="UC73" s="15">
        <f>Reg[[#This Row],[OBEP3]]</f>
        <v>8204</v>
      </c>
      <c r="UD73" s="15">
        <f>Reg[[#This Row],[OBEP4]]</f>
        <v>8158</v>
      </c>
      <c r="UE73" s="15">
        <f>Reg[[#This Row],[OBEP5]]</f>
        <v>8087</v>
      </c>
      <c r="UF73" s="15">
        <f>Reg[[#This Row],[OBEP6]]</f>
        <v>8008</v>
      </c>
      <c r="UG73" s="15">
        <f>Reg[[#This Row],[OBEP7]]</f>
        <v>7977</v>
      </c>
      <c r="UH73" s="15">
        <f>Reg[[#This Row],[OBEP8]]</f>
        <v>7937</v>
      </c>
      <c r="UI73" s="15">
        <f>Reg[[#This Row],[OBEP9]]</f>
        <v>7890</v>
      </c>
      <c r="UJ73" s="15">
        <f>Reg[[#This Row],[OBEP10]]</f>
        <v>7885</v>
      </c>
      <c r="UK73" s="15">
        <f>Reg[[#This Row],[OBEP11]]</f>
        <v>7836</v>
      </c>
      <c r="UL73" s="15">
        <f>Reg[[#This Row],[OBEP12]]</f>
        <v>7822</v>
      </c>
      <c r="UM73" s="15">
        <f>Reg[[#This Row],[OBEP13]]</f>
        <v>7782</v>
      </c>
      <c r="UN73" s="15">
        <f>Reg[[#This Row],[OBEP14]]</f>
        <v>7785</v>
      </c>
      <c r="UO73" s="15">
        <f>Reg[[#This Row],[OBEP15]]</f>
        <v>7803</v>
      </c>
      <c r="UP73" s="15">
        <f>Reg[[#This Row],[OBEP16]]</f>
        <v>7782</v>
      </c>
      <c r="UQ73" s="15">
        <f>Reg[[#This Row],[OBEP17]]</f>
        <v>7681</v>
      </c>
      <c r="UR73" s="15">
        <f>Reg[[#This Row],[OBEP18]]</f>
        <v>7652</v>
      </c>
      <c r="US73" s="15">
        <f>Reg[[#This Row],[OBEP19]]</f>
        <v>7628</v>
      </c>
      <c r="UT73" s="15">
        <f>Reg[[#This Row],[OBEP20]]</f>
        <v>7594</v>
      </c>
      <c r="UU73" s="15">
        <f>Reg[[#This Row],[OBEP21]]</f>
        <v>7514</v>
      </c>
      <c r="UV73" s="15">
        <f>Reg[[#This Row],[OBEP22]]</f>
        <v>7420</v>
      </c>
      <c r="UW73" s="15">
        <f>Reg[[#This Row],[OBEP23]]</f>
        <v>7417</v>
      </c>
      <c r="UX73" s="15">
        <f>Reg[[#This Row],[OBEP24]]</f>
        <v>7404</v>
      </c>
      <c r="UY73" s="15">
        <f>Reg[[#This Row],[OBEP25]]</f>
        <v>7363</v>
      </c>
      <c r="UZ73" s="15">
        <f>Reg[[#This Row],[OBEP26]]</f>
        <v>7321</v>
      </c>
      <c r="VA73" s="15">
        <f>Reg[[#This Row],[OBEP27]]</f>
        <v>7298</v>
      </c>
      <c r="VB73" s="15">
        <f>Sug0.2[[#This Row],[OBEP2]]</f>
        <v>8267</v>
      </c>
      <c r="VC73" s="15">
        <f>Sug0.2[[#This Row],[OBEP3]]</f>
        <v>8199</v>
      </c>
      <c r="VD73" s="15">
        <f>Sug0.2[[#This Row],[OBEP4]]</f>
        <v>8146</v>
      </c>
      <c r="VE73" s="15">
        <f>Sug0.2[[#This Row],[OBEP5]]</f>
        <v>8065</v>
      </c>
      <c r="VF73" s="15">
        <f>Sug0.2[[#This Row],[OBEP6]]</f>
        <v>7984</v>
      </c>
      <c r="VG73" s="15">
        <f>Sug0.2[[#This Row],[OBEP7]]</f>
        <v>7948</v>
      </c>
      <c r="VH73" s="15">
        <f>Sug0.2[[#This Row],[OBEP8]]</f>
        <v>7905</v>
      </c>
      <c r="VI73" s="15">
        <f>Sug0.2[[#This Row],[OBEP9]]</f>
        <v>7858</v>
      </c>
      <c r="VJ73" s="15">
        <f>Sug0.2[[#This Row],[OBEP10]]</f>
        <v>7845</v>
      </c>
      <c r="VK73" s="15">
        <f>Sug0.2[[#This Row],[OBEP11]]</f>
        <v>7793</v>
      </c>
      <c r="VL73" s="15">
        <f>Sug0.2[[#This Row],[OBEP12]]</f>
        <v>7777</v>
      </c>
      <c r="VM73" s="15">
        <f>Sug0.2[[#This Row],[OBEP13]]</f>
        <v>7725</v>
      </c>
      <c r="VN73" s="15">
        <f>Sug0.2[[#This Row],[OBEP14]]</f>
        <v>7724</v>
      </c>
      <c r="VO73" s="15">
        <f>Sug0.2[[#This Row],[OBEP15]]</f>
        <v>7740</v>
      </c>
      <c r="VP73" s="15">
        <f>Sug0.2[[#This Row],[OBEP16]]</f>
        <v>7727</v>
      </c>
      <c r="VQ73" s="15">
        <f>Sug0.2[[#This Row],[OBEP17]]</f>
        <v>7623</v>
      </c>
      <c r="VR73" s="15">
        <f>Sug0.2[[#This Row],[OBEP18]]</f>
        <v>7594</v>
      </c>
      <c r="VS73" s="15">
        <f>Sug0.2[[#This Row],[OBEP19]]</f>
        <v>7572</v>
      </c>
      <c r="VT73" s="15">
        <f>Sug0.2[[#This Row],[OBEP20]]</f>
        <v>7539</v>
      </c>
      <c r="VU73" s="15">
        <f>Sug0.2[[#This Row],[OBEP21]]</f>
        <v>7457</v>
      </c>
      <c r="VV73" s="15">
        <f>Sug0.2[[#This Row],[OBEP22]]</f>
        <v>7353</v>
      </c>
      <c r="VW73" s="15">
        <f>Sug0.2[[#This Row],[OBEP23]]</f>
        <v>7346</v>
      </c>
      <c r="VX73" s="15">
        <f>Sug0.2[[#This Row],[OBEP24]]</f>
        <v>7332</v>
      </c>
      <c r="VY73" s="15">
        <f>Sug0.2[[#This Row],[OBEP25]]</f>
        <v>7282</v>
      </c>
      <c r="VZ73" s="15">
        <f>Sug0.2[[#This Row],[OBEP26]]</f>
        <v>7245</v>
      </c>
      <c r="WA73" s="15">
        <f>Sug0.2[[#This Row],[OBEP27]]</f>
        <v>7216</v>
      </c>
      <c r="WB73" s="15">
        <f>Sug0.5[[#This Row],[OBEP2]]</f>
        <v>8267</v>
      </c>
      <c r="WC73" s="15">
        <f>Sug0.5[[#This Row],[OBEP3]]</f>
        <v>8190</v>
      </c>
      <c r="WD73" s="15">
        <f>Sug0.5[[#This Row],[OBEP4]]</f>
        <v>8128</v>
      </c>
      <c r="WE73" s="15">
        <f>Sug0.5[[#This Row],[OBEP5]]</f>
        <v>8033</v>
      </c>
      <c r="WF73" s="15">
        <f>Sug0.5[[#This Row],[OBEP6]]</f>
        <v>7939</v>
      </c>
      <c r="WG73" s="15">
        <f>Sug0.5[[#This Row],[OBEP7]]</f>
        <v>7894</v>
      </c>
      <c r="WH73" s="15">
        <f>Sug0.5[[#This Row],[OBEP8]]</f>
        <v>7840</v>
      </c>
      <c r="WI73" s="15">
        <f>Sug0.5[[#This Row],[OBEP9]]</f>
        <v>7776</v>
      </c>
      <c r="WJ73" s="15">
        <f>Sug0.5[[#This Row],[OBEP10]]</f>
        <v>7742</v>
      </c>
      <c r="WK73" s="15">
        <f>Sug0.5[[#This Row],[OBEP11]]</f>
        <v>7684</v>
      </c>
      <c r="WL73" s="15">
        <f>Sug0.5[[#This Row],[OBEP12]]</f>
        <v>7661</v>
      </c>
      <c r="WM73" s="15">
        <f>Sug0.5[[#This Row],[OBEP13]]</f>
        <v>7587</v>
      </c>
      <c r="WN73" s="15">
        <f>Sug0.5[[#This Row],[OBEP14]]</f>
        <v>7577</v>
      </c>
      <c r="WO73" s="15">
        <f>Sug0.5[[#This Row],[OBEP15]]</f>
        <v>7583</v>
      </c>
      <c r="WP73" s="15">
        <f>Sug0.5[[#This Row],[OBEP16]]</f>
        <v>7550</v>
      </c>
      <c r="WQ73" s="15">
        <f>Sug0.5[[#This Row],[OBEP17]]</f>
        <v>7450</v>
      </c>
      <c r="WR73" s="15">
        <f>Sug0.5[[#This Row],[OBEP18]]</f>
        <v>7408</v>
      </c>
      <c r="WS73" s="15">
        <f>Sug0.5[[#This Row],[OBEP19]]</f>
        <v>7374</v>
      </c>
      <c r="WT73" s="15">
        <f>Sug0.5[[#This Row],[OBEP20]]</f>
        <v>7342</v>
      </c>
      <c r="WU73" s="15">
        <f>Sug0.5[[#This Row],[OBEP21]]</f>
        <v>7264</v>
      </c>
      <c r="WV73" s="15">
        <f>Sug0.5[[#This Row],[OBEP22]]</f>
        <v>7167</v>
      </c>
      <c r="WW73" s="15">
        <f>Sug0.5[[#This Row],[OBEP23]]</f>
        <v>7150</v>
      </c>
      <c r="WX73" s="15">
        <f>Sug0.5[[#This Row],[OBEP24]]</f>
        <v>7127</v>
      </c>
      <c r="WY73" s="15">
        <f>Sug0.5[[#This Row],[OBEP25]]</f>
        <v>7080</v>
      </c>
      <c r="WZ73" s="15">
        <f>Sug0.5[[#This Row],[OBEP26]]</f>
        <v>7050</v>
      </c>
      <c r="XA73" s="15">
        <f>Sug0.5[[#This Row],[OBEP27]]</f>
        <v>7023</v>
      </c>
    </row>
    <row r="74" spans="2:625" x14ac:dyDescent="0.25">
      <c r="B74" s="11">
        <f>Reg[[#This Row],[STEP2]]</f>
        <v>6754</v>
      </c>
      <c r="C74" s="11">
        <f>Reg[[#This Row],[STEP3]]</f>
        <v>7103</v>
      </c>
      <c r="D74" s="11">
        <f>Reg[[#This Row],[STEP4]]</f>
        <v>7475</v>
      </c>
      <c r="E74" s="11">
        <f>Reg[[#This Row],[STEP5]]</f>
        <v>7739</v>
      </c>
      <c r="F74" s="11">
        <f>Reg[[#This Row],[STEP6]]</f>
        <v>7986</v>
      </c>
      <c r="G74" s="11">
        <f>Reg[[#This Row],[STEP7]]</f>
        <v>8246</v>
      </c>
      <c r="H74" s="11">
        <f>Reg[[#This Row],[STEP8]]</f>
        <v>8455</v>
      </c>
      <c r="I74" s="11">
        <f>Reg[[#This Row],[STEP9]]</f>
        <v>8607</v>
      </c>
      <c r="J74" s="11">
        <f>Reg[[#This Row],[STEP10]]</f>
        <v>8758</v>
      </c>
      <c r="K74" s="11">
        <f>Reg[[#This Row],[STEP11]]</f>
        <v>8959</v>
      </c>
      <c r="L74" s="11">
        <f>Reg[[#This Row],[STEP12]]</f>
        <v>9099</v>
      </c>
      <c r="M74" s="11">
        <f>Reg[[#This Row],[STEP13]]</f>
        <v>9157</v>
      </c>
      <c r="N74" s="11">
        <f>Reg[[#This Row],[STEP14]]</f>
        <v>9271</v>
      </c>
      <c r="O74" s="11">
        <f>Reg[[#This Row],[STEP15]]</f>
        <v>9358</v>
      </c>
      <c r="P74" s="11">
        <f>Reg[[#This Row],[STEP16]]</f>
        <v>9474</v>
      </c>
      <c r="Q74" s="11">
        <f>Reg[[#This Row],[STEP17]]</f>
        <v>9552</v>
      </c>
      <c r="R74" s="11">
        <f>Reg[[#This Row],[STEP18]]</f>
        <v>9615</v>
      </c>
      <c r="S74" s="11">
        <f>Reg[[#This Row],[STEP19]]</f>
        <v>9656</v>
      </c>
      <c r="T74" s="11">
        <f>Reg[[#This Row],[STEP20]]</f>
        <v>9738</v>
      </c>
      <c r="U74" s="11">
        <f>Reg[[#This Row],[STEP21]]</f>
        <v>9708</v>
      </c>
      <c r="V74" s="11">
        <f>Reg[[#This Row],[STEP22]]</f>
        <v>9724</v>
      </c>
      <c r="W74" s="11">
        <f>Reg[[#This Row],[STEP23]]</f>
        <v>9808</v>
      </c>
      <c r="X74" s="11">
        <f>Reg[[#This Row],[STEP24]]</f>
        <v>9770</v>
      </c>
      <c r="Y74" s="11">
        <f>Reg[[#This Row],[STEP25]]</f>
        <v>9796</v>
      </c>
      <c r="Z74" s="11">
        <f>Reg[[#This Row],[STEP26]]</f>
        <v>9741</v>
      </c>
      <c r="AA74" s="11">
        <f>Reg[[#This Row],[STEP27]]</f>
        <v>9776</v>
      </c>
      <c r="AB74" s="11">
        <f>Sug0.2[[#This Row],[STEP2]]</f>
        <v>6754</v>
      </c>
      <c r="AC74" s="11">
        <f>Sug0.2[[#This Row],[STEP3]]</f>
        <v>7080</v>
      </c>
      <c r="AD74" s="11">
        <f>Sug0.2[[#This Row],[STEP4]]</f>
        <v>7426</v>
      </c>
      <c r="AE74" s="11">
        <f>Sug0.2[[#This Row],[STEP5]]</f>
        <v>7658</v>
      </c>
      <c r="AF74" s="11">
        <f>Sug0.2[[#This Row],[STEP6]]</f>
        <v>7886</v>
      </c>
      <c r="AG74" s="11">
        <f>Sug0.2[[#This Row],[STEP7]]</f>
        <v>8098</v>
      </c>
      <c r="AH74" s="11">
        <f>Sug0.2[[#This Row],[STEP8]]</f>
        <v>8280</v>
      </c>
      <c r="AI74" s="11">
        <f>Sug0.2[[#This Row],[STEP9]]</f>
        <v>8418</v>
      </c>
      <c r="AJ74" s="11">
        <f>Sug0.2[[#This Row],[STEP10]]</f>
        <v>8546</v>
      </c>
      <c r="AK74" s="11">
        <f>Sug0.2[[#This Row],[STEP11]]</f>
        <v>8731</v>
      </c>
      <c r="AL74" s="11">
        <f>Sug0.2[[#This Row],[STEP12]]</f>
        <v>8863</v>
      </c>
      <c r="AM74" s="11">
        <f>Sug0.2[[#This Row],[STEP13]]</f>
        <v>8926</v>
      </c>
      <c r="AN74" s="11">
        <f>Sug0.2[[#This Row],[STEP14]]</f>
        <v>9028</v>
      </c>
      <c r="AO74" s="11">
        <f>Sug0.2[[#This Row],[STEP15]]</f>
        <v>9112</v>
      </c>
      <c r="AP74" s="11">
        <f>Sug0.2[[#This Row],[STEP16]]</f>
        <v>9247</v>
      </c>
      <c r="AQ74" s="11">
        <f>Sug0.2[[#This Row],[STEP17]]</f>
        <v>9325</v>
      </c>
      <c r="AR74" s="11">
        <f>Sug0.2[[#This Row],[STEP18]]</f>
        <v>9397</v>
      </c>
      <c r="AS74" s="11">
        <f>Sug0.2[[#This Row],[STEP19]]</f>
        <v>9423</v>
      </c>
      <c r="AT74" s="11">
        <f>Sug0.2[[#This Row],[STEP20]]</f>
        <v>9511</v>
      </c>
      <c r="AU74" s="11">
        <f>Sug0.2[[#This Row],[STEP21]]</f>
        <v>9488</v>
      </c>
      <c r="AV74" s="11">
        <f>Sug0.2[[#This Row],[STEP22]]</f>
        <v>9496</v>
      </c>
      <c r="AW74" s="11">
        <f>Sug0.2[[#This Row],[STEP23]]</f>
        <v>9601</v>
      </c>
      <c r="AX74" s="11">
        <f>Sug0.2[[#This Row],[STEP24]]</f>
        <v>9574</v>
      </c>
      <c r="AY74" s="11">
        <f>Sug0.2[[#This Row],[STEP25]]</f>
        <v>9602</v>
      </c>
      <c r="AZ74" s="11">
        <f>Sug0.2[[#This Row],[STEP26]]</f>
        <v>9562</v>
      </c>
      <c r="BA74" s="11">
        <f>Sug0.2[[#This Row],[STEP27]]</f>
        <v>9591</v>
      </c>
      <c r="BB74" s="11">
        <f>Sug0.5[[#This Row],[STEP2]]</f>
        <v>6754</v>
      </c>
      <c r="BC74" s="11">
        <f>Sug0.5[[#This Row],[STEP3]]</f>
        <v>7001</v>
      </c>
      <c r="BD74" s="11">
        <f>Sug0.5[[#This Row],[STEP4]]</f>
        <v>7269</v>
      </c>
      <c r="BE74" s="11">
        <f>Sug0.5[[#This Row],[STEP5]]</f>
        <v>7447</v>
      </c>
      <c r="BF74" s="11">
        <f>Sug0.5[[#This Row],[STEP6]]</f>
        <v>7626</v>
      </c>
      <c r="BG74" s="11">
        <f>Sug0.5[[#This Row],[STEP7]]</f>
        <v>7783</v>
      </c>
      <c r="BH74" s="11">
        <f>Sug0.5[[#This Row],[STEP8]]</f>
        <v>7897</v>
      </c>
      <c r="BI74" s="11">
        <f>Sug0.5[[#This Row],[STEP9]]</f>
        <v>8020</v>
      </c>
      <c r="BJ74" s="11">
        <f>Sug0.5[[#This Row],[STEP10]]</f>
        <v>8104</v>
      </c>
      <c r="BK74" s="11">
        <f>Sug0.5[[#This Row],[STEP11]]</f>
        <v>8288</v>
      </c>
      <c r="BL74" s="11">
        <f>Sug0.5[[#This Row],[STEP12]]</f>
        <v>8409</v>
      </c>
      <c r="BM74" s="11">
        <f>Sug0.5[[#This Row],[STEP13]]</f>
        <v>8468</v>
      </c>
      <c r="BN74" s="11">
        <f>Sug0.5[[#This Row],[STEP14]]</f>
        <v>8550</v>
      </c>
      <c r="BO74" s="11">
        <f>Sug0.5[[#This Row],[STEP15]]</f>
        <v>8599</v>
      </c>
      <c r="BP74" s="11">
        <f>Sug0.5[[#This Row],[STEP16]]</f>
        <v>8724</v>
      </c>
      <c r="BQ74" s="11">
        <f>Sug0.5[[#This Row],[STEP17]]</f>
        <v>8785</v>
      </c>
      <c r="BR74" s="11">
        <f>Sug0.5[[#This Row],[STEP18]]</f>
        <v>8865</v>
      </c>
      <c r="BS74" s="11">
        <f>Sug0.5[[#This Row],[STEP19]]</f>
        <v>8894</v>
      </c>
      <c r="BT74" s="11">
        <f>Sug0.5[[#This Row],[STEP20]]</f>
        <v>8975</v>
      </c>
      <c r="BU74" s="11">
        <f>Sug0.5[[#This Row],[STEP21]]</f>
        <v>8984</v>
      </c>
      <c r="BV74" s="11">
        <f>Sug0.5[[#This Row],[STEP22]]</f>
        <v>9016</v>
      </c>
      <c r="BW74" s="11">
        <f>Sug0.5[[#This Row],[STEP23]]</f>
        <v>9114</v>
      </c>
      <c r="BX74" s="11">
        <f>Sug0.5[[#This Row],[STEP24]]</f>
        <v>9099</v>
      </c>
      <c r="BY74" s="11">
        <f>Sug0.5[[#This Row],[STEP25]]</f>
        <v>9120</v>
      </c>
      <c r="BZ74" s="11">
        <f>Sug0.5[[#This Row],[STEP26]]</f>
        <v>9116</v>
      </c>
      <c r="CA74" s="11">
        <f>Sug0.5[[#This Row],[STEP27]]</f>
        <v>9171</v>
      </c>
      <c r="CB74" s="11">
        <f>Reg[[#This Row],[NASP2]]</f>
        <v>624</v>
      </c>
      <c r="CC74" s="11">
        <f>Reg[[#This Row],[NASP3]]</f>
        <v>777</v>
      </c>
      <c r="CD74" s="11">
        <f>Reg[[#This Row],[NASP4]]</f>
        <v>927</v>
      </c>
      <c r="CE74" s="11">
        <f>Reg[[#This Row],[NASP5]]</f>
        <v>1055</v>
      </c>
      <c r="CF74" s="11">
        <f>Reg[[#This Row],[NASP6]]</f>
        <v>1201</v>
      </c>
      <c r="CG74" s="11">
        <f>Reg[[#This Row],[NASP7]]</f>
        <v>1333</v>
      </c>
      <c r="CH74" s="11">
        <f>Reg[[#This Row],[NASP8]]</f>
        <v>1450</v>
      </c>
      <c r="CI74" s="11">
        <f>Reg[[#This Row],[NASP9]]</f>
        <v>1627</v>
      </c>
      <c r="CJ74" s="11">
        <f>Reg[[#This Row],[NASP10]]</f>
        <v>1772</v>
      </c>
      <c r="CK74" s="11">
        <f>Reg[[#This Row],[NASP11]]</f>
        <v>1927</v>
      </c>
      <c r="CL74" s="11">
        <f>Reg[[#This Row],[NASP12]]</f>
        <v>2065</v>
      </c>
      <c r="CM74" s="11">
        <f>Reg[[#This Row],[NASP13]]</f>
        <v>2210</v>
      </c>
      <c r="CN74" s="11">
        <f>Reg[[#This Row],[NASP14]]</f>
        <v>2327</v>
      </c>
      <c r="CO74" s="11">
        <f>Reg[[#This Row],[NASP15]]</f>
        <v>2452</v>
      </c>
      <c r="CP74" s="11">
        <f>Reg[[#This Row],[NASP16]]</f>
        <v>2591</v>
      </c>
      <c r="CQ74" s="11">
        <f>Reg[[#This Row],[NASP17]]</f>
        <v>2721</v>
      </c>
      <c r="CR74" s="11">
        <f>Reg[[#This Row],[NASP18]]</f>
        <v>2824</v>
      </c>
      <c r="CS74" s="11">
        <f>Reg[[#This Row],[NASP19]]</f>
        <v>2939</v>
      </c>
      <c r="CT74" s="11">
        <f>Reg[[#This Row],[NASP20]]</f>
        <v>3039</v>
      </c>
      <c r="CU74" s="11">
        <f>Reg[[#This Row],[NASP21]]</f>
        <v>3145</v>
      </c>
      <c r="CV74" s="11">
        <f>Reg[[#This Row],[NASP22]]</f>
        <v>3223</v>
      </c>
      <c r="CW74" s="11">
        <f>Reg[[#This Row],[NASP23]]</f>
        <v>3295</v>
      </c>
      <c r="CX74" s="11">
        <f>Reg[[#This Row],[NASP24]]</f>
        <v>3402</v>
      </c>
      <c r="CY74" s="11">
        <f>Reg[[#This Row],[NASP25]]</f>
        <v>3476</v>
      </c>
      <c r="CZ74" s="11">
        <f>Reg[[#This Row],[NASP26]]</f>
        <v>3573</v>
      </c>
      <c r="DA74" s="11">
        <f>Reg[[#This Row],[NASP27]]</f>
        <v>3654</v>
      </c>
      <c r="DB74" s="11">
        <f>Sug0.2[[#This Row],[NASP2]]</f>
        <v>624</v>
      </c>
      <c r="DC74" s="11">
        <f>Sug0.2[[#This Row],[NASP3]]</f>
        <v>760</v>
      </c>
      <c r="DD74" s="11">
        <f>Sug0.2[[#This Row],[NASP4]]</f>
        <v>893</v>
      </c>
      <c r="DE74" s="11">
        <f>Sug0.2[[#This Row],[NASP5]]</f>
        <v>1010</v>
      </c>
      <c r="DF74" s="11">
        <f>Sug0.2[[#This Row],[NASP6]]</f>
        <v>1138</v>
      </c>
      <c r="DG74" s="11">
        <f>Sug0.2[[#This Row],[NASP7]]</f>
        <v>1263</v>
      </c>
      <c r="DH74" s="11">
        <f>Sug0.2[[#This Row],[NASP8]]</f>
        <v>1369</v>
      </c>
      <c r="DI74" s="11">
        <f>Sug0.2[[#This Row],[NASP9]]</f>
        <v>1528</v>
      </c>
      <c r="DJ74" s="11">
        <f>Sug0.2[[#This Row],[NASP10]]</f>
        <v>1665</v>
      </c>
      <c r="DK74" s="11">
        <f>Sug0.2[[#This Row],[NASP11]]</f>
        <v>1799</v>
      </c>
      <c r="DL74" s="11">
        <f>Sug0.2[[#This Row],[NASP12]]</f>
        <v>1915</v>
      </c>
      <c r="DM74" s="11">
        <f>Sug0.2[[#This Row],[NASP13]]</f>
        <v>2050</v>
      </c>
      <c r="DN74" s="11">
        <f>Sug0.2[[#This Row],[NASP14]]</f>
        <v>2153</v>
      </c>
      <c r="DO74" s="11">
        <f>Sug0.2[[#This Row],[NASP15]]</f>
        <v>2270</v>
      </c>
      <c r="DP74" s="11">
        <f>Sug0.2[[#This Row],[NASP16]]</f>
        <v>2376</v>
      </c>
      <c r="DQ74" s="11">
        <f>Sug0.2[[#This Row],[NASP17]]</f>
        <v>2492</v>
      </c>
      <c r="DR74" s="11">
        <f>Sug0.2[[#This Row],[NASP18]]</f>
        <v>2585</v>
      </c>
      <c r="DS74" s="11">
        <f>Sug0.2[[#This Row],[NASP19]]</f>
        <v>2692</v>
      </c>
      <c r="DT74" s="11">
        <f>Sug0.2[[#This Row],[NASP20]]</f>
        <v>2788</v>
      </c>
      <c r="DU74" s="11">
        <f>Sug0.2[[#This Row],[NASP21]]</f>
        <v>2877</v>
      </c>
      <c r="DV74" s="11">
        <f>Sug0.2[[#This Row],[NASP22]]</f>
        <v>2953</v>
      </c>
      <c r="DW74" s="11">
        <f>Sug0.2[[#This Row],[NASP23]]</f>
        <v>3010</v>
      </c>
      <c r="DX74" s="11">
        <f>Sug0.2[[#This Row],[NASP24]]</f>
        <v>3101</v>
      </c>
      <c r="DY74" s="11">
        <f>Sug0.2[[#This Row],[NASP25]]</f>
        <v>3166</v>
      </c>
      <c r="DZ74" s="11">
        <f>Sug0.2[[#This Row],[NASP26]]</f>
        <v>3251</v>
      </c>
      <c r="EA74" s="11">
        <f>Sug0.2[[#This Row],[NASP27]]</f>
        <v>3328</v>
      </c>
      <c r="EB74" s="15">
        <f>Sug0.5[[#This Row],[NASP2]]</f>
        <v>624</v>
      </c>
      <c r="EC74" s="15">
        <f>Sug0.5[[#This Row],[NASP3]]</f>
        <v>745</v>
      </c>
      <c r="ED74" s="15">
        <f>Sug0.5[[#This Row],[NASP4]]</f>
        <v>853</v>
      </c>
      <c r="EE74" s="15">
        <f>Sug0.5[[#This Row],[NASP5]]</f>
        <v>940</v>
      </c>
      <c r="EF74" s="15">
        <f>Sug0.5[[#This Row],[NASP6]]</f>
        <v>1036</v>
      </c>
      <c r="EG74" s="15">
        <f>Sug0.5[[#This Row],[NASP7]]</f>
        <v>1135</v>
      </c>
      <c r="EH74" s="15">
        <f>Sug0.5[[#This Row],[NASP8]]</f>
        <v>1228</v>
      </c>
      <c r="EI74" s="15">
        <f>Sug0.5[[#This Row],[NASP9]]</f>
        <v>1337</v>
      </c>
      <c r="EJ74" s="15">
        <f>Sug0.5[[#This Row],[NASP10]]</f>
        <v>1450</v>
      </c>
      <c r="EK74" s="15">
        <f>Sug0.5[[#This Row],[NASP11]]</f>
        <v>1532</v>
      </c>
      <c r="EL74" s="15">
        <f>Sug0.5[[#This Row],[NASP12]]</f>
        <v>1606</v>
      </c>
      <c r="EM74" s="15">
        <f>Sug0.5[[#This Row],[NASP13]]</f>
        <v>1713</v>
      </c>
      <c r="EN74" s="15">
        <f>Sug0.5[[#This Row],[NASP14]]</f>
        <v>1791</v>
      </c>
      <c r="EO74" s="15">
        <f>Sug0.5[[#This Row],[NASP15]]</f>
        <v>1891</v>
      </c>
      <c r="EP74" s="15">
        <f>Sug0.5[[#This Row],[NASP16]]</f>
        <v>1967</v>
      </c>
      <c r="EQ74" s="15">
        <f>Sug0.5[[#This Row],[NASP17]]</f>
        <v>2052</v>
      </c>
      <c r="ER74" s="15">
        <f>Sug0.5[[#This Row],[NASP18]]</f>
        <v>2114</v>
      </c>
      <c r="ES74" s="15">
        <f>Sug0.5[[#This Row],[NASP19]]</f>
        <v>2190</v>
      </c>
      <c r="ET74" s="15">
        <f>Sug0.5[[#This Row],[NASP20]]</f>
        <v>2266</v>
      </c>
      <c r="EU74" s="15">
        <f>Sug0.5[[#This Row],[NASP21]]</f>
        <v>2325</v>
      </c>
      <c r="EV74" s="15">
        <f>Sug0.5[[#This Row],[NASP22]]</f>
        <v>2367</v>
      </c>
      <c r="EW74" s="15">
        <f>Sug0.5[[#This Row],[NASP23]]</f>
        <v>2428</v>
      </c>
      <c r="EX74" s="15">
        <f>Sug0.5[[#This Row],[NASP24]]</f>
        <v>2517</v>
      </c>
      <c r="EY74" s="15">
        <f>Sug0.5[[#This Row],[NASP25]]</f>
        <v>2560</v>
      </c>
      <c r="EZ74" s="15">
        <f>Sug0.5[[#This Row],[NASP26]]</f>
        <v>2629</v>
      </c>
      <c r="FA74" s="15">
        <f>Sug0.5[[#This Row],[NASP27]]</f>
        <v>2674</v>
      </c>
      <c r="FB74" s="15">
        <f>Reg[[#This Row],[CIRP2]]</f>
        <v>75</v>
      </c>
      <c r="FC74" s="15">
        <f>Reg[[#This Row],[CIRP3]]</f>
        <v>71</v>
      </c>
      <c r="FD74" s="15">
        <f>Reg[[#This Row],[CIRP4]]</f>
        <v>72</v>
      </c>
      <c r="FE74" s="15">
        <f>Reg[[#This Row],[CIRP5]]</f>
        <v>79</v>
      </c>
      <c r="FF74" s="15">
        <f>Reg[[#This Row],[CIRP6]]</f>
        <v>84</v>
      </c>
      <c r="FG74" s="15">
        <f>Reg[[#This Row],[CIRP7]]</f>
        <v>102</v>
      </c>
      <c r="FH74" s="15">
        <f>Reg[[#This Row],[CIRP8]]</f>
        <v>110</v>
      </c>
      <c r="FI74" s="15">
        <f>Reg[[#This Row],[CIRP9]]</f>
        <v>115</v>
      </c>
      <c r="FJ74" s="15">
        <f>Reg[[#This Row],[CIRP10]]</f>
        <v>134</v>
      </c>
      <c r="FK74" s="15">
        <f>Reg[[#This Row],[CIRP11]]</f>
        <v>149</v>
      </c>
      <c r="FL74" s="15">
        <f>Reg[[#This Row],[CIRP12]]</f>
        <v>162</v>
      </c>
      <c r="FM74" s="15">
        <f>Reg[[#This Row],[CIRP13]]</f>
        <v>187</v>
      </c>
      <c r="FN74" s="15">
        <f>Reg[[#This Row],[CIRP14]]</f>
        <v>205</v>
      </c>
      <c r="FO74" s="15">
        <f>Reg[[#This Row],[CIRP15]]</f>
        <v>233</v>
      </c>
      <c r="FP74" s="15">
        <f>Reg[[#This Row],[CIRP16]]</f>
        <v>249</v>
      </c>
      <c r="FQ74" s="15">
        <f>Reg[[#This Row],[CIRP17]]</f>
        <v>270</v>
      </c>
      <c r="FR74" s="15">
        <f>Reg[[#This Row],[CIRP18]]</f>
        <v>290</v>
      </c>
      <c r="FS74" s="15">
        <f>Reg[[#This Row],[CIRP19]]</f>
        <v>303</v>
      </c>
      <c r="FT74" s="15">
        <f>Reg[[#This Row],[CIRP20]]</f>
        <v>326</v>
      </c>
      <c r="FU74" s="15">
        <f>Reg[[#This Row],[CIRP21]]</f>
        <v>343</v>
      </c>
      <c r="FV74" s="15">
        <f>Reg[[#This Row],[CIRP22]]</f>
        <v>355</v>
      </c>
      <c r="FW74" s="15">
        <f>Reg[[#This Row],[CIRP23]]</f>
        <v>370</v>
      </c>
      <c r="FX74" s="15">
        <f>Reg[[#This Row],[CIRP24]]</f>
        <v>397</v>
      </c>
      <c r="FY74" s="15">
        <f>Reg[[#This Row],[CIRP25]]</f>
        <v>406</v>
      </c>
      <c r="FZ74" s="15">
        <f>Reg[[#This Row],[CIRP26]]</f>
        <v>412</v>
      </c>
      <c r="GA74" s="15">
        <f>Reg[[#This Row],[CIRP27]]</f>
        <v>429</v>
      </c>
      <c r="GB74" s="15">
        <f>Sug0.2[[#This Row],[CIRP2]]</f>
        <v>75</v>
      </c>
      <c r="GC74" s="15">
        <f>Sug0.2[[#This Row],[CIRP3]]</f>
        <v>71</v>
      </c>
      <c r="GD74" s="15">
        <f>Sug0.2[[#This Row],[CIRP4]]</f>
        <v>72</v>
      </c>
      <c r="GE74" s="15">
        <f>Sug0.2[[#This Row],[CIRP5]]</f>
        <v>78</v>
      </c>
      <c r="GF74" s="15">
        <f>Sug0.2[[#This Row],[CIRP6]]</f>
        <v>80</v>
      </c>
      <c r="GG74" s="15">
        <f>Sug0.2[[#This Row],[CIRP7]]</f>
        <v>97</v>
      </c>
      <c r="GH74" s="15">
        <f>Sug0.2[[#This Row],[CIRP8]]</f>
        <v>102</v>
      </c>
      <c r="GI74" s="15">
        <f>Sug0.2[[#This Row],[CIRP9]]</f>
        <v>107</v>
      </c>
      <c r="GJ74" s="15">
        <f>Sug0.2[[#This Row],[CIRP10]]</f>
        <v>121</v>
      </c>
      <c r="GK74" s="15">
        <f>Sug0.2[[#This Row],[CIRP11]]</f>
        <v>137</v>
      </c>
      <c r="GL74" s="15">
        <f>Sug0.2[[#This Row],[CIRP12]]</f>
        <v>146</v>
      </c>
      <c r="GM74" s="15">
        <f>Sug0.2[[#This Row],[CIRP13]]</f>
        <v>167</v>
      </c>
      <c r="GN74" s="15">
        <f>Sug0.2[[#This Row],[CIRP14]]</f>
        <v>180</v>
      </c>
      <c r="GO74" s="15">
        <f>Sug0.2[[#This Row],[CIRP15]]</f>
        <v>205</v>
      </c>
      <c r="GP74" s="15">
        <f>Sug0.2[[#This Row],[CIRP16]]</f>
        <v>216</v>
      </c>
      <c r="GQ74" s="15">
        <f>Sug0.2[[#This Row],[CIRP17]]</f>
        <v>236</v>
      </c>
      <c r="GR74" s="15">
        <f>Sug0.2[[#This Row],[CIRP18]]</f>
        <v>250</v>
      </c>
      <c r="GS74" s="15">
        <f>Sug0.2[[#This Row],[CIRP19]]</f>
        <v>260</v>
      </c>
      <c r="GT74" s="15">
        <f>Sug0.2[[#This Row],[CIRP20]]</f>
        <v>275</v>
      </c>
      <c r="GU74" s="15">
        <f>Sug0.2[[#This Row],[CIRP21]]</f>
        <v>293</v>
      </c>
      <c r="GV74" s="15">
        <f>Sug0.2[[#This Row],[CIRP22]]</f>
        <v>303</v>
      </c>
      <c r="GW74" s="15">
        <f>Sug0.2[[#This Row],[CIRP23]]</f>
        <v>315</v>
      </c>
      <c r="GX74" s="15">
        <f>Sug0.2[[#This Row],[CIRP24]]</f>
        <v>337</v>
      </c>
      <c r="GY74" s="15">
        <f>Sug0.2[[#This Row],[CIRP25]]</f>
        <v>345</v>
      </c>
      <c r="GZ74" s="15">
        <f>Sug0.2[[#This Row],[CIRP26]]</f>
        <v>350</v>
      </c>
      <c r="HA74" s="15">
        <f>Sug0.2[[#This Row],[CIRP27]]</f>
        <v>366</v>
      </c>
      <c r="HB74" s="15">
        <f>Sug0.5[[#This Row],[CIRP2]]</f>
        <v>75</v>
      </c>
      <c r="HC74" s="15">
        <f>Sug0.5[[#This Row],[CIRP3]]</f>
        <v>70</v>
      </c>
      <c r="HD74" s="15">
        <f>Sug0.5[[#This Row],[CIRP4]]</f>
        <v>69</v>
      </c>
      <c r="HE74" s="15">
        <f>Sug0.5[[#This Row],[CIRP5]]</f>
        <v>75</v>
      </c>
      <c r="HF74" s="15">
        <f>Sug0.5[[#This Row],[CIRP6]]</f>
        <v>76</v>
      </c>
      <c r="HG74" s="15">
        <f>Sug0.5[[#This Row],[CIRP7]]</f>
        <v>85</v>
      </c>
      <c r="HH74" s="15">
        <f>Sug0.5[[#This Row],[CIRP8]]</f>
        <v>88</v>
      </c>
      <c r="HI74" s="15">
        <f>Sug0.5[[#This Row],[CIRP9]]</f>
        <v>89</v>
      </c>
      <c r="HJ74" s="15">
        <f>Sug0.5[[#This Row],[CIRP10]]</f>
        <v>97</v>
      </c>
      <c r="HK74" s="15">
        <f>Sug0.5[[#This Row],[CIRP11]]</f>
        <v>113</v>
      </c>
      <c r="HL74" s="15">
        <f>Sug0.5[[#This Row],[CIRP12]]</f>
        <v>119</v>
      </c>
      <c r="HM74" s="15">
        <f>Sug0.5[[#This Row],[CIRP13]]</f>
        <v>130</v>
      </c>
      <c r="HN74" s="15">
        <f>Sug0.5[[#This Row],[CIRP14]]</f>
        <v>139</v>
      </c>
      <c r="HO74" s="15">
        <f>Sug0.5[[#This Row],[CIRP15]]</f>
        <v>159</v>
      </c>
      <c r="HP74" s="15">
        <f>Sug0.5[[#This Row],[CIRP16]]</f>
        <v>159</v>
      </c>
      <c r="HQ74" s="15">
        <f>Sug0.5[[#This Row],[CIRP17]]</f>
        <v>175</v>
      </c>
      <c r="HR74" s="15">
        <f>Sug0.5[[#This Row],[CIRP18]]</f>
        <v>178</v>
      </c>
      <c r="HS74" s="15">
        <f>Sug0.5[[#This Row],[CIRP19]]</f>
        <v>188</v>
      </c>
      <c r="HT74" s="15">
        <f>Sug0.5[[#This Row],[CIRP20]]</f>
        <v>191</v>
      </c>
      <c r="HU74" s="15">
        <f>Sug0.5[[#This Row],[CIRP21]]</f>
        <v>200</v>
      </c>
      <c r="HV74" s="15">
        <f>Sug0.5[[#This Row],[CIRP22]]</f>
        <v>211</v>
      </c>
      <c r="HW74" s="15">
        <f>Sug0.5[[#This Row],[CIRP23]]</f>
        <v>222</v>
      </c>
      <c r="HX74" s="15">
        <f>Sug0.5[[#This Row],[CIRP24]]</f>
        <v>236</v>
      </c>
      <c r="HY74" s="15">
        <f>Sug0.5[[#This Row],[CIRP25]]</f>
        <v>249</v>
      </c>
      <c r="HZ74" s="15">
        <f>Sug0.5[[#This Row],[CIRP26]]</f>
        <v>246</v>
      </c>
      <c r="IA74" s="15">
        <f>Sug0.5[[#This Row],[CIRP27]]</f>
        <v>255</v>
      </c>
      <c r="IB74" s="15">
        <f>Reg[[#This Row],[HCCP2]]</f>
        <v>4</v>
      </c>
      <c r="IC74" s="15">
        <f>Reg[[#This Row],[HCCP3]]</f>
        <v>5</v>
      </c>
      <c r="ID74" s="15">
        <f>Reg[[#This Row],[HCCP4]]</f>
        <v>6</v>
      </c>
      <c r="IE74" s="15">
        <f>Reg[[#This Row],[HCCP5]]</f>
        <v>5</v>
      </c>
      <c r="IF74" s="15">
        <f>Reg[[#This Row],[HCCP6]]</f>
        <v>7</v>
      </c>
      <c r="IG74" s="15">
        <f>Reg[[#This Row],[HCCP7]]</f>
        <v>8</v>
      </c>
      <c r="IH74" s="15">
        <f>Reg[[#This Row],[HCCP8]]</f>
        <v>6</v>
      </c>
      <c r="II74" s="15">
        <f>Reg[[#This Row],[HCCP9]]</f>
        <v>12</v>
      </c>
      <c r="IJ74" s="15">
        <f>Reg[[#This Row],[HCCP10]]</f>
        <v>7</v>
      </c>
      <c r="IK74" s="15">
        <f>Reg[[#This Row],[HCCP11]]</f>
        <v>7</v>
      </c>
      <c r="IL74" s="15">
        <f>Reg[[#This Row],[HCCP12]]</f>
        <v>11</v>
      </c>
      <c r="IM74" s="15">
        <f>Reg[[#This Row],[HCCP13]]</f>
        <v>9</v>
      </c>
      <c r="IN74" s="15">
        <f>Reg[[#This Row],[HCCP14]]</f>
        <v>9</v>
      </c>
      <c r="IO74" s="15">
        <f>Reg[[#This Row],[HCCP15]]</f>
        <v>10</v>
      </c>
      <c r="IP74" s="15">
        <f>Reg[[#This Row],[HCCP16]]</f>
        <v>12</v>
      </c>
      <c r="IQ74" s="15">
        <f>Reg[[#This Row],[HCCP17]]</f>
        <v>13</v>
      </c>
      <c r="IR74" s="15">
        <f>Reg[[#This Row],[HCCP18]]</f>
        <v>15</v>
      </c>
      <c r="IS74" s="15">
        <f>Reg[[#This Row],[HCCP19]]</f>
        <v>15</v>
      </c>
      <c r="IT74" s="15">
        <f>Reg[[#This Row],[HCCP20]]</f>
        <v>15</v>
      </c>
      <c r="IU74" s="15">
        <f>Reg[[#This Row],[HCCP21]]</f>
        <v>16</v>
      </c>
      <c r="IV74" s="15">
        <f>Reg[[#This Row],[HCCP22]]</f>
        <v>16</v>
      </c>
      <c r="IW74" s="15">
        <f>Reg[[#This Row],[HCCP23]]</f>
        <v>16</v>
      </c>
      <c r="IX74" s="15">
        <f>Reg[[#This Row],[HCCP24]]</f>
        <v>17</v>
      </c>
      <c r="IY74" s="15">
        <f>Reg[[#This Row],[HCCP25]]</f>
        <v>22</v>
      </c>
      <c r="IZ74" s="15">
        <f>Reg[[#This Row],[HCCP26]]</f>
        <v>28</v>
      </c>
      <c r="JA74" s="15">
        <f>Reg[[#This Row],[HCCP27]]</f>
        <v>23</v>
      </c>
      <c r="JB74" s="15">
        <f>Sug0.2[[#This Row],[HCCP2]]</f>
        <v>4</v>
      </c>
      <c r="JC74" s="15">
        <f>Sug0.2[[#This Row],[HCCP3]]</f>
        <v>5</v>
      </c>
      <c r="JD74" s="15">
        <f>Sug0.2[[#This Row],[HCCP4]]</f>
        <v>6</v>
      </c>
      <c r="JE74" s="15">
        <f>Sug0.2[[#This Row],[HCCP5]]</f>
        <v>5</v>
      </c>
      <c r="JF74" s="15">
        <f>Sug0.2[[#This Row],[HCCP6]]</f>
        <v>7</v>
      </c>
      <c r="JG74" s="15">
        <f>Sug0.2[[#This Row],[HCCP7]]</f>
        <v>7</v>
      </c>
      <c r="JH74" s="15">
        <f>Sug0.2[[#This Row],[HCCP8]]</f>
        <v>6</v>
      </c>
      <c r="JI74" s="15">
        <f>Sug0.2[[#This Row],[HCCP9]]</f>
        <v>11</v>
      </c>
      <c r="JJ74" s="15">
        <f>Sug0.2[[#This Row],[HCCP10]]</f>
        <v>7</v>
      </c>
      <c r="JK74" s="15">
        <f>Sug0.2[[#This Row],[HCCP11]]</f>
        <v>7</v>
      </c>
      <c r="JL74" s="15">
        <f>Sug0.2[[#This Row],[HCCP12]]</f>
        <v>11</v>
      </c>
      <c r="JM74" s="15">
        <f>Sug0.2[[#This Row],[HCCP13]]</f>
        <v>8</v>
      </c>
      <c r="JN74" s="15">
        <f>Sug0.2[[#This Row],[HCCP14]]</f>
        <v>8</v>
      </c>
      <c r="JO74" s="15">
        <f>Sug0.2[[#This Row],[HCCP15]]</f>
        <v>9</v>
      </c>
      <c r="JP74" s="15">
        <f>Sug0.2[[#This Row],[HCCP16]]</f>
        <v>12</v>
      </c>
      <c r="JQ74" s="15">
        <f>Sug0.2[[#This Row],[HCCP17]]</f>
        <v>10</v>
      </c>
      <c r="JR74" s="15">
        <f>Sug0.2[[#This Row],[HCCP18]]</f>
        <v>13</v>
      </c>
      <c r="JS74" s="15">
        <f>Sug0.2[[#This Row],[HCCP19]]</f>
        <v>14</v>
      </c>
      <c r="JT74" s="15">
        <f>Sug0.2[[#This Row],[HCCP20]]</f>
        <v>13</v>
      </c>
      <c r="JU74" s="15">
        <f>Sug0.2[[#This Row],[HCCP21]]</f>
        <v>14</v>
      </c>
      <c r="JV74" s="15">
        <f>Sug0.2[[#This Row],[HCCP22]]</f>
        <v>16</v>
      </c>
      <c r="JW74" s="15">
        <f>Sug0.2[[#This Row],[HCCP23]]</f>
        <v>14</v>
      </c>
      <c r="JX74" s="15">
        <f>Sug0.2[[#This Row],[HCCP24]]</f>
        <v>16</v>
      </c>
      <c r="JY74" s="15">
        <f>Sug0.2[[#This Row],[HCCP25]]</f>
        <v>20</v>
      </c>
      <c r="JZ74" s="15">
        <f>Sug0.2[[#This Row],[HCCP26]]</f>
        <v>26</v>
      </c>
      <c r="KA74" s="15">
        <f>Sug0.2[[#This Row],[HCCP27]]</f>
        <v>22</v>
      </c>
      <c r="KB74" s="15">
        <f>Sug0.5[[#This Row],[HCCP2]]</f>
        <v>4</v>
      </c>
      <c r="KC74" s="15">
        <f>Sug0.5[[#This Row],[HCCP3]]</f>
        <v>5</v>
      </c>
      <c r="KD74" s="15">
        <f>Sug0.5[[#This Row],[HCCP4]]</f>
        <v>6</v>
      </c>
      <c r="KE74" s="15">
        <f>Sug0.5[[#This Row],[HCCP5]]</f>
        <v>5</v>
      </c>
      <c r="KF74" s="15">
        <f>Sug0.5[[#This Row],[HCCP6]]</f>
        <v>7</v>
      </c>
      <c r="KG74" s="15">
        <f>Sug0.5[[#This Row],[HCCP7]]</f>
        <v>7</v>
      </c>
      <c r="KH74" s="15">
        <f>Sug0.5[[#This Row],[HCCP8]]</f>
        <v>6</v>
      </c>
      <c r="KI74" s="15">
        <f>Sug0.5[[#This Row],[HCCP9]]</f>
        <v>11</v>
      </c>
      <c r="KJ74" s="15">
        <f>Sug0.5[[#This Row],[HCCP10]]</f>
        <v>6</v>
      </c>
      <c r="KK74" s="15">
        <f>Sug0.5[[#This Row],[HCCP11]]</f>
        <v>4</v>
      </c>
      <c r="KL74" s="15">
        <f>Sug0.5[[#This Row],[HCCP12]]</f>
        <v>7</v>
      </c>
      <c r="KM74" s="15">
        <f>Sug0.5[[#This Row],[HCCP13]]</f>
        <v>7</v>
      </c>
      <c r="KN74" s="15">
        <f>Sug0.5[[#This Row],[HCCP14]]</f>
        <v>7</v>
      </c>
      <c r="KO74" s="15">
        <f>Sug0.5[[#This Row],[HCCP15]]</f>
        <v>5</v>
      </c>
      <c r="KP74" s="15">
        <f>Sug0.5[[#This Row],[HCCP16]]</f>
        <v>10</v>
      </c>
      <c r="KQ74" s="15">
        <f>Sug0.5[[#This Row],[HCCP17]]</f>
        <v>7</v>
      </c>
      <c r="KR74" s="15">
        <f>Sug0.5[[#This Row],[HCCP18]]</f>
        <v>12</v>
      </c>
      <c r="KS74" s="15">
        <f>Sug0.5[[#This Row],[HCCP19]]</f>
        <v>13</v>
      </c>
      <c r="KT74" s="15">
        <f>Sug0.5[[#This Row],[HCCP20]]</f>
        <v>7</v>
      </c>
      <c r="KU74" s="15">
        <f>Sug0.5[[#This Row],[HCCP21]]</f>
        <v>5</v>
      </c>
      <c r="KV74" s="15">
        <f>Sug0.5[[#This Row],[HCCP22]]</f>
        <v>10</v>
      </c>
      <c r="KW74" s="15">
        <f>Sug0.5[[#This Row],[HCCP23]]</f>
        <v>8</v>
      </c>
      <c r="KX74" s="15">
        <f>Sug0.5[[#This Row],[HCCP24]]</f>
        <v>9</v>
      </c>
      <c r="KY74" s="15">
        <f>Sug0.5[[#This Row],[HCCP25]]</f>
        <v>10</v>
      </c>
      <c r="KZ74" s="15">
        <f>Sug0.5[[#This Row],[HCCP26]]</f>
        <v>19</v>
      </c>
      <c r="LA74" s="15">
        <f>Sug0.5[[#This Row],[HCCP27]]</f>
        <v>15</v>
      </c>
      <c r="LB74" s="15">
        <f>Reg[[#This Row],[CHDP2]]</f>
        <v>1439</v>
      </c>
      <c r="LC74" s="15">
        <f>Reg[[#This Row],[CHDP3]]</f>
        <v>1507</v>
      </c>
      <c r="LD74" s="15">
        <f>Reg[[#This Row],[CHDP4]]</f>
        <v>1580</v>
      </c>
      <c r="LE74" s="15">
        <f>Reg[[#This Row],[CHDP5]]</f>
        <v>1636</v>
      </c>
      <c r="LF74" s="15">
        <f>Reg[[#This Row],[CHDP6]]</f>
        <v>1711</v>
      </c>
      <c r="LG74" s="15">
        <f>Reg[[#This Row],[CHDP7]]</f>
        <v>1745</v>
      </c>
      <c r="LH74" s="15">
        <f>Reg[[#This Row],[CHDP8]]</f>
        <v>1806</v>
      </c>
      <c r="LI74" s="15">
        <f>Reg[[#This Row],[CHDP9]]</f>
        <v>1879</v>
      </c>
      <c r="LJ74" s="15">
        <f>Reg[[#This Row],[CHDP10]]</f>
        <v>1925</v>
      </c>
      <c r="LK74" s="15">
        <f>Reg[[#This Row],[CHDP11]]</f>
        <v>1987</v>
      </c>
      <c r="LL74" s="15">
        <f>Reg[[#This Row],[CHDP12]]</f>
        <v>2056</v>
      </c>
      <c r="LM74" s="15">
        <f>Reg[[#This Row],[CHDP13]]</f>
        <v>2086</v>
      </c>
      <c r="LN74" s="15">
        <f>Reg[[#This Row],[CHDP14]]</f>
        <v>2111</v>
      </c>
      <c r="LO74" s="15">
        <f>Reg[[#This Row],[CHDP15]]</f>
        <v>2168</v>
      </c>
      <c r="LP74" s="15">
        <f>Reg[[#This Row],[CHDP16]]</f>
        <v>2204</v>
      </c>
      <c r="LQ74" s="15">
        <f>Reg[[#This Row],[CHDP17]]</f>
        <v>2224</v>
      </c>
      <c r="LR74" s="15">
        <f>Reg[[#This Row],[CHDP18]]</f>
        <v>2233</v>
      </c>
      <c r="LS74" s="15">
        <f>Reg[[#This Row],[CHDP19]]</f>
        <v>2255</v>
      </c>
      <c r="LT74" s="15">
        <f>Reg[[#This Row],[CHDP20]]</f>
        <v>2300</v>
      </c>
      <c r="LU74" s="15">
        <f>Reg[[#This Row],[CHDP21]]</f>
        <v>2341</v>
      </c>
      <c r="LV74" s="15">
        <f>Reg[[#This Row],[CHDP22]]</f>
        <v>2360</v>
      </c>
      <c r="LW74" s="15">
        <f>Reg[[#This Row],[CHDP23]]</f>
        <v>2371</v>
      </c>
      <c r="LX74" s="15">
        <f>Reg[[#This Row],[CHDP24]]</f>
        <v>2377</v>
      </c>
      <c r="LY74" s="15">
        <f>Reg[[#This Row],[CHDP25]]</f>
        <v>2359</v>
      </c>
      <c r="LZ74" s="15">
        <f>Reg[[#This Row],[CHDP26]]</f>
        <v>2382</v>
      </c>
      <c r="MA74" s="15">
        <f>Reg[[#This Row],[CHDP27]]</f>
        <v>2383</v>
      </c>
      <c r="MB74" s="15">
        <f>Sug0.2[[#This Row],[CHDP2]]</f>
        <v>1439</v>
      </c>
      <c r="MC74" s="15">
        <f>Sug0.2[[#This Row],[CHDP3]]</f>
        <v>1507</v>
      </c>
      <c r="MD74" s="15">
        <f>Sug0.2[[#This Row],[CHDP4]]</f>
        <v>1579</v>
      </c>
      <c r="ME74" s="15">
        <f>Sug0.2[[#This Row],[CHDP5]]</f>
        <v>1635</v>
      </c>
      <c r="MF74" s="15">
        <f>Sug0.2[[#This Row],[CHDP6]]</f>
        <v>1708</v>
      </c>
      <c r="MG74" s="15">
        <f>Sug0.2[[#This Row],[CHDP7]]</f>
        <v>1739</v>
      </c>
      <c r="MH74" s="15">
        <f>Sug0.2[[#This Row],[CHDP8]]</f>
        <v>1801</v>
      </c>
      <c r="MI74" s="15">
        <f>Sug0.2[[#This Row],[CHDP9]]</f>
        <v>1873</v>
      </c>
      <c r="MJ74" s="15">
        <f>Sug0.2[[#This Row],[CHDP10]]</f>
        <v>1917</v>
      </c>
      <c r="MK74" s="15">
        <f>Sug0.2[[#This Row],[CHDP11]]</f>
        <v>1975</v>
      </c>
      <c r="ML74" s="15">
        <f>Sug0.2[[#This Row],[CHDP12]]</f>
        <v>2040</v>
      </c>
      <c r="MM74" s="15">
        <f>Sug0.2[[#This Row],[CHDP13]]</f>
        <v>2071</v>
      </c>
      <c r="MN74" s="15">
        <f>Sug0.2[[#This Row],[CHDP14]]</f>
        <v>2094</v>
      </c>
      <c r="MO74" s="15">
        <f>Sug0.2[[#This Row],[CHDP15]]</f>
        <v>2146</v>
      </c>
      <c r="MP74" s="15">
        <f>Sug0.2[[#This Row],[CHDP16]]</f>
        <v>2178</v>
      </c>
      <c r="MQ74" s="15">
        <f>Sug0.2[[#This Row],[CHDP17]]</f>
        <v>2195</v>
      </c>
      <c r="MR74" s="15">
        <f>Sug0.2[[#This Row],[CHDP18]]</f>
        <v>2206</v>
      </c>
      <c r="MS74" s="15">
        <f>Sug0.2[[#This Row],[CHDP19]]</f>
        <v>2233</v>
      </c>
      <c r="MT74" s="15">
        <f>Sug0.2[[#This Row],[CHDP20]]</f>
        <v>2274</v>
      </c>
      <c r="MU74" s="15">
        <f>Sug0.2[[#This Row],[CHDP21]]</f>
        <v>2311</v>
      </c>
      <c r="MV74" s="15">
        <f>Sug0.2[[#This Row],[CHDP22]]</f>
        <v>2326</v>
      </c>
      <c r="MW74" s="15">
        <f>Sug0.2[[#This Row],[CHDP23]]</f>
        <v>2337</v>
      </c>
      <c r="MX74" s="15">
        <f>Sug0.2[[#This Row],[CHDP24]]</f>
        <v>2341</v>
      </c>
      <c r="MY74" s="15">
        <f>Sug0.2[[#This Row],[CHDP25]]</f>
        <v>2318</v>
      </c>
      <c r="MZ74" s="15">
        <f>Sug0.2[[#This Row],[CHDP26]]</f>
        <v>2340</v>
      </c>
      <c r="NA74" s="15">
        <f>Sug0.2[[#This Row],[CHDP27]]</f>
        <v>2344</v>
      </c>
      <c r="NB74" s="15">
        <f>Sug0.5[[#This Row],[CHDP2]]</f>
        <v>1439</v>
      </c>
      <c r="NC74" s="15">
        <f>Sug0.5[[#This Row],[CHDP3]]</f>
        <v>1507</v>
      </c>
      <c r="ND74" s="15">
        <f>Sug0.5[[#This Row],[CHDP4]]</f>
        <v>1578</v>
      </c>
      <c r="NE74" s="15">
        <f>Sug0.5[[#This Row],[CHDP5]]</f>
        <v>1631</v>
      </c>
      <c r="NF74" s="15">
        <f>Sug0.5[[#This Row],[CHDP6]]</f>
        <v>1700</v>
      </c>
      <c r="NG74" s="15">
        <f>Sug0.5[[#This Row],[CHDP7]]</f>
        <v>1731</v>
      </c>
      <c r="NH74" s="15">
        <f>Sug0.5[[#This Row],[CHDP8]]</f>
        <v>1788</v>
      </c>
      <c r="NI74" s="15">
        <f>Sug0.5[[#This Row],[CHDP9]]</f>
        <v>1850</v>
      </c>
      <c r="NJ74" s="15">
        <f>Sug0.5[[#This Row],[CHDP10]]</f>
        <v>1891</v>
      </c>
      <c r="NK74" s="15">
        <f>Sug0.5[[#This Row],[CHDP11]]</f>
        <v>1946</v>
      </c>
      <c r="NL74" s="15">
        <f>Sug0.5[[#This Row],[CHDP12]]</f>
        <v>1999</v>
      </c>
      <c r="NM74" s="15">
        <f>Sug0.5[[#This Row],[CHDP13]]</f>
        <v>2027</v>
      </c>
      <c r="NN74" s="15">
        <f>Sug0.5[[#This Row],[CHDP14]]</f>
        <v>2046</v>
      </c>
      <c r="NO74" s="15">
        <f>Sug0.5[[#This Row],[CHDP15]]</f>
        <v>2095</v>
      </c>
      <c r="NP74" s="15">
        <f>Sug0.5[[#This Row],[CHDP16]]</f>
        <v>2118</v>
      </c>
      <c r="NQ74" s="15">
        <f>Sug0.5[[#This Row],[CHDP17]]</f>
        <v>2129</v>
      </c>
      <c r="NR74" s="15">
        <f>Sug0.5[[#This Row],[CHDP18]]</f>
        <v>2135</v>
      </c>
      <c r="NS74" s="15">
        <f>Sug0.5[[#This Row],[CHDP19]]</f>
        <v>2157</v>
      </c>
      <c r="NT74" s="15">
        <f>Sug0.5[[#This Row],[CHDP20]]</f>
        <v>2187</v>
      </c>
      <c r="NU74" s="15">
        <f>Sug0.5[[#This Row],[CHDP21]]</f>
        <v>2224</v>
      </c>
      <c r="NV74" s="15">
        <f>Sug0.5[[#This Row],[CHDP22]]</f>
        <v>2242</v>
      </c>
      <c r="NW74" s="15">
        <f>Sug0.5[[#This Row],[CHDP23]]</f>
        <v>2249</v>
      </c>
      <c r="NX74" s="15">
        <f>Sug0.5[[#This Row],[CHDP24]]</f>
        <v>2251</v>
      </c>
      <c r="NY74" s="15">
        <f>Sug0.5[[#This Row],[CHDP25]]</f>
        <v>2221</v>
      </c>
      <c r="NZ74" s="15">
        <f>Sug0.5[[#This Row],[CHDP26]]</f>
        <v>2240</v>
      </c>
      <c r="OA74" s="15">
        <f>Sug0.5[[#This Row],[CHDP27]]</f>
        <v>2258</v>
      </c>
      <c r="OB74" s="15">
        <f>Reg[[#This Row],[T2DP2]]</f>
        <v>2135</v>
      </c>
      <c r="OC74" s="15">
        <f>Reg[[#This Row],[T2DP3]]</f>
        <v>2267</v>
      </c>
      <c r="OD74" s="15">
        <f>Reg[[#This Row],[T2DP4]]</f>
        <v>2437</v>
      </c>
      <c r="OE74" s="15">
        <f>Reg[[#This Row],[T2DP5]]</f>
        <v>2592</v>
      </c>
      <c r="OF74" s="15">
        <f>Reg[[#This Row],[T2DP6]]</f>
        <v>2752</v>
      </c>
      <c r="OG74" s="15">
        <f>Reg[[#This Row],[T2DP7]]</f>
        <v>2931</v>
      </c>
      <c r="OH74" s="15">
        <f>Reg[[#This Row],[T2DP8]]</f>
        <v>3120</v>
      </c>
      <c r="OI74" s="15">
        <f>Reg[[#This Row],[T2DP9]]</f>
        <v>3295</v>
      </c>
      <c r="OJ74" s="15">
        <f>Reg[[#This Row],[T2DP10]]</f>
        <v>3498</v>
      </c>
      <c r="OK74" s="15">
        <f>Reg[[#This Row],[T2DP11]]</f>
        <v>3679</v>
      </c>
      <c r="OL74" s="15">
        <f>Reg[[#This Row],[T2DP12]]</f>
        <v>3836</v>
      </c>
      <c r="OM74" s="15">
        <f>Reg[[#This Row],[T2DP13]]</f>
        <v>4027</v>
      </c>
      <c r="ON74" s="15">
        <f>Reg[[#This Row],[T2DP14]]</f>
        <v>4169</v>
      </c>
      <c r="OO74" s="15">
        <f>Reg[[#This Row],[T2DP15]]</f>
        <v>4343</v>
      </c>
      <c r="OP74" s="15">
        <f>Reg[[#This Row],[T2DP16]]</f>
        <v>4496</v>
      </c>
      <c r="OQ74" s="15">
        <f>Reg[[#This Row],[T2DP17]]</f>
        <v>4620</v>
      </c>
      <c r="OR74" s="15">
        <f>Reg[[#This Row],[T2DP18]]</f>
        <v>4770</v>
      </c>
      <c r="OS74" s="15">
        <f>Reg[[#This Row],[T2DP19]]</f>
        <v>4882</v>
      </c>
      <c r="OT74" s="15">
        <f>Reg[[#This Row],[T2DP20]]</f>
        <v>4996</v>
      </c>
      <c r="OU74" s="15">
        <f>Reg[[#This Row],[T2DP21]]</f>
        <v>5102</v>
      </c>
      <c r="OV74" s="15">
        <f>Reg[[#This Row],[T2DP22]]</f>
        <v>5233</v>
      </c>
      <c r="OW74" s="15">
        <f>Reg[[#This Row],[T2DP23]]</f>
        <v>5344</v>
      </c>
      <c r="OX74" s="15">
        <f>Reg[[#This Row],[T2DP24]]</f>
        <v>5381</v>
      </c>
      <c r="OY74" s="15">
        <f>Reg[[#This Row],[T2DP25]]</f>
        <v>5479</v>
      </c>
      <c r="OZ74" s="15">
        <f>Reg[[#This Row],[T2DP26]]</f>
        <v>5535</v>
      </c>
      <c r="PA74" s="15">
        <f>Reg[[#This Row],[T2DP27]]</f>
        <v>5614</v>
      </c>
      <c r="PB74" s="15">
        <f>Sug0.2[[#This Row],[T2DP2]]</f>
        <v>2135</v>
      </c>
      <c r="PC74" s="15">
        <f>Sug0.2[[#This Row],[T2DP3]]</f>
        <v>2267</v>
      </c>
      <c r="PD74" s="15">
        <f>Sug0.2[[#This Row],[T2DP4]]</f>
        <v>2435</v>
      </c>
      <c r="PE74" s="15">
        <f>Sug0.2[[#This Row],[T2DP5]]</f>
        <v>2583</v>
      </c>
      <c r="PF74" s="15">
        <f>Sug0.2[[#This Row],[T2DP6]]</f>
        <v>2741</v>
      </c>
      <c r="PG74" s="15">
        <f>Sug0.2[[#This Row],[T2DP7]]</f>
        <v>2917</v>
      </c>
      <c r="PH74" s="15">
        <f>Sug0.2[[#This Row],[T2DP8]]</f>
        <v>3097</v>
      </c>
      <c r="PI74" s="15">
        <f>Sug0.2[[#This Row],[T2DP9]]</f>
        <v>3262</v>
      </c>
      <c r="PJ74" s="15">
        <f>Sug0.2[[#This Row],[T2DP10]]</f>
        <v>3454</v>
      </c>
      <c r="PK74" s="15">
        <f>Sug0.2[[#This Row],[T2DP11]]</f>
        <v>3619</v>
      </c>
      <c r="PL74" s="15">
        <f>Sug0.2[[#This Row],[T2DP12]]</f>
        <v>3764</v>
      </c>
      <c r="PM74" s="15">
        <f>Sug0.2[[#This Row],[T2DP13]]</f>
        <v>3950</v>
      </c>
      <c r="PN74" s="15">
        <f>Sug0.2[[#This Row],[T2DP14]]</f>
        <v>4087</v>
      </c>
      <c r="PO74" s="15">
        <f>Sug0.2[[#This Row],[T2DP15]]</f>
        <v>4244</v>
      </c>
      <c r="PP74" s="15">
        <f>Sug0.2[[#This Row],[T2DP16]]</f>
        <v>4386</v>
      </c>
      <c r="PQ74" s="15">
        <f>Sug0.2[[#This Row],[T2DP17]]</f>
        <v>4500</v>
      </c>
      <c r="PR74" s="15">
        <f>Sug0.2[[#This Row],[T2DP18]]</f>
        <v>4646</v>
      </c>
      <c r="PS74" s="15">
        <f>Sug0.2[[#This Row],[T2DP19]]</f>
        <v>4753</v>
      </c>
      <c r="PT74" s="15">
        <f>Sug0.2[[#This Row],[T2DP20]]</f>
        <v>4861</v>
      </c>
      <c r="PU74" s="15">
        <f>Sug0.2[[#This Row],[T2DP21]]</f>
        <v>4966</v>
      </c>
      <c r="PV74" s="15">
        <f>Sug0.2[[#This Row],[T2DP22]]</f>
        <v>5090</v>
      </c>
      <c r="PW74" s="15">
        <f>Sug0.2[[#This Row],[T2DP23]]</f>
        <v>5194</v>
      </c>
      <c r="PX74" s="15">
        <f>Sug0.2[[#This Row],[T2DP24]]</f>
        <v>5223</v>
      </c>
      <c r="PY74" s="15">
        <f>Sug0.2[[#This Row],[T2DP25]]</f>
        <v>5312</v>
      </c>
      <c r="PZ74" s="15">
        <f>Sug0.2[[#This Row],[T2DP26]]</f>
        <v>5367</v>
      </c>
      <c r="QA74" s="15">
        <f>Sug0.2[[#This Row],[T2DP27]]</f>
        <v>5446</v>
      </c>
      <c r="QB74" s="15">
        <f>Sug0.5[[#This Row],[T2DP2]]</f>
        <v>2135</v>
      </c>
      <c r="QC74" s="15">
        <f>Sug0.5[[#This Row],[T2DP3]]</f>
        <v>2267</v>
      </c>
      <c r="QD74" s="15">
        <f>Sug0.5[[#This Row],[T2DP4]]</f>
        <v>2432</v>
      </c>
      <c r="QE74" s="15">
        <f>Sug0.5[[#This Row],[T2DP5]]</f>
        <v>2571</v>
      </c>
      <c r="QF74" s="15">
        <f>Sug0.5[[#This Row],[T2DP6]]</f>
        <v>2716</v>
      </c>
      <c r="QG74" s="15">
        <f>Sug0.5[[#This Row],[T2DP7]]</f>
        <v>2878</v>
      </c>
      <c r="QH74" s="15">
        <f>Sug0.5[[#This Row],[T2DP8]]</f>
        <v>3031</v>
      </c>
      <c r="QI74" s="15">
        <f>Sug0.5[[#This Row],[T2DP9]]</f>
        <v>3177</v>
      </c>
      <c r="QJ74" s="15">
        <f>Sug0.5[[#This Row],[T2DP10]]</f>
        <v>3346</v>
      </c>
      <c r="QK74" s="15">
        <f>Sug0.5[[#This Row],[T2DP11]]</f>
        <v>3496</v>
      </c>
      <c r="QL74" s="15">
        <f>Sug0.5[[#This Row],[T2DP12]]</f>
        <v>3623</v>
      </c>
      <c r="QM74" s="15">
        <f>Sug0.5[[#This Row],[T2DP13]]</f>
        <v>3798</v>
      </c>
      <c r="QN74" s="15">
        <f>Sug0.5[[#This Row],[T2DP14]]</f>
        <v>3922</v>
      </c>
      <c r="QO74" s="15">
        <f>Sug0.5[[#This Row],[T2DP15]]</f>
        <v>4056</v>
      </c>
      <c r="QP74" s="15">
        <f>Sug0.5[[#This Row],[T2DP16]]</f>
        <v>4172</v>
      </c>
      <c r="QQ74" s="15">
        <f>Sug0.5[[#This Row],[T2DP17]]</f>
        <v>4279</v>
      </c>
      <c r="QR74" s="15">
        <f>Sug0.5[[#This Row],[T2DP18]]</f>
        <v>4406</v>
      </c>
      <c r="QS74" s="15">
        <f>Sug0.5[[#This Row],[T2DP19]]</f>
        <v>4507</v>
      </c>
      <c r="QT74" s="15">
        <f>Sug0.5[[#This Row],[T2DP20]]</f>
        <v>4590</v>
      </c>
      <c r="QU74" s="15">
        <f>Sug0.5[[#This Row],[T2DP21]]</f>
        <v>4677</v>
      </c>
      <c r="QV74" s="15">
        <f>Sug0.5[[#This Row],[T2DP22]]</f>
        <v>4783</v>
      </c>
      <c r="QW74" s="15">
        <f>Sug0.5[[#This Row],[T2DP23]]</f>
        <v>4870</v>
      </c>
      <c r="QX74" s="15">
        <f>Sug0.5[[#This Row],[T2DP24]]</f>
        <v>4889</v>
      </c>
      <c r="QY74" s="15">
        <f>Sug0.5[[#This Row],[T2DP25]]</f>
        <v>4957</v>
      </c>
      <c r="QZ74" s="15">
        <f>Sug0.5[[#This Row],[T2DP26]]</f>
        <v>5010</v>
      </c>
      <c r="RA74" s="15">
        <f>Sug0.5[[#This Row],[T2DP27]]</f>
        <v>5099</v>
      </c>
      <c r="RB74" s="15">
        <f>Reg[[#This Row],[OVEP2]]</f>
        <v>7553</v>
      </c>
      <c r="RC74" s="15">
        <f>Reg[[#This Row],[OVEP3]]</f>
        <v>8339</v>
      </c>
      <c r="RD74" s="15">
        <f>Reg[[#This Row],[OVEP4]]</f>
        <v>8640</v>
      </c>
      <c r="RE74" s="15">
        <f>Reg[[#This Row],[OVEP5]]</f>
        <v>8731</v>
      </c>
      <c r="RF74" s="15">
        <f>Reg[[#This Row],[OVEP6]]</f>
        <v>8657</v>
      </c>
      <c r="RG74" s="15">
        <f>Reg[[#This Row],[OVEP7]]</f>
        <v>8581</v>
      </c>
      <c r="RH74" s="15">
        <f>Reg[[#This Row],[OVEP8]]</f>
        <v>8478</v>
      </c>
      <c r="RI74" s="15">
        <f>Reg[[#This Row],[OVEP9]]</f>
        <v>8255</v>
      </c>
      <c r="RJ74" s="15">
        <f>Reg[[#This Row],[OVEP10]]</f>
        <v>8191</v>
      </c>
      <c r="RK74" s="15">
        <f>Reg[[#This Row],[OVEP11]]</f>
        <v>8073</v>
      </c>
      <c r="RL74" s="15">
        <f>Reg[[#This Row],[OVEP12]]</f>
        <v>7977</v>
      </c>
      <c r="RM74" s="15">
        <f>Reg[[#This Row],[OVEP13]]</f>
        <v>7878</v>
      </c>
      <c r="RN74" s="15">
        <f>Reg[[#This Row],[OVEP14]]</f>
        <v>7760</v>
      </c>
      <c r="RO74" s="15">
        <f>Reg[[#This Row],[OVEP15]]</f>
        <v>7733</v>
      </c>
      <c r="RP74" s="15">
        <f>Reg[[#This Row],[OVEP16]]</f>
        <v>7622</v>
      </c>
      <c r="RQ74" s="15">
        <f>Reg[[#This Row],[OVEP17]]</f>
        <v>7592</v>
      </c>
      <c r="RR74" s="15">
        <f>Reg[[#This Row],[OVEP18]]</f>
        <v>7617</v>
      </c>
      <c r="RS74" s="15">
        <f>Reg[[#This Row],[OVEP19]]</f>
        <v>7513</v>
      </c>
      <c r="RT74" s="15">
        <f>Reg[[#This Row],[OVEP20]]</f>
        <v>7450</v>
      </c>
      <c r="RU74" s="15">
        <f>Reg[[#This Row],[OVEP21]]</f>
        <v>7415</v>
      </c>
      <c r="RV74" s="15">
        <f>Reg[[#This Row],[OVEP22]]</f>
        <v>7441</v>
      </c>
      <c r="RW74" s="15">
        <f>Reg[[#This Row],[OVEP23]]</f>
        <v>7346</v>
      </c>
      <c r="RX74" s="15">
        <f>Reg[[#This Row],[OVEP24]]</f>
        <v>7305</v>
      </c>
      <c r="RY74" s="15">
        <f>Reg[[#This Row],[OVEP25]]</f>
        <v>7261</v>
      </c>
      <c r="RZ74" s="15">
        <f>Reg[[#This Row],[OVEP26]]</f>
        <v>7271</v>
      </c>
      <c r="SA74" s="15">
        <f>Reg[[#This Row],[OVEP27]]</f>
        <v>7212</v>
      </c>
      <c r="SB74" s="15">
        <f>Sug0.2[[#This Row],[OVEP2]]</f>
        <v>7553</v>
      </c>
      <c r="SC74" s="15">
        <f>Sug0.2[[#This Row],[OVEP3]]</f>
        <v>8234</v>
      </c>
      <c r="SD74" s="15">
        <f>Sug0.2[[#This Row],[OVEP4]]</f>
        <v>8518</v>
      </c>
      <c r="SE74" s="15">
        <f>Sug0.2[[#This Row],[OVEP5]]</f>
        <v>8616</v>
      </c>
      <c r="SF74" s="15">
        <f>Sug0.2[[#This Row],[OVEP6]]</f>
        <v>8605</v>
      </c>
      <c r="SG74" s="15">
        <f>Sug0.2[[#This Row],[OVEP7]]</f>
        <v>8596</v>
      </c>
      <c r="SH74" s="15">
        <f>Sug0.2[[#This Row],[OVEP8]]</f>
        <v>8522</v>
      </c>
      <c r="SI74" s="15">
        <f>Sug0.2[[#This Row],[OVEP9]]</f>
        <v>8344</v>
      </c>
      <c r="SJ74" s="15">
        <f>Sug0.2[[#This Row],[OVEP10]]</f>
        <v>8313</v>
      </c>
      <c r="SK74" s="15">
        <f>Sug0.2[[#This Row],[OVEP11]]</f>
        <v>8229</v>
      </c>
      <c r="SL74" s="15">
        <f>Sug0.2[[#This Row],[OVEP12]]</f>
        <v>8157</v>
      </c>
      <c r="SM74" s="15">
        <f>Sug0.2[[#This Row],[OVEP13]]</f>
        <v>8115</v>
      </c>
      <c r="SN74" s="15">
        <f>Sug0.2[[#This Row],[OVEP14]]</f>
        <v>8063</v>
      </c>
      <c r="SO74" s="15">
        <f>Sug0.2[[#This Row],[OVEP15]]</f>
        <v>8060</v>
      </c>
      <c r="SP74" s="15">
        <f>Sug0.2[[#This Row],[OVEP16]]</f>
        <v>7977</v>
      </c>
      <c r="SQ74" s="15">
        <f>Sug0.2[[#This Row],[OVEP17]]</f>
        <v>7951</v>
      </c>
      <c r="SR74" s="15">
        <f>Sug0.2[[#This Row],[OVEP18]]</f>
        <v>7987</v>
      </c>
      <c r="SS74" s="15">
        <f>Sug0.2[[#This Row],[OVEP19]]</f>
        <v>7925</v>
      </c>
      <c r="ST74" s="15">
        <f>Sug0.2[[#This Row],[OVEP20]]</f>
        <v>7911</v>
      </c>
      <c r="SU74" s="15">
        <f>Sug0.2[[#This Row],[OVEP21]]</f>
        <v>7923</v>
      </c>
      <c r="SV74" s="15">
        <f>Sug0.2[[#This Row],[OVEP22]]</f>
        <v>7981</v>
      </c>
      <c r="SW74" s="15">
        <f>Sug0.2[[#This Row],[OVEP23]]</f>
        <v>7904</v>
      </c>
      <c r="SX74" s="15">
        <f>Sug0.2[[#This Row],[OVEP24]]</f>
        <v>7865</v>
      </c>
      <c r="SY74" s="15">
        <f>Sug0.2[[#This Row],[OVEP25]]</f>
        <v>7819</v>
      </c>
      <c r="SZ74" s="15">
        <f>Sug0.2[[#This Row],[OVEP26]]</f>
        <v>7821</v>
      </c>
      <c r="TA74" s="15">
        <f>Sug0.2[[#This Row],[OVEP27]]</f>
        <v>7770</v>
      </c>
      <c r="TB74" s="15">
        <f>Sug0.5[[#This Row],[OVEP2]]</f>
        <v>7553</v>
      </c>
      <c r="TC74" s="15">
        <f>Sug0.5[[#This Row],[OVEP3]]</f>
        <v>8024</v>
      </c>
      <c r="TD74" s="15">
        <f>Sug0.5[[#This Row],[OVEP4]]</f>
        <v>8206</v>
      </c>
      <c r="TE74" s="15">
        <f>Sug0.5[[#This Row],[OVEP5]]</f>
        <v>8368</v>
      </c>
      <c r="TF74" s="15">
        <f>Sug0.5[[#This Row],[OVEP6]]</f>
        <v>8461</v>
      </c>
      <c r="TG74" s="15">
        <f>Sug0.5[[#This Row],[OVEP7]]</f>
        <v>8524</v>
      </c>
      <c r="TH74" s="15">
        <f>Sug0.5[[#This Row],[OVEP8]]</f>
        <v>8567</v>
      </c>
      <c r="TI74" s="15">
        <f>Sug0.5[[#This Row],[OVEP9]]</f>
        <v>8478</v>
      </c>
      <c r="TJ74" s="15">
        <f>Sug0.5[[#This Row],[OVEP10]]</f>
        <v>8535</v>
      </c>
      <c r="TK74" s="15">
        <f>Sug0.5[[#This Row],[OVEP11]]</f>
        <v>8519</v>
      </c>
      <c r="TL74" s="15">
        <f>Sug0.5[[#This Row],[OVEP12]]</f>
        <v>8554</v>
      </c>
      <c r="TM74" s="15">
        <f>Sug0.5[[#This Row],[OVEP13]]</f>
        <v>8615</v>
      </c>
      <c r="TN74" s="15">
        <f>Sug0.5[[#This Row],[OVEP14]]</f>
        <v>8604</v>
      </c>
      <c r="TO74" s="15">
        <f>Sug0.5[[#This Row],[OVEP15]]</f>
        <v>8688</v>
      </c>
      <c r="TP74" s="15">
        <f>Sug0.5[[#This Row],[OVEP16]]</f>
        <v>8669</v>
      </c>
      <c r="TQ74" s="15">
        <f>Sug0.5[[#This Row],[OVEP17]]</f>
        <v>8684</v>
      </c>
      <c r="TR74" s="15">
        <f>Sug0.5[[#This Row],[OVEP18]]</f>
        <v>8751</v>
      </c>
      <c r="TS74" s="15">
        <f>Sug0.5[[#This Row],[OVEP19]]</f>
        <v>8718</v>
      </c>
      <c r="TT74" s="15">
        <f>Sug0.5[[#This Row],[OVEP20]]</f>
        <v>8756</v>
      </c>
      <c r="TU74" s="15">
        <f>Sug0.5[[#This Row],[OVEP21]]</f>
        <v>8805</v>
      </c>
      <c r="TV74" s="15">
        <f>Sug0.5[[#This Row],[OVEP22]]</f>
        <v>8882</v>
      </c>
      <c r="TW74" s="15">
        <f>Sug0.5[[#This Row],[OVEP23]]</f>
        <v>8885</v>
      </c>
      <c r="TX74" s="15">
        <f>Sug0.5[[#This Row],[OVEP24]]</f>
        <v>8857</v>
      </c>
      <c r="TY74" s="15">
        <f>Sug0.5[[#This Row],[OVEP25]]</f>
        <v>8827</v>
      </c>
      <c r="TZ74" s="15">
        <f>Sug0.5[[#This Row],[OVEP26]]</f>
        <v>8860</v>
      </c>
      <c r="UA74" s="15">
        <f>Sug0.5[[#This Row],[OVEP27]]</f>
        <v>8870</v>
      </c>
      <c r="UB74" s="15">
        <f>Reg[[#This Row],[OBEP2]]</f>
        <v>8245</v>
      </c>
      <c r="UC74" s="15">
        <f>Reg[[#This Row],[OBEP3]]</f>
        <v>8739</v>
      </c>
      <c r="UD74" s="15">
        <f>Reg[[#This Row],[OBEP4]]</f>
        <v>9241</v>
      </c>
      <c r="UE74" s="15">
        <f>Reg[[#This Row],[OBEP5]]</f>
        <v>9744</v>
      </c>
      <c r="UF74" s="15">
        <f>Reg[[#This Row],[OBEP6]]</f>
        <v>10267</v>
      </c>
      <c r="UG74" s="15">
        <f>Reg[[#This Row],[OBEP7]]</f>
        <v>10724</v>
      </c>
      <c r="UH74" s="15">
        <f>Reg[[#This Row],[OBEP8]]</f>
        <v>11114</v>
      </c>
      <c r="UI74" s="15">
        <f>Reg[[#This Row],[OBEP9]]</f>
        <v>11551</v>
      </c>
      <c r="UJ74" s="15">
        <f>Reg[[#This Row],[OBEP10]]</f>
        <v>11858</v>
      </c>
      <c r="UK74" s="15">
        <f>Reg[[#This Row],[OBEP11]]</f>
        <v>12171</v>
      </c>
      <c r="UL74" s="15">
        <f>Reg[[#This Row],[OBEP12]]</f>
        <v>12410</v>
      </c>
      <c r="UM74" s="15">
        <f>Reg[[#This Row],[OBEP13]]</f>
        <v>12656</v>
      </c>
      <c r="UN74" s="15">
        <f>Reg[[#This Row],[OBEP14]]</f>
        <v>12821</v>
      </c>
      <c r="UO74" s="15">
        <f>Reg[[#This Row],[OBEP15]]</f>
        <v>13006</v>
      </c>
      <c r="UP74" s="15">
        <f>Reg[[#This Row],[OBEP16]]</f>
        <v>13228</v>
      </c>
      <c r="UQ74" s="15">
        <f>Reg[[#This Row],[OBEP17]]</f>
        <v>13331</v>
      </c>
      <c r="UR74" s="15">
        <f>Reg[[#This Row],[OBEP18]]</f>
        <v>13428</v>
      </c>
      <c r="US74" s="15">
        <f>Reg[[#This Row],[OBEP19]]</f>
        <v>13633</v>
      </c>
      <c r="UT74" s="15">
        <f>Reg[[#This Row],[OBEP20]]</f>
        <v>13762</v>
      </c>
      <c r="UU74" s="15">
        <f>Reg[[#This Row],[OBEP21]]</f>
        <v>13842</v>
      </c>
      <c r="UV74" s="15">
        <f>Reg[[#This Row],[OBEP22]]</f>
        <v>13913</v>
      </c>
      <c r="UW74" s="15">
        <f>Reg[[#This Row],[OBEP23]]</f>
        <v>14044</v>
      </c>
      <c r="UX74" s="15">
        <f>Reg[[#This Row],[OBEP24]]</f>
        <v>14083</v>
      </c>
      <c r="UY74" s="15">
        <f>Reg[[#This Row],[OBEP25]]</f>
        <v>14129</v>
      </c>
      <c r="UZ74" s="15">
        <f>Reg[[#This Row],[OBEP26]]</f>
        <v>14144</v>
      </c>
      <c r="VA74" s="15">
        <f>Reg[[#This Row],[OBEP27]]</f>
        <v>14183</v>
      </c>
      <c r="VB74" s="15">
        <f>Sug0.2[[#This Row],[OBEP2]]</f>
        <v>8245</v>
      </c>
      <c r="VC74" s="15">
        <f>Sug0.2[[#This Row],[OBEP3]]</f>
        <v>8628</v>
      </c>
      <c r="VD74" s="15">
        <f>Sug0.2[[#This Row],[OBEP4]]</f>
        <v>9014</v>
      </c>
      <c r="VE74" s="15">
        <f>Sug0.2[[#This Row],[OBEP5]]</f>
        <v>9411</v>
      </c>
      <c r="VF74" s="15">
        <f>Sug0.2[[#This Row],[OBEP6]]</f>
        <v>9821</v>
      </c>
      <c r="VG74" s="15">
        <f>Sug0.2[[#This Row],[OBEP7]]</f>
        <v>10176</v>
      </c>
      <c r="VH74" s="15">
        <f>Sug0.2[[#This Row],[OBEP8]]</f>
        <v>10498</v>
      </c>
      <c r="VI74" s="15">
        <f>Sug0.2[[#This Row],[OBEP9]]</f>
        <v>10870</v>
      </c>
      <c r="VJ74" s="15">
        <f>Sug0.2[[#This Row],[OBEP10]]</f>
        <v>11119</v>
      </c>
      <c r="VK74" s="15">
        <f>Sug0.2[[#This Row],[OBEP11]]</f>
        <v>11373</v>
      </c>
      <c r="VL74" s="15">
        <f>Sug0.2[[#This Row],[OBEP12]]</f>
        <v>11564</v>
      </c>
      <c r="VM74" s="15">
        <f>Sug0.2[[#This Row],[OBEP13]]</f>
        <v>11759</v>
      </c>
      <c r="VN74" s="15">
        <f>Sug0.2[[#This Row],[OBEP14]]</f>
        <v>11879</v>
      </c>
      <c r="VO74" s="15">
        <f>Sug0.2[[#This Row],[OBEP15]]</f>
        <v>12035</v>
      </c>
      <c r="VP74" s="15">
        <f>Sug0.2[[#This Row],[OBEP16]]</f>
        <v>12210</v>
      </c>
      <c r="VQ74" s="15">
        <f>Sug0.2[[#This Row],[OBEP17]]</f>
        <v>12295</v>
      </c>
      <c r="VR74" s="15">
        <f>Sug0.2[[#This Row],[OBEP18]]</f>
        <v>12378</v>
      </c>
      <c r="VS74" s="15">
        <f>Sug0.2[[#This Row],[OBEP19]]</f>
        <v>12557</v>
      </c>
      <c r="VT74" s="15">
        <f>Sug0.2[[#This Row],[OBEP20]]</f>
        <v>12661</v>
      </c>
      <c r="VU74" s="15">
        <f>Sug0.2[[#This Row],[OBEP21]]</f>
        <v>12711</v>
      </c>
      <c r="VV74" s="15">
        <f>Sug0.2[[#This Row],[OBEP22]]</f>
        <v>12748</v>
      </c>
      <c r="VW74" s="15">
        <f>Sug0.2[[#This Row],[OBEP23]]</f>
        <v>12873</v>
      </c>
      <c r="VX74" s="15">
        <f>Sug0.2[[#This Row],[OBEP24]]</f>
        <v>12908</v>
      </c>
      <c r="VY74" s="15">
        <f>Sug0.2[[#This Row],[OBEP25]]</f>
        <v>12963</v>
      </c>
      <c r="VZ74" s="15">
        <f>Sug0.2[[#This Row],[OBEP26]]</f>
        <v>12992</v>
      </c>
      <c r="WA74" s="15">
        <f>Sug0.2[[#This Row],[OBEP27]]</f>
        <v>13032</v>
      </c>
      <c r="WB74" s="15">
        <f>Sug0.5[[#This Row],[OBEP2]]</f>
        <v>8245</v>
      </c>
      <c r="WC74" s="15">
        <f>Sug0.5[[#This Row],[OBEP3]]</f>
        <v>8399</v>
      </c>
      <c r="WD74" s="15">
        <f>Sug0.5[[#This Row],[OBEP4]]</f>
        <v>8592</v>
      </c>
      <c r="WE74" s="15">
        <f>Sug0.5[[#This Row],[OBEP5]]</f>
        <v>8773</v>
      </c>
      <c r="WF74" s="15">
        <f>Sug0.5[[#This Row],[OBEP6]]</f>
        <v>8978</v>
      </c>
      <c r="WG74" s="15">
        <f>Sug0.5[[#This Row],[OBEP7]]</f>
        <v>9166</v>
      </c>
      <c r="WH74" s="15">
        <f>Sug0.5[[#This Row],[OBEP8]]</f>
        <v>9319</v>
      </c>
      <c r="WI74" s="15">
        <f>Sug0.5[[#This Row],[OBEP9]]</f>
        <v>9538</v>
      </c>
      <c r="WJ74" s="15">
        <f>Sug0.5[[#This Row],[OBEP10]]</f>
        <v>9662</v>
      </c>
      <c r="WK74" s="15">
        <f>Sug0.5[[#This Row],[OBEP11]]</f>
        <v>9816</v>
      </c>
      <c r="WL74" s="15">
        <f>Sug0.5[[#This Row],[OBEP12]]</f>
        <v>9911</v>
      </c>
      <c r="WM74" s="15">
        <f>Sug0.5[[#This Row],[OBEP13]]</f>
        <v>10004</v>
      </c>
      <c r="WN74" s="15">
        <f>Sug0.5[[#This Row],[OBEP14]]</f>
        <v>10072</v>
      </c>
      <c r="WO74" s="15">
        <f>Sug0.5[[#This Row],[OBEP15]]</f>
        <v>10139</v>
      </c>
      <c r="WP74" s="15">
        <f>Sug0.5[[#This Row],[OBEP16]]</f>
        <v>10241</v>
      </c>
      <c r="WQ74" s="15">
        <f>Sug0.5[[#This Row],[OBEP17]]</f>
        <v>10272</v>
      </c>
      <c r="WR74" s="15">
        <f>Sug0.5[[#This Row],[OBEP18]]</f>
        <v>10311</v>
      </c>
      <c r="WS74" s="15">
        <f>Sug0.5[[#This Row],[OBEP19]]</f>
        <v>10452</v>
      </c>
      <c r="WT74" s="15">
        <f>Sug0.5[[#This Row],[OBEP20]]</f>
        <v>10512</v>
      </c>
      <c r="WU74" s="15">
        <f>Sug0.5[[#This Row],[OBEP21]]</f>
        <v>10527</v>
      </c>
      <c r="WV74" s="15">
        <f>Sug0.5[[#This Row],[OBEP22]]</f>
        <v>10549</v>
      </c>
      <c r="WW74" s="15">
        <f>Sug0.5[[#This Row],[OBEP23]]</f>
        <v>10624</v>
      </c>
      <c r="WX74" s="15">
        <f>Sug0.5[[#This Row],[OBEP24]]</f>
        <v>10671</v>
      </c>
      <c r="WY74" s="15">
        <f>Sug0.5[[#This Row],[OBEP25]]</f>
        <v>10701</v>
      </c>
      <c r="WZ74" s="15">
        <f>Sug0.5[[#This Row],[OBEP26]]</f>
        <v>10707</v>
      </c>
      <c r="XA74" s="15">
        <f>Sug0.5[[#This Row],[OBEP27]]</f>
        <v>10715</v>
      </c>
    </row>
    <row r="75" spans="2:625" x14ac:dyDescent="0.25">
      <c r="B75" s="11">
        <f>Reg[[#This Row],[STEP2]]</f>
        <v>5507</v>
      </c>
      <c r="C75" s="11">
        <f>Reg[[#This Row],[STEP3]]</f>
        <v>5717</v>
      </c>
      <c r="D75" s="11">
        <f>Reg[[#This Row],[STEP4]]</f>
        <v>5875</v>
      </c>
      <c r="E75" s="11">
        <f>Reg[[#This Row],[STEP5]]</f>
        <v>6032</v>
      </c>
      <c r="F75" s="11">
        <f>Reg[[#This Row],[STEP6]]</f>
        <v>6173</v>
      </c>
      <c r="G75" s="11">
        <f>Reg[[#This Row],[STEP7]]</f>
        <v>6304</v>
      </c>
      <c r="H75" s="11">
        <f>Reg[[#This Row],[STEP8]]</f>
        <v>6430</v>
      </c>
      <c r="I75" s="11">
        <f>Reg[[#This Row],[STEP9]]</f>
        <v>6536</v>
      </c>
      <c r="J75" s="11">
        <f>Reg[[#This Row],[STEP10]]</f>
        <v>6667</v>
      </c>
      <c r="K75" s="11">
        <f>Reg[[#This Row],[STEP11]]</f>
        <v>6767</v>
      </c>
      <c r="L75" s="11">
        <f>Reg[[#This Row],[STEP12]]</f>
        <v>6923</v>
      </c>
      <c r="M75" s="11">
        <f>Reg[[#This Row],[STEP13]]</f>
        <v>6992</v>
      </c>
      <c r="N75" s="11">
        <f>Reg[[#This Row],[STEP14]]</f>
        <v>7092</v>
      </c>
      <c r="O75" s="11">
        <f>Reg[[#This Row],[STEP15]]</f>
        <v>7118</v>
      </c>
      <c r="P75" s="11">
        <f>Reg[[#This Row],[STEP16]]</f>
        <v>7143</v>
      </c>
      <c r="Q75" s="11">
        <f>Reg[[#This Row],[STEP17]]</f>
        <v>7236</v>
      </c>
      <c r="R75" s="11">
        <f>Reg[[#This Row],[STEP18]]</f>
        <v>7312</v>
      </c>
      <c r="S75" s="11">
        <f>Reg[[#This Row],[STEP19]]</f>
        <v>7374</v>
      </c>
      <c r="T75" s="11">
        <f>Reg[[#This Row],[STEP20]]</f>
        <v>7426</v>
      </c>
      <c r="U75" s="11">
        <f>Reg[[#This Row],[STEP21]]</f>
        <v>7481</v>
      </c>
      <c r="V75" s="11">
        <f>Reg[[#This Row],[STEP22]]</f>
        <v>7546</v>
      </c>
      <c r="W75" s="11">
        <f>Reg[[#This Row],[STEP23]]</f>
        <v>7547</v>
      </c>
      <c r="X75" s="11">
        <f>Reg[[#This Row],[STEP24]]</f>
        <v>7626</v>
      </c>
      <c r="Y75" s="11">
        <f>Reg[[#This Row],[STEP25]]</f>
        <v>7672</v>
      </c>
      <c r="Z75" s="11">
        <f>Reg[[#This Row],[STEP26]]</f>
        <v>7752</v>
      </c>
      <c r="AA75" s="11">
        <f>Reg[[#This Row],[STEP27]]</f>
        <v>7820</v>
      </c>
      <c r="AB75" s="11">
        <f>Sug0.2[[#This Row],[STEP2]]</f>
        <v>5507</v>
      </c>
      <c r="AC75" s="11">
        <f>Sug0.2[[#This Row],[STEP3]]</f>
        <v>5705</v>
      </c>
      <c r="AD75" s="11">
        <f>Sug0.2[[#This Row],[STEP4]]</f>
        <v>5848</v>
      </c>
      <c r="AE75" s="11">
        <f>Sug0.2[[#This Row],[STEP5]]</f>
        <v>5996</v>
      </c>
      <c r="AF75" s="11">
        <f>Sug0.2[[#This Row],[STEP6]]</f>
        <v>6133</v>
      </c>
      <c r="AG75" s="11">
        <f>Sug0.2[[#This Row],[STEP7]]</f>
        <v>6263</v>
      </c>
      <c r="AH75" s="11">
        <f>Sug0.2[[#This Row],[STEP8]]</f>
        <v>6393</v>
      </c>
      <c r="AI75" s="11">
        <f>Sug0.2[[#This Row],[STEP9]]</f>
        <v>6488</v>
      </c>
      <c r="AJ75" s="11">
        <f>Sug0.2[[#This Row],[STEP10]]</f>
        <v>6609</v>
      </c>
      <c r="AK75" s="11">
        <f>Sug0.2[[#This Row],[STEP11]]</f>
        <v>6704</v>
      </c>
      <c r="AL75" s="11">
        <f>Sug0.2[[#This Row],[STEP12]]</f>
        <v>6849</v>
      </c>
      <c r="AM75" s="11">
        <f>Sug0.2[[#This Row],[STEP13]]</f>
        <v>6929</v>
      </c>
      <c r="AN75" s="11">
        <f>Sug0.2[[#This Row],[STEP14]]</f>
        <v>7027</v>
      </c>
      <c r="AO75" s="11">
        <f>Sug0.2[[#This Row],[STEP15]]</f>
        <v>7053</v>
      </c>
      <c r="AP75" s="11">
        <f>Sug0.2[[#This Row],[STEP16]]</f>
        <v>7083</v>
      </c>
      <c r="AQ75" s="11">
        <f>Sug0.2[[#This Row],[STEP17]]</f>
        <v>7182</v>
      </c>
      <c r="AR75" s="11">
        <f>Sug0.2[[#This Row],[STEP18]]</f>
        <v>7251</v>
      </c>
      <c r="AS75" s="11">
        <f>Sug0.2[[#This Row],[STEP19]]</f>
        <v>7309</v>
      </c>
      <c r="AT75" s="11">
        <f>Sug0.2[[#This Row],[STEP20]]</f>
        <v>7356</v>
      </c>
      <c r="AU75" s="11">
        <f>Sug0.2[[#This Row],[STEP21]]</f>
        <v>7412</v>
      </c>
      <c r="AV75" s="11">
        <f>Sug0.2[[#This Row],[STEP22]]</f>
        <v>7482</v>
      </c>
      <c r="AW75" s="11">
        <f>Sug0.2[[#This Row],[STEP23]]</f>
        <v>7482</v>
      </c>
      <c r="AX75" s="11">
        <f>Sug0.2[[#This Row],[STEP24]]</f>
        <v>7557</v>
      </c>
      <c r="AY75" s="11">
        <f>Sug0.2[[#This Row],[STEP25]]</f>
        <v>7604</v>
      </c>
      <c r="AZ75" s="11">
        <f>Sug0.2[[#This Row],[STEP26]]</f>
        <v>7682</v>
      </c>
      <c r="BA75" s="11">
        <f>Sug0.2[[#This Row],[STEP27]]</f>
        <v>7744</v>
      </c>
      <c r="BB75" s="11">
        <f>Sug0.5[[#This Row],[STEP2]]</f>
        <v>5507</v>
      </c>
      <c r="BC75" s="11">
        <f>Sug0.5[[#This Row],[STEP3]]</f>
        <v>5691</v>
      </c>
      <c r="BD75" s="11">
        <f>Sug0.5[[#This Row],[STEP4]]</f>
        <v>5823</v>
      </c>
      <c r="BE75" s="11">
        <f>Sug0.5[[#This Row],[STEP5]]</f>
        <v>5954</v>
      </c>
      <c r="BF75" s="11">
        <f>Sug0.5[[#This Row],[STEP6]]</f>
        <v>6078</v>
      </c>
      <c r="BG75" s="11">
        <f>Sug0.5[[#This Row],[STEP7]]</f>
        <v>6194</v>
      </c>
      <c r="BH75" s="11">
        <f>Sug0.5[[#This Row],[STEP8]]</f>
        <v>6301</v>
      </c>
      <c r="BI75" s="11">
        <f>Sug0.5[[#This Row],[STEP9]]</f>
        <v>6382</v>
      </c>
      <c r="BJ75" s="11">
        <f>Sug0.5[[#This Row],[STEP10]]</f>
        <v>6497</v>
      </c>
      <c r="BK75" s="11">
        <f>Sug0.5[[#This Row],[STEP11]]</f>
        <v>6593</v>
      </c>
      <c r="BL75" s="11">
        <f>Sug0.5[[#This Row],[STEP12]]</f>
        <v>6728</v>
      </c>
      <c r="BM75" s="11">
        <f>Sug0.5[[#This Row],[STEP13]]</f>
        <v>6798</v>
      </c>
      <c r="BN75" s="11">
        <f>Sug0.5[[#This Row],[STEP14]]</f>
        <v>6901</v>
      </c>
      <c r="BO75" s="11">
        <f>Sug0.5[[#This Row],[STEP15]]</f>
        <v>6932</v>
      </c>
      <c r="BP75" s="11">
        <f>Sug0.5[[#This Row],[STEP16]]</f>
        <v>6948</v>
      </c>
      <c r="BQ75" s="11">
        <f>Sug0.5[[#This Row],[STEP17]]</f>
        <v>7054</v>
      </c>
      <c r="BR75" s="11">
        <f>Sug0.5[[#This Row],[STEP18]]</f>
        <v>7115</v>
      </c>
      <c r="BS75" s="11">
        <f>Sug0.5[[#This Row],[STEP19]]</f>
        <v>7181</v>
      </c>
      <c r="BT75" s="11">
        <f>Sug0.5[[#This Row],[STEP20]]</f>
        <v>7234</v>
      </c>
      <c r="BU75" s="11">
        <f>Sug0.5[[#This Row],[STEP21]]</f>
        <v>7299</v>
      </c>
      <c r="BV75" s="11">
        <f>Sug0.5[[#This Row],[STEP22]]</f>
        <v>7363</v>
      </c>
      <c r="BW75" s="11">
        <f>Sug0.5[[#This Row],[STEP23]]</f>
        <v>7361</v>
      </c>
      <c r="BX75" s="11">
        <f>Sug0.5[[#This Row],[STEP24]]</f>
        <v>7422</v>
      </c>
      <c r="BY75" s="11">
        <f>Sug0.5[[#This Row],[STEP25]]</f>
        <v>7459</v>
      </c>
      <c r="BZ75" s="11">
        <f>Sug0.5[[#This Row],[STEP26]]</f>
        <v>7537</v>
      </c>
      <c r="CA75" s="11">
        <f>Sug0.5[[#This Row],[STEP27]]</f>
        <v>7587</v>
      </c>
      <c r="CB75" s="11">
        <f>Reg[[#This Row],[NASP2]]</f>
        <v>744</v>
      </c>
      <c r="CC75" s="11">
        <f>Reg[[#This Row],[NASP3]]</f>
        <v>846</v>
      </c>
      <c r="CD75" s="11">
        <f>Reg[[#This Row],[NASP4]]</f>
        <v>962</v>
      </c>
      <c r="CE75" s="11">
        <f>Reg[[#This Row],[NASP5]]</f>
        <v>1083</v>
      </c>
      <c r="CF75" s="11">
        <f>Reg[[#This Row],[NASP6]]</f>
        <v>1202</v>
      </c>
      <c r="CG75" s="11">
        <f>Reg[[#This Row],[NASP7]]</f>
        <v>1319</v>
      </c>
      <c r="CH75" s="11">
        <f>Reg[[#This Row],[NASP8]]</f>
        <v>1429</v>
      </c>
      <c r="CI75" s="11">
        <f>Reg[[#This Row],[NASP9]]</f>
        <v>1508</v>
      </c>
      <c r="CJ75" s="11">
        <f>Reg[[#This Row],[NASP10]]</f>
        <v>1609</v>
      </c>
      <c r="CK75" s="11">
        <f>Reg[[#This Row],[NASP11]]</f>
        <v>1714</v>
      </c>
      <c r="CL75" s="11">
        <f>Reg[[#This Row],[NASP12]]</f>
        <v>1794</v>
      </c>
      <c r="CM75" s="11">
        <f>Reg[[#This Row],[NASP13]]</f>
        <v>1887</v>
      </c>
      <c r="CN75" s="11">
        <f>Reg[[#This Row],[NASP14]]</f>
        <v>1968</v>
      </c>
      <c r="CO75" s="11">
        <f>Reg[[#This Row],[NASP15]]</f>
        <v>2056</v>
      </c>
      <c r="CP75" s="11">
        <f>Reg[[#This Row],[NASP16]]</f>
        <v>2148</v>
      </c>
      <c r="CQ75" s="11">
        <f>Reg[[#This Row],[NASP17]]</f>
        <v>2256</v>
      </c>
      <c r="CR75" s="11">
        <f>Reg[[#This Row],[NASP18]]</f>
        <v>2281</v>
      </c>
      <c r="CS75" s="11">
        <f>Reg[[#This Row],[NASP19]]</f>
        <v>2344</v>
      </c>
      <c r="CT75" s="11">
        <f>Reg[[#This Row],[NASP20]]</f>
        <v>2420</v>
      </c>
      <c r="CU75" s="11">
        <f>Reg[[#This Row],[NASP21]]</f>
        <v>2503</v>
      </c>
      <c r="CV75" s="11">
        <f>Reg[[#This Row],[NASP22]]</f>
        <v>2603</v>
      </c>
      <c r="CW75" s="11">
        <f>Reg[[#This Row],[NASP23]]</f>
        <v>2665</v>
      </c>
      <c r="CX75" s="11">
        <f>Reg[[#This Row],[NASP24]]</f>
        <v>2738</v>
      </c>
      <c r="CY75" s="11">
        <f>Reg[[#This Row],[NASP25]]</f>
        <v>2796</v>
      </c>
      <c r="CZ75" s="11">
        <f>Reg[[#This Row],[NASP26]]</f>
        <v>2818</v>
      </c>
      <c r="DA75" s="11">
        <f>Reg[[#This Row],[NASP27]]</f>
        <v>2858</v>
      </c>
      <c r="DB75" s="11">
        <f>Sug0.2[[#This Row],[NASP2]]</f>
        <v>744</v>
      </c>
      <c r="DC75" s="11">
        <f>Sug0.2[[#This Row],[NASP3]]</f>
        <v>842</v>
      </c>
      <c r="DD75" s="11">
        <f>Sug0.2[[#This Row],[NASP4]]</f>
        <v>957</v>
      </c>
      <c r="DE75" s="11">
        <f>Sug0.2[[#This Row],[NASP5]]</f>
        <v>1078</v>
      </c>
      <c r="DF75" s="11">
        <f>Sug0.2[[#This Row],[NASP6]]</f>
        <v>1193</v>
      </c>
      <c r="DG75" s="11">
        <f>Sug0.2[[#This Row],[NASP7]]</f>
        <v>1305</v>
      </c>
      <c r="DH75" s="11">
        <f>Sug0.2[[#This Row],[NASP8]]</f>
        <v>1412</v>
      </c>
      <c r="DI75" s="11">
        <f>Sug0.2[[#This Row],[NASP9]]</f>
        <v>1493</v>
      </c>
      <c r="DJ75" s="11">
        <f>Sug0.2[[#This Row],[NASP10]]</f>
        <v>1587</v>
      </c>
      <c r="DK75" s="11">
        <f>Sug0.2[[#This Row],[NASP11]]</f>
        <v>1690</v>
      </c>
      <c r="DL75" s="11">
        <f>Sug0.2[[#This Row],[NASP12]]</f>
        <v>1767</v>
      </c>
      <c r="DM75" s="11">
        <f>Sug0.2[[#This Row],[NASP13]]</f>
        <v>1849</v>
      </c>
      <c r="DN75" s="11">
        <f>Sug0.2[[#This Row],[NASP14]]</f>
        <v>1930</v>
      </c>
      <c r="DO75" s="11">
        <f>Sug0.2[[#This Row],[NASP15]]</f>
        <v>2016</v>
      </c>
      <c r="DP75" s="11">
        <f>Sug0.2[[#This Row],[NASP16]]</f>
        <v>2093</v>
      </c>
      <c r="DQ75" s="11">
        <f>Sug0.2[[#This Row],[NASP17]]</f>
        <v>2195</v>
      </c>
      <c r="DR75" s="11">
        <f>Sug0.2[[#This Row],[NASP18]]</f>
        <v>2214</v>
      </c>
      <c r="DS75" s="11">
        <f>Sug0.2[[#This Row],[NASP19]]</f>
        <v>2277</v>
      </c>
      <c r="DT75" s="11">
        <f>Sug0.2[[#This Row],[NASP20]]</f>
        <v>2347</v>
      </c>
      <c r="DU75" s="11">
        <f>Sug0.2[[#This Row],[NASP21]]</f>
        <v>2430</v>
      </c>
      <c r="DV75" s="11">
        <f>Sug0.2[[#This Row],[NASP22]]</f>
        <v>2523</v>
      </c>
      <c r="DW75" s="11">
        <f>Sug0.2[[#This Row],[NASP23]]</f>
        <v>2577</v>
      </c>
      <c r="DX75" s="11">
        <f>Sug0.2[[#This Row],[NASP24]]</f>
        <v>2648</v>
      </c>
      <c r="DY75" s="11">
        <f>Sug0.2[[#This Row],[NASP25]]</f>
        <v>2704</v>
      </c>
      <c r="DZ75" s="11">
        <f>Sug0.2[[#This Row],[NASP26]]</f>
        <v>2721</v>
      </c>
      <c r="EA75" s="11">
        <f>Sug0.2[[#This Row],[NASP27]]</f>
        <v>2763</v>
      </c>
      <c r="EB75" s="15">
        <f>Sug0.5[[#This Row],[NASP2]]</f>
        <v>744</v>
      </c>
      <c r="EC75" s="15">
        <f>Sug0.5[[#This Row],[NASP3]]</f>
        <v>832</v>
      </c>
      <c r="ED75" s="15">
        <f>Sug0.5[[#This Row],[NASP4]]</f>
        <v>935</v>
      </c>
      <c r="EE75" s="15">
        <f>Sug0.5[[#This Row],[NASP5]]</f>
        <v>1045</v>
      </c>
      <c r="EF75" s="15">
        <f>Sug0.5[[#This Row],[NASP6]]</f>
        <v>1153</v>
      </c>
      <c r="EG75" s="15">
        <f>Sug0.5[[#This Row],[NASP7]]</f>
        <v>1256</v>
      </c>
      <c r="EH75" s="15">
        <f>Sug0.5[[#This Row],[NASP8]]</f>
        <v>1356</v>
      </c>
      <c r="EI75" s="15">
        <f>Sug0.5[[#This Row],[NASP9]]</f>
        <v>1428</v>
      </c>
      <c r="EJ75" s="15">
        <f>Sug0.5[[#This Row],[NASP10]]</f>
        <v>1510</v>
      </c>
      <c r="EK75" s="15">
        <f>Sug0.5[[#This Row],[NASP11]]</f>
        <v>1602</v>
      </c>
      <c r="EL75" s="15">
        <f>Sug0.5[[#This Row],[NASP12]]</f>
        <v>1671</v>
      </c>
      <c r="EM75" s="15">
        <f>Sug0.5[[#This Row],[NASP13]]</f>
        <v>1745</v>
      </c>
      <c r="EN75" s="15">
        <f>Sug0.5[[#This Row],[NASP14]]</f>
        <v>1811</v>
      </c>
      <c r="EO75" s="15">
        <f>Sug0.5[[#This Row],[NASP15]]</f>
        <v>1885</v>
      </c>
      <c r="EP75" s="15">
        <f>Sug0.5[[#This Row],[NASP16]]</f>
        <v>1959</v>
      </c>
      <c r="EQ75" s="15">
        <f>Sug0.5[[#This Row],[NASP17]]</f>
        <v>2049</v>
      </c>
      <c r="ER75" s="15">
        <f>Sug0.5[[#This Row],[NASP18]]</f>
        <v>2065</v>
      </c>
      <c r="ES75" s="15">
        <f>Sug0.5[[#This Row],[NASP19]]</f>
        <v>2124</v>
      </c>
      <c r="ET75" s="15">
        <f>Sug0.5[[#This Row],[NASP20]]</f>
        <v>2184</v>
      </c>
      <c r="EU75" s="15">
        <f>Sug0.5[[#This Row],[NASP21]]</f>
        <v>2253</v>
      </c>
      <c r="EV75" s="15">
        <f>Sug0.5[[#This Row],[NASP22]]</f>
        <v>2330</v>
      </c>
      <c r="EW75" s="15">
        <f>Sug0.5[[#This Row],[NASP23]]</f>
        <v>2376</v>
      </c>
      <c r="EX75" s="15">
        <f>Sug0.5[[#This Row],[NASP24]]</f>
        <v>2448</v>
      </c>
      <c r="EY75" s="15">
        <f>Sug0.5[[#This Row],[NASP25]]</f>
        <v>2495</v>
      </c>
      <c r="EZ75" s="15">
        <f>Sug0.5[[#This Row],[NASP26]]</f>
        <v>2505</v>
      </c>
      <c r="FA75" s="15">
        <f>Sug0.5[[#This Row],[NASP27]]</f>
        <v>2546</v>
      </c>
      <c r="FB75" s="15">
        <f>Reg[[#This Row],[CIRP2]]</f>
        <v>68</v>
      </c>
      <c r="FC75" s="15">
        <f>Reg[[#This Row],[CIRP3]]</f>
        <v>80</v>
      </c>
      <c r="FD75" s="15">
        <f>Reg[[#This Row],[CIRP4]]</f>
        <v>84</v>
      </c>
      <c r="FE75" s="15">
        <f>Reg[[#This Row],[CIRP5]]</f>
        <v>92</v>
      </c>
      <c r="FF75" s="15">
        <f>Reg[[#This Row],[CIRP6]]</f>
        <v>101</v>
      </c>
      <c r="FG75" s="15">
        <f>Reg[[#This Row],[CIRP7]]</f>
        <v>127</v>
      </c>
      <c r="FH75" s="15">
        <f>Reg[[#This Row],[CIRP8]]</f>
        <v>137</v>
      </c>
      <c r="FI75" s="15">
        <f>Reg[[#This Row],[CIRP9]]</f>
        <v>151</v>
      </c>
      <c r="FJ75" s="15">
        <f>Reg[[#This Row],[CIRP10]]</f>
        <v>161</v>
      </c>
      <c r="FK75" s="15">
        <f>Reg[[#This Row],[CIRP11]]</f>
        <v>172</v>
      </c>
      <c r="FL75" s="15">
        <f>Reg[[#This Row],[CIRP12]]</f>
        <v>181</v>
      </c>
      <c r="FM75" s="15">
        <f>Reg[[#This Row],[CIRP13]]</f>
        <v>193</v>
      </c>
      <c r="FN75" s="15">
        <f>Reg[[#This Row],[CIRP14]]</f>
        <v>204</v>
      </c>
      <c r="FO75" s="15">
        <f>Reg[[#This Row],[CIRP15]]</f>
        <v>230</v>
      </c>
      <c r="FP75" s="15">
        <f>Reg[[#This Row],[CIRP16]]</f>
        <v>243</v>
      </c>
      <c r="FQ75" s="15">
        <f>Reg[[#This Row],[CIRP17]]</f>
        <v>244</v>
      </c>
      <c r="FR75" s="15">
        <f>Reg[[#This Row],[CIRP18]]</f>
        <v>258</v>
      </c>
      <c r="FS75" s="15">
        <f>Reg[[#This Row],[CIRP19]]</f>
        <v>258</v>
      </c>
      <c r="FT75" s="15">
        <f>Reg[[#This Row],[CIRP20]]</f>
        <v>269</v>
      </c>
      <c r="FU75" s="15">
        <f>Reg[[#This Row],[CIRP21]]</f>
        <v>283</v>
      </c>
      <c r="FV75" s="15">
        <f>Reg[[#This Row],[CIRP22]]</f>
        <v>284</v>
      </c>
      <c r="FW75" s="15">
        <f>Reg[[#This Row],[CIRP23]]</f>
        <v>286</v>
      </c>
      <c r="FX75" s="15">
        <f>Reg[[#This Row],[CIRP24]]</f>
        <v>295</v>
      </c>
      <c r="FY75" s="15">
        <f>Reg[[#This Row],[CIRP25]]</f>
        <v>311</v>
      </c>
      <c r="FZ75" s="15">
        <f>Reg[[#This Row],[CIRP26]]</f>
        <v>324</v>
      </c>
      <c r="GA75" s="15">
        <f>Reg[[#This Row],[CIRP27]]</f>
        <v>333</v>
      </c>
      <c r="GB75" s="15">
        <f>Sug0.2[[#This Row],[CIRP2]]</f>
        <v>68</v>
      </c>
      <c r="GC75" s="15">
        <f>Sug0.2[[#This Row],[CIRP3]]</f>
        <v>79</v>
      </c>
      <c r="GD75" s="15">
        <f>Sug0.2[[#This Row],[CIRP4]]</f>
        <v>82</v>
      </c>
      <c r="GE75" s="15">
        <f>Sug0.2[[#This Row],[CIRP5]]</f>
        <v>89</v>
      </c>
      <c r="GF75" s="15">
        <f>Sug0.2[[#This Row],[CIRP6]]</f>
        <v>98</v>
      </c>
      <c r="GG75" s="15">
        <f>Sug0.2[[#This Row],[CIRP7]]</f>
        <v>122</v>
      </c>
      <c r="GH75" s="15">
        <f>Sug0.2[[#This Row],[CIRP8]]</f>
        <v>130</v>
      </c>
      <c r="GI75" s="15">
        <f>Sug0.2[[#This Row],[CIRP9]]</f>
        <v>143</v>
      </c>
      <c r="GJ75" s="15">
        <f>Sug0.2[[#This Row],[CIRP10]]</f>
        <v>153</v>
      </c>
      <c r="GK75" s="15">
        <f>Sug0.2[[#This Row],[CIRP11]]</f>
        <v>163</v>
      </c>
      <c r="GL75" s="15">
        <f>Sug0.2[[#This Row],[CIRP12]]</f>
        <v>171</v>
      </c>
      <c r="GM75" s="15">
        <f>Sug0.2[[#This Row],[CIRP13]]</f>
        <v>182</v>
      </c>
      <c r="GN75" s="15">
        <f>Sug0.2[[#This Row],[CIRP14]]</f>
        <v>190</v>
      </c>
      <c r="GO75" s="15">
        <f>Sug0.2[[#This Row],[CIRP15]]</f>
        <v>211</v>
      </c>
      <c r="GP75" s="15">
        <f>Sug0.2[[#This Row],[CIRP16]]</f>
        <v>227</v>
      </c>
      <c r="GQ75" s="15">
        <f>Sug0.2[[#This Row],[CIRP17]]</f>
        <v>231</v>
      </c>
      <c r="GR75" s="15">
        <f>Sug0.2[[#This Row],[CIRP18]]</f>
        <v>249</v>
      </c>
      <c r="GS75" s="15">
        <f>Sug0.2[[#This Row],[CIRP19]]</f>
        <v>248</v>
      </c>
      <c r="GT75" s="15">
        <f>Sug0.2[[#This Row],[CIRP20]]</f>
        <v>260</v>
      </c>
      <c r="GU75" s="15">
        <f>Sug0.2[[#This Row],[CIRP21]]</f>
        <v>273</v>
      </c>
      <c r="GV75" s="15">
        <f>Sug0.2[[#This Row],[CIRP22]]</f>
        <v>273</v>
      </c>
      <c r="GW75" s="15">
        <f>Sug0.2[[#This Row],[CIRP23]]</f>
        <v>277</v>
      </c>
      <c r="GX75" s="15">
        <f>Sug0.2[[#This Row],[CIRP24]]</f>
        <v>287</v>
      </c>
      <c r="GY75" s="15">
        <f>Sug0.2[[#This Row],[CIRP25]]</f>
        <v>300</v>
      </c>
      <c r="GZ75" s="15">
        <f>Sug0.2[[#This Row],[CIRP26]]</f>
        <v>314</v>
      </c>
      <c r="HA75" s="15">
        <f>Sug0.2[[#This Row],[CIRP27]]</f>
        <v>322</v>
      </c>
      <c r="HB75" s="15">
        <f>Sug0.5[[#This Row],[CIRP2]]</f>
        <v>68</v>
      </c>
      <c r="HC75" s="15">
        <f>Sug0.5[[#This Row],[CIRP3]]</f>
        <v>77</v>
      </c>
      <c r="HD75" s="15">
        <f>Sug0.5[[#This Row],[CIRP4]]</f>
        <v>78</v>
      </c>
      <c r="HE75" s="15">
        <f>Sug0.5[[#This Row],[CIRP5]]</f>
        <v>84</v>
      </c>
      <c r="HF75" s="15">
        <f>Sug0.5[[#This Row],[CIRP6]]</f>
        <v>92</v>
      </c>
      <c r="HG75" s="15">
        <f>Sug0.5[[#This Row],[CIRP7]]</f>
        <v>115</v>
      </c>
      <c r="HH75" s="15">
        <f>Sug0.5[[#This Row],[CIRP8]]</f>
        <v>121</v>
      </c>
      <c r="HI75" s="15">
        <f>Sug0.5[[#This Row],[CIRP9]]</f>
        <v>133</v>
      </c>
      <c r="HJ75" s="15">
        <f>Sug0.5[[#This Row],[CIRP10]]</f>
        <v>142</v>
      </c>
      <c r="HK75" s="15">
        <f>Sug0.5[[#This Row],[CIRP11]]</f>
        <v>149</v>
      </c>
      <c r="HL75" s="15">
        <f>Sug0.5[[#This Row],[CIRP12]]</f>
        <v>155</v>
      </c>
      <c r="HM75" s="15">
        <f>Sug0.5[[#This Row],[CIRP13]]</f>
        <v>165</v>
      </c>
      <c r="HN75" s="15">
        <f>Sug0.5[[#This Row],[CIRP14]]</f>
        <v>172</v>
      </c>
      <c r="HO75" s="15">
        <f>Sug0.5[[#This Row],[CIRP15]]</f>
        <v>195</v>
      </c>
      <c r="HP75" s="15">
        <f>Sug0.5[[#This Row],[CIRP16]]</f>
        <v>208</v>
      </c>
      <c r="HQ75" s="15">
        <f>Sug0.5[[#This Row],[CIRP17]]</f>
        <v>209</v>
      </c>
      <c r="HR75" s="15">
        <f>Sug0.5[[#This Row],[CIRP18]]</f>
        <v>223</v>
      </c>
      <c r="HS75" s="15">
        <f>Sug0.5[[#This Row],[CIRP19]]</f>
        <v>222</v>
      </c>
      <c r="HT75" s="15">
        <f>Sug0.5[[#This Row],[CIRP20]]</f>
        <v>229</v>
      </c>
      <c r="HU75" s="15">
        <f>Sug0.5[[#This Row],[CIRP21]]</f>
        <v>242</v>
      </c>
      <c r="HV75" s="15">
        <f>Sug0.5[[#This Row],[CIRP22]]</f>
        <v>242</v>
      </c>
      <c r="HW75" s="15">
        <f>Sug0.5[[#This Row],[CIRP23]]</f>
        <v>240</v>
      </c>
      <c r="HX75" s="15">
        <f>Sug0.5[[#This Row],[CIRP24]]</f>
        <v>247</v>
      </c>
      <c r="HY75" s="15">
        <f>Sug0.5[[#This Row],[CIRP25]]</f>
        <v>260</v>
      </c>
      <c r="HZ75" s="15">
        <f>Sug0.5[[#This Row],[CIRP26]]</f>
        <v>272</v>
      </c>
      <c r="IA75" s="15">
        <f>Sug0.5[[#This Row],[CIRP27]]</f>
        <v>280</v>
      </c>
      <c r="IB75" s="15">
        <f>Reg[[#This Row],[HCCP2]]</f>
        <v>4</v>
      </c>
      <c r="IC75" s="15">
        <f>Reg[[#This Row],[HCCP3]]</f>
        <v>1</v>
      </c>
      <c r="ID75" s="15">
        <f>Reg[[#This Row],[HCCP4]]</f>
        <v>2</v>
      </c>
      <c r="IE75" s="15">
        <f>Reg[[#This Row],[HCCP5]]</f>
        <v>0</v>
      </c>
      <c r="IF75" s="15">
        <f>Reg[[#This Row],[HCCP6]]</f>
        <v>1</v>
      </c>
      <c r="IG75" s="15">
        <f>Reg[[#This Row],[HCCP7]]</f>
        <v>2</v>
      </c>
      <c r="IH75" s="15">
        <f>Reg[[#This Row],[HCCP8]]</f>
        <v>1</v>
      </c>
      <c r="II75" s="15">
        <f>Reg[[#This Row],[HCCP9]]</f>
        <v>4</v>
      </c>
      <c r="IJ75" s="15">
        <f>Reg[[#This Row],[HCCP10]]</f>
        <v>6</v>
      </c>
      <c r="IK75" s="15">
        <f>Reg[[#This Row],[HCCP11]]</f>
        <v>5</v>
      </c>
      <c r="IL75" s="15">
        <f>Reg[[#This Row],[HCCP12]]</f>
        <v>4</v>
      </c>
      <c r="IM75" s="15">
        <f>Reg[[#This Row],[HCCP13]]</f>
        <v>10</v>
      </c>
      <c r="IN75" s="15">
        <f>Reg[[#This Row],[HCCP14]]</f>
        <v>8</v>
      </c>
      <c r="IO75" s="15">
        <f>Reg[[#This Row],[HCCP15]]</f>
        <v>9</v>
      </c>
      <c r="IP75" s="15">
        <f>Reg[[#This Row],[HCCP16]]</f>
        <v>7</v>
      </c>
      <c r="IQ75" s="15">
        <f>Reg[[#This Row],[HCCP17]]</f>
        <v>9</v>
      </c>
      <c r="IR75" s="15">
        <f>Reg[[#This Row],[HCCP18]]</f>
        <v>16</v>
      </c>
      <c r="IS75" s="15">
        <f>Reg[[#This Row],[HCCP19]]</f>
        <v>17</v>
      </c>
      <c r="IT75" s="15">
        <f>Reg[[#This Row],[HCCP20]]</f>
        <v>21</v>
      </c>
      <c r="IU75" s="15">
        <f>Reg[[#This Row],[HCCP21]]</f>
        <v>19</v>
      </c>
      <c r="IV75" s="15">
        <f>Reg[[#This Row],[HCCP22]]</f>
        <v>13</v>
      </c>
      <c r="IW75" s="15">
        <f>Reg[[#This Row],[HCCP23]]</f>
        <v>14</v>
      </c>
      <c r="IX75" s="15">
        <f>Reg[[#This Row],[HCCP24]]</f>
        <v>16</v>
      </c>
      <c r="IY75" s="15">
        <f>Reg[[#This Row],[HCCP25]]</f>
        <v>13</v>
      </c>
      <c r="IZ75" s="15">
        <f>Reg[[#This Row],[HCCP26]]</f>
        <v>14</v>
      </c>
      <c r="JA75" s="15">
        <f>Reg[[#This Row],[HCCP27]]</f>
        <v>20</v>
      </c>
      <c r="JB75" s="15">
        <f>Sug0.2[[#This Row],[HCCP2]]</f>
        <v>4</v>
      </c>
      <c r="JC75" s="15">
        <f>Sug0.2[[#This Row],[HCCP3]]</f>
        <v>1</v>
      </c>
      <c r="JD75" s="15">
        <f>Sug0.2[[#This Row],[HCCP4]]</f>
        <v>2</v>
      </c>
      <c r="JE75" s="15">
        <f>Sug0.2[[#This Row],[HCCP5]]</f>
        <v>0</v>
      </c>
      <c r="JF75" s="15">
        <f>Sug0.2[[#This Row],[HCCP6]]</f>
        <v>1</v>
      </c>
      <c r="JG75" s="15">
        <f>Sug0.2[[#This Row],[HCCP7]]</f>
        <v>2</v>
      </c>
      <c r="JH75" s="15">
        <f>Sug0.2[[#This Row],[HCCP8]]</f>
        <v>1</v>
      </c>
      <c r="JI75" s="15">
        <f>Sug0.2[[#This Row],[HCCP9]]</f>
        <v>4</v>
      </c>
      <c r="JJ75" s="15">
        <f>Sug0.2[[#This Row],[HCCP10]]</f>
        <v>6</v>
      </c>
      <c r="JK75" s="15">
        <f>Sug0.2[[#This Row],[HCCP11]]</f>
        <v>5</v>
      </c>
      <c r="JL75" s="15">
        <f>Sug0.2[[#This Row],[HCCP12]]</f>
        <v>4</v>
      </c>
      <c r="JM75" s="15">
        <f>Sug0.2[[#This Row],[HCCP13]]</f>
        <v>10</v>
      </c>
      <c r="JN75" s="15">
        <f>Sug0.2[[#This Row],[HCCP14]]</f>
        <v>8</v>
      </c>
      <c r="JO75" s="15">
        <f>Sug0.2[[#This Row],[HCCP15]]</f>
        <v>9</v>
      </c>
      <c r="JP75" s="15">
        <f>Sug0.2[[#This Row],[HCCP16]]</f>
        <v>6</v>
      </c>
      <c r="JQ75" s="15">
        <f>Sug0.2[[#This Row],[HCCP17]]</f>
        <v>8</v>
      </c>
      <c r="JR75" s="15">
        <f>Sug0.2[[#This Row],[HCCP18]]</f>
        <v>16</v>
      </c>
      <c r="JS75" s="15">
        <f>Sug0.2[[#This Row],[HCCP19]]</f>
        <v>17</v>
      </c>
      <c r="JT75" s="15">
        <f>Sug0.2[[#This Row],[HCCP20]]</f>
        <v>20</v>
      </c>
      <c r="JU75" s="15">
        <f>Sug0.2[[#This Row],[HCCP21]]</f>
        <v>19</v>
      </c>
      <c r="JV75" s="15">
        <f>Sug0.2[[#This Row],[HCCP22]]</f>
        <v>14</v>
      </c>
      <c r="JW75" s="15">
        <f>Sug0.2[[#This Row],[HCCP23]]</f>
        <v>15</v>
      </c>
      <c r="JX75" s="15">
        <f>Sug0.2[[#This Row],[HCCP24]]</f>
        <v>17</v>
      </c>
      <c r="JY75" s="15">
        <f>Sug0.2[[#This Row],[HCCP25]]</f>
        <v>13</v>
      </c>
      <c r="JZ75" s="15">
        <f>Sug0.2[[#This Row],[HCCP26]]</f>
        <v>13</v>
      </c>
      <c r="KA75" s="15">
        <f>Sug0.2[[#This Row],[HCCP27]]</f>
        <v>20</v>
      </c>
      <c r="KB75" s="15">
        <f>Sug0.5[[#This Row],[HCCP2]]</f>
        <v>4</v>
      </c>
      <c r="KC75" s="15">
        <f>Sug0.5[[#This Row],[HCCP3]]</f>
        <v>1</v>
      </c>
      <c r="KD75" s="15">
        <f>Sug0.5[[#This Row],[HCCP4]]</f>
        <v>2</v>
      </c>
      <c r="KE75" s="15">
        <f>Sug0.5[[#This Row],[HCCP5]]</f>
        <v>0</v>
      </c>
      <c r="KF75" s="15">
        <f>Sug0.5[[#This Row],[HCCP6]]</f>
        <v>1</v>
      </c>
      <c r="KG75" s="15">
        <f>Sug0.5[[#This Row],[HCCP7]]</f>
        <v>2</v>
      </c>
      <c r="KH75" s="15">
        <f>Sug0.5[[#This Row],[HCCP8]]</f>
        <v>1</v>
      </c>
      <c r="KI75" s="15">
        <f>Sug0.5[[#This Row],[HCCP9]]</f>
        <v>4</v>
      </c>
      <c r="KJ75" s="15">
        <f>Sug0.5[[#This Row],[HCCP10]]</f>
        <v>6</v>
      </c>
      <c r="KK75" s="15">
        <f>Sug0.5[[#This Row],[HCCP11]]</f>
        <v>3</v>
      </c>
      <c r="KL75" s="15">
        <f>Sug0.5[[#This Row],[HCCP12]]</f>
        <v>4</v>
      </c>
      <c r="KM75" s="15">
        <f>Sug0.5[[#This Row],[HCCP13]]</f>
        <v>10</v>
      </c>
      <c r="KN75" s="15">
        <f>Sug0.5[[#This Row],[HCCP14]]</f>
        <v>8</v>
      </c>
      <c r="KO75" s="15">
        <f>Sug0.5[[#This Row],[HCCP15]]</f>
        <v>9</v>
      </c>
      <c r="KP75" s="15">
        <f>Sug0.5[[#This Row],[HCCP16]]</f>
        <v>4</v>
      </c>
      <c r="KQ75" s="15">
        <f>Sug0.5[[#This Row],[HCCP17]]</f>
        <v>7</v>
      </c>
      <c r="KR75" s="15">
        <f>Sug0.5[[#This Row],[HCCP18]]</f>
        <v>13</v>
      </c>
      <c r="KS75" s="15">
        <f>Sug0.5[[#This Row],[HCCP19]]</f>
        <v>13</v>
      </c>
      <c r="KT75" s="15">
        <f>Sug0.5[[#This Row],[HCCP20]]</f>
        <v>16</v>
      </c>
      <c r="KU75" s="15">
        <f>Sug0.5[[#This Row],[HCCP21]]</f>
        <v>19</v>
      </c>
      <c r="KV75" s="15">
        <f>Sug0.5[[#This Row],[HCCP22]]</f>
        <v>14</v>
      </c>
      <c r="KW75" s="15">
        <f>Sug0.5[[#This Row],[HCCP23]]</f>
        <v>15</v>
      </c>
      <c r="KX75" s="15">
        <f>Sug0.5[[#This Row],[HCCP24]]</f>
        <v>16</v>
      </c>
      <c r="KY75" s="15">
        <f>Sug0.5[[#This Row],[HCCP25]]</f>
        <v>11</v>
      </c>
      <c r="KZ75" s="15">
        <f>Sug0.5[[#This Row],[HCCP26]]</f>
        <v>12</v>
      </c>
      <c r="LA75" s="15">
        <f>Sug0.5[[#This Row],[HCCP27]]</f>
        <v>18</v>
      </c>
      <c r="LB75" s="15">
        <f>Reg[[#This Row],[CHDP2]]</f>
        <v>1407</v>
      </c>
      <c r="LC75" s="15">
        <f>Reg[[#This Row],[CHDP3]]</f>
        <v>1455</v>
      </c>
      <c r="LD75" s="15">
        <f>Reg[[#This Row],[CHDP4]]</f>
        <v>1480</v>
      </c>
      <c r="LE75" s="15">
        <f>Reg[[#This Row],[CHDP5]]</f>
        <v>1501</v>
      </c>
      <c r="LF75" s="15">
        <f>Reg[[#This Row],[CHDP6]]</f>
        <v>1539</v>
      </c>
      <c r="LG75" s="15">
        <f>Reg[[#This Row],[CHDP7]]</f>
        <v>1564</v>
      </c>
      <c r="LH75" s="15">
        <f>Reg[[#This Row],[CHDP8]]</f>
        <v>1574</v>
      </c>
      <c r="LI75" s="15">
        <f>Reg[[#This Row],[CHDP9]]</f>
        <v>1581</v>
      </c>
      <c r="LJ75" s="15">
        <f>Reg[[#This Row],[CHDP10]]</f>
        <v>1578</v>
      </c>
      <c r="LK75" s="15">
        <f>Reg[[#This Row],[CHDP11]]</f>
        <v>1604</v>
      </c>
      <c r="LL75" s="15">
        <f>Reg[[#This Row],[CHDP12]]</f>
        <v>1630</v>
      </c>
      <c r="LM75" s="15">
        <f>Reg[[#This Row],[CHDP13]]</f>
        <v>1669</v>
      </c>
      <c r="LN75" s="15">
        <f>Reg[[#This Row],[CHDP14]]</f>
        <v>1696</v>
      </c>
      <c r="LO75" s="15">
        <f>Reg[[#This Row],[CHDP15]]</f>
        <v>1725</v>
      </c>
      <c r="LP75" s="15">
        <f>Reg[[#This Row],[CHDP16]]</f>
        <v>1738</v>
      </c>
      <c r="LQ75" s="15">
        <f>Reg[[#This Row],[CHDP17]]</f>
        <v>1781</v>
      </c>
      <c r="LR75" s="15">
        <f>Reg[[#This Row],[CHDP18]]</f>
        <v>1758</v>
      </c>
      <c r="LS75" s="15">
        <f>Reg[[#This Row],[CHDP19]]</f>
        <v>1781</v>
      </c>
      <c r="LT75" s="15">
        <f>Reg[[#This Row],[CHDP20]]</f>
        <v>1820</v>
      </c>
      <c r="LU75" s="15">
        <f>Reg[[#This Row],[CHDP21]]</f>
        <v>1847</v>
      </c>
      <c r="LV75" s="15">
        <f>Reg[[#This Row],[CHDP22]]</f>
        <v>1880</v>
      </c>
      <c r="LW75" s="15">
        <f>Reg[[#This Row],[CHDP23]]</f>
        <v>1918</v>
      </c>
      <c r="LX75" s="15">
        <f>Reg[[#This Row],[CHDP24]]</f>
        <v>1969</v>
      </c>
      <c r="LY75" s="15">
        <f>Reg[[#This Row],[CHDP25]]</f>
        <v>1991</v>
      </c>
      <c r="LZ75" s="15">
        <f>Reg[[#This Row],[CHDP26]]</f>
        <v>2036</v>
      </c>
      <c r="MA75" s="15">
        <f>Reg[[#This Row],[CHDP27]]</f>
        <v>2065</v>
      </c>
      <c r="MB75" s="15">
        <f>Sug0.2[[#This Row],[CHDP2]]</f>
        <v>1407</v>
      </c>
      <c r="MC75" s="15">
        <f>Sug0.2[[#This Row],[CHDP3]]</f>
        <v>1455</v>
      </c>
      <c r="MD75" s="15">
        <f>Sug0.2[[#This Row],[CHDP4]]</f>
        <v>1480</v>
      </c>
      <c r="ME75" s="15">
        <f>Sug0.2[[#This Row],[CHDP5]]</f>
        <v>1501</v>
      </c>
      <c r="MF75" s="15">
        <f>Sug0.2[[#This Row],[CHDP6]]</f>
        <v>1538</v>
      </c>
      <c r="MG75" s="15">
        <f>Sug0.2[[#This Row],[CHDP7]]</f>
        <v>1562</v>
      </c>
      <c r="MH75" s="15">
        <f>Sug0.2[[#This Row],[CHDP8]]</f>
        <v>1572</v>
      </c>
      <c r="MI75" s="15">
        <f>Sug0.2[[#This Row],[CHDP9]]</f>
        <v>1579</v>
      </c>
      <c r="MJ75" s="15">
        <f>Sug0.2[[#This Row],[CHDP10]]</f>
        <v>1576</v>
      </c>
      <c r="MK75" s="15">
        <f>Sug0.2[[#This Row],[CHDP11]]</f>
        <v>1602</v>
      </c>
      <c r="ML75" s="15">
        <f>Sug0.2[[#This Row],[CHDP12]]</f>
        <v>1627</v>
      </c>
      <c r="MM75" s="15">
        <f>Sug0.2[[#This Row],[CHDP13]]</f>
        <v>1666</v>
      </c>
      <c r="MN75" s="15">
        <f>Sug0.2[[#This Row],[CHDP14]]</f>
        <v>1693</v>
      </c>
      <c r="MO75" s="15">
        <f>Sug0.2[[#This Row],[CHDP15]]</f>
        <v>1723</v>
      </c>
      <c r="MP75" s="15">
        <f>Sug0.2[[#This Row],[CHDP16]]</f>
        <v>1736</v>
      </c>
      <c r="MQ75" s="15">
        <f>Sug0.2[[#This Row],[CHDP17]]</f>
        <v>1778</v>
      </c>
      <c r="MR75" s="15">
        <f>Sug0.2[[#This Row],[CHDP18]]</f>
        <v>1756</v>
      </c>
      <c r="MS75" s="15">
        <f>Sug0.2[[#This Row],[CHDP19]]</f>
        <v>1777</v>
      </c>
      <c r="MT75" s="15">
        <f>Sug0.2[[#This Row],[CHDP20]]</f>
        <v>1813</v>
      </c>
      <c r="MU75" s="15">
        <f>Sug0.2[[#This Row],[CHDP21]]</f>
        <v>1843</v>
      </c>
      <c r="MV75" s="15">
        <f>Sug0.2[[#This Row],[CHDP22]]</f>
        <v>1875</v>
      </c>
      <c r="MW75" s="15">
        <f>Sug0.2[[#This Row],[CHDP23]]</f>
        <v>1913</v>
      </c>
      <c r="MX75" s="15">
        <f>Sug0.2[[#This Row],[CHDP24]]</f>
        <v>1963</v>
      </c>
      <c r="MY75" s="15">
        <f>Sug0.2[[#This Row],[CHDP25]]</f>
        <v>1986</v>
      </c>
      <c r="MZ75" s="15">
        <f>Sug0.2[[#This Row],[CHDP26]]</f>
        <v>2030</v>
      </c>
      <c r="NA75" s="15">
        <f>Sug0.2[[#This Row],[CHDP27]]</f>
        <v>2058</v>
      </c>
      <c r="NB75" s="15">
        <f>Sug0.5[[#This Row],[CHDP2]]</f>
        <v>1407</v>
      </c>
      <c r="NC75" s="15">
        <f>Sug0.5[[#This Row],[CHDP3]]</f>
        <v>1455</v>
      </c>
      <c r="ND75" s="15">
        <f>Sug0.5[[#This Row],[CHDP4]]</f>
        <v>1480</v>
      </c>
      <c r="NE75" s="15">
        <f>Sug0.5[[#This Row],[CHDP5]]</f>
        <v>1499</v>
      </c>
      <c r="NF75" s="15">
        <f>Sug0.5[[#This Row],[CHDP6]]</f>
        <v>1537</v>
      </c>
      <c r="NG75" s="15">
        <f>Sug0.5[[#This Row],[CHDP7]]</f>
        <v>1561</v>
      </c>
      <c r="NH75" s="15">
        <f>Sug0.5[[#This Row],[CHDP8]]</f>
        <v>1569</v>
      </c>
      <c r="NI75" s="15">
        <f>Sug0.5[[#This Row],[CHDP9]]</f>
        <v>1576</v>
      </c>
      <c r="NJ75" s="15">
        <f>Sug0.5[[#This Row],[CHDP10]]</f>
        <v>1570</v>
      </c>
      <c r="NK75" s="15">
        <f>Sug0.5[[#This Row],[CHDP11]]</f>
        <v>1595</v>
      </c>
      <c r="NL75" s="15">
        <f>Sug0.5[[#This Row],[CHDP12]]</f>
        <v>1620</v>
      </c>
      <c r="NM75" s="15">
        <f>Sug0.5[[#This Row],[CHDP13]]</f>
        <v>1657</v>
      </c>
      <c r="NN75" s="15">
        <f>Sug0.5[[#This Row],[CHDP14]]</f>
        <v>1681</v>
      </c>
      <c r="NO75" s="15">
        <f>Sug0.5[[#This Row],[CHDP15]]</f>
        <v>1711</v>
      </c>
      <c r="NP75" s="15">
        <f>Sug0.5[[#This Row],[CHDP16]]</f>
        <v>1723</v>
      </c>
      <c r="NQ75" s="15">
        <f>Sug0.5[[#This Row],[CHDP17]]</f>
        <v>1764</v>
      </c>
      <c r="NR75" s="15">
        <f>Sug0.5[[#This Row],[CHDP18]]</f>
        <v>1742</v>
      </c>
      <c r="NS75" s="15">
        <f>Sug0.5[[#This Row],[CHDP19]]</f>
        <v>1763</v>
      </c>
      <c r="NT75" s="15">
        <f>Sug0.5[[#This Row],[CHDP20]]</f>
        <v>1800</v>
      </c>
      <c r="NU75" s="15">
        <f>Sug0.5[[#This Row],[CHDP21]]</f>
        <v>1830</v>
      </c>
      <c r="NV75" s="15">
        <f>Sug0.5[[#This Row],[CHDP22]]</f>
        <v>1862</v>
      </c>
      <c r="NW75" s="15">
        <f>Sug0.5[[#This Row],[CHDP23]]</f>
        <v>1900</v>
      </c>
      <c r="NX75" s="15">
        <f>Sug0.5[[#This Row],[CHDP24]]</f>
        <v>1946</v>
      </c>
      <c r="NY75" s="15">
        <f>Sug0.5[[#This Row],[CHDP25]]</f>
        <v>1964</v>
      </c>
      <c r="NZ75" s="15">
        <f>Sug0.5[[#This Row],[CHDP26]]</f>
        <v>2008</v>
      </c>
      <c r="OA75" s="15">
        <f>Sug0.5[[#This Row],[CHDP27]]</f>
        <v>2041</v>
      </c>
      <c r="OB75" s="15">
        <f>Reg[[#This Row],[T2DP2]]</f>
        <v>2152</v>
      </c>
      <c r="OC75" s="15">
        <f>Reg[[#This Row],[T2DP3]]</f>
        <v>2183</v>
      </c>
      <c r="OD75" s="15">
        <f>Reg[[#This Row],[T2DP4]]</f>
        <v>2211</v>
      </c>
      <c r="OE75" s="15">
        <f>Reg[[#This Row],[T2DP5]]</f>
        <v>2269</v>
      </c>
      <c r="OF75" s="15">
        <f>Reg[[#This Row],[T2DP6]]</f>
        <v>2300</v>
      </c>
      <c r="OG75" s="15">
        <f>Reg[[#This Row],[T2DP7]]</f>
        <v>2375</v>
      </c>
      <c r="OH75" s="15">
        <f>Reg[[#This Row],[T2DP8]]</f>
        <v>2434</v>
      </c>
      <c r="OI75" s="15">
        <f>Reg[[#This Row],[T2DP9]]</f>
        <v>2456</v>
      </c>
      <c r="OJ75" s="15">
        <f>Reg[[#This Row],[T2DP10]]</f>
        <v>2516</v>
      </c>
      <c r="OK75" s="15">
        <f>Reg[[#This Row],[T2DP11]]</f>
        <v>2583</v>
      </c>
      <c r="OL75" s="15">
        <f>Reg[[#This Row],[T2DP12]]</f>
        <v>2635</v>
      </c>
      <c r="OM75" s="15">
        <f>Reg[[#This Row],[T2DP13]]</f>
        <v>2689</v>
      </c>
      <c r="ON75" s="15">
        <f>Reg[[#This Row],[T2DP14]]</f>
        <v>2712</v>
      </c>
      <c r="OO75" s="15">
        <f>Reg[[#This Row],[T2DP15]]</f>
        <v>2780</v>
      </c>
      <c r="OP75" s="15">
        <f>Reg[[#This Row],[T2DP16]]</f>
        <v>2833</v>
      </c>
      <c r="OQ75" s="15">
        <f>Reg[[#This Row],[T2DP17]]</f>
        <v>2897</v>
      </c>
      <c r="OR75" s="15">
        <f>Reg[[#This Row],[T2DP18]]</f>
        <v>2932</v>
      </c>
      <c r="OS75" s="15">
        <f>Reg[[#This Row],[T2DP19]]</f>
        <v>2975</v>
      </c>
      <c r="OT75" s="15">
        <f>Reg[[#This Row],[T2DP20]]</f>
        <v>3015</v>
      </c>
      <c r="OU75" s="15">
        <f>Reg[[#This Row],[T2DP21]]</f>
        <v>3064</v>
      </c>
      <c r="OV75" s="15">
        <f>Reg[[#This Row],[T2DP22]]</f>
        <v>3126</v>
      </c>
      <c r="OW75" s="15">
        <f>Reg[[#This Row],[T2DP23]]</f>
        <v>3143</v>
      </c>
      <c r="OX75" s="15">
        <f>Reg[[#This Row],[T2DP24]]</f>
        <v>3208</v>
      </c>
      <c r="OY75" s="15">
        <f>Reg[[#This Row],[T2DP25]]</f>
        <v>3227</v>
      </c>
      <c r="OZ75" s="15">
        <f>Reg[[#This Row],[T2DP26]]</f>
        <v>3263</v>
      </c>
      <c r="PA75" s="15">
        <f>Reg[[#This Row],[T2DP27]]</f>
        <v>3303</v>
      </c>
      <c r="PB75" s="15">
        <f>Sug0.2[[#This Row],[T2DP2]]</f>
        <v>2152</v>
      </c>
      <c r="PC75" s="15">
        <f>Sug0.2[[#This Row],[T2DP3]]</f>
        <v>2183</v>
      </c>
      <c r="PD75" s="15">
        <f>Sug0.2[[#This Row],[T2DP4]]</f>
        <v>2211</v>
      </c>
      <c r="PE75" s="15">
        <f>Sug0.2[[#This Row],[T2DP5]]</f>
        <v>2269</v>
      </c>
      <c r="PF75" s="15">
        <f>Sug0.2[[#This Row],[T2DP6]]</f>
        <v>2300</v>
      </c>
      <c r="PG75" s="15">
        <f>Sug0.2[[#This Row],[T2DP7]]</f>
        <v>2375</v>
      </c>
      <c r="PH75" s="15">
        <f>Sug0.2[[#This Row],[T2DP8]]</f>
        <v>2434</v>
      </c>
      <c r="PI75" s="15">
        <f>Sug0.2[[#This Row],[T2DP9]]</f>
        <v>2455</v>
      </c>
      <c r="PJ75" s="15">
        <f>Sug0.2[[#This Row],[T2DP10]]</f>
        <v>2514</v>
      </c>
      <c r="PK75" s="15">
        <f>Sug0.2[[#This Row],[T2DP11]]</f>
        <v>2579</v>
      </c>
      <c r="PL75" s="15">
        <f>Sug0.2[[#This Row],[T2DP12]]</f>
        <v>2629</v>
      </c>
      <c r="PM75" s="15">
        <f>Sug0.2[[#This Row],[T2DP13]]</f>
        <v>2678</v>
      </c>
      <c r="PN75" s="15">
        <f>Sug0.2[[#This Row],[T2DP14]]</f>
        <v>2700</v>
      </c>
      <c r="PO75" s="15">
        <f>Sug0.2[[#This Row],[T2DP15]]</f>
        <v>2767</v>
      </c>
      <c r="PP75" s="15">
        <f>Sug0.2[[#This Row],[T2DP16]]</f>
        <v>2817</v>
      </c>
      <c r="PQ75" s="15">
        <f>Sug0.2[[#This Row],[T2DP17]]</f>
        <v>2881</v>
      </c>
      <c r="PR75" s="15">
        <f>Sug0.2[[#This Row],[T2DP18]]</f>
        <v>2917</v>
      </c>
      <c r="PS75" s="15">
        <f>Sug0.2[[#This Row],[T2DP19]]</f>
        <v>2956</v>
      </c>
      <c r="PT75" s="15">
        <f>Sug0.2[[#This Row],[T2DP20]]</f>
        <v>2994</v>
      </c>
      <c r="PU75" s="15">
        <f>Sug0.2[[#This Row],[T2DP21]]</f>
        <v>3042</v>
      </c>
      <c r="PV75" s="15">
        <f>Sug0.2[[#This Row],[T2DP22]]</f>
        <v>3103</v>
      </c>
      <c r="PW75" s="15">
        <f>Sug0.2[[#This Row],[T2DP23]]</f>
        <v>3122</v>
      </c>
      <c r="PX75" s="15">
        <f>Sug0.2[[#This Row],[T2DP24]]</f>
        <v>3185</v>
      </c>
      <c r="PY75" s="15">
        <f>Sug0.2[[#This Row],[T2DP25]]</f>
        <v>3204</v>
      </c>
      <c r="PZ75" s="15">
        <f>Sug0.2[[#This Row],[T2DP26]]</f>
        <v>3236</v>
      </c>
      <c r="QA75" s="15">
        <f>Sug0.2[[#This Row],[T2DP27]]</f>
        <v>3270</v>
      </c>
      <c r="QB75" s="15">
        <f>Sug0.5[[#This Row],[T2DP2]]</f>
        <v>2152</v>
      </c>
      <c r="QC75" s="15">
        <f>Sug0.5[[#This Row],[T2DP3]]</f>
        <v>2183</v>
      </c>
      <c r="QD75" s="15">
        <f>Sug0.5[[#This Row],[T2DP4]]</f>
        <v>2210</v>
      </c>
      <c r="QE75" s="15">
        <f>Sug0.5[[#This Row],[T2DP5]]</f>
        <v>2267</v>
      </c>
      <c r="QF75" s="15">
        <f>Sug0.5[[#This Row],[T2DP6]]</f>
        <v>2296</v>
      </c>
      <c r="QG75" s="15">
        <f>Sug0.5[[#This Row],[T2DP7]]</f>
        <v>2371</v>
      </c>
      <c r="QH75" s="15">
        <f>Sug0.5[[#This Row],[T2DP8]]</f>
        <v>2430</v>
      </c>
      <c r="QI75" s="15">
        <f>Sug0.5[[#This Row],[T2DP9]]</f>
        <v>2448</v>
      </c>
      <c r="QJ75" s="15">
        <f>Sug0.5[[#This Row],[T2DP10]]</f>
        <v>2504</v>
      </c>
      <c r="QK75" s="15">
        <f>Sug0.5[[#This Row],[T2DP11]]</f>
        <v>2568</v>
      </c>
      <c r="QL75" s="15">
        <f>Sug0.5[[#This Row],[T2DP12]]</f>
        <v>2616</v>
      </c>
      <c r="QM75" s="15">
        <f>Sug0.5[[#This Row],[T2DP13]]</f>
        <v>2659</v>
      </c>
      <c r="QN75" s="15">
        <f>Sug0.5[[#This Row],[T2DP14]]</f>
        <v>2686</v>
      </c>
      <c r="QO75" s="15">
        <f>Sug0.5[[#This Row],[T2DP15]]</f>
        <v>2748</v>
      </c>
      <c r="QP75" s="15">
        <f>Sug0.5[[#This Row],[T2DP16]]</f>
        <v>2797</v>
      </c>
      <c r="QQ75" s="15">
        <f>Sug0.5[[#This Row],[T2DP17]]</f>
        <v>2860</v>
      </c>
      <c r="QR75" s="15">
        <f>Sug0.5[[#This Row],[T2DP18]]</f>
        <v>2892</v>
      </c>
      <c r="QS75" s="15">
        <f>Sug0.5[[#This Row],[T2DP19]]</f>
        <v>2929</v>
      </c>
      <c r="QT75" s="15">
        <f>Sug0.5[[#This Row],[T2DP20]]</f>
        <v>2966</v>
      </c>
      <c r="QU75" s="15">
        <f>Sug0.5[[#This Row],[T2DP21]]</f>
        <v>3016</v>
      </c>
      <c r="QV75" s="15">
        <f>Sug0.5[[#This Row],[T2DP22]]</f>
        <v>3070</v>
      </c>
      <c r="QW75" s="15">
        <f>Sug0.5[[#This Row],[T2DP23]]</f>
        <v>3080</v>
      </c>
      <c r="QX75" s="15">
        <f>Sug0.5[[#This Row],[T2DP24]]</f>
        <v>3137</v>
      </c>
      <c r="QY75" s="15">
        <f>Sug0.5[[#This Row],[T2DP25]]</f>
        <v>3154</v>
      </c>
      <c r="QZ75" s="15">
        <f>Sug0.5[[#This Row],[T2DP26]]</f>
        <v>3186</v>
      </c>
      <c r="RA75" s="15">
        <f>Sug0.5[[#This Row],[T2DP27]]</f>
        <v>3221</v>
      </c>
      <c r="RB75" s="15">
        <f>Reg[[#This Row],[OVEP2]]</f>
        <v>7506</v>
      </c>
      <c r="RC75" s="15">
        <f>Reg[[#This Row],[OVEP3]]</f>
        <v>7803</v>
      </c>
      <c r="RD75" s="15">
        <f>Reg[[#This Row],[OVEP4]]</f>
        <v>8109</v>
      </c>
      <c r="RE75" s="15">
        <f>Reg[[#This Row],[OVEP5]]</f>
        <v>8338</v>
      </c>
      <c r="RF75" s="15">
        <f>Reg[[#This Row],[OVEP6]]</f>
        <v>8577</v>
      </c>
      <c r="RG75" s="15">
        <f>Reg[[#This Row],[OVEP7]]</f>
        <v>8752</v>
      </c>
      <c r="RH75" s="15">
        <f>Reg[[#This Row],[OVEP8]]</f>
        <v>8860</v>
      </c>
      <c r="RI75" s="15">
        <f>Reg[[#This Row],[OVEP9]]</f>
        <v>8997</v>
      </c>
      <c r="RJ75" s="15">
        <f>Reg[[#This Row],[OVEP10]]</f>
        <v>9130</v>
      </c>
      <c r="RK75" s="15">
        <f>Reg[[#This Row],[OVEP11]]</f>
        <v>9161</v>
      </c>
      <c r="RL75" s="15">
        <f>Reg[[#This Row],[OVEP12]]</f>
        <v>9395</v>
      </c>
      <c r="RM75" s="15">
        <f>Reg[[#This Row],[OVEP13]]</f>
        <v>9501</v>
      </c>
      <c r="RN75" s="15">
        <f>Reg[[#This Row],[OVEP14]]</f>
        <v>9598</v>
      </c>
      <c r="RO75" s="15">
        <f>Reg[[#This Row],[OVEP15]]</f>
        <v>9663</v>
      </c>
      <c r="RP75" s="15">
        <f>Reg[[#This Row],[OVEP16]]</f>
        <v>9737</v>
      </c>
      <c r="RQ75" s="15">
        <f>Reg[[#This Row],[OVEP17]]</f>
        <v>9871</v>
      </c>
      <c r="RR75" s="15">
        <f>Reg[[#This Row],[OVEP18]]</f>
        <v>9960</v>
      </c>
      <c r="RS75" s="15">
        <f>Reg[[#This Row],[OVEP19]]</f>
        <v>10008</v>
      </c>
      <c r="RT75" s="15">
        <f>Reg[[#This Row],[OVEP20]]</f>
        <v>10077</v>
      </c>
      <c r="RU75" s="15">
        <f>Reg[[#This Row],[OVEP21]]</f>
        <v>10139</v>
      </c>
      <c r="RV75" s="15">
        <f>Reg[[#This Row],[OVEP22]]</f>
        <v>10283</v>
      </c>
      <c r="RW75" s="15">
        <f>Reg[[#This Row],[OVEP23]]</f>
        <v>10311</v>
      </c>
      <c r="RX75" s="15">
        <f>Reg[[#This Row],[OVEP24]]</f>
        <v>10231</v>
      </c>
      <c r="RY75" s="15">
        <f>Reg[[#This Row],[OVEP25]]</f>
        <v>10399</v>
      </c>
      <c r="RZ75" s="15">
        <f>Reg[[#This Row],[OVEP26]]</f>
        <v>10472</v>
      </c>
      <c r="SA75" s="15">
        <f>Reg[[#This Row],[OVEP27]]</f>
        <v>10560</v>
      </c>
      <c r="SB75" s="15">
        <f>Sug0.2[[#This Row],[OVEP2]]</f>
        <v>7506</v>
      </c>
      <c r="SC75" s="15">
        <f>Sug0.2[[#This Row],[OVEP3]]</f>
        <v>7768</v>
      </c>
      <c r="SD75" s="15">
        <f>Sug0.2[[#This Row],[OVEP4]]</f>
        <v>8053</v>
      </c>
      <c r="SE75" s="15">
        <f>Sug0.2[[#This Row],[OVEP5]]</f>
        <v>8287</v>
      </c>
      <c r="SF75" s="15">
        <f>Sug0.2[[#This Row],[OVEP6]]</f>
        <v>8532</v>
      </c>
      <c r="SG75" s="15">
        <f>Sug0.2[[#This Row],[OVEP7]]</f>
        <v>8717</v>
      </c>
      <c r="SH75" s="15">
        <f>Sug0.2[[#This Row],[OVEP8]]</f>
        <v>8818</v>
      </c>
      <c r="SI75" s="15">
        <f>Sug0.2[[#This Row],[OVEP9]]</f>
        <v>8944</v>
      </c>
      <c r="SJ75" s="15">
        <f>Sug0.2[[#This Row],[OVEP10]]</f>
        <v>9085</v>
      </c>
      <c r="SK75" s="15">
        <f>Sug0.2[[#This Row],[OVEP11]]</f>
        <v>9125</v>
      </c>
      <c r="SL75" s="15">
        <f>Sug0.2[[#This Row],[OVEP12]]</f>
        <v>9351</v>
      </c>
      <c r="SM75" s="15">
        <f>Sug0.2[[#This Row],[OVEP13]]</f>
        <v>9454</v>
      </c>
      <c r="SN75" s="15">
        <f>Sug0.2[[#This Row],[OVEP14]]</f>
        <v>9567</v>
      </c>
      <c r="SO75" s="15">
        <f>Sug0.2[[#This Row],[OVEP15]]</f>
        <v>9630</v>
      </c>
      <c r="SP75" s="15">
        <f>Sug0.2[[#This Row],[OVEP16]]</f>
        <v>9714</v>
      </c>
      <c r="SQ75" s="15">
        <f>Sug0.2[[#This Row],[OVEP17]]</f>
        <v>9846</v>
      </c>
      <c r="SR75" s="15">
        <f>Sug0.2[[#This Row],[OVEP18]]</f>
        <v>9930</v>
      </c>
      <c r="SS75" s="15">
        <f>Sug0.2[[#This Row],[OVEP19]]</f>
        <v>9972</v>
      </c>
      <c r="ST75" s="15">
        <f>Sug0.2[[#This Row],[OVEP20]]</f>
        <v>10040</v>
      </c>
      <c r="SU75" s="15">
        <f>Sug0.2[[#This Row],[OVEP21]]</f>
        <v>10106</v>
      </c>
      <c r="SV75" s="15">
        <f>Sug0.2[[#This Row],[OVEP22]]</f>
        <v>10256</v>
      </c>
      <c r="SW75" s="15">
        <f>Sug0.2[[#This Row],[OVEP23]]</f>
        <v>10283</v>
      </c>
      <c r="SX75" s="15">
        <f>Sug0.2[[#This Row],[OVEP24]]</f>
        <v>10193</v>
      </c>
      <c r="SY75" s="15">
        <f>Sug0.2[[#This Row],[OVEP25]]</f>
        <v>10346</v>
      </c>
      <c r="SZ75" s="15">
        <f>Sug0.2[[#This Row],[OVEP26]]</f>
        <v>10413</v>
      </c>
      <c r="TA75" s="15">
        <f>Sug0.2[[#This Row],[OVEP27]]</f>
        <v>10520</v>
      </c>
      <c r="TB75" s="15">
        <f>Sug0.5[[#This Row],[OVEP2]]</f>
        <v>7506</v>
      </c>
      <c r="TC75" s="15">
        <f>Sug0.5[[#This Row],[OVEP3]]</f>
        <v>7717</v>
      </c>
      <c r="TD75" s="15">
        <f>Sug0.5[[#This Row],[OVEP4]]</f>
        <v>7965</v>
      </c>
      <c r="TE75" s="15">
        <f>Sug0.5[[#This Row],[OVEP5]]</f>
        <v>8176</v>
      </c>
      <c r="TF75" s="15">
        <f>Sug0.5[[#This Row],[OVEP6]]</f>
        <v>8384</v>
      </c>
      <c r="TG75" s="15">
        <f>Sug0.5[[#This Row],[OVEP7]]</f>
        <v>8570</v>
      </c>
      <c r="TH75" s="15">
        <f>Sug0.5[[#This Row],[OVEP8]]</f>
        <v>8672</v>
      </c>
      <c r="TI75" s="15">
        <f>Sug0.5[[#This Row],[OVEP9]]</f>
        <v>8803</v>
      </c>
      <c r="TJ75" s="15">
        <f>Sug0.5[[#This Row],[OVEP10]]</f>
        <v>8940</v>
      </c>
      <c r="TK75" s="15">
        <f>Sug0.5[[#This Row],[OVEP11]]</f>
        <v>8992</v>
      </c>
      <c r="TL75" s="15">
        <f>Sug0.5[[#This Row],[OVEP12]]</f>
        <v>9203</v>
      </c>
      <c r="TM75" s="15">
        <f>Sug0.5[[#This Row],[OVEP13]]</f>
        <v>9294</v>
      </c>
      <c r="TN75" s="15">
        <f>Sug0.5[[#This Row],[OVEP14]]</f>
        <v>9440</v>
      </c>
      <c r="TO75" s="15">
        <f>Sug0.5[[#This Row],[OVEP15]]</f>
        <v>9496</v>
      </c>
      <c r="TP75" s="15">
        <f>Sug0.5[[#This Row],[OVEP16]]</f>
        <v>9590</v>
      </c>
      <c r="TQ75" s="15">
        <f>Sug0.5[[#This Row],[OVEP17]]</f>
        <v>9702</v>
      </c>
      <c r="TR75" s="15">
        <f>Sug0.5[[#This Row],[OVEP18]]</f>
        <v>9783</v>
      </c>
      <c r="TS75" s="15">
        <f>Sug0.5[[#This Row],[OVEP19]]</f>
        <v>9843</v>
      </c>
      <c r="TT75" s="15">
        <f>Sug0.5[[#This Row],[OVEP20]]</f>
        <v>9931</v>
      </c>
      <c r="TU75" s="15">
        <f>Sug0.5[[#This Row],[OVEP21]]</f>
        <v>9995</v>
      </c>
      <c r="TV75" s="15">
        <f>Sug0.5[[#This Row],[OVEP22]]</f>
        <v>10114</v>
      </c>
      <c r="TW75" s="15">
        <f>Sug0.5[[#This Row],[OVEP23]]</f>
        <v>10138</v>
      </c>
      <c r="TX75" s="15">
        <f>Sug0.5[[#This Row],[OVEP24]]</f>
        <v>10064</v>
      </c>
      <c r="TY75" s="15">
        <f>Sug0.5[[#This Row],[OVEP25]]</f>
        <v>10225</v>
      </c>
      <c r="TZ75" s="15">
        <f>Sug0.5[[#This Row],[OVEP26]]</f>
        <v>10289</v>
      </c>
      <c r="UA75" s="15">
        <f>Sug0.5[[#This Row],[OVEP27]]</f>
        <v>10388</v>
      </c>
      <c r="UB75" s="15">
        <f>Reg[[#This Row],[OBEP2]]</f>
        <v>8326</v>
      </c>
      <c r="UC75" s="15">
        <f>Reg[[#This Row],[OBEP3]]</f>
        <v>8227</v>
      </c>
      <c r="UD75" s="15">
        <f>Reg[[#This Row],[OBEP4]]</f>
        <v>8167</v>
      </c>
      <c r="UE75" s="15">
        <f>Reg[[#This Row],[OBEP5]]</f>
        <v>8134</v>
      </c>
      <c r="UF75" s="15">
        <f>Reg[[#This Row],[OBEP6]]</f>
        <v>8114</v>
      </c>
      <c r="UG75" s="15">
        <f>Reg[[#This Row],[OBEP7]]</f>
        <v>8099</v>
      </c>
      <c r="UH75" s="15">
        <f>Reg[[#This Row],[OBEP8]]</f>
        <v>8106</v>
      </c>
      <c r="UI75" s="15">
        <f>Reg[[#This Row],[OBEP9]]</f>
        <v>8111</v>
      </c>
      <c r="UJ75" s="15">
        <f>Reg[[#This Row],[OBEP10]]</f>
        <v>8102</v>
      </c>
      <c r="UK75" s="15">
        <f>Reg[[#This Row],[OBEP11]]</f>
        <v>8207</v>
      </c>
      <c r="UL75" s="15">
        <f>Reg[[#This Row],[OBEP12]]</f>
        <v>8158</v>
      </c>
      <c r="UM75" s="15">
        <f>Reg[[#This Row],[OBEP13]]</f>
        <v>8145</v>
      </c>
      <c r="UN75" s="15">
        <f>Reg[[#This Row],[OBEP14]]</f>
        <v>8183</v>
      </c>
      <c r="UO75" s="15">
        <f>Reg[[#This Row],[OBEP15]]</f>
        <v>8174</v>
      </c>
      <c r="UP75" s="15">
        <f>Reg[[#This Row],[OBEP16]]</f>
        <v>8242</v>
      </c>
      <c r="UQ75" s="15">
        <f>Reg[[#This Row],[OBEP17]]</f>
        <v>8265</v>
      </c>
      <c r="UR75" s="15">
        <f>Reg[[#This Row],[OBEP18]]</f>
        <v>8250</v>
      </c>
      <c r="US75" s="15">
        <f>Reg[[#This Row],[OBEP19]]</f>
        <v>8287</v>
      </c>
      <c r="UT75" s="15">
        <f>Reg[[#This Row],[OBEP20]]</f>
        <v>8333</v>
      </c>
      <c r="UU75" s="15">
        <f>Reg[[#This Row],[OBEP21]]</f>
        <v>8320</v>
      </c>
      <c r="UV75" s="15">
        <f>Reg[[#This Row],[OBEP22]]</f>
        <v>8329</v>
      </c>
      <c r="UW75" s="15">
        <f>Reg[[#This Row],[OBEP23]]</f>
        <v>8343</v>
      </c>
      <c r="UX75" s="15">
        <f>Reg[[#This Row],[OBEP24]]</f>
        <v>8388</v>
      </c>
      <c r="UY75" s="15">
        <f>Reg[[#This Row],[OBEP25]]</f>
        <v>8407</v>
      </c>
      <c r="UZ75" s="15">
        <f>Reg[[#This Row],[OBEP26]]</f>
        <v>8411</v>
      </c>
      <c r="VA75" s="15">
        <f>Reg[[#This Row],[OBEP27]]</f>
        <v>8482</v>
      </c>
      <c r="VB75" s="15">
        <f>Sug0.2[[#This Row],[OBEP2]]</f>
        <v>8326</v>
      </c>
      <c r="VC75" s="15">
        <f>Sug0.2[[#This Row],[OBEP3]]</f>
        <v>8212</v>
      </c>
      <c r="VD75" s="15">
        <f>Sug0.2[[#This Row],[OBEP4]]</f>
        <v>8140</v>
      </c>
      <c r="VE75" s="15">
        <f>Sug0.2[[#This Row],[OBEP5]]</f>
        <v>8086</v>
      </c>
      <c r="VF75" s="15">
        <f>Sug0.2[[#This Row],[OBEP6]]</f>
        <v>8053</v>
      </c>
      <c r="VG75" s="15">
        <f>Sug0.2[[#This Row],[OBEP7]]</f>
        <v>8021</v>
      </c>
      <c r="VH75" s="15">
        <f>Sug0.2[[#This Row],[OBEP8]]</f>
        <v>8012</v>
      </c>
      <c r="VI75" s="15">
        <f>Sug0.2[[#This Row],[OBEP9]]</f>
        <v>8007</v>
      </c>
      <c r="VJ75" s="15">
        <f>Sug0.2[[#This Row],[OBEP10]]</f>
        <v>7979</v>
      </c>
      <c r="VK75" s="15">
        <f>Sug0.2[[#This Row],[OBEP11]]</f>
        <v>8069</v>
      </c>
      <c r="VL75" s="15">
        <f>Sug0.2[[#This Row],[OBEP12]]</f>
        <v>8015</v>
      </c>
      <c r="VM75" s="15">
        <f>Sug0.2[[#This Row],[OBEP13]]</f>
        <v>7992</v>
      </c>
      <c r="VN75" s="15">
        <f>Sug0.2[[#This Row],[OBEP14]]</f>
        <v>8020</v>
      </c>
      <c r="VO75" s="15">
        <f>Sug0.2[[#This Row],[OBEP15]]</f>
        <v>8004</v>
      </c>
      <c r="VP75" s="15">
        <f>Sug0.2[[#This Row],[OBEP16]]</f>
        <v>8058</v>
      </c>
      <c r="VQ75" s="15">
        <f>Sug0.2[[#This Row],[OBEP17]]</f>
        <v>8082</v>
      </c>
      <c r="VR75" s="15">
        <f>Sug0.2[[#This Row],[OBEP18]]</f>
        <v>8076</v>
      </c>
      <c r="VS75" s="15">
        <f>Sug0.2[[#This Row],[OBEP19]]</f>
        <v>8110</v>
      </c>
      <c r="VT75" s="15">
        <f>Sug0.2[[#This Row],[OBEP20]]</f>
        <v>8146</v>
      </c>
      <c r="VU75" s="15">
        <f>Sug0.2[[#This Row],[OBEP21]]</f>
        <v>8121</v>
      </c>
      <c r="VV75" s="15">
        <f>Sug0.2[[#This Row],[OBEP22]]</f>
        <v>8121</v>
      </c>
      <c r="VW75" s="15">
        <f>Sug0.2[[#This Row],[OBEP23]]</f>
        <v>8125</v>
      </c>
      <c r="VX75" s="15">
        <f>Sug0.2[[#This Row],[OBEP24]]</f>
        <v>8177</v>
      </c>
      <c r="VY75" s="15">
        <f>Sug0.2[[#This Row],[OBEP25]]</f>
        <v>8192</v>
      </c>
      <c r="VZ75" s="15">
        <f>Sug0.2[[#This Row],[OBEP26]]</f>
        <v>8201</v>
      </c>
      <c r="WA75" s="15">
        <f>Sug0.2[[#This Row],[OBEP27]]</f>
        <v>8253</v>
      </c>
      <c r="WB75" s="15">
        <f>Sug0.5[[#This Row],[OBEP2]]</f>
        <v>8326</v>
      </c>
      <c r="WC75" s="15">
        <f>Sug0.5[[#This Row],[OBEP3]]</f>
        <v>8178</v>
      </c>
      <c r="WD75" s="15">
        <f>Sug0.5[[#This Row],[OBEP4]]</f>
        <v>8073</v>
      </c>
      <c r="WE75" s="15">
        <f>Sug0.5[[#This Row],[OBEP5]]</f>
        <v>7994</v>
      </c>
      <c r="WF75" s="15">
        <f>Sug0.5[[#This Row],[OBEP6]]</f>
        <v>7937</v>
      </c>
      <c r="WG75" s="15">
        <f>Sug0.5[[#This Row],[OBEP7]]</f>
        <v>7862</v>
      </c>
      <c r="WH75" s="15">
        <f>Sug0.5[[#This Row],[OBEP8]]</f>
        <v>7830</v>
      </c>
      <c r="WI75" s="15">
        <f>Sug0.5[[#This Row],[OBEP9]]</f>
        <v>7801</v>
      </c>
      <c r="WJ75" s="15">
        <f>Sug0.5[[#This Row],[OBEP10]]</f>
        <v>7741</v>
      </c>
      <c r="WK75" s="15">
        <f>Sug0.5[[#This Row],[OBEP11]]</f>
        <v>7800</v>
      </c>
      <c r="WL75" s="15">
        <f>Sug0.5[[#This Row],[OBEP12]]</f>
        <v>7733</v>
      </c>
      <c r="WM75" s="15">
        <f>Sug0.5[[#This Row],[OBEP13]]</f>
        <v>7686</v>
      </c>
      <c r="WN75" s="15">
        <f>Sug0.5[[#This Row],[OBEP14]]</f>
        <v>7679</v>
      </c>
      <c r="WO75" s="15">
        <f>Sug0.5[[#This Row],[OBEP15]]</f>
        <v>7656</v>
      </c>
      <c r="WP75" s="15">
        <f>Sug0.5[[#This Row],[OBEP16]]</f>
        <v>7685</v>
      </c>
      <c r="WQ75" s="15">
        <f>Sug0.5[[#This Row],[OBEP17]]</f>
        <v>7703</v>
      </c>
      <c r="WR75" s="15">
        <f>Sug0.5[[#This Row],[OBEP18]]</f>
        <v>7686</v>
      </c>
      <c r="WS75" s="15">
        <f>Sug0.5[[#This Row],[OBEP19]]</f>
        <v>7709</v>
      </c>
      <c r="WT75" s="15">
        <f>Sug0.5[[#This Row],[OBEP20]]</f>
        <v>7731</v>
      </c>
      <c r="WU75" s="15">
        <f>Sug0.5[[#This Row],[OBEP21]]</f>
        <v>7700</v>
      </c>
      <c r="WV75" s="15">
        <f>Sug0.5[[#This Row],[OBEP22]]</f>
        <v>7702</v>
      </c>
      <c r="WW75" s="15">
        <f>Sug0.5[[#This Row],[OBEP23]]</f>
        <v>7696</v>
      </c>
      <c r="WX75" s="15">
        <f>Sug0.5[[#This Row],[OBEP24]]</f>
        <v>7723</v>
      </c>
      <c r="WY75" s="15">
        <f>Sug0.5[[#This Row],[OBEP25]]</f>
        <v>7718</v>
      </c>
      <c r="WZ75" s="15">
        <f>Sug0.5[[#This Row],[OBEP26]]</f>
        <v>7718</v>
      </c>
      <c r="XA75" s="15">
        <f>Sug0.5[[#This Row],[OBEP27]]</f>
        <v>7769</v>
      </c>
    </row>
    <row r="76" spans="2:625" x14ac:dyDescent="0.25">
      <c r="B76" s="11">
        <f>Reg[[#This Row],[STEP2]]</f>
        <v>7257</v>
      </c>
      <c r="C76" s="11">
        <f>Reg[[#This Row],[STEP3]]</f>
        <v>7516</v>
      </c>
      <c r="D76" s="11">
        <f>Reg[[#This Row],[STEP4]]</f>
        <v>7759</v>
      </c>
      <c r="E76" s="11">
        <f>Reg[[#This Row],[STEP5]]</f>
        <v>7975</v>
      </c>
      <c r="F76" s="11">
        <f>Reg[[#This Row],[STEP6]]</f>
        <v>8204</v>
      </c>
      <c r="G76" s="11">
        <f>Reg[[#This Row],[STEP7]]</f>
        <v>8404</v>
      </c>
      <c r="H76" s="11">
        <f>Reg[[#This Row],[STEP8]]</f>
        <v>8549</v>
      </c>
      <c r="I76" s="11">
        <f>Reg[[#This Row],[STEP9]]</f>
        <v>8656</v>
      </c>
      <c r="J76" s="11">
        <f>Reg[[#This Row],[STEP10]]</f>
        <v>8764</v>
      </c>
      <c r="K76" s="11">
        <f>Reg[[#This Row],[STEP11]]</f>
        <v>8811</v>
      </c>
      <c r="L76" s="11">
        <f>Reg[[#This Row],[STEP12]]</f>
        <v>8903</v>
      </c>
      <c r="M76" s="11">
        <f>Reg[[#This Row],[STEP13]]</f>
        <v>8978</v>
      </c>
      <c r="N76" s="11">
        <f>Reg[[#This Row],[STEP14]]</f>
        <v>8978</v>
      </c>
      <c r="O76" s="11">
        <f>Reg[[#This Row],[STEP15]]</f>
        <v>9064</v>
      </c>
      <c r="P76" s="11">
        <f>Reg[[#This Row],[STEP16]]</f>
        <v>9115</v>
      </c>
      <c r="Q76" s="11">
        <f>Reg[[#This Row],[STEP17]]</f>
        <v>9195</v>
      </c>
      <c r="R76" s="11">
        <f>Reg[[#This Row],[STEP18]]</f>
        <v>9199</v>
      </c>
      <c r="S76" s="11">
        <f>Reg[[#This Row],[STEP19]]</f>
        <v>9196</v>
      </c>
      <c r="T76" s="11">
        <f>Reg[[#This Row],[STEP20]]</f>
        <v>9180</v>
      </c>
      <c r="U76" s="11">
        <f>Reg[[#This Row],[STEP21]]</f>
        <v>9235</v>
      </c>
      <c r="V76" s="11">
        <f>Reg[[#This Row],[STEP22]]</f>
        <v>9225</v>
      </c>
      <c r="W76" s="11">
        <f>Reg[[#This Row],[STEP23]]</f>
        <v>9261</v>
      </c>
      <c r="X76" s="11">
        <f>Reg[[#This Row],[STEP24]]</f>
        <v>9246</v>
      </c>
      <c r="Y76" s="11">
        <f>Reg[[#This Row],[STEP25]]</f>
        <v>9195</v>
      </c>
      <c r="Z76" s="11">
        <f>Reg[[#This Row],[STEP26]]</f>
        <v>9202</v>
      </c>
      <c r="AA76" s="11">
        <f>Reg[[#This Row],[STEP27]]</f>
        <v>9213</v>
      </c>
      <c r="AB76" s="11">
        <f>Sug0.2[[#This Row],[STEP2]]</f>
        <v>7257</v>
      </c>
      <c r="AC76" s="11">
        <f>Sug0.2[[#This Row],[STEP3]]</f>
        <v>7488</v>
      </c>
      <c r="AD76" s="11">
        <f>Sug0.2[[#This Row],[STEP4]]</f>
        <v>7712</v>
      </c>
      <c r="AE76" s="11">
        <f>Sug0.2[[#This Row],[STEP5]]</f>
        <v>7915</v>
      </c>
      <c r="AF76" s="11">
        <f>Sug0.2[[#This Row],[STEP6]]</f>
        <v>8126</v>
      </c>
      <c r="AG76" s="11">
        <f>Sug0.2[[#This Row],[STEP7]]</f>
        <v>8315</v>
      </c>
      <c r="AH76" s="11">
        <f>Sug0.2[[#This Row],[STEP8]]</f>
        <v>8439</v>
      </c>
      <c r="AI76" s="11">
        <f>Sug0.2[[#This Row],[STEP9]]</f>
        <v>8534</v>
      </c>
      <c r="AJ76" s="11">
        <f>Sug0.2[[#This Row],[STEP10]]</f>
        <v>8633</v>
      </c>
      <c r="AK76" s="11">
        <f>Sug0.2[[#This Row],[STEP11]]</f>
        <v>8684</v>
      </c>
      <c r="AL76" s="11">
        <f>Sug0.2[[#This Row],[STEP12]]</f>
        <v>8771</v>
      </c>
      <c r="AM76" s="11">
        <f>Sug0.2[[#This Row],[STEP13]]</f>
        <v>8847</v>
      </c>
      <c r="AN76" s="11">
        <f>Sug0.2[[#This Row],[STEP14]]</f>
        <v>8859</v>
      </c>
      <c r="AO76" s="11">
        <f>Sug0.2[[#This Row],[STEP15]]</f>
        <v>8959</v>
      </c>
      <c r="AP76" s="11">
        <f>Sug0.2[[#This Row],[STEP16]]</f>
        <v>9008</v>
      </c>
      <c r="AQ76" s="11">
        <f>Sug0.2[[#This Row],[STEP17]]</f>
        <v>9082</v>
      </c>
      <c r="AR76" s="11">
        <f>Sug0.2[[#This Row],[STEP18]]</f>
        <v>9095</v>
      </c>
      <c r="AS76" s="11">
        <f>Sug0.2[[#This Row],[STEP19]]</f>
        <v>9097</v>
      </c>
      <c r="AT76" s="11">
        <f>Sug0.2[[#This Row],[STEP20]]</f>
        <v>9091</v>
      </c>
      <c r="AU76" s="11">
        <f>Sug0.2[[#This Row],[STEP21]]</f>
        <v>9142</v>
      </c>
      <c r="AV76" s="11">
        <f>Sug0.2[[#This Row],[STEP22]]</f>
        <v>9139</v>
      </c>
      <c r="AW76" s="11">
        <f>Sug0.2[[#This Row],[STEP23]]</f>
        <v>9188</v>
      </c>
      <c r="AX76" s="11">
        <f>Sug0.2[[#This Row],[STEP24]]</f>
        <v>9186</v>
      </c>
      <c r="AY76" s="11">
        <f>Sug0.2[[#This Row],[STEP25]]</f>
        <v>9129</v>
      </c>
      <c r="AZ76" s="11">
        <f>Sug0.2[[#This Row],[STEP26]]</f>
        <v>9145</v>
      </c>
      <c r="BA76" s="11">
        <f>Sug0.2[[#This Row],[STEP27]]</f>
        <v>9157</v>
      </c>
      <c r="BB76" s="11">
        <f>Sug0.5[[#This Row],[STEP2]]</f>
        <v>7257</v>
      </c>
      <c r="BC76" s="11">
        <f>Sug0.5[[#This Row],[STEP3]]</f>
        <v>7444</v>
      </c>
      <c r="BD76" s="11">
        <f>Sug0.5[[#This Row],[STEP4]]</f>
        <v>7612</v>
      </c>
      <c r="BE76" s="11">
        <f>Sug0.5[[#This Row],[STEP5]]</f>
        <v>7774</v>
      </c>
      <c r="BF76" s="11">
        <f>Sug0.5[[#This Row],[STEP6]]</f>
        <v>7942</v>
      </c>
      <c r="BG76" s="11">
        <f>Sug0.5[[#This Row],[STEP7]]</f>
        <v>8112</v>
      </c>
      <c r="BH76" s="11">
        <f>Sug0.5[[#This Row],[STEP8]]</f>
        <v>8228</v>
      </c>
      <c r="BI76" s="11">
        <f>Sug0.5[[#This Row],[STEP9]]</f>
        <v>8322</v>
      </c>
      <c r="BJ76" s="11">
        <f>Sug0.5[[#This Row],[STEP10]]</f>
        <v>8402</v>
      </c>
      <c r="BK76" s="11">
        <f>Sug0.5[[#This Row],[STEP11]]</f>
        <v>8461</v>
      </c>
      <c r="BL76" s="11">
        <f>Sug0.5[[#This Row],[STEP12]]</f>
        <v>8541</v>
      </c>
      <c r="BM76" s="11">
        <f>Sug0.5[[#This Row],[STEP13]]</f>
        <v>8622</v>
      </c>
      <c r="BN76" s="11">
        <f>Sug0.5[[#This Row],[STEP14]]</f>
        <v>8639</v>
      </c>
      <c r="BO76" s="11">
        <f>Sug0.5[[#This Row],[STEP15]]</f>
        <v>8749</v>
      </c>
      <c r="BP76" s="11">
        <f>Sug0.5[[#This Row],[STEP16]]</f>
        <v>8794</v>
      </c>
      <c r="BQ76" s="11">
        <f>Sug0.5[[#This Row],[STEP17]]</f>
        <v>8860</v>
      </c>
      <c r="BR76" s="11">
        <f>Sug0.5[[#This Row],[STEP18]]</f>
        <v>8840</v>
      </c>
      <c r="BS76" s="11">
        <f>Sug0.5[[#This Row],[STEP19]]</f>
        <v>8873</v>
      </c>
      <c r="BT76" s="11">
        <f>Sug0.5[[#This Row],[STEP20]]</f>
        <v>8878</v>
      </c>
      <c r="BU76" s="11">
        <f>Sug0.5[[#This Row],[STEP21]]</f>
        <v>8927</v>
      </c>
      <c r="BV76" s="11">
        <f>Sug0.5[[#This Row],[STEP22]]</f>
        <v>8927</v>
      </c>
      <c r="BW76" s="11">
        <f>Sug0.5[[#This Row],[STEP23]]</f>
        <v>8961</v>
      </c>
      <c r="BX76" s="11">
        <f>Sug0.5[[#This Row],[STEP24]]</f>
        <v>8976</v>
      </c>
      <c r="BY76" s="11">
        <f>Sug0.5[[#This Row],[STEP25]]</f>
        <v>8926</v>
      </c>
      <c r="BZ76" s="11">
        <f>Sug0.5[[#This Row],[STEP26]]</f>
        <v>8946</v>
      </c>
      <c r="CA76" s="11">
        <f>Sug0.5[[#This Row],[STEP27]]</f>
        <v>8972</v>
      </c>
      <c r="CB76" s="11">
        <f>Reg[[#This Row],[NASP2]]</f>
        <v>630</v>
      </c>
      <c r="CC76" s="11">
        <f>Reg[[#This Row],[NASP3]]</f>
        <v>800</v>
      </c>
      <c r="CD76" s="11">
        <f>Reg[[#This Row],[NASP4]]</f>
        <v>976</v>
      </c>
      <c r="CE76" s="11">
        <f>Reg[[#This Row],[NASP5]]</f>
        <v>1116</v>
      </c>
      <c r="CF76" s="11">
        <f>Reg[[#This Row],[NASP6]]</f>
        <v>1252</v>
      </c>
      <c r="CG76" s="11">
        <f>Reg[[#This Row],[NASP7]]</f>
        <v>1393</v>
      </c>
      <c r="CH76" s="11">
        <f>Reg[[#This Row],[NASP8]]</f>
        <v>1546</v>
      </c>
      <c r="CI76" s="11">
        <f>Reg[[#This Row],[NASP9]]</f>
        <v>1724</v>
      </c>
      <c r="CJ76" s="11">
        <f>Reg[[#This Row],[NASP10]]</f>
        <v>1870</v>
      </c>
      <c r="CK76" s="11">
        <f>Reg[[#This Row],[NASP11]]</f>
        <v>2033</v>
      </c>
      <c r="CL76" s="11">
        <f>Reg[[#This Row],[NASP12]]</f>
        <v>2170</v>
      </c>
      <c r="CM76" s="11">
        <f>Reg[[#This Row],[NASP13]]</f>
        <v>2320</v>
      </c>
      <c r="CN76" s="11">
        <f>Reg[[#This Row],[NASP14]]</f>
        <v>2456</v>
      </c>
      <c r="CO76" s="11">
        <f>Reg[[#This Row],[NASP15]]</f>
        <v>2586</v>
      </c>
      <c r="CP76" s="11">
        <f>Reg[[#This Row],[NASP16]]</f>
        <v>2689</v>
      </c>
      <c r="CQ76" s="11">
        <f>Reg[[#This Row],[NASP17]]</f>
        <v>2789</v>
      </c>
      <c r="CR76" s="11">
        <f>Reg[[#This Row],[NASP18]]</f>
        <v>2885</v>
      </c>
      <c r="CS76" s="11">
        <f>Reg[[#This Row],[NASP19]]</f>
        <v>3003</v>
      </c>
      <c r="CT76" s="11">
        <f>Reg[[#This Row],[NASP20]]</f>
        <v>3111</v>
      </c>
      <c r="CU76" s="11">
        <f>Reg[[#This Row],[NASP21]]</f>
        <v>3192</v>
      </c>
      <c r="CV76" s="11">
        <f>Reg[[#This Row],[NASP22]]</f>
        <v>3242</v>
      </c>
      <c r="CW76" s="11">
        <f>Reg[[#This Row],[NASP23]]</f>
        <v>3319</v>
      </c>
      <c r="CX76" s="11">
        <f>Reg[[#This Row],[NASP24]]</f>
        <v>3402</v>
      </c>
      <c r="CY76" s="11">
        <f>Reg[[#This Row],[NASP25]]</f>
        <v>3486</v>
      </c>
      <c r="CZ76" s="11">
        <f>Reg[[#This Row],[NASP26]]</f>
        <v>3553</v>
      </c>
      <c r="DA76" s="11">
        <f>Reg[[#This Row],[NASP27]]</f>
        <v>3622</v>
      </c>
      <c r="DB76" s="11">
        <f>Sug0.2[[#This Row],[NASP2]]</f>
        <v>630</v>
      </c>
      <c r="DC76" s="11">
        <f>Sug0.2[[#This Row],[NASP3]]</f>
        <v>794</v>
      </c>
      <c r="DD76" s="11">
        <f>Sug0.2[[#This Row],[NASP4]]</f>
        <v>949</v>
      </c>
      <c r="DE76" s="11">
        <f>Sug0.2[[#This Row],[NASP5]]</f>
        <v>1076</v>
      </c>
      <c r="DF76" s="11">
        <f>Sug0.2[[#This Row],[NASP6]]</f>
        <v>1207</v>
      </c>
      <c r="DG76" s="11">
        <f>Sug0.2[[#This Row],[NASP7]]</f>
        <v>1339</v>
      </c>
      <c r="DH76" s="11">
        <f>Sug0.2[[#This Row],[NASP8]]</f>
        <v>1479</v>
      </c>
      <c r="DI76" s="11">
        <f>Sug0.2[[#This Row],[NASP9]]</f>
        <v>1645</v>
      </c>
      <c r="DJ76" s="11">
        <f>Sug0.2[[#This Row],[NASP10]]</f>
        <v>1776</v>
      </c>
      <c r="DK76" s="11">
        <f>Sug0.2[[#This Row],[NASP11]]</f>
        <v>1927</v>
      </c>
      <c r="DL76" s="11">
        <f>Sug0.2[[#This Row],[NASP12]]</f>
        <v>2053</v>
      </c>
      <c r="DM76" s="11">
        <f>Sug0.2[[#This Row],[NASP13]]</f>
        <v>2190</v>
      </c>
      <c r="DN76" s="11">
        <f>Sug0.2[[#This Row],[NASP14]]</f>
        <v>2306</v>
      </c>
      <c r="DO76" s="11">
        <f>Sug0.2[[#This Row],[NASP15]]</f>
        <v>2423</v>
      </c>
      <c r="DP76" s="11">
        <f>Sug0.2[[#This Row],[NASP16]]</f>
        <v>2514</v>
      </c>
      <c r="DQ76" s="11">
        <f>Sug0.2[[#This Row],[NASP17]]</f>
        <v>2614</v>
      </c>
      <c r="DR76" s="11">
        <f>Sug0.2[[#This Row],[NASP18]]</f>
        <v>2703</v>
      </c>
      <c r="DS76" s="11">
        <f>Sug0.2[[#This Row],[NASP19]]</f>
        <v>2810</v>
      </c>
      <c r="DT76" s="11">
        <f>Sug0.2[[#This Row],[NASP20]]</f>
        <v>2905</v>
      </c>
      <c r="DU76" s="11">
        <f>Sug0.2[[#This Row],[NASP21]]</f>
        <v>2980</v>
      </c>
      <c r="DV76" s="11">
        <f>Sug0.2[[#This Row],[NASP22]]</f>
        <v>3026</v>
      </c>
      <c r="DW76" s="11">
        <f>Sug0.2[[#This Row],[NASP23]]</f>
        <v>3096</v>
      </c>
      <c r="DX76" s="11">
        <f>Sug0.2[[#This Row],[NASP24]]</f>
        <v>3169</v>
      </c>
      <c r="DY76" s="11">
        <f>Sug0.2[[#This Row],[NASP25]]</f>
        <v>3253</v>
      </c>
      <c r="DZ76" s="11">
        <f>Sug0.2[[#This Row],[NASP26]]</f>
        <v>3317</v>
      </c>
      <c r="EA76" s="11">
        <f>Sug0.2[[#This Row],[NASP27]]</f>
        <v>3380</v>
      </c>
      <c r="EB76" s="15">
        <f>Sug0.5[[#This Row],[NASP2]]</f>
        <v>630</v>
      </c>
      <c r="EC76" s="15">
        <f>Sug0.5[[#This Row],[NASP3]]</f>
        <v>760</v>
      </c>
      <c r="ED76" s="15">
        <f>Sug0.5[[#This Row],[NASP4]]</f>
        <v>893</v>
      </c>
      <c r="EE76" s="15">
        <f>Sug0.5[[#This Row],[NASP5]]</f>
        <v>994</v>
      </c>
      <c r="EF76" s="15">
        <f>Sug0.5[[#This Row],[NASP6]]</f>
        <v>1096</v>
      </c>
      <c r="EG76" s="15">
        <f>Sug0.5[[#This Row],[NASP7]]</f>
        <v>1202</v>
      </c>
      <c r="EH76" s="15">
        <f>Sug0.5[[#This Row],[NASP8]]</f>
        <v>1308</v>
      </c>
      <c r="EI76" s="15">
        <f>Sug0.5[[#This Row],[NASP9]]</f>
        <v>1451</v>
      </c>
      <c r="EJ76" s="15">
        <f>Sug0.5[[#This Row],[NASP10]]</f>
        <v>1556</v>
      </c>
      <c r="EK76" s="15">
        <f>Sug0.5[[#This Row],[NASP11]]</f>
        <v>1667</v>
      </c>
      <c r="EL76" s="15">
        <f>Sug0.5[[#This Row],[NASP12]]</f>
        <v>1766</v>
      </c>
      <c r="EM76" s="15">
        <f>Sug0.5[[#This Row],[NASP13]]</f>
        <v>1875</v>
      </c>
      <c r="EN76" s="15">
        <f>Sug0.5[[#This Row],[NASP14]]</f>
        <v>1977</v>
      </c>
      <c r="EO76" s="15">
        <f>Sug0.5[[#This Row],[NASP15]]</f>
        <v>2075</v>
      </c>
      <c r="EP76" s="15">
        <f>Sug0.5[[#This Row],[NASP16]]</f>
        <v>2144</v>
      </c>
      <c r="EQ76" s="15">
        <f>Sug0.5[[#This Row],[NASP17]]</f>
        <v>2242</v>
      </c>
      <c r="ER76" s="15">
        <f>Sug0.5[[#This Row],[NASP18]]</f>
        <v>2337</v>
      </c>
      <c r="ES76" s="15">
        <f>Sug0.5[[#This Row],[NASP19]]</f>
        <v>2424</v>
      </c>
      <c r="ET76" s="15">
        <f>Sug0.5[[#This Row],[NASP20]]</f>
        <v>2509</v>
      </c>
      <c r="EU76" s="15">
        <f>Sug0.5[[#This Row],[NASP21]]</f>
        <v>2579</v>
      </c>
      <c r="EV76" s="15">
        <f>Sug0.5[[#This Row],[NASP22]]</f>
        <v>2623</v>
      </c>
      <c r="EW76" s="15">
        <f>Sug0.5[[#This Row],[NASP23]]</f>
        <v>2695</v>
      </c>
      <c r="EX76" s="15">
        <f>Sug0.5[[#This Row],[NASP24]]</f>
        <v>2756</v>
      </c>
      <c r="EY76" s="15">
        <f>Sug0.5[[#This Row],[NASP25]]</f>
        <v>2827</v>
      </c>
      <c r="EZ76" s="15">
        <f>Sug0.5[[#This Row],[NASP26]]</f>
        <v>2879</v>
      </c>
      <c r="FA76" s="15">
        <f>Sug0.5[[#This Row],[NASP27]]</f>
        <v>2940</v>
      </c>
      <c r="FB76" s="15">
        <f>Reg[[#This Row],[CIRP2]]</f>
        <v>68</v>
      </c>
      <c r="FC76" s="15">
        <f>Reg[[#This Row],[CIRP3]]</f>
        <v>73</v>
      </c>
      <c r="FD76" s="15">
        <f>Reg[[#This Row],[CIRP4]]</f>
        <v>78</v>
      </c>
      <c r="FE76" s="15">
        <f>Reg[[#This Row],[CIRP5]]</f>
        <v>89</v>
      </c>
      <c r="FF76" s="15">
        <f>Reg[[#This Row],[CIRP6]]</f>
        <v>104</v>
      </c>
      <c r="FG76" s="15">
        <f>Reg[[#This Row],[CIRP7]]</f>
        <v>122</v>
      </c>
      <c r="FH76" s="15">
        <f>Reg[[#This Row],[CIRP8]]</f>
        <v>138</v>
      </c>
      <c r="FI76" s="15">
        <f>Reg[[#This Row],[CIRP9]]</f>
        <v>144</v>
      </c>
      <c r="FJ76" s="15">
        <f>Reg[[#This Row],[CIRP10]]</f>
        <v>155</v>
      </c>
      <c r="FK76" s="15">
        <f>Reg[[#This Row],[CIRP11]]</f>
        <v>167</v>
      </c>
      <c r="FL76" s="15">
        <f>Reg[[#This Row],[CIRP12]]</f>
        <v>183</v>
      </c>
      <c r="FM76" s="15">
        <f>Reg[[#This Row],[CIRP13]]</f>
        <v>201</v>
      </c>
      <c r="FN76" s="15">
        <f>Reg[[#This Row],[CIRP14]]</f>
        <v>225</v>
      </c>
      <c r="FO76" s="15">
        <f>Reg[[#This Row],[CIRP15]]</f>
        <v>243</v>
      </c>
      <c r="FP76" s="15">
        <f>Reg[[#This Row],[CIRP16]]</f>
        <v>249</v>
      </c>
      <c r="FQ76" s="15">
        <f>Reg[[#This Row],[CIRP17]]</f>
        <v>262</v>
      </c>
      <c r="FR76" s="15">
        <f>Reg[[#This Row],[CIRP18]]</f>
        <v>270</v>
      </c>
      <c r="FS76" s="15">
        <f>Reg[[#This Row],[CIRP19]]</f>
        <v>285</v>
      </c>
      <c r="FT76" s="15">
        <f>Reg[[#This Row],[CIRP20]]</f>
        <v>310</v>
      </c>
      <c r="FU76" s="15">
        <f>Reg[[#This Row],[CIRP21]]</f>
        <v>328</v>
      </c>
      <c r="FV76" s="15">
        <f>Reg[[#This Row],[CIRP22]]</f>
        <v>335</v>
      </c>
      <c r="FW76" s="15">
        <f>Reg[[#This Row],[CIRP23]]</f>
        <v>348</v>
      </c>
      <c r="FX76" s="15">
        <f>Reg[[#This Row],[CIRP24]]</f>
        <v>357</v>
      </c>
      <c r="FY76" s="15">
        <f>Reg[[#This Row],[CIRP25]]</f>
        <v>369</v>
      </c>
      <c r="FZ76" s="15">
        <f>Reg[[#This Row],[CIRP26]]</f>
        <v>382</v>
      </c>
      <c r="GA76" s="15">
        <f>Reg[[#This Row],[CIRP27]]</f>
        <v>401</v>
      </c>
      <c r="GB76" s="15">
        <f>Sug0.2[[#This Row],[CIRP2]]</f>
        <v>68</v>
      </c>
      <c r="GC76" s="15">
        <f>Sug0.2[[#This Row],[CIRP3]]</f>
        <v>70</v>
      </c>
      <c r="GD76" s="15">
        <f>Sug0.2[[#This Row],[CIRP4]]</f>
        <v>75</v>
      </c>
      <c r="GE76" s="15">
        <f>Sug0.2[[#This Row],[CIRP5]]</f>
        <v>84</v>
      </c>
      <c r="GF76" s="15">
        <f>Sug0.2[[#This Row],[CIRP6]]</f>
        <v>98</v>
      </c>
      <c r="GG76" s="15">
        <f>Sug0.2[[#This Row],[CIRP7]]</f>
        <v>113</v>
      </c>
      <c r="GH76" s="15">
        <f>Sug0.2[[#This Row],[CIRP8]]</f>
        <v>128</v>
      </c>
      <c r="GI76" s="15">
        <f>Sug0.2[[#This Row],[CIRP9]]</f>
        <v>135</v>
      </c>
      <c r="GJ76" s="15">
        <f>Sug0.2[[#This Row],[CIRP10]]</f>
        <v>146</v>
      </c>
      <c r="GK76" s="15">
        <f>Sug0.2[[#This Row],[CIRP11]]</f>
        <v>156</v>
      </c>
      <c r="GL76" s="15">
        <f>Sug0.2[[#This Row],[CIRP12]]</f>
        <v>169</v>
      </c>
      <c r="GM76" s="15">
        <f>Sug0.2[[#This Row],[CIRP13]]</f>
        <v>184</v>
      </c>
      <c r="GN76" s="15">
        <f>Sug0.2[[#This Row],[CIRP14]]</f>
        <v>207</v>
      </c>
      <c r="GO76" s="15">
        <f>Sug0.2[[#This Row],[CIRP15]]</f>
        <v>221</v>
      </c>
      <c r="GP76" s="15">
        <f>Sug0.2[[#This Row],[CIRP16]]</f>
        <v>226</v>
      </c>
      <c r="GQ76" s="15">
        <f>Sug0.2[[#This Row],[CIRP17]]</f>
        <v>235</v>
      </c>
      <c r="GR76" s="15">
        <f>Sug0.2[[#This Row],[CIRP18]]</f>
        <v>242</v>
      </c>
      <c r="GS76" s="15">
        <f>Sug0.2[[#This Row],[CIRP19]]</f>
        <v>254</v>
      </c>
      <c r="GT76" s="15">
        <f>Sug0.2[[#This Row],[CIRP20]]</f>
        <v>277</v>
      </c>
      <c r="GU76" s="15">
        <f>Sug0.2[[#This Row],[CIRP21]]</f>
        <v>295</v>
      </c>
      <c r="GV76" s="15">
        <f>Sug0.2[[#This Row],[CIRP22]]</f>
        <v>298</v>
      </c>
      <c r="GW76" s="15">
        <f>Sug0.2[[#This Row],[CIRP23]]</f>
        <v>308</v>
      </c>
      <c r="GX76" s="15">
        <f>Sug0.2[[#This Row],[CIRP24]]</f>
        <v>312</v>
      </c>
      <c r="GY76" s="15">
        <f>Sug0.2[[#This Row],[CIRP25]]</f>
        <v>325</v>
      </c>
      <c r="GZ76" s="15">
        <f>Sug0.2[[#This Row],[CIRP26]]</f>
        <v>339</v>
      </c>
      <c r="HA76" s="15">
        <f>Sug0.2[[#This Row],[CIRP27]]</f>
        <v>357</v>
      </c>
      <c r="HB76" s="15">
        <f>Sug0.5[[#This Row],[CIRP2]]</f>
        <v>68</v>
      </c>
      <c r="HC76" s="15">
        <f>Sug0.5[[#This Row],[CIRP3]]</f>
        <v>70</v>
      </c>
      <c r="HD76" s="15">
        <f>Sug0.5[[#This Row],[CIRP4]]</f>
        <v>72</v>
      </c>
      <c r="HE76" s="15">
        <f>Sug0.5[[#This Row],[CIRP5]]</f>
        <v>81</v>
      </c>
      <c r="HF76" s="15">
        <f>Sug0.5[[#This Row],[CIRP6]]</f>
        <v>92</v>
      </c>
      <c r="HG76" s="15">
        <f>Sug0.5[[#This Row],[CIRP7]]</f>
        <v>104</v>
      </c>
      <c r="HH76" s="15">
        <f>Sug0.5[[#This Row],[CIRP8]]</f>
        <v>117</v>
      </c>
      <c r="HI76" s="15">
        <f>Sug0.5[[#This Row],[CIRP9]]</f>
        <v>118</v>
      </c>
      <c r="HJ76" s="15">
        <f>Sug0.5[[#This Row],[CIRP10]]</f>
        <v>124</v>
      </c>
      <c r="HK76" s="15">
        <f>Sug0.5[[#This Row],[CIRP11]]</f>
        <v>133</v>
      </c>
      <c r="HL76" s="15">
        <f>Sug0.5[[#This Row],[CIRP12]]</f>
        <v>145</v>
      </c>
      <c r="HM76" s="15">
        <f>Sug0.5[[#This Row],[CIRP13]]</f>
        <v>156</v>
      </c>
      <c r="HN76" s="15">
        <f>Sug0.5[[#This Row],[CIRP14]]</f>
        <v>176</v>
      </c>
      <c r="HO76" s="15">
        <f>Sug0.5[[#This Row],[CIRP15]]</f>
        <v>186</v>
      </c>
      <c r="HP76" s="15">
        <f>Sug0.5[[#This Row],[CIRP16]]</f>
        <v>193</v>
      </c>
      <c r="HQ76" s="15">
        <f>Sug0.5[[#This Row],[CIRP17]]</f>
        <v>194</v>
      </c>
      <c r="HR76" s="15">
        <f>Sug0.5[[#This Row],[CIRP18]]</f>
        <v>199</v>
      </c>
      <c r="HS76" s="15">
        <f>Sug0.5[[#This Row],[CIRP19]]</f>
        <v>204</v>
      </c>
      <c r="HT76" s="15">
        <f>Sug0.5[[#This Row],[CIRP20]]</f>
        <v>221</v>
      </c>
      <c r="HU76" s="15">
        <f>Sug0.5[[#This Row],[CIRP21]]</f>
        <v>234</v>
      </c>
      <c r="HV76" s="15">
        <f>Sug0.5[[#This Row],[CIRP22]]</f>
        <v>232</v>
      </c>
      <c r="HW76" s="15">
        <f>Sug0.5[[#This Row],[CIRP23]]</f>
        <v>237</v>
      </c>
      <c r="HX76" s="15">
        <f>Sug0.5[[#This Row],[CIRP24]]</f>
        <v>238</v>
      </c>
      <c r="HY76" s="15">
        <f>Sug0.5[[#This Row],[CIRP25]]</f>
        <v>248</v>
      </c>
      <c r="HZ76" s="15">
        <f>Sug0.5[[#This Row],[CIRP26]]</f>
        <v>259</v>
      </c>
      <c r="IA76" s="15">
        <f>Sug0.5[[#This Row],[CIRP27]]</f>
        <v>269</v>
      </c>
      <c r="IB76" s="15">
        <f>Reg[[#This Row],[HCCP2]]</f>
        <v>4</v>
      </c>
      <c r="IC76" s="15">
        <f>Reg[[#This Row],[HCCP3]]</f>
        <v>5</v>
      </c>
      <c r="ID76" s="15">
        <f>Reg[[#This Row],[HCCP4]]</f>
        <v>6</v>
      </c>
      <c r="IE76" s="15">
        <f>Reg[[#This Row],[HCCP5]]</f>
        <v>4</v>
      </c>
      <c r="IF76" s="15">
        <f>Reg[[#This Row],[HCCP6]]</f>
        <v>2</v>
      </c>
      <c r="IG76" s="15">
        <f>Reg[[#This Row],[HCCP7]]</f>
        <v>4</v>
      </c>
      <c r="IH76" s="15">
        <f>Reg[[#This Row],[HCCP8]]</f>
        <v>5</v>
      </c>
      <c r="II76" s="15">
        <f>Reg[[#This Row],[HCCP9]]</f>
        <v>4</v>
      </c>
      <c r="IJ76" s="15">
        <f>Reg[[#This Row],[HCCP10]]</f>
        <v>6</v>
      </c>
      <c r="IK76" s="15">
        <f>Reg[[#This Row],[HCCP11]]</f>
        <v>5</v>
      </c>
      <c r="IL76" s="15">
        <f>Reg[[#This Row],[HCCP12]]</f>
        <v>5</v>
      </c>
      <c r="IM76" s="15">
        <f>Reg[[#This Row],[HCCP13]]</f>
        <v>5</v>
      </c>
      <c r="IN76" s="15">
        <f>Reg[[#This Row],[HCCP14]]</f>
        <v>5</v>
      </c>
      <c r="IO76" s="15">
        <f>Reg[[#This Row],[HCCP15]]</f>
        <v>8</v>
      </c>
      <c r="IP76" s="15">
        <f>Reg[[#This Row],[HCCP16]]</f>
        <v>9</v>
      </c>
      <c r="IQ76" s="15">
        <f>Reg[[#This Row],[HCCP17]]</f>
        <v>15</v>
      </c>
      <c r="IR76" s="15">
        <f>Reg[[#This Row],[HCCP18]]</f>
        <v>13</v>
      </c>
      <c r="IS76" s="15">
        <f>Reg[[#This Row],[HCCP19]]</f>
        <v>12</v>
      </c>
      <c r="IT76" s="15">
        <f>Reg[[#This Row],[HCCP20]]</f>
        <v>6</v>
      </c>
      <c r="IU76" s="15">
        <f>Reg[[#This Row],[HCCP21]]</f>
        <v>8</v>
      </c>
      <c r="IV76" s="15">
        <f>Reg[[#This Row],[HCCP22]]</f>
        <v>15</v>
      </c>
      <c r="IW76" s="15">
        <f>Reg[[#This Row],[HCCP23]]</f>
        <v>13</v>
      </c>
      <c r="IX76" s="15">
        <f>Reg[[#This Row],[HCCP24]]</f>
        <v>9</v>
      </c>
      <c r="IY76" s="15">
        <f>Reg[[#This Row],[HCCP25]]</f>
        <v>13</v>
      </c>
      <c r="IZ76" s="15">
        <f>Reg[[#This Row],[HCCP26]]</f>
        <v>17</v>
      </c>
      <c r="JA76" s="15">
        <f>Reg[[#This Row],[HCCP27]]</f>
        <v>21</v>
      </c>
      <c r="JB76" s="15">
        <f>Sug0.2[[#This Row],[HCCP2]]</f>
        <v>4</v>
      </c>
      <c r="JC76" s="15">
        <f>Sug0.2[[#This Row],[HCCP3]]</f>
        <v>5</v>
      </c>
      <c r="JD76" s="15">
        <f>Sug0.2[[#This Row],[HCCP4]]</f>
        <v>6</v>
      </c>
      <c r="JE76" s="15">
        <f>Sug0.2[[#This Row],[HCCP5]]</f>
        <v>4</v>
      </c>
      <c r="JF76" s="15">
        <f>Sug0.2[[#This Row],[HCCP6]]</f>
        <v>2</v>
      </c>
      <c r="JG76" s="15">
        <f>Sug0.2[[#This Row],[HCCP7]]</f>
        <v>4</v>
      </c>
      <c r="JH76" s="15">
        <f>Sug0.2[[#This Row],[HCCP8]]</f>
        <v>5</v>
      </c>
      <c r="JI76" s="15">
        <f>Sug0.2[[#This Row],[HCCP9]]</f>
        <v>4</v>
      </c>
      <c r="JJ76" s="15">
        <f>Sug0.2[[#This Row],[HCCP10]]</f>
        <v>6</v>
      </c>
      <c r="JK76" s="15">
        <f>Sug0.2[[#This Row],[HCCP11]]</f>
        <v>4</v>
      </c>
      <c r="JL76" s="15">
        <f>Sug0.2[[#This Row],[HCCP12]]</f>
        <v>4</v>
      </c>
      <c r="JM76" s="15">
        <f>Sug0.2[[#This Row],[HCCP13]]</f>
        <v>4</v>
      </c>
      <c r="JN76" s="15">
        <f>Sug0.2[[#This Row],[HCCP14]]</f>
        <v>5</v>
      </c>
      <c r="JO76" s="15">
        <f>Sug0.2[[#This Row],[HCCP15]]</f>
        <v>7</v>
      </c>
      <c r="JP76" s="15">
        <f>Sug0.2[[#This Row],[HCCP16]]</f>
        <v>9</v>
      </c>
      <c r="JQ76" s="15">
        <f>Sug0.2[[#This Row],[HCCP17]]</f>
        <v>14</v>
      </c>
      <c r="JR76" s="15">
        <f>Sug0.2[[#This Row],[HCCP18]]</f>
        <v>11</v>
      </c>
      <c r="JS76" s="15">
        <f>Sug0.2[[#This Row],[HCCP19]]</f>
        <v>12</v>
      </c>
      <c r="JT76" s="15">
        <f>Sug0.2[[#This Row],[HCCP20]]</f>
        <v>6</v>
      </c>
      <c r="JU76" s="15">
        <f>Sug0.2[[#This Row],[HCCP21]]</f>
        <v>8</v>
      </c>
      <c r="JV76" s="15">
        <f>Sug0.2[[#This Row],[HCCP22]]</f>
        <v>15</v>
      </c>
      <c r="JW76" s="15">
        <f>Sug0.2[[#This Row],[HCCP23]]</f>
        <v>13</v>
      </c>
      <c r="JX76" s="15">
        <f>Sug0.2[[#This Row],[HCCP24]]</f>
        <v>9</v>
      </c>
      <c r="JY76" s="15">
        <f>Sug0.2[[#This Row],[HCCP25]]</f>
        <v>12</v>
      </c>
      <c r="JZ76" s="15">
        <f>Sug0.2[[#This Row],[HCCP26]]</f>
        <v>15</v>
      </c>
      <c r="KA76" s="15">
        <f>Sug0.2[[#This Row],[HCCP27]]</f>
        <v>18</v>
      </c>
      <c r="KB76" s="15">
        <f>Sug0.5[[#This Row],[HCCP2]]</f>
        <v>4</v>
      </c>
      <c r="KC76" s="15">
        <f>Sug0.5[[#This Row],[HCCP3]]</f>
        <v>5</v>
      </c>
      <c r="KD76" s="15">
        <f>Sug0.5[[#This Row],[HCCP4]]</f>
        <v>6</v>
      </c>
      <c r="KE76" s="15">
        <f>Sug0.5[[#This Row],[HCCP5]]</f>
        <v>4</v>
      </c>
      <c r="KF76" s="15">
        <f>Sug0.5[[#This Row],[HCCP6]]</f>
        <v>2</v>
      </c>
      <c r="KG76" s="15">
        <f>Sug0.5[[#This Row],[HCCP7]]</f>
        <v>4</v>
      </c>
      <c r="KH76" s="15">
        <f>Sug0.5[[#This Row],[HCCP8]]</f>
        <v>5</v>
      </c>
      <c r="KI76" s="15">
        <f>Sug0.5[[#This Row],[HCCP9]]</f>
        <v>5</v>
      </c>
      <c r="KJ76" s="15">
        <f>Sug0.5[[#This Row],[HCCP10]]</f>
        <v>7</v>
      </c>
      <c r="KK76" s="15">
        <f>Sug0.5[[#This Row],[HCCP11]]</f>
        <v>4</v>
      </c>
      <c r="KL76" s="15">
        <f>Sug0.5[[#This Row],[HCCP12]]</f>
        <v>4</v>
      </c>
      <c r="KM76" s="15">
        <f>Sug0.5[[#This Row],[HCCP13]]</f>
        <v>3</v>
      </c>
      <c r="KN76" s="15">
        <f>Sug0.5[[#This Row],[HCCP14]]</f>
        <v>5</v>
      </c>
      <c r="KO76" s="15">
        <f>Sug0.5[[#This Row],[HCCP15]]</f>
        <v>6</v>
      </c>
      <c r="KP76" s="15">
        <f>Sug0.5[[#This Row],[HCCP16]]</f>
        <v>7</v>
      </c>
      <c r="KQ76" s="15">
        <f>Sug0.5[[#This Row],[HCCP17]]</f>
        <v>12</v>
      </c>
      <c r="KR76" s="15">
        <f>Sug0.5[[#This Row],[HCCP18]]</f>
        <v>6</v>
      </c>
      <c r="KS76" s="15">
        <f>Sug0.5[[#This Row],[HCCP19]]</f>
        <v>8</v>
      </c>
      <c r="KT76" s="15">
        <f>Sug0.5[[#This Row],[HCCP20]]</f>
        <v>5</v>
      </c>
      <c r="KU76" s="15">
        <f>Sug0.5[[#This Row],[HCCP21]]</f>
        <v>5</v>
      </c>
      <c r="KV76" s="15">
        <f>Sug0.5[[#This Row],[HCCP22]]</f>
        <v>10</v>
      </c>
      <c r="KW76" s="15">
        <f>Sug0.5[[#This Row],[HCCP23]]</f>
        <v>8</v>
      </c>
      <c r="KX76" s="15">
        <f>Sug0.5[[#This Row],[HCCP24]]</f>
        <v>7</v>
      </c>
      <c r="KY76" s="15">
        <f>Sug0.5[[#This Row],[HCCP25]]</f>
        <v>10</v>
      </c>
      <c r="KZ76" s="15">
        <f>Sug0.5[[#This Row],[HCCP26]]</f>
        <v>12</v>
      </c>
      <c r="LA76" s="15">
        <f>Sug0.5[[#This Row],[HCCP27]]</f>
        <v>15</v>
      </c>
      <c r="LB76" s="15">
        <f>Reg[[#This Row],[CHDP2]]</f>
        <v>1397</v>
      </c>
      <c r="LC76" s="15">
        <f>Reg[[#This Row],[CHDP3]]</f>
        <v>1475</v>
      </c>
      <c r="LD76" s="15">
        <f>Reg[[#This Row],[CHDP4]]</f>
        <v>1517</v>
      </c>
      <c r="LE76" s="15">
        <f>Reg[[#This Row],[CHDP5]]</f>
        <v>1548</v>
      </c>
      <c r="LF76" s="15">
        <f>Reg[[#This Row],[CHDP6]]</f>
        <v>1587</v>
      </c>
      <c r="LG76" s="15">
        <f>Reg[[#This Row],[CHDP7]]</f>
        <v>1632</v>
      </c>
      <c r="LH76" s="15">
        <f>Reg[[#This Row],[CHDP8]]</f>
        <v>1630</v>
      </c>
      <c r="LI76" s="15">
        <f>Reg[[#This Row],[CHDP9]]</f>
        <v>1647</v>
      </c>
      <c r="LJ76" s="15">
        <f>Reg[[#This Row],[CHDP10]]</f>
        <v>1659</v>
      </c>
      <c r="LK76" s="15">
        <f>Reg[[#This Row],[CHDP11]]</f>
        <v>1684</v>
      </c>
      <c r="LL76" s="15">
        <f>Reg[[#This Row],[CHDP12]]</f>
        <v>1704</v>
      </c>
      <c r="LM76" s="15">
        <f>Reg[[#This Row],[CHDP13]]</f>
        <v>1732</v>
      </c>
      <c r="LN76" s="15">
        <f>Reg[[#This Row],[CHDP14]]</f>
        <v>1769</v>
      </c>
      <c r="LO76" s="15">
        <f>Reg[[#This Row],[CHDP15]]</f>
        <v>1783</v>
      </c>
      <c r="LP76" s="15">
        <f>Reg[[#This Row],[CHDP16]]</f>
        <v>1813</v>
      </c>
      <c r="LQ76" s="15">
        <f>Reg[[#This Row],[CHDP17]]</f>
        <v>1828</v>
      </c>
      <c r="LR76" s="15">
        <f>Reg[[#This Row],[CHDP18]]</f>
        <v>1860</v>
      </c>
      <c r="LS76" s="15">
        <f>Reg[[#This Row],[CHDP19]]</f>
        <v>1866</v>
      </c>
      <c r="LT76" s="15">
        <f>Reg[[#This Row],[CHDP20]]</f>
        <v>1890</v>
      </c>
      <c r="LU76" s="15">
        <f>Reg[[#This Row],[CHDP21]]</f>
        <v>1913</v>
      </c>
      <c r="LV76" s="15">
        <f>Reg[[#This Row],[CHDP22]]</f>
        <v>1907</v>
      </c>
      <c r="LW76" s="15">
        <f>Reg[[#This Row],[CHDP23]]</f>
        <v>1881</v>
      </c>
      <c r="LX76" s="15">
        <f>Reg[[#This Row],[CHDP24]]</f>
        <v>1878</v>
      </c>
      <c r="LY76" s="15">
        <f>Reg[[#This Row],[CHDP25]]</f>
        <v>1889</v>
      </c>
      <c r="LZ76" s="15">
        <f>Reg[[#This Row],[CHDP26]]</f>
        <v>1895</v>
      </c>
      <c r="MA76" s="15">
        <f>Reg[[#This Row],[CHDP27]]</f>
        <v>1882</v>
      </c>
      <c r="MB76" s="15">
        <f>Sug0.2[[#This Row],[CHDP2]]</f>
        <v>1397</v>
      </c>
      <c r="MC76" s="15">
        <f>Sug0.2[[#This Row],[CHDP3]]</f>
        <v>1475</v>
      </c>
      <c r="MD76" s="15">
        <f>Sug0.2[[#This Row],[CHDP4]]</f>
        <v>1517</v>
      </c>
      <c r="ME76" s="15">
        <f>Sug0.2[[#This Row],[CHDP5]]</f>
        <v>1548</v>
      </c>
      <c r="MF76" s="15">
        <f>Sug0.2[[#This Row],[CHDP6]]</f>
        <v>1585</v>
      </c>
      <c r="MG76" s="15">
        <f>Sug0.2[[#This Row],[CHDP7]]</f>
        <v>1631</v>
      </c>
      <c r="MH76" s="15">
        <f>Sug0.2[[#This Row],[CHDP8]]</f>
        <v>1628</v>
      </c>
      <c r="MI76" s="15">
        <f>Sug0.2[[#This Row],[CHDP9]]</f>
        <v>1643</v>
      </c>
      <c r="MJ76" s="15">
        <f>Sug0.2[[#This Row],[CHDP10]]</f>
        <v>1651</v>
      </c>
      <c r="MK76" s="15">
        <f>Sug0.2[[#This Row],[CHDP11]]</f>
        <v>1675</v>
      </c>
      <c r="ML76" s="15">
        <f>Sug0.2[[#This Row],[CHDP12]]</f>
        <v>1695</v>
      </c>
      <c r="MM76" s="15">
        <f>Sug0.2[[#This Row],[CHDP13]]</f>
        <v>1721</v>
      </c>
      <c r="MN76" s="15">
        <f>Sug0.2[[#This Row],[CHDP14]]</f>
        <v>1758</v>
      </c>
      <c r="MO76" s="15">
        <f>Sug0.2[[#This Row],[CHDP15]]</f>
        <v>1771</v>
      </c>
      <c r="MP76" s="15">
        <f>Sug0.2[[#This Row],[CHDP16]]</f>
        <v>1798</v>
      </c>
      <c r="MQ76" s="15">
        <f>Sug0.2[[#This Row],[CHDP17]]</f>
        <v>1813</v>
      </c>
      <c r="MR76" s="15">
        <f>Sug0.2[[#This Row],[CHDP18]]</f>
        <v>1841</v>
      </c>
      <c r="MS76" s="15">
        <f>Sug0.2[[#This Row],[CHDP19]]</f>
        <v>1851</v>
      </c>
      <c r="MT76" s="15">
        <f>Sug0.2[[#This Row],[CHDP20]]</f>
        <v>1871</v>
      </c>
      <c r="MU76" s="15">
        <f>Sug0.2[[#This Row],[CHDP21]]</f>
        <v>1892</v>
      </c>
      <c r="MV76" s="15">
        <f>Sug0.2[[#This Row],[CHDP22]]</f>
        <v>1885</v>
      </c>
      <c r="MW76" s="15">
        <f>Sug0.2[[#This Row],[CHDP23]]</f>
        <v>1860</v>
      </c>
      <c r="MX76" s="15">
        <f>Sug0.2[[#This Row],[CHDP24]]</f>
        <v>1857</v>
      </c>
      <c r="MY76" s="15">
        <f>Sug0.2[[#This Row],[CHDP25]]</f>
        <v>1863</v>
      </c>
      <c r="MZ76" s="15">
        <f>Sug0.2[[#This Row],[CHDP26]]</f>
        <v>1868</v>
      </c>
      <c r="NA76" s="15">
        <f>Sug0.2[[#This Row],[CHDP27]]</f>
        <v>1859</v>
      </c>
      <c r="NB76" s="15">
        <f>Sug0.5[[#This Row],[CHDP2]]</f>
        <v>1397</v>
      </c>
      <c r="NC76" s="15">
        <f>Sug0.5[[#This Row],[CHDP3]]</f>
        <v>1475</v>
      </c>
      <c r="ND76" s="15">
        <f>Sug0.5[[#This Row],[CHDP4]]</f>
        <v>1517</v>
      </c>
      <c r="NE76" s="15">
        <f>Sug0.5[[#This Row],[CHDP5]]</f>
        <v>1546</v>
      </c>
      <c r="NF76" s="15">
        <f>Sug0.5[[#This Row],[CHDP6]]</f>
        <v>1581</v>
      </c>
      <c r="NG76" s="15">
        <f>Sug0.5[[#This Row],[CHDP7]]</f>
        <v>1623</v>
      </c>
      <c r="NH76" s="15">
        <f>Sug0.5[[#This Row],[CHDP8]]</f>
        <v>1618</v>
      </c>
      <c r="NI76" s="15">
        <f>Sug0.5[[#This Row],[CHDP9]]</f>
        <v>1634</v>
      </c>
      <c r="NJ76" s="15">
        <f>Sug0.5[[#This Row],[CHDP10]]</f>
        <v>1640</v>
      </c>
      <c r="NK76" s="15">
        <f>Sug0.5[[#This Row],[CHDP11]]</f>
        <v>1662</v>
      </c>
      <c r="NL76" s="15">
        <f>Sug0.5[[#This Row],[CHDP12]]</f>
        <v>1682</v>
      </c>
      <c r="NM76" s="15">
        <f>Sug0.5[[#This Row],[CHDP13]]</f>
        <v>1703</v>
      </c>
      <c r="NN76" s="15">
        <f>Sug0.5[[#This Row],[CHDP14]]</f>
        <v>1740</v>
      </c>
      <c r="NO76" s="15">
        <f>Sug0.5[[#This Row],[CHDP15]]</f>
        <v>1750</v>
      </c>
      <c r="NP76" s="15">
        <f>Sug0.5[[#This Row],[CHDP16]]</f>
        <v>1776</v>
      </c>
      <c r="NQ76" s="15">
        <f>Sug0.5[[#This Row],[CHDP17]]</f>
        <v>1789</v>
      </c>
      <c r="NR76" s="15">
        <f>Sug0.5[[#This Row],[CHDP18]]</f>
        <v>1819</v>
      </c>
      <c r="NS76" s="15">
        <f>Sug0.5[[#This Row],[CHDP19]]</f>
        <v>1830</v>
      </c>
      <c r="NT76" s="15">
        <f>Sug0.5[[#This Row],[CHDP20]]</f>
        <v>1852</v>
      </c>
      <c r="NU76" s="15">
        <f>Sug0.5[[#This Row],[CHDP21]]</f>
        <v>1874</v>
      </c>
      <c r="NV76" s="15">
        <f>Sug0.5[[#This Row],[CHDP22]]</f>
        <v>1868</v>
      </c>
      <c r="NW76" s="15">
        <f>Sug0.5[[#This Row],[CHDP23]]</f>
        <v>1841</v>
      </c>
      <c r="NX76" s="15">
        <f>Sug0.5[[#This Row],[CHDP24]]</f>
        <v>1838</v>
      </c>
      <c r="NY76" s="15">
        <f>Sug0.5[[#This Row],[CHDP25]]</f>
        <v>1846</v>
      </c>
      <c r="NZ76" s="15">
        <f>Sug0.5[[#This Row],[CHDP26]]</f>
        <v>1848</v>
      </c>
      <c r="OA76" s="15">
        <f>Sug0.5[[#This Row],[CHDP27]]</f>
        <v>1835</v>
      </c>
      <c r="OB76" s="15">
        <f>Reg[[#This Row],[T2DP2]]</f>
        <v>2159</v>
      </c>
      <c r="OC76" s="15">
        <f>Reg[[#This Row],[T2DP3]]</f>
        <v>2239</v>
      </c>
      <c r="OD76" s="15">
        <f>Reg[[#This Row],[T2DP4]]</f>
        <v>2325</v>
      </c>
      <c r="OE76" s="15">
        <f>Reg[[#This Row],[T2DP5]]</f>
        <v>2441</v>
      </c>
      <c r="OF76" s="15">
        <f>Reg[[#This Row],[T2DP6]]</f>
        <v>2509</v>
      </c>
      <c r="OG76" s="15">
        <f>Reg[[#This Row],[T2DP7]]</f>
        <v>2629</v>
      </c>
      <c r="OH76" s="15">
        <f>Reg[[#This Row],[T2DP8]]</f>
        <v>2715</v>
      </c>
      <c r="OI76" s="15">
        <f>Reg[[#This Row],[T2DP9]]</f>
        <v>2796</v>
      </c>
      <c r="OJ76" s="15">
        <f>Reg[[#This Row],[T2DP10]]</f>
        <v>2847</v>
      </c>
      <c r="OK76" s="15">
        <f>Reg[[#This Row],[T2DP11]]</f>
        <v>2922</v>
      </c>
      <c r="OL76" s="15">
        <f>Reg[[#This Row],[T2DP12]]</f>
        <v>3010</v>
      </c>
      <c r="OM76" s="15">
        <f>Reg[[#This Row],[T2DP13]]</f>
        <v>3090</v>
      </c>
      <c r="ON76" s="15">
        <f>Reg[[#This Row],[T2DP14]]</f>
        <v>3156</v>
      </c>
      <c r="OO76" s="15">
        <f>Reg[[#This Row],[T2DP15]]</f>
        <v>3201</v>
      </c>
      <c r="OP76" s="15">
        <f>Reg[[#This Row],[T2DP16]]</f>
        <v>3287</v>
      </c>
      <c r="OQ76" s="15">
        <f>Reg[[#This Row],[T2DP17]]</f>
        <v>3340</v>
      </c>
      <c r="OR76" s="15">
        <f>Reg[[#This Row],[T2DP18]]</f>
        <v>3383</v>
      </c>
      <c r="OS76" s="15">
        <f>Reg[[#This Row],[T2DP19]]</f>
        <v>3469</v>
      </c>
      <c r="OT76" s="15">
        <f>Reg[[#This Row],[T2DP20]]</f>
        <v>3518</v>
      </c>
      <c r="OU76" s="15">
        <f>Reg[[#This Row],[T2DP21]]</f>
        <v>3556</v>
      </c>
      <c r="OV76" s="15">
        <f>Reg[[#This Row],[T2DP22]]</f>
        <v>3592</v>
      </c>
      <c r="OW76" s="15">
        <f>Reg[[#This Row],[T2DP23]]</f>
        <v>3623</v>
      </c>
      <c r="OX76" s="15">
        <f>Reg[[#This Row],[T2DP24]]</f>
        <v>3656</v>
      </c>
      <c r="OY76" s="15">
        <f>Reg[[#This Row],[T2DP25]]</f>
        <v>3685</v>
      </c>
      <c r="OZ76" s="15">
        <f>Reg[[#This Row],[T2DP26]]</f>
        <v>3707</v>
      </c>
      <c r="PA76" s="15">
        <f>Reg[[#This Row],[T2DP27]]</f>
        <v>3773</v>
      </c>
      <c r="PB76" s="15">
        <f>Sug0.2[[#This Row],[T2DP2]]</f>
        <v>2159</v>
      </c>
      <c r="PC76" s="15">
        <f>Sug0.2[[#This Row],[T2DP3]]</f>
        <v>2239</v>
      </c>
      <c r="PD76" s="15">
        <f>Sug0.2[[#This Row],[T2DP4]]</f>
        <v>2324</v>
      </c>
      <c r="PE76" s="15">
        <f>Sug0.2[[#This Row],[T2DP5]]</f>
        <v>2438</v>
      </c>
      <c r="PF76" s="15">
        <f>Sug0.2[[#This Row],[T2DP6]]</f>
        <v>2504</v>
      </c>
      <c r="PG76" s="15">
        <f>Sug0.2[[#This Row],[T2DP7]]</f>
        <v>2622</v>
      </c>
      <c r="PH76" s="15">
        <f>Sug0.2[[#This Row],[T2DP8]]</f>
        <v>2710</v>
      </c>
      <c r="PI76" s="15">
        <f>Sug0.2[[#This Row],[T2DP9]]</f>
        <v>2791</v>
      </c>
      <c r="PJ76" s="15">
        <f>Sug0.2[[#This Row],[T2DP10]]</f>
        <v>2844</v>
      </c>
      <c r="PK76" s="15">
        <f>Sug0.2[[#This Row],[T2DP11]]</f>
        <v>2916</v>
      </c>
      <c r="PL76" s="15">
        <f>Sug0.2[[#This Row],[T2DP12]]</f>
        <v>2999</v>
      </c>
      <c r="PM76" s="15">
        <f>Sug0.2[[#This Row],[T2DP13]]</f>
        <v>3076</v>
      </c>
      <c r="PN76" s="15">
        <f>Sug0.2[[#This Row],[T2DP14]]</f>
        <v>3138</v>
      </c>
      <c r="PO76" s="15">
        <f>Sug0.2[[#This Row],[T2DP15]]</f>
        <v>3183</v>
      </c>
      <c r="PP76" s="15">
        <f>Sug0.2[[#This Row],[T2DP16]]</f>
        <v>3266</v>
      </c>
      <c r="PQ76" s="15">
        <f>Sug0.2[[#This Row],[T2DP17]]</f>
        <v>3320</v>
      </c>
      <c r="PR76" s="15">
        <f>Sug0.2[[#This Row],[T2DP18]]</f>
        <v>3361</v>
      </c>
      <c r="PS76" s="15">
        <f>Sug0.2[[#This Row],[T2DP19]]</f>
        <v>3444</v>
      </c>
      <c r="PT76" s="15">
        <f>Sug0.2[[#This Row],[T2DP20]]</f>
        <v>3492</v>
      </c>
      <c r="PU76" s="15">
        <f>Sug0.2[[#This Row],[T2DP21]]</f>
        <v>3531</v>
      </c>
      <c r="PV76" s="15">
        <f>Sug0.2[[#This Row],[T2DP22]]</f>
        <v>3564</v>
      </c>
      <c r="PW76" s="15">
        <f>Sug0.2[[#This Row],[T2DP23]]</f>
        <v>3593</v>
      </c>
      <c r="PX76" s="15">
        <f>Sug0.2[[#This Row],[T2DP24]]</f>
        <v>3624</v>
      </c>
      <c r="PY76" s="15">
        <f>Sug0.2[[#This Row],[T2DP25]]</f>
        <v>3653</v>
      </c>
      <c r="PZ76" s="15">
        <f>Sug0.2[[#This Row],[T2DP26]]</f>
        <v>3669</v>
      </c>
      <c r="QA76" s="15">
        <f>Sug0.2[[#This Row],[T2DP27]]</f>
        <v>3737</v>
      </c>
      <c r="QB76" s="15">
        <f>Sug0.5[[#This Row],[T2DP2]]</f>
        <v>2159</v>
      </c>
      <c r="QC76" s="15">
        <f>Sug0.5[[#This Row],[T2DP3]]</f>
        <v>2239</v>
      </c>
      <c r="QD76" s="15">
        <f>Sug0.5[[#This Row],[T2DP4]]</f>
        <v>2324</v>
      </c>
      <c r="QE76" s="15">
        <f>Sug0.5[[#This Row],[T2DP5]]</f>
        <v>2434</v>
      </c>
      <c r="QF76" s="15">
        <f>Sug0.5[[#This Row],[T2DP6]]</f>
        <v>2500</v>
      </c>
      <c r="QG76" s="15">
        <f>Sug0.5[[#This Row],[T2DP7]]</f>
        <v>2615</v>
      </c>
      <c r="QH76" s="15">
        <f>Sug0.5[[#This Row],[T2DP8]]</f>
        <v>2699</v>
      </c>
      <c r="QI76" s="15">
        <f>Sug0.5[[#This Row],[T2DP9]]</f>
        <v>2778</v>
      </c>
      <c r="QJ76" s="15">
        <f>Sug0.5[[#This Row],[T2DP10]]</f>
        <v>2835</v>
      </c>
      <c r="QK76" s="15">
        <f>Sug0.5[[#This Row],[T2DP11]]</f>
        <v>2899</v>
      </c>
      <c r="QL76" s="15">
        <f>Sug0.5[[#This Row],[T2DP12]]</f>
        <v>2976</v>
      </c>
      <c r="QM76" s="15">
        <f>Sug0.5[[#This Row],[T2DP13]]</f>
        <v>3051</v>
      </c>
      <c r="QN76" s="15">
        <f>Sug0.5[[#This Row],[T2DP14]]</f>
        <v>3115</v>
      </c>
      <c r="QO76" s="15">
        <f>Sug0.5[[#This Row],[T2DP15]]</f>
        <v>3158</v>
      </c>
      <c r="QP76" s="15">
        <f>Sug0.5[[#This Row],[T2DP16]]</f>
        <v>3224</v>
      </c>
      <c r="QQ76" s="15">
        <f>Sug0.5[[#This Row],[T2DP17]]</f>
        <v>3271</v>
      </c>
      <c r="QR76" s="15">
        <f>Sug0.5[[#This Row],[T2DP18]]</f>
        <v>3310</v>
      </c>
      <c r="QS76" s="15">
        <f>Sug0.5[[#This Row],[T2DP19]]</f>
        <v>3386</v>
      </c>
      <c r="QT76" s="15">
        <f>Sug0.5[[#This Row],[T2DP20]]</f>
        <v>3427</v>
      </c>
      <c r="QU76" s="15">
        <f>Sug0.5[[#This Row],[T2DP21]]</f>
        <v>3460</v>
      </c>
      <c r="QV76" s="15">
        <f>Sug0.5[[#This Row],[T2DP22]]</f>
        <v>3494</v>
      </c>
      <c r="QW76" s="15">
        <f>Sug0.5[[#This Row],[T2DP23]]</f>
        <v>3519</v>
      </c>
      <c r="QX76" s="15">
        <f>Sug0.5[[#This Row],[T2DP24]]</f>
        <v>3548</v>
      </c>
      <c r="QY76" s="15">
        <f>Sug0.5[[#This Row],[T2DP25]]</f>
        <v>3573</v>
      </c>
      <c r="QZ76" s="15">
        <f>Sug0.5[[#This Row],[T2DP26]]</f>
        <v>3586</v>
      </c>
      <c r="RA76" s="15">
        <f>Sug0.5[[#This Row],[T2DP27]]</f>
        <v>3656</v>
      </c>
      <c r="RB76" s="15">
        <f>Reg[[#This Row],[OVEP2]]</f>
        <v>7405</v>
      </c>
      <c r="RC76" s="15">
        <f>Reg[[#This Row],[OVEP3]]</f>
        <v>7533</v>
      </c>
      <c r="RD76" s="15">
        <f>Reg[[#This Row],[OVEP4]]</f>
        <v>7690</v>
      </c>
      <c r="RE76" s="15">
        <f>Reg[[#This Row],[OVEP5]]</f>
        <v>7819</v>
      </c>
      <c r="RF76" s="15">
        <f>Reg[[#This Row],[OVEP6]]</f>
        <v>7954</v>
      </c>
      <c r="RG76" s="15">
        <f>Reg[[#This Row],[OVEP7]]</f>
        <v>8083</v>
      </c>
      <c r="RH76" s="15">
        <f>Reg[[#This Row],[OVEP8]]</f>
        <v>8122</v>
      </c>
      <c r="RI76" s="15">
        <f>Reg[[#This Row],[OVEP9]]</f>
        <v>8197</v>
      </c>
      <c r="RJ76" s="15">
        <f>Reg[[#This Row],[OVEP10]]</f>
        <v>8221</v>
      </c>
      <c r="RK76" s="15">
        <f>Reg[[#This Row],[OVEP11]]</f>
        <v>8291</v>
      </c>
      <c r="RL76" s="15">
        <f>Reg[[#This Row],[OVEP12]]</f>
        <v>8364</v>
      </c>
      <c r="RM76" s="15">
        <f>Reg[[#This Row],[OVEP13]]</f>
        <v>8477</v>
      </c>
      <c r="RN76" s="15">
        <f>Reg[[#This Row],[OVEP14]]</f>
        <v>8510</v>
      </c>
      <c r="RO76" s="15">
        <f>Reg[[#This Row],[OVEP15]]</f>
        <v>8598</v>
      </c>
      <c r="RP76" s="15">
        <f>Reg[[#This Row],[OVEP16]]</f>
        <v>8604</v>
      </c>
      <c r="RQ76" s="15">
        <f>Reg[[#This Row],[OVEP17]]</f>
        <v>8626</v>
      </c>
      <c r="RR76" s="15">
        <f>Reg[[#This Row],[OVEP18]]</f>
        <v>8650</v>
      </c>
      <c r="RS76" s="15">
        <f>Reg[[#This Row],[OVEP19]]</f>
        <v>8680</v>
      </c>
      <c r="RT76" s="15">
        <f>Reg[[#This Row],[OVEP20]]</f>
        <v>8729</v>
      </c>
      <c r="RU76" s="15">
        <f>Reg[[#This Row],[OVEP21]]</f>
        <v>8784</v>
      </c>
      <c r="RV76" s="15">
        <f>Reg[[#This Row],[OVEP22]]</f>
        <v>8800</v>
      </c>
      <c r="RW76" s="15">
        <f>Reg[[#This Row],[OVEP23]]</f>
        <v>8828</v>
      </c>
      <c r="RX76" s="15">
        <f>Reg[[#This Row],[OVEP24]]</f>
        <v>8922</v>
      </c>
      <c r="RY76" s="15">
        <f>Reg[[#This Row],[OVEP25]]</f>
        <v>8924</v>
      </c>
      <c r="RZ76" s="15">
        <f>Reg[[#This Row],[OVEP26]]</f>
        <v>8973</v>
      </c>
      <c r="SA76" s="15">
        <f>Reg[[#This Row],[OVEP27]]</f>
        <v>8967</v>
      </c>
      <c r="SB76" s="15">
        <f>Sug0.2[[#This Row],[OVEP2]]</f>
        <v>7405</v>
      </c>
      <c r="SC76" s="15">
        <f>Sug0.2[[#This Row],[OVEP3]]</f>
        <v>7526</v>
      </c>
      <c r="SD76" s="15">
        <f>Sug0.2[[#This Row],[OVEP4]]</f>
        <v>7677</v>
      </c>
      <c r="SE76" s="15">
        <f>Sug0.2[[#This Row],[OVEP5]]</f>
        <v>7801</v>
      </c>
      <c r="SF76" s="15">
        <f>Sug0.2[[#This Row],[OVEP6]]</f>
        <v>7930</v>
      </c>
      <c r="SG76" s="15">
        <f>Sug0.2[[#This Row],[OVEP7]]</f>
        <v>8050</v>
      </c>
      <c r="SH76" s="15">
        <f>Sug0.2[[#This Row],[OVEP8]]</f>
        <v>8094</v>
      </c>
      <c r="SI76" s="15">
        <f>Sug0.2[[#This Row],[OVEP9]]</f>
        <v>8167</v>
      </c>
      <c r="SJ76" s="15">
        <f>Sug0.2[[#This Row],[OVEP10]]</f>
        <v>8186</v>
      </c>
      <c r="SK76" s="15">
        <f>Sug0.2[[#This Row],[OVEP11]]</f>
        <v>8241</v>
      </c>
      <c r="SL76" s="15">
        <f>Sug0.2[[#This Row],[OVEP12]]</f>
        <v>8309</v>
      </c>
      <c r="SM76" s="15">
        <f>Sug0.2[[#This Row],[OVEP13]]</f>
        <v>8424</v>
      </c>
      <c r="SN76" s="15">
        <f>Sug0.2[[#This Row],[OVEP14]]</f>
        <v>8458</v>
      </c>
      <c r="SO76" s="15">
        <f>Sug0.2[[#This Row],[OVEP15]]</f>
        <v>8553</v>
      </c>
      <c r="SP76" s="15">
        <f>Sug0.2[[#This Row],[OVEP16]]</f>
        <v>8566</v>
      </c>
      <c r="SQ76" s="15">
        <f>Sug0.2[[#This Row],[OVEP17]]</f>
        <v>8573</v>
      </c>
      <c r="SR76" s="15">
        <f>Sug0.2[[#This Row],[OVEP18]]</f>
        <v>8610</v>
      </c>
      <c r="SS76" s="15">
        <f>Sug0.2[[#This Row],[OVEP19]]</f>
        <v>8643</v>
      </c>
      <c r="ST76" s="15">
        <f>Sug0.2[[#This Row],[OVEP20]]</f>
        <v>8696</v>
      </c>
      <c r="SU76" s="15">
        <f>Sug0.2[[#This Row],[OVEP21]]</f>
        <v>8754</v>
      </c>
      <c r="SV76" s="15">
        <f>Sug0.2[[#This Row],[OVEP22]]</f>
        <v>8764</v>
      </c>
      <c r="SW76" s="15">
        <f>Sug0.2[[#This Row],[OVEP23]]</f>
        <v>8786</v>
      </c>
      <c r="SX76" s="15">
        <f>Sug0.2[[#This Row],[OVEP24]]</f>
        <v>8891</v>
      </c>
      <c r="SY76" s="15">
        <f>Sug0.2[[#This Row],[OVEP25]]</f>
        <v>8885</v>
      </c>
      <c r="SZ76" s="15">
        <f>Sug0.2[[#This Row],[OVEP26]]</f>
        <v>8928</v>
      </c>
      <c r="TA76" s="15">
        <f>Sug0.2[[#This Row],[OVEP27]]</f>
        <v>8921</v>
      </c>
      <c r="TB76" s="15">
        <f>Sug0.5[[#This Row],[OVEP2]]</f>
        <v>7405</v>
      </c>
      <c r="TC76" s="15">
        <f>Sug0.5[[#This Row],[OVEP3]]</f>
        <v>7513</v>
      </c>
      <c r="TD76" s="15">
        <f>Sug0.5[[#This Row],[OVEP4]]</f>
        <v>7657</v>
      </c>
      <c r="TE76" s="15">
        <f>Sug0.5[[#This Row],[OVEP5]]</f>
        <v>7773</v>
      </c>
      <c r="TF76" s="15">
        <f>Sug0.5[[#This Row],[OVEP6]]</f>
        <v>7897</v>
      </c>
      <c r="TG76" s="15">
        <f>Sug0.5[[#This Row],[OVEP7]]</f>
        <v>7999</v>
      </c>
      <c r="TH76" s="15">
        <f>Sug0.5[[#This Row],[OVEP8]]</f>
        <v>8049</v>
      </c>
      <c r="TI76" s="15">
        <f>Sug0.5[[#This Row],[OVEP9]]</f>
        <v>8123</v>
      </c>
      <c r="TJ76" s="15">
        <f>Sug0.5[[#This Row],[OVEP10]]</f>
        <v>8147</v>
      </c>
      <c r="TK76" s="15">
        <f>Sug0.5[[#This Row],[OVEP11]]</f>
        <v>8189</v>
      </c>
      <c r="TL76" s="15">
        <f>Sug0.5[[#This Row],[OVEP12]]</f>
        <v>8242</v>
      </c>
      <c r="TM76" s="15">
        <f>Sug0.5[[#This Row],[OVEP13]]</f>
        <v>8348</v>
      </c>
      <c r="TN76" s="15">
        <f>Sug0.5[[#This Row],[OVEP14]]</f>
        <v>8379</v>
      </c>
      <c r="TO76" s="15">
        <f>Sug0.5[[#This Row],[OVEP15]]</f>
        <v>8474</v>
      </c>
      <c r="TP76" s="15">
        <f>Sug0.5[[#This Row],[OVEP16]]</f>
        <v>8492</v>
      </c>
      <c r="TQ76" s="15">
        <f>Sug0.5[[#This Row],[OVEP17]]</f>
        <v>8505</v>
      </c>
      <c r="TR76" s="15">
        <f>Sug0.5[[#This Row],[OVEP18]]</f>
        <v>8526</v>
      </c>
      <c r="TS76" s="15">
        <f>Sug0.5[[#This Row],[OVEP19]]</f>
        <v>8559</v>
      </c>
      <c r="TT76" s="15">
        <f>Sug0.5[[#This Row],[OVEP20]]</f>
        <v>8593</v>
      </c>
      <c r="TU76" s="15">
        <f>Sug0.5[[#This Row],[OVEP21]]</f>
        <v>8654</v>
      </c>
      <c r="TV76" s="15">
        <f>Sug0.5[[#This Row],[OVEP22]]</f>
        <v>8672</v>
      </c>
      <c r="TW76" s="15">
        <f>Sug0.5[[#This Row],[OVEP23]]</f>
        <v>8696</v>
      </c>
      <c r="TX76" s="15">
        <f>Sug0.5[[#This Row],[OVEP24]]</f>
        <v>8829</v>
      </c>
      <c r="TY76" s="15">
        <f>Sug0.5[[#This Row],[OVEP25]]</f>
        <v>8827</v>
      </c>
      <c r="TZ76" s="15">
        <f>Sug0.5[[#This Row],[OVEP26]]</f>
        <v>8862</v>
      </c>
      <c r="UA76" s="15">
        <f>Sug0.5[[#This Row],[OVEP27]]</f>
        <v>8864</v>
      </c>
      <c r="UB76" s="15">
        <f>Reg[[#This Row],[OBEP2]]</f>
        <v>8393</v>
      </c>
      <c r="UC76" s="15">
        <f>Reg[[#This Row],[OBEP3]]</f>
        <v>8338</v>
      </c>
      <c r="UD76" s="15">
        <f>Reg[[#This Row],[OBEP4]]</f>
        <v>8287</v>
      </c>
      <c r="UE76" s="15">
        <f>Reg[[#This Row],[OBEP5]]</f>
        <v>8227</v>
      </c>
      <c r="UF76" s="15">
        <f>Reg[[#This Row],[OBEP6]]</f>
        <v>8174</v>
      </c>
      <c r="UG76" s="15">
        <f>Reg[[#This Row],[OBEP7]]</f>
        <v>8130</v>
      </c>
      <c r="UH76" s="15">
        <f>Reg[[#This Row],[OBEP8]]</f>
        <v>8099</v>
      </c>
      <c r="UI76" s="15">
        <f>Reg[[#This Row],[OBEP9]]</f>
        <v>8072</v>
      </c>
      <c r="UJ76" s="15">
        <f>Reg[[#This Row],[OBEP10]]</f>
        <v>8089</v>
      </c>
      <c r="UK76" s="15">
        <f>Reg[[#This Row],[OBEP11]]</f>
        <v>8088</v>
      </c>
      <c r="UL76" s="15">
        <f>Reg[[#This Row],[OBEP12]]</f>
        <v>8059</v>
      </c>
      <c r="UM76" s="15">
        <f>Reg[[#This Row],[OBEP13]]</f>
        <v>8043</v>
      </c>
      <c r="UN76" s="15">
        <f>Reg[[#This Row],[OBEP14]]</f>
        <v>8000</v>
      </c>
      <c r="UO76" s="15">
        <f>Reg[[#This Row],[OBEP15]]</f>
        <v>8032</v>
      </c>
      <c r="UP76" s="15">
        <f>Reg[[#This Row],[OBEP16]]</f>
        <v>8040</v>
      </c>
      <c r="UQ76" s="15">
        <f>Reg[[#This Row],[OBEP17]]</f>
        <v>8030</v>
      </c>
      <c r="UR76" s="15">
        <f>Reg[[#This Row],[OBEP18]]</f>
        <v>8057</v>
      </c>
      <c r="US76" s="15">
        <f>Reg[[#This Row],[OBEP19]]</f>
        <v>8100</v>
      </c>
      <c r="UT76" s="15">
        <f>Reg[[#This Row],[OBEP20]]</f>
        <v>8060</v>
      </c>
      <c r="UU76" s="15">
        <f>Reg[[#This Row],[OBEP21]]</f>
        <v>8071</v>
      </c>
      <c r="UV76" s="15">
        <f>Reg[[#This Row],[OBEP22]]</f>
        <v>8050</v>
      </c>
      <c r="UW76" s="15">
        <f>Reg[[#This Row],[OBEP23]]</f>
        <v>8063</v>
      </c>
      <c r="UX76" s="15">
        <f>Reg[[#This Row],[OBEP24]]</f>
        <v>8061</v>
      </c>
      <c r="UY76" s="15">
        <f>Reg[[#This Row],[OBEP25]]</f>
        <v>8103</v>
      </c>
      <c r="UZ76" s="15">
        <f>Reg[[#This Row],[OBEP26]]</f>
        <v>8166</v>
      </c>
      <c r="VA76" s="15">
        <f>Reg[[#This Row],[OBEP27]]</f>
        <v>8202</v>
      </c>
      <c r="VB76" s="15">
        <f>Sug0.2[[#This Row],[OBEP2]]</f>
        <v>8393</v>
      </c>
      <c r="VC76" s="15">
        <f>Sug0.2[[#This Row],[OBEP3]]</f>
        <v>8333</v>
      </c>
      <c r="VD76" s="15">
        <f>Sug0.2[[#This Row],[OBEP4]]</f>
        <v>8275</v>
      </c>
      <c r="VE76" s="15">
        <f>Sug0.2[[#This Row],[OBEP5]]</f>
        <v>8210</v>
      </c>
      <c r="VF76" s="15">
        <f>Sug0.2[[#This Row],[OBEP6]]</f>
        <v>8152</v>
      </c>
      <c r="VG76" s="15">
        <f>Sug0.2[[#This Row],[OBEP7]]</f>
        <v>8104</v>
      </c>
      <c r="VH76" s="15">
        <f>Sug0.2[[#This Row],[OBEP8]]</f>
        <v>8062</v>
      </c>
      <c r="VI76" s="15">
        <f>Sug0.2[[#This Row],[OBEP9]]</f>
        <v>8033</v>
      </c>
      <c r="VJ76" s="15">
        <f>Sug0.2[[#This Row],[OBEP10]]</f>
        <v>8049</v>
      </c>
      <c r="VK76" s="15">
        <f>Sug0.2[[#This Row],[OBEP11]]</f>
        <v>8047</v>
      </c>
      <c r="VL76" s="15">
        <f>Sug0.2[[#This Row],[OBEP12]]</f>
        <v>8014</v>
      </c>
      <c r="VM76" s="15">
        <f>Sug0.2[[#This Row],[OBEP13]]</f>
        <v>7993</v>
      </c>
      <c r="VN76" s="15">
        <f>Sug0.2[[#This Row],[OBEP14]]</f>
        <v>7945</v>
      </c>
      <c r="VO76" s="15">
        <f>Sug0.2[[#This Row],[OBEP15]]</f>
        <v>7967</v>
      </c>
      <c r="VP76" s="15">
        <f>Sug0.2[[#This Row],[OBEP16]]</f>
        <v>7973</v>
      </c>
      <c r="VQ76" s="15">
        <f>Sug0.2[[#This Row],[OBEP17]]</f>
        <v>7962</v>
      </c>
      <c r="VR76" s="15">
        <f>Sug0.2[[#This Row],[OBEP18]]</f>
        <v>7983</v>
      </c>
      <c r="VS76" s="15">
        <f>Sug0.2[[#This Row],[OBEP19]]</f>
        <v>8021</v>
      </c>
      <c r="VT76" s="15">
        <f>Sug0.2[[#This Row],[OBEP20]]</f>
        <v>7974</v>
      </c>
      <c r="VU76" s="15">
        <f>Sug0.2[[#This Row],[OBEP21]]</f>
        <v>7985</v>
      </c>
      <c r="VV76" s="15">
        <f>Sug0.2[[#This Row],[OBEP22]]</f>
        <v>7961</v>
      </c>
      <c r="VW76" s="15">
        <f>Sug0.2[[#This Row],[OBEP23]]</f>
        <v>7977</v>
      </c>
      <c r="VX76" s="15">
        <f>Sug0.2[[#This Row],[OBEP24]]</f>
        <v>7971</v>
      </c>
      <c r="VY76" s="15">
        <f>Sug0.2[[#This Row],[OBEP25]]</f>
        <v>8021</v>
      </c>
      <c r="VZ76" s="15">
        <f>Sug0.2[[#This Row],[OBEP26]]</f>
        <v>8084</v>
      </c>
      <c r="WA76" s="15">
        <f>Sug0.2[[#This Row],[OBEP27]]</f>
        <v>8124</v>
      </c>
      <c r="WB76" s="15">
        <f>Sug0.5[[#This Row],[OBEP2]]</f>
        <v>8393</v>
      </c>
      <c r="WC76" s="15">
        <f>Sug0.5[[#This Row],[OBEP3]]</f>
        <v>8317</v>
      </c>
      <c r="WD76" s="15">
        <f>Sug0.5[[#This Row],[OBEP4]]</f>
        <v>8245</v>
      </c>
      <c r="WE76" s="15">
        <f>Sug0.5[[#This Row],[OBEP5]]</f>
        <v>8171</v>
      </c>
      <c r="WF76" s="15">
        <f>Sug0.5[[#This Row],[OBEP6]]</f>
        <v>8100</v>
      </c>
      <c r="WG76" s="15">
        <f>Sug0.5[[#This Row],[OBEP7]]</f>
        <v>8043</v>
      </c>
      <c r="WH76" s="15">
        <f>Sug0.5[[#This Row],[OBEP8]]</f>
        <v>7988</v>
      </c>
      <c r="WI76" s="15">
        <f>Sug0.5[[#This Row],[OBEP9]]</f>
        <v>7945</v>
      </c>
      <c r="WJ76" s="15">
        <f>Sug0.5[[#This Row],[OBEP10]]</f>
        <v>7953</v>
      </c>
      <c r="WK76" s="15">
        <f>Sug0.5[[#This Row],[OBEP11]]</f>
        <v>7936</v>
      </c>
      <c r="WL76" s="15">
        <f>Sug0.5[[#This Row],[OBEP12]]</f>
        <v>7896</v>
      </c>
      <c r="WM76" s="15">
        <f>Sug0.5[[#This Row],[OBEP13]]</f>
        <v>7869</v>
      </c>
      <c r="WN76" s="15">
        <f>Sug0.5[[#This Row],[OBEP14]]</f>
        <v>7816</v>
      </c>
      <c r="WO76" s="15">
        <f>Sug0.5[[#This Row],[OBEP15]]</f>
        <v>7832</v>
      </c>
      <c r="WP76" s="15">
        <f>Sug0.5[[#This Row],[OBEP16]]</f>
        <v>7825</v>
      </c>
      <c r="WQ76" s="15">
        <f>Sug0.5[[#This Row],[OBEP17]]</f>
        <v>7805</v>
      </c>
      <c r="WR76" s="15">
        <f>Sug0.5[[#This Row],[OBEP18]]</f>
        <v>7824</v>
      </c>
      <c r="WS76" s="15">
        <f>Sug0.5[[#This Row],[OBEP19]]</f>
        <v>7852</v>
      </c>
      <c r="WT76" s="15">
        <f>Sug0.5[[#This Row],[OBEP20]]</f>
        <v>7812</v>
      </c>
      <c r="WU76" s="15">
        <f>Sug0.5[[#This Row],[OBEP21]]</f>
        <v>7815</v>
      </c>
      <c r="WV76" s="15">
        <f>Sug0.5[[#This Row],[OBEP22]]</f>
        <v>7788</v>
      </c>
      <c r="WW76" s="15">
        <f>Sug0.5[[#This Row],[OBEP23]]</f>
        <v>7802</v>
      </c>
      <c r="WX76" s="15">
        <f>Sug0.5[[#This Row],[OBEP24]]</f>
        <v>7788</v>
      </c>
      <c r="WY76" s="15">
        <f>Sug0.5[[#This Row],[OBEP25]]</f>
        <v>7830</v>
      </c>
      <c r="WZ76" s="15">
        <f>Sug0.5[[#This Row],[OBEP26]]</f>
        <v>7888</v>
      </c>
      <c r="XA76" s="15">
        <f>Sug0.5[[#This Row],[OBEP27]]</f>
        <v>7916</v>
      </c>
    </row>
    <row r="77" spans="2:625" x14ac:dyDescent="0.25">
      <c r="B77" s="11">
        <f>Reg[[#This Row],[STEP2]]</f>
        <v>6243</v>
      </c>
      <c r="C77" s="11">
        <f>Reg[[#This Row],[STEP3]]</f>
        <v>6490</v>
      </c>
      <c r="D77" s="11">
        <f>Reg[[#This Row],[STEP4]]</f>
        <v>6726</v>
      </c>
      <c r="E77" s="11">
        <f>Reg[[#This Row],[STEP5]]</f>
        <v>6917</v>
      </c>
      <c r="F77" s="11">
        <f>Reg[[#This Row],[STEP6]]</f>
        <v>7114</v>
      </c>
      <c r="G77" s="11">
        <f>Reg[[#This Row],[STEP7]]</f>
        <v>7265</v>
      </c>
      <c r="H77" s="11">
        <f>Reg[[#This Row],[STEP8]]</f>
        <v>7390</v>
      </c>
      <c r="I77" s="11">
        <f>Reg[[#This Row],[STEP9]]</f>
        <v>7446</v>
      </c>
      <c r="J77" s="11">
        <f>Reg[[#This Row],[STEP10]]</f>
        <v>7591</v>
      </c>
      <c r="K77" s="11">
        <f>Reg[[#This Row],[STEP11]]</f>
        <v>7685</v>
      </c>
      <c r="L77" s="11">
        <f>Reg[[#This Row],[STEP12]]</f>
        <v>7747</v>
      </c>
      <c r="M77" s="11">
        <f>Reg[[#This Row],[STEP13]]</f>
        <v>7837</v>
      </c>
      <c r="N77" s="11">
        <f>Reg[[#This Row],[STEP14]]</f>
        <v>7881</v>
      </c>
      <c r="O77" s="11">
        <f>Reg[[#This Row],[STEP15]]</f>
        <v>7958</v>
      </c>
      <c r="P77" s="11">
        <f>Reg[[#This Row],[STEP16]]</f>
        <v>7944</v>
      </c>
      <c r="Q77" s="11">
        <f>Reg[[#This Row],[STEP17]]</f>
        <v>7994</v>
      </c>
      <c r="R77" s="11">
        <f>Reg[[#This Row],[STEP18]]</f>
        <v>8021</v>
      </c>
      <c r="S77" s="11">
        <f>Reg[[#This Row],[STEP19]]</f>
        <v>8118</v>
      </c>
      <c r="T77" s="11">
        <f>Reg[[#This Row],[STEP20]]</f>
        <v>8146</v>
      </c>
      <c r="U77" s="11">
        <f>Reg[[#This Row],[STEP21]]</f>
        <v>8240</v>
      </c>
      <c r="V77" s="11">
        <f>Reg[[#This Row],[STEP22]]</f>
        <v>8282</v>
      </c>
      <c r="W77" s="11">
        <f>Reg[[#This Row],[STEP23]]</f>
        <v>8319</v>
      </c>
      <c r="X77" s="11">
        <f>Reg[[#This Row],[STEP24]]</f>
        <v>8297</v>
      </c>
      <c r="Y77" s="11">
        <f>Reg[[#This Row],[STEP25]]</f>
        <v>8288</v>
      </c>
      <c r="Z77" s="11">
        <f>Reg[[#This Row],[STEP26]]</f>
        <v>8275</v>
      </c>
      <c r="AA77" s="11">
        <f>Reg[[#This Row],[STEP27]]</f>
        <v>8245</v>
      </c>
      <c r="AB77" s="11">
        <f>Sug0.2[[#This Row],[STEP2]]</f>
        <v>6243</v>
      </c>
      <c r="AC77" s="11">
        <f>Sug0.2[[#This Row],[STEP3]]</f>
        <v>6463</v>
      </c>
      <c r="AD77" s="11">
        <f>Sug0.2[[#This Row],[STEP4]]</f>
        <v>6682</v>
      </c>
      <c r="AE77" s="11">
        <f>Sug0.2[[#This Row],[STEP5]]</f>
        <v>6848</v>
      </c>
      <c r="AF77" s="11">
        <f>Sug0.2[[#This Row],[STEP6]]</f>
        <v>7039</v>
      </c>
      <c r="AG77" s="11">
        <f>Sug0.2[[#This Row],[STEP7]]</f>
        <v>7178</v>
      </c>
      <c r="AH77" s="11">
        <f>Sug0.2[[#This Row],[STEP8]]</f>
        <v>7290</v>
      </c>
      <c r="AI77" s="11">
        <f>Sug0.2[[#This Row],[STEP9]]</f>
        <v>7338</v>
      </c>
      <c r="AJ77" s="11">
        <f>Sug0.2[[#This Row],[STEP10]]</f>
        <v>7472</v>
      </c>
      <c r="AK77" s="11">
        <f>Sug0.2[[#This Row],[STEP11]]</f>
        <v>7561</v>
      </c>
      <c r="AL77" s="11">
        <f>Sug0.2[[#This Row],[STEP12]]</f>
        <v>7611</v>
      </c>
      <c r="AM77" s="11">
        <f>Sug0.2[[#This Row],[STEP13]]</f>
        <v>7692</v>
      </c>
      <c r="AN77" s="11">
        <f>Sug0.2[[#This Row],[STEP14]]</f>
        <v>7738</v>
      </c>
      <c r="AO77" s="11">
        <f>Sug0.2[[#This Row],[STEP15]]</f>
        <v>7811</v>
      </c>
      <c r="AP77" s="11">
        <f>Sug0.2[[#This Row],[STEP16]]</f>
        <v>7779</v>
      </c>
      <c r="AQ77" s="11">
        <f>Sug0.2[[#This Row],[STEP17]]</f>
        <v>7834</v>
      </c>
      <c r="AR77" s="11">
        <f>Sug0.2[[#This Row],[STEP18]]</f>
        <v>7874</v>
      </c>
      <c r="AS77" s="11">
        <f>Sug0.2[[#This Row],[STEP19]]</f>
        <v>7976</v>
      </c>
      <c r="AT77" s="11">
        <f>Sug0.2[[#This Row],[STEP20]]</f>
        <v>8002</v>
      </c>
      <c r="AU77" s="11">
        <f>Sug0.2[[#This Row],[STEP21]]</f>
        <v>8096</v>
      </c>
      <c r="AV77" s="11">
        <f>Sug0.2[[#This Row],[STEP22]]</f>
        <v>8150</v>
      </c>
      <c r="AW77" s="11">
        <f>Sug0.2[[#This Row],[STEP23]]</f>
        <v>8183</v>
      </c>
      <c r="AX77" s="11">
        <f>Sug0.2[[#This Row],[STEP24]]</f>
        <v>8169</v>
      </c>
      <c r="AY77" s="11">
        <f>Sug0.2[[#This Row],[STEP25]]</f>
        <v>8178</v>
      </c>
      <c r="AZ77" s="11">
        <f>Sug0.2[[#This Row],[STEP26]]</f>
        <v>8183</v>
      </c>
      <c r="BA77" s="11">
        <f>Sug0.2[[#This Row],[STEP27]]</f>
        <v>8140</v>
      </c>
      <c r="BB77" s="11">
        <f>Sug0.5[[#This Row],[STEP2]]</f>
        <v>6243</v>
      </c>
      <c r="BC77" s="11">
        <f>Sug0.5[[#This Row],[STEP3]]</f>
        <v>6413</v>
      </c>
      <c r="BD77" s="11">
        <f>Sug0.5[[#This Row],[STEP4]]</f>
        <v>6583</v>
      </c>
      <c r="BE77" s="11">
        <f>Sug0.5[[#This Row],[STEP5]]</f>
        <v>6704</v>
      </c>
      <c r="BF77" s="11">
        <f>Sug0.5[[#This Row],[STEP6]]</f>
        <v>6857</v>
      </c>
      <c r="BG77" s="11">
        <f>Sug0.5[[#This Row],[STEP7]]</f>
        <v>6971</v>
      </c>
      <c r="BH77" s="11">
        <f>Sug0.5[[#This Row],[STEP8]]</f>
        <v>7061</v>
      </c>
      <c r="BI77" s="11">
        <f>Sug0.5[[#This Row],[STEP9]]</f>
        <v>7106</v>
      </c>
      <c r="BJ77" s="11">
        <f>Sug0.5[[#This Row],[STEP10]]</f>
        <v>7176</v>
      </c>
      <c r="BK77" s="11">
        <f>Sug0.5[[#This Row],[STEP11]]</f>
        <v>7255</v>
      </c>
      <c r="BL77" s="11">
        <f>Sug0.5[[#This Row],[STEP12]]</f>
        <v>7319</v>
      </c>
      <c r="BM77" s="11">
        <f>Sug0.5[[#This Row],[STEP13]]</f>
        <v>7400</v>
      </c>
      <c r="BN77" s="11">
        <f>Sug0.5[[#This Row],[STEP14]]</f>
        <v>7450</v>
      </c>
      <c r="BO77" s="11">
        <f>Sug0.5[[#This Row],[STEP15]]</f>
        <v>7516</v>
      </c>
      <c r="BP77" s="11">
        <f>Sug0.5[[#This Row],[STEP16]]</f>
        <v>7494</v>
      </c>
      <c r="BQ77" s="11">
        <f>Sug0.5[[#This Row],[STEP17]]</f>
        <v>7540</v>
      </c>
      <c r="BR77" s="11">
        <f>Sug0.5[[#This Row],[STEP18]]</f>
        <v>7563</v>
      </c>
      <c r="BS77" s="11">
        <f>Sug0.5[[#This Row],[STEP19]]</f>
        <v>7660</v>
      </c>
      <c r="BT77" s="11">
        <f>Sug0.5[[#This Row],[STEP20]]</f>
        <v>7697</v>
      </c>
      <c r="BU77" s="11">
        <f>Sug0.5[[#This Row],[STEP21]]</f>
        <v>7767</v>
      </c>
      <c r="BV77" s="11">
        <f>Sug0.5[[#This Row],[STEP22]]</f>
        <v>7826</v>
      </c>
      <c r="BW77" s="11">
        <f>Sug0.5[[#This Row],[STEP23]]</f>
        <v>7850</v>
      </c>
      <c r="BX77" s="11">
        <f>Sug0.5[[#This Row],[STEP24]]</f>
        <v>7865</v>
      </c>
      <c r="BY77" s="11">
        <f>Sug0.5[[#This Row],[STEP25]]</f>
        <v>7877</v>
      </c>
      <c r="BZ77" s="11">
        <f>Sug0.5[[#This Row],[STEP26]]</f>
        <v>7870</v>
      </c>
      <c r="CA77" s="11">
        <f>Sug0.5[[#This Row],[STEP27]]</f>
        <v>7834</v>
      </c>
      <c r="CB77" s="11">
        <f>Reg[[#This Row],[NASP2]]</f>
        <v>751</v>
      </c>
      <c r="CC77" s="11">
        <f>Reg[[#This Row],[NASP3]]</f>
        <v>929</v>
      </c>
      <c r="CD77" s="11">
        <f>Reg[[#This Row],[NASP4]]</f>
        <v>1111</v>
      </c>
      <c r="CE77" s="11">
        <f>Reg[[#This Row],[NASP5]]</f>
        <v>1277</v>
      </c>
      <c r="CF77" s="11">
        <f>Reg[[#This Row],[NASP6]]</f>
        <v>1451</v>
      </c>
      <c r="CG77" s="11">
        <f>Reg[[#This Row],[NASP7]]</f>
        <v>1618</v>
      </c>
      <c r="CH77" s="11">
        <f>Reg[[#This Row],[NASP8]]</f>
        <v>1798</v>
      </c>
      <c r="CI77" s="11">
        <f>Reg[[#This Row],[NASP9]]</f>
        <v>2004</v>
      </c>
      <c r="CJ77" s="11">
        <f>Reg[[#This Row],[NASP10]]</f>
        <v>2150</v>
      </c>
      <c r="CK77" s="11">
        <f>Reg[[#This Row],[NASP11]]</f>
        <v>2319</v>
      </c>
      <c r="CL77" s="11">
        <f>Reg[[#This Row],[NASP12]]</f>
        <v>2477</v>
      </c>
      <c r="CM77" s="11">
        <f>Reg[[#This Row],[NASP13]]</f>
        <v>2593</v>
      </c>
      <c r="CN77" s="11">
        <f>Reg[[#This Row],[NASP14]]</f>
        <v>2743</v>
      </c>
      <c r="CO77" s="11">
        <f>Reg[[#This Row],[NASP15]]</f>
        <v>2823</v>
      </c>
      <c r="CP77" s="11">
        <f>Reg[[#This Row],[NASP16]]</f>
        <v>2984</v>
      </c>
      <c r="CQ77" s="11">
        <f>Reg[[#This Row],[NASP17]]</f>
        <v>3105</v>
      </c>
      <c r="CR77" s="11">
        <f>Reg[[#This Row],[NASP18]]</f>
        <v>3192</v>
      </c>
      <c r="CS77" s="11">
        <f>Reg[[#This Row],[NASP19]]</f>
        <v>3252</v>
      </c>
      <c r="CT77" s="11">
        <f>Reg[[#This Row],[NASP20]]</f>
        <v>3355</v>
      </c>
      <c r="CU77" s="11">
        <f>Reg[[#This Row],[NASP21]]</f>
        <v>3440</v>
      </c>
      <c r="CV77" s="11">
        <f>Reg[[#This Row],[NASP22]]</f>
        <v>3505</v>
      </c>
      <c r="CW77" s="11">
        <f>Reg[[#This Row],[NASP23]]</f>
        <v>3552</v>
      </c>
      <c r="CX77" s="11">
        <f>Reg[[#This Row],[NASP24]]</f>
        <v>3647</v>
      </c>
      <c r="CY77" s="11">
        <f>Reg[[#This Row],[NASP25]]</f>
        <v>3726</v>
      </c>
      <c r="CZ77" s="11">
        <f>Reg[[#This Row],[NASP26]]</f>
        <v>3802</v>
      </c>
      <c r="DA77" s="11">
        <f>Reg[[#This Row],[NASP27]]</f>
        <v>3852</v>
      </c>
      <c r="DB77" s="11">
        <f>Sug0.2[[#This Row],[NASP2]]</f>
        <v>751</v>
      </c>
      <c r="DC77" s="11">
        <f>Sug0.2[[#This Row],[NASP3]]</f>
        <v>913</v>
      </c>
      <c r="DD77" s="11">
        <f>Sug0.2[[#This Row],[NASP4]]</f>
        <v>1080</v>
      </c>
      <c r="DE77" s="11">
        <f>Sug0.2[[#This Row],[NASP5]]</f>
        <v>1231</v>
      </c>
      <c r="DF77" s="11">
        <f>Sug0.2[[#This Row],[NASP6]]</f>
        <v>1378</v>
      </c>
      <c r="DG77" s="11">
        <f>Sug0.2[[#This Row],[NASP7]]</f>
        <v>1519</v>
      </c>
      <c r="DH77" s="11">
        <f>Sug0.2[[#This Row],[NASP8]]</f>
        <v>1685</v>
      </c>
      <c r="DI77" s="11">
        <f>Sug0.2[[#This Row],[NASP9]]</f>
        <v>1877</v>
      </c>
      <c r="DJ77" s="11">
        <f>Sug0.2[[#This Row],[NASP10]]</f>
        <v>2012</v>
      </c>
      <c r="DK77" s="11">
        <f>Sug0.2[[#This Row],[NASP11]]</f>
        <v>2165</v>
      </c>
      <c r="DL77" s="11">
        <f>Sug0.2[[#This Row],[NASP12]]</f>
        <v>2313</v>
      </c>
      <c r="DM77" s="11">
        <f>Sug0.2[[#This Row],[NASP13]]</f>
        <v>2421</v>
      </c>
      <c r="DN77" s="11">
        <f>Sug0.2[[#This Row],[NASP14]]</f>
        <v>2557</v>
      </c>
      <c r="DO77" s="11">
        <f>Sug0.2[[#This Row],[NASP15]]</f>
        <v>2627</v>
      </c>
      <c r="DP77" s="11">
        <f>Sug0.2[[#This Row],[NASP16]]</f>
        <v>2783</v>
      </c>
      <c r="DQ77" s="11">
        <f>Sug0.2[[#This Row],[NASP17]]</f>
        <v>2892</v>
      </c>
      <c r="DR77" s="11">
        <f>Sug0.2[[#This Row],[NASP18]]</f>
        <v>2959</v>
      </c>
      <c r="DS77" s="11">
        <f>Sug0.2[[#This Row],[NASP19]]</f>
        <v>3004</v>
      </c>
      <c r="DT77" s="11">
        <f>Sug0.2[[#This Row],[NASP20]]</f>
        <v>3104</v>
      </c>
      <c r="DU77" s="11">
        <f>Sug0.2[[#This Row],[NASP21]]</f>
        <v>3184</v>
      </c>
      <c r="DV77" s="11">
        <f>Sug0.2[[#This Row],[NASP22]]</f>
        <v>3239</v>
      </c>
      <c r="DW77" s="11">
        <f>Sug0.2[[#This Row],[NASP23]]</f>
        <v>3275</v>
      </c>
      <c r="DX77" s="11">
        <f>Sug0.2[[#This Row],[NASP24]]</f>
        <v>3359</v>
      </c>
      <c r="DY77" s="11">
        <f>Sug0.2[[#This Row],[NASP25]]</f>
        <v>3424</v>
      </c>
      <c r="DZ77" s="11">
        <f>Sug0.2[[#This Row],[NASP26]]</f>
        <v>3489</v>
      </c>
      <c r="EA77" s="11">
        <f>Sug0.2[[#This Row],[NASP27]]</f>
        <v>3539</v>
      </c>
      <c r="EB77" s="15">
        <f>Sug0.5[[#This Row],[NASP2]]</f>
        <v>751</v>
      </c>
      <c r="EC77" s="15">
        <f>Sug0.5[[#This Row],[NASP3]]</f>
        <v>881</v>
      </c>
      <c r="ED77" s="15">
        <f>Sug0.5[[#This Row],[NASP4]]</f>
        <v>1012</v>
      </c>
      <c r="EE77" s="15">
        <f>Sug0.5[[#This Row],[NASP5]]</f>
        <v>1134</v>
      </c>
      <c r="EF77" s="15">
        <f>Sug0.5[[#This Row],[NASP6]]</f>
        <v>1257</v>
      </c>
      <c r="EG77" s="15">
        <f>Sug0.5[[#This Row],[NASP7]]</f>
        <v>1366</v>
      </c>
      <c r="EH77" s="15">
        <f>Sug0.5[[#This Row],[NASP8]]</f>
        <v>1497</v>
      </c>
      <c r="EI77" s="15">
        <f>Sug0.5[[#This Row],[NASP9]]</f>
        <v>1650</v>
      </c>
      <c r="EJ77" s="15">
        <f>Sug0.5[[#This Row],[NASP10]]</f>
        <v>1773</v>
      </c>
      <c r="EK77" s="15">
        <f>Sug0.5[[#This Row],[NASP11]]</f>
        <v>1897</v>
      </c>
      <c r="EL77" s="15">
        <f>Sug0.5[[#This Row],[NASP12]]</f>
        <v>1995</v>
      </c>
      <c r="EM77" s="15">
        <f>Sug0.5[[#This Row],[NASP13]]</f>
        <v>2069</v>
      </c>
      <c r="EN77" s="15">
        <f>Sug0.5[[#This Row],[NASP14]]</f>
        <v>2153</v>
      </c>
      <c r="EO77" s="15">
        <f>Sug0.5[[#This Row],[NASP15]]</f>
        <v>2199</v>
      </c>
      <c r="EP77" s="15">
        <f>Sug0.5[[#This Row],[NASP16]]</f>
        <v>2322</v>
      </c>
      <c r="EQ77" s="15">
        <f>Sug0.5[[#This Row],[NASP17]]</f>
        <v>2409</v>
      </c>
      <c r="ER77" s="15">
        <f>Sug0.5[[#This Row],[NASP18]]</f>
        <v>2475</v>
      </c>
      <c r="ES77" s="15">
        <f>Sug0.5[[#This Row],[NASP19]]</f>
        <v>2501</v>
      </c>
      <c r="ET77" s="15">
        <f>Sug0.5[[#This Row],[NASP20]]</f>
        <v>2567</v>
      </c>
      <c r="EU77" s="15">
        <f>Sug0.5[[#This Row],[NASP21]]</f>
        <v>2628</v>
      </c>
      <c r="EV77" s="15">
        <f>Sug0.5[[#This Row],[NASP22]]</f>
        <v>2662</v>
      </c>
      <c r="EW77" s="15">
        <f>Sug0.5[[#This Row],[NASP23]]</f>
        <v>2700</v>
      </c>
      <c r="EX77" s="15">
        <f>Sug0.5[[#This Row],[NASP24]]</f>
        <v>2759</v>
      </c>
      <c r="EY77" s="15">
        <f>Sug0.5[[#This Row],[NASP25]]</f>
        <v>2822</v>
      </c>
      <c r="EZ77" s="15">
        <f>Sug0.5[[#This Row],[NASP26]]</f>
        <v>2874</v>
      </c>
      <c r="FA77" s="15">
        <f>Sug0.5[[#This Row],[NASP27]]</f>
        <v>2920</v>
      </c>
      <c r="FB77" s="15">
        <f>Reg[[#This Row],[CIRP2]]</f>
        <v>73</v>
      </c>
      <c r="FC77" s="15">
        <f>Reg[[#This Row],[CIRP3]]</f>
        <v>79</v>
      </c>
      <c r="FD77" s="15">
        <f>Reg[[#This Row],[CIRP4]]</f>
        <v>84</v>
      </c>
      <c r="FE77" s="15">
        <f>Reg[[#This Row],[CIRP5]]</f>
        <v>92</v>
      </c>
      <c r="FF77" s="15">
        <f>Reg[[#This Row],[CIRP6]]</f>
        <v>105</v>
      </c>
      <c r="FG77" s="15">
        <f>Reg[[#This Row],[CIRP7]]</f>
        <v>103</v>
      </c>
      <c r="FH77" s="15">
        <f>Reg[[#This Row],[CIRP8]]</f>
        <v>117</v>
      </c>
      <c r="FI77" s="15">
        <f>Reg[[#This Row],[CIRP9]]</f>
        <v>125</v>
      </c>
      <c r="FJ77" s="15">
        <f>Reg[[#This Row],[CIRP10]]</f>
        <v>145</v>
      </c>
      <c r="FK77" s="15">
        <f>Reg[[#This Row],[CIRP11]]</f>
        <v>165</v>
      </c>
      <c r="FL77" s="15">
        <f>Reg[[#This Row],[CIRP12]]</f>
        <v>184</v>
      </c>
      <c r="FM77" s="15">
        <f>Reg[[#This Row],[CIRP13]]</f>
        <v>208</v>
      </c>
      <c r="FN77" s="15">
        <f>Reg[[#This Row],[CIRP14]]</f>
        <v>226</v>
      </c>
      <c r="FO77" s="15">
        <f>Reg[[#This Row],[CIRP15]]</f>
        <v>255</v>
      </c>
      <c r="FP77" s="15">
        <f>Reg[[#This Row],[CIRP16]]</f>
        <v>277</v>
      </c>
      <c r="FQ77" s="15">
        <f>Reg[[#This Row],[CIRP17]]</f>
        <v>294</v>
      </c>
      <c r="FR77" s="15">
        <f>Reg[[#This Row],[CIRP18]]</f>
        <v>323</v>
      </c>
      <c r="FS77" s="15">
        <f>Reg[[#This Row],[CIRP19]]</f>
        <v>347</v>
      </c>
      <c r="FT77" s="15">
        <f>Reg[[#This Row],[CIRP20]]</f>
        <v>369</v>
      </c>
      <c r="FU77" s="15">
        <f>Reg[[#This Row],[CIRP21]]</f>
        <v>381</v>
      </c>
      <c r="FV77" s="15">
        <f>Reg[[#This Row],[CIRP22]]</f>
        <v>396</v>
      </c>
      <c r="FW77" s="15">
        <f>Reg[[#This Row],[CIRP23]]</f>
        <v>402</v>
      </c>
      <c r="FX77" s="15">
        <f>Reg[[#This Row],[CIRP24]]</f>
        <v>406</v>
      </c>
      <c r="FY77" s="15">
        <f>Reg[[#This Row],[CIRP25]]</f>
        <v>426</v>
      </c>
      <c r="FZ77" s="15">
        <f>Reg[[#This Row],[CIRP26]]</f>
        <v>444</v>
      </c>
      <c r="GA77" s="15">
        <f>Reg[[#This Row],[CIRP27]]</f>
        <v>452</v>
      </c>
      <c r="GB77" s="15">
        <f>Sug0.2[[#This Row],[CIRP2]]</f>
        <v>73</v>
      </c>
      <c r="GC77" s="15">
        <f>Sug0.2[[#This Row],[CIRP3]]</f>
        <v>79</v>
      </c>
      <c r="GD77" s="15">
        <f>Sug0.2[[#This Row],[CIRP4]]</f>
        <v>84</v>
      </c>
      <c r="GE77" s="15">
        <f>Sug0.2[[#This Row],[CIRP5]]</f>
        <v>92</v>
      </c>
      <c r="GF77" s="15">
        <f>Sug0.2[[#This Row],[CIRP6]]</f>
        <v>103</v>
      </c>
      <c r="GG77" s="15">
        <f>Sug0.2[[#This Row],[CIRP7]]</f>
        <v>101</v>
      </c>
      <c r="GH77" s="15">
        <f>Sug0.2[[#This Row],[CIRP8]]</f>
        <v>112</v>
      </c>
      <c r="GI77" s="15">
        <f>Sug0.2[[#This Row],[CIRP9]]</f>
        <v>116</v>
      </c>
      <c r="GJ77" s="15">
        <f>Sug0.2[[#This Row],[CIRP10]]</f>
        <v>131</v>
      </c>
      <c r="GK77" s="15">
        <f>Sug0.2[[#This Row],[CIRP11]]</f>
        <v>149</v>
      </c>
      <c r="GL77" s="15">
        <f>Sug0.2[[#This Row],[CIRP12]]</f>
        <v>165</v>
      </c>
      <c r="GM77" s="15">
        <f>Sug0.2[[#This Row],[CIRP13]]</f>
        <v>188</v>
      </c>
      <c r="GN77" s="15">
        <f>Sug0.2[[#This Row],[CIRP14]]</f>
        <v>201</v>
      </c>
      <c r="GO77" s="15">
        <f>Sug0.2[[#This Row],[CIRP15]]</f>
        <v>223</v>
      </c>
      <c r="GP77" s="15">
        <f>Sug0.2[[#This Row],[CIRP16]]</f>
        <v>241</v>
      </c>
      <c r="GQ77" s="15">
        <f>Sug0.2[[#This Row],[CIRP17]]</f>
        <v>263</v>
      </c>
      <c r="GR77" s="15">
        <f>Sug0.2[[#This Row],[CIRP18]]</f>
        <v>290</v>
      </c>
      <c r="GS77" s="15">
        <f>Sug0.2[[#This Row],[CIRP19]]</f>
        <v>314</v>
      </c>
      <c r="GT77" s="15">
        <f>Sug0.2[[#This Row],[CIRP20]]</f>
        <v>333</v>
      </c>
      <c r="GU77" s="15">
        <f>Sug0.2[[#This Row],[CIRP21]]</f>
        <v>343</v>
      </c>
      <c r="GV77" s="15">
        <f>Sug0.2[[#This Row],[CIRP22]]</f>
        <v>356</v>
      </c>
      <c r="GW77" s="15">
        <f>Sug0.2[[#This Row],[CIRP23]]</f>
        <v>361</v>
      </c>
      <c r="GX77" s="15">
        <f>Sug0.2[[#This Row],[CIRP24]]</f>
        <v>369</v>
      </c>
      <c r="GY77" s="15">
        <f>Sug0.2[[#This Row],[CIRP25]]</f>
        <v>383</v>
      </c>
      <c r="GZ77" s="15">
        <f>Sug0.2[[#This Row],[CIRP26]]</f>
        <v>398</v>
      </c>
      <c r="HA77" s="15">
        <f>Sug0.2[[#This Row],[CIRP27]]</f>
        <v>407</v>
      </c>
      <c r="HB77" s="15">
        <f>Sug0.5[[#This Row],[CIRP2]]</f>
        <v>73</v>
      </c>
      <c r="HC77" s="15">
        <f>Sug0.5[[#This Row],[CIRP3]]</f>
        <v>78</v>
      </c>
      <c r="HD77" s="15">
        <f>Sug0.5[[#This Row],[CIRP4]]</f>
        <v>81</v>
      </c>
      <c r="HE77" s="15">
        <f>Sug0.5[[#This Row],[CIRP5]]</f>
        <v>85</v>
      </c>
      <c r="HF77" s="15">
        <f>Sug0.5[[#This Row],[CIRP6]]</f>
        <v>93</v>
      </c>
      <c r="HG77" s="15">
        <f>Sug0.5[[#This Row],[CIRP7]]</f>
        <v>89</v>
      </c>
      <c r="HH77" s="15">
        <f>Sug0.5[[#This Row],[CIRP8]]</f>
        <v>97</v>
      </c>
      <c r="HI77" s="15">
        <f>Sug0.5[[#This Row],[CIRP9]]</f>
        <v>98</v>
      </c>
      <c r="HJ77" s="15">
        <f>Sug0.5[[#This Row],[CIRP10]]</f>
        <v>107</v>
      </c>
      <c r="HK77" s="15">
        <f>Sug0.5[[#This Row],[CIRP11]]</f>
        <v>117</v>
      </c>
      <c r="HL77" s="15">
        <f>Sug0.5[[#This Row],[CIRP12]]</f>
        <v>129</v>
      </c>
      <c r="HM77" s="15">
        <f>Sug0.5[[#This Row],[CIRP13]]</f>
        <v>147</v>
      </c>
      <c r="HN77" s="15">
        <f>Sug0.5[[#This Row],[CIRP14]]</f>
        <v>155</v>
      </c>
      <c r="HO77" s="15">
        <f>Sug0.5[[#This Row],[CIRP15]]</f>
        <v>169</v>
      </c>
      <c r="HP77" s="15">
        <f>Sug0.5[[#This Row],[CIRP16]]</f>
        <v>177</v>
      </c>
      <c r="HQ77" s="15">
        <f>Sug0.5[[#This Row],[CIRP17]]</f>
        <v>190</v>
      </c>
      <c r="HR77" s="15">
        <f>Sug0.5[[#This Row],[CIRP18]]</f>
        <v>209</v>
      </c>
      <c r="HS77" s="15">
        <f>Sug0.5[[#This Row],[CIRP19]]</f>
        <v>229</v>
      </c>
      <c r="HT77" s="15">
        <f>Sug0.5[[#This Row],[CIRP20]]</f>
        <v>241</v>
      </c>
      <c r="HU77" s="15">
        <f>Sug0.5[[#This Row],[CIRP21]]</f>
        <v>251</v>
      </c>
      <c r="HV77" s="15">
        <f>Sug0.5[[#This Row],[CIRP22]]</f>
        <v>254</v>
      </c>
      <c r="HW77" s="15">
        <f>Sug0.5[[#This Row],[CIRP23]]</f>
        <v>257</v>
      </c>
      <c r="HX77" s="15">
        <f>Sug0.5[[#This Row],[CIRP24]]</f>
        <v>263</v>
      </c>
      <c r="HY77" s="15">
        <f>Sug0.5[[#This Row],[CIRP25]]</f>
        <v>271</v>
      </c>
      <c r="HZ77" s="15">
        <f>Sug0.5[[#This Row],[CIRP26]]</f>
        <v>281</v>
      </c>
      <c r="IA77" s="15">
        <f>Sug0.5[[#This Row],[CIRP27]]</f>
        <v>291</v>
      </c>
      <c r="IB77" s="15">
        <f>Reg[[#This Row],[HCCP2]]</f>
        <v>8</v>
      </c>
      <c r="IC77" s="15">
        <f>Reg[[#This Row],[HCCP3]]</f>
        <v>4</v>
      </c>
      <c r="ID77" s="15">
        <f>Reg[[#This Row],[HCCP4]]</f>
        <v>5</v>
      </c>
      <c r="IE77" s="15">
        <f>Reg[[#This Row],[HCCP5]]</f>
        <v>3</v>
      </c>
      <c r="IF77" s="15">
        <f>Reg[[#This Row],[HCCP6]]</f>
        <v>2</v>
      </c>
      <c r="IG77" s="15">
        <f>Reg[[#This Row],[HCCP7]]</f>
        <v>6</v>
      </c>
      <c r="IH77" s="15">
        <f>Reg[[#This Row],[HCCP8]]</f>
        <v>8</v>
      </c>
      <c r="II77" s="15">
        <f>Reg[[#This Row],[HCCP9]]</f>
        <v>8</v>
      </c>
      <c r="IJ77" s="15">
        <f>Reg[[#This Row],[HCCP10]]</f>
        <v>9</v>
      </c>
      <c r="IK77" s="15">
        <f>Reg[[#This Row],[HCCP11]]</f>
        <v>6</v>
      </c>
      <c r="IL77" s="15">
        <f>Reg[[#This Row],[HCCP12]]</f>
        <v>5</v>
      </c>
      <c r="IM77" s="15">
        <f>Reg[[#This Row],[HCCP13]]</f>
        <v>7</v>
      </c>
      <c r="IN77" s="15">
        <f>Reg[[#This Row],[HCCP14]]</f>
        <v>10</v>
      </c>
      <c r="IO77" s="15">
        <f>Reg[[#This Row],[HCCP15]]</f>
        <v>15</v>
      </c>
      <c r="IP77" s="15">
        <f>Reg[[#This Row],[HCCP16]]</f>
        <v>9</v>
      </c>
      <c r="IQ77" s="15">
        <f>Reg[[#This Row],[HCCP17]]</f>
        <v>12</v>
      </c>
      <c r="IR77" s="15">
        <f>Reg[[#This Row],[HCCP18]]</f>
        <v>13</v>
      </c>
      <c r="IS77" s="15">
        <f>Reg[[#This Row],[HCCP19]]</f>
        <v>14</v>
      </c>
      <c r="IT77" s="15">
        <f>Reg[[#This Row],[HCCP20]]</f>
        <v>14</v>
      </c>
      <c r="IU77" s="15">
        <f>Reg[[#This Row],[HCCP21]]</f>
        <v>13</v>
      </c>
      <c r="IV77" s="15">
        <f>Reg[[#This Row],[HCCP22]]</f>
        <v>20</v>
      </c>
      <c r="IW77" s="15">
        <f>Reg[[#This Row],[HCCP23]]</f>
        <v>22</v>
      </c>
      <c r="IX77" s="15">
        <f>Reg[[#This Row],[HCCP24]]</f>
        <v>24</v>
      </c>
      <c r="IY77" s="15">
        <f>Reg[[#This Row],[HCCP25]]</f>
        <v>22</v>
      </c>
      <c r="IZ77" s="15">
        <f>Reg[[#This Row],[HCCP26]]</f>
        <v>21</v>
      </c>
      <c r="JA77" s="15">
        <f>Reg[[#This Row],[HCCP27]]</f>
        <v>29</v>
      </c>
      <c r="JB77" s="15">
        <f>Sug0.2[[#This Row],[HCCP2]]</f>
        <v>8</v>
      </c>
      <c r="JC77" s="15">
        <f>Sug0.2[[#This Row],[HCCP3]]</f>
        <v>4</v>
      </c>
      <c r="JD77" s="15">
        <f>Sug0.2[[#This Row],[HCCP4]]</f>
        <v>5</v>
      </c>
      <c r="JE77" s="15">
        <f>Sug0.2[[#This Row],[HCCP5]]</f>
        <v>3</v>
      </c>
      <c r="JF77" s="15">
        <f>Sug0.2[[#This Row],[HCCP6]]</f>
        <v>2</v>
      </c>
      <c r="JG77" s="15">
        <f>Sug0.2[[#This Row],[HCCP7]]</f>
        <v>6</v>
      </c>
      <c r="JH77" s="15">
        <f>Sug0.2[[#This Row],[HCCP8]]</f>
        <v>8</v>
      </c>
      <c r="JI77" s="15">
        <f>Sug0.2[[#This Row],[HCCP9]]</f>
        <v>8</v>
      </c>
      <c r="JJ77" s="15">
        <f>Sug0.2[[#This Row],[HCCP10]]</f>
        <v>9</v>
      </c>
      <c r="JK77" s="15">
        <f>Sug0.2[[#This Row],[HCCP11]]</f>
        <v>6</v>
      </c>
      <c r="JL77" s="15">
        <f>Sug0.2[[#This Row],[HCCP12]]</f>
        <v>5</v>
      </c>
      <c r="JM77" s="15">
        <f>Sug0.2[[#This Row],[HCCP13]]</f>
        <v>7</v>
      </c>
      <c r="JN77" s="15">
        <f>Sug0.2[[#This Row],[HCCP14]]</f>
        <v>10</v>
      </c>
      <c r="JO77" s="15">
        <f>Sug0.2[[#This Row],[HCCP15]]</f>
        <v>14</v>
      </c>
      <c r="JP77" s="15">
        <f>Sug0.2[[#This Row],[HCCP16]]</f>
        <v>9</v>
      </c>
      <c r="JQ77" s="15">
        <f>Sug0.2[[#This Row],[HCCP17]]</f>
        <v>9</v>
      </c>
      <c r="JR77" s="15">
        <f>Sug0.2[[#This Row],[HCCP18]]</f>
        <v>11</v>
      </c>
      <c r="JS77" s="15">
        <f>Sug0.2[[#This Row],[HCCP19]]</f>
        <v>12</v>
      </c>
      <c r="JT77" s="15">
        <f>Sug0.2[[#This Row],[HCCP20]]</f>
        <v>13</v>
      </c>
      <c r="JU77" s="15">
        <f>Sug0.2[[#This Row],[HCCP21]]</f>
        <v>10</v>
      </c>
      <c r="JV77" s="15">
        <f>Sug0.2[[#This Row],[HCCP22]]</f>
        <v>18</v>
      </c>
      <c r="JW77" s="15">
        <f>Sug0.2[[#This Row],[HCCP23]]</f>
        <v>19</v>
      </c>
      <c r="JX77" s="15">
        <f>Sug0.2[[#This Row],[HCCP24]]</f>
        <v>21</v>
      </c>
      <c r="JY77" s="15">
        <f>Sug0.2[[#This Row],[HCCP25]]</f>
        <v>20</v>
      </c>
      <c r="JZ77" s="15">
        <f>Sug0.2[[#This Row],[HCCP26]]</f>
        <v>19</v>
      </c>
      <c r="KA77" s="15">
        <f>Sug0.2[[#This Row],[HCCP27]]</f>
        <v>29</v>
      </c>
      <c r="KB77" s="15">
        <f>Sug0.5[[#This Row],[HCCP2]]</f>
        <v>8</v>
      </c>
      <c r="KC77" s="15">
        <f>Sug0.5[[#This Row],[HCCP3]]</f>
        <v>4</v>
      </c>
      <c r="KD77" s="15">
        <f>Sug0.5[[#This Row],[HCCP4]]</f>
        <v>5</v>
      </c>
      <c r="KE77" s="15">
        <f>Sug0.5[[#This Row],[HCCP5]]</f>
        <v>3</v>
      </c>
      <c r="KF77" s="15">
        <f>Sug0.5[[#This Row],[HCCP6]]</f>
        <v>2</v>
      </c>
      <c r="KG77" s="15">
        <f>Sug0.5[[#This Row],[HCCP7]]</f>
        <v>4</v>
      </c>
      <c r="KH77" s="15">
        <f>Sug0.5[[#This Row],[HCCP8]]</f>
        <v>6</v>
      </c>
      <c r="KI77" s="15">
        <f>Sug0.5[[#This Row],[HCCP9]]</f>
        <v>7</v>
      </c>
      <c r="KJ77" s="15">
        <f>Sug0.5[[#This Row],[HCCP10]]</f>
        <v>7</v>
      </c>
      <c r="KK77" s="15">
        <f>Sug0.5[[#This Row],[HCCP11]]</f>
        <v>5</v>
      </c>
      <c r="KL77" s="15">
        <f>Sug0.5[[#This Row],[HCCP12]]</f>
        <v>5</v>
      </c>
      <c r="KM77" s="15">
        <f>Sug0.5[[#This Row],[HCCP13]]</f>
        <v>5</v>
      </c>
      <c r="KN77" s="15">
        <f>Sug0.5[[#This Row],[HCCP14]]</f>
        <v>8</v>
      </c>
      <c r="KO77" s="15">
        <f>Sug0.5[[#This Row],[HCCP15]]</f>
        <v>13</v>
      </c>
      <c r="KP77" s="15">
        <f>Sug0.5[[#This Row],[HCCP16]]</f>
        <v>8</v>
      </c>
      <c r="KQ77" s="15">
        <f>Sug0.5[[#This Row],[HCCP17]]</f>
        <v>8</v>
      </c>
      <c r="KR77" s="15">
        <f>Sug0.5[[#This Row],[HCCP18]]</f>
        <v>9</v>
      </c>
      <c r="KS77" s="15">
        <f>Sug0.5[[#This Row],[HCCP19]]</f>
        <v>9</v>
      </c>
      <c r="KT77" s="15">
        <f>Sug0.5[[#This Row],[HCCP20]]</f>
        <v>9</v>
      </c>
      <c r="KU77" s="15">
        <f>Sug0.5[[#This Row],[HCCP21]]</f>
        <v>6</v>
      </c>
      <c r="KV77" s="15">
        <f>Sug0.5[[#This Row],[HCCP22]]</f>
        <v>14</v>
      </c>
      <c r="KW77" s="15">
        <f>Sug0.5[[#This Row],[HCCP23]]</f>
        <v>15</v>
      </c>
      <c r="KX77" s="15">
        <f>Sug0.5[[#This Row],[HCCP24]]</f>
        <v>16</v>
      </c>
      <c r="KY77" s="15">
        <f>Sug0.5[[#This Row],[HCCP25]]</f>
        <v>15</v>
      </c>
      <c r="KZ77" s="15">
        <f>Sug0.5[[#This Row],[HCCP26]]</f>
        <v>14</v>
      </c>
      <c r="LA77" s="15">
        <f>Sug0.5[[#This Row],[HCCP27]]</f>
        <v>20</v>
      </c>
      <c r="LB77" s="15">
        <f>Reg[[#This Row],[CHDP2]]</f>
        <v>1406</v>
      </c>
      <c r="LC77" s="15">
        <f>Reg[[#This Row],[CHDP3]]</f>
        <v>1487</v>
      </c>
      <c r="LD77" s="15">
        <f>Reg[[#This Row],[CHDP4]]</f>
        <v>1570</v>
      </c>
      <c r="LE77" s="15">
        <f>Reg[[#This Row],[CHDP5]]</f>
        <v>1633</v>
      </c>
      <c r="LF77" s="15">
        <f>Reg[[#This Row],[CHDP6]]</f>
        <v>1707</v>
      </c>
      <c r="LG77" s="15">
        <f>Reg[[#This Row],[CHDP7]]</f>
        <v>1788</v>
      </c>
      <c r="LH77" s="15">
        <f>Reg[[#This Row],[CHDP8]]</f>
        <v>1866</v>
      </c>
      <c r="LI77" s="15">
        <f>Reg[[#This Row],[CHDP9]]</f>
        <v>1916</v>
      </c>
      <c r="LJ77" s="15">
        <f>Reg[[#This Row],[CHDP10]]</f>
        <v>1995</v>
      </c>
      <c r="LK77" s="15">
        <f>Reg[[#This Row],[CHDP11]]</f>
        <v>2062</v>
      </c>
      <c r="LL77" s="15">
        <f>Reg[[#This Row],[CHDP12]]</f>
        <v>2110</v>
      </c>
      <c r="LM77" s="15">
        <f>Reg[[#This Row],[CHDP13]]</f>
        <v>2163</v>
      </c>
      <c r="LN77" s="15">
        <f>Reg[[#This Row],[CHDP14]]</f>
        <v>2247</v>
      </c>
      <c r="LO77" s="15">
        <f>Reg[[#This Row],[CHDP15]]</f>
        <v>2330</v>
      </c>
      <c r="LP77" s="15">
        <f>Reg[[#This Row],[CHDP16]]</f>
        <v>2364</v>
      </c>
      <c r="LQ77" s="15">
        <f>Reg[[#This Row],[CHDP17]]</f>
        <v>2399</v>
      </c>
      <c r="LR77" s="15">
        <f>Reg[[#This Row],[CHDP18]]</f>
        <v>2449</v>
      </c>
      <c r="LS77" s="15">
        <f>Reg[[#This Row],[CHDP19]]</f>
        <v>2510</v>
      </c>
      <c r="LT77" s="15">
        <f>Reg[[#This Row],[CHDP20]]</f>
        <v>2583</v>
      </c>
      <c r="LU77" s="15">
        <f>Reg[[#This Row],[CHDP21]]</f>
        <v>2628</v>
      </c>
      <c r="LV77" s="15">
        <f>Reg[[#This Row],[CHDP22]]</f>
        <v>2699</v>
      </c>
      <c r="LW77" s="15">
        <f>Reg[[#This Row],[CHDP23]]</f>
        <v>2776</v>
      </c>
      <c r="LX77" s="15">
        <f>Reg[[#This Row],[CHDP24]]</f>
        <v>2809</v>
      </c>
      <c r="LY77" s="15">
        <f>Reg[[#This Row],[CHDP25]]</f>
        <v>2876</v>
      </c>
      <c r="LZ77" s="15">
        <f>Reg[[#This Row],[CHDP26]]</f>
        <v>2930</v>
      </c>
      <c r="MA77" s="15">
        <f>Reg[[#This Row],[CHDP27]]</f>
        <v>2980</v>
      </c>
      <c r="MB77" s="15">
        <f>Sug0.2[[#This Row],[CHDP2]]</f>
        <v>1406</v>
      </c>
      <c r="MC77" s="15">
        <f>Sug0.2[[#This Row],[CHDP3]]</f>
        <v>1487</v>
      </c>
      <c r="MD77" s="15">
        <f>Sug0.2[[#This Row],[CHDP4]]</f>
        <v>1569</v>
      </c>
      <c r="ME77" s="15">
        <f>Sug0.2[[#This Row],[CHDP5]]</f>
        <v>1630</v>
      </c>
      <c r="MF77" s="15">
        <f>Sug0.2[[#This Row],[CHDP6]]</f>
        <v>1702</v>
      </c>
      <c r="MG77" s="15">
        <f>Sug0.2[[#This Row],[CHDP7]]</f>
        <v>1780</v>
      </c>
      <c r="MH77" s="15">
        <f>Sug0.2[[#This Row],[CHDP8]]</f>
        <v>1855</v>
      </c>
      <c r="MI77" s="15">
        <f>Sug0.2[[#This Row],[CHDP9]]</f>
        <v>1904</v>
      </c>
      <c r="MJ77" s="15">
        <f>Sug0.2[[#This Row],[CHDP10]]</f>
        <v>1981</v>
      </c>
      <c r="MK77" s="15">
        <f>Sug0.2[[#This Row],[CHDP11]]</f>
        <v>2045</v>
      </c>
      <c r="ML77" s="15">
        <f>Sug0.2[[#This Row],[CHDP12]]</f>
        <v>2089</v>
      </c>
      <c r="MM77" s="15">
        <f>Sug0.2[[#This Row],[CHDP13]]</f>
        <v>2138</v>
      </c>
      <c r="MN77" s="15">
        <f>Sug0.2[[#This Row],[CHDP14]]</f>
        <v>2218</v>
      </c>
      <c r="MO77" s="15">
        <f>Sug0.2[[#This Row],[CHDP15]]</f>
        <v>2301</v>
      </c>
      <c r="MP77" s="15">
        <f>Sug0.2[[#This Row],[CHDP16]]</f>
        <v>2338</v>
      </c>
      <c r="MQ77" s="15">
        <f>Sug0.2[[#This Row],[CHDP17]]</f>
        <v>2370</v>
      </c>
      <c r="MR77" s="15">
        <f>Sug0.2[[#This Row],[CHDP18]]</f>
        <v>2418</v>
      </c>
      <c r="MS77" s="15">
        <f>Sug0.2[[#This Row],[CHDP19]]</f>
        <v>2485</v>
      </c>
      <c r="MT77" s="15">
        <f>Sug0.2[[#This Row],[CHDP20]]</f>
        <v>2560</v>
      </c>
      <c r="MU77" s="15">
        <f>Sug0.2[[#This Row],[CHDP21]]</f>
        <v>2601</v>
      </c>
      <c r="MV77" s="15">
        <f>Sug0.2[[#This Row],[CHDP22]]</f>
        <v>2667</v>
      </c>
      <c r="MW77" s="15">
        <f>Sug0.2[[#This Row],[CHDP23]]</f>
        <v>2746</v>
      </c>
      <c r="MX77" s="15">
        <f>Sug0.2[[#This Row],[CHDP24]]</f>
        <v>2779</v>
      </c>
      <c r="MY77" s="15">
        <f>Sug0.2[[#This Row],[CHDP25]]</f>
        <v>2837</v>
      </c>
      <c r="MZ77" s="15">
        <f>Sug0.2[[#This Row],[CHDP26]]</f>
        <v>2883</v>
      </c>
      <c r="NA77" s="15">
        <f>Sug0.2[[#This Row],[CHDP27]]</f>
        <v>2938</v>
      </c>
      <c r="NB77" s="15">
        <f>Sug0.5[[#This Row],[CHDP2]]</f>
        <v>1406</v>
      </c>
      <c r="NC77" s="15">
        <f>Sug0.5[[#This Row],[CHDP3]]</f>
        <v>1487</v>
      </c>
      <c r="ND77" s="15">
        <f>Sug0.5[[#This Row],[CHDP4]]</f>
        <v>1568</v>
      </c>
      <c r="NE77" s="15">
        <f>Sug0.5[[#This Row],[CHDP5]]</f>
        <v>1627</v>
      </c>
      <c r="NF77" s="15">
        <f>Sug0.5[[#This Row],[CHDP6]]</f>
        <v>1698</v>
      </c>
      <c r="NG77" s="15">
        <f>Sug0.5[[#This Row],[CHDP7]]</f>
        <v>1774</v>
      </c>
      <c r="NH77" s="15">
        <f>Sug0.5[[#This Row],[CHDP8]]</f>
        <v>1843</v>
      </c>
      <c r="NI77" s="15">
        <f>Sug0.5[[#This Row],[CHDP9]]</f>
        <v>1884</v>
      </c>
      <c r="NJ77" s="15">
        <f>Sug0.5[[#This Row],[CHDP10]]</f>
        <v>1961</v>
      </c>
      <c r="NK77" s="15">
        <f>Sug0.5[[#This Row],[CHDP11]]</f>
        <v>2022</v>
      </c>
      <c r="NL77" s="15">
        <f>Sug0.5[[#This Row],[CHDP12]]</f>
        <v>2057</v>
      </c>
      <c r="NM77" s="15">
        <f>Sug0.5[[#This Row],[CHDP13]]</f>
        <v>2105</v>
      </c>
      <c r="NN77" s="15">
        <f>Sug0.5[[#This Row],[CHDP14]]</f>
        <v>2176</v>
      </c>
      <c r="NO77" s="15">
        <f>Sug0.5[[#This Row],[CHDP15]]</f>
        <v>2258</v>
      </c>
      <c r="NP77" s="15">
        <f>Sug0.5[[#This Row],[CHDP16]]</f>
        <v>2288</v>
      </c>
      <c r="NQ77" s="15">
        <f>Sug0.5[[#This Row],[CHDP17]]</f>
        <v>2316</v>
      </c>
      <c r="NR77" s="15">
        <f>Sug0.5[[#This Row],[CHDP18]]</f>
        <v>2361</v>
      </c>
      <c r="NS77" s="15">
        <f>Sug0.5[[#This Row],[CHDP19]]</f>
        <v>2427</v>
      </c>
      <c r="NT77" s="15">
        <f>Sug0.5[[#This Row],[CHDP20]]</f>
        <v>2488</v>
      </c>
      <c r="NU77" s="15">
        <f>Sug0.5[[#This Row],[CHDP21]]</f>
        <v>2521</v>
      </c>
      <c r="NV77" s="15">
        <f>Sug0.5[[#This Row],[CHDP22]]</f>
        <v>2589</v>
      </c>
      <c r="NW77" s="15">
        <f>Sug0.5[[#This Row],[CHDP23]]</f>
        <v>2663</v>
      </c>
      <c r="NX77" s="15">
        <f>Sug0.5[[#This Row],[CHDP24]]</f>
        <v>2681</v>
      </c>
      <c r="NY77" s="15">
        <f>Sug0.5[[#This Row],[CHDP25]]</f>
        <v>2741</v>
      </c>
      <c r="NZ77" s="15">
        <f>Sug0.5[[#This Row],[CHDP26]]</f>
        <v>2778</v>
      </c>
      <c r="OA77" s="15">
        <f>Sug0.5[[#This Row],[CHDP27]]</f>
        <v>2830</v>
      </c>
      <c r="OB77" s="15">
        <f>Reg[[#This Row],[T2DP2]]</f>
        <v>2136</v>
      </c>
      <c r="OC77" s="15">
        <f>Reg[[#This Row],[T2DP3]]</f>
        <v>2286</v>
      </c>
      <c r="OD77" s="15">
        <f>Reg[[#This Row],[T2DP4]]</f>
        <v>2421</v>
      </c>
      <c r="OE77" s="15">
        <f>Reg[[#This Row],[T2DP5]]</f>
        <v>2575</v>
      </c>
      <c r="OF77" s="15">
        <f>Reg[[#This Row],[T2DP6]]</f>
        <v>2713</v>
      </c>
      <c r="OG77" s="15">
        <f>Reg[[#This Row],[T2DP7]]</f>
        <v>2886</v>
      </c>
      <c r="OH77" s="15">
        <f>Reg[[#This Row],[T2DP8]]</f>
        <v>3041</v>
      </c>
      <c r="OI77" s="15">
        <f>Reg[[#This Row],[T2DP9]]</f>
        <v>3155</v>
      </c>
      <c r="OJ77" s="15">
        <f>Reg[[#This Row],[T2DP10]]</f>
        <v>3274</v>
      </c>
      <c r="OK77" s="15">
        <f>Reg[[#This Row],[T2DP11]]</f>
        <v>3394</v>
      </c>
      <c r="OL77" s="15">
        <f>Reg[[#This Row],[T2DP12]]</f>
        <v>3567</v>
      </c>
      <c r="OM77" s="15">
        <f>Reg[[#This Row],[T2DP13]]</f>
        <v>3673</v>
      </c>
      <c r="ON77" s="15">
        <f>Reg[[#This Row],[T2DP14]]</f>
        <v>3835</v>
      </c>
      <c r="OO77" s="15">
        <f>Reg[[#This Row],[T2DP15]]</f>
        <v>3954</v>
      </c>
      <c r="OP77" s="15">
        <f>Reg[[#This Row],[T2DP16]]</f>
        <v>4065</v>
      </c>
      <c r="OQ77" s="15">
        <f>Reg[[#This Row],[T2DP17]]</f>
        <v>4171</v>
      </c>
      <c r="OR77" s="15">
        <f>Reg[[#This Row],[T2DP18]]</f>
        <v>4284</v>
      </c>
      <c r="OS77" s="15">
        <f>Reg[[#This Row],[T2DP19]]</f>
        <v>4381</v>
      </c>
      <c r="OT77" s="15">
        <f>Reg[[#This Row],[T2DP20]]</f>
        <v>4512</v>
      </c>
      <c r="OU77" s="15">
        <f>Reg[[#This Row],[T2DP21]]</f>
        <v>4611</v>
      </c>
      <c r="OV77" s="15">
        <f>Reg[[#This Row],[T2DP22]]</f>
        <v>4679</v>
      </c>
      <c r="OW77" s="15">
        <f>Reg[[#This Row],[T2DP23]]</f>
        <v>4768</v>
      </c>
      <c r="OX77" s="15">
        <f>Reg[[#This Row],[T2DP24]]</f>
        <v>4849</v>
      </c>
      <c r="OY77" s="15">
        <f>Reg[[#This Row],[T2DP25]]</f>
        <v>4946</v>
      </c>
      <c r="OZ77" s="15">
        <f>Reg[[#This Row],[T2DP26]]</f>
        <v>4990</v>
      </c>
      <c r="PA77" s="15">
        <f>Reg[[#This Row],[T2DP27]]</f>
        <v>5045</v>
      </c>
      <c r="PB77" s="15">
        <f>Sug0.2[[#This Row],[T2DP2]]</f>
        <v>2136</v>
      </c>
      <c r="PC77" s="15">
        <f>Sug0.2[[#This Row],[T2DP3]]</f>
        <v>2286</v>
      </c>
      <c r="PD77" s="15">
        <f>Sug0.2[[#This Row],[T2DP4]]</f>
        <v>2420</v>
      </c>
      <c r="PE77" s="15">
        <f>Sug0.2[[#This Row],[T2DP5]]</f>
        <v>2572</v>
      </c>
      <c r="PF77" s="15">
        <f>Sug0.2[[#This Row],[T2DP6]]</f>
        <v>2705</v>
      </c>
      <c r="PG77" s="15">
        <f>Sug0.2[[#This Row],[T2DP7]]</f>
        <v>2875</v>
      </c>
      <c r="PH77" s="15">
        <f>Sug0.2[[#This Row],[T2DP8]]</f>
        <v>3026</v>
      </c>
      <c r="PI77" s="15">
        <f>Sug0.2[[#This Row],[T2DP9]]</f>
        <v>3135</v>
      </c>
      <c r="PJ77" s="15">
        <f>Sug0.2[[#This Row],[T2DP10]]</f>
        <v>3250</v>
      </c>
      <c r="PK77" s="15">
        <f>Sug0.2[[#This Row],[T2DP11]]</f>
        <v>3368</v>
      </c>
      <c r="PL77" s="15">
        <f>Sug0.2[[#This Row],[T2DP12]]</f>
        <v>3535</v>
      </c>
      <c r="PM77" s="15">
        <f>Sug0.2[[#This Row],[T2DP13]]</f>
        <v>3631</v>
      </c>
      <c r="PN77" s="15">
        <f>Sug0.2[[#This Row],[T2DP14]]</f>
        <v>3790</v>
      </c>
      <c r="PO77" s="15">
        <f>Sug0.2[[#This Row],[T2DP15]]</f>
        <v>3904</v>
      </c>
      <c r="PP77" s="15">
        <f>Sug0.2[[#This Row],[T2DP16]]</f>
        <v>4006</v>
      </c>
      <c r="PQ77" s="15">
        <f>Sug0.2[[#This Row],[T2DP17]]</f>
        <v>4109</v>
      </c>
      <c r="PR77" s="15">
        <f>Sug0.2[[#This Row],[T2DP18]]</f>
        <v>4220</v>
      </c>
      <c r="PS77" s="15">
        <f>Sug0.2[[#This Row],[T2DP19]]</f>
        <v>4315</v>
      </c>
      <c r="PT77" s="15">
        <f>Sug0.2[[#This Row],[T2DP20]]</f>
        <v>4453</v>
      </c>
      <c r="PU77" s="15">
        <f>Sug0.2[[#This Row],[T2DP21]]</f>
        <v>4547</v>
      </c>
      <c r="PV77" s="15">
        <f>Sug0.2[[#This Row],[T2DP22]]</f>
        <v>4618</v>
      </c>
      <c r="PW77" s="15">
        <f>Sug0.2[[#This Row],[T2DP23]]</f>
        <v>4703</v>
      </c>
      <c r="PX77" s="15">
        <f>Sug0.2[[#This Row],[T2DP24]]</f>
        <v>4779</v>
      </c>
      <c r="PY77" s="15">
        <f>Sug0.2[[#This Row],[T2DP25]]</f>
        <v>4879</v>
      </c>
      <c r="PZ77" s="15">
        <f>Sug0.2[[#This Row],[T2DP26]]</f>
        <v>4920</v>
      </c>
      <c r="QA77" s="15">
        <f>Sug0.2[[#This Row],[T2DP27]]</f>
        <v>4965</v>
      </c>
      <c r="QB77" s="15">
        <f>Sug0.5[[#This Row],[T2DP2]]</f>
        <v>2136</v>
      </c>
      <c r="QC77" s="15">
        <f>Sug0.5[[#This Row],[T2DP3]]</f>
        <v>2286</v>
      </c>
      <c r="QD77" s="15">
        <f>Sug0.5[[#This Row],[T2DP4]]</f>
        <v>2417</v>
      </c>
      <c r="QE77" s="15">
        <f>Sug0.5[[#This Row],[T2DP5]]</f>
        <v>2561</v>
      </c>
      <c r="QF77" s="15">
        <f>Sug0.5[[#This Row],[T2DP6]]</f>
        <v>2691</v>
      </c>
      <c r="QG77" s="15">
        <f>Sug0.5[[#This Row],[T2DP7]]</f>
        <v>2857</v>
      </c>
      <c r="QH77" s="15">
        <f>Sug0.5[[#This Row],[T2DP8]]</f>
        <v>3002</v>
      </c>
      <c r="QI77" s="15">
        <f>Sug0.5[[#This Row],[T2DP9]]</f>
        <v>3108</v>
      </c>
      <c r="QJ77" s="15">
        <f>Sug0.5[[#This Row],[T2DP10]]</f>
        <v>3215</v>
      </c>
      <c r="QK77" s="15">
        <f>Sug0.5[[#This Row],[T2DP11]]</f>
        <v>3320</v>
      </c>
      <c r="QL77" s="15">
        <f>Sug0.5[[#This Row],[T2DP12]]</f>
        <v>3467</v>
      </c>
      <c r="QM77" s="15">
        <f>Sug0.5[[#This Row],[T2DP13]]</f>
        <v>3558</v>
      </c>
      <c r="QN77" s="15">
        <f>Sug0.5[[#This Row],[T2DP14]]</f>
        <v>3711</v>
      </c>
      <c r="QO77" s="15">
        <f>Sug0.5[[#This Row],[T2DP15]]</f>
        <v>3815</v>
      </c>
      <c r="QP77" s="15">
        <f>Sug0.5[[#This Row],[T2DP16]]</f>
        <v>3906</v>
      </c>
      <c r="QQ77" s="15">
        <f>Sug0.5[[#This Row],[T2DP17]]</f>
        <v>3992</v>
      </c>
      <c r="QR77" s="15">
        <f>Sug0.5[[#This Row],[T2DP18]]</f>
        <v>4089</v>
      </c>
      <c r="QS77" s="15">
        <f>Sug0.5[[#This Row],[T2DP19]]</f>
        <v>4167</v>
      </c>
      <c r="QT77" s="15">
        <f>Sug0.5[[#This Row],[T2DP20]]</f>
        <v>4300</v>
      </c>
      <c r="QU77" s="15">
        <f>Sug0.5[[#This Row],[T2DP21]]</f>
        <v>4382</v>
      </c>
      <c r="QV77" s="15">
        <f>Sug0.5[[#This Row],[T2DP22]]</f>
        <v>4449</v>
      </c>
      <c r="QW77" s="15">
        <f>Sug0.5[[#This Row],[T2DP23]]</f>
        <v>4535</v>
      </c>
      <c r="QX77" s="15">
        <f>Sug0.5[[#This Row],[T2DP24]]</f>
        <v>4598</v>
      </c>
      <c r="QY77" s="15">
        <f>Sug0.5[[#This Row],[T2DP25]]</f>
        <v>4685</v>
      </c>
      <c r="QZ77" s="15">
        <f>Sug0.5[[#This Row],[T2DP26]]</f>
        <v>4721</v>
      </c>
      <c r="RA77" s="15">
        <f>Sug0.5[[#This Row],[T2DP27]]</f>
        <v>4764</v>
      </c>
      <c r="RB77" s="15">
        <f>Reg[[#This Row],[OVEP2]]</f>
        <v>7551</v>
      </c>
      <c r="RC77" s="15">
        <f>Reg[[#This Row],[OVEP3]]</f>
        <v>8326</v>
      </c>
      <c r="RD77" s="15">
        <f>Reg[[#This Row],[OVEP4]]</f>
        <v>8771</v>
      </c>
      <c r="RE77" s="15">
        <f>Reg[[#This Row],[OVEP5]]</f>
        <v>9073</v>
      </c>
      <c r="RF77" s="15">
        <f>Reg[[#This Row],[OVEP6]]</f>
        <v>9207</v>
      </c>
      <c r="RG77" s="15">
        <f>Reg[[#This Row],[OVEP7]]</f>
        <v>9378</v>
      </c>
      <c r="RH77" s="15">
        <f>Reg[[#This Row],[OVEP8]]</f>
        <v>9473</v>
      </c>
      <c r="RI77" s="15">
        <f>Reg[[#This Row],[OVEP9]]</f>
        <v>9568</v>
      </c>
      <c r="RJ77" s="15">
        <f>Reg[[#This Row],[OVEP10]]</f>
        <v>9561</v>
      </c>
      <c r="RK77" s="15">
        <f>Reg[[#This Row],[OVEP11]]</f>
        <v>9642</v>
      </c>
      <c r="RL77" s="15">
        <f>Reg[[#This Row],[OVEP12]]</f>
        <v>9743</v>
      </c>
      <c r="RM77" s="15">
        <f>Reg[[#This Row],[OVEP13]]</f>
        <v>9754</v>
      </c>
      <c r="RN77" s="15">
        <f>Reg[[#This Row],[OVEP14]]</f>
        <v>9774</v>
      </c>
      <c r="RO77" s="15">
        <f>Reg[[#This Row],[OVEP15]]</f>
        <v>9778</v>
      </c>
      <c r="RP77" s="15">
        <f>Reg[[#This Row],[OVEP16]]</f>
        <v>9813</v>
      </c>
      <c r="RQ77" s="15">
        <f>Reg[[#This Row],[OVEP17]]</f>
        <v>9816</v>
      </c>
      <c r="RR77" s="15">
        <f>Reg[[#This Row],[OVEP18]]</f>
        <v>9827</v>
      </c>
      <c r="RS77" s="15">
        <f>Reg[[#This Row],[OVEP19]]</f>
        <v>9842</v>
      </c>
      <c r="RT77" s="15">
        <f>Reg[[#This Row],[OVEP20]]</f>
        <v>9775</v>
      </c>
      <c r="RU77" s="15">
        <f>Reg[[#This Row],[OVEP21]]</f>
        <v>9850</v>
      </c>
      <c r="RV77" s="15">
        <f>Reg[[#This Row],[OVEP22]]</f>
        <v>9799</v>
      </c>
      <c r="RW77" s="15">
        <f>Reg[[#This Row],[OVEP23]]</f>
        <v>9876</v>
      </c>
      <c r="RX77" s="15">
        <f>Reg[[#This Row],[OVEP24]]</f>
        <v>9926</v>
      </c>
      <c r="RY77" s="15">
        <f>Reg[[#This Row],[OVEP25]]</f>
        <v>9882</v>
      </c>
      <c r="RZ77" s="15">
        <f>Reg[[#This Row],[OVEP26]]</f>
        <v>9847</v>
      </c>
      <c r="SA77" s="15">
        <f>Reg[[#This Row],[OVEP27]]</f>
        <v>9898</v>
      </c>
      <c r="SB77" s="15">
        <f>Sug0.2[[#This Row],[OVEP2]]</f>
        <v>7551</v>
      </c>
      <c r="SC77" s="15">
        <f>Sug0.2[[#This Row],[OVEP3]]</f>
        <v>8247</v>
      </c>
      <c r="SD77" s="15">
        <f>Sug0.2[[#This Row],[OVEP4]]</f>
        <v>8652</v>
      </c>
      <c r="SE77" s="15">
        <f>Sug0.2[[#This Row],[OVEP5]]</f>
        <v>8952</v>
      </c>
      <c r="SF77" s="15">
        <f>Sug0.2[[#This Row],[OVEP6]]</f>
        <v>9093</v>
      </c>
      <c r="SG77" s="15">
        <f>Sug0.2[[#This Row],[OVEP7]]</f>
        <v>9288</v>
      </c>
      <c r="SH77" s="15">
        <f>Sug0.2[[#This Row],[OVEP8]]</f>
        <v>9394</v>
      </c>
      <c r="SI77" s="15">
        <f>Sug0.2[[#This Row],[OVEP9]]</f>
        <v>9503</v>
      </c>
      <c r="SJ77" s="15">
        <f>Sug0.2[[#This Row],[OVEP10]]</f>
        <v>9537</v>
      </c>
      <c r="SK77" s="15">
        <f>Sug0.2[[#This Row],[OVEP11]]</f>
        <v>9610</v>
      </c>
      <c r="SL77" s="15">
        <f>Sug0.2[[#This Row],[OVEP12]]</f>
        <v>9726</v>
      </c>
      <c r="SM77" s="15">
        <f>Sug0.2[[#This Row],[OVEP13]]</f>
        <v>9778</v>
      </c>
      <c r="SN77" s="15">
        <f>Sug0.2[[#This Row],[OVEP14]]</f>
        <v>9817</v>
      </c>
      <c r="SO77" s="15">
        <f>Sug0.2[[#This Row],[OVEP15]]</f>
        <v>9823</v>
      </c>
      <c r="SP77" s="15">
        <f>Sug0.2[[#This Row],[OVEP16]]</f>
        <v>9879</v>
      </c>
      <c r="SQ77" s="15">
        <f>Sug0.2[[#This Row],[OVEP17]]</f>
        <v>9899</v>
      </c>
      <c r="SR77" s="15">
        <f>Sug0.2[[#This Row],[OVEP18]]</f>
        <v>9920</v>
      </c>
      <c r="SS77" s="15">
        <f>Sug0.2[[#This Row],[OVEP19]]</f>
        <v>9939</v>
      </c>
      <c r="ST77" s="15">
        <f>Sug0.2[[#This Row],[OVEP20]]</f>
        <v>9885</v>
      </c>
      <c r="SU77" s="15">
        <f>Sug0.2[[#This Row],[OVEP21]]</f>
        <v>9987</v>
      </c>
      <c r="SV77" s="15">
        <f>Sug0.2[[#This Row],[OVEP22]]</f>
        <v>9980</v>
      </c>
      <c r="SW77" s="15">
        <f>Sug0.2[[#This Row],[OVEP23]]</f>
        <v>10047</v>
      </c>
      <c r="SX77" s="15">
        <f>Sug0.2[[#This Row],[OVEP24]]</f>
        <v>10078</v>
      </c>
      <c r="SY77" s="15">
        <f>Sug0.2[[#This Row],[OVEP25]]</f>
        <v>10047</v>
      </c>
      <c r="SZ77" s="15">
        <f>Sug0.2[[#This Row],[OVEP26]]</f>
        <v>10000</v>
      </c>
      <c r="TA77" s="15">
        <f>Sug0.2[[#This Row],[OVEP27]]</f>
        <v>10031</v>
      </c>
      <c r="TB77" s="15">
        <f>Sug0.5[[#This Row],[OVEP2]]</f>
        <v>7551</v>
      </c>
      <c r="TC77" s="15">
        <f>Sug0.5[[#This Row],[OVEP3]]</f>
        <v>8107</v>
      </c>
      <c r="TD77" s="15">
        <f>Sug0.5[[#This Row],[OVEP4]]</f>
        <v>8477</v>
      </c>
      <c r="TE77" s="15">
        <f>Sug0.5[[#This Row],[OVEP5]]</f>
        <v>8756</v>
      </c>
      <c r="TF77" s="15">
        <f>Sug0.5[[#This Row],[OVEP6]]</f>
        <v>8917</v>
      </c>
      <c r="TG77" s="15">
        <f>Sug0.5[[#This Row],[OVEP7]]</f>
        <v>9125</v>
      </c>
      <c r="TH77" s="15">
        <f>Sug0.5[[#This Row],[OVEP8]]</f>
        <v>9229</v>
      </c>
      <c r="TI77" s="15">
        <f>Sug0.5[[#This Row],[OVEP9]]</f>
        <v>9369</v>
      </c>
      <c r="TJ77" s="15">
        <f>Sug0.5[[#This Row],[OVEP10]]</f>
        <v>9436</v>
      </c>
      <c r="TK77" s="15">
        <f>Sug0.5[[#This Row],[OVEP11]]</f>
        <v>9543</v>
      </c>
      <c r="TL77" s="15">
        <f>Sug0.5[[#This Row],[OVEP12]]</f>
        <v>9631</v>
      </c>
      <c r="TM77" s="15">
        <f>Sug0.5[[#This Row],[OVEP13]]</f>
        <v>9726</v>
      </c>
      <c r="TN77" s="15">
        <f>Sug0.5[[#This Row],[OVEP14]]</f>
        <v>9808</v>
      </c>
      <c r="TO77" s="15">
        <f>Sug0.5[[#This Row],[OVEP15]]</f>
        <v>9865</v>
      </c>
      <c r="TP77" s="15">
        <f>Sug0.5[[#This Row],[OVEP16]]</f>
        <v>9960</v>
      </c>
      <c r="TQ77" s="15">
        <f>Sug0.5[[#This Row],[OVEP17]]</f>
        <v>9988</v>
      </c>
      <c r="TR77" s="15">
        <f>Sug0.5[[#This Row],[OVEP18]]</f>
        <v>10047</v>
      </c>
      <c r="TS77" s="15">
        <f>Sug0.5[[#This Row],[OVEP19]]</f>
        <v>10101</v>
      </c>
      <c r="TT77" s="15">
        <f>Sug0.5[[#This Row],[OVEP20]]</f>
        <v>10118</v>
      </c>
      <c r="TU77" s="15">
        <f>Sug0.5[[#This Row],[OVEP21]]</f>
        <v>10244</v>
      </c>
      <c r="TV77" s="15">
        <f>Sug0.5[[#This Row],[OVEP22]]</f>
        <v>10279</v>
      </c>
      <c r="TW77" s="15">
        <f>Sug0.5[[#This Row],[OVEP23]]</f>
        <v>10346</v>
      </c>
      <c r="TX77" s="15">
        <f>Sug0.5[[#This Row],[OVEP24]]</f>
        <v>10355</v>
      </c>
      <c r="TY77" s="15">
        <f>Sug0.5[[#This Row],[OVEP25]]</f>
        <v>10347</v>
      </c>
      <c r="TZ77" s="15">
        <f>Sug0.5[[#This Row],[OVEP26]]</f>
        <v>10296</v>
      </c>
      <c r="UA77" s="15">
        <f>Sug0.5[[#This Row],[OVEP27]]</f>
        <v>10335</v>
      </c>
      <c r="UB77" s="15">
        <f>Reg[[#This Row],[OBEP2]]</f>
        <v>8361</v>
      </c>
      <c r="UC77" s="15">
        <f>Reg[[#This Row],[OBEP3]]</f>
        <v>8423</v>
      </c>
      <c r="UD77" s="15">
        <f>Reg[[#This Row],[OBEP4]]</f>
        <v>8602</v>
      </c>
      <c r="UE77" s="15">
        <f>Reg[[#This Row],[OBEP5]]</f>
        <v>8729</v>
      </c>
      <c r="UF77" s="15">
        <f>Reg[[#This Row],[OBEP6]]</f>
        <v>8861</v>
      </c>
      <c r="UG77" s="15">
        <f>Reg[[#This Row],[OBEP7]]</f>
        <v>8984</v>
      </c>
      <c r="UH77" s="15">
        <f>Reg[[#This Row],[OBEP8]]</f>
        <v>9071</v>
      </c>
      <c r="UI77" s="15">
        <f>Reg[[#This Row],[OBEP9]]</f>
        <v>9198</v>
      </c>
      <c r="UJ77" s="15">
        <f>Reg[[#This Row],[OBEP10]]</f>
        <v>9353</v>
      </c>
      <c r="UK77" s="15">
        <f>Reg[[#This Row],[OBEP11]]</f>
        <v>9453</v>
      </c>
      <c r="UL77" s="15">
        <f>Reg[[#This Row],[OBEP12]]</f>
        <v>9479</v>
      </c>
      <c r="UM77" s="15">
        <f>Reg[[#This Row],[OBEP13]]</f>
        <v>9562</v>
      </c>
      <c r="UN77" s="15">
        <f>Reg[[#This Row],[OBEP14]]</f>
        <v>9682</v>
      </c>
      <c r="UO77" s="15">
        <f>Reg[[#This Row],[OBEP15]]</f>
        <v>9737</v>
      </c>
      <c r="UP77" s="15">
        <f>Reg[[#This Row],[OBEP16]]</f>
        <v>9802</v>
      </c>
      <c r="UQ77" s="15">
        <f>Reg[[#This Row],[OBEP17]]</f>
        <v>9850</v>
      </c>
      <c r="UR77" s="15">
        <f>Reg[[#This Row],[OBEP18]]</f>
        <v>9875</v>
      </c>
      <c r="US77" s="15">
        <f>Reg[[#This Row],[OBEP19]]</f>
        <v>9946</v>
      </c>
      <c r="UT77" s="15">
        <f>Reg[[#This Row],[OBEP20]]</f>
        <v>10044</v>
      </c>
      <c r="UU77" s="15">
        <f>Reg[[#This Row],[OBEP21]]</f>
        <v>10043</v>
      </c>
      <c r="UV77" s="15">
        <f>Reg[[#This Row],[OBEP22]]</f>
        <v>10142</v>
      </c>
      <c r="UW77" s="15">
        <f>Reg[[#This Row],[OBEP23]]</f>
        <v>10107</v>
      </c>
      <c r="UX77" s="15">
        <f>Reg[[#This Row],[OBEP24]]</f>
        <v>10112</v>
      </c>
      <c r="UY77" s="15">
        <f>Reg[[#This Row],[OBEP25]]</f>
        <v>10178</v>
      </c>
      <c r="UZ77" s="15">
        <f>Reg[[#This Row],[OBEP26]]</f>
        <v>10202</v>
      </c>
      <c r="VA77" s="15">
        <f>Reg[[#This Row],[OBEP27]]</f>
        <v>10126</v>
      </c>
      <c r="VB77" s="15">
        <f>Sug0.2[[#This Row],[OBEP2]]</f>
        <v>8361</v>
      </c>
      <c r="VC77" s="15">
        <f>Sug0.2[[#This Row],[OBEP3]]</f>
        <v>8383</v>
      </c>
      <c r="VD77" s="15">
        <f>Sug0.2[[#This Row],[OBEP4]]</f>
        <v>8521</v>
      </c>
      <c r="VE77" s="15">
        <f>Sug0.2[[#This Row],[OBEP5]]</f>
        <v>8601</v>
      </c>
      <c r="VF77" s="15">
        <f>Sug0.2[[#This Row],[OBEP6]]</f>
        <v>8690</v>
      </c>
      <c r="VG77" s="15">
        <f>Sug0.2[[#This Row],[OBEP7]]</f>
        <v>8774</v>
      </c>
      <c r="VH77" s="15">
        <f>Sug0.2[[#This Row],[OBEP8]]</f>
        <v>8828</v>
      </c>
      <c r="VI77" s="15">
        <f>Sug0.2[[#This Row],[OBEP9]]</f>
        <v>8934</v>
      </c>
      <c r="VJ77" s="15">
        <f>Sug0.2[[#This Row],[OBEP10]]</f>
        <v>9041</v>
      </c>
      <c r="VK77" s="15">
        <f>Sug0.2[[#This Row],[OBEP11]]</f>
        <v>9133</v>
      </c>
      <c r="VL77" s="15">
        <f>Sug0.2[[#This Row],[OBEP12]]</f>
        <v>9129</v>
      </c>
      <c r="VM77" s="15">
        <f>Sug0.2[[#This Row],[OBEP13]]</f>
        <v>9170</v>
      </c>
      <c r="VN77" s="15">
        <f>Sug0.2[[#This Row],[OBEP14]]</f>
        <v>9261</v>
      </c>
      <c r="VO77" s="15">
        <f>Sug0.2[[#This Row],[OBEP15]]</f>
        <v>9294</v>
      </c>
      <c r="VP77" s="15">
        <f>Sug0.2[[#This Row],[OBEP16]]</f>
        <v>9333</v>
      </c>
      <c r="VQ77" s="15">
        <f>Sug0.2[[#This Row],[OBEP17]]</f>
        <v>9360</v>
      </c>
      <c r="VR77" s="15">
        <f>Sug0.2[[#This Row],[OBEP18]]</f>
        <v>9380</v>
      </c>
      <c r="VS77" s="15">
        <f>Sug0.2[[#This Row],[OBEP19]]</f>
        <v>9455</v>
      </c>
      <c r="VT77" s="15">
        <f>Sug0.2[[#This Row],[OBEP20]]</f>
        <v>9545</v>
      </c>
      <c r="VU77" s="15">
        <f>Sug0.2[[#This Row],[OBEP21]]</f>
        <v>9518</v>
      </c>
      <c r="VV77" s="15">
        <f>Sug0.2[[#This Row],[OBEP22]]</f>
        <v>9588</v>
      </c>
      <c r="VW77" s="15">
        <f>Sug0.2[[#This Row],[OBEP23]]</f>
        <v>9556</v>
      </c>
      <c r="VX77" s="15">
        <f>Sug0.2[[#This Row],[OBEP24]]</f>
        <v>9576</v>
      </c>
      <c r="VY77" s="15">
        <f>Sug0.2[[#This Row],[OBEP25]]</f>
        <v>9641</v>
      </c>
      <c r="VZ77" s="15">
        <f>Sug0.2[[#This Row],[OBEP26]]</f>
        <v>9655</v>
      </c>
      <c r="WA77" s="15">
        <f>Sug0.2[[#This Row],[OBEP27]]</f>
        <v>9587</v>
      </c>
      <c r="WB77" s="15">
        <f>Sug0.5[[#This Row],[OBEP2]]</f>
        <v>8361</v>
      </c>
      <c r="WC77" s="15">
        <f>Sug0.5[[#This Row],[OBEP3]]</f>
        <v>8300</v>
      </c>
      <c r="WD77" s="15">
        <f>Sug0.5[[#This Row],[OBEP4]]</f>
        <v>8331</v>
      </c>
      <c r="WE77" s="15">
        <f>Sug0.5[[#This Row],[OBEP5]]</f>
        <v>8331</v>
      </c>
      <c r="WF77" s="15">
        <f>Sug0.5[[#This Row],[OBEP6]]</f>
        <v>8341</v>
      </c>
      <c r="WG77" s="15">
        <f>Sug0.5[[#This Row],[OBEP7]]</f>
        <v>8359</v>
      </c>
      <c r="WH77" s="15">
        <f>Sug0.5[[#This Row],[OBEP8]]</f>
        <v>8353</v>
      </c>
      <c r="WI77" s="15">
        <f>Sug0.5[[#This Row],[OBEP9]]</f>
        <v>8386</v>
      </c>
      <c r="WJ77" s="15">
        <f>Sug0.5[[#This Row],[OBEP10]]</f>
        <v>8429</v>
      </c>
      <c r="WK77" s="15">
        <f>Sug0.5[[#This Row],[OBEP11]]</f>
        <v>8461</v>
      </c>
      <c r="WL77" s="15">
        <f>Sug0.5[[#This Row],[OBEP12]]</f>
        <v>8435</v>
      </c>
      <c r="WM77" s="15">
        <f>Sug0.5[[#This Row],[OBEP13]]</f>
        <v>8413</v>
      </c>
      <c r="WN77" s="15">
        <f>Sug0.5[[#This Row],[OBEP14]]</f>
        <v>8447</v>
      </c>
      <c r="WO77" s="15">
        <f>Sug0.5[[#This Row],[OBEP15]]</f>
        <v>8429</v>
      </c>
      <c r="WP77" s="15">
        <f>Sug0.5[[#This Row],[OBEP16]]</f>
        <v>8421</v>
      </c>
      <c r="WQ77" s="15">
        <f>Sug0.5[[#This Row],[OBEP17]]</f>
        <v>8432</v>
      </c>
      <c r="WR77" s="15">
        <f>Sug0.5[[#This Row],[OBEP18]]</f>
        <v>8415</v>
      </c>
      <c r="WS77" s="15">
        <f>Sug0.5[[#This Row],[OBEP19]]</f>
        <v>8458</v>
      </c>
      <c r="WT77" s="15">
        <f>Sug0.5[[#This Row],[OBEP20]]</f>
        <v>8502</v>
      </c>
      <c r="WU77" s="15">
        <f>Sug0.5[[#This Row],[OBEP21]]</f>
        <v>8447</v>
      </c>
      <c r="WV77" s="15">
        <f>Sug0.5[[#This Row],[OBEP22]]</f>
        <v>8478</v>
      </c>
      <c r="WW77" s="15">
        <f>Sug0.5[[#This Row],[OBEP23]]</f>
        <v>8440</v>
      </c>
      <c r="WX77" s="15">
        <f>Sug0.5[[#This Row],[OBEP24]]</f>
        <v>8455</v>
      </c>
      <c r="WY77" s="15">
        <f>Sug0.5[[#This Row],[OBEP25]]</f>
        <v>8513</v>
      </c>
      <c r="WZ77" s="15">
        <f>Sug0.5[[#This Row],[OBEP26]]</f>
        <v>8520</v>
      </c>
      <c r="XA77" s="15">
        <f>Sug0.5[[#This Row],[OBEP27]]</f>
        <v>8443</v>
      </c>
    </row>
    <row r="78" spans="2:625" x14ac:dyDescent="0.25">
      <c r="B78" s="11">
        <f>Reg[[#This Row],[STEP2]]</f>
        <v>6252</v>
      </c>
      <c r="C78" s="11">
        <f>Reg[[#This Row],[STEP3]]</f>
        <v>6664</v>
      </c>
      <c r="D78" s="11">
        <f>Reg[[#This Row],[STEP4]]</f>
        <v>7010</v>
      </c>
      <c r="E78" s="11">
        <f>Reg[[#This Row],[STEP5]]</f>
        <v>7244</v>
      </c>
      <c r="F78" s="11">
        <f>Reg[[#This Row],[STEP6]]</f>
        <v>7485</v>
      </c>
      <c r="G78" s="11">
        <f>Reg[[#This Row],[STEP7]]</f>
        <v>7648</v>
      </c>
      <c r="H78" s="11">
        <f>Reg[[#This Row],[STEP8]]</f>
        <v>7824</v>
      </c>
      <c r="I78" s="11">
        <f>Reg[[#This Row],[STEP9]]</f>
        <v>7917</v>
      </c>
      <c r="J78" s="11">
        <f>Reg[[#This Row],[STEP10]]</f>
        <v>8061</v>
      </c>
      <c r="K78" s="11">
        <f>Reg[[#This Row],[STEP11]]</f>
        <v>8173</v>
      </c>
      <c r="L78" s="11">
        <f>Reg[[#This Row],[STEP12]]</f>
        <v>8266</v>
      </c>
      <c r="M78" s="11">
        <f>Reg[[#This Row],[STEP13]]</f>
        <v>8352</v>
      </c>
      <c r="N78" s="11">
        <f>Reg[[#This Row],[STEP14]]</f>
        <v>8467</v>
      </c>
      <c r="O78" s="11">
        <f>Reg[[#This Row],[STEP15]]</f>
        <v>8604</v>
      </c>
      <c r="P78" s="11">
        <f>Reg[[#This Row],[STEP16]]</f>
        <v>8647</v>
      </c>
      <c r="Q78" s="11">
        <f>Reg[[#This Row],[STEP17]]</f>
        <v>8725</v>
      </c>
      <c r="R78" s="11">
        <f>Reg[[#This Row],[STEP18]]</f>
        <v>8805</v>
      </c>
      <c r="S78" s="11">
        <f>Reg[[#This Row],[STEP19]]</f>
        <v>8927</v>
      </c>
      <c r="T78" s="11">
        <f>Reg[[#This Row],[STEP20]]</f>
        <v>9020</v>
      </c>
      <c r="U78" s="11">
        <f>Reg[[#This Row],[STEP21]]</f>
        <v>8986</v>
      </c>
      <c r="V78" s="11">
        <f>Reg[[#This Row],[STEP22]]</f>
        <v>9082</v>
      </c>
      <c r="W78" s="11">
        <f>Reg[[#This Row],[STEP23]]</f>
        <v>9132</v>
      </c>
      <c r="X78" s="11">
        <f>Reg[[#This Row],[STEP24]]</f>
        <v>9167</v>
      </c>
      <c r="Y78" s="11">
        <f>Reg[[#This Row],[STEP25]]</f>
        <v>9195</v>
      </c>
      <c r="Z78" s="11">
        <f>Reg[[#This Row],[STEP26]]</f>
        <v>9215</v>
      </c>
      <c r="AA78" s="11">
        <f>Reg[[#This Row],[STEP27]]</f>
        <v>9192</v>
      </c>
      <c r="AB78" s="11">
        <f>Sug0.2[[#This Row],[STEP2]]</f>
        <v>6252</v>
      </c>
      <c r="AC78" s="11">
        <f>Sug0.2[[#This Row],[STEP3]]</f>
        <v>6629</v>
      </c>
      <c r="AD78" s="11">
        <f>Sug0.2[[#This Row],[STEP4]]</f>
        <v>6963</v>
      </c>
      <c r="AE78" s="11">
        <f>Sug0.2[[#This Row],[STEP5]]</f>
        <v>7184</v>
      </c>
      <c r="AF78" s="11">
        <f>Sug0.2[[#This Row],[STEP6]]</f>
        <v>7408</v>
      </c>
      <c r="AG78" s="11">
        <f>Sug0.2[[#This Row],[STEP7]]</f>
        <v>7537</v>
      </c>
      <c r="AH78" s="11">
        <f>Sug0.2[[#This Row],[STEP8]]</f>
        <v>7693</v>
      </c>
      <c r="AI78" s="11">
        <f>Sug0.2[[#This Row],[STEP9]]</f>
        <v>7786</v>
      </c>
      <c r="AJ78" s="11">
        <f>Sug0.2[[#This Row],[STEP10]]</f>
        <v>7917</v>
      </c>
      <c r="AK78" s="11">
        <f>Sug0.2[[#This Row],[STEP11]]</f>
        <v>8023</v>
      </c>
      <c r="AL78" s="11">
        <f>Sug0.2[[#This Row],[STEP12]]</f>
        <v>8111</v>
      </c>
      <c r="AM78" s="11">
        <f>Sug0.2[[#This Row],[STEP13]]</f>
        <v>8202</v>
      </c>
      <c r="AN78" s="11">
        <f>Sug0.2[[#This Row],[STEP14]]</f>
        <v>8314</v>
      </c>
      <c r="AO78" s="11">
        <f>Sug0.2[[#This Row],[STEP15]]</f>
        <v>8441</v>
      </c>
      <c r="AP78" s="11">
        <f>Sug0.2[[#This Row],[STEP16]]</f>
        <v>8482</v>
      </c>
      <c r="AQ78" s="11">
        <f>Sug0.2[[#This Row],[STEP17]]</f>
        <v>8557</v>
      </c>
      <c r="AR78" s="11">
        <f>Sug0.2[[#This Row],[STEP18]]</f>
        <v>8626</v>
      </c>
      <c r="AS78" s="11">
        <f>Sug0.2[[#This Row],[STEP19]]</f>
        <v>8741</v>
      </c>
      <c r="AT78" s="11">
        <f>Sug0.2[[#This Row],[STEP20]]</f>
        <v>8838</v>
      </c>
      <c r="AU78" s="11">
        <f>Sug0.2[[#This Row],[STEP21]]</f>
        <v>8815</v>
      </c>
      <c r="AV78" s="11">
        <f>Sug0.2[[#This Row],[STEP22]]</f>
        <v>8919</v>
      </c>
      <c r="AW78" s="11">
        <f>Sug0.2[[#This Row],[STEP23]]</f>
        <v>8977</v>
      </c>
      <c r="AX78" s="11">
        <f>Sug0.2[[#This Row],[STEP24]]</f>
        <v>9028</v>
      </c>
      <c r="AY78" s="11">
        <f>Sug0.2[[#This Row],[STEP25]]</f>
        <v>9045</v>
      </c>
      <c r="AZ78" s="11">
        <f>Sug0.2[[#This Row],[STEP26]]</f>
        <v>9085</v>
      </c>
      <c r="BA78" s="11">
        <f>Sug0.2[[#This Row],[STEP27]]</f>
        <v>9084</v>
      </c>
      <c r="BB78" s="11">
        <f>Sug0.5[[#This Row],[STEP2]]</f>
        <v>6252</v>
      </c>
      <c r="BC78" s="11">
        <f>Sug0.5[[#This Row],[STEP3]]</f>
        <v>6543</v>
      </c>
      <c r="BD78" s="11">
        <f>Sug0.5[[#This Row],[STEP4]]</f>
        <v>6819</v>
      </c>
      <c r="BE78" s="11">
        <f>Sug0.5[[#This Row],[STEP5]]</f>
        <v>7006</v>
      </c>
      <c r="BF78" s="11">
        <f>Sug0.5[[#This Row],[STEP6]]</f>
        <v>7191</v>
      </c>
      <c r="BG78" s="11">
        <f>Sug0.5[[#This Row],[STEP7]]</f>
        <v>7279</v>
      </c>
      <c r="BH78" s="11">
        <f>Sug0.5[[#This Row],[STEP8]]</f>
        <v>7438</v>
      </c>
      <c r="BI78" s="11">
        <f>Sug0.5[[#This Row],[STEP9]]</f>
        <v>7543</v>
      </c>
      <c r="BJ78" s="11">
        <f>Sug0.5[[#This Row],[STEP10]]</f>
        <v>7662</v>
      </c>
      <c r="BK78" s="11">
        <f>Sug0.5[[#This Row],[STEP11]]</f>
        <v>7759</v>
      </c>
      <c r="BL78" s="11">
        <f>Sug0.5[[#This Row],[STEP12]]</f>
        <v>7829</v>
      </c>
      <c r="BM78" s="11">
        <f>Sug0.5[[#This Row],[STEP13]]</f>
        <v>7929</v>
      </c>
      <c r="BN78" s="11">
        <f>Sug0.5[[#This Row],[STEP14]]</f>
        <v>8047</v>
      </c>
      <c r="BO78" s="11">
        <f>Sug0.5[[#This Row],[STEP15]]</f>
        <v>8159</v>
      </c>
      <c r="BP78" s="11">
        <f>Sug0.5[[#This Row],[STEP16]]</f>
        <v>8205</v>
      </c>
      <c r="BQ78" s="11">
        <f>Sug0.5[[#This Row],[STEP17]]</f>
        <v>8278</v>
      </c>
      <c r="BR78" s="11">
        <f>Sug0.5[[#This Row],[STEP18]]</f>
        <v>8356</v>
      </c>
      <c r="BS78" s="11">
        <f>Sug0.5[[#This Row],[STEP19]]</f>
        <v>8451</v>
      </c>
      <c r="BT78" s="11">
        <f>Sug0.5[[#This Row],[STEP20]]</f>
        <v>8559</v>
      </c>
      <c r="BU78" s="11">
        <f>Sug0.5[[#This Row],[STEP21]]</f>
        <v>8546</v>
      </c>
      <c r="BV78" s="11">
        <f>Sug0.5[[#This Row],[STEP22]]</f>
        <v>8618</v>
      </c>
      <c r="BW78" s="11">
        <f>Sug0.5[[#This Row],[STEP23]]</f>
        <v>8672</v>
      </c>
      <c r="BX78" s="11">
        <f>Sug0.5[[#This Row],[STEP24]]</f>
        <v>8759</v>
      </c>
      <c r="BY78" s="11">
        <f>Sug0.5[[#This Row],[STEP25]]</f>
        <v>8795</v>
      </c>
      <c r="BZ78" s="11">
        <f>Sug0.5[[#This Row],[STEP26]]</f>
        <v>8866</v>
      </c>
      <c r="CA78" s="11">
        <f>Sug0.5[[#This Row],[STEP27]]</f>
        <v>8865</v>
      </c>
      <c r="CB78" s="11">
        <f>Reg[[#This Row],[NASP2]]</f>
        <v>735</v>
      </c>
      <c r="CC78" s="11">
        <f>Reg[[#This Row],[NASP3]]</f>
        <v>865</v>
      </c>
      <c r="CD78" s="11">
        <f>Reg[[#This Row],[NASP4]]</f>
        <v>999</v>
      </c>
      <c r="CE78" s="11">
        <f>Reg[[#This Row],[NASP5]]</f>
        <v>1178</v>
      </c>
      <c r="CF78" s="11">
        <f>Reg[[#This Row],[NASP6]]</f>
        <v>1335</v>
      </c>
      <c r="CG78" s="11">
        <f>Reg[[#This Row],[NASP7]]</f>
        <v>1496</v>
      </c>
      <c r="CH78" s="11">
        <f>Reg[[#This Row],[NASP8]]</f>
        <v>1668</v>
      </c>
      <c r="CI78" s="11">
        <f>Reg[[#This Row],[NASP9]]</f>
        <v>1870</v>
      </c>
      <c r="CJ78" s="11">
        <f>Reg[[#This Row],[NASP10]]</f>
        <v>2026</v>
      </c>
      <c r="CK78" s="11">
        <f>Reg[[#This Row],[NASP11]]</f>
        <v>2158</v>
      </c>
      <c r="CL78" s="11">
        <f>Reg[[#This Row],[NASP12]]</f>
        <v>2285</v>
      </c>
      <c r="CM78" s="11">
        <f>Reg[[#This Row],[NASP13]]</f>
        <v>2415</v>
      </c>
      <c r="CN78" s="11">
        <f>Reg[[#This Row],[NASP14]]</f>
        <v>2549</v>
      </c>
      <c r="CO78" s="11">
        <f>Reg[[#This Row],[NASP15]]</f>
        <v>2669</v>
      </c>
      <c r="CP78" s="11">
        <f>Reg[[#This Row],[NASP16]]</f>
        <v>2809</v>
      </c>
      <c r="CQ78" s="11">
        <f>Reg[[#This Row],[NASP17]]</f>
        <v>2904</v>
      </c>
      <c r="CR78" s="11">
        <f>Reg[[#This Row],[NASP18]]</f>
        <v>3011</v>
      </c>
      <c r="CS78" s="11">
        <f>Reg[[#This Row],[NASP19]]</f>
        <v>3086</v>
      </c>
      <c r="CT78" s="11">
        <f>Reg[[#This Row],[NASP20]]</f>
        <v>3131</v>
      </c>
      <c r="CU78" s="11">
        <f>Reg[[#This Row],[NASP21]]</f>
        <v>3254</v>
      </c>
      <c r="CV78" s="11">
        <f>Reg[[#This Row],[NASP22]]</f>
        <v>3324</v>
      </c>
      <c r="CW78" s="11">
        <f>Reg[[#This Row],[NASP23]]</f>
        <v>3419</v>
      </c>
      <c r="CX78" s="11">
        <f>Reg[[#This Row],[NASP24]]</f>
        <v>3504</v>
      </c>
      <c r="CY78" s="11">
        <f>Reg[[#This Row],[NASP25]]</f>
        <v>3562</v>
      </c>
      <c r="CZ78" s="11">
        <f>Reg[[#This Row],[NASP26]]</f>
        <v>3630</v>
      </c>
      <c r="DA78" s="11">
        <f>Reg[[#This Row],[NASP27]]</f>
        <v>3700</v>
      </c>
      <c r="DB78" s="11">
        <f>Sug0.2[[#This Row],[NASP2]]</f>
        <v>735</v>
      </c>
      <c r="DC78" s="11">
        <f>Sug0.2[[#This Row],[NASP3]]</f>
        <v>863</v>
      </c>
      <c r="DD78" s="11">
        <f>Sug0.2[[#This Row],[NASP4]]</f>
        <v>979</v>
      </c>
      <c r="DE78" s="11">
        <f>Sug0.2[[#This Row],[NASP5]]</f>
        <v>1144</v>
      </c>
      <c r="DF78" s="11">
        <f>Sug0.2[[#This Row],[NASP6]]</f>
        <v>1291</v>
      </c>
      <c r="DG78" s="11">
        <f>Sug0.2[[#This Row],[NASP7]]</f>
        <v>1447</v>
      </c>
      <c r="DH78" s="11">
        <f>Sug0.2[[#This Row],[NASP8]]</f>
        <v>1606</v>
      </c>
      <c r="DI78" s="11">
        <f>Sug0.2[[#This Row],[NASP9]]</f>
        <v>1794</v>
      </c>
      <c r="DJ78" s="11">
        <f>Sug0.2[[#This Row],[NASP10]]</f>
        <v>1939</v>
      </c>
      <c r="DK78" s="11">
        <f>Sug0.2[[#This Row],[NASP11]]</f>
        <v>2056</v>
      </c>
      <c r="DL78" s="11">
        <f>Sug0.2[[#This Row],[NASP12]]</f>
        <v>2172</v>
      </c>
      <c r="DM78" s="11">
        <f>Sug0.2[[#This Row],[NASP13]]</f>
        <v>2292</v>
      </c>
      <c r="DN78" s="11">
        <f>Sug0.2[[#This Row],[NASP14]]</f>
        <v>2420</v>
      </c>
      <c r="DO78" s="11">
        <f>Sug0.2[[#This Row],[NASP15]]</f>
        <v>2537</v>
      </c>
      <c r="DP78" s="11">
        <f>Sug0.2[[#This Row],[NASP16]]</f>
        <v>2674</v>
      </c>
      <c r="DQ78" s="11">
        <f>Sug0.2[[#This Row],[NASP17]]</f>
        <v>2757</v>
      </c>
      <c r="DR78" s="11">
        <f>Sug0.2[[#This Row],[NASP18]]</f>
        <v>2865</v>
      </c>
      <c r="DS78" s="11">
        <f>Sug0.2[[#This Row],[NASP19]]</f>
        <v>2938</v>
      </c>
      <c r="DT78" s="11">
        <f>Sug0.2[[#This Row],[NASP20]]</f>
        <v>2971</v>
      </c>
      <c r="DU78" s="11">
        <f>Sug0.2[[#This Row],[NASP21]]</f>
        <v>3074</v>
      </c>
      <c r="DV78" s="11">
        <f>Sug0.2[[#This Row],[NASP22]]</f>
        <v>3129</v>
      </c>
      <c r="DW78" s="11">
        <f>Sug0.2[[#This Row],[NASP23]]</f>
        <v>3210</v>
      </c>
      <c r="DX78" s="11">
        <f>Sug0.2[[#This Row],[NASP24]]</f>
        <v>3286</v>
      </c>
      <c r="DY78" s="11">
        <f>Sug0.2[[#This Row],[NASP25]]</f>
        <v>3354</v>
      </c>
      <c r="DZ78" s="11">
        <f>Sug0.2[[#This Row],[NASP26]]</f>
        <v>3412</v>
      </c>
      <c r="EA78" s="11">
        <f>Sug0.2[[#This Row],[NASP27]]</f>
        <v>3472</v>
      </c>
      <c r="EB78" s="15">
        <f>Sug0.5[[#This Row],[NASP2]]</f>
        <v>735</v>
      </c>
      <c r="EC78" s="15">
        <f>Sug0.5[[#This Row],[NASP3]]</f>
        <v>843</v>
      </c>
      <c r="ED78" s="15">
        <f>Sug0.5[[#This Row],[NASP4]]</f>
        <v>941</v>
      </c>
      <c r="EE78" s="15">
        <f>Sug0.5[[#This Row],[NASP5]]</f>
        <v>1072</v>
      </c>
      <c r="EF78" s="15">
        <f>Sug0.5[[#This Row],[NASP6]]</f>
        <v>1187</v>
      </c>
      <c r="EG78" s="15">
        <f>Sug0.5[[#This Row],[NASP7]]</f>
        <v>1318</v>
      </c>
      <c r="EH78" s="15">
        <f>Sug0.5[[#This Row],[NASP8]]</f>
        <v>1438</v>
      </c>
      <c r="EI78" s="15">
        <f>Sug0.5[[#This Row],[NASP9]]</f>
        <v>1590</v>
      </c>
      <c r="EJ78" s="15">
        <f>Sug0.5[[#This Row],[NASP10]]</f>
        <v>1717</v>
      </c>
      <c r="EK78" s="15">
        <f>Sug0.5[[#This Row],[NASP11]]</f>
        <v>1818</v>
      </c>
      <c r="EL78" s="15">
        <f>Sug0.5[[#This Row],[NASP12]]</f>
        <v>1914</v>
      </c>
      <c r="EM78" s="15">
        <f>Sug0.5[[#This Row],[NASP13]]</f>
        <v>2001</v>
      </c>
      <c r="EN78" s="15">
        <f>Sug0.5[[#This Row],[NASP14]]</f>
        <v>2095</v>
      </c>
      <c r="EO78" s="15">
        <f>Sug0.5[[#This Row],[NASP15]]</f>
        <v>2191</v>
      </c>
      <c r="EP78" s="15">
        <f>Sug0.5[[#This Row],[NASP16]]</f>
        <v>2294</v>
      </c>
      <c r="EQ78" s="15">
        <f>Sug0.5[[#This Row],[NASP17]]</f>
        <v>2360</v>
      </c>
      <c r="ER78" s="15">
        <f>Sug0.5[[#This Row],[NASP18]]</f>
        <v>2456</v>
      </c>
      <c r="ES78" s="15">
        <f>Sug0.5[[#This Row],[NASP19]]</f>
        <v>2524</v>
      </c>
      <c r="ET78" s="15">
        <f>Sug0.5[[#This Row],[NASP20]]</f>
        <v>2546</v>
      </c>
      <c r="EU78" s="15">
        <f>Sug0.5[[#This Row],[NASP21]]</f>
        <v>2635</v>
      </c>
      <c r="EV78" s="15">
        <f>Sug0.5[[#This Row],[NASP22]]</f>
        <v>2681</v>
      </c>
      <c r="EW78" s="15">
        <f>Sug0.5[[#This Row],[NASP23]]</f>
        <v>2754</v>
      </c>
      <c r="EX78" s="15">
        <f>Sug0.5[[#This Row],[NASP24]]</f>
        <v>2781</v>
      </c>
      <c r="EY78" s="15">
        <f>Sug0.5[[#This Row],[NASP25]]</f>
        <v>2838</v>
      </c>
      <c r="EZ78" s="15">
        <f>Sug0.5[[#This Row],[NASP26]]</f>
        <v>2864</v>
      </c>
      <c r="FA78" s="15">
        <f>Sug0.5[[#This Row],[NASP27]]</f>
        <v>2917</v>
      </c>
      <c r="FB78" s="15">
        <f>Reg[[#This Row],[CIRP2]]</f>
        <v>75</v>
      </c>
      <c r="FC78" s="15">
        <f>Reg[[#This Row],[CIRP3]]</f>
        <v>84</v>
      </c>
      <c r="FD78" s="15">
        <f>Reg[[#This Row],[CIRP4]]</f>
        <v>91</v>
      </c>
      <c r="FE78" s="15">
        <f>Reg[[#This Row],[CIRP5]]</f>
        <v>93</v>
      </c>
      <c r="FF78" s="15">
        <f>Reg[[#This Row],[CIRP6]]</f>
        <v>104</v>
      </c>
      <c r="FG78" s="15">
        <f>Reg[[#This Row],[CIRP7]]</f>
        <v>117</v>
      </c>
      <c r="FH78" s="15">
        <f>Reg[[#This Row],[CIRP8]]</f>
        <v>131</v>
      </c>
      <c r="FI78" s="15">
        <f>Reg[[#This Row],[CIRP9]]</f>
        <v>148</v>
      </c>
      <c r="FJ78" s="15">
        <f>Reg[[#This Row],[CIRP10]]</f>
        <v>167</v>
      </c>
      <c r="FK78" s="15">
        <f>Reg[[#This Row],[CIRP11]]</f>
        <v>174</v>
      </c>
      <c r="FL78" s="15">
        <f>Reg[[#This Row],[CIRP12]]</f>
        <v>198</v>
      </c>
      <c r="FM78" s="15">
        <f>Reg[[#This Row],[CIRP13]]</f>
        <v>210</v>
      </c>
      <c r="FN78" s="15">
        <f>Reg[[#This Row],[CIRP14]]</f>
        <v>225</v>
      </c>
      <c r="FO78" s="15">
        <f>Reg[[#This Row],[CIRP15]]</f>
        <v>253</v>
      </c>
      <c r="FP78" s="15">
        <f>Reg[[#This Row],[CIRP16]]</f>
        <v>274</v>
      </c>
      <c r="FQ78" s="15">
        <f>Reg[[#This Row],[CIRP17]]</f>
        <v>293</v>
      </c>
      <c r="FR78" s="15">
        <f>Reg[[#This Row],[CIRP18]]</f>
        <v>301</v>
      </c>
      <c r="FS78" s="15">
        <f>Reg[[#This Row],[CIRP19]]</f>
        <v>318</v>
      </c>
      <c r="FT78" s="15">
        <f>Reg[[#This Row],[CIRP20]]</f>
        <v>352</v>
      </c>
      <c r="FU78" s="15">
        <f>Reg[[#This Row],[CIRP21]]</f>
        <v>375</v>
      </c>
      <c r="FV78" s="15">
        <f>Reg[[#This Row],[CIRP22]]</f>
        <v>397</v>
      </c>
      <c r="FW78" s="15">
        <f>Reg[[#This Row],[CIRP23]]</f>
        <v>404</v>
      </c>
      <c r="FX78" s="15">
        <f>Reg[[#This Row],[CIRP24]]</f>
        <v>414</v>
      </c>
      <c r="FY78" s="15">
        <f>Reg[[#This Row],[CIRP25]]</f>
        <v>414</v>
      </c>
      <c r="FZ78" s="15">
        <f>Reg[[#This Row],[CIRP26]]</f>
        <v>435</v>
      </c>
      <c r="GA78" s="15">
        <f>Reg[[#This Row],[CIRP27]]</f>
        <v>453</v>
      </c>
      <c r="GB78" s="15">
        <f>Sug0.2[[#This Row],[CIRP2]]</f>
        <v>75</v>
      </c>
      <c r="GC78" s="15">
        <f>Sug0.2[[#This Row],[CIRP3]]</f>
        <v>82</v>
      </c>
      <c r="GD78" s="15">
        <f>Sug0.2[[#This Row],[CIRP4]]</f>
        <v>86</v>
      </c>
      <c r="GE78" s="15">
        <f>Sug0.2[[#This Row],[CIRP5]]</f>
        <v>85</v>
      </c>
      <c r="GF78" s="15">
        <f>Sug0.2[[#This Row],[CIRP6]]</f>
        <v>95</v>
      </c>
      <c r="GG78" s="15">
        <f>Sug0.2[[#This Row],[CIRP7]]</f>
        <v>103</v>
      </c>
      <c r="GH78" s="15">
        <f>Sug0.2[[#This Row],[CIRP8]]</f>
        <v>115</v>
      </c>
      <c r="GI78" s="15">
        <f>Sug0.2[[#This Row],[CIRP9]]</f>
        <v>130</v>
      </c>
      <c r="GJ78" s="15">
        <f>Sug0.2[[#This Row],[CIRP10]]</f>
        <v>148</v>
      </c>
      <c r="GK78" s="15">
        <f>Sug0.2[[#This Row],[CIRP11]]</f>
        <v>157</v>
      </c>
      <c r="GL78" s="15">
        <f>Sug0.2[[#This Row],[CIRP12]]</f>
        <v>179</v>
      </c>
      <c r="GM78" s="15">
        <f>Sug0.2[[#This Row],[CIRP13]]</f>
        <v>185</v>
      </c>
      <c r="GN78" s="15">
        <f>Sug0.2[[#This Row],[CIRP14]]</f>
        <v>195</v>
      </c>
      <c r="GO78" s="15">
        <f>Sug0.2[[#This Row],[CIRP15]]</f>
        <v>215</v>
      </c>
      <c r="GP78" s="15">
        <f>Sug0.2[[#This Row],[CIRP16]]</f>
        <v>231</v>
      </c>
      <c r="GQ78" s="15">
        <f>Sug0.2[[#This Row],[CIRP17]]</f>
        <v>250</v>
      </c>
      <c r="GR78" s="15">
        <f>Sug0.2[[#This Row],[CIRP18]]</f>
        <v>258</v>
      </c>
      <c r="GS78" s="15">
        <f>Sug0.2[[#This Row],[CIRP19]]</f>
        <v>278</v>
      </c>
      <c r="GT78" s="15">
        <f>Sug0.2[[#This Row],[CIRP20]]</f>
        <v>308</v>
      </c>
      <c r="GU78" s="15">
        <f>Sug0.2[[#This Row],[CIRP21]]</f>
        <v>330</v>
      </c>
      <c r="GV78" s="15">
        <f>Sug0.2[[#This Row],[CIRP22]]</f>
        <v>352</v>
      </c>
      <c r="GW78" s="15">
        <f>Sug0.2[[#This Row],[CIRP23]]</f>
        <v>360</v>
      </c>
      <c r="GX78" s="15">
        <f>Sug0.2[[#This Row],[CIRP24]]</f>
        <v>372</v>
      </c>
      <c r="GY78" s="15">
        <f>Sug0.2[[#This Row],[CIRP25]]</f>
        <v>370</v>
      </c>
      <c r="GZ78" s="15">
        <f>Sug0.2[[#This Row],[CIRP26]]</f>
        <v>392</v>
      </c>
      <c r="HA78" s="15">
        <f>Sug0.2[[#This Row],[CIRP27]]</f>
        <v>408</v>
      </c>
      <c r="HB78" s="15">
        <f>Sug0.5[[#This Row],[CIRP2]]</f>
        <v>75</v>
      </c>
      <c r="HC78" s="15">
        <f>Sug0.5[[#This Row],[CIRP3]]</f>
        <v>82</v>
      </c>
      <c r="HD78" s="15">
        <f>Sug0.5[[#This Row],[CIRP4]]</f>
        <v>85</v>
      </c>
      <c r="HE78" s="15">
        <f>Sug0.5[[#This Row],[CIRP5]]</f>
        <v>81</v>
      </c>
      <c r="HF78" s="15">
        <f>Sug0.5[[#This Row],[CIRP6]]</f>
        <v>89</v>
      </c>
      <c r="HG78" s="15">
        <f>Sug0.5[[#This Row],[CIRP7]]</f>
        <v>92</v>
      </c>
      <c r="HH78" s="15">
        <f>Sug0.5[[#This Row],[CIRP8]]</f>
        <v>100</v>
      </c>
      <c r="HI78" s="15">
        <f>Sug0.5[[#This Row],[CIRP9]]</f>
        <v>114</v>
      </c>
      <c r="HJ78" s="15">
        <f>Sug0.5[[#This Row],[CIRP10]]</f>
        <v>123</v>
      </c>
      <c r="HK78" s="15">
        <f>Sug0.5[[#This Row],[CIRP11]]</f>
        <v>130</v>
      </c>
      <c r="HL78" s="15">
        <f>Sug0.5[[#This Row],[CIRP12]]</f>
        <v>145</v>
      </c>
      <c r="HM78" s="15">
        <f>Sug0.5[[#This Row],[CIRP13]]</f>
        <v>153</v>
      </c>
      <c r="HN78" s="15">
        <f>Sug0.5[[#This Row],[CIRP14]]</f>
        <v>156</v>
      </c>
      <c r="HO78" s="15">
        <f>Sug0.5[[#This Row],[CIRP15]]</f>
        <v>169</v>
      </c>
      <c r="HP78" s="15">
        <f>Sug0.5[[#This Row],[CIRP16]]</f>
        <v>186</v>
      </c>
      <c r="HQ78" s="15">
        <f>Sug0.5[[#This Row],[CIRP17]]</f>
        <v>200</v>
      </c>
      <c r="HR78" s="15">
        <f>Sug0.5[[#This Row],[CIRP18]]</f>
        <v>202</v>
      </c>
      <c r="HS78" s="15">
        <f>Sug0.5[[#This Row],[CIRP19]]</f>
        <v>211</v>
      </c>
      <c r="HT78" s="15">
        <f>Sug0.5[[#This Row],[CIRP20]]</f>
        <v>232</v>
      </c>
      <c r="HU78" s="15">
        <f>Sug0.5[[#This Row],[CIRP21]]</f>
        <v>248</v>
      </c>
      <c r="HV78" s="15">
        <f>Sug0.5[[#This Row],[CIRP22]]</f>
        <v>267</v>
      </c>
      <c r="HW78" s="15">
        <f>Sug0.5[[#This Row],[CIRP23]]</f>
        <v>272</v>
      </c>
      <c r="HX78" s="15">
        <f>Sug0.5[[#This Row],[CIRP24]]</f>
        <v>285</v>
      </c>
      <c r="HY78" s="15">
        <f>Sug0.5[[#This Row],[CIRP25]]</f>
        <v>284</v>
      </c>
      <c r="HZ78" s="15">
        <f>Sug0.5[[#This Row],[CIRP26]]</f>
        <v>301</v>
      </c>
      <c r="IA78" s="15">
        <f>Sug0.5[[#This Row],[CIRP27]]</f>
        <v>311</v>
      </c>
      <c r="IB78" s="15">
        <f>Reg[[#This Row],[HCCP2]]</f>
        <v>6</v>
      </c>
      <c r="IC78" s="15">
        <f>Reg[[#This Row],[HCCP3]]</f>
        <v>6</v>
      </c>
      <c r="ID78" s="15">
        <f>Reg[[#This Row],[HCCP4]]</f>
        <v>8</v>
      </c>
      <c r="IE78" s="15">
        <f>Reg[[#This Row],[HCCP5]]</f>
        <v>7</v>
      </c>
      <c r="IF78" s="15">
        <f>Reg[[#This Row],[HCCP6]]</f>
        <v>6</v>
      </c>
      <c r="IG78" s="15">
        <f>Reg[[#This Row],[HCCP7]]</f>
        <v>5</v>
      </c>
      <c r="IH78" s="15">
        <f>Reg[[#This Row],[HCCP8]]</f>
        <v>3</v>
      </c>
      <c r="II78" s="15">
        <f>Reg[[#This Row],[HCCP9]]</f>
        <v>3</v>
      </c>
      <c r="IJ78" s="15">
        <f>Reg[[#This Row],[HCCP10]]</f>
        <v>4</v>
      </c>
      <c r="IK78" s="15">
        <f>Reg[[#This Row],[HCCP11]]</f>
        <v>13</v>
      </c>
      <c r="IL78" s="15">
        <f>Reg[[#This Row],[HCCP12]]</f>
        <v>16</v>
      </c>
      <c r="IM78" s="15">
        <f>Reg[[#This Row],[HCCP13]]</f>
        <v>10</v>
      </c>
      <c r="IN78" s="15">
        <f>Reg[[#This Row],[HCCP14]]</f>
        <v>11</v>
      </c>
      <c r="IO78" s="15">
        <f>Reg[[#This Row],[HCCP15]]</f>
        <v>10</v>
      </c>
      <c r="IP78" s="15">
        <f>Reg[[#This Row],[HCCP16]]</f>
        <v>13</v>
      </c>
      <c r="IQ78" s="15">
        <f>Reg[[#This Row],[HCCP17]]</f>
        <v>11</v>
      </c>
      <c r="IR78" s="15">
        <f>Reg[[#This Row],[HCCP18]]</f>
        <v>17</v>
      </c>
      <c r="IS78" s="15">
        <f>Reg[[#This Row],[HCCP19]]</f>
        <v>18</v>
      </c>
      <c r="IT78" s="15">
        <f>Reg[[#This Row],[HCCP20]]</f>
        <v>20</v>
      </c>
      <c r="IU78" s="15">
        <f>Reg[[#This Row],[HCCP21]]</f>
        <v>16</v>
      </c>
      <c r="IV78" s="15">
        <f>Reg[[#This Row],[HCCP22]]</f>
        <v>13</v>
      </c>
      <c r="IW78" s="15">
        <f>Reg[[#This Row],[HCCP23]]</f>
        <v>19</v>
      </c>
      <c r="IX78" s="15">
        <f>Reg[[#This Row],[HCCP24]]</f>
        <v>12</v>
      </c>
      <c r="IY78" s="15">
        <f>Reg[[#This Row],[HCCP25]]</f>
        <v>16</v>
      </c>
      <c r="IZ78" s="15">
        <f>Reg[[#This Row],[HCCP26]]</f>
        <v>20</v>
      </c>
      <c r="JA78" s="15">
        <f>Reg[[#This Row],[HCCP27]]</f>
        <v>18</v>
      </c>
      <c r="JB78" s="15">
        <f>Sug0.2[[#This Row],[HCCP2]]</f>
        <v>6</v>
      </c>
      <c r="JC78" s="15">
        <f>Sug0.2[[#This Row],[HCCP3]]</f>
        <v>6</v>
      </c>
      <c r="JD78" s="15">
        <f>Sug0.2[[#This Row],[HCCP4]]</f>
        <v>8</v>
      </c>
      <c r="JE78" s="15">
        <f>Sug0.2[[#This Row],[HCCP5]]</f>
        <v>7</v>
      </c>
      <c r="JF78" s="15">
        <f>Sug0.2[[#This Row],[HCCP6]]</f>
        <v>6</v>
      </c>
      <c r="JG78" s="15">
        <f>Sug0.2[[#This Row],[HCCP7]]</f>
        <v>5</v>
      </c>
      <c r="JH78" s="15">
        <f>Sug0.2[[#This Row],[HCCP8]]</f>
        <v>3</v>
      </c>
      <c r="JI78" s="15">
        <f>Sug0.2[[#This Row],[HCCP9]]</f>
        <v>3</v>
      </c>
      <c r="JJ78" s="15">
        <f>Sug0.2[[#This Row],[HCCP10]]</f>
        <v>4</v>
      </c>
      <c r="JK78" s="15">
        <f>Sug0.2[[#This Row],[HCCP11]]</f>
        <v>13</v>
      </c>
      <c r="JL78" s="15">
        <f>Sug0.2[[#This Row],[HCCP12]]</f>
        <v>16</v>
      </c>
      <c r="JM78" s="15">
        <f>Sug0.2[[#This Row],[HCCP13]]</f>
        <v>9</v>
      </c>
      <c r="JN78" s="15">
        <f>Sug0.2[[#This Row],[HCCP14]]</f>
        <v>8</v>
      </c>
      <c r="JO78" s="15">
        <f>Sug0.2[[#This Row],[HCCP15]]</f>
        <v>9</v>
      </c>
      <c r="JP78" s="15">
        <f>Sug0.2[[#This Row],[HCCP16]]</f>
        <v>12</v>
      </c>
      <c r="JQ78" s="15">
        <f>Sug0.2[[#This Row],[HCCP17]]</f>
        <v>9</v>
      </c>
      <c r="JR78" s="15">
        <f>Sug0.2[[#This Row],[HCCP18]]</f>
        <v>16</v>
      </c>
      <c r="JS78" s="15">
        <f>Sug0.2[[#This Row],[HCCP19]]</f>
        <v>15</v>
      </c>
      <c r="JT78" s="15">
        <f>Sug0.2[[#This Row],[HCCP20]]</f>
        <v>20</v>
      </c>
      <c r="JU78" s="15">
        <f>Sug0.2[[#This Row],[HCCP21]]</f>
        <v>14</v>
      </c>
      <c r="JV78" s="15">
        <f>Sug0.2[[#This Row],[HCCP22]]</f>
        <v>10</v>
      </c>
      <c r="JW78" s="15">
        <f>Sug0.2[[#This Row],[HCCP23]]</f>
        <v>17</v>
      </c>
      <c r="JX78" s="15">
        <f>Sug0.2[[#This Row],[HCCP24]]</f>
        <v>12</v>
      </c>
      <c r="JY78" s="15">
        <f>Sug0.2[[#This Row],[HCCP25]]</f>
        <v>16</v>
      </c>
      <c r="JZ78" s="15">
        <f>Sug0.2[[#This Row],[HCCP26]]</f>
        <v>18</v>
      </c>
      <c r="KA78" s="15">
        <f>Sug0.2[[#This Row],[HCCP27]]</f>
        <v>16</v>
      </c>
      <c r="KB78" s="15">
        <f>Sug0.5[[#This Row],[HCCP2]]</f>
        <v>6</v>
      </c>
      <c r="KC78" s="15">
        <f>Sug0.5[[#This Row],[HCCP3]]</f>
        <v>6</v>
      </c>
      <c r="KD78" s="15">
        <f>Sug0.5[[#This Row],[HCCP4]]</f>
        <v>8</v>
      </c>
      <c r="KE78" s="15">
        <f>Sug0.5[[#This Row],[HCCP5]]</f>
        <v>7</v>
      </c>
      <c r="KF78" s="15">
        <f>Sug0.5[[#This Row],[HCCP6]]</f>
        <v>6</v>
      </c>
      <c r="KG78" s="15">
        <f>Sug0.5[[#This Row],[HCCP7]]</f>
        <v>5</v>
      </c>
      <c r="KH78" s="15">
        <f>Sug0.5[[#This Row],[HCCP8]]</f>
        <v>3</v>
      </c>
      <c r="KI78" s="15">
        <f>Sug0.5[[#This Row],[HCCP9]]</f>
        <v>3</v>
      </c>
      <c r="KJ78" s="15">
        <f>Sug0.5[[#This Row],[HCCP10]]</f>
        <v>4</v>
      </c>
      <c r="KK78" s="15">
        <f>Sug0.5[[#This Row],[HCCP11]]</f>
        <v>11</v>
      </c>
      <c r="KL78" s="15">
        <f>Sug0.5[[#This Row],[HCCP12]]</f>
        <v>13</v>
      </c>
      <c r="KM78" s="15">
        <f>Sug0.5[[#This Row],[HCCP13]]</f>
        <v>7</v>
      </c>
      <c r="KN78" s="15">
        <f>Sug0.5[[#This Row],[HCCP14]]</f>
        <v>7</v>
      </c>
      <c r="KO78" s="15">
        <f>Sug0.5[[#This Row],[HCCP15]]</f>
        <v>7</v>
      </c>
      <c r="KP78" s="15">
        <f>Sug0.5[[#This Row],[HCCP16]]</f>
        <v>11</v>
      </c>
      <c r="KQ78" s="15">
        <f>Sug0.5[[#This Row],[HCCP17]]</f>
        <v>9</v>
      </c>
      <c r="KR78" s="15">
        <f>Sug0.5[[#This Row],[HCCP18]]</f>
        <v>11</v>
      </c>
      <c r="KS78" s="15">
        <f>Sug0.5[[#This Row],[HCCP19]]</f>
        <v>10</v>
      </c>
      <c r="KT78" s="15">
        <f>Sug0.5[[#This Row],[HCCP20]]</f>
        <v>14</v>
      </c>
      <c r="KU78" s="15">
        <f>Sug0.5[[#This Row],[HCCP21]]</f>
        <v>10</v>
      </c>
      <c r="KV78" s="15">
        <f>Sug0.5[[#This Row],[HCCP22]]</f>
        <v>7</v>
      </c>
      <c r="KW78" s="15">
        <f>Sug0.5[[#This Row],[HCCP23]]</f>
        <v>12</v>
      </c>
      <c r="KX78" s="15">
        <f>Sug0.5[[#This Row],[HCCP24]]</f>
        <v>8</v>
      </c>
      <c r="KY78" s="15">
        <f>Sug0.5[[#This Row],[HCCP25]]</f>
        <v>12</v>
      </c>
      <c r="KZ78" s="15">
        <f>Sug0.5[[#This Row],[HCCP26]]</f>
        <v>17</v>
      </c>
      <c r="LA78" s="15">
        <f>Sug0.5[[#This Row],[HCCP27]]</f>
        <v>14</v>
      </c>
      <c r="LB78" s="15">
        <f>Reg[[#This Row],[CHDP2]]</f>
        <v>1430</v>
      </c>
      <c r="LC78" s="15">
        <f>Reg[[#This Row],[CHDP3]]</f>
        <v>1453</v>
      </c>
      <c r="LD78" s="15">
        <f>Reg[[#This Row],[CHDP4]]</f>
        <v>1478</v>
      </c>
      <c r="LE78" s="15">
        <f>Reg[[#This Row],[CHDP5]]</f>
        <v>1490</v>
      </c>
      <c r="LF78" s="15">
        <f>Reg[[#This Row],[CHDP6]]</f>
        <v>1528</v>
      </c>
      <c r="LG78" s="15">
        <f>Reg[[#This Row],[CHDP7]]</f>
        <v>1582</v>
      </c>
      <c r="LH78" s="15">
        <f>Reg[[#This Row],[CHDP8]]</f>
        <v>1621</v>
      </c>
      <c r="LI78" s="15">
        <f>Reg[[#This Row],[CHDP9]]</f>
        <v>1665</v>
      </c>
      <c r="LJ78" s="15">
        <f>Reg[[#This Row],[CHDP10]]</f>
        <v>1715</v>
      </c>
      <c r="LK78" s="15">
        <f>Reg[[#This Row],[CHDP11]]</f>
        <v>1757</v>
      </c>
      <c r="LL78" s="15">
        <f>Reg[[#This Row],[CHDP12]]</f>
        <v>1818</v>
      </c>
      <c r="LM78" s="15">
        <f>Reg[[#This Row],[CHDP13]]</f>
        <v>1863</v>
      </c>
      <c r="LN78" s="15">
        <f>Reg[[#This Row],[CHDP14]]</f>
        <v>1908</v>
      </c>
      <c r="LO78" s="15">
        <f>Reg[[#This Row],[CHDP15]]</f>
        <v>1973</v>
      </c>
      <c r="LP78" s="15">
        <f>Reg[[#This Row],[CHDP16]]</f>
        <v>2013</v>
      </c>
      <c r="LQ78" s="15">
        <f>Reg[[#This Row],[CHDP17]]</f>
        <v>2061</v>
      </c>
      <c r="LR78" s="15">
        <f>Reg[[#This Row],[CHDP18]]</f>
        <v>2113</v>
      </c>
      <c r="LS78" s="15">
        <f>Reg[[#This Row],[CHDP19]]</f>
        <v>2117</v>
      </c>
      <c r="LT78" s="15">
        <f>Reg[[#This Row],[CHDP20]]</f>
        <v>2170</v>
      </c>
      <c r="LU78" s="15">
        <f>Reg[[#This Row],[CHDP21]]</f>
        <v>2175</v>
      </c>
      <c r="LV78" s="15">
        <f>Reg[[#This Row],[CHDP22]]</f>
        <v>2215</v>
      </c>
      <c r="LW78" s="15">
        <f>Reg[[#This Row],[CHDP23]]</f>
        <v>2245</v>
      </c>
      <c r="LX78" s="15">
        <f>Reg[[#This Row],[CHDP24]]</f>
        <v>2294</v>
      </c>
      <c r="LY78" s="15">
        <f>Reg[[#This Row],[CHDP25]]</f>
        <v>2354</v>
      </c>
      <c r="LZ78" s="15">
        <f>Reg[[#This Row],[CHDP26]]</f>
        <v>2404</v>
      </c>
      <c r="MA78" s="15">
        <f>Reg[[#This Row],[CHDP27]]</f>
        <v>2459</v>
      </c>
      <c r="MB78" s="15">
        <f>Sug0.2[[#This Row],[CHDP2]]</f>
        <v>1430</v>
      </c>
      <c r="MC78" s="15">
        <f>Sug0.2[[#This Row],[CHDP3]]</f>
        <v>1453</v>
      </c>
      <c r="MD78" s="15">
        <f>Sug0.2[[#This Row],[CHDP4]]</f>
        <v>1478</v>
      </c>
      <c r="ME78" s="15">
        <f>Sug0.2[[#This Row],[CHDP5]]</f>
        <v>1490</v>
      </c>
      <c r="MF78" s="15">
        <f>Sug0.2[[#This Row],[CHDP6]]</f>
        <v>1526</v>
      </c>
      <c r="MG78" s="15">
        <f>Sug0.2[[#This Row],[CHDP7]]</f>
        <v>1578</v>
      </c>
      <c r="MH78" s="15">
        <f>Sug0.2[[#This Row],[CHDP8]]</f>
        <v>1615</v>
      </c>
      <c r="MI78" s="15">
        <f>Sug0.2[[#This Row],[CHDP9]]</f>
        <v>1661</v>
      </c>
      <c r="MJ78" s="15">
        <f>Sug0.2[[#This Row],[CHDP10]]</f>
        <v>1709</v>
      </c>
      <c r="MK78" s="15">
        <f>Sug0.2[[#This Row],[CHDP11]]</f>
        <v>1750</v>
      </c>
      <c r="ML78" s="15">
        <f>Sug0.2[[#This Row],[CHDP12]]</f>
        <v>1810</v>
      </c>
      <c r="MM78" s="15">
        <f>Sug0.2[[#This Row],[CHDP13]]</f>
        <v>1850</v>
      </c>
      <c r="MN78" s="15">
        <f>Sug0.2[[#This Row],[CHDP14]]</f>
        <v>1891</v>
      </c>
      <c r="MO78" s="15">
        <f>Sug0.2[[#This Row],[CHDP15]]</f>
        <v>1956</v>
      </c>
      <c r="MP78" s="15">
        <f>Sug0.2[[#This Row],[CHDP16]]</f>
        <v>1997</v>
      </c>
      <c r="MQ78" s="15">
        <f>Sug0.2[[#This Row],[CHDP17]]</f>
        <v>2043</v>
      </c>
      <c r="MR78" s="15">
        <f>Sug0.2[[#This Row],[CHDP18]]</f>
        <v>2094</v>
      </c>
      <c r="MS78" s="15">
        <f>Sug0.2[[#This Row],[CHDP19]]</f>
        <v>2100</v>
      </c>
      <c r="MT78" s="15">
        <f>Sug0.2[[#This Row],[CHDP20]]</f>
        <v>2153</v>
      </c>
      <c r="MU78" s="15">
        <f>Sug0.2[[#This Row],[CHDP21]]</f>
        <v>2156</v>
      </c>
      <c r="MV78" s="15">
        <f>Sug0.2[[#This Row],[CHDP22]]</f>
        <v>2192</v>
      </c>
      <c r="MW78" s="15">
        <f>Sug0.2[[#This Row],[CHDP23]]</f>
        <v>2218</v>
      </c>
      <c r="MX78" s="15">
        <f>Sug0.2[[#This Row],[CHDP24]]</f>
        <v>2265</v>
      </c>
      <c r="MY78" s="15">
        <f>Sug0.2[[#This Row],[CHDP25]]</f>
        <v>2327</v>
      </c>
      <c r="MZ78" s="15">
        <f>Sug0.2[[#This Row],[CHDP26]]</f>
        <v>2374</v>
      </c>
      <c r="NA78" s="15">
        <f>Sug0.2[[#This Row],[CHDP27]]</f>
        <v>2428</v>
      </c>
      <c r="NB78" s="15">
        <f>Sug0.5[[#This Row],[CHDP2]]</f>
        <v>1430</v>
      </c>
      <c r="NC78" s="15">
        <f>Sug0.5[[#This Row],[CHDP3]]</f>
        <v>1453</v>
      </c>
      <c r="ND78" s="15">
        <f>Sug0.5[[#This Row],[CHDP4]]</f>
        <v>1479</v>
      </c>
      <c r="NE78" s="15">
        <f>Sug0.5[[#This Row],[CHDP5]]</f>
        <v>1489</v>
      </c>
      <c r="NF78" s="15">
        <f>Sug0.5[[#This Row],[CHDP6]]</f>
        <v>1523</v>
      </c>
      <c r="NG78" s="15">
        <f>Sug0.5[[#This Row],[CHDP7]]</f>
        <v>1572</v>
      </c>
      <c r="NH78" s="15">
        <f>Sug0.5[[#This Row],[CHDP8]]</f>
        <v>1607</v>
      </c>
      <c r="NI78" s="15">
        <f>Sug0.5[[#This Row],[CHDP9]]</f>
        <v>1650</v>
      </c>
      <c r="NJ78" s="15">
        <f>Sug0.5[[#This Row],[CHDP10]]</f>
        <v>1697</v>
      </c>
      <c r="NK78" s="15">
        <f>Sug0.5[[#This Row],[CHDP11]]</f>
        <v>1735</v>
      </c>
      <c r="NL78" s="15">
        <f>Sug0.5[[#This Row],[CHDP12]]</f>
        <v>1792</v>
      </c>
      <c r="NM78" s="15">
        <f>Sug0.5[[#This Row],[CHDP13]]</f>
        <v>1835</v>
      </c>
      <c r="NN78" s="15">
        <f>Sug0.5[[#This Row],[CHDP14]]</f>
        <v>1877</v>
      </c>
      <c r="NO78" s="15">
        <f>Sug0.5[[#This Row],[CHDP15]]</f>
        <v>1940</v>
      </c>
      <c r="NP78" s="15">
        <f>Sug0.5[[#This Row],[CHDP16]]</f>
        <v>1981</v>
      </c>
      <c r="NQ78" s="15">
        <f>Sug0.5[[#This Row],[CHDP17]]</f>
        <v>2023</v>
      </c>
      <c r="NR78" s="15">
        <f>Sug0.5[[#This Row],[CHDP18]]</f>
        <v>2075</v>
      </c>
      <c r="NS78" s="15">
        <f>Sug0.5[[#This Row],[CHDP19]]</f>
        <v>2081</v>
      </c>
      <c r="NT78" s="15">
        <f>Sug0.5[[#This Row],[CHDP20]]</f>
        <v>2127</v>
      </c>
      <c r="NU78" s="15">
        <f>Sug0.5[[#This Row],[CHDP21]]</f>
        <v>2122</v>
      </c>
      <c r="NV78" s="15">
        <f>Sug0.5[[#This Row],[CHDP22]]</f>
        <v>2159</v>
      </c>
      <c r="NW78" s="15">
        <f>Sug0.5[[#This Row],[CHDP23]]</f>
        <v>2184</v>
      </c>
      <c r="NX78" s="15">
        <f>Sug0.5[[#This Row],[CHDP24]]</f>
        <v>2230</v>
      </c>
      <c r="NY78" s="15">
        <f>Sug0.5[[#This Row],[CHDP25]]</f>
        <v>2295</v>
      </c>
      <c r="NZ78" s="15">
        <f>Sug0.5[[#This Row],[CHDP26]]</f>
        <v>2337</v>
      </c>
      <c r="OA78" s="15">
        <f>Sug0.5[[#This Row],[CHDP27]]</f>
        <v>2384</v>
      </c>
      <c r="OB78" s="15">
        <f>Reg[[#This Row],[T2DP2]]</f>
        <v>1980</v>
      </c>
      <c r="OC78" s="15">
        <f>Reg[[#This Row],[T2DP3]]</f>
        <v>2050</v>
      </c>
      <c r="OD78" s="15">
        <f>Reg[[#This Row],[T2DP4]]</f>
        <v>2154</v>
      </c>
      <c r="OE78" s="15">
        <f>Reg[[#This Row],[T2DP5]]</f>
        <v>2290</v>
      </c>
      <c r="OF78" s="15">
        <f>Reg[[#This Row],[T2DP6]]</f>
        <v>2405</v>
      </c>
      <c r="OG78" s="15">
        <f>Reg[[#This Row],[T2DP7]]</f>
        <v>2532</v>
      </c>
      <c r="OH78" s="15">
        <f>Reg[[#This Row],[T2DP8]]</f>
        <v>2651</v>
      </c>
      <c r="OI78" s="15">
        <f>Reg[[#This Row],[T2DP9]]</f>
        <v>2733</v>
      </c>
      <c r="OJ78" s="15">
        <f>Reg[[#This Row],[T2DP10]]</f>
        <v>2832</v>
      </c>
      <c r="OK78" s="15">
        <f>Reg[[#This Row],[T2DP11]]</f>
        <v>2905</v>
      </c>
      <c r="OL78" s="15">
        <f>Reg[[#This Row],[T2DP12]]</f>
        <v>2986</v>
      </c>
      <c r="OM78" s="15">
        <f>Reg[[#This Row],[T2DP13]]</f>
        <v>3103</v>
      </c>
      <c r="ON78" s="15">
        <f>Reg[[#This Row],[T2DP14]]</f>
        <v>3164</v>
      </c>
      <c r="OO78" s="15">
        <f>Reg[[#This Row],[T2DP15]]</f>
        <v>3263</v>
      </c>
      <c r="OP78" s="15">
        <f>Reg[[#This Row],[T2DP16]]</f>
        <v>3340</v>
      </c>
      <c r="OQ78" s="15">
        <f>Reg[[#This Row],[T2DP17]]</f>
        <v>3443</v>
      </c>
      <c r="OR78" s="15">
        <f>Reg[[#This Row],[T2DP18]]</f>
        <v>3521</v>
      </c>
      <c r="OS78" s="15">
        <f>Reg[[#This Row],[T2DP19]]</f>
        <v>3592</v>
      </c>
      <c r="OT78" s="15">
        <f>Reg[[#This Row],[T2DP20]]</f>
        <v>3646</v>
      </c>
      <c r="OU78" s="15">
        <f>Reg[[#This Row],[T2DP21]]</f>
        <v>3661</v>
      </c>
      <c r="OV78" s="15">
        <f>Reg[[#This Row],[T2DP22]]</f>
        <v>3727</v>
      </c>
      <c r="OW78" s="15">
        <f>Reg[[#This Row],[T2DP23]]</f>
        <v>3780</v>
      </c>
      <c r="OX78" s="15">
        <f>Reg[[#This Row],[T2DP24]]</f>
        <v>3865</v>
      </c>
      <c r="OY78" s="15">
        <f>Reg[[#This Row],[T2DP25]]</f>
        <v>3917</v>
      </c>
      <c r="OZ78" s="15">
        <f>Reg[[#This Row],[T2DP26]]</f>
        <v>3978</v>
      </c>
      <c r="PA78" s="15">
        <f>Reg[[#This Row],[T2DP27]]</f>
        <v>4010</v>
      </c>
      <c r="PB78" s="15">
        <f>Sug0.2[[#This Row],[T2DP2]]</f>
        <v>1980</v>
      </c>
      <c r="PC78" s="15">
        <f>Sug0.2[[#This Row],[T2DP3]]</f>
        <v>2050</v>
      </c>
      <c r="PD78" s="15">
        <f>Sug0.2[[#This Row],[T2DP4]]</f>
        <v>2153</v>
      </c>
      <c r="PE78" s="15">
        <f>Sug0.2[[#This Row],[T2DP5]]</f>
        <v>2288</v>
      </c>
      <c r="PF78" s="15">
        <f>Sug0.2[[#This Row],[T2DP6]]</f>
        <v>2403</v>
      </c>
      <c r="PG78" s="15">
        <f>Sug0.2[[#This Row],[T2DP7]]</f>
        <v>2528</v>
      </c>
      <c r="PH78" s="15">
        <f>Sug0.2[[#This Row],[T2DP8]]</f>
        <v>2643</v>
      </c>
      <c r="PI78" s="15">
        <f>Sug0.2[[#This Row],[T2DP9]]</f>
        <v>2726</v>
      </c>
      <c r="PJ78" s="15">
        <f>Sug0.2[[#This Row],[T2DP10]]</f>
        <v>2822</v>
      </c>
      <c r="PK78" s="15">
        <f>Sug0.2[[#This Row],[T2DP11]]</f>
        <v>2892</v>
      </c>
      <c r="PL78" s="15">
        <f>Sug0.2[[#This Row],[T2DP12]]</f>
        <v>2972</v>
      </c>
      <c r="PM78" s="15">
        <f>Sug0.2[[#This Row],[T2DP13]]</f>
        <v>3089</v>
      </c>
      <c r="PN78" s="15">
        <f>Sug0.2[[#This Row],[T2DP14]]</f>
        <v>3145</v>
      </c>
      <c r="PO78" s="15">
        <f>Sug0.2[[#This Row],[T2DP15]]</f>
        <v>3240</v>
      </c>
      <c r="PP78" s="15">
        <f>Sug0.2[[#This Row],[T2DP16]]</f>
        <v>3316</v>
      </c>
      <c r="PQ78" s="15">
        <f>Sug0.2[[#This Row],[T2DP17]]</f>
        <v>3418</v>
      </c>
      <c r="PR78" s="15">
        <f>Sug0.2[[#This Row],[T2DP18]]</f>
        <v>3496</v>
      </c>
      <c r="PS78" s="15">
        <f>Sug0.2[[#This Row],[T2DP19]]</f>
        <v>3567</v>
      </c>
      <c r="PT78" s="15">
        <f>Sug0.2[[#This Row],[T2DP20]]</f>
        <v>3612</v>
      </c>
      <c r="PU78" s="15">
        <f>Sug0.2[[#This Row],[T2DP21]]</f>
        <v>3626</v>
      </c>
      <c r="PV78" s="15">
        <f>Sug0.2[[#This Row],[T2DP22]]</f>
        <v>3692</v>
      </c>
      <c r="PW78" s="15">
        <f>Sug0.2[[#This Row],[T2DP23]]</f>
        <v>3753</v>
      </c>
      <c r="PX78" s="15">
        <f>Sug0.2[[#This Row],[T2DP24]]</f>
        <v>3836</v>
      </c>
      <c r="PY78" s="15">
        <f>Sug0.2[[#This Row],[T2DP25]]</f>
        <v>3886</v>
      </c>
      <c r="PZ78" s="15">
        <f>Sug0.2[[#This Row],[T2DP26]]</f>
        <v>3942</v>
      </c>
      <c r="QA78" s="15">
        <f>Sug0.2[[#This Row],[T2DP27]]</f>
        <v>3963</v>
      </c>
      <c r="QB78" s="15">
        <f>Sug0.5[[#This Row],[T2DP2]]</f>
        <v>1980</v>
      </c>
      <c r="QC78" s="15">
        <f>Sug0.5[[#This Row],[T2DP3]]</f>
        <v>2050</v>
      </c>
      <c r="QD78" s="15">
        <f>Sug0.5[[#This Row],[T2DP4]]</f>
        <v>2151</v>
      </c>
      <c r="QE78" s="15">
        <f>Sug0.5[[#This Row],[T2DP5]]</f>
        <v>2284</v>
      </c>
      <c r="QF78" s="15">
        <f>Sug0.5[[#This Row],[T2DP6]]</f>
        <v>2394</v>
      </c>
      <c r="QG78" s="15">
        <f>Sug0.5[[#This Row],[T2DP7]]</f>
        <v>2517</v>
      </c>
      <c r="QH78" s="15">
        <f>Sug0.5[[#This Row],[T2DP8]]</f>
        <v>2624</v>
      </c>
      <c r="QI78" s="15">
        <f>Sug0.5[[#This Row],[T2DP9]]</f>
        <v>2703</v>
      </c>
      <c r="QJ78" s="15">
        <f>Sug0.5[[#This Row],[T2DP10]]</f>
        <v>2796</v>
      </c>
      <c r="QK78" s="15">
        <f>Sug0.5[[#This Row],[T2DP11]]</f>
        <v>2860</v>
      </c>
      <c r="QL78" s="15">
        <f>Sug0.5[[#This Row],[T2DP12]]</f>
        <v>2939</v>
      </c>
      <c r="QM78" s="15">
        <f>Sug0.5[[#This Row],[T2DP13]]</f>
        <v>3055</v>
      </c>
      <c r="QN78" s="15">
        <f>Sug0.5[[#This Row],[T2DP14]]</f>
        <v>3100</v>
      </c>
      <c r="QO78" s="15">
        <f>Sug0.5[[#This Row],[T2DP15]]</f>
        <v>3188</v>
      </c>
      <c r="QP78" s="15">
        <f>Sug0.5[[#This Row],[T2DP16]]</f>
        <v>3267</v>
      </c>
      <c r="QQ78" s="15">
        <f>Sug0.5[[#This Row],[T2DP17]]</f>
        <v>3357</v>
      </c>
      <c r="QR78" s="15">
        <f>Sug0.5[[#This Row],[T2DP18]]</f>
        <v>3430</v>
      </c>
      <c r="QS78" s="15">
        <f>Sug0.5[[#This Row],[T2DP19]]</f>
        <v>3489</v>
      </c>
      <c r="QT78" s="15">
        <f>Sug0.5[[#This Row],[T2DP20]]</f>
        <v>3539</v>
      </c>
      <c r="QU78" s="15">
        <f>Sug0.5[[#This Row],[T2DP21]]</f>
        <v>3551</v>
      </c>
      <c r="QV78" s="15">
        <f>Sug0.5[[#This Row],[T2DP22]]</f>
        <v>3610</v>
      </c>
      <c r="QW78" s="15">
        <f>Sug0.5[[#This Row],[T2DP23]]</f>
        <v>3671</v>
      </c>
      <c r="QX78" s="15">
        <f>Sug0.5[[#This Row],[T2DP24]]</f>
        <v>3749</v>
      </c>
      <c r="QY78" s="15">
        <f>Sug0.5[[#This Row],[T2DP25]]</f>
        <v>3806</v>
      </c>
      <c r="QZ78" s="15">
        <f>Sug0.5[[#This Row],[T2DP26]]</f>
        <v>3857</v>
      </c>
      <c r="RA78" s="15">
        <f>Sug0.5[[#This Row],[T2DP27]]</f>
        <v>3884</v>
      </c>
      <c r="RB78" s="15">
        <f>Reg[[#This Row],[OVEP2]]</f>
        <v>7544</v>
      </c>
      <c r="RC78" s="15">
        <f>Reg[[#This Row],[OVEP3]]</f>
        <v>7964</v>
      </c>
      <c r="RD78" s="15">
        <f>Reg[[#This Row],[OVEP4]]</f>
        <v>8202</v>
      </c>
      <c r="RE78" s="15">
        <f>Reg[[#This Row],[OVEP5]]</f>
        <v>8401</v>
      </c>
      <c r="RF78" s="15">
        <f>Reg[[#This Row],[OVEP6]]</f>
        <v>8584</v>
      </c>
      <c r="RG78" s="15">
        <f>Reg[[#This Row],[OVEP7]]</f>
        <v>8829</v>
      </c>
      <c r="RH78" s="15">
        <f>Reg[[#This Row],[OVEP8]]</f>
        <v>8856</v>
      </c>
      <c r="RI78" s="15">
        <f>Reg[[#This Row],[OVEP9]]</f>
        <v>8962</v>
      </c>
      <c r="RJ78" s="15">
        <f>Reg[[#This Row],[OVEP10]]</f>
        <v>9002</v>
      </c>
      <c r="RK78" s="15">
        <f>Reg[[#This Row],[OVEP11]]</f>
        <v>9127</v>
      </c>
      <c r="RL78" s="15">
        <f>Reg[[#This Row],[OVEP12]]</f>
        <v>9153</v>
      </c>
      <c r="RM78" s="15">
        <f>Reg[[#This Row],[OVEP13]]</f>
        <v>9190</v>
      </c>
      <c r="RN78" s="15">
        <f>Reg[[#This Row],[OVEP14]]</f>
        <v>9255</v>
      </c>
      <c r="RO78" s="15">
        <f>Reg[[#This Row],[OVEP15]]</f>
        <v>9320</v>
      </c>
      <c r="RP78" s="15">
        <f>Reg[[#This Row],[OVEP16]]</f>
        <v>9377</v>
      </c>
      <c r="RQ78" s="15">
        <f>Reg[[#This Row],[OVEP17]]</f>
        <v>9356</v>
      </c>
      <c r="RR78" s="15">
        <f>Reg[[#This Row],[OVEP18]]</f>
        <v>9380</v>
      </c>
      <c r="RS78" s="15">
        <f>Reg[[#This Row],[OVEP19]]</f>
        <v>9494</v>
      </c>
      <c r="RT78" s="15">
        <f>Reg[[#This Row],[OVEP20]]</f>
        <v>9481</v>
      </c>
      <c r="RU78" s="15">
        <f>Reg[[#This Row],[OVEP21]]</f>
        <v>9447</v>
      </c>
      <c r="RV78" s="15">
        <f>Reg[[#This Row],[OVEP22]]</f>
        <v>9529</v>
      </c>
      <c r="RW78" s="15">
        <f>Reg[[#This Row],[OVEP23]]</f>
        <v>9607</v>
      </c>
      <c r="RX78" s="15">
        <f>Reg[[#This Row],[OVEP24]]</f>
        <v>9578</v>
      </c>
      <c r="RY78" s="15">
        <f>Reg[[#This Row],[OVEP25]]</f>
        <v>9633</v>
      </c>
      <c r="RZ78" s="15">
        <f>Reg[[#This Row],[OVEP26]]</f>
        <v>9658</v>
      </c>
      <c r="SA78" s="15">
        <f>Reg[[#This Row],[OVEP27]]</f>
        <v>9662</v>
      </c>
      <c r="SB78" s="15">
        <f>Sug0.2[[#This Row],[OVEP2]]</f>
        <v>7544</v>
      </c>
      <c r="SC78" s="15">
        <f>Sug0.2[[#This Row],[OVEP3]]</f>
        <v>7954</v>
      </c>
      <c r="SD78" s="15">
        <f>Sug0.2[[#This Row],[OVEP4]]</f>
        <v>8196</v>
      </c>
      <c r="SE78" s="15">
        <f>Sug0.2[[#This Row],[OVEP5]]</f>
        <v>8384</v>
      </c>
      <c r="SF78" s="15">
        <f>Sug0.2[[#This Row],[OVEP6]]</f>
        <v>8575</v>
      </c>
      <c r="SG78" s="15">
        <f>Sug0.2[[#This Row],[OVEP7]]</f>
        <v>8807</v>
      </c>
      <c r="SH78" s="15">
        <f>Sug0.2[[#This Row],[OVEP8]]</f>
        <v>8834</v>
      </c>
      <c r="SI78" s="15">
        <f>Sug0.2[[#This Row],[OVEP9]]</f>
        <v>8956</v>
      </c>
      <c r="SJ78" s="15">
        <f>Sug0.2[[#This Row],[OVEP10]]</f>
        <v>9011</v>
      </c>
      <c r="SK78" s="15">
        <f>Sug0.2[[#This Row],[OVEP11]]</f>
        <v>9129</v>
      </c>
      <c r="SL78" s="15">
        <f>Sug0.2[[#This Row],[OVEP12]]</f>
        <v>9171</v>
      </c>
      <c r="SM78" s="15">
        <f>Sug0.2[[#This Row],[OVEP13]]</f>
        <v>9197</v>
      </c>
      <c r="SN78" s="15">
        <f>Sug0.2[[#This Row],[OVEP14]]</f>
        <v>9280</v>
      </c>
      <c r="SO78" s="15">
        <f>Sug0.2[[#This Row],[OVEP15]]</f>
        <v>9335</v>
      </c>
      <c r="SP78" s="15">
        <f>Sug0.2[[#This Row],[OVEP16]]</f>
        <v>9386</v>
      </c>
      <c r="SQ78" s="15">
        <f>Sug0.2[[#This Row],[OVEP17]]</f>
        <v>9373</v>
      </c>
      <c r="SR78" s="15">
        <f>Sug0.2[[#This Row],[OVEP18]]</f>
        <v>9429</v>
      </c>
      <c r="SS78" s="15">
        <f>Sug0.2[[#This Row],[OVEP19]]</f>
        <v>9549</v>
      </c>
      <c r="ST78" s="15">
        <f>Sug0.2[[#This Row],[OVEP20]]</f>
        <v>9530</v>
      </c>
      <c r="SU78" s="15">
        <f>Sug0.2[[#This Row],[OVEP21]]</f>
        <v>9499</v>
      </c>
      <c r="SV78" s="15">
        <f>Sug0.2[[#This Row],[OVEP22]]</f>
        <v>9573</v>
      </c>
      <c r="SW78" s="15">
        <f>Sug0.2[[#This Row],[OVEP23]]</f>
        <v>9681</v>
      </c>
      <c r="SX78" s="15">
        <f>Sug0.2[[#This Row],[OVEP24]]</f>
        <v>9644</v>
      </c>
      <c r="SY78" s="15">
        <f>Sug0.2[[#This Row],[OVEP25]]</f>
        <v>9693</v>
      </c>
      <c r="SZ78" s="15">
        <f>Sug0.2[[#This Row],[OVEP26]]</f>
        <v>9712</v>
      </c>
      <c r="TA78" s="15">
        <f>Sug0.2[[#This Row],[OVEP27]]</f>
        <v>9722</v>
      </c>
      <c r="TB78" s="15">
        <f>Sug0.5[[#This Row],[OVEP2]]</f>
        <v>7544</v>
      </c>
      <c r="TC78" s="15">
        <f>Sug0.5[[#This Row],[OVEP3]]</f>
        <v>7907</v>
      </c>
      <c r="TD78" s="15">
        <f>Sug0.5[[#This Row],[OVEP4]]</f>
        <v>8164</v>
      </c>
      <c r="TE78" s="15">
        <f>Sug0.5[[#This Row],[OVEP5]]</f>
        <v>8341</v>
      </c>
      <c r="TF78" s="15">
        <f>Sug0.5[[#This Row],[OVEP6]]</f>
        <v>8547</v>
      </c>
      <c r="TG78" s="15">
        <f>Sug0.5[[#This Row],[OVEP7]]</f>
        <v>8769</v>
      </c>
      <c r="TH78" s="15">
        <f>Sug0.5[[#This Row],[OVEP8]]</f>
        <v>8810</v>
      </c>
      <c r="TI78" s="15">
        <f>Sug0.5[[#This Row],[OVEP9]]</f>
        <v>8948</v>
      </c>
      <c r="TJ78" s="15">
        <f>Sug0.5[[#This Row],[OVEP10]]</f>
        <v>9028</v>
      </c>
      <c r="TK78" s="15">
        <f>Sug0.5[[#This Row],[OVEP11]]</f>
        <v>9166</v>
      </c>
      <c r="TL78" s="15">
        <f>Sug0.5[[#This Row],[OVEP12]]</f>
        <v>9199</v>
      </c>
      <c r="TM78" s="15">
        <f>Sug0.5[[#This Row],[OVEP13]]</f>
        <v>9256</v>
      </c>
      <c r="TN78" s="15">
        <f>Sug0.5[[#This Row],[OVEP14]]</f>
        <v>9316</v>
      </c>
      <c r="TO78" s="15">
        <f>Sug0.5[[#This Row],[OVEP15]]</f>
        <v>9373</v>
      </c>
      <c r="TP78" s="15">
        <f>Sug0.5[[#This Row],[OVEP16]]</f>
        <v>9443</v>
      </c>
      <c r="TQ78" s="15">
        <f>Sug0.5[[#This Row],[OVEP17]]</f>
        <v>9433</v>
      </c>
      <c r="TR78" s="15">
        <f>Sug0.5[[#This Row],[OVEP18]]</f>
        <v>9486</v>
      </c>
      <c r="TS78" s="15">
        <f>Sug0.5[[#This Row],[OVEP19]]</f>
        <v>9615</v>
      </c>
      <c r="TT78" s="15">
        <f>Sug0.5[[#This Row],[OVEP20]]</f>
        <v>9588</v>
      </c>
      <c r="TU78" s="15">
        <f>Sug0.5[[#This Row],[OVEP21]]</f>
        <v>9563</v>
      </c>
      <c r="TV78" s="15">
        <f>Sug0.5[[#This Row],[OVEP22]]</f>
        <v>9640</v>
      </c>
      <c r="TW78" s="15">
        <f>Sug0.5[[#This Row],[OVEP23]]</f>
        <v>9751</v>
      </c>
      <c r="TX78" s="15">
        <f>Sug0.5[[#This Row],[OVEP24]]</f>
        <v>9731</v>
      </c>
      <c r="TY78" s="15">
        <f>Sug0.5[[#This Row],[OVEP25]]</f>
        <v>9796</v>
      </c>
      <c r="TZ78" s="15">
        <f>Sug0.5[[#This Row],[OVEP26]]</f>
        <v>9777</v>
      </c>
      <c r="UA78" s="15">
        <f>Sug0.5[[#This Row],[OVEP27]]</f>
        <v>9776</v>
      </c>
      <c r="UB78" s="15">
        <f>Reg[[#This Row],[OBEP2]]</f>
        <v>8334</v>
      </c>
      <c r="UC78" s="15">
        <f>Reg[[#This Row],[OBEP3]]</f>
        <v>8336</v>
      </c>
      <c r="UD78" s="15">
        <f>Reg[[#This Row],[OBEP4]]</f>
        <v>8409</v>
      </c>
      <c r="UE78" s="15">
        <f>Reg[[#This Row],[OBEP5]]</f>
        <v>8440</v>
      </c>
      <c r="UF78" s="15">
        <f>Reg[[#This Row],[OBEP6]]</f>
        <v>8533</v>
      </c>
      <c r="UG78" s="15">
        <f>Reg[[#This Row],[OBEP7]]</f>
        <v>8501</v>
      </c>
      <c r="UH78" s="15">
        <f>Reg[[#This Row],[OBEP8]]</f>
        <v>8631</v>
      </c>
      <c r="UI78" s="15">
        <f>Reg[[#This Row],[OBEP9]]</f>
        <v>8719</v>
      </c>
      <c r="UJ78" s="15">
        <f>Reg[[#This Row],[OBEP10]]</f>
        <v>8815</v>
      </c>
      <c r="UK78" s="15">
        <f>Reg[[#This Row],[OBEP11]]</f>
        <v>8870</v>
      </c>
      <c r="UL78" s="15">
        <f>Reg[[#This Row],[OBEP12]]</f>
        <v>8985</v>
      </c>
      <c r="UM78" s="15">
        <f>Reg[[#This Row],[OBEP13]]</f>
        <v>9031</v>
      </c>
      <c r="UN78" s="15">
        <f>Reg[[#This Row],[OBEP14]]</f>
        <v>9078</v>
      </c>
      <c r="UO78" s="15">
        <f>Reg[[#This Row],[OBEP15]]</f>
        <v>9151</v>
      </c>
      <c r="UP78" s="15">
        <f>Reg[[#This Row],[OBEP16]]</f>
        <v>9204</v>
      </c>
      <c r="UQ78" s="15">
        <f>Reg[[#This Row],[OBEP17]]</f>
        <v>9291</v>
      </c>
      <c r="UR78" s="15">
        <f>Reg[[#This Row],[OBEP18]]</f>
        <v>9388</v>
      </c>
      <c r="US78" s="15">
        <f>Reg[[#This Row],[OBEP19]]</f>
        <v>9392</v>
      </c>
      <c r="UT78" s="15">
        <f>Reg[[#This Row],[OBEP20]]</f>
        <v>9447</v>
      </c>
      <c r="UU78" s="15">
        <f>Reg[[#This Row],[OBEP21]]</f>
        <v>9515</v>
      </c>
      <c r="UV78" s="15">
        <f>Reg[[#This Row],[OBEP22]]</f>
        <v>9549</v>
      </c>
      <c r="UW78" s="15">
        <f>Reg[[#This Row],[OBEP23]]</f>
        <v>9546</v>
      </c>
      <c r="UX78" s="15">
        <f>Reg[[#This Row],[OBEP24]]</f>
        <v>9610</v>
      </c>
      <c r="UY78" s="15">
        <f>Reg[[#This Row],[OBEP25]]</f>
        <v>9629</v>
      </c>
      <c r="UZ78" s="15">
        <f>Reg[[#This Row],[OBEP26]]</f>
        <v>9683</v>
      </c>
      <c r="VA78" s="15">
        <f>Reg[[#This Row],[OBEP27]]</f>
        <v>9725</v>
      </c>
      <c r="VB78" s="15">
        <f>Sug0.2[[#This Row],[OBEP2]]</f>
        <v>8334</v>
      </c>
      <c r="VC78" s="15">
        <f>Sug0.2[[#This Row],[OBEP3]]</f>
        <v>8318</v>
      </c>
      <c r="VD78" s="15">
        <f>Sug0.2[[#This Row],[OBEP4]]</f>
        <v>8374</v>
      </c>
      <c r="VE78" s="15">
        <f>Sug0.2[[#This Row],[OBEP5]]</f>
        <v>8390</v>
      </c>
      <c r="VF78" s="15">
        <f>Sug0.2[[#This Row],[OBEP6]]</f>
        <v>8470</v>
      </c>
      <c r="VG78" s="15">
        <f>Sug0.2[[#This Row],[OBEP7]]</f>
        <v>8428</v>
      </c>
      <c r="VH78" s="15">
        <f>Sug0.2[[#This Row],[OBEP8]]</f>
        <v>8548</v>
      </c>
      <c r="VI78" s="15">
        <f>Sug0.2[[#This Row],[OBEP9]]</f>
        <v>8615</v>
      </c>
      <c r="VJ78" s="15">
        <f>Sug0.2[[#This Row],[OBEP10]]</f>
        <v>8689</v>
      </c>
      <c r="VK78" s="15">
        <f>Sug0.2[[#This Row],[OBEP11]]</f>
        <v>8738</v>
      </c>
      <c r="VL78" s="15">
        <f>Sug0.2[[#This Row],[OBEP12]]</f>
        <v>8834</v>
      </c>
      <c r="VM78" s="15">
        <f>Sug0.2[[#This Row],[OBEP13]]</f>
        <v>8876</v>
      </c>
      <c r="VN78" s="15">
        <f>Sug0.2[[#This Row],[OBEP14]]</f>
        <v>8899</v>
      </c>
      <c r="VO78" s="15">
        <f>Sug0.2[[#This Row],[OBEP15]]</f>
        <v>8965</v>
      </c>
      <c r="VP78" s="15">
        <f>Sug0.2[[#This Row],[OBEP16]]</f>
        <v>9014</v>
      </c>
      <c r="VQ78" s="15">
        <f>Sug0.2[[#This Row],[OBEP17]]</f>
        <v>9087</v>
      </c>
      <c r="VR78" s="15">
        <f>Sug0.2[[#This Row],[OBEP18]]</f>
        <v>9167</v>
      </c>
      <c r="VS78" s="15">
        <f>Sug0.2[[#This Row],[OBEP19]]</f>
        <v>9168</v>
      </c>
      <c r="VT78" s="15">
        <f>Sug0.2[[#This Row],[OBEP20]]</f>
        <v>9216</v>
      </c>
      <c r="VU78" s="15">
        <f>Sug0.2[[#This Row],[OBEP21]]</f>
        <v>9274</v>
      </c>
      <c r="VV78" s="15">
        <f>Sug0.2[[#This Row],[OBEP22]]</f>
        <v>9305</v>
      </c>
      <c r="VW78" s="15">
        <f>Sug0.2[[#This Row],[OBEP23]]</f>
        <v>9292</v>
      </c>
      <c r="VX78" s="15">
        <f>Sug0.2[[#This Row],[OBEP24]]</f>
        <v>9369</v>
      </c>
      <c r="VY78" s="15">
        <f>Sug0.2[[#This Row],[OBEP25]]</f>
        <v>9381</v>
      </c>
      <c r="VZ78" s="15">
        <f>Sug0.2[[#This Row],[OBEP26]]</f>
        <v>9435</v>
      </c>
      <c r="WA78" s="15">
        <f>Sug0.2[[#This Row],[OBEP27]]</f>
        <v>9487</v>
      </c>
      <c r="WB78" s="15">
        <f>Sug0.5[[#This Row],[OBEP2]]</f>
        <v>8334</v>
      </c>
      <c r="WC78" s="15">
        <f>Sug0.5[[#This Row],[OBEP3]]</f>
        <v>8303</v>
      </c>
      <c r="WD78" s="15">
        <f>Sug0.5[[#This Row],[OBEP4]]</f>
        <v>8312</v>
      </c>
      <c r="WE78" s="15">
        <f>Sug0.5[[#This Row],[OBEP5]]</f>
        <v>8296</v>
      </c>
      <c r="WF78" s="15">
        <f>Sug0.5[[#This Row],[OBEP6]]</f>
        <v>8338</v>
      </c>
      <c r="WG78" s="15">
        <f>Sug0.5[[#This Row],[OBEP7]]</f>
        <v>8277</v>
      </c>
      <c r="WH78" s="15">
        <f>Sug0.5[[#This Row],[OBEP8]]</f>
        <v>8367</v>
      </c>
      <c r="WI78" s="15">
        <f>Sug0.5[[#This Row],[OBEP9]]</f>
        <v>8398</v>
      </c>
      <c r="WJ78" s="15">
        <f>Sug0.5[[#This Row],[OBEP10]]</f>
        <v>8440</v>
      </c>
      <c r="WK78" s="15">
        <f>Sug0.5[[#This Row],[OBEP11]]</f>
        <v>8457</v>
      </c>
      <c r="WL78" s="15">
        <f>Sug0.5[[#This Row],[OBEP12]]</f>
        <v>8535</v>
      </c>
      <c r="WM78" s="15">
        <f>Sug0.5[[#This Row],[OBEP13]]</f>
        <v>8544</v>
      </c>
      <c r="WN78" s="15">
        <f>Sug0.5[[#This Row],[OBEP14]]</f>
        <v>8556</v>
      </c>
      <c r="WO78" s="15">
        <f>Sug0.5[[#This Row],[OBEP15]]</f>
        <v>8604</v>
      </c>
      <c r="WP78" s="15">
        <f>Sug0.5[[#This Row],[OBEP16]]</f>
        <v>8637</v>
      </c>
      <c r="WQ78" s="15">
        <f>Sug0.5[[#This Row],[OBEP17]]</f>
        <v>8695</v>
      </c>
      <c r="WR78" s="15">
        <f>Sug0.5[[#This Row],[OBEP18]]</f>
        <v>8765</v>
      </c>
      <c r="WS78" s="15">
        <f>Sug0.5[[#This Row],[OBEP19]]</f>
        <v>8736</v>
      </c>
      <c r="WT78" s="15">
        <f>Sug0.5[[#This Row],[OBEP20]]</f>
        <v>8783</v>
      </c>
      <c r="WU78" s="15">
        <f>Sug0.5[[#This Row],[OBEP21]]</f>
        <v>8830</v>
      </c>
      <c r="WV78" s="15">
        <f>Sug0.5[[#This Row],[OBEP22]]</f>
        <v>8847</v>
      </c>
      <c r="WW78" s="15">
        <f>Sug0.5[[#This Row],[OBEP23]]</f>
        <v>8831</v>
      </c>
      <c r="WX78" s="15">
        <f>Sug0.5[[#This Row],[OBEP24]]</f>
        <v>8897</v>
      </c>
      <c r="WY78" s="15">
        <f>Sug0.5[[#This Row],[OBEP25]]</f>
        <v>8898</v>
      </c>
      <c r="WZ78" s="15">
        <f>Sug0.5[[#This Row],[OBEP26]]</f>
        <v>8961</v>
      </c>
      <c r="XA78" s="15">
        <f>Sug0.5[[#This Row],[OBEP27]]</f>
        <v>9013</v>
      </c>
    </row>
    <row r="79" spans="2:625" x14ac:dyDescent="0.25">
      <c r="B79" s="11">
        <f>Reg[[#This Row],[STEP2]]</f>
        <v>6739</v>
      </c>
      <c r="C79" s="11">
        <f>Reg[[#This Row],[STEP3]]</f>
        <v>7140</v>
      </c>
      <c r="D79" s="11">
        <f>Reg[[#This Row],[STEP4]]</f>
        <v>7408</v>
      </c>
      <c r="E79" s="11">
        <f>Reg[[#This Row],[STEP5]]</f>
        <v>7606</v>
      </c>
      <c r="F79" s="11">
        <f>Reg[[#This Row],[STEP6]]</f>
        <v>7781</v>
      </c>
      <c r="G79" s="11">
        <f>Reg[[#This Row],[STEP7]]</f>
        <v>7979</v>
      </c>
      <c r="H79" s="11">
        <f>Reg[[#This Row],[STEP8]]</f>
        <v>8116</v>
      </c>
      <c r="I79" s="11">
        <f>Reg[[#This Row],[STEP9]]</f>
        <v>8195</v>
      </c>
      <c r="J79" s="11">
        <f>Reg[[#This Row],[STEP10]]</f>
        <v>8248</v>
      </c>
      <c r="K79" s="11">
        <f>Reg[[#This Row],[STEP11]]</f>
        <v>8332</v>
      </c>
      <c r="L79" s="11">
        <f>Reg[[#This Row],[STEP12]]</f>
        <v>8420</v>
      </c>
      <c r="M79" s="11">
        <f>Reg[[#This Row],[STEP13]]</f>
        <v>8423</v>
      </c>
      <c r="N79" s="11">
        <f>Reg[[#This Row],[STEP14]]</f>
        <v>8467</v>
      </c>
      <c r="O79" s="11">
        <f>Reg[[#This Row],[STEP15]]</f>
        <v>8539</v>
      </c>
      <c r="P79" s="11">
        <f>Reg[[#This Row],[STEP16]]</f>
        <v>8557</v>
      </c>
      <c r="Q79" s="11">
        <f>Reg[[#This Row],[STEP17]]</f>
        <v>8537</v>
      </c>
      <c r="R79" s="11">
        <f>Reg[[#This Row],[STEP18]]</f>
        <v>8495</v>
      </c>
      <c r="S79" s="11">
        <f>Reg[[#This Row],[STEP19]]</f>
        <v>8451</v>
      </c>
      <c r="T79" s="11">
        <f>Reg[[#This Row],[STEP20]]</f>
        <v>8461</v>
      </c>
      <c r="U79" s="11">
        <f>Reg[[#This Row],[STEP21]]</f>
        <v>8377</v>
      </c>
      <c r="V79" s="11">
        <f>Reg[[#This Row],[STEP22]]</f>
        <v>8341</v>
      </c>
      <c r="W79" s="11">
        <f>Reg[[#This Row],[STEP23]]</f>
        <v>8289</v>
      </c>
      <c r="X79" s="11">
        <f>Reg[[#This Row],[STEP24]]</f>
        <v>8227</v>
      </c>
      <c r="Y79" s="11">
        <f>Reg[[#This Row],[STEP25]]</f>
        <v>8167</v>
      </c>
      <c r="Z79" s="11">
        <f>Reg[[#This Row],[STEP26]]</f>
        <v>8143</v>
      </c>
      <c r="AA79" s="11">
        <f>Reg[[#This Row],[STEP27]]</f>
        <v>8146</v>
      </c>
      <c r="AB79" s="11">
        <f>Sug0.2[[#This Row],[STEP2]]</f>
        <v>6739</v>
      </c>
      <c r="AC79" s="11">
        <f>Sug0.2[[#This Row],[STEP3]]</f>
        <v>7106</v>
      </c>
      <c r="AD79" s="11">
        <f>Sug0.2[[#This Row],[STEP4]]</f>
        <v>7338</v>
      </c>
      <c r="AE79" s="11">
        <f>Sug0.2[[#This Row],[STEP5]]</f>
        <v>7529</v>
      </c>
      <c r="AF79" s="11">
        <f>Sug0.2[[#This Row],[STEP6]]</f>
        <v>7683</v>
      </c>
      <c r="AG79" s="11">
        <f>Sug0.2[[#This Row],[STEP7]]</f>
        <v>7872</v>
      </c>
      <c r="AH79" s="11">
        <f>Sug0.2[[#This Row],[STEP8]]</f>
        <v>8013</v>
      </c>
      <c r="AI79" s="11">
        <f>Sug0.2[[#This Row],[STEP9]]</f>
        <v>8082</v>
      </c>
      <c r="AJ79" s="11">
        <f>Sug0.2[[#This Row],[STEP10]]</f>
        <v>8131</v>
      </c>
      <c r="AK79" s="11">
        <f>Sug0.2[[#This Row],[STEP11]]</f>
        <v>8229</v>
      </c>
      <c r="AL79" s="11">
        <f>Sug0.2[[#This Row],[STEP12]]</f>
        <v>8322</v>
      </c>
      <c r="AM79" s="11">
        <f>Sug0.2[[#This Row],[STEP13]]</f>
        <v>8350</v>
      </c>
      <c r="AN79" s="11">
        <f>Sug0.2[[#This Row],[STEP14]]</f>
        <v>8384</v>
      </c>
      <c r="AO79" s="11">
        <f>Sug0.2[[#This Row],[STEP15]]</f>
        <v>8455</v>
      </c>
      <c r="AP79" s="11">
        <f>Sug0.2[[#This Row],[STEP16]]</f>
        <v>8476</v>
      </c>
      <c r="AQ79" s="11">
        <f>Sug0.2[[#This Row],[STEP17]]</f>
        <v>8484</v>
      </c>
      <c r="AR79" s="11">
        <f>Sug0.2[[#This Row],[STEP18]]</f>
        <v>8469</v>
      </c>
      <c r="AS79" s="11">
        <f>Sug0.2[[#This Row],[STEP19]]</f>
        <v>8425</v>
      </c>
      <c r="AT79" s="11">
        <f>Sug0.2[[#This Row],[STEP20]]</f>
        <v>8423</v>
      </c>
      <c r="AU79" s="11">
        <f>Sug0.2[[#This Row],[STEP21]]</f>
        <v>8349</v>
      </c>
      <c r="AV79" s="11">
        <f>Sug0.2[[#This Row],[STEP22]]</f>
        <v>8311</v>
      </c>
      <c r="AW79" s="11">
        <f>Sug0.2[[#This Row],[STEP23]]</f>
        <v>8294</v>
      </c>
      <c r="AX79" s="11">
        <f>Sug0.2[[#This Row],[STEP24]]</f>
        <v>8226</v>
      </c>
      <c r="AY79" s="11">
        <f>Sug0.2[[#This Row],[STEP25]]</f>
        <v>8172</v>
      </c>
      <c r="AZ79" s="11">
        <f>Sug0.2[[#This Row],[STEP26]]</f>
        <v>8167</v>
      </c>
      <c r="BA79" s="11">
        <f>Sug0.2[[#This Row],[STEP27]]</f>
        <v>8193</v>
      </c>
      <c r="BB79" s="11">
        <f>Sug0.5[[#This Row],[STEP2]]</f>
        <v>6739</v>
      </c>
      <c r="BC79" s="11">
        <f>Sug0.5[[#This Row],[STEP3]]</f>
        <v>7013</v>
      </c>
      <c r="BD79" s="11">
        <f>Sug0.5[[#This Row],[STEP4]]</f>
        <v>7184</v>
      </c>
      <c r="BE79" s="11">
        <f>Sug0.5[[#This Row],[STEP5]]</f>
        <v>7332</v>
      </c>
      <c r="BF79" s="11">
        <f>Sug0.5[[#This Row],[STEP6]]</f>
        <v>7460</v>
      </c>
      <c r="BG79" s="11">
        <f>Sug0.5[[#This Row],[STEP7]]</f>
        <v>7619</v>
      </c>
      <c r="BH79" s="11">
        <f>Sug0.5[[#This Row],[STEP8]]</f>
        <v>7748</v>
      </c>
      <c r="BI79" s="11">
        <f>Sug0.5[[#This Row],[STEP9]]</f>
        <v>7805</v>
      </c>
      <c r="BJ79" s="11">
        <f>Sug0.5[[#This Row],[STEP10]]</f>
        <v>7862</v>
      </c>
      <c r="BK79" s="11">
        <f>Sug0.5[[#This Row],[STEP11]]</f>
        <v>7972</v>
      </c>
      <c r="BL79" s="11">
        <f>Sug0.5[[#This Row],[STEP12]]</f>
        <v>8046</v>
      </c>
      <c r="BM79" s="11">
        <f>Sug0.5[[#This Row],[STEP13]]</f>
        <v>8092</v>
      </c>
      <c r="BN79" s="11">
        <f>Sug0.5[[#This Row],[STEP14]]</f>
        <v>8172</v>
      </c>
      <c r="BO79" s="11">
        <f>Sug0.5[[#This Row],[STEP15]]</f>
        <v>8248</v>
      </c>
      <c r="BP79" s="11">
        <f>Sug0.5[[#This Row],[STEP16]]</f>
        <v>8284</v>
      </c>
      <c r="BQ79" s="11">
        <f>Sug0.5[[#This Row],[STEP17]]</f>
        <v>8306</v>
      </c>
      <c r="BR79" s="11">
        <f>Sug0.5[[#This Row],[STEP18]]</f>
        <v>8304</v>
      </c>
      <c r="BS79" s="11">
        <f>Sug0.5[[#This Row],[STEP19]]</f>
        <v>8279</v>
      </c>
      <c r="BT79" s="11">
        <f>Sug0.5[[#This Row],[STEP20]]</f>
        <v>8298</v>
      </c>
      <c r="BU79" s="11">
        <f>Sug0.5[[#This Row],[STEP21]]</f>
        <v>8229</v>
      </c>
      <c r="BV79" s="11">
        <f>Sug0.5[[#This Row],[STEP22]]</f>
        <v>8198</v>
      </c>
      <c r="BW79" s="11">
        <f>Sug0.5[[#This Row],[STEP23]]</f>
        <v>8202</v>
      </c>
      <c r="BX79" s="11">
        <f>Sug0.5[[#This Row],[STEP24]]</f>
        <v>8127</v>
      </c>
      <c r="BY79" s="11">
        <f>Sug0.5[[#This Row],[STEP25]]</f>
        <v>8085</v>
      </c>
      <c r="BZ79" s="11">
        <f>Sug0.5[[#This Row],[STEP26]]</f>
        <v>8072</v>
      </c>
      <c r="CA79" s="11">
        <f>Sug0.5[[#This Row],[STEP27]]</f>
        <v>8096</v>
      </c>
      <c r="CB79" s="11">
        <f>Reg[[#This Row],[NASP2]]</f>
        <v>706</v>
      </c>
      <c r="CC79" s="11">
        <f>Reg[[#This Row],[NASP3]]</f>
        <v>914</v>
      </c>
      <c r="CD79" s="11">
        <f>Reg[[#This Row],[NASP4]]</f>
        <v>1192</v>
      </c>
      <c r="CE79" s="11">
        <f>Reg[[#This Row],[NASP5]]</f>
        <v>1449</v>
      </c>
      <c r="CF79" s="11">
        <f>Reg[[#This Row],[NASP6]]</f>
        <v>1737</v>
      </c>
      <c r="CG79" s="11">
        <f>Reg[[#This Row],[NASP7]]</f>
        <v>1983</v>
      </c>
      <c r="CH79" s="11">
        <f>Reg[[#This Row],[NASP8]]</f>
        <v>2229</v>
      </c>
      <c r="CI79" s="11">
        <f>Reg[[#This Row],[NASP9]]</f>
        <v>2442</v>
      </c>
      <c r="CJ79" s="11">
        <f>Reg[[#This Row],[NASP10]]</f>
        <v>2665</v>
      </c>
      <c r="CK79" s="11">
        <f>Reg[[#This Row],[NASP11]]</f>
        <v>2834</v>
      </c>
      <c r="CL79" s="11">
        <f>Reg[[#This Row],[NASP12]]</f>
        <v>3041</v>
      </c>
      <c r="CM79" s="11">
        <f>Reg[[#This Row],[NASP13]]</f>
        <v>3251</v>
      </c>
      <c r="CN79" s="11">
        <f>Reg[[#This Row],[NASP14]]</f>
        <v>3443</v>
      </c>
      <c r="CO79" s="11">
        <f>Reg[[#This Row],[NASP15]]</f>
        <v>3592</v>
      </c>
      <c r="CP79" s="11">
        <f>Reg[[#This Row],[NASP16]]</f>
        <v>3761</v>
      </c>
      <c r="CQ79" s="11">
        <f>Reg[[#This Row],[NASP17]]</f>
        <v>3889</v>
      </c>
      <c r="CR79" s="11">
        <f>Reg[[#This Row],[NASP18]]</f>
        <v>4025</v>
      </c>
      <c r="CS79" s="11">
        <f>Reg[[#This Row],[NASP19]]</f>
        <v>4143</v>
      </c>
      <c r="CT79" s="11">
        <f>Reg[[#This Row],[NASP20]]</f>
        <v>4263</v>
      </c>
      <c r="CU79" s="11">
        <f>Reg[[#This Row],[NASP21]]</f>
        <v>4411</v>
      </c>
      <c r="CV79" s="11">
        <f>Reg[[#This Row],[NASP22]]</f>
        <v>4528</v>
      </c>
      <c r="CW79" s="11">
        <f>Reg[[#This Row],[NASP23]]</f>
        <v>4672</v>
      </c>
      <c r="CX79" s="11">
        <f>Reg[[#This Row],[NASP24]]</f>
        <v>4746</v>
      </c>
      <c r="CY79" s="11">
        <f>Reg[[#This Row],[NASP25]]</f>
        <v>4823</v>
      </c>
      <c r="CZ79" s="11">
        <f>Reg[[#This Row],[NASP26]]</f>
        <v>4895</v>
      </c>
      <c r="DA79" s="11">
        <f>Reg[[#This Row],[NASP27]]</f>
        <v>4953</v>
      </c>
      <c r="DB79" s="11">
        <f>Sug0.2[[#This Row],[NASP2]]</f>
        <v>706</v>
      </c>
      <c r="DC79" s="11">
        <f>Sug0.2[[#This Row],[NASP3]]</f>
        <v>897</v>
      </c>
      <c r="DD79" s="11">
        <f>Sug0.2[[#This Row],[NASP4]]</f>
        <v>1149</v>
      </c>
      <c r="DE79" s="11">
        <f>Sug0.2[[#This Row],[NASP5]]</f>
        <v>1381</v>
      </c>
      <c r="DF79" s="11">
        <f>Sug0.2[[#This Row],[NASP6]]</f>
        <v>1643</v>
      </c>
      <c r="DG79" s="11">
        <f>Sug0.2[[#This Row],[NASP7]]</f>
        <v>1874</v>
      </c>
      <c r="DH79" s="11">
        <f>Sug0.2[[#This Row],[NASP8]]</f>
        <v>2085</v>
      </c>
      <c r="DI79" s="11">
        <f>Sug0.2[[#This Row],[NASP9]]</f>
        <v>2285</v>
      </c>
      <c r="DJ79" s="11">
        <f>Sug0.2[[#This Row],[NASP10]]</f>
        <v>2493</v>
      </c>
      <c r="DK79" s="11">
        <f>Sug0.2[[#This Row],[NASP11]]</f>
        <v>2636</v>
      </c>
      <c r="DL79" s="11">
        <f>Sug0.2[[#This Row],[NASP12]]</f>
        <v>2822</v>
      </c>
      <c r="DM79" s="11">
        <f>Sug0.2[[#This Row],[NASP13]]</f>
        <v>3000</v>
      </c>
      <c r="DN79" s="11">
        <f>Sug0.2[[#This Row],[NASP14]]</f>
        <v>3173</v>
      </c>
      <c r="DO79" s="11">
        <f>Sug0.2[[#This Row],[NASP15]]</f>
        <v>3306</v>
      </c>
      <c r="DP79" s="11">
        <f>Sug0.2[[#This Row],[NASP16]]</f>
        <v>3469</v>
      </c>
      <c r="DQ79" s="11">
        <f>Sug0.2[[#This Row],[NASP17]]</f>
        <v>3576</v>
      </c>
      <c r="DR79" s="11">
        <f>Sug0.2[[#This Row],[NASP18]]</f>
        <v>3691</v>
      </c>
      <c r="DS79" s="11">
        <f>Sug0.2[[#This Row],[NASP19]]</f>
        <v>3808</v>
      </c>
      <c r="DT79" s="11">
        <f>Sug0.2[[#This Row],[NASP20]]</f>
        <v>3930</v>
      </c>
      <c r="DU79" s="11">
        <f>Sug0.2[[#This Row],[NASP21]]</f>
        <v>4066</v>
      </c>
      <c r="DV79" s="11">
        <f>Sug0.2[[#This Row],[NASP22]]</f>
        <v>4182</v>
      </c>
      <c r="DW79" s="11">
        <f>Sug0.2[[#This Row],[NASP23]]</f>
        <v>4298</v>
      </c>
      <c r="DX79" s="11">
        <f>Sug0.2[[#This Row],[NASP24]]</f>
        <v>4375</v>
      </c>
      <c r="DY79" s="11">
        <f>Sug0.2[[#This Row],[NASP25]]</f>
        <v>4449</v>
      </c>
      <c r="DZ79" s="11">
        <f>Sug0.2[[#This Row],[NASP26]]</f>
        <v>4513</v>
      </c>
      <c r="EA79" s="11">
        <f>Sug0.2[[#This Row],[NASP27]]</f>
        <v>4563</v>
      </c>
      <c r="EB79" s="15">
        <f>Sug0.5[[#This Row],[NASP2]]</f>
        <v>706</v>
      </c>
      <c r="EC79" s="15">
        <f>Sug0.5[[#This Row],[NASP3]]</f>
        <v>865</v>
      </c>
      <c r="ED79" s="15">
        <f>Sug0.5[[#This Row],[NASP4]]</f>
        <v>1079</v>
      </c>
      <c r="EE79" s="15">
        <f>Sug0.5[[#This Row],[NASP5]]</f>
        <v>1262</v>
      </c>
      <c r="EF79" s="15">
        <f>Sug0.5[[#This Row],[NASP6]]</f>
        <v>1482</v>
      </c>
      <c r="EG79" s="15">
        <f>Sug0.5[[#This Row],[NASP7]]</f>
        <v>1656</v>
      </c>
      <c r="EH79" s="15">
        <f>Sug0.5[[#This Row],[NASP8]]</f>
        <v>1817</v>
      </c>
      <c r="EI79" s="15">
        <f>Sug0.5[[#This Row],[NASP9]]</f>
        <v>1976</v>
      </c>
      <c r="EJ79" s="15">
        <f>Sug0.5[[#This Row],[NASP10]]</f>
        <v>2145</v>
      </c>
      <c r="EK79" s="15">
        <f>Sug0.5[[#This Row],[NASP11]]</f>
        <v>2241</v>
      </c>
      <c r="EL79" s="15">
        <f>Sug0.5[[#This Row],[NASP12]]</f>
        <v>2394</v>
      </c>
      <c r="EM79" s="15">
        <f>Sug0.5[[#This Row],[NASP13]]</f>
        <v>2525</v>
      </c>
      <c r="EN79" s="15">
        <f>Sug0.5[[#This Row],[NASP14]]</f>
        <v>2656</v>
      </c>
      <c r="EO79" s="15">
        <f>Sug0.5[[#This Row],[NASP15]]</f>
        <v>2766</v>
      </c>
      <c r="EP79" s="15">
        <f>Sug0.5[[#This Row],[NASP16]]</f>
        <v>2890</v>
      </c>
      <c r="EQ79" s="15">
        <f>Sug0.5[[#This Row],[NASP17]]</f>
        <v>2973</v>
      </c>
      <c r="ER79" s="15">
        <f>Sug0.5[[#This Row],[NASP18]]</f>
        <v>3075</v>
      </c>
      <c r="ES79" s="15">
        <f>Sug0.5[[#This Row],[NASP19]]</f>
        <v>3178</v>
      </c>
      <c r="ET79" s="15">
        <f>Sug0.5[[#This Row],[NASP20]]</f>
        <v>3278</v>
      </c>
      <c r="EU79" s="15">
        <f>Sug0.5[[#This Row],[NASP21]]</f>
        <v>3398</v>
      </c>
      <c r="EV79" s="15">
        <f>Sug0.5[[#This Row],[NASP22]]</f>
        <v>3505</v>
      </c>
      <c r="EW79" s="15">
        <f>Sug0.5[[#This Row],[NASP23]]</f>
        <v>3598</v>
      </c>
      <c r="EX79" s="15">
        <f>Sug0.5[[#This Row],[NASP24]]</f>
        <v>3684</v>
      </c>
      <c r="EY79" s="15">
        <f>Sug0.5[[#This Row],[NASP25]]</f>
        <v>3746</v>
      </c>
      <c r="EZ79" s="15">
        <f>Sug0.5[[#This Row],[NASP26]]</f>
        <v>3807</v>
      </c>
      <c r="FA79" s="15">
        <f>Sug0.5[[#This Row],[NASP27]]</f>
        <v>3846</v>
      </c>
      <c r="FB79" s="15">
        <f>Reg[[#This Row],[CIRP2]]</f>
        <v>73</v>
      </c>
      <c r="FC79" s="15">
        <f>Reg[[#This Row],[CIRP3]]</f>
        <v>83</v>
      </c>
      <c r="FD79" s="15">
        <f>Reg[[#This Row],[CIRP4]]</f>
        <v>107</v>
      </c>
      <c r="FE79" s="15">
        <f>Reg[[#This Row],[CIRP5]]</f>
        <v>127</v>
      </c>
      <c r="FF79" s="15">
        <f>Reg[[#This Row],[CIRP6]]</f>
        <v>147</v>
      </c>
      <c r="FG79" s="15">
        <f>Reg[[#This Row],[CIRP7]]</f>
        <v>180</v>
      </c>
      <c r="FH79" s="15">
        <f>Reg[[#This Row],[CIRP8]]</f>
        <v>199</v>
      </c>
      <c r="FI79" s="15">
        <f>Reg[[#This Row],[CIRP9]]</f>
        <v>235</v>
      </c>
      <c r="FJ79" s="15">
        <f>Reg[[#This Row],[CIRP10]]</f>
        <v>280</v>
      </c>
      <c r="FK79" s="15">
        <f>Reg[[#This Row],[CIRP11]]</f>
        <v>323</v>
      </c>
      <c r="FL79" s="15">
        <f>Reg[[#This Row],[CIRP12]]</f>
        <v>331</v>
      </c>
      <c r="FM79" s="15">
        <f>Reg[[#This Row],[CIRP13]]</f>
        <v>371</v>
      </c>
      <c r="FN79" s="15">
        <f>Reg[[#This Row],[CIRP14]]</f>
        <v>404</v>
      </c>
      <c r="FO79" s="15">
        <f>Reg[[#This Row],[CIRP15]]</f>
        <v>432</v>
      </c>
      <c r="FP79" s="15">
        <f>Reg[[#This Row],[CIRP16]]</f>
        <v>466</v>
      </c>
      <c r="FQ79" s="15">
        <f>Reg[[#This Row],[CIRP17]]</f>
        <v>489</v>
      </c>
      <c r="FR79" s="15">
        <f>Reg[[#This Row],[CIRP18]]</f>
        <v>525</v>
      </c>
      <c r="FS79" s="15">
        <f>Reg[[#This Row],[CIRP19]]</f>
        <v>549</v>
      </c>
      <c r="FT79" s="15">
        <f>Reg[[#This Row],[CIRP20]]</f>
        <v>574</v>
      </c>
      <c r="FU79" s="15">
        <f>Reg[[#This Row],[CIRP21]]</f>
        <v>585</v>
      </c>
      <c r="FV79" s="15">
        <f>Reg[[#This Row],[CIRP22]]</f>
        <v>616</v>
      </c>
      <c r="FW79" s="15">
        <f>Reg[[#This Row],[CIRP23]]</f>
        <v>620</v>
      </c>
      <c r="FX79" s="15">
        <f>Reg[[#This Row],[CIRP24]]</f>
        <v>655</v>
      </c>
      <c r="FY79" s="15">
        <f>Reg[[#This Row],[CIRP25]]</f>
        <v>669</v>
      </c>
      <c r="FZ79" s="15">
        <f>Reg[[#This Row],[CIRP26]]</f>
        <v>683</v>
      </c>
      <c r="GA79" s="15">
        <f>Reg[[#This Row],[CIRP27]]</f>
        <v>718</v>
      </c>
      <c r="GB79" s="15">
        <f>Sug0.2[[#This Row],[CIRP2]]</f>
        <v>73</v>
      </c>
      <c r="GC79" s="15">
        <f>Sug0.2[[#This Row],[CIRP3]]</f>
        <v>81</v>
      </c>
      <c r="GD79" s="15">
        <f>Sug0.2[[#This Row],[CIRP4]]</f>
        <v>103</v>
      </c>
      <c r="GE79" s="15">
        <f>Sug0.2[[#This Row],[CIRP5]]</f>
        <v>122</v>
      </c>
      <c r="GF79" s="15">
        <f>Sug0.2[[#This Row],[CIRP6]]</f>
        <v>140</v>
      </c>
      <c r="GG79" s="15">
        <f>Sug0.2[[#This Row],[CIRP7]]</f>
        <v>169</v>
      </c>
      <c r="GH79" s="15">
        <f>Sug0.2[[#This Row],[CIRP8]]</f>
        <v>187</v>
      </c>
      <c r="GI79" s="15">
        <f>Sug0.2[[#This Row],[CIRP9]]</f>
        <v>217</v>
      </c>
      <c r="GJ79" s="15">
        <f>Sug0.2[[#This Row],[CIRP10]]</f>
        <v>255</v>
      </c>
      <c r="GK79" s="15">
        <f>Sug0.2[[#This Row],[CIRP11]]</f>
        <v>292</v>
      </c>
      <c r="GL79" s="15">
        <f>Sug0.2[[#This Row],[CIRP12]]</f>
        <v>301</v>
      </c>
      <c r="GM79" s="15">
        <f>Sug0.2[[#This Row],[CIRP13]]</f>
        <v>341</v>
      </c>
      <c r="GN79" s="15">
        <f>Sug0.2[[#This Row],[CIRP14]]</f>
        <v>375</v>
      </c>
      <c r="GO79" s="15">
        <f>Sug0.2[[#This Row],[CIRP15]]</f>
        <v>401</v>
      </c>
      <c r="GP79" s="15">
        <f>Sug0.2[[#This Row],[CIRP16]]</f>
        <v>431</v>
      </c>
      <c r="GQ79" s="15">
        <f>Sug0.2[[#This Row],[CIRP17]]</f>
        <v>452</v>
      </c>
      <c r="GR79" s="15">
        <f>Sug0.2[[#This Row],[CIRP18]]</f>
        <v>482</v>
      </c>
      <c r="GS79" s="15">
        <f>Sug0.2[[#This Row],[CIRP19]]</f>
        <v>508</v>
      </c>
      <c r="GT79" s="15">
        <f>Sug0.2[[#This Row],[CIRP20]]</f>
        <v>525</v>
      </c>
      <c r="GU79" s="15">
        <f>Sug0.2[[#This Row],[CIRP21]]</f>
        <v>534</v>
      </c>
      <c r="GV79" s="15">
        <f>Sug0.2[[#This Row],[CIRP22]]</f>
        <v>553</v>
      </c>
      <c r="GW79" s="15">
        <f>Sug0.2[[#This Row],[CIRP23]]</f>
        <v>556</v>
      </c>
      <c r="GX79" s="15">
        <f>Sug0.2[[#This Row],[CIRP24]]</f>
        <v>583</v>
      </c>
      <c r="GY79" s="15">
        <f>Sug0.2[[#This Row],[CIRP25]]</f>
        <v>592</v>
      </c>
      <c r="GZ79" s="15">
        <f>Sug0.2[[#This Row],[CIRP26]]</f>
        <v>607</v>
      </c>
      <c r="HA79" s="15">
        <f>Sug0.2[[#This Row],[CIRP27]]</f>
        <v>631</v>
      </c>
      <c r="HB79" s="15">
        <f>Sug0.5[[#This Row],[CIRP2]]</f>
        <v>73</v>
      </c>
      <c r="HC79" s="15">
        <f>Sug0.5[[#This Row],[CIRP3]]</f>
        <v>80</v>
      </c>
      <c r="HD79" s="15">
        <f>Sug0.5[[#This Row],[CIRP4]]</f>
        <v>94</v>
      </c>
      <c r="HE79" s="15">
        <f>Sug0.5[[#This Row],[CIRP5]]</f>
        <v>110</v>
      </c>
      <c r="HF79" s="15">
        <f>Sug0.5[[#This Row],[CIRP6]]</f>
        <v>120</v>
      </c>
      <c r="HG79" s="15">
        <f>Sug0.5[[#This Row],[CIRP7]]</f>
        <v>143</v>
      </c>
      <c r="HH79" s="15">
        <f>Sug0.5[[#This Row],[CIRP8]]</f>
        <v>151</v>
      </c>
      <c r="HI79" s="15">
        <f>Sug0.5[[#This Row],[CIRP9]]</f>
        <v>174</v>
      </c>
      <c r="HJ79" s="15">
        <f>Sug0.5[[#This Row],[CIRP10]]</f>
        <v>196</v>
      </c>
      <c r="HK79" s="15">
        <f>Sug0.5[[#This Row],[CIRP11]]</f>
        <v>226</v>
      </c>
      <c r="HL79" s="15">
        <f>Sug0.5[[#This Row],[CIRP12]]</f>
        <v>237</v>
      </c>
      <c r="HM79" s="15">
        <f>Sug0.5[[#This Row],[CIRP13]]</f>
        <v>270</v>
      </c>
      <c r="HN79" s="15">
        <f>Sug0.5[[#This Row],[CIRP14]]</f>
        <v>300</v>
      </c>
      <c r="HO79" s="15">
        <f>Sug0.5[[#This Row],[CIRP15]]</f>
        <v>315</v>
      </c>
      <c r="HP79" s="15">
        <f>Sug0.5[[#This Row],[CIRP16]]</f>
        <v>335</v>
      </c>
      <c r="HQ79" s="15">
        <f>Sug0.5[[#This Row],[CIRP17]]</f>
        <v>347</v>
      </c>
      <c r="HR79" s="15">
        <f>Sug0.5[[#This Row],[CIRP18]]</f>
        <v>360</v>
      </c>
      <c r="HS79" s="15">
        <f>Sug0.5[[#This Row],[CIRP19]]</f>
        <v>379</v>
      </c>
      <c r="HT79" s="15">
        <f>Sug0.5[[#This Row],[CIRP20]]</f>
        <v>387</v>
      </c>
      <c r="HU79" s="15">
        <f>Sug0.5[[#This Row],[CIRP21]]</f>
        <v>392</v>
      </c>
      <c r="HV79" s="15">
        <f>Sug0.5[[#This Row],[CIRP22]]</f>
        <v>400</v>
      </c>
      <c r="HW79" s="15">
        <f>Sug0.5[[#This Row],[CIRP23]]</f>
        <v>402</v>
      </c>
      <c r="HX79" s="15">
        <f>Sug0.5[[#This Row],[CIRP24]]</f>
        <v>423</v>
      </c>
      <c r="HY79" s="15">
        <f>Sug0.5[[#This Row],[CIRP25]]</f>
        <v>429</v>
      </c>
      <c r="HZ79" s="15">
        <f>Sug0.5[[#This Row],[CIRP26]]</f>
        <v>439</v>
      </c>
      <c r="IA79" s="15">
        <f>Sug0.5[[#This Row],[CIRP27]]</f>
        <v>459</v>
      </c>
      <c r="IB79" s="15">
        <f>Reg[[#This Row],[HCCP2]]</f>
        <v>6</v>
      </c>
      <c r="IC79" s="15">
        <f>Reg[[#This Row],[HCCP3]]</f>
        <v>5</v>
      </c>
      <c r="ID79" s="15">
        <f>Reg[[#This Row],[HCCP4]]</f>
        <v>4</v>
      </c>
      <c r="IE79" s="15">
        <f>Reg[[#This Row],[HCCP5]]</f>
        <v>9</v>
      </c>
      <c r="IF79" s="15">
        <f>Reg[[#This Row],[HCCP6]]</f>
        <v>6</v>
      </c>
      <c r="IG79" s="15">
        <f>Reg[[#This Row],[HCCP7]]</f>
        <v>7</v>
      </c>
      <c r="IH79" s="15">
        <f>Reg[[#This Row],[HCCP8]]</f>
        <v>6</v>
      </c>
      <c r="II79" s="15">
        <f>Reg[[#This Row],[HCCP9]]</f>
        <v>7</v>
      </c>
      <c r="IJ79" s="15">
        <f>Reg[[#This Row],[HCCP10]]</f>
        <v>12</v>
      </c>
      <c r="IK79" s="15">
        <f>Reg[[#This Row],[HCCP11]]</f>
        <v>5</v>
      </c>
      <c r="IL79" s="15">
        <f>Reg[[#This Row],[HCCP12]]</f>
        <v>16</v>
      </c>
      <c r="IM79" s="15">
        <f>Reg[[#This Row],[HCCP13]]</f>
        <v>16</v>
      </c>
      <c r="IN79" s="15">
        <f>Reg[[#This Row],[HCCP14]]</f>
        <v>10</v>
      </c>
      <c r="IO79" s="15">
        <f>Reg[[#This Row],[HCCP15]]</f>
        <v>18</v>
      </c>
      <c r="IP79" s="15">
        <f>Reg[[#This Row],[HCCP16]]</f>
        <v>22</v>
      </c>
      <c r="IQ79" s="15">
        <f>Reg[[#This Row],[HCCP17]]</f>
        <v>25</v>
      </c>
      <c r="IR79" s="15">
        <f>Reg[[#This Row],[HCCP18]]</f>
        <v>29</v>
      </c>
      <c r="IS79" s="15">
        <f>Reg[[#This Row],[HCCP19]]</f>
        <v>35</v>
      </c>
      <c r="IT79" s="15">
        <f>Reg[[#This Row],[HCCP20]]</f>
        <v>33</v>
      </c>
      <c r="IU79" s="15">
        <f>Reg[[#This Row],[HCCP21]]</f>
        <v>31</v>
      </c>
      <c r="IV79" s="15">
        <f>Reg[[#This Row],[HCCP22]]</f>
        <v>26</v>
      </c>
      <c r="IW79" s="15">
        <f>Reg[[#This Row],[HCCP23]]</f>
        <v>33</v>
      </c>
      <c r="IX79" s="15">
        <f>Reg[[#This Row],[HCCP24]]</f>
        <v>31</v>
      </c>
      <c r="IY79" s="15">
        <f>Reg[[#This Row],[HCCP25]]</f>
        <v>38</v>
      </c>
      <c r="IZ79" s="15">
        <f>Reg[[#This Row],[HCCP26]]</f>
        <v>38</v>
      </c>
      <c r="JA79" s="15">
        <f>Reg[[#This Row],[HCCP27]]</f>
        <v>36</v>
      </c>
      <c r="JB79" s="15">
        <f>Sug0.2[[#This Row],[HCCP2]]</f>
        <v>6</v>
      </c>
      <c r="JC79" s="15">
        <f>Sug0.2[[#This Row],[HCCP3]]</f>
        <v>5</v>
      </c>
      <c r="JD79" s="15">
        <f>Sug0.2[[#This Row],[HCCP4]]</f>
        <v>4</v>
      </c>
      <c r="JE79" s="15">
        <f>Sug0.2[[#This Row],[HCCP5]]</f>
        <v>9</v>
      </c>
      <c r="JF79" s="15">
        <f>Sug0.2[[#This Row],[HCCP6]]</f>
        <v>6</v>
      </c>
      <c r="JG79" s="15">
        <f>Sug0.2[[#This Row],[HCCP7]]</f>
        <v>7</v>
      </c>
      <c r="JH79" s="15">
        <f>Sug0.2[[#This Row],[HCCP8]]</f>
        <v>6</v>
      </c>
      <c r="JI79" s="15">
        <f>Sug0.2[[#This Row],[HCCP9]]</f>
        <v>7</v>
      </c>
      <c r="JJ79" s="15">
        <f>Sug0.2[[#This Row],[HCCP10]]</f>
        <v>12</v>
      </c>
      <c r="JK79" s="15">
        <f>Sug0.2[[#This Row],[HCCP11]]</f>
        <v>5</v>
      </c>
      <c r="JL79" s="15">
        <f>Sug0.2[[#This Row],[HCCP12]]</f>
        <v>14</v>
      </c>
      <c r="JM79" s="15">
        <f>Sug0.2[[#This Row],[HCCP13]]</f>
        <v>15</v>
      </c>
      <c r="JN79" s="15">
        <f>Sug0.2[[#This Row],[HCCP14]]</f>
        <v>9</v>
      </c>
      <c r="JO79" s="15">
        <f>Sug0.2[[#This Row],[HCCP15]]</f>
        <v>17</v>
      </c>
      <c r="JP79" s="15">
        <f>Sug0.2[[#This Row],[HCCP16]]</f>
        <v>19</v>
      </c>
      <c r="JQ79" s="15">
        <f>Sug0.2[[#This Row],[HCCP17]]</f>
        <v>21</v>
      </c>
      <c r="JR79" s="15">
        <f>Sug0.2[[#This Row],[HCCP18]]</f>
        <v>26</v>
      </c>
      <c r="JS79" s="15">
        <f>Sug0.2[[#This Row],[HCCP19]]</f>
        <v>31</v>
      </c>
      <c r="JT79" s="15">
        <f>Sug0.2[[#This Row],[HCCP20]]</f>
        <v>30</v>
      </c>
      <c r="JU79" s="15">
        <f>Sug0.2[[#This Row],[HCCP21]]</f>
        <v>30</v>
      </c>
      <c r="JV79" s="15">
        <f>Sug0.2[[#This Row],[HCCP22]]</f>
        <v>26</v>
      </c>
      <c r="JW79" s="15">
        <f>Sug0.2[[#This Row],[HCCP23]]</f>
        <v>32</v>
      </c>
      <c r="JX79" s="15">
        <f>Sug0.2[[#This Row],[HCCP24]]</f>
        <v>30</v>
      </c>
      <c r="JY79" s="15">
        <f>Sug0.2[[#This Row],[HCCP25]]</f>
        <v>35</v>
      </c>
      <c r="JZ79" s="15">
        <f>Sug0.2[[#This Row],[HCCP26]]</f>
        <v>34</v>
      </c>
      <c r="KA79" s="15">
        <f>Sug0.2[[#This Row],[HCCP27]]</f>
        <v>34</v>
      </c>
      <c r="KB79" s="15">
        <f>Sug0.5[[#This Row],[HCCP2]]</f>
        <v>6</v>
      </c>
      <c r="KC79" s="15">
        <f>Sug0.5[[#This Row],[HCCP3]]</f>
        <v>5</v>
      </c>
      <c r="KD79" s="15">
        <f>Sug0.5[[#This Row],[HCCP4]]</f>
        <v>3</v>
      </c>
      <c r="KE79" s="15">
        <f>Sug0.5[[#This Row],[HCCP5]]</f>
        <v>7</v>
      </c>
      <c r="KF79" s="15">
        <f>Sug0.5[[#This Row],[HCCP6]]</f>
        <v>5</v>
      </c>
      <c r="KG79" s="15">
        <f>Sug0.5[[#This Row],[HCCP7]]</f>
        <v>6</v>
      </c>
      <c r="KH79" s="15">
        <f>Sug0.5[[#This Row],[HCCP8]]</f>
        <v>6</v>
      </c>
      <c r="KI79" s="15">
        <f>Sug0.5[[#This Row],[HCCP9]]</f>
        <v>7</v>
      </c>
      <c r="KJ79" s="15">
        <f>Sug0.5[[#This Row],[HCCP10]]</f>
        <v>7</v>
      </c>
      <c r="KK79" s="15">
        <f>Sug0.5[[#This Row],[HCCP11]]</f>
        <v>4</v>
      </c>
      <c r="KL79" s="15">
        <f>Sug0.5[[#This Row],[HCCP12]]</f>
        <v>9</v>
      </c>
      <c r="KM79" s="15">
        <f>Sug0.5[[#This Row],[HCCP13]]</f>
        <v>11</v>
      </c>
      <c r="KN79" s="15">
        <f>Sug0.5[[#This Row],[HCCP14]]</f>
        <v>7</v>
      </c>
      <c r="KO79" s="15">
        <f>Sug0.5[[#This Row],[HCCP15]]</f>
        <v>11</v>
      </c>
      <c r="KP79" s="15">
        <f>Sug0.5[[#This Row],[HCCP16]]</f>
        <v>11</v>
      </c>
      <c r="KQ79" s="15">
        <f>Sug0.5[[#This Row],[HCCP17]]</f>
        <v>15</v>
      </c>
      <c r="KR79" s="15">
        <f>Sug0.5[[#This Row],[HCCP18]]</f>
        <v>19</v>
      </c>
      <c r="KS79" s="15">
        <f>Sug0.5[[#This Row],[HCCP19]]</f>
        <v>27</v>
      </c>
      <c r="KT79" s="15">
        <f>Sug0.5[[#This Row],[HCCP20]]</f>
        <v>21</v>
      </c>
      <c r="KU79" s="15">
        <f>Sug0.5[[#This Row],[HCCP21]]</f>
        <v>22</v>
      </c>
      <c r="KV79" s="15">
        <f>Sug0.5[[#This Row],[HCCP22]]</f>
        <v>20</v>
      </c>
      <c r="KW79" s="15">
        <f>Sug0.5[[#This Row],[HCCP23]]</f>
        <v>21</v>
      </c>
      <c r="KX79" s="15">
        <f>Sug0.5[[#This Row],[HCCP24]]</f>
        <v>22</v>
      </c>
      <c r="KY79" s="15">
        <f>Sug0.5[[#This Row],[HCCP25]]</f>
        <v>21</v>
      </c>
      <c r="KZ79" s="15">
        <f>Sug0.5[[#This Row],[HCCP26]]</f>
        <v>23</v>
      </c>
      <c r="LA79" s="15">
        <f>Sug0.5[[#This Row],[HCCP27]]</f>
        <v>24</v>
      </c>
      <c r="LB79" s="15">
        <f>Reg[[#This Row],[CHDP2]]</f>
        <v>1445</v>
      </c>
      <c r="LC79" s="15">
        <f>Reg[[#This Row],[CHDP3]]</f>
        <v>1507</v>
      </c>
      <c r="LD79" s="15">
        <f>Reg[[#This Row],[CHDP4]]</f>
        <v>1547</v>
      </c>
      <c r="LE79" s="15">
        <f>Reg[[#This Row],[CHDP5]]</f>
        <v>1560</v>
      </c>
      <c r="LF79" s="15">
        <f>Reg[[#This Row],[CHDP6]]</f>
        <v>1617</v>
      </c>
      <c r="LG79" s="15">
        <f>Reg[[#This Row],[CHDP7]]</f>
        <v>1651</v>
      </c>
      <c r="LH79" s="15">
        <f>Reg[[#This Row],[CHDP8]]</f>
        <v>1687</v>
      </c>
      <c r="LI79" s="15">
        <f>Reg[[#This Row],[CHDP9]]</f>
        <v>1711</v>
      </c>
      <c r="LJ79" s="15">
        <f>Reg[[#This Row],[CHDP10]]</f>
        <v>1735</v>
      </c>
      <c r="LK79" s="15">
        <f>Reg[[#This Row],[CHDP11]]</f>
        <v>1770</v>
      </c>
      <c r="LL79" s="15">
        <f>Reg[[#This Row],[CHDP12]]</f>
        <v>1806</v>
      </c>
      <c r="LM79" s="15">
        <f>Reg[[#This Row],[CHDP13]]</f>
        <v>1832</v>
      </c>
      <c r="LN79" s="15">
        <f>Reg[[#This Row],[CHDP14]]</f>
        <v>1866</v>
      </c>
      <c r="LO79" s="15">
        <f>Reg[[#This Row],[CHDP15]]</f>
        <v>1900</v>
      </c>
      <c r="LP79" s="15">
        <f>Reg[[#This Row],[CHDP16]]</f>
        <v>1930</v>
      </c>
      <c r="LQ79" s="15">
        <f>Reg[[#This Row],[CHDP17]]</f>
        <v>1975</v>
      </c>
      <c r="LR79" s="15">
        <f>Reg[[#This Row],[CHDP18]]</f>
        <v>1989</v>
      </c>
      <c r="LS79" s="15">
        <f>Reg[[#This Row],[CHDP19]]</f>
        <v>2016</v>
      </c>
      <c r="LT79" s="15">
        <f>Reg[[#This Row],[CHDP20]]</f>
        <v>2035</v>
      </c>
      <c r="LU79" s="15">
        <f>Reg[[#This Row],[CHDP21]]</f>
        <v>2050</v>
      </c>
      <c r="LV79" s="15">
        <f>Reg[[#This Row],[CHDP22]]</f>
        <v>2069</v>
      </c>
      <c r="LW79" s="15">
        <f>Reg[[#This Row],[CHDP23]]</f>
        <v>2076</v>
      </c>
      <c r="LX79" s="15">
        <f>Reg[[#This Row],[CHDP24]]</f>
        <v>2095</v>
      </c>
      <c r="LY79" s="15">
        <f>Reg[[#This Row],[CHDP25]]</f>
        <v>2162</v>
      </c>
      <c r="LZ79" s="15">
        <f>Reg[[#This Row],[CHDP26]]</f>
        <v>2152</v>
      </c>
      <c r="MA79" s="15">
        <f>Reg[[#This Row],[CHDP27]]</f>
        <v>2161</v>
      </c>
      <c r="MB79" s="15">
        <f>Sug0.2[[#This Row],[CHDP2]]</f>
        <v>1445</v>
      </c>
      <c r="MC79" s="15">
        <f>Sug0.2[[#This Row],[CHDP3]]</f>
        <v>1507</v>
      </c>
      <c r="MD79" s="15">
        <f>Sug0.2[[#This Row],[CHDP4]]</f>
        <v>1546</v>
      </c>
      <c r="ME79" s="15">
        <f>Sug0.2[[#This Row],[CHDP5]]</f>
        <v>1558</v>
      </c>
      <c r="MF79" s="15">
        <f>Sug0.2[[#This Row],[CHDP6]]</f>
        <v>1616</v>
      </c>
      <c r="MG79" s="15">
        <f>Sug0.2[[#This Row],[CHDP7]]</f>
        <v>1650</v>
      </c>
      <c r="MH79" s="15">
        <f>Sug0.2[[#This Row],[CHDP8]]</f>
        <v>1685</v>
      </c>
      <c r="MI79" s="15">
        <f>Sug0.2[[#This Row],[CHDP9]]</f>
        <v>1708</v>
      </c>
      <c r="MJ79" s="15">
        <f>Sug0.2[[#This Row],[CHDP10]]</f>
        <v>1731</v>
      </c>
      <c r="MK79" s="15">
        <f>Sug0.2[[#This Row],[CHDP11]]</f>
        <v>1763</v>
      </c>
      <c r="ML79" s="15">
        <f>Sug0.2[[#This Row],[CHDP12]]</f>
        <v>1797</v>
      </c>
      <c r="MM79" s="15">
        <f>Sug0.2[[#This Row],[CHDP13]]</f>
        <v>1824</v>
      </c>
      <c r="MN79" s="15">
        <f>Sug0.2[[#This Row],[CHDP14]]</f>
        <v>1857</v>
      </c>
      <c r="MO79" s="15">
        <f>Sug0.2[[#This Row],[CHDP15]]</f>
        <v>1894</v>
      </c>
      <c r="MP79" s="15">
        <f>Sug0.2[[#This Row],[CHDP16]]</f>
        <v>1924</v>
      </c>
      <c r="MQ79" s="15">
        <f>Sug0.2[[#This Row],[CHDP17]]</f>
        <v>1972</v>
      </c>
      <c r="MR79" s="15">
        <f>Sug0.2[[#This Row],[CHDP18]]</f>
        <v>1986</v>
      </c>
      <c r="MS79" s="15">
        <f>Sug0.2[[#This Row],[CHDP19]]</f>
        <v>2012</v>
      </c>
      <c r="MT79" s="15">
        <f>Sug0.2[[#This Row],[CHDP20]]</f>
        <v>2029</v>
      </c>
      <c r="MU79" s="15">
        <f>Sug0.2[[#This Row],[CHDP21]]</f>
        <v>2041</v>
      </c>
      <c r="MV79" s="15">
        <f>Sug0.2[[#This Row],[CHDP22]]</f>
        <v>2063</v>
      </c>
      <c r="MW79" s="15">
        <f>Sug0.2[[#This Row],[CHDP23]]</f>
        <v>2072</v>
      </c>
      <c r="MX79" s="15">
        <f>Sug0.2[[#This Row],[CHDP24]]</f>
        <v>2094</v>
      </c>
      <c r="MY79" s="15">
        <f>Sug0.2[[#This Row],[CHDP25]]</f>
        <v>2148</v>
      </c>
      <c r="MZ79" s="15">
        <f>Sug0.2[[#This Row],[CHDP26]]</f>
        <v>2140</v>
      </c>
      <c r="NA79" s="15">
        <f>Sug0.2[[#This Row],[CHDP27]]</f>
        <v>2151</v>
      </c>
      <c r="NB79" s="15">
        <f>Sug0.5[[#This Row],[CHDP2]]</f>
        <v>1445</v>
      </c>
      <c r="NC79" s="15">
        <f>Sug0.5[[#This Row],[CHDP3]]</f>
        <v>1507</v>
      </c>
      <c r="ND79" s="15">
        <f>Sug0.5[[#This Row],[CHDP4]]</f>
        <v>1546</v>
      </c>
      <c r="NE79" s="15">
        <f>Sug0.5[[#This Row],[CHDP5]]</f>
        <v>1558</v>
      </c>
      <c r="NF79" s="15">
        <f>Sug0.5[[#This Row],[CHDP6]]</f>
        <v>1614</v>
      </c>
      <c r="NG79" s="15">
        <f>Sug0.5[[#This Row],[CHDP7]]</f>
        <v>1648</v>
      </c>
      <c r="NH79" s="15">
        <f>Sug0.5[[#This Row],[CHDP8]]</f>
        <v>1681</v>
      </c>
      <c r="NI79" s="15">
        <f>Sug0.5[[#This Row],[CHDP9]]</f>
        <v>1704</v>
      </c>
      <c r="NJ79" s="15">
        <f>Sug0.5[[#This Row],[CHDP10]]</f>
        <v>1723</v>
      </c>
      <c r="NK79" s="15">
        <f>Sug0.5[[#This Row],[CHDP11]]</f>
        <v>1754</v>
      </c>
      <c r="NL79" s="15">
        <f>Sug0.5[[#This Row],[CHDP12]]</f>
        <v>1785</v>
      </c>
      <c r="NM79" s="15">
        <f>Sug0.5[[#This Row],[CHDP13]]</f>
        <v>1811</v>
      </c>
      <c r="NN79" s="15">
        <f>Sug0.5[[#This Row],[CHDP14]]</f>
        <v>1842</v>
      </c>
      <c r="NO79" s="15">
        <f>Sug0.5[[#This Row],[CHDP15]]</f>
        <v>1881</v>
      </c>
      <c r="NP79" s="15">
        <f>Sug0.5[[#This Row],[CHDP16]]</f>
        <v>1908</v>
      </c>
      <c r="NQ79" s="15">
        <f>Sug0.5[[#This Row],[CHDP17]]</f>
        <v>1951</v>
      </c>
      <c r="NR79" s="15">
        <f>Sug0.5[[#This Row],[CHDP18]]</f>
        <v>1959</v>
      </c>
      <c r="NS79" s="15">
        <f>Sug0.5[[#This Row],[CHDP19]]</f>
        <v>1983</v>
      </c>
      <c r="NT79" s="15">
        <f>Sug0.5[[#This Row],[CHDP20]]</f>
        <v>2002</v>
      </c>
      <c r="NU79" s="15">
        <f>Sug0.5[[#This Row],[CHDP21]]</f>
        <v>2014</v>
      </c>
      <c r="NV79" s="15">
        <f>Sug0.5[[#This Row],[CHDP22]]</f>
        <v>2037</v>
      </c>
      <c r="NW79" s="15">
        <f>Sug0.5[[#This Row],[CHDP23]]</f>
        <v>2050</v>
      </c>
      <c r="NX79" s="15">
        <f>Sug0.5[[#This Row],[CHDP24]]</f>
        <v>2071</v>
      </c>
      <c r="NY79" s="15">
        <f>Sug0.5[[#This Row],[CHDP25]]</f>
        <v>2115</v>
      </c>
      <c r="NZ79" s="15">
        <f>Sug0.5[[#This Row],[CHDP26]]</f>
        <v>2103</v>
      </c>
      <c r="OA79" s="15">
        <f>Sug0.5[[#This Row],[CHDP27]]</f>
        <v>2112</v>
      </c>
      <c r="OB79" s="15">
        <f>Reg[[#This Row],[T2DP2]]</f>
        <v>2072</v>
      </c>
      <c r="OC79" s="15">
        <f>Reg[[#This Row],[T2DP3]]</f>
        <v>2102</v>
      </c>
      <c r="OD79" s="15">
        <f>Reg[[#This Row],[T2DP4]]</f>
        <v>2185</v>
      </c>
      <c r="OE79" s="15">
        <f>Reg[[#This Row],[T2DP5]]</f>
        <v>2283</v>
      </c>
      <c r="OF79" s="15">
        <f>Reg[[#This Row],[T2DP6]]</f>
        <v>2355</v>
      </c>
      <c r="OG79" s="15">
        <f>Reg[[#This Row],[T2DP7]]</f>
        <v>2396</v>
      </c>
      <c r="OH79" s="15">
        <f>Reg[[#This Row],[T2DP8]]</f>
        <v>2467</v>
      </c>
      <c r="OI79" s="15">
        <f>Reg[[#This Row],[T2DP9]]</f>
        <v>2564</v>
      </c>
      <c r="OJ79" s="15">
        <f>Reg[[#This Row],[T2DP10]]</f>
        <v>2592</v>
      </c>
      <c r="OK79" s="15">
        <f>Reg[[#This Row],[T2DP11]]</f>
        <v>2695</v>
      </c>
      <c r="OL79" s="15">
        <f>Reg[[#This Row],[T2DP12]]</f>
        <v>2763</v>
      </c>
      <c r="OM79" s="15">
        <f>Reg[[#This Row],[T2DP13]]</f>
        <v>2853</v>
      </c>
      <c r="ON79" s="15">
        <f>Reg[[#This Row],[T2DP14]]</f>
        <v>2904</v>
      </c>
      <c r="OO79" s="15">
        <f>Reg[[#This Row],[T2DP15]]</f>
        <v>2967</v>
      </c>
      <c r="OP79" s="15">
        <f>Reg[[#This Row],[T2DP16]]</f>
        <v>3025</v>
      </c>
      <c r="OQ79" s="15">
        <f>Reg[[#This Row],[T2DP17]]</f>
        <v>3077</v>
      </c>
      <c r="OR79" s="15">
        <f>Reg[[#This Row],[T2DP18]]</f>
        <v>3120</v>
      </c>
      <c r="OS79" s="15">
        <f>Reg[[#This Row],[T2DP19]]</f>
        <v>3195</v>
      </c>
      <c r="OT79" s="15">
        <f>Reg[[#This Row],[T2DP20]]</f>
        <v>3264</v>
      </c>
      <c r="OU79" s="15">
        <f>Reg[[#This Row],[T2DP21]]</f>
        <v>3304</v>
      </c>
      <c r="OV79" s="15">
        <f>Reg[[#This Row],[T2DP22]]</f>
        <v>3353</v>
      </c>
      <c r="OW79" s="15">
        <f>Reg[[#This Row],[T2DP23]]</f>
        <v>3356</v>
      </c>
      <c r="OX79" s="15">
        <f>Reg[[#This Row],[T2DP24]]</f>
        <v>3356</v>
      </c>
      <c r="OY79" s="15">
        <f>Reg[[#This Row],[T2DP25]]</f>
        <v>3369</v>
      </c>
      <c r="OZ79" s="15">
        <f>Reg[[#This Row],[T2DP26]]</f>
        <v>3386</v>
      </c>
      <c r="PA79" s="15">
        <f>Reg[[#This Row],[T2DP27]]</f>
        <v>3408</v>
      </c>
      <c r="PB79" s="15">
        <f>Sug0.2[[#This Row],[T2DP2]]</f>
        <v>2072</v>
      </c>
      <c r="PC79" s="15">
        <f>Sug0.2[[#This Row],[T2DP3]]</f>
        <v>2102</v>
      </c>
      <c r="PD79" s="15">
        <f>Sug0.2[[#This Row],[T2DP4]]</f>
        <v>2185</v>
      </c>
      <c r="PE79" s="15">
        <f>Sug0.2[[#This Row],[T2DP5]]</f>
        <v>2282</v>
      </c>
      <c r="PF79" s="15">
        <f>Sug0.2[[#This Row],[T2DP6]]</f>
        <v>2350</v>
      </c>
      <c r="PG79" s="15">
        <f>Sug0.2[[#This Row],[T2DP7]]</f>
        <v>2389</v>
      </c>
      <c r="PH79" s="15">
        <f>Sug0.2[[#This Row],[T2DP8]]</f>
        <v>2459</v>
      </c>
      <c r="PI79" s="15">
        <f>Sug0.2[[#This Row],[T2DP9]]</f>
        <v>2553</v>
      </c>
      <c r="PJ79" s="15">
        <f>Sug0.2[[#This Row],[T2DP10]]</f>
        <v>2579</v>
      </c>
      <c r="PK79" s="15">
        <f>Sug0.2[[#This Row],[T2DP11]]</f>
        <v>2678</v>
      </c>
      <c r="PL79" s="15">
        <f>Sug0.2[[#This Row],[T2DP12]]</f>
        <v>2742</v>
      </c>
      <c r="PM79" s="15">
        <f>Sug0.2[[#This Row],[T2DP13]]</f>
        <v>2823</v>
      </c>
      <c r="PN79" s="15">
        <f>Sug0.2[[#This Row],[T2DP14]]</f>
        <v>2873</v>
      </c>
      <c r="PO79" s="15">
        <f>Sug0.2[[#This Row],[T2DP15]]</f>
        <v>2933</v>
      </c>
      <c r="PP79" s="15">
        <f>Sug0.2[[#This Row],[T2DP16]]</f>
        <v>2989</v>
      </c>
      <c r="PQ79" s="15">
        <f>Sug0.2[[#This Row],[T2DP17]]</f>
        <v>3039</v>
      </c>
      <c r="PR79" s="15">
        <f>Sug0.2[[#This Row],[T2DP18]]</f>
        <v>3082</v>
      </c>
      <c r="PS79" s="15">
        <f>Sug0.2[[#This Row],[T2DP19]]</f>
        <v>3152</v>
      </c>
      <c r="PT79" s="15">
        <f>Sug0.2[[#This Row],[T2DP20]]</f>
        <v>3216</v>
      </c>
      <c r="PU79" s="15">
        <f>Sug0.2[[#This Row],[T2DP21]]</f>
        <v>3257</v>
      </c>
      <c r="PV79" s="15">
        <f>Sug0.2[[#This Row],[T2DP22]]</f>
        <v>3302</v>
      </c>
      <c r="PW79" s="15">
        <f>Sug0.2[[#This Row],[T2DP23]]</f>
        <v>3312</v>
      </c>
      <c r="PX79" s="15">
        <f>Sug0.2[[#This Row],[T2DP24]]</f>
        <v>3309</v>
      </c>
      <c r="PY79" s="15">
        <f>Sug0.2[[#This Row],[T2DP25]]</f>
        <v>3317</v>
      </c>
      <c r="PZ79" s="15">
        <f>Sug0.2[[#This Row],[T2DP26]]</f>
        <v>3334</v>
      </c>
      <c r="QA79" s="15">
        <f>Sug0.2[[#This Row],[T2DP27]]</f>
        <v>3355</v>
      </c>
      <c r="QB79" s="15">
        <f>Sug0.5[[#This Row],[T2DP2]]</f>
        <v>2072</v>
      </c>
      <c r="QC79" s="15">
        <f>Sug0.5[[#This Row],[T2DP3]]</f>
        <v>2102</v>
      </c>
      <c r="QD79" s="15">
        <f>Sug0.5[[#This Row],[T2DP4]]</f>
        <v>2182</v>
      </c>
      <c r="QE79" s="15">
        <f>Sug0.5[[#This Row],[T2DP5]]</f>
        <v>2276</v>
      </c>
      <c r="QF79" s="15">
        <f>Sug0.5[[#This Row],[T2DP6]]</f>
        <v>2343</v>
      </c>
      <c r="QG79" s="15">
        <f>Sug0.5[[#This Row],[T2DP7]]</f>
        <v>2378</v>
      </c>
      <c r="QH79" s="15">
        <f>Sug0.5[[#This Row],[T2DP8]]</f>
        <v>2444</v>
      </c>
      <c r="QI79" s="15">
        <f>Sug0.5[[#This Row],[T2DP9]]</f>
        <v>2529</v>
      </c>
      <c r="QJ79" s="15">
        <f>Sug0.5[[#This Row],[T2DP10]]</f>
        <v>2546</v>
      </c>
      <c r="QK79" s="15">
        <f>Sug0.5[[#This Row],[T2DP11]]</f>
        <v>2638</v>
      </c>
      <c r="QL79" s="15">
        <f>Sug0.5[[#This Row],[T2DP12]]</f>
        <v>2689</v>
      </c>
      <c r="QM79" s="15">
        <f>Sug0.5[[#This Row],[T2DP13]]</f>
        <v>2764</v>
      </c>
      <c r="QN79" s="15">
        <f>Sug0.5[[#This Row],[T2DP14]]</f>
        <v>2826</v>
      </c>
      <c r="QO79" s="15">
        <f>Sug0.5[[#This Row],[T2DP15]]</f>
        <v>2882</v>
      </c>
      <c r="QP79" s="15">
        <f>Sug0.5[[#This Row],[T2DP16]]</f>
        <v>2929</v>
      </c>
      <c r="QQ79" s="15">
        <f>Sug0.5[[#This Row],[T2DP17]]</f>
        <v>2978</v>
      </c>
      <c r="QR79" s="15">
        <f>Sug0.5[[#This Row],[T2DP18]]</f>
        <v>3020</v>
      </c>
      <c r="QS79" s="15">
        <f>Sug0.5[[#This Row],[T2DP19]]</f>
        <v>3095</v>
      </c>
      <c r="QT79" s="15">
        <f>Sug0.5[[#This Row],[T2DP20]]</f>
        <v>3149</v>
      </c>
      <c r="QU79" s="15">
        <f>Sug0.5[[#This Row],[T2DP21]]</f>
        <v>3183</v>
      </c>
      <c r="QV79" s="15">
        <f>Sug0.5[[#This Row],[T2DP22]]</f>
        <v>3223</v>
      </c>
      <c r="QW79" s="15">
        <f>Sug0.5[[#This Row],[T2DP23]]</f>
        <v>3235</v>
      </c>
      <c r="QX79" s="15">
        <f>Sug0.5[[#This Row],[T2DP24]]</f>
        <v>3235</v>
      </c>
      <c r="QY79" s="15">
        <f>Sug0.5[[#This Row],[T2DP25]]</f>
        <v>3241</v>
      </c>
      <c r="QZ79" s="15">
        <f>Sug0.5[[#This Row],[T2DP26]]</f>
        <v>3256</v>
      </c>
      <c r="RA79" s="15">
        <f>Sug0.5[[#This Row],[T2DP27]]</f>
        <v>3272</v>
      </c>
      <c r="RB79" s="15">
        <f>Reg[[#This Row],[OVEP2]]</f>
        <v>7512</v>
      </c>
      <c r="RC79" s="15">
        <f>Reg[[#This Row],[OVEP3]]</f>
        <v>8018</v>
      </c>
      <c r="RD79" s="15">
        <f>Reg[[#This Row],[OVEP4]]</f>
        <v>8396</v>
      </c>
      <c r="RE79" s="15">
        <f>Reg[[#This Row],[OVEP5]]</f>
        <v>8627</v>
      </c>
      <c r="RF79" s="15">
        <f>Reg[[#This Row],[OVEP6]]</f>
        <v>8802</v>
      </c>
      <c r="RG79" s="15">
        <f>Reg[[#This Row],[OVEP7]]</f>
        <v>8924</v>
      </c>
      <c r="RH79" s="15">
        <f>Reg[[#This Row],[OVEP8]]</f>
        <v>8999</v>
      </c>
      <c r="RI79" s="15">
        <f>Reg[[#This Row],[OVEP9]]</f>
        <v>9063</v>
      </c>
      <c r="RJ79" s="15">
        <f>Reg[[#This Row],[OVEP10]]</f>
        <v>9128</v>
      </c>
      <c r="RK79" s="15">
        <f>Reg[[#This Row],[OVEP11]]</f>
        <v>9122</v>
      </c>
      <c r="RL79" s="15">
        <f>Reg[[#This Row],[OVEP12]]</f>
        <v>9181</v>
      </c>
      <c r="RM79" s="15">
        <f>Reg[[#This Row],[OVEP13]]</f>
        <v>9242</v>
      </c>
      <c r="RN79" s="15">
        <f>Reg[[#This Row],[OVEP14]]</f>
        <v>9308</v>
      </c>
      <c r="RO79" s="15">
        <f>Reg[[#This Row],[OVEP15]]</f>
        <v>9375</v>
      </c>
      <c r="RP79" s="15">
        <f>Reg[[#This Row],[OVEP16]]</f>
        <v>9324</v>
      </c>
      <c r="RQ79" s="15">
        <f>Reg[[#This Row],[OVEP17]]</f>
        <v>9255</v>
      </c>
      <c r="RR79" s="15">
        <f>Reg[[#This Row],[OVEP18]]</f>
        <v>9343</v>
      </c>
      <c r="RS79" s="15">
        <f>Reg[[#This Row],[OVEP19]]</f>
        <v>9336</v>
      </c>
      <c r="RT79" s="15">
        <f>Reg[[#This Row],[OVEP20]]</f>
        <v>9334</v>
      </c>
      <c r="RU79" s="15">
        <f>Reg[[#This Row],[OVEP21]]</f>
        <v>9316</v>
      </c>
      <c r="RV79" s="15">
        <f>Reg[[#This Row],[OVEP22]]</f>
        <v>9321</v>
      </c>
      <c r="RW79" s="15">
        <f>Reg[[#This Row],[OVEP23]]</f>
        <v>9295</v>
      </c>
      <c r="RX79" s="15">
        <f>Reg[[#This Row],[OVEP24]]</f>
        <v>9273</v>
      </c>
      <c r="RY79" s="15">
        <f>Reg[[#This Row],[OVEP25]]</f>
        <v>9260</v>
      </c>
      <c r="RZ79" s="15">
        <f>Reg[[#This Row],[OVEP26]]</f>
        <v>9266</v>
      </c>
      <c r="SA79" s="15">
        <f>Reg[[#This Row],[OVEP27]]</f>
        <v>9287</v>
      </c>
      <c r="SB79" s="15">
        <f>Sug0.2[[#This Row],[OVEP2]]</f>
        <v>7512</v>
      </c>
      <c r="SC79" s="15">
        <f>Sug0.2[[#This Row],[OVEP3]]</f>
        <v>7985</v>
      </c>
      <c r="SD79" s="15">
        <f>Sug0.2[[#This Row],[OVEP4]]</f>
        <v>8337</v>
      </c>
      <c r="SE79" s="15">
        <f>Sug0.2[[#This Row],[OVEP5]]</f>
        <v>8550</v>
      </c>
      <c r="SF79" s="15">
        <f>Sug0.2[[#This Row],[OVEP6]]</f>
        <v>8743</v>
      </c>
      <c r="SG79" s="15">
        <f>Sug0.2[[#This Row],[OVEP7]]</f>
        <v>8885</v>
      </c>
      <c r="SH79" s="15">
        <f>Sug0.2[[#This Row],[OVEP8]]</f>
        <v>8986</v>
      </c>
      <c r="SI79" s="15">
        <f>Sug0.2[[#This Row],[OVEP9]]</f>
        <v>9061</v>
      </c>
      <c r="SJ79" s="15">
        <f>Sug0.2[[#This Row],[OVEP10]]</f>
        <v>9126</v>
      </c>
      <c r="SK79" s="15">
        <f>Sug0.2[[#This Row],[OVEP11]]</f>
        <v>9133</v>
      </c>
      <c r="SL79" s="15">
        <f>Sug0.2[[#This Row],[OVEP12]]</f>
        <v>9185</v>
      </c>
      <c r="SM79" s="15">
        <f>Sug0.2[[#This Row],[OVEP13]]</f>
        <v>9254</v>
      </c>
      <c r="SN79" s="15">
        <f>Sug0.2[[#This Row],[OVEP14]]</f>
        <v>9319</v>
      </c>
      <c r="SO79" s="15">
        <f>Sug0.2[[#This Row],[OVEP15]]</f>
        <v>9396</v>
      </c>
      <c r="SP79" s="15">
        <f>Sug0.2[[#This Row],[OVEP16]]</f>
        <v>9350</v>
      </c>
      <c r="SQ79" s="15">
        <f>Sug0.2[[#This Row],[OVEP17]]</f>
        <v>9305</v>
      </c>
      <c r="SR79" s="15">
        <f>Sug0.2[[#This Row],[OVEP18]]</f>
        <v>9380</v>
      </c>
      <c r="SS79" s="15">
        <f>Sug0.2[[#This Row],[OVEP19]]</f>
        <v>9417</v>
      </c>
      <c r="ST79" s="15">
        <f>Sug0.2[[#This Row],[OVEP20]]</f>
        <v>9414</v>
      </c>
      <c r="SU79" s="15">
        <f>Sug0.2[[#This Row],[OVEP21]]</f>
        <v>9424</v>
      </c>
      <c r="SV79" s="15">
        <f>Sug0.2[[#This Row],[OVEP22]]</f>
        <v>9436</v>
      </c>
      <c r="SW79" s="15">
        <f>Sug0.2[[#This Row],[OVEP23]]</f>
        <v>9419</v>
      </c>
      <c r="SX79" s="15">
        <f>Sug0.2[[#This Row],[OVEP24]]</f>
        <v>9395</v>
      </c>
      <c r="SY79" s="15">
        <f>Sug0.2[[#This Row],[OVEP25]]</f>
        <v>9383</v>
      </c>
      <c r="SZ79" s="15">
        <f>Sug0.2[[#This Row],[OVEP26]]</f>
        <v>9399</v>
      </c>
      <c r="TA79" s="15">
        <f>Sug0.2[[#This Row],[OVEP27]]</f>
        <v>9414</v>
      </c>
      <c r="TB79" s="15">
        <f>Sug0.5[[#This Row],[OVEP2]]</f>
        <v>7512</v>
      </c>
      <c r="TC79" s="15">
        <f>Sug0.5[[#This Row],[OVEP3]]</f>
        <v>7938</v>
      </c>
      <c r="TD79" s="15">
        <f>Sug0.5[[#This Row],[OVEP4]]</f>
        <v>8249</v>
      </c>
      <c r="TE79" s="15">
        <f>Sug0.5[[#This Row],[OVEP5]]</f>
        <v>8453</v>
      </c>
      <c r="TF79" s="15">
        <f>Sug0.5[[#This Row],[OVEP6]]</f>
        <v>8659</v>
      </c>
      <c r="TG79" s="15">
        <f>Sug0.5[[#This Row],[OVEP7]]</f>
        <v>8821</v>
      </c>
      <c r="TH79" s="15">
        <f>Sug0.5[[#This Row],[OVEP8]]</f>
        <v>8913</v>
      </c>
      <c r="TI79" s="15">
        <f>Sug0.5[[#This Row],[OVEP9]]</f>
        <v>9017</v>
      </c>
      <c r="TJ79" s="15">
        <f>Sug0.5[[#This Row],[OVEP10]]</f>
        <v>9102</v>
      </c>
      <c r="TK79" s="15">
        <f>Sug0.5[[#This Row],[OVEP11]]</f>
        <v>9139</v>
      </c>
      <c r="TL79" s="15">
        <f>Sug0.5[[#This Row],[OVEP12]]</f>
        <v>9209</v>
      </c>
      <c r="TM79" s="15">
        <f>Sug0.5[[#This Row],[OVEP13]]</f>
        <v>9298</v>
      </c>
      <c r="TN79" s="15">
        <f>Sug0.5[[#This Row],[OVEP14]]</f>
        <v>9348</v>
      </c>
      <c r="TO79" s="15">
        <f>Sug0.5[[#This Row],[OVEP15]]</f>
        <v>9427</v>
      </c>
      <c r="TP79" s="15">
        <f>Sug0.5[[#This Row],[OVEP16]]</f>
        <v>9438</v>
      </c>
      <c r="TQ79" s="15">
        <f>Sug0.5[[#This Row],[OVEP17]]</f>
        <v>9420</v>
      </c>
      <c r="TR79" s="15">
        <f>Sug0.5[[#This Row],[OVEP18]]</f>
        <v>9471</v>
      </c>
      <c r="TS79" s="15">
        <f>Sug0.5[[#This Row],[OVEP19]]</f>
        <v>9532</v>
      </c>
      <c r="TT79" s="15">
        <f>Sug0.5[[#This Row],[OVEP20]]</f>
        <v>9536</v>
      </c>
      <c r="TU79" s="15">
        <f>Sug0.5[[#This Row],[OVEP21]]</f>
        <v>9555</v>
      </c>
      <c r="TV79" s="15">
        <f>Sug0.5[[#This Row],[OVEP22]]</f>
        <v>9602</v>
      </c>
      <c r="TW79" s="15">
        <f>Sug0.5[[#This Row],[OVEP23]]</f>
        <v>9584</v>
      </c>
      <c r="TX79" s="15">
        <f>Sug0.5[[#This Row],[OVEP24]]</f>
        <v>9572</v>
      </c>
      <c r="TY79" s="15">
        <f>Sug0.5[[#This Row],[OVEP25]]</f>
        <v>9574</v>
      </c>
      <c r="TZ79" s="15">
        <f>Sug0.5[[#This Row],[OVEP26]]</f>
        <v>9601</v>
      </c>
      <c r="UA79" s="15">
        <f>Sug0.5[[#This Row],[OVEP27]]</f>
        <v>9613</v>
      </c>
      <c r="UB79" s="15">
        <f>Reg[[#This Row],[OBEP2]]</f>
        <v>8360</v>
      </c>
      <c r="UC79" s="15">
        <f>Reg[[#This Row],[OBEP3]]</f>
        <v>8309</v>
      </c>
      <c r="UD79" s="15">
        <f>Reg[[#This Row],[OBEP4]]</f>
        <v>8308</v>
      </c>
      <c r="UE79" s="15">
        <f>Reg[[#This Row],[OBEP5]]</f>
        <v>8394</v>
      </c>
      <c r="UF79" s="15">
        <f>Reg[[#This Row],[OBEP6]]</f>
        <v>8459</v>
      </c>
      <c r="UG79" s="15">
        <f>Reg[[#This Row],[OBEP7]]</f>
        <v>8527</v>
      </c>
      <c r="UH79" s="15">
        <f>Reg[[#This Row],[OBEP8]]</f>
        <v>8594</v>
      </c>
      <c r="UI79" s="15">
        <f>Reg[[#This Row],[OBEP9]]</f>
        <v>8694</v>
      </c>
      <c r="UJ79" s="15">
        <f>Reg[[#This Row],[OBEP10]]</f>
        <v>8788</v>
      </c>
      <c r="UK79" s="15">
        <f>Reg[[#This Row],[OBEP11]]</f>
        <v>8873</v>
      </c>
      <c r="UL79" s="15">
        <f>Reg[[#This Row],[OBEP12]]</f>
        <v>8965</v>
      </c>
      <c r="UM79" s="15">
        <f>Reg[[#This Row],[OBEP13]]</f>
        <v>9042</v>
      </c>
      <c r="UN79" s="15">
        <f>Reg[[#This Row],[OBEP14]]</f>
        <v>9056</v>
      </c>
      <c r="UO79" s="15">
        <f>Reg[[#This Row],[OBEP15]]</f>
        <v>9095</v>
      </c>
      <c r="UP79" s="15">
        <f>Reg[[#This Row],[OBEP16]]</f>
        <v>9163</v>
      </c>
      <c r="UQ79" s="15">
        <f>Reg[[#This Row],[OBEP17]]</f>
        <v>9294</v>
      </c>
      <c r="UR79" s="15">
        <f>Reg[[#This Row],[OBEP18]]</f>
        <v>9302</v>
      </c>
      <c r="US79" s="15">
        <f>Reg[[#This Row],[OBEP19]]</f>
        <v>9334</v>
      </c>
      <c r="UT79" s="15">
        <f>Reg[[#This Row],[OBEP20]]</f>
        <v>9437</v>
      </c>
      <c r="UU79" s="15">
        <f>Reg[[#This Row],[OBEP21]]</f>
        <v>9414</v>
      </c>
      <c r="UV79" s="15">
        <f>Reg[[#This Row],[OBEP22]]</f>
        <v>9380</v>
      </c>
      <c r="UW79" s="15">
        <f>Reg[[#This Row],[OBEP23]]</f>
        <v>9399</v>
      </c>
      <c r="UX79" s="15">
        <f>Reg[[#This Row],[OBEP24]]</f>
        <v>9443</v>
      </c>
      <c r="UY79" s="15">
        <f>Reg[[#This Row],[OBEP25]]</f>
        <v>9430</v>
      </c>
      <c r="UZ79" s="15">
        <f>Reg[[#This Row],[OBEP26]]</f>
        <v>9474</v>
      </c>
      <c r="VA79" s="15">
        <f>Reg[[#This Row],[OBEP27]]</f>
        <v>9568</v>
      </c>
      <c r="VB79" s="15">
        <f>Sug0.2[[#This Row],[OBEP2]]</f>
        <v>8360</v>
      </c>
      <c r="VC79" s="15">
        <f>Sug0.2[[#This Row],[OBEP3]]</f>
        <v>8293</v>
      </c>
      <c r="VD79" s="15">
        <f>Sug0.2[[#This Row],[OBEP4]]</f>
        <v>8279</v>
      </c>
      <c r="VE79" s="15">
        <f>Sug0.2[[#This Row],[OBEP5]]</f>
        <v>8348</v>
      </c>
      <c r="VF79" s="15">
        <f>Sug0.2[[#This Row],[OBEP6]]</f>
        <v>8382</v>
      </c>
      <c r="VG79" s="15">
        <f>Sug0.2[[#This Row],[OBEP7]]</f>
        <v>8421</v>
      </c>
      <c r="VH79" s="15">
        <f>Sug0.2[[#This Row],[OBEP8]]</f>
        <v>8462</v>
      </c>
      <c r="VI79" s="15">
        <f>Sug0.2[[#This Row],[OBEP9]]</f>
        <v>8543</v>
      </c>
      <c r="VJ79" s="15">
        <f>Sug0.2[[#This Row],[OBEP10]]</f>
        <v>8618</v>
      </c>
      <c r="VK79" s="15">
        <f>Sug0.2[[#This Row],[OBEP11]]</f>
        <v>8689</v>
      </c>
      <c r="VL79" s="15">
        <f>Sug0.2[[#This Row],[OBEP12]]</f>
        <v>8770</v>
      </c>
      <c r="VM79" s="15">
        <f>Sug0.2[[#This Row],[OBEP13]]</f>
        <v>8840</v>
      </c>
      <c r="VN79" s="15">
        <f>Sug0.2[[#This Row],[OBEP14]]</f>
        <v>8845</v>
      </c>
      <c r="VO79" s="15">
        <f>Sug0.2[[#This Row],[OBEP15]]</f>
        <v>8869</v>
      </c>
      <c r="VP79" s="15">
        <f>Sug0.2[[#This Row],[OBEP16]]</f>
        <v>8934</v>
      </c>
      <c r="VQ79" s="15">
        <f>Sug0.2[[#This Row],[OBEP17]]</f>
        <v>9046</v>
      </c>
      <c r="VR79" s="15">
        <f>Sug0.2[[#This Row],[OBEP18]]</f>
        <v>9058</v>
      </c>
      <c r="VS79" s="15">
        <f>Sug0.2[[#This Row],[OBEP19]]</f>
        <v>9059</v>
      </c>
      <c r="VT79" s="15">
        <f>Sug0.2[[#This Row],[OBEP20]]</f>
        <v>9151</v>
      </c>
      <c r="VU79" s="15">
        <f>Sug0.2[[#This Row],[OBEP21]]</f>
        <v>9119</v>
      </c>
      <c r="VV79" s="15">
        <f>Sug0.2[[#This Row],[OBEP22]]</f>
        <v>9081</v>
      </c>
      <c r="VW79" s="15">
        <f>Sug0.2[[#This Row],[OBEP23]]</f>
        <v>9088</v>
      </c>
      <c r="VX79" s="15">
        <f>Sug0.2[[#This Row],[OBEP24]]</f>
        <v>9127</v>
      </c>
      <c r="VY79" s="15">
        <f>Sug0.2[[#This Row],[OBEP25]]</f>
        <v>9113</v>
      </c>
      <c r="VZ79" s="15">
        <f>Sug0.2[[#This Row],[OBEP26]]</f>
        <v>9160</v>
      </c>
      <c r="WA79" s="15">
        <f>Sug0.2[[#This Row],[OBEP27]]</f>
        <v>9257</v>
      </c>
      <c r="WB79" s="15">
        <f>Sug0.5[[#This Row],[OBEP2]]</f>
        <v>8360</v>
      </c>
      <c r="WC79" s="15">
        <f>Sug0.5[[#This Row],[OBEP3]]</f>
        <v>8256</v>
      </c>
      <c r="WD79" s="15">
        <f>Sug0.5[[#This Row],[OBEP4]]</f>
        <v>8202</v>
      </c>
      <c r="WE79" s="15">
        <f>Sug0.5[[#This Row],[OBEP5]]</f>
        <v>8232</v>
      </c>
      <c r="WF79" s="15">
        <f>Sug0.5[[#This Row],[OBEP6]]</f>
        <v>8219</v>
      </c>
      <c r="WG79" s="15">
        <f>Sug0.5[[#This Row],[OBEP7]]</f>
        <v>8210</v>
      </c>
      <c r="WH79" s="15">
        <f>Sug0.5[[#This Row],[OBEP8]]</f>
        <v>8217</v>
      </c>
      <c r="WI79" s="15">
        <f>Sug0.5[[#This Row],[OBEP9]]</f>
        <v>8250</v>
      </c>
      <c r="WJ79" s="15">
        <f>Sug0.5[[#This Row],[OBEP10]]</f>
        <v>8283</v>
      </c>
      <c r="WK79" s="15">
        <f>Sug0.5[[#This Row],[OBEP11]]</f>
        <v>8315</v>
      </c>
      <c r="WL79" s="15">
        <f>Sug0.5[[#This Row],[OBEP12]]</f>
        <v>8360</v>
      </c>
      <c r="WM79" s="15">
        <f>Sug0.5[[#This Row],[OBEP13]]</f>
        <v>8400</v>
      </c>
      <c r="WN79" s="15">
        <f>Sug0.5[[#This Row],[OBEP14]]</f>
        <v>8408</v>
      </c>
      <c r="WO79" s="15">
        <f>Sug0.5[[#This Row],[OBEP15]]</f>
        <v>8407</v>
      </c>
      <c r="WP79" s="15">
        <f>Sug0.5[[#This Row],[OBEP16]]</f>
        <v>8422</v>
      </c>
      <c r="WQ79" s="15">
        <f>Sug0.5[[#This Row],[OBEP17]]</f>
        <v>8503</v>
      </c>
      <c r="WR79" s="15">
        <f>Sug0.5[[#This Row],[OBEP18]]</f>
        <v>8510</v>
      </c>
      <c r="WS79" s="15">
        <f>Sug0.5[[#This Row],[OBEP19]]</f>
        <v>8482</v>
      </c>
      <c r="WT79" s="15">
        <f>Sug0.5[[#This Row],[OBEP20]]</f>
        <v>8570</v>
      </c>
      <c r="WU79" s="15">
        <f>Sug0.5[[#This Row],[OBEP21]]</f>
        <v>8531</v>
      </c>
      <c r="WV79" s="15">
        <f>Sug0.5[[#This Row],[OBEP22]]</f>
        <v>8479</v>
      </c>
      <c r="WW79" s="15">
        <f>Sug0.5[[#This Row],[OBEP23]]</f>
        <v>8478</v>
      </c>
      <c r="WX79" s="15">
        <f>Sug0.5[[#This Row],[OBEP24]]</f>
        <v>8502</v>
      </c>
      <c r="WY79" s="15">
        <f>Sug0.5[[#This Row],[OBEP25]]</f>
        <v>8485</v>
      </c>
      <c r="WZ79" s="15">
        <f>Sug0.5[[#This Row],[OBEP26]]</f>
        <v>8517</v>
      </c>
      <c r="XA79" s="15">
        <f>Sug0.5[[#This Row],[OBEP27]]</f>
        <v>8610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7"/>
  <dimension ref="A3:AB65"/>
  <sheetViews>
    <sheetView topLeftCell="A47" workbookViewId="0">
      <selection activeCell="J12" sqref="J12"/>
    </sheetView>
  </sheetViews>
  <sheetFormatPr defaultRowHeight="15" x14ac:dyDescent="0.25"/>
  <sheetData>
    <row r="3" spans="1:28" x14ac:dyDescent="0.25">
      <c r="A3" s="1" t="s">
        <v>9</v>
      </c>
      <c r="C3">
        <v>2010</v>
      </c>
      <c r="D3">
        <v>2011</v>
      </c>
      <c r="E3">
        <v>2012</v>
      </c>
      <c r="F3">
        <v>2013</v>
      </c>
      <c r="G3">
        <v>2014</v>
      </c>
      <c r="H3">
        <v>2015</v>
      </c>
      <c r="I3">
        <v>2016</v>
      </c>
      <c r="J3">
        <v>2017</v>
      </c>
      <c r="K3">
        <v>2018</v>
      </c>
      <c r="L3">
        <v>2019</v>
      </c>
      <c r="M3">
        <v>2020</v>
      </c>
      <c r="N3">
        <v>2021</v>
      </c>
      <c r="O3">
        <v>2022</v>
      </c>
      <c r="P3">
        <v>2023</v>
      </c>
      <c r="Q3">
        <v>2024</v>
      </c>
      <c r="R3">
        <v>2025</v>
      </c>
      <c r="S3">
        <v>2026</v>
      </c>
      <c r="T3">
        <v>2027</v>
      </c>
      <c r="U3">
        <v>2028</v>
      </c>
      <c r="V3">
        <v>2029</v>
      </c>
      <c r="W3">
        <v>2030</v>
      </c>
      <c r="X3">
        <v>2031</v>
      </c>
      <c r="Y3">
        <v>2032</v>
      </c>
      <c r="Z3">
        <v>2033</v>
      </c>
      <c r="AA3">
        <v>2034</v>
      </c>
      <c r="AB3">
        <v>2035</v>
      </c>
    </row>
    <row r="4" spans="1:28" x14ac:dyDescent="0.25">
      <c r="A4" t="s">
        <v>1236</v>
      </c>
      <c r="B4" t="s">
        <v>1206</v>
      </c>
      <c r="C4" s="7">
        <f>Prevalences!B3</f>
        <v>6244.586666666667</v>
      </c>
      <c r="D4" s="7">
        <f>Prevalences!C3</f>
        <v>6573.64</v>
      </c>
      <c r="E4" s="7">
        <f>Prevalences!D3</f>
        <v>6859.2266666666665</v>
      </c>
      <c r="F4" s="7">
        <f>Prevalences!E3</f>
        <v>7096.0266666666666</v>
      </c>
      <c r="G4" s="7">
        <f>Prevalences!F3</f>
        <v>7306.96</v>
      </c>
      <c r="H4" s="7">
        <f>Prevalences!G3</f>
        <v>7490.08</v>
      </c>
      <c r="I4" s="7">
        <f>Prevalences!H3</f>
        <v>7655</v>
      </c>
      <c r="J4" s="7">
        <f>Prevalences!I3</f>
        <v>7788.56</v>
      </c>
      <c r="K4" s="7">
        <f>Prevalences!J3</f>
        <v>7907.1466666666665</v>
      </c>
      <c r="L4" s="7">
        <f>Prevalences!K3</f>
        <v>8015.373333333333</v>
      </c>
      <c r="M4" s="7">
        <f>Prevalences!L3</f>
        <v>8105.32</v>
      </c>
      <c r="N4" s="7">
        <f>Prevalences!M3</f>
        <v>8188.6133333333337</v>
      </c>
      <c r="O4" s="7">
        <f>Prevalences!N3</f>
        <v>8260.7733333333326</v>
      </c>
      <c r="P4" s="7">
        <f>Prevalences!O3</f>
        <v>8326.5866666666661</v>
      </c>
      <c r="Q4" s="7">
        <f>Prevalences!P3</f>
        <v>8379.4933333333338</v>
      </c>
      <c r="R4" s="7">
        <f>Prevalences!Q3</f>
        <v>8428.8133333333335</v>
      </c>
      <c r="S4" s="7">
        <f>Prevalences!R3</f>
        <v>8471.4933333333338</v>
      </c>
      <c r="T4" s="7">
        <f>Prevalences!S3</f>
        <v>8504.7066666666669</v>
      </c>
      <c r="U4" s="7">
        <f>Prevalences!T3</f>
        <v>8534.2266666666674</v>
      </c>
      <c r="V4" s="7">
        <f>Prevalences!U3</f>
        <v>8557.4533333333329</v>
      </c>
      <c r="W4" s="7">
        <f>Prevalences!V3</f>
        <v>8574.8933333333334</v>
      </c>
      <c r="X4" s="7">
        <f>Prevalences!W3</f>
        <v>8593.8533333333326</v>
      </c>
      <c r="Y4" s="7">
        <f>Prevalences!X3</f>
        <v>8601.84</v>
      </c>
      <c r="Z4" s="7">
        <f>Prevalences!Y3</f>
        <v>8604.4133333333339</v>
      </c>
      <c r="AA4" s="7">
        <f>Prevalences!Z3</f>
        <v>8609.7333333333336</v>
      </c>
      <c r="AB4" s="7">
        <f>Prevalences!AA3</f>
        <v>8614.48</v>
      </c>
    </row>
    <row r="5" spans="1:28" x14ac:dyDescent="0.25">
      <c r="A5" t="s">
        <v>1236</v>
      </c>
      <c r="B5" t="s">
        <v>1207</v>
      </c>
      <c r="C5" s="7">
        <f>Prevalences!AB3</f>
        <v>6244.586666666667</v>
      </c>
      <c r="D5" s="7">
        <f>Prevalences!AC3</f>
        <v>6545.3066666666664</v>
      </c>
      <c r="E5" s="7">
        <f>Prevalences!AD3</f>
        <v>6808.3866666666663</v>
      </c>
      <c r="F5" s="7">
        <f>Prevalences!AE3</f>
        <v>7028.08</v>
      </c>
      <c r="G5" s="7">
        <f>Prevalences!AF3</f>
        <v>7222.2933333333331</v>
      </c>
      <c r="H5" s="7">
        <f>Prevalences!AG3</f>
        <v>7392.8</v>
      </c>
      <c r="I5" s="7">
        <f>Prevalences!AH3</f>
        <v>7546.9733333333334</v>
      </c>
      <c r="J5" s="7">
        <f>Prevalences!AI3</f>
        <v>7671.413333333333</v>
      </c>
      <c r="K5" s="7">
        <f>Prevalences!AJ3</f>
        <v>7783.84</v>
      </c>
      <c r="L5" s="7">
        <f>Prevalences!AK3</f>
        <v>7886.5066666666671</v>
      </c>
      <c r="M5" s="7">
        <f>Prevalences!AL3</f>
        <v>7974.32</v>
      </c>
      <c r="N5" s="7">
        <f>Prevalences!AM3</f>
        <v>8057.4266666666663</v>
      </c>
      <c r="O5" s="7">
        <f>Prevalences!AN3</f>
        <v>8130.2933333333331</v>
      </c>
      <c r="P5" s="7">
        <f>Prevalences!AO3</f>
        <v>8196.8666666666668</v>
      </c>
      <c r="Q5" s="7">
        <f>Prevalences!AP3</f>
        <v>8250.5333333333328</v>
      </c>
      <c r="R5" s="7">
        <f>Prevalences!AQ3</f>
        <v>8301.626666666667</v>
      </c>
      <c r="S5" s="7">
        <f>Prevalences!AR3</f>
        <v>8344.7733333333326</v>
      </c>
      <c r="T5" s="7">
        <f>Prevalences!AS3</f>
        <v>8382.6666666666661</v>
      </c>
      <c r="U5" s="7">
        <f>Prevalences!AT3</f>
        <v>8415.1733333333341</v>
      </c>
      <c r="V5" s="7">
        <f>Prevalences!AU3</f>
        <v>8438.16</v>
      </c>
      <c r="W5" s="7">
        <f>Prevalences!AV3</f>
        <v>8458.1733333333341</v>
      </c>
      <c r="X5" s="7">
        <f>Prevalences!AW3</f>
        <v>8480.3466666666664</v>
      </c>
      <c r="Y5" s="7">
        <f>Prevalences!AX3</f>
        <v>8493</v>
      </c>
      <c r="Z5" s="7">
        <f>Prevalences!AY3</f>
        <v>8500.4</v>
      </c>
      <c r="AA5" s="7">
        <f>Prevalences!AZ3</f>
        <v>8510.0533333333333</v>
      </c>
      <c r="AB5" s="7">
        <f>Prevalences!BA3</f>
        <v>8518.4666666666672</v>
      </c>
    </row>
    <row r="6" spans="1:28" x14ac:dyDescent="0.25">
      <c r="A6" t="s">
        <v>1236</v>
      </c>
      <c r="B6" t="s">
        <v>1208</v>
      </c>
      <c r="C6" s="7">
        <f>Prevalences!BB3</f>
        <v>6244.586666666667</v>
      </c>
      <c r="D6" s="7">
        <f>Prevalences!BC3</f>
        <v>6484.1066666666666</v>
      </c>
      <c r="E6" s="7">
        <f>Prevalences!BD3</f>
        <v>6698.04</v>
      </c>
      <c r="F6" s="7">
        <f>Prevalences!BE3</f>
        <v>6878.333333333333</v>
      </c>
      <c r="G6" s="7">
        <f>Prevalences!BF3</f>
        <v>7039.72</v>
      </c>
      <c r="H6" s="7">
        <f>Prevalences!BG3</f>
        <v>7184.4533333333329</v>
      </c>
      <c r="I6" s="7">
        <f>Prevalences!BH3</f>
        <v>7316.88</v>
      </c>
      <c r="J6" s="7">
        <f>Prevalences!BI3</f>
        <v>7424.84</v>
      </c>
      <c r="K6" s="7">
        <f>Prevalences!BJ3</f>
        <v>7523.9333333333334</v>
      </c>
      <c r="L6" s="7">
        <f>Prevalences!BK3</f>
        <v>7620.8</v>
      </c>
      <c r="M6" s="7">
        <f>Prevalences!BL3</f>
        <v>7704.9733333333334</v>
      </c>
      <c r="N6" s="7">
        <f>Prevalences!BM3</f>
        <v>7785.28</v>
      </c>
      <c r="O6" s="7">
        <f>Prevalences!BN3</f>
        <v>7856.3466666666664</v>
      </c>
      <c r="P6" s="7">
        <f>Prevalences!BO3</f>
        <v>7922.44</v>
      </c>
      <c r="Q6" s="7">
        <f>Prevalences!BP3</f>
        <v>7975.413333333333</v>
      </c>
      <c r="R6" s="7">
        <f>Prevalences!BQ3</f>
        <v>8028.2533333333331</v>
      </c>
      <c r="S6" s="7">
        <f>Prevalences!BR3</f>
        <v>8074.6933333333336</v>
      </c>
      <c r="T6" s="7">
        <f>Prevalences!BS3</f>
        <v>8117.36</v>
      </c>
      <c r="U6" s="7">
        <f>Prevalences!BT3</f>
        <v>8154.1466666666665</v>
      </c>
      <c r="V6" s="7">
        <f>Prevalences!BU3</f>
        <v>8181.3066666666664</v>
      </c>
      <c r="W6" s="7">
        <f>Prevalences!BV3</f>
        <v>8208.4</v>
      </c>
      <c r="X6" s="7">
        <f>Prevalences!BW3</f>
        <v>8234.8266666666659</v>
      </c>
      <c r="Y6" s="7">
        <f>Prevalences!BX3</f>
        <v>8254.4266666666663</v>
      </c>
      <c r="Z6" s="7">
        <f>Prevalences!BY3</f>
        <v>8267.4933333333338</v>
      </c>
      <c r="AA6" s="7">
        <f>Prevalences!BZ3</f>
        <v>8284.8933333333334</v>
      </c>
      <c r="AB6" s="7">
        <f>Prevalences!CA3</f>
        <v>8300.626666666667</v>
      </c>
    </row>
    <row r="7" spans="1:28" x14ac:dyDescent="0.25">
      <c r="A7" t="s">
        <v>1202</v>
      </c>
      <c r="B7" t="s">
        <v>1206</v>
      </c>
      <c r="C7" s="7">
        <f>Prevalences!B4</f>
        <v>697.35007169203686</v>
      </c>
      <c r="D7" s="7">
        <f>Prevalences!C4</f>
        <v>643.07174591953583</v>
      </c>
      <c r="E7" s="7">
        <f>Prevalences!D4</f>
        <v>617.33359049670662</v>
      </c>
      <c r="F7" s="7">
        <f>Prevalences!E4</f>
        <v>598.54806486660334</v>
      </c>
      <c r="G7" s="7">
        <f>Prevalences!F4</f>
        <v>589.60740474771285</v>
      </c>
      <c r="H7" s="7">
        <f>Prevalences!G4</f>
        <v>587.48859302401206</v>
      </c>
      <c r="I7" s="7">
        <f>Prevalences!H4</f>
        <v>591.30084841249243</v>
      </c>
      <c r="J7" s="7">
        <f>Prevalences!I4</f>
        <v>594.89508856604277</v>
      </c>
      <c r="K7" s="7">
        <f>Prevalences!J4</f>
        <v>597.05815893893919</v>
      </c>
      <c r="L7" s="7">
        <f>Prevalences!K4</f>
        <v>601.59500825352222</v>
      </c>
      <c r="M7" s="7">
        <f>Prevalences!L4</f>
        <v>614.92764148854656</v>
      </c>
      <c r="N7" s="7">
        <f>Prevalences!M4</f>
        <v>628.4427715835036</v>
      </c>
      <c r="O7" s="7">
        <f>Prevalences!N4</f>
        <v>643.50238690742685</v>
      </c>
      <c r="P7" s="7">
        <f>Prevalences!O4</f>
        <v>659.9515152561504</v>
      </c>
      <c r="Q7" s="7">
        <f>Prevalences!P4</f>
        <v>678.28164009420811</v>
      </c>
      <c r="R7" s="7">
        <f>Prevalences!Q4</f>
        <v>690.19955941902936</v>
      </c>
      <c r="S7" s="7">
        <f>Prevalences!R4</f>
        <v>703.90642130581205</v>
      </c>
      <c r="T7" s="7">
        <f>Prevalences!S4</f>
        <v>712.55870912897808</v>
      </c>
      <c r="U7" s="7">
        <f>Prevalences!T4</f>
        <v>720.14053393919028</v>
      </c>
      <c r="V7" s="7">
        <f>Prevalences!U4</f>
        <v>724.92935367677183</v>
      </c>
      <c r="W7" s="7">
        <f>Prevalences!V4</f>
        <v>728.65502717144716</v>
      </c>
      <c r="X7" s="7">
        <f>Prevalences!W4</f>
        <v>741.56702000261294</v>
      </c>
      <c r="Y7" s="7">
        <f>Prevalences!X4</f>
        <v>743.95969496561656</v>
      </c>
      <c r="Z7" s="7">
        <f>Prevalences!Y4</f>
        <v>759.27212676937427</v>
      </c>
      <c r="AA7" s="7">
        <f>Prevalences!Z4</f>
        <v>769.79284370681307</v>
      </c>
      <c r="AB7" s="7">
        <f>Prevalences!AA4</f>
        <v>775.72633249963417</v>
      </c>
    </row>
    <row r="8" spans="1:28" x14ac:dyDescent="0.25">
      <c r="A8" t="s">
        <v>1202</v>
      </c>
      <c r="B8" t="s">
        <v>1207</v>
      </c>
      <c r="C8" s="7">
        <f>Prevalences!AB4</f>
        <v>697.35007169203686</v>
      </c>
      <c r="D8" s="7">
        <f>Prevalences!AC4</f>
        <v>644.91216917930421</v>
      </c>
      <c r="E8" s="7">
        <f>Prevalences!AD4</f>
        <v>619.103629307907</v>
      </c>
      <c r="F8" s="7">
        <f>Prevalences!AE4</f>
        <v>600.22990617484777</v>
      </c>
      <c r="G8" s="7">
        <f>Prevalences!AF4</f>
        <v>589.73971147353552</v>
      </c>
      <c r="H8" s="7">
        <f>Prevalences!AG4</f>
        <v>583.6188939139422</v>
      </c>
      <c r="I8" s="7">
        <f>Prevalences!AH4</f>
        <v>583.09223909162847</v>
      </c>
      <c r="J8" s="7">
        <f>Prevalences!AI4</f>
        <v>583.80554053173864</v>
      </c>
      <c r="K8" s="7">
        <f>Prevalences!AJ4</f>
        <v>583.23045279431938</v>
      </c>
      <c r="L8" s="7">
        <f>Prevalences!AK4</f>
        <v>586.00731220314606</v>
      </c>
      <c r="M8" s="7">
        <f>Prevalences!AL4</f>
        <v>598.58203915587035</v>
      </c>
      <c r="N8" s="7">
        <f>Prevalences!AM4</f>
        <v>610.61108568020256</v>
      </c>
      <c r="O8" s="7">
        <f>Prevalences!AN4</f>
        <v>623.9444798662422</v>
      </c>
      <c r="P8" s="7">
        <f>Prevalences!AO4</f>
        <v>638.56857284259013</v>
      </c>
      <c r="Q8" s="7">
        <f>Prevalences!AP4</f>
        <v>654.99393042141151</v>
      </c>
      <c r="R8" s="7">
        <f>Prevalences!AQ4</f>
        <v>664.90704660292363</v>
      </c>
      <c r="S8" s="7">
        <f>Prevalences!AR4</f>
        <v>678.28107395746258</v>
      </c>
      <c r="T8" s="7">
        <f>Prevalences!AS4</f>
        <v>686.85818688349991</v>
      </c>
      <c r="U8" s="7">
        <f>Prevalences!AT4</f>
        <v>694.28734442032157</v>
      </c>
      <c r="V8" s="7">
        <f>Prevalences!AU4</f>
        <v>697.01328614788019</v>
      </c>
      <c r="W8" s="7">
        <f>Prevalences!AV4</f>
        <v>701.25220139088015</v>
      </c>
      <c r="X8" s="7">
        <f>Prevalences!AW4</f>
        <v>716.8237067012285</v>
      </c>
      <c r="Y8" s="7">
        <f>Prevalences!AX4</f>
        <v>719.78974707896475</v>
      </c>
      <c r="Z8" s="7">
        <f>Prevalences!AY4</f>
        <v>732.62275876925014</v>
      </c>
      <c r="AA8" s="7">
        <f>Prevalences!AZ4</f>
        <v>743.13770627582142</v>
      </c>
      <c r="AB8" s="7">
        <f>Prevalences!BA4</f>
        <v>747.37803612956725</v>
      </c>
    </row>
    <row r="9" spans="1:28" x14ac:dyDescent="0.25">
      <c r="A9" t="s">
        <v>1202</v>
      </c>
      <c r="B9" t="s">
        <v>1208</v>
      </c>
      <c r="C9" s="7">
        <f>Prevalences!BB4</f>
        <v>697.35007169203686</v>
      </c>
      <c r="D9" s="7">
        <f>Prevalences!BC4</f>
        <v>651.97254693396064</v>
      </c>
      <c r="E9" s="7">
        <f>Prevalences!BD4</f>
        <v>626.80260454681161</v>
      </c>
      <c r="F9" s="7">
        <f>Prevalences!BE4</f>
        <v>609.99987613842086</v>
      </c>
      <c r="G9" s="7">
        <f>Prevalences!BF4</f>
        <v>596.04515623119255</v>
      </c>
      <c r="H9" s="7">
        <f>Prevalences!BG4</f>
        <v>585.35926958483287</v>
      </c>
      <c r="I9" s="7">
        <f>Prevalences!BH4</f>
        <v>580.38313690182281</v>
      </c>
      <c r="J9" s="7">
        <f>Prevalences!BI4</f>
        <v>574.64609491407839</v>
      </c>
      <c r="K9" s="7">
        <f>Prevalences!BJ4</f>
        <v>569.43910024592537</v>
      </c>
      <c r="L9" s="7">
        <f>Prevalences!BK4</f>
        <v>568.9067410393377</v>
      </c>
      <c r="M9" s="7">
        <f>Prevalences!BL4</f>
        <v>573.591631118245</v>
      </c>
      <c r="N9" s="7">
        <f>Prevalences!BM4</f>
        <v>583.26089211146916</v>
      </c>
      <c r="O9" s="7">
        <f>Prevalences!BN4</f>
        <v>593.92218330537401</v>
      </c>
      <c r="P9" s="7">
        <f>Prevalences!BO4</f>
        <v>607.08172409761551</v>
      </c>
      <c r="Q9" s="7">
        <f>Prevalences!BP4</f>
        <v>618.38290388902431</v>
      </c>
      <c r="R9" s="7">
        <f>Prevalences!BQ4</f>
        <v>626.81104209234286</v>
      </c>
      <c r="S9" s="7">
        <f>Prevalences!BR4</f>
        <v>636.82079055954887</v>
      </c>
      <c r="T9" s="7">
        <f>Prevalences!BS4</f>
        <v>647.24702424962902</v>
      </c>
      <c r="U9" s="7">
        <f>Prevalences!BT4</f>
        <v>656.67162150414936</v>
      </c>
      <c r="V9" s="7">
        <f>Prevalences!BU4</f>
        <v>659.85351855965393</v>
      </c>
      <c r="W9" s="7">
        <f>Prevalences!BV4</f>
        <v>663.44810397397816</v>
      </c>
      <c r="X9" s="7">
        <f>Prevalences!BW4</f>
        <v>677.86668056648284</v>
      </c>
      <c r="Y9" s="7">
        <f>Prevalences!BX4</f>
        <v>685.44354833607952</v>
      </c>
      <c r="Z9" s="7">
        <f>Prevalences!BY4</f>
        <v>694.37245285861468</v>
      </c>
      <c r="AA9" s="7">
        <f>Prevalences!BZ4</f>
        <v>703.98677209794857</v>
      </c>
      <c r="AB9" s="7">
        <f>Prevalences!CA4</f>
        <v>709.57573752834071</v>
      </c>
    </row>
    <row r="11" spans="1:28" x14ac:dyDescent="0.25">
      <c r="A11" s="1" t="s">
        <v>10</v>
      </c>
    </row>
    <row r="12" spans="1:28" x14ac:dyDescent="0.25">
      <c r="A12" t="s">
        <v>1236</v>
      </c>
      <c r="B12" t="s">
        <v>1206</v>
      </c>
      <c r="C12" s="7">
        <f>Prevalences!CB3</f>
        <v>700.85333333333335</v>
      </c>
      <c r="D12" s="7">
        <f>Prevalences!CC3</f>
        <v>848.12</v>
      </c>
      <c r="E12" s="7">
        <f>Prevalences!CD3</f>
        <v>1001.6666666666666</v>
      </c>
      <c r="F12" s="7">
        <f>Prevalences!CE3</f>
        <v>1159.7333333333333</v>
      </c>
      <c r="G12" s="7">
        <f>Prevalences!CF3</f>
        <v>1316.92</v>
      </c>
      <c r="H12" s="7">
        <f>Prevalences!CG3</f>
        <v>1473.0533333333333</v>
      </c>
      <c r="I12" s="7">
        <f>Prevalences!CH3</f>
        <v>1626.3866666666668</v>
      </c>
      <c r="J12" s="7">
        <f>Prevalences!CI3</f>
        <v>1777.7066666666667</v>
      </c>
      <c r="K12" s="7">
        <f>Prevalences!CJ3</f>
        <v>1923.8133333333333</v>
      </c>
      <c r="L12" s="7">
        <f>Prevalences!CK3</f>
        <v>2064.1999999999998</v>
      </c>
      <c r="M12" s="7">
        <f>Prevalences!CL3</f>
        <v>2197.9866666666667</v>
      </c>
      <c r="N12" s="7">
        <f>Prevalences!CM3</f>
        <v>2324.7466666666664</v>
      </c>
      <c r="O12" s="7">
        <f>Prevalences!CN3</f>
        <v>2447.1999999999998</v>
      </c>
      <c r="P12" s="7">
        <f>Prevalences!CO3</f>
        <v>2564.6799999999998</v>
      </c>
      <c r="Q12" s="7">
        <f>Prevalences!CP3</f>
        <v>2676.08</v>
      </c>
      <c r="R12" s="7">
        <f>Prevalences!CQ3</f>
        <v>2785.64</v>
      </c>
      <c r="S12" s="7">
        <f>Prevalences!CR3</f>
        <v>2881.8266666666668</v>
      </c>
      <c r="T12" s="7">
        <f>Prevalences!CS3</f>
        <v>2972.0933333333332</v>
      </c>
      <c r="U12" s="7">
        <f>Prevalences!CT3</f>
        <v>3057.16</v>
      </c>
      <c r="V12" s="7">
        <f>Prevalences!CU3</f>
        <v>3139.48</v>
      </c>
      <c r="W12" s="7">
        <f>Prevalences!CV3</f>
        <v>3216.5733333333333</v>
      </c>
      <c r="X12" s="7">
        <f>Prevalences!CW3</f>
        <v>3285.0533333333333</v>
      </c>
      <c r="Y12" s="7">
        <f>Prevalences!CX3</f>
        <v>3355.2</v>
      </c>
      <c r="Z12" s="7">
        <f>Prevalences!CY3</f>
        <v>3417</v>
      </c>
      <c r="AA12" s="7">
        <f>Prevalences!CZ3</f>
        <v>3475.3733333333334</v>
      </c>
      <c r="AB12" s="7">
        <f>Prevalences!DA3</f>
        <v>3525.32</v>
      </c>
    </row>
    <row r="13" spans="1:28" x14ac:dyDescent="0.25">
      <c r="A13" t="s">
        <v>1236</v>
      </c>
      <c r="B13" t="s">
        <v>1207</v>
      </c>
      <c r="C13" s="7">
        <f>Prevalences!DB3</f>
        <v>700.85333333333335</v>
      </c>
      <c r="D13" s="7">
        <f>Prevalences!DC3</f>
        <v>836.68</v>
      </c>
      <c r="E13" s="7">
        <f>Prevalences!DD3</f>
        <v>976.86666666666667</v>
      </c>
      <c r="F13" s="7">
        <f>Prevalences!DE3</f>
        <v>1120.5866666666666</v>
      </c>
      <c r="G13" s="7">
        <f>Prevalences!DF3</f>
        <v>1264.4933333333333</v>
      </c>
      <c r="H13" s="7">
        <f>Prevalences!DG3</f>
        <v>1407.28</v>
      </c>
      <c r="I13" s="7">
        <f>Prevalences!DH3</f>
        <v>1547.1466666666668</v>
      </c>
      <c r="J13" s="7">
        <f>Prevalences!DI3</f>
        <v>1685.1733333333334</v>
      </c>
      <c r="K13" s="7">
        <f>Prevalences!DJ3</f>
        <v>1816.8266666666666</v>
      </c>
      <c r="L13" s="7">
        <f>Prevalences!DK3</f>
        <v>1944.7733333333333</v>
      </c>
      <c r="M13" s="7">
        <f>Prevalences!DL3</f>
        <v>2066.1333333333332</v>
      </c>
      <c r="N13" s="7">
        <f>Prevalences!DM3</f>
        <v>2181.3466666666668</v>
      </c>
      <c r="O13" s="7">
        <f>Prevalences!DN3</f>
        <v>2292.4533333333334</v>
      </c>
      <c r="P13" s="7">
        <f>Prevalences!DO3</f>
        <v>2399.0133333333333</v>
      </c>
      <c r="Q13" s="7">
        <f>Prevalences!DP3</f>
        <v>2501.08</v>
      </c>
      <c r="R13" s="7">
        <f>Prevalences!DQ3</f>
        <v>2600.6933333333332</v>
      </c>
      <c r="S13" s="7">
        <f>Prevalences!DR3</f>
        <v>2687.9466666666667</v>
      </c>
      <c r="T13" s="7">
        <f>Prevalences!DS3</f>
        <v>2770.2933333333335</v>
      </c>
      <c r="U13" s="7">
        <f>Prevalences!DT3</f>
        <v>2848.08</v>
      </c>
      <c r="V13" s="7">
        <f>Prevalences!DU3</f>
        <v>2923.7866666666669</v>
      </c>
      <c r="W13" s="7">
        <f>Prevalences!DV3</f>
        <v>2994.9733333333334</v>
      </c>
      <c r="X13" s="7">
        <f>Prevalences!DW3</f>
        <v>3058.1066666666666</v>
      </c>
      <c r="Y13" s="7">
        <f>Prevalences!DX3</f>
        <v>3122.8533333333335</v>
      </c>
      <c r="Z13" s="7">
        <f>Prevalences!DY3</f>
        <v>3178.4933333333333</v>
      </c>
      <c r="AA13" s="7">
        <f>Prevalences!DZ3</f>
        <v>3233.0266666666666</v>
      </c>
      <c r="AB13" s="7">
        <f>Prevalences!EA3</f>
        <v>3279.4933333333333</v>
      </c>
    </row>
    <row r="14" spans="1:28" x14ac:dyDescent="0.25">
      <c r="A14" t="s">
        <v>1236</v>
      </c>
      <c r="B14" t="s">
        <v>1208</v>
      </c>
      <c r="C14" s="7">
        <f>Prevalences!EB3</f>
        <v>700.85333333333335</v>
      </c>
      <c r="D14" s="7">
        <f>Prevalences!EC3</f>
        <v>813.89333333333332</v>
      </c>
      <c r="E14" s="7">
        <f>Prevalences!ED3</f>
        <v>927.49333333333334</v>
      </c>
      <c r="F14" s="7">
        <f>Prevalences!EE3</f>
        <v>1042.7466666666667</v>
      </c>
      <c r="G14" s="7">
        <f>Prevalences!EF3</f>
        <v>1157.9866666666667</v>
      </c>
      <c r="H14" s="7">
        <f>Prevalences!EG3</f>
        <v>1271.0933333333332</v>
      </c>
      <c r="I14" s="7">
        <f>Prevalences!EH3</f>
        <v>1381.48</v>
      </c>
      <c r="J14" s="7">
        <f>Prevalences!EI3</f>
        <v>1490.6133333333332</v>
      </c>
      <c r="K14" s="7">
        <f>Prevalences!EJ3</f>
        <v>1594.8666666666666</v>
      </c>
      <c r="L14" s="7">
        <f>Prevalences!EK3</f>
        <v>1694.5066666666667</v>
      </c>
      <c r="M14" s="7">
        <f>Prevalences!EL3</f>
        <v>1789.56</v>
      </c>
      <c r="N14" s="7">
        <f>Prevalences!EM3</f>
        <v>1880.28</v>
      </c>
      <c r="O14" s="7">
        <f>Prevalences!EN3</f>
        <v>1968.4</v>
      </c>
      <c r="P14" s="7">
        <f>Prevalences!EO3</f>
        <v>2052.1333333333332</v>
      </c>
      <c r="Q14" s="7">
        <f>Prevalences!EP3</f>
        <v>2134.2800000000002</v>
      </c>
      <c r="R14" s="7">
        <f>Prevalences!EQ3</f>
        <v>2215.4933333333333</v>
      </c>
      <c r="S14" s="7">
        <f>Prevalences!ER3</f>
        <v>2284.6133333333332</v>
      </c>
      <c r="T14" s="7">
        <f>Prevalences!ES3</f>
        <v>2350.0266666666666</v>
      </c>
      <c r="U14" s="7">
        <f>Prevalences!ET3</f>
        <v>2414.0933333333332</v>
      </c>
      <c r="V14" s="7">
        <f>Prevalences!EU3</f>
        <v>2474.64</v>
      </c>
      <c r="W14" s="7">
        <f>Prevalences!EV3</f>
        <v>2532.56</v>
      </c>
      <c r="X14" s="7">
        <f>Prevalences!EW3</f>
        <v>2585.4933333333333</v>
      </c>
      <c r="Y14" s="7">
        <f>Prevalences!EX3</f>
        <v>2638.7733333333335</v>
      </c>
      <c r="Z14" s="7">
        <f>Prevalences!EY3</f>
        <v>2685.4533333333334</v>
      </c>
      <c r="AA14" s="7">
        <f>Prevalences!EZ3</f>
        <v>2731.2</v>
      </c>
      <c r="AB14" s="7">
        <f>Prevalences!FA3</f>
        <v>2770.52</v>
      </c>
    </row>
    <row r="15" spans="1:28" x14ac:dyDescent="0.25">
      <c r="A15" t="s">
        <v>1202</v>
      </c>
      <c r="B15" t="s">
        <v>1206</v>
      </c>
      <c r="C15" s="7">
        <f>Prevalences!CB4</f>
        <v>80.981264225471037</v>
      </c>
      <c r="D15" s="7">
        <f>Prevalences!CC4</f>
        <v>95.611988090754949</v>
      </c>
      <c r="E15" s="7">
        <f>Prevalences!CD4</f>
        <v>134.52854302670823</v>
      </c>
      <c r="F15" s="7">
        <f>Prevalences!CE4</f>
        <v>187.87721758874568</v>
      </c>
      <c r="G15" s="7">
        <f>Prevalences!CF4</f>
        <v>240.86022281259588</v>
      </c>
      <c r="H15" s="7">
        <f>Prevalences!CG4</f>
        <v>295.68094937317522</v>
      </c>
      <c r="I15" s="7">
        <f>Prevalences!CH4</f>
        <v>346.86262000330271</v>
      </c>
      <c r="J15" s="7">
        <f>Prevalences!CI4</f>
        <v>396.65685500470335</v>
      </c>
      <c r="K15" s="7">
        <f>Prevalences!CJ4</f>
        <v>441.96801372447254</v>
      </c>
      <c r="L15" s="7">
        <f>Prevalences!CK4</f>
        <v>485.71149186871554</v>
      </c>
      <c r="M15" s="7">
        <f>Prevalences!CL4</f>
        <v>528.8730028613254</v>
      </c>
      <c r="N15" s="7">
        <f>Prevalences!CM4</f>
        <v>565.95637271986095</v>
      </c>
      <c r="O15" s="7">
        <f>Prevalences!CN4</f>
        <v>597.34200142520251</v>
      </c>
      <c r="P15" s="7">
        <f>Prevalences!CO4</f>
        <v>626.13494094058251</v>
      </c>
      <c r="Q15" s="7">
        <f>Prevalences!CP4</f>
        <v>652.94767038918724</v>
      </c>
      <c r="R15" s="7">
        <f>Prevalences!CQ4</f>
        <v>681.10069035348954</v>
      </c>
      <c r="S15" s="7">
        <f>Prevalences!CR4</f>
        <v>704.63199611964512</v>
      </c>
      <c r="T15" s="7">
        <f>Prevalences!CS4</f>
        <v>727.14151164374846</v>
      </c>
      <c r="U15" s="7">
        <f>Prevalences!CT4</f>
        <v>744.32743762406074</v>
      </c>
      <c r="V15" s="7">
        <f>Prevalences!CU4</f>
        <v>757.31010574708864</v>
      </c>
      <c r="W15" s="7">
        <f>Prevalences!CV4</f>
        <v>770.28772413660829</v>
      </c>
      <c r="X15" s="7">
        <f>Prevalences!CW4</f>
        <v>779.53387599399559</v>
      </c>
      <c r="Y15" s="7">
        <f>Prevalences!CX4</f>
        <v>792.39266360393151</v>
      </c>
      <c r="Z15" s="7">
        <f>Prevalences!CY4</f>
        <v>801.34601764780734</v>
      </c>
      <c r="AA15" s="7">
        <f>Prevalences!CZ4</f>
        <v>807.86942465282652</v>
      </c>
      <c r="AB15" s="7">
        <f>Prevalences!DA4</f>
        <v>816.99199767602784</v>
      </c>
    </row>
    <row r="16" spans="1:28" x14ac:dyDescent="0.25">
      <c r="A16" t="s">
        <v>1202</v>
      </c>
      <c r="B16" t="s">
        <v>1207</v>
      </c>
      <c r="C16" s="7">
        <f>Prevalences!DB4</f>
        <v>80.981264225471037</v>
      </c>
      <c r="D16" s="7">
        <f>Prevalences!DC4</f>
        <v>92.920777726692179</v>
      </c>
      <c r="E16" s="7">
        <f>Prevalences!DD4</f>
        <v>126.19300913899927</v>
      </c>
      <c r="F16" s="7">
        <f>Prevalences!DE4</f>
        <v>172.41214909499723</v>
      </c>
      <c r="G16" s="7">
        <f>Prevalences!DF4</f>
        <v>219.28023916643491</v>
      </c>
      <c r="H16" s="7">
        <f>Prevalences!DG4</f>
        <v>267.27157524385814</v>
      </c>
      <c r="I16" s="7">
        <f>Prevalences!DH4</f>
        <v>312.94709641655976</v>
      </c>
      <c r="J16" s="7">
        <f>Prevalences!DI4</f>
        <v>357.2820127325503</v>
      </c>
      <c r="K16" s="7">
        <f>Prevalences!DJ4</f>
        <v>397.79597361238115</v>
      </c>
      <c r="L16" s="7">
        <f>Prevalences!DK4</f>
        <v>436.28497027618187</v>
      </c>
      <c r="M16" s="7">
        <f>Prevalences!DL4</f>
        <v>475.19540775932961</v>
      </c>
      <c r="N16" s="7">
        <f>Prevalences!DM4</f>
        <v>507.36970066762518</v>
      </c>
      <c r="O16" s="7">
        <f>Prevalences!DN4</f>
        <v>535.6201463309194</v>
      </c>
      <c r="P16" s="7">
        <f>Prevalences!DO4</f>
        <v>561.9794182075434</v>
      </c>
      <c r="Q16" s="7">
        <f>Prevalences!DP4</f>
        <v>587.00386733535811</v>
      </c>
      <c r="R16" s="7">
        <f>Prevalences!DQ4</f>
        <v>612.7082606120324</v>
      </c>
      <c r="S16" s="7">
        <f>Prevalences!DR4</f>
        <v>633.04843191935606</v>
      </c>
      <c r="T16" s="7">
        <f>Prevalences!DS4</f>
        <v>651.75731216117208</v>
      </c>
      <c r="U16" s="7">
        <f>Prevalences!DT4</f>
        <v>667.78568937446789</v>
      </c>
      <c r="V16" s="7">
        <f>Prevalences!DU4</f>
        <v>678.51689820928971</v>
      </c>
      <c r="W16" s="7">
        <f>Prevalences!DV4</f>
        <v>690.98601960451333</v>
      </c>
      <c r="X16" s="7">
        <f>Prevalences!DW4</f>
        <v>699.80792742643951</v>
      </c>
      <c r="Y16" s="7">
        <f>Prevalences!DX4</f>
        <v>713.24551534205636</v>
      </c>
      <c r="Z16" s="7">
        <f>Prevalences!DY4</f>
        <v>720.40672536807676</v>
      </c>
      <c r="AA16" s="7">
        <f>Prevalences!DZ4</f>
        <v>726.49733146256096</v>
      </c>
      <c r="AB16" s="7">
        <f>Prevalences!EA4</f>
        <v>735.98116594259545</v>
      </c>
    </row>
    <row r="17" spans="1:28" x14ac:dyDescent="0.25">
      <c r="A17" t="s">
        <v>1202</v>
      </c>
      <c r="B17" t="s">
        <v>1208</v>
      </c>
      <c r="C17" s="7">
        <f>Prevalences!EB4</f>
        <v>80.981264225471037</v>
      </c>
      <c r="D17" s="7">
        <f>Prevalences!EC4</f>
        <v>87.634327114943318</v>
      </c>
      <c r="E17" s="7">
        <f>Prevalences!ED4</f>
        <v>109.09364458523186</v>
      </c>
      <c r="F17" s="7">
        <f>Prevalences!EE4</f>
        <v>140.90981449928256</v>
      </c>
      <c r="G17" s="7">
        <f>Prevalences!EF4</f>
        <v>175.42987152199086</v>
      </c>
      <c r="H17" s="7">
        <f>Prevalences!EG4</f>
        <v>211.04401899972328</v>
      </c>
      <c r="I17" s="7">
        <f>Prevalences!EH4</f>
        <v>244.05935671471397</v>
      </c>
      <c r="J17" s="7">
        <f>Prevalences!EI4</f>
        <v>277.87464287976252</v>
      </c>
      <c r="K17" s="7">
        <f>Prevalences!EJ4</f>
        <v>307.70407139905632</v>
      </c>
      <c r="L17" s="7">
        <f>Prevalences!EK4</f>
        <v>336.24298251248143</v>
      </c>
      <c r="M17" s="7">
        <f>Prevalences!EL4</f>
        <v>367.0536469418787</v>
      </c>
      <c r="N17" s="7">
        <f>Prevalences!EM4</f>
        <v>391.21569702658917</v>
      </c>
      <c r="O17" s="7">
        <f>Prevalences!EN4</f>
        <v>412.68586923550782</v>
      </c>
      <c r="P17" s="7">
        <f>Prevalences!EO4</f>
        <v>431.82065207161588</v>
      </c>
      <c r="Q17" s="7">
        <f>Prevalences!EP4</f>
        <v>450.84012125512226</v>
      </c>
      <c r="R17" s="7">
        <f>Prevalences!EQ4</f>
        <v>471.47847949002107</v>
      </c>
      <c r="S17" s="7">
        <f>Prevalences!ER4</f>
        <v>487.1956456656356</v>
      </c>
      <c r="T17" s="7">
        <f>Prevalences!ES4</f>
        <v>501.8546396008399</v>
      </c>
      <c r="U17" s="7">
        <f>Prevalences!ET4</f>
        <v>515.31777052826567</v>
      </c>
      <c r="V17" s="7">
        <f>Prevalences!EU4</f>
        <v>527.30754188929757</v>
      </c>
      <c r="W17" s="7">
        <f>Prevalences!EV4</f>
        <v>540.18029681456051</v>
      </c>
      <c r="X17" s="7">
        <f>Prevalences!EW4</f>
        <v>547.66073131293808</v>
      </c>
      <c r="Y17" s="7">
        <f>Prevalences!EX4</f>
        <v>560.79872974971056</v>
      </c>
      <c r="Z17" s="7">
        <f>Prevalences!EY4</f>
        <v>568.45015714269584</v>
      </c>
      <c r="AA17" s="7">
        <f>Prevalences!EZ4</f>
        <v>575.25087860283475</v>
      </c>
      <c r="AB17" s="7">
        <f>Prevalences!FA4</f>
        <v>585.12098714710271</v>
      </c>
    </row>
    <row r="19" spans="1:28" x14ac:dyDescent="0.25">
      <c r="A19" s="1" t="s">
        <v>11</v>
      </c>
    </row>
    <row r="20" spans="1:28" x14ac:dyDescent="0.25">
      <c r="A20" t="s">
        <v>1236</v>
      </c>
      <c r="B20" t="s">
        <v>1206</v>
      </c>
      <c r="C20" s="7">
        <f>Prevalences!FB3</f>
        <v>69.760000000000005</v>
      </c>
      <c r="D20" s="7">
        <f>Prevalences!FC3</f>
        <v>77.173333333333332</v>
      </c>
      <c r="E20" s="7">
        <f>Prevalences!FD3</f>
        <v>85.626666666666665</v>
      </c>
      <c r="F20" s="7">
        <f>Prevalences!FE3</f>
        <v>96.68</v>
      </c>
      <c r="G20" s="7">
        <f>Prevalences!FF3</f>
        <v>108.49333333333334</v>
      </c>
      <c r="H20" s="7">
        <f>Prevalences!FG3</f>
        <v>124.34666666666666</v>
      </c>
      <c r="I20" s="7">
        <f>Prevalences!FH3</f>
        <v>138.46666666666667</v>
      </c>
      <c r="J20" s="7">
        <f>Prevalences!FI3</f>
        <v>154.45333333333335</v>
      </c>
      <c r="K20" s="7">
        <f>Prevalences!FJ3</f>
        <v>171.12</v>
      </c>
      <c r="L20" s="7">
        <f>Prevalences!FK3</f>
        <v>187.53333333333333</v>
      </c>
      <c r="M20" s="7">
        <f>Prevalences!FL3</f>
        <v>204.54666666666665</v>
      </c>
      <c r="N20" s="7">
        <f>Prevalences!FM3</f>
        <v>221.82666666666665</v>
      </c>
      <c r="O20" s="7">
        <f>Prevalences!FN3</f>
        <v>240.82666666666665</v>
      </c>
      <c r="P20" s="7">
        <f>Prevalences!FO3</f>
        <v>259.24</v>
      </c>
      <c r="Q20" s="7">
        <f>Prevalences!FP3</f>
        <v>276.97333333333336</v>
      </c>
      <c r="R20" s="7">
        <f>Prevalences!FQ3</f>
        <v>295.08</v>
      </c>
      <c r="S20" s="7">
        <f>Prevalences!FR3</f>
        <v>313.77333333333331</v>
      </c>
      <c r="T20" s="7">
        <f>Prevalences!FS3</f>
        <v>330.76</v>
      </c>
      <c r="U20" s="7">
        <f>Prevalences!FT3</f>
        <v>349.21333333333331</v>
      </c>
      <c r="V20" s="7">
        <f>Prevalences!FU3</f>
        <v>364.94666666666666</v>
      </c>
      <c r="W20" s="7">
        <f>Prevalences!FV3</f>
        <v>381.29333333333335</v>
      </c>
      <c r="X20" s="7">
        <f>Prevalences!FW3</f>
        <v>395.44</v>
      </c>
      <c r="Y20" s="7">
        <f>Prevalences!FX3</f>
        <v>409.65333333333331</v>
      </c>
      <c r="Z20" s="7">
        <f>Prevalences!FY3</f>
        <v>424.26666666666665</v>
      </c>
      <c r="AA20" s="7">
        <f>Prevalences!FZ3</f>
        <v>438.98666666666668</v>
      </c>
      <c r="AB20" s="7">
        <f>Prevalences!GA3</f>
        <v>452.42666666666668</v>
      </c>
    </row>
    <row r="21" spans="1:28" x14ac:dyDescent="0.25">
      <c r="A21" t="s">
        <v>1236</v>
      </c>
      <c r="B21" t="s">
        <v>1207</v>
      </c>
      <c r="C21" s="7">
        <f>Prevalences!GB3</f>
        <v>69.760000000000005</v>
      </c>
      <c r="D21" s="7">
        <f>Prevalences!GC3</f>
        <v>76.25333333333333</v>
      </c>
      <c r="E21" s="7">
        <f>Prevalences!GD3</f>
        <v>83.626666666666665</v>
      </c>
      <c r="F21" s="7">
        <f>Prevalences!GE3</f>
        <v>93.306666666666672</v>
      </c>
      <c r="G21" s="7">
        <f>Prevalences!GF3</f>
        <v>103.70666666666666</v>
      </c>
      <c r="H21" s="7">
        <f>Prevalences!GG3</f>
        <v>117.6</v>
      </c>
      <c r="I21" s="7">
        <f>Prevalences!GH3</f>
        <v>129.28</v>
      </c>
      <c r="J21" s="7">
        <f>Prevalences!GI3</f>
        <v>143.37333333333333</v>
      </c>
      <c r="K21" s="7">
        <f>Prevalences!GJ3</f>
        <v>158.04</v>
      </c>
      <c r="L21" s="7">
        <f>Prevalences!GK3</f>
        <v>172.33333333333334</v>
      </c>
      <c r="M21" s="7">
        <f>Prevalences!GL3</f>
        <v>187.16</v>
      </c>
      <c r="N21" s="7">
        <f>Prevalences!GM3</f>
        <v>202.30666666666667</v>
      </c>
      <c r="O21" s="7">
        <f>Prevalences!GN3</f>
        <v>218.4</v>
      </c>
      <c r="P21" s="7">
        <f>Prevalences!GO3</f>
        <v>234.08</v>
      </c>
      <c r="Q21" s="7">
        <f>Prevalences!GP3</f>
        <v>249.62666666666667</v>
      </c>
      <c r="R21" s="7">
        <f>Prevalences!GQ3</f>
        <v>265.97333333333336</v>
      </c>
      <c r="S21" s="7">
        <f>Prevalences!GR3</f>
        <v>282.41333333333336</v>
      </c>
      <c r="T21" s="7">
        <f>Prevalences!GS3</f>
        <v>297.45333333333332</v>
      </c>
      <c r="U21" s="7">
        <f>Prevalences!GT3</f>
        <v>313.58666666666664</v>
      </c>
      <c r="V21" s="7">
        <f>Prevalences!GU3</f>
        <v>327.64</v>
      </c>
      <c r="W21" s="7">
        <f>Prevalences!GV3</f>
        <v>341.26666666666665</v>
      </c>
      <c r="X21" s="7">
        <f>Prevalences!GW3</f>
        <v>352.29333333333335</v>
      </c>
      <c r="Y21" s="7">
        <f>Prevalences!GX3</f>
        <v>363.69333333333333</v>
      </c>
      <c r="Z21" s="7">
        <f>Prevalences!GY3</f>
        <v>376.6</v>
      </c>
      <c r="AA21" s="7">
        <f>Prevalences!GZ3</f>
        <v>388.94666666666666</v>
      </c>
      <c r="AB21" s="7">
        <f>Prevalences!HA3</f>
        <v>400.25333333333333</v>
      </c>
    </row>
    <row r="22" spans="1:28" x14ac:dyDescent="0.25">
      <c r="A22" t="s">
        <v>1236</v>
      </c>
      <c r="B22" t="s">
        <v>1208</v>
      </c>
      <c r="C22" s="7">
        <f>Prevalences!HB3</f>
        <v>69.760000000000005</v>
      </c>
      <c r="D22" s="7">
        <f>Prevalences!HC3</f>
        <v>74.506666666666661</v>
      </c>
      <c r="E22" s="7">
        <f>Prevalences!HD3</f>
        <v>79.84</v>
      </c>
      <c r="F22" s="7">
        <f>Prevalences!HE3</f>
        <v>86.74666666666667</v>
      </c>
      <c r="G22" s="7">
        <f>Prevalences!HF3</f>
        <v>94.04</v>
      </c>
      <c r="H22" s="7">
        <f>Prevalences!HG3</f>
        <v>103.81333333333333</v>
      </c>
      <c r="I22" s="7">
        <f>Prevalences!HH3</f>
        <v>111.68</v>
      </c>
      <c r="J22" s="7">
        <f>Prevalences!HI3</f>
        <v>121.12</v>
      </c>
      <c r="K22" s="7">
        <f>Prevalences!HJ3</f>
        <v>130.80000000000001</v>
      </c>
      <c r="L22" s="7">
        <f>Prevalences!HK3</f>
        <v>140.62666666666667</v>
      </c>
      <c r="M22" s="7">
        <f>Prevalences!HL3</f>
        <v>151.08000000000001</v>
      </c>
      <c r="N22" s="7">
        <f>Prevalences!HM3</f>
        <v>161.25333333333333</v>
      </c>
      <c r="O22" s="7">
        <f>Prevalences!HN3</f>
        <v>172.05333333333334</v>
      </c>
      <c r="P22" s="7">
        <f>Prevalences!HO3</f>
        <v>182.77333333333334</v>
      </c>
      <c r="Q22" s="7">
        <f>Prevalences!HP3</f>
        <v>193.21333333333334</v>
      </c>
      <c r="R22" s="7">
        <f>Prevalences!HQ3</f>
        <v>204.24</v>
      </c>
      <c r="S22" s="7">
        <f>Prevalences!HR3</f>
        <v>215.24</v>
      </c>
      <c r="T22" s="7">
        <f>Prevalences!HS3</f>
        <v>226.01333333333332</v>
      </c>
      <c r="U22" s="7">
        <f>Prevalences!HT3</f>
        <v>237.37333333333333</v>
      </c>
      <c r="V22" s="7">
        <f>Prevalences!HU3</f>
        <v>246.86666666666667</v>
      </c>
      <c r="W22" s="7">
        <f>Prevalences!HV3</f>
        <v>255.98666666666668</v>
      </c>
      <c r="X22" s="7">
        <f>Prevalences!HW3</f>
        <v>263.46666666666664</v>
      </c>
      <c r="Y22" s="7">
        <f>Prevalences!HX3</f>
        <v>270.97333333333336</v>
      </c>
      <c r="Z22" s="7">
        <f>Prevalences!HY3</f>
        <v>279.72000000000003</v>
      </c>
      <c r="AA22" s="7">
        <f>Prevalences!HZ3</f>
        <v>288.18666666666667</v>
      </c>
      <c r="AB22" s="7">
        <f>Prevalences!IA3</f>
        <v>295.01333333333332</v>
      </c>
    </row>
    <row r="23" spans="1:28" x14ac:dyDescent="0.25">
      <c r="A23" t="s">
        <v>1202</v>
      </c>
      <c r="B23" t="s">
        <v>1206</v>
      </c>
      <c r="C23" s="7">
        <f>Prevalences!FB4</f>
        <v>10.416448531049342</v>
      </c>
      <c r="D23" s="7">
        <f>Prevalences!FC4</f>
        <v>11.4744624662286</v>
      </c>
      <c r="E23" s="7">
        <f>Prevalences!FD4</f>
        <v>14.415522497949524</v>
      </c>
      <c r="F23" s="7">
        <f>Prevalences!FE4</f>
        <v>19.140992659734238</v>
      </c>
      <c r="G23" s="7">
        <f>Prevalences!FF4</f>
        <v>24.956160673379941</v>
      </c>
      <c r="H23" s="7">
        <f>Prevalences!FG4</f>
        <v>33.955065732360005</v>
      </c>
      <c r="I23" s="7">
        <f>Prevalences!FH4</f>
        <v>42.822527819932453</v>
      </c>
      <c r="J23" s="7">
        <f>Prevalences!FI4</f>
        <v>52.394476384019292</v>
      </c>
      <c r="K23" s="7">
        <f>Prevalences!FJ4</f>
        <v>62.401273491278474</v>
      </c>
      <c r="L23" s="7">
        <f>Prevalences!FK4</f>
        <v>72.384405932646999</v>
      </c>
      <c r="M23" s="7">
        <f>Prevalences!FL4</f>
        <v>84.021155008062635</v>
      </c>
      <c r="N23" s="7">
        <f>Prevalences!FM4</f>
        <v>95.143452860521208</v>
      </c>
      <c r="O23" s="7">
        <f>Prevalences!FN4</f>
        <v>108.1430377889498</v>
      </c>
      <c r="P23" s="7">
        <f>Prevalences!FO4</f>
        <v>119.14616681482735</v>
      </c>
      <c r="Q23" s="7">
        <f>Prevalences!FP4</f>
        <v>129.47586373100157</v>
      </c>
      <c r="R23" s="7">
        <f>Prevalences!FQ4</f>
        <v>141.8775772746819</v>
      </c>
      <c r="S23" s="7">
        <f>Prevalences!FR4</f>
        <v>152.65486766632182</v>
      </c>
      <c r="T23" s="7">
        <f>Prevalences!FS4</f>
        <v>161.81527245597061</v>
      </c>
      <c r="U23" s="7">
        <f>Prevalences!FT4</f>
        <v>173.59664308070271</v>
      </c>
      <c r="V23" s="7">
        <f>Prevalences!FU4</f>
        <v>182.73761833720926</v>
      </c>
      <c r="W23" s="7">
        <f>Prevalences!FV4</f>
        <v>193.26374195786326</v>
      </c>
      <c r="X23" s="7">
        <f>Prevalences!FW4</f>
        <v>200.49852800789668</v>
      </c>
      <c r="Y23" s="7">
        <f>Prevalences!FX4</f>
        <v>207.18091889832797</v>
      </c>
      <c r="Z23" s="7">
        <f>Prevalences!FY4</f>
        <v>216.85923749955612</v>
      </c>
      <c r="AA23" s="7">
        <f>Prevalences!FZ4</f>
        <v>222.00675625354788</v>
      </c>
      <c r="AB23" s="7">
        <f>Prevalences!GA4</f>
        <v>232.06138115210427</v>
      </c>
    </row>
    <row r="24" spans="1:28" x14ac:dyDescent="0.25">
      <c r="A24" t="s">
        <v>1202</v>
      </c>
      <c r="B24" t="s">
        <v>1207</v>
      </c>
      <c r="C24" s="7">
        <f>Prevalences!GB4</f>
        <v>10.416448531049342</v>
      </c>
      <c r="D24" s="7">
        <f>Prevalences!GC4</f>
        <v>11.187008338048004</v>
      </c>
      <c r="E24" s="7">
        <f>Prevalences!GD4</f>
        <v>13.799297888741377</v>
      </c>
      <c r="F24" s="7">
        <f>Prevalences!GE4</f>
        <v>17.627987847611976</v>
      </c>
      <c r="G24" s="7">
        <f>Prevalences!GF4</f>
        <v>22.478299658905598</v>
      </c>
      <c r="H24" s="7">
        <f>Prevalences!GG4</f>
        <v>30.071470421868852</v>
      </c>
      <c r="I24" s="7">
        <f>Prevalences!GH4</f>
        <v>37.143527026926236</v>
      </c>
      <c r="J24" s="7">
        <f>Prevalences!GI4</f>
        <v>45.511836799769888</v>
      </c>
      <c r="K24" s="7">
        <f>Prevalences!GJ4</f>
        <v>53.4286914182508</v>
      </c>
      <c r="L24" s="7">
        <f>Prevalences!GK4</f>
        <v>62.223539668592373</v>
      </c>
      <c r="M24" s="7">
        <f>Prevalences!GL4</f>
        <v>72.120092438469143</v>
      </c>
      <c r="N24" s="7">
        <f>Prevalences!GM4</f>
        <v>81.687040723864044</v>
      </c>
      <c r="O24" s="7">
        <f>Prevalences!GN4</f>
        <v>93.034617213164267</v>
      </c>
      <c r="P24" s="7">
        <f>Prevalences!GO4</f>
        <v>101.90934010187682</v>
      </c>
      <c r="Q24" s="7">
        <f>Prevalences!GP4</f>
        <v>111.27536694564924</v>
      </c>
      <c r="R24" s="7">
        <f>Prevalences!GQ4</f>
        <v>121.7635931722706</v>
      </c>
      <c r="S24" s="7">
        <f>Prevalences!GR4</f>
        <v>131.71566278245811</v>
      </c>
      <c r="T24" s="7">
        <f>Prevalences!GS4</f>
        <v>140.35966118828048</v>
      </c>
      <c r="U24" s="7">
        <f>Prevalences!GT4</f>
        <v>150.51069448898158</v>
      </c>
      <c r="V24" s="7">
        <f>Prevalences!GU4</f>
        <v>159.36203144622206</v>
      </c>
      <c r="W24" s="7">
        <f>Prevalences!GV4</f>
        <v>167.71772582394371</v>
      </c>
      <c r="X24" s="7">
        <f>Prevalences!GW4</f>
        <v>172.42171350757678</v>
      </c>
      <c r="Y24" s="7">
        <f>Prevalences!GX4</f>
        <v>176.97216152704797</v>
      </c>
      <c r="Z24" s="7">
        <f>Prevalences!GY4</f>
        <v>186.21514438949373</v>
      </c>
      <c r="AA24" s="7">
        <f>Prevalences!GZ4</f>
        <v>190.96567882446544</v>
      </c>
      <c r="AB24" s="7">
        <f>Prevalences!HA4</f>
        <v>198.43656204327758</v>
      </c>
    </row>
    <row r="25" spans="1:28" x14ac:dyDescent="0.25">
      <c r="A25" t="s">
        <v>1202</v>
      </c>
      <c r="B25" t="s">
        <v>1208</v>
      </c>
      <c r="C25" s="7">
        <f>Prevalences!HB4</f>
        <v>10.416448531049342</v>
      </c>
      <c r="D25" s="7">
        <f>Prevalences!HC4</f>
        <v>10.726134231658467</v>
      </c>
      <c r="E25" s="7">
        <f>Prevalences!HD4</f>
        <v>12.124949484430852</v>
      </c>
      <c r="F25" s="7">
        <f>Prevalences!HE4</f>
        <v>14.651592253252053</v>
      </c>
      <c r="G25" s="7">
        <f>Prevalences!HF4</f>
        <v>17.538103280191581</v>
      </c>
      <c r="H25" s="7">
        <f>Prevalences!HG4</f>
        <v>22.294808563629537</v>
      </c>
      <c r="I25" s="7">
        <f>Prevalences!HH4</f>
        <v>27.140208793104989</v>
      </c>
      <c r="J25" s="7">
        <f>Prevalences!HI4</f>
        <v>32.310972336550527</v>
      </c>
      <c r="K25" s="7">
        <f>Prevalences!HJ4</f>
        <v>37.182433128203613</v>
      </c>
      <c r="L25" s="7">
        <f>Prevalences!HK4</f>
        <v>42.952306366739172</v>
      </c>
      <c r="M25" s="7">
        <f>Prevalences!HL4</f>
        <v>48.915916973244336</v>
      </c>
      <c r="N25" s="7">
        <f>Prevalences!HM4</f>
        <v>55.162570240658255</v>
      </c>
      <c r="O25" s="7">
        <f>Prevalences!HN4</f>
        <v>63.5360041411342</v>
      </c>
      <c r="P25" s="7">
        <f>Prevalences!HO4</f>
        <v>69.524590054326978</v>
      </c>
      <c r="Q25" s="7">
        <f>Prevalences!HP4</f>
        <v>75.117382512675164</v>
      </c>
      <c r="R25" s="7">
        <f>Prevalences!HQ4</f>
        <v>80.915073173461735</v>
      </c>
      <c r="S25" s="7">
        <f>Prevalences!HR4</f>
        <v>87.395780218497961</v>
      </c>
      <c r="T25" s="7">
        <f>Prevalences!HS4</f>
        <v>94.196035774100153</v>
      </c>
      <c r="U25" s="7">
        <f>Prevalences!HT4</f>
        <v>101.63828325105763</v>
      </c>
      <c r="V25" s="7">
        <f>Prevalences!HU4</f>
        <v>106.5255316292244</v>
      </c>
      <c r="W25" s="7">
        <f>Prevalences!HV4</f>
        <v>110.81365659921565</v>
      </c>
      <c r="X25" s="7">
        <f>Prevalences!HW4</f>
        <v>113.80501844041071</v>
      </c>
      <c r="Y25" s="7">
        <f>Prevalences!HX4</f>
        <v>116.6134324262099</v>
      </c>
      <c r="Z25" s="7">
        <f>Prevalences!HY4</f>
        <v>122.59804892411624</v>
      </c>
      <c r="AA25" s="7">
        <f>Prevalences!HZ4</f>
        <v>125.53774394800774</v>
      </c>
      <c r="AB25" s="7">
        <f>Prevalences!IA4</f>
        <v>129.8862572492649</v>
      </c>
    </row>
    <row r="27" spans="1:28" x14ac:dyDescent="0.25">
      <c r="A27" s="1" t="s">
        <v>1237</v>
      </c>
    </row>
    <row r="28" spans="1:28" x14ac:dyDescent="0.25">
      <c r="A28" t="s">
        <v>1236</v>
      </c>
      <c r="B28" t="s">
        <v>1206</v>
      </c>
      <c r="C28" s="7">
        <f>Prevalences!IB3</f>
        <v>5.32</v>
      </c>
      <c r="D28" s="7">
        <f>Prevalences!IC3</f>
        <v>4.5866666666666669</v>
      </c>
      <c r="E28" s="7">
        <f>Prevalences!ID3</f>
        <v>4.24</v>
      </c>
      <c r="F28" s="7">
        <f>Prevalences!IE3</f>
        <v>4.2666666666666666</v>
      </c>
      <c r="G28" s="7">
        <f>Prevalences!IF3</f>
        <v>4.2</v>
      </c>
      <c r="H28" s="7">
        <f>Prevalences!IG3</f>
        <v>4.5599999999999996</v>
      </c>
      <c r="I28" s="7">
        <f>Prevalences!IH3</f>
        <v>5.2133333333333329</v>
      </c>
      <c r="J28" s="7">
        <f>Prevalences!II3</f>
        <v>6.1733333333333329</v>
      </c>
      <c r="K28" s="7">
        <f>Prevalences!IJ3</f>
        <v>7.12</v>
      </c>
      <c r="L28" s="7">
        <f>Prevalences!IK3</f>
        <v>7.706666666666667</v>
      </c>
      <c r="M28" s="7">
        <f>Prevalences!IL3</f>
        <v>8.8933333333333326</v>
      </c>
      <c r="N28" s="7">
        <f>Prevalences!IM3</f>
        <v>9.4666666666666668</v>
      </c>
      <c r="O28" s="7">
        <f>Prevalences!IN3</f>
        <v>9.9866666666666664</v>
      </c>
      <c r="P28" s="7">
        <f>Prevalences!IO3</f>
        <v>11.386666666666667</v>
      </c>
      <c r="Q28" s="7">
        <f>Prevalences!IP3</f>
        <v>11.666666666666666</v>
      </c>
      <c r="R28" s="7">
        <f>Prevalences!IQ3</f>
        <v>12.893333333333333</v>
      </c>
      <c r="S28" s="7">
        <f>Prevalences!IR3</f>
        <v>14.266666666666667</v>
      </c>
      <c r="T28" s="7">
        <f>Prevalences!IS3</f>
        <v>15.093333333333334</v>
      </c>
      <c r="U28" s="7">
        <f>Prevalences!IT3</f>
        <v>16.28</v>
      </c>
      <c r="V28" s="7">
        <f>Prevalences!IU3</f>
        <v>16.226666666666667</v>
      </c>
      <c r="W28" s="7">
        <f>Prevalences!IV3</f>
        <v>17.746666666666666</v>
      </c>
      <c r="X28" s="7">
        <f>Prevalences!IW3</f>
        <v>19.12</v>
      </c>
      <c r="Y28" s="7">
        <f>Prevalences!IX3</f>
        <v>18.373333333333335</v>
      </c>
      <c r="Z28" s="7">
        <f>Prevalences!IY3</f>
        <v>19.853333333333332</v>
      </c>
      <c r="AA28" s="7">
        <f>Prevalences!IZ3</f>
        <v>20.346666666666668</v>
      </c>
      <c r="AB28" s="7">
        <f>Prevalences!JA3</f>
        <v>21.026666666666667</v>
      </c>
    </row>
    <row r="29" spans="1:28" x14ac:dyDescent="0.25">
      <c r="A29" t="s">
        <v>1236</v>
      </c>
      <c r="B29" t="s">
        <v>1207</v>
      </c>
      <c r="C29" s="7">
        <f>Prevalences!JB3</f>
        <v>5.32</v>
      </c>
      <c r="D29" s="7">
        <f>Prevalences!JC3</f>
        <v>4.5866666666666669</v>
      </c>
      <c r="E29" s="7">
        <f>Prevalences!JD3</f>
        <v>4.2266666666666666</v>
      </c>
      <c r="F29" s="7">
        <f>Prevalences!JE3</f>
        <v>4.16</v>
      </c>
      <c r="G29" s="7">
        <f>Prevalences!JF3</f>
        <v>4.12</v>
      </c>
      <c r="H29" s="7">
        <f>Prevalences!JG3</f>
        <v>4.4133333333333331</v>
      </c>
      <c r="I29" s="7">
        <f>Prevalences!JH3</f>
        <v>5</v>
      </c>
      <c r="J29" s="7">
        <f>Prevalences!JI3</f>
        <v>5.8266666666666671</v>
      </c>
      <c r="K29" s="7">
        <f>Prevalences!JJ3</f>
        <v>6.72</v>
      </c>
      <c r="L29" s="7">
        <f>Prevalences!JK3</f>
        <v>7.24</v>
      </c>
      <c r="M29" s="7">
        <f>Prevalences!JL3</f>
        <v>8.2799999999999994</v>
      </c>
      <c r="N29" s="7">
        <f>Prevalences!JM3</f>
        <v>8.7200000000000006</v>
      </c>
      <c r="O29" s="7">
        <f>Prevalences!JN3</f>
        <v>9.24</v>
      </c>
      <c r="P29" s="7">
        <f>Prevalences!JO3</f>
        <v>10.56</v>
      </c>
      <c r="Q29" s="7">
        <f>Prevalences!JP3</f>
        <v>10.613333333333333</v>
      </c>
      <c r="R29" s="7">
        <f>Prevalences!JQ3</f>
        <v>11.546666666666667</v>
      </c>
      <c r="S29" s="7">
        <f>Prevalences!JR3</f>
        <v>12.76</v>
      </c>
      <c r="T29" s="7">
        <f>Prevalences!JS3</f>
        <v>13.346666666666666</v>
      </c>
      <c r="U29" s="7">
        <f>Prevalences!JT3</f>
        <v>14.613333333333333</v>
      </c>
      <c r="V29" s="7">
        <f>Prevalences!JU3</f>
        <v>14.56</v>
      </c>
      <c r="W29" s="7">
        <f>Prevalences!JV3</f>
        <v>16.133333333333333</v>
      </c>
      <c r="X29" s="7">
        <f>Prevalences!JW3</f>
        <v>17.426666666666666</v>
      </c>
      <c r="Y29" s="7">
        <f>Prevalences!JX3</f>
        <v>16.746666666666666</v>
      </c>
      <c r="Z29" s="7">
        <f>Prevalences!JY3</f>
        <v>17.826666666666668</v>
      </c>
      <c r="AA29" s="7">
        <f>Prevalences!JZ3</f>
        <v>18.36</v>
      </c>
      <c r="AB29" s="7">
        <f>Prevalences!KA3</f>
        <v>18.88</v>
      </c>
    </row>
    <row r="30" spans="1:28" x14ac:dyDescent="0.25">
      <c r="A30" t="s">
        <v>1236</v>
      </c>
      <c r="B30" t="s">
        <v>1208</v>
      </c>
      <c r="C30" s="7">
        <f>Prevalences!KB3</f>
        <v>5.32</v>
      </c>
      <c r="D30" s="7">
        <f>Prevalences!KC3</f>
        <v>4.5866666666666669</v>
      </c>
      <c r="E30" s="7">
        <f>Prevalences!KD3</f>
        <v>4.1866666666666665</v>
      </c>
      <c r="F30" s="7">
        <f>Prevalences!KE3</f>
        <v>4.08</v>
      </c>
      <c r="G30" s="7">
        <f>Prevalences!KF3</f>
        <v>3.8933333333333335</v>
      </c>
      <c r="H30" s="7">
        <f>Prevalences!KG3</f>
        <v>4.1066666666666665</v>
      </c>
      <c r="I30" s="7">
        <f>Prevalences!KH3</f>
        <v>4.5199999999999996</v>
      </c>
      <c r="J30" s="7">
        <f>Prevalences!KI3</f>
        <v>5.12</v>
      </c>
      <c r="K30" s="7">
        <f>Prevalences!KJ3</f>
        <v>5.8266666666666671</v>
      </c>
      <c r="L30" s="7">
        <f>Prevalences!KK3</f>
        <v>6.0266666666666664</v>
      </c>
      <c r="M30" s="7">
        <f>Prevalences!KL3</f>
        <v>6.8</v>
      </c>
      <c r="N30" s="7">
        <f>Prevalences!KM3</f>
        <v>7.253333333333333</v>
      </c>
      <c r="O30" s="7">
        <f>Prevalences!KN3</f>
        <v>7.48</v>
      </c>
      <c r="P30" s="7">
        <f>Prevalences!KO3</f>
        <v>8.413333333333334</v>
      </c>
      <c r="Q30" s="7">
        <f>Prevalences!KP3</f>
        <v>8.2533333333333339</v>
      </c>
      <c r="R30" s="7">
        <f>Prevalences!KQ3</f>
        <v>8.8933333333333326</v>
      </c>
      <c r="S30" s="7">
        <f>Prevalences!KR3</f>
        <v>9.8800000000000008</v>
      </c>
      <c r="T30" s="7">
        <f>Prevalences!KS3</f>
        <v>10.306666666666667</v>
      </c>
      <c r="U30" s="7">
        <f>Prevalences!KT3</f>
        <v>11.12</v>
      </c>
      <c r="V30" s="7">
        <f>Prevalences!KU3</f>
        <v>11.28</v>
      </c>
      <c r="W30" s="7">
        <f>Prevalences!KV3</f>
        <v>12.413333333333334</v>
      </c>
      <c r="X30" s="7">
        <f>Prevalences!KW3</f>
        <v>13.386666666666667</v>
      </c>
      <c r="Y30" s="7">
        <f>Prevalences!KX3</f>
        <v>12.773333333333333</v>
      </c>
      <c r="Z30" s="7">
        <f>Prevalences!KY3</f>
        <v>13.293333333333333</v>
      </c>
      <c r="AA30" s="7">
        <f>Prevalences!KZ3</f>
        <v>13.76</v>
      </c>
      <c r="AB30" s="7">
        <f>Prevalences!LA3</f>
        <v>14.12</v>
      </c>
    </row>
    <row r="31" spans="1:28" x14ac:dyDescent="0.25">
      <c r="A31" t="s">
        <v>1202</v>
      </c>
      <c r="B31" t="s">
        <v>1206</v>
      </c>
      <c r="C31" s="7">
        <f>Prevalences!IB4</f>
        <v>2.378570999570961</v>
      </c>
      <c r="D31" s="7">
        <f>Prevalences!IC4</f>
        <v>1.993946394019213</v>
      </c>
      <c r="E31" s="7">
        <f>Prevalences!ID4</f>
        <v>2.1029503084951866</v>
      </c>
      <c r="F31" s="7">
        <f>Prevalences!IE4</f>
        <v>2.3399905033045658</v>
      </c>
      <c r="G31" s="7">
        <f>Prevalences!IF4</f>
        <v>2.2271057451320089</v>
      </c>
      <c r="H31" s="7">
        <f>Prevalences!IG4</f>
        <v>2.1984236776987882</v>
      </c>
      <c r="I31" s="7">
        <f>Prevalences!IH4</f>
        <v>2.8392174195639819</v>
      </c>
      <c r="J31" s="7">
        <f>Prevalences!II4</f>
        <v>3.3758883604500642</v>
      </c>
      <c r="K31" s="7">
        <f>Prevalences!IJ4</f>
        <v>3.2780481997676603</v>
      </c>
      <c r="L31" s="7">
        <f>Prevalences!IK4</f>
        <v>3.6688720640303365</v>
      </c>
      <c r="M31" s="7">
        <f>Prevalences!IL4</f>
        <v>4.5944120649134446</v>
      </c>
      <c r="N31" s="7">
        <f>Prevalences!IM4</f>
        <v>5.1467357508316756</v>
      </c>
      <c r="O31" s="7">
        <f>Prevalences!IN4</f>
        <v>4.7902493556065417</v>
      </c>
      <c r="P31" s="7">
        <f>Prevalences!IO4</f>
        <v>6.0660659043201592</v>
      </c>
      <c r="Q31" s="7">
        <f>Prevalences!IP4</f>
        <v>6.2510443571898895</v>
      </c>
      <c r="R31" s="7">
        <f>Prevalences!IQ4</f>
        <v>6.9177517221196139</v>
      </c>
      <c r="S31" s="7">
        <f>Prevalences!IR4</f>
        <v>7.7877396520998881</v>
      </c>
      <c r="T31" s="7">
        <f>Prevalences!IS4</f>
        <v>9.3140371960224044</v>
      </c>
      <c r="U31" s="7">
        <f>Prevalences!IT4</f>
        <v>9.0679802969937402</v>
      </c>
      <c r="V31" s="7">
        <f>Prevalences!IU4</f>
        <v>9.9860881007307132</v>
      </c>
      <c r="W31" s="7">
        <f>Prevalences!IV4</f>
        <v>10.225580124809003</v>
      </c>
      <c r="X31" s="7">
        <f>Prevalences!IW4</f>
        <v>10.652023281987324</v>
      </c>
      <c r="Y31" s="7">
        <f>Prevalences!IX4</f>
        <v>11.247249540319723</v>
      </c>
      <c r="Z31" s="7">
        <f>Prevalences!IY4</f>
        <v>12.157514365837926</v>
      </c>
      <c r="AA31" s="7">
        <f>Prevalences!IZ4</f>
        <v>11.948214185484884</v>
      </c>
      <c r="AB31" s="7">
        <f>Prevalences!JA4</f>
        <v>12.668042030593714</v>
      </c>
    </row>
    <row r="32" spans="1:28" x14ac:dyDescent="0.25">
      <c r="A32" t="s">
        <v>1202</v>
      </c>
      <c r="B32" t="s">
        <v>1207</v>
      </c>
      <c r="C32" s="7">
        <f>Prevalences!JB4</f>
        <v>2.378570999570961</v>
      </c>
      <c r="D32" s="7">
        <f>Prevalences!JC4</f>
        <v>1.993946394019213</v>
      </c>
      <c r="E32" s="7">
        <f>Prevalences!JD4</f>
        <v>2.0949038694465725</v>
      </c>
      <c r="F32" s="7">
        <f>Prevalences!JE4</f>
        <v>2.338318484153374</v>
      </c>
      <c r="G32" s="7">
        <f>Prevalences!JF4</f>
        <v>2.1967248348393569</v>
      </c>
      <c r="H32" s="7">
        <f>Prevalences!JG4</f>
        <v>2.1297469854943385</v>
      </c>
      <c r="I32" s="7">
        <f>Prevalences!JH4</f>
        <v>2.6683328128252666</v>
      </c>
      <c r="J32" s="7">
        <f>Prevalences!JI4</f>
        <v>3.1511831993007888</v>
      </c>
      <c r="K32" s="7">
        <f>Prevalences!JJ4</f>
        <v>3.1730532089245944</v>
      </c>
      <c r="L32" s="7">
        <f>Prevalences!JK4</f>
        <v>3.4091641204260026</v>
      </c>
      <c r="M32" s="7">
        <f>Prevalences!JL4</f>
        <v>4.3925998376056672</v>
      </c>
      <c r="N32" s="7">
        <f>Prevalences!JM4</f>
        <v>4.7118573832407105</v>
      </c>
      <c r="O32" s="7">
        <f>Prevalences!JN4</f>
        <v>4.166021283350978</v>
      </c>
      <c r="P32" s="7">
        <f>Prevalences!JO4</f>
        <v>5.5551537632484429</v>
      </c>
      <c r="Q32" s="7">
        <f>Prevalences!JP4</f>
        <v>5.18431823440224</v>
      </c>
      <c r="R32" s="7">
        <f>Prevalences!JQ4</f>
        <v>5.9065914216426227</v>
      </c>
      <c r="S32" s="7">
        <f>Prevalences!JR4</f>
        <v>6.9163381448085177</v>
      </c>
      <c r="T32" s="7">
        <f>Prevalences!JS4</f>
        <v>8.083717516643496</v>
      </c>
      <c r="U32" s="7">
        <f>Prevalences!JT4</f>
        <v>7.8194515295014275</v>
      </c>
      <c r="V32" s="7">
        <f>Prevalences!JU4</f>
        <v>8.6150875406656979</v>
      </c>
      <c r="W32" s="7">
        <f>Prevalences!JV4</f>
        <v>8.6074902781756819</v>
      </c>
      <c r="X32" s="7">
        <f>Prevalences!JW4</f>
        <v>9.2436260321489758</v>
      </c>
      <c r="Y32" s="7">
        <f>Prevalences!JX4</f>
        <v>9.5444131418449309</v>
      </c>
      <c r="Z32" s="7">
        <f>Prevalences!JY4</f>
        <v>10.682538191938384</v>
      </c>
      <c r="AA32" s="7">
        <f>Prevalences!JZ4</f>
        <v>10.311986552874604</v>
      </c>
      <c r="AB32" s="7">
        <f>Prevalences!KA4</f>
        <v>11.356008688502019</v>
      </c>
    </row>
    <row r="33" spans="1:28" x14ac:dyDescent="0.25">
      <c r="A33" t="s">
        <v>1202</v>
      </c>
      <c r="B33" t="s">
        <v>1208</v>
      </c>
      <c r="C33" s="7">
        <f>Prevalences!KB4</f>
        <v>2.378570999570961</v>
      </c>
      <c r="D33" s="7">
        <f>Prevalences!KC4</f>
        <v>1.993946394019213</v>
      </c>
      <c r="E33" s="7">
        <f>Prevalences!KD4</f>
        <v>2.0829039557523741</v>
      </c>
      <c r="F33" s="7">
        <f>Prevalences!KE4</f>
        <v>2.2672156198003459</v>
      </c>
      <c r="G33" s="7">
        <f>Prevalences!KF4</f>
        <v>2.1699359949598103</v>
      </c>
      <c r="H33" s="7">
        <f>Prevalences!KG4</f>
        <v>1.99715352995763</v>
      </c>
      <c r="I33" s="7">
        <f>Prevalences!KH4</f>
        <v>2.2172655832503843</v>
      </c>
      <c r="J33" s="7">
        <f>Prevalences!KI4</f>
        <v>2.6480684784700466</v>
      </c>
      <c r="K33" s="7">
        <f>Prevalences!KJ4</f>
        <v>2.5942157881632659</v>
      </c>
      <c r="L33" s="7">
        <f>Prevalences!KK4</f>
        <v>2.6881137542067588</v>
      </c>
      <c r="M33" s="7">
        <f>Prevalences!KL4</f>
        <v>3.3823069050575527</v>
      </c>
      <c r="N33" s="7">
        <f>Prevalences!KM4</f>
        <v>3.8090885465627542</v>
      </c>
      <c r="O33" s="7">
        <f>Prevalences!KN4</f>
        <v>3.3718837465132157</v>
      </c>
      <c r="P33" s="7">
        <f>Prevalences!KO4</f>
        <v>4.3820644551271597</v>
      </c>
      <c r="Q33" s="7">
        <f>Prevalences!KP4</f>
        <v>3.9869565112027772</v>
      </c>
      <c r="R33" s="7">
        <f>Prevalences!KQ4</f>
        <v>4.0679997814924009</v>
      </c>
      <c r="S33" s="7">
        <f>Prevalences!KR4</f>
        <v>4.8988706181459145</v>
      </c>
      <c r="T33" s="7">
        <f>Prevalences!KS4</f>
        <v>6.0816079745044034</v>
      </c>
      <c r="U33" s="7">
        <f>Prevalences!KT4</f>
        <v>5.4576185282593723</v>
      </c>
      <c r="V33" s="7">
        <f>Prevalences!KU4</f>
        <v>6.5697488536472992</v>
      </c>
      <c r="W33" s="7">
        <f>Prevalences!KV4</f>
        <v>6.116847408773757</v>
      </c>
      <c r="X33" s="7">
        <f>Prevalences!KW4</f>
        <v>7.033052127079837</v>
      </c>
      <c r="Y33" s="7">
        <f>Prevalences!KX4</f>
        <v>6.9158240450594333</v>
      </c>
      <c r="Z33" s="7">
        <f>Prevalences!KY4</f>
        <v>7.9259461405072784</v>
      </c>
      <c r="AA33" s="7">
        <f>Prevalences!KZ4</f>
        <v>7.4275882133211093</v>
      </c>
      <c r="AB33" s="7">
        <f>Prevalences!LA4</f>
        <v>8.3314024429664109</v>
      </c>
    </row>
    <row r="35" spans="1:28" x14ac:dyDescent="0.25">
      <c r="A35" s="1" t="s">
        <v>12</v>
      </c>
    </row>
    <row r="36" spans="1:28" x14ac:dyDescent="0.25">
      <c r="A36" t="s">
        <v>1236</v>
      </c>
      <c r="B36" t="s">
        <v>1206</v>
      </c>
      <c r="C36" s="7">
        <f>Prevalences!LB3</f>
        <v>1466.16</v>
      </c>
      <c r="D36" s="7">
        <f>Prevalences!LC3</f>
        <v>1504.76</v>
      </c>
      <c r="E36" s="7">
        <f>Prevalences!LD3</f>
        <v>1542.3333333333333</v>
      </c>
      <c r="F36" s="7">
        <f>Prevalences!LE3</f>
        <v>1577.72</v>
      </c>
      <c r="G36" s="7">
        <f>Prevalences!LF3</f>
        <v>1609.4</v>
      </c>
      <c r="H36" s="7">
        <f>Prevalences!LG3</f>
        <v>1644.0266666666666</v>
      </c>
      <c r="I36" s="7">
        <f>Prevalences!LH3</f>
        <v>1672.9733333333334</v>
      </c>
      <c r="J36" s="7">
        <f>Prevalences!LI3</f>
        <v>1703.1866666666667</v>
      </c>
      <c r="K36" s="7">
        <f>Prevalences!LJ3</f>
        <v>1733.1866666666667</v>
      </c>
      <c r="L36" s="7">
        <f>Prevalences!LK3</f>
        <v>1763.1733333333334</v>
      </c>
      <c r="M36" s="7">
        <f>Prevalences!LL3</f>
        <v>1789</v>
      </c>
      <c r="N36" s="7">
        <f>Prevalences!LM3</f>
        <v>1821.7733333333333</v>
      </c>
      <c r="O36" s="7">
        <f>Prevalences!LN3</f>
        <v>1852.32</v>
      </c>
      <c r="P36" s="7">
        <f>Prevalences!LO3</f>
        <v>1887.1066666666666</v>
      </c>
      <c r="Q36" s="7">
        <f>Prevalences!LP3</f>
        <v>1915.88</v>
      </c>
      <c r="R36" s="7">
        <f>Prevalences!LQ3</f>
        <v>1943.64</v>
      </c>
      <c r="S36" s="7">
        <f>Prevalences!LR3</f>
        <v>1969.4533333333334</v>
      </c>
      <c r="T36" s="7">
        <f>Prevalences!LS3</f>
        <v>1992.5466666666666</v>
      </c>
      <c r="U36" s="7">
        <f>Prevalences!LT3</f>
        <v>2014.6266666666668</v>
      </c>
      <c r="V36" s="7">
        <f>Prevalences!LU3</f>
        <v>2036.36</v>
      </c>
      <c r="W36" s="7">
        <f>Prevalences!LV3</f>
        <v>2058.1066666666666</v>
      </c>
      <c r="X36" s="7">
        <f>Prevalences!LW3</f>
        <v>2073.4533333333334</v>
      </c>
      <c r="Y36" s="7">
        <f>Prevalences!LX3</f>
        <v>2089.6133333333332</v>
      </c>
      <c r="Z36" s="7">
        <f>Prevalences!LY3</f>
        <v>2104.64</v>
      </c>
      <c r="AA36" s="7">
        <f>Prevalences!LZ3</f>
        <v>2121.7733333333335</v>
      </c>
      <c r="AB36" s="7">
        <f>Prevalences!MA3</f>
        <v>2131.7066666666665</v>
      </c>
    </row>
    <row r="37" spans="1:28" x14ac:dyDescent="0.25">
      <c r="A37" t="s">
        <v>1236</v>
      </c>
      <c r="B37" t="s">
        <v>1207</v>
      </c>
      <c r="C37" s="7">
        <f>Prevalences!MB3</f>
        <v>1466.16</v>
      </c>
      <c r="D37" s="7">
        <f>Prevalences!MC3</f>
        <v>1504.76</v>
      </c>
      <c r="E37" s="7">
        <f>Prevalences!MD3</f>
        <v>1541.9066666666668</v>
      </c>
      <c r="F37" s="7">
        <f>Prevalences!ME3</f>
        <v>1576.52</v>
      </c>
      <c r="G37" s="7">
        <f>Prevalences!MF3</f>
        <v>1607.1733333333334</v>
      </c>
      <c r="H37" s="7">
        <f>Prevalences!MG3</f>
        <v>1640.7466666666667</v>
      </c>
      <c r="I37" s="7">
        <f>Prevalences!MH3</f>
        <v>1668.5733333333333</v>
      </c>
      <c r="J37" s="7">
        <f>Prevalences!MI3</f>
        <v>1697.1333333333334</v>
      </c>
      <c r="K37" s="7">
        <f>Prevalences!MJ3</f>
        <v>1725.32</v>
      </c>
      <c r="L37" s="7">
        <f>Prevalences!MK3</f>
        <v>1754.2133333333334</v>
      </c>
      <c r="M37" s="7">
        <f>Prevalences!ML3</f>
        <v>1778.5866666666666</v>
      </c>
      <c r="N37" s="7">
        <f>Prevalences!MM3</f>
        <v>1809.84</v>
      </c>
      <c r="O37" s="7">
        <f>Prevalences!MN3</f>
        <v>1838.6</v>
      </c>
      <c r="P37" s="7">
        <f>Prevalences!MO3</f>
        <v>1871.72</v>
      </c>
      <c r="Q37" s="7">
        <f>Prevalences!MP3</f>
        <v>1899.2533333333333</v>
      </c>
      <c r="R37" s="7">
        <f>Prevalences!MQ3</f>
        <v>1925.64</v>
      </c>
      <c r="S37" s="7">
        <f>Prevalences!MR3</f>
        <v>1950.3333333333333</v>
      </c>
      <c r="T37" s="7">
        <f>Prevalences!MS3</f>
        <v>1972.6</v>
      </c>
      <c r="U37" s="7">
        <f>Prevalences!MT3</f>
        <v>1994.08</v>
      </c>
      <c r="V37" s="7">
        <f>Prevalences!MU3</f>
        <v>2014.24</v>
      </c>
      <c r="W37" s="7">
        <f>Prevalences!MV3</f>
        <v>2034.8133333333333</v>
      </c>
      <c r="X37" s="7">
        <f>Prevalences!MW3</f>
        <v>2049.3066666666668</v>
      </c>
      <c r="Y37" s="7">
        <f>Prevalences!MX3</f>
        <v>2064.7199999999998</v>
      </c>
      <c r="Z37" s="7">
        <f>Prevalences!MY3</f>
        <v>2078.5733333333333</v>
      </c>
      <c r="AA37" s="7">
        <f>Prevalences!MZ3</f>
        <v>2094.6</v>
      </c>
      <c r="AB37" s="7">
        <f>Prevalences!NA3</f>
        <v>2103.6133333333332</v>
      </c>
    </row>
    <row r="38" spans="1:28" x14ac:dyDescent="0.25">
      <c r="A38" t="s">
        <v>1236</v>
      </c>
      <c r="B38" t="s">
        <v>1208</v>
      </c>
      <c r="C38" s="7">
        <f>Prevalences!NB3</f>
        <v>1466.16</v>
      </c>
      <c r="D38" s="7">
        <f>Prevalences!NC3</f>
        <v>1504.76</v>
      </c>
      <c r="E38" s="7">
        <f>Prevalences!ND3</f>
        <v>1541.2933333333333</v>
      </c>
      <c r="F38" s="7">
        <f>Prevalences!NE3</f>
        <v>1574.1466666666668</v>
      </c>
      <c r="G38" s="7">
        <f>Prevalences!NF3</f>
        <v>1602.88</v>
      </c>
      <c r="H38" s="7">
        <f>Prevalences!NG3</f>
        <v>1634.1066666666666</v>
      </c>
      <c r="I38" s="7">
        <f>Prevalences!NH3</f>
        <v>1659.2933333333333</v>
      </c>
      <c r="J38" s="7">
        <f>Prevalences!NI3</f>
        <v>1685.28</v>
      </c>
      <c r="K38" s="7">
        <f>Prevalences!NJ3</f>
        <v>1710.2533333333333</v>
      </c>
      <c r="L38" s="7">
        <f>Prevalences!NK3</f>
        <v>1736.2133333333334</v>
      </c>
      <c r="M38" s="7">
        <f>Prevalences!NL3</f>
        <v>1757.7333333333333</v>
      </c>
      <c r="N38" s="7">
        <f>Prevalences!NM3</f>
        <v>1785.8933333333334</v>
      </c>
      <c r="O38" s="7">
        <f>Prevalences!NN3</f>
        <v>1811.8133333333333</v>
      </c>
      <c r="P38" s="7">
        <f>Prevalences!NO3</f>
        <v>1841</v>
      </c>
      <c r="Q38" s="7">
        <f>Prevalences!NP3</f>
        <v>1866.0266666666666</v>
      </c>
      <c r="R38" s="7">
        <f>Prevalences!NQ3</f>
        <v>1889.6</v>
      </c>
      <c r="S38" s="7">
        <f>Prevalences!NR3</f>
        <v>1912.3066666666666</v>
      </c>
      <c r="T38" s="7">
        <f>Prevalences!NS3</f>
        <v>1932.48</v>
      </c>
      <c r="U38" s="7">
        <f>Prevalences!NT3</f>
        <v>1951.0133333333333</v>
      </c>
      <c r="V38" s="7">
        <f>Prevalences!NU3</f>
        <v>1968.88</v>
      </c>
      <c r="W38" s="7">
        <f>Prevalences!NV3</f>
        <v>1987.4933333333333</v>
      </c>
      <c r="X38" s="7">
        <f>Prevalences!NW3</f>
        <v>2000.2533333333333</v>
      </c>
      <c r="Y38" s="7">
        <f>Prevalences!NX3</f>
        <v>2013.72</v>
      </c>
      <c r="Z38" s="7">
        <f>Prevalences!NY3</f>
        <v>2025.6133333333332</v>
      </c>
      <c r="AA38" s="7">
        <f>Prevalences!NZ3</f>
        <v>2040.1066666666666</v>
      </c>
      <c r="AB38" s="7">
        <f>Prevalences!OA3</f>
        <v>2048</v>
      </c>
    </row>
    <row r="39" spans="1:28" x14ac:dyDescent="0.25">
      <c r="A39" t="s">
        <v>1202</v>
      </c>
      <c r="B39" t="s">
        <v>1206</v>
      </c>
      <c r="C39" s="7">
        <f>Prevalences!LB4</f>
        <v>39.329052874433685</v>
      </c>
      <c r="D39" s="7">
        <f>Prevalences!LC4</f>
        <v>42.431698842571294</v>
      </c>
      <c r="E39" s="7">
        <f>Prevalences!LD4</f>
        <v>60.187115638555788</v>
      </c>
      <c r="F39" s="7">
        <f>Prevalences!LE4</f>
        <v>80.225109951103633</v>
      </c>
      <c r="G39" s="7">
        <f>Prevalences!LF4</f>
        <v>100.81587176630474</v>
      </c>
      <c r="H39" s="7">
        <f>Prevalences!LG4</f>
        <v>120.88991944005184</v>
      </c>
      <c r="I39" s="7">
        <f>Prevalences!LH4</f>
        <v>138.4881196669551</v>
      </c>
      <c r="J39" s="7">
        <f>Prevalences!LI4</f>
        <v>153.51453293490559</v>
      </c>
      <c r="K39" s="7">
        <f>Prevalences!LJ4</f>
        <v>170.77038723255143</v>
      </c>
      <c r="L39" s="7">
        <f>Prevalences!LK4</f>
        <v>186.72063791188756</v>
      </c>
      <c r="M39" s="7">
        <f>Prevalences!LL4</f>
        <v>208.03301020110567</v>
      </c>
      <c r="N39" s="7">
        <f>Prevalences!LM4</f>
        <v>224.53398099669062</v>
      </c>
      <c r="O39" s="7">
        <f>Prevalences!LN4</f>
        <v>240.22035217691277</v>
      </c>
      <c r="P39" s="7">
        <f>Prevalences!LO4</f>
        <v>260.81950710958887</v>
      </c>
      <c r="Q39" s="7">
        <f>Prevalences!LP4</f>
        <v>278.72241675186444</v>
      </c>
      <c r="R39" s="7">
        <f>Prevalences!LQ4</f>
        <v>296.98806440663571</v>
      </c>
      <c r="S39" s="7">
        <f>Prevalences!LR4</f>
        <v>315.42286086388151</v>
      </c>
      <c r="T39" s="7">
        <f>Prevalences!LS4</f>
        <v>335.92436820742188</v>
      </c>
      <c r="U39" s="7">
        <f>Prevalences!LT4</f>
        <v>352.42931294406009</v>
      </c>
      <c r="V39" s="7">
        <f>Prevalences!LU4</f>
        <v>373.0330330323755</v>
      </c>
      <c r="W39" s="7">
        <f>Prevalences!LV4</f>
        <v>392.52480425516495</v>
      </c>
      <c r="X39" s="7">
        <f>Prevalences!LW4</f>
        <v>412.35293275973623</v>
      </c>
      <c r="Y39" s="7">
        <f>Prevalences!LX4</f>
        <v>428.94313199874045</v>
      </c>
      <c r="Z39" s="7">
        <f>Prevalences!LY4</f>
        <v>443.61670061739858</v>
      </c>
      <c r="AA39" s="7">
        <f>Prevalences!LZ4</f>
        <v>462.61383675324231</v>
      </c>
      <c r="AB39" s="7">
        <f>Prevalences!MA4</f>
        <v>482.93292214228768</v>
      </c>
    </row>
    <row r="40" spans="1:28" x14ac:dyDescent="0.25">
      <c r="A40" t="s">
        <v>1202</v>
      </c>
      <c r="B40" t="s">
        <v>1207</v>
      </c>
      <c r="C40" s="7">
        <f>Prevalences!MB4</f>
        <v>39.329052874433685</v>
      </c>
      <c r="D40" s="7">
        <f>Prevalences!MC4</f>
        <v>42.431698842571294</v>
      </c>
      <c r="E40" s="7">
        <f>Prevalences!MD4</f>
        <v>60.040247242069952</v>
      </c>
      <c r="F40" s="7">
        <f>Prevalences!ME4</f>
        <v>79.829044004464109</v>
      </c>
      <c r="G40" s="7">
        <f>Prevalences!MF4</f>
        <v>99.982314880627214</v>
      </c>
      <c r="H40" s="7">
        <f>Prevalences!MG4</f>
        <v>119.75364638382507</v>
      </c>
      <c r="I40" s="7">
        <f>Prevalences!MH4</f>
        <v>137.04112991685705</v>
      </c>
      <c r="J40" s="7">
        <f>Prevalences!MI4</f>
        <v>151.68355949878756</v>
      </c>
      <c r="K40" s="7">
        <f>Prevalences!MJ4</f>
        <v>168.56920715243339</v>
      </c>
      <c r="L40" s="7">
        <f>Prevalences!MK4</f>
        <v>184.15922772306459</v>
      </c>
      <c r="M40" s="7">
        <f>Prevalences!ML4</f>
        <v>204.94520199853966</v>
      </c>
      <c r="N40" s="7">
        <f>Prevalences!MM4</f>
        <v>220.98319936139941</v>
      </c>
      <c r="O40" s="7">
        <f>Prevalences!MN4</f>
        <v>235.88906997428543</v>
      </c>
      <c r="P40" s="7">
        <f>Prevalences!MO4</f>
        <v>256.33527836279836</v>
      </c>
      <c r="Q40" s="7">
        <f>Prevalences!MP4</f>
        <v>274.01533257992861</v>
      </c>
      <c r="R40" s="7">
        <f>Prevalences!MQ4</f>
        <v>291.98418404655644</v>
      </c>
      <c r="S40" s="7">
        <f>Prevalences!MR4</f>
        <v>310.32113832107683</v>
      </c>
      <c r="T40" s="7">
        <f>Prevalences!MS4</f>
        <v>330.83055078594742</v>
      </c>
      <c r="U40" s="7">
        <f>Prevalences!MT4</f>
        <v>346.93902480599286</v>
      </c>
      <c r="V40" s="7">
        <f>Prevalences!MU4</f>
        <v>366.50503734600977</v>
      </c>
      <c r="W40" s="7">
        <f>Prevalences!MV4</f>
        <v>385.44286886068545</v>
      </c>
      <c r="X40" s="7">
        <f>Prevalences!MW4</f>
        <v>405.51333634734573</v>
      </c>
      <c r="Y40" s="7">
        <f>Prevalences!MX4</f>
        <v>421.32924765951549</v>
      </c>
      <c r="Z40" s="7">
        <f>Prevalences!MY4</f>
        <v>435.80665968089818</v>
      </c>
      <c r="AA40" s="7">
        <f>Prevalences!MZ4</f>
        <v>454.20735352920036</v>
      </c>
      <c r="AB40" s="7">
        <f>Prevalences!NA4</f>
        <v>474.46309005255847</v>
      </c>
    </row>
    <row r="41" spans="1:28" x14ac:dyDescent="0.25">
      <c r="A41" t="s">
        <v>1202</v>
      </c>
      <c r="B41" t="s">
        <v>1208</v>
      </c>
      <c r="C41" s="7">
        <f>Prevalences!NB4</f>
        <v>39.329052874433685</v>
      </c>
      <c r="D41" s="7">
        <f>Prevalences!NC4</f>
        <v>42.431698842571294</v>
      </c>
      <c r="E41" s="7">
        <f>Prevalences!ND4</f>
        <v>59.75879814349981</v>
      </c>
      <c r="F41" s="7">
        <f>Prevalences!NE4</f>
        <v>79.213583571393997</v>
      </c>
      <c r="G41" s="7">
        <f>Prevalences!NF4</f>
        <v>98.872167974612566</v>
      </c>
      <c r="H41" s="7">
        <f>Prevalences!NG4</f>
        <v>118.10566718926839</v>
      </c>
      <c r="I41" s="7">
        <f>Prevalences!NH4</f>
        <v>134.27591229339021</v>
      </c>
      <c r="J41" s="7">
        <f>Prevalences!NI4</f>
        <v>147.96968698576973</v>
      </c>
      <c r="K41" s="7">
        <f>Prevalences!NJ4</f>
        <v>164.08275093852967</v>
      </c>
      <c r="L41" s="7">
        <f>Prevalences!NK4</f>
        <v>178.80270641749868</v>
      </c>
      <c r="M41" s="7">
        <f>Prevalences!NL4</f>
        <v>198.30362802754993</v>
      </c>
      <c r="N41" s="7">
        <f>Prevalences!NM4</f>
        <v>213.53229721884125</v>
      </c>
      <c r="O41" s="7">
        <f>Prevalences!NN4</f>
        <v>227.70874340310743</v>
      </c>
      <c r="P41" s="7">
        <f>Prevalences!NO4</f>
        <v>246.90267988285046</v>
      </c>
      <c r="Q41" s="7">
        <f>Prevalences!NP4</f>
        <v>262.87888077126991</v>
      </c>
      <c r="R41" s="7">
        <f>Prevalences!NQ4</f>
        <v>279.69230712814868</v>
      </c>
      <c r="S41" s="7">
        <f>Prevalences!NR4</f>
        <v>298.38136551884213</v>
      </c>
      <c r="T41" s="7">
        <f>Prevalences!NS4</f>
        <v>317.65718880579425</v>
      </c>
      <c r="U41" s="7">
        <f>Prevalences!NT4</f>
        <v>332.89099290241478</v>
      </c>
      <c r="V41" s="7">
        <f>Prevalences!NU4</f>
        <v>351.80005533446598</v>
      </c>
      <c r="W41" s="7">
        <f>Prevalences!NV4</f>
        <v>371.03305776649546</v>
      </c>
      <c r="X41" s="7">
        <f>Prevalences!NW4</f>
        <v>391.05273619920996</v>
      </c>
      <c r="Y41" s="7">
        <f>Prevalences!NX4</f>
        <v>405.68561095179768</v>
      </c>
      <c r="Z41" s="7">
        <f>Prevalences!NY4</f>
        <v>419.82122840826213</v>
      </c>
      <c r="AA41" s="7">
        <f>Prevalences!NZ4</f>
        <v>437.87631658063242</v>
      </c>
      <c r="AB41" s="7">
        <f>Prevalences!OA4</f>
        <v>458.32954665102415</v>
      </c>
    </row>
    <row r="43" spans="1:28" x14ac:dyDescent="0.25">
      <c r="A43" s="1" t="s">
        <v>13</v>
      </c>
    </row>
    <row r="44" spans="1:28" x14ac:dyDescent="0.25">
      <c r="A44" t="s">
        <v>1236</v>
      </c>
      <c r="B44" t="s">
        <v>1206</v>
      </c>
      <c r="C44" s="7">
        <f>Prevalences!OB3</f>
        <v>2115.8933333333334</v>
      </c>
      <c r="D44" s="7">
        <f>Prevalences!OC3</f>
        <v>2229.2266666666665</v>
      </c>
      <c r="E44" s="7">
        <f>Prevalences!OD3</f>
        <v>2348.92</v>
      </c>
      <c r="F44" s="7">
        <f>Prevalences!OE3</f>
        <v>2475.8000000000002</v>
      </c>
      <c r="G44" s="7">
        <f>Prevalences!OF3</f>
        <v>2599.7066666666665</v>
      </c>
      <c r="H44" s="7">
        <f>Prevalences!OG3</f>
        <v>2728.0666666666666</v>
      </c>
      <c r="I44" s="7">
        <f>Prevalences!OH3</f>
        <v>2853.4266666666667</v>
      </c>
      <c r="J44" s="7">
        <f>Prevalences!OI3</f>
        <v>2976.4933333333333</v>
      </c>
      <c r="K44" s="7">
        <f>Prevalences!OJ3</f>
        <v>3096.5333333333333</v>
      </c>
      <c r="L44" s="7">
        <f>Prevalences!OK3</f>
        <v>3210.2933333333335</v>
      </c>
      <c r="M44" s="7">
        <f>Prevalences!OL3</f>
        <v>3322.1866666666665</v>
      </c>
      <c r="N44" s="7">
        <f>Prevalences!OM3</f>
        <v>3432.0933333333332</v>
      </c>
      <c r="O44" s="7">
        <f>Prevalences!ON3</f>
        <v>3535.3866666666668</v>
      </c>
      <c r="P44" s="7">
        <f>Prevalences!OO3</f>
        <v>3639.84</v>
      </c>
      <c r="Q44" s="7">
        <f>Prevalences!OP3</f>
        <v>3740</v>
      </c>
      <c r="R44" s="7">
        <f>Prevalences!OQ3</f>
        <v>3833.2666666666669</v>
      </c>
      <c r="S44" s="7">
        <f>Prevalences!OR3</f>
        <v>3926.1866666666665</v>
      </c>
      <c r="T44" s="7">
        <f>Prevalences!OS3</f>
        <v>4009.2133333333331</v>
      </c>
      <c r="U44" s="7">
        <f>Prevalences!OT3</f>
        <v>4084.0933333333332</v>
      </c>
      <c r="V44" s="7">
        <f>Prevalences!OU3</f>
        <v>4156.12</v>
      </c>
      <c r="W44" s="7">
        <f>Prevalences!OV3</f>
        <v>4223.28</v>
      </c>
      <c r="X44" s="7">
        <f>Prevalences!OW3</f>
        <v>4285.4666666666662</v>
      </c>
      <c r="Y44" s="7">
        <f>Prevalences!OX3</f>
        <v>4343.88</v>
      </c>
      <c r="Z44" s="7">
        <f>Prevalences!OY3</f>
        <v>4397.6400000000003</v>
      </c>
      <c r="AA44" s="7">
        <f>Prevalences!OZ3</f>
        <v>4445.5600000000004</v>
      </c>
      <c r="AB44" s="7">
        <f>Prevalences!PA3</f>
        <v>4488.1866666666665</v>
      </c>
    </row>
    <row r="45" spans="1:28" x14ac:dyDescent="0.25">
      <c r="A45" t="s">
        <v>1236</v>
      </c>
      <c r="B45" t="s">
        <v>1207</v>
      </c>
      <c r="C45" s="7">
        <f>Prevalences!PB3</f>
        <v>2115.8933333333334</v>
      </c>
      <c r="D45" s="7">
        <f>Prevalences!PC3</f>
        <v>2229.2266666666665</v>
      </c>
      <c r="E45" s="7">
        <f>Prevalences!PD3</f>
        <v>2347.9866666666667</v>
      </c>
      <c r="F45" s="7">
        <f>Prevalences!PE3</f>
        <v>2472.7600000000002</v>
      </c>
      <c r="G45" s="7">
        <f>Prevalences!PF3</f>
        <v>2593.7733333333335</v>
      </c>
      <c r="H45" s="7">
        <f>Prevalences!PG3</f>
        <v>2719.28</v>
      </c>
      <c r="I45" s="7">
        <f>Prevalences!PH3</f>
        <v>2840.72</v>
      </c>
      <c r="J45" s="7">
        <f>Prevalences!PI3</f>
        <v>2959.68</v>
      </c>
      <c r="K45" s="7">
        <f>Prevalences!PJ3</f>
        <v>3075.72</v>
      </c>
      <c r="L45" s="7">
        <f>Prevalences!PK3</f>
        <v>3185.28</v>
      </c>
      <c r="M45" s="7">
        <f>Prevalences!PL3</f>
        <v>3292.84</v>
      </c>
      <c r="N45" s="7">
        <f>Prevalences!PM3</f>
        <v>3398.4533333333334</v>
      </c>
      <c r="O45" s="7">
        <f>Prevalences!PN3</f>
        <v>3497.04</v>
      </c>
      <c r="P45" s="7">
        <f>Prevalences!PO3</f>
        <v>3597.32</v>
      </c>
      <c r="Q45" s="7">
        <f>Prevalences!PP3</f>
        <v>3693.1866666666665</v>
      </c>
      <c r="R45" s="7">
        <f>Prevalences!PQ3</f>
        <v>3782.28</v>
      </c>
      <c r="S45" s="7">
        <f>Prevalences!PR3</f>
        <v>3870.7333333333331</v>
      </c>
      <c r="T45" s="7">
        <f>Prevalences!PS3</f>
        <v>3950.2</v>
      </c>
      <c r="U45" s="7">
        <f>Prevalences!PT3</f>
        <v>4021.6266666666666</v>
      </c>
      <c r="V45" s="7">
        <f>Prevalences!PU3</f>
        <v>4089.96</v>
      </c>
      <c r="W45" s="7">
        <f>Prevalences!PV3</f>
        <v>4154.1333333333332</v>
      </c>
      <c r="X45" s="7">
        <f>Prevalences!PW3</f>
        <v>4213.8266666666668</v>
      </c>
      <c r="Y45" s="7">
        <f>Prevalences!PX3</f>
        <v>4268.3466666666664</v>
      </c>
      <c r="Z45" s="7">
        <f>Prevalences!PY3</f>
        <v>4320.04</v>
      </c>
      <c r="AA45" s="7">
        <f>Prevalences!PZ3</f>
        <v>4364.72</v>
      </c>
      <c r="AB45" s="7">
        <f>Prevalences!QA3</f>
        <v>4404.6000000000004</v>
      </c>
    </row>
    <row r="46" spans="1:28" x14ac:dyDescent="0.25">
      <c r="A46" t="s">
        <v>1236</v>
      </c>
      <c r="B46" t="s">
        <v>1208</v>
      </c>
      <c r="C46" s="7">
        <f>Prevalences!QB3</f>
        <v>2115.8933333333334</v>
      </c>
      <c r="D46" s="7">
        <f>Prevalences!QC3</f>
        <v>2229.2266666666665</v>
      </c>
      <c r="E46" s="7">
        <f>Prevalences!QD3</f>
        <v>2345.52</v>
      </c>
      <c r="F46" s="7">
        <f>Prevalences!QE3</f>
        <v>2466.08</v>
      </c>
      <c r="G46" s="7">
        <f>Prevalences!QF3</f>
        <v>2581.8000000000002</v>
      </c>
      <c r="H46" s="7">
        <f>Prevalences!QG3</f>
        <v>2700.72</v>
      </c>
      <c r="I46" s="7">
        <f>Prevalences!QH3</f>
        <v>2814.9733333333334</v>
      </c>
      <c r="J46" s="7">
        <f>Prevalences!QI3</f>
        <v>2925.6</v>
      </c>
      <c r="K46" s="7">
        <f>Prevalences!QJ3</f>
        <v>3033.2</v>
      </c>
      <c r="L46" s="7">
        <f>Prevalences!QK3</f>
        <v>3133.3733333333334</v>
      </c>
      <c r="M46" s="7">
        <f>Prevalences!QL3</f>
        <v>3231.6933333333332</v>
      </c>
      <c r="N46" s="7">
        <f>Prevalences!QM3</f>
        <v>3328.4933333333333</v>
      </c>
      <c r="O46" s="7">
        <f>Prevalences!QN3</f>
        <v>3418.8133333333335</v>
      </c>
      <c r="P46" s="7">
        <f>Prevalences!QO3</f>
        <v>3508.8666666666668</v>
      </c>
      <c r="Q46" s="7">
        <f>Prevalences!QP3</f>
        <v>3595.56</v>
      </c>
      <c r="R46" s="7">
        <f>Prevalences!QQ3</f>
        <v>3676.3066666666668</v>
      </c>
      <c r="S46" s="7">
        <f>Prevalences!QR3</f>
        <v>3758.2933333333335</v>
      </c>
      <c r="T46" s="7">
        <f>Prevalences!QS3</f>
        <v>3830.4666666666667</v>
      </c>
      <c r="U46" s="7">
        <f>Prevalences!QT3</f>
        <v>3894.4533333333334</v>
      </c>
      <c r="V46" s="7">
        <f>Prevalences!QU3</f>
        <v>3955.76</v>
      </c>
      <c r="W46" s="7">
        <f>Prevalences!QV3</f>
        <v>4012.4666666666667</v>
      </c>
      <c r="X46" s="7">
        <f>Prevalences!QW3</f>
        <v>4064.12</v>
      </c>
      <c r="Y46" s="7">
        <f>Prevalences!QX3</f>
        <v>4112.1866666666665</v>
      </c>
      <c r="Z46" s="7">
        <f>Prevalences!QY3</f>
        <v>4158.1733333333332</v>
      </c>
      <c r="AA46" s="7">
        <f>Prevalences!QZ3</f>
        <v>4199.16</v>
      </c>
      <c r="AB46" s="7">
        <f>Prevalences!RA3</f>
        <v>4235.7066666666669</v>
      </c>
    </row>
    <row r="47" spans="1:28" x14ac:dyDescent="0.25">
      <c r="A47" t="s">
        <v>1202</v>
      </c>
      <c r="B47" t="s">
        <v>1206</v>
      </c>
      <c r="C47" s="7">
        <f>Prevalences!OB4</f>
        <v>46.426306718880348</v>
      </c>
      <c r="D47" s="7">
        <f>Prevalences!OC4</f>
        <v>65.509607098670813</v>
      </c>
      <c r="E47" s="7">
        <f>Prevalences!OD4</f>
        <v>103.63522695814713</v>
      </c>
      <c r="F47" s="7">
        <f>Prevalences!OE4</f>
        <v>145.66573607635621</v>
      </c>
      <c r="G47" s="7">
        <f>Prevalences!OF4</f>
        <v>189.62909575156326</v>
      </c>
      <c r="H47" s="7">
        <f>Prevalences!OG4</f>
        <v>230.74322428958894</v>
      </c>
      <c r="I47" s="7">
        <f>Prevalences!OH4</f>
        <v>274.54443105301232</v>
      </c>
      <c r="J47" s="7">
        <f>Prevalences!OI4</f>
        <v>314.29308501602276</v>
      </c>
      <c r="K47" s="7">
        <f>Prevalences!OJ4</f>
        <v>352.552268780421</v>
      </c>
      <c r="L47" s="7">
        <f>Prevalences!OK4</f>
        <v>389.36162362969924</v>
      </c>
      <c r="M47" s="7">
        <f>Prevalences!OL4</f>
        <v>425.04511739605039</v>
      </c>
      <c r="N47" s="7">
        <f>Prevalences!OM4</f>
        <v>458.08651798056178</v>
      </c>
      <c r="O47" s="7">
        <f>Prevalences!ON4</f>
        <v>493.09225352756141</v>
      </c>
      <c r="P47" s="7">
        <f>Prevalences!OO4</f>
        <v>519.52283337693643</v>
      </c>
      <c r="Q47" s="7">
        <f>Prevalences!OP4</f>
        <v>549.0474417874409</v>
      </c>
      <c r="R47" s="7">
        <f>Prevalences!OQ4</f>
        <v>575.17311790065048</v>
      </c>
      <c r="S47" s="7">
        <f>Prevalences!OR4</f>
        <v>604.67052611778217</v>
      </c>
      <c r="T47" s="7">
        <f>Prevalences!OS4</f>
        <v>629.00226376557839</v>
      </c>
      <c r="U47" s="7">
        <f>Prevalences!OT4</f>
        <v>648.98456424033861</v>
      </c>
      <c r="V47" s="7">
        <f>Prevalences!OU4</f>
        <v>667.8934837232656</v>
      </c>
      <c r="W47" s="7">
        <f>Prevalences!OV4</f>
        <v>684.1347734669439</v>
      </c>
      <c r="X47" s="7">
        <f>Prevalences!OW4</f>
        <v>708.40836308508449</v>
      </c>
      <c r="Y47" s="7">
        <f>Prevalences!OX4</f>
        <v>719.89786238512102</v>
      </c>
      <c r="Z47" s="7">
        <f>Prevalences!OY4</f>
        <v>736.03207611262883</v>
      </c>
      <c r="AA47" s="7">
        <f>Prevalences!OZ4</f>
        <v>748.61805553076704</v>
      </c>
      <c r="AB47" s="7">
        <f>Prevalences!PA4</f>
        <v>761.95999358379845</v>
      </c>
    </row>
    <row r="48" spans="1:28" x14ac:dyDescent="0.25">
      <c r="A48" t="s">
        <v>1202</v>
      </c>
      <c r="B48" t="s">
        <v>1207</v>
      </c>
      <c r="C48" s="7">
        <f>Prevalences!PB4</f>
        <v>46.426306718880348</v>
      </c>
      <c r="D48" s="7">
        <f>Prevalences!PC4</f>
        <v>65.509607098670813</v>
      </c>
      <c r="E48" s="7">
        <f>Prevalences!PD4</f>
        <v>103.36221015868851</v>
      </c>
      <c r="F48" s="7">
        <f>Prevalences!PE4</f>
        <v>144.94632017865558</v>
      </c>
      <c r="G48" s="7">
        <f>Prevalences!PF4</f>
        <v>187.4948940341813</v>
      </c>
      <c r="H48" s="7">
        <f>Prevalences!PG4</f>
        <v>227.91065851922474</v>
      </c>
      <c r="I48" s="7">
        <f>Prevalences!PH4</f>
        <v>270.78624091091973</v>
      </c>
      <c r="J48" s="7">
        <f>Prevalences!PI4</f>
        <v>309.1444176001458</v>
      </c>
      <c r="K48" s="7">
        <f>Prevalences!PJ4</f>
        <v>345.71551156020371</v>
      </c>
      <c r="L48" s="7">
        <f>Prevalences!PK4</f>
        <v>380.44866705860159</v>
      </c>
      <c r="M48" s="7">
        <f>Prevalences!PL4</f>
        <v>414.58014231267759</v>
      </c>
      <c r="N48" s="7">
        <f>Prevalences!PM4</f>
        <v>446.6251013496169</v>
      </c>
      <c r="O48" s="7">
        <f>Prevalences!PN4</f>
        <v>480.30552609771212</v>
      </c>
      <c r="P48" s="7">
        <f>Prevalences!PO4</f>
        <v>504.39077866273487</v>
      </c>
      <c r="Q48" s="7">
        <f>Prevalences!PP4</f>
        <v>532.35130489388507</v>
      </c>
      <c r="R48" s="7">
        <f>Prevalences!PQ4</f>
        <v>557.32708672735441</v>
      </c>
      <c r="S48" s="7">
        <f>Prevalences!PR4</f>
        <v>585.36997607401156</v>
      </c>
      <c r="T48" s="7">
        <f>Prevalences!PS4</f>
        <v>608.97964935893651</v>
      </c>
      <c r="U48" s="7">
        <f>Prevalences!PT4</f>
        <v>628.02186317215285</v>
      </c>
      <c r="V48" s="7">
        <f>Prevalences!PU4</f>
        <v>644.89251693596202</v>
      </c>
      <c r="W48" s="7">
        <f>Prevalences!PV4</f>
        <v>660.76596630139954</v>
      </c>
      <c r="X48" s="7">
        <f>Prevalences!PW4</f>
        <v>683.47670769058072</v>
      </c>
      <c r="Y48" s="7">
        <f>Prevalences!PX4</f>
        <v>693.65754265984083</v>
      </c>
      <c r="Z48" s="7">
        <f>Prevalences!PY4</f>
        <v>709.52181906783767</v>
      </c>
      <c r="AA48" s="7">
        <f>Prevalences!PZ4</f>
        <v>721.41092423112082</v>
      </c>
      <c r="AB48" s="7">
        <f>Prevalences!QA4</f>
        <v>733.83865619993969</v>
      </c>
    </row>
    <row r="49" spans="1:28" x14ac:dyDescent="0.25">
      <c r="A49" t="s">
        <v>1202</v>
      </c>
      <c r="B49" t="s">
        <v>1208</v>
      </c>
      <c r="C49" s="7">
        <f>Prevalences!QB4</f>
        <v>46.426306718880348</v>
      </c>
      <c r="D49" s="7">
        <f>Prevalences!QC4</f>
        <v>65.509607098670813</v>
      </c>
      <c r="E49" s="7">
        <f>Prevalences!QD4</f>
        <v>102.89494448222422</v>
      </c>
      <c r="F49" s="7">
        <f>Prevalences!QE4</f>
        <v>143.06248145478256</v>
      </c>
      <c r="G49" s="7">
        <f>Prevalences!QF4</f>
        <v>184.36847163583403</v>
      </c>
      <c r="H49" s="7">
        <f>Prevalences!QG4</f>
        <v>222.90497586789459</v>
      </c>
      <c r="I49" s="7">
        <f>Prevalences!QH4</f>
        <v>262.65607288281421</v>
      </c>
      <c r="J49" s="7">
        <f>Prevalences!QI4</f>
        <v>298.79067366078658</v>
      </c>
      <c r="K49" s="7">
        <f>Prevalences!QJ4</f>
        <v>332.21037511392285</v>
      </c>
      <c r="L49" s="7">
        <f>Prevalences!QK4</f>
        <v>364.39186867376111</v>
      </c>
      <c r="M49" s="7">
        <f>Prevalences!QL4</f>
        <v>396.34402475066474</v>
      </c>
      <c r="N49" s="7">
        <f>Prevalences!QM4</f>
        <v>425.75953693239671</v>
      </c>
      <c r="O49" s="7">
        <f>Prevalences!QN4</f>
        <v>456.96192965667893</v>
      </c>
      <c r="P49" s="7">
        <f>Prevalences!QO4</f>
        <v>478.96915233539715</v>
      </c>
      <c r="Q49" s="7">
        <f>Prevalences!QP4</f>
        <v>504.14501194266182</v>
      </c>
      <c r="R49" s="7">
        <f>Prevalences!QQ4</f>
        <v>527.17582072355663</v>
      </c>
      <c r="S49" s="7">
        <f>Prevalences!QR4</f>
        <v>552.75587796261584</v>
      </c>
      <c r="T49" s="7">
        <f>Prevalences!QS4</f>
        <v>574.20900569585478</v>
      </c>
      <c r="U49" s="7">
        <f>Prevalences!QT4</f>
        <v>590.54910703702046</v>
      </c>
      <c r="V49" s="7">
        <f>Prevalences!QU4</f>
        <v>605.80555384270508</v>
      </c>
      <c r="W49" s="7">
        <f>Prevalences!QV4</f>
        <v>620.53568972479104</v>
      </c>
      <c r="X49" s="7">
        <f>Prevalences!QW4</f>
        <v>639.78467127620365</v>
      </c>
      <c r="Y49" s="7">
        <f>Prevalences!QX4</f>
        <v>648.27581976261376</v>
      </c>
      <c r="Z49" s="7">
        <f>Prevalences!QY4</f>
        <v>663.23464672936245</v>
      </c>
      <c r="AA49" s="7">
        <f>Prevalences!QZ4</f>
        <v>674.2859737529767</v>
      </c>
      <c r="AB49" s="7">
        <f>Prevalences!RA4</f>
        <v>685.81445057845076</v>
      </c>
    </row>
    <row r="51" spans="1:28" x14ac:dyDescent="0.25">
      <c r="A51" s="1" t="s">
        <v>14</v>
      </c>
    </row>
    <row r="52" spans="1:28" x14ac:dyDescent="0.25">
      <c r="A52" t="s">
        <v>1236</v>
      </c>
      <c r="B52" t="s">
        <v>1206</v>
      </c>
      <c r="C52" s="7">
        <f>Prevalences!RB3</f>
        <v>7495.12</v>
      </c>
      <c r="D52" s="7">
        <f>Prevalences!RC3</f>
        <v>7901.52</v>
      </c>
      <c r="E52" s="7">
        <f>Prevalences!RD3</f>
        <v>8135.6133333333337</v>
      </c>
      <c r="F52" s="7">
        <f>Prevalences!RE3</f>
        <v>8283.9866666666658</v>
      </c>
      <c r="G52" s="7">
        <f>Prevalences!RF3</f>
        <v>8392.1066666666666</v>
      </c>
      <c r="H52" s="7">
        <f>Prevalences!RG3</f>
        <v>8470.1200000000008</v>
      </c>
      <c r="I52" s="7">
        <f>Prevalences!RH3</f>
        <v>8511.1066666666666</v>
      </c>
      <c r="J52" s="7">
        <f>Prevalences!RI3</f>
        <v>8543.1466666666674</v>
      </c>
      <c r="K52" s="7">
        <f>Prevalences!RJ3</f>
        <v>8569.9466666666667</v>
      </c>
      <c r="L52" s="7">
        <f>Prevalences!RK3</f>
        <v>8598.2133333333331</v>
      </c>
      <c r="M52" s="7">
        <f>Prevalences!RL3</f>
        <v>8612.6</v>
      </c>
      <c r="N52" s="7">
        <f>Prevalences!RM3</f>
        <v>8624.4533333333329</v>
      </c>
      <c r="O52" s="7">
        <f>Prevalences!RN3</f>
        <v>8642.64</v>
      </c>
      <c r="P52" s="7">
        <f>Prevalences!RO3</f>
        <v>8652.373333333333</v>
      </c>
      <c r="Q52" s="7">
        <f>Prevalences!RP3</f>
        <v>8665.6666666666661</v>
      </c>
      <c r="R52" s="7">
        <f>Prevalences!RQ3</f>
        <v>8670.44</v>
      </c>
      <c r="S52" s="7">
        <f>Prevalences!RR3</f>
        <v>8684.8799999999992</v>
      </c>
      <c r="T52" s="7">
        <f>Prevalences!RS3</f>
        <v>8692.2133333333331</v>
      </c>
      <c r="U52" s="7">
        <f>Prevalences!RT3</f>
        <v>8694.3066666666673</v>
      </c>
      <c r="V52" s="7">
        <f>Prevalences!RU3</f>
        <v>8702.9866666666658</v>
      </c>
      <c r="W52" s="7">
        <f>Prevalences!RV3</f>
        <v>8705.9066666666658</v>
      </c>
      <c r="X52" s="7">
        <f>Prevalences!RW3</f>
        <v>8704.8133333333335</v>
      </c>
      <c r="Y52" s="7">
        <f>Prevalences!RX3</f>
        <v>8703.3066666666673</v>
      </c>
      <c r="Z52" s="7">
        <f>Prevalences!RY3</f>
        <v>8708.2933333333331</v>
      </c>
      <c r="AA52" s="7">
        <f>Prevalences!RZ3</f>
        <v>8709.5066666666662</v>
      </c>
      <c r="AB52" s="7">
        <f>Prevalences!SA3</f>
        <v>8714.56</v>
      </c>
    </row>
    <row r="53" spans="1:28" x14ac:dyDescent="0.25">
      <c r="A53" t="s">
        <v>1236</v>
      </c>
      <c r="B53" t="s">
        <v>1207</v>
      </c>
      <c r="C53" s="7">
        <f>Prevalences!SB3</f>
        <v>7495.12</v>
      </c>
      <c r="D53" s="7">
        <f>Prevalences!SC3</f>
        <v>7859.88</v>
      </c>
      <c r="E53" s="7">
        <f>Prevalences!SD3</f>
        <v>8080.1466666666665</v>
      </c>
      <c r="F53" s="7">
        <f>Prevalences!SE3</f>
        <v>8228.3333333333339</v>
      </c>
      <c r="G53" s="7">
        <f>Prevalences!SF3</f>
        <v>8342.32</v>
      </c>
      <c r="H53" s="7">
        <f>Prevalences!SG3</f>
        <v>8428.1733333333341</v>
      </c>
      <c r="I53" s="7">
        <f>Prevalences!SH3</f>
        <v>8480.9333333333325</v>
      </c>
      <c r="J53" s="7">
        <f>Prevalences!SI3</f>
        <v>8523.2800000000007</v>
      </c>
      <c r="K53" s="7">
        <f>Prevalences!SJ3</f>
        <v>8559.76</v>
      </c>
      <c r="L53" s="7">
        <f>Prevalences!SK3</f>
        <v>8598.746666666666</v>
      </c>
      <c r="M53" s="7">
        <f>Prevalences!SL3</f>
        <v>8623.7333333333336</v>
      </c>
      <c r="N53" s="7">
        <f>Prevalences!SM3</f>
        <v>8649.9066666666658</v>
      </c>
      <c r="O53" s="7">
        <f>Prevalences!SN3</f>
        <v>8677.3333333333339</v>
      </c>
      <c r="P53" s="7">
        <f>Prevalences!SO3</f>
        <v>8693.6133333333328</v>
      </c>
      <c r="Q53" s="7">
        <f>Prevalences!SP3</f>
        <v>8716.0400000000009</v>
      </c>
      <c r="R53" s="7">
        <f>Prevalences!SQ3</f>
        <v>8729.24</v>
      </c>
      <c r="S53" s="7">
        <f>Prevalences!SR3</f>
        <v>8754.4533333333329</v>
      </c>
      <c r="T53" s="7">
        <f>Prevalences!SS3</f>
        <v>8767.9599999999991</v>
      </c>
      <c r="U53" s="7">
        <f>Prevalences!ST3</f>
        <v>8775.1066666666666</v>
      </c>
      <c r="V53" s="7">
        <f>Prevalences!SU3</f>
        <v>8791.5466666666671</v>
      </c>
      <c r="W53" s="7">
        <f>Prevalences!SV3</f>
        <v>8800.2800000000007</v>
      </c>
      <c r="X53" s="7">
        <f>Prevalences!SW3</f>
        <v>8802.8799999999992</v>
      </c>
      <c r="Y53" s="7">
        <f>Prevalences!SX3</f>
        <v>8805.1466666666674</v>
      </c>
      <c r="Z53" s="7">
        <f>Prevalences!SY3</f>
        <v>8816.16</v>
      </c>
      <c r="AA53" s="7">
        <f>Prevalences!SZ3</f>
        <v>8819.6133333333328</v>
      </c>
      <c r="AB53" s="7">
        <f>Prevalences!TA3</f>
        <v>8827.2666666666664</v>
      </c>
    </row>
    <row r="54" spans="1:28" x14ac:dyDescent="0.25">
      <c r="A54" t="s">
        <v>1236</v>
      </c>
      <c r="B54" t="s">
        <v>1208</v>
      </c>
      <c r="C54" s="7">
        <f>Prevalences!TB3</f>
        <v>7495.12</v>
      </c>
      <c r="D54" s="7">
        <f>Prevalences!TC3</f>
        <v>7773.36</v>
      </c>
      <c r="E54" s="7">
        <f>Prevalences!TD3</f>
        <v>7966.333333333333</v>
      </c>
      <c r="F54" s="7">
        <f>Prevalences!TE3</f>
        <v>8113.9333333333334</v>
      </c>
      <c r="G54" s="7">
        <f>Prevalences!TF3</f>
        <v>8237.2800000000007</v>
      </c>
      <c r="H54" s="7">
        <f>Prevalences!TG3</f>
        <v>8338.8533333333326</v>
      </c>
      <c r="I54" s="7">
        <f>Prevalences!TH3</f>
        <v>8414.7066666666669</v>
      </c>
      <c r="J54" s="7">
        <f>Prevalences!TI3</f>
        <v>8482.0666666666675</v>
      </c>
      <c r="K54" s="7">
        <f>Prevalences!TJ3</f>
        <v>8542.6133333333328</v>
      </c>
      <c r="L54" s="7">
        <f>Prevalences!TK3</f>
        <v>8600.0400000000009</v>
      </c>
      <c r="M54" s="7">
        <f>Prevalences!TL3</f>
        <v>8647.3866666666672</v>
      </c>
      <c r="N54" s="7">
        <f>Prevalences!TM3</f>
        <v>8697.8533333333326</v>
      </c>
      <c r="O54" s="7">
        <f>Prevalences!TN3</f>
        <v>8742.6533333333336</v>
      </c>
      <c r="P54" s="7">
        <f>Prevalences!TO3</f>
        <v>8780.2933333333331</v>
      </c>
      <c r="Q54" s="7">
        <f>Prevalences!TP3</f>
        <v>8822.1733333333341</v>
      </c>
      <c r="R54" s="7">
        <f>Prevalences!TQ3</f>
        <v>8856.1466666666674</v>
      </c>
      <c r="S54" s="7">
        <f>Prevalences!TR3</f>
        <v>8894.0400000000009</v>
      </c>
      <c r="T54" s="7">
        <f>Prevalences!TS3</f>
        <v>8919.36</v>
      </c>
      <c r="U54" s="7">
        <f>Prevalences!TT3</f>
        <v>8941.8533333333326</v>
      </c>
      <c r="V54" s="7">
        <f>Prevalences!TU3</f>
        <v>8969.1466666666674</v>
      </c>
      <c r="W54" s="7">
        <f>Prevalences!TV3</f>
        <v>8988.8666666666668</v>
      </c>
      <c r="X54" s="7">
        <f>Prevalences!TW3</f>
        <v>9003.746666666666</v>
      </c>
      <c r="Y54" s="7">
        <f>Prevalences!TX3</f>
        <v>9017.0266666666666</v>
      </c>
      <c r="Z54" s="7">
        <f>Prevalences!TY3</f>
        <v>9039.6</v>
      </c>
      <c r="AA54" s="7">
        <f>Prevalences!TZ3</f>
        <v>9055.4666666666672</v>
      </c>
      <c r="AB54" s="7">
        <f>Prevalences!UA3</f>
        <v>9072.3866666666672</v>
      </c>
    </row>
    <row r="55" spans="1:28" x14ac:dyDescent="0.25">
      <c r="A55" t="s">
        <v>1202</v>
      </c>
      <c r="B55" t="s">
        <v>1206</v>
      </c>
      <c r="C55" s="7">
        <f>Prevalences!RB4</f>
        <v>73.56193943428444</v>
      </c>
      <c r="D55" s="7">
        <f>Prevalences!RC4</f>
        <v>231.96536293162393</v>
      </c>
      <c r="E55" s="7">
        <f>Prevalences!RD4</f>
        <v>297.77342139433608</v>
      </c>
      <c r="F55" s="7">
        <f>Prevalences!RE4</f>
        <v>342.97686970924951</v>
      </c>
      <c r="G55" s="7">
        <f>Prevalences!RF4</f>
        <v>390.05225541657302</v>
      </c>
      <c r="H55" s="7">
        <f>Prevalences!RG4</f>
        <v>442.02569940370353</v>
      </c>
      <c r="I55" s="7">
        <f>Prevalences!RH4</f>
        <v>498.60494912193656</v>
      </c>
      <c r="J55" s="7">
        <f>Prevalences!RI4</f>
        <v>551.57352349638961</v>
      </c>
      <c r="K55" s="7">
        <f>Prevalences!RJ4</f>
        <v>593.25034385905656</v>
      </c>
      <c r="L55" s="7">
        <f>Prevalences!RK4</f>
        <v>639.58414183662262</v>
      </c>
      <c r="M55" s="7">
        <f>Prevalences!RL4</f>
        <v>693.87612727344913</v>
      </c>
      <c r="N55" s="7">
        <f>Prevalences!RM4</f>
        <v>727.9217960437478</v>
      </c>
      <c r="O55" s="7">
        <f>Prevalences!RN4</f>
        <v>764.34267428512283</v>
      </c>
      <c r="P55" s="7">
        <f>Prevalences!RO4</f>
        <v>790.66147451920835</v>
      </c>
      <c r="Q55" s="7">
        <f>Prevalences!RP4</f>
        <v>814.02950533476076</v>
      </c>
      <c r="R55" s="7">
        <f>Prevalences!RQ4</f>
        <v>844.75028641605093</v>
      </c>
      <c r="S55" s="7">
        <f>Prevalences!RR4</f>
        <v>853.88259864378711</v>
      </c>
      <c r="T55" s="7">
        <f>Prevalences!RS4</f>
        <v>877.89128094289424</v>
      </c>
      <c r="U55" s="7">
        <f>Prevalences!RT4</f>
        <v>897.12129203481857</v>
      </c>
      <c r="V55" s="7">
        <f>Prevalences!RU4</f>
        <v>913.53030226454757</v>
      </c>
      <c r="W55" s="7">
        <f>Prevalences!RV4</f>
        <v>931.68933553816942</v>
      </c>
      <c r="X55" s="7">
        <f>Prevalences!RW4</f>
        <v>949.86378943977491</v>
      </c>
      <c r="Y55" s="7">
        <f>Prevalences!RX4</f>
        <v>957.20649076129632</v>
      </c>
      <c r="Z55" s="7">
        <f>Prevalences!RY4</f>
        <v>969.27612540951861</v>
      </c>
      <c r="AA55" s="7">
        <f>Prevalences!RZ4</f>
        <v>966.61953043698747</v>
      </c>
      <c r="AB55" s="7">
        <f>Prevalences!SA4</f>
        <v>972.0765983535797</v>
      </c>
    </row>
    <row r="56" spans="1:28" x14ac:dyDescent="0.25">
      <c r="A56" t="s">
        <v>1202</v>
      </c>
      <c r="B56" t="s">
        <v>1207</v>
      </c>
      <c r="C56" s="7">
        <f>Prevalences!SB4</f>
        <v>73.56193943428444</v>
      </c>
      <c r="D56" s="7">
        <f>Prevalences!SC4</f>
        <v>203.33787710770136</v>
      </c>
      <c r="E56" s="7">
        <f>Prevalences!SD4</f>
        <v>269.86281420175118</v>
      </c>
      <c r="F56" s="7">
        <f>Prevalences!SE4</f>
        <v>320.15514294722101</v>
      </c>
      <c r="G56" s="7">
        <f>Prevalences!SF4</f>
        <v>369.18090091444333</v>
      </c>
      <c r="H56" s="7">
        <f>Prevalences!SG4</f>
        <v>419.07696582953452</v>
      </c>
      <c r="I56" s="7">
        <f>Prevalences!SH4</f>
        <v>472.33791105756291</v>
      </c>
      <c r="J56" s="7">
        <f>Prevalences!SI4</f>
        <v>518.81767022079475</v>
      </c>
      <c r="K56" s="7">
        <f>Prevalences!SJ4</f>
        <v>553.67595432707742</v>
      </c>
      <c r="L56" s="7">
        <f>Prevalences!SK4</f>
        <v>595.22090226141154</v>
      </c>
      <c r="M56" s="7">
        <f>Prevalences!SL4</f>
        <v>640.9522776480494</v>
      </c>
      <c r="N56" s="7">
        <f>Prevalences!SM4</f>
        <v>667.16385140550176</v>
      </c>
      <c r="O56" s="7">
        <f>Prevalences!SN4</f>
        <v>697.48973389497928</v>
      </c>
      <c r="P56" s="7">
        <f>Prevalences!SO4</f>
        <v>718.48692668845558</v>
      </c>
      <c r="Q56" s="7">
        <f>Prevalences!SP4</f>
        <v>740.14381377315215</v>
      </c>
      <c r="R56" s="7">
        <f>Prevalences!SQ4</f>
        <v>767.48183631058441</v>
      </c>
      <c r="S56" s="7">
        <f>Prevalences!SR4</f>
        <v>773.28796349670961</v>
      </c>
      <c r="T56" s="7">
        <f>Prevalences!SS4</f>
        <v>793.57126023229102</v>
      </c>
      <c r="U56" s="7">
        <f>Prevalences!ST4</f>
        <v>809.55595356686479</v>
      </c>
      <c r="V56" s="7">
        <f>Prevalences!SU4</f>
        <v>824.05251116391571</v>
      </c>
      <c r="W56" s="7">
        <f>Prevalences!SV4</f>
        <v>839.09550604604419</v>
      </c>
      <c r="X56" s="7">
        <f>Prevalences!SW4</f>
        <v>855.87489677717122</v>
      </c>
      <c r="Y56" s="7">
        <f>Prevalences!SX4</f>
        <v>862.69757842607999</v>
      </c>
      <c r="Z56" s="7">
        <f>Prevalences!SY4</f>
        <v>873.45609376392429</v>
      </c>
      <c r="AA56" s="7">
        <f>Prevalences!SZ4</f>
        <v>873.37318321296971</v>
      </c>
      <c r="AB56" s="7">
        <f>Prevalences!TA4</f>
        <v>880.993111336418</v>
      </c>
    </row>
    <row r="57" spans="1:28" x14ac:dyDescent="0.25">
      <c r="A57" t="s">
        <v>1202</v>
      </c>
      <c r="B57" t="s">
        <v>1208</v>
      </c>
      <c r="C57" s="7">
        <f>Prevalences!TB4</f>
        <v>73.56193943428444</v>
      </c>
      <c r="D57" s="7">
        <f>Prevalences!TC4</f>
        <v>151.28803786155729</v>
      </c>
      <c r="E57" s="7">
        <f>Prevalences!TD4</f>
        <v>222.19242911394525</v>
      </c>
      <c r="F57" s="7">
        <f>Prevalences!TE4</f>
        <v>284.54343937066773</v>
      </c>
      <c r="G57" s="7">
        <f>Prevalences!TF4</f>
        <v>334.65375380134816</v>
      </c>
      <c r="H57" s="7">
        <f>Prevalences!TG4</f>
        <v>380.08969795153462</v>
      </c>
      <c r="I57" s="7">
        <f>Prevalences!TH4</f>
        <v>427.33963926704587</v>
      </c>
      <c r="J57" s="7">
        <f>Prevalences!TI4</f>
        <v>462.50446724569298</v>
      </c>
      <c r="K57" s="7">
        <f>Prevalences!TJ4</f>
        <v>490.352713689057</v>
      </c>
      <c r="L57" s="7">
        <f>Prevalences!TK4</f>
        <v>521.92886973865188</v>
      </c>
      <c r="M57" s="7">
        <f>Prevalences!TL4</f>
        <v>552.15533788559503</v>
      </c>
      <c r="N57" s="7">
        <f>Prevalences!TM4</f>
        <v>571.1662616864628</v>
      </c>
      <c r="O57" s="7">
        <f>Prevalences!TN4</f>
        <v>594.93126758942117</v>
      </c>
      <c r="P57" s="7">
        <f>Prevalences!TO4</f>
        <v>607.42849836192431</v>
      </c>
      <c r="Q57" s="7">
        <f>Prevalences!TP4</f>
        <v>627.35264667401282</v>
      </c>
      <c r="R57" s="7">
        <f>Prevalences!TQ4</f>
        <v>640.78492893915325</v>
      </c>
      <c r="S57" s="7">
        <f>Prevalences!TR4</f>
        <v>642.83703357331035</v>
      </c>
      <c r="T57" s="7">
        <f>Prevalences!TS4</f>
        <v>664.09380140659835</v>
      </c>
      <c r="U57" s="7">
        <f>Prevalences!TT4</f>
        <v>676.57944974867667</v>
      </c>
      <c r="V57" s="7">
        <f>Prevalences!TU4</f>
        <v>687.90029691001655</v>
      </c>
      <c r="W57" s="7">
        <f>Prevalences!TV4</f>
        <v>701.94963415396751</v>
      </c>
      <c r="X57" s="7">
        <f>Prevalences!TW4</f>
        <v>710.14167775795897</v>
      </c>
      <c r="Y57" s="7">
        <f>Prevalences!TX4</f>
        <v>713.12428039500173</v>
      </c>
      <c r="Z57" s="7">
        <f>Prevalences!TY4</f>
        <v>721.25640378439607</v>
      </c>
      <c r="AA57" s="7">
        <f>Prevalences!TZ4</f>
        <v>727.267311393976</v>
      </c>
      <c r="AB57" s="7">
        <f>Prevalences!UA4</f>
        <v>733.49066603165147</v>
      </c>
    </row>
    <row r="59" spans="1:28" x14ac:dyDescent="0.25">
      <c r="A59" s="1" t="s">
        <v>1238</v>
      </c>
    </row>
    <row r="60" spans="1:28" x14ac:dyDescent="0.25">
      <c r="A60" t="s">
        <v>1236</v>
      </c>
      <c r="B60" t="s">
        <v>1206</v>
      </c>
      <c r="C60" s="7">
        <f>Prevalences!UB3</f>
        <v>8384.5466666666671</v>
      </c>
      <c r="D60" s="7">
        <f>Prevalences!UC3</f>
        <v>8478.2133333333331</v>
      </c>
      <c r="E60" s="7">
        <f>Prevalences!UD3</f>
        <v>8592.4933333333338</v>
      </c>
      <c r="F60" s="7">
        <f>Prevalences!UE3</f>
        <v>8709.6533333333336</v>
      </c>
      <c r="G60" s="7">
        <f>Prevalences!UF3</f>
        <v>8821.52</v>
      </c>
      <c r="H60" s="7">
        <f>Prevalences!UG3</f>
        <v>8923.5066666666662</v>
      </c>
      <c r="I60" s="7">
        <f>Prevalences!UH3</f>
        <v>9024.8933333333334</v>
      </c>
      <c r="J60" s="7">
        <f>Prevalences!UI3</f>
        <v>9122.36</v>
      </c>
      <c r="K60" s="7">
        <f>Prevalences!UJ3</f>
        <v>9213.2666666666664</v>
      </c>
      <c r="L60" s="7">
        <f>Prevalences!UK3</f>
        <v>9293.9466666666667</v>
      </c>
      <c r="M60" s="7">
        <f>Prevalences!UL3</f>
        <v>9375.7866666666669</v>
      </c>
      <c r="N60" s="7">
        <f>Prevalences!UM3</f>
        <v>9450.1733333333341</v>
      </c>
      <c r="O60" s="7">
        <f>Prevalences!UN3</f>
        <v>9517.4666666666672</v>
      </c>
      <c r="P60" s="7">
        <f>Prevalences!UO3</f>
        <v>9580.5333333333328</v>
      </c>
      <c r="Q60" s="7">
        <f>Prevalences!UP3</f>
        <v>9633.36</v>
      </c>
      <c r="R60" s="7">
        <f>Prevalences!UQ3</f>
        <v>9690.8266666666659</v>
      </c>
      <c r="S60" s="7">
        <f>Prevalences!UR3</f>
        <v>9735.7866666666669</v>
      </c>
      <c r="T60" s="7">
        <f>Prevalences!US3</f>
        <v>9774</v>
      </c>
      <c r="U60" s="7">
        <f>Prevalences!UT3</f>
        <v>9815.9866666666658</v>
      </c>
      <c r="V60" s="7">
        <f>Prevalences!UU3</f>
        <v>9846.52</v>
      </c>
      <c r="W60" s="7">
        <f>Prevalences!UV3</f>
        <v>9879.6</v>
      </c>
      <c r="X60" s="7">
        <f>Prevalences!UW3</f>
        <v>9902.76</v>
      </c>
      <c r="Y60" s="7">
        <f>Prevalences!UX3</f>
        <v>9926.1200000000008</v>
      </c>
      <c r="Z60" s="7">
        <f>Prevalences!UY3</f>
        <v>9942.7866666666669</v>
      </c>
      <c r="AA60" s="7">
        <f>Prevalences!UZ3</f>
        <v>9962.6133333333328</v>
      </c>
      <c r="AB60" s="7">
        <f>Prevalences!VA3</f>
        <v>9977.7999999999993</v>
      </c>
    </row>
    <row r="61" spans="1:28" x14ac:dyDescent="0.25">
      <c r="A61" t="s">
        <v>1236</v>
      </c>
      <c r="B61" t="s">
        <v>1207</v>
      </c>
      <c r="C61" s="7">
        <f>Prevalences!VB3</f>
        <v>8384.5466666666671</v>
      </c>
      <c r="D61" s="7">
        <f>Prevalences!VC3</f>
        <v>8440.7199999999993</v>
      </c>
      <c r="E61" s="7">
        <f>Prevalences!VD3</f>
        <v>8516.373333333333</v>
      </c>
      <c r="F61" s="7">
        <f>Prevalences!VE3</f>
        <v>8596.3333333333339</v>
      </c>
      <c r="G61" s="7">
        <f>Prevalences!VF3</f>
        <v>8673.1733333333341</v>
      </c>
      <c r="H61" s="7">
        <f>Prevalences!VG3</f>
        <v>8744.5866666666661</v>
      </c>
      <c r="I61" s="7">
        <f>Prevalences!VH3</f>
        <v>8816.2666666666664</v>
      </c>
      <c r="J61" s="7">
        <f>Prevalences!VI3</f>
        <v>8887.7733333333326</v>
      </c>
      <c r="K61" s="7">
        <f>Prevalences!VJ3</f>
        <v>8954.4666666666672</v>
      </c>
      <c r="L61" s="7">
        <f>Prevalences!VK3</f>
        <v>9013.5333333333328</v>
      </c>
      <c r="M61" s="7">
        <f>Prevalences!VL3</f>
        <v>9073.7333333333336</v>
      </c>
      <c r="N61" s="7">
        <f>Prevalences!VM3</f>
        <v>9128.746666666666</v>
      </c>
      <c r="O61" s="7">
        <f>Prevalences!VN3</f>
        <v>9180.1200000000008</v>
      </c>
      <c r="P61" s="7">
        <f>Prevalences!VO3</f>
        <v>9229.4266666666663</v>
      </c>
      <c r="Q61" s="7">
        <f>Prevalences!VP3</f>
        <v>9267.9333333333325</v>
      </c>
      <c r="R61" s="7">
        <f>Prevalences!VQ3</f>
        <v>9313.2933333333331</v>
      </c>
      <c r="S61" s="7">
        <f>Prevalences!VR3</f>
        <v>9345.7199999999993</v>
      </c>
      <c r="T61" s="7">
        <f>Prevalences!VS3</f>
        <v>9374.48</v>
      </c>
      <c r="U61" s="7">
        <f>Prevalences!VT3</f>
        <v>9408.5733333333337</v>
      </c>
      <c r="V61" s="7">
        <f>Prevalences!VU3</f>
        <v>9430.8933333333334</v>
      </c>
      <c r="W61" s="7">
        <f>Prevalences!VV3</f>
        <v>9456.8533333333326</v>
      </c>
      <c r="X61" s="7">
        <f>Prevalences!VW3</f>
        <v>9474.2800000000007</v>
      </c>
      <c r="Y61" s="7">
        <f>Prevalences!VX3</f>
        <v>9492.64</v>
      </c>
      <c r="Z61" s="7">
        <f>Prevalences!VY3</f>
        <v>9504.5866666666661</v>
      </c>
      <c r="AA61" s="7">
        <f>Prevalences!VZ3</f>
        <v>9520.8533333333326</v>
      </c>
      <c r="AB61" s="7">
        <f>Prevalences!WA3</f>
        <v>9532.5733333333337</v>
      </c>
    </row>
    <row r="62" spans="1:28" x14ac:dyDescent="0.25">
      <c r="A62" t="s">
        <v>1236</v>
      </c>
      <c r="B62" t="s">
        <v>1208</v>
      </c>
      <c r="C62" s="7">
        <f>Prevalences!WB3</f>
        <v>8384.5466666666671</v>
      </c>
      <c r="D62" s="7">
        <f>Prevalences!WC3</f>
        <v>8362.4666666666672</v>
      </c>
      <c r="E62" s="7">
        <f>Prevalences!WD3</f>
        <v>8356.56</v>
      </c>
      <c r="F62" s="7">
        <f>Prevalences!WE3</f>
        <v>8359.1466666666674</v>
      </c>
      <c r="G62" s="7">
        <f>Prevalences!WF3</f>
        <v>8364.08</v>
      </c>
      <c r="H62" s="7">
        <f>Prevalences!WG3</f>
        <v>8370.3466666666664</v>
      </c>
      <c r="I62" s="7">
        <f>Prevalences!WH3</f>
        <v>8381.68</v>
      </c>
      <c r="J62" s="7">
        <f>Prevalences!WI3</f>
        <v>8394.9599999999991</v>
      </c>
      <c r="K62" s="7">
        <f>Prevalences!WJ3</f>
        <v>8410.08</v>
      </c>
      <c r="L62" s="7">
        <f>Prevalences!WK3</f>
        <v>8423.32</v>
      </c>
      <c r="M62" s="7">
        <f>Prevalences!WL3</f>
        <v>8441.4266666666663</v>
      </c>
      <c r="N62" s="7">
        <f>Prevalences!WM3</f>
        <v>8456.1066666666666</v>
      </c>
      <c r="O62" s="7">
        <f>Prevalences!WN3</f>
        <v>8473.626666666667</v>
      </c>
      <c r="P62" s="7">
        <f>Prevalences!WO3</f>
        <v>8490.08</v>
      </c>
      <c r="Q62" s="7">
        <f>Prevalences!WP3</f>
        <v>8499.8266666666659</v>
      </c>
      <c r="R62" s="7">
        <f>Prevalences!WQ3</f>
        <v>8516.56</v>
      </c>
      <c r="S62" s="7">
        <f>Prevalences!WR3</f>
        <v>8526.68</v>
      </c>
      <c r="T62" s="7">
        <f>Prevalences!WS3</f>
        <v>8537.56</v>
      </c>
      <c r="U62" s="7">
        <f>Prevalences!WT3</f>
        <v>8552.4533333333329</v>
      </c>
      <c r="V62" s="7">
        <f>Prevalences!WU3</f>
        <v>8559.6133333333328</v>
      </c>
      <c r="W62" s="7">
        <f>Prevalences!WV3</f>
        <v>8571.1066666666666</v>
      </c>
      <c r="X62" s="7">
        <f>Prevalences!WW3</f>
        <v>8575.9599999999991</v>
      </c>
      <c r="Y62" s="7">
        <f>Prevalences!WX3</f>
        <v>8582.2933333333331</v>
      </c>
      <c r="Z62" s="7">
        <f>Prevalences!WY3</f>
        <v>8585.0533333333333</v>
      </c>
      <c r="AA62" s="7">
        <f>Prevalences!WZ3</f>
        <v>8592.1466666666674</v>
      </c>
      <c r="AB62" s="7">
        <f>Prevalences!XA3</f>
        <v>8597.1333333333332</v>
      </c>
    </row>
    <row r="63" spans="1:28" x14ac:dyDescent="0.25">
      <c r="A63" t="s">
        <v>1202</v>
      </c>
      <c r="B63" t="s">
        <v>1206</v>
      </c>
      <c r="C63" s="7">
        <f>Prevalences!UB4</f>
        <v>69.1430002884521</v>
      </c>
      <c r="D63" s="7">
        <f>Prevalences!UC4</f>
        <v>211.89917686379897</v>
      </c>
      <c r="E63" s="7">
        <f>Prevalences!UD4</f>
        <v>395.57453147991669</v>
      </c>
      <c r="F63" s="7">
        <f>Prevalences!UE4</f>
        <v>568.0635995692345</v>
      </c>
      <c r="G63" s="7">
        <f>Prevalences!UF4</f>
        <v>718.9690463434431</v>
      </c>
      <c r="H63" s="7">
        <f>Prevalences!UG4</f>
        <v>847.35137730590964</v>
      </c>
      <c r="I63" s="7">
        <f>Prevalences!UH4</f>
        <v>967.81003057877479</v>
      </c>
      <c r="J63" s="7">
        <f>Prevalences!UI4</f>
        <v>1068.1124989438144</v>
      </c>
      <c r="K63" s="7">
        <f>Prevalences!UJ4</f>
        <v>1155.8630176433346</v>
      </c>
      <c r="L63" s="7">
        <f>Prevalences!UK4</f>
        <v>1237.611138641249</v>
      </c>
      <c r="M63" s="7">
        <f>Prevalences!UL4</f>
        <v>1313.0258113059147</v>
      </c>
      <c r="N63" s="7">
        <f>Prevalences!UM4</f>
        <v>1377.5676377667351</v>
      </c>
      <c r="O63" s="7">
        <f>Prevalences!UN4</f>
        <v>1428.7175445910302</v>
      </c>
      <c r="P63" s="7">
        <f>Prevalences!UO4</f>
        <v>1475.1457901584583</v>
      </c>
      <c r="Q63" s="7">
        <f>Prevalences!UP4</f>
        <v>1515.3844629004218</v>
      </c>
      <c r="R63" s="7">
        <f>Prevalences!UQ4</f>
        <v>1557.5670804031381</v>
      </c>
      <c r="S63" s="7">
        <f>Prevalences!UR4</f>
        <v>1581.9570267516399</v>
      </c>
      <c r="T63" s="7">
        <f>Prevalences!US4</f>
        <v>1614.3938635496193</v>
      </c>
      <c r="U63" s="7">
        <f>Prevalences!UT4</f>
        <v>1636.3659614591786</v>
      </c>
      <c r="V63" s="7">
        <f>Prevalences!UU4</f>
        <v>1652.8643449882186</v>
      </c>
      <c r="W63" s="7">
        <f>Prevalences!UV4</f>
        <v>1676.2261979418729</v>
      </c>
      <c r="X63" s="7">
        <f>Prevalences!UW4</f>
        <v>1696.069973713742</v>
      </c>
      <c r="Y63" s="7">
        <f>Prevalences!UX4</f>
        <v>1711.406018142198</v>
      </c>
      <c r="Z63" s="7">
        <f>Prevalences!UY4</f>
        <v>1719.0814857035978</v>
      </c>
      <c r="AA63" s="7">
        <f>Prevalences!UZ4</f>
        <v>1721.3025292363791</v>
      </c>
      <c r="AB63" s="7">
        <f>Prevalences!VA4</f>
        <v>1724.9497383981945</v>
      </c>
    </row>
    <row r="64" spans="1:28" x14ac:dyDescent="0.25">
      <c r="A64" t="s">
        <v>1202</v>
      </c>
      <c r="B64" t="s">
        <v>1207</v>
      </c>
      <c r="C64" s="7">
        <f>Prevalences!VB4</f>
        <v>69.1430002884521</v>
      </c>
      <c r="D64" s="7">
        <f>Prevalences!VC4</f>
        <v>181.62581020695637</v>
      </c>
      <c r="E64" s="7">
        <f>Prevalences!VD4</f>
        <v>332.79666558158635</v>
      </c>
      <c r="F64" s="7">
        <f>Prevalences!VE4</f>
        <v>477.83069061006205</v>
      </c>
      <c r="G64" s="7">
        <f>Prevalences!VF4</f>
        <v>603.56945744094401</v>
      </c>
      <c r="H64" s="7">
        <f>Prevalences!VG4</f>
        <v>710.67209678976099</v>
      </c>
      <c r="I64" s="7">
        <f>Prevalences!VH4</f>
        <v>813.35203257192939</v>
      </c>
      <c r="J64" s="7">
        <f>Prevalences!VI4</f>
        <v>897.22646079769379</v>
      </c>
      <c r="K64" s="7">
        <f>Prevalences!VJ4</f>
        <v>971.9940511935016</v>
      </c>
      <c r="L64" s="7">
        <f>Prevalences!VK4</f>
        <v>1042.1523667657987</v>
      </c>
      <c r="M64" s="7">
        <f>Prevalences!VL4</f>
        <v>1105.908475216442</v>
      </c>
      <c r="N64" s="7">
        <f>Prevalences!VM4</f>
        <v>1161.2128842244599</v>
      </c>
      <c r="O64" s="7">
        <f>Prevalences!VN4</f>
        <v>1204.9773105471045</v>
      </c>
      <c r="P64" s="7">
        <f>Prevalences!VO4</f>
        <v>1246.1207343681519</v>
      </c>
      <c r="Q64" s="7">
        <f>Prevalences!VP4</f>
        <v>1280.8013463800266</v>
      </c>
      <c r="R64" s="7">
        <f>Prevalences!VQ4</f>
        <v>1319.7664214886242</v>
      </c>
      <c r="S64" s="7">
        <f>Prevalences!VR4</f>
        <v>1339.6741351040062</v>
      </c>
      <c r="T64" s="7">
        <f>Prevalences!VS4</f>
        <v>1368.3825621026697</v>
      </c>
      <c r="U64" s="7">
        <f>Prevalences!VT4</f>
        <v>1387.995784559721</v>
      </c>
      <c r="V64" s="7">
        <f>Prevalences!VU4</f>
        <v>1404.1274545504129</v>
      </c>
      <c r="W64" s="7">
        <f>Prevalences!VV4</f>
        <v>1424.9195317007282</v>
      </c>
      <c r="X64" s="7">
        <f>Prevalences!VW4</f>
        <v>1444.8573499138245</v>
      </c>
      <c r="Y64" s="7">
        <f>Prevalences!VX4</f>
        <v>1459.9498953959574</v>
      </c>
      <c r="Z64" s="7">
        <f>Prevalences!VY4</f>
        <v>1466.7907289347343</v>
      </c>
      <c r="AA64" s="7">
        <f>Prevalences!VZ4</f>
        <v>1469.6998668057668</v>
      </c>
      <c r="AB64" s="7">
        <f>Prevalences!WA4</f>
        <v>1473.9787440650409</v>
      </c>
    </row>
    <row r="65" spans="1:28" x14ac:dyDescent="0.25">
      <c r="A65" t="s">
        <v>1202</v>
      </c>
      <c r="B65" t="s">
        <v>1208</v>
      </c>
      <c r="C65" s="7">
        <f>Prevalences!WB4</f>
        <v>69.1430002884521</v>
      </c>
      <c r="D65" s="7">
        <f>Prevalences!WC4</f>
        <v>127.89707667582643</v>
      </c>
      <c r="E65" s="7">
        <f>Prevalences!WD4</f>
        <v>212.8038997136409</v>
      </c>
      <c r="F65" s="7">
        <f>Prevalences!WE4</f>
        <v>297.80685881214276</v>
      </c>
      <c r="G65" s="7">
        <f>Prevalences!WF4</f>
        <v>370.97147275767719</v>
      </c>
      <c r="H65" s="7">
        <f>Prevalences!WG4</f>
        <v>435.04431937702878</v>
      </c>
      <c r="I65" s="7">
        <f>Prevalences!WH4</f>
        <v>502.88299924866556</v>
      </c>
      <c r="J65" s="7">
        <f>Prevalences!WI4</f>
        <v>553.10981284611705</v>
      </c>
      <c r="K65" s="7">
        <f>Prevalences!WJ4</f>
        <v>603.78010920091322</v>
      </c>
      <c r="L65" s="7">
        <f>Prevalences!WK4</f>
        <v>654.69582066788848</v>
      </c>
      <c r="M65" s="7">
        <f>Prevalences!WL4</f>
        <v>696.64897278966021</v>
      </c>
      <c r="N65" s="7">
        <f>Prevalences!WM4</f>
        <v>737.87878992570472</v>
      </c>
      <c r="O65" s="7">
        <f>Prevalences!WN4</f>
        <v>768.88009942310816</v>
      </c>
      <c r="P65" s="7">
        <f>Prevalences!WO4</f>
        <v>799.39403316929179</v>
      </c>
      <c r="Q65" s="7">
        <f>Prevalences!WP4</f>
        <v>825.10576895059671</v>
      </c>
      <c r="R65" s="7">
        <f>Prevalences!WQ4</f>
        <v>852.37860508109895</v>
      </c>
      <c r="S65" s="7">
        <f>Prevalences!WR4</f>
        <v>868.37156655431784</v>
      </c>
      <c r="T65" s="7">
        <f>Prevalences!WS4</f>
        <v>895.65478826014953</v>
      </c>
      <c r="U65" s="7">
        <f>Prevalences!WT4</f>
        <v>912.17723852817596</v>
      </c>
      <c r="V65" s="7">
        <f>Prevalences!WU4</f>
        <v>927.49964806222727</v>
      </c>
      <c r="W65" s="7">
        <f>Prevalences!WV4</f>
        <v>948.36462148737337</v>
      </c>
      <c r="X65" s="7">
        <f>Prevalences!WW4</f>
        <v>963.96596675747151</v>
      </c>
      <c r="Y65" s="7">
        <f>Prevalences!WX4</f>
        <v>980.08197988172844</v>
      </c>
      <c r="Z65" s="7">
        <f>Prevalences!WY4</f>
        <v>989.58209217606384</v>
      </c>
      <c r="AA65" s="7">
        <f>Prevalences!WZ4</f>
        <v>997.11024724227741</v>
      </c>
      <c r="AB65" s="7">
        <f>Prevalences!XA4</f>
        <v>1003.6313975868941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8"/>
  <dimension ref="A1:AW79"/>
  <sheetViews>
    <sheetView tabSelected="1" workbookViewId="0"/>
  </sheetViews>
  <sheetFormatPr defaultRowHeight="15" x14ac:dyDescent="0.25"/>
  <cols>
    <col min="1" max="1" width="22.5703125" bestFit="1" customWidth="1"/>
    <col min="26" max="28" width="10" bestFit="1" customWidth="1"/>
    <col min="32" max="34" width="10" bestFit="1" customWidth="1"/>
    <col min="44" max="46" width="10" bestFit="1" customWidth="1"/>
  </cols>
  <sheetData>
    <row r="1" spans="1:49" x14ac:dyDescent="0.25">
      <c r="B1" s="1" t="s">
        <v>9</v>
      </c>
      <c r="C1" s="1" t="s">
        <v>1239</v>
      </c>
      <c r="E1" s="1" t="s">
        <v>9</v>
      </c>
      <c r="F1" s="1">
        <v>2035</v>
      </c>
      <c r="H1" s="1" t="s">
        <v>10</v>
      </c>
      <c r="I1" s="1" t="s">
        <v>1239</v>
      </c>
      <c r="K1" s="1" t="s">
        <v>10</v>
      </c>
      <c r="L1" s="1">
        <v>2035</v>
      </c>
      <c r="N1" s="1" t="s">
        <v>11</v>
      </c>
      <c r="O1" s="1" t="s">
        <v>1239</v>
      </c>
      <c r="Q1" s="1" t="s">
        <v>11</v>
      </c>
      <c r="R1" s="1">
        <v>2035</v>
      </c>
      <c r="T1" s="1" t="s">
        <v>1237</v>
      </c>
      <c r="U1" s="1" t="s">
        <v>1239</v>
      </c>
      <c r="W1" s="1" t="s">
        <v>1237</v>
      </c>
      <c r="X1" s="1">
        <v>2035</v>
      </c>
      <c r="Z1" s="1" t="s">
        <v>12</v>
      </c>
      <c r="AA1" s="1" t="s">
        <v>1239</v>
      </c>
      <c r="AC1" s="1" t="s">
        <v>12</v>
      </c>
      <c r="AD1" s="1">
        <v>2035</v>
      </c>
      <c r="AF1" s="1" t="s">
        <v>13</v>
      </c>
      <c r="AG1" s="1" t="s">
        <v>1239</v>
      </c>
      <c r="AI1" s="1" t="s">
        <v>13</v>
      </c>
      <c r="AJ1" s="1">
        <v>2035</v>
      </c>
      <c r="AL1" s="1" t="s">
        <v>14</v>
      </c>
      <c r="AM1" s="1" t="s">
        <v>1239</v>
      </c>
      <c r="AO1" s="1" t="s">
        <v>14</v>
      </c>
      <c r="AP1" s="1">
        <v>2035</v>
      </c>
      <c r="AR1" s="1" t="s">
        <v>1238</v>
      </c>
      <c r="AS1" s="1" t="s">
        <v>1239</v>
      </c>
      <c r="AU1" s="1" t="s">
        <v>1238</v>
      </c>
      <c r="AV1" s="1">
        <v>2035</v>
      </c>
    </row>
    <row r="2" spans="1:49" x14ac:dyDescent="0.25">
      <c r="B2" t="s">
        <v>1206</v>
      </c>
      <c r="C2" t="s">
        <v>1207</v>
      </c>
      <c r="D2" t="s">
        <v>1208</v>
      </c>
      <c r="E2" t="s">
        <v>1206</v>
      </c>
      <c r="F2" t="s">
        <v>1207</v>
      </c>
      <c r="G2" t="s">
        <v>1208</v>
      </c>
      <c r="H2" t="s">
        <v>1206</v>
      </c>
      <c r="I2" t="s">
        <v>1207</v>
      </c>
      <c r="J2" t="s">
        <v>1208</v>
      </c>
      <c r="K2" t="s">
        <v>1206</v>
      </c>
      <c r="L2" t="s">
        <v>1207</v>
      </c>
      <c r="M2" t="s">
        <v>1208</v>
      </c>
      <c r="N2" t="s">
        <v>1206</v>
      </c>
      <c r="O2" t="s">
        <v>1207</v>
      </c>
      <c r="P2" t="s">
        <v>1208</v>
      </c>
      <c r="Q2" t="s">
        <v>1206</v>
      </c>
      <c r="R2" t="s">
        <v>1207</v>
      </c>
      <c r="S2" t="s">
        <v>1208</v>
      </c>
      <c r="T2" t="s">
        <v>1206</v>
      </c>
      <c r="U2" t="s">
        <v>1207</v>
      </c>
      <c r="V2" t="s">
        <v>1208</v>
      </c>
      <c r="W2" t="s">
        <v>1206</v>
      </c>
      <c r="X2" t="s">
        <v>1207</v>
      </c>
      <c r="Y2" t="s">
        <v>1208</v>
      </c>
      <c r="Z2" t="s">
        <v>1206</v>
      </c>
      <c r="AA2" t="s">
        <v>1207</v>
      </c>
      <c r="AB2" t="s">
        <v>1208</v>
      </c>
      <c r="AC2" t="s">
        <v>1206</v>
      </c>
      <c r="AD2" t="s">
        <v>1207</v>
      </c>
      <c r="AE2" t="s">
        <v>1208</v>
      </c>
      <c r="AF2" t="s">
        <v>1206</v>
      </c>
      <c r="AG2" t="s">
        <v>1207</v>
      </c>
      <c r="AH2" t="s">
        <v>1208</v>
      </c>
      <c r="AI2" t="s">
        <v>1206</v>
      </c>
      <c r="AJ2" t="s">
        <v>1207</v>
      </c>
      <c r="AK2" t="s">
        <v>1208</v>
      </c>
      <c r="AL2" t="s">
        <v>1206</v>
      </c>
      <c r="AM2" t="s">
        <v>1207</v>
      </c>
      <c r="AN2" t="s">
        <v>1208</v>
      </c>
      <c r="AO2" t="s">
        <v>1206</v>
      </c>
      <c r="AP2" t="s">
        <v>1207</v>
      </c>
      <c r="AQ2" t="s">
        <v>1208</v>
      </c>
      <c r="AR2" t="s">
        <v>1206</v>
      </c>
      <c r="AS2" t="s">
        <v>1207</v>
      </c>
      <c r="AT2" t="s">
        <v>1208</v>
      </c>
      <c r="AU2" t="s">
        <v>1206</v>
      </c>
      <c r="AV2" t="s">
        <v>1207</v>
      </c>
      <c r="AW2" t="s">
        <v>1208</v>
      </c>
    </row>
    <row r="3" spans="1:49" x14ac:dyDescent="0.25">
      <c r="A3" s="1" t="s">
        <v>0</v>
      </c>
      <c r="B3" s="7">
        <f t="shared" ref="B3:AV3" si="0">AVERAGE(B5:B79)</f>
        <v>17847894.846949335</v>
      </c>
      <c r="C3" s="7">
        <f t="shared" si="0"/>
        <v>17590330.983226668</v>
      </c>
      <c r="D3" s="7">
        <f t="shared" si="0"/>
        <v>17036191.956163995</v>
      </c>
      <c r="E3" s="7">
        <f t="shared" si="0"/>
        <v>650912.08188266656</v>
      </c>
      <c r="F3" s="7">
        <f t="shared" si="0"/>
        <v>643631.15581066639</v>
      </c>
      <c r="G3" s="7">
        <f t="shared" si="0"/>
        <v>626809.81437200017</v>
      </c>
      <c r="H3" s="7">
        <f t="shared" si="0"/>
        <v>10755998.377345197</v>
      </c>
      <c r="I3" s="7">
        <f t="shared" si="0"/>
        <v>10067617.757880801</v>
      </c>
      <c r="J3" s="7">
        <f t="shared" si="0"/>
        <v>8630469.2094510682</v>
      </c>
      <c r="K3" s="7">
        <f t="shared" si="0"/>
        <v>514544.37780666648</v>
      </c>
      <c r="L3" s="7">
        <f t="shared" si="0"/>
        <v>478781.14995200001</v>
      </c>
      <c r="M3" s="7">
        <f t="shared" si="0"/>
        <v>404675.14254266664</v>
      </c>
      <c r="N3" s="7">
        <f t="shared" si="0"/>
        <v>11545323.046711737</v>
      </c>
      <c r="O3" s="7">
        <f t="shared" si="0"/>
        <v>10413322.251006002</v>
      </c>
      <c r="P3" s="7">
        <f t="shared" si="0"/>
        <v>8067406.9460271997</v>
      </c>
      <c r="Q3" s="7">
        <f t="shared" si="0"/>
        <v>665918.94585493335</v>
      </c>
      <c r="R3" s="7">
        <f t="shared" si="0"/>
        <v>589274.7259531999</v>
      </c>
      <c r="S3" s="7">
        <f t="shared" si="0"/>
        <v>433254.31620853342</v>
      </c>
      <c r="T3" s="7">
        <f t="shared" si="0"/>
        <v>8014243.0915633347</v>
      </c>
      <c r="U3" s="7">
        <f t="shared" si="0"/>
        <v>7326091.5869649332</v>
      </c>
      <c r="V3" s="7">
        <f t="shared" si="0"/>
        <v>5807701.3482861333</v>
      </c>
      <c r="W3" s="7">
        <f t="shared" si="0"/>
        <v>482383.54505626659</v>
      </c>
      <c r="X3" s="7">
        <f t="shared" si="0"/>
        <v>435253.9342622665</v>
      </c>
      <c r="Y3" s="7">
        <f t="shared" si="0"/>
        <v>327014.85187826672</v>
      </c>
      <c r="Z3" s="7">
        <f t="shared" si="0"/>
        <v>389841600</v>
      </c>
      <c r="AA3" s="7">
        <f t="shared" si="0"/>
        <v>386629333.33333331</v>
      </c>
      <c r="AB3" s="7">
        <f t="shared" si="0"/>
        <v>380139733.33333331</v>
      </c>
      <c r="AC3" s="7">
        <f t="shared" si="0"/>
        <v>15239733.333333334</v>
      </c>
      <c r="AD3" s="7">
        <f t="shared" si="0"/>
        <v>15045866.666666666</v>
      </c>
      <c r="AE3" s="7">
        <f t="shared" si="0"/>
        <v>14637600</v>
      </c>
      <c r="AF3" s="7">
        <f t="shared" si="0"/>
        <v>467930933.33333331</v>
      </c>
      <c r="AG3" s="7">
        <f t="shared" si="0"/>
        <v>462161333.33333331</v>
      </c>
      <c r="AH3" s="7">
        <f t="shared" si="0"/>
        <v>450396133.33333331</v>
      </c>
      <c r="AI3" s="7">
        <f t="shared" si="0"/>
        <v>20094266.666666668</v>
      </c>
      <c r="AJ3" s="7">
        <f t="shared" si="0"/>
        <v>19720000</v>
      </c>
      <c r="AK3" s="7">
        <f t="shared" si="0"/>
        <v>18966400</v>
      </c>
      <c r="AL3" s="7">
        <f t="shared" si="0"/>
        <v>43967369.099209331</v>
      </c>
      <c r="AM3" s="7">
        <f t="shared" si="0"/>
        <v>44203425.816053323</v>
      </c>
      <c r="AN3" s="7">
        <f t="shared" si="0"/>
        <v>44691293.455687985</v>
      </c>
      <c r="AO3" s="7">
        <f t="shared" si="0"/>
        <v>1548130.4409520002</v>
      </c>
      <c r="AP3" s="7">
        <f t="shared" si="0"/>
        <v>1568903.7492573331</v>
      </c>
      <c r="AQ3" s="7">
        <f t="shared" si="0"/>
        <v>1616097.9940906663</v>
      </c>
      <c r="AR3" s="7">
        <f t="shared" si="0"/>
        <v>145385066.66666666</v>
      </c>
      <c r="AS3" s="7">
        <f t="shared" si="0"/>
        <v>140089866.66666666</v>
      </c>
      <c r="AT3" s="7">
        <f t="shared" si="0"/>
        <v>129040266.66666667</v>
      </c>
      <c r="AU3" s="7">
        <f t="shared" si="0"/>
        <v>5305200</v>
      </c>
      <c r="AV3" s="7">
        <f t="shared" si="0"/>
        <v>5061466.666666667</v>
      </c>
      <c r="AW3" s="7">
        <f>AVERAGE(AW5:AW79)</f>
        <v>4556266.666666667</v>
      </c>
    </row>
    <row r="4" spans="1:49" x14ac:dyDescent="0.25">
      <c r="A4" s="2" t="s">
        <v>2</v>
      </c>
      <c r="B4" s="7">
        <f t="shared" ref="B4:AV4" si="1">_xlfn.STDEV.P(B5:B79)</f>
        <v>7707230.6115358509</v>
      </c>
      <c r="C4" s="7">
        <f t="shared" si="1"/>
        <v>7584803.6514641866</v>
      </c>
      <c r="D4" s="7">
        <f t="shared" si="1"/>
        <v>7328232.6227310812</v>
      </c>
      <c r="E4" s="7">
        <f t="shared" si="1"/>
        <v>280096.51557937142</v>
      </c>
      <c r="F4" s="7">
        <f t="shared" si="1"/>
        <v>276682.48938059941</v>
      </c>
      <c r="G4" s="7">
        <f t="shared" si="1"/>
        <v>268717.15328688291</v>
      </c>
      <c r="H4" s="7">
        <f t="shared" si="1"/>
        <v>4986914.1278024903</v>
      </c>
      <c r="I4" s="7">
        <f t="shared" si="1"/>
        <v>4621414.4751266912</v>
      </c>
      <c r="J4" s="7">
        <f t="shared" si="1"/>
        <v>3874560.8050787887</v>
      </c>
      <c r="K4" s="7">
        <f t="shared" si="1"/>
        <v>232415.96856087816</v>
      </c>
      <c r="L4" s="7">
        <f t="shared" si="1"/>
        <v>215443.68397631837</v>
      </c>
      <c r="M4" s="7">
        <f t="shared" si="1"/>
        <v>181378.13644778464</v>
      </c>
      <c r="N4" s="7">
        <f t="shared" si="1"/>
        <v>6798313.8684810773</v>
      </c>
      <c r="O4" s="7">
        <f t="shared" si="1"/>
        <v>5941373.1248802189</v>
      </c>
      <c r="P4" s="7">
        <f t="shared" si="1"/>
        <v>4204776.104184228</v>
      </c>
      <c r="Q4" s="7">
        <f t="shared" si="1"/>
        <v>428026.95036630268</v>
      </c>
      <c r="R4" s="7">
        <f t="shared" si="1"/>
        <v>370463.36872902658</v>
      </c>
      <c r="S4" s="7">
        <f t="shared" si="1"/>
        <v>250472.45735243594</v>
      </c>
      <c r="T4" s="7">
        <f t="shared" si="1"/>
        <v>4573876.8267952269</v>
      </c>
      <c r="U4" s="7">
        <f t="shared" si="1"/>
        <v>4035267.8208178845</v>
      </c>
      <c r="V4" s="7">
        <f t="shared" si="1"/>
        <v>3000823.364690003</v>
      </c>
      <c r="W4" s="7">
        <f t="shared" si="1"/>
        <v>324737.75825023477</v>
      </c>
      <c r="X4" s="7">
        <f t="shared" si="1"/>
        <v>293107.93371396605</v>
      </c>
      <c r="Y4" s="7">
        <f t="shared" si="1"/>
        <v>217943.39415493209</v>
      </c>
      <c r="Z4" s="7">
        <f t="shared" si="1"/>
        <v>153422467.67267549</v>
      </c>
      <c r="AA4" s="7">
        <f t="shared" si="1"/>
        <v>151939600.83606279</v>
      </c>
      <c r="AB4" s="7">
        <f t="shared" si="1"/>
        <v>148839718.42644057</v>
      </c>
      <c r="AC4" s="7">
        <f t="shared" si="1"/>
        <v>6422232.8356698155</v>
      </c>
      <c r="AD4" s="7">
        <f t="shared" si="1"/>
        <v>6328092.728636506</v>
      </c>
      <c r="AE4" s="7">
        <f t="shared" si="1"/>
        <v>6126610.9914046284</v>
      </c>
      <c r="AF4" s="7">
        <f t="shared" si="1"/>
        <v>197095359.09417558</v>
      </c>
      <c r="AG4" s="7">
        <f t="shared" si="1"/>
        <v>194468040.06371337</v>
      </c>
      <c r="AH4" s="7">
        <f t="shared" si="1"/>
        <v>189308889.83452913</v>
      </c>
      <c r="AI4" s="7">
        <f t="shared" si="1"/>
        <v>8775575.8289065529</v>
      </c>
      <c r="AJ4" s="7">
        <f t="shared" si="1"/>
        <v>8598963.8135455996</v>
      </c>
      <c r="AK4" s="7">
        <f t="shared" si="1"/>
        <v>8264434.4254966015</v>
      </c>
      <c r="AL4" s="7">
        <f t="shared" si="1"/>
        <v>17024899.624918174</v>
      </c>
      <c r="AM4" s="7">
        <f t="shared" si="1"/>
        <v>17131823.46553405</v>
      </c>
      <c r="AN4" s="7">
        <f t="shared" si="1"/>
        <v>17402488.159167796</v>
      </c>
      <c r="AO4" s="7">
        <f t="shared" si="1"/>
        <v>609103.79137931252</v>
      </c>
      <c r="AP4" s="7">
        <f t="shared" si="1"/>
        <v>615244.7097724888</v>
      </c>
      <c r="AQ4" s="7">
        <f t="shared" si="1"/>
        <v>636319.33366389549</v>
      </c>
      <c r="AR4" s="7">
        <f t="shared" si="1"/>
        <v>62551485.170182467</v>
      </c>
      <c r="AS4" s="7">
        <f t="shared" si="1"/>
        <v>58551892.778818198</v>
      </c>
      <c r="AT4" s="7">
        <f t="shared" si="1"/>
        <v>51003970.511411048</v>
      </c>
      <c r="AU4" s="7">
        <f t="shared" si="1"/>
        <v>2375754.9593059188</v>
      </c>
      <c r="AV4" s="7">
        <f t="shared" si="1"/>
        <v>2188367.8504513102</v>
      </c>
      <c r="AW4" s="7">
        <f>_xlfn.STDEV.P(AW5:AW79)</f>
        <v>1846406.7975996574</v>
      </c>
    </row>
    <row r="5" spans="1:49" s="9" customFormat="1" x14ac:dyDescent="0.25">
      <c r="A5" s="9">
        <v>1</v>
      </c>
      <c r="B5" s="10">
        <f>SUM(Reg[[#This Row],[STECo2]:[STECo27]])</f>
        <v>19200733.626600001</v>
      </c>
      <c r="C5" s="10">
        <f>SUM(Sug0.2[[#This Row],[STECo2]:[STECo27]])</f>
        <v>18852846.557000004</v>
      </c>
      <c r="D5" s="10">
        <f>SUM(Sug0.5[[#This Row],[STECo2]:[STECo27]])</f>
        <v>18131056.667799998</v>
      </c>
      <c r="E5" s="9">
        <f>Reg[[#This Row],[STECo27]]</f>
        <v>714158.70440000005</v>
      </c>
      <c r="F5" s="9">
        <f>Sug0.2[[#This Row],[STECo27]]</f>
        <v>707954.62300000002</v>
      </c>
      <c r="G5" s="9">
        <f>Sug0.5[[#This Row],[STECo27]]</f>
        <v>690462.5601</v>
      </c>
      <c r="H5" s="9">
        <f>SUM(Reg[[#This Row],[NASCo2]:[NASCo27]])</f>
        <v>10938222.731399998</v>
      </c>
      <c r="I5" s="9">
        <f>SUM(Sug0.2[[#This Row],[NASCo2]:[NASCo27]])</f>
        <v>10210183.3687</v>
      </c>
      <c r="J5" s="9">
        <f>SUM(Sug0.5[[#This Row],[NASCo2]:[NASCo27]])</f>
        <v>8416818.2278999984</v>
      </c>
      <c r="K5" s="9">
        <f>Reg[[#This Row],[NASCo27]]</f>
        <v>537517.02060000005</v>
      </c>
      <c r="L5" s="9">
        <f>Sug0.2[[#This Row],[NASCo27]]</f>
        <v>498526.14870000002</v>
      </c>
      <c r="M5" s="9">
        <f>Sug0.5[[#This Row],[NASCo27]]</f>
        <v>412673.57659999997</v>
      </c>
      <c r="N5" s="9">
        <f>SUM(Reg[[#This Row],[CIRCo2]:[CIRCo27]])</f>
        <v>18366305.310699999</v>
      </c>
      <c r="O5" s="9">
        <f>SUM(Sug0.2[[#This Row],[CIRCo2]:[CIRCo27]])</f>
        <v>16114422.2589</v>
      </c>
      <c r="P5" s="9">
        <f>SUM(Sug0.5[[#This Row],[CIRCo2]:[CIRCo27]])</f>
        <v>12063202.132299999</v>
      </c>
      <c r="Q5" s="9">
        <f>Reg[[#This Row],[CIRCo27]]</f>
        <v>1190000</v>
      </c>
      <c r="R5" s="9">
        <f>Sug0.2[[#This Row],[CIRCo27]]</f>
        <v>1040000</v>
      </c>
      <c r="S5" s="9">
        <f>Sug0.5[[#This Row],[CIRCo27]]</f>
        <v>739294.26329999999</v>
      </c>
      <c r="T5" s="9">
        <f>SUM(Reg[[#This Row],[HCCCo2]:[HCCCo27]])</f>
        <v>16788749.0627</v>
      </c>
      <c r="U5" s="9">
        <f>SUM(Sug0.2[[#This Row],[HCCCo2]:[HCCCo27]])</f>
        <v>15605740.8718</v>
      </c>
      <c r="V5" s="9">
        <f>SUM(Sug0.5[[#This Row],[HCCCo2]:[HCCCo27]])</f>
        <v>11694657.8222</v>
      </c>
      <c r="W5" s="9">
        <f>Reg[[#This Row],[HCCCo27]]</f>
        <v>772307.62879999995</v>
      </c>
      <c r="X5" s="9">
        <f>Sug0.2[[#This Row],[HCCCo27]]</f>
        <v>731659.85889999999</v>
      </c>
      <c r="Y5" s="9">
        <f>Sug0.5[[#This Row],[HCCCo27]]</f>
        <v>609716.54909999995</v>
      </c>
      <c r="Z5" s="9">
        <f>SUM(Reg[[#This Row],[CHDCo2]:[CHDCo27]])</f>
        <v>563600000</v>
      </c>
      <c r="AA5" s="9">
        <f>SUM(Sug0.2[[#This Row],[CHDCo2]:[CHDCo27]])</f>
        <v>559400000</v>
      </c>
      <c r="AB5" s="9">
        <f>SUM(Sug0.5[[#This Row],[CHDCo2]:[CHDCo27]])</f>
        <v>550700000</v>
      </c>
      <c r="AC5" s="9">
        <f>Reg[[#This Row],[CHDCo27]]</f>
        <v>19700000</v>
      </c>
      <c r="AD5" s="9">
        <f>Sug0.2[[#This Row],[CHDCo27]]</f>
        <v>19500000</v>
      </c>
      <c r="AE5" s="9">
        <f>Sug0.5[[#This Row],[CHDCo27]]</f>
        <v>19000000</v>
      </c>
      <c r="AF5" s="9">
        <f>SUM(Reg[[#This Row],[T2DCo2]:[T2DCo27]])</f>
        <v>518300000</v>
      </c>
      <c r="AG5" s="9">
        <f>SUM(Sug0.2[[#This Row],[T2DCo2]:[T2DCo27]])</f>
        <v>513100000</v>
      </c>
      <c r="AH5" s="9">
        <f>SUM(Sug0.5[[#This Row],[T2DCo2]:[T2DCo27]])</f>
        <v>501500000</v>
      </c>
      <c r="AI5" s="9">
        <f>Reg[[#This Row],[T2DCo27]]</f>
        <v>22100000</v>
      </c>
      <c r="AJ5" s="9">
        <f>Sug0.2[[#This Row],[T2DCo27]]</f>
        <v>21700000</v>
      </c>
      <c r="AK5" s="9">
        <f>Sug0.5[[#This Row],[T2DCo27]]</f>
        <v>21000000</v>
      </c>
      <c r="AL5" s="9">
        <f>SUM(Reg[[#This Row],[OveCo2]:[OveCo27]])</f>
        <v>53450000</v>
      </c>
      <c r="AM5" s="9">
        <f>SUM(Sug0.2[[#This Row],[OveCo2]:[OveCo27]])</f>
        <v>53500000</v>
      </c>
      <c r="AN5" s="9">
        <f>SUM(Sug0.5[[#This Row],[OveCo2]:[OveCo27]])</f>
        <v>53560000</v>
      </c>
      <c r="AO5" s="9">
        <f>Reg[[#This Row],[OveCo27]]</f>
        <v>1950000</v>
      </c>
      <c r="AP5" s="9">
        <f>Sug0.2[[#This Row],[OveCo27]]</f>
        <v>1960000</v>
      </c>
      <c r="AQ5" s="9">
        <f>Sug0.5[[#This Row],[OveCo27]]</f>
        <v>1980000</v>
      </c>
      <c r="AR5" s="9">
        <f>SUM(Reg[[#This Row],[ObeCo2]:[ObeCo27]])</f>
        <v>98710000</v>
      </c>
      <c r="AS5" s="9">
        <f>SUM(Sug0.2[[#This Row],[ObeCo2]:[ObeCo27]])</f>
        <v>96780000</v>
      </c>
      <c r="AT5" s="9">
        <f>SUM(Sug0.5[[#This Row],[ObeCo2]:[ObeCo27]])</f>
        <v>92110000</v>
      </c>
      <c r="AU5" s="9">
        <f>Reg[[#This Row],[ObeCo27]]</f>
        <v>3580000</v>
      </c>
      <c r="AV5" s="9">
        <f>Sug0.2[[#This Row],[ObeCo27]]</f>
        <v>3490000</v>
      </c>
      <c r="AW5" s="9">
        <f>Sug0.5[[#This Row],[ObeCo27]]</f>
        <v>3270000</v>
      </c>
    </row>
    <row r="6" spans="1:49" x14ac:dyDescent="0.25">
      <c r="A6">
        <v>2</v>
      </c>
      <c r="B6" s="10">
        <f>SUM(Reg[[#This Row],[STECo2]:[STECo27]])</f>
        <v>10135166.435400002</v>
      </c>
      <c r="C6" s="10">
        <f>SUM(Sug0.2[[#This Row],[STECo2]:[STECo27]])</f>
        <v>9908634.6562000029</v>
      </c>
      <c r="D6" s="10">
        <f>SUM(Sug0.5[[#This Row],[STECo2]:[STECo27]])</f>
        <v>9442162.7683999985</v>
      </c>
      <c r="E6">
        <f>Reg[[#This Row],[STECo27]]</f>
        <v>352643.7758</v>
      </c>
      <c r="F6">
        <f>Sug0.2[[#This Row],[STECo27]]</f>
        <v>350081.69030000002</v>
      </c>
      <c r="G6">
        <f>Sug0.5[[#This Row],[STECo27]]</f>
        <v>339539.3382</v>
      </c>
      <c r="H6">
        <f>SUM(Reg[[#This Row],[NASCo2]:[NASCo27]])</f>
        <v>13199356.424699999</v>
      </c>
      <c r="I6">
        <f>SUM(Sug0.2[[#This Row],[NASCo2]:[NASCo27]])</f>
        <v>12079943.2937</v>
      </c>
      <c r="J6">
        <f>SUM(Sug0.5[[#This Row],[NASCo2]:[NASCo27]])</f>
        <v>9651086.8321000002</v>
      </c>
      <c r="K6">
        <f>Reg[[#This Row],[NASCo27]]</f>
        <v>614021.70990000002</v>
      </c>
      <c r="L6">
        <f>Sug0.2[[#This Row],[NASCo27]]</f>
        <v>554582.4179</v>
      </c>
      <c r="M6">
        <f>Sug0.5[[#This Row],[NASCo27]]</f>
        <v>438606.68290000001</v>
      </c>
      <c r="N6">
        <f>SUM(Reg[[#This Row],[CIRCo2]:[CIRCo27]])</f>
        <v>18444258.4498</v>
      </c>
      <c r="O6">
        <f>SUM(Sug0.2[[#This Row],[CIRCo2]:[CIRCo27]])</f>
        <v>16026304.1173</v>
      </c>
      <c r="P6">
        <f>SUM(Sug0.5[[#This Row],[CIRCo2]:[CIRCo27]])</f>
        <v>11583829.879299998</v>
      </c>
      <c r="Q6">
        <f>Reg[[#This Row],[CIRCo27]]</f>
        <v>1110000</v>
      </c>
      <c r="R6">
        <f>Sug0.2[[#This Row],[CIRCo27]]</f>
        <v>946083.64370000002</v>
      </c>
      <c r="S6">
        <f>Sug0.5[[#This Row],[CIRCo27]]</f>
        <v>625172.07180000003</v>
      </c>
      <c r="T6">
        <f>SUM(Reg[[#This Row],[HCCCo2]:[HCCCo27]])</f>
        <v>12260396.010600001</v>
      </c>
      <c r="U6">
        <f>SUM(Sug0.2[[#This Row],[HCCCo2]:[HCCCo27]])</f>
        <v>10579642.837899998</v>
      </c>
      <c r="V6">
        <f>SUM(Sug0.5[[#This Row],[HCCCo2]:[HCCCo27]])</f>
        <v>8016856.2320000008</v>
      </c>
      <c r="W6">
        <f>Reg[[#This Row],[HCCCo27]]</f>
        <v>661107.36950000003</v>
      </c>
      <c r="X6">
        <f>Sug0.2[[#This Row],[HCCCo27]]</f>
        <v>612136.45319999999</v>
      </c>
      <c r="Y6">
        <f>Sug0.5[[#This Row],[HCCCo27]]</f>
        <v>465223.70439999999</v>
      </c>
      <c r="Z6">
        <f>SUM(Reg[[#This Row],[CHDCo2]:[CHDCo27]])</f>
        <v>265110000</v>
      </c>
      <c r="AA6">
        <f>SUM(Sug0.2[[#This Row],[CHDCo2]:[CHDCo27]])</f>
        <v>262300000</v>
      </c>
      <c r="AB6">
        <f>SUM(Sug0.5[[#This Row],[CHDCo2]:[CHDCo27]])</f>
        <v>254430000</v>
      </c>
      <c r="AC6">
        <f>Reg[[#This Row],[CHDCo27]]</f>
        <v>9610000</v>
      </c>
      <c r="AD6">
        <f>Sug0.2[[#This Row],[CHDCo27]]</f>
        <v>9450000</v>
      </c>
      <c r="AE6">
        <f>Sug0.5[[#This Row],[CHDCo27]]</f>
        <v>8890000</v>
      </c>
      <c r="AF6">
        <f>SUM(Reg[[#This Row],[T2DCo2]:[T2DCo27]])</f>
        <v>480900000</v>
      </c>
      <c r="AG6">
        <f>SUM(Sug0.2[[#This Row],[T2DCo2]:[T2DCo27]])</f>
        <v>474300000</v>
      </c>
      <c r="AH6">
        <f>SUM(Sug0.5[[#This Row],[T2DCo2]:[T2DCo27]])</f>
        <v>456900000</v>
      </c>
      <c r="AI6">
        <f>Reg[[#This Row],[T2DCo27]]</f>
        <v>19500000</v>
      </c>
      <c r="AJ6">
        <f>Sug0.2[[#This Row],[T2DCo27]]</f>
        <v>19100000</v>
      </c>
      <c r="AK6">
        <f>Sug0.5[[#This Row],[T2DCo27]]</f>
        <v>18000000</v>
      </c>
      <c r="AL6">
        <f>SUM(Reg[[#This Row],[OveCo2]:[OveCo27]])</f>
        <v>57500000</v>
      </c>
      <c r="AM6">
        <f>SUM(Sug0.2[[#This Row],[OveCo2]:[OveCo27]])</f>
        <v>57270000</v>
      </c>
      <c r="AN6">
        <f>SUM(Sug0.5[[#This Row],[OveCo2]:[OveCo27]])</f>
        <v>56560000</v>
      </c>
      <c r="AO6">
        <f>Reg[[#This Row],[OveCo27]]</f>
        <v>1960000</v>
      </c>
      <c r="AP6">
        <f>Sug0.2[[#This Row],[OveCo27]]</f>
        <v>1970000</v>
      </c>
      <c r="AQ6">
        <f>Sug0.5[[#This Row],[OveCo27]]</f>
        <v>1990000</v>
      </c>
      <c r="AR6">
        <f>SUM(Reg[[#This Row],[ObeCo2]:[ObeCo27]])</f>
        <v>245190000</v>
      </c>
      <c r="AS6">
        <f>SUM(Sug0.2[[#This Row],[ObeCo2]:[ObeCo27]])</f>
        <v>234720000</v>
      </c>
      <c r="AT6">
        <f>SUM(Sug0.5[[#This Row],[ObeCo2]:[ObeCo27]])</f>
        <v>212710000</v>
      </c>
      <c r="AU6">
        <f>Reg[[#This Row],[ObeCo27]]</f>
        <v>8580000</v>
      </c>
      <c r="AV6">
        <f>Sug0.2[[#This Row],[ObeCo27]]</f>
        <v>8090000</v>
      </c>
      <c r="AW6">
        <f>Sug0.5[[#This Row],[ObeCo27]]</f>
        <v>7050000</v>
      </c>
    </row>
    <row r="7" spans="1:49" x14ac:dyDescent="0.25">
      <c r="A7">
        <v>3</v>
      </c>
      <c r="B7" s="10">
        <f>SUM(Reg[[#This Row],[STECo2]:[STECo27]])</f>
        <v>12274901.758099996</v>
      </c>
      <c r="C7" s="10">
        <f>SUM(Sug0.2[[#This Row],[STECo2]:[STECo27]])</f>
        <v>12151182.8411</v>
      </c>
      <c r="D7" s="10">
        <f>SUM(Sug0.5[[#This Row],[STECo2]:[STECo27]])</f>
        <v>11879001.771599999</v>
      </c>
      <c r="E7">
        <f>Reg[[#This Row],[STECo27]]</f>
        <v>440171.8371</v>
      </c>
      <c r="F7">
        <f>Sug0.2[[#This Row],[STECo27]]</f>
        <v>436608.76919999998</v>
      </c>
      <c r="G7">
        <f>Sug0.5[[#This Row],[STECo27]]</f>
        <v>428738.11170000001</v>
      </c>
      <c r="H7">
        <f>SUM(Reg[[#This Row],[NASCo2]:[NASCo27]])</f>
        <v>9381272.9367999993</v>
      </c>
      <c r="I7">
        <f>SUM(Sug0.2[[#This Row],[NASCo2]:[NASCo27]])</f>
        <v>8785557.3169999979</v>
      </c>
      <c r="J7">
        <f>SUM(Sug0.5[[#This Row],[NASCo2]:[NASCo27]])</f>
        <v>7780774.4319000002</v>
      </c>
      <c r="K7">
        <f>Reg[[#This Row],[NASCo27]]</f>
        <v>462329.48509999999</v>
      </c>
      <c r="L7">
        <f>Sug0.2[[#This Row],[NASCo27]]</f>
        <v>432455.51990000001</v>
      </c>
      <c r="M7">
        <f>Sug0.5[[#This Row],[NASCo27]]</f>
        <v>373783.05229999998</v>
      </c>
      <c r="N7">
        <f>SUM(Reg[[#This Row],[CIRCo2]:[CIRCo27]])</f>
        <v>5416374.347099999</v>
      </c>
      <c r="O7">
        <f>SUM(Sug0.2[[#This Row],[CIRCo2]:[CIRCo27]])</f>
        <v>4976539.0661999993</v>
      </c>
      <c r="P7">
        <f>SUM(Sug0.5[[#This Row],[CIRCo2]:[CIRCo27]])</f>
        <v>4091396.6173000005</v>
      </c>
      <c r="Q7">
        <f>Reg[[#This Row],[CIRCo27]]</f>
        <v>299030.04060000001</v>
      </c>
      <c r="R7">
        <f>Sug0.2[[#This Row],[CIRCo27]]</f>
        <v>269487.3137</v>
      </c>
      <c r="S7">
        <f>Sug0.5[[#This Row],[CIRCo27]]</f>
        <v>219048.5117</v>
      </c>
      <c r="T7">
        <f>SUM(Reg[[#This Row],[HCCCo2]:[HCCCo27]])</f>
        <v>5500074.2815299993</v>
      </c>
      <c r="U7">
        <f>SUM(Sug0.2[[#This Row],[HCCCo2]:[HCCCo27]])</f>
        <v>5165267.8230299996</v>
      </c>
      <c r="V7">
        <f>SUM(Sug0.5[[#This Row],[HCCCo2]:[HCCCo27]])</f>
        <v>4290896.4774699993</v>
      </c>
      <c r="W7">
        <f>Reg[[#This Row],[HCCCo27]]</f>
        <v>449429.51360000001</v>
      </c>
      <c r="X7">
        <f>Sug0.2[[#This Row],[HCCCo27]]</f>
        <v>393250.82439999998</v>
      </c>
      <c r="Y7">
        <f>Sug0.5[[#This Row],[HCCCo27]]</f>
        <v>299619.67580000003</v>
      </c>
      <c r="Z7">
        <f>SUM(Reg[[#This Row],[CHDCo2]:[CHDCo27]])</f>
        <v>191230000</v>
      </c>
      <c r="AA7">
        <f>SUM(Sug0.2[[#This Row],[CHDCo2]:[CHDCo27]])</f>
        <v>189940000</v>
      </c>
      <c r="AB7">
        <f>SUM(Sug0.5[[#This Row],[CHDCo2]:[CHDCo27]])</f>
        <v>187350000</v>
      </c>
      <c r="AC7">
        <f>Reg[[#This Row],[CHDCo27]]</f>
        <v>7270000</v>
      </c>
      <c r="AD7">
        <f>Sug0.2[[#This Row],[CHDCo27]]</f>
        <v>7190000</v>
      </c>
      <c r="AE7">
        <f>Sug0.5[[#This Row],[CHDCo27]]</f>
        <v>7070000</v>
      </c>
      <c r="AF7">
        <f>SUM(Reg[[#This Row],[T2DCo2]:[T2DCo27]])</f>
        <v>238200000</v>
      </c>
      <c r="AG7">
        <f>SUM(Sug0.2[[#This Row],[T2DCo2]:[T2DCo27]])</f>
        <v>234940000</v>
      </c>
      <c r="AH7">
        <f>SUM(Sug0.5[[#This Row],[T2DCo2]:[T2DCo27]])</f>
        <v>228320000</v>
      </c>
      <c r="AI7">
        <f>Reg[[#This Row],[T2DCo27]]</f>
        <v>10000000</v>
      </c>
      <c r="AJ7">
        <f>Sug0.2[[#This Row],[T2DCo27]]</f>
        <v>9840000</v>
      </c>
      <c r="AK7">
        <f>Sug0.5[[#This Row],[T2DCo27]]</f>
        <v>9400000</v>
      </c>
      <c r="AL7">
        <f>SUM(Reg[[#This Row],[OveCo2]:[OveCo27]])</f>
        <v>36470000</v>
      </c>
      <c r="AM7">
        <f>SUM(Sug0.2[[#This Row],[OveCo2]:[OveCo27]])</f>
        <v>36410000</v>
      </c>
      <c r="AN7">
        <f>SUM(Sug0.5[[#This Row],[OveCo2]:[OveCo27]])</f>
        <v>36440000</v>
      </c>
      <c r="AO7">
        <f>Reg[[#This Row],[OveCo27]]</f>
        <v>1280000</v>
      </c>
      <c r="AP7">
        <f>Sug0.2[[#This Row],[OveCo27]]</f>
        <v>1290000</v>
      </c>
      <c r="AQ7">
        <f>Sug0.5[[#This Row],[OveCo27]]</f>
        <v>1310000</v>
      </c>
      <c r="AR7">
        <f>SUM(Reg[[#This Row],[ObeCo2]:[ObeCo27]])</f>
        <v>207550000</v>
      </c>
      <c r="AS7">
        <f>SUM(Sug0.2[[#This Row],[ObeCo2]:[ObeCo27]])</f>
        <v>199500000</v>
      </c>
      <c r="AT7">
        <f>SUM(Sug0.5[[#This Row],[ObeCo2]:[ObeCo27]])</f>
        <v>181800000</v>
      </c>
      <c r="AU7">
        <f>Reg[[#This Row],[ObeCo27]]</f>
        <v>7710000</v>
      </c>
      <c r="AV7">
        <f>Sug0.2[[#This Row],[ObeCo27]]</f>
        <v>7320000</v>
      </c>
      <c r="AW7">
        <f>Sug0.5[[#This Row],[ObeCo27]]</f>
        <v>6480000</v>
      </c>
    </row>
    <row r="8" spans="1:49" x14ac:dyDescent="0.25">
      <c r="A8">
        <v>4</v>
      </c>
      <c r="B8" s="10">
        <f>SUM(Reg[[#This Row],[STECo2]:[STECo27]])</f>
        <v>5190799.0702</v>
      </c>
      <c r="C8" s="10">
        <f>SUM(Sug0.2[[#This Row],[STECo2]:[STECo27]])</f>
        <v>5143581.8909999989</v>
      </c>
      <c r="D8" s="10">
        <f>SUM(Sug0.5[[#This Row],[STECo2]:[STECo27]])</f>
        <v>4988684.4907</v>
      </c>
      <c r="E8">
        <f>Reg[[#This Row],[STECo27]]</f>
        <v>183932.77040000001</v>
      </c>
      <c r="F8">
        <f>Sug0.2[[#This Row],[STECo27]]</f>
        <v>182766.04070000001</v>
      </c>
      <c r="G8">
        <f>Sug0.5[[#This Row],[STECo27]]</f>
        <v>178034.30369999999</v>
      </c>
      <c r="H8">
        <f>SUM(Reg[[#This Row],[NASCo2]:[NASCo27]])</f>
        <v>13982003.1742</v>
      </c>
      <c r="I8">
        <f>SUM(Sug0.2[[#This Row],[NASCo2]:[NASCo27]])</f>
        <v>13270929.0725</v>
      </c>
      <c r="J8">
        <f>SUM(Sug0.5[[#This Row],[NASCo2]:[NASCo27]])</f>
        <v>12022781.702199999</v>
      </c>
      <c r="K8">
        <f>Reg[[#This Row],[NASCo27]]</f>
        <v>651855.01749999996</v>
      </c>
      <c r="L8">
        <f>Sug0.2[[#This Row],[NASCo27]]</f>
        <v>614558.64800000004</v>
      </c>
      <c r="M8">
        <f>Sug0.5[[#This Row],[NASCo27]]</f>
        <v>548517.94290000002</v>
      </c>
      <c r="N8">
        <f>SUM(Reg[[#This Row],[CIRCo2]:[CIRCo27]])</f>
        <v>9453475.9671000019</v>
      </c>
      <c r="O8">
        <f>SUM(Sug0.2[[#This Row],[CIRCo2]:[CIRCo27]])</f>
        <v>8774509.3012000006</v>
      </c>
      <c r="P8">
        <f>SUM(Sug0.5[[#This Row],[CIRCo2]:[CIRCo27]])</f>
        <v>7373744.0009000003</v>
      </c>
      <c r="Q8">
        <f>Reg[[#This Row],[CIRCo27]]</f>
        <v>508366.5013</v>
      </c>
      <c r="R8">
        <f>Sug0.2[[#This Row],[CIRCo27]]</f>
        <v>463826.83799999999</v>
      </c>
      <c r="S8">
        <f>Sug0.5[[#This Row],[CIRCo27]]</f>
        <v>368604.10969999997</v>
      </c>
      <c r="T8">
        <f>SUM(Reg[[#This Row],[HCCCo2]:[HCCCo27]])</f>
        <v>8076722.9463099996</v>
      </c>
      <c r="U8">
        <f>SUM(Sug0.2[[#This Row],[HCCCo2]:[HCCCo27]])</f>
        <v>7647330.2345099999</v>
      </c>
      <c r="V8">
        <f>SUM(Sug0.5[[#This Row],[HCCCo2]:[HCCCo27]])</f>
        <v>7158817.8080099979</v>
      </c>
      <c r="W8">
        <f>Reg[[#This Row],[HCCCo27]]</f>
        <v>456680.11989999999</v>
      </c>
      <c r="X8">
        <f>Sug0.2[[#This Row],[HCCCo27]]</f>
        <v>421550.8799</v>
      </c>
      <c r="Y8">
        <f>Sug0.5[[#This Row],[HCCCo27]]</f>
        <v>386421.63990000001</v>
      </c>
      <c r="Z8">
        <f>SUM(Reg[[#This Row],[CHDCo2]:[CHDCo27]])</f>
        <v>513000000</v>
      </c>
      <c r="AA8">
        <f>SUM(Sug0.2[[#This Row],[CHDCo2]:[CHDCo27]])</f>
        <v>510900000</v>
      </c>
      <c r="AB8">
        <f>SUM(Sug0.5[[#This Row],[CHDCo2]:[CHDCo27]])</f>
        <v>506300000</v>
      </c>
      <c r="AC8">
        <f>Reg[[#This Row],[CHDCo27]]</f>
        <v>20400000</v>
      </c>
      <c r="AD8">
        <f>Sug0.2[[#This Row],[CHDCo27]]</f>
        <v>20300000</v>
      </c>
      <c r="AE8">
        <f>Sug0.5[[#This Row],[CHDCo27]]</f>
        <v>20100000</v>
      </c>
      <c r="AF8">
        <f>SUM(Reg[[#This Row],[T2DCo2]:[T2DCo27]])</f>
        <v>675900000</v>
      </c>
      <c r="AG8">
        <f>SUM(Sug0.2[[#This Row],[T2DCo2]:[T2DCo27]])</f>
        <v>671200000</v>
      </c>
      <c r="AH8">
        <f>SUM(Sug0.5[[#This Row],[T2DCo2]:[T2DCo27]])</f>
        <v>662400000</v>
      </c>
      <c r="AI8">
        <f>Reg[[#This Row],[T2DCo27]]</f>
        <v>29500000</v>
      </c>
      <c r="AJ8">
        <f>Sug0.2[[#This Row],[T2DCo27]]</f>
        <v>29200000</v>
      </c>
      <c r="AK8">
        <f>Sug0.5[[#This Row],[T2DCo27]]</f>
        <v>28700000</v>
      </c>
      <c r="AL8">
        <f>SUM(Reg[[#This Row],[OveCo2]:[OveCo27]])</f>
        <v>62980000</v>
      </c>
      <c r="AM8">
        <f>SUM(Sug0.2[[#This Row],[OveCo2]:[OveCo27]])</f>
        <v>62840000</v>
      </c>
      <c r="AN8">
        <f>SUM(Sug0.5[[#This Row],[OveCo2]:[OveCo27]])</f>
        <v>62660000</v>
      </c>
      <c r="AO8">
        <f>Reg[[#This Row],[OveCo27]]</f>
        <v>2280000</v>
      </c>
      <c r="AP8">
        <f>Sug0.2[[#This Row],[OveCo27]]</f>
        <v>2280000</v>
      </c>
      <c r="AQ8">
        <f>Sug0.5[[#This Row],[OveCo27]]</f>
        <v>2280000</v>
      </c>
      <c r="AR8">
        <f>SUM(Reg[[#This Row],[ObeCo2]:[ObeCo27]])</f>
        <v>85640000</v>
      </c>
      <c r="AS8">
        <f>SUM(Sug0.2[[#This Row],[ObeCo2]:[ObeCo27]])</f>
        <v>85240000</v>
      </c>
      <c r="AT8">
        <f>SUM(Sug0.5[[#This Row],[ObeCo2]:[ObeCo27]])</f>
        <v>84320000</v>
      </c>
      <c r="AU8">
        <f>Reg[[#This Row],[ObeCo27]]</f>
        <v>2880000</v>
      </c>
      <c r="AV8">
        <f>Sug0.2[[#This Row],[ObeCo27]]</f>
        <v>2860000</v>
      </c>
      <c r="AW8">
        <f>Sug0.5[[#This Row],[ObeCo27]]</f>
        <v>2810000</v>
      </c>
    </row>
    <row r="9" spans="1:49" x14ac:dyDescent="0.25">
      <c r="A9">
        <v>5</v>
      </c>
      <c r="B9" s="10">
        <f>SUM(Reg[[#This Row],[STECo2]:[STECo27]])</f>
        <v>13871117.817999998</v>
      </c>
      <c r="C9" s="10">
        <f>SUM(Sug0.2[[#This Row],[STECo2]:[STECo27]])</f>
        <v>13603489.958199997</v>
      </c>
      <c r="D9" s="10">
        <f>SUM(Sug0.5[[#This Row],[STECo2]:[STECo27]])</f>
        <v>13014673.172800003</v>
      </c>
      <c r="E9">
        <f>Reg[[#This Row],[STECo27]]</f>
        <v>503662.20490000001</v>
      </c>
      <c r="F9">
        <f>Sug0.2[[#This Row],[STECo27]]</f>
        <v>493409.35930000001</v>
      </c>
      <c r="G9">
        <f>Sug0.5[[#This Row],[STECo27]]</f>
        <v>473115.79580000002</v>
      </c>
      <c r="H9">
        <f>SUM(Reg[[#This Row],[NASCo2]:[NASCo27]])</f>
        <v>6944692.6583000002</v>
      </c>
      <c r="I9">
        <f>SUM(Sug0.2[[#This Row],[NASCo2]:[NASCo27]])</f>
        <v>6545573.5793000003</v>
      </c>
      <c r="J9">
        <f>SUM(Sug0.5[[#This Row],[NASCo2]:[NASCo27]])</f>
        <v>5539047.6947999997</v>
      </c>
      <c r="K9">
        <f>Reg[[#This Row],[NASCo27]]</f>
        <v>327164.95500000002</v>
      </c>
      <c r="L9">
        <f>Sug0.2[[#This Row],[NASCo27]]</f>
        <v>307404.82049999997</v>
      </c>
      <c r="M9">
        <f>Sug0.5[[#This Row],[NASCo27]]</f>
        <v>254187.18539999999</v>
      </c>
      <c r="N9">
        <f>SUM(Reg[[#This Row],[CIRCo2]:[CIRCo27]])</f>
        <v>21329289.108199999</v>
      </c>
      <c r="O9">
        <f>SUM(Sug0.2[[#This Row],[CIRCo2]:[CIRCo27]])</f>
        <v>19081322.0145</v>
      </c>
      <c r="P9">
        <f>SUM(Sug0.5[[#This Row],[CIRCo2]:[CIRCo27]])</f>
        <v>14839167.0173</v>
      </c>
      <c r="Q9">
        <f>Reg[[#This Row],[CIRCo27]]</f>
        <v>1180000</v>
      </c>
      <c r="R9">
        <f>Sug0.2[[#This Row],[CIRCo27]]</f>
        <v>1050000</v>
      </c>
      <c r="S9">
        <f>Sug0.5[[#This Row],[CIRCo27]]</f>
        <v>764965.12730000005</v>
      </c>
      <c r="T9">
        <f>SUM(Reg[[#This Row],[HCCCo2]:[HCCCo27]])</f>
        <v>5493415.2221000008</v>
      </c>
      <c r="U9">
        <f>SUM(Sug0.2[[#This Row],[HCCCo2]:[HCCCo27]])</f>
        <v>5125999.9108799985</v>
      </c>
      <c r="V9">
        <f>SUM(Sug0.5[[#This Row],[HCCCo2]:[HCCCo27]])</f>
        <v>4465656.0327399997</v>
      </c>
      <c r="W9">
        <f>Reg[[#This Row],[HCCCo27]]</f>
        <v>326431.87300000002</v>
      </c>
      <c r="X9">
        <f>Sug0.2[[#This Row],[HCCCo27]]</f>
        <v>348193.99790000002</v>
      </c>
      <c r="Y9">
        <f>Sug0.5[[#This Row],[HCCCo27]]</f>
        <v>261145.49840000001</v>
      </c>
      <c r="Z9">
        <f>SUM(Reg[[#This Row],[CHDCo2]:[CHDCo27]])</f>
        <v>235090000</v>
      </c>
      <c r="AA9">
        <f>SUM(Sug0.2[[#This Row],[CHDCo2]:[CHDCo27]])</f>
        <v>232910000</v>
      </c>
      <c r="AB9">
        <f>SUM(Sug0.5[[#This Row],[CHDCo2]:[CHDCo27]])</f>
        <v>228160000</v>
      </c>
      <c r="AC9">
        <f>Reg[[#This Row],[CHDCo27]]</f>
        <v>9340000</v>
      </c>
      <c r="AD9">
        <f>Sug0.2[[#This Row],[CHDCo27]]</f>
        <v>9220000</v>
      </c>
      <c r="AE9">
        <f>Sug0.5[[#This Row],[CHDCo27]]</f>
        <v>8810000</v>
      </c>
      <c r="AF9">
        <f>SUM(Reg[[#This Row],[T2DCo2]:[T2DCo27]])</f>
        <v>409900000</v>
      </c>
      <c r="AG9">
        <f>SUM(Sug0.2[[#This Row],[T2DCo2]:[T2DCo27]])</f>
        <v>407500000</v>
      </c>
      <c r="AH9">
        <f>SUM(Sug0.5[[#This Row],[T2DCo2]:[T2DCo27]])</f>
        <v>399500000</v>
      </c>
      <c r="AI9">
        <f>Reg[[#This Row],[T2DCo27]]</f>
        <v>16800000</v>
      </c>
      <c r="AJ9">
        <f>Sug0.2[[#This Row],[T2DCo27]]</f>
        <v>16600000</v>
      </c>
      <c r="AK9">
        <f>Sug0.5[[#This Row],[T2DCo27]]</f>
        <v>16000000</v>
      </c>
      <c r="AL9">
        <f>SUM(Reg[[#This Row],[OveCo2]:[OveCo27]])</f>
        <v>25717361.553900003</v>
      </c>
      <c r="AM9">
        <f>SUM(Sug0.2[[#This Row],[OveCo2]:[OveCo27]])</f>
        <v>25793824.052399997</v>
      </c>
      <c r="AN9">
        <f>SUM(Sug0.5[[#This Row],[OveCo2]:[OveCo27]])</f>
        <v>25978723.282500003</v>
      </c>
      <c r="AO9">
        <f>Reg[[#This Row],[OveCo27]]</f>
        <v>897244.81940000004</v>
      </c>
      <c r="AP9">
        <f>Sug0.2[[#This Row],[OveCo27]]</f>
        <v>903860.91850000003</v>
      </c>
      <c r="AQ9">
        <f>Sug0.5[[#This Row],[OveCo27]]</f>
        <v>919637.77009999997</v>
      </c>
      <c r="AR9">
        <f>SUM(Reg[[#This Row],[ObeCo2]:[ObeCo27]])</f>
        <v>258300000</v>
      </c>
      <c r="AS9">
        <f>SUM(Sug0.2[[#This Row],[ObeCo2]:[ObeCo27]])</f>
        <v>252350000</v>
      </c>
      <c r="AT9">
        <f>SUM(Sug0.5[[#This Row],[ObeCo2]:[ObeCo27]])</f>
        <v>239000000</v>
      </c>
      <c r="AU9">
        <f>Reg[[#This Row],[ObeCo27]]</f>
        <v>9230000</v>
      </c>
      <c r="AV9">
        <f>Sug0.2[[#This Row],[ObeCo27]]</f>
        <v>8930000</v>
      </c>
      <c r="AW9">
        <f>Sug0.5[[#This Row],[ObeCo27]]</f>
        <v>8320000</v>
      </c>
    </row>
    <row r="10" spans="1:49" x14ac:dyDescent="0.25">
      <c r="A10">
        <v>6</v>
      </c>
      <c r="B10" s="10">
        <f>SUM(Reg[[#This Row],[STECo2]:[STECo27]])</f>
        <v>18517717.667800002</v>
      </c>
      <c r="C10" s="10">
        <f>SUM(Sug0.2[[#This Row],[STECo2]:[STECo27]])</f>
        <v>18321418.203900002</v>
      </c>
      <c r="D10" s="10">
        <f>SUM(Sug0.5[[#This Row],[STECo2]:[STECo27]])</f>
        <v>17927087.151499994</v>
      </c>
      <c r="E10">
        <f>Reg[[#This Row],[STECo27]]</f>
        <v>691403.29650000005</v>
      </c>
      <c r="F10">
        <f>Sug0.2[[#This Row],[STECo27]]</f>
        <v>686101.60230000003</v>
      </c>
      <c r="G10">
        <f>Sug0.5[[#This Row],[STECo27]]</f>
        <v>672067.70589999994</v>
      </c>
      <c r="H10">
        <f>SUM(Reg[[#This Row],[NASCo2]:[NASCo27]])</f>
        <v>2602078.3474900001</v>
      </c>
      <c r="I10">
        <f>SUM(Sug0.2[[#This Row],[NASCo2]:[NASCo27]])</f>
        <v>2493203.4854600001</v>
      </c>
      <c r="J10">
        <f>SUM(Sug0.5[[#This Row],[NASCo2]:[NASCo27]])</f>
        <v>2280368.70633</v>
      </c>
      <c r="K10">
        <f>Reg[[#This Row],[NASCo27]]</f>
        <v>129993.6197</v>
      </c>
      <c r="L10">
        <f>Sug0.2[[#This Row],[NASCo27]]</f>
        <v>123872.6724</v>
      </c>
      <c r="M10">
        <f>Sug0.5[[#This Row],[NASCo27]]</f>
        <v>111439.49800000001</v>
      </c>
      <c r="N10">
        <f>SUM(Reg[[#This Row],[CIRCo2]:[CIRCo27]])</f>
        <v>8169150.6259000003</v>
      </c>
      <c r="O10">
        <f>SUM(Sug0.2[[#This Row],[CIRCo2]:[CIRCo27]])</f>
        <v>7738318.9717999995</v>
      </c>
      <c r="P10">
        <f>SUM(Sug0.5[[#This Row],[CIRCo2]:[CIRCo27]])</f>
        <v>6889584.2295999993</v>
      </c>
      <c r="Q10">
        <f>Reg[[#This Row],[CIRCo27]]</f>
        <v>403898.58620000002</v>
      </c>
      <c r="R10">
        <f>Sug0.2[[#This Row],[CIRCo27]]</f>
        <v>370404.55709999998</v>
      </c>
      <c r="S10">
        <f>Sug0.5[[#This Row],[CIRCo27]]</f>
        <v>319178.39490000001</v>
      </c>
      <c r="T10">
        <f>SUM(Reg[[#This Row],[HCCCo2]:[HCCCo27]])</f>
        <v>6821284.0025000004</v>
      </c>
      <c r="U10">
        <f>SUM(Sug0.2[[#This Row],[HCCCo2]:[HCCCo27]])</f>
        <v>6418829.5226300014</v>
      </c>
      <c r="V10">
        <f>SUM(Sug0.5[[#This Row],[HCCCo2]:[HCCCo27]])</f>
        <v>5405912.3953</v>
      </c>
      <c r="W10">
        <f>Reg[[#This Row],[HCCCo27]]</f>
        <v>272506.92589999997</v>
      </c>
      <c r="X10">
        <f>Sug0.2[[#This Row],[HCCCo27]]</f>
        <v>272506.92589999997</v>
      </c>
      <c r="Y10">
        <f>Sug0.5[[#This Row],[HCCCo27]]</f>
        <v>272506.92589999997</v>
      </c>
      <c r="Z10">
        <f>SUM(Reg[[#This Row],[CHDCo2]:[CHDCo27]])</f>
        <v>419500000</v>
      </c>
      <c r="AA10">
        <f>SUM(Sug0.2[[#This Row],[CHDCo2]:[CHDCo27]])</f>
        <v>417600000</v>
      </c>
      <c r="AB10">
        <f>SUM(Sug0.5[[#This Row],[CHDCo2]:[CHDCo27]])</f>
        <v>415100000</v>
      </c>
      <c r="AC10">
        <f>Reg[[#This Row],[CHDCo27]]</f>
        <v>15900000</v>
      </c>
      <c r="AD10">
        <f>Sug0.2[[#This Row],[CHDCo27]]</f>
        <v>15700000</v>
      </c>
      <c r="AE10">
        <f>Sug0.5[[#This Row],[CHDCo27]]</f>
        <v>15400000</v>
      </c>
      <c r="AF10">
        <f>SUM(Reg[[#This Row],[T2DCo2]:[T2DCo27]])</f>
        <v>457100000</v>
      </c>
      <c r="AG10">
        <f>SUM(Sug0.2[[#This Row],[T2DCo2]:[T2DCo27]])</f>
        <v>453700000</v>
      </c>
      <c r="AH10">
        <f>SUM(Sug0.5[[#This Row],[T2DCo2]:[T2DCo27]])</f>
        <v>446600000</v>
      </c>
      <c r="AI10">
        <f>Reg[[#This Row],[T2DCo27]]</f>
        <v>20300000</v>
      </c>
      <c r="AJ10">
        <f>Sug0.2[[#This Row],[T2DCo27]]</f>
        <v>20000000</v>
      </c>
      <c r="AK10">
        <f>Sug0.5[[#This Row],[T2DCo27]]</f>
        <v>19500000</v>
      </c>
      <c r="AL10">
        <f>SUM(Reg[[#This Row],[OveCo2]:[OveCo27]])</f>
        <v>44260000</v>
      </c>
      <c r="AM10">
        <f>SUM(Sug0.2[[#This Row],[OveCo2]:[OveCo27]])</f>
        <v>44270000</v>
      </c>
      <c r="AN10">
        <f>SUM(Sug0.5[[#This Row],[OveCo2]:[OveCo27]])</f>
        <v>44220000</v>
      </c>
      <c r="AO10">
        <f>Reg[[#This Row],[OveCo27]]</f>
        <v>1590000</v>
      </c>
      <c r="AP10">
        <f>Sug0.2[[#This Row],[OveCo27]]</f>
        <v>1600000</v>
      </c>
      <c r="AQ10">
        <f>Sug0.5[[#This Row],[OveCo27]]</f>
        <v>1620000</v>
      </c>
      <c r="AR10">
        <f>SUM(Reg[[#This Row],[ObeCo2]:[ObeCo27]])</f>
        <v>100740000</v>
      </c>
      <c r="AS10">
        <f>SUM(Sug0.2[[#This Row],[ObeCo2]:[ObeCo27]])</f>
        <v>99250000</v>
      </c>
      <c r="AT10">
        <f>SUM(Sug0.5[[#This Row],[ObeCo2]:[ObeCo27]])</f>
        <v>96430000</v>
      </c>
      <c r="AU10">
        <f>Reg[[#This Row],[ObeCo27]]</f>
        <v>3700000</v>
      </c>
      <c r="AV10">
        <f>Sug0.2[[#This Row],[ObeCo27]]</f>
        <v>3620000</v>
      </c>
      <c r="AW10">
        <f>Sug0.5[[#This Row],[ObeCo27]]</f>
        <v>3470000</v>
      </c>
    </row>
    <row r="11" spans="1:49" x14ac:dyDescent="0.25">
      <c r="A11">
        <v>7</v>
      </c>
      <c r="B11" s="10">
        <f>SUM(Reg[[#This Row],[STECo2]:[STECo27]])</f>
        <v>16878225.3376</v>
      </c>
      <c r="C11" s="10">
        <f>SUM(Sug0.2[[#This Row],[STECo2]:[STECo27]])</f>
        <v>16523371.859200003</v>
      </c>
      <c r="D11" s="10">
        <f>SUM(Sug0.5[[#This Row],[STECo2]:[STECo27]])</f>
        <v>15778195.867700001</v>
      </c>
      <c r="E11">
        <f>Reg[[#This Row],[STECo27]]</f>
        <v>631394.17850000004</v>
      </c>
      <c r="F11">
        <f>Sug0.2[[#This Row],[STECo27]]</f>
        <v>618300.23939999996</v>
      </c>
      <c r="G11">
        <f>Sug0.5[[#This Row],[STECo27]]</f>
        <v>594109.74190000002</v>
      </c>
      <c r="H11">
        <f>SUM(Reg[[#This Row],[NASCo2]:[NASCo27]])</f>
        <v>6781527.9523</v>
      </c>
      <c r="I11">
        <f>SUM(Sug0.2[[#This Row],[NASCo2]:[NASCo27]])</f>
        <v>6257984.7836000007</v>
      </c>
      <c r="J11">
        <f>SUM(Sug0.5[[#This Row],[NASCo2]:[NASCo27]])</f>
        <v>5262160.9487000005</v>
      </c>
      <c r="K11">
        <f>Reg[[#This Row],[NASCo27]]</f>
        <v>327514.06650000002</v>
      </c>
      <c r="L11">
        <f>Sug0.2[[#This Row],[NASCo27]]</f>
        <v>298669.14140000002</v>
      </c>
      <c r="M11">
        <f>Sug0.5[[#This Row],[NASCo27]]</f>
        <v>242125.4472</v>
      </c>
      <c r="N11">
        <f>SUM(Reg[[#This Row],[CIRCo2]:[CIRCo27]])</f>
        <v>7566390.9073000001</v>
      </c>
      <c r="O11">
        <f>SUM(Sug0.2[[#This Row],[CIRCo2]:[CIRCo27]])</f>
        <v>6754954.3138000006</v>
      </c>
      <c r="P11">
        <f>SUM(Sug0.5[[#This Row],[CIRCo2]:[CIRCo27]])</f>
        <v>5351603.2212000005</v>
      </c>
      <c r="Q11">
        <f>Reg[[#This Row],[CIRCo27]]</f>
        <v>423331.39299999998</v>
      </c>
      <c r="R11">
        <f>Sug0.2[[#This Row],[CIRCo27]]</f>
        <v>359506.04450000002</v>
      </c>
      <c r="S11">
        <f>Sug0.5[[#This Row],[CIRCo27]]</f>
        <v>267024.41710000002</v>
      </c>
      <c r="T11">
        <f>SUM(Reg[[#This Row],[HCCCo2]:[HCCCo27]])</f>
        <v>6033796.6043000007</v>
      </c>
      <c r="U11">
        <f>SUM(Sug0.2[[#This Row],[HCCCo2]:[HCCCo27]])</f>
        <v>5403845.9856999991</v>
      </c>
      <c r="V11">
        <f>SUM(Sug0.5[[#This Row],[HCCCo2]:[HCCCo27]])</f>
        <v>3649889.7341100001</v>
      </c>
      <c r="W11">
        <f>Reg[[#This Row],[HCCCo27]]</f>
        <v>457594.54979999998</v>
      </c>
      <c r="X11">
        <f>Sug0.2[[#This Row],[HCCCo27]]</f>
        <v>427088.2464</v>
      </c>
      <c r="Y11">
        <f>Sug0.5[[#This Row],[HCCCo27]]</f>
        <v>305063.03320000001</v>
      </c>
      <c r="Z11">
        <f>SUM(Reg[[#This Row],[CHDCo2]:[CHDCo27]])</f>
        <v>364600000</v>
      </c>
      <c r="AA11">
        <f>SUM(Sug0.2[[#This Row],[CHDCo2]:[CHDCo27]])</f>
        <v>361300000</v>
      </c>
      <c r="AB11">
        <f>SUM(Sug0.5[[#This Row],[CHDCo2]:[CHDCo27]])</f>
        <v>356300000</v>
      </c>
      <c r="AC11">
        <f>Reg[[#This Row],[CHDCo27]]</f>
        <v>14700000</v>
      </c>
      <c r="AD11">
        <f>Sug0.2[[#This Row],[CHDCo27]]</f>
        <v>14400000</v>
      </c>
      <c r="AE11">
        <f>Sug0.5[[#This Row],[CHDCo27]]</f>
        <v>14100000</v>
      </c>
      <c r="AF11">
        <f>SUM(Reg[[#This Row],[T2DCo2]:[T2DCo27]])</f>
        <v>338500000</v>
      </c>
      <c r="AG11">
        <f>SUM(Sug0.2[[#This Row],[T2DCo2]:[T2DCo27]])</f>
        <v>334100000</v>
      </c>
      <c r="AH11">
        <f>SUM(Sug0.5[[#This Row],[T2DCo2]:[T2DCo27]])</f>
        <v>325200000</v>
      </c>
      <c r="AI11">
        <f>Reg[[#This Row],[T2DCo27]]</f>
        <v>15100000</v>
      </c>
      <c r="AJ11">
        <f>Sug0.2[[#This Row],[T2DCo27]]</f>
        <v>14800000</v>
      </c>
      <c r="AK11">
        <f>Sug0.5[[#This Row],[T2DCo27]]</f>
        <v>14200000</v>
      </c>
      <c r="AL11">
        <f>SUM(Reg[[#This Row],[OveCo2]:[OveCo27]])</f>
        <v>78100000</v>
      </c>
      <c r="AM11">
        <f>SUM(Sug0.2[[#This Row],[OveCo2]:[OveCo27]])</f>
        <v>77970000</v>
      </c>
      <c r="AN11">
        <f>SUM(Sug0.5[[#This Row],[OveCo2]:[OveCo27]])</f>
        <v>77890000</v>
      </c>
      <c r="AO11">
        <f>Reg[[#This Row],[OveCo27]]</f>
        <v>2830000</v>
      </c>
      <c r="AP11">
        <f>Sug0.2[[#This Row],[OveCo27]]</f>
        <v>2830000</v>
      </c>
      <c r="AQ11">
        <f>Sug0.5[[#This Row],[OveCo27]]</f>
        <v>2860000</v>
      </c>
      <c r="AR11">
        <f>SUM(Reg[[#This Row],[ObeCo2]:[ObeCo27]])</f>
        <v>169560000</v>
      </c>
      <c r="AS11">
        <f>SUM(Sug0.2[[#This Row],[ObeCo2]:[ObeCo27]])</f>
        <v>166280000</v>
      </c>
      <c r="AT11">
        <f>SUM(Sug0.5[[#This Row],[ObeCo2]:[ObeCo27]])</f>
        <v>159330000</v>
      </c>
      <c r="AU11">
        <f>Reg[[#This Row],[ObeCo27]]</f>
        <v>6230000</v>
      </c>
      <c r="AV11">
        <f>Sug0.2[[#This Row],[ObeCo27]]</f>
        <v>6060000</v>
      </c>
      <c r="AW11">
        <f>Sug0.5[[#This Row],[ObeCo27]]</f>
        <v>5700000</v>
      </c>
    </row>
    <row r="12" spans="1:49" x14ac:dyDescent="0.25">
      <c r="A12">
        <v>8</v>
      </c>
      <c r="B12" s="10">
        <f>SUM(Reg[[#This Row],[STECo2]:[STECo27]])</f>
        <v>20270992.883299995</v>
      </c>
      <c r="C12" s="10">
        <f>SUM(Sug0.2[[#This Row],[STECo2]:[STECo27]])</f>
        <v>20048439.012400001</v>
      </c>
      <c r="D12" s="10">
        <f>SUM(Sug0.5[[#This Row],[STECo2]:[STECo27]])</f>
        <v>19549464.850200001</v>
      </c>
      <c r="E12">
        <f>Reg[[#This Row],[STECo27]]</f>
        <v>755296.19140000001</v>
      </c>
      <c r="F12">
        <f>Sug0.2[[#This Row],[STECo27]]</f>
        <v>743226.00269999995</v>
      </c>
      <c r="G12">
        <f>Sug0.5[[#This Row],[STECo27]]</f>
        <v>721069.7659</v>
      </c>
      <c r="H12">
        <f>SUM(Reg[[#This Row],[NASCo2]:[NASCo27]])</f>
        <v>9310309.749900002</v>
      </c>
      <c r="I12">
        <f>SUM(Sug0.2[[#This Row],[NASCo2]:[NASCo27]])</f>
        <v>8884470.9036999997</v>
      </c>
      <c r="J12">
        <f>SUM(Sug0.5[[#This Row],[NASCo2]:[NASCo27]])</f>
        <v>8032244.8171999985</v>
      </c>
      <c r="K12">
        <f>Reg[[#This Row],[NASCo27]]</f>
        <v>424456.71509999997</v>
      </c>
      <c r="L12">
        <f>Sug0.2[[#This Row],[NASCo27]]</f>
        <v>402726.24119999999</v>
      </c>
      <c r="M12">
        <f>Sug0.5[[#This Row],[NASCo27]]</f>
        <v>354812.32750000001</v>
      </c>
      <c r="N12">
        <f>SUM(Reg[[#This Row],[CIRCo2]:[CIRCo27]])</f>
        <v>13843843.736400001</v>
      </c>
      <c r="O12">
        <f>SUM(Sug0.2[[#This Row],[CIRCo2]:[CIRCo27]])</f>
        <v>12792706.384</v>
      </c>
      <c r="P12">
        <f>SUM(Sug0.5[[#This Row],[CIRCo2]:[CIRCo27]])</f>
        <v>11020123.6198</v>
      </c>
      <c r="Q12">
        <f>Reg[[#This Row],[CIRCo27]]</f>
        <v>653414.40410000004</v>
      </c>
      <c r="R12">
        <f>Sug0.2[[#This Row],[CIRCo27]]</f>
        <v>595281.44999999995</v>
      </c>
      <c r="S12">
        <f>Sug0.5[[#This Row],[CIRCo27]]</f>
        <v>483666.17810000002</v>
      </c>
      <c r="T12">
        <f>SUM(Reg[[#This Row],[HCCCo2]:[HCCCo27]])</f>
        <v>9832621.8479000013</v>
      </c>
      <c r="U12">
        <f>SUM(Sug0.2[[#This Row],[HCCCo2]:[HCCCo27]])</f>
        <v>9294102.1478000004</v>
      </c>
      <c r="V12">
        <f>SUM(Sug0.5[[#This Row],[HCCCo2]:[HCCCo27]])</f>
        <v>7812210.7733000005</v>
      </c>
      <c r="W12">
        <f>Reg[[#This Row],[HCCCo27]]</f>
        <v>644958.23750000005</v>
      </c>
      <c r="X12">
        <f>Sug0.2[[#This Row],[HCCCo27]]</f>
        <v>604648.34770000004</v>
      </c>
      <c r="Y12">
        <f>Sug0.5[[#This Row],[HCCCo27]]</f>
        <v>483718.67810000002</v>
      </c>
      <c r="Z12">
        <f>SUM(Reg[[#This Row],[CHDCo2]:[CHDCo27]])</f>
        <v>461000000</v>
      </c>
      <c r="AA12">
        <f>SUM(Sug0.2[[#This Row],[CHDCo2]:[CHDCo27]])</f>
        <v>458400000</v>
      </c>
      <c r="AB12">
        <f>SUM(Sug0.5[[#This Row],[CHDCo2]:[CHDCo27]])</f>
        <v>453200000</v>
      </c>
      <c r="AC12">
        <f>Reg[[#This Row],[CHDCo27]]</f>
        <v>16600000</v>
      </c>
      <c r="AD12">
        <f>Sug0.2[[#This Row],[CHDCo27]]</f>
        <v>16500000</v>
      </c>
      <c r="AE12">
        <f>Sug0.5[[#This Row],[CHDCo27]]</f>
        <v>16100000</v>
      </c>
      <c r="AF12">
        <f>SUM(Reg[[#This Row],[T2DCo2]:[T2DCo27]])</f>
        <v>723000000</v>
      </c>
      <c r="AG12">
        <f>SUM(Sug0.2[[#This Row],[T2DCo2]:[T2DCo27]])</f>
        <v>715700000</v>
      </c>
      <c r="AH12">
        <f>SUM(Sug0.5[[#This Row],[T2DCo2]:[T2DCo27]])</f>
        <v>700500000</v>
      </c>
      <c r="AI12">
        <f>Reg[[#This Row],[T2DCo27]]</f>
        <v>30500000</v>
      </c>
      <c r="AJ12">
        <f>Sug0.2[[#This Row],[T2DCo27]]</f>
        <v>29900000</v>
      </c>
      <c r="AK12">
        <f>Sug0.5[[#This Row],[T2DCo27]]</f>
        <v>28900000</v>
      </c>
      <c r="AL12">
        <f>SUM(Reg[[#This Row],[OveCo2]:[OveCo27]])</f>
        <v>30150000</v>
      </c>
      <c r="AM12">
        <f>SUM(Sug0.2[[#This Row],[OveCo2]:[OveCo27]])</f>
        <v>30110000</v>
      </c>
      <c r="AN12">
        <f>SUM(Sug0.5[[#This Row],[OveCo2]:[OveCo27]])</f>
        <v>29970000</v>
      </c>
      <c r="AO12">
        <f>Reg[[#This Row],[OveCo27]]</f>
        <v>1070000</v>
      </c>
      <c r="AP12">
        <f>Sug0.2[[#This Row],[OveCo27]]</f>
        <v>1080000</v>
      </c>
      <c r="AQ12">
        <f>Sug0.5[[#This Row],[OveCo27]]</f>
        <v>1080000</v>
      </c>
      <c r="AR12">
        <f>SUM(Reg[[#This Row],[ObeCo2]:[ObeCo27]])</f>
        <v>105700000</v>
      </c>
      <c r="AS12">
        <f>SUM(Sug0.2[[#This Row],[ObeCo2]:[ObeCo27]])</f>
        <v>103040000</v>
      </c>
      <c r="AT12">
        <f>SUM(Sug0.5[[#This Row],[ObeCo2]:[ObeCo27]])</f>
        <v>97830000</v>
      </c>
      <c r="AU12">
        <f>Reg[[#This Row],[ObeCo27]]</f>
        <v>3900000</v>
      </c>
      <c r="AV12">
        <f>Sug0.2[[#This Row],[ObeCo27]]</f>
        <v>3770000</v>
      </c>
      <c r="AW12">
        <f>Sug0.5[[#This Row],[ObeCo27]]</f>
        <v>3500000</v>
      </c>
    </row>
    <row r="13" spans="1:49" x14ac:dyDescent="0.25">
      <c r="A13">
        <v>9</v>
      </c>
      <c r="B13" s="10">
        <f>SUM(Reg[[#This Row],[STECo2]:[STECo27]])</f>
        <v>22915742.739500001</v>
      </c>
      <c r="C13" s="10">
        <f>SUM(Sug0.2[[#This Row],[STECo2]:[STECo27]])</f>
        <v>22527699.358200002</v>
      </c>
      <c r="D13" s="10">
        <f>SUM(Sug0.5[[#This Row],[STECo2]:[STECo27]])</f>
        <v>21575206.666000001</v>
      </c>
      <c r="E13">
        <f>Reg[[#This Row],[STECo27]]</f>
        <v>839502.44440000004</v>
      </c>
      <c r="F13">
        <f>Sug0.2[[#This Row],[STECo27]]</f>
        <v>825502.7463</v>
      </c>
      <c r="G13">
        <f>Sug0.5[[#This Row],[STECo27]]</f>
        <v>790887.05440000002</v>
      </c>
      <c r="H13">
        <f>SUM(Reg[[#This Row],[NASCo2]:[NASCo27]])</f>
        <v>6409323.5272999983</v>
      </c>
      <c r="I13">
        <f>SUM(Sug0.2[[#This Row],[NASCo2]:[NASCo27]])</f>
        <v>5955541.4005000005</v>
      </c>
      <c r="J13">
        <f>SUM(Sug0.5[[#This Row],[NASCo2]:[NASCo27]])</f>
        <v>5114103.2207000004</v>
      </c>
      <c r="K13">
        <f>Reg[[#This Row],[NASCo27]]</f>
        <v>318659.59519999998</v>
      </c>
      <c r="L13">
        <f>Sug0.2[[#This Row],[NASCo27]]</f>
        <v>294958.66739999998</v>
      </c>
      <c r="M13">
        <f>Sug0.5[[#This Row],[NASCo27]]</f>
        <v>251155.38190000001</v>
      </c>
      <c r="N13">
        <f>SUM(Reg[[#This Row],[CIRCo2]:[CIRCo27]])</f>
        <v>5789892.0382000003</v>
      </c>
      <c r="O13">
        <f>SUM(Sug0.2[[#This Row],[CIRCo2]:[CIRCo27]])</f>
        <v>5250958.7172000008</v>
      </c>
      <c r="P13">
        <f>SUM(Sug0.5[[#This Row],[CIRCo2]:[CIRCo27]])</f>
        <v>4225955.8205999993</v>
      </c>
      <c r="Q13">
        <f>Reg[[#This Row],[CIRCo27]]</f>
        <v>341070.55129999999</v>
      </c>
      <c r="R13">
        <f>Sug0.2[[#This Row],[CIRCo27]]</f>
        <v>294348.55790000001</v>
      </c>
      <c r="S13">
        <f>Sug0.5[[#This Row],[CIRCo27]]</f>
        <v>225433.61780000001</v>
      </c>
      <c r="T13">
        <f>SUM(Reg[[#This Row],[HCCCo2]:[HCCCo27]])</f>
        <v>4855847.8285999997</v>
      </c>
      <c r="U13">
        <f>SUM(Sug0.2[[#This Row],[HCCCo2]:[HCCCo27]])</f>
        <v>4452872.3626000006</v>
      </c>
      <c r="V13">
        <f>SUM(Sug0.5[[#This Row],[HCCCo2]:[HCCCo27]])</f>
        <v>3856258.36834</v>
      </c>
      <c r="W13">
        <f>Reg[[#This Row],[HCCCo27]]</f>
        <v>163906.10810000001</v>
      </c>
      <c r="X13">
        <f>Sug0.2[[#This Row],[HCCCo27]]</f>
        <v>102441.31759999999</v>
      </c>
      <c r="Y13">
        <f>Sug0.5[[#This Row],[HCCCo27]]</f>
        <v>61464.790540000002</v>
      </c>
      <c r="Z13">
        <f>SUM(Reg[[#This Row],[CHDCo2]:[CHDCo27]])</f>
        <v>587000000</v>
      </c>
      <c r="AA13">
        <f>SUM(Sug0.2[[#This Row],[CHDCo2]:[CHDCo27]])</f>
        <v>584100000</v>
      </c>
      <c r="AB13">
        <f>SUM(Sug0.5[[#This Row],[CHDCo2]:[CHDCo27]])</f>
        <v>575400000</v>
      </c>
      <c r="AC13">
        <f>Reg[[#This Row],[CHDCo27]]</f>
        <v>22000000</v>
      </c>
      <c r="AD13">
        <f>Sug0.2[[#This Row],[CHDCo27]]</f>
        <v>21800000</v>
      </c>
      <c r="AE13">
        <f>Sug0.5[[#This Row],[CHDCo27]]</f>
        <v>21300000</v>
      </c>
      <c r="AF13">
        <f>SUM(Reg[[#This Row],[T2DCo2]:[T2DCo27]])</f>
        <v>201540000</v>
      </c>
      <c r="AG13">
        <f>SUM(Sug0.2[[#This Row],[T2DCo2]:[T2DCo27]])</f>
        <v>199550000</v>
      </c>
      <c r="AH13">
        <f>SUM(Sug0.5[[#This Row],[T2DCo2]:[T2DCo27]])</f>
        <v>193490000</v>
      </c>
      <c r="AI13">
        <f>Reg[[#This Row],[T2DCo27]]</f>
        <v>8350000</v>
      </c>
      <c r="AJ13">
        <f>Sug0.2[[#This Row],[T2DCo27]]</f>
        <v>8190000</v>
      </c>
      <c r="AK13">
        <f>Sug0.5[[#This Row],[T2DCo27]]</f>
        <v>7810000</v>
      </c>
      <c r="AL13">
        <f>SUM(Reg[[#This Row],[OveCo2]:[OveCo27]])</f>
        <v>46880000</v>
      </c>
      <c r="AM13">
        <f>SUM(Sug0.2[[#This Row],[OveCo2]:[OveCo27]])</f>
        <v>48090000</v>
      </c>
      <c r="AN13">
        <f>SUM(Sug0.5[[#This Row],[OveCo2]:[OveCo27]])</f>
        <v>50250000</v>
      </c>
      <c r="AO13">
        <f>Reg[[#This Row],[OveCo27]]</f>
        <v>1630000</v>
      </c>
      <c r="AP13">
        <f>Sug0.2[[#This Row],[OveCo27]]</f>
        <v>1700000</v>
      </c>
      <c r="AQ13">
        <f>Sug0.5[[#This Row],[OveCo27]]</f>
        <v>1820000</v>
      </c>
      <c r="AR13">
        <f>SUM(Reg[[#This Row],[ObeCo2]:[ObeCo27]])</f>
        <v>138940000</v>
      </c>
      <c r="AS13">
        <f>SUM(Sug0.2[[#This Row],[ObeCo2]:[ObeCo27]])</f>
        <v>131860000</v>
      </c>
      <c r="AT13">
        <f>SUM(Sug0.5[[#This Row],[ObeCo2]:[ObeCo27]])</f>
        <v>117630000</v>
      </c>
      <c r="AU13">
        <f>Reg[[#This Row],[ObeCo27]]</f>
        <v>5210000</v>
      </c>
      <c r="AV13">
        <f>Sug0.2[[#This Row],[ObeCo27]]</f>
        <v>4910000</v>
      </c>
      <c r="AW13">
        <f>Sug0.5[[#This Row],[ObeCo27]]</f>
        <v>4310000</v>
      </c>
    </row>
    <row r="14" spans="1:49" x14ac:dyDescent="0.25">
      <c r="A14">
        <v>10</v>
      </c>
      <c r="B14" s="10">
        <f>SUM(Reg[[#This Row],[STECo2]:[STECo27]])</f>
        <v>21851150.076099999</v>
      </c>
      <c r="C14" s="10">
        <f>SUM(Sug0.2[[#This Row],[STECo2]:[STECo27]])</f>
        <v>21693917.406099997</v>
      </c>
      <c r="D14" s="10">
        <f>SUM(Sug0.5[[#This Row],[STECo2]:[STECo27]])</f>
        <v>21234919.895199999</v>
      </c>
      <c r="E14">
        <f>Reg[[#This Row],[STECo27]]</f>
        <v>777942.0601</v>
      </c>
      <c r="F14">
        <f>Sug0.2[[#This Row],[STECo27]]</f>
        <v>772652.33620000002</v>
      </c>
      <c r="G14">
        <f>Sug0.5[[#This Row],[STECo27]]</f>
        <v>752551.38540000003</v>
      </c>
      <c r="H14">
        <f>SUM(Reg[[#This Row],[NASCo2]:[NASCo27]])</f>
        <v>15877702.186399998</v>
      </c>
      <c r="I14">
        <f>SUM(Sug0.2[[#This Row],[NASCo2]:[NASCo27]])</f>
        <v>15314154.156500001</v>
      </c>
      <c r="J14">
        <f>SUM(Sug0.5[[#This Row],[NASCo2]:[NASCo27]])</f>
        <v>14010419.120999999</v>
      </c>
      <c r="K14">
        <f>Reg[[#This Row],[NASCo27]]</f>
        <v>762839.43</v>
      </c>
      <c r="L14">
        <f>Sug0.2[[#This Row],[NASCo27]]</f>
        <v>731814.85990000004</v>
      </c>
      <c r="M14">
        <f>Sug0.5[[#This Row],[NASCo27]]</f>
        <v>660640.84609999997</v>
      </c>
      <c r="N14">
        <f>SUM(Reg[[#This Row],[CIRCo2]:[CIRCo27]])</f>
        <v>7502087.3845000006</v>
      </c>
      <c r="O14">
        <f>SUM(Sug0.2[[#This Row],[CIRCo2]:[CIRCo27]])</f>
        <v>6803769.0309000006</v>
      </c>
      <c r="P14">
        <f>SUM(Sug0.5[[#This Row],[CIRCo2]:[CIRCo27]])</f>
        <v>5944957.8898</v>
      </c>
      <c r="Q14">
        <f>Reg[[#This Row],[CIRCo27]]</f>
        <v>405102.07319999998</v>
      </c>
      <c r="R14">
        <f>Sug0.2[[#This Row],[CIRCo27]]</f>
        <v>371117</v>
      </c>
      <c r="S14">
        <f>Sug0.5[[#This Row],[CIRCo27]]</f>
        <v>312662.674</v>
      </c>
      <c r="T14">
        <f>SUM(Reg[[#This Row],[HCCCo2]:[HCCCo27]])</f>
        <v>8466535.6417999994</v>
      </c>
      <c r="U14">
        <f>SUM(Sug0.2[[#This Row],[HCCCo2]:[HCCCo27]])</f>
        <v>8141657.1186999986</v>
      </c>
      <c r="V14">
        <f>SUM(Sug0.5[[#This Row],[HCCCo2]:[HCCCo27]])</f>
        <v>7610151.1572000002</v>
      </c>
      <c r="W14">
        <f>Reg[[#This Row],[HCCCo27]]</f>
        <v>165058.37289999999</v>
      </c>
      <c r="X14">
        <f>Sug0.2[[#This Row],[HCCCo27]]</f>
        <v>165058.37289999999</v>
      </c>
      <c r="Y14">
        <f>Sug0.5[[#This Row],[HCCCo27]]</f>
        <v>198070.04749999999</v>
      </c>
      <c r="Z14">
        <f>SUM(Reg[[#This Row],[CHDCo2]:[CHDCo27]])</f>
        <v>645200000</v>
      </c>
      <c r="AA14">
        <f>SUM(Sug0.2[[#This Row],[CHDCo2]:[CHDCo27]])</f>
        <v>641800000</v>
      </c>
      <c r="AB14">
        <f>SUM(Sug0.5[[#This Row],[CHDCo2]:[CHDCo27]])</f>
        <v>631800000</v>
      </c>
      <c r="AC14">
        <f>Reg[[#This Row],[CHDCo27]]</f>
        <v>20100000</v>
      </c>
      <c r="AD14">
        <f>Sug0.2[[#This Row],[CHDCo27]]</f>
        <v>20000000</v>
      </c>
      <c r="AE14">
        <f>Sug0.5[[#This Row],[CHDCo27]]</f>
        <v>19200000</v>
      </c>
      <c r="AF14">
        <f>SUM(Reg[[#This Row],[T2DCo2]:[T2DCo27]])</f>
        <v>604500000</v>
      </c>
      <c r="AG14">
        <f>SUM(Sug0.2[[#This Row],[T2DCo2]:[T2DCo27]])</f>
        <v>593600000</v>
      </c>
      <c r="AH14">
        <f>SUM(Sug0.5[[#This Row],[T2DCo2]:[T2DCo27]])</f>
        <v>567600000</v>
      </c>
      <c r="AI14">
        <f>Reg[[#This Row],[T2DCo27]]</f>
        <v>25300000</v>
      </c>
      <c r="AJ14">
        <f>Sug0.2[[#This Row],[T2DCo27]]</f>
        <v>24600000</v>
      </c>
      <c r="AK14">
        <f>Sug0.5[[#This Row],[T2DCo27]]</f>
        <v>23000000</v>
      </c>
      <c r="AL14">
        <f>SUM(Reg[[#This Row],[OveCo2]:[OveCo27]])</f>
        <v>34350000</v>
      </c>
      <c r="AM14">
        <f>SUM(Sug0.2[[#This Row],[OveCo2]:[OveCo27]])</f>
        <v>34890000</v>
      </c>
      <c r="AN14">
        <f>SUM(Sug0.5[[#This Row],[OveCo2]:[OveCo27]])</f>
        <v>36080000</v>
      </c>
      <c r="AO14">
        <f>Reg[[#This Row],[OveCo27]]</f>
        <v>1170000</v>
      </c>
      <c r="AP14">
        <f>Sug0.2[[#This Row],[OveCo27]]</f>
        <v>1200000</v>
      </c>
      <c r="AQ14">
        <f>Sug0.5[[#This Row],[OveCo27]]</f>
        <v>1290000</v>
      </c>
      <c r="AR14">
        <f>SUM(Reg[[#This Row],[ObeCo2]:[ObeCo27]])</f>
        <v>101360000</v>
      </c>
      <c r="AS14">
        <f>SUM(Sug0.2[[#This Row],[ObeCo2]:[ObeCo27]])</f>
        <v>94980000</v>
      </c>
      <c r="AT14">
        <f>SUM(Sug0.5[[#This Row],[ObeCo2]:[ObeCo27]])</f>
        <v>81000000</v>
      </c>
      <c r="AU14">
        <f>Reg[[#This Row],[ObeCo27]]</f>
        <v>3730000</v>
      </c>
      <c r="AV14">
        <f>Sug0.2[[#This Row],[ObeCo27]]</f>
        <v>3460000</v>
      </c>
      <c r="AW14">
        <f>Sug0.5[[#This Row],[ObeCo27]]</f>
        <v>2850000</v>
      </c>
    </row>
    <row r="15" spans="1:49" x14ac:dyDescent="0.25">
      <c r="A15">
        <v>11</v>
      </c>
      <c r="B15" s="10">
        <f>SUM(Reg[[#This Row],[STECo2]:[STECo27]])</f>
        <v>8504558.1651000008</v>
      </c>
      <c r="C15" s="10">
        <f>SUM(Sug0.2[[#This Row],[STECo2]:[STECo27]])</f>
        <v>8486453.8898999989</v>
      </c>
      <c r="D15" s="10">
        <f>SUM(Sug0.5[[#This Row],[STECo2]:[STECo27]])</f>
        <v>8374774.7473000027</v>
      </c>
      <c r="E15">
        <f>Reg[[#This Row],[STECo27]]</f>
        <v>283036.47080000001</v>
      </c>
      <c r="F15">
        <f>Sug0.2[[#This Row],[STECo27]]</f>
        <v>286883.28110000002</v>
      </c>
      <c r="G15">
        <f>Sug0.5[[#This Row],[STECo27]]</f>
        <v>291765.77120000002</v>
      </c>
      <c r="H15">
        <f>SUM(Reg[[#This Row],[NASCo2]:[NASCo27]])</f>
        <v>11193277.4682</v>
      </c>
      <c r="I15">
        <f>SUM(Sug0.2[[#This Row],[NASCo2]:[NASCo27]])</f>
        <v>10260797.704500001</v>
      </c>
      <c r="J15">
        <f>SUM(Sug0.5[[#This Row],[NASCo2]:[NASCo27]])</f>
        <v>8429567.1355000008</v>
      </c>
      <c r="K15">
        <f>Reg[[#This Row],[NASCo27]]</f>
        <v>501439.0013</v>
      </c>
      <c r="L15">
        <f>Sug0.2[[#This Row],[NASCo27]]</f>
        <v>460031.0442</v>
      </c>
      <c r="M15">
        <f>Sug0.5[[#This Row],[NASCo27]]</f>
        <v>382274.95529999997</v>
      </c>
      <c r="N15">
        <f>SUM(Reg[[#This Row],[CIRCo2]:[CIRCo27]])</f>
        <v>31371238.483100001</v>
      </c>
      <c r="O15">
        <f>SUM(Sug0.2[[#This Row],[CIRCo2]:[CIRCo27]])</f>
        <v>27211494.086999997</v>
      </c>
      <c r="P15">
        <f>SUM(Sug0.5[[#This Row],[CIRCo2]:[CIRCo27]])</f>
        <v>18790469.174599998</v>
      </c>
      <c r="Q15">
        <f>Reg[[#This Row],[CIRCo27]]</f>
        <v>1940000</v>
      </c>
      <c r="R15">
        <f>Sug0.2[[#This Row],[CIRCo27]]</f>
        <v>1650000</v>
      </c>
      <c r="S15">
        <f>Sug0.5[[#This Row],[CIRCo27]]</f>
        <v>1110000</v>
      </c>
      <c r="T15">
        <f>SUM(Reg[[#This Row],[HCCCo2]:[HCCCo27]])</f>
        <v>18073620.294099998</v>
      </c>
      <c r="U15">
        <f>SUM(Sug0.2[[#This Row],[HCCCo2]:[HCCCo27]])</f>
        <v>16261864.141299998</v>
      </c>
      <c r="V15">
        <f>SUM(Sug0.5[[#This Row],[HCCCo2]:[HCCCo27]])</f>
        <v>11574476.313999999</v>
      </c>
      <c r="W15">
        <f>Reg[[#This Row],[HCCCo27]]</f>
        <v>1230000</v>
      </c>
      <c r="X15">
        <f>Sug0.2[[#This Row],[HCCCo27]]</f>
        <v>1100000</v>
      </c>
      <c r="Y15">
        <f>Sug0.5[[#This Row],[HCCCo27]]</f>
        <v>769322.32030000002</v>
      </c>
      <c r="Z15">
        <f>SUM(Reg[[#This Row],[CHDCo2]:[CHDCo27]])</f>
        <v>484100000</v>
      </c>
      <c r="AA15">
        <f>SUM(Sug0.2[[#This Row],[CHDCo2]:[CHDCo27]])</f>
        <v>478500000</v>
      </c>
      <c r="AB15">
        <f>SUM(Sug0.5[[#This Row],[CHDCo2]:[CHDCo27]])</f>
        <v>466900000</v>
      </c>
      <c r="AC15">
        <f>Reg[[#This Row],[CHDCo27]]</f>
        <v>17900000</v>
      </c>
      <c r="AD15">
        <f>Sug0.2[[#This Row],[CHDCo27]]</f>
        <v>17600000</v>
      </c>
      <c r="AE15">
        <f>Sug0.5[[#This Row],[CHDCo27]]</f>
        <v>17100000</v>
      </c>
      <c r="AF15">
        <f>SUM(Reg[[#This Row],[T2DCo2]:[T2DCo27]])</f>
        <v>489700000</v>
      </c>
      <c r="AG15">
        <f>SUM(Sug0.2[[#This Row],[T2DCo2]:[T2DCo27]])</f>
        <v>478800000</v>
      </c>
      <c r="AH15">
        <f>SUM(Sug0.5[[#This Row],[T2DCo2]:[T2DCo27]])</f>
        <v>459700000</v>
      </c>
      <c r="AI15">
        <f>Reg[[#This Row],[T2DCo27]]</f>
        <v>21400000</v>
      </c>
      <c r="AJ15">
        <f>Sug0.2[[#This Row],[T2DCo27]]</f>
        <v>20800000</v>
      </c>
      <c r="AK15">
        <f>Sug0.5[[#This Row],[T2DCo27]]</f>
        <v>19800000</v>
      </c>
      <c r="AL15">
        <f>SUM(Reg[[#This Row],[OveCo2]:[OveCo27]])</f>
        <v>41610000</v>
      </c>
      <c r="AM15">
        <f>SUM(Sug0.2[[#This Row],[OveCo2]:[OveCo27]])</f>
        <v>42790000</v>
      </c>
      <c r="AN15">
        <f>SUM(Sug0.5[[#This Row],[OveCo2]:[OveCo27]])</f>
        <v>45400000</v>
      </c>
      <c r="AO15">
        <f>Reg[[#This Row],[OveCo27]]</f>
        <v>1430000</v>
      </c>
      <c r="AP15">
        <f>Sug0.2[[#This Row],[OveCo27]]</f>
        <v>1500000</v>
      </c>
      <c r="AQ15">
        <f>Sug0.5[[#This Row],[OveCo27]]</f>
        <v>1640000</v>
      </c>
      <c r="AR15">
        <f>SUM(Reg[[#This Row],[ObeCo2]:[ObeCo27]])</f>
        <v>127850000</v>
      </c>
      <c r="AS15">
        <f>SUM(Sug0.2[[#This Row],[ObeCo2]:[ObeCo27]])</f>
        <v>120720000</v>
      </c>
      <c r="AT15">
        <f>SUM(Sug0.5[[#This Row],[ObeCo2]:[ObeCo27]])</f>
        <v>105780000</v>
      </c>
      <c r="AU15">
        <f>Reg[[#This Row],[ObeCo27]]</f>
        <v>4510000</v>
      </c>
      <c r="AV15">
        <f>Sug0.2[[#This Row],[ObeCo27]]</f>
        <v>4220000</v>
      </c>
      <c r="AW15">
        <f>Sug0.5[[#This Row],[ObeCo27]]</f>
        <v>3640000</v>
      </c>
    </row>
    <row r="16" spans="1:49" x14ac:dyDescent="0.25">
      <c r="A16">
        <v>12</v>
      </c>
      <c r="B16" s="10">
        <f>SUM(Reg[[#This Row],[STECo2]:[STECo27]])</f>
        <v>27390000</v>
      </c>
      <c r="C16" s="10">
        <f>SUM(Sug0.2[[#This Row],[STECo2]:[STECo27]])</f>
        <v>26692149.718400002</v>
      </c>
      <c r="D16" s="10">
        <f>SUM(Sug0.5[[#This Row],[STECo2]:[STECo27]])</f>
        <v>25545616.658600003</v>
      </c>
      <c r="E16">
        <f>Reg[[#This Row],[STECo27]]</f>
        <v>1000000</v>
      </c>
      <c r="F16">
        <f>Sug0.2[[#This Row],[STECo27]]</f>
        <v>982149.71840000001</v>
      </c>
      <c r="G16">
        <f>Sug0.5[[#This Row],[STECo27]]</f>
        <v>947347.40899999999</v>
      </c>
      <c r="H16">
        <f>SUM(Reg[[#This Row],[NASCo2]:[NASCo27]])</f>
        <v>6215481.7707000002</v>
      </c>
      <c r="I16">
        <f>SUM(Sug0.2[[#This Row],[NASCo2]:[NASCo27]])</f>
        <v>5750043.9491999997</v>
      </c>
      <c r="J16">
        <f>SUM(Sug0.5[[#This Row],[NASCo2]:[NASCo27]])</f>
        <v>4784845.422199999</v>
      </c>
      <c r="K16">
        <f>Reg[[#This Row],[NASCo27]]</f>
        <v>314546.69679999998</v>
      </c>
      <c r="L16">
        <f>Sug0.2[[#This Row],[NASCo27]]</f>
        <v>289366.34039999999</v>
      </c>
      <c r="M16">
        <f>Sug0.5[[#This Row],[NASCo27]]</f>
        <v>239670.45540000001</v>
      </c>
      <c r="N16">
        <f>SUM(Reg[[#This Row],[CIRCo2]:[CIRCo27]])</f>
        <v>13069875.738299999</v>
      </c>
      <c r="O16">
        <f>SUM(Sug0.2[[#This Row],[CIRCo2]:[CIRCo27]])</f>
        <v>12005563.381100001</v>
      </c>
      <c r="P16">
        <f>SUM(Sug0.5[[#This Row],[CIRCo2]:[CIRCo27]])</f>
        <v>9213310.3777000029</v>
      </c>
      <c r="Q16">
        <f>Reg[[#This Row],[CIRCo27]]</f>
        <v>766807.32440000004</v>
      </c>
      <c r="R16">
        <f>Sug0.2[[#This Row],[CIRCo27]]</f>
        <v>688600.60719999997</v>
      </c>
      <c r="S16">
        <f>Sug0.5[[#This Row],[CIRCo27]]</f>
        <v>480685.18839999998</v>
      </c>
      <c r="T16">
        <f>SUM(Reg[[#This Row],[HCCCo2]:[HCCCo27]])</f>
        <v>6348381.9949999992</v>
      </c>
      <c r="U16">
        <f>SUM(Sug0.2[[#This Row],[HCCCo2]:[HCCCo27]])</f>
        <v>5917456.0339000011</v>
      </c>
      <c r="V16">
        <f>SUM(Sug0.5[[#This Row],[HCCCo2]:[HCCCo27]])</f>
        <v>4707885.6622599997</v>
      </c>
      <c r="W16">
        <f>Reg[[#This Row],[HCCCo27]]</f>
        <v>296448.90669999999</v>
      </c>
      <c r="X16">
        <f>Sug0.2[[#This Row],[HCCCo27]]</f>
        <v>296448.90669999999</v>
      </c>
      <c r="Y16">
        <f>Sug0.5[[#This Row],[HCCCo27]]</f>
        <v>240864.73670000001</v>
      </c>
      <c r="Z16">
        <f>SUM(Reg[[#This Row],[CHDCo2]:[CHDCo27]])</f>
        <v>238790000</v>
      </c>
      <c r="AA16">
        <f>SUM(Sug0.2[[#This Row],[CHDCo2]:[CHDCo27]])</f>
        <v>236440000</v>
      </c>
      <c r="AB16">
        <f>SUM(Sug0.5[[#This Row],[CHDCo2]:[CHDCo27]])</f>
        <v>231480000</v>
      </c>
      <c r="AC16">
        <f>Reg[[#This Row],[CHDCo27]]</f>
        <v>9270000</v>
      </c>
      <c r="AD16">
        <f>Sug0.2[[#This Row],[CHDCo27]]</f>
        <v>9040000</v>
      </c>
      <c r="AE16">
        <f>Sug0.5[[#This Row],[CHDCo27]]</f>
        <v>8750000</v>
      </c>
      <c r="AF16">
        <f>SUM(Reg[[#This Row],[T2DCo2]:[T2DCo27]])</f>
        <v>517100000</v>
      </c>
      <c r="AG16">
        <f>SUM(Sug0.2[[#This Row],[T2DCo2]:[T2DCo27]])</f>
        <v>504500000</v>
      </c>
      <c r="AH16">
        <f>SUM(Sug0.5[[#This Row],[T2DCo2]:[T2DCo27]])</f>
        <v>480200000</v>
      </c>
      <c r="AI16">
        <f>Reg[[#This Row],[T2DCo27]]</f>
        <v>23600000</v>
      </c>
      <c r="AJ16">
        <f>Sug0.2[[#This Row],[T2DCo27]]</f>
        <v>22700000</v>
      </c>
      <c r="AK16">
        <f>Sug0.5[[#This Row],[T2DCo27]]</f>
        <v>21200000</v>
      </c>
      <c r="AL16">
        <f>SUM(Reg[[#This Row],[OveCo2]:[OveCo27]])</f>
        <v>49240000</v>
      </c>
      <c r="AM16">
        <f>SUM(Sug0.2[[#This Row],[OveCo2]:[OveCo27]])</f>
        <v>50800000</v>
      </c>
      <c r="AN16">
        <f>SUM(Sug0.5[[#This Row],[OveCo2]:[OveCo27]])</f>
        <v>54070000</v>
      </c>
      <c r="AO16">
        <f>Reg[[#This Row],[OveCo27]]</f>
        <v>1640000</v>
      </c>
      <c r="AP16">
        <f>Sug0.2[[#This Row],[OveCo27]]</f>
        <v>1740000</v>
      </c>
      <c r="AQ16">
        <f>Sug0.5[[#This Row],[OveCo27]]</f>
        <v>1920000</v>
      </c>
      <c r="AR16">
        <f>SUM(Reg[[#This Row],[ObeCo2]:[ObeCo27]])</f>
        <v>315000000</v>
      </c>
      <c r="AS16">
        <f>SUM(Sug0.2[[#This Row],[ObeCo2]:[ObeCo27]])</f>
        <v>292600000</v>
      </c>
      <c r="AT16">
        <f>SUM(Sug0.5[[#This Row],[ObeCo2]:[ObeCo27]])</f>
        <v>247170000</v>
      </c>
      <c r="AU16">
        <f>Reg[[#This Row],[ObeCo27]]</f>
        <v>11700000</v>
      </c>
      <c r="AV16">
        <f>Sug0.2[[#This Row],[ObeCo27]]</f>
        <v>10700000</v>
      </c>
      <c r="AW16">
        <f>Sug0.5[[#This Row],[ObeCo27]]</f>
        <v>8790000</v>
      </c>
    </row>
    <row r="17" spans="1:49" x14ac:dyDescent="0.25">
      <c r="A17">
        <v>13</v>
      </c>
      <c r="B17" s="10">
        <f>SUM(Reg[[#This Row],[STECo2]:[STECo27]])</f>
        <v>21741911.319100004</v>
      </c>
      <c r="C17" s="10">
        <f>SUM(Sug0.2[[#This Row],[STECo2]:[STECo27]])</f>
        <v>21292341.107400004</v>
      </c>
      <c r="D17" s="10">
        <f>SUM(Sug0.5[[#This Row],[STECo2]:[STECo27]])</f>
        <v>20246481.820799999</v>
      </c>
      <c r="E17">
        <f>Reg[[#This Row],[STECo27]]</f>
        <v>842473.22089999996</v>
      </c>
      <c r="F17">
        <f>Sug0.2[[#This Row],[STECo27]]</f>
        <v>825997.45270000002</v>
      </c>
      <c r="G17">
        <f>Sug0.5[[#This Row],[STECo27]]</f>
        <v>784946.09719999996</v>
      </c>
      <c r="H17">
        <f>SUM(Reg[[#This Row],[NASCo2]:[NASCo27]])</f>
        <v>9751034.1289999988</v>
      </c>
      <c r="I17">
        <f>SUM(Sug0.2[[#This Row],[NASCo2]:[NASCo27]])</f>
        <v>9170816.8673999999</v>
      </c>
      <c r="J17">
        <f>SUM(Sug0.5[[#This Row],[NASCo2]:[NASCo27]])</f>
        <v>7993235.4487000015</v>
      </c>
      <c r="K17">
        <f>Reg[[#This Row],[NASCo27]]</f>
        <v>463207.76770000003</v>
      </c>
      <c r="L17">
        <f>Sug0.2[[#This Row],[NASCo27]]</f>
        <v>430657.1115</v>
      </c>
      <c r="M17">
        <f>Sug0.5[[#This Row],[NASCo27]]</f>
        <v>360272.70819999999</v>
      </c>
      <c r="N17">
        <f>SUM(Reg[[#This Row],[CIRCo2]:[CIRCo27]])</f>
        <v>4759443.6289999997</v>
      </c>
      <c r="O17">
        <f>SUM(Sug0.2[[#This Row],[CIRCo2]:[CIRCo27]])</f>
        <v>4315494.6090000002</v>
      </c>
      <c r="P17">
        <f>SUM(Sug0.5[[#This Row],[CIRCo2]:[CIRCo27]])</f>
        <v>3425271.5969000002</v>
      </c>
      <c r="Q17">
        <f>Reg[[#This Row],[CIRCo27]]</f>
        <v>237029.3725</v>
      </c>
      <c r="R17">
        <f>Sug0.2[[#This Row],[CIRCo27]]</f>
        <v>212172.3596</v>
      </c>
      <c r="S17">
        <f>Sug0.5[[#This Row],[CIRCo27]]</f>
        <v>165121.58530000001</v>
      </c>
      <c r="T17">
        <f>SUM(Reg[[#This Row],[HCCCo2]:[HCCCo27]])</f>
        <v>2907874.7302700002</v>
      </c>
      <c r="U17">
        <f>SUM(Sug0.2[[#This Row],[HCCCo2]:[HCCCo27]])</f>
        <v>2677319.4852800001</v>
      </c>
      <c r="V17">
        <f>SUM(Sug0.5[[#This Row],[HCCCo2]:[HCCCo27]])</f>
        <v>2075687.9959699998</v>
      </c>
      <c r="W17">
        <f>Reg[[#This Row],[HCCCo27]]</f>
        <v>181594.277</v>
      </c>
      <c r="X17">
        <f>Sug0.2[[#This Row],[HCCCo27]]</f>
        <v>170912.26070000001</v>
      </c>
      <c r="Y17">
        <f>Sug0.5[[#This Row],[HCCCo27]]</f>
        <v>128184.1955</v>
      </c>
      <c r="Z17">
        <f>SUM(Reg[[#This Row],[CHDCo2]:[CHDCo27]])</f>
        <v>292000000</v>
      </c>
      <c r="AA17">
        <f>SUM(Sug0.2[[#This Row],[CHDCo2]:[CHDCo27]])</f>
        <v>288500000</v>
      </c>
      <c r="AB17">
        <f>SUM(Sug0.5[[#This Row],[CHDCo2]:[CHDCo27]])</f>
        <v>281400000</v>
      </c>
      <c r="AC17">
        <f>Reg[[#This Row],[CHDCo27]]</f>
        <v>11100000</v>
      </c>
      <c r="AD17">
        <f>Sug0.2[[#This Row],[CHDCo27]]</f>
        <v>10900000</v>
      </c>
      <c r="AE17">
        <f>Sug0.5[[#This Row],[CHDCo27]]</f>
        <v>10500000</v>
      </c>
      <c r="AF17">
        <f>SUM(Reg[[#This Row],[T2DCo2]:[T2DCo27]])</f>
        <v>553100000</v>
      </c>
      <c r="AG17">
        <f>SUM(Sug0.2[[#This Row],[T2DCo2]:[T2DCo27]])</f>
        <v>545000000</v>
      </c>
      <c r="AH17">
        <f>SUM(Sug0.5[[#This Row],[T2DCo2]:[T2DCo27]])</f>
        <v>529200000</v>
      </c>
      <c r="AI17">
        <f>Reg[[#This Row],[T2DCo27]]</f>
        <v>23300000</v>
      </c>
      <c r="AJ17">
        <f>Sug0.2[[#This Row],[T2DCo27]]</f>
        <v>22800000</v>
      </c>
      <c r="AK17">
        <f>Sug0.5[[#This Row],[T2DCo27]]</f>
        <v>21800000</v>
      </c>
      <c r="AL17">
        <f>SUM(Reg[[#This Row],[OveCo2]:[OveCo27]])</f>
        <v>45260000</v>
      </c>
      <c r="AM17">
        <f>SUM(Sug0.2[[#This Row],[OveCo2]:[OveCo27]])</f>
        <v>45860000</v>
      </c>
      <c r="AN17">
        <f>SUM(Sug0.5[[#This Row],[OveCo2]:[OveCo27]])</f>
        <v>46700000</v>
      </c>
      <c r="AO17">
        <f>Reg[[#This Row],[OveCo27]]</f>
        <v>1590000</v>
      </c>
      <c r="AP17">
        <f>Sug0.2[[#This Row],[OveCo27]]</f>
        <v>1630000</v>
      </c>
      <c r="AQ17">
        <f>Sug0.5[[#This Row],[OveCo27]]</f>
        <v>1720000</v>
      </c>
      <c r="AR17">
        <f>SUM(Reg[[#This Row],[ObeCo2]:[ObeCo27]])</f>
        <v>105720000</v>
      </c>
      <c r="AS17">
        <f>SUM(Sug0.2[[#This Row],[ObeCo2]:[ObeCo27]])</f>
        <v>100020000</v>
      </c>
      <c r="AT17">
        <f>SUM(Sug0.5[[#This Row],[ObeCo2]:[ObeCo27]])</f>
        <v>88750000</v>
      </c>
      <c r="AU17">
        <f>Reg[[#This Row],[ObeCo27]]</f>
        <v>4000000</v>
      </c>
      <c r="AV17">
        <f>Sug0.2[[#This Row],[ObeCo27]]</f>
        <v>3740000</v>
      </c>
      <c r="AW17">
        <f>Sug0.5[[#This Row],[ObeCo27]]</f>
        <v>3210000</v>
      </c>
    </row>
    <row r="18" spans="1:49" x14ac:dyDescent="0.25">
      <c r="A18">
        <v>14</v>
      </c>
      <c r="B18" s="10">
        <f>SUM(Reg[[#This Row],[STECo2]:[STECo27]])</f>
        <v>13770057.693400001</v>
      </c>
      <c r="C18" s="10">
        <f>SUM(Sug0.2[[#This Row],[STECo2]:[STECo27]])</f>
        <v>13581296.763799999</v>
      </c>
      <c r="D18" s="10">
        <f>SUM(Sug0.5[[#This Row],[STECo2]:[STECo27]])</f>
        <v>13176796.708799999</v>
      </c>
      <c r="E18">
        <f>Reg[[#This Row],[STECo27]]</f>
        <v>502228.99790000002</v>
      </c>
      <c r="F18">
        <f>Sug0.2[[#This Row],[STECo27]]</f>
        <v>495926.10060000001</v>
      </c>
      <c r="G18">
        <f>Sug0.5[[#This Row],[STECo27]]</f>
        <v>480610.64909999998</v>
      </c>
      <c r="H18">
        <f>SUM(Reg[[#This Row],[NASCo2]:[NASCo27]])</f>
        <v>6623780.5390999988</v>
      </c>
      <c r="I18">
        <f>SUM(Sug0.2[[#This Row],[NASCo2]:[NASCo27]])</f>
        <v>6340352.7970000012</v>
      </c>
      <c r="J18">
        <f>SUM(Sug0.5[[#This Row],[NASCo2]:[NASCo27]])</f>
        <v>5800944.1025999989</v>
      </c>
      <c r="K18">
        <f>Reg[[#This Row],[NASCo27]]</f>
        <v>326716.9975</v>
      </c>
      <c r="L18">
        <f>Sug0.2[[#This Row],[NASCo27]]</f>
        <v>310605.95289999997</v>
      </c>
      <c r="M18">
        <f>Sug0.5[[#This Row],[NASCo27]]</f>
        <v>283379.53639999998</v>
      </c>
      <c r="N18">
        <f>SUM(Reg[[#This Row],[CIRCo2]:[CIRCo27]])</f>
        <v>8301659.3177000005</v>
      </c>
      <c r="O18">
        <f>SUM(Sug0.2[[#This Row],[CIRCo2]:[CIRCo27]])</f>
        <v>7708086.4705999997</v>
      </c>
      <c r="P18">
        <f>SUM(Sug0.5[[#This Row],[CIRCo2]:[CIRCo27]])</f>
        <v>6611869.4410999995</v>
      </c>
      <c r="Q18">
        <f>Reg[[#This Row],[CIRCo27]]</f>
        <v>417251.75910000002</v>
      </c>
      <c r="R18">
        <f>Sug0.2[[#This Row],[CIRCo27]]</f>
        <v>381809.52470000001</v>
      </c>
      <c r="S18">
        <f>Sug0.5[[#This Row],[CIRCo27]]</f>
        <v>312536.06660000002</v>
      </c>
      <c r="T18">
        <f>SUM(Reg[[#This Row],[HCCCo2]:[HCCCo27]])</f>
        <v>1600126.38121</v>
      </c>
      <c r="U18">
        <f>SUM(Sug0.2[[#This Row],[HCCCo2]:[HCCCo27]])</f>
        <v>1546613.49474</v>
      </c>
      <c r="V18">
        <f>SUM(Sug0.5[[#This Row],[HCCCo2]:[HCCCo27]])</f>
        <v>1450833.48966</v>
      </c>
      <c r="W18">
        <f>Reg[[#This Row],[HCCCo27]]</f>
        <v>79814.186530000006</v>
      </c>
      <c r="X18">
        <f>Sug0.2[[#This Row],[HCCCo27]]</f>
        <v>71832.767879999999</v>
      </c>
      <c r="Y18">
        <f>Sug0.5[[#This Row],[HCCCo27]]</f>
        <v>63851.349219999996</v>
      </c>
      <c r="Z18">
        <f>SUM(Reg[[#This Row],[CHDCo2]:[CHDCo27]])</f>
        <v>279340000</v>
      </c>
      <c r="AA18">
        <f>SUM(Sug0.2[[#This Row],[CHDCo2]:[CHDCo27]])</f>
        <v>278260000</v>
      </c>
      <c r="AB18">
        <f>SUM(Sug0.5[[#This Row],[CHDCo2]:[CHDCo27]])</f>
        <v>274330000</v>
      </c>
      <c r="AC18">
        <f>Reg[[#This Row],[CHDCo27]]</f>
        <v>9740000</v>
      </c>
      <c r="AD18">
        <f>Sug0.2[[#This Row],[CHDCo27]]</f>
        <v>9660000</v>
      </c>
      <c r="AE18">
        <f>Sug0.5[[#This Row],[CHDCo27]]</f>
        <v>9420000</v>
      </c>
      <c r="AF18">
        <f>SUM(Reg[[#This Row],[T2DCo2]:[T2DCo27]])</f>
        <v>511400000</v>
      </c>
      <c r="AG18">
        <f>SUM(Sug0.2[[#This Row],[T2DCo2]:[T2DCo27]])</f>
        <v>505800000</v>
      </c>
      <c r="AH18">
        <f>SUM(Sug0.5[[#This Row],[T2DCo2]:[T2DCo27]])</f>
        <v>495200000</v>
      </c>
      <c r="AI18">
        <f>Reg[[#This Row],[T2DCo27]]</f>
        <v>21400000</v>
      </c>
      <c r="AJ18">
        <f>Sug0.2[[#This Row],[T2DCo27]]</f>
        <v>21000000</v>
      </c>
      <c r="AK18">
        <f>Sug0.5[[#This Row],[T2DCo27]]</f>
        <v>20300000</v>
      </c>
      <c r="AL18">
        <f>SUM(Reg[[#This Row],[OveCo2]:[OveCo27]])</f>
        <v>46770000</v>
      </c>
      <c r="AM18">
        <f>SUM(Sug0.2[[#This Row],[OveCo2]:[OveCo27]])</f>
        <v>46670000</v>
      </c>
      <c r="AN18">
        <f>SUM(Sug0.5[[#This Row],[OveCo2]:[OveCo27]])</f>
        <v>46520000</v>
      </c>
      <c r="AO18">
        <f>Reg[[#This Row],[OveCo27]]</f>
        <v>1610000</v>
      </c>
      <c r="AP18">
        <f>Sug0.2[[#This Row],[OveCo27]]</f>
        <v>1620000</v>
      </c>
      <c r="AQ18">
        <f>Sug0.5[[#This Row],[OveCo27]]</f>
        <v>1650000</v>
      </c>
      <c r="AR18">
        <f>SUM(Reg[[#This Row],[ObeCo2]:[ObeCo27]])</f>
        <v>136090000</v>
      </c>
      <c r="AS18">
        <f>SUM(Sug0.2[[#This Row],[ObeCo2]:[ObeCo27]])</f>
        <v>132170000</v>
      </c>
      <c r="AT18">
        <f>SUM(Sug0.5[[#This Row],[ObeCo2]:[ObeCo27]])</f>
        <v>124280000</v>
      </c>
      <c r="AU18">
        <f>Reg[[#This Row],[ObeCo27]]</f>
        <v>4870000</v>
      </c>
      <c r="AV18">
        <f>Sug0.2[[#This Row],[ObeCo27]]</f>
        <v>4680000</v>
      </c>
      <c r="AW18">
        <f>Sug0.5[[#This Row],[ObeCo27]]</f>
        <v>4300000</v>
      </c>
    </row>
    <row r="19" spans="1:49" x14ac:dyDescent="0.25">
      <c r="A19">
        <v>15</v>
      </c>
      <c r="B19" s="10">
        <f>SUM(Reg[[#This Row],[STECo2]:[STECo27]])</f>
        <v>12211544.7552</v>
      </c>
      <c r="C19" s="10">
        <f>SUM(Sug0.2[[#This Row],[STECo2]:[STECo27]])</f>
        <v>12006407.545299999</v>
      </c>
      <c r="D19" s="10">
        <f>SUM(Sug0.5[[#This Row],[STECo2]:[STECo27]])</f>
        <v>11602545.681500001</v>
      </c>
      <c r="E19">
        <f>Reg[[#This Row],[STECo27]]</f>
        <v>453469.27279999998</v>
      </c>
      <c r="F19">
        <f>Sug0.2[[#This Row],[STECo27]]</f>
        <v>446348.63760000002</v>
      </c>
      <c r="G19">
        <f>Sug0.5[[#This Row],[STECo27]]</f>
        <v>435667.68489999999</v>
      </c>
      <c r="H19">
        <f>SUM(Reg[[#This Row],[NASCo2]:[NASCo27]])</f>
        <v>12233631.161600001</v>
      </c>
      <c r="I19">
        <f>SUM(Sug0.2[[#This Row],[NASCo2]:[NASCo27]])</f>
        <v>11396181.4812</v>
      </c>
      <c r="J19">
        <f>SUM(Sug0.5[[#This Row],[NASCo2]:[NASCo27]])</f>
        <v>9421792.3233999964</v>
      </c>
      <c r="K19">
        <f>Reg[[#This Row],[NASCo27]]</f>
        <v>594801.04119999998</v>
      </c>
      <c r="L19">
        <f>Sug0.2[[#This Row],[NASCo27]]</f>
        <v>552634.87939999998</v>
      </c>
      <c r="M19">
        <f>Sug0.5[[#This Row],[NASCo27]]</f>
        <v>450231.34370000003</v>
      </c>
      <c r="N19">
        <f>SUM(Reg[[#This Row],[CIRCo2]:[CIRCo27]])</f>
        <v>24338611.089000002</v>
      </c>
      <c r="O19">
        <f>SUM(Sug0.2[[#This Row],[CIRCo2]:[CIRCo27]])</f>
        <v>22143171.158</v>
      </c>
      <c r="P19">
        <f>SUM(Sug0.5[[#This Row],[CIRCo2]:[CIRCo27]])</f>
        <v>16687941.7347</v>
      </c>
      <c r="Q19">
        <f>Reg[[#This Row],[CIRCo27]]</f>
        <v>1500000</v>
      </c>
      <c r="R19">
        <f>Sug0.2[[#This Row],[CIRCo27]]</f>
        <v>1340000</v>
      </c>
      <c r="S19">
        <f>Sug0.5[[#This Row],[CIRCo27]]</f>
        <v>933410.65729999996</v>
      </c>
      <c r="T19">
        <f>SUM(Reg[[#This Row],[HCCCo2]:[HCCCo27]])</f>
        <v>4784407.2250999995</v>
      </c>
      <c r="U19">
        <f>SUM(Sug0.2[[#This Row],[HCCCo2]:[HCCCo27]])</f>
        <v>4316271.6801000005</v>
      </c>
      <c r="V19">
        <f>SUM(Sug0.5[[#This Row],[HCCCo2]:[HCCCo27]])</f>
        <v>3594827.6030999995</v>
      </c>
      <c r="W19">
        <f>Reg[[#This Row],[HCCCo27]]</f>
        <v>324949.54239999998</v>
      </c>
      <c r="X19">
        <f>Sug0.2[[#This Row],[HCCCo27]]</f>
        <v>273641.71990000003</v>
      </c>
      <c r="Y19">
        <f>Sug0.5[[#This Row],[HCCCo27]]</f>
        <v>171026.07500000001</v>
      </c>
      <c r="Z19">
        <f>SUM(Reg[[#This Row],[CHDCo2]:[CHDCo27]])</f>
        <v>117600000</v>
      </c>
      <c r="AA19">
        <f>SUM(Sug0.2[[#This Row],[CHDCo2]:[CHDCo27]])</f>
        <v>116380000</v>
      </c>
      <c r="AB19">
        <f>SUM(Sug0.5[[#This Row],[CHDCo2]:[CHDCo27]])</f>
        <v>114260000</v>
      </c>
      <c r="AC19">
        <f>Reg[[#This Row],[CHDCo27]]</f>
        <v>4750000</v>
      </c>
      <c r="AD19">
        <f>Sug0.2[[#This Row],[CHDCo27]]</f>
        <v>4660000</v>
      </c>
      <c r="AE19">
        <f>Sug0.5[[#This Row],[CHDCo27]]</f>
        <v>4560000</v>
      </c>
      <c r="AF19">
        <f>SUM(Reg[[#This Row],[T2DCo2]:[T2DCo27]])</f>
        <v>943000000</v>
      </c>
      <c r="AG19">
        <f>SUM(Sug0.2[[#This Row],[T2DCo2]:[T2DCo27]])</f>
        <v>930500000</v>
      </c>
      <c r="AH19">
        <f>SUM(Sug0.5[[#This Row],[T2DCo2]:[T2DCo27]])</f>
        <v>905400000</v>
      </c>
      <c r="AI19">
        <f>Reg[[#This Row],[T2DCo27]]</f>
        <v>41700000</v>
      </c>
      <c r="AJ19">
        <f>Sug0.2[[#This Row],[T2DCo27]]</f>
        <v>40800000</v>
      </c>
      <c r="AK19">
        <f>Sug0.5[[#This Row],[T2DCo27]]</f>
        <v>39300000</v>
      </c>
      <c r="AL19">
        <f>SUM(Reg[[#This Row],[OveCo2]:[OveCo27]])</f>
        <v>39430000</v>
      </c>
      <c r="AM19">
        <f>SUM(Sug0.2[[#This Row],[OveCo2]:[OveCo27]])</f>
        <v>39680000</v>
      </c>
      <c r="AN19">
        <f>SUM(Sug0.5[[#This Row],[OveCo2]:[OveCo27]])</f>
        <v>40450000</v>
      </c>
      <c r="AO19">
        <f>Reg[[#This Row],[OveCo27]]</f>
        <v>1380000</v>
      </c>
      <c r="AP19">
        <f>Sug0.2[[#This Row],[OveCo27]]</f>
        <v>1400000</v>
      </c>
      <c r="AQ19">
        <f>Sug0.5[[#This Row],[OveCo27]]</f>
        <v>1460000</v>
      </c>
      <c r="AR19">
        <f>SUM(Reg[[#This Row],[ObeCo2]:[ObeCo27]])</f>
        <v>90270000</v>
      </c>
      <c r="AS19">
        <f>SUM(Sug0.2[[#This Row],[ObeCo2]:[ObeCo27]])</f>
        <v>87150000</v>
      </c>
      <c r="AT19">
        <f>SUM(Sug0.5[[#This Row],[ObeCo2]:[ObeCo27]])</f>
        <v>80070000</v>
      </c>
      <c r="AU19">
        <f>Reg[[#This Row],[ObeCo27]]</f>
        <v>3380000</v>
      </c>
      <c r="AV19">
        <f>Sug0.2[[#This Row],[ObeCo27]]</f>
        <v>3240000</v>
      </c>
      <c r="AW19">
        <f>Sug0.5[[#This Row],[ObeCo27]]</f>
        <v>2910000</v>
      </c>
    </row>
    <row r="20" spans="1:49" x14ac:dyDescent="0.25">
      <c r="A20">
        <v>16</v>
      </c>
      <c r="B20" s="10">
        <f>SUM(Reg[[#This Row],[STECo2]:[STECo27]])</f>
        <v>13777673.114300001</v>
      </c>
      <c r="C20" s="10">
        <f>SUM(Sug0.2[[#This Row],[STECo2]:[STECo27]])</f>
        <v>13689992.682499997</v>
      </c>
      <c r="D20" s="10">
        <f>SUM(Sug0.5[[#This Row],[STECo2]:[STECo27]])</f>
        <v>13532384.992799997</v>
      </c>
      <c r="E20">
        <f>Reg[[#This Row],[STECo27]]</f>
        <v>459087.33960000001</v>
      </c>
      <c r="F20">
        <f>Sug0.2[[#This Row],[STECo27]]</f>
        <v>458461.02669999999</v>
      </c>
      <c r="G20">
        <f>Sug0.5[[#This Row],[STECo27]]</f>
        <v>460283.02779999998</v>
      </c>
      <c r="H20">
        <f>SUM(Reg[[#This Row],[NASCo2]:[NASCo27]])</f>
        <v>27440000</v>
      </c>
      <c r="I20">
        <f>SUM(Sug0.2[[#This Row],[NASCo2]:[NASCo27]])</f>
        <v>25760000</v>
      </c>
      <c r="J20">
        <f>SUM(Sug0.5[[#This Row],[NASCo2]:[NASCo27]])</f>
        <v>22120596.462899998</v>
      </c>
      <c r="K20">
        <f>Reg[[#This Row],[NASCo27]]</f>
        <v>1220000</v>
      </c>
      <c r="L20">
        <f>Sug0.2[[#This Row],[NASCo27]]</f>
        <v>1150000</v>
      </c>
      <c r="M20">
        <f>Sug0.5[[#This Row],[NASCo27]]</f>
        <v>992550.69850000006</v>
      </c>
      <c r="N20">
        <f>SUM(Reg[[#This Row],[CIRCo2]:[CIRCo27]])</f>
        <v>26339315.1391</v>
      </c>
      <c r="O20">
        <f>SUM(Sug0.2[[#This Row],[CIRCo2]:[CIRCo27]])</f>
        <v>23222996.0779</v>
      </c>
      <c r="P20">
        <f>SUM(Sug0.5[[#This Row],[CIRCo2]:[CIRCo27]])</f>
        <v>16713252.920499999</v>
      </c>
      <c r="Q20">
        <f>Reg[[#This Row],[CIRCo27]]</f>
        <v>1430000</v>
      </c>
      <c r="R20">
        <f>Sug0.2[[#This Row],[CIRCo27]]</f>
        <v>1260000</v>
      </c>
      <c r="S20">
        <f>Sug0.5[[#This Row],[CIRCo27]]</f>
        <v>873411.28769999999</v>
      </c>
      <c r="T20">
        <f>SUM(Reg[[#This Row],[HCCCo2]:[HCCCo27]])</f>
        <v>24927140.9223</v>
      </c>
      <c r="U20">
        <f>SUM(Sug0.2[[#This Row],[HCCCo2]:[HCCCo27]])</f>
        <v>21725146.7881</v>
      </c>
      <c r="V20">
        <f>SUM(Sug0.5[[#This Row],[HCCCo2]:[HCCCo27]])</f>
        <v>16824319.983199999</v>
      </c>
      <c r="W20">
        <f>Reg[[#This Row],[HCCCo27]]</f>
        <v>1380000</v>
      </c>
      <c r="X20">
        <f>Sug0.2[[#This Row],[HCCCo27]]</f>
        <v>1200000</v>
      </c>
      <c r="Y20">
        <f>Sug0.5[[#This Row],[HCCCo27]]</f>
        <v>963690.73800000001</v>
      </c>
      <c r="Z20">
        <f>SUM(Reg[[#This Row],[CHDCo2]:[CHDCo27]])</f>
        <v>292100000</v>
      </c>
      <c r="AA20">
        <f>SUM(Sug0.2[[#This Row],[CHDCo2]:[CHDCo27]])</f>
        <v>290400000</v>
      </c>
      <c r="AB20">
        <f>SUM(Sug0.5[[#This Row],[CHDCo2]:[CHDCo27]])</f>
        <v>286800000</v>
      </c>
      <c r="AC20">
        <f>Reg[[#This Row],[CHDCo27]]</f>
        <v>11600000</v>
      </c>
      <c r="AD20">
        <f>Sug0.2[[#This Row],[CHDCo27]]</f>
        <v>11600000</v>
      </c>
      <c r="AE20">
        <f>Sug0.5[[#This Row],[CHDCo27]]</f>
        <v>11400000</v>
      </c>
      <c r="AF20">
        <f>SUM(Reg[[#This Row],[T2DCo2]:[T2DCo27]])</f>
        <v>402600000</v>
      </c>
      <c r="AG20">
        <f>SUM(Sug0.2[[#This Row],[T2DCo2]:[T2DCo27]])</f>
        <v>400600000</v>
      </c>
      <c r="AH20">
        <f>SUM(Sug0.5[[#This Row],[T2DCo2]:[T2DCo27]])</f>
        <v>395200000</v>
      </c>
      <c r="AI20">
        <f>Reg[[#This Row],[T2DCo27]]</f>
        <v>16600000</v>
      </c>
      <c r="AJ20">
        <f>Sug0.2[[#This Row],[T2DCo27]]</f>
        <v>16500000</v>
      </c>
      <c r="AK20">
        <f>Sug0.5[[#This Row],[T2DCo27]]</f>
        <v>16200000</v>
      </c>
      <c r="AL20">
        <f>SUM(Reg[[#This Row],[OveCo2]:[OveCo27]])</f>
        <v>39510000</v>
      </c>
      <c r="AM20">
        <f>SUM(Sug0.2[[#This Row],[OveCo2]:[OveCo27]])</f>
        <v>39480000</v>
      </c>
      <c r="AN20">
        <f>SUM(Sug0.5[[#This Row],[OveCo2]:[OveCo27]])</f>
        <v>39430000</v>
      </c>
      <c r="AO20">
        <f>Reg[[#This Row],[OveCo27]]</f>
        <v>1430000</v>
      </c>
      <c r="AP20">
        <f>Sug0.2[[#This Row],[OveCo27]]</f>
        <v>1430000</v>
      </c>
      <c r="AQ20">
        <f>Sug0.5[[#This Row],[OveCo27]]</f>
        <v>1440000</v>
      </c>
      <c r="AR20">
        <f>SUM(Reg[[#This Row],[ObeCo2]:[ObeCo27]])</f>
        <v>90380000</v>
      </c>
      <c r="AS20">
        <f>SUM(Sug0.2[[#This Row],[ObeCo2]:[ObeCo27]])</f>
        <v>90240000</v>
      </c>
      <c r="AT20">
        <f>SUM(Sug0.5[[#This Row],[ObeCo2]:[ObeCo27]])</f>
        <v>89730000</v>
      </c>
      <c r="AU20">
        <f>Reg[[#This Row],[ObeCo27]]</f>
        <v>3060000</v>
      </c>
      <c r="AV20">
        <f>Sug0.2[[#This Row],[ObeCo27]]</f>
        <v>3060000</v>
      </c>
      <c r="AW20">
        <f>Sug0.5[[#This Row],[ObeCo27]]</f>
        <v>3040000</v>
      </c>
    </row>
    <row r="21" spans="1:49" x14ac:dyDescent="0.25">
      <c r="A21">
        <v>17</v>
      </c>
      <c r="B21" s="10">
        <f>SUM(Reg[[#This Row],[STECo2]:[STECo27]])</f>
        <v>12125071.684600001</v>
      </c>
      <c r="C21" s="10">
        <f>SUM(Sug0.2[[#This Row],[STECo2]:[STECo27]])</f>
        <v>11758270.715599999</v>
      </c>
      <c r="D21" s="10">
        <f>SUM(Sug0.5[[#This Row],[STECo2]:[STECo27]])</f>
        <v>11036087.317399999</v>
      </c>
      <c r="E21">
        <f>Reg[[#This Row],[STECo27]]</f>
        <v>457209.30979999999</v>
      </c>
      <c r="F21">
        <f>Sug0.2[[#This Row],[STECo27]]</f>
        <v>448186.92580000003</v>
      </c>
      <c r="G21">
        <f>Sug0.5[[#This Row],[STECo27]]</f>
        <v>431585.73920000001</v>
      </c>
      <c r="H21">
        <f>SUM(Reg[[#This Row],[NASCo2]:[NASCo27]])</f>
        <v>13713232.750299998</v>
      </c>
      <c r="I21">
        <f>SUM(Sug0.2[[#This Row],[NASCo2]:[NASCo27]])</f>
        <v>12413210.923700001</v>
      </c>
      <c r="J21">
        <f>SUM(Sug0.5[[#This Row],[NASCo2]:[NASCo27]])</f>
        <v>9648119.9622000009</v>
      </c>
      <c r="K21">
        <f>Reg[[#This Row],[NASCo27]]</f>
        <v>722530.20880000002</v>
      </c>
      <c r="L21">
        <f>Sug0.2[[#This Row],[NASCo27]]</f>
        <v>646547.10849999997</v>
      </c>
      <c r="M21">
        <f>Sug0.5[[#This Row],[NASCo27]]</f>
        <v>491203.8811</v>
      </c>
      <c r="N21">
        <f>SUM(Reg[[#This Row],[CIRCo2]:[CIRCo27]])</f>
        <v>10892740.658099998</v>
      </c>
      <c r="O21">
        <f>SUM(Sug0.2[[#This Row],[CIRCo2]:[CIRCo27]])</f>
        <v>9848110.3823000006</v>
      </c>
      <c r="P21">
        <f>SUM(Sug0.5[[#This Row],[CIRCo2]:[CIRCo27]])</f>
        <v>7313823.0474999994</v>
      </c>
      <c r="Q21">
        <f>Reg[[#This Row],[CIRCo27]]</f>
        <v>678187.71710000001</v>
      </c>
      <c r="R21">
        <f>Sug0.2[[#This Row],[CIRCo27]]</f>
        <v>588803.14350000001</v>
      </c>
      <c r="S21">
        <f>Sug0.5[[#This Row],[CIRCo27]]</f>
        <v>391589.56050000002</v>
      </c>
      <c r="T21">
        <f>SUM(Reg[[#This Row],[HCCCo2]:[HCCCo27]])</f>
        <v>9005297.1732000001</v>
      </c>
      <c r="U21">
        <f>SUM(Sug0.2[[#This Row],[HCCCo2]:[HCCCo27]])</f>
        <v>8078271.8700000001</v>
      </c>
      <c r="V21">
        <f>SUM(Sug0.5[[#This Row],[HCCCo2]:[HCCCo27]])</f>
        <v>6375888.8571999995</v>
      </c>
      <c r="W21">
        <f>Reg[[#This Row],[HCCCo27]]</f>
        <v>659534.28720000002</v>
      </c>
      <c r="X21">
        <f>Sug0.2[[#This Row],[HCCCo27]]</f>
        <v>606771.5442</v>
      </c>
      <c r="Y21">
        <f>Sug0.5[[#This Row],[HCCCo27]]</f>
        <v>474864.68680000002</v>
      </c>
      <c r="Z21">
        <f>SUM(Reg[[#This Row],[CHDCo2]:[CHDCo27]])</f>
        <v>530700000</v>
      </c>
      <c r="AA21">
        <f>SUM(Sug0.2[[#This Row],[CHDCo2]:[CHDCo27]])</f>
        <v>522300000</v>
      </c>
      <c r="AB21">
        <f>SUM(Sug0.5[[#This Row],[CHDCo2]:[CHDCo27]])</f>
        <v>504100000</v>
      </c>
      <c r="AC21">
        <f>Reg[[#This Row],[CHDCo27]]</f>
        <v>25700000</v>
      </c>
      <c r="AD21">
        <f>Sug0.2[[#This Row],[CHDCo27]]</f>
        <v>25000000</v>
      </c>
      <c r="AE21">
        <f>Sug0.5[[#This Row],[CHDCo27]]</f>
        <v>23800000</v>
      </c>
      <c r="AF21">
        <f>SUM(Reg[[#This Row],[T2DCo2]:[T2DCo27]])</f>
        <v>177780000</v>
      </c>
      <c r="AG21">
        <f>SUM(Sug0.2[[#This Row],[T2DCo2]:[T2DCo27]])</f>
        <v>175260000</v>
      </c>
      <c r="AH21">
        <f>SUM(Sug0.5[[#This Row],[T2DCo2]:[T2DCo27]])</f>
        <v>170170000</v>
      </c>
      <c r="AI21">
        <f>Reg[[#This Row],[T2DCo27]]</f>
        <v>7890000</v>
      </c>
      <c r="AJ21">
        <f>Sug0.2[[#This Row],[T2DCo27]]</f>
        <v>7710000</v>
      </c>
      <c r="AK21">
        <f>Sug0.5[[#This Row],[T2DCo27]]</f>
        <v>7380000</v>
      </c>
      <c r="AL21">
        <f>SUM(Reg[[#This Row],[OveCo2]:[OveCo27]])</f>
        <v>52200000</v>
      </c>
      <c r="AM21">
        <f>SUM(Sug0.2[[#This Row],[OveCo2]:[OveCo27]])</f>
        <v>52020000</v>
      </c>
      <c r="AN21">
        <f>SUM(Sug0.5[[#This Row],[OveCo2]:[OveCo27]])</f>
        <v>51870000</v>
      </c>
      <c r="AO21">
        <f>Reg[[#This Row],[OveCo27]]</f>
        <v>1900000</v>
      </c>
      <c r="AP21">
        <f>Sug0.2[[#This Row],[OveCo27]]</f>
        <v>1900000</v>
      </c>
      <c r="AQ21">
        <f>Sug0.5[[#This Row],[OveCo27]]</f>
        <v>1930000</v>
      </c>
      <c r="AR21">
        <f>SUM(Reg[[#This Row],[ObeCo2]:[ObeCo27]])</f>
        <v>220360000</v>
      </c>
      <c r="AS21">
        <f>SUM(Sug0.2[[#This Row],[ObeCo2]:[ObeCo27]])</f>
        <v>210180000</v>
      </c>
      <c r="AT21">
        <f>SUM(Sug0.5[[#This Row],[ObeCo2]:[ObeCo27]])</f>
        <v>190140000</v>
      </c>
      <c r="AU21">
        <f>Reg[[#This Row],[ObeCo27]]</f>
        <v>8300000</v>
      </c>
      <c r="AV21">
        <f>Sug0.2[[#This Row],[ObeCo27]]</f>
        <v>7790000</v>
      </c>
      <c r="AW21">
        <f>Sug0.5[[#This Row],[ObeCo27]]</f>
        <v>6780000</v>
      </c>
    </row>
    <row r="22" spans="1:49" x14ac:dyDescent="0.25">
      <c r="A22">
        <v>18</v>
      </c>
      <c r="B22" s="10">
        <f>SUM(Reg[[#This Row],[STECo2]:[STECo27]])</f>
        <v>25044464.744600002</v>
      </c>
      <c r="C22" s="10">
        <f>SUM(Sug0.2[[#This Row],[STECo2]:[STECo27]])</f>
        <v>24764081.5405</v>
      </c>
      <c r="D22" s="10">
        <f>SUM(Sug0.5[[#This Row],[STECo2]:[STECo27]])</f>
        <v>24168451.717100002</v>
      </c>
      <c r="E22">
        <f>Reg[[#This Row],[STECo27]]</f>
        <v>923522.79500000004</v>
      </c>
      <c r="F22">
        <f>Sug0.2[[#This Row],[STECo27]]</f>
        <v>916751.33620000002</v>
      </c>
      <c r="G22">
        <f>Sug0.5[[#This Row],[STECo27]]</f>
        <v>906073.26670000004</v>
      </c>
      <c r="H22">
        <f>SUM(Reg[[#This Row],[NASCo2]:[NASCo27]])</f>
        <v>11305921.602800002</v>
      </c>
      <c r="I22">
        <f>SUM(Sug0.2[[#This Row],[NASCo2]:[NASCo27]])</f>
        <v>10782646.797700003</v>
      </c>
      <c r="J22">
        <f>SUM(Sug0.5[[#This Row],[NASCo2]:[NASCo27]])</f>
        <v>9646650.3377999999</v>
      </c>
      <c r="K22">
        <f>Reg[[#This Row],[NASCo27]]</f>
        <v>549662.54870000004</v>
      </c>
      <c r="L22">
        <f>Sug0.2[[#This Row],[NASCo27]]</f>
        <v>524372.64199999999</v>
      </c>
      <c r="M22">
        <f>Sug0.5[[#This Row],[NASCo27]]</f>
        <v>463934.0514</v>
      </c>
      <c r="N22">
        <f>SUM(Reg[[#This Row],[CIRCo2]:[CIRCo27]])</f>
        <v>14739301.6282</v>
      </c>
      <c r="O22">
        <f>SUM(Sug0.2[[#This Row],[CIRCo2]:[CIRCo27]])</f>
        <v>14034679.256699998</v>
      </c>
      <c r="P22">
        <f>SUM(Sug0.5[[#This Row],[CIRCo2]:[CIRCo27]])</f>
        <v>12150163.8004</v>
      </c>
      <c r="Q22">
        <f>Reg[[#This Row],[CIRCo27]]</f>
        <v>873482.34109999996</v>
      </c>
      <c r="R22">
        <f>Sug0.2[[#This Row],[CIRCo27]]</f>
        <v>812928.97250000003</v>
      </c>
      <c r="S22">
        <f>Sug0.5[[#This Row],[CIRCo27]]</f>
        <v>675170.05909999995</v>
      </c>
      <c r="T22">
        <f>SUM(Reg[[#This Row],[HCCCo2]:[HCCCo27]])</f>
        <v>5619840.5581999999</v>
      </c>
      <c r="U22">
        <f>SUM(Sug0.2[[#This Row],[HCCCo2]:[HCCCo27]])</f>
        <v>5240084.9191300003</v>
      </c>
      <c r="V22">
        <f>SUM(Sug0.5[[#This Row],[HCCCo2]:[HCCCo27]])</f>
        <v>4403134.7667800002</v>
      </c>
      <c r="W22">
        <f>Reg[[#This Row],[HCCCo27]]</f>
        <v>491100.98540000001</v>
      </c>
      <c r="X22">
        <f>Sug0.2[[#This Row],[HCCCo27]]</f>
        <v>491100.98540000001</v>
      </c>
      <c r="Y22">
        <f>Sug0.5[[#This Row],[HCCCo27]]</f>
        <v>353592.7095</v>
      </c>
      <c r="Z22">
        <f>SUM(Reg[[#This Row],[CHDCo2]:[CHDCo27]])</f>
        <v>152420000</v>
      </c>
      <c r="AA22">
        <f>SUM(Sug0.2[[#This Row],[CHDCo2]:[CHDCo27]])</f>
        <v>151330000</v>
      </c>
      <c r="AB22">
        <f>SUM(Sug0.5[[#This Row],[CHDCo2]:[CHDCo27]])</f>
        <v>149810000</v>
      </c>
      <c r="AC22">
        <f>Reg[[#This Row],[CHDCo27]]</f>
        <v>5690000</v>
      </c>
      <c r="AD22">
        <f>Sug0.2[[#This Row],[CHDCo27]]</f>
        <v>5630000</v>
      </c>
      <c r="AE22">
        <f>Sug0.5[[#This Row],[CHDCo27]]</f>
        <v>5580000</v>
      </c>
      <c r="AF22">
        <f>SUM(Reg[[#This Row],[T2DCo2]:[T2DCo27]])</f>
        <v>882100000</v>
      </c>
      <c r="AG22">
        <f>SUM(Sug0.2[[#This Row],[T2DCo2]:[T2DCo27]])</f>
        <v>878200000</v>
      </c>
      <c r="AH22">
        <f>SUM(Sug0.5[[#This Row],[T2DCo2]:[T2DCo27]])</f>
        <v>868400000</v>
      </c>
      <c r="AI22">
        <f>Reg[[#This Row],[T2DCo27]]</f>
        <v>38400000</v>
      </c>
      <c r="AJ22">
        <f>Sug0.2[[#This Row],[T2DCo27]]</f>
        <v>38200000</v>
      </c>
      <c r="AK22">
        <f>Sug0.5[[#This Row],[T2DCo27]]</f>
        <v>37700000</v>
      </c>
      <c r="AL22">
        <f>SUM(Reg[[#This Row],[OveCo2]:[OveCo27]])</f>
        <v>26567995.975299999</v>
      </c>
      <c r="AM22">
        <f>SUM(Sug0.2[[#This Row],[OveCo2]:[OveCo27]])</f>
        <v>26570264.493800003</v>
      </c>
      <c r="AN22">
        <f>SUM(Sug0.5[[#This Row],[OveCo2]:[OveCo27]])</f>
        <v>26588431.935699999</v>
      </c>
      <c r="AO22">
        <f>Reg[[#This Row],[OveCo27]]</f>
        <v>972983.3138</v>
      </c>
      <c r="AP22">
        <f>Sug0.2[[#This Row],[OveCo27]]</f>
        <v>973855.07579999999</v>
      </c>
      <c r="AQ22">
        <f>Sug0.5[[#This Row],[OveCo27]]</f>
        <v>977632.71140000003</v>
      </c>
      <c r="AR22">
        <f>SUM(Reg[[#This Row],[ObeCo2]:[ObeCo27]])</f>
        <v>174340000</v>
      </c>
      <c r="AS22">
        <f>SUM(Sug0.2[[#This Row],[ObeCo2]:[ObeCo27]])</f>
        <v>173940000</v>
      </c>
      <c r="AT22">
        <f>SUM(Sug0.5[[#This Row],[ObeCo2]:[ObeCo27]])</f>
        <v>173110000</v>
      </c>
      <c r="AU22">
        <f>Reg[[#This Row],[ObeCo27]]</f>
        <v>6240000</v>
      </c>
      <c r="AV22">
        <f>Sug0.2[[#This Row],[ObeCo27]]</f>
        <v>6220000</v>
      </c>
      <c r="AW22">
        <f>Sug0.5[[#This Row],[ObeCo27]]</f>
        <v>6180000</v>
      </c>
    </row>
    <row r="23" spans="1:49" x14ac:dyDescent="0.25">
      <c r="A23">
        <v>19</v>
      </c>
      <c r="B23" s="10">
        <f>SUM(Reg[[#This Row],[STECo2]:[STECo27]])</f>
        <v>14987004.905099999</v>
      </c>
      <c r="C23" s="10">
        <f>SUM(Sug0.2[[#This Row],[STECo2]:[STECo27]])</f>
        <v>14704432.2739</v>
      </c>
      <c r="D23" s="10">
        <f>SUM(Sug0.5[[#This Row],[STECo2]:[STECo27]])</f>
        <v>14116737.6261</v>
      </c>
      <c r="E23">
        <f>Reg[[#This Row],[STECo27]]</f>
        <v>562251.37459999998</v>
      </c>
      <c r="F23">
        <f>Sug0.2[[#This Row],[STECo27]]</f>
        <v>551760.70510000002</v>
      </c>
      <c r="G23">
        <f>Sug0.5[[#This Row],[STECo27]]</f>
        <v>534417.74849999999</v>
      </c>
      <c r="H23">
        <f>SUM(Reg[[#This Row],[NASCo2]:[NASCo27]])</f>
        <v>5366404.7504000012</v>
      </c>
      <c r="I23">
        <f>SUM(Sug0.2[[#This Row],[NASCo2]:[NASCo27]])</f>
        <v>4983029.1634</v>
      </c>
      <c r="J23">
        <f>SUM(Sug0.5[[#This Row],[NASCo2]:[NASCo27]])</f>
        <v>4215811.4265000001</v>
      </c>
      <c r="K23">
        <f>Reg[[#This Row],[NASCo27]]</f>
        <v>264273.25709999999</v>
      </c>
      <c r="L23">
        <f>Sug0.2[[#This Row],[NASCo27]]</f>
        <v>244411.0674</v>
      </c>
      <c r="M23">
        <f>Sug0.5[[#This Row],[NASCo27]]</f>
        <v>201199.4332</v>
      </c>
      <c r="N23">
        <f>SUM(Reg[[#This Row],[CIRCo2]:[CIRCo27]])</f>
        <v>11512427.538000001</v>
      </c>
      <c r="O23">
        <f>SUM(Sug0.2[[#This Row],[CIRCo2]:[CIRCo27]])</f>
        <v>10462481.466</v>
      </c>
      <c r="P23">
        <f>SUM(Sug0.5[[#This Row],[CIRCo2]:[CIRCo27]])</f>
        <v>7915909.8705000002</v>
      </c>
      <c r="Q23">
        <f>Reg[[#This Row],[CIRCo27]]</f>
        <v>618027.86820000003</v>
      </c>
      <c r="R23">
        <f>Sug0.2[[#This Row],[CIRCo27]]</f>
        <v>539607.41359999997</v>
      </c>
      <c r="S23">
        <f>Sug0.5[[#This Row],[CIRCo27]]</f>
        <v>382766.50449999998</v>
      </c>
      <c r="T23">
        <f>SUM(Reg[[#This Row],[HCCCo2]:[HCCCo27]])</f>
        <v>6509472.4113899991</v>
      </c>
      <c r="U23">
        <f>SUM(Sug0.2[[#This Row],[HCCCo2]:[HCCCo27]])</f>
        <v>5840227.0935899997</v>
      </c>
      <c r="V23">
        <f>SUM(Sug0.5[[#This Row],[HCCCo2]:[HCCCo27]])</f>
        <v>4494665.0614700001</v>
      </c>
      <c r="W23">
        <f>Reg[[#This Row],[HCCCo27]]</f>
        <v>537663.78760000004</v>
      </c>
      <c r="X23">
        <f>Sug0.2[[#This Row],[HCCCo27]]</f>
        <v>509365.69349999999</v>
      </c>
      <c r="Y23">
        <f>Sug0.5[[#This Row],[HCCCo27]]</f>
        <v>424471.41129999998</v>
      </c>
      <c r="Z23">
        <f>SUM(Reg[[#This Row],[CHDCo2]:[CHDCo27]])</f>
        <v>475800000</v>
      </c>
      <c r="AA23">
        <f>SUM(Sug0.2[[#This Row],[CHDCo2]:[CHDCo27]])</f>
        <v>471800000</v>
      </c>
      <c r="AB23">
        <f>SUM(Sug0.5[[#This Row],[CHDCo2]:[CHDCo27]])</f>
        <v>462500000</v>
      </c>
      <c r="AC23">
        <f>Reg[[#This Row],[CHDCo27]]</f>
        <v>21600000</v>
      </c>
      <c r="AD23">
        <f>Sug0.2[[#This Row],[CHDCo27]]</f>
        <v>21300000</v>
      </c>
      <c r="AE23">
        <f>Sug0.5[[#This Row],[CHDCo27]]</f>
        <v>20700000</v>
      </c>
      <c r="AF23">
        <f>SUM(Reg[[#This Row],[T2DCo2]:[T2DCo27]])</f>
        <v>289500000</v>
      </c>
      <c r="AG23">
        <f>SUM(Sug0.2[[#This Row],[T2DCo2]:[T2DCo27]])</f>
        <v>287800000</v>
      </c>
      <c r="AH23">
        <f>SUM(Sug0.5[[#This Row],[T2DCo2]:[T2DCo27]])</f>
        <v>284000000</v>
      </c>
      <c r="AI23">
        <f>Reg[[#This Row],[T2DCo27]]</f>
        <v>12600000</v>
      </c>
      <c r="AJ23">
        <f>Sug0.2[[#This Row],[T2DCo27]]</f>
        <v>12500000</v>
      </c>
      <c r="AK23">
        <f>Sug0.5[[#This Row],[T2DCo27]]</f>
        <v>12200000</v>
      </c>
      <c r="AL23">
        <f>SUM(Reg[[#This Row],[OveCo2]:[OveCo27]])</f>
        <v>67430000</v>
      </c>
      <c r="AM23">
        <f>SUM(Sug0.2[[#This Row],[OveCo2]:[OveCo27]])</f>
        <v>67250000</v>
      </c>
      <c r="AN23">
        <f>SUM(Sug0.5[[#This Row],[OveCo2]:[OveCo27]])</f>
        <v>67140000</v>
      </c>
      <c r="AO23">
        <f>Reg[[#This Row],[OveCo27]]</f>
        <v>2440000</v>
      </c>
      <c r="AP23">
        <f>Sug0.2[[#This Row],[OveCo27]]</f>
        <v>2450000</v>
      </c>
      <c r="AQ23">
        <f>Sug0.5[[#This Row],[OveCo27]]</f>
        <v>2470000</v>
      </c>
      <c r="AR23">
        <f>SUM(Reg[[#This Row],[ObeCo2]:[ObeCo27]])</f>
        <v>170480000</v>
      </c>
      <c r="AS23">
        <f>SUM(Sug0.2[[#This Row],[ObeCo2]:[ObeCo27]])</f>
        <v>167650000</v>
      </c>
      <c r="AT23">
        <f>SUM(Sug0.5[[#This Row],[ObeCo2]:[ObeCo27]])</f>
        <v>161350000</v>
      </c>
      <c r="AU23">
        <f>Reg[[#This Row],[ObeCo27]]</f>
        <v>6250000</v>
      </c>
      <c r="AV23">
        <f>Sug0.2[[#This Row],[ObeCo27]]</f>
        <v>6100000</v>
      </c>
      <c r="AW23">
        <f>Sug0.5[[#This Row],[ObeCo27]]</f>
        <v>5760000</v>
      </c>
    </row>
    <row r="24" spans="1:49" x14ac:dyDescent="0.25">
      <c r="A24">
        <v>20</v>
      </c>
      <c r="B24" s="10">
        <f>SUM(Reg[[#This Row],[STECo2]:[STECo27]])</f>
        <v>17729620.082200002</v>
      </c>
      <c r="C24" s="10">
        <f>SUM(Sug0.2[[#This Row],[STECo2]:[STECo27]])</f>
        <v>17542865.544999998</v>
      </c>
      <c r="D24" s="10">
        <f>SUM(Sug0.5[[#This Row],[STECo2]:[STECo27]])</f>
        <v>17191981.623100001</v>
      </c>
      <c r="E24">
        <f>Reg[[#This Row],[STECo27]]</f>
        <v>612598.88419999997</v>
      </c>
      <c r="F24">
        <f>Sug0.2[[#This Row],[STECo27]]</f>
        <v>612316.35270000005</v>
      </c>
      <c r="G24">
        <f>Sug0.5[[#This Row],[STECo27]]</f>
        <v>609279.13930000004</v>
      </c>
      <c r="H24">
        <f>SUM(Reg[[#This Row],[NASCo2]:[NASCo27]])</f>
        <v>22064330.3686</v>
      </c>
      <c r="I24">
        <f>SUM(Sug0.2[[#This Row],[NASCo2]:[NASCo27]])</f>
        <v>20394691.901500002</v>
      </c>
      <c r="J24">
        <f>SUM(Sug0.5[[#This Row],[NASCo2]:[NASCo27]])</f>
        <v>16801167.6063</v>
      </c>
      <c r="K24">
        <f>Reg[[#This Row],[NASCo27]]</f>
        <v>1050000</v>
      </c>
      <c r="L24">
        <f>Sug0.2[[#This Row],[NASCo27]]</f>
        <v>970743.55729999999</v>
      </c>
      <c r="M24">
        <f>Sug0.5[[#This Row],[NASCo27]]</f>
        <v>795584.82700000005</v>
      </c>
      <c r="N24">
        <f>SUM(Reg[[#This Row],[CIRCo2]:[CIRCo27]])</f>
        <v>8581489.6248000003</v>
      </c>
      <c r="O24">
        <f>SUM(Sug0.2[[#This Row],[CIRCo2]:[CIRCo27]])</f>
        <v>7490118.4888000004</v>
      </c>
      <c r="P24">
        <f>SUM(Sug0.5[[#This Row],[CIRCo2]:[CIRCo27]])</f>
        <v>5433052.3252999997</v>
      </c>
      <c r="Q24">
        <f>Reg[[#This Row],[CIRCo27]]</f>
        <v>513936.86459999997</v>
      </c>
      <c r="R24">
        <f>Sug0.2[[#This Row],[CIRCo27]]</f>
        <v>443608.66210000002</v>
      </c>
      <c r="S24">
        <f>Sug0.5[[#This Row],[CIRCo27]]</f>
        <v>307685.886</v>
      </c>
      <c r="T24">
        <f>SUM(Reg[[#This Row],[HCCCo2]:[HCCCo27]])</f>
        <v>18861676.344499998</v>
      </c>
      <c r="U24">
        <f>SUM(Sug0.2[[#This Row],[HCCCo2]:[HCCCo27]])</f>
        <v>16965111.698100001</v>
      </c>
      <c r="V24">
        <f>SUM(Sug0.5[[#This Row],[HCCCo2]:[HCCCo27]])</f>
        <v>12998802.9714</v>
      </c>
      <c r="W24">
        <f>Reg[[#This Row],[HCCCo27]]</f>
        <v>1660000</v>
      </c>
      <c r="X24">
        <f>Sug0.2[[#This Row],[HCCCo27]]</f>
        <v>1500000</v>
      </c>
      <c r="Y24">
        <f>Sug0.5[[#This Row],[HCCCo27]]</f>
        <v>1100000</v>
      </c>
      <c r="Z24">
        <f>SUM(Reg[[#This Row],[CHDCo2]:[CHDCo27]])</f>
        <v>489900000</v>
      </c>
      <c r="AA24">
        <f>SUM(Sug0.2[[#This Row],[CHDCo2]:[CHDCo27]])</f>
        <v>484100000</v>
      </c>
      <c r="AB24">
        <f>SUM(Sug0.5[[#This Row],[CHDCo2]:[CHDCo27]])</f>
        <v>476600000</v>
      </c>
      <c r="AC24">
        <f>Reg[[#This Row],[CHDCo27]]</f>
        <v>21000000</v>
      </c>
      <c r="AD24">
        <f>Sug0.2[[#This Row],[CHDCo27]]</f>
        <v>20800000</v>
      </c>
      <c r="AE24">
        <f>Sug0.5[[#This Row],[CHDCo27]]</f>
        <v>20300000</v>
      </c>
      <c r="AF24">
        <f>SUM(Reg[[#This Row],[T2DCo2]:[T2DCo27]])</f>
        <v>383800000</v>
      </c>
      <c r="AG24">
        <f>SUM(Sug0.2[[#This Row],[T2DCo2]:[T2DCo27]])</f>
        <v>378900000</v>
      </c>
      <c r="AH24">
        <f>SUM(Sug0.5[[#This Row],[T2DCo2]:[T2DCo27]])</f>
        <v>369800000</v>
      </c>
      <c r="AI24">
        <f>Reg[[#This Row],[T2DCo27]]</f>
        <v>16800000</v>
      </c>
      <c r="AJ24">
        <f>Sug0.2[[#This Row],[T2DCo27]]</f>
        <v>16500000</v>
      </c>
      <c r="AK24">
        <f>Sug0.5[[#This Row],[T2DCo27]]</f>
        <v>16000000</v>
      </c>
      <c r="AL24">
        <f>SUM(Reg[[#This Row],[OveCo2]:[OveCo27]])</f>
        <v>38930000</v>
      </c>
      <c r="AM24">
        <f>SUM(Sug0.2[[#This Row],[OveCo2]:[OveCo27]])</f>
        <v>39320000</v>
      </c>
      <c r="AN24">
        <f>SUM(Sug0.5[[#This Row],[OveCo2]:[OveCo27]])</f>
        <v>40390000</v>
      </c>
      <c r="AO24">
        <f>Reg[[#This Row],[OveCo27]]</f>
        <v>1370000</v>
      </c>
      <c r="AP24">
        <f>Sug0.2[[#This Row],[OveCo27]]</f>
        <v>1400000</v>
      </c>
      <c r="AQ24">
        <f>Sug0.5[[#This Row],[OveCo27]]</f>
        <v>1460000</v>
      </c>
      <c r="AR24">
        <f>SUM(Reg[[#This Row],[ObeCo2]:[ObeCo27]])</f>
        <v>100050000</v>
      </c>
      <c r="AS24">
        <f>SUM(Sug0.2[[#This Row],[ObeCo2]:[ObeCo27]])</f>
        <v>96490000</v>
      </c>
      <c r="AT24">
        <f>SUM(Sug0.5[[#This Row],[ObeCo2]:[ObeCo27]])</f>
        <v>88500000</v>
      </c>
      <c r="AU24">
        <f>Reg[[#This Row],[ObeCo27]]</f>
        <v>3770000</v>
      </c>
      <c r="AV24">
        <f>Sug0.2[[#This Row],[ObeCo27]]</f>
        <v>3610000</v>
      </c>
      <c r="AW24">
        <f>Sug0.5[[#This Row],[ObeCo27]]</f>
        <v>3270000</v>
      </c>
    </row>
    <row r="25" spans="1:49" x14ac:dyDescent="0.25">
      <c r="A25" s="3" t="s">
        <v>1</v>
      </c>
      <c r="B25" s="10">
        <f>SUM(Reg[[#This Row],[STECo2]:[STECo27]])</f>
        <v>30160000</v>
      </c>
      <c r="C25" s="10">
        <f>SUM(Sug0.2[[#This Row],[STECo2]:[STECo27]])</f>
        <v>29480000</v>
      </c>
      <c r="D25" s="10">
        <f>SUM(Sug0.5[[#This Row],[STECo2]:[STECo27]])</f>
        <v>27730000</v>
      </c>
      <c r="E25">
        <f>Reg[[#This Row],[STECo27]]</f>
        <v>1100000</v>
      </c>
      <c r="F25">
        <f>Sug0.2[[#This Row],[STECo27]]</f>
        <v>1080000</v>
      </c>
      <c r="G25">
        <f>Sug0.5[[#This Row],[STECo27]]</f>
        <v>1030000</v>
      </c>
      <c r="H25">
        <f>SUM(Reg[[#This Row],[NASCo2]:[NASCo27]])</f>
        <v>13632406.949700002</v>
      </c>
      <c r="I25">
        <f>SUM(Sug0.2[[#This Row],[NASCo2]:[NASCo27]])</f>
        <v>12390022.922499999</v>
      </c>
      <c r="J25">
        <f>SUM(Sug0.5[[#This Row],[NASCo2]:[NASCo27]])</f>
        <v>10117401.417800002</v>
      </c>
      <c r="K25">
        <f>Reg[[#This Row],[NASCo27]]</f>
        <v>651066.10649999999</v>
      </c>
      <c r="L25">
        <f>Sug0.2[[#This Row],[NASCo27]]</f>
        <v>591264.47900000005</v>
      </c>
      <c r="M25">
        <f>Sug0.5[[#This Row],[NASCo27]]</f>
        <v>469153.41369999998</v>
      </c>
      <c r="N25">
        <f>SUM(Reg[[#This Row],[CIRCo2]:[CIRCo27]])</f>
        <v>9286035.3599999994</v>
      </c>
      <c r="O25">
        <f>SUM(Sug0.2[[#This Row],[CIRCo2]:[CIRCo27]])</f>
        <v>8277747.9821999995</v>
      </c>
      <c r="P25">
        <f>SUM(Sug0.5[[#This Row],[CIRCo2]:[CIRCo27]])</f>
        <v>5812902.7343999995</v>
      </c>
      <c r="Q25">
        <f>Reg[[#This Row],[CIRCo27]]</f>
        <v>540105.53419999999</v>
      </c>
      <c r="R25">
        <f>Sug0.2[[#This Row],[CIRCo27]]</f>
        <v>468747.62760000001</v>
      </c>
      <c r="S25">
        <f>Sug0.5[[#This Row],[CIRCo27]]</f>
        <v>313728.72710000002</v>
      </c>
      <c r="T25">
        <f>SUM(Reg[[#This Row],[HCCCo2]:[HCCCo27]])</f>
        <v>7504563.0450699991</v>
      </c>
      <c r="U25">
        <f>SUM(Sug0.2[[#This Row],[HCCCo2]:[HCCCo27]])</f>
        <v>6363176.1052699983</v>
      </c>
      <c r="V25">
        <f>SUM(Sug0.5[[#This Row],[HCCCo2]:[HCCCo27]])</f>
        <v>4703727.0630699992</v>
      </c>
      <c r="W25">
        <f>Reg[[#This Row],[HCCCo27]]</f>
        <v>376053.86180000001</v>
      </c>
      <c r="X25">
        <f>Sug0.2[[#This Row],[HCCCo27]]</f>
        <v>329047.12910000002</v>
      </c>
      <c r="Y25">
        <f>Sug0.5[[#This Row],[HCCCo27]]</f>
        <v>141020.19820000001</v>
      </c>
      <c r="Z25">
        <f>SUM(Reg[[#This Row],[CHDCo2]:[CHDCo27]])</f>
        <v>379100000</v>
      </c>
      <c r="AA25">
        <f>SUM(Sug0.2[[#This Row],[CHDCo2]:[CHDCo27]])</f>
        <v>373000000</v>
      </c>
      <c r="AB25">
        <f>SUM(Sug0.5[[#This Row],[CHDCo2]:[CHDCo27]])</f>
        <v>363000000</v>
      </c>
      <c r="AC25">
        <f>Reg[[#This Row],[CHDCo27]]</f>
        <v>13800000</v>
      </c>
      <c r="AD25">
        <f>Sug0.2[[#This Row],[CHDCo27]]</f>
        <v>13500000</v>
      </c>
      <c r="AE25">
        <f>Sug0.5[[#This Row],[CHDCo27]]</f>
        <v>13000000</v>
      </c>
      <c r="AF25">
        <f>SUM(Reg[[#This Row],[T2DCo2]:[T2DCo27]])</f>
        <v>402100000</v>
      </c>
      <c r="AG25">
        <f>SUM(Sug0.2[[#This Row],[T2DCo2]:[T2DCo27]])</f>
        <v>396000000</v>
      </c>
      <c r="AH25">
        <f>SUM(Sug0.5[[#This Row],[T2DCo2]:[T2DCo27]])</f>
        <v>384400000</v>
      </c>
      <c r="AI25">
        <f>Reg[[#This Row],[T2DCo27]]</f>
        <v>16700000</v>
      </c>
      <c r="AJ25">
        <f>Sug0.2[[#This Row],[T2DCo27]]</f>
        <v>16300000</v>
      </c>
      <c r="AK25">
        <f>Sug0.5[[#This Row],[T2DCo27]]</f>
        <v>15600000</v>
      </c>
      <c r="AL25">
        <f>SUM(Reg[[#This Row],[OveCo2]:[OveCo27]])</f>
        <v>48790000</v>
      </c>
      <c r="AM25">
        <f>SUM(Sug0.2[[#This Row],[OveCo2]:[OveCo27]])</f>
        <v>48920000</v>
      </c>
      <c r="AN25">
        <f>SUM(Sug0.5[[#This Row],[OveCo2]:[OveCo27]])</f>
        <v>48930000</v>
      </c>
      <c r="AO25">
        <f>Reg[[#This Row],[OveCo27]]</f>
        <v>1700000</v>
      </c>
      <c r="AP25">
        <f>Sug0.2[[#This Row],[OveCo27]]</f>
        <v>1720000</v>
      </c>
      <c r="AQ25">
        <f>Sug0.5[[#This Row],[OveCo27]]</f>
        <v>1770000</v>
      </c>
      <c r="AR25">
        <f>SUM(Reg[[#This Row],[ObeCo2]:[ObeCo27]])</f>
        <v>176650000</v>
      </c>
      <c r="AS25">
        <f>SUM(Sug0.2[[#This Row],[ObeCo2]:[ObeCo27]])</f>
        <v>168300000</v>
      </c>
      <c r="AT25">
        <f>SUM(Sug0.5[[#This Row],[ObeCo2]:[ObeCo27]])</f>
        <v>150990000</v>
      </c>
      <c r="AU25">
        <f>Reg[[#This Row],[ObeCo27]]</f>
        <v>6250000</v>
      </c>
      <c r="AV25">
        <f>Sug0.2[[#This Row],[ObeCo27]]</f>
        <v>5880000</v>
      </c>
      <c r="AW25">
        <f>Sug0.5[[#This Row],[ObeCo27]]</f>
        <v>5090000</v>
      </c>
    </row>
    <row r="26" spans="1:49" x14ac:dyDescent="0.25">
      <c r="B26" s="10">
        <f>SUM(Reg[[#This Row],[STECo2]:[STECo27]])</f>
        <v>34010000</v>
      </c>
      <c r="C26" s="10">
        <f>SUM(Sug0.2[[#This Row],[STECo2]:[STECo27]])</f>
        <v>33760000</v>
      </c>
      <c r="D26" s="10">
        <f>SUM(Sug0.5[[#This Row],[STECo2]:[STECo27]])</f>
        <v>33160000</v>
      </c>
      <c r="E26">
        <f>Reg[[#This Row],[STECo27]]</f>
        <v>1170000</v>
      </c>
      <c r="F26">
        <f>Sug0.2[[#This Row],[STECo27]]</f>
        <v>1160000</v>
      </c>
      <c r="G26">
        <f>Sug0.5[[#This Row],[STECo27]]</f>
        <v>1140000</v>
      </c>
      <c r="H26">
        <f>SUM(Reg[[#This Row],[NASCo2]:[NASCo27]])</f>
        <v>10576800.2421</v>
      </c>
      <c r="I26">
        <f>SUM(Sug0.2[[#This Row],[NASCo2]:[NASCo27]])</f>
        <v>9996482.0140999984</v>
      </c>
      <c r="J26">
        <f>SUM(Sug0.5[[#This Row],[NASCo2]:[NASCo27]])</f>
        <v>8614857.1218000017</v>
      </c>
      <c r="K26">
        <f>Reg[[#This Row],[NASCo27]]</f>
        <v>481675.8639</v>
      </c>
      <c r="L26">
        <f>Sug0.2[[#This Row],[NASCo27]]</f>
        <v>453814.60190000001</v>
      </c>
      <c r="M26">
        <f>Sug0.5[[#This Row],[NASCo27]]</f>
        <v>384744.58970000001</v>
      </c>
      <c r="N26">
        <f>SUM(Reg[[#This Row],[CIRCo2]:[CIRCo27]])</f>
        <v>18464982.898999996</v>
      </c>
      <c r="O26">
        <f>SUM(Sug0.2[[#This Row],[CIRCo2]:[CIRCo27]])</f>
        <v>16991528.3783</v>
      </c>
      <c r="P26">
        <f>SUM(Sug0.5[[#This Row],[CIRCo2]:[CIRCo27]])</f>
        <v>13462618.378900001</v>
      </c>
      <c r="Q26">
        <f>Reg[[#This Row],[CIRCo27]]</f>
        <v>997213.08089999994</v>
      </c>
      <c r="R26">
        <f>Sug0.2[[#This Row],[CIRCo27]]</f>
        <v>900097.31770000001</v>
      </c>
      <c r="S26">
        <f>Sug0.5[[#This Row],[CIRCo27]]</f>
        <v>665598.27969999996</v>
      </c>
      <c r="T26">
        <f>SUM(Reg[[#This Row],[HCCCo2]:[HCCCo27]])</f>
        <v>4611424.9470399991</v>
      </c>
      <c r="U26">
        <f>SUM(Sug0.2[[#This Row],[HCCCo2]:[HCCCo27]])</f>
        <v>4228163.2339600008</v>
      </c>
      <c r="V26">
        <f>SUM(Sug0.5[[#This Row],[HCCCo2]:[HCCCo27]])</f>
        <v>3465262.3695499995</v>
      </c>
      <c r="W26">
        <f>Reg[[#This Row],[HCCCo27]]</f>
        <v>348751.02860000002</v>
      </c>
      <c r="X26">
        <f>Sug0.2[[#This Row],[HCCCo27]]</f>
        <v>290625.85720000003</v>
      </c>
      <c r="Y26">
        <f>Sug0.5[[#This Row],[HCCCo27]]</f>
        <v>232500.6857</v>
      </c>
      <c r="Z26">
        <f>SUM(Reg[[#This Row],[CHDCo2]:[CHDCo27]])</f>
        <v>234800000</v>
      </c>
      <c r="AA26">
        <f>SUM(Sug0.2[[#This Row],[CHDCo2]:[CHDCo27]])</f>
        <v>233940000</v>
      </c>
      <c r="AB26">
        <f>SUM(Sug0.5[[#This Row],[CHDCo2]:[CHDCo27]])</f>
        <v>231430000</v>
      </c>
      <c r="AC26">
        <f>Reg[[#This Row],[CHDCo27]]</f>
        <v>7470000</v>
      </c>
      <c r="AD26">
        <f>Sug0.2[[#This Row],[CHDCo27]]</f>
        <v>7430000</v>
      </c>
      <c r="AE26">
        <f>Sug0.5[[#This Row],[CHDCo27]]</f>
        <v>7220000</v>
      </c>
      <c r="AF26">
        <f>SUM(Reg[[#This Row],[T2DCo2]:[T2DCo27]])</f>
        <v>228640000</v>
      </c>
      <c r="AG26">
        <f>SUM(Sug0.2[[#This Row],[T2DCo2]:[T2DCo27]])</f>
        <v>226910000</v>
      </c>
      <c r="AH26">
        <f>SUM(Sug0.5[[#This Row],[T2DCo2]:[T2DCo27]])</f>
        <v>222520000</v>
      </c>
      <c r="AI26">
        <f>Reg[[#This Row],[T2DCo27]]</f>
        <v>8760000</v>
      </c>
      <c r="AJ26">
        <f>Sug0.2[[#This Row],[T2DCo27]]</f>
        <v>8630000</v>
      </c>
      <c r="AK26">
        <f>Sug0.5[[#This Row],[T2DCo27]]</f>
        <v>8330000</v>
      </c>
      <c r="AL26">
        <f>SUM(Reg[[#This Row],[OveCo2]:[OveCo27]])</f>
        <v>30460000</v>
      </c>
      <c r="AM26">
        <f>SUM(Sug0.2[[#This Row],[OveCo2]:[OveCo27]])</f>
        <v>30280000</v>
      </c>
      <c r="AN26">
        <f>SUM(Sug0.5[[#This Row],[OveCo2]:[OveCo27]])</f>
        <v>29600000</v>
      </c>
      <c r="AO26">
        <f>Reg[[#This Row],[OveCo27]]</f>
        <v>1070000</v>
      </c>
      <c r="AP26">
        <f>Sug0.2[[#This Row],[OveCo27]]</f>
        <v>1070000</v>
      </c>
      <c r="AQ26">
        <f>Sug0.5[[#This Row],[OveCo27]]</f>
        <v>1060000</v>
      </c>
      <c r="AR26">
        <f>SUM(Reg[[#This Row],[ObeCo2]:[ObeCo27]])</f>
        <v>103740000</v>
      </c>
      <c r="AS26">
        <f>SUM(Sug0.2[[#This Row],[ObeCo2]:[ObeCo27]])</f>
        <v>100540000</v>
      </c>
      <c r="AT26">
        <f>SUM(Sug0.5[[#This Row],[ObeCo2]:[ObeCo27]])</f>
        <v>94220000</v>
      </c>
      <c r="AU26">
        <f>Reg[[#This Row],[ObeCo27]]</f>
        <v>3580000</v>
      </c>
      <c r="AV26">
        <f>Sug0.2[[#This Row],[ObeCo27]]</f>
        <v>3420000</v>
      </c>
      <c r="AW26">
        <f>Sug0.5[[#This Row],[ObeCo27]]</f>
        <v>3100000</v>
      </c>
    </row>
    <row r="27" spans="1:49" x14ac:dyDescent="0.25">
      <c r="B27" s="10">
        <f>SUM(Reg[[#This Row],[STECo2]:[STECo27]])</f>
        <v>30650000</v>
      </c>
      <c r="C27" s="10">
        <f>SUM(Sug0.2[[#This Row],[STECo2]:[STECo27]])</f>
        <v>30100000</v>
      </c>
      <c r="D27" s="10">
        <f>SUM(Sug0.5[[#This Row],[STECo2]:[STECo27]])</f>
        <v>28830000</v>
      </c>
      <c r="E27">
        <f>Reg[[#This Row],[STECo27]]</f>
        <v>1160000</v>
      </c>
      <c r="F27">
        <f>Sug0.2[[#This Row],[STECo27]]</f>
        <v>1150000</v>
      </c>
      <c r="G27">
        <f>Sug0.5[[#This Row],[STECo27]]</f>
        <v>1110000</v>
      </c>
      <c r="H27">
        <f>SUM(Reg[[#This Row],[NASCo2]:[NASCo27]])</f>
        <v>7506354.1795999995</v>
      </c>
      <c r="I27">
        <f>SUM(Sug0.2[[#This Row],[NASCo2]:[NASCo27]])</f>
        <v>7037647.2224999992</v>
      </c>
      <c r="J27">
        <f>SUM(Sug0.5[[#This Row],[NASCo2]:[NASCo27]])</f>
        <v>6029103.1156000001</v>
      </c>
      <c r="K27">
        <f>Reg[[#This Row],[NASCo27]]</f>
        <v>362971.28249999997</v>
      </c>
      <c r="L27">
        <f>Sug0.2[[#This Row],[NASCo27]]</f>
        <v>337324.7464</v>
      </c>
      <c r="M27">
        <f>Sug0.5[[#This Row],[NASCo27]]</f>
        <v>282559.87219999998</v>
      </c>
      <c r="N27">
        <f>SUM(Reg[[#This Row],[CIRCo2]:[CIRCo27]])</f>
        <v>6194779.9217000008</v>
      </c>
      <c r="O27">
        <f>SUM(Sug0.2[[#This Row],[CIRCo2]:[CIRCo27]])</f>
        <v>5645218.7629999993</v>
      </c>
      <c r="P27">
        <f>SUM(Sug0.5[[#This Row],[CIRCo2]:[CIRCo27]])</f>
        <v>4609474.2589000007</v>
      </c>
      <c r="Q27">
        <f>Reg[[#This Row],[CIRCo27]]</f>
        <v>356249.05650000001</v>
      </c>
      <c r="R27">
        <f>Sug0.2[[#This Row],[CIRCo27]]</f>
        <v>312895.99670000002</v>
      </c>
      <c r="S27">
        <f>Sug0.5[[#This Row],[CIRCo27]]</f>
        <v>238441.82879999999</v>
      </c>
      <c r="T27">
        <f>SUM(Reg[[#This Row],[HCCCo2]:[HCCCo27]])</f>
        <v>4518945.7281900002</v>
      </c>
      <c r="U27">
        <f>SUM(Sug0.2[[#This Row],[HCCCo2]:[HCCCo27]])</f>
        <v>4215788.7674200004</v>
      </c>
      <c r="V27">
        <f>SUM(Sug0.5[[#This Row],[HCCCo2]:[HCCCo27]])</f>
        <v>3427093.5483800001</v>
      </c>
      <c r="W27">
        <f>Reg[[#This Row],[HCCCo27]]</f>
        <v>271253.50380000001</v>
      </c>
      <c r="X27">
        <f>Sug0.2[[#This Row],[HCCCo27]]</f>
        <v>256183.86470000001</v>
      </c>
      <c r="Y27">
        <f>Sug0.5[[#This Row],[HCCCo27]]</f>
        <v>180835.6692</v>
      </c>
      <c r="Z27">
        <f>SUM(Reg[[#This Row],[CHDCo2]:[CHDCo27]])</f>
        <v>239950000</v>
      </c>
      <c r="AA27">
        <f>SUM(Sug0.2[[#This Row],[CHDCo2]:[CHDCo27]])</f>
        <v>236220000</v>
      </c>
      <c r="AB27">
        <f>SUM(Sug0.5[[#This Row],[CHDCo2]:[CHDCo27]])</f>
        <v>229080000</v>
      </c>
      <c r="AC27">
        <f>Reg[[#This Row],[CHDCo27]]</f>
        <v>8940000</v>
      </c>
      <c r="AD27">
        <f>Sug0.2[[#This Row],[CHDCo27]]</f>
        <v>8700000</v>
      </c>
      <c r="AE27">
        <f>Sug0.5[[#This Row],[CHDCo27]]</f>
        <v>8220000</v>
      </c>
      <c r="AF27">
        <f>SUM(Reg[[#This Row],[T2DCo2]:[T2DCo27]])</f>
        <v>670500000</v>
      </c>
      <c r="AG27">
        <f>SUM(Sug0.2[[#This Row],[T2DCo2]:[T2DCo27]])</f>
        <v>654800000</v>
      </c>
      <c r="AH27">
        <f>SUM(Sug0.5[[#This Row],[T2DCo2]:[T2DCo27]])</f>
        <v>626900000</v>
      </c>
      <c r="AI27">
        <f>Reg[[#This Row],[T2DCo27]]</f>
        <v>30100000</v>
      </c>
      <c r="AJ27">
        <f>Sug0.2[[#This Row],[T2DCo27]]</f>
        <v>29100000</v>
      </c>
      <c r="AK27">
        <f>Sug0.5[[#This Row],[T2DCo27]]</f>
        <v>27300000</v>
      </c>
      <c r="AL27">
        <f>SUM(Reg[[#This Row],[OveCo2]:[OveCo27]])</f>
        <v>86430000</v>
      </c>
      <c r="AM27">
        <f>SUM(Sug0.2[[#This Row],[OveCo2]:[OveCo27]])</f>
        <v>90300000</v>
      </c>
      <c r="AN27">
        <f>SUM(Sug0.5[[#This Row],[OveCo2]:[OveCo27]])</f>
        <v>97730000</v>
      </c>
      <c r="AO27">
        <f>Reg[[#This Row],[OveCo27]]</f>
        <v>2880000</v>
      </c>
      <c r="AP27">
        <f>Sug0.2[[#This Row],[OveCo27]]</f>
        <v>3050000</v>
      </c>
      <c r="AQ27">
        <f>Sug0.5[[#This Row],[OveCo27]]</f>
        <v>3460000</v>
      </c>
      <c r="AR27">
        <f>SUM(Reg[[#This Row],[ObeCo2]:[ObeCo27]])</f>
        <v>93180000</v>
      </c>
      <c r="AS27">
        <f>SUM(Sug0.2[[#This Row],[ObeCo2]:[ObeCo27]])</f>
        <v>86760000</v>
      </c>
      <c r="AT27">
        <f>SUM(Sug0.5[[#This Row],[ObeCo2]:[ObeCo27]])</f>
        <v>72740000</v>
      </c>
      <c r="AU27">
        <f>Reg[[#This Row],[ObeCo27]]</f>
        <v>3400000</v>
      </c>
      <c r="AV27">
        <f>Sug0.2[[#This Row],[ObeCo27]]</f>
        <v>3150000</v>
      </c>
      <c r="AW27">
        <f>Sug0.5[[#This Row],[ObeCo27]]</f>
        <v>2570000</v>
      </c>
    </row>
    <row r="28" spans="1:49" x14ac:dyDescent="0.25">
      <c r="B28" s="10">
        <f>SUM(Reg[[#This Row],[STECo2]:[STECo27]])</f>
        <v>28130000</v>
      </c>
      <c r="C28" s="10">
        <f>SUM(Sug0.2[[#This Row],[STECo2]:[STECo27]])</f>
        <v>27740000</v>
      </c>
      <c r="D28" s="10">
        <f>SUM(Sug0.5[[#This Row],[STECo2]:[STECo27]])</f>
        <v>26947015.308200002</v>
      </c>
      <c r="E28">
        <f>Reg[[#This Row],[STECo27]]</f>
        <v>1050000</v>
      </c>
      <c r="F28">
        <f>Sug0.2[[#This Row],[STECo27]]</f>
        <v>1030000</v>
      </c>
      <c r="G28">
        <f>Sug0.5[[#This Row],[STECo27]]</f>
        <v>997015.30819999997</v>
      </c>
      <c r="H28">
        <f>SUM(Reg[[#This Row],[NASCo2]:[NASCo27]])</f>
        <v>7246117.9077000003</v>
      </c>
      <c r="I28">
        <f>SUM(Sug0.2[[#This Row],[NASCo2]:[NASCo27]])</f>
        <v>6968792.3191</v>
      </c>
      <c r="J28">
        <f>SUM(Sug0.5[[#This Row],[NASCo2]:[NASCo27]])</f>
        <v>6364874.8550999993</v>
      </c>
      <c r="K28">
        <f>Reg[[#This Row],[NASCo27]]</f>
        <v>326218.45630000002</v>
      </c>
      <c r="L28">
        <f>Sug0.2[[#This Row],[NASCo27]]</f>
        <v>312718.48619999998</v>
      </c>
      <c r="M28">
        <f>Sug0.5[[#This Row],[NASCo27]]</f>
        <v>280355.5441</v>
      </c>
      <c r="N28">
        <f>SUM(Reg[[#This Row],[CIRCo2]:[CIRCo27]])</f>
        <v>7460724.4896999989</v>
      </c>
      <c r="O28">
        <f>SUM(Sug0.2[[#This Row],[CIRCo2]:[CIRCo27]])</f>
        <v>7124606.9542999994</v>
      </c>
      <c r="P28">
        <f>SUM(Sug0.5[[#This Row],[CIRCo2]:[CIRCo27]])</f>
        <v>5988974.8297999995</v>
      </c>
      <c r="Q28">
        <f>Reg[[#This Row],[CIRCo27]]</f>
        <v>370014.37270000001</v>
      </c>
      <c r="R28">
        <f>Sug0.2[[#This Row],[CIRCo27]]</f>
        <v>339626.71889999998</v>
      </c>
      <c r="S28">
        <f>Sug0.5[[#This Row],[CIRCo27]]</f>
        <v>271701.3751</v>
      </c>
      <c r="T28">
        <f>SUM(Reg[[#This Row],[HCCCo2]:[HCCCo27]])</f>
        <v>4114119.3222099994</v>
      </c>
      <c r="U28">
        <f>SUM(Sug0.2[[#This Row],[HCCCo2]:[HCCCo27]])</f>
        <v>4082093.0134099997</v>
      </c>
      <c r="V28">
        <f>SUM(Sug0.5[[#This Row],[HCCCo2]:[HCCCo27]])</f>
        <v>3346187.6269299993</v>
      </c>
      <c r="W28">
        <f>Reg[[#This Row],[HCCCo27]]</f>
        <v>74221.871339999998</v>
      </c>
      <c r="X28">
        <f>Sug0.2[[#This Row],[HCCCo27]]</f>
        <v>74221.871339999998</v>
      </c>
      <c r="Y28">
        <f>Sug0.5[[#This Row],[HCCCo27]]</f>
        <v>49481.247560000003</v>
      </c>
      <c r="Z28">
        <f>SUM(Reg[[#This Row],[CHDCo2]:[CHDCo27]])</f>
        <v>138100000</v>
      </c>
      <c r="AA28">
        <f>SUM(Sug0.2[[#This Row],[CHDCo2]:[CHDCo27]])</f>
        <v>137630000</v>
      </c>
      <c r="AB28">
        <f>SUM(Sug0.5[[#This Row],[CHDCo2]:[CHDCo27]])</f>
        <v>137410000</v>
      </c>
      <c r="AC28">
        <f>Reg[[#This Row],[CHDCo27]]</f>
        <v>5140000</v>
      </c>
      <c r="AD28">
        <f>Sug0.2[[#This Row],[CHDCo27]]</f>
        <v>5110000</v>
      </c>
      <c r="AE28">
        <f>Sug0.5[[#This Row],[CHDCo27]]</f>
        <v>5090000</v>
      </c>
      <c r="AF28">
        <f>SUM(Reg[[#This Row],[T2DCo2]:[T2DCo27]])</f>
        <v>873800000</v>
      </c>
      <c r="AG28">
        <f>SUM(Sug0.2[[#This Row],[T2DCo2]:[T2DCo27]])</f>
        <v>869300000</v>
      </c>
      <c r="AH28">
        <f>SUM(Sug0.5[[#This Row],[T2DCo2]:[T2DCo27]])</f>
        <v>855600000</v>
      </c>
      <c r="AI28">
        <f>Reg[[#This Row],[T2DCo27]]</f>
        <v>38300000</v>
      </c>
      <c r="AJ28">
        <f>Sug0.2[[#This Row],[T2DCo27]]</f>
        <v>38000000</v>
      </c>
      <c r="AK28">
        <f>Sug0.5[[#This Row],[T2DCo27]]</f>
        <v>37200000</v>
      </c>
      <c r="AL28">
        <f>SUM(Reg[[#This Row],[OveCo2]:[OveCo27]])</f>
        <v>24978951.512499999</v>
      </c>
      <c r="AM28">
        <f>SUM(Sug0.2[[#This Row],[OveCo2]:[OveCo27]])</f>
        <v>24904627.5262</v>
      </c>
      <c r="AN28">
        <f>SUM(Sug0.5[[#This Row],[OveCo2]:[OveCo27]])</f>
        <v>24864858.206799999</v>
      </c>
      <c r="AO28">
        <f>Reg[[#This Row],[OveCo27]]</f>
        <v>900257.01630000002</v>
      </c>
      <c r="AP28">
        <f>Sug0.2[[#This Row],[OveCo27]]</f>
        <v>900257.01630000002</v>
      </c>
      <c r="AQ28">
        <f>Sug0.5[[#This Row],[OveCo27]]</f>
        <v>902948.98670000001</v>
      </c>
      <c r="AR28">
        <f>SUM(Reg[[#This Row],[ObeCo2]:[ObeCo27]])</f>
        <v>140650000</v>
      </c>
      <c r="AS28">
        <f>SUM(Sug0.2[[#This Row],[ObeCo2]:[ObeCo27]])</f>
        <v>138600000</v>
      </c>
      <c r="AT28">
        <f>SUM(Sug0.5[[#This Row],[ObeCo2]:[ObeCo27]])</f>
        <v>134260000</v>
      </c>
      <c r="AU28">
        <f>Reg[[#This Row],[ObeCo27]]</f>
        <v>5090000</v>
      </c>
      <c r="AV28">
        <f>Sug0.2[[#This Row],[ObeCo27]]</f>
        <v>4980000</v>
      </c>
      <c r="AW28">
        <f>Sug0.5[[#This Row],[ObeCo27]]</f>
        <v>4770000</v>
      </c>
    </row>
    <row r="29" spans="1:49" x14ac:dyDescent="0.25">
      <c r="B29" s="10">
        <f>SUM(Reg[[#This Row],[STECo2]:[STECo27]])</f>
        <v>17107258.795000002</v>
      </c>
      <c r="C29" s="10">
        <f>SUM(Sug0.2[[#This Row],[STECo2]:[STECo27]])</f>
        <v>16759784.694400001</v>
      </c>
      <c r="D29" s="10">
        <f>SUM(Sug0.5[[#This Row],[STECo2]:[STECo27]])</f>
        <v>15944520.056499999</v>
      </c>
      <c r="E29">
        <f>Reg[[#This Row],[STECo27]]</f>
        <v>669127.62419999996</v>
      </c>
      <c r="F29">
        <f>Sug0.2[[#This Row],[STECo27]]</f>
        <v>651897.18469999998</v>
      </c>
      <c r="G29">
        <f>Sug0.5[[#This Row],[STECo27]]</f>
        <v>616703.09530000004</v>
      </c>
      <c r="H29">
        <f>SUM(Reg[[#This Row],[NASCo2]:[NASCo27]])</f>
        <v>8470512.2156000007</v>
      </c>
      <c r="I29">
        <f>SUM(Sug0.2[[#This Row],[NASCo2]:[NASCo27]])</f>
        <v>7992312.7712000003</v>
      </c>
      <c r="J29">
        <f>SUM(Sug0.5[[#This Row],[NASCo2]:[NASCo27]])</f>
        <v>6903359.1806000005</v>
      </c>
      <c r="K29">
        <f>Reg[[#This Row],[NASCo27]]</f>
        <v>390825.36739999999</v>
      </c>
      <c r="L29">
        <f>Sug0.2[[#This Row],[NASCo27]]</f>
        <v>366935.86609999998</v>
      </c>
      <c r="M29">
        <f>Sug0.5[[#This Row],[NASCo27]]</f>
        <v>307126.17930000002</v>
      </c>
      <c r="N29">
        <f>SUM(Reg[[#This Row],[CIRCo2]:[CIRCo27]])</f>
        <v>6056022.1186000016</v>
      </c>
      <c r="O29">
        <f>SUM(Sug0.2[[#This Row],[CIRCo2]:[CIRCo27]])</f>
        <v>5590744.2974999994</v>
      </c>
      <c r="P29">
        <f>SUM(Sug0.5[[#This Row],[CIRCo2]:[CIRCo27]])</f>
        <v>4660273.5275000008</v>
      </c>
      <c r="Q29">
        <f>Reg[[#This Row],[CIRCo27]]</f>
        <v>265955.31559999997</v>
      </c>
      <c r="R29">
        <f>Sug0.2[[#This Row],[CIRCo27]]</f>
        <v>231265.49179999999</v>
      </c>
      <c r="S29">
        <f>Sug0.5[[#This Row],[CIRCo27]]</f>
        <v>180056.70430000001</v>
      </c>
      <c r="T29">
        <f>SUM(Reg[[#This Row],[HCCCo2]:[HCCCo27]])</f>
        <v>6339732.3527000006</v>
      </c>
      <c r="U29">
        <f>SUM(Sug0.2[[#This Row],[HCCCo2]:[HCCCo27]])</f>
        <v>6121573.4076000005</v>
      </c>
      <c r="V29">
        <f>SUM(Sug0.5[[#This Row],[HCCCo2]:[HCCCo27]])</f>
        <v>4849888.2747299988</v>
      </c>
      <c r="W29">
        <f>Reg[[#This Row],[HCCCo27]]</f>
        <v>471951.40720000002</v>
      </c>
      <c r="X29">
        <f>Sug0.2[[#This Row],[HCCCo27]]</f>
        <v>399343.49839999998</v>
      </c>
      <c r="Y29">
        <f>Sug0.5[[#This Row],[HCCCo27]]</f>
        <v>326735.58960000001</v>
      </c>
      <c r="Z29">
        <f>SUM(Reg[[#This Row],[CHDCo2]:[CHDCo27]])</f>
        <v>511600000</v>
      </c>
      <c r="AA29">
        <f>SUM(Sug0.2[[#This Row],[CHDCo2]:[CHDCo27]])</f>
        <v>506500000</v>
      </c>
      <c r="AB29">
        <f>SUM(Sug0.5[[#This Row],[CHDCo2]:[CHDCo27]])</f>
        <v>494900000</v>
      </c>
      <c r="AC29">
        <f>Reg[[#This Row],[CHDCo27]]</f>
        <v>22700000</v>
      </c>
      <c r="AD29">
        <f>Sug0.2[[#This Row],[CHDCo27]]</f>
        <v>22400000</v>
      </c>
      <c r="AE29">
        <f>Sug0.5[[#This Row],[CHDCo27]]</f>
        <v>21600000</v>
      </c>
      <c r="AF29">
        <f>SUM(Reg[[#This Row],[T2DCo2]:[T2DCo27]])</f>
        <v>820600000</v>
      </c>
      <c r="AG29">
        <f>SUM(Sug0.2[[#This Row],[T2DCo2]:[T2DCo27]])</f>
        <v>811400000</v>
      </c>
      <c r="AH29">
        <f>SUM(Sug0.5[[#This Row],[T2DCo2]:[T2DCo27]])</f>
        <v>788800000</v>
      </c>
      <c r="AI29">
        <f>Reg[[#This Row],[T2DCo27]]</f>
        <v>35100000</v>
      </c>
      <c r="AJ29">
        <f>Sug0.2[[#This Row],[T2DCo27]]</f>
        <v>34500000</v>
      </c>
      <c r="AK29">
        <f>Sug0.5[[#This Row],[T2DCo27]]</f>
        <v>32800000</v>
      </c>
      <c r="AL29">
        <f>SUM(Reg[[#This Row],[OveCo2]:[OveCo27]])</f>
        <v>59380000</v>
      </c>
      <c r="AM29">
        <f>SUM(Sug0.2[[#This Row],[OveCo2]:[OveCo27]])</f>
        <v>59000000</v>
      </c>
      <c r="AN29">
        <f>SUM(Sug0.5[[#This Row],[OveCo2]:[OveCo27]])</f>
        <v>58070000</v>
      </c>
      <c r="AO29">
        <f>Reg[[#This Row],[OveCo27]]</f>
        <v>2150000</v>
      </c>
      <c r="AP29">
        <f>Sug0.2[[#This Row],[OveCo27]]</f>
        <v>2150000</v>
      </c>
      <c r="AQ29">
        <f>Sug0.5[[#This Row],[OveCo27]]</f>
        <v>2150000</v>
      </c>
      <c r="AR29">
        <f>SUM(Reg[[#This Row],[ObeCo2]:[ObeCo27]])</f>
        <v>162200000</v>
      </c>
      <c r="AS29">
        <f>SUM(Sug0.2[[#This Row],[ObeCo2]:[ObeCo27]])</f>
        <v>156340000</v>
      </c>
      <c r="AT29">
        <f>SUM(Sug0.5[[#This Row],[ObeCo2]:[ObeCo27]])</f>
        <v>142430000</v>
      </c>
      <c r="AU29">
        <f>Reg[[#This Row],[ObeCo27]]</f>
        <v>5830000</v>
      </c>
      <c r="AV29">
        <f>Sug0.2[[#This Row],[ObeCo27]]</f>
        <v>5540000</v>
      </c>
      <c r="AW29">
        <f>Sug0.5[[#This Row],[ObeCo27]]</f>
        <v>4820000</v>
      </c>
    </row>
    <row r="30" spans="1:49" x14ac:dyDescent="0.25">
      <c r="B30" s="10">
        <f>SUM(Reg[[#This Row],[STECo2]:[STECo27]])</f>
        <v>15130692.596800001</v>
      </c>
      <c r="C30" s="10">
        <f>SUM(Sug0.2[[#This Row],[STECo2]:[STECo27]])</f>
        <v>14948853.446700001</v>
      </c>
      <c r="D30" s="10">
        <f>SUM(Sug0.5[[#This Row],[STECo2]:[STECo27]])</f>
        <v>14547039.969500002</v>
      </c>
      <c r="E30">
        <f>Reg[[#This Row],[STECo27]]</f>
        <v>550761.58129999996</v>
      </c>
      <c r="F30">
        <f>Sug0.2[[#This Row],[STECo27]]</f>
        <v>544445.93409999995</v>
      </c>
      <c r="G30">
        <f>Sug0.5[[#This Row],[STECo27]]</f>
        <v>530947.78630000004</v>
      </c>
      <c r="H30">
        <f>SUM(Reg[[#This Row],[NASCo2]:[NASCo27]])</f>
        <v>15918208.708399996</v>
      </c>
      <c r="I30">
        <f>SUM(Sug0.2[[#This Row],[NASCo2]:[NASCo27]])</f>
        <v>14881910.439900002</v>
      </c>
      <c r="J30">
        <f>SUM(Sug0.5[[#This Row],[NASCo2]:[NASCo27]])</f>
        <v>12654786.298000002</v>
      </c>
      <c r="K30">
        <f>Reg[[#This Row],[NASCo27]]</f>
        <v>773589.93039999995</v>
      </c>
      <c r="L30">
        <f>Sug0.2[[#This Row],[NASCo27]]</f>
        <v>720018.44200000004</v>
      </c>
      <c r="M30">
        <f>Sug0.5[[#This Row],[NASCo27]]</f>
        <v>600750.23100000003</v>
      </c>
      <c r="N30">
        <f>SUM(Reg[[#This Row],[CIRCo2]:[CIRCo27]])</f>
        <v>14292887.1601</v>
      </c>
      <c r="O30">
        <f>SUM(Sug0.2[[#This Row],[CIRCo2]:[CIRCo27]])</f>
        <v>13104756.935600001</v>
      </c>
      <c r="P30">
        <f>SUM(Sug0.5[[#This Row],[CIRCo2]:[CIRCo27]])</f>
        <v>9995481.117899999</v>
      </c>
      <c r="Q30">
        <f>Reg[[#This Row],[CIRCo27]]</f>
        <v>824146.62809999997</v>
      </c>
      <c r="R30">
        <f>Sug0.2[[#This Row],[CIRCo27]]</f>
        <v>739267.73950000003</v>
      </c>
      <c r="S30">
        <f>Sug0.5[[#This Row],[CIRCo27]]</f>
        <v>531177.56099999999</v>
      </c>
      <c r="T30">
        <f>SUM(Reg[[#This Row],[HCCCo2]:[HCCCo27]])</f>
        <v>3780494.8185999999</v>
      </c>
      <c r="U30">
        <f>SUM(Sug0.2[[#This Row],[HCCCo2]:[HCCCo27]])</f>
        <v>3409817.2457100004</v>
      </c>
      <c r="V30">
        <f>SUM(Sug0.5[[#This Row],[HCCCo2]:[HCCCo27]])</f>
        <v>2616881.0704199998</v>
      </c>
      <c r="W30">
        <f>Reg[[#This Row],[HCCCo27]]</f>
        <v>201848.19560000001</v>
      </c>
      <c r="X30">
        <f>Sug0.2[[#This Row],[HCCCo27]]</f>
        <v>201848.19560000001</v>
      </c>
      <c r="Y30">
        <f>Sug0.5[[#This Row],[HCCCo27]]</f>
        <v>153789.10140000001</v>
      </c>
      <c r="Z30">
        <f>SUM(Reg[[#This Row],[CHDCo2]:[CHDCo27]])</f>
        <v>562000000</v>
      </c>
      <c r="AA30">
        <f>SUM(Sug0.2[[#This Row],[CHDCo2]:[CHDCo27]])</f>
        <v>557900000</v>
      </c>
      <c r="AB30">
        <f>SUM(Sug0.5[[#This Row],[CHDCo2]:[CHDCo27]])</f>
        <v>544200000</v>
      </c>
      <c r="AC30">
        <f>Reg[[#This Row],[CHDCo27]]</f>
        <v>24600000</v>
      </c>
      <c r="AD30">
        <f>Sug0.2[[#This Row],[CHDCo27]]</f>
        <v>24300000</v>
      </c>
      <c r="AE30">
        <f>Sug0.5[[#This Row],[CHDCo27]]</f>
        <v>23300000</v>
      </c>
      <c r="AF30">
        <f>SUM(Reg[[#This Row],[T2DCo2]:[T2DCo27]])</f>
        <v>333900000</v>
      </c>
      <c r="AG30">
        <f>SUM(Sug0.2[[#This Row],[T2DCo2]:[T2DCo27]])</f>
        <v>329000000</v>
      </c>
      <c r="AH30">
        <f>SUM(Sug0.5[[#This Row],[T2DCo2]:[T2DCo27]])</f>
        <v>317800000</v>
      </c>
      <c r="AI30">
        <f>Reg[[#This Row],[T2DCo27]]</f>
        <v>14100000</v>
      </c>
      <c r="AJ30">
        <f>Sug0.2[[#This Row],[T2DCo27]]</f>
        <v>13700000</v>
      </c>
      <c r="AK30">
        <f>Sug0.5[[#This Row],[T2DCo27]]</f>
        <v>12900000</v>
      </c>
      <c r="AL30">
        <f>SUM(Reg[[#This Row],[OveCo2]:[OveCo27]])</f>
        <v>40640000</v>
      </c>
      <c r="AM30">
        <f>SUM(Sug0.2[[#This Row],[OveCo2]:[OveCo27]])</f>
        <v>40440000</v>
      </c>
      <c r="AN30">
        <f>SUM(Sug0.5[[#This Row],[OveCo2]:[OveCo27]])</f>
        <v>39730000</v>
      </c>
      <c r="AO30">
        <f>Reg[[#This Row],[OveCo27]]</f>
        <v>1430000</v>
      </c>
      <c r="AP30">
        <f>Sug0.2[[#This Row],[OveCo27]]</f>
        <v>1430000</v>
      </c>
      <c r="AQ30">
        <f>Sug0.5[[#This Row],[OveCo27]]</f>
        <v>1430000</v>
      </c>
      <c r="AR30">
        <f>SUM(Reg[[#This Row],[ObeCo2]:[ObeCo27]])</f>
        <v>180280000</v>
      </c>
      <c r="AS30">
        <f>SUM(Sug0.2[[#This Row],[ObeCo2]:[ObeCo27]])</f>
        <v>172540000</v>
      </c>
      <c r="AT30">
        <f>SUM(Sug0.5[[#This Row],[ObeCo2]:[ObeCo27]])</f>
        <v>155680000</v>
      </c>
      <c r="AU30">
        <f>Reg[[#This Row],[ObeCo27]]</f>
        <v>6580000</v>
      </c>
      <c r="AV30">
        <f>Sug0.2[[#This Row],[ObeCo27]]</f>
        <v>6200000</v>
      </c>
      <c r="AW30">
        <f>Sug0.5[[#This Row],[ObeCo27]]</f>
        <v>5400000</v>
      </c>
    </row>
    <row r="31" spans="1:49" x14ac:dyDescent="0.25">
      <c r="B31" s="10">
        <f>SUM(Reg[[#This Row],[STECo2]:[STECo27]])</f>
        <v>13569010.603700001</v>
      </c>
      <c r="C31" s="10">
        <f>SUM(Sug0.2[[#This Row],[STECo2]:[STECo27]])</f>
        <v>13336164.221399998</v>
      </c>
      <c r="D31" s="10">
        <f>SUM(Sug0.5[[#This Row],[STECo2]:[STECo27]])</f>
        <v>12864812.636600001</v>
      </c>
      <c r="E31">
        <f>Reg[[#This Row],[STECo27]]</f>
        <v>488644.25809999998</v>
      </c>
      <c r="F31">
        <f>Sug0.2[[#This Row],[STECo27]]</f>
        <v>483233.32380000001</v>
      </c>
      <c r="G31">
        <f>Sug0.5[[#This Row],[STECo27]]</f>
        <v>467062.00890000002</v>
      </c>
      <c r="H31">
        <f>SUM(Reg[[#This Row],[NASCo2]:[NASCo27]])</f>
        <v>8821321.7664999999</v>
      </c>
      <c r="I31">
        <f>SUM(Sug0.2[[#This Row],[NASCo2]:[NASCo27]])</f>
        <v>8168177.0136000011</v>
      </c>
      <c r="J31">
        <f>SUM(Sug0.5[[#This Row],[NASCo2]:[NASCo27]])</f>
        <v>6806179.6524999999</v>
      </c>
      <c r="K31">
        <f>Reg[[#This Row],[NASCo27]]</f>
        <v>427343.8651</v>
      </c>
      <c r="L31">
        <f>Sug0.2[[#This Row],[NASCo27]]</f>
        <v>390631.2439</v>
      </c>
      <c r="M31">
        <f>Sug0.5[[#This Row],[NASCo27]]</f>
        <v>317429.859</v>
      </c>
      <c r="N31">
        <f>SUM(Reg[[#This Row],[CIRCo2]:[CIRCo27]])</f>
        <v>6217428.6978000002</v>
      </c>
      <c r="O31">
        <f>SUM(Sug0.2[[#This Row],[CIRCo2]:[CIRCo27]])</f>
        <v>5527460.4884999981</v>
      </c>
      <c r="P31">
        <f>SUM(Sug0.5[[#This Row],[CIRCo2]:[CIRCo27]])</f>
        <v>4199850.4720000001</v>
      </c>
      <c r="Q31">
        <f>Reg[[#This Row],[CIRCo27]]</f>
        <v>327502.76740000001</v>
      </c>
      <c r="R31">
        <f>Sug0.2[[#This Row],[CIRCo27]]</f>
        <v>290671.14909999998</v>
      </c>
      <c r="S31">
        <f>Sug0.5[[#This Row],[CIRCo27]]</f>
        <v>204067.07389999999</v>
      </c>
      <c r="T31">
        <f>SUM(Reg[[#This Row],[HCCCo2]:[HCCCo27]])</f>
        <v>13035831.916299999</v>
      </c>
      <c r="U31">
        <f>SUM(Sug0.2[[#This Row],[HCCCo2]:[HCCCo27]])</f>
        <v>11658980.167200001</v>
      </c>
      <c r="V31">
        <f>SUM(Sug0.5[[#This Row],[HCCCo2]:[HCCCo27]])</f>
        <v>9028170.3792000003</v>
      </c>
      <c r="W31">
        <f>Reg[[#This Row],[HCCCo27]]</f>
        <v>682327.5</v>
      </c>
      <c r="X31">
        <f>Sug0.2[[#This Row],[HCCCo27]]</f>
        <v>574591.57900000003</v>
      </c>
      <c r="Y31">
        <f>Sug0.5[[#This Row],[HCCCo27]]</f>
        <v>395031.71049999999</v>
      </c>
      <c r="Z31">
        <f>SUM(Reg[[#This Row],[CHDCo2]:[CHDCo27]])</f>
        <v>309300000</v>
      </c>
      <c r="AA31">
        <f>SUM(Sug0.2[[#This Row],[CHDCo2]:[CHDCo27]])</f>
        <v>306400000</v>
      </c>
      <c r="AB31">
        <f>SUM(Sug0.5[[#This Row],[CHDCo2]:[CHDCo27]])</f>
        <v>301600000</v>
      </c>
      <c r="AC31">
        <f>Reg[[#This Row],[CHDCo27]]</f>
        <v>10500000</v>
      </c>
      <c r="AD31">
        <f>Sug0.2[[#This Row],[CHDCo27]]</f>
        <v>10400000</v>
      </c>
      <c r="AE31">
        <f>Sug0.5[[#This Row],[CHDCo27]]</f>
        <v>10000000</v>
      </c>
      <c r="AF31">
        <f>SUM(Reg[[#This Row],[T2DCo2]:[T2DCo27]])</f>
        <v>310800000</v>
      </c>
      <c r="AG31">
        <f>SUM(Sug0.2[[#This Row],[T2DCo2]:[T2DCo27]])</f>
        <v>304800000</v>
      </c>
      <c r="AH31">
        <f>SUM(Sug0.5[[#This Row],[T2DCo2]:[T2DCo27]])</f>
        <v>292200000</v>
      </c>
      <c r="AI31">
        <f>Reg[[#This Row],[T2DCo27]]</f>
        <v>13800000</v>
      </c>
      <c r="AJ31">
        <f>Sug0.2[[#This Row],[T2DCo27]]</f>
        <v>13400000</v>
      </c>
      <c r="AK31">
        <f>Sug0.5[[#This Row],[T2DCo27]]</f>
        <v>12700000</v>
      </c>
      <c r="AL31">
        <f>SUM(Reg[[#This Row],[OveCo2]:[OveCo27]])</f>
        <v>34370000</v>
      </c>
      <c r="AM31">
        <f>SUM(Sug0.2[[#This Row],[OveCo2]:[OveCo27]])</f>
        <v>34390000</v>
      </c>
      <c r="AN31">
        <f>SUM(Sug0.5[[#This Row],[OveCo2]:[OveCo27]])</f>
        <v>34400000</v>
      </c>
      <c r="AO31">
        <f>Reg[[#This Row],[OveCo27]]</f>
        <v>1170000</v>
      </c>
      <c r="AP31">
        <f>Sug0.2[[#This Row],[OveCo27]]</f>
        <v>1190000</v>
      </c>
      <c r="AQ31">
        <f>Sug0.5[[#This Row],[OveCo27]]</f>
        <v>1240000</v>
      </c>
      <c r="AR31">
        <f>SUM(Reg[[#This Row],[ObeCo2]:[ObeCo27]])</f>
        <v>105920000</v>
      </c>
      <c r="AS31">
        <f>SUM(Sug0.2[[#This Row],[ObeCo2]:[ObeCo27]])</f>
        <v>100080000</v>
      </c>
      <c r="AT31">
        <f>SUM(Sug0.5[[#This Row],[ObeCo2]:[ObeCo27]])</f>
        <v>88030000</v>
      </c>
      <c r="AU31">
        <f>Reg[[#This Row],[ObeCo27]]</f>
        <v>3920000</v>
      </c>
      <c r="AV31">
        <f>Sug0.2[[#This Row],[ObeCo27]]</f>
        <v>3650000</v>
      </c>
      <c r="AW31">
        <f>Sug0.5[[#This Row],[ObeCo27]]</f>
        <v>3080000</v>
      </c>
    </row>
    <row r="32" spans="1:49" x14ac:dyDescent="0.25">
      <c r="B32" s="10">
        <f>SUM(Reg[[#This Row],[STECo2]:[STECo27]])</f>
        <v>6393984.3962999992</v>
      </c>
      <c r="C32" s="10">
        <f>SUM(Sug0.2[[#This Row],[STECo2]:[STECo27]])</f>
        <v>6285066.9640999995</v>
      </c>
      <c r="D32" s="10">
        <f>SUM(Sug0.5[[#This Row],[STECo2]:[STECo27]])</f>
        <v>6119919.0369999995</v>
      </c>
      <c r="E32">
        <f>Reg[[#This Row],[STECo27]]</f>
        <v>232455.4339</v>
      </c>
      <c r="F32">
        <f>Sug0.2[[#This Row],[STECo27]]</f>
        <v>229078.49840000001</v>
      </c>
      <c r="G32">
        <f>Sug0.5[[#This Row],[STECo27]]</f>
        <v>225497.78219999999</v>
      </c>
      <c r="H32">
        <f>SUM(Reg[[#This Row],[NASCo2]:[NASCo27]])</f>
        <v>22127729.0436</v>
      </c>
      <c r="I32">
        <f>SUM(Sug0.2[[#This Row],[NASCo2]:[NASCo27]])</f>
        <v>20339426.622400001</v>
      </c>
      <c r="J32">
        <f>SUM(Sug0.5[[#This Row],[NASCo2]:[NASCo27]])</f>
        <v>16748802.015600001</v>
      </c>
      <c r="K32">
        <f>Reg[[#This Row],[NASCo27]]</f>
        <v>1060000</v>
      </c>
      <c r="L32">
        <f>Sug0.2[[#This Row],[NASCo27]]</f>
        <v>974221.33429999999</v>
      </c>
      <c r="M32">
        <f>Sug0.5[[#This Row],[NASCo27]]</f>
        <v>803274.31259999995</v>
      </c>
      <c r="N32">
        <f>SUM(Reg[[#This Row],[CIRCo2]:[CIRCo27]])</f>
        <v>10917831.1873</v>
      </c>
      <c r="O32">
        <f>SUM(Sug0.2[[#This Row],[CIRCo2]:[CIRCo27]])</f>
        <v>9820779.9732000008</v>
      </c>
      <c r="P32">
        <f>SUM(Sug0.5[[#This Row],[CIRCo2]:[CIRCo27]])</f>
        <v>6844412.5499999989</v>
      </c>
      <c r="Q32">
        <f>Reg[[#This Row],[CIRCo27]]</f>
        <v>712496.42619999999</v>
      </c>
      <c r="R32">
        <f>Sug0.2[[#This Row],[CIRCo27]]</f>
        <v>632126.10690000001</v>
      </c>
      <c r="S32">
        <f>Sug0.5[[#This Row],[CIRCo27]]</f>
        <v>417203.23050000001</v>
      </c>
      <c r="T32">
        <f>SUM(Reg[[#This Row],[HCCCo2]:[HCCCo27]])</f>
        <v>6742380.5033999989</v>
      </c>
      <c r="U32">
        <f>SUM(Sug0.2[[#This Row],[HCCCo2]:[HCCCo27]])</f>
        <v>5908086.6589000002</v>
      </c>
      <c r="V32">
        <f>SUM(Sug0.5[[#This Row],[HCCCo2]:[HCCCo27]])</f>
        <v>4135599.2369200001</v>
      </c>
      <c r="W32">
        <f>Reg[[#This Row],[HCCCo27]]</f>
        <v>474013.96710000001</v>
      </c>
      <c r="X32">
        <f>Sug0.2[[#This Row],[HCCCo27]]</f>
        <v>389368.61580000003</v>
      </c>
      <c r="Y32">
        <f>Sug0.5[[#This Row],[HCCCo27]]</f>
        <v>253936.05379999999</v>
      </c>
      <c r="Z32">
        <f>SUM(Reg[[#This Row],[CHDCo2]:[CHDCo27]])</f>
        <v>667700000</v>
      </c>
      <c r="AA32">
        <f>SUM(Sug0.2[[#This Row],[CHDCo2]:[CHDCo27]])</f>
        <v>659000000</v>
      </c>
      <c r="AB32">
        <f>SUM(Sug0.5[[#This Row],[CHDCo2]:[CHDCo27]])</f>
        <v>647800000</v>
      </c>
      <c r="AC32">
        <f>Reg[[#This Row],[CHDCo27]]</f>
        <v>26200000</v>
      </c>
      <c r="AD32">
        <f>Sug0.2[[#This Row],[CHDCo27]]</f>
        <v>25700000</v>
      </c>
      <c r="AE32">
        <f>Sug0.5[[#This Row],[CHDCo27]]</f>
        <v>25000000</v>
      </c>
      <c r="AF32">
        <f>SUM(Reg[[#This Row],[T2DCo2]:[T2DCo27]])</f>
        <v>265800000</v>
      </c>
      <c r="AG32">
        <f>SUM(Sug0.2[[#This Row],[T2DCo2]:[T2DCo27]])</f>
        <v>262400000</v>
      </c>
      <c r="AH32">
        <f>SUM(Sug0.5[[#This Row],[T2DCo2]:[T2DCo27]])</f>
        <v>255900000</v>
      </c>
      <c r="AI32">
        <f>Reg[[#This Row],[T2DCo27]]</f>
        <v>11600000</v>
      </c>
      <c r="AJ32">
        <f>Sug0.2[[#This Row],[T2DCo27]]</f>
        <v>11400000</v>
      </c>
      <c r="AK32">
        <f>Sug0.5[[#This Row],[T2DCo27]]</f>
        <v>10900000</v>
      </c>
      <c r="AL32">
        <f>SUM(Reg[[#This Row],[OveCo2]:[OveCo27]])</f>
        <v>28290000</v>
      </c>
      <c r="AM32">
        <f>SUM(Sug0.2[[#This Row],[OveCo2]:[OveCo27]])</f>
        <v>28230000</v>
      </c>
      <c r="AN32">
        <f>SUM(Sug0.5[[#This Row],[OveCo2]:[OveCo27]])</f>
        <v>28190000</v>
      </c>
      <c r="AO32">
        <f>Reg[[#This Row],[OveCo27]]</f>
        <v>1010000</v>
      </c>
      <c r="AP32">
        <f>Sug0.2[[#This Row],[OveCo27]]</f>
        <v>1020000</v>
      </c>
      <c r="AQ32">
        <f>Sug0.5[[#This Row],[OveCo27]]</f>
        <v>1030000</v>
      </c>
      <c r="AR32">
        <f>SUM(Reg[[#This Row],[ObeCo2]:[ObeCo27]])</f>
        <v>113170000</v>
      </c>
      <c r="AS32">
        <f>SUM(Sug0.2[[#This Row],[ObeCo2]:[ObeCo27]])</f>
        <v>110330000</v>
      </c>
      <c r="AT32">
        <f>SUM(Sug0.5[[#This Row],[ObeCo2]:[ObeCo27]])</f>
        <v>104170000</v>
      </c>
      <c r="AU32">
        <f>Reg[[#This Row],[ObeCo27]]</f>
        <v>4150000</v>
      </c>
      <c r="AV32">
        <f>Sug0.2[[#This Row],[ObeCo27]]</f>
        <v>4000000</v>
      </c>
      <c r="AW32">
        <f>Sug0.5[[#This Row],[ObeCo27]]</f>
        <v>3690000</v>
      </c>
    </row>
    <row r="33" spans="2:49" x14ac:dyDescent="0.25">
      <c r="B33" s="10">
        <f>SUM(Reg[[#This Row],[STECo2]:[STECo27]])</f>
        <v>16241568.416199999</v>
      </c>
      <c r="C33" s="10">
        <f>SUM(Sug0.2[[#This Row],[STECo2]:[STECo27]])</f>
        <v>16038413.464200001</v>
      </c>
      <c r="D33" s="10">
        <f>SUM(Sug0.5[[#This Row],[STECo2]:[STECo27]])</f>
        <v>15536537.020199997</v>
      </c>
      <c r="E33">
        <f>Reg[[#This Row],[STECo27]]</f>
        <v>628055.21860000002</v>
      </c>
      <c r="F33">
        <f>Sug0.2[[#This Row],[STECo27]]</f>
        <v>621636.60569999996</v>
      </c>
      <c r="G33">
        <f>Sug0.5[[#This Row],[STECo27]]</f>
        <v>605892.8382</v>
      </c>
      <c r="H33">
        <f>SUM(Reg[[#This Row],[NASCo2]:[NASCo27]])</f>
        <v>8577170.4729999993</v>
      </c>
      <c r="I33">
        <f>SUM(Sug0.2[[#This Row],[NASCo2]:[NASCo27]])</f>
        <v>8059529.3332999991</v>
      </c>
      <c r="J33">
        <f>SUM(Sug0.5[[#This Row],[NASCo2]:[NASCo27]])</f>
        <v>7065407.3591999998</v>
      </c>
      <c r="K33">
        <f>Reg[[#This Row],[NASCo27]]</f>
        <v>435016.66850000003</v>
      </c>
      <c r="L33">
        <f>Sug0.2[[#This Row],[NASCo27]]</f>
        <v>404682.07130000001</v>
      </c>
      <c r="M33">
        <f>Sug0.5[[#This Row],[NASCo27]]</f>
        <v>348649.1692</v>
      </c>
      <c r="N33">
        <f>SUM(Reg[[#This Row],[CIRCo2]:[CIRCo27]])</f>
        <v>11307402.058399998</v>
      </c>
      <c r="O33">
        <f>SUM(Sug0.2[[#This Row],[CIRCo2]:[CIRCo27]])</f>
        <v>10338154.798599999</v>
      </c>
      <c r="P33">
        <f>SUM(Sug0.5[[#This Row],[CIRCo2]:[CIRCo27]])</f>
        <v>8351374.1082999995</v>
      </c>
      <c r="Q33">
        <f>Reg[[#This Row],[CIRCo27]]</f>
        <v>585638.04650000005</v>
      </c>
      <c r="R33">
        <f>Sug0.2[[#This Row],[CIRCo27]]</f>
        <v>542532.70799999998</v>
      </c>
      <c r="S33">
        <f>Sug0.5[[#This Row],[CIRCo27]]</f>
        <v>432539.77539999998</v>
      </c>
      <c r="T33">
        <f>SUM(Reg[[#This Row],[HCCCo2]:[HCCCo27]])</f>
        <v>7737599.5917999996</v>
      </c>
      <c r="U33">
        <f>SUM(Sug0.2[[#This Row],[HCCCo2]:[HCCCo27]])</f>
        <v>7183914.3508000011</v>
      </c>
      <c r="V33">
        <f>SUM(Sug0.5[[#This Row],[HCCCo2]:[HCCCo27]])</f>
        <v>5962853.999499999</v>
      </c>
      <c r="W33">
        <f>Reg[[#This Row],[HCCCo27]]</f>
        <v>508025.56650000002</v>
      </c>
      <c r="X33">
        <f>Sug0.2[[#This Row],[HCCCo27]]</f>
        <v>426741.47580000001</v>
      </c>
      <c r="Y33">
        <f>Sug0.5[[#This Row],[HCCCo27]]</f>
        <v>325136.36249999999</v>
      </c>
      <c r="Z33">
        <f>SUM(Reg[[#This Row],[CHDCo2]:[CHDCo27]])</f>
        <v>284300000</v>
      </c>
      <c r="AA33">
        <f>SUM(Sug0.2[[#This Row],[CHDCo2]:[CHDCo27]])</f>
        <v>282600000</v>
      </c>
      <c r="AB33">
        <f>SUM(Sug0.5[[#This Row],[CHDCo2]:[CHDCo27]])</f>
        <v>279400000</v>
      </c>
      <c r="AC33">
        <f>Reg[[#This Row],[CHDCo27]]</f>
        <v>13000000</v>
      </c>
      <c r="AD33">
        <f>Sug0.2[[#This Row],[CHDCo27]]</f>
        <v>12900000</v>
      </c>
      <c r="AE33">
        <f>Sug0.5[[#This Row],[CHDCo27]]</f>
        <v>12700000</v>
      </c>
      <c r="AF33">
        <f>SUM(Reg[[#This Row],[T2DCo2]:[T2DCo27]])</f>
        <v>618300000</v>
      </c>
      <c r="AG33">
        <f>SUM(Sug0.2[[#This Row],[T2DCo2]:[T2DCo27]])</f>
        <v>612200000</v>
      </c>
      <c r="AH33">
        <f>SUM(Sug0.5[[#This Row],[T2DCo2]:[T2DCo27]])</f>
        <v>600100000</v>
      </c>
      <c r="AI33">
        <f>Reg[[#This Row],[T2DCo27]]</f>
        <v>26300000</v>
      </c>
      <c r="AJ33">
        <f>Sug0.2[[#This Row],[T2DCo27]]</f>
        <v>26000000</v>
      </c>
      <c r="AK33">
        <f>Sug0.5[[#This Row],[T2DCo27]]</f>
        <v>25100000</v>
      </c>
      <c r="AL33">
        <f>SUM(Reg[[#This Row],[OveCo2]:[OveCo27]])</f>
        <v>69020000</v>
      </c>
      <c r="AM33">
        <f>SUM(Sug0.2[[#This Row],[OveCo2]:[OveCo27]])</f>
        <v>68910000</v>
      </c>
      <c r="AN33">
        <f>SUM(Sug0.5[[#This Row],[OveCo2]:[OveCo27]])</f>
        <v>68770000</v>
      </c>
      <c r="AO33">
        <f>Reg[[#This Row],[OveCo27]]</f>
        <v>2530000</v>
      </c>
      <c r="AP33">
        <f>Sug0.2[[#This Row],[OveCo27]]</f>
        <v>2530000</v>
      </c>
      <c r="AQ33">
        <f>Sug0.5[[#This Row],[OveCo27]]</f>
        <v>2560000</v>
      </c>
      <c r="AR33">
        <f>SUM(Reg[[#This Row],[ObeCo2]:[ObeCo27]])</f>
        <v>103610000</v>
      </c>
      <c r="AS33">
        <f>SUM(Sug0.2[[#This Row],[ObeCo2]:[ObeCo27]])</f>
        <v>101030000</v>
      </c>
      <c r="AT33">
        <f>SUM(Sug0.5[[#This Row],[ObeCo2]:[ObeCo27]])</f>
        <v>95050000</v>
      </c>
      <c r="AU33">
        <f>Reg[[#This Row],[ObeCo27]]</f>
        <v>3840000</v>
      </c>
      <c r="AV33">
        <f>Sug0.2[[#This Row],[ObeCo27]]</f>
        <v>3720000</v>
      </c>
      <c r="AW33">
        <f>Sug0.5[[#This Row],[ObeCo27]]</f>
        <v>3420000</v>
      </c>
    </row>
    <row r="34" spans="2:49" x14ac:dyDescent="0.25">
      <c r="B34" s="10">
        <f>SUM(Reg[[#This Row],[STECo2]:[STECo27]])</f>
        <v>18651964.094400004</v>
      </c>
      <c r="C34" s="10">
        <f>SUM(Sug0.2[[#This Row],[STECo2]:[STECo27]])</f>
        <v>18483094.054300003</v>
      </c>
      <c r="D34" s="10">
        <f>SUM(Sug0.5[[#This Row],[STECo2]:[STECo27]])</f>
        <v>18205374.361000001</v>
      </c>
      <c r="E34">
        <f>Reg[[#This Row],[STECo27]]</f>
        <v>686980.16899999999</v>
      </c>
      <c r="F34">
        <f>Sug0.2[[#This Row],[STECo27]]</f>
        <v>682708.20499999996</v>
      </c>
      <c r="G34">
        <f>Sug0.5[[#This Row],[STECo27]]</f>
        <v>672713.42139999999</v>
      </c>
      <c r="H34">
        <f>SUM(Reg[[#This Row],[NASCo2]:[NASCo27]])</f>
        <v>6539655.9544000002</v>
      </c>
      <c r="I34">
        <f>SUM(Sug0.2[[#This Row],[NASCo2]:[NASCo27]])</f>
        <v>6365688.7078000009</v>
      </c>
      <c r="J34">
        <f>SUM(Sug0.5[[#This Row],[NASCo2]:[NASCo27]])</f>
        <v>6017258.6133999992</v>
      </c>
      <c r="K34">
        <f>Reg[[#This Row],[NASCo27]]</f>
        <v>314033.31349999999</v>
      </c>
      <c r="L34">
        <f>Sug0.2[[#This Row],[NASCo27]]</f>
        <v>302523.64840000001</v>
      </c>
      <c r="M34">
        <f>Sug0.5[[#This Row],[NASCo27]]</f>
        <v>280632.71679999999</v>
      </c>
      <c r="N34">
        <f>SUM(Reg[[#This Row],[CIRCo2]:[CIRCo27]])</f>
        <v>4518503.9012000002</v>
      </c>
      <c r="O34">
        <f>SUM(Sug0.2[[#This Row],[CIRCo2]:[CIRCo27]])</f>
        <v>4368587.908400001</v>
      </c>
      <c r="P34">
        <f>SUM(Sug0.5[[#This Row],[CIRCo2]:[CIRCo27]])</f>
        <v>4124253.3448000001</v>
      </c>
      <c r="Q34">
        <f>Reg[[#This Row],[CIRCo27]]</f>
        <v>221712.26509999999</v>
      </c>
      <c r="R34">
        <f>Sug0.2[[#This Row],[CIRCo27]]</f>
        <v>211827.0048</v>
      </c>
      <c r="S34">
        <f>Sug0.5[[#This Row],[CIRCo27]]</f>
        <v>190644.30439999999</v>
      </c>
      <c r="T34">
        <f>SUM(Reg[[#This Row],[HCCCo2]:[HCCCo27]])</f>
        <v>3838816.2003899994</v>
      </c>
      <c r="U34">
        <f>SUM(Sug0.2[[#This Row],[HCCCo2]:[HCCCo27]])</f>
        <v>3705251.9547900003</v>
      </c>
      <c r="V34">
        <f>SUM(Sug0.5[[#This Row],[HCCCo2]:[HCCCo27]])</f>
        <v>3366342.4595300001</v>
      </c>
      <c r="W34">
        <f>Reg[[#This Row],[HCCCo27]]</f>
        <v>87364.742389999999</v>
      </c>
      <c r="X34">
        <f>Sug0.2[[#This Row],[HCCCo27]]</f>
        <v>87364.742389999999</v>
      </c>
      <c r="Y34">
        <f>Sug0.5[[#This Row],[HCCCo27]]</f>
        <v>87364.742389999999</v>
      </c>
      <c r="Z34">
        <f>SUM(Reg[[#This Row],[CHDCo2]:[CHDCo27]])</f>
        <v>448400000</v>
      </c>
      <c r="AA34">
        <f>SUM(Sug0.2[[#This Row],[CHDCo2]:[CHDCo27]])</f>
        <v>446400000</v>
      </c>
      <c r="AB34">
        <f>SUM(Sug0.5[[#This Row],[CHDCo2]:[CHDCo27]])</f>
        <v>443500000</v>
      </c>
      <c r="AC34">
        <f>Reg[[#This Row],[CHDCo27]]</f>
        <v>14400000</v>
      </c>
      <c r="AD34">
        <f>Sug0.2[[#This Row],[CHDCo27]]</f>
        <v>14300000</v>
      </c>
      <c r="AE34">
        <f>Sug0.5[[#This Row],[CHDCo27]]</f>
        <v>14000000</v>
      </c>
      <c r="AF34">
        <f>SUM(Reg[[#This Row],[T2DCo2]:[T2DCo27]])</f>
        <v>270300000</v>
      </c>
      <c r="AG34">
        <f>SUM(Sug0.2[[#This Row],[T2DCo2]:[T2DCo27]])</f>
        <v>268500000</v>
      </c>
      <c r="AH34">
        <f>SUM(Sug0.5[[#This Row],[T2DCo2]:[T2DCo27]])</f>
        <v>265300000</v>
      </c>
      <c r="AI34">
        <f>Reg[[#This Row],[T2DCo27]]</f>
        <v>10800000</v>
      </c>
      <c r="AJ34">
        <f>Sug0.2[[#This Row],[T2DCo27]]</f>
        <v>10700000</v>
      </c>
      <c r="AK34">
        <f>Sug0.5[[#This Row],[T2DCo27]]</f>
        <v>10400000</v>
      </c>
      <c r="AL34">
        <f>SUM(Reg[[#This Row],[OveCo2]:[OveCo27]])</f>
        <v>47400000</v>
      </c>
      <c r="AM34">
        <f>SUM(Sug0.2[[#This Row],[OveCo2]:[OveCo27]])</f>
        <v>47460000</v>
      </c>
      <c r="AN34">
        <f>SUM(Sug0.5[[#This Row],[OveCo2]:[OveCo27]])</f>
        <v>48120000</v>
      </c>
      <c r="AO34">
        <f>Reg[[#This Row],[OveCo27]]</f>
        <v>1630000</v>
      </c>
      <c r="AP34">
        <f>Sug0.2[[#This Row],[OveCo27]]</f>
        <v>1650000</v>
      </c>
      <c r="AQ34">
        <f>Sug0.5[[#This Row],[OveCo27]]</f>
        <v>1700000</v>
      </c>
      <c r="AR34">
        <f>SUM(Reg[[#This Row],[ObeCo2]:[ObeCo27]])</f>
        <v>252770000</v>
      </c>
      <c r="AS34">
        <f>SUM(Sug0.2[[#This Row],[ObeCo2]:[ObeCo27]])</f>
        <v>244880000</v>
      </c>
      <c r="AT34">
        <f>SUM(Sug0.5[[#This Row],[ObeCo2]:[ObeCo27]])</f>
        <v>228150000</v>
      </c>
      <c r="AU34">
        <f>Reg[[#This Row],[ObeCo27]]</f>
        <v>9430000</v>
      </c>
      <c r="AV34">
        <f>Sug0.2[[#This Row],[ObeCo27]]</f>
        <v>9060000</v>
      </c>
      <c r="AW34">
        <f>Sug0.5[[#This Row],[ObeCo27]]</f>
        <v>8280000</v>
      </c>
    </row>
    <row r="35" spans="2:49" x14ac:dyDescent="0.25">
      <c r="B35" s="10">
        <f>SUM(Reg[[#This Row],[STECo2]:[STECo27]])</f>
        <v>25063344.8281</v>
      </c>
      <c r="C35" s="10">
        <f>SUM(Sug0.2[[#This Row],[STECo2]:[STECo27]])</f>
        <v>24878600.601800002</v>
      </c>
      <c r="D35" s="10">
        <f>SUM(Sug0.5[[#This Row],[STECo2]:[STECo27]])</f>
        <v>24586057.414299995</v>
      </c>
      <c r="E35">
        <f>Reg[[#This Row],[STECo27]]</f>
        <v>835656.87080000003</v>
      </c>
      <c r="F35">
        <f>Sug0.2[[#This Row],[STECo27]]</f>
        <v>828791.96470000001</v>
      </c>
      <c r="G35">
        <f>Sug0.5[[#This Row],[STECo27]]</f>
        <v>828791.96470000001</v>
      </c>
      <c r="H35">
        <f>SUM(Reg[[#This Row],[NASCo2]:[NASCo27]])</f>
        <v>11629654.107200002</v>
      </c>
      <c r="I35">
        <f>SUM(Sug0.2[[#This Row],[NASCo2]:[NASCo27]])</f>
        <v>11035121.195599999</v>
      </c>
      <c r="J35">
        <f>SUM(Sug0.5[[#This Row],[NASCo2]:[NASCo27]])</f>
        <v>9752031.2232000008</v>
      </c>
      <c r="K35">
        <f>Reg[[#This Row],[NASCo27]]</f>
        <v>546071.66949999996</v>
      </c>
      <c r="L35">
        <f>Sug0.2[[#This Row],[NASCo27]]</f>
        <v>517595.98070000001</v>
      </c>
      <c r="M35">
        <f>Sug0.5[[#This Row],[NASCo27]]</f>
        <v>450577.44030000002</v>
      </c>
      <c r="N35">
        <f>SUM(Reg[[#This Row],[CIRCo2]:[CIRCo27]])</f>
        <v>8377954.5775999995</v>
      </c>
      <c r="O35">
        <f>SUM(Sug0.2[[#This Row],[CIRCo2]:[CIRCo27]])</f>
        <v>7747167.1177000003</v>
      </c>
      <c r="P35">
        <f>SUM(Sug0.5[[#This Row],[CIRCo2]:[CIRCo27]])</f>
        <v>6481771.9818000011</v>
      </c>
      <c r="Q35">
        <f>Reg[[#This Row],[CIRCo27]]</f>
        <v>447655.57579999999</v>
      </c>
      <c r="R35">
        <f>Sug0.2[[#This Row],[CIRCo27]]</f>
        <v>413548.48430000001</v>
      </c>
      <c r="S35">
        <f>Sug0.5[[#This Row],[CIRCo27]]</f>
        <v>328280.75559999997</v>
      </c>
      <c r="T35">
        <f>SUM(Reg[[#This Row],[HCCCo2]:[HCCCo27]])</f>
        <v>6394266.8664200008</v>
      </c>
      <c r="U35">
        <f>SUM(Sug0.2[[#This Row],[HCCCo2]:[HCCCo27]])</f>
        <v>5792588.4850200014</v>
      </c>
      <c r="V35">
        <f>SUM(Sug0.5[[#This Row],[HCCCo2]:[HCCCo27]])</f>
        <v>4714044.1886200011</v>
      </c>
      <c r="W35">
        <f>Reg[[#This Row],[HCCCo27]]</f>
        <v>381848.14889999997</v>
      </c>
      <c r="X35">
        <f>Sug0.2[[#This Row],[HCCCo27]]</f>
        <v>275779.21870000003</v>
      </c>
      <c r="Y35">
        <f>Sug0.5[[#This Row],[HCCCo27]]</f>
        <v>212137.86050000001</v>
      </c>
      <c r="Z35">
        <f>SUM(Reg[[#This Row],[CHDCo2]:[CHDCo27]])</f>
        <v>287800000</v>
      </c>
      <c r="AA35">
        <f>SUM(Sug0.2[[#This Row],[CHDCo2]:[CHDCo27]])</f>
        <v>286830000</v>
      </c>
      <c r="AB35">
        <f>SUM(Sug0.5[[#This Row],[CHDCo2]:[CHDCo27]])</f>
        <v>284450000</v>
      </c>
      <c r="AC35">
        <f>Reg[[#This Row],[CHDCo27]]</f>
        <v>9800000</v>
      </c>
      <c r="AD35">
        <f>Sug0.2[[#This Row],[CHDCo27]]</f>
        <v>9730000</v>
      </c>
      <c r="AE35">
        <f>Sug0.5[[#This Row],[CHDCo27]]</f>
        <v>9590000</v>
      </c>
      <c r="AF35">
        <f>SUM(Reg[[#This Row],[T2DCo2]:[T2DCo27]])</f>
        <v>505200000</v>
      </c>
      <c r="AG35">
        <f>SUM(Sug0.2[[#This Row],[T2DCo2]:[T2DCo27]])</f>
        <v>502100000</v>
      </c>
      <c r="AH35">
        <f>SUM(Sug0.5[[#This Row],[T2DCo2]:[T2DCo27]])</f>
        <v>494400000</v>
      </c>
      <c r="AI35">
        <f>Reg[[#This Row],[T2DCo27]]</f>
        <v>20800000</v>
      </c>
      <c r="AJ35">
        <f>Sug0.2[[#This Row],[T2DCo27]]</f>
        <v>20600000</v>
      </c>
      <c r="AK35">
        <f>Sug0.5[[#This Row],[T2DCo27]]</f>
        <v>20200000</v>
      </c>
      <c r="AL35">
        <f>SUM(Reg[[#This Row],[OveCo2]:[OveCo27]])</f>
        <v>21850599.816</v>
      </c>
      <c r="AM35">
        <f>SUM(Sug0.2[[#This Row],[OveCo2]:[OveCo27]])</f>
        <v>21834587.8116</v>
      </c>
      <c r="AN35">
        <f>SUM(Sug0.5[[#This Row],[OveCo2]:[OveCo27]])</f>
        <v>21919779.738200005</v>
      </c>
      <c r="AO35">
        <f>Reg[[#This Row],[OveCo27]]</f>
        <v>767761.37829999998</v>
      </c>
      <c r="AP35">
        <f>Sug0.2[[#This Row],[OveCo27]]</f>
        <v>767847.72129999998</v>
      </c>
      <c r="AQ35">
        <f>Sug0.5[[#This Row],[OveCo27]]</f>
        <v>773028.29740000004</v>
      </c>
      <c r="AR35">
        <f>SUM(Reg[[#This Row],[ObeCo2]:[ObeCo27]])</f>
        <v>182040000</v>
      </c>
      <c r="AS35">
        <f>SUM(Sug0.2[[#This Row],[ObeCo2]:[ObeCo27]])</f>
        <v>179900000</v>
      </c>
      <c r="AT35">
        <f>SUM(Sug0.5[[#This Row],[ObeCo2]:[ObeCo27]])</f>
        <v>175140000</v>
      </c>
      <c r="AU35">
        <f>Reg[[#This Row],[ObeCo27]]</f>
        <v>6370000</v>
      </c>
      <c r="AV35">
        <f>Sug0.2[[#This Row],[ObeCo27]]</f>
        <v>6270000</v>
      </c>
      <c r="AW35">
        <f>Sug0.5[[#This Row],[ObeCo27]]</f>
        <v>6040000</v>
      </c>
    </row>
    <row r="36" spans="2:49" x14ac:dyDescent="0.25">
      <c r="B36" s="10">
        <f>SUM(Reg[[#This Row],[STECo2]:[STECo27]])</f>
        <v>22596699.894300003</v>
      </c>
      <c r="C36" s="10">
        <f>SUM(Sug0.2[[#This Row],[STECo2]:[STECo27]])</f>
        <v>22362627.464200001</v>
      </c>
      <c r="D36" s="10">
        <f>SUM(Sug0.5[[#This Row],[STECo2]:[STECo27]])</f>
        <v>21831329.188500002</v>
      </c>
      <c r="E36">
        <f>Reg[[#This Row],[STECo27]]</f>
        <v>817947.94</v>
      </c>
      <c r="F36">
        <f>Sug0.2[[#This Row],[STECo27]]</f>
        <v>813671.6827</v>
      </c>
      <c r="G36">
        <f>Sug0.5[[#This Row],[STECo27]]</f>
        <v>803299.4841</v>
      </c>
      <c r="H36">
        <f>SUM(Reg[[#This Row],[NASCo2]:[NASCo27]])</f>
        <v>14461015.887999997</v>
      </c>
      <c r="I36">
        <f>SUM(Sug0.2[[#This Row],[NASCo2]:[NASCo27]])</f>
        <v>13492804.5056</v>
      </c>
      <c r="J36">
        <f>SUM(Sug0.5[[#This Row],[NASCo2]:[NASCo27]])</f>
        <v>11408765.681899998</v>
      </c>
      <c r="K36">
        <f>Reg[[#This Row],[NASCo27]]</f>
        <v>676071.06570000004</v>
      </c>
      <c r="L36">
        <f>Sug0.2[[#This Row],[NASCo27]]</f>
        <v>625338.41819999996</v>
      </c>
      <c r="M36">
        <f>Sug0.5[[#This Row],[NASCo27]]</f>
        <v>518565.70770000003</v>
      </c>
      <c r="N36">
        <f>SUM(Reg[[#This Row],[CIRCo2]:[CIRCo27]])</f>
        <v>15076321.8642</v>
      </c>
      <c r="O36">
        <f>SUM(Sug0.2[[#This Row],[CIRCo2]:[CIRCo27]])</f>
        <v>13241987.793000003</v>
      </c>
      <c r="P36">
        <f>SUM(Sug0.5[[#This Row],[CIRCo2]:[CIRCo27]])</f>
        <v>9923670.8383999988</v>
      </c>
      <c r="Q36">
        <f>Reg[[#This Row],[CIRCo27]]</f>
        <v>912434.4227</v>
      </c>
      <c r="R36">
        <f>Sug0.2[[#This Row],[CIRCo27]]</f>
        <v>792340.93590000004</v>
      </c>
      <c r="S36">
        <f>Sug0.5[[#This Row],[CIRCo27]]</f>
        <v>575620.50569999998</v>
      </c>
      <c r="T36">
        <f>SUM(Reg[[#This Row],[HCCCo2]:[HCCCo27]])</f>
        <v>17743871.223700002</v>
      </c>
      <c r="U36">
        <f>SUM(Sug0.2[[#This Row],[HCCCo2]:[HCCCo27]])</f>
        <v>15912430.5033</v>
      </c>
      <c r="V36">
        <f>SUM(Sug0.5[[#This Row],[HCCCo2]:[HCCCo27]])</f>
        <v>11014778.782799998</v>
      </c>
      <c r="W36">
        <f>Reg[[#This Row],[HCCCo27]]</f>
        <v>1300000</v>
      </c>
      <c r="X36">
        <f>Sug0.2[[#This Row],[HCCCo27]]</f>
        <v>1120000</v>
      </c>
      <c r="Y36">
        <f>Sug0.5[[#This Row],[HCCCo27]]</f>
        <v>794448.63630000001</v>
      </c>
      <c r="Z36">
        <f>SUM(Reg[[#This Row],[CHDCo2]:[CHDCo27]])</f>
        <v>453100000</v>
      </c>
      <c r="AA36">
        <f>SUM(Sug0.2[[#This Row],[CHDCo2]:[CHDCo27]])</f>
        <v>446400000</v>
      </c>
      <c r="AB36">
        <f>SUM(Sug0.5[[#This Row],[CHDCo2]:[CHDCo27]])</f>
        <v>436100000</v>
      </c>
      <c r="AC36">
        <f>Reg[[#This Row],[CHDCo27]]</f>
        <v>15300000</v>
      </c>
      <c r="AD36">
        <f>Sug0.2[[#This Row],[CHDCo27]]</f>
        <v>14900000</v>
      </c>
      <c r="AE36">
        <f>Sug0.5[[#This Row],[CHDCo27]]</f>
        <v>14400000</v>
      </c>
      <c r="AF36">
        <f>SUM(Reg[[#This Row],[T2DCo2]:[T2DCo27]])</f>
        <v>959200000</v>
      </c>
      <c r="AG36">
        <f>SUM(Sug0.2[[#This Row],[T2DCo2]:[T2DCo27]])</f>
        <v>941200000</v>
      </c>
      <c r="AH36">
        <f>SUM(Sug0.5[[#This Row],[T2DCo2]:[T2DCo27]])</f>
        <v>904600000</v>
      </c>
      <c r="AI36">
        <f>Reg[[#This Row],[T2DCo27]]</f>
        <v>42600000</v>
      </c>
      <c r="AJ36">
        <f>Sug0.2[[#This Row],[T2DCo27]]</f>
        <v>41400000</v>
      </c>
      <c r="AK36">
        <f>Sug0.5[[#This Row],[T2DCo27]]</f>
        <v>39000000</v>
      </c>
      <c r="AL36">
        <f>SUM(Reg[[#This Row],[OveCo2]:[OveCo27]])</f>
        <v>54490000</v>
      </c>
      <c r="AM36">
        <f>SUM(Sug0.2[[#This Row],[OveCo2]:[OveCo27]])</f>
        <v>55260000</v>
      </c>
      <c r="AN36">
        <f>SUM(Sug0.5[[#This Row],[OveCo2]:[OveCo27]])</f>
        <v>57050000</v>
      </c>
      <c r="AO36">
        <f>Reg[[#This Row],[OveCo27]]</f>
        <v>1820000</v>
      </c>
      <c r="AP36">
        <f>Sug0.2[[#This Row],[OveCo27]]</f>
        <v>1880000</v>
      </c>
      <c r="AQ36">
        <f>Sug0.5[[#This Row],[OveCo27]]</f>
        <v>2000000</v>
      </c>
      <c r="AR36">
        <f>SUM(Reg[[#This Row],[ObeCo2]:[ObeCo27]])</f>
        <v>180190000</v>
      </c>
      <c r="AS36">
        <f>SUM(Sug0.2[[#This Row],[ObeCo2]:[ObeCo27]])</f>
        <v>169800000</v>
      </c>
      <c r="AT36">
        <f>SUM(Sug0.5[[#This Row],[ObeCo2]:[ObeCo27]])</f>
        <v>147900000</v>
      </c>
      <c r="AU36">
        <f>Reg[[#This Row],[ObeCo27]]</f>
        <v>6670000</v>
      </c>
      <c r="AV36">
        <f>Sug0.2[[#This Row],[ObeCo27]]</f>
        <v>6180000</v>
      </c>
      <c r="AW36">
        <f>Sug0.5[[#This Row],[ObeCo27]]</f>
        <v>5200000</v>
      </c>
    </row>
    <row r="37" spans="2:49" x14ac:dyDescent="0.25">
      <c r="B37" s="10">
        <f>SUM(Reg[[#This Row],[STECo2]:[STECo27]])</f>
        <v>27668044.047699999</v>
      </c>
      <c r="C37" s="10">
        <f>SUM(Sug0.2[[#This Row],[STECo2]:[STECo27]])</f>
        <v>27272831.241099998</v>
      </c>
      <c r="D37" s="10">
        <f>SUM(Sug0.5[[#This Row],[STECo2]:[STECo27]])</f>
        <v>26212809.655999999</v>
      </c>
      <c r="E37">
        <f>Reg[[#This Row],[STECo27]]</f>
        <v>988044.0477</v>
      </c>
      <c r="F37">
        <f>Sug0.2[[#This Row],[STECo27]]</f>
        <v>982831.24109999998</v>
      </c>
      <c r="G37">
        <f>Sug0.5[[#This Row],[STECo27]]</f>
        <v>962305.81519999995</v>
      </c>
      <c r="H37">
        <f>SUM(Reg[[#This Row],[NASCo2]:[NASCo27]])</f>
        <v>10652188.027300002</v>
      </c>
      <c r="I37">
        <f>SUM(Sug0.2[[#This Row],[NASCo2]:[NASCo27]])</f>
        <v>9683298.6129000019</v>
      </c>
      <c r="J37">
        <f>SUM(Sug0.5[[#This Row],[NASCo2]:[NASCo27]])</f>
        <v>8024429.8378000017</v>
      </c>
      <c r="K37">
        <f>Reg[[#This Row],[NASCo27]]</f>
        <v>507807.38990000001</v>
      </c>
      <c r="L37">
        <f>Sug0.2[[#This Row],[NASCo27]]</f>
        <v>460978.2597</v>
      </c>
      <c r="M37">
        <f>Sug0.5[[#This Row],[NASCo27]]</f>
        <v>375659.43349999998</v>
      </c>
      <c r="N37">
        <f>SUM(Reg[[#This Row],[CIRCo2]:[CIRCo27]])</f>
        <v>9890401.441399999</v>
      </c>
      <c r="O37">
        <f>SUM(Sug0.2[[#This Row],[CIRCo2]:[CIRCo27]])</f>
        <v>8792387.0995000005</v>
      </c>
      <c r="P37">
        <f>SUM(Sug0.5[[#This Row],[CIRCo2]:[CIRCo27]])</f>
        <v>6360443.8485000003</v>
      </c>
      <c r="Q37">
        <f>Reg[[#This Row],[CIRCo27]]</f>
        <v>574330.90370000002</v>
      </c>
      <c r="R37">
        <f>Sug0.2[[#This Row],[CIRCo27]]</f>
        <v>503877.26799999998</v>
      </c>
      <c r="S37">
        <f>Sug0.5[[#This Row],[CIRCo27]]</f>
        <v>352268.17849999998</v>
      </c>
      <c r="T37">
        <f>SUM(Reg[[#This Row],[HCCCo2]:[HCCCo27]])</f>
        <v>6010856.8247999996</v>
      </c>
      <c r="U37">
        <f>SUM(Sug0.2[[#This Row],[HCCCo2]:[HCCCo27]])</f>
        <v>5270257.3251</v>
      </c>
      <c r="V37">
        <f>SUM(Sug0.5[[#This Row],[HCCCo2]:[HCCCo27]])</f>
        <v>3777802.2155999993</v>
      </c>
      <c r="W37">
        <f>Reg[[#This Row],[HCCCo27]]</f>
        <v>321698.45309999998</v>
      </c>
      <c r="X37">
        <f>Sug0.2[[#This Row],[HCCCo27]]</f>
        <v>270226.70059999998</v>
      </c>
      <c r="Y37">
        <f>Sug0.5[[#This Row],[HCCCo27]]</f>
        <v>231622.88630000001</v>
      </c>
      <c r="Z37">
        <f>SUM(Reg[[#This Row],[CHDCo2]:[CHDCo27]])</f>
        <v>484700000</v>
      </c>
      <c r="AA37">
        <f>SUM(Sug0.2[[#This Row],[CHDCo2]:[CHDCo27]])</f>
        <v>480100000</v>
      </c>
      <c r="AB37">
        <f>SUM(Sug0.5[[#This Row],[CHDCo2]:[CHDCo27]])</f>
        <v>473400000</v>
      </c>
      <c r="AC37">
        <f>Reg[[#This Row],[CHDCo27]]</f>
        <v>18000000</v>
      </c>
      <c r="AD37">
        <f>Sug0.2[[#This Row],[CHDCo27]]</f>
        <v>17800000</v>
      </c>
      <c r="AE37">
        <f>Sug0.5[[#This Row],[CHDCo27]]</f>
        <v>17400000</v>
      </c>
      <c r="AF37">
        <f>SUM(Reg[[#This Row],[T2DCo2]:[T2DCo27]])</f>
        <v>540900000</v>
      </c>
      <c r="AG37">
        <f>SUM(Sug0.2[[#This Row],[T2DCo2]:[T2DCo27]])</f>
        <v>534600000</v>
      </c>
      <c r="AH37">
        <f>SUM(Sug0.5[[#This Row],[T2DCo2]:[T2DCo27]])</f>
        <v>521400000</v>
      </c>
      <c r="AI37">
        <f>Reg[[#This Row],[T2DCo27]]</f>
        <v>24300000</v>
      </c>
      <c r="AJ37">
        <f>Sug0.2[[#This Row],[T2DCo27]]</f>
        <v>23900000</v>
      </c>
      <c r="AK37">
        <f>Sug0.5[[#This Row],[T2DCo27]]</f>
        <v>23200000</v>
      </c>
      <c r="AL37">
        <f>SUM(Reg[[#This Row],[OveCo2]:[OveCo27]])</f>
        <v>76770000</v>
      </c>
      <c r="AM37">
        <f>SUM(Sug0.2[[#This Row],[OveCo2]:[OveCo27]])</f>
        <v>76820000</v>
      </c>
      <c r="AN37">
        <f>SUM(Sug0.5[[#This Row],[OveCo2]:[OveCo27]])</f>
        <v>77080000</v>
      </c>
      <c r="AO37">
        <f>Reg[[#This Row],[OveCo27]]</f>
        <v>2710000</v>
      </c>
      <c r="AP37">
        <f>Sug0.2[[#This Row],[OveCo27]]</f>
        <v>2730000</v>
      </c>
      <c r="AQ37">
        <f>Sug0.5[[#This Row],[OveCo27]]</f>
        <v>2780000</v>
      </c>
      <c r="AR37">
        <f>SUM(Reg[[#This Row],[ObeCo2]:[ObeCo27]])</f>
        <v>53160000</v>
      </c>
      <c r="AS37">
        <f>SUM(Sug0.2[[#This Row],[ObeCo2]:[ObeCo27]])</f>
        <v>52150000</v>
      </c>
      <c r="AT37">
        <f>SUM(Sug0.5[[#This Row],[ObeCo2]:[ObeCo27]])</f>
        <v>50020000</v>
      </c>
      <c r="AU37">
        <f>Reg[[#This Row],[ObeCo27]]</f>
        <v>1940000</v>
      </c>
      <c r="AV37">
        <f>Sug0.2[[#This Row],[ObeCo27]]</f>
        <v>1890000</v>
      </c>
      <c r="AW37">
        <f>Sug0.5[[#This Row],[ObeCo27]]</f>
        <v>1780000</v>
      </c>
    </row>
    <row r="38" spans="2:49" x14ac:dyDescent="0.25">
      <c r="B38" s="10">
        <f>SUM(Reg[[#This Row],[STECo2]:[STECo27]])</f>
        <v>11828898.749000002</v>
      </c>
      <c r="C38" s="10">
        <f>SUM(Sug0.2[[#This Row],[STECo2]:[STECo27]])</f>
        <v>11657990.672</v>
      </c>
      <c r="D38" s="10">
        <f>SUM(Sug0.5[[#This Row],[STECo2]:[STECo27]])</f>
        <v>11387683.753500002</v>
      </c>
      <c r="E38">
        <f>Reg[[#This Row],[STECo27]]</f>
        <v>428220.9252</v>
      </c>
      <c r="F38">
        <f>Sug0.2[[#This Row],[STECo27]]</f>
        <v>423020.56310000003</v>
      </c>
      <c r="G38">
        <f>Sug0.5[[#This Row],[STECo27]]</f>
        <v>414584.42019999999</v>
      </c>
      <c r="H38">
        <f>SUM(Reg[[#This Row],[NASCo2]:[NASCo27]])</f>
        <v>6935582.4805999985</v>
      </c>
      <c r="I38">
        <f>SUM(Sug0.2[[#This Row],[NASCo2]:[NASCo27]])</f>
        <v>6552706.4246000005</v>
      </c>
      <c r="J38">
        <f>SUM(Sug0.5[[#This Row],[NASCo2]:[NASCo27]])</f>
        <v>5709906.2493999992</v>
      </c>
      <c r="K38">
        <f>Reg[[#This Row],[NASCo27]]</f>
        <v>338175.51659999997</v>
      </c>
      <c r="L38">
        <f>Sug0.2[[#This Row],[NASCo27]]</f>
        <v>318538.83409999998</v>
      </c>
      <c r="M38">
        <f>Sug0.5[[#This Row],[NASCo27]]</f>
        <v>272684.52669999999</v>
      </c>
      <c r="N38">
        <f>SUM(Reg[[#This Row],[CIRCo2]:[CIRCo27]])</f>
        <v>7044304.5827000001</v>
      </c>
      <c r="O38">
        <f>SUM(Sug0.2[[#This Row],[CIRCo2]:[CIRCo27]])</f>
        <v>6230997.5921999998</v>
      </c>
      <c r="P38">
        <f>SUM(Sug0.5[[#This Row],[CIRCo2]:[CIRCo27]])</f>
        <v>4805084.9280000003</v>
      </c>
      <c r="Q38">
        <f>Reg[[#This Row],[CIRCo27]]</f>
        <v>425103.22710000002</v>
      </c>
      <c r="R38">
        <f>Sug0.2[[#This Row],[CIRCo27]]</f>
        <v>366165.6116</v>
      </c>
      <c r="S38">
        <f>Sug0.5[[#This Row],[CIRCo27]]</f>
        <v>273370.2169</v>
      </c>
      <c r="T38">
        <f>SUM(Reg[[#This Row],[HCCCo2]:[HCCCo27]])</f>
        <v>4909957.7515000002</v>
      </c>
      <c r="U38">
        <f>SUM(Sug0.2[[#This Row],[HCCCo2]:[HCCCo27]])</f>
        <v>4256813.8812100003</v>
      </c>
      <c r="V38">
        <f>SUM(Sug0.5[[#This Row],[HCCCo2]:[HCCCo27]])</f>
        <v>3166496.9629500001</v>
      </c>
      <c r="W38">
        <f>Reg[[#This Row],[HCCCo27]]</f>
        <v>250091.40359999999</v>
      </c>
      <c r="X38">
        <f>Sug0.2[[#This Row],[HCCCo27]]</f>
        <v>200073.12289999999</v>
      </c>
      <c r="Y38">
        <f>Sug0.5[[#This Row],[HCCCo27]]</f>
        <v>150054.84220000001</v>
      </c>
      <c r="Z38">
        <f>SUM(Reg[[#This Row],[CHDCo2]:[CHDCo27]])</f>
        <v>134990000</v>
      </c>
      <c r="AA38">
        <f>SUM(Sug0.2[[#This Row],[CHDCo2]:[CHDCo27]])</f>
        <v>134790000</v>
      </c>
      <c r="AB38">
        <f>SUM(Sug0.5[[#This Row],[CHDCo2]:[CHDCo27]])</f>
        <v>134030000</v>
      </c>
      <c r="AC38">
        <f>Reg[[#This Row],[CHDCo27]]</f>
        <v>4800000</v>
      </c>
      <c r="AD38">
        <f>Sug0.2[[#This Row],[CHDCo27]]</f>
        <v>4780000</v>
      </c>
      <c r="AE38">
        <f>Sug0.5[[#This Row],[CHDCo27]]</f>
        <v>4710000</v>
      </c>
      <c r="AF38">
        <f>SUM(Reg[[#This Row],[T2DCo2]:[T2DCo27]])</f>
        <v>499100000</v>
      </c>
      <c r="AG38">
        <f>SUM(Sug0.2[[#This Row],[T2DCo2]:[T2DCo27]])</f>
        <v>495400000</v>
      </c>
      <c r="AH38">
        <f>SUM(Sug0.5[[#This Row],[T2DCo2]:[T2DCo27]])</f>
        <v>490100000</v>
      </c>
      <c r="AI38">
        <f>Reg[[#This Row],[T2DCo27]]</f>
        <v>20700000</v>
      </c>
      <c r="AJ38">
        <f>Sug0.2[[#This Row],[T2DCo27]]</f>
        <v>20500000</v>
      </c>
      <c r="AK38">
        <f>Sug0.5[[#This Row],[T2DCo27]]</f>
        <v>20100000</v>
      </c>
      <c r="AL38">
        <f>SUM(Reg[[#This Row],[OveCo2]:[OveCo27]])</f>
        <v>19406608.570500001</v>
      </c>
      <c r="AM38">
        <f>SUM(Sug0.2[[#This Row],[OveCo2]:[OveCo27]])</f>
        <v>19424419.316399999</v>
      </c>
      <c r="AN38">
        <f>SUM(Sug0.5[[#This Row],[OveCo2]:[OveCo27]])</f>
        <v>19404176.857799999</v>
      </c>
      <c r="AO38">
        <f>Reg[[#This Row],[OveCo27]]</f>
        <v>687061.04740000004</v>
      </c>
      <c r="AP38">
        <f>Sug0.2[[#This Row],[OveCo27]]</f>
        <v>687673.08959999995</v>
      </c>
      <c r="AQ38">
        <f>Sug0.5[[#This Row],[OveCo27]]</f>
        <v>689946.38899999997</v>
      </c>
      <c r="AR38">
        <f>SUM(Reg[[#This Row],[ObeCo2]:[ObeCo27]])</f>
        <v>138590000</v>
      </c>
      <c r="AS38">
        <f>SUM(Sug0.2[[#This Row],[ObeCo2]:[ObeCo27]])</f>
        <v>137060000</v>
      </c>
      <c r="AT38">
        <f>SUM(Sug0.5[[#This Row],[ObeCo2]:[ObeCo27]])</f>
        <v>134090000</v>
      </c>
      <c r="AU38">
        <f>Reg[[#This Row],[ObeCo27]]</f>
        <v>5040000</v>
      </c>
      <c r="AV38">
        <f>Sug0.2[[#This Row],[ObeCo27]]</f>
        <v>4970000</v>
      </c>
      <c r="AW38">
        <f>Sug0.5[[#This Row],[ObeCo27]]</f>
        <v>4820000</v>
      </c>
    </row>
    <row r="39" spans="2:49" x14ac:dyDescent="0.25">
      <c r="B39" s="10">
        <f>SUM(Reg[[#This Row],[STECo2]:[STECo27]])</f>
        <v>29010000</v>
      </c>
      <c r="C39" s="10">
        <f>SUM(Sug0.2[[#This Row],[STECo2]:[STECo27]])</f>
        <v>28660000</v>
      </c>
      <c r="D39" s="10">
        <f>SUM(Sug0.5[[#This Row],[STECo2]:[STECo27]])</f>
        <v>27650000</v>
      </c>
      <c r="E39">
        <f>Reg[[#This Row],[STECo27]]</f>
        <v>1030000</v>
      </c>
      <c r="F39">
        <f>Sug0.2[[#This Row],[STECo27]]</f>
        <v>1030000</v>
      </c>
      <c r="G39">
        <f>Sug0.5[[#This Row],[STECo27]]</f>
        <v>1000000</v>
      </c>
      <c r="H39">
        <f>SUM(Reg[[#This Row],[NASCo2]:[NASCo27]])</f>
        <v>16939149.480100006</v>
      </c>
      <c r="I39">
        <f>SUM(Sug0.2[[#This Row],[NASCo2]:[NASCo27]])</f>
        <v>15718182.807700003</v>
      </c>
      <c r="J39">
        <f>SUM(Sug0.5[[#This Row],[NASCo2]:[NASCo27]])</f>
        <v>13156241.847700004</v>
      </c>
      <c r="K39">
        <f>Reg[[#This Row],[NASCo27]]</f>
        <v>810246.81039999996</v>
      </c>
      <c r="L39">
        <f>Sug0.2[[#This Row],[NASCo27]]</f>
        <v>746544.3702</v>
      </c>
      <c r="M39">
        <f>Sug0.5[[#This Row],[NASCo27]]</f>
        <v>622957.61710000003</v>
      </c>
      <c r="N39">
        <f>SUM(Reg[[#This Row],[CIRCo2]:[CIRCo27]])</f>
        <v>16592185.082699997</v>
      </c>
      <c r="O39">
        <f>SUM(Sug0.2[[#This Row],[CIRCo2]:[CIRCo27]])</f>
        <v>14876552.9232</v>
      </c>
      <c r="P39">
        <f>SUM(Sug0.5[[#This Row],[CIRCo2]:[CIRCo27]])</f>
        <v>10587209.744700002</v>
      </c>
      <c r="Q39">
        <f>Reg[[#This Row],[CIRCo27]]</f>
        <v>999237.93460000004</v>
      </c>
      <c r="R39">
        <f>Sug0.2[[#This Row],[CIRCo27]]</f>
        <v>880738.56409999996</v>
      </c>
      <c r="S39">
        <f>Sug0.5[[#This Row],[CIRCo27]]</f>
        <v>608510.2807</v>
      </c>
      <c r="T39">
        <f>SUM(Reg[[#This Row],[HCCCo2]:[HCCCo27]])</f>
        <v>10518396.8215</v>
      </c>
      <c r="U39">
        <f>SUM(Sug0.2[[#This Row],[HCCCo2]:[HCCCo27]])</f>
        <v>9457398.6236999985</v>
      </c>
      <c r="V39">
        <f>SUM(Sug0.5[[#This Row],[HCCCo2]:[HCCCo27]])</f>
        <v>7150762.7951000007</v>
      </c>
      <c r="W39">
        <f>Reg[[#This Row],[HCCCo27]]</f>
        <v>638901.91650000005</v>
      </c>
      <c r="X39">
        <f>Sug0.2[[#This Row],[HCCCo27]]</f>
        <v>547630.21409999998</v>
      </c>
      <c r="Y39">
        <f>Sug0.5[[#This Row],[HCCCo27]]</f>
        <v>365086.80940000003</v>
      </c>
      <c r="Z39">
        <f>SUM(Reg[[#This Row],[CHDCo2]:[CHDCo27]])</f>
        <v>589200000</v>
      </c>
      <c r="AA39">
        <f>SUM(Sug0.2[[#This Row],[CHDCo2]:[CHDCo27]])</f>
        <v>585600000</v>
      </c>
      <c r="AB39">
        <f>SUM(Sug0.5[[#This Row],[CHDCo2]:[CHDCo27]])</f>
        <v>578500000</v>
      </c>
      <c r="AC39">
        <f>Reg[[#This Row],[CHDCo27]]</f>
        <v>22300000</v>
      </c>
      <c r="AD39">
        <f>Sug0.2[[#This Row],[CHDCo27]]</f>
        <v>22100000</v>
      </c>
      <c r="AE39">
        <f>Sug0.5[[#This Row],[CHDCo27]]</f>
        <v>21700000</v>
      </c>
      <c r="AF39">
        <f>SUM(Reg[[#This Row],[T2DCo2]:[T2DCo27]])</f>
        <v>362900000</v>
      </c>
      <c r="AG39">
        <f>SUM(Sug0.2[[#This Row],[T2DCo2]:[T2DCo27]])</f>
        <v>358600000</v>
      </c>
      <c r="AH39">
        <f>SUM(Sug0.5[[#This Row],[T2DCo2]:[T2DCo27]])</f>
        <v>348600000</v>
      </c>
      <c r="AI39">
        <f>Reg[[#This Row],[T2DCo27]]</f>
        <v>15200000</v>
      </c>
      <c r="AJ39">
        <f>Sug0.2[[#This Row],[T2DCo27]]</f>
        <v>14900000</v>
      </c>
      <c r="AK39">
        <f>Sug0.5[[#This Row],[T2DCo27]]</f>
        <v>14400000</v>
      </c>
      <c r="AL39">
        <f>SUM(Reg[[#This Row],[OveCo2]:[OveCo27]])</f>
        <v>51670000</v>
      </c>
      <c r="AM39">
        <f>SUM(Sug0.2[[#This Row],[OveCo2]:[OveCo27]])</f>
        <v>51660000</v>
      </c>
      <c r="AN39">
        <f>SUM(Sug0.5[[#This Row],[OveCo2]:[OveCo27]])</f>
        <v>51540000</v>
      </c>
      <c r="AO39">
        <f>Reg[[#This Row],[OveCo27]]</f>
        <v>1830000</v>
      </c>
      <c r="AP39">
        <f>Sug0.2[[#This Row],[OveCo27]]</f>
        <v>1840000</v>
      </c>
      <c r="AQ39">
        <f>Sug0.5[[#This Row],[OveCo27]]</f>
        <v>1870000</v>
      </c>
      <c r="AR39">
        <f>SUM(Reg[[#This Row],[ObeCo2]:[ObeCo27]])</f>
        <v>92650000</v>
      </c>
      <c r="AS39">
        <f>SUM(Sug0.2[[#This Row],[ObeCo2]:[ObeCo27]])</f>
        <v>90190000</v>
      </c>
      <c r="AT39">
        <f>SUM(Sug0.5[[#This Row],[ObeCo2]:[ObeCo27]])</f>
        <v>85190000</v>
      </c>
      <c r="AU39">
        <f>Reg[[#This Row],[ObeCo27]]</f>
        <v>3330000</v>
      </c>
      <c r="AV39">
        <f>Sug0.2[[#This Row],[ObeCo27]]</f>
        <v>3220000</v>
      </c>
      <c r="AW39">
        <f>Sug0.5[[#This Row],[ObeCo27]]</f>
        <v>2980000</v>
      </c>
    </row>
    <row r="40" spans="2:49" x14ac:dyDescent="0.25">
      <c r="B40" s="10">
        <f>SUM(Reg[[#This Row],[STECo2]:[STECo27]])</f>
        <v>11551716.373900002</v>
      </c>
      <c r="C40" s="10">
        <f>SUM(Sug0.2[[#This Row],[STECo2]:[STECo27]])</f>
        <v>11641307.375499997</v>
      </c>
      <c r="D40" s="10">
        <f>SUM(Sug0.5[[#This Row],[STECo2]:[STECo27]])</f>
        <v>11844189.427299999</v>
      </c>
      <c r="E40">
        <f>Reg[[#This Row],[STECo27]]</f>
        <v>374124.93920000002</v>
      </c>
      <c r="F40">
        <f>Sug0.2[[#This Row],[STECo27]]</f>
        <v>384003.73609999998</v>
      </c>
      <c r="G40">
        <f>Sug0.5[[#This Row],[STECo27]]</f>
        <v>403871.70750000002</v>
      </c>
      <c r="H40">
        <f>SUM(Reg[[#This Row],[NASCo2]:[NASCo27]])</f>
        <v>27082899.079999998</v>
      </c>
      <c r="I40">
        <f>SUM(Sug0.2[[#This Row],[NASCo2]:[NASCo27]])</f>
        <v>24979183.395199999</v>
      </c>
      <c r="J40">
        <f>SUM(Sug0.5[[#This Row],[NASCo2]:[NASCo27]])</f>
        <v>20614870.116400003</v>
      </c>
      <c r="K40">
        <f>Reg[[#This Row],[NASCo27]]</f>
        <v>1230000</v>
      </c>
      <c r="L40">
        <f>Sug0.2[[#This Row],[NASCo27]]</f>
        <v>1140000</v>
      </c>
      <c r="M40">
        <f>Sug0.5[[#This Row],[NASCo27]]</f>
        <v>966579.34979999997</v>
      </c>
      <c r="N40">
        <f>SUM(Reg[[#This Row],[CIRCo2]:[CIRCo27]])</f>
        <v>42622946.916099995</v>
      </c>
      <c r="O40">
        <f>SUM(Sug0.2[[#This Row],[CIRCo2]:[CIRCo27]])</f>
        <v>37282044.091700003</v>
      </c>
      <c r="P40">
        <f>SUM(Sug0.5[[#This Row],[CIRCo2]:[CIRCo27]])</f>
        <v>26029259.613600001</v>
      </c>
      <c r="Q40">
        <f>Reg[[#This Row],[CIRCo27]]</f>
        <v>2740000</v>
      </c>
      <c r="R40">
        <f>Sug0.2[[#This Row],[CIRCo27]]</f>
        <v>2370000</v>
      </c>
      <c r="S40">
        <f>Sug0.5[[#This Row],[CIRCo27]]</f>
        <v>1600000</v>
      </c>
      <c r="T40">
        <f>SUM(Reg[[#This Row],[HCCCo2]:[HCCCo27]])</f>
        <v>25977224.5451</v>
      </c>
      <c r="U40">
        <f>SUM(Sug0.2[[#This Row],[HCCCo2]:[HCCCo27]])</f>
        <v>22459309.4296</v>
      </c>
      <c r="V40">
        <f>SUM(Sug0.5[[#This Row],[HCCCo2]:[HCCCo27]])</f>
        <v>16381162.5079</v>
      </c>
      <c r="W40">
        <f>Reg[[#This Row],[HCCCo27]]</f>
        <v>1770000</v>
      </c>
      <c r="X40">
        <f>Sug0.2[[#This Row],[HCCCo27]]</f>
        <v>1600000</v>
      </c>
      <c r="Y40">
        <f>Sug0.5[[#This Row],[HCCCo27]]</f>
        <v>1230000</v>
      </c>
      <c r="Z40">
        <f>SUM(Reg[[#This Row],[CHDCo2]:[CHDCo27]])</f>
        <v>279300000</v>
      </c>
      <c r="AA40">
        <f>SUM(Sug0.2[[#This Row],[CHDCo2]:[CHDCo27]])</f>
        <v>278100000</v>
      </c>
      <c r="AB40">
        <f>SUM(Sug0.5[[#This Row],[CHDCo2]:[CHDCo27]])</f>
        <v>274200000</v>
      </c>
      <c r="AC40">
        <f>Reg[[#This Row],[CHDCo27]]</f>
        <v>11000000</v>
      </c>
      <c r="AD40">
        <f>Sug0.2[[#This Row],[CHDCo27]]</f>
        <v>11000000</v>
      </c>
      <c r="AE40">
        <f>Sug0.5[[#This Row],[CHDCo27]]</f>
        <v>10900000</v>
      </c>
      <c r="AF40">
        <f>SUM(Reg[[#This Row],[T2DCo2]:[T2DCo27]])</f>
        <v>386600000</v>
      </c>
      <c r="AG40">
        <f>SUM(Sug0.2[[#This Row],[T2DCo2]:[T2DCo27]])</f>
        <v>383500000</v>
      </c>
      <c r="AH40">
        <f>SUM(Sug0.5[[#This Row],[T2DCo2]:[T2DCo27]])</f>
        <v>376200000</v>
      </c>
      <c r="AI40">
        <f>Reg[[#This Row],[T2DCo27]]</f>
        <v>15900000</v>
      </c>
      <c r="AJ40">
        <f>Sug0.2[[#This Row],[T2DCo27]]</f>
        <v>15700000</v>
      </c>
      <c r="AK40">
        <f>Sug0.5[[#This Row],[T2DCo27]]</f>
        <v>15300000</v>
      </c>
      <c r="AL40">
        <f>SUM(Reg[[#This Row],[OveCo2]:[OveCo27]])</f>
        <v>24711507.515100002</v>
      </c>
      <c r="AM40">
        <f>SUM(Sug0.2[[#This Row],[OveCo2]:[OveCo27]])</f>
        <v>24989428.0024</v>
      </c>
      <c r="AN40">
        <f>SUM(Sug0.5[[#This Row],[OveCo2]:[OveCo27]])</f>
        <v>25526693.850099999</v>
      </c>
      <c r="AO40">
        <f>Reg[[#This Row],[OveCo27]]</f>
        <v>857875.95530000003</v>
      </c>
      <c r="AP40">
        <f>Sug0.2[[#This Row],[OveCo27]]</f>
        <v>876281.15300000005</v>
      </c>
      <c r="AQ40">
        <f>Sug0.5[[#This Row],[OveCo27]]</f>
        <v>923747.18940000003</v>
      </c>
      <c r="AR40">
        <f>SUM(Reg[[#This Row],[ObeCo2]:[ObeCo27]])</f>
        <v>123970000</v>
      </c>
      <c r="AS40">
        <f>SUM(Sug0.2[[#This Row],[ObeCo2]:[ObeCo27]])</f>
        <v>119080000</v>
      </c>
      <c r="AT40">
        <f>SUM(Sug0.5[[#This Row],[ObeCo2]:[ObeCo27]])</f>
        <v>109270000</v>
      </c>
      <c r="AU40">
        <f>Reg[[#This Row],[ObeCo27]]</f>
        <v>4610000</v>
      </c>
      <c r="AV40">
        <f>Sug0.2[[#This Row],[ObeCo27]]</f>
        <v>4410000</v>
      </c>
      <c r="AW40">
        <f>Sug0.5[[#This Row],[ObeCo27]]</f>
        <v>3970000</v>
      </c>
    </row>
    <row r="41" spans="2:49" x14ac:dyDescent="0.25">
      <c r="B41" s="10">
        <f>SUM(Reg[[#This Row],[STECo2]:[STECo27]])</f>
        <v>16265399.590199998</v>
      </c>
      <c r="C41" s="10">
        <f>SUM(Sug0.2[[#This Row],[STECo2]:[STECo27]])</f>
        <v>16034990.043500002</v>
      </c>
      <c r="D41" s="10">
        <f>SUM(Sug0.5[[#This Row],[STECo2]:[STECo27]])</f>
        <v>15464925.7104</v>
      </c>
      <c r="E41">
        <f>Reg[[#This Row],[STECo27]]</f>
        <v>626550.70220000006</v>
      </c>
      <c r="F41">
        <f>Sug0.2[[#This Row],[STECo27]]</f>
        <v>614711.80810000002</v>
      </c>
      <c r="G41">
        <f>Sug0.5[[#This Row],[STECo27]]</f>
        <v>589212.65159999998</v>
      </c>
      <c r="H41">
        <f>SUM(Reg[[#This Row],[NASCo2]:[NASCo27]])</f>
        <v>3207190.0291999998</v>
      </c>
      <c r="I41">
        <f>SUM(Sug0.2[[#This Row],[NASCo2]:[NASCo27]])</f>
        <v>3061247.1222000001</v>
      </c>
      <c r="J41">
        <f>SUM(Sug0.5[[#This Row],[NASCo2]:[NASCo27]])</f>
        <v>2756023.7919000001</v>
      </c>
      <c r="K41">
        <f>Reg[[#This Row],[NASCo27]]</f>
        <v>150596.3548</v>
      </c>
      <c r="L41">
        <f>Sug0.2[[#This Row],[NASCo27]]</f>
        <v>141730.18719999999</v>
      </c>
      <c r="M41">
        <f>Sug0.5[[#This Row],[NASCo27]]</f>
        <v>122391.6621</v>
      </c>
      <c r="N41">
        <f>SUM(Reg[[#This Row],[CIRCo2]:[CIRCo27]])</f>
        <v>8172471.7726000007</v>
      </c>
      <c r="O41">
        <f>SUM(Sug0.2[[#This Row],[CIRCo2]:[CIRCo27]])</f>
        <v>7660118.9656000007</v>
      </c>
      <c r="P41">
        <f>SUM(Sug0.5[[#This Row],[CIRCo2]:[CIRCo27]])</f>
        <v>6822612.2106000017</v>
      </c>
      <c r="Q41">
        <f>Reg[[#This Row],[CIRCo27]]</f>
        <v>438660.08059999999</v>
      </c>
      <c r="R41">
        <f>Sug0.2[[#This Row],[CIRCo27]]</f>
        <v>395458.70899999997</v>
      </c>
      <c r="S41">
        <f>Sug0.5[[#This Row],[CIRCo27]]</f>
        <v>330656.65159999998</v>
      </c>
      <c r="T41">
        <f>SUM(Reg[[#This Row],[HCCCo2]:[HCCCo27]])</f>
        <v>9178395.5651200004</v>
      </c>
      <c r="U41">
        <f>SUM(Sug0.2[[#This Row],[HCCCo2]:[HCCCo27]])</f>
        <v>9123047.6775000002</v>
      </c>
      <c r="V41">
        <f>SUM(Sug0.5[[#This Row],[HCCCo2]:[HCCCo27]])</f>
        <v>8656741.0839000009</v>
      </c>
      <c r="W41">
        <f>Reg[[#This Row],[HCCCo27]]</f>
        <v>380253.45799999998</v>
      </c>
      <c r="X41">
        <f>Sug0.2[[#This Row],[HCCCo27]]</f>
        <v>380253.45799999998</v>
      </c>
      <c r="Y41">
        <f>Sug0.5[[#This Row],[HCCCo27]]</f>
        <v>241979.47330000001</v>
      </c>
      <c r="Z41">
        <f>SUM(Reg[[#This Row],[CHDCo2]:[CHDCo27]])</f>
        <v>328600000</v>
      </c>
      <c r="AA41">
        <f>SUM(Sug0.2[[#This Row],[CHDCo2]:[CHDCo27]])</f>
        <v>324800000</v>
      </c>
      <c r="AB41">
        <f>SUM(Sug0.5[[#This Row],[CHDCo2]:[CHDCo27]])</f>
        <v>319100000</v>
      </c>
      <c r="AC41">
        <f>Reg[[#This Row],[CHDCo27]]</f>
        <v>12400000</v>
      </c>
      <c r="AD41">
        <f>Sug0.2[[#This Row],[CHDCo27]]</f>
        <v>12100000</v>
      </c>
      <c r="AE41">
        <f>Sug0.5[[#This Row],[CHDCo27]]</f>
        <v>11800000</v>
      </c>
      <c r="AF41">
        <f>SUM(Reg[[#This Row],[T2DCo2]:[T2DCo27]])</f>
        <v>354500000</v>
      </c>
      <c r="AG41">
        <f>SUM(Sug0.2[[#This Row],[T2DCo2]:[T2DCo27]])</f>
        <v>348700000</v>
      </c>
      <c r="AH41">
        <f>SUM(Sug0.5[[#This Row],[T2DCo2]:[T2DCo27]])</f>
        <v>337400000</v>
      </c>
      <c r="AI41">
        <f>Reg[[#This Row],[T2DCo27]]</f>
        <v>15100000</v>
      </c>
      <c r="AJ41">
        <f>Sug0.2[[#This Row],[T2DCo27]]</f>
        <v>14700000</v>
      </c>
      <c r="AK41">
        <f>Sug0.5[[#This Row],[T2DCo27]]</f>
        <v>13900000</v>
      </c>
      <c r="AL41">
        <f>SUM(Reg[[#This Row],[OveCo2]:[OveCo27]])</f>
        <v>46010000</v>
      </c>
      <c r="AM41">
        <f>SUM(Sug0.2[[#This Row],[OveCo2]:[OveCo27]])</f>
        <v>46080000</v>
      </c>
      <c r="AN41">
        <f>SUM(Sug0.5[[#This Row],[OveCo2]:[OveCo27]])</f>
        <v>46390000</v>
      </c>
      <c r="AO41">
        <f>Reg[[#This Row],[OveCo27]]</f>
        <v>1550000</v>
      </c>
      <c r="AP41">
        <f>Sug0.2[[#This Row],[OveCo27]]</f>
        <v>1580000</v>
      </c>
      <c r="AQ41">
        <f>Sug0.5[[#This Row],[OveCo27]]</f>
        <v>1620000</v>
      </c>
      <c r="AR41">
        <f>SUM(Reg[[#This Row],[ObeCo2]:[ObeCo27]])</f>
        <v>61430000</v>
      </c>
      <c r="AS41">
        <f>SUM(Sug0.2[[#This Row],[ObeCo2]:[ObeCo27]])</f>
        <v>57980000</v>
      </c>
      <c r="AT41">
        <f>SUM(Sug0.5[[#This Row],[ObeCo2]:[ObeCo27]])</f>
        <v>50640000</v>
      </c>
      <c r="AU41">
        <f>Reg[[#This Row],[ObeCo27]]</f>
        <v>2240000</v>
      </c>
      <c r="AV41">
        <f>Sug0.2[[#This Row],[ObeCo27]]</f>
        <v>2080000</v>
      </c>
      <c r="AW41">
        <f>Sug0.5[[#This Row],[ObeCo27]]</f>
        <v>1740000</v>
      </c>
    </row>
    <row r="42" spans="2:49" x14ac:dyDescent="0.25">
      <c r="B42" s="10">
        <f>SUM(Reg[[#This Row],[STECo2]:[STECo27]])</f>
        <v>8639172.0476999991</v>
      </c>
      <c r="C42" s="10">
        <f>SUM(Sug0.2[[#This Row],[STECo2]:[STECo27]])</f>
        <v>8400455.402900001</v>
      </c>
      <c r="D42" s="10">
        <f>SUM(Sug0.5[[#This Row],[STECo2]:[STECo27]])</f>
        <v>7899513.3461000016</v>
      </c>
      <c r="E42">
        <f>Reg[[#This Row],[STECo27]]</f>
        <v>315707.55560000002</v>
      </c>
      <c r="F42">
        <f>Sug0.2[[#This Row],[STECo27]]</f>
        <v>307579.02759999997</v>
      </c>
      <c r="G42">
        <f>Sug0.5[[#This Row],[STECo27]]</f>
        <v>290799.9559</v>
      </c>
      <c r="H42">
        <f>SUM(Reg[[#This Row],[NASCo2]:[NASCo27]])</f>
        <v>4924647.3413000004</v>
      </c>
      <c r="I42">
        <f>SUM(Sug0.2[[#This Row],[NASCo2]:[NASCo27]])</f>
        <v>4528582.307000001</v>
      </c>
      <c r="J42">
        <f>SUM(Sug0.5[[#This Row],[NASCo2]:[NASCo27]])</f>
        <v>3624569.7485999987</v>
      </c>
      <c r="K42">
        <f>Reg[[#This Row],[NASCo27]]</f>
        <v>227843.8279</v>
      </c>
      <c r="L42">
        <f>Sug0.2[[#This Row],[NASCo27]]</f>
        <v>210218.17329999999</v>
      </c>
      <c r="M42">
        <f>Sug0.5[[#This Row],[NASCo27]]</f>
        <v>165007.65280000001</v>
      </c>
      <c r="N42">
        <f>SUM(Reg[[#This Row],[CIRCo2]:[CIRCo27]])</f>
        <v>7801288.9564999994</v>
      </c>
      <c r="O42">
        <f>SUM(Sug0.2[[#This Row],[CIRCo2]:[CIRCo27]])</f>
        <v>6665311.2649000008</v>
      </c>
      <c r="P42">
        <f>SUM(Sug0.5[[#This Row],[CIRCo2]:[CIRCo27]])</f>
        <v>4517248.4613999994</v>
      </c>
      <c r="Q42">
        <f>Reg[[#This Row],[CIRCo27]]</f>
        <v>470907.68339999998</v>
      </c>
      <c r="R42">
        <f>Sug0.2[[#This Row],[CIRCo27]]</f>
        <v>389867.75650000002</v>
      </c>
      <c r="S42">
        <f>Sug0.5[[#This Row],[CIRCo27]]</f>
        <v>256261.39050000001</v>
      </c>
      <c r="T42">
        <f>SUM(Reg[[#This Row],[HCCCo2]:[HCCCo27]])</f>
        <v>4183980.233</v>
      </c>
      <c r="U42">
        <f>SUM(Sug0.2[[#This Row],[HCCCo2]:[HCCCo27]])</f>
        <v>3558894.8263400006</v>
      </c>
      <c r="V42">
        <f>SUM(Sug0.5[[#This Row],[HCCCo2]:[HCCCo27]])</f>
        <v>2559013.9903700007</v>
      </c>
      <c r="W42">
        <f>Reg[[#This Row],[HCCCo27]]</f>
        <v>284228.59299999999</v>
      </c>
      <c r="X42">
        <f>Sug0.2[[#This Row],[HCCCo27]]</f>
        <v>224390.9945</v>
      </c>
      <c r="Y42">
        <f>Sug0.5[[#This Row],[HCCCo27]]</f>
        <v>149593.9963</v>
      </c>
      <c r="Z42">
        <f>SUM(Reg[[#This Row],[CHDCo2]:[CHDCo27]])</f>
        <v>510500000</v>
      </c>
      <c r="AA42">
        <f>SUM(Sug0.2[[#This Row],[CHDCo2]:[CHDCo27]])</f>
        <v>503200000</v>
      </c>
      <c r="AB42">
        <f>SUM(Sug0.5[[#This Row],[CHDCo2]:[CHDCo27]])</f>
        <v>491800000</v>
      </c>
      <c r="AC42">
        <f>Reg[[#This Row],[CHDCo27]]</f>
        <v>18700000</v>
      </c>
      <c r="AD42">
        <f>Sug0.2[[#This Row],[CHDCo27]]</f>
        <v>18300000</v>
      </c>
      <c r="AE42">
        <f>Sug0.5[[#This Row],[CHDCo27]]</f>
        <v>17600000</v>
      </c>
      <c r="AF42">
        <f>SUM(Reg[[#This Row],[T2DCo2]:[T2DCo27]])</f>
        <v>514500000</v>
      </c>
      <c r="AG42">
        <f>SUM(Sug0.2[[#This Row],[T2DCo2]:[T2DCo27]])</f>
        <v>501100000</v>
      </c>
      <c r="AH42">
        <f>SUM(Sug0.5[[#This Row],[T2DCo2]:[T2DCo27]])</f>
        <v>474700000</v>
      </c>
      <c r="AI42">
        <f>Reg[[#This Row],[T2DCo27]]</f>
        <v>22700000</v>
      </c>
      <c r="AJ42">
        <f>Sug0.2[[#This Row],[T2DCo27]]</f>
        <v>21900000</v>
      </c>
      <c r="AK42">
        <f>Sug0.5[[#This Row],[T2DCo27]]</f>
        <v>20400000</v>
      </c>
      <c r="AL42">
        <f>SUM(Reg[[#This Row],[OveCo2]:[OveCo27]])</f>
        <v>42890000</v>
      </c>
      <c r="AM42">
        <f>SUM(Sug0.2[[#This Row],[OveCo2]:[OveCo27]])</f>
        <v>45020000</v>
      </c>
      <c r="AN42">
        <f>SUM(Sug0.5[[#This Row],[OveCo2]:[OveCo27]])</f>
        <v>50040000</v>
      </c>
      <c r="AO42">
        <f>Reg[[#This Row],[OveCo27]]</f>
        <v>1410000</v>
      </c>
      <c r="AP42">
        <f>Sug0.2[[#This Row],[OveCo27]]</f>
        <v>1500000</v>
      </c>
      <c r="AQ42">
        <f>Sug0.5[[#This Row],[OveCo27]]</f>
        <v>1720000</v>
      </c>
      <c r="AR42">
        <f>SUM(Reg[[#This Row],[ObeCo2]:[ObeCo27]])</f>
        <v>183600000</v>
      </c>
      <c r="AS42">
        <f>SUM(Sug0.2[[#This Row],[ObeCo2]:[ObeCo27]])</f>
        <v>171120000</v>
      </c>
      <c r="AT42">
        <f>SUM(Sug0.5[[#This Row],[ObeCo2]:[ObeCo27]])</f>
        <v>143880000</v>
      </c>
      <c r="AU42">
        <f>Reg[[#This Row],[ObeCo27]]</f>
        <v>6610000</v>
      </c>
      <c r="AV42">
        <f>Sug0.2[[#This Row],[ObeCo27]]</f>
        <v>6130000</v>
      </c>
      <c r="AW42">
        <f>Sug0.5[[#This Row],[ObeCo27]]</f>
        <v>5110000</v>
      </c>
    </row>
    <row r="43" spans="2:49" x14ac:dyDescent="0.25">
      <c r="B43" s="10">
        <f>SUM(Reg[[#This Row],[STECo2]:[STECo27]])</f>
        <v>9849665.6102999989</v>
      </c>
      <c r="C43" s="10">
        <f>SUM(Sug0.2[[#This Row],[STECo2]:[STECo27]])</f>
        <v>9798611.3410000019</v>
      </c>
      <c r="D43" s="10">
        <f>SUM(Sug0.5[[#This Row],[STECo2]:[STECo27]])</f>
        <v>9649883.6308999993</v>
      </c>
      <c r="E43">
        <f>Reg[[#This Row],[STECo27]]</f>
        <v>348897.8652</v>
      </c>
      <c r="F43">
        <f>Sug0.2[[#This Row],[STECo27]]</f>
        <v>349842.87569999998</v>
      </c>
      <c r="G43">
        <f>Sug0.5[[#This Row],[STECo27]]</f>
        <v>347196.84639999998</v>
      </c>
      <c r="H43">
        <f>SUM(Reg[[#This Row],[NASCo2]:[NASCo27]])</f>
        <v>13939448.604700001</v>
      </c>
      <c r="I43">
        <f>SUM(Sug0.2[[#This Row],[NASCo2]:[NASCo27]])</f>
        <v>13182913.245000001</v>
      </c>
      <c r="J43">
        <f>SUM(Sug0.5[[#This Row],[NASCo2]:[NASCo27]])</f>
        <v>11389658.943999998</v>
      </c>
      <c r="K43">
        <f>Reg[[#This Row],[NASCo27]]</f>
        <v>690287.53799999994</v>
      </c>
      <c r="L43">
        <f>Sug0.2[[#This Row],[NASCo27]]</f>
        <v>646110.38439999998</v>
      </c>
      <c r="M43">
        <f>Sug0.5[[#This Row],[NASCo27]]</f>
        <v>551824.16260000004</v>
      </c>
      <c r="N43">
        <f>SUM(Reg[[#This Row],[CIRCo2]:[CIRCo27]])</f>
        <v>20205846.601</v>
      </c>
      <c r="O43">
        <f>SUM(Sug0.2[[#This Row],[CIRCo2]:[CIRCo27]])</f>
        <v>18328019.147699997</v>
      </c>
      <c r="P43">
        <f>SUM(Sug0.5[[#This Row],[CIRCo2]:[CIRCo27]])</f>
        <v>15145126.032300003</v>
      </c>
      <c r="Q43">
        <f>Reg[[#This Row],[CIRCo27]]</f>
        <v>1180000</v>
      </c>
      <c r="R43">
        <f>Sug0.2[[#This Row],[CIRCo27]]</f>
        <v>1040000</v>
      </c>
      <c r="S43">
        <f>Sug0.5[[#This Row],[CIRCo27]]</f>
        <v>802876.97640000004</v>
      </c>
      <c r="T43">
        <f>SUM(Reg[[#This Row],[HCCCo2]:[HCCCo27]])</f>
        <v>6157482.4230000004</v>
      </c>
      <c r="U43">
        <f>SUM(Sug0.2[[#This Row],[HCCCo2]:[HCCCo27]])</f>
        <v>5466931.2932000002</v>
      </c>
      <c r="V43">
        <f>SUM(Sug0.5[[#This Row],[HCCCo2]:[HCCCo27]])</f>
        <v>4755962.4293999998</v>
      </c>
      <c r="W43">
        <f>Reg[[#This Row],[HCCCo27]]</f>
        <v>442069.45510000002</v>
      </c>
      <c r="X43">
        <f>Sug0.2[[#This Row],[HCCCo27]]</f>
        <v>425696.5123</v>
      </c>
      <c r="Y43">
        <f>Sug0.5[[#This Row],[HCCCo27]]</f>
        <v>294712.96999999997</v>
      </c>
      <c r="Z43">
        <f>SUM(Reg[[#This Row],[CHDCo2]:[CHDCo27]])</f>
        <v>460600000</v>
      </c>
      <c r="AA43">
        <f>SUM(Sug0.2[[#This Row],[CHDCo2]:[CHDCo27]])</f>
        <v>458000000</v>
      </c>
      <c r="AB43">
        <f>SUM(Sug0.5[[#This Row],[CHDCo2]:[CHDCo27]])</f>
        <v>451300000</v>
      </c>
      <c r="AC43">
        <f>Reg[[#This Row],[CHDCo27]]</f>
        <v>17200000</v>
      </c>
      <c r="AD43">
        <f>Sug0.2[[#This Row],[CHDCo27]]</f>
        <v>17000000</v>
      </c>
      <c r="AE43">
        <f>Sug0.5[[#This Row],[CHDCo27]]</f>
        <v>16600000</v>
      </c>
      <c r="AF43">
        <f>SUM(Reg[[#This Row],[T2DCo2]:[T2DCo27]])</f>
        <v>553500000</v>
      </c>
      <c r="AG43">
        <f>SUM(Sug0.2[[#This Row],[T2DCo2]:[T2DCo27]])</f>
        <v>547300000</v>
      </c>
      <c r="AH43">
        <f>SUM(Sug0.5[[#This Row],[T2DCo2]:[T2DCo27]])</f>
        <v>535300000</v>
      </c>
      <c r="AI43">
        <f>Reg[[#This Row],[T2DCo27]]</f>
        <v>23600000</v>
      </c>
      <c r="AJ43">
        <f>Sug0.2[[#This Row],[T2DCo27]]</f>
        <v>23100000</v>
      </c>
      <c r="AK43">
        <f>Sug0.5[[#This Row],[T2DCo27]]</f>
        <v>22300000</v>
      </c>
      <c r="AL43">
        <f>SUM(Reg[[#This Row],[OveCo2]:[OveCo27]])</f>
        <v>50010000</v>
      </c>
      <c r="AM43">
        <f>SUM(Sug0.2[[#This Row],[OveCo2]:[OveCo27]])</f>
        <v>50050000</v>
      </c>
      <c r="AN43">
        <f>SUM(Sug0.5[[#This Row],[OveCo2]:[OveCo27]])</f>
        <v>50710000</v>
      </c>
      <c r="AO43">
        <f>Reg[[#This Row],[OveCo27]]</f>
        <v>1760000</v>
      </c>
      <c r="AP43">
        <f>Sug0.2[[#This Row],[OveCo27]]</f>
        <v>1780000</v>
      </c>
      <c r="AQ43">
        <f>Sug0.5[[#This Row],[OveCo27]]</f>
        <v>1860000</v>
      </c>
      <c r="AR43">
        <f>SUM(Reg[[#This Row],[ObeCo2]:[ObeCo27]])</f>
        <v>99520000</v>
      </c>
      <c r="AS43">
        <f>SUM(Sug0.2[[#This Row],[ObeCo2]:[ObeCo27]])</f>
        <v>96040000</v>
      </c>
      <c r="AT43">
        <f>SUM(Sug0.5[[#This Row],[ObeCo2]:[ObeCo27]])</f>
        <v>87530000</v>
      </c>
      <c r="AU43">
        <f>Reg[[#This Row],[ObeCo27]]</f>
        <v>3700000</v>
      </c>
      <c r="AV43">
        <f>Sug0.2[[#This Row],[ObeCo27]]</f>
        <v>3520000</v>
      </c>
      <c r="AW43">
        <f>Sug0.5[[#This Row],[ObeCo27]]</f>
        <v>3110000</v>
      </c>
    </row>
    <row r="44" spans="2:49" x14ac:dyDescent="0.25">
      <c r="B44" s="10">
        <f>SUM(Reg[[#This Row],[STECo2]:[STECo27]])</f>
        <v>24545027.644999996</v>
      </c>
      <c r="C44" s="10">
        <f>SUM(Sug0.2[[#This Row],[STECo2]:[STECo27]])</f>
        <v>23767081.670200001</v>
      </c>
      <c r="D44" s="10">
        <f>SUM(Sug0.5[[#This Row],[STECo2]:[STECo27]])</f>
        <v>22251918.012099996</v>
      </c>
      <c r="E44">
        <f>Reg[[#This Row],[STECo27]]</f>
        <v>932893.39029999997</v>
      </c>
      <c r="F44">
        <f>Sug0.2[[#This Row],[STECo27]]</f>
        <v>903398.2942</v>
      </c>
      <c r="G44">
        <f>Sug0.5[[#This Row],[STECo27]]</f>
        <v>856048.30720000004</v>
      </c>
      <c r="H44">
        <f>SUM(Reg[[#This Row],[NASCo2]:[NASCo27]])</f>
        <v>5987415.3186000008</v>
      </c>
      <c r="I44">
        <f>SUM(Sug0.2[[#This Row],[NASCo2]:[NASCo27]])</f>
        <v>5512438.0240999991</v>
      </c>
      <c r="J44">
        <f>SUM(Sug0.5[[#This Row],[NASCo2]:[NASCo27]])</f>
        <v>4365622.8610999994</v>
      </c>
      <c r="K44">
        <f>Reg[[#This Row],[NASCo27]]</f>
        <v>293887.60810000001</v>
      </c>
      <c r="L44">
        <f>Sug0.2[[#This Row],[NASCo27]]</f>
        <v>268611.21370000002</v>
      </c>
      <c r="M44">
        <f>Sug0.5[[#This Row],[NASCo27]]</f>
        <v>209421.66310000001</v>
      </c>
      <c r="N44">
        <f>SUM(Reg[[#This Row],[CIRCo2]:[CIRCo27]])</f>
        <v>15351568.945499999</v>
      </c>
      <c r="O44">
        <f>SUM(Sug0.2[[#This Row],[CIRCo2]:[CIRCo27]])</f>
        <v>13670002.332199998</v>
      </c>
      <c r="P44">
        <f>SUM(Sug0.5[[#This Row],[CIRCo2]:[CIRCo27]])</f>
        <v>9707755.5773999989</v>
      </c>
      <c r="Q44">
        <f>Reg[[#This Row],[CIRCo27]]</f>
        <v>989643.09539999999</v>
      </c>
      <c r="R44">
        <f>Sug0.2[[#This Row],[CIRCo27]]</f>
        <v>843722.18530000001</v>
      </c>
      <c r="S44">
        <f>Sug0.5[[#This Row],[CIRCo27]]</f>
        <v>570588.17409999995</v>
      </c>
      <c r="T44">
        <f>SUM(Reg[[#This Row],[HCCCo2]:[HCCCo27]])</f>
        <v>8881185.9739999995</v>
      </c>
      <c r="U44">
        <f>SUM(Sug0.2[[#This Row],[HCCCo2]:[HCCCo27]])</f>
        <v>7791224.224299999</v>
      </c>
      <c r="V44">
        <f>SUM(Sug0.5[[#This Row],[HCCCo2]:[HCCCo27]])</f>
        <v>5341087.1810600003</v>
      </c>
      <c r="W44">
        <f>Reg[[#This Row],[HCCCo27]]</f>
        <v>699001.47959999996</v>
      </c>
      <c r="X44">
        <f>Sug0.2[[#This Row],[HCCCo27]]</f>
        <v>629101.33160000003</v>
      </c>
      <c r="Y44">
        <f>Sug0.5[[#This Row],[HCCCo27]]</f>
        <v>442700.93709999998</v>
      </c>
      <c r="Z44">
        <f>SUM(Reg[[#This Row],[CHDCo2]:[CHDCo27]])</f>
        <v>675900000</v>
      </c>
      <c r="AA44">
        <f>SUM(Sug0.2[[#This Row],[CHDCo2]:[CHDCo27]])</f>
        <v>665200000</v>
      </c>
      <c r="AB44">
        <f>SUM(Sug0.5[[#This Row],[CHDCo2]:[CHDCo27]])</f>
        <v>645100000</v>
      </c>
      <c r="AC44">
        <f>Reg[[#This Row],[CHDCo27]]</f>
        <v>27800000</v>
      </c>
      <c r="AD44">
        <f>Sug0.2[[#This Row],[CHDCo27]]</f>
        <v>27100000</v>
      </c>
      <c r="AE44">
        <f>Sug0.5[[#This Row],[CHDCo27]]</f>
        <v>25700000</v>
      </c>
      <c r="AF44">
        <f>SUM(Reg[[#This Row],[T2DCo2]:[T2DCo27]])</f>
        <v>594200000</v>
      </c>
      <c r="AG44">
        <f>SUM(Sug0.2[[#This Row],[T2DCo2]:[T2DCo27]])</f>
        <v>578000000</v>
      </c>
      <c r="AH44">
        <f>SUM(Sug0.5[[#This Row],[T2DCo2]:[T2DCo27]])</f>
        <v>548600000</v>
      </c>
      <c r="AI44">
        <f>Reg[[#This Row],[T2DCo27]]</f>
        <v>26900000</v>
      </c>
      <c r="AJ44">
        <f>Sug0.2[[#This Row],[T2DCo27]]</f>
        <v>25800000</v>
      </c>
      <c r="AK44">
        <f>Sug0.5[[#This Row],[T2DCo27]]</f>
        <v>24000000</v>
      </c>
      <c r="AL44">
        <f>SUM(Reg[[#This Row],[OveCo2]:[OveCo27]])</f>
        <v>15561515.653499998</v>
      </c>
      <c r="AM44">
        <f>SUM(Sug0.2[[#This Row],[OveCo2]:[OveCo27]])</f>
        <v>16089860.952100003</v>
      </c>
      <c r="AN44">
        <f>SUM(Sug0.5[[#This Row],[OveCo2]:[OveCo27]])</f>
        <v>17233625.626500003</v>
      </c>
      <c r="AO44">
        <f>Reg[[#This Row],[OveCo27]]</f>
        <v>509067.80599999998</v>
      </c>
      <c r="AP44">
        <f>Sug0.2[[#This Row],[OveCo27]]</f>
        <v>535781.85950000002</v>
      </c>
      <c r="AQ44">
        <f>Sug0.5[[#This Row],[OveCo27]]</f>
        <v>603017.23010000004</v>
      </c>
      <c r="AR44">
        <f>SUM(Reg[[#This Row],[ObeCo2]:[ObeCo27]])</f>
        <v>159240000</v>
      </c>
      <c r="AS44">
        <f>SUM(Sug0.2[[#This Row],[ObeCo2]:[ObeCo27]])</f>
        <v>148790000</v>
      </c>
      <c r="AT44">
        <f>SUM(Sug0.5[[#This Row],[ObeCo2]:[ObeCo27]])</f>
        <v>126180000</v>
      </c>
      <c r="AU44">
        <f>Reg[[#This Row],[ObeCo27]]</f>
        <v>6120000</v>
      </c>
      <c r="AV44">
        <f>Sug0.2[[#This Row],[ObeCo27]]</f>
        <v>5670000</v>
      </c>
      <c r="AW44">
        <f>Sug0.5[[#This Row],[ObeCo27]]</f>
        <v>4720000</v>
      </c>
    </row>
    <row r="45" spans="2:49" x14ac:dyDescent="0.25">
      <c r="B45" s="10">
        <f>SUM(Reg[[#This Row],[STECo2]:[STECo27]])</f>
        <v>9313426.8716000021</v>
      </c>
      <c r="C45" s="10">
        <f>SUM(Sug0.2[[#This Row],[STECo2]:[STECo27]])</f>
        <v>9166381.8193999976</v>
      </c>
      <c r="D45" s="10">
        <f>SUM(Sug0.5[[#This Row],[STECo2]:[STECo27]])</f>
        <v>8912157.5442000013</v>
      </c>
      <c r="E45">
        <f>Reg[[#This Row],[STECo27]]</f>
        <v>337648.86139999999</v>
      </c>
      <c r="F45">
        <f>Sug0.2[[#This Row],[STECo27]]</f>
        <v>335674.09669999999</v>
      </c>
      <c r="G45">
        <f>Sug0.5[[#This Row],[STECo27]]</f>
        <v>333735.23680000001</v>
      </c>
      <c r="H45">
        <f>SUM(Reg[[#This Row],[NASCo2]:[NASCo27]])</f>
        <v>8169659.6018999992</v>
      </c>
      <c r="I45">
        <f>SUM(Sug0.2[[#This Row],[NASCo2]:[NASCo27]])</f>
        <v>7625001.1841000002</v>
      </c>
      <c r="J45">
        <f>SUM(Sug0.5[[#This Row],[NASCo2]:[NASCo27]])</f>
        <v>6400365.4997999994</v>
      </c>
      <c r="K45">
        <f>Reg[[#This Row],[NASCo27]]</f>
        <v>405291.0944</v>
      </c>
      <c r="L45">
        <f>Sug0.2[[#This Row],[NASCo27]]</f>
        <v>377287.87119999999</v>
      </c>
      <c r="M45">
        <f>Sug0.5[[#This Row],[NASCo27]]</f>
        <v>313902.79759999999</v>
      </c>
      <c r="N45">
        <f>SUM(Reg[[#This Row],[CIRCo2]:[CIRCo27]])</f>
        <v>13564485.0812</v>
      </c>
      <c r="O45">
        <f>SUM(Sug0.2[[#This Row],[CIRCo2]:[CIRCo27]])</f>
        <v>11914148.164899997</v>
      </c>
      <c r="P45">
        <f>SUM(Sug0.5[[#This Row],[CIRCo2]:[CIRCo27]])</f>
        <v>9315064.3971999977</v>
      </c>
      <c r="Q45">
        <f>Reg[[#This Row],[CIRCo27]]</f>
        <v>789924.09389999998</v>
      </c>
      <c r="R45">
        <f>Sug0.2[[#This Row],[CIRCo27]]</f>
        <v>687998.40430000005</v>
      </c>
      <c r="S45">
        <f>Sug0.5[[#This Row],[CIRCo27]]</f>
        <v>515695.45299999998</v>
      </c>
      <c r="T45">
        <f>SUM(Reg[[#This Row],[HCCCo2]:[HCCCo27]])</f>
        <v>6327815.2618999993</v>
      </c>
      <c r="U45">
        <f>SUM(Sug0.2[[#This Row],[HCCCo2]:[HCCCo27]])</f>
        <v>5762733.1364999991</v>
      </c>
      <c r="V45">
        <f>SUM(Sug0.5[[#This Row],[HCCCo2]:[HCCCo27]])</f>
        <v>4503691.2663500002</v>
      </c>
      <c r="W45">
        <f>Reg[[#This Row],[HCCCo27]]</f>
        <v>302424.1091</v>
      </c>
      <c r="X45">
        <f>Sug0.2[[#This Row],[HCCCo27]]</f>
        <v>273621.81300000002</v>
      </c>
      <c r="Y45">
        <f>Sug0.5[[#This Row],[HCCCo27]]</f>
        <v>172813.77660000001</v>
      </c>
      <c r="Z45">
        <f>SUM(Reg[[#This Row],[CHDCo2]:[CHDCo27]])</f>
        <v>411600000</v>
      </c>
      <c r="AA45">
        <f>SUM(Sug0.2[[#This Row],[CHDCo2]:[CHDCo27]])</f>
        <v>405900000</v>
      </c>
      <c r="AB45">
        <f>SUM(Sug0.5[[#This Row],[CHDCo2]:[CHDCo27]])</f>
        <v>396300000</v>
      </c>
      <c r="AC45">
        <f>Reg[[#This Row],[CHDCo27]]</f>
        <v>16000000</v>
      </c>
      <c r="AD45">
        <f>Sug0.2[[#This Row],[CHDCo27]]</f>
        <v>15900000</v>
      </c>
      <c r="AE45">
        <f>Sug0.5[[#This Row],[CHDCo27]]</f>
        <v>15400000</v>
      </c>
      <c r="AF45">
        <f>SUM(Reg[[#This Row],[T2DCo2]:[T2DCo27]])</f>
        <v>370400000</v>
      </c>
      <c r="AG45">
        <f>SUM(Sug0.2[[#This Row],[T2DCo2]:[T2DCo27]])</f>
        <v>365900000</v>
      </c>
      <c r="AH45">
        <f>SUM(Sug0.5[[#This Row],[T2DCo2]:[T2DCo27]])</f>
        <v>355000000</v>
      </c>
      <c r="AI45">
        <f>Reg[[#This Row],[T2DCo27]]</f>
        <v>16000000</v>
      </c>
      <c r="AJ45">
        <f>Sug0.2[[#This Row],[T2DCo27]]</f>
        <v>15700000</v>
      </c>
      <c r="AK45">
        <f>Sug0.5[[#This Row],[T2DCo27]]</f>
        <v>15000000</v>
      </c>
      <c r="AL45">
        <f>SUM(Reg[[#This Row],[OveCo2]:[OveCo27]])</f>
        <v>71900000</v>
      </c>
      <c r="AM45">
        <f>SUM(Sug0.2[[#This Row],[OveCo2]:[OveCo27]])</f>
        <v>71970000</v>
      </c>
      <c r="AN45">
        <f>SUM(Sug0.5[[#This Row],[OveCo2]:[OveCo27]])</f>
        <v>72100000</v>
      </c>
      <c r="AO45">
        <f>Reg[[#This Row],[OveCo27]]</f>
        <v>2560000</v>
      </c>
      <c r="AP45">
        <f>Sug0.2[[#This Row],[OveCo27]]</f>
        <v>2590000</v>
      </c>
      <c r="AQ45">
        <f>Sug0.5[[#This Row],[OveCo27]]</f>
        <v>2630000</v>
      </c>
      <c r="AR45">
        <f>SUM(Reg[[#This Row],[ObeCo2]:[ObeCo27]])</f>
        <v>66930000</v>
      </c>
      <c r="AS45">
        <f>SUM(Sug0.2[[#This Row],[ObeCo2]:[ObeCo27]])</f>
        <v>65050000</v>
      </c>
      <c r="AT45">
        <f>SUM(Sug0.5[[#This Row],[ObeCo2]:[ObeCo27]])</f>
        <v>61240000</v>
      </c>
      <c r="AU45">
        <f>Reg[[#This Row],[ObeCo27]]</f>
        <v>2380000</v>
      </c>
      <c r="AV45">
        <f>Sug0.2[[#This Row],[ObeCo27]]</f>
        <v>2290000</v>
      </c>
      <c r="AW45">
        <f>Sug0.5[[#This Row],[ObeCo27]]</f>
        <v>2110000</v>
      </c>
    </row>
    <row r="46" spans="2:49" x14ac:dyDescent="0.25">
      <c r="B46" s="10">
        <f>SUM(Reg[[#This Row],[STECo2]:[STECo27]])</f>
        <v>10896113.328999998</v>
      </c>
      <c r="C46" s="10">
        <f>SUM(Sug0.2[[#This Row],[STECo2]:[STECo27]])</f>
        <v>10732187.904700004</v>
      </c>
      <c r="D46" s="10">
        <f>SUM(Sug0.5[[#This Row],[STECo2]:[STECo27]])</f>
        <v>10306439.909000002</v>
      </c>
      <c r="E46">
        <f>Reg[[#This Row],[STECo27]]</f>
        <v>418319.56160000002</v>
      </c>
      <c r="F46">
        <f>Sug0.2[[#This Row],[STECo27]]</f>
        <v>412960.01400000002</v>
      </c>
      <c r="G46">
        <f>Sug0.5[[#This Row],[STECo27]]</f>
        <v>400316.97869999998</v>
      </c>
      <c r="H46">
        <f>SUM(Reg[[#This Row],[NASCo2]:[NASCo27]])</f>
        <v>8088270.4686000003</v>
      </c>
      <c r="I46">
        <f>SUM(Sug0.2[[#This Row],[NASCo2]:[NASCo27]])</f>
        <v>7590018.9200999988</v>
      </c>
      <c r="J46">
        <f>SUM(Sug0.5[[#This Row],[NASCo2]:[NASCo27]])</f>
        <v>6658320.7018000027</v>
      </c>
      <c r="K46">
        <f>Reg[[#This Row],[NASCo27]]</f>
        <v>399047.06390000001</v>
      </c>
      <c r="L46">
        <f>Sug0.2[[#This Row],[NASCo27]]</f>
        <v>371390.33669999999</v>
      </c>
      <c r="M46">
        <f>Sug0.5[[#This Row],[NASCo27]]</f>
        <v>325090.01209999999</v>
      </c>
      <c r="N46">
        <f>SUM(Reg[[#This Row],[CIRCo2]:[CIRCo27]])</f>
        <v>12657779.943499999</v>
      </c>
      <c r="O46">
        <f>SUM(Sug0.2[[#This Row],[CIRCo2]:[CIRCo27]])</f>
        <v>11433392.424800001</v>
      </c>
      <c r="P46">
        <f>SUM(Sug0.5[[#This Row],[CIRCo2]:[CIRCo27]])</f>
        <v>9249942.4989</v>
      </c>
      <c r="Q46">
        <f>Reg[[#This Row],[CIRCo27]]</f>
        <v>749930.06579999998</v>
      </c>
      <c r="R46">
        <f>Sug0.2[[#This Row],[CIRCo27]]</f>
        <v>675993.29879999999</v>
      </c>
      <c r="S46">
        <f>Sug0.5[[#This Row],[CIRCo27]]</f>
        <v>517557.36940000003</v>
      </c>
      <c r="T46">
        <f>SUM(Reg[[#This Row],[HCCCo2]:[HCCCo27]])</f>
        <v>8196047.3550000004</v>
      </c>
      <c r="U46">
        <f>SUM(Sug0.2[[#This Row],[HCCCo2]:[HCCCo27]])</f>
        <v>7453065.774100001</v>
      </c>
      <c r="V46">
        <f>SUM(Sug0.5[[#This Row],[HCCCo2]:[HCCCo27]])</f>
        <v>5883860.7888700012</v>
      </c>
      <c r="W46">
        <f>Reg[[#This Row],[HCCCo27]]</f>
        <v>494776.0687</v>
      </c>
      <c r="X46">
        <f>Sug0.2[[#This Row],[HCCCo27]]</f>
        <v>494776.0687</v>
      </c>
      <c r="Y46">
        <f>Sug0.5[[#This Row],[HCCCo27]]</f>
        <v>296865.64120000001</v>
      </c>
      <c r="Z46">
        <f>SUM(Reg[[#This Row],[CHDCo2]:[CHDCo27]])</f>
        <v>650600000</v>
      </c>
      <c r="AA46">
        <f>SUM(Sug0.2[[#This Row],[CHDCo2]:[CHDCo27]])</f>
        <v>648600000</v>
      </c>
      <c r="AB46">
        <f>SUM(Sug0.5[[#This Row],[CHDCo2]:[CHDCo27]])</f>
        <v>641900000</v>
      </c>
      <c r="AC46">
        <f>Reg[[#This Row],[CHDCo27]]</f>
        <v>26600000</v>
      </c>
      <c r="AD46">
        <f>Sug0.2[[#This Row],[CHDCo27]]</f>
        <v>26400000</v>
      </c>
      <c r="AE46">
        <f>Sug0.5[[#This Row],[CHDCo27]]</f>
        <v>25900000</v>
      </c>
      <c r="AF46">
        <f>SUM(Reg[[#This Row],[T2DCo2]:[T2DCo27]])</f>
        <v>308100000</v>
      </c>
      <c r="AG46">
        <f>SUM(Sug0.2[[#This Row],[T2DCo2]:[T2DCo27]])</f>
        <v>307900000</v>
      </c>
      <c r="AH46">
        <f>SUM(Sug0.5[[#This Row],[T2DCo2]:[T2DCo27]])</f>
        <v>307300000</v>
      </c>
      <c r="AI46">
        <f>Reg[[#This Row],[T2DCo27]]</f>
        <v>11600000</v>
      </c>
      <c r="AJ46">
        <f>Sug0.2[[#This Row],[T2DCo27]]</f>
        <v>11600000</v>
      </c>
      <c r="AK46">
        <f>Sug0.5[[#This Row],[T2DCo27]]</f>
        <v>11600000</v>
      </c>
      <c r="AL46">
        <f>SUM(Reg[[#This Row],[OveCo2]:[OveCo27]])</f>
        <v>40380000</v>
      </c>
      <c r="AM46">
        <f>SUM(Sug0.2[[#This Row],[OveCo2]:[OveCo27]])</f>
        <v>40630000</v>
      </c>
      <c r="AN46">
        <f>SUM(Sug0.5[[#This Row],[OveCo2]:[OveCo27]])</f>
        <v>41160000</v>
      </c>
      <c r="AO46">
        <f>Reg[[#This Row],[OveCo27]]</f>
        <v>1500000</v>
      </c>
      <c r="AP46">
        <f>Sug0.2[[#This Row],[OveCo27]]</f>
        <v>1510000</v>
      </c>
      <c r="AQ46">
        <f>Sug0.5[[#This Row],[OveCo27]]</f>
        <v>1530000</v>
      </c>
      <c r="AR46">
        <f>SUM(Reg[[#This Row],[ObeCo2]:[ObeCo27]])</f>
        <v>110450000</v>
      </c>
      <c r="AS46">
        <f>SUM(Sug0.2[[#This Row],[ObeCo2]:[ObeCo27]])</f>
        <v>111730000</v>
      </c>
      <c r="AT46">
        <f>SUM(Sug0.5[[#This Row],[ObeCo2]:[ObeCo27]])</f>
        <v>114660000</v>
      </c>
      <c r="AU46">
        <f>Reg[[#This Row],[ObeCo27]]</f>
        <v>3710000</v>
      </c>
      <c r="AV46">
        <f>Sug0.2[[#This Row],[ObeCo27]]</f>
        <v>3780000</v>
      </c>
      <c r="AW46">
        <f>Sug0.5[[#This Row],[ObeCo27]]</f>
        <v>3930000</v>
      </c>
    </row>
    <row r="47" spans="2:49" x14ac:dyDescent="0.25">
      <c r="B47" s="10">
        <f>SUM(Reg[[#This Row],[STECo2]:[STECo27]])</f>
        <v>16994688.075100001</v>
      </c>
      <c r="C47" s="10">
        <f>SUM(Sug0.2[[#This Row],[STECo2]:[STECo27]])</f>
        <v>16864996.265199997</v>
      </c>
      <c r="D47" s="10">
        <f>SUM(Sug0.5[[#This Row],[STECo2]:[STECo27]])</f>
        <v>16506718.843899999</v>
      </c>
      <c r="E47">
        <f>Reg[[#This Row],[STECo27]]</f>
        <v>619186.57660000003</v>
      </c>
      <c r="F47">
        <f>Sug0.2[[#This Row],[STECo27]]</f>
        <v>616153.99100000004</v>
      </c>
      <c r="G47">
        <f>Sug0.5[[#This Row],[STECo27]]</f>
        <v>603080.17779999995</v>
      </c>
      <c r="H47">
        <f>SUM(Reg[[#This Row],[NASCo2]:[NASCo27]])</f>
        <v>10360720.874600003</v>
      </c>
      <c r="I47">
        <f>SUM(Sug0.2[[#This Row],[NASCo2]:[NASCo27]])</f>
        <v>9908839.8865999989</v>
      </c>
      <c r="J47">
        <f>SUM(Sug0.5[[#This Row],[NASCo2]:[NASCo27]])</f>
        <v>9026198.2206999995</v>
      </c>
      <c r="K47">
        <f>Reg[[#This Row],[NASCo27]]</f>
        <v>502337.86580000003</v>
      </c>
      <c r="L47">
        <f>Sug0.2[[#This Row],[NASCo27]]</f>
        <v>477379.94020000001</v>
      </c>
      <c r="M47">
        <f>Sug0.5[[#This Row],[NASCo27]]</f>
        <v>429689.63650000002</v>
      </c>
      <c r="N47">
        <f>SUM(Reg[[#This Row],[CIRCo2]:[CIRCo27]])</f>
        <v>7874997.4461999983</v>
      </c>
      <c r="O47">
        <f>SUM(Sug0.2[[#This Row],[CIRCo2]:[CIRCo27]])</f>
        <v>7291574.8513000002</v>
      </c>
      <c r="P47">
        <f>SUM(Sug0.5[[#This Row],[CIRCo2]:[CIRCo27]])</f>
        <v>6433043.8895999994</v>
      </c>
      <c r="Q47">
        <f>Reg[[#This Row],[CIRCo27]]</f>
        <v>438489.92609999998</v>
      </c>
      <c r="R47">
        <f>Sug0.2[[#This Row],[CIRCo27]]</f>
        <v>392111.1839</v>
      </c>
      <c r="S47">
        <f>Sug0.5[[#This Row],[CIRCo27]]</f>
        <v>328867.44459999999</v>
      </c>
      <c r="T47">
        <f>SUM(Reg[[#This Row],[HCCCo2]:[HCCCo27]])</f>
        <v>3540096.2804700001</v>
      </c>
      <c r="U47">
        <f>SUM(Sug0.2[[#This Row],[HCCCo2]:[HCCCo27]])</f>
        <v>3431204.7623699997</v>
      </c>
      <c r="V47">
        <f>SUM(Sug0.5[[#This Row],[HCCCo2]:[HCCCo27]])</f>
        <v>2954988.8629699997</v>
      </c>
      <c r="W47">
        <f>Reg[[#This Row],[HCCCo27]]</f>
        <v>190984.595</v>
      </c>
      <c r="X47">
        <f>Sug0.2[[#This Row],[HCCCo27]]</f>
        <v>171886.1355</v>
      </c>
      <c r="Y47">
        <f>Sug0.5[[#This Row],[HCCCo27]]</f>
        <v>152787.67600000001</v>
      </c>
      <c r="Z47">
        <f>SUM(Reg[[#This Row],[CHDCo2]:[CHDCo27]])</f>
        <v>240870000</v>
      </c>
      <c r="AA47">
        <f>SUM(Sug0.2[[#This Row],[CHDCo2]:[CHDCo27]])</f>
        <v>239960000</v>
      </c>
      <c r="AB47">
        <f>SUM(Sug0.5[[#This Row],[CHDCo2]:[CHDCo27]])</f>
        <v>237570000</v>
      </c>
      <c r="AC47">
        <f>Reg[[#This Row],[CHDCo27]]</f>
        <v>9970000</v>
      </c>
      <c r="AD47">
        <f>Sug0.2[[#This Row],[CHDCo27]]</f>
        <v>9860000</v>
      </c>
      <c r="AE47">
        <f>Sug0.5[[#This Row],[CHDCo27]]</f>
        <v>9700000</v>
      </c>
      <c r="AF47">
        <f>SUM(Reg[[#This Row],[T2DCo2]:[T2DCo27]])</f>
        <v>381000000</v>
      </c>
      <c r="AG47">
        <f>SUM(Sug0.2[[#This Row],[T2DCo2]:[T2DCo27]])</f>
        <v>379000000</v>
      </c>
      <c r="AH47">
        <f>SUM(Sug0.5[[#This Row],[T2DCo2]:[T2DCo27]])</f>
        <v>374500000</v>
      </c>
      <c r="AI47">
        <f>Reg[[#This Row],[T2DCo27]]</f>
        <v>15600000</v>
      </c>
      <c r="AJ47">
        <f>Sug0.2[[#This Row],[T2DCo27]]</f>
        <v>15500000</v>
      </c>
      <c r="AK47">
        <f>Sug0.5[[#This Row],[T2DCo27]]</f>
        <v>15200000</v>
      </c>
      <c r="AL47">
        <f>SUM(Reg[[#This Row],[OveCo2]:[OveCo27]])</f>
        <v>78520000</v>
      </c>
      <c r="AM47">
        <f>SUM(Sug0.2[[#This Row],[OveCo2]:[OveCo27]])</f>
        <v>78310000</v>
      </c>
      <c r="AN47">
        <f>SUM(Sug0.5[[#This Row],[OveCo2]:[OveCo27]])</f>
        <v>77850000</v>
      </c>
      <c r="AO47">
        <f>Reg[[#This Row],[OveCo27]]</f>
        <v>2850000</v>
      </c>
      <c r="AP47">
        <f>Sug0.2[[#This Row],[OveCo27]]</f>
        <v>2850000</v>
      </c>
      <c r="AQ47">
        <f>Sug0.5[[#This Row],[OveCo27]]</f>
        <v>2850000</v>
      </c>
      <c r="AR47">
        <f>SUM(Reg[[#This Row],[ObeCo2]:[ObeCo27]])</f>
        <v>84890000</v>
      </c>
      <c r="AS47">
        <f>SUM(Sug0.2[[#This Row],[ObeCo2]:[ObeCo27]])</f>
        <v>83760000</v>
      </c>
      <c r="AT47">
        <f>SUM(Sug0.5[[#This Row],[ObeCo2]:[ObeCo27]])</f>
        <v>81640000</v>
      </c>
      <c r="AU47">
        <f>Reg[[#This Row],[ObeCo27]]</f>
        <v>3000000</v>
      </c>
      <c r="AV47">
        <f>Sug0.2[[#This Row],[ObeCo27]]</f>
        <v>2940000</v>
      </c>
      <c r="AW47">
        <f>Sug0.5[[#This Row],[ObeCo27]]</f>
        <v>2830000</v>
      </c>
    </row>
    <row r="48" spans="2:49" x14ac:dyDescent="0.25">
      <c r="B48" s="10">
        <f>SUM(Reg[[#This Row],[STECo2]:[STECo27]])</f>
        <v>24572268.830999997</v>
      </c>
      <c r="C48" s="10">
        <f>SUM(Sug0.2[[#This Row],[STECo2]:[STECo27]])</f>
        <v>24148420.235800002</v>
      </c>
      <c r="D48" s="10">
        <f>SUM(Sug0.5[[#This Row],[STECo2]:[STECo27]])</f>
        <v>23222485.570100002</v>
      </c>
      <c r="E48">
        <f>Reg[[#This Row],[STECo27]]</f>
        <v>907887.88639999996</v>
      </c>
      <c r="F48">
        <f>Sug0.2[[#This Row],[STECo27]]</f>
        <v>892446.50659999996</v>
      </c>
      <c r="G48">
        <f>Sug0.5[[#This Row],[STECo27]]</f>
        <v>859606.38899999997</v>
      </c>
      <c r="H48">
        <f>SUM(Reg[[#This Row],[NASCo2]:[NASCo27]])</f>
        <v>9682983.4530000016</v>
      </c>
      <c r="I48">
        <f>SUM(Sug0.2[[#This Row],[NASCo2]:[NASCo27]])</f>
        <v>9105068.5298999995</v>
      </c>
      <c r="J48">
        <f>SUM(Sug0.5[[#This Row],[NASCo2]:[NASCo27]])</f>
        <v>7946616.1632000012</v>
      </c>
      <c r="K48">
        <f>Reg[[#This Row],[NASCo27]]</f>
        <v>464085.75290000002</v>
      </c>
      <c r="L48">
        <f>Sug0.2[[#This Row],[NASCo27]]</f>
        <v>430376.58909999998</v>
      </c>
      <c r="M48">
        <f>Sug0.5[[#This Row],[NASCo27]]</f>
        <v>365022.08789999998</v>
      </c>
      <c r="N48">
        <f>SUM(Reg[[#This Row],[CIRCo2]:[CIRCo27]])</f>
        <v>9054198.4050999992</v>
      </c>
      <c r="O48">
        <f>SUM(Sug0.2[[#This Row],[CIRCo2]:[CIRCo27]])</f>
        <v>8310685.4415000007</v>
      </c>
      <c r="P48">
        <f>SUM(Sug0.5[[#This Row],[CIRCo2]:[CIRCo27]])</f>
        <v>6417146.3122999985</v>
      </c>
      <c r="Q48">
        <f>Reg[[#This Row],[CIRCo27]]</f>
        <v>517263.53820000001</v>
      </c>
      <c r="R48">
        <f>Sug0.2[[#This Row],[CIRCo27]]</f>
        <v>467406.81160000002</v>
      </c>
      <c r="S48">
        <f>Sug0.5[[#This Row],[CIRCo27]]</f>
        <v>347439.06329999998</v>
      </c>
      <c r="T48">
        <f>SUM(Reg[[#This Row],[HCCCo2]:[HCCCo27]])</f>
        <v>7390737.0240999982</v>
      </c>
      <c r="U48">
        <f>SUM(Sug0.2[[#This Row],[HCCCo2]:[HCCCo27]])</f>
        <v>7158480.9836999997</v>
      </c>
      <c r="V48">
        <f>SUM(Sug0.5[[#This Row],[HCCCo2]:[HCCCo27]])</f>
        <v>5320076.6634099996</v>
      </c>
      <c r="W48">
        <f>Reg[[#This Row],[HCCCo27]]</f>
        <v>616183.29399999999</v>
      </c>
      <c r="X48">
        <f>Sug0.2[[#This Row],[HCCCo27]]</f>
        <v>589392.71600000001</v>
      </c>
      <c r="Y48">
        <f>Sug0.5[[#This Row],[HCCCo27]]</f>
        <v>482230.40399999998</v>
      </c>
      <c r="Z48">
        <f>SUM(Reg[[#This Row],[CHDCo2]:[CHDCo27]])</f>
        <v>267600000</v>
      </c>
      <c r="AA48">
        <f>SUM(Sug0.2[[#This Row],[CHDCo2]:[CHDCo27]])</f>
        <v>265400000</v>
      </c>
      <c r="AB48">
        <f>SUM(Sug0.5[[#This Row],[CHDCo2]:[CHDCo27]])</f>
        <v>258380000</v>
      </c>
      <c r="AC48">
        <f>Reg[[#This Row],[CHDCo27]]</f>
        <v>10300000</v>
      </c>
      <c r="AD48">
        <f>Sug0.2[[#This Row],[CHDCo27]]</f>
        <v>10000000</v>
      </c>
      <c r="AE48">
        <f>Sug0.5[[#This Row],[CHDCo27]]</f>
        <v>9600000</v>
      </c>
      <c r="AF48">
        <f>SUM(Reg[[#This Row],[T2DCo2]:[T2DCo27]])</f>
        <v>361200000</v>
      </c>
      <c r="AG48">
        <f>SUM(Sug0.2[[#This Row],[T2DCo2]:[T2DCo27]])</f>
        <v>355500000</v>
      </c>
      <c r="AH48">
        <f>SUM(Sug0.5[[#This Row],[T2DCo2]:[T2DCo27]])</f>
        <v>343100000</v>
      </c>
      <c r="AI48">
        <f>Reg[[#This Row],[T2DCo27]]</f>
        <v>15900000</v>
      </c>
      <c r="AJ48">
        <f>Sug0.2[[#This Row],[T2DCo27]]</f>
        <v>15500000</v>
      </c>
      <c r="AK48">
        <f>Sug0.5[[#This Row],[T2DCo27]]</f>
        <v>14700000</v>
      </c>
      <c r="AL48">
        <f>SUM(Reg[[#This Row],[OveCo2]:[OveCo27]])</f>
        <v>32930000</v>
      </c>
      <c r="AM48">
        <f>SUM(Sug0.2[[#This Row],[OveCo2]:[OveCo27]])</f>
        <v>33570000</v>
      </c>
      <c r="AN48">
        <f>SUM(Sug0.5[[#This Row],[OveCo2]:[OveCo27]])</f>
        <v>35150000</v>
      </c>
      <c r="AO48">
        <f>Reg[[#This Row],[OveCo27]]</f>
        <v>1090000</v>
      </c>
      <c r="AP48">
        <f>Sug0.2[[#This Row],[OveCo27]]</f>
        <v>1140000</v>
      </c>
      <c r="AQ48">
        <f>Sug0.5[[#This Row],[OveCo27]]</f>
        <v>1250000</v>
      </c>
      <c r="AR48">
        <f>SUM(Reg[[#This Row],[ObeCo2]:[ObeCo27]])</f>
        <v>179300000</v>
      </c>
      <c r="AS48">
        <f>SUM(Sug0.2[[#This Row],[ObeCo2]:[ObeCo27]])</f>
        <v>169480000</v>
      </c>
      <c r="AT48">
        <f>SUM(Sug0.5[[#This Row],[ObeCo2]:[ObeCo27]])</f>
        <v>147720000</v>
      </c>
      <c r="AU48">
        <f>Reg[[#This Row],[ObeCo27]]</f>
        <v>6820000</v>
      </c>
      <c r="AV48">
        <f>Sug0.2[[#This Row],[ObeCo27]]</f>
        <v>6370000</v>
      </c>
      <c r="AW48">
        <f>Sug0.5[[#This Row],[ObeCo27]]</f>
        <v>5400000</v>
      </c>
    </row>
    <row r="49" spans="2:49" x14ac:dyDescent="0.25">
      <c r="B49" s="10">
        <f>SUM(Reg[[#This Row],[STECo2]:[STECo27]])</f>
        <v>16572149.952200003</v>
      </c>
      <c r="C49" s="10">
        <f>SUM(Sug0.2[[#This Row],[STECo2]:[STECo27]])</f>
        <v>16377068.471400002</v>
      </c>
      <c r="D49" s="10">
        <f>SUM(Sug0.5[[#This Row],[STECo2]:[STECo27]])</f>
        <v>16072602.2513</v>
      </c>
      <c r="E49">
        <f>Reg[[#This Row],[STECo27]]</f>
        <v>607292.44739999995</v>
      </c>
      <c r="F49">
        <f>Sug0.2[[#This Row],[STECo27]]</f>
        <v>599680.34100000001</v>
      </c>
      <c r="G49">
        <f>Sug0.5[[#This Row],[STECo27]]</f>
        <v>590042.99540000001</v>
      </c>
      <c r="H49">
        <f>SUM(Reg[[#This Row],[NASCo2]:[NASCo27]])</f>
        <v>9750582.0983000007</v>
      </c>
      <c r="I49">
        <f>SUM(Sug0.2[[#This Row],[NASCo2]:[NASCo27]])</f>
        <v>9396638.9682999998</v>
      </c>
      <c r="J49">
        <f>SUM(Sug0.5[[#This Row],[NASCo2]:[NASCo27]])</f>
        <v>8582392.0633000005</v>
      </c>
      <c r="K49">
        <f>Reg[[#This Row],[NASCo27]]</f>
        <v>458970.09869999997</v>
      </c>
      <c r="L49">
        <f>Sug0.2[[#This Row],[NASCo27]]</f>
        <v>439306.19410000002</v>
      </c>
      <c r="M49">
        <f>Sug0.5[[#This Row],[NASCo27]]</f>
        <v>393860.72580000001</v>
      </c>
      <c r="N49">
        <f>SUM(Reg[[#This Row],[CIRCo2]:[CIRCo27]])</f>
        <v>5954497.7714</v>
      </c>
      <c r="O49">
        <f>SUM(Sug0.2[[#This Row],[CIRCo2]:[CIRCo27]])</f>
        <v>5607278.3143000016</v>
      </c>
      <c r="P49">
        <f>SUM(Sug0.5[[#This Row],[CIRCo2]:[CIRCo27]])</f>
        <v>4924862.1296000006</v>
      </c>
      <c r="Q49">
        <f>Reg[[#This Row],[CIRCo27]]</f>
        <v>336842.82280000002</v>
      </c>
      <c r="R49">
        <f>Sug0.2[[#This Row],[CIRCo27]]</f>
        <v>314912.95150000002</v>
      </c>
      <c r="S49">
        <f>Sug0.5[[#This Row],[CIRCo27]]</f>
        <v>268421.62439999997</v>
      </c>
      <c r="T49">
        <f>SUM(Reg[[#This Row],[HCCCo2]:[HCCCo27]])</f>
        <v>9217641.7625999991</v>
      </c>
      <c r="U49">
        <f>SUM(Sug0.2[[#This Row],[HCCCo2]:[HCCCo27]])</f>
        <v>8399199.2821999993</v>
      </c>
      <c r="V49">
        <f>SUM(Sug0.5[[#This Row],[HCCCo2]:[HCCCo27]])</f>
        <v>7353486.4901000001</v>
      </c>
      <c r="W49">
        <f>Reg[[#This Row],[HCCCo27]]</f>
        <v>506314.87800000003</v>
      </c>
      <c r="X49">
        <f>Sug0.2[[#This Row],[HCCCo27]]</f>
        <v>474670.19809999998</v>
      </c>
      <c r="Y49">
        <f>Sug0.5[[#This Row],[HCCCo27]]</f>
        <v>379736.15850000002</v>
      </c>
      <c r="Z49">
        <f>SUM(Reg[[#This Row],[CHDCo2]:[CHDCo27]])</f>
        <v>577700000</v>
      </c>
      <c r="AA49">
        <f>SUM(Sug0.2[[#This Row],[CHDCo2]:[CHDCo27]])</f>
        <v>573900000</v>
      </c>
      <c r="AB49">
        <f>SUM(Sug0.5[[#This Row],[CHDCo2]:[CHDCo27]])</f>
        <v>565200000</v>
      </c>
      <c r="AC49">
        <f>Reg[[#This Row],[CHDCo27]]</f>
        <v>25900000</v>
      </c>
      <c r="AD49">
        <f>Sug0.2[[#This Row],[CHDCo27]]</f>
        <v>25700000</v>
      </c>
      <c r="AE49">
        <f>Sug0.5[[#This Row],[CHDCo27]]</f>
        <v>25200000</v>
      </c>
      <c r="AF49">
        <f>SUM(Reg[[#This Row],[T2DCo2]:[T2DCo27]])</f>
        <v>720800000</v>
      </c>
      <c r="AG49">
        <f>SUM(Sug0.2[[#This Row],[T2DCo2]:[T2DCo27]])</f>
        <v>710600000</v>
      </c>
      <c r="AH49">
        <f>SUM(Sug0.5[[#This Row],[T2DCo2]:[T2DCo27]])</f>
        <v>692700000</v>
      </c>
      <c r="AI49">
        <f>Reg[[#This Row],[T2DCo27]]</f>
        <v>32100000</v>
      </c>
      <c r="AJ49">
        <f>Sug0.2[[#This Row],[T2DCo27]]</f>
        <v>31500000</v>
      </c>
      <c r="AK49">
        <f>Sug0.5[[#This Row],[T2DCo27]]</f>
        <v>30300000</v>
      </c>
      <c r="AL49">
        <f>SUM(Reg[[#This Row],[OveCo2]:[OveCo27]])</f>
        <v>50280000</v>
      </c>
      <c r="AM49">
        <f>SUM(Sug0.2[[#This Row],[OveCo2]:[OveCo27]])</f>
        <v>49980000</v>
      </c>
      <c r="AN49">
        <f>SUM(Sug0.5[[#This Row],[OveCo2]:[OveCo27]])</f>
        <v>49690000</v>
      </c>
      <c r="AO49">
        <f>Reg[[#This Row],[OveCo27]]</f>
        <v>1820000</v>
      </c>
      <c r="AP49">
        <f>Sug0.2[[#This Row],[OveCo27]]</f>
        <v>1820000</v>
      </c>
      <c r="AQ49">
        <f>Sug0.5[[#This Row],[OveCo27]]</f>
        <v>1840000</v>
      </c>
      <c r="AR49">
        <f>SUM(Reg[[#This Row],[ObeCo2]:[ObeCo27]])</f>
        <v>168990000</v>
      </c>
      <c r="AS49">
        <f>SUM(Sug0.2[[#This Row],[ObeCo2]:[ObeCo27]])</f>
        <v>162930000</v>
      </c>
      <c r="AT49">
        <f>SUM(Sug0.5[[#This Row],[ObeCo2]:[ObeCo27]])</f>
        <v>150140000</v>
      </c>
      <c r="AU49">
        <f>Reg[[#This Row],[ObeCo27]]</f>
        <v>5940000</v>
      </c>
      <c r="AV49">
        <f>Sug0.2[[#This Row],[ObeCo27]]</f>
        <v>5640000</v>
      </c>
      <c r="AW49">
        <f>Sug0.5[[#This Row],[ObeCo27]]</f>
        <v>5030000</v>
      </c>
    </row>
    <row r="50" spans="2:49" x14ac:dyDescent="0.25">
      <c r="B50" s="10">
        <f>SUM(Reg[[#This Row],[STECo2]:[STECo27]])</f>
        <v>44540000</v>
      </c>
      <c r="C50" s="10">
        <f>SUM(Sug0.2[[#This Row],[STECo2]:[STECo27]])</f>
        <v>43670000</v>
      </c>
      <c r="D50" s="10">
        <f>SUM(Sug0.5[[#This Row],[STECo2]:[STECo27]])</f>
        <v>42220000</v>
      </c>
      <c r="E50">
        <f>Reg[[#This Row],[STECo27]]</f>
        <v>1610000</v>
      </c>
      <c r="F50">
        <f>Sug0.2[[#This Row],[STECo27]]</f>
        <v>1590000</v>
      </c>
      <c r="G50">
        <f>Sug0.5[[#This Row],[STECo27]]</f>
        <v>1560000</v>
      </c>
      <c r="H50">
        <f>SUM(Reg[[#This Row],[NASCo2]:[NASCo27]])</f>
        <v>9130187.2092999984</v>
      </c>
      <c r="I50">
        <f>SUM(Sug0.2[[#This Row],[NASCo2]:[NASCo27]])</f>
        <v>8513330.6906000003</v>
      </c>
      <c r="J50">
        <f>SUM(Sug0.5[[#This Row],[NASCo2]:[NASCo27]])</f>
        <v>7347671.0314999977</v>
      </c>
      <c r="K50">
        <f>Reg[[#This Row],[NASCo27]]</f>
        <v>460347.05829999998</v>
      </c>
      <c r="L50">
        <f>Sug0.2[[#This Row],[NASCo27]]</f>
        <v>425191.66979999997</v>
      </c>
      <c r="M50">
        <f>Sug0.5[[#This Row],[NASCo27]]</f>
        <v>359316.90409999999</v>
      </c>
      <c r="N50">
        <f>SUM(Reg[[#This Row],[CIRCo2]:[CIRCo27]])</f>
        <v>6919250.9301999984</v>
      </c>
      <c r="O50">
        <f>SUM(Sug0.2[[#This Row],[CIRCo2]:[CIRCo27]])</f>
        <v>6330529.0110999998</v>
      </c>
      <c r="P50">
        <f>SUM(Sug0.5[[#This Row],[CIRCo2]:[CIRCo27]])</f>
        <v>4997747.7778000003</v>
      </c>
      <c r="Q50">
        <f>Reg[[#This Row],[CIRCo27]]</f>
        <v>418401.42440000002</v>
      </c>
      <c r="R50">
        <f>Sug0.2[[#This Row],[CIRCo27]]</f>
        <v>375217.79119999998</v>
      </c>
      <c r="S50">
        <f>Sug0.5[[#This Row],[CIRCo27]]</f>
        <v>283092.70689999999</v>
      </c>
      <c r="T50">
        <f>SUM(Reg[[#This Row],[HCCCo2]:[HCCCo27]])</f>
        <v>9088578.9721999988</v>
      </c>
      <c r="U50">
        <f>SUM(Sug0.2[[#This Row],[HCCCo2]:[HCCCo27]])</f>
        <v>8474734.9618999995</v>
      </c>
      <c r="V50">
        <f>SUM(Sug0.5[[#This Row],[HCCCo2]:[HCCCo27]])</f>
        <v>6902868.7492000004</v>
      </c>
      <c r="W50">
        <f>Reg[[#This Row],[HCCCo27]]</f>
        <v>626237.17039999994</v>
      </c>
      <c r="X50">
        <f>Sug0.2[[#This Row],[HCCCo27]]</f>
        <v>600143.95499999996</v>
      </c>
      <c r="Y50">
        <f>Sug0.5[[#This Row],[HCCCo27]]</f>
        <v>443584.66239999997</v>
      </c>
      <c r="Z50">
        <f>SUM(Reg[[#This Row],[CHDCo2]:[CHDCo27]])</f>
        <v>387500000</v>
      </c>
      <c r="AA50">
        <f>SUM(Sug0.2[[#This Row],[CHDCo2]:[CHDCo27]])</f>
        <v>383600000</v>
      </c>
      <c r="AB50">
        <f>SUM(Sug0.5[[#This Row],[CHDCo2]:[CHDCo27]])</f>
        <v>378700000</v>
      </c>
      <c r="AC50">
        <f>Reg[[#This Row],[CHDCo27]]</f>
        <v>14100000</v>
      </c>
      <c r="AD50">
        <f>Sug0.2[[#This Row],[CHDCo27]]</f>
        <v>13800000</v>
      </c>
      <c r="AE50">
        <f>Sug0.5[[#This Row],[CHDCo27]]</f>
        <v>13500000</v>
      </c>
      <c r="AF50">
        <f>SUM(Reg[[#This Row],[T2DCo2]:[T2DCo27]])</f>
        <v>729800000</v>
      </c>
      <c r="AG50">
        <f>SUM(Sug0.2[[#This Row],[T2DCo2]:[T2DCo27]])</f>
        <v>717500000</v>
      </c>
      <c r="AH50">
        <f>SUM(Sug0.5[[#This Row],[T2DCo2]:[T2DCo27]])</f>
        <v>699100000</v>
      </c>
      <c r="AI50">
        <f>Reg[[#This Row],[T2DCo27]]</f>
        <v>30600000</v>
      </c>
      <c r="AJ50">
        <f>Sug0.2[[#This Row],[T2DCo27]]</f>
        <v>29900000</v>
      </c>
      <c r="AK50">
        <f>Sug0.5[[#This Row],[T2DCo27]]</f>
        <v>28500000</v>
      </c>
      <c r="AL50">
        <f>SUM(Reg[[#This Row],[OveCo2]:[OveCo27]])</f>
        <v>41100000</v>
      </c>
      <c r="AM50">
        <f>SUM(Sug0.2[[#This Row],[OveCo2]:[OveCo27]])</f>
        <v>41240000</v>
      </c>
      <c r="AN50">
        <f>SUM(Sug0.5[[#This Row],[OveCo2]:[OveCo27]])</f>
        <v>41440000</v>
      </c>
      <c r="AO50">
        <f>Reg[[#This Row],[OveCo27]]</f>
        <v>1450000</v>
      </c>
      <c r="AP50">
        <f>Sug0.2[[#This Row],[OveCo27]]</f>
        <v>1480000</v>
      </c>
      <c r="AQ50">
        <f>Sug0.5[[#This Row],[OveCo27]]</f>
        <v>1510000</v>
      </c>
      <c r="AR50">
        <f>SUM(Reg[[#This Row],[ObeCo2]:[ObeCo27]])</f>
        <v>130690000</v>
      </c>
      <c r="AS50">
        <f>SUM(Sug0.2[[#This Row],[ObeCo2]:[ObeCo27]])</f>
        <v>124130000</v>
      </c>
      <c r="AT50">
        <f>SUM(Sug0.5[[#This Row],[ObeCo2]:[ObeCo27]])</f>
        <v>111370000</v>
      </c>
      <c r="AU50">
        <f>Reg[[#This Row],[ObeCo27]]</f>
        <v>4750000</v>
      </c>
      <c r="AV50">
        <f>Sug0.2[[#This Row],[ObeCo27]]</f>
        <v>4440000</v>
      </c>
      <c r="AW50">
        <f>Sug0.5[[#This Row],[ObeCo27]]</f>
        <v>3850000</v>
      </c>
    </row>
    <row r="51" spans="2:49" x14ac:dyDescent="0.25">
      <c r="B51" s="10">
        <f>SUM(Reg[[#This Row],[STECo2]:[STECo27]])</f>
        <v>13475997.481999999</v>
      </c>
      <c r="C51" s="10">
        <f>SUM(Sug0.2[[#This Row],[STECo2]:[STECo27]])</f>
        <v>13151611.033599999</v>
      </c>
      <c r="D51" s="10">
        <f>SUM(Sug0.5[[#This Row],[STECo2]:[STECo27]])</f>
        <v>12630603.020099998</v>
      </c>
      <c r="E51">
        <f>Reg[[#This Row],[STECo27]]</f>
        <v>485456.1655</v>
      </c>
      <c r="F51">
        <f>Sug0.2[[#This Row],[STECo27]]</f>
        <v>477359.36219999997</v>
      </c>
      <c r="G51">
        <f>Sug0.5[[#This Row],[STECo27]]</f>
        <v>462925.9302</v>
      </c>
      <c r="H51">
        <f>SUM(Reg[[#This Row],[NASCo2]:[NASCo27]])</f>
        <v>11292151.080499999</v>
      </c>
      <c r="I51">
        <f>SUM(Sug0.2[[#This Row],[NASCo2]:[NASCo27]])</f>
        <v>10264839.791199999</v>
      </c>
      <c r="J51">
        <f>SUM(Sug0.5[[#This Row],[NASCo2]:[NASCo27]])</f>
        <v>8203125.9176000012</v>
      </c>
      <c r="K51">
        <f>Reg[[#This Row],[NASCo27]]</f>
        <v>515616.47409999999</v>
      </c>
      <c r="L51">
        <f>Sug0.2[[#This Row],[NASCo27]]</f>
        <v>467570.39360000001</v>
      </c>
      <c r="M51">
        <f>Sug0.5[[#This Row],[NASCo27]]</f>
        <v>371608.4387</v>
      </c>
      <c r="N51">
        <f>SUM(Reg[[#This Row],[CIRCo2]:[CIRCo27]])</f>
        <v>12115549.8674</v>
      </c>
      <c r="O51">
        <f>SUM(Sug0.2[[#This Row],[CIRCo2]:[CIRCo27]])</f>
        <v>10357003.060699999</v>
      </c>
      <c r="P51">
        <f>SUM(Sug0.5[[#This Row],[CIRCo2]:[CIRCo27]])</f>
        <v>7132447.5036999993</v>
      </c>
      <c r="Q51">
        <f>Reg[[#This Row],[CIRCo27]]</f>
        <v>719772.50670000003</v>
      </c>
      <c r="R51">
        <f>Sug0.2[[#This Row],[CIRCo27]]</f>
        <v>598942.3898</v>
      </c>
      <c r="S51">
        <f>Sug0.5[[#This Row],[CIRCo27]]</f>
        <v>390614.60210000002</v>
      </c>
      <c r="T51">
        <f>SUM(Reg[[#This Row],[HCCCo2]:[HCCCo27]])</f>
        <v>6375276.7414899999</v>
      </c>
      <c r="U51">
        <f>SUM(Sug0.2[[#This Row],[HCCCo2]:[HCCCo27]])</f>
        <v>5348624.5695999991</v>
      </c>
      <c r="V51">
        <f>SUM(Sug0.5[[#This Row],[HCCCo2]:[HCCCo27]])</f>
        <v>3987498.7062600004</v>
      </c>
      <c r="W51">
        <f>Reg[[#This Row],[HCCCo27]]</f>
        <v>399638.1311</v>
      </c>
      <c r="X51">
        <f>Sug0.2[[#This Row],[HCCCo27]]</f>
        <v>338155.34169999999</v>
      </c>
      <c r="Y51">
        <f>Sug0.5[[#This Row],[HCCCo27]]</f>
        <v>245931.15760000001</v>
      </c>
      <c r="Z51">
        <f>SUM(Reg[[#This Row],[CHDCo2]:[CHDCo27]])</f>
        <v>609300000</v>
      </c>
      <c r="AA51">
        <f>SUM(Sug0.2[[#This Row],[CHDCo2]:[CHDCo27]])</f>
        <v>601900000</v>
      </c>
      <c r="AB51">
        <f>SUM(Sug0.5[[#This Row],[CHDCo2]:[CHDCo27]])</f>
        <v>590200000</v>
      </c>
      <c r="AC51">
        <f>Reg[[#This Row],[CHDCo27]]</f>
        <v>26500000</v>
      </c>
      <c r="AD51">
        <f>Sug0.2[[#This Row],[CHDCo27]]</f>
        <v>26000000</v>
      </c>
      <c r="AE51">
        <f>Sug0.5[[#This Row],[CHDCo27]]</f>
        <v>25200000</v>
      </c>
      <c r="AF51">
        <f>SUM(Reg[[#This Row],[T2DCo2]:[T2DCo27]])</f>
        <v>611200000</v>
      </c>
      <c r="AG51">
        <f>SUM(Sug0.2[[#This Row],[T2DCo2]:[T2DCo27]])</f>
        <v>601200000</v>
      </c>
      <c r="AH51">
        <f>SUM(Sug0.5[[#This Row],[T2DCo2]:[T2DCo27]])</f>
        <v>584100000</v>
      </c>
      <c r="AI51">
        <f>Reg[[#This Row],[T2DCo27]]</f>
        <v>26200000</v>
      </c>
      <c r="AJ51">
        <f>Sug0.2[[#This Row],[T2DCo27]]</f>
        <v>25600000</v>
      </c>
      <c r="AK51">
        <f>Sug0.5[[#This Row],[T2DCo27]]</f>
        <v>24600000</v>
      </c>
      <c r="AL51">
        <f>SUM(Reg[[#This Row],[OveCo2]:[OveCo27]])</f>
        <v>38700000</v>
      </c>
      <c r="AM51">
        <f>SUM(Sug0.2[[#This Row],[OveCo2]:[OveCo27]])</f>
        <v>38730000</v>
      </c>
      <c r="AN51">
        <f>SUM(Sug0.5[[#This Row],[OveCo2]:[OveCo27]])</f>
        <v>38490000</v>
      </c>
      <c r="AO51">
        <f>Reg[[#This Row],[OveCo27]]</f>
        <v>1360000</v>
      </c>
      <c r="AP51">
        <f>Sug0.2[[#This Row],[OveCo27]]</f>
        <v>1360000</v>
      </c>
      <c r="AQ51">
        <f>Sug0.5[[#This Row],[OveCo27]]</f>
        <v>1370000</v>
      </c>
      <c r="AR51">
        <f>SUM(Reg[[#This Row],[ObeCo2]:[ObeCo27]])</f>
        <v>163060000</v>
      </c>
      <c r="AS51">
        <f>SUM(Sug0.2[[#This Row],[ObeCo2]:[ObeCo27]])</f>
        <v>159900000</v>
      </c>
      <c r="AT51">
        <f>SUM(Sug0.5[[#This Row],[ObeCo2]:[ObeCo27]])</f>
        <v>154240000</v>
      </c>
      <c r="AU51">
        <f>Reg[[#This Row],[ObeCo27]]</f>
        <v>5660000</v>
      </c>
      <c r="AV51">
        <f>Sug0.2[[#This Row],[ObeCo27]]</f>
        <v>5520000</v>
      </c>
      <c r="AW51">
        <f>Sug0.5[[#This Row],[ObeCo27]]</f>
        <v>5240000</v>
      </c>
    </row>
    <row r="52" spans="2:49" x14ac:dyDescent="0.25">
      <c r="B52" s="10">
        <f>SUM(Reg[[#This Row],[STECo2]:[STECo27]])</f>
        <v>23148591.837000001</v>
      </c>
      <c r="C52" s="10">
        <f>SUM(Sug0.2[[#This Row],[STECo2]:[STECo27]])</f>
        <v>22725249.824100003</v>
      </c>
      <c r="D52" s="10">
        <f>SUM(Sug0.5[[#This Row],[STECo2]:[STECo27]])</f>
        <v>21729000.620000005</v>
      </c>
      <c r="E52">
        <f>Reg[[#This Row],[STECo27]]</f>
        <v>889771.72010000004</v>
      </c>
      <c r="F52">
        <f>Sug0.2[[#This Row],[STECo27]]</f>
        <v>878632.6568</v>
      </c>
      <c r="G52">
        <f>Sug0.5[[#This Row],[STECo27]]</f>
        <v>846048.29410000006</v>
      </c>
      <c r="H52">
        <f>SUM(Reg[[#This Row],[NASCo2]:[NASCo27]])</f>
        <v>9515135.4136999995</v>
      </c>
      <c r="I52">
        <f>SUM(Sug0.2[[#This Row],[NASCo2]:[NASCo27]])</f>
        <v>9063503.2083000001</v>
      </c>
      <c r="J52">
        <f>SUM(Sug0.5[[#This Row],[NASCo2]:[NASCo27]])</f>
        <v>8095262.0181</v>
      </c>
      <c r="K52">
        <f>Reg[[#This Row],[NASCo27]]</f>
        <v>476094.54879999999</v>
      </c>
      <c r="L52">
        <f>Sug0.2[[#This Row],[NASCo27]]</f>
        <v>450993.14669999998</v>
      </c>
      <c r="M52">
        <f>Sug0.5[[#This Row],[NASCo27]]</f>
        <v>396352.52559999999</v>
      </c>
      <c r="N52">
        <f>SUM(Reg[[#This Row],[CIRCo2]:[CIRCo27]])</f>
        <v>10562538.776799999</v>
      </c>
      <c r="O52">
        <f>SUM(Sug0.2[[#This Row],[CIRCo2]:[CIRCo27]])</f>
        <v>9613694.2591999993</v>
      </c>
      <c r="P52">
        <f>SUM(Sug0.5[[#This Row],[CIRCo2]:[CIRCo27]])</f>
        <v>8011556.9617999997</v>
      </c>
      <c r="Q52">
        <f>Reg[[#This Row],[CIRCo27]]</f>
        <v>592695.50430000003</v>
      </c>
      <c r="R52">
        <f>Sug0.2[[#This Row],[CIRCo27]]</f>
        <v>524082.9706</v>
      </c>
      <c r="S52">
        <f>Sug0.5[[#This Row],[CIRCo27]]</f>
        <v>421894.09049999999</v>
      </c>
      <c r="T52">
        <f>SUM(Reg[[#This Row],[HCCCo2]:[HCCCo27]])</f>
        <v>4453644.3556299992</v>
      </c>
      <c r="U52">
        <f>SUM(Sug0.2[[#This Row],[HCCCo2]:[HCCCo27]])</f>
        <v>4241125.8843299998</v>
      </c>
      <c r="V52">
        <f>SUM(Sug0.5[[#This Row],[HCCCo2]:[HCCCo27]])</f>
        <v>3606196.2862299997</v>
      </c>
      <c r="W52">
        <f>Reg[[#This Row],[HCCCo27]]</f>
        <v>428866.55949999997</v>
      </c>
      <c r="X52">
        <f>Sug0.2[[#This Row],[HCCCo27]]</f>
        <v>379381.95649999997</v>
      </c>
      <c r="Y52">
        <f>Sug0.5[[#This Row],[HCCCo27]]</f>
        <v>313402.48580000002</v>
      </c>
      <c r="Z52">
        <f>SUM(Reg[[#This Row],[CHDCo2]:[CHDCo27]])</f>
        <v>356300000</v>
      </c>
      <c r="AA52">
        <f>SUM(Sug0.2[[#This Row],[CHDCo2]:[CHDCo27]])</f>
        <v>353900000</v>
      </c>
      <c r="AB52">
        <f>SUM(Sug0.5[[#This Row],[CHDCo2]:[CHDCo27]])</f>
        <v>348400000</v>
      </c>
      <c r="AC52">
        <f>Reg[[#This Row],[CHDCo27]]</f>
        <v>13400000</v>
      </c>
      <c r="AD52">
        <f>Sug0.2[[#This Row],[CHDCo27]]</f>
        <v>13200000</v>
      </c>
      <c r="AE52">
        <f>Sug0.5[[#This Row],[CHDCo27]]</f>
        <v>12800000</v>
      </c>
      <c r="AF52">
        <f>SUM(Reg[[#This Row],[T2DCo2]:[T2DCo27]])</f>
        <v>250900000</v>
      </c>
      <c r="AG52">
        <f>SUM(Sug0.2[[#This Row],[T2DCo2]:[T2DCo27]])</f>
        <v>247600000</v>
      </c>
      <c r="AH52">
        <f>SUM(Sug0.5[[#This Row],[T2DCo2]:[T2DCo27]])</f>
        <v>240800000</v>
      </c>
      <c r="AI52">
        <f>Reg[[#This Row],[T2DCo27]]</f>
        <v>10900000</v>
      </c>
      <c r="AJ52">
        <f>Sug0.2[[#This Row],[T2DCo27]]</f>
        <v>10700000</v>
      </c>
      <c r="AK52">
        <f>Sug0.5[[#This Row],[T2DCo27]]</f>
        <v>10200000</v>
      </c>
      <c r="AL52">
        <f>SUM(Reg[[#This Row],[OveCo2]:[OveCo27]])</f>
        <v>72440000</v>
      </c>
      <c r="AM52">
        <f>SUM(Sug0.2[[#This Row],[OveCo2]:[OveCo27]])</f>
        <v>72750000</v>
      </c>
      <c r="AN52">
        <f>SUM(Sug0.5[[#This Row],[OveCo2]:[OveCo27]])</f>
        <v>73640000</v>
      </c>
      <c r="AO52">
        <f>Reg[[#This Row],[OveCo27]]</f>
        <v>2470000</v>
      </c>
      <c r="AP52">
        <f>Sug0.2[[#This Row],[OveCo27]]</f>
        <v>2520000</v>
      </c>
      <c r="AQ52">
        <f>Sug0.5[[#This Row],[OveCo27]]</f>
        <v>2640000</v>
      </c>
      <c r="AR52">
        <f>SUM(Reg[[#This Row],[ObeCo2]:[ObeCo27]])</f>
        <v>172160000</v>
      </c>
      <c r="AS52">
        <f>SUM(Sug0.2[[#This Row],[ObeCo2]:[ObeCo27]])</f>
        <v>164700000</v>
      </c>
      <c r="AT52">
        <f>SUM(Sug0.5[[#This Row],[ObeCo2]:[ObeCo27]])</f>
        <v>148130000</v>
      </c>
      <c r="AU52">
        <f>Reg[[#This Row],[ObeCo27]]</f>
        <v>6610000</v>
      </c>
      <c r="AV52">
        <f>Sug0.2[[#This Row],[ObeCo27]]</f>
        <v>6260000</v>
      </c>
      <c r="AW52">
        <f>Sug0.5[[#This Row],[ObeCo27]]</f>
        <v>5450000</v>
      </c>
    </row>
    <row r="53" spans="2:49" x14ac:dyDescent="0.25">
      <c r="B53" s="10">
        <f>SUM(Reg[[#This Row],[STECo2]:[STECo27]])</f>
        <v>10491870.588999998</v>
      </c>
      <c r="C53" s="10">
        <f>SUM(Sug0.2[[#This Row],[STECo2]:[STECo27]])</f>
        <v>10346292.746999998</v>
      </c>
      <c r="D53" s="10">
        <f>SUM(Sug0.5[[#This Row],[STECo2]:[STECo27]])</f>
        <v>10059641.614900004</v>
      </c>
      <c r="E53">
        <f>Reg[[#This Row],[STECo27]]</f>
        <v>393059.40919999999</v>
      </c>
      <c r="F53">
        <f>Sug0.2[[#This Row],[STECo27]]</f>
        <v>388115.26569999999</v>
      </c>
      <c r="G53">
        <f>Sug0.5[[#This Row],[STECo27]]</f>
        <v>376681.9338</v>
      </c>
      <c r="H53">
        <f>SUM(Reg[[#This Row],[NASCo2]:[NASCo27]])</f>
        <v>9562778.6882999986</v>
      </c>
      <c r="I53">
        <f>SUM(Sug0.2[[#This Row],[NASCo2]:[NASCo27]])</f>
        <v>9056796.6751999985</v>
      </c>
      <c r="J53">
        <f>SUM(Sug0.5[[#This Row],[NASCo2]:[NASCo27]])</f>
        <v>7942951.5404000003</v>
      </c>
      <c r="K53">
        <f>Reg[[#This Row],[NASCo27]]</f>
        <v>463787.0037</v>
      </c>
      <c r="L53">
        <f>Sug0.2[[#This Row],[NASCo27]]</f>
        <v>435997.06270000001</v>
      </c>
      <c r="M53">
        <f>Sug0.5[[#This Row],[NASCo27]]</f>
        <v>372961.34279999998</v>
      </c>
      <c r="N53">
        <f>SUM(Reg[[#This Row],[CIRCo2]:[CIRCo27]])</f>
        <v>4155536.4858999997</v>
      </c>
      <c r="O53">
        <f>SUM(Sug0.2[[#This Row],[CIRCo2]:[CIRCo27]])</f>
        <v>3872677.2909000004</v>
      </c>
      <c r="P53">
        <f>SUM(Sug0.5[[#This Row],[CIRCo2]:[CIRCo27]])</f>
        <v>3325044.3345999992</v>
      </c>
      <c r="Q53">
        <f>Reg[[#This Row],[CIRCo27]]</f>
        <v>231597.92050000001</v>
      </c>
      <c r="R53">
        <f>Sug0.2[[#This Row],[CIRCo27]]</f>
        <v>205038.52600000001</v>
      </c>
      <c r="S53">
        <f>Sug0.5[[#This Row],[CIRCo27]]</f>
        <v>173167.2525</v>
      </c>
      <c r="T53">
        <f>SUM(Reg[[#This Row],[HCCCo2]:[HCCCo27]])</f>
        <v>7351731.3505000016</v>
      </c>
      <c r="U53">
        <f>SUM(Sug0.2[[#This Row],[HCCCo2]:[HCCCo27]])</f>
        <v>6691697.708300001</v>
      </c>
      <c r="V53">
        <f>SUM(Sug0.5[[#This Row],[HCCCo2]:[HCCCo27]])</f>
        <v>5275275.3156999992</v>
      </c>
      <c r="W53">
        <f>Reg[[#This Row],[HCCCo27]]</f>
        <v>707888.33979999996</v>
      </c>
      <c r="X53">
        <f>Sug0.2[[#This Row],[HCCCo27]]</f>
        <v>672493.92279999994</v>
      </c>
      <c r="Y53">
        <f>Sug0.5[[#This Row],[HCCCo27]]</f>
        <v>460127.42090000003</v>
      </c>
      <c r="Z53">
        <f>SUM(Reg[[#This Row],[CHDCo2]:[CHDCo27]])</f>
        <v>401900000</v>
      </c>
      <c r="AA53">
        <f>SUM(Sug0.2[[#This Row],[CHDCo2]:[CHDCo27]])</f>
        <v>400300000</v>
      </c>
      <c r="AB53">
        <f>SUM(Sug0.5[[#This Row],[CHDCo2]:[CHDCo27]])</f>
        <v>396100000</v>
      </c>
      <c r="AC53">
        <f>Reg[[#This Row],[CHDCo27]]</f>
        <v>15000000</v>
      </c>
      <c r="AD53">
        <f>Sug0.2[[#This Row],[CHDCo27]]</f>
        <v>15000000</v>
      </c>
      <c r="AE53">
        <f>Sug0.5[[#This Row],[CHDCo27]]</f>
        <v>14700000</v>
      </c>
      <c r="AF53">
        <f>SUM(Reg[[#This Row],[T2DCo2]:[T2DCo27]])</f>
        <v>319000000</v>
      </c>
      <c r="AG53">
        <f>SUM(Sug0.2[[#This Row],[T2DCo2]:[T2DCo27]])</f>
        <v>316700000</v>
      </c>
      <c r="AH53">
        <f>SUM(Sug0.5[[#This Row],[T2DCo2]:[T2DCo27]])</f>
        <v>311600000</v>
      </c>
      <c r="AI53">
        <f>Reg[[#This Row],[T2DCo27]]</f>
        <v>13000000</v>
      </c>
      <c r="AJ53">
        <f>Sug0.2[[#This Row],[T2DCo27]]</f>
        <v>12900000</v>
      </c>
      <c r="AK53">
        <f>Sug0.5[[#This Row],[T2DCo27]]</f>
        <v>12500000</v>
      </c>
      <c r="AL53">
        <f>SUM(Reg[[#This Row],[OveCo2]:[OveCo27]])</f>
        <v>21812244.908099998</v>
      </c>
      <c r="AM53">
        <f>SUM(Sug0.2[[#This Row],[OveCo2]:[OveCo27]])</f>
        <v>21856427.830599997</v>
      </c>
      <c r="AN53">
        <f>SUM(Sug0.5[[#This Row],[OveCo2]:[OveCo27]])</f>
        <v>21922237.993400004</v>
      </c>
      <c r="AO53">
        <f>Reg[[#This Row],[OveCo27]]</f>
        <v>772614.14740000002</v>
      </c>
      <c r="AP53">
        <f>Sug0.2[[#This Row],[OveCo27]]</f>
        <v>776082.98899999994</v>
      </c>
      <c r="AQ53">
        <f>Sug0.5[[#This Row],[OveCo27]]</f>
        <v>788364.56319999998</v>
      </c>
      <c r="AR53">
        <f>SUM(Reg[[#This Row],[ObeCo2]:[ObeCo27]])</f>
        <v>108080000</v>
      </c>
      <c r="AS53">
        <f>SUM(Sug0.2[[#This Row],[ObeCo2]:[ObeCo27]])</f>
        <v>105640000</v>
      </c>
      <c r="AT53">
        <f>SUM(Sug0.5[[#This Row],[ObeCo2]:[ObeCo27]])</f>
        <v>100460000</v>
      </c>
      <c r="AU53">
        <f>Reg[[#This Row],[ObeCo27]]</f>
        <v>3940000</v>
      </c>
      <c r="AV53">
        <f>Sug0.2[[#This Row],[ObeCo27]]</f>
        <v>3820000</v>
      </c>
      <c r="AW53">
        <f>Sug0.5[[#This Row],[ObeCo27]]</f>
        <v>3570000</v>
      </c>
    </row>
    <row r="54" spans="2:49" x14ac:dyDescent="0.25">
      <c r="B54" s="10">
        <f>SUM(Reg[[#This Row],[STECo2]:[STECo27]])</f>
        <v>20565540.200599998</v>
      </c>
      <c r="C54" s="10">
        <f>SUM(Sug0.2[[#This Row],[STECo2]:[STECo27]])</f>
        <v>20265310.592800003</v>
      </c>
      <c r="D54" s="10">
        <f>SUM(Sug0.5[[#This Row],[STECo2]:[STECo27]])</f>
        <v>19612960.272700004</v>
      </c>
      <c r="E54">
        <f>Reg[[#This Row],[STECo27]]</f>
        <v>780655.24979999999</v>
      </c>
      <c r="F54">
        <f>Sug0.2[[#This Row],[STECo27]]</f>
        <v>771556.29189999995</v>
      </c>
      <c r="G54">
        <f>Sug0.5[[#This Row],[STECo27]]</f>
        <v>750443.17610000004</v>
      </c>
      <c r="H54">
        <f>SUM(Reg[[#This Row],[NASCo2]:[NASCo27]])</f>
        <v>7033110.9667000007</v>
      </c>
      <c r="I54">
        <f>SUM(Sug0.2[[#This Row],[NASCo2]:[NASCo27]])</f>
        <v>6642800.1940000001</v>
      </c>
      <c r="J54">
        <f>SUM(Sug0.5[[#This Row],[NASCo2]:[NASCo27]])</f>
        <v>5931615.6893999977</v>
      </c>
      <c r="K54">
        <f>Reg[[#This Row],[NASCo27]]</f>
        <v>340509.5171</v>
      </c>
      <c r="L54">
        <f>Sug0.2[[#This Row],[NASCo27]]</f>
        <v>322002.435</v>
      </c>
      <c r="M54">
        <f>Sug0.5[[#This Row],[NASCo27]]</f>
        <v>282077.04430000001</v>
      </c>
      <c r="N54">
        <f>SUM(Reg[[#This Row],[CIRCo2]:[CIRCo27]])</f>
        <v>6826680.1216999991</v>
      </c>
      <c r="O54">
        <f>SUM(Sug0.2[[#This Row],[CIRCo2]:[CIRCo27]])</f>
        <v>6364497.6252999986</v>
      </c>
      <c r="P54">
        <f>SUM(Sug0.5[[#This Row],[CIRCo2]:[CIRCo27]])</f>
        <v>4926273.4158999994</v>
      </c>
      <c r="Q54">
        <f>Reg[[#This Row],[CIRCo27]]</f>
        <v>396919.65149999998</v>
      </c>
      <c r="R54">
        <f>Sug0.2[[#This Row],[CIRCo27]]</f>
        <v>363177.04129999998</v>
      </c>
      <c r="S54">
        <f>Sug0.5[[#This Row],[CIRCo27]]</f>
        <v>280596.44270000001</v>
      </c>
      <c r="T54">
        <f>SUM(Reg[[#This Row],[HCCCo2]:[HCCCo27]])</f>
        <v>3592717.0678399997</v>
      </c>
      <c r="U54">
        <f>SUM(Sug0.2[[#This Row],[HCCCo2]:[HCCCo27]])</f>
        <v>3379038.6361400001</v>
      </c>
      <c r="V54">
        <f>SUM(Sug0.5[[#This Row],[HCCCo2]:[HCCCo27]])</f>
        <v>2619410.39958</v>
      </c>
      <c r="W54">
        <f>Reg[[#This Row],[HCCCo27]]</f>
        <v>239040.15169999999</v>
      </c>
      <c r="X54">
        <f>Sug0.2[[#This Row],[HCCCo27]]</f>
        <v>209160.13269999999</v>
      </c>
      <c r="Y54">
        <f>Sug0.5[[#This Row],[HCCCo27]]</f>
        <v>169320.10740000001</v>
      </c>
      <c r="Z54">
        <f>SUM(Reg[[#This Row],[CHDCo2]:[CHDCo27]])</f>
        <v>472800000</v>
      </c>
      <c r="AA54">
        <f>SUM(Sug0.2[[#This Row],[CHDCo2]:[CHDCo27]])</f>
        <v>470700000</v>
      </c>
      <c r="AB54">
        <f>SUM(Sug0.5[[#This Row],[CHDCo2]:[CHDCo27]])</f>
        <v>467800000</v>
      </c>
      <c r="AC54">
        <f>Reg[[#This Row],[CHDCo27]]</f>
        <v>18600000</v>
      </c>
      <c r="AD54">
        <f>Sug0.2[[#This Row],[CHDCo27]]</f>
        <v>18500000</v>
      </c>
      <c r="AE54">
        <f>Sug0.5[[#This Row],[CHDCo27]]</f>
        <v>18300000</v>
      </c>
      <c r="AF54">
        <f>SUM(Reg[[#This Row],[T2DCo2]:[T2DCo27]])</f>
        <v>289200000</v>
      </c>
      <c r="AG54">
        <f>SUM(Sug0.2[[#This Row],[T2DCo2]:[T2DCo27]])</f>
        <v>287300000</v>
      </c>
      <c r="AH54">
        <f>SUM(Sug0.5[[#This Row],[T2DCo2]:[T2DCo27]])</f>
        <v>284800000</v>
      </c>
      <c r="AI54">
        <f>Reg[[#This Row],[T2DCo27]]</f>
        <v>12300000</v>
      </c>
      <c r="AJ54">
        <f>Sug0.2[[#This Row],[T2DCo27]]</f>
        <v>12200000</v>
      </c>
      <c r="AK54">
        <f>Sug0.5[[#This Row],[T2DCo27]]</f>
        <v>12000000</v>
      </c>
      <c r="AL54">
        <f>SUM(Reg[[#This Row],[OveCo2]:[OveCo27]])</f>
        <v>45740000</v>
      </c>
      <c r="AM54">
        <f>SUM(Sug0.2[[#This Row],[OveCo2]:[OveCo27]])</f>
        <v>45630000</v>
      </c>
      <c r="AN54">
        <f>SUM(Sug0.5[[#This Row],[OveCo2]:[OveCo27]])</f>
        <v>45540000</v>
      </c>
      <c r="AO54">
        <f>Reg[[#This Row],[OveCo27]]</f>
        <v>1660000</v>
      </c>
      <c r="AP54">
        <f>Sug0.2[[#This Row],[OveCo27]]</f>
        <v>1650000</v>
      </c>
      <c r="AQ54">
        <f>Sug0.5[[#This Row],[OveCo27]]</f>
        <v>1650000</v>
      </c>
      <c r="AR54">
        <f>SUM(Reg[[#This Row],[ObeCo2]:[ObeCo27]])</f>
        <v>147330000</v>
      </c>
      <c r="AS54">
        <f>SUM(Sug0.2[[#This Row],[ObeCo2]:[ObeCo27]])</f>
        <v>145930000</v>
      </c>
      <c r="AT54">
        <f>SUM(Sug0.5[[#This Row],[ObeCo2]:[ObeCo27]])</f>
        <v>143440000</v>
      </c>
      <c r="AU54">
        <f>Reg[[#This Row],[ObeCo27]]</f>
        <v>5400000</v>
      </c>
      <c r="AV54">
        <f>Sug0.2[[#This Row],[ObeCo27]]</f>
        <v>5330000</v>
      </c>
      <c r="AW54">
        <f>Sug0.5[[#This Row],[ObeCo27]]</f>
        <v>5200000</v>
      </c>
    </row>
    <row r="55" spans="2:49" x14ac:dyDescent="0.25">
      <c r="B55" s="10">
        <f>SUM(Reg[[#This Row],[STECo2]:[STECo27]])</f>
        <v>13536068.5101</v>
      </c>
      <c r="C55" s="10">
        <f>SUM(Sug0.2[[#This Row],[STECo2]:[STECo27]])</f>
        <v>13303831.781600002</v>
      </c>
      <c r="D55" s="10">
        <f>SUM(Sug0.5[[#This Row],[STECo2]:[STECo27]])</f>
        <v>12835060.396200001</v>
      </c>
      <c r="E55">
        <f>Reg[[#This Row],[STECo27]]</f>
        <v>499762.17190000002</v>
      </c>
      <c r="F55">
        <f>Sug0.2[[#This Row],[STECo27]]</f>
        <v>493581.1691</v>
      </c>
      <c r="G55">
        <f>Sug0.5[[#This Row],[STECo27]]</f>
        <v>479702.00829999999</v>
      </c>
      <c r="H55">
        <f>SUM(Reg[[#This Row],[NASCo2]:[NASCo27]])</f>
        <v>22858452.576700002</v>
      </c>
      <c r="I55">
        <f>SUM(Sug0.2[[#This Row],[NASCo2]:[NASCo27]])</f>
        <v>21178072.381399997</v>
      </c>
      <c r="J55">
        <f>SUM(Sug0.5[[#This Row],[NASCo2]:[NASCo27]])</f>
        <v>17951489.7841</v>
      </c>
      <c r="K55">
        <f>Reg[[#This Row],[NASCo27]]</f>
        <v>1070000</v>
      </c>
      <c r="L55">
        <f>Sug0.2[[#This Row],[NASCo27]]</f>
        <v>988417.26619999995</v>
      </c>
      <c r="M55">
        <f>Sug0.5[[#This Row],[NASCo27]]</f>
        <v>818499.93059999996</v>
      </c>
      <c r="N55">
        <f>SUM(Reg[[#This Row],[CIRCo2]:[CIRCo27]])</f>
        <v>15670618.1219</v>
      </c>
      <c r="O55">
        <f>SUM(Sug0.2[[#This Row],[CIRCo2]:[CIRCo27]])</f>
        <v>14191758.332599998</v>
      </c>
      <c r="P55">
        <f>SUM(Sug0.5[[#This Row],[CIRCo2]:[CIRCo27]])</f>
        <v>9711471.8716000002</v>
      </c>
      <c r="Q55">
        <f>Reg[[#This Row],[CIRCo27]]</f>
        <v>938775.57259999996</v>
      </c>
      <c r="R55">
        <f>Sug0.2[[#This Row],[CIRCo27]]</f>
        <v>829251.75580000004</v>
      </c>
      <c r="S55">
        <f>Sug0.5[[#This Row],[CIRCo27]]</f>
        <v>573044.25580000004</v>
      </c>
      <c r="T55">
        <f>SUM(Reg[[#This Row],[HCCCo2]:[HCCCo27]])</f>
        <v>9740870.0346000008</v>
      </c>
      <c r="U55">
        <f>SUM(Sug0.2[[#This Row],[HCCCo2]:[HCCCo27]])</f>
        <v>8558104.8099999987</v>
      </c>
      <c r="V55">
        <f>SUM(Sug0.5[[#This Row],[HCCCo2]:[HCCCo27]])</f>
        <v>6048065.3667000011</v>
      </c>
      <c r="W55">
        <f>Reg[[#This Row],[HCCCo27]]</f>
        <v>558067.87849999999</v>
      </c>
      <c r="X55">
        <f>Sug0.2[[#This Row],[HCCCo27]]</f>
        <v>431234.2697</v>
      </c>
      <c r="Y55">
        <f>Sug0.5[[#This Row],[HCCCo27]]</f>
        <v>304400.66100000002</v>
      </c>
      <c r="Z55">
        <f>SUM(Reg[[#This Row],[CHDCo2]:[CHDCo27]])</f>
        <v>183900000</v>
      </c>
      <c r="AA55">
        <f>SUM(Sug0.2[[#This Row],[CHDCo2]:[CHDCo27]])</f>
        <v>181790000</v>
      </c>
      <c r="AB55">
        <f>SUM(Sug0.5[[#This Row],[CHDCo2]:[CHDCo27]])</f>
        <v>178090000</v>
      </c>
      <c r="AC55">
        <f>Reg[[#This Row],[CHDCo27]]</f>
        <v>7720000</v>
      </c>
      <c r="AD55">
        <f>Sug0.2[[#This Row],[CHDCo27]]</f>
        <v>7590000</v>
      </c>
      <c r="AE55">
        <f>Sug0.5[[#This Row],[CHDCo27]]</f>
        <v>7340000</v>
      </c>
      <c r="AF55">
        <f>SUM(Reg[[#This Row],[T2DCo2]:[T2DCo27]])</f>
        <v>257600000</v>
      </c>
      <c r="AG55">
        <f>SUM(Sug0.2[[#This Row],[T2DCo2]:[T2DCo27]])</f>
        <v>254600000</v>
      </c>
      <c r="AH55">
        <f>SUM(Sug0.5[[#This Row],[T2DCo2]:[T2DCo27]])</f>
        <v>247200000</v>
      </c>
      <c r="AI55">
        <f>Reg[[#This Row],[T2DCo27]]</f>
        <v>11200000</v>
      </c>
      <c r="AJ55">
        <f>Sug0.2[[#This Row],[T2DCo27]]</f>
        <v>11000000</v>
      </c>
      <c r="AK55">
        <f>Sug0.5[[#This Row],[T2DCo27]]</f>
        <v>10500000</v>
      </c>
      <c r="AL55">
        <f>SUM(Reg[[#This Row],[OveCo2]:[OveCo27]])</f>
        <v>79000000</v>
      </c>
      <c r="AM55">
        <f>SUM(Sug0.2[[#This Row],[OveCo2]:[OveCo27]])</f>
        <v>79610000</v>
      </c>
      <c r="AN55">
        <f>SUM(Sug0.5[[#This Row],[OveCo2]:[OveCo27]])</f>
        <v>80630000</v>
      </c>
      <c r="AO55">
        <f>Reg[[#This Row],[OveCo27]]</f>
        <v>2750000</v>
      </c>
      <c r="AP55">
        <f>Sug0.2[[#This Row],[OveCo27]]</f>
        <v>2780000</v>
      </c>
      <c r="AQ55">
        <f>Sug0.5[[#This Row],[OveCo27]]</f>
        <v>2880000</v>
      </c>
      <c r="AR55">
        <f>SUM(Reg[[#This Row],[ObeCo2]:[ObeCo27]])</f>
        <v>40150000</v>
      </c>
      <c r="AS55">
        <f>SUM(Sug0.2[[#This Row],[ObeCo2]:[ObeCo27]])</f>
        <v>38740000</v>
      </c>
      <c r="AT55">
        <f>SUM(Sug0.5[[#This Row],[ObeCo2]:[ObeCo27]])</f>
        <v>35910000</v>
      </c>
      <c r="AU55">
        <f>Reg[[#This Row],[ObeCo27]]</f>
        <v>1460000</v>
      </c>
      <c r="AV55">
        <f>Sug0.2[[#This Row],[ObeCo27]]</f>
        <v>1400000</v>
      </c>
      <c r="AW55">
        <f>Sug0.5[[#This Row],[ObeCo27]]</f>
        <v>1270000</v>
      </c>
    </row>
    <row r="56" spans="2:49" x14ac:dyDescent="0.25">
      <c r="B56" s="10">
        <f>SUM(Reg[[#This Row],[STECo2]:[STECo27]])</f>
        <v>25115331.318599999</v>
      </c>
      <c r="C56" s="10">
        <f>SUM(Sug0.2[[#This Row],[STECo2]:[STECo27]])</f>
        <v>24952922.514999997</v>
      </c>
      <c r="D56" s="10">
        <f>SUM(Sug0.5[[#This Row],[STECo2]:[STECo27]])</f>
        <v>24573270.365799997</v>
      </c>
      <c r="E56">
        <f>Reg[[#This Row],[STECo27]]</f>
        <v>911777.43790000002</v>
      </c>
      <c r="F56">
        <f>Sug0.2[[#This Row],[STECo27]]</f>
        <v>909408.67200000002</v>
      </c>
      <c r="G56">
        <f>Sug0.5[[#This Row],[STECo27]]</f>
        <v>900032.30740000005</v>
      </c>
      <c r="H56">
        <f>SUM(Reg[[#This Row],[NASCo2]:[NASCo27]])</f>
        <v>15664771.202100001</v>
      </c>
      <c r="I56">
        <f>SUM(Sug0.2[[#This Row],[NASCo2]:[NASCo27]])</f>
        <v>14858653.637800001</v>
      </c>
      <c r="J56">
        <f>SUM(Sug0.5[[#This Row],[NASCo2]:[NASCo27]])</f>
        <v>13269301.2336</v>
      </c>
      <c r="K56">
        <f>Reg[[#This Row],[NASCo27]]</f>
        <v>759440.94480000006</v>
      </c>
      <c r="L56">
        <f>Sug0.2[[#This Row],[NASCo27]]</f>
        <v>715182.65359999996</v>
      </c>
      <c r="M56">
        <f>Sug0.5[[#This Row],[NASCo27]]</f>
        <v>629799.40139999997</v>
      </c>
      <c r="N56">
        <f>SUM(Reg[[#This Row],[CIRCo2]:[CIRCo27]])</f>
        <v>8787669.467699999</v>
      </c>
      <c r="O56">
        <f>SUM(Sug0.2[[#This Row],[CIRCo2]:[CIRCo27]])</f>
        <v>8060522.7163000014</v>
      </c>
      <c r="P56">
        <f>SUM(Sug0.5[[#This Row],[CIRCo2]:[CIRCo27]])</f>
        <v>6800928.7547999993</v>
      </c>
      <c r="Q56">
        <f>Reg[[#This Row],[CIRCo27]]</f>
        <v>546286.3138</v>
      </c>
      <c r="R56">
        <f>Sug0.2[[#This Row],[CIRCo27]]</f>
        <v>501637.91320000001</v>
      </c>
      <c r="S56">
        <f>Sug0.5[[#This Row],[CIRCo27]]</f>
        <v>411027.92359999998</v>
      </c>
      <c r="T56">
        <f>SUM(Reg[[#This Row],[HCCCo2]:[HCCCo27]])</f>
        <v>8667158.3015999999</v>
      </c>
      <c r="U56">
        <f>SUM(Sug0.2[[#This Row],[HCCCo2]:[HCCCo27]])</f>
        <v>8353998.9041000009</v>
      </c>
      <c r="V56">
        <f>SUM(Sug0.5[[#This Row],[HCCCo2]:[HCCCo27]])</f>
        <v>6450988.6847999999</v>
      </c>
      <c r="W56">
        <f>Reg[[#This Row],[HCCCo27]]</f>
        <v>303318.9387</v>
      </c>
      <c r="X56">
        <f>Sug0.2[[#This Row],[HCCCo27]]</f>
        <v>279986.71260000003</v>
      </c>
      <c r="Y56">
        <f>Sug0.5[[#This Row],[HCCCo27]]</f>
        <v>233322.2605</v>
      </c>
      <c r="Z56">
        <f>SUM(Reg[[#This Row],[CHDCo2]:[CHDCo27]])</f>
        <v>469300000</v>
      </c>
      <c r="AA56">
        <f>SUM(Sug0.2[[#This Row],[CHDCo2]:[CHDCo27]])</f>
        <v>468000000</v>
      </c>
      <c r="AB56">
        <f>SUM(Sug0.5[[#This Row],[CHDCo2]:[CHDCo27]])</f>
        <v>464800000</v>
      </c>
      <c r="AC56">
        <f>Reg[[#This Row],[CHDCo27]]</f>
        <v>16900000</v>
      </c>
      <c r="AD56">
        <f>Sug0.2[[#This Row],[CHDCo27]]</f>
        <v>16900000</v>
      </c>
      <c r="AE56">
        <f>Sug0.5[[#This Row],[CHDCo27]]</f>
        <v>16700000</v>
      </c>
      <c r="AF56">
        <f>SUM(Reg[[#This Row],[T2DCo2]:[T2DCo27]])</f>
        <v>690700000</v>
      </c>
      <c r="AG56">
        <f>SUM(Sug0.2[[#This Row],[T2DCo2]:[T2DCo27]])</f>
        <v>683800000</v>
      </c>
      <c r="AH56">
        <f>SUM(Sug0.5[[#This Row],[T2DCo2]:[T2DCo27]])</f>
        <v>672300000</v>
      </c>
      <c r="AI56">
        <f>Reg[[#This Row],[T2DCo27]]</f>
        <v>29700000</v>
      </c>
      <c r="AJ56">
        <f>Sug0.2[[#This Row],[T2DCo27]]</f>
        <v>29300000</v>
      </c>
      <c r="AK56">
        <f>Sug0.5[[#This Row],[T2DCo27]]</f>
        <v>28600000</v>
      </c>
      <c r="AL56">
        <f>SUM(Reg[[#This Row],[OveCo2]:[OveCo27]])</f>
        <v>44610000</v>
      </c>
      <c r="AM56">
        <f>SUM(Sug0.2[[#This Row],[OveCo2]:[OveCo27]])</f>
        <v>44700000</v>
      </c>
      <c r="AN56">
        <f>SUM(Sug0.5[[#This Row],[OveCo2]:[OveCo27]])</f>
        <v>44680000</v>
      </c>
      <c r="AO56">
        <f>Reg[[#This Row],[OveCo27]]</f>
        <v>1620000</v>
      </c>
      <c r="AP56">
        <f>Sug0.2[[#This Row],[OveCo27]]</f>
        <v>1640000</v>
      </c>
      <c r="AQ56">
        <f>Sug0.5[[#This Row],[OveCo27]]</f>
        <v>1660000</v>
      </c>
      <c r="AR56">
        <f>SUM(Reg[[#This Row],[ObeCo2]:[ObeCo27]])</f>
        <v>129800000</v>
      </c>
      <c r="AS56">
        <f>SUM(Sug0.2[[#This Row],[ObeCo2]:[ObeCo27]])</f>
        <v>126580000</v>
      </c>
      <c r="AT56">
        <f>SUM(Sug0.5[[#This Row],[ObeCo2]:[ObeCo27]])</f>
        <v>120870000</v>
      </c>
      <c r="AU56">
        <f>Reg[[#This Row],[ObeCo27]]</f>
        <v>4810000</v>
      </c>
      <c r="AV56">
        <f>Sug0.2[[#This Row],[ObeCo27]]</f>
        <v>4660000</v>
      </c>
      <c r="AW56">
        <f>Sug0.5[[#This Row],[ObeCo27]]</f>
        <v>4370000</v>
      </c>
    </row>
    <row r="57" spans="2:49" x14ac:dyDescent="0.25">
      <c r="B57" s="10">
        <f>SUM(Reg[[#This Row],[STECo2]:[STECo27]])</f>
        <v>11219106.990799997</v>
      </c>
      <c r="C57" s="10">
        <f>SUM(Sug0.2[[#This Row],[STECo2]:[STECo27]])</f>
        <v>11200107.135299996</v>
      </c>
      <c r="D57" s="10">
        <f>SUM(Sug0.5[[#This Row],[STECo2]:[STECo27]])</f>
        <v>11106549.248199997</v>
      </c>
      <c r="E57">
        <f>Reg[[#This Row],[STECo27]]</f>
        <v>418271.28230000002</v>
      </c>
      <c r="F57">
        <f>Sug0.2[[#This Row],[STECo27]]</f>
        <v>416456.54379999998</v>
      </c>
      <c r="G57">
        <f>Sug0.5[[#This Row],[STECo27]]</f>
        <v>412153.02130000002</v>
      </c>
      <c r="H57">
        <f>SUM(Reg[[#This Row],[NASCo2]:[NASCo27]])</f>
        <v>2455246.5599999996</v>
      </c>
      <c r="I57">
        <f>SUM(Sug0.2[[#This Row],[NASCo2]:[NASCo27]])</f>
        <v>2412574.0431999997</v>
      </c>
      <c r="J57">
        <f>SUM(Sug0.5[[#This Row],[NASCo2]:[NASCo27]])</f>
        <v>2334190.7849000003</v>
      </c>
      <c r="K57">
        <f>Reg[[#This Row],[NASCo27]]</f>
        <v>111383.6278</v>
      </c>
      <c r="L57">
        <f>Sug0.2[[#This Row],[NASCo27]]</f>
        <v>109123.0745</v>
      </c>
      <c r="M57">
        <f>Sug0.5[[#This Row],[NASCo27]]</f>
        <v>105269.85860000001</v>
      </c>
      <c r="N57">
        <f>SUM(Reg[[#This Row],[CIRCo2]:[CIRCo27]])</f>
        <v>1840075.0909800001</v>
      </c>
      <c r="O57">
        <f>SUM(Sug0.2[[#This Row],[CIRCo2]:[CIRCo27]])</f>
        <v>1795244.9355500003</v>
      </c>
      <c r="P57">
        <f>SUM(Sug0.5[[#This Row],[CIRCo2]:[CIRCo27]])</f>
        <v>1717792.6281400002</v>
      </c>
      <c r="Q57">
        <f>Reg[[#This Row],[CIRCo27]]</f>
        <v>91231.892120000004</v>
      </c>
      <c r="R57">
        <f>Sug0.2[[#This Row],[CIRCo27]]</f>
        <v>88064.118090000004</v>
      </c>
      <c r="S57">
        <f>Sug0.5[[#This Row],[CIRCo27]]</f>
        <v>83629.23444</v>
      </c>
      <c r="T57">
        <f>SUM(Reg[[#This Row],[HCCCo2]:[HCCCo27]])</f>
        <v>2406779.6791300005</v>
      </c>
      <c r="U57">
        <f>SUM(Sug0.2[[#This Row],[HCCCo2]:[HCCCo27]])</f>
        <v>2406779.6791300005</v>
      </c>
      <c r="V57">
        <f>SUM(Sug0.5[[#This Row],[HCCCo2]:[HCCCo27]])</f>
        <v>2281851.2335300003</v>
      </c>
      <c r="W57">
        <f>Reg[[#This Row],[HCCCo27]]</f>
        <v>33224.703659999999</v>
      </c>
      <c r="X57">
        <f>Sug0.2[[#This Row],[HCCCo27]]</f>
        <v>33224.703659999999</v>
      </c>
      <c r="Y57">
        <f>Sug0.5[[#This Row],[HCCCo27]]</f>
        <v>33224.703659999999</v>
      </c>
      <c r="Z57">
        <f>SUM(Reg[[#This Row],[CHDCo2]:[CHDCo27]])</f>
        <v>222270000</v>
      </c>
      <c r="AA57">
        <f>SUM(Sug0.2[[#This Row],[CHDCo2]:[CHDCo27]])</f>
        <v>221880000</v>
      </c>
      <c r="AB57">
        <f>SUM(Sug0.5[[#This Row],[CHDCo2]:[CHDCo27]])</f>
        <v>220520000</v>
      </c>
      <c r="AC57">
        <f>Reg[[#This Row],[CHDCo27]]</f>
        <v>8190000</v>
      </c>
      <c r="AD57">
        <f>Sug0.2[[#This Row],[CHDCo27]]</f>
        <v>8140000</v>
      </c>
      <c r="AE57">
        <f>Sug0.5[[#This Row],[CHDCo27]]</f>
        <v>8040000</v>
      </c>
      <c r="AF57">
        <f>SUM(Reg[[#This Row],[T2DCo2]:[T2DCo27]])</f>
        <v>233180000</v>
      </c>
      <c r="AG57">
        <f>SUM(Sug0.2[[#This Row],[T2DCo2]:[T2DCo27]])</f>
        <v>232110000</v>
      </c>
      <c r="AH57">
        <f>SUM(Sug0.5[[#This Row],[T2DCo2]:[T2DCo27]])</f>
        <v>230580000</v>
      </c>
      <c r="AI57">
        <f>Reg[[#This Row],[T2DCo27]]</f>
        <v>9680000</v>
      </c>
      <c r="AJ57">
        <f>Sug0.2[[#This Row],[T2DCo27]]</f>
        <v>9610000</v>
      </c>
      <c r="AK57">
        <f>Sug0.5[[#This Row],[T2DCo27]]</f>
        <v>9470000</v>
      </c>
      <c r="AL57">
        <f>SUM(Reg[[#This Row],[OveCo2]:[OveCo27]])</f>
        <v>40410000</v>
      </c>
      <c r="AM57">
        <f>SUM(Sug0.2[[#This Row],[OveCo2]:[OveCo27]])</f>
        <v>40230000</v>
      </c>
      <c r="AN57">
        <f>SUM(Sug0.5[[#This Row],[OveCo2]:[OveCo27]])</f>
        <v>39940000</v>
      </c>
      <c r="AO57">
        <f>Reg[[#This Row],[OveCo27]]</f>
        <v>1480000</v>
      </c>
      <c r="AP57">
        <f>Sug0.2[[#This Row],[OveCo27]]</f>
        <v>1470000</v>
      </c>
      <c r="AQ57">
        <f>Sug0.5[[#This Row],[OveCo27]]</f>
        <v>1470000</v>
      </c>
      <c r="AR57">
        <f>SUM(Reg[[#This Row],[ObeCo2]:[ObeCo27]])</f>
        <v>103280000</v>
      </c>
      <c r="AS57">
        <f>SUM(Sug0.2[[#This Row],[ObeCo2]:[ObeCo27]])</f>
        <v>102090000</v>
      </c>
      <c r="AT57">
        <f>SUM(Sug0.5[[#This Row],[ObeCo2]:[ObeCo27]])</f>
        <v>99350000</v>
      </c>
      <c r="AU57">
        <f>Reg[[#This Row],[ObeCo27]]</f>
        <v>3470000</v>
      </c>
      <c r="AV57">
        <f>Sug0.2[[#This Row],[ObeCo27]]</f>
        <v>3410000</v>
      </c>
      <c r="AW57">
        <f>Sug0.5[[#This Row],[ObeCo27]]</f>
        <v>3270000</v>
      </c>
    </row>
    <row r="58" spans="2:49" x14ac:dyDescent="0.25">
      <c r="B58" s="10">
        <f>SUM(Reg[[#This Row],[STECo2]:[STECo27]])</f>
        <v>13669626.271500001</v>
      </c>
      <c r="C58" s="10">
        <f>SUM(Sug0.2[[#This Row],[STECo2]:[STECo27]])</f>
        <v>13552068.836000001</v>
      </c>
      <c r="D58" s="10">
        <f>SUM(Sug0.5[[#This Row],[STECo2]:[STECo27]])</f>
        <v>13304287.007600002</v>
      </c>
      <c r="E58">
        <f>Reg[[#This Row],[STECo27]]</f>
        <v>489747.67119999998</v>
      </c>
      <c r="F58">
        <f>Sug0.2[[#This Row],[STECo27]]</f>
        <v>485684.90769999998</v>
      </c>
      <c r="G58">
        <f>Sug0.5[[#This Row],[STECo27]]</f>
        <v>476082.0122</v>
      </c>
      <c r="H58">
        <f>SUM(Reg[[#This Row],[NASCo2]:[NASCo27]])</f>
        <v>3841361.9313000008</v>
      </c>
      <c r="I58">
        <f>SUM(Sug0.2[[#This Row],[NASCo2]:[NASCo27]])</f>
        <v>3706204.0231999997</v>
      </c>
      <c r="J58">
        <f>SUM(Sug0.5[[#This Row],[NASCo2]:[NASCo27]])</f>
        <v>3484735.3285999992</v>
      </c>
      <c r="K58">
        <f>Reg[[#This Row],[NASCo27]]</f>
        <v>174507.89449999999</v>
      </c>
      <c r="L58">
        <f>Sug0.2[[#This Row],[NASCo27]]</f>
        <v>167230.728</v>
      </c>
      <c r="M58">
        <f>Sug0.5[[#This Row],[NASCo27]]</f>
        <v>154045.36689999999</v>
      </c>
      <c r="N58">
        <f>SUM(Reg[[#This Row],[CIRCo2]:[CIRCo27]])</f>
        <v>5231652.9712999994</v>
      </c>
      <c r="O58">
        <f>SUM(Sug0.2[[#This Row],[CIRCo2]:[CIRCo27]])</f>
        <v>4897073.2981999991</v>
      </c>
      <c r="P58">
        <f>SUM(Sug0.5[[#This Row],[CIRCo2]:[CIRCo27]])</f>
        <v>4463501.5971000008</v>
      </c>
      <c r="Q58">
        <f>Reg[[#This Row],[CIRCo27]]</f>
        <v>239181.65789999999</v>
      </c>
      <c r="R58">
        <f>Sug0.2[[#This Row],[CIRCo27]]</f>
        <v>222097.25380000001</v>
      </c>
      <c r="S58">
        <f>Sug0.5[[#This Row],[CIRCo27]]</f>
        <v>199318.04819999999</v>
      </c>
      <c r="T58">
        <f>SUM(Reg[[#This Row],[HCCCo2]:[HCCCo27]])</f>
        <v>7656807.6623</v>
      </c>
      <c r="U58">
        <f>SUM(Sug0.2[[#This Row],[HCCCo2]:[HCCCo27]])</f>
        <v>7523263.3418000005</v>
      </c>
      <c r="V58">
        <f>SUM(Sug0.5[[#This Row],[HCCCo2]:[HCCCo27]])</f>
        <v>6707186.3684999999</v>
      </c>
      <c r="W58">
        <f>Reg[[#This Row],[HCCCo27]]</f>
        <v>375176.2648</v>
      </c>
      <c r="X58">
        <f>Sug0.2[[#This Row],[HCCCo27]]</f>
        <v>375176.2648</v>
      </c>
      <c r="Y58">
        <f>Sug0.5[[#This Row],[HCCCo27]]</f>
        <v>375176.2648</v>
      </c>
      <c r="Z58">
        <f>SUM(Reg[[#This Row],[CHDCo2]:[CHDCo27]])</f>
        <v>240130000</v>
      </c>
      <c r="AA58">
        <f>SUM(Sug0.2[[#This Row],[CHDCo2]:[CHDCo27]])</f>
        <v>238720000</v>
      </c>
      <c r="AB58">
        <f>SUM(Sug0.5[[#This Row],[CHDCo2]:[CHDCo27]])</f>
        <v>236450000</v>
      </c>
      <c r="AC58">
        <f>Reg[[#This Row],[CHDCo27]]</f>
        <v>9660000</v>
      </c>
      <c r="AD58">
        <f>Sug0.2[[#This Row],[CHDCo27]]</f>
        <v>9620000</v>
      </c>
      <c r="AE58">
        <f>Sug0.5[[#This Row],[CHDCo27]]</f>
        <v>9480000</v>
      </c>
      <c r="AF58">
        <f>SUM(Reg[[#This Row],[T2DCo2]:[T2DCo27]])</f>
        <v>380500000</v>
      </c>
      <c r="AG58">
        <f>SUM(Sug0.2[[#This Row],[T2DCo2]:[T2DCo27]])</f>
        <v>377400000</v>
      </c>
      <c r="AH58">
        <f>SUM(Sug0.5[[#This Row],[T2DCo2]:[T2DCo27]])</f>
        <v>369500000</v>
      </c>
      <c r="AI58">
        <f>Reg[[#This Row],[T2DCo27]]</f>
        <v>15700000</v>
      </c>
      <c r="AJ58">
        <f>Sug0.2[[#This Row],[T2DCo27]]</f>
        <v>15500000</v>
      </c>
      <c r="AK58">
        <f>Sug0.5[[#This Row],[T2DCo27]]</f>
        <v>15000000</v>
      </c>
      <c r="AL58">
        <f>SUM(Reg[[#This Row],[OveCo2]:[OveCo27]])</f>
        <v>45090000</v>
      </c>
      <c r="AM58">
        <f>SUM(Sug0.2[[#This Row],[OveCo2]:[OveCo27]])</f>
        <v>44980000</v>
      </c>
      <c r="AN58">
        <f>SUM(Sug0.5[[#This Row],[OveCo2]:[OveCo27]])</f>
        <v>44820000</v>
      </c>
      <c r="AO58">
        <f>Reg[[#This Row],[OveCo27]]</f>
        <v>1620000</v>
      </c>
      <c r="AP58">
        <f>Sug0.2[[#This Row],[OveCo27]]</f>
        <v>1630000</v>
      </c>
      <c r="AQ58">
        <f>Sug0.5[[#This Row],[OveCo27]]</f>
        <v>1640000</v>
      </c>
      <c r="AR58">
        <f>SUM(Reg[[#This Row],[ObeCo2]:[ObeCo27]])</f>
        <v>157570000</v>
      </c>
      <c r="AS58">
        <f>SUM(Sug0.2[[#This Row],[ObeCo2]:[ObeCo27]])</f>
        <v>152900000</v>
      </c>
      <c r="AT58">
        <f>SUM(Sug0.5[[#This Row],[ObeCo2]:[ObeCo27]])</f>
        <v>143190000</v>
      </c>
      <c r="AU58">
        <f>Reg[[#This Row],[ObeCo27]]</f>
        <v>5630000</v>
      </c>
      <c r="AV58">
        <f>Sug0.2[[#This Row],[ObeCo27]]</f>
        <v>5400000</v>
      </c>
      <c r="AW58">
        <f>Sug0.5[[#This Row],[ObeCo27]]</f>
        <v>4930000</v>
      </c>
    </row>
    <row r="59" spans="2:49" x14ac:dyDescent="0.25">
      <c r="B59" s="10">
        <f>SUM(Reg[[#This Row],[STECo2]:[STECo27]])</f>
        <v>16007857.954299999</v>
      </c>
      <c r="C59" s="10">
        <f>SUM(Sug0.2[[#This Row],[STECo2]:[STECo27]])</f>
        <v>15804891.429200001</v>
      </c>
      <c r="D59" s="10">
        <f>SUM(Sug0.5[[#This Row],[STECo2]:[STECo27]])</f>
        <v>15361805.1895</v>
      </c>
      <c r="E59">
        <f>Reg[[#This Row],[STECo27]]</f>
        <v>563516.54169999994</v>
      </c>
      <c r="F59">
        <f>Sug0.2[[#This Row],[STECo27]]</f>
        <v>557639.92390000005</v>
      </c>
      <c r="G59">
        <f>Sug0.5[[#This Row],[STECo27]]</f>
        <v>548697.24479999999</v>
      </c>
      <c r="H59">
        <f>SUM(Reg[[#This Row],[NASCo2]:[NASCo27]])</f>
        <v>8273536.9271999989</v>
      </c>
      <c r="I59">
        <f>SUM(Sug0.2[[#This Row],[NASCo2]:[NASCo27]])</f>
        <v>7579795.1215999993</v>
      </c>
      <c r="J59">
        <f>SUM(Sug0.5[[#This Row],[NASCo2]:[NASCo27]])</f>
        <v>6314122.9304000009</v>
      </c>
      <c r="K59">
        <f>Reg[[#This Row],[NASCo27]]</f>
        <v>404396.27020000003</v>
      </c>
      <c r="L59">
        <f>Sug0.2[[#This Row],[NASCo27]]</f>
        <v>368990.16119999997</v>
      </c>
      <c r="M59">
        <f>Sug0.5[[#This Row],[NASCo27]]</f>
        <v>302011.0833</v>
      </c>
      <c r="N59">
        <f>SUM(Reg[[#This Row],[CIRCo2]:[CIRCo27]])</f>
        <v>11255165.504000003</v>
      </c>
      <c r="O59">
        <f>SUM(Sug0.2[[#This Row],[CIRCo2]:[CIRCo27]])</f>
        <v>10279466.4045</v>
      </c>
      <c r="P59">
        <f>SUM(Sug0.5[[#This Row],[CIRCo2]:[CIRCo27]])</f>
        <v>7665996.7905000011</v>
      </c>
      <c r="Q59">
        <f>Reg[[#This Row],[CIRCo27]]</f>
        <v>695974.57050000003</v>
      </c>
      <c r="R59">
        <f>Sug0.2[[#This Row],[CIRCo27]]</f>
        <v>614442.74479999999</v>
      </c>
      <c r="S59">
        <f>Sug0.5[[#This Row],[CIRCo27]]</f>
        <v>419475.33539999998</v>
      </c>
      <c r="T59">
        <f>SUM(Reg[[#This Row],[HCCCo2]:[HCCCo27]])</f>
        <v>6894415.0848999992</v>
      </c>
      <c r="U59">
        <f>SUM(Sug0.2[[#This Row],[HCCCo2]:[HCCCo27]])</f>
        <v>6475646.5680999998</v>
      </c>
      <c r="V59">
        <f>SUM(Sug0.5[[#This Row],[HCCCo2]:[HCCCo27]])</f>
        <v>4646792.0702900011</v>
      </c>
      <c r="W59">
        <f>Reg[[#This Row],[HCCCo27]]</f>
        <v>401800.91940000001</v>
      </c>
      <c r="X59">
        <f>Sug0.2[[#This Row],[HCCCo27]]</f>
        <v>379478.64610000001</v>
      </c>
      <c r="Y59">
        <f>Sug0.5[[#This Row],[HCCCo27]]</f>
        <v>245545.00630000001</v>
      </c>
      <c r="Z59">
        <f>SUM(Reg[[#This Row],[CHDCo2]:[CHDCo27]])</f>
        <v>336000000</v>
      </c>
      <c r="AA59">
        <f>SUM(Sug0.2[[#This Row],[CHDCo2]:[CHDCo27]])</f>
        <v>332000000</v>
      </c>
      <c r="AB59">
        <f>SUM(Sug0.5[[#This Row],[CHDCo2]:[CHDCo27]])</f>
        <v>324700000</v>
      </c>
      <c r="AC59">
        <f>Reg[[#This Row],[CHDCo27]]</f>
        <v>13500000</v>
      </c>
      <c r="AD59">
        <f>Sug0.2[[#This Row],[CHDCo27]]</f>
        <v>13200000</v>
      </c>
      <c r="AE59">
        <f>Sug0.5[[#This Row],[CHDCo27]]</f>
        <v>12700000</v>
      </c>
      <c r="AF59">
        <f>SUM(Reg[[#This Row],[T2DCo2]:[T2DCo27]])</f>
        <v>226480000</v>
      </c>
      <c r="AG59">
        <f>SUM(Sug0.2[[#This Row],[T2DCo2]:[T2DCo27]])</f>
        <v>222600000</v>
      </c>
      <c r="AH59">
        <f>SUM(Sug0.5[[#This Row],[T2DCo2]:[T2DCo27]])</f>
        <v>216210000</v>
      </c>
      <c r="AI59">
        <f>Reg[[#This Row],[T2DCo27]]</f>
        <v>9700000</v>
      </c>
      <c r="AJ59">
        <f>Sug0.2[[#This Row],[T2DCo27]]</f>
        <v>9420000</v>
      </c>
      <c r="AK59">
        <f>Sug0.5[[#This Row],[T2DCo27]]</f>
        <v>9060000</v>
      </c>
      <c r="AL59">
        <f>SUM(Reg[[#This Row],[OveCo2]:[OveCo27]])</f>
        <v>32220000</v>
      </c>
      <c r="AM59">
        <f>SUM(Sug0.2[[#This Row],[OveCo2]:[OveCo27]])</f>
        <v>32770000</v>
      </c>
      <c r="AN59">
        <f>SUM(Sug0.5[[#This Row],[OveCo2]:[OveCo27]])</f>
        <v>34030000</v>
      </c>
      <c r="AO59">
        <f>Reg[[#This Row],[OveCo27]]</f>
        <v>1080000</v>
      </c>
      <c r="AP59">
        <f>Sug0.2[[#This Row],[OveCo27]]</f>
        <v>1100000</v>
      </c>
      <c r="AQ59">
        <f>Sug0.5[[#This Row],[OveCo27]]</f>
        <v>1180000</v>
      </c>
      <c r="AR59">
        <f>SUM(Reg[[#This Row],[ObeCo2]:[ObeCo27]])</f>
        <v>208380000</v>
      </c>
      <c r="AS59">
        <f>SUM(Sug0.2[[#This Row],[ObeCo2]:[ObeCo27]])</f>
        <v>198330000</v>
      </c>
      <c r="AT59">
        <f>SUM(Sug0.5[[#This Row],[ObeCo2]:[ObeCo27]])</f>
        <v>176730000</v>
      </c>
      <c r="AU59">
        <f>Reg[[#This Row],[ObeCo27]]</f>
        <v>7840000</v>
      </c>
      <c r="AV59">
        <f>Sug0.2[[#This Row],[ObeCo27]]</f>
        <v>7410000</v>
      </c>
      <c r="AW59">
        <f>Sug0.5[[#This Row],[ObeCo27]]</f>
        <v>6490000</v>
      </c>
    </row>
    <row r="60" spans="2:49" x14ac:dyDescent="0.25">
      <c r="B60" s="10">
        <f>SUM(Reg[[#This Row],[STECo2]:[STECo27]])</f>
        <v>13156741.802700002</v>
      </c>
      <c r="C60" s="10">
        <f>SUM(Sug0.2[[#This Row],[STECo2]:[STECo27]])</f>
        <v>12983653.499499999</v>
      </c>
      <c r="D60" s="10">
        <f>SUM(Sug0.5[[#This Row],[STECo2]:[STECo27]])</f>
        <v>12661022.9506</v>
      </c>
      <c r="E60">
        <f>Reg[[#This Row],[STECo27]]</f>
        <v>478529.66</v>
      </c>
      <c r="F60">
        <f>Sug0.2[[#This Row],[STECo27]]</f>
        <v>471861.1507</v>
      </c>
      <c r="G60">
        <f>Sug0.5[[#This Row],[STECo27]]</f>
        <v>459421.8161</v>
      </c>
      <c r="H60">
        <f>SUM(Reg[[#This Row],[NASCo2]:[NASCo27]])</f>
        <v>11722998.3288</v>
      </c>
      <c r="I60">
        <f>SUM(Sug0.2[[#This Row],[NASCo2]:[NASCo27]])</f>
        <v>11190456.3114</v>
      </c>
      <c r="J60">
        <f>SUM(Sug0.5[[#This Row],[NASCo2]:[NASCo27]])</f>
        <v>9951253.800499998</v>
      </c>
      <c r="K60">
        <f>Reg[[#This Row],[NASCo27]]</f>
        <v>536970.00639999995</v>
      </c>
      <c r="L60">
        <f>Sug0.2[[#This Row],[NASCo27]]</f>
        <v>508505.98019999999</v>
      </c>
      <c r="M60">
        <f>Sug0.5[[#This Row],[NASCo27]]</f>
        <v>445038.89500000002</v>
      </c>
      <c r="N60">
        <f>SUM(Reg[[#This Row],[CIRCo2]:[CIRCo27]])</f>
        <v>9035498.0829000007</v>
      </c>
      <c r="O60">
        <f>SUM(Sug0.2[[#This Row],[CIRCo2]:[CIRCo27]])</f>
        <v>8389945.7676999997</v>
      </c>
      <c r="P60">
        <f>SUM(Sug0.5[[#This Row],[CIRCo2]:[CIRCo27]])</f>
        <v>6977751.1083000004</v>
      </c>
      <c r="Q60">
        <f>Reg[[#This Row],[CIRCo27]]</f>
        <v>491962.94770000002</v>
      </c>
      <c r="R60">
        <f>Sug0.2[[#This Row],[CIRCo27]]</f>
        <v>444544.8322</v>
      </c>
      <c r="S60">
        <f>Sug0.5[[#This Row],[CIRCo27]]</f>
        <v>363044.94630000001</v>
      </c>
      <c r="T60">
        <f>SUM(Reg[[#This Row],[HCCCo2]:[HCCCo27]])</f>
        <v>7187450.7184000006</v>
      </c>
      <c r="U60">
        <f>SUM(Sug0.2[[#This Row],[HCCCo2]:[HCCCo27]])</f>
        <v>6726733.0066999989</v>
      </c>
      <c r="V60">
        <f>SUM(Sug0.5[[#This Row],[HCCCo2]:[HCCCo27]])</f>
        <v>5935548.8260000004</v>
      </c>
      <c r="W60">
        <f>Reg[[#This Row],[HCCCo27]]</f>
        <v>329988.08740000002</v>
      </c>
      <c r="X60">
        <f>Sug0.2[[#This Row],[HCCCo27]]</f>
        <v>329988.08740000002</v>
      </c>
      <c r="Y60">
        <f>Sug0.5[[#This Row],[HCCCo27]]</f>
        <v>219992.0582</v>
      </c>
      <c r="Z60">
        <f>SUM(Reg[[#This Row],[CHDCo2]:[CHDCo27]])</f>
        <v>367500000</v>
      </c>
      <c r="AA60">
        <f>SUM(Sug0.2[[#This Row],[CHDCo2]:[CHDCo27]])</f>
        <v>365600000</v>
      </c>
      <c r="AB60">
        <f>SUM(Sug0.5[[#This Row],[CHDCo2]:[CHDCo27]])</f>
        <v>361100000</v>
      </c>
      <c r="AC60">
        <f>Reg[[#This Row],[CHDCo27]]</f>
        <v>14700000</v>
      </c>
      <c r="AD60">
        <f>Sug0.2[[#This Row],[CHDCo27]]</f>
        <v>14600000</v>
      </c>
      <c r="AE60">
        <f>Sug0.5[[#This Row],[CHDCo27]]</f>
        <v>14300000</v>
      </c>
      <c r="AF60">
        <f>SUM(Reg[[#This Row],[T2DCo2]:[T2DCo27]])</f>
        <v>226330000</v>
      </c>
      <c r="AG60">
        <f>SUM(Sug0.2[[#This Row],[T2DCo2]:[T2DCo27]])</f>
        <v>225240000</v>
      </c>
      <c r="AH60">
        <f>SUM(Sug0.5[[#This Row],[T2DCo2]:[T2DCo27]])</f>
        <v>221250000</v>
      </c>
      <c r="AI60">
        <f>Reg[[#This Row],[T2DCo27]]</f>
        <v>9010000</v>
      </c>
      <c r="AJ60">
        <f>Sug0.2[[#This Row],[T2DCo27]]</f>
        <v>8890000</v>
      </c>
      <c r="AK60">
        <f>Sug0.5[[#This Row],[T2DCo27]]</f>
        <v>8580000</v>
      </c>
      <c r="AL60">
        <f>SUM(Reg[[#This Row],[OveCo2]:[OveCo27]])</f>
        <v>24516822.624200001</v>
      </c>
      <c r="AM60">
        <f>SUM(Sug0.2[[#This Row],[OveCo2]:[OveCo27]])</f>
        <v>24340328.891100001</v>
      </c>
      <c r="AN60">
        <f>SUM(Sug0.5[[#This Row],[OveCo2]:[OveCo27]])</f>
        <v>24049001.897999998</v>
      </c>
      <c r="AO60">
        <f>Reg[[#This Row],[OveCo27]]</f>
        <v>878899.54410000006</v>
      </c>
      <c r="AP60">
        <f>Sug0.2[[#This Row],[OveCo27]]</f>
        <v>873796.19059999997</v>
      </c>
      <c r="AQ60">
        <f>Sug0.5[[#This Row],[OveCo27]]</f>
        <v>865018.42249999999</v>
      </c>
      <c r="AR60">
        <f>SUM(Reg[[#This Row],[ObeCo2]:[ObeCo27]])</f>
        <v>128060000</v>
      </c>
      <c r="AS60">
        <f>SUM(Sug0.2[[#This Row],[ObeCo2]:[ObeCo27]])</f>
        <v>125190000</v>
      </c>
      <c r="AT60">
        <f>SUM(Sug0.5[[#This Row],[ObeCo2]:[ObeCo27]])</f>
        <v>119110000</v>
      </c>
      <c r="AU60">
        <f>Reg[[#This Row],[ObeCo27]]</f>
        <v>4310000</v>
      </c>
      <c r="AV60">
        <f>Sug0.2[[#This Row],[ObeCo27]]</f>
        <v>4170000</v>
      </c>
      <c r="AW60">
        <f>Sug0.5[[#This Row],[ObeCo27]]</f>
        <v>3880000</v>
      </c>
    </row>
    <row r="61" spans="2:49" x14ac:dyDescent="0.25">
      <c r="B61" s="10">
        <f>SUM(Reg[[#This Row],[STECo2]:[STECo27]])</f>
        <v>15959568.290600002</v>
      </c>
      <c r="C61" s="10">
        <f>SUM(Sug0.2[[#This Row],[STECo2]:[STECo27]])</f>
        <v>15815452.946100002</v>
      </c>
      <c r="D61" s="10">
        <f>SUM(Sug0.5[[#This Row],[STECo2]:[STECo27]])</f>
        <v>15538351.919</v>
      </c>
      <c r="E61">
        <f>Reg[[#This Row],[STECo27]]</f>
        <v>563251.96739999996</v>
      </c>
      <c r="F61">
        <f>Sug0.2[[#This Row],[STECo27]]</f>
        <v>565729.01</v>
      </c>
      <c r="G61">
        <f>Sug0.5[[#This Row],[STECo27]]</f>
        <v>565935.43030000001</v>
      </c>
      <c r="H61">
        <f>SUM(Reg[[#This Row],[NASCo2]:[NASCo27]])</f>
        <v>9332756.6658000015</v>
      </c>
      <c r="I61">
        <f>SUM(Sug0.2[[#This Row],[NASCo2]:[NASCo27]])</f>
        <v>8669769.694600001</v>
      </c>
      <c r="J61">
        <f>SUM(Sug0.5[[#This Row],[NASCo2]:[NASCo27]])</f>
        <v>7164280.0725999996</v>
      </c>
      <c r="K61">
        <f>Reg[[#This Row],[NASCo27]]</f>
        <v>448445.02370000002</v>
      </c>
      <c r="L61">
        <f>Sug0.2[[#This Row],[NASCo27]]</f>
        <v>414871.12829999998</v>
      </c>
      <c r="M61">
        <f>Sug0.5[[#This Row],[NASCo27]]</f>
        <v>342524.23019999999</v>
      </c>
      <c r="N61">
        <f>SUM(Reg[[#This Row],[CIRCo2]:[CIRCo27]])</f>
        <v>22202404.009599999</v>
      </c>
      <c r="O61">
        <f>SUM(Sug0.2[[#This Row],[CIRCo2]:[CIRCo27]])</f>
        <v>19502311.4395</v>
      </c>
      <c r="P61">
        <f>SUM(Sug0.5[[#This Row],[CIRCo2]:[CIRCo27]])</f>
        <v>14295443.4068</v>
      </c>
      <c r="Q61">
        <f>Reg[[#This Row],[CIRCo27]]</f>
        <v>1340000</v>
      </c>
      <c r="R61">
        <f>Sug0.2[[#This Row],[CIRCo27]]</f>
        <v>1180000</v>
      </c>
      <c r="S61">
        <f>Sug0.5[[#This Row],[CIRCo27]]</f>
        <v>857625.13280000002</v>
      </c>
      <c r="T61">
        <f>SUM(Reg[[#This Row],[HCCCo2]:[HCCCo27]])</f>
        <v>6003319.5600999994</v>
      </c>
      <c r="U61">
        <f>SUM(Sug0.2[[#This Row],[HCCCo2]:[HCCCo27]])</f>
        <v>5264940.3696499988</v>
      </c>
      <c r="V61">
        <f>SUM(Sug0.5[[#This Row],[HCCCo2]:[HCCCo27]])</f>
        <v>4309896.2072100006</v>
      </c>
      <c r="W61">
        <f>Reg[[#This Row],[HCCCo27]]</f>
        <v>469838.0601</v>
      </c>
      <c r="X61">
        <f>Sug0.2[[#This Row],[HCCCo27]]</f>
        <v>395653.10320000001</v>
      </c>
      <c r="Y61">
        <f>Sug0.5[[#This Row],[HCCCo27]]</f>
        <v>272011.5085</v>
      </c>
      <c r="Z61">
        <f>SUM(Reg[[#This Row],[CHDCo2]:[CHDCo27]])</f>
        <v>574800000</v>
      </c>
      <c r="AA61">
        <f>SUM(Sug0.2[[#This Row],[CHDCo2]:[CHDCo27]])</f>
        <v>569700000</v>
      </c>
      <c r="AB61">
        <f>SUM(Sug0.5[[#This Row],[CHDCo2]:[CHDCo27]])</f>
        <v>560200000</v>
      </c>
      <c r="AC61">
        <f>Reg[[#This Row],[CHDCo27]]</f>
        <v>25800000</v>
      </c>
      <c r="AD61">
        <f>Sug0.2[[#This Row],[CHDCo27]]</f>
        <v>25500000</v>
      </c>
      <c r="AE61">
        <f>Sug0.5[[#This Row],[CHDCo27]]</f>
        <v>25000000</v>
      </c>
      <c r="AF61">
        <f>SUM(Reg[[#This Row],[T2DCo2]:[T2DCo27]])</f>
        <v>586600000</v>
      </c>
      <c r="AG61">
        <f>SUM(Sug0.2[[#This Row],[T2DCo2]:[T2DCo27]])</f>
        <v>581800000</v>
      </c>
      <c r="AH61">
        <f>SUM(Sug0.5[[#This Row],[T2DCo2]:[T2DCo27]])</f>
        <v>569800000</v>
      </c>
      <c r="AI61">
        <f>Reg[[#This Row],[T2DCo27]]</f>
        <v>25700000</v>
      </c>
      <c r="AJ61">
        <f>Sug0.2[[#This Row],[T2DCo27]]</f>
        <v>25400000</v>
      </c>
      <c r="AK61">
        <f>Sug0.5[[#This Row],[T2DCo27]]</f>
        <v>24800000</v>
      </c>
      <c r="AL61">
        <f>SUM(Reg[[#This Row],[OveCo2]:[OveCo27]])</f>
        <v>35290000</v>
      </c>
      <c r="AM61">
        <f>SUM(Sug0.2[[#This Row],[OveCo2]:[OveCo27]])</f>
        <v>35370000</v>
      </c>
      <c r="AN61">
        <f>SUM(Sug0.5[[#This Row],[OveCo2]:[OveCo27]])</f>
        <v>35480000</v>
      </c>
      <c r="AO61">
        <f>Reg[[#This Row],[OveCo27]]</f>
        <v>1250000</v>
      </c>
      <c r="AP61">
        <f>Sug0.2[[#This Row],[OveCo27]]</f>
        <v>1260000</v>
      </c>
      <c r="AQ61">
        <f>Sug0.5[[#This Row],[OveCo27]]</f>
        <v>1270000</v>
      </c>
      <c r="AR61">
        <f>SUM(Reg[[#This Row],[ObeCo2]:[ObeCo27]])</f>
        <v>75330000</v>
      </c>
      <c r="AS61">
        <f>SUM(Sug0.2[[#This Row],[ObeCo2]:[ObeCo27]])</f>
        <v>74530000</v>
      </c>
      <c r="AT61">
        <f>SUM(Sug0.5[[#This Row],[ObeCo2]:[ObeCo27]])</f>
        <v>72710000</v>
      </c>
      <c r="AU61">
        <f>Reg[[#This Row],[ObeCo27]]</f>
        <v>2720000</v>
      </c>
      <c r="AV61">
        <f>Sug0.2[[#This Row],[ObeCo27]]</f>
        <v>2680000</v>
      </c>
      <c r="AW61">
        <f>Sug0.5[[#This Row],[ObeCo27]]</f>
        <v>2600000</v>
      </c>
    </row>
    <row r="62" spans="2:49" x14ac:dyDescent="0.25">
      <c r="B62" s="10">
        <f>SUM(Reg[[#This Row],[STECo2]:[STECo27]])</f>
        <v>25481235.679700002</v>
      </c>
      <c r="C62" s="10">
        <f>SUM(Sug0.2[[#This Row],[STECo2]:[STECo27]])</f>
        <v>24925593.222399998</v>
      </c>
      <c r="D62" s="10">
        <f>SUM(Sug0.5[[#This Row],[STECo2]:[STECo27]])</f>
        <v>23723879.5891</v>
      </c>
      <c r="E62">
        <f>Reg[[#This Row],[STECo27]]</f>
        <v>960681.34490000003</v>
      </c>
      <c r="F62">
        <f>Sug0.2[[#This Row],[STECo27]]</f>
        <v>944433.25069999998</v>
      </c>
      <c r="G62">
        <f>Sug0.5[[#This Row],[STECo27]]</f>
        <v>902331.27069999999</v>
      </c>
      <c r="H62">
        <f>SUM(Reg[[#This Row],[NASCo2]:[NASCo27]])</f>
        <v>9813752.2706000004</v>
      </c>
      <c r="I62">
        <f>SUM(Sug0.2[[#This Row],[NASCo2]:[NASCo27]])</f>
        <v>9067618.6978000011</v>
      </c>
      <c r="J62">
        <f>SUM(Sug0.5[[#This Row],[NASCo2]:[NASCo27]])</f>
        <v>7619669.5538000008</v>
      </c>
      <c r="K62">
        <f>Reg[[#This Row],[NASCo27]]</f>
        <v>476985.70630000002</v>
      </c>
      <c r="L62">
        <f>Sug0.2[[#This Row],[NASCo27]]</f>
        <v>432215.59179999999</v>
      </c>
      <c r="M62">
        <f>Sug0.5[[#This Row],[NASCo27]]</f>
        <v>351568.05670000002</v>
      </c>
      <c r="N62">
        <f>SUM(Reg[[#This Row],[CIRCo2]:[CIRCo27]])</f>
        <v>8794786.3369999994</v>
      </c>
      <c r="O62">
        <f>SUM(Sug0.2[[#This Row],[CIRCo2]:[CIRCo27]])</f>
        <v>8003617.2575000003</v>
      </c>
      <c r="P62">
        <f>SUM(Sug0.5[[#This Row],[CIRCo2]:[CIRCo27]])</f>
        <v>6123085.370000001</v>
      </c>
      <c r="Q62">
        <f>Reg[[#This Row],[CIRCo27]]</f>
        <v>459441.33970000001</v>
      </c>
      <c r="R62">
        <f>Sug0.2[[#This Row],[CIRCo27]]</f>
        <v>401704.05900000001</v>
      </c>
      <c r="S62">
        <f>Sug0.5[[#This Row],[CIRCo27]]</f>
        <v>297285.57270000002</v>
      </c>
      <c r="T62">
        <f>SUM(Reg[[#This Row],[HCCCo2]:[HCCCo27]])</f>
        <v>6164155.8231000016</v>
      </c>
      <c r="U62">
        <f>SUM(Sug0.2[[#This Row],[HCCCo2]:[HCCCo27]])</f>
        <v>5777506.4409000007</v>
      </c>
      <c r="V62">
        <f>SUM(Sug0.5[[#This Row],[HCCCo2]:[HCCCo27]])</f>
        <v>4926234.7696999991</v>
      </c>
      <c r="W62">
        <f>Reg[[#This Row],[HCCCo27]]</f>
        <v>297640.22730000003</v>
      </c>
      <c r="X62">
        <f>Sug0.2[[#This Row],[HCCCo27]]</f>
        <v>297640.22730000003</v>
      </c>
      <c r="Y62">
        <f>Sug0.5[[#This Row],[HCCCo27]]</f>
        <v>228954.02100000001</v>
      </c>
      <c r="Z62">
        <f>SUM(Reg[[#This Row],[CHDCo2]:[CHDCo27]])</f>
        <v>478300000</v>
      </c>
      <c r="AA62">
        <f>SUM(Sug0.2[[#This Row],[CHDCo2]:[CHDCo27]])</f>
        <v>471000000</v>
      </c>
      <c r="AB62">
        <f>SUM(Sug0.5[[#This Row],[CHDCo2]:[CHDCo27]])</f>
        <v>455400000</v>
      </c>
      <c r="AC62">
        <f>Reg[[#This Row],[CHDCo27]]</f>
        <v>17800000</v>
      </c>
      <c r="AD62">
        <f>Sug0.2[[#This Row],[CHDCo27]]</f>
        <v>17400000</v>
      </c>
      <c r="AE62">
        <f>Sug0.5[[#This Row],[CHDCo27]]</f>
        <v>16500000</v>
      </c>
      <c r="AF62">
        <f>SUM(Reg[[#This Row],[T2DCo2]:[T2DCo27]])</f>
        <v>521800000</v>
      </c>
      <c r="AG62">
        <f>SUM(Sug0.2[[#This Row],[T2DCo2]:[T2DCo27]])</f>
        <v>511800000</v>
      </c>
      <c r="AH62">
        <f>SUM(Sug0.5[[#This Row],[T2DCo2]:[T2DCo27]])</f>
        <v>491900000</v>
      </c>
      <c r="AI62">
        <f>Reg[[#This Row],[T2DCo27]]</f>
        <v>23200000</v>
      </c>
      <c r="AJ62">
        <f>Sug0.2[[#This Row],[T2DCo27]]</f>
        <v>22600000</v>
      </c>
      <c r="AK62">
        <f>Sug0.5[[#This Row],[T2DCo27]]</f>
        <v>21300000</v>
      </c>
      <c r="AL62">
        <f>SUM(Reg[[#This Row],[OveCo2]:[OveCo27]])</f>
        <v>28705699.307300001</v>
      </c>
      <c r="AM62">
        <f>SUM(Sug0.2[[#This Row],[OveCo2]:[OveCo27]])</f>
        <v>29596960.546700001</v>
      </c>
      <c r="AN62">
        <f>SUM(Sug0.5[[#This Row],[OveCo2]:[OveCo27]])</f>
        <v>31290000</v>
      </c>
      <c r="AO62">
        <f>Reg[[#This Row],[OveCo27]]</f>
        <v>930047.31649999996</v>
      </c>
      <c r="AP62">
        <f>Sug0.2[[#This Row],[OveCo27]]</f>
        <v>976960.54669999995</v>
      </c>
      <c r="AQ62">
        <f>Sug0.5[[#This Row],[OveCo27]]</f>
        <v>1070000</v>
      </c>
      <c r="AR62">
        <f>SUM(Reg[[#This Row],[ObeCo2]:[ObeCo27]])</f>
        <v>222040000</v>
      </c>
      <c r="AS62">
        <f>SUM(Sug0.2[[#This Row],[ObeCo2]:[ObeCo27]])</f>
        <v>210060000</v>
      </c>
      <c r="AT62">
        <f>SUM(Sug0.5[[#This Row],[ObeCo2]:[ObeCo27]])</f>
        <v>185750000</v>
      </c>
      <c r="AU62">
        <f>Reg[[#This Row],[ObeCo27]]</f>
        <v>8390000</v>
      </c>
      <c r="AV62">
        <f>Sug0.2[[#This Row],[ObeCo27]]</f>
        <v>7890000</v>
      </c>
      <c r="AW62">
        <f>Sug0.5[[#This Row],[ObeCo27]]</f>
        <v>6870000</v>
      </c>
    </row>
    <row r="63" spans="2:49" x14ac:dyDescent="0.25">
      <c r="B63" s="10">
        <f>SUM(Reg[[#This Row],[STECo2]:[STECo27]])</f>
        <v>12979511.468</v>
      </c>
      <c r="C63" s="10">
        <f>SUM(Sug0.2[[#This Row],[STECo2]:[STECo27]])</f>
        <v>12867174.8555</v>
      </c>
      <c r="D63" s="10">
        <f>SUM(Sug0.5[[#This Row],[STECo2]:[STECo27]])</f>
        <v>12669703.103399999</v>
      </c>
      <c r="E63">
        <f>Reg[[#This Row],[STECo27]]</f>
        <v>443132.25540000002</v>
      </c>
      <c r="F63">
        <f>Sug0.2[[#This Row],[STECo27]]</f>
        <v>439525.88909999997</v>
      </c>
      <c r="G63">
        <f>Sug0.5[[#This Row],[STECo27]]</f>
        <v>430453.62400000001</v>
      </c>
      <c r="H63">
        <f>SUM(Reg[[#This Row],[NASCo2]:[NASCo27]])</f>
        <v>7352942.5119000012</v>
      </c>
      <c r="I63">
        <f>SUM(Sug0.2[[#This Row],[NASCo2]:[NASCo27]])</f>
        <v>6980009.9213000005</v>
      </c>
      <c r="J63">
        <f>SUM(Sug0.5[[#This Row],[NASCo2]:[NASCo27]])</f>
        <v>6275577.756099999</v>
      </c>
      <c r="K63">
        <f>Reg[[#This Row],[NASCo27]]</f>
        <v>324194.5367</v>
      </c>
      <c r="L63">
        <f>Sug0.2[[#This Row],[NASCo27]]</f>
        <v>302658.48200000002</v>
      </c>
      <c r="M63">
        <f>Sug0.5[[#This Row],[NASCo27]]</f>
        <v>266124.10359999997</v>
      </c>
      <c r="N63">
        <f>SUM(Reg[[#This Row],[CIRCo2]:[CIRCo27]])</f>
        <v>7679442.8464999991</v>
      </c>
      <c r="O63">
        <f>SUM(Sug0.2[[#This Row],[CIRCo2]:[CIRCo27]])</f>
        <v>7153628.3301999997</v>
      </c>
      <c r="P63">
        <f>SUM(Sug0.5[[#This Row],[CIRCo2]:[CIRCo27]])</f>
        <v>5974698.2147999993</v>
      </c>
      <c r="Q63">
        <f>Reg[[#This Row],[CIRCo27]]</f>
        <v>355054.54619999998</v>
      </c>
      <c r="R63">
        <f>Sug0.2[[#This Row],[CIRCo27]]</f>
        <v>317220.8651</v>
      </c>
      <c r="S63">
        <f>Sug0.5[[#This Row],[CIRCo27]]</f>
        <v>248829.2107</v>
      </c>
      <c r="T63">
        <f>SUM(Reg[[#This Row],[HCCCo2]:[HCCCo27]])</f>
        <v>11222291.587400002</v>
      </c>
      <c r="U63">
        <f>SUM(Sug0.2[[#This Row],[HCCCo2]:[HCCCo27]])</f>
        <v>10370450.510800002</v>
      </c>
      <c r="V63">
        <f>SUM(Sug0.5[[#This Row],[HCCCo2]:[HCCCo27]])</f>
        <v>9191908.0188999996</v>
      </c>
      <c r="W63">
        <f>Reg[[#This Row],[HCCCo27]]</f>
        <v>392206.30719999998</v>
      </c>
      <c r="X63">
        <f>Sug0.2[[#This Row],[HCCCo27]]</f>
        <v>362036.59129999997</v>
      </c>
      <c r="Y63">
        <f>Sug0.5[[#This Row],[HCCCo27]]</f>
        <v>362036.59129999997</v>
      </c>
      <c r="Z63">
        <f>SUM(Reg[[#This Row],[CHDCo2]:[CHDCo27]])</f>
        <v>341800000</v>
      </c>
      <c r="AA63">
        <f>SUM(Sug0.2[[#This Row],[CHDCo2]:[CHDCo27]])</f>
        <v>339800000</v>
      </c>
      <c r="AB63">
        <f>SUM(Sug0.5[[#This Row],[CHDCo2]:[CHDCo27]])</f>
        <v>337100000</v>
      </c>
      <c r="AC63">
        <f>Reg[[#This Row],[CHDCo27]]</f>
        <v>11600000</v>
      </c>
      <c r="AD63">
        <f>Sug0.2[[#This Row],[CHDCo27]]</f>
        <v>11500000</v>
      </c>
      <c r="AE63">
        <f>Sug0.5[[#This Row],[CHDCo27]]</f>
        <v>11400000</v>
      </c>
      <c r="AF63">
        <f>SUM(Reg[[#This Row],[T2DCo2]:[T2DCo27]])</f>
        <v>330300000</v>
      </c>
      <c r="AG63">
        <f>SUM(Sug0.2[[#This Row],[T2DCo2]:[T2DCo27]])</f>
        <v>328000000</v>
      </c>
      <c r="AH63">
        <f>SUM(Sug0.5[[#This Row],[T2DCo2]:[T2DCo27]])</f>
        <v>324300000</v>
      </c>
      <c r="AI63">
        <f>Reg[[#This Row],[T2DCo27]]</f>
        <v>13800000</v>
      </c>
      <c r="AJ63">
        <f>Sug0.2[[#This Row],[T2DCo27]]</f>
        <v>13600000</v>
      </c>
      <c r="AK63">
        <f>Sug0.5[[#This Row],[T2DCo27]]</f>
        <v>13400000</v>
      </c>
      <c r="AL63">
        <f>SUM(Reg[[#This Row],[OveCo2]:[OveCo27]])</f>
        <v>20395674.055800006</v>
      </c>
      <c r="AM63">
        <f>SUM(Sug0.2[[#This Row],[OveCo2]:[OveCo27]])</f>
        <v>20380846.2643</v>
      </c>
      <c r="AN63">
        <f>SUM(Sug0.5[[#This Row],[OveCo2]:[OveCo27]])</f>
        <v>20330498.449400004</v>
      </c>
      <c r="AO63">
        <f>Reg[[#This Row],[OveCo27]]</f>
        <v>722819.78960000002</v>
      </c>
      <c r="AP63">
        <f>Sug0.2[[#This Row],[OveCo27]]</f>
        <v>722981.80229999998</v>
      </c>
      <c r="AQ63">
        <f>Sug0.5[[#This Row],[OveCo27]]</f>
        <v>723386.83409999998</v>
      </c>
      <c r="AR63">
        <f>SUM(Reg[[#This Row],[ObeCo2]:[ObeCo27]])</f>
        <v>100430000</v>
      </c>
      <c r="AS63">
        <f>SUM(Sug0.2[[#This Row],[ObeCo2]:[ObeCo27]])</f>
        <v>99540000</v>
      </c>
      <c r="AT63">
        <f>SUM(Sug0.5[[#This Row],[ObeCo2]:[ObeCo27]])</f>
        <v>97740000</v>
      </c>
      <c r="AU63">
        <f>Reg[[#This Row],[ObeCo27]]</f>
        <v>3440000</v>
      </c>
      <c r="AV63">
        <f>Sug0.2[[#This Row],[ObeCo27]]</f>
        <v>3390000</v>
      </c>
      <c r="AW63">
        <f>Sug0.5[[#This Row],[ObeCo27]]</f>
        <v>3300000</v>
      </c>
    </row>
    <row r="64" spans="2:49" x14ac:dyDescent="0.25">
      <c r="B64" s="10">
        <f>SUM(Reg[[#This Row],[STECo2]:[STECo27]])</f>
        <v>7292934.5360000003</v>
      </c>
      <c r="C64" s="10">
        <f>SUM(Sug0.2[[#This Row],[STECo2]:[STECo27]])</f>
        <v>7132335.1052000001</v>
      </c>
      <c r="D64" s="10">
        <f>SUM(Sug0.5[[#This Row],[STECo2]:[STECo27]])</f>
        <v>6855931.7282000016</v>
      </c>
      <c r="E64">
        <f>Reg[[#This Row],[STECo27]]</f>
        <v>280394.52059999999</v>
      </c>
      <c r="F64">
        <f>Sug0.2[[#This Row],[STECo27]]</f>
        <v>275076.51370000001</v>
      </c>
      <c r="G64">
        <f>Sug0.5[[#This Row],[STECo27]]</f>
        <v>264336.22519999999</v>
      </c>
      <c r="H64">
        <f>SUM(Reg[[#This Row],[NASCo2]:[NASCo27]])</f>
        <v>6927112.0691000018</v>
      </c>
      <c r="I64">
        <f>SUM(Sug0.2[[#This Row],[NASCo2]:[NASCo27]])</f>
        <v>6495743.8842999991</v>
      </c>
      <c r="J64">
        <f>SUM(Sug0.5[[#This Row],[NASCo2]:[NASCo27]])</f>
        <v>5597197.7744999984</v>
      </c>
      <c r="K64">
        <f>Reg[[#This Row],[NASCo27]]</f>
        <v>316297.80680000002</v>
      </c>
      <c r="L64">
        <f>Sug0.2[[#This Row],[NASCo27]]</f>
        <v>292356.1299</v>
      </c>
      <c r="M64">
        <f>Sug0.5[[#This Row],[NASCo27]]</f>
        <v>246703.367</v>
      </c>
      <c r="N64">
        <f>SUM(Reg[[#This Row],[CIRCo2]:[CIRCo27]])</f>
        <v>8451639.1271000002</v>
      </c>
      <c r="O64">
        <f>SUM(Sug0.2[[#This Row],[CIRCo2]:[CIRCo27]])</f>
        <v>7669759.2189999986</v>
      </c>
      <c r="P64">
        <f>SUM(Sug0.5[[#This Row],[CIRCo2]:[CIRCo27]])</f>
        <v>6279707.5176000008</v>
      </c>
      <c r="Q64">
        <f>Reg[[#This Row],[CIRCo27]]</f>
        <v>499678.46039999998</v>
      </c>
      <c r="R64">
        <f>Sug0.2[[#This Row],[CIRCo27]]</f>
        <v>438969.86239999998</v>
      </c>
      <c r="S64">
        <f>Sug0.5[[#This Row],[CIRCo27]]</f>
        <v>339345.49650000001</v>
      </c>
      <c r="T64">
        <f>SUM(Reg[[#This Row],[HCCCo2]:[HCCCo27]])</f>
        <v>3817855.2581600002</v>
      </c>
      <c r="U64">
        <f>SUM(Sug0.2[[#This Row],[HCCCo2]:[HCCCo27]])</f>
        <v>3580212.2789199995</v>
      </c>
      <c r="V64">
        <f>SUM(Sug0.5[[#This Row],[HCCCo2]:[HCCCo27]])</f>
        <v>2833789.0479299999</v>
      </c>
      <c r="W64">
        <f>Reg[[#This Row],[HCCCo27]]</f>
        <v>187674.6501</v>
      </c>
      <c r="X64">
        <f>Sug0.2[[#This Row],[HCCCo27]]</f>
        <v>173238.1385</v>
      </c>
      <c r="Y64">
        <f>Sug0.5[[#This Row],[HCCCo27]]</f>
        <v>101055.5808</v>
      </c>
      <c r="Z64">
        <f>SUM(Reg[[#This Row],[CHDCo2]:[CHDCo27]])</f>
        <v>317100000</v>
      </c>
      <c r="AA64">
        <f>SUM(Sug0.2[[#This Row],[CHDCo2]:[CHDCo27]])</f>
        <v>315300000</v>
      </c>
      <c r="AB64">
        <f>SUM(Sug0.5[[#This Row],[CHDCo2]:[CHDCo27]])</f>
        <v>310500000</v>
      </c>
      <c r="AC64">
        <f>Reg[[#This Row],[CHDCo27]]</f>
        <v>12700000</v>
      </c>
      <c r="AD64">
        <f>Sug0.2[[#This Row],[CHDCo27]]</f>
        <v>12600000</v>
      </c>
      <c r="AE64">
        <f>Sug0.5[[#This Row],[CHDCo27]]</f>
        <v>12300000</v>
      </c>
      <c r="AF64">
        <f>SUM(Reg[[#This Row],[T2DCo2]:[T2DCo27]])</f>
        <v>270100000</v>
      </c>
      <c r="AG64">
        <f>SUM(Sug0.2[[#This Row],[T2DCo2]:[T2DCo27]])</f>
        <v>268300000</v>
      </c>
      <c r="AH64">
        <f>SUM(Sug0.5[[#This Row],[T2DCo2]:[T2DCo27]])</f>
        <v>263500000</v>
      </c>
      <c r="AI64">
        <f>Reg[[#This Row],[T2DCo27]]</f>
        <v>11500000</v>
      </c>
      <c r="AJ64">
        <f>Sug0.2[[#This Row],[T2DCo27]]</f>
        <v>11400000</v>
      </c>
      <c r="AK64">
        <f>Sug0.5[[#This Row],[T2DCo27]]</f>
        <v>11000000</v>
      </c>
      <c r="AL64">
        <f>SUM(Reg[[#This Row],[OveCo2]:[OveCo27]])</f>
        <v>41660000</v>
      </c>
      <c r="AM64">
        <f>SUM(Sug0.2[[#This Row],[OveCo2]:[OveCo27]])</f>
        <v>41570000</v>
      </c>
      <c r="AN64">
        <f>SUM(Sug0.5[[#This Row],[OveCo2]:[OveCo27]])</f>
        <v>41510000</v>
      </c>
      <c r="AO64">
        <f>Reg[[#This Row],[OveCo27]]</f>
        <v>1500000</v>
      </c>
      <c r="AP64">
        <f>Sug0.2[[#This Row],[OveCo27]]</f>
        <v>1500000</v>
      </c>
      <c r="AQ64">
        <f>Sug0.5[[#This Row],[OveCo27]]</f>
        <v>1500000</v>
      </c>
      <c r="AR64">
        <f>SUM(Reg[[#This Row],[ObeCo2]:[ObeCo27]])</f>
        <v>178170000</v>
      </c>
      <c r="AS64">
        <f>SUM(Sug0.2[[#This Row],[ObeCo2]:[ObeCo27]])</f>
        <v>174690000</v>
      </c>
      <c r="AT64">
        <f>SUM(Sug0.5[[#This Row],[ObeCo2]:[ObeCo27]])</f>
        <v>167440000</v>
      </c>
      <c r="AU64">
        <f>Reg[[#This Row],[ObeCo27]]</f>
        <v>6320000</v>
      </c>
      <c r="AV64">
        <f>Sug0.2[[#This Row],[ObeCo27]]</f>
        <v>6140000</v>
      </c>
      <c r="AW64">
        <f>Sug0.5[[#This Row],[ObeCo27]]</f>
        <v>5800000</v>
      </c>
    </row>
    <row r="65" spans="2:49" x14ac:dyDescent="0.25">
      <c r="B65" s="10">
        <f>SUM(Reg[[#This Row],[STECo2]:[STECo27]])</f>
        <v>11398966.5167</v>
      </c>
      <c r="C65" s="10">
        <f>SUM(Sug0.2[[#This Row],[STECo2]:[STECo27]])</f>
        <v>11242376.778200001</v>
      </c>
      <c r="D65" s="10">
        <f>SUM(Sug0.5[[#This Row],[STECo2]:[STECo27]])</f>
        <v>10780232.7161</v>
      </c>
      <c r="E65">
        <f>Reg[[#This Row],[STECo27]]</f>
        <v>411881.00719999999</v>
      </c>
      <c r="F65">
        <f>Sug0.2[[#This Row],[STECo27]]</f>
        <v>405231.21519999998</v>
      </c>
      <c r="G65">
        <f>Sug0.5[[#This Row],[STECo27]]</f>
        <v>389139.73389999999</v>
      </c>
      <c r="H65">
        <f>SUM(Reg[[#This Row],[NASCo2]:[NASCo27]])</f>
        <v>11434962.3287</v>
      </c>
      <c r="I65">
        <f>SUM(Sug0.2[[#This Row],[NASCo2]:[NASCo27]])</f>
        <v>10628130.2468</v>
      </c>
      <c r="J65">
        <f>SUM(Sug0.5[[#This Row],[NASCo2]:[NASCo27]])</f>
        <v>8865826.4752000012</v>
      </c>
      <c r="K65">
        <f>Reg[[#This Row],[NASCo27]]</f>
        <v>553882.32189999998</v>
      </c>
      <c r="L65">
        <f>Sug0.2[[#This Row],[NASCo27]]</f>
        <v>513692.59789999999</v>
      </c>
      <c r="M65">
        <f>Sug0.5[[#This Row],[NASCo27]]</f>
        <v>419869.4044</v>
      </c>
      <c r="N65">
        <f>SUM(Reg[[#This Row],[CIRCo2]:[CIRCo27]])</f>
        <v>19639471.0865</v>
      </c>
      <c r="O65">
        <f>SUM(Sug0.2[[#This Row],[CIRCo2]:[CIRCo27]])</f>
        <v>17368100.062100001</v>
      </c>
      <c r="P65">
        <f>SUM(Sug0.5[[#This Row],[CIRCo2]:[CIRCo27]])</f>
        <v>13103332.661999999</v>
      </c>
      <c r="Q65">
        <f>Reg[[#This Row],[CIRCo27]]</f>
        <v>1090000</v>
      </c>
      <c r="R65">
        <f>Sug0.2[[#This Row],[CIRCo27]]</f>
        <v>944333.04520000005</v>
      </c>
      <c r="S65">
        <f>Sug0.5[[#This Row],[CIRCo27]]</f>
        <v>689703.96510000003</v>
      </c>
      <c r="T65">
        <f>SUM(Reg[[#This Row],[HCCCo2]:[HCCCo27]])</f>
        <v>14477695.940600004</v>
      </c>
      <c r="U65">
        <f>SUM(Sug0.2[[#This Row],[HCCCo2]:[HCCCo27]])</f>
        <v>13207858.1208</v>
      </c>
      <c r="V65">
        <f>SUM(Sug0.5[[#This Row],[HCCCo2]:[HCCCo27]])</f>
        <v>10407908.719600001</v>
      </c>
      <c r="W65">
        <f>Reg[[#This Row],[HCCCo27]]</f>
        <v>660229.2966</v>
      </c>
      <c r="X65">
        <f>Sug0.2[[#This Row],[HCCCo27]]</f>
        <v>533262.12419999996</v>
      </c>
      <c r="Y65">
        <f>Sug0.5[[#This Row],[HCCCo27]]</f>
        <v>380901.51730000001</v>
      </c>
      <c r="Z65">
        <f>SUM(Reg[[#This Row],[CHDCo2]:[CHDCo27]])</f>
        <v>456300000</v>
      </c>
      <c r="AA65">
        <f>SUM(Sug0.2[[#This Row],[CHDCo2]:[CHDCo27]])</f>
        <v>450000000</v>
      </c>
      <c r="AB65">
        <f>SUM(Sug0.5[[#This Row],[CHDCo2]:[CHDCo27]])</f>
        <v>437800000</v>
      </c>
      <c r="AC65">
        <f>Reg[[#This Row],[CHDCo27]]</f>
        <v>19200000</v>
      </c>
      <c r="AD65">
        <f>Sug0.2[[#This Row],[CHDCo27]]</f>
        <v>18800000</v>
      </c>
      <c r="AE65">
        <f>Sug0.5[[#This Row],[CHDCo27]]</f>
        <v>18100000</v>
      </c>
      <c r="AF65">
        <f>SUM(Reg[[#This Row],[T2DCo2]:[T2DCo27]])</f>
        <v>394600000</v>
      </c>
      <c r="AG65">
        <f>SUM(Sug0.2[[#This Row],[T2DCo2]:[T2DCo27]])</f>
        <v>385700000</v>
      </c>
      <c r="AH65">
        <f>SUM(Sug0.5[[#This Row],[T2DCo2]:[T2DCo27]])</f>
        <v>366100000</v>
      </c>
      <c r="AI65">
        <f>Reg[[#This Row],[T2DCo27]]</f>
        <v>17600000</v>
      </c>
      <c r="AJ65">
        <f>Sug0.2[[#This Row],[T2DCo27]]</f>
        <v>17100000</v>
      </c>
      <c r="AK65">
        <f>Sug0.5[[#This Row],[T2DCo27]]</f>
        <v>15900000</v>
      </c>
      <c r="AL65">
        <f>SUM(Reg[[#This Row],[OveCo2]:[OveCo27]])</f>
        <v>20259974.479099996</v>
      </c>
      <c r="AM65">
        <f>SUM(Sug0.2[[#This Row],[OveCo2]:[OveCo27]])</f>
        <v>21099349.220900003</v>
      </c>
      <c r="AN65">
        <f>SUM(Sug0.5[[#This Row],[OveCo2]:[OveCo27]])</f>
        <v>22941991.8882</v>
      </c>
      <c r="AO65">
        <f>Reg[[#This Row],[OveCo27]]</f>
        <v>665875.3284</v>
      </c>
      <c r="AP65">
        <f>Sug0.2[[#This Row],[OveCo27]]</f>
        <v>709066.06850000005</v>
      </c>
      <c r="AQ65">
        <f>Sug0.5[[#This Row],[OveCo27]]</f>
        <v>798269.05409999995</v>
      </c>
      <c r="AR65">
        <f>SUM(Reg[[#This Row],[ObeCo2]:[ObeCo27]])</f>
        <v>203960000</v>
      </c>
      <c r="AS65">
        <f>SUM(Sug0.2[[#This Row],[ObeCo2]:[ObeCo27]])</f>
        <v>190620000</v>
      </c>
      <c r="AT65">
        <f>SUM(Sug0.5[[#This Row],[ObeCo2]:[ObeCo27]])</f>
        <v>161500000</v>
      </c>
      <c r="AU65">
        <f>Reg[[#This Row],[ObeCo27]]</f>
        <v>7570000</v>
      </c>
      <c r="AV65">
        <f>Sug0.2[[#This Row],[ObeCo27]]</f>
        <v>7030000</v>
      </c>
      <c r="AW65">
        <f>Sug0.5[[#This Row],[ObeCo27]]</f>
        <v>5860000</v>
      </c>
    </row>
    <row r="66" spans="2:49" x14ac:dyDescent="0.25">
      <c r="B66" s="10">
        <f>SUM(Reg[[#This Row],[STECo2]:[STECo27]])</f>
        <v>31810000</v>
      </c>
      <c r="C66" s="10">
        <f>SUM(Sug0.2[[#This Row],[STECo2]:[STECo27]])</f>
        <v>31410000</v>
      </c>
      <c r="D66" s="10">
        <f>SUM(Sug0.5[[#This Row],[STECo2]:[STECo27]])</f>
        <v>30490000</v>
      </c>
      <c r="E66">
        <f>Reg[[#This Row],[STECo27]]</f>
        <v>1140000</v>
      </c>
      <c r="F66">
        <f>Sug0.2[[#This Row],[STECo27]]</f>
        <v>1130000</v>
      </c>
      <c r="G66">
        <f>Sug0.5[[#This Row],[STECo27]]</f>
        <v>1100000</v>
      </c>
      <c r="H66">
        <f>SUM(Reg[[#This Row],[NASCo2]:[NASCo27]])</f>
        <v>9391812.5998999998</v>
      </c>
      <c r="I66">
        <f>SUM(Sug0.2[[#This Row],[NASCo2]:[NASCo27]])</f>
        <v>8781282.4473999999</v>
      </c>
      <c r="J66">
        <f>SUM(Sug0.5[[#This Row],[NASCo2]:[NASCo27]])</f>
        <v>7487461.1739000008</v>
      </c>
      <c r="K66">
        <f>Reg[[#This Row],[NASCo27]]</f>
        <v>446936.55</v>
      </c>
      <c r="L66">
        <f>Sug0.2[[#This Row],[NASCo27]]</f>
        <v>411017.701</v>
      </c>
      <c r="M66">
        <f>Sug0.5[[#This Row],[NASCo27]]</f>
        <v>339662.13530000002</v>
      </c>
      <c r="N66">
        <f>SUM(Reg[[#This Row],[CIRCo2]:[CIRCo27]])</f>
        <v>7173334.0134000005</v>
      </c>
      <c r="O66">
        <f>SUM(Sug0.2[[#This Row],[CIRCo2]:[CIRCo27]])</f>
        <v>6475003.6873000003</v>
      </c>
      <c r="P66">
        <f>SUM(Sug0.5[[#This Row],[CIRCo2]:[CIRCo27]])</f>
        <v>4963027.5771999992</v>
      </c>
      <c r="Q66">
        <f>Reg[[#This Row],[CIRCo27]]</f>
        <v>418918.07679999998</v>
      </c>
      <c r="R66">
        <f>Sug0.2[[#This Row],[CIRCo27]]</f>
        <v>373469.41749999998</v>
      </c>
      <c r="S66">
        <f>Sug0.5[[#This Row],[CIRCo27]]</f>
        <v>266763.86959999998</v>
      </c>
      <c r="T66">
        <f>SUM(Reg[[#This Row],[HCCCo2]:[HCCCo27]])</f>
        <v>3621861.8235800001</v>
      </c>
      <c r="U66">
        <f>SUM(Sug0.2[[#This Row],[HCCCo2]:[HCCCo27]])</f>
        <v>3267328.7449799995</v>
      </c>
      <c r="V66">
        <f>SUM(Sug0.5[[#This Row],[HCCCo2]:[HCCCo27]])</f>
        <v>2425909.24719</v>
      </c>
      <c r="W66">
        <f>Reg[[#This Row],[HCCCo27]]</f>
        <v>271069.29859999998</v>
      </c>
      <c r="X66">
        <f>Sug0.2[[#This Row],[HCCCo27]]</f>
        <v>180712.86569999999</v>
      </c>
      <c r="Y66">
        <f>Sug0.5[[#This Row],[HCCCo27]]</f>
        <v>103264.4947</v>
      </c>
      <c r="Z66">
        <f>SUM(Reg[[#This Row],[CHDCo2]:[CHDCo27]])</f>
        <v>358800000</v>
      </c>
      <c r="AA66">
        <f>SUM(Sug0.2[[#This Row],[CHDCo2]:[CHDCo27]])</f>
        <v>355700000</v>
      </c>
      <c r="AB66">
        <f>SUM(Sug0.5[[#This Row],[CHDCo2]:[CHDCo27]])</f>
        <v>349200000</v>
      </c>
      <c r="AC66">
        <f>Reg[[#This Row],[CHDCo27]]</f>
        <v>13900000</v>
      </c>
      <c r="AD66">
        <f>Sug0.2[[#This Row],[CHDCo27]]</f>
        <v>13700000</v>
      </c>
      <c r="AE66">
        <f>Sug0.5[[#This Row],[CHDCo27]]</f>
        <v>13200000</v>
      </c>
      <c r="AF66">
        <f>SUM(Reg[[#This Row],[T2DCo2]:[T2DCo27]])</f>
        <v>561500000</v>
      </c>
      <c r="AG66">
        <f>SUM(Sug0.2[[#This Row],[T2DCo2]:[T2DCo27]])</f>
        <v>556200000</v>
      </c>
      <c r="AH66">
        <f>SUM(Sug0.5[[#This Row],[T2DCo2]:[T2DCo27]])</f>
        <v>544000000</v>
      </c>
      <c r="AI66">
        <f>Reg[[#This Row],[T2DCo27]]</f>
        <v>24400000</v>
      </c>
      <c r="AJ66">
        <f>Sug0.2[[#This Row],[T2DCo27]]</f>
        <v>24000000</v>
      </c>
      <c r="AK66">
        <f>Sug0.5[[#This Row],[T2DCo27]]</f>
        <v>23100000</v>
      </c>
      <c r="AL66">
        <f>SUM(Reg[[#This Row],[OveCo2]:[OveCo27]])</f>
        <v>19771572.883199997</v>
      </c>
      <c r="AM66">
        <f>SUM(Sug0.2[[#This Row],[OveCo2]:[OveCo27]])</f>
        <v>19865673.3792</v>
      </c>
      <c r="AN66">
        <f>SUM(Sug0.5[[#This Row],[OveCo2]:[OveCo27]])</f>
        <v>19804640.023599997</v>
      </c>
      <c r="AO66">
        <f>Reg[[#This Row],[OveCo27]]</f>
        <v>677279.09829999995</v>
      </c>
      <c r="AP66">
        <f>Sug0.2[[#This Row],[OveCo27]]</f>
        <v>686526.89049999998</v>
      </c>
      <c r="AQ66">
        <f>Sug0.5[[#This Row],[OveCo27]]</f>
        <v>700641.94180000003</v>
      </c>
      <c r="AR66">
        <f>SUM(Reg[[#This Row],[ObeCo2]:[ObeCo27]])</f>
        <v>192940000</v>
      </c>
      <c r="AS66">
        <f>SUM(Sug0.2[[#This Row],[ObeCo2]:[ObeCo27]])</f>
        <v>186190000</v>
      </c>
      <c r="AT66">
        <f>SUM(Sug0.5[[#This Row],[ObeCo2]:[ObeCo27]])</f>
        <v>173360000</v>
      </c>
      <c r="AU66">
        <f>Reg[[#This Row],[ObeCo27]]</f>
        <v>7160000</v>
      </c>
      <c r="AV66">
        <f>Sug0.2[[#This Row],[ObeCo27]]</f>
        <v>6830000</v>
      </c>
      <c r="AW66">
        <f>Sug0.5[[#This Row],[ObeCo27]]</f>
        <v>6180000</v>
      </c>
    </row>
    <row r="67" spans="2:49" x14ac:dyDescent="0.25">
      <c r="B67" s="10">
        <f>SUM(Reg[[#This Row],[STECo2]:[STECo27]])</f>
        <v>10455602.188600002</v>
      </c>
      <c r="C67" s="10">
        <f>SUM(Sug0.2[[#This Row],[STECo2]:[STECo27]])</f>
        <v>10279833.052799998</v>
      </c>
      <c r="D67" s="10">
        <f>SUM(Sug0.5[[#This Row],[STECo2]:[STECo27]])</f>
        <v>9865096.8276999984</v>
      </c>
      <c r="E67">
        <f>Reg[[#This Row],[STECo27]]</f>
        <v>386501.7156</v>
      </c>
      <c r="F67">
        <f>Sug0.2[[#This Row],[STECo27]]</f>
        <v>379001.5674</v>
      </c>
      <c r="G67">
        <f>Sug0.5[[#This Row],[STECo27]]</f>
        <v>364800.10359999997</v>
      </c>
      <c r="H67">
        <f>SUM(Reg[[#This Row],[NASCo2]:[NASCo27]])</f>
        <v>7100463.3915999988</v>
      </c>
      <c r="I67">
        <f>SUM(Sug0.2[[#This Row],[NASCo2]:[NASCo27]])</f>
        <v>6615045.6832999988</v>
      </c>
      <c r="J67">
        <f>SUM(Sug0.5[[#This Row],[NASCo2]:[NASCo27]])</f>
        <v>5620879.3231999995</v>
      </c>
      <c r="K67">
        <f>Reg[[#This Row],[NASCo27]]</f>
        <v>345276.97220000002</v>
      </c>
      <c r="L67">
        <f>Sug0.2[[#This Row],[NASCo27]]</f>
        <v>318407.93209999998</v>
      </c>
      <c r="M67">
        <f>Sug0.5[[#This Row],[NASCo27]]</f>
        <v>263591.16759999999</v>
      </c>
      <c r="N67">
        <f>SUM(Reg[[#This Row],[CIRCo2]:[CIRCo27]])</f>
        <v>4628697.2535000006</v>
      </c>
      <c r="O67">
        <f>SUM(Sug0.2[[#This Row],[CIRCo2]:[CIRCo27]])</f>
        <v>4265479.6813000003</v>
      </c>
      <c r="P67">
        <f>SUM(Sug0.5[[#This Row],[CIRCo2]:[CIRCo27]])</f>
        <v>3267105.4044999997</v>
      </c>
      <c r="Q67">
        <f>Reg[[#This Row],[CIRCo27]]</f>
        <v>246567.8645</v>
      </c>
      <c r="R67">
        <f>Sug0.2[[#This Row],[CIRCo27]]</f>
        <v>220014.40220000001</v>
      </c>
      <c r="S67">
        <f>Sug0.5[[#This Row],[CIRCo27]]</f>
        <v>149458.0594</v>
      </c>
      <c r="T67">
        <f>SUM(Reg[[#This Row],[HCCCo2]:[HCCCo27]])</f>
        <v>7958720.4410499986</v>
      </c>
      <c r="U67">
        <f>SUM(Sug0.2[[#This Row],[HCCCo2]:[HCCCo27]])</f>
        <v>7580632.4770499999</v>
      </c>
      <c r="V67">
        <f>SUM(Sug0.5[[#This Row],[HCCCo2]:[HCCCo27]])</f>
        <v>6089370.3988499995</v>
      </c>
      <c r="W67">
        <f>Reg[[#This Row],[HCCCo27]]</f>
        <v>383261.65379999997</v>
      </c>
      <c r="X67">
        <f>Sug0.2[[#This Row],[HCCCo27]]</f>
        <v>359307.80040000001</v>
      </c>
      <c r="Y67">
        <f>Sug0.5[[#This Row],[HCCCo27]]</f>
        <v>287446.24040000001</v>
      </c>
      <c r="Z67">
        <f>SUM(Reg[[#This Row],[CHDCo2]:[CHDCo27]])</f>
        <v>462900000</v>
      </c>
      <c r="AA67">
        <f>SUM(Sug0.2[[#This Row],[CHDCo2]:[CHDCo27]])</f>
        <v>460200000</v>
      </c>
      <c r="AB67">
        <f>SUM(Sug0.5[[#This Row],[CHDCo2]:[CHDCo27]])</f>
        <v>451800000</v>
      </c>
      <c r="AC67">
        <f>Reg[[#This Row],[CHDCo27]]</f>
        <v>18600000</v>
      </c>
      <c r="AD67">
        <f>Sug0.2[[#This Row],[CHDCo27]]</f>
        <v>18400000</v>
      </c>
      <c r="AE67">
        <f>Sug0.5[[#This Row],[CHDCo27]]</f>
        <v>17900000</v>
      </c>
      <c r="AF67">
        <f>SUM(Reg[[#This Row],[T2DCo2]:[T2DCo27]])</f>
        <v>358600000</v>
      </c>
      <c r="AG67">
        <f>SUM(Sug0.2[[#This Row],[T2DCo2]:[T2DCo27]])</f>
        <v>352800000</v>
      </c>
      <c r="AH67">
        <f>SUM(Sug0.5[[#This Row],[T2DCo2]:[T2DCo27]])</f>
        <v>343100000</v>
      </c>
      <c r="AI67">
        <f>Reg[[#This Row],[T2DCo27]]</f>
        <v>15300000</v>
      </c>
      <c r="AJ67">
        <f>Sug0.2[[#This Row],[T2DCo27]]</f>
        <v>14900000</v>
      </c>
      <c r="AK67">
        <f>Sug0.5[[#This Row],[T2DCo27]]</f>
        <v>14200000</v>
      </c>
      <c r="AL67">
        <f>SUM(Reg[[#This Row],[OveCo2]:[OveCo27]])</f>
        <v>54790000</v>
      </c>
      <c r="AM67">
        <f>SUM(Sug0.2[[#This Row],[OveCo2]:[OveCo27]])</f>
        <v>54820000</v>
      </c>
      <c r="AN67">
        <f>SUM(Sug0.5[[#This Row],[OveCo2]:[OveCo27]])</f>
        <v>54840000</v>
      </c>
      <c r="AO67">
        <f>Reg[[#This Row],[OveCo27]]</f>
        <v>1930000</v>
      </c>
      <c r="AP67">
        <f>Sug0.2[[#This Row],[OveCo27]]</f>
        <v>1950000</v>
      </c>
      <c r="AQ67">
        <f>Sug0.5[[#This Row],[OveCo27]]</f>
        <v>2000000</v>
      </c>
      <c r="AR67">
        <f>SUM(Reg[[#This Row],[ObeCo2]:[ObeCo27]])</f>
        <v>167580000</v>
      </c>
      <c r="AS67">
        <f>SUM(Sug0.2[[#This Row],[ObeCo2]:[ObeCo27]])</f>
        <v>158730000</v>
      </c>
      <c r="AT67">
        <f>SUM(Sug0.5[[#This Row],[ObeCo2]:[ObeCo27]])</f>
        <v>139710000</v>
      </c>
      <c r="AU67">
        <f>Reg[[#This Row],[ObeCo27]]</f>
        <v>6260000</v>
      </c>
      <c r="AV67">
        <f>Sug0.2[[#This Row],[ObeCo27]]</f>
        <v>5830000</v>
      </c>
      <c r="AW67">
        <f>Sug0.5[[#This Row],[ObeCo27]]</f>
        <v>4950000</v>
      </c>
    </row>
    <row r="68" spans="2:49" x14ac:dyDescent="0.25">
      <c r="B68" s="10">
        <f>SUM(Reg[[#This Row],[STECo2]:[STECo27]])</f>
        <v>18261319.850699998</v>
      </c>
      <c r="C68" s="10">
        <f>SUM(Sug0.2[[#This Row],[STECo2]:[STECo27]])</f>
        <v>18042619.004099999</v>
      </c>
      <c r="D68" s="10">
        <f>SUM(Sug0.5[[#This Row],[STECo2]:[STECo27]])</f>
        <v>17548220.560399998</v>
      </c>
      <c r="E68">
        <f>Reg[[#This Row],[STECo27]]</f>
        <v>682430.91559999995</v>
      </c>
      <c r="F68">
        <f>Sug0.2[[#This Row],[STECo27]]</f>
        <v>672687.13549999997</v>
      </c>
      <c r="G68">
        <f>Sug0.5[[#This Row],[STECo27]]</f>
        <v>651954.12959999999</v>
      </c>
      <c r="H68">
        <f>SUM(Reg[[#This Row],[NASCo2]:[NASCo27]])</f>
        <v>9588376.7912000008</v>
      </c>
      <c r="I68">
        <f>SUM(Sug0.2[[#This Row],[NASCo2]:[NASCo27]])</f>
        <v>9113258.2206999995</v>
      </c>
      <c r="J68">
        <f>SUM(Sug0.5[[#This Row],[NASCo2]:[NASCo27]])</f>
        <v>8102996.6760999989</v>
      </c>
      <c r="K68">
        <f>Reg[[#This Row],[NASCo27]]</f>
        <v>470915.14730000001</v>
      </c>
      <c r="L68">
        <f>Sug0.2[[#This Row],[NASCo27]]</f>
        <v>445396.11599999998</v>
      </c>
      <c r="M68">
        <f>Sug0.5[[#This Row],[NASCo27]]</f>
        <v>390203.79249999998</v>
      </c>
      <c r="N68">
        <f>SUM(Reg[[#This Row],[CIRCo2]:[CIRCo27]])</f>
        <v>6131625.3457000004</v>
      </c>
      <c r="O68">
        <f>SUM(Sug0.2[[#This Row],[CIRCo2]:[CIRCo27]])</f>
        <v>5793950.3782999991</v>
      </c>
      <c r="P68">
        <f>SUM(Sug0.5[[#This Row],[CIRCo2]:[CIRCo27]])</f>
        <v>5065431.6301000006</v>
      </c>
      <c r="Q68">
        <f>Reg[[#This Row],[CIRCo27]]</f>
        <v>340370.60550000001</v>
      </c>
      <c r="R68">
        <f>Sug0.2[[#This Row],[CIRCo27]]</f>
        <v>313056.91499999998</v>
      </c>
      <c r="S68">
        <f>Sug0.5[[#This Row],[CIRCo27]]</f>
        <v>254227.4276</v>
      </c>
      <c r="T68">
        <f>SUM(Reg[[#This Row],[HCCCo2]:[HCCCo27]])</f>
        <v>7386505.0745999999</v>
      </c>
      <c r="U68">
        <f>SUM(Sug0.2[[#This Row],[HCCCo2]:[HCCCo27]])</f>
        <v>6747299.8929000003</v>
      </c>
      <c r="V68">
        <f>SUM(Sug0.5[[#This Row],[HCCCo2]:[HCCCo27]])</f>
        <v>6264293.8233699994</v>
      </c>
      <c r="W68">
        <f>Reg[[#This Row],[HCCCo27]]</f>
        <v>371267.28700000001</v>
      </c>
      <c r="X68">
        <f>Sug0.2[[#This Row],[HCCCo27]]</f>
        <v>272262.67709999997</v>
      </c>
      <c r="Y68">
        <f>Sug0.5[[#This Row],[HCCCo27]]</f>
        <v>198009.21969999999</v>
      </c>
      <c r="Z68">
        <f>SUM(Reg[[#This Row],[CHDCo2]:[CHDCo27]])</f>
        <v>257500000</v>
      </c>
      <c r="AA68">
        <f>SUM(Sug0.2[[#This Row],[CHDCo2]:[CHDCo27]])</f>
        <v>255700000</v>
      </c>
      <c r="AB68">
        <f>SUM(Sug0.5[[#This Row],[CHDCo2]:[CHDCo27]])</f>
        <v>251500000</v>
      </c>
      <c r="AC68">
        <f>Reg[[#This Row],[CHDCo27]]</f>
        <v>11600000</v>
      </c>
      <c r="AD68">
        <f>Sug0.2[[#This Row],[CHDCo27]]</f>
        <v>11500000</v>
      </c>
      <c r="AE68">
        <f>Sug0.5[[#This Row],[CHDCo27]]</f>
        <v>11200000</v>
      </c>
      <c r="AF68">
        <f>SUM(Reg[[#This Row],[T2DCo2]:[T2DCo27]])</f>
        <v>753600000</v>
      </c>
      <c r="AG68">
        <f>SUM(Sug0.2[[#This Row],[T2DCo2]:[T2DCo27]])</f>
        <v>747400000</v>
      </c>
      <c r="AH68">
        <f>SUM(Sug0.5[[#This Row],[T2DCo2]:[T2DCo27]])</f>
        <v>736400000</v>
      </c>
      <c r="AI68">
        <f>Reg[[#This Row],[T2DCo27]]</f>
        <v>33400000</v>
      </c>
      <c r="AJ68">
        <f>Sug0.2[[#This Row],[T2DCo27]]</f>
        <v>32900000</v>
      </c>
      <c r="AK68">
        <f>Sug0.5[[#This Row],[T2DCo27]]</f>
        <v>32000000</v>
      </c>
      <c r="AL68">
        <f>SUM(Reg[[#This Row],[OveCo2]:[OveCo27]])</f>
        <v>34240000</v>
      </c>
      <c r="AM68">
        <f>SUM(Sug0.2[[#This Row],[OveCo2]:[OveCo27]])</f>
        <v>33930000</v>
      </c>
      <c r="AN68">
        <f>SUM(Sug0.5[[#This Row],[OveCo2]:[OveCo27]])</f>
        <v>33440000</v>
      </c>
      <c r="AO68">
        <f>Reg[[#This Row],[OveCo27]]</f>
        <v>1260000</v>
      </c>
      <c r="AP68">
        <f>Sug0.2[[#This Row],[OveCo27]]</f>
        <v>1260000</v>
      </c>
      <c r="AQ68">
        <f>Sug0.5[[#This Row],[OveCo27]]</f>
        <v>1250000</v>
      </c>
      <c r="AR68">
        <f>SUM(Reg[[#This Row],[ObeCo2]:[ObeCo27]])</f>
        <v>114730000</v>
      </c>
      <c r="AS68">
        <f>SUM(Sug0.2[[#This Row],[ObeCo2]:[ObeCo27]])</f>
        <v>111830000</v>
      </c>
      <c r="AT68">
        <f>SUM(Sug0.5[[#This Row],[ObeCo2]:[ObeCo27]])</f>
        <v>105750000</v>
      </c>
      <c r="AU68">
        <f>Reg[[#This Row],[ObeCo27]]</f>
        <v>4090000</v>
      </c>
      <c r="AV68">
        <f>Sug0.2[[#This Row],[ObeCo27]]</f>
        <v>3930000</v>
      </c>
      <c r="AW68">
        <f>Sug0.5[[#This Row],[ObeCo27]]</f>
        <v>3600000</v>
      </c>
    </row>
    <row r="69" spans="2:49" x14ac:dyDescent="0.25">
      <c r="B69" s="10">
        <f>SUM(Reg[[#This Row],[STECo2]:[STECo27]])</f>
        <v>29950000</v>
      </c>
      <c r="C69" s="10">
        <f>SUM(Sug0.2[[#This Row],[STECo2]:[STECo27]])</f>
        <v>29670000</v>
      </c>
      <c r="D69" s="10">
        <f>SUM(Sug0.5[[#This Row],[STECo2]:[STECo27]])</f>
        <v>28930000</v>
      </c>
      <c r="E69">
        <f>Reg[[#This Row],[STECo27]]</f>
        <v>1040000</v>
      </c>
      <c r="F69">
        <f>Sug0.2[[#This Row],[STECo27]]</f>
        <v>1040000</v>
      </c>
      <c r="G69">
        <f>Sug0.5[[#This Row],[STECo27]]</f>
        <v>1020000</v>
      </c>
      <c r="H69">
        <f>SUM(Reg[[#This Row],[NASCo2]:[NASCo27]])</f>
        <v>14291754.036300002</v>
      </c>
      <c r="I69">
        <f>SUM(Sug0.2[[#This Row],[NASCo2]:[NASCo27]])</f>
        <v>13215707.4607</v>
      </c>
      <c r="J69">
        <f>SUM(Sug0.5[[#This Row],[NASCo2]:[NASCo27]])</f>
        <v>10981516.6501</v>
      </c>
      <c r="K69">
        <f>Reg[[#This Row],[NASCo27]]</f>
        <v>680138.67440000002</v>
      </c>
      <c r="L69">
        <f>Sug0.2[[#This Row],[NASCo27]]</f>
        <v>622610.88500000001</v>
      </c>
      <c r="M69">
        <f>Sug0.5[[#This Row],[NASCo27]]</f>
        <v>503768.66700000002</v>
      </c>
      <c r="N69">
        <f>SUM(Reg[[#This Row],[CIRCo2]:[CIRCo27]])</f>
        <v>8841372.5058999993</v>
      </c>
      <c r="O69">
        <f>SUM(Sug0.2[[#This Row],[CIRCo2]:[CIRCo27]])</f>
        <v>7922464.0174000002</v>
      </c>
      <c r="P69">
        <f>SUM(Sug0.5[[#This Row],[CIRCo2]:[CIRCo27]])</f>
        <v>5944372.7262999993</v>
      </c>
      <c r="Q69">
        <f>Reg[[#This Row],[CIRCo27]]</f>
        <v>515480.7072</v>
      </c>
      <c r="R69">
        <f>Sug0.2[[#This Row],[CIRCo27]]</f>
        <v>452430.17440000002</v>
      </c>
      <c r="S69">
        <f>Sug0.5[[#This Row],[CIRCo27]]</f>
        <v>331441.31420000002</v>
      </c>
      <c r="T69">
        <f>SUM(Reg[[#This Row],[HCCCo2]:[HCCCo27]])</f>
        <v>10799781.588440003</v>
      </c>
      <c r="U69">
        <f>SUM(Sug0.2[[#This Row],[HCCCo2]:[HCCCo27]])</f>
        <v>10091490.267240001</v>
      </c>
      <c r="V69">
        <f>SUM(Sug0.5[[#This Row],[HCCCo2]:[HCCCo27]])</f>
        <v>7011953.21074</v>
      </c>
      <c r="W69">
        <f>Reg[[#This Row],[HCCCo27]]</f>
        <v>604952.18810000003</v>
      </c>
      <c r="X69">
        <f>Sug0.2[[#This Row],[HCCCo27]]</f>
        <v>554539.50569999998</v>
      </c>
      <c r="Y69">
        <f>Sug0.5[[#This Row],[HCCCo27]]</f>
        <v>302476.09399999998</v>
      </c>
      <c r="Z69">
        <f>SUM(Reg[[#This Row],[CHDCo2]:[CHDCo27]])</f>
        <v>165170000</v>
      </c>
      <c r="AA69">
        <f>SUM(Sug0.2[[#This Row],[CHDCo2]:[CHDCo27]])</f>
        <v>164130000</v>
      </c>
      <c r="AB69">
        <f>SUM(Sug0.5[[#This Row],[CHDCo2]:[CHDCo27]])</f>
        <v>161050000</v>
      </c>
      <c r="AC69">
        <f>Reg[[#This Row],[CHDCo27]]</f>
        <v>6520000</v>
      </c>
      <c r="AD69">
        <f>Sug0.2[[#This Row],[CHDCo27]]</f>
        <v>6430000</v>
      </c>
      <c r="AE69">
        <f>Sug0.5[[#This Row],[CHDCo27]]</f>
        <v>6190000</v>
      </c>
      <c r="AF69">
        <f>SUM(Reg[[#This Row],[T2DCo2]:[T2DCo27]])</f>
        <v>800400000</v>
      </c>
      <c r="AG69">
        <f>SUM(Sug0.2[[#This Row],[T2DCo2]:[T2DCo27]])</f>
        <v>786600000</v>
      </c>
      <c r="AH69">
        <f>SUM(Sug0.5[[#This Row],[T2DCo2]:[T2DCo27]])</f>
        <v>756500000</v>
      </c>
      <c r="AI69">
        <f>Reg[[#This Row],[T2DCo27]]</f>
        <v>36000000</v>
      </c>
      <c r="AJ69">
        <f>Sug0.2[[#This Row],[T2DCo27]]</f>
        <v>35100000</v>
      </c>
      <c r="AK69">
        <f>Sug0.5[[#This Row],[T2DCo27]]</f>
        <v>33200000</v>
      </c>
      <c r="AL69">
        <f>SUM(Reg[[#This Row],[OveCo2]:[OveCo27]])</f>
        <v>31930000</v>
      </c>
      <c r="AM69">
        <f>SUM(Sug0.2[[#This Row],[OveCo2]:[OveCo27]])</f>
        <v>32440000</v>
      </c>
      <c r="AN69">
        <f>SUM(Sug0.5[[#This Row],[OveCo2]:[OveCo27]])</f>
        <v>33120000</v>
      </c>
      <c r="AO69">
        <f>Reg[[#This Row],[OveCo27]]</f>
        <v>1060000</v>
      </c>
      <c r="AP69">
        <f>Sug0.2[[#This Row],[OveCo27]]</f>
        <v>1100000</v>
      </c>
      <c r="AQ69">
        <f>Sug0.5[[#This Row],[OveCo27]]</f>
        <v>1160000</v>
      </c>
      <c r="AR69">
        <f>SUM(Reg[[#This Row],[ObeCo2]:[ObeCo27]])</f>
        <v>114970000</v>
      </c>
      <c r="AS69">
        <f>SUM(Sug0.2[[#This Row],[ObeCo2]:[ObeCo27]])</f>
        <v>108830000</v>
      </c>
      <c r="AT69">
        <f>SUM(Sug0.5[[#This Row],[ObeCo2]:[ObeCo27]])</f>
        <v>96360000</v>
      </c>
      <c r="AU69">
        <f>Reg[[#This Row],[ObeCo27]]</f>
        <v>4330000</v>
      </c>
      <c r="AV69">
        <f>Sug0.2[[#This Row],[ObeCo27]]</f>
        <v>4060000</v>
      </c>
      <c r="AW69">
        <f>Sug0.5[[#This Row],[ObeCo27]]</f>
        <v>3500000</v>
      </c>
    </row>
    <row r="70" spans="2:49" x14ac:dyDescent="0.25">
      <c r="B70" s="10">
        <f>SUM(Reg[[#This Row],[STECo2]:[STECo27]])</f>
        <v>23744122.8189</v>
      </c>
      <c r="C70" s="10">
        <f>SUM(Sug0.2[[#This Row],[STECo2]:[STECo27]])</f>
        <v>23431126.7936</v>
      </c>
      <c r="D70" s="10">
        <f>SUM(Sug0.5[[#This Row],[STECo2]:[STECo27]])</f>
        <v>22861933.224300001</v>
      </c>
      <c r="E70">
        <f>Reg[[#This Row],[STECo27]]</f>
        <v>866874.87</v>
      </c>
      <c r="F70">
        <f>Sug0.2[[#This Row],[STECo27]]</f>
        <v>855748.12139999995</v>
      </c>
      <c r="G70">
        <f>Sug0.5[[#This Row],[STECo27]]</f>
        <v>827526.64080000005</v>
      </c>
      <c r="H70">
        <f>SUM(Reg[[#This Row],[NASCo2]:[NASCo27]])</f>
        <v>13156354.396699999</v>
      </c>
      <c r="I70">
        <f>SUM(Sug0.2[[#This Row],[NASCo2]:[NASCo27]])</f>
        <v>12511092.673900001</v>
      </c>
      <c r="J70">
        <f>SUM(Sug0.5[[#This Row],[NASCo2]:[NASCo27]])</f>
        <v>10938829.465899998</v>
      </c>
      <c r="K70">
        <f>Reg[[#This Row],[NASCo27]]</f>
        <v>643167.22710000002</v>
      </c>
      <c r="L70">
        <f>Sug0.2[[#This Row],[NASCo27]]</f>
        <v>603319.29110000003</v>
      </c>
      <c r="M70">
        <f>Sug0.5[[#This Row],[NASCo27]]</f>
        <v>525992.75569999998</v>
      </c>
      <c r="N70">
        <f>SUM(Reg[[#This Row],[CIRCo2]:[CIRCo27]])</f>
        <v>6085674.003800001</v>
      </c>
      <c r="O70">
        <f>SUM(Sug0.2[[#This Row],[CIRCo2]:[CIRCo27]])</f>
        <v>5656614.1976000005</v>
      </c>
      <c r="P70">
        <f>SUM(Sug0.5[[#This Row],[CIRCo2]:[CIRCo27]])</f>
        <v>4827115.4836000009</v>
      </c>
      <c r="Q70">
        <f>Reg[[#This Row],[CIRCo27]]</f>
        <v>350758.05660000001</v>
      </c>
      <c r="R70">
        <f>Sug0.2[[#This Row],[CIRCo27]]</f>
        <v>313422.46509999997</v>
      </c>
      <c r="S70">
        <f>Sug0.5[[#This Row],[CIRCo27]]</f>
        <v>244646.3756</v>
      </c>
      <c r="T70">
        <f>SUM(Reg[[#This Row],[HCCCo2]:[HCCCo27]])</f>
        <v>9267142.49285</v>
      </c>
      <c r="U70">
        <f>SUM(Sug0.2[[#This Row],[HCCCo2]:[HCCCo27]])</f>
        <v>8800067.2662499975</v>
      </c>
      <c r="V70">
        <f>SUM(Sug0.5[[#This Row],[HCCCo2]:[HCCCo27]])</f>
        <v>7549663.7881499995</v>
      </c>
      <c r="W70">
        <f>Reg[[#This Row],[HCCCo27]]</f>
        <v>799619.48459999997</v>
      </c>
      <c r="X70">
        <f>Sug0.2[[#This Row],[HCCCo27]]</f>
        <v>679676.56200000003</v>
      </c>
      <c r="Y70">
        <f>Sug0.5[[#This Row],[HCCCo27]]</f>
        <v>439790.71659999999</v>
      </c>
      <c r="Z70">
        <f>SUM(Reg[[#This Row],[CHDCo2]:[CHDCo27]])</f>
        <v>192350000</v>
      </c>
      <c r="AA70">
        <f>SUM(Sug0.2[[#This Row],[CHDCo2]:[CHDCo27]])</f>
        <v>190960000</v>
      </c>
      <c r="AB70">
        <f>SUM(Sug0.5[[#This Row],[CHDCo2]:[CHDCo27]])</f>
        <v>188920000</v>
      </c>
      <c r="AC70">
        <f>Reg[[#This Row],[CHDCo27]]</f>
        <v>7670000</v>
      </c>
      <c r="AD70">
        <f>Sug0.2[[#This Row],[CHDCo27]]</f>
        <v>7570000</v>
      </c>
      <c r="AE70">
        <f>Sug0.5[[#This Row],[CHDCo27]]</f>
        <v>7460000</v>
      </c>
      <c r="AF70">
        <f>SUM(Reg[[#This Row],[T2DCo2]:[T2DCo27]])</f>
        <v>390600000</v>
      </c>
      <c r="AG70">
        <f>SUM(Sug0.2[[#This Row],[T2DCo2]:[T2DCo27]])</f>
        <v>385900000</v>
      </c>
      <c r="AH70">
        <f>SUM(Sug0.5[[#This Row],[T2DCo2]:[T2DCo27]])</f>
        <v>377300000</v>
      </c>
      <c r="AI70">
        <f>Reg[[#This Row],[T2DCo27]]</f>
        <v>16800000</v>
      </c>
      <c r="AJ70">
        <f>Sug0.2[[#This Row],[T2DCo27]]</f>
        <v>16500000</v>
      </c>
      <c r="AK70">
        <f>Sug0.5[[#This Row],[T2DCo27]]</f>
        <v>15900000</v>
      </c>
      <c r="AL70">
        <f>SUM(Reg[[#This Row],[OveCo2]:[OveCo27]])</f>
        <v>71980000</v>
      </c>
      <c r="AM70">
        <f>SUM(Sug0.2[[#This Row],[OveCo2]:[OveCo27]])</f>
        <v>72010000</v>
      </c>
      <c r="AN70">
        <f>SUM(Sug0.5[[#This Row],[OveCo2]:[OveCo27]])</f>
        <v>72040000</v>
      </c>
      <c r="AO70">
        <f>Reg[[#This Row],[OveCo27]]</f>
        <v>2540000</v>
      </c>
      <c r="AP70">
        <f>Sug0.2[[#This Row],[OveCo27]]</f>
        <v>2560000</v>
      </c>
      <c r="AQ70">
        <f>Sug0.5[[#This Row],[OveCo27]]</f>
        <v>2610000</v>
      </c>
      <c r="AR70">
        <f>SUM(Reg[[#This Row],[ObeCo2]:[ObeCo27]])</f>
        <v>68040000</v>
      </c>
      <c r="AS70">
        <f>SUM(Sug0.2[[#This Row],[ObeCo2]:[ObeCo27]])</f>
        <v>65340000</v>
      </c>
      <c r="AT70">
        <f>SUM(Sug0.5[[#This Row],[ObeCo2]:[ObeCo27]])</f>
        <v>60050000</v>
      </c>
      <c r="AU70">
        <f>Reg[[#This Row],[ObeCo27]]</f>
        <v>2550000</v>
      </c>
      <c r="AV70">
        <f>Sug0.2[[#This Row],[ObeCo27]]</f>
        <v>2420000</v>
      </c>
      <c r="AW70">
        <f>Sug0.5[[#This Row],[ObeCo27]]</f>
        <v>2170000</v>
      </c>
    </row>
    <row r="71" spans="2:49" x14ac:dyDescent="0.25">
      <c r="B71" s="10">
        <f>SUM(Reg[[#This Row],[STECo2]:[STECo27]])</f>
        <v>7069977.6253999993</v>
      </c>
      <c r="C71" s="10">
        <f>SUM(Sug0.2[[#This Row],[STECo2]:[STECo27]])</f>
        <v>6880196.8506000005</v>
      </c>
      <c r="D71" s="10">
        <f>SUM(Sug0.5[[#This Row],[STECo2]:[STECo27]])</f>
        <v>6467565.0055</v>
      </c>
      <c r="E71">
        <f>Reg[[#This Row],[STECo27]]</f>
        <v>260404.978</v>
      </c>
      <c r="F71">
        <f>Sug0.2[[#This Row],[STECo27]]</f>
        <v>254035.35990000001</v>
      </c>
      <c r="G71">
        <f>Sug0.5[[#This Row],[STECo27]]</f>
        <v>241001.72940000001</v>
      </c>
      <c r="H71">
        <f>SUM(Reg[[#This Row],[NASCo2]:[NASCo27]])</f>
        <v>7766772.9099999992</v>
      </c>
      <c r="I71">
        <f>SUM(Sug0.2[[#This Row],[NASCo2]:[NASCo27]])</f>
        <v>7048820.493900001</v>
      </c>
      <c r="J71">
        <f>SUM(Sug0.5[[#This Row],[NASCo2]:[NASCo27]])</f>
        <v>5734046.5048999991</v>
      </c>
      <c r="K71">
        <f>Reg[[#This Row],[NASCo27]]</f>
        <v>394442.75140000001</v>
      </c>
      <c r="L71">
        <f>Sug0.2[[#This Row],[NASCo27]]</f>
        <v>355492.70640000002</v>
      </c>
      <c r="M71">
        <f>Sug0.5[[#This Row],[NASCo27]]</f>
        <v>278298.65960000001</v>
      </c>
      <c r="N71">
        <f>SUM(Reg[[#This Row],[CIRCo2]:[CIRCo27]])</f>
        <v>18547785.2784</v>
      </c>
      <c r="O71">
        <f>SUM(Sug0.2[[#This Row],[CIRCo2]:[CIRCo27]])</f>
        <v>16434371.368299998</v>
      </c>
      <c r="P71">
        <f>SUM(Sug0.5[[#This Row],[CIRCo2]:[CIRCo27]])</f>
        <v>11749573.660799999</v>
      </c>
      <c r="Q71">
        <f>Reg[[#This Row],[CIRCo27]]</f>
        <v>1160000</v>
      </c>
      <c r="R71">
        <f>Sug0.2[[#This Row],[CIRCo27]]</f>
        <v>998325.77670000005</v>
      </c>
      <c r="S71">
        <f>Sug0.5[[#This Row],[CIRCo27]]</f>
        <v>649373.94270000001</v>
      </c>
      <c r="T71">
        <f>SUM(Reg[[#This Row],[HCCCo2]:[HCCCo27]])</f>
        <v>6843820.3276000004</v>
      </c>
      <c r="U71">
        <f>SUM(Sug0.2[[#This Row],[HCCCo2]:[HCCCo27]])</f>
        <v>5722024.1232000012</v>
      </c>
      <c r="V71">
        <f>SUM(Sug0.5[[#This Row],[HCCCo2]:[HCCCo27]])</f>
        <v>4374997.9406999992</v>
      </c>
      <c r="W71">
        <f>Reg[[#This Row],[HCCCo27]]</f>
        <v>334850.11310000002</v>
      </c>
      <c r="X71">
        <f>Sug0.2[[#This Row],[HCCCo27]]</f>
        <v>312526.77220000001</v>
      </c>
      <c r="Y71">
        <f>Sug0.5[[#This Row],[HCCCo27]]</f>
        <v>223233.4087</v>
      </c>
      <c r="Z71">
        <f>SUM(Reg[[#This Row],[CHDCo2]:[CHDCo27]])</f>
        <v>237320000</v>
      </c>
      <c r="AA71">
        <f>SUM(Sug0.2[[#This Row],[CHDCo2]:[CHDCo27]])</f>
        <v>234810000</v>
      </c>
      <c r="AB71">
        <f>SUM(Sug0.5[[#This Row],[CHDCo2]:[CHDCo27]])</f>
        <v>231000000</v>
      </c>
      <c r="AC71">
        <f>Reg[[#This Row],[CHDCo27]]</f>
        <v>8550000</v>
      </c>
      <c r="AD71">
        <f>Sug0.2[[#This Row],[CHDCo27]]</f>
        <v>8390000</v>
      </c>
      <c r="AE71">
        <f>Sug0.5[[#This Row],[CHDCo27]]</f>
        <v>8150000</v>
      </c>
      <c r="AF71">
        <f>SUM(Reg[[#This Row],[T2DCo2]:[T2DCo27]])</f>
        <v>603800000</v>
      </c>
      <c r="AG71">
        <f>SUM(Sug0.2[[#This Row],[T2DCo2]:[T2DCo27]])</f>
        <v>591700000</v>
      </c>
      <c r="AH71">
        <f>SUM(Sug0.5[[#This Row],[T2DCo2]:[T2DCo27]])</f>
        <v>571900000</v>
      </c>
      <c r="AI71">
        <f>Reg[[#This Row],[T2DCo27]]</f>
        <v>26300000</v>
      </c>
      <c r="AJ71">
        <f>Sug0.2[[#This Row],[T2DCo27]]</f>
        <v>25500000</v>
      </c>
      <c r="AK71">
        <f>Sug0.5[[#This Row],[T2DCo27]]</f>
        <v>24200000</v>
      </c>
      <c r="AL71">
        <f>SUM(Reg[[#This Row],[OveCo2]:[OveCo27]])</f>
        <v>52890000</v>
      </c>
      <c r="AM71">
        <f>SUM(Sug0.2[[#This Row],[OveCo2]:[OveCo27]])</f>
        <v>52810000</v>
      </c>
      <c r="AN71">
        <f>SUM(Sug0.5[[#This Row],[OveCo2]:[OveCo27]])</f>
        <v>52440000</v>
      </c>
      <c r="AO71">
        <f>Reg[[#This Row],[OveCo27]]</f>
        <v>1860000</v>
      </c>
      <c r="AP71">
        <f>Sug0.2[[#This Row],[OveCo27]]</f>
        <v>1870000</v>
      </c>
      <c r="AQ71">
        <f>Sug0.5[[#This Row],[OveCo27]]</f>
        <v>1920000</v>
      </c>
      <c r="AR71">
        <f>SUM(Reg[[#This Row],[ObeCo2]:[ObeCo27]])</f>
        <v>256340000</v>
      </c>
      <c r="AS71">
        <f>SUM(Sug0.2[[#This Row],[ObeCo2]:[ObeCo27]])</f>
        <v>244510000</v>
      </c>
      <c r="AT71">
        <f>SUM(Sug0.5[[#This Row],[ObeCo2]:[ObeCo27]])</f>
        <v>220490000</v>
      </c>
      <c r="AU71">
        <f>Reg[[#This Row],[ObeCo27]]</f>
        <v>9600000</v>
      </c>
      <c r="AV71">
        <f>Sug0.2[[#This Row],[ObeCo27]]</f>
        <v>9020000</v>
      </c>
      <c r="AW71">
        <f>Sug0.5[[#This Row],[ObeCo27]]</f>
        <v>7820000</v>
      </c>
    </row>
    <row r="72" spans="2:49" x14ac:dyDescent="0.25">
      <c r="B72" s="10">
        <f>SUM(Reg[[#This Row],[STECo2]:[STECo27]])</f>
        <v>13777929.598599998</v>
      </c>
      <c r="C72" s="10">
        <f>SUM(Sug0.2[[#This Row],[STECo2]:[STECo27]])</f>
        <v>13590729.451999998</v>
      </c>
      <c r="D72" s="10">
        <f>SUM(Sug0.5[[#This Row],[STECo2]:[STECo27]])</f>
        <v>13267337.088200005</v>
      </c>
      <c r="E72">
        <f>Reg[[#This Row],[STECo27]]</f>
        <v>527435.93969999999</v>
      </c>
      <c r="F72">
        <f>Sug0.2[[#This Row],[STECo27]]</f>
        <v>518714.24589999998</v>
      </c>
      <c r="G72">
        <f>Sug0.5[[#This Row],[STECo27]]</f>
        <v>507330.73639999999</v>
      </c>
      <c r="H72">
        <f>SUM(Reg[[#This Row],[NASCo2]:[NASCo27]])</f>
        <v>14884375.057100004</v>
      </c>
      <c r="I72">
        <f>SUM(Sug0.2[[#This Row],[NASCo2]:[NASCo27]])</f>
        <v>14274803.9011</v>
      </c>
      <c r="J72">
        <f>SUM(Sug0.5[[#This Row],[NASCo2]:[NASCo27]])</f>
        <v>12623783.037</v>
      </c>
      <c r="K72">
        <f>Reg[[#This Row],[NASCo27]]</f>
        <v>748546.5686</v>
      </c>
      <c r="L72">
        <f>Sug0.2[[#This Row],[NASCo27]]</f>
        <v>712062.78619999997</v>
      </c>
      <c r="M72">
        <f>Sug0.5[[#This Row],[NASCo27]]</f>
        <v>615821.08459999994</v>
      </c>
      <c r="N72">
        <f>SUM(Reg[[#This Row],[CIRCo2]:[CIRCo27]])</f>
        <v>3757160.3181000007</v>
      </c>
      <c r="O72">
        <f>SUM(Sug0.2[[#This Row],[CIRCo2]:[CIRCo27]])</f>
        <v>3501705.1466000006</v>
      </c>
      <c r="P72">
        <f>SUM(Sug0.5[[#This Row],[CIRCo2]:[CIRCo27]])</f>
        <v>3214131.4902999992</v>
      </c>
      <c r="Q72">
        <f>Reg[[#This Row],[CIRCo27]]</f>
        <v>162544.79509999999</v>
      </c>
      <c r="R72">
        <f>Sug0.2[[#This Row],[CIRCo27]]</f>
        <v>150463.76310000001</v>
      </c>
      <c r="S72">
        <f>Sug0.5[[#This Row],[CIRCo27]]</f>
        <v>132891.35279999999</v>
      </c>
      <c r="T72">
        <f>SUM(Reg[[#This Row],[HCCCo2]:[HCCCo27]])</f>
        <v>6039558.4441999998</v>
      </c>
      <c r="U72">
        <f>SUM(Sug0.2[[#This Row],[HCCCo2]:[HCCCo27]])</f>
        <v>5652724.325600001</v>
      </c>
      <c r="V72">
        <f>SUM(Sug0.5[[#This Row],[HCCCo2]:[HCCCo27]])</f>
        <v>4936012.2033000002</v>
      </c>
      <c r="W72">
        <f>Reg[[#This Row],[HCCCo27]]</f>
        <v>280146.6397</v>
      </c>
      <c r="X72">
        <f>Sug0.2[[#This Row],[HCCCo27]]</f>
        <v>280146.6397</v>
      </c>
      <c r="Y72">
        <f>Sug0.5[[#This Row],[HCCCo27]]</f>
        <v>280146.6397</v>
      </c>
      <c r="Z72">
        <f>SUM(Reg[[#This Row],[CHDCo2]:[CHDCo27]])</f>
        <v>424600000</v>
      </c>
      <c r="AA72">
        <f>SUM(Sug0.2[[#This Row],[CHDCo2]:[CHDCo27]])</f>
        <v>422800000</v>
      </c>
      <c r="AB72">
        <f>SUM(Sug0.5[[#This Row],[CHDCo2]:[CHDCo27]])</f>
        <v>415800000</v>
      </c>
      <c r="AC72">
        <f>Reg[[#This Row],[CHDCo27]]</f>
        <v>17300000</v>
      </c>
      <c r="AD72">
        <f>Sug0.2[[#This Row],[CHDCo27]]</f>
        <v>17100000</v>
      </c>
      <c r="AE72">
        <f>Sug0.5[[#This Row],[CHDCo27]]</f>
        <v>16800000</v>
      </c>
      <c r="AF72">
        <f>SUM(Reg[[#This Row],[T2DCo2]:[T2DCo27]])</f>
        <v>514900000</v>
      </c>
      <c r="AG72">
        <f>SUM(Sug0.2[[#This Row],[T2DCo2]:[T2DCo27]])</f>
        <v>511600000</v>
      </c>
      <c r="AH72">
        <f>SUM(Sug0.5[[#This Row],[T2DCo2]:[T2DCo27]])</f>
        <v>501900000</v>
      </c>
      <c r="AI72">
        <f>Reg[[#This Row],[T2DCo27]]</f>
        <v>21400000</v>
      </c>
      <c r="AJ72">
        <f>Sug0.2[[#This Row],[T2DCo27]]</f>
        <v>21200000</v>
      </c>
      <c r="AK72">
        <f>Sug0.5[[#This Row],[T2DCo27]]</f>
        <v>20600000</v>
      </c>
      <c r="AL72">
        <f>SUM(Reg[[#This Row],[OveCo2]:[OveCo27]])</f>
        <v>60470000</v>
      </c>
      <c r="AM72">
        <f>SUM(Sug0.2[[#This Row],[OveCo2]:[OveCo27]])</f>
        <v>60710000</v>
      </c>
      <c r="AN72">
        <f>SUM(Sug0.5[[#This Row],[OveCo2]:[OveCo27]])</f>
        <v>60870000</v>
      </c>
      <c r="AO72">
        <f>Reg[[#This Row],[OveCo27]]</f>
        <v>2160000</v>
      </c>
      <c r="AP72">
        <f>Sug0.2[[#This Row],[OveCo27]]</f>
        <v>2190000</v>
      </c>
      <c r="AQ72">
        <f>Sug0.5[[#This Row],[OveCo27]]</f>
        <v>2240000</v>
      </c>
      <c r="AR72">
        <f>SUM(Reg[[#This Row],[ObeCo2]:[ObeCo27]])</f>
        <v>146670000</v>
      </c>
      <c r="AS72">
        <f>SUM(Sug0.2[[#This Row],[ObeCo2]:[ObeCo27]])</f>
        <v>142010000</v>
      </c>
      <c r="AT72">
        <f>SUM(Sug0.5[[#This Row],[ObeCo2]:[ObeCo27]])</f>
        <v>132990000</v>
      </c>
      <c r="AU72">
        <f>Reg[[#This Row],[ObeCo27]]</f>
        <v>5490000</v>
      </c>
      <c r="AV72">
        <f>Sug0.2[[#This Row],[ObeCo27]]</f>
        <v>5260000</v>
      </c>
      <c r="AW72">
        <f>Sug0.5[[#This Row],[ObeCo27]]</f>
        <v>4810000</v>
      </c>
    </row>
    <row r="73" spans="2:49" x14ac:dyDescent="0.25">
      <c r="B73" s="10">
        <f>SUM(Reg[[#This Row],[STECo2]:[STECo27]])</f>
        <v>6130833.9984000009</v>
      </c>
      <c r="C73" s="10">
        <f>SUM(Sug0.2[[#This Row],[STECo2]:[STECo27]])</f>
        <v>6072933.1245999997</v>
      </c>
      <c r="D73" s="10">
        <f>SUM(Sug0.5[[#This Row],[STECo2]:[STECo27]])</f>
        <v>5942826.4810000006</v>
      </c>
      <c r="E73">
        <f>Reg[[#This Row],[STECo27]]</f>
        <v>210678.81770000001</v>
      </c>
      <c r="F73">
        <f>Sug0.2[[#This Row],[STECo27]]</f>
        <v>210282.97659999999</v>
      </c>
      <c r="G73">
        <f>Sug0.5[[#This Row],[STECo27]]</f>
        <v>205167.4915</v>
      </c>
      <c r="H73">
        <f>SUM(Reg[[#This Row],[NASCo2]:[NASCo27]])</f>
        <v>11482082.809399998</v>
      </c>
      <c r="I73">
        <f>SUM(Sug0.2[[#This Row],[NASCo2]:[NASCo27]])</f>
        <v>10886844.917899998</v>
      </c>
      <c r="J73">
        <f>SUM(Sug0.5[[#This Row],[NASCo2]:[NASCo27]])</f>
        <v>9535594.0210999995</v>
      </c>
      <c r="K73">
        <f>Reg[[#This Row],[NASCo27]]</f>
        <v>512966.37310000003</v>
      </c>
      <c r="L73">
        <f>Sug0.2[[#This Row],[NASCo27]]</f>
        <v>481423.81069999997</v>
      </c>
      <c r="M73">
        <f>Sug0.5[[#This Row],[NASCo27]]</f>
        <v>419792.26</v>
      </c>
      <c r="N73">
        <f>SUM(Reg[[#This Row],[CIRCo2]:[CIRCo27]])</f>
        <v>16893091.040100001</v>
      </c>
      <c r="O73">
        <f>SUM(Sug0.2[[#This Row],[CIRCo2]:[CIRCo27]])</f>
        <v>15522922.951799998</v>
      </c>
      <c r="P73">
        <f>SUM(Sug0.5[[#This Row],[CIRCo2]:[CIRCo27]])</f>
        <v>12266758.064199997</v>
      </c>
      <c r="Q73">
        <f>Reg[[#This Row],[CIRCo27]]</f>
        <v>919563.9423</v>
      </c>
      <c r="R73">
        <f>Sug0.2[[#This Row],[CIRCo27]]</f>
        <v>828985.9094</v>
      </c>
      <c r="S73">
        <f>Sug0.5[[#This Row],[CIRCo27]]</f>
        <v>622231.70400000003</v>
      </c>
      <c r="T73">
        <f>SUM(Reg[[#This Row],[HCCCo2]:[HCCCo27]])</f>
        <v>8311281.5729</v>
      </c>
      <c r="U73">
        <f>SUM(Sug0.2[[#This Row],[HCCCo2]:[HCCCo27]])</f>
        <v>7611815.4806000004</v>
      </c>
      <c r="V73">
        <f>SUM(Sug0.5[[#This Row],[HCCCo2]:[HCCCo27]])</f>
        <v>6476347.0269000009</v>
      </c>
      <c r="W73">
        <f>Reg[[#This Row],[HCCCo27]]</f>
        <v>347505.79859999998</v>
      </c>
      <c r="X73">
        <f>Sug0.2[[#This Row],[HCCCo27]]</f>
        <v>254837.5857</v>
      </c>
      <c r="Y73">
        <f>Sug0.5[[#This Row],[HCCCo27]]</f>
        <v>301171.69209999999</v>
      </c>
      <c r="Z73">
        <f>SUM(Reg[[#This Row],[CHDCo2]:[CHDCo27]])</f>
        <v>387000000</v>
      </c>
      <c r="AA73">
        <f>SUM(Sug0.2[[#This Row],[CHDCo2]:[CHDCo27]])</f>
        <v>384600000</v>
      </c>
      <c r="AB73">
        <f>SUM(Sug0.5[[#This Row],[CHDCo2]:[CHDCo27]])</f>
        <v>381200000</v>
      </c>
      <c r="AC73">
        <f>Reg[[#This Row],[CHDCo27]]</f>
        <v>12400000</v>
      </c>
      <c r="AD73">
        <f>Sug0.2[[#This Row],[CHDCo27]]</f>
        <v>12300000</v>
      </c>
      <c r="AE73">
        <f>Sug0.5[[#This Row],[CHDCo27]]</f>
        <v>12000000</v>
      </c>
      <c r="AF73">
        <f>SUM(Reg[[#This Row],[T2DCo2]:[T2DCo27]])</f>
        <v>715000000</v>
      </c>
      <c r="AG73">
        <f>SUM(Sug0.2[[#This Row],[T2DCo2]:[T2DCo27]])</f>
        <v>710300000</v>
      </c>
      <c r="AH73">
        <f>SUM(Sug0.5[[#This Row],[T2DCo2]:[T2DCo27]])</f>
        <v>699400000</v>
      </c>
      <c r="AI73">
        <f>Reg[[#This Row],[T2DCo27]]</f>
        <v>29000000</v>
      </c>
      <c r="AJ73">
        <f>Sug0.2[[#This Row],[T2DCo27]]</f>
        <v>28800000</v>
      </c>
      <c r="AK73">
        <f>Sug0.5[[#This Row],[T2DCo27]]</f>
        <v>28100000</v>
      </c>
      <c r="AL73">
        <f>SUM(Reg[[#This Row],[OveCo2]:[OveCo27]])</f>
        <v>23961556.099300001</v>
      </c>
      <c r="AM73">
        <f>SUM(Sug0.2[[#This Row],[OveCo2]:[OveCo27]])</f>
        <v>23921472.007300001</v>
      </c>
      <c r="AN73">
        <f>SUM(Sug0.5[[#This Row],[OveCo2]:[OveCo27]])</f>
        <v>23871424.843700003</v>
      </c>
      <c r="AO73">
        <f>Reg[[#This Row],[OveCo27]]</f>
        <v>824648.21189999999</v>
      </c>
      <c r="AP73">
        <f>Sug0.2[[#This Row],[OveCo27]]</f>
        <v>824464.36439999996</v>
      </c>
      <c r="AQ73">
        <f>Sug0.5[[#This Row],[OveCo27]]</f>
        <v>823085.50769999996</v>
      </c>
      <c r="AR73">
        <f>SUM(Reg[[#This Row],[ObeCo2]:[ObeCo27]])</f>
        <v>102510000</v>
      </c>
      <c r="AS73">
        <f>SUM(Sug0.2[[#This Row],[ObeCo2]:[ObeCo27]])</f>
        <v>101790000</v>
      </c>
      <c r="AT73">
        <f>SUM(Sug0.5[[#This Row],[ObeCo2]:[ObeCo27]])</f>
        <v>99820000</v>
      </c>
      <c r="AU73">
        <f>Reg[[#This Row],[ObeCo27]]</f>
        <v>3390000</v>
      </c>
      <c r="AV73">
        <f>Sug0.2[[#This Row],[ObeCo27]]</f>
        <v>3350000</v>
      </c>
      <c r="AW73">
        <f>Sug0.5[[#This Row],[ObeCo27]]</f>
        <v>3260000</v>
      </c>
    </row>
    <row r="74" spans="2:49" x14ac:dyDescent="0.25">
      <c r="B74" s="10">
        <f>SUM(Reg[[#This Row],[STECo2]:[STECo27]])</f>
        <v>21542888.985399999</v>
      </c>
      <c r="C74" s="10">
        <f>SUM(Sug0.2[[#This Row],[STECo2]:[STECo27]])</f>
        <v>21085514.548699997</v>
      </c>
      <c r="D74" s="10">
        <f>SUM(Sug0.5[[#This Row],[STECo2]:[STECo27]])</f>
        <v>19990779.205800001</v>
      </c>
      <c r="E74">
        <f>Reg[[#This Row],[STECo27]]</f>
        <v>793309.04480000003</v>
      </c>
      <c r="F74">
        <f>Sug0.2[[#This Row],[STECo27]]</f>
        <v>778296.54749999999</v>
      </c>
      <c r="G74">
        <f>Sug0.5[[#This Row],[STECo27]]</f>
        <v>744214.1213</v>
      </c>
      <c r="H74">
        <f>SUM(Reg[[#This Row],[NASCo2]:[NASCo27]])</f>
        <v>11262959.895099999</v>
      </c>
      <c r="I74">
        <f>SUM(Sug0.2[[#This Row],[NASCo2]:[NASCo27]])</f>
        <v>10378515.104599997</v>
      </c>
      <c r="J74">
        <f>SUM(Sug0.5[[#This Row],[NASCo2]:[NASCo27]])</f>
        <v>8604325.3315999992</v>
      </c>
      <c r="K74">
        <f>Reg[[#This Row],[NASCo27]]</f>
        <v>575250.08649999998</v>
      </c>
      <c r="L74">
        <f>Sug0.2[[#This Row],[NASCo27]]</f>
        <v>523927.82919999998</v>
      </c>
      <c r="M74">
        <f>Sug0.5[[#This Row],[NASCo27]]</f>
        <v>420968.45409999997</v>
      </c>
      <c r="N74">
        <f>SUM(Reg[[#This Row],[CIRCo2]:[CIRCo27]])</f>
        <v>11427317.706799999</v>
      </c>
      <c r="O74">
        <f>SUM(Sug0.2[[#This Row],[CIRCo2]:[CIRCo27]])</f>
        <v>9949297.3831999991</v>
      </c>
      <c r="P74">
        <f>SUM(Sug0.5[[#This Row],[CIRCo2]:[CIRCo27]])</f>
        <v>7378805.5169999981</v>
      </c>
      <c r="Q74">
        <f>Reg[[#This Row],[CIRCo27]]</f>
        <v>697531.93700000003</v>
      </c>
      <c r="R74">
        <f>Sug0.2[[#This Row],[CIRCo27]]</f>
        <v>595097.17700000003</v>
      </c>
      <c r="S74">
        <f>Sug0.5[[#This Row],[CIRCo27]]</f>
        <v>414616.88559999998</v>
      </c>
      <c r="T74">
        <f>SUM(Reg[[#This Row],[HCCCo2]:[HCCCo27]])</f>
        <v>5866954.3215999994</v>
      </c>
      <c r="U74">
        <f>SUM(Sug0.2[[#This Row],[HCCCo2]:[HCCCo27]])</f>
        <v>5400139.1555000003</v>
      </c>
      <c r="V74">
        <f>SUM(Sug0.5[[#This Row],[HCCCo2]:[HCCCo27]])</f>
        <v>3880313.9037199998</v>
      </c>
      <c r="W74">
        <f>Reg[[#This Row],[HCCCo27]]</f>
        <v>367736.02929999999</v>
      </c>
      <c r="X74">
        <f>Sug0.2[[#This Row],[HCCCo27]]</f>
        <v>351747.50630000001</v>
      </c>
      <c r="Y74">
        <f>Sug0.5[[#This Row],[HCCCo27]]</f>
        <v>239827.84520000001</v>
      </c>
      <c r="Z74">
        <f>SUM(Reg[[#This Row],[CHDCo2]:[CHDCo27]])</f>
        <v>806300000</v>
      </c>
      <c r="AA74">
        <f>SUM(Sug0.2[[#This Row],[CHDCo2]:[CHDCo27]])</f>
        <v>798600000</v>
      </c>
      <c r="AB74">
        <f>SUM(Sug0.5[[#This Row],[CHDCo2]:[CHDCo27]])</f>
        <v>777300000</v>
      </c>
      <c r="AC74">
        <f>Reg[[#This Row],[CHDCo27]]</f>
        <v>31400000</v>
      </c>
      <c r="AD74">
        <f>Sug0.2[[#This Row],[CHDCo27]]</f>
        <v>30900000</v>
      </c>
      <c r="AE74">
        <f>Sug0.5[[#This Row],[CHDCo27]]</f>
        <v>29800000</v>
      </c>
      <c r="AF74">
        <f>SUM(Reg[[#This Row],[T2DCo2]:[T2DCo27]])</f>
        <v>332500000</v>
      </c>
      <c r="AG74">
        <f>SUM(Sug0.2[[#This Row],[T2DCo2]:[T2DCo27]])</f>
        <v>324800000</v>
      </c>
      <c r="AH74">
        <f>SUM(Sug0.5[[#This Row],[T2DCo2]:[T2DCo27]])</f>
        <v>309800000</v>
      </c>
      <c r="AI74">
        <f>Reg[[#This Row],[T2DCo27]]</f>
        <v>15000000</v>
      </c>
      <c r="AJ74">
        <f>Sug0.2[[#This Row],[T2DCo27]]</f>
        <v>14500000</v>
      </c>
      <c r="AK74">
        <f>Sug0.5[[#This Row],[T2DCo27]]</f>
        <v>13600000</v>
      </c>
      <c r="AL74">
        <f>SUM(Reg[[#This Row],[OveCo2]:[OveCo27]])</f>
        <v>50660000</v>
      </c>
      <c r="AM74">
        <f>SUM(Sug0.2[[#This Row],[OveCo2]:[OveCo27]])</f>
        <v>52690000</v>
      </c>
      <c r="AN74">
        <f>SUM(Sug0.5[[#This Row],[OveCo2]:[OveCo27]])</f>
        <v>56460000</v>
      </c>
      <c r="AO74">
        <f>Reg[[#This Row],[OveCo27]]</f>
        <v>1640000</v>
      </c>
      <c r="AP74">
        <f>Sug0.2[[#This Row],[OveCo27]]</f>
        <v>1760000</v>
      </c>
      <c r="AQ74">
        <f>Sug0.5[[#This Row],[OveCo27]]</f>
        <v>2010000</v>
      </c>
      <c r="AR74">
        <f>SUM(Reg[[#This Row],[ObeCo2]:[ObeCo27]])</f>
        <v>423000000</v>
      </c>
      <c r="AS74">
        <f>SUM(Sug0.2[[#This Row],[ObeCo2]:[ObeCo27]])</f>
        <v>392200000</v>
      </c>
      <c r="AT74">
        <f>SUM(Sug0.5[[#This Row],[ObeCo2]:[ObeCo27]])</f>
        <v>332200000</v>
      </c>
      <c r="AU74">
        <f>Reg[[#This Row],[ObeCo27]]</f>
        <v>16300000</v>
      </c>
      <c r="AV74">
        <f>Sug0.2[[#This Row],[ObeCo27]]</f>
        <v>14900000</v>
      </c>
      <c r="AW74">
        <f>Sug0.5[[#This Row],[ObeCo27]]</f>
        <v>12300000</v>
      </c>
    </row>
    <row r="75" spans="2:49" x14ac:dyDescent="0.25">
      <c r="B75" s="10">
        <f>SUM(Reg[[#This Row],[STECo2]:[STECo27]])</f>
        <v>17866020.408600003</v>
      </c>
      <c r="C75" s="10">
        <f>SUM(Sug0.2[[#This Row],[STECo2]:[STECo27]])</f>
        <v>17712917.847699996</v>
      </c>
      <c r="D75" s="10">
        <f>SUM(Sug0.5[[#This Row],[STECo2]:[STECo27]])</f>
        <v>17411233.759599999</v>
      </c>
      <c r="E75">
        <f>Reg[[#This Row],[STECo27]]</f>
        <v>685972.80130000005</v>
      </c>
      <c r="F75">
        <f>Sug0.2[[#This Row],[STECo27]]</f>
        <v>679306.05799999996</v>
      </c>
      <c r="G75">
        <f>Sug0.5[[#This Row],[STECo27]]</f>
        <v>665533.96979999996</v>
      </c>
      <c r="H75">
        <f>SUM(Reg[[#This Row],[NASCo2]:[NASCo27]])</f>
        <v>3909073.2779000006</v>
      </c>
      <c r="I75">
        <f>SUM(Sug0.2[[#This Row],[NASCo2]:[NASCo27]])</f>
        <v>3814070.4672999997</v>
      </c>
      <c r="J75">
        <f>SUM(Sug0.5[[#This Row],[NASCo2]:[NASCo27]])</f>
        <v>3569981.7966</v>
      </c>
      <c r="K75">
        <f>Reg[[#This Row],[NASCo27]]</f>
        <v>186241.40650000001</v>
      </c>
      <c r="L75">
        <f>Sug0.2[[#This Row],[NASCo27]]</f>
        <v>180050.73689999999</v>
      </c>
      <c r="M75">
        <f>Sug0.5[[#This Row],[NASCo27]]</f>
        <v>165909.9443</v>
      </c>
      <c r="N75">
        <f>SUM(Reg[[#This Row],[CIRCo2]:[CIRCo27]])</f>
        <v>11843057.639</v>
      </c>
      <c r="O75">
        <f>SUM(Sug0.2[[#This Row],[CIRCo2]:[CIRCo27]])</f>
        <v>11301969.079499999</v>
      </c>
      <c r="P75">
        <f>SUM(Sug0.5[[#This Row],[CIRCo2]:[CIRCo27]])</f>
        <v>10137622.1219</v>
      </c>
      <c r="Q75">
        <f>Reg[[#This Row],[CIRCo27]]</f>
        <v>612680.55000000005</v>
      </c>
      <c r="R75">
        <f>Sug0.2[[#This Row],[CIRCo27]]</f>
        <v>592441.85309999995</v>
      </c>
      <c r="S75">
        <f>Sug0.5[[#This Row],[CIRCo27]]</f>
        <v>515166.82880000002</v>
      </c>
      <c r="T75">
        <f>SUM(Reg[[#This Row],[HCCCo2]:[HCCCo27]])</f>
        <v>6094327.2302100006</v>
      </c>
      <c r="U75">
        <f>SUM(Sug0.2[[#This Row],[HCCCo2]:[HCCCo27]])</f>
        <v>6059923.35781</v>
      </c>
      <c r="V75">
        <f>SUM(Sug0.5[[#This Row],[HCCCo2]:[HCCCo27]])</f>
        <v>5473167.4676099997</v>
      </c>
      <c r="W75">
        <f>Reg[[#This Row],[HCCCo27]]</f>
        <v>427240.83799999999</v>
      </c>
      <c r="X75">
        <f>Sug0.2[[#This Row],[HCCCo27]]</f>
        <v>427240.83799999999</v>
      </c>
      <c r="Y75">
        <f>Sug0.5[[#This Row],[HCCCo27]]</f>
        <v>384516.75420000002</v>
      </c>
      <c r="Z75">
        <f>SUM(Reg[[#This Row],[CHDCo2]:[CHDCo27]])</f>
        <v>164710000</v>
      </c>
      <c r="AA75">
        <f>SUM(Sug0.2[[#This Row],[CHDCo2]:[CHDCo27]])</f>
        <v>164420000</v>
      </c>
      <c r="AB75">
        <f>SUM(Sug0.5[[#This Row],[CHDCo2]:[CHDCo27]])</f>
        <v>163360000</v>
      </c>
      <c r="AC75">
        <f>Reg[[#This Row],[CHDCo27]]</f>
        <v>6800000</v>
      </c>
      <c r="AD75">
        <f>Sug0.2[[#This Row],[CHDCo27]]</f>
        <v>6780000</v>
      </c>
      <c r="AE75">
        <f>Sug0.5[[#This Row],[CHDCo27]]</f>
        <v>6720000</v>
      </c>
      <c r="AF75">
        <f>SUM(Reg[[#This Row],[T2DCo2]:[T2DCo27]])</f>
        <v>177410000</v>
      </c>
      <c r="AG75">
        <f>SUM(Sug0.2[[#This Row],[T2DCo2]:[T2DCo27]])</f>
        <v>176600000</v>
      </c>
      <c r="AH75">
        <f>SUM(Sug0.5[[#This Row],[T2DCo2]:[T2DCo27]])</f>
        <v>175210000</v>
      </c>
      <c r="AI75">
        <f>Reg[[#This Row],[T2DCo27]]</f>
        <v>7260000</v>
      </c>
      <c r="AJ75">
        <f>Sug0.2[[#This Row],[T2DCo27]]</f>
        <v>7190000</v>
      </c>
      <c r="AK75">
        <f>Sug0.5[[#This Row],[T2DCo27]]</f>
        <v>7080000</v>
      </c>
      <c r="AL75">
        <f>SUM(Reg[[#This Row],[OveCo2]:[OveCo27]])</f>
        <v>68220000</v>
      </c>
      <c r="AM75">
        <f>SUM(Sug0.2[[#This Row],[OveCo2]:[OveCo27]])</f>
        <v>67960000</v>
      </c>
      <c r="AN75">
        <f>SUM(Sug0.5[[#This Row],[OveCo2]:[OveCo27]])</f>
        <v>67020000</v>
      </c>
      <c r="AO75">
        <f>Reg[[#This Row],[OveCo27]]</f>
        <v>2600000</v>
      </c>
      <c r="AP75">
        <f>Sug0.2[[#This Row],[OveCo27]]</f>
        <v>2590000</v>
      </c>
      <c r="AQ75">
        <f>Sug0.5[[#This Row],[OveCo27]]</f>
        <v>2560000</v>
      </c>
      <c r="AR75">
        <f>SUM(Reg[[#This Row],[ObeCo2]:[ObeCo27]])</f>
        <v>80120000</v>
      </c>
      <c r="AS75">
        <f>SUM(Sug0.2[[#This Row],[ObeCo2]:[ObeCo27]])</f>
        <v>78520000</v>
      </c>
      <c r="AT75">
        <f>SUM(Sug0.5[[#This Row],[ObeCo2]:[ObeCo27]])</f>
        <v>75270000</v>
      </c>
      <c r="AU75">
        <f>Reg[[#This Row],[ObeCo27]]</f>
        <v>2880000</v>
      </c>
      <c r="AV75">
        <f>Sug0.2[[#This Row],[ObeCo27]]</f>
        <v>2800000</v>
      </c>
      <c r="AW75">
        <f>Sug0.5[[#This Row],[ObeCo27]]</f>
        <v>2640000</v>
      </c>
    </row>
    <row r="76" spans="2:49" x14ac:dyDescent="0.25">
      <c r="B76" s="10">
        <f>SUM(Reg[[#This Row],[STECo2]:[STECo27]])</f>
        <v>33210000</v>
      </c>
      <c r="C76" s="10">
        <f>SUM(Sug0.2[[#This Row],[STECo2]:[STECo27]])</f>
        <v>32820000</v>
      </c>
      <c r="D76" s="10">
        <f>SUM(Sug0.5[[#This Row],[STECo2]:[STECo27]])</f>
        <v>32020000</v>
      </c>
      <c r="E76">
        <f>Reg[[#This Row],[STECo27]]</f>
        <v>1190000</v>
      </c>
      <c r="F76">
        <f>Sug0.2[[#This Row],[STECo27]]</f>
        <v>1180000</v>
      </c>
      <c r="G76">
        <f>Sug0.5[[#This Row],[STECo27]]</f>
        <v>1160000</v>
      </c>
      <c r="H76">
        <f>SUM(Reg[[#This Row],[NASCo2]:[NASCo27]])</f>
        <v>15530212.232700001</v>
      </c>
      <c r="I76">
        <f>SUM(Sug0.2[[#This Row],[NASCo2]:[NASCo27]])</f>
        <v>14588534.141199999</v>
      </c>
      <c r="J76">
        <f>SUM(Sug0.5[[#This Row],[NASCo2]:[NASCo27]])</f>
        <v>12642424.4454</v>
      </c>
      <c r="K76">
        <f>Reg[[#This Row],[NASCo27]]</f>
        <v>764621.70050000004</v>
      </c>
      <c r="L76">
        <f>Sug0.2[[#This Row],[NASCo27]]</f>
        <v>713534.33120000002</v>
      </c>
      <c r="M76">
        <f>Sug0.5[[#This Row],[NASCo27]]</f>
        <v>620648.20530000003</v>
      </c>
      <c r="N76">
        <f>SUM(Reg[[#This Row],[CIRCo2]:[CIRCo27]])</f>
        <v>5164421.9510999992</v>
      </c>
      <c r="O76">
        <f>SUM(Sug0.2[[#This Row],[CIRCo2]:[CIRCo27]])</f>
        <v>4663199.8788000001</v>
      </c>
      <c r="P76">
        <f>SUM(Sug0.5[[#This Row],[CIRCo2]:[CIRCo27]])</f>
        <v>3808743.8494000002</v>
      </c>
      <c r="Q76">
        <f>Reg[[#This Row],[CIRCo27]]</f>
        <v>294302.3529</v>
      </c>
      <c r="R76">
        <f>Sug0.2[[#This Row],[CIRCo27]]</f>
        <v>262009.8254</v>
      </c>
      <c r="S76">
        <f>Sug0.5[[#This Row],[CIRCo27]]</f>
        <v>197424.77040000001</v>
      </c>
      <c r="T76">
        <f>SUM(Reg[[#This Row],[HCCCo2]:[HCCCo27]])</f>
        <v>2805553.4738499997</v>
      </c>
      <c r="U76">
        <f>SUM(Sug0.2[[#This Row],[HCCCo2]:[HCCCo27]])</f>
        <v>2624545.7918800004</v>
      </c>
      <c r="V76">
        <f>SUM(Sug0.5[[#This Row],[HCCCo2]:[HCCCo27]])</f>
        <v>2140413.4114600001</v>
      </c>
      <c r="W76">
        <f>Reg[[#This Row],[HCCCo27]]</f>
        <v>234996.61989999999</v>
      </c>
      <c r="X76">
        <f>Sug0.2[[#This Row],[HCCCo27]]</f>
        <v>201425.67420000001</v>
      </c>
      <c r="Y76">
        <f>Sug0.5[[#This Row],[HCCCo27]]</f>
        <v>167854.7285</v>
      </c>
      <c r="Z76">
        <f>SUM(Reg[[#This Row],[CHDCo2]:[CHDCo27]])</f>
        <v>267880000</v>
      </c>
      <c r="AA76">
        <f>SUM(Sug0.2[[#This Row],[CHDCo2]:[CHDCo27]])</f>
        <v>266360000</v>
      </c>
      <c r="AB76">
        <f>SUM(Sug0.5[[#This Row],[CHDCo2]:[CHDCo27]])</f>
        <v>263520000</v>
      </c>
      <c r="AC76">
        <f>Reg[[#This Row],[CHDCo27]]</f>
        <v>9880000</v>
      </c>
      <c r="AD76">
        <f>Sug0.2[[#This Row],[CHDCo27]]</f>
        <v>9760000</v>
      </c>
      <c r="AE76">
        <f>Sug0.5[[#This Row],[CHDCo27]]</f>
        <v>9630000</v>
      </c>
      <c r="AF76">
        <f>SUM(Reg[[#This Row],[T2DCo2]:[T2DCo27]])</f>
        <v>135460000</v>
      </c>
      <c r="AG76">
        <f>SUM(Sug0.2[[#This Row],[T2DCo2]:[T2DCo27]])</f>
        <v>134690000</v>
      </c>
      <c r="AH76">
        <f>SUM(Sug0.5[[#This Row],[T2DCo2]:[T2DCo27]])</f>
        <v>132990000</v>
      </c>
      <c r="AI76">
        <f>Reg[[#This Row],[T2DCo27]]</f>
        <v>5530000</v>
      </c>
      <c r="AJ76">
        <f>Sug0.2[[#This Row],[T2DCo27]]</f>
        <v>5480000</v>
      </c>
      <c r="AK76">
        <f>Sug0.5[[#This Row],[T2DCo27]]</f>
        <v>5360000</v>
      </c>
      <c r="AL76">
        <f>SUM(Reg[[#This Row],[OveCo2]:[OveCo27]])</f>
        <v>15984597.486899998</v>
      </c>
      <c r="AM76">
        <f>SUM(Sug0.2[[#This Row],[OveCo2]:[OveCo27]])</f>
        <v>15908865.909000002</v>
      </c>
      <c r="AN76">
        <f>SUM(Sug0.5[[#This Row],[OveCo2]:[OveCo27]])</f>
        <v>15780924.582700001</v>
      </c>
      <c r="AO76">
        <f>Reg[[#This Row],[OveCo27]]</f>
        <v>585348.29870000004</v>
      </c>
      <c r="AP76">
        <f>Sug0.2[[#This Row],[OveCo27]]</f>
        <v>582345.50829999999</v>
      </c>
      <c r="AQ76">
        <f>Sug0.5[[#This Row],[OveCo27]]</f>
        <v>578624.65930000006</v>
      </c>
      <c r="AR76">
        <f>SUM(Reg[[#This Row],[ObeCo2]:[ObeCo27]])</f>
        <v>145430000</v>
      </c>
      <c r="AS76">
        <f>SUM(Sug0.2[[#This Row],[ObeCo2]:[ObeCo27]])</f>
        <v>144320000</v>
      </c>
      <c r="AT76">
        <f>SUM(Sug0.5[[#This Row],[ObeCo2]:[ObeCo27]])</f>
        <v>141880000</v>
      </c>
      <c r="AU76">
        <f>Reg[[#This Row],[ObeCo27]]</f>
        <v>5150000</v>
      </c>
      <c r="AV76">
        <f>Sug0.2[[#This Row],[ObeCo27]]</f>
        <v>5100000</v>
      </c>
      <c r="AW76">
        <f>Sug0.5[[#This Row],[ObeCo27]]</f>
        <v>4970000</v>
      </c>
    </row>
    <row r="77" spans="2:49" x14ac:dyDescent="0.25">
      <c r="B77" s="10">
        <f>SUM(Reg[[#This Row],[STECo2]:[STECo27]])</f>
        <v>13549668.069399999</v>
      </c>
      <c r="C77" s="10">
        <f>SUM(Sug0.2[[#This Row],[STECo2]:[STECo27]])</f>
        <v>13328880.272100002</v>
      </c>
      <c r="D77" s="10">
        <f>SUM(Sug0.5[[#This Row],[STECo2]:[STECo27]])</f>
        <v>12833086.400599999</v>
      </c>
      <c r="E77">
        <f>Reg[[#This Row],[STECo27]]</f>
        <v>493413.81219999999</v>
      </c>
      <c r="F77">
        <f>Sug0.2[[#This Row],[STECo27]]</f>
        <v>487130.19179999997</v>
      </c>
      <c r="G77">
        <f>Sug0.5[[#This Row],[STECo27]]</f>
        <v>468817.92660000001</v>
      </c>
      <c r="H77">
        <f>SUM(Reg[[#This Row],[NASCo2]:[NASCo27]])</f>
        <v>9579369.7533</v>
      </c>
      <c r="I77">
        <f>SUM(Sug0.2[[#This Row],[NASCo2]:[NASCo27]])</f>
        <v>8892133.9432000015</v>
      </c>
      <c r="J77">
        <f>SUM(Sug0.5[[#This Row],[NASCo2]:[NASCo27]])</f>
        <v>7500740.6144999983</v>
      </c>
      <c r="K77">
        <f>Reg[[#This Row],[NASCo27]]</f>
        <v>454515.22230000002</v>
      </c>
      <c r="L77">
        <f>Sug0.2[[#This Row],[NASCo27]]</f>
        <v>417582.91070000001</v>
      </c>
      <c r="M77">
        <f>Sug0.5[[#This Row],[NASCo27]]</f>
        <v>344544.24949999998</v>
      </c>
      <c r="N77">
        <f>SUM(Reg[[#This Row],[CIRCo2]:[CIRCo27]])</f>
        <v>10743026.955400001</v>
      </c>
      <c r="O77">
        <f>SUM(Sug0.2[[#This Row],[CIRCo2]:[CIRCo27]])</f>
        <v>9684599.8118000012</v>
      </c>
      <c r="P77">
        <f>SUM(Sug0.5[[#This Row],[CIRCo2]:[CIRCo27]])</f>
        <v>7216895.3442999991</v>
      </c>
      <c r="Q77">
        <f>Reg[[#This Row],[CIRCo27]]</f>
        <v>633102.37159999995</v>
      </c>
      <c r="R77">
        <f>Sug0.2[[#This Row],[CIRCo27]]</f>
        <v>570072.26820000005</v>
      </c>
      <c r="S77">
        <f>Sug0.5[[#This Row],[CIRCo27]]</f>
        <v>407594.66840000002</v>
      </c>
      <c r="T77">
        <f>SUM(Reg[[#This Row],[HCCCo2]:[HCCCo27]])</f>
        <v>11005898.898700001</v>
      </c>
      <c r="U77">
        <f>SUM(Sug0.2[[#This Row],[HCCCo2]:[HCCCo27]])</f>
        <v>10136399.933</v>
      </c>
      <c r="V77">
        <f>SUM(Sug0.5[[#This Row],[HCCCo2]:[HCCCo27]])</f>
        <v>7883765.8589000003</v>
      </c>
      <c r="W77">
        <f>Reg[[#This Row],[HCCCo27]]</f>
        <v>882657.16540000006</v>
      </c>
      <c r="X77">
        <f>Sug0.2[[#This Row],[HCCCo27]]</f>
        <v>882657.16540000006</v>
      </c>
      <c r="Y77">
        <f>Sug0.5[[#This Row],[HCCCo27]]</f>
        <v>608729.07960000006</v>
      </c>
      <c r="Z77">
        <f>SUM(Reg[[#This Row],[CHDCo2]:[CHDCo27]])</f>
        <v>437500000</v>
      </c>
      <c r="AA77">
        <f>SUM(Sug0.2[[#This Row],[CHDCo2]:[CHDCo27]])</f>
        <v>432900000</v>
      </c>
      <c r="AB77">
        <f>SUM(Sug0.5[[#This Row],[CHDCo2]:[CHDCo27]])</f>
        <v>423600000</v>
      </c>
      <c r="AC77">
        <f>Reg[[#This Row],[CHDCo27]]</f>
        <v>19400000</v>
      </c>
      <c r="AD77">
        <f>Sug0.2[[#This Row],[CHDCo27]]</f>
        <v>19200000</v>
      </c>
      <c r="AE77">
        <f>Sug0.5[[#This Row],[CHDCo27]]</f>
        <v>18500000</v>
      </c>
      <c r="AF77">
        <f>SUM(Reg[[#This Row],[T2DCo2]:[T2DCo27]])</f>
        <v>618100000</v>
      </c>
      <c r="AG77">
        <f>SUM(Sug0.2[[#This Row],[T2DCo2]:[T2DCo27]])</f>
        <v>610900000</v>
      </c>
      <c r="AH77">
        <f>SUM(Sug0.5[[#This Row],[T2DCo2]:[T2DCo27]])</f>
        <v>595100000</v>
      </c>
      <c r="AI77">
        <f>Reg[[#This Row],[T2DCo27]]</f>
        <v>27300000</v>
      </c>
      <c r="AJ77">
        <f>Sug0.2[[#This Row],[T2DCo27]]</f>
        <v>26900000</v>
      </c>
      <c r="AK77">
        <f>Sug0.5[[#This Row],[T2DCo27]]</f>
        <v>25800000</v>
      </c>
      <c r="AL77">
        <f>SUM(Reg[[#This Row],[OveCo2]:[OveCo27]])</f>
        <v>32590000</v>
      </c>
      <c r="AM77">
        <f>SUM(Sug0.2[[#This Row],[OveCo2]:[OveCo27]])</f>
        <v>32740000</v>
      </c>
      <c r="AN77">
        <f>SUM(Sug0.5[[#This Row],[OveCo2]:[OveCo27]])</f>
        <v>32950000</v>
      </c>
      <c r="AO77">
        <f>Reg[[#This Row],[OveCo27]]</f>
        <v>1160000</v>
      </c>
      <c r="AP77">
        <f>Sug0.2[[#This Row],[OveCo27]]</f>
        <v>1170000</v>
      </c>
      <c r="AQ77">
        <f>Sug0.5[[#This Row],[OveCo27]]</f>
        <v>1210000</v>
      </c>
      <c r="AR77">
        <f>SUM(Reg[[#This Row],[ObeCo2]:[ObeCo27]])</f>
        <v>187280000</v>
      </c>
      <c r="AS77">
        <f>SUM(Sug0.2[[#This Row],[ObeCo2]:[ObeCo27]])</f>
        <v>179220000</v>
      </c>
      <c r="AT77">
        <f>SUM(Sug0.5[[#This Row],[ObeCo2]:[ObeCo27]])</f>
        <v>163020000</v>
      </c>
      <c r="AU77">
        <f>Reg[[#This Row],[ObeCo27]]</f>
        <v>6820000</v>
      </c>
      <c r="AV77">
        <f>Sug0.2[[#This Row],[ObeCo27]]</f>
        <v>6460000</v>
      </c>
      <c r="AW77">
        <f>Sug0.5[[#This Row],[ObeCo27]]</f>
        <v>5690000</v>
      </c>
    </row>
    <row r="78" spans="2:49" x14ac:dyDescent="0.25">
      <c r="B78" s="10">
        <f>SUM(Reg[[#This Row],[STECo2]:[STECo27]])</f>
        <v>14434931.700200001</v>
      </c>
      <c r="C78" s="10">
        <f>SUM(Sug0.2[[#This Row],[STECo2]:[STECo27]])</f>
        <v>14180354.7216</v>
      </c>
      <c r="D78" s="10">
        <f>SUM(Sug0.5[[#This Row],[STECo2]:[STECo27]])</f>
        <v>13729676.925500002</v>
      </c>
      <c r="E78">
        <f>Reg[[#This Row],[STECo27]]</f>
        <v>541045.72519999999</v>
      </c>
      <c r="F78">
        <f>Sug0.2[[#This Row],[STECo27]]</f>
        <v>534688.79110000003</v>
      </c>
      <c r="G78">
        <f>Sug0.5[[#This Row],[STECo27]]</f>
        <v>521798.34129999997</v>
      </c>
      <c r="H78">
        <f>SUM(Reg[[#This Row],[NASCo2]:[NASCo27]])</f>
        <v>12477975.304700002</v>
      </c>
      <c r="I78">
        <f>SUM(Sug0.2[[#This Row],[NASCo2]:[NASCo27]])</f>
        <v>11838449.718500001</v>
      </c>
      <c r="J78">
        <f>SUM(Sug0.5[[#This Row],[NASCo2]:[NASCo27]])</f>
        <v>10231379.0691</v>
      </c>
      <c r="K78">
        <f>Reg[[#This Row],[NASCo27]]</f>
        <v>603534.30390000006</v>
      </c>
      <c r="L78">
        <f>Sug0.2[[#This Row],[NASCo27]]</f>
        <v>566343.54139999999</v>
      </c>
      <c r="M78">
        <f>Sug0.5[[#This Row],[NASCo27]]</f>
        <v>475813.3958</v>
      </c>
      <c r="N78">
        <f>SUM(Reg[[#This Row],[CIRCo2]:[CIRCo27]])</f>
        <v>20770617.038800001</v>
      </c>
      <c r="O78">
        <f>SUM(Sug0.2[[#This Row],[CIRCo2]:[CIRCo27]])</f>
        <v>18297801.881499998</v>
      </c>
      <c r="P78">
        <f>SUM(Sug0.5[[#This Row],[CIRCo2]:[CIRCo27]])</f>
        <v>14424940.554199997</v>
      </c>
      <c r="Q78">
        <f>Reg[[#This Row],[CIRCo27]]</f>
        <v>1220000</v>
      </c>
      <c r="R78">
        <f>Sug0.2[[#This Row],[CIRCo27]]</f>
        <v>1100000</v>
      </c>
      <c r="S78">
        <f>Sug0.5[[#This Row],[CIRCo27]]</f>
        <v>836523.897</v>
      </c>
      <c r="T78">
        <f>SUM(Reg[[#This Row],[HCCCo2]:[HCCCo27]])</f>
        <v>6982617.0605999986</v>
      </c>
      <c r="U78">
        <f>SUM(Sug0.2[[#This Row],[HCCCo2]:[HCCCo27]])</f>
        <v>6399996.4393999996</v>
      </c>
      <c r="V78">
        <f>SUM(Sug0.5[[#This Row],[HCCCo2]:[HCCCo27]])</f>
        <v>5133657.8638999993</v>
      </c>
      <c r="W78">
        <f>Reg[[#This Row],[HCCCo27]]</f>
        <v>365431.538</v>
      </c>
      <c r="X78">
        <f>Sug0.2[[#This Row],[HCCCo27]]</f>
        <v>324828.03379999998</v>
      </c>
      <c r="Y78">
        <f>Sug0.5[[#This Row],[HCCCo27]]</f>
        <v>284224.5295</v>
      </c>
      <c r="Z78">
        <f>SUM(Reg[[#This Row],[CHDCo2]:[CHDCo27]])</f>
        <v>514400000</v>
      </c>
      <c r="AA78">
        <f>SUM(Sug0.2[[#This Row],[CHDCo2]:[CHDCo27]])</f>
        <v>510500000</v>
      </c>
      <c r="AB78">
        <f>SUM(Sug0.5[[#This Row],[CHDCo2]:[CHDCo27]])</f>
        <v>505100000</v>
      </c>
      <c r="AC78">
        <f>Reg[[#This Row],[CHDCo27]]</f>
        <v>22300000</v>
      </c>
      <c r="AD78">
        <f>Sug0.2[[#This Row],[CHDCo27]]</f>
        <v>22000000</v>
      </c>
      <c r="AE78">
        <f>Sug0.5[[#This Row],[CHDCo27]]</f>
        <v>21600000</v>
      </c>
      <c r="AF78">
        <f>SUM(Reg[[#This Row],[T2DCo2]:[T2DCo27]])</f>
        <v>570800000</v>
      </c>
      <c r="AG78">
        <f>SUM(Sug0.2[[#This Row],[T2DCo2]:[T2DCo27]])</f>
        <v>566900000</v>
      </c>
      <c r="AH78">
        <f>SUM(Sug0.5[[#This Row],[T2DCo2]:[T2DCo27]])</f>
        <v>558100000</v>
      </c>
      <c r="AI78">
        <f>Reg[[#This Row],[T2DCo27]]</f>
        <v>24300000</v>
      </c>
      <c r="AJ78">
        <f>Sug0.2[[#This Row],[T2DCo27]]</f>
        <v>24000000</v>
      </c>
      <c r="AK78">
        <f>Sug0.5[[#This Row],[T2DCo27]]</f>
        <v>23500000</v>
      </c>
      <c r="AL78">
        <f>SUM(Reg[[#This Row],[OveCo2]:[OveCo27]])</f>
        <v>28580000</v>
      </c>
      <c r="AM78">
        <f>SUM(Sug0.2[[#This Row],[OveCo2]:[OveCo27]])</f>
        <v>28630000</v>
      </c>
      <c r="AN78">
        <f>SUM(Sug0.5[[#This Row],[OveCo2]:[OveCo27]])</f>
        <v>28780000</v>
      </c>
      <c r="AO78">
        <f>Reg[[#This Row],[OveCo27]]</f>
        <v>1040000</v>
      </c>
      <c r="AP78">
        <f>Sug0.2[[#This Row],[OveCo27]]</f>
        <v>1040000</v>
      </c>
      <c r="AQ78">
        <f>Sug0.5[[#This Row],[OveCo27]]</f>
        <v>1050000</v>
      </c>
      <c r="AR78">
        <f>SUM(Reg[[#This Row],[ObeCo2]:[ObeCo27]])</f>
        <v>99950000</v>
      </c>
      <c r="AS78">
        <f>SUM(Sug0.2[[#This Row],[ObeCo2]:[ObeCo27]])</f>
        <v>98000000</v>
      </c>
      <c r="AT78">
        <f>SUM(Sug0.5[[#This Row],[ObeCo2]:[ObeCo27]])</f>
        <v>94190000</v>
      </c>
      <c r="AU78">
        <f>Reg[[#This Row],[ObeCo27]]</f>
        <v>3700000</v>
      </c>
      <c r="AV78">
        <f>Sug0.2[[#This Row],[ObeCo27]]</f>
        <v>3610000</v>
      </c>
      <c r="AW78">
        <f>Sug0.5[[#This Row],[ObeCo27]]</f>
        <v>3430000</v>
      </c>
    </row>
    <row r="79" spans="2:49" x14ac:dyDescent="0.25">
      <c r="B79" s="10">
        <f>SUM(Reg[[#This Row],[STECo2]:[STECo27]])</f>
        <v>14950320.205700001</v>
      </c>
      <c r="C79" s="10">
        <f>SUM(Sug0.2[[#This Row],[STECo2]:[STECo27]])</f>
        <v>14843044.893299997</v>
      </c>
      <c r="D79" s="10">
        <f>SUM(Sug0.5[[#This Row],[STECo2]:[STECo27]])</f>
        <v>14498096.650300002</v>
      </c>
      <c r="E79">
        <f>Reg[[#This Row],[STECo27]]</f>
        <v>510060.13219999999</v>
      </c>
      <c r="F79">
        <f>Sug0.2[[#This Row],[STECo27]]</f>
        <v>513003.02759999997</v>
      </c>
      <c r="G79">
        <f>Sug0.5[[#This Row],[STECo27]]</f>
        <v>506929.39230000001</v>
      </c>
      <c r="H79">
        <f>SUM(Reg[[#This Row],[NASCo2]:[NASCo27]])</f>
        <v>17505770.590799998</v>
      </c>
      <c r="I79">
        <f>SUM(Sug0.2[[#This Row],[NASCo2]:[NASCo27]])</f>
        <v>16183126.7028</v>
      </c>
      <c r="J79">
        <f>SUM(Sug0.5[[#This Row],[NASCo2]:[NASCo27]])</f>
        <v>13652382.3968</v>
      </c>
      <c r="K79">
        <f>Reg[[#This Row],[NASCo27]]</f>
        <v>844426.96620000002</v>
      </c>
      <c r="L79">
        <f>Sug0.2[[#This Row],[NASCo27]]</f>
        <v>777936.65390000003</v>
      </c>
      <c r="M79">
        <f>Sug0.5[[#This Row],[NASCo27]]</f>
        <v>655696.772</v>
      </c>
      <c r="N79">
        <f>SUM(Reg[[#This Row],[CIRCo2]:[CIRCo27]])</f>
        <v>9979050.7238999996</v>
      </c>
      <c r="O79">
        <f>SUM(Sug0.2[[#This Row],[CIRCo2]:[CIRCo27]])</f>
        <v>9082706.7943999991</v>
      </c>
      <c r="P79">
        <f>SUM(Sug0.5[[#This Row],[CIRCo2]:[CIRCo27]])</f>
        <v>6875731.1086999979</v>
      </c>
      <c r="Q79">
        <f>Reg[[#This Row],[CIRCo27]]</f>
        <v>564731.71129999997</v>
      </c>
      <c r="R79">
        <f>Sug0.2[[#This Row],[CIRCo27]]</f>
        <v>496303.217</v>
      </c>
      <c r="S79">
        <f>Sug0.5[[#This Row],[CIRCo27]]</f>
        <v>361019.29729999998</v>
      </c>
      <c r="T79">
        <f>SUM(Reg[[#This Row],[HCCCo2]:[HCCCo27]])</f>
        <v>13364315.157600001</v>
      </c>
      <c r="U79">
        <f>SUM(Sug0.2[[#This Row],[HCCCo2]:[HCCCo27]])</f>
        <v>12407684.842799999</v>
      </c>
      <c r="V79">
        <f>SUM(Sug0.5[[#This Row],[HCCCo2]:[HCCCo27]])</f>
        <v>8908524.463200001</v>
      </c>
      <c r="W79">
        <f>Reg[[#This Row],[HCCCo27]]</f>
        <v>811521.37009999994</v>
      </c>
      <c r="X79">
        <f>Sug0.2[[#This Row],[HCCCo27]]</f>
        <v>766436.84959999996</v>
      </c>
      <c r="Y79">
        <f>Sug0.5[[#This Row],[HCCCo27]]</f>
        <v>541014.24679999996</v>
      </c>
      <c r="Z79">
        <f>SUM(Reg[[#This Row],[CHDCo2]:[CHDCo27]])</f>
        <v>620100000</v>
      </c>
      <c r="AA79">
        <f>SUM(Sug0.2[[#This Row],[CHDCo2]:[CHDCo27]])</f>
        <v>618300000</v>
      </c>
      <c r="AB79">
        <f>SUM(Sug0.5[[#This Row],[CHDCo2]:[CHDCo27]])</f>
        <v>612700000</v>
      </c>
      <c r="AC79">
        <f>Reg[[#This Row],[CHDCo27]]</f>
        <v>24500000</v>
      </c>
      <c r="AD79">
        <f>Sug0.2[[#This Row],[CHDCo27]]</f>
        <v>24400000</v>
      </c>
      <c r="AE79">
        <f>Sug0.5[[#This Row],[CHDCo27]]</f>
        <v>23900000</v>
      </c>
      <c r="AF79">
        <f>SUM(Reg[[#This Row],[T2DCo2]:[T2DCo27]])</f>
        <v>239100000</v>
      </c>
      <c r="AG79">
        <f>SUM(Sug0.2[[#This Row],[T2DCo2]:[T2DCo27]])</f>
        <v>236300000</v>
      </c>
      <c r="AH79">
        <f>SUM(Sug0.5[[#This Row],[T2DCo2]:[T2DCo27]])</f>
        <v>232270000</v>
      </c>
      <c r="AI79">
        <f>Reg[[#This Row],[T2DCo27]]</f>
        <v>9590000</v>
      </c>
      <c r="AJ79">
        <f>Sug0.2[[#This Row],[T2DCo27]]</f>
        <v>9440000</v>
      </c>
      <c r="AK79">
        <f>Sug0.5[[#This Row],[T2DCo27]]</f>
        <v>9210000</v>
      </c>
      <c r="AL79">
        <f>SUM(Reg[[#This Row],[OveCo2]:[OveCo27]])</f>
        <v>55590000</v>
      </c>
      <c r="AM79">
        <f>SUM(Sug0.2[[#This Row],[OveCo2]:[OveCo27]])</f>
        <v>55860000</v>
      </c>
      <c r="AN79">
        <f>SUM(Sug0.5[[#This Row],[OveCo2]:[OveCo27]])</f>
        <v>56280000</v>
      </c>
      <c r="AO79">
        <f>Reg[[#This Row],[OveCo27]]</f>
        <v>1950000</v>
      </c>
      <c r="AP79">
        <f>Sug0.2[[#This Row],[OveCo27]]</f>
        <v>1980000</v>
      </c>
      <c r="AQ79">
        <f>Sug0.5[[#This Row],[OveCo27]]</f>
        <v>2020000</v>
      </c>
      <c r="AR79">
        <f>SUM(Reg[[#This Row],[ObeCo2]:[ObeCo27]])</f>
        <v>176480000</v>
      </c>
      <c r="AS79">
        <f>SUM(Sug0.2[[#This Row],[ObeCo2]:[ObeCo27]])</f>
        <v>172060000</v>
      </c>
      <c r="AT79">
        <f>SUM(Sug0.5[[#This Row],[ObeCo2]:[ObeCo27]])</f>
        <v>162990000</v>
      </c>
      <c r="AU79">
        <f>Reg[[#This Row],[ObeCo27]]</f>
        <v>6470000</v>
      </c>
      <c r="AV79">
        <f>Sug0.2[[#This Row],[ObeCo27]]</f>
        <v>6260000</v>
      </c>
      <c r="AW79">
        <f>Sug0.5[[#This Row],[ObeCo27]]</f>
        <v>5820000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9"/>
  <dimension ref="A1:AN194"/>
  <sheetViews>
    <sheetView workbookViewId="0">
      <selection activeCell="I22" sqref="I22"/>
    </sheetView>
  </sheetViews>
  <sheetFormatPr defaultRowHeight="15" x14ac:dyDescent="0.25"/>
  <cols>
    <col min="1" max="1" width="21.7109375" bestFit="1" customWidth="1"/>
  </cols>
  <sheetData>
    <row r="1" spans="1:40" x14ac:dyDescent="0.25">
      <c r="B1" s="1" t="s">
        <v>10</v>
      </c>
      <c r="C1" s="1" t="s">
        <v>1239</v>
      </c>
      <c r="E1" s="1" t="s">
        <v>10</v>
      </c>
      <c r="F1" s="1">
        <v>2035</v>
      </c>
      <c r="H1" s="1" t="s">
        <v>11</v>
      </c>
      <c r="I1" s="1" t="s">
        <v>1239</v>
      </c>
      <c r="K1" s="1" t="s">
        <v>11</v>
      </c>
      <c r="L1" s="1">
        <v>2035</v>
      </c>
      <c r="N1" s="1" t="s">
        <v>1237</v>
      </c>
      <c r="O1" s="1" t="s">
        <v>1239</v>
      </c>
      <c r="Q1" s="1" t="s">
        <v>1237</v>
      </c>
      <c r="R1" s="1">
        <v>2035</v>
      </c>
      <c r="T1" s="1" t="s">
        <v>12</v>
      </c>
      <c r="U1" s="1" t="s">
        <v>1239</v>
      </c>
      <c r="W1" s="1" t="s">
        <v>12</v>
      </c>
      <c r="X1" s="1">
        <v>2035</v>
      </c>
      <c r="Z1" s="1" t="s">
        <v>13</v>
      </c>
      <c r="AA1" s="1" t="s">
        <v>1239</v>
      </c>
      <c r="AC1" s="1" t="s">
        <v>13</v>
      </c>
      <c r="AD1" s="1">
        <v>2035</v>
      </c>
      <c r="AF1" s="1" t="s">
        <v>1238</v>
      </c>
      <c r="AG1" s="1" t="s">
        <v>1239</v>
      </c>
      <c r="AI1" s="1" t="s">
        <v>1238</v>
      </c>
      <c r="AJ1" s="1">
        <v>2035</v>
      </c>
    </row>
    <row r="2" spans="1:40" x14ac:dyDescent="0.25">
      <c r="B2" t="s">
        <v>1206</v>
      </c>
      <c r="C2" t="s">
        <v>1207</v>
      </c>
      <c r="D2" t="s">
        <v>1208</v>
      </c>
      <c r="E2" t="s">
        <v>1206</v>
      </c>
      <c r="F2" t="s">
        <v>1207</v>
      </c>
      <c r="G2" t="s">
        <v>1208</v>
      </c>
      <c r="H2" t="s">
        <v>1206</v>
      </c>
      <c r="I2" t="s">
        <v>1207</v>
      </c>
      <c r="J2" t="s">
        <v>1208</v>
      </c>
      <c r="K2" t="s">
        <v>1206</v>
      </c>
      <c r="L2" t="s">
        <v>1207</v>
      </c>
      <c r="M2" t="s">
        <v>1208</v>
      </c>
      <c r="N2" t="s">
        <v>1206</v>
      </c>
      <c r="O2" t="s">
        <v>1207</v>
      </c>
      <c r="P2" t="s">
        <v>1208</v>
      </c>
      <c r="Q2" t="s">
        <v>1206</v>
      </c>
      <c r="R2" t="s">
        <v>1207</v>
      </c>
      <c r="S2" t="s">
        <v>1208</v>
      </c>
      <c r="T2" t="s">
        <v>1206</v>
      </c>
      <c r="U2" t="s">
        <v>1207</v>
      </c>
      <c r="V2" t="s">
        <v>1208</v>
      </c>
      <c r="W2" t="s">
        <v>1206</v>
      </c>
      <c r="X2" t="s">
        <v>1207</v>
      </c>
      <c r="Y2" t="s">
        <v>1208</v>
      </c>
      <c r="Z2" t="s">
        <v>1206</v>
      </c>
      <c r="AA2" t="s">
        <v>1207</v>
      </c>
      <c r="AB2" t="s">
        <v>1208</v>
      </c>
      <c r="AC2" t="s">
        <v>1206</v>
      </c>
      <c r="AD2" t="s">
        <v>1207</v>
      </c>
      <c r="AE2" t="s">
        <v>1208</v>
      </c>
      <c r="AF2" t="s">
        <v>1206</v>
      </c>
      <c r="AG2" t="s">
        <v>1207</v>
      </c>
      <c r="AH2" t="s">
        <v>1208</v>
      </c>
      <c r="AI2" t="s">
        <v>1206</v>
      </c>
      <c r="AJ2" t="s">
        <v>1207</v>
      </c>
      <c r="AK2" t="s">
        <v>1208</v>
      </c>
    </row>
    <row r="3" spans="1:40" x14ac:dyDescent="0.25">
      <c r="A3" s="1" t="s">
        <v>0</v>
      </c>
      <c r="B3" s="7">
        <f t="shared" ref="B3:AJ3" si="0">AVERAGE(B5:B79)</f>
        <v>6120.8158204439997</v>
      </c>
      <c r="C3" s="7">
        <f t="shared" si="0"/>
        <v>5730.6871843146646</v>
      </c>
      <c r="D3" s="7">
        <f t="shared" si="0"/>
        <v>4915.632760274666</v>
      </c>
      <c r="E3" s="7">
        <f t="shared" si="0"/>
        <v>293.44094522400002</v>
      </c>
      <c r="F3" s="7">
        <f t="shared" si="0"/>
        <v>273.0317222226667</v>
      </c>
      <c r="G3" s="7">
        <f t="shared" si="0"/>
        <v>230.67321102933329</v>
      </c>
      <c r="H3" s="7">
        <f t="shared" si="0"/>
        <v>857.31983895521341</v>
      </c>
      <c r="I3" s="7">
        <f t="shared" si="0"/>
        <v>773.39217966001331</v>
      </c>
      <c r="J3" s="7">
        <f t="shared" si="0"/>
        <v>599.48428430853335</v>
      </c>
      <c r="K3" s="7">
        <f t="shared" si="0"/>
        <v>49.434237463199992</v>
      </c>
      <c r="L3" s="7">
        <f t="shared" si="0"/>
        <v>43.706035332799999</v>
      </c>
      <c r="M3" s="7">
        <f t="shared" si="0"/>
        <v>32.198013640266659</v>
      </c>
      <c r="N3" s="7">
        <f t="shared" si="0"/>
        <v>5767.374153395851</v>
      </c>
      <c r="O3" s="7">
        <f t="shared" si="0"/>
        <v>5320.9767177800668</v>
      </c>
      <c r="P3" s="7">
        <f t="shared" si="0"/>
        <v>4384.5856761925606</v>
      </c>
      <c r="Q3" s="7">
        <f t="shared" si="0"/>
        <v>304.18046674454672</v>
      </c>
      <c r="R3" s="7">
        <f t="shared" si="0"/>
        <v>278.13766243465329</v>
      </c>
      <c r="S3" s="7">
        <f t="shared" si="0"/>
        <v>222.81583301720005</v>
      </c>
      <c r="T3" s="7">
        <f t="shared" si="0"/>
        <v>6542.1474769537335</v>
      </c>
      <c r="U3" s="7">
        <f t="shared" si="0"/>
        <v>6493.9190318013316</v>
      </c>
      <c r="V3" s="7">
        <f t="shared" si="0"/>
        <v>6398.196160681201</v>
      </c>
      <c r="W3" s="7">
        <f t="shared" si="0"/>
        <v>238.49988200519991</v>
      </c>
      <c r="X3" s="7">
        <f t="shared" si="0"/>
        <v>235.37775046079997</v>
      </c>
      <c r="Y3" s="7">
        <f t="shared" si="0"/>
        <v>229.83727882066663</v>
      </c>
      <c r="Z3" s="7">
        <f t="shared" si="0"/>
        <v>18990.413020400796</v>
      </c>
      <c r="AA3" s="7">
        <f t="shared" si="0"/>
        <v>18784.83524789134</v>
      </c>
      <c r="AB3" s="7">
        <f t="shared" si="0"/>
        <v>18335.89722406146</v>
      </c>
      <c r="AC3" s="7">
        <f t="shared" si="0"/>
        <v>844.57239674413347</v>
      </c>
      <c r="AD3" s="7">
        <f t="shared" si="0"/>
        <v>831.06446490920007</v>
      </c>
      <c r="AE3" s="7">
        <f t="shared" si="0"/>
        <v>799.58388724693316</v>
      </c>
      <c r="AF3" s="7">
        <f t="shared" si="0"/>
        <v>1768.7268371230671</v>
      </c>
      <c r="AG3" s="7">
        <f t="shared" si="0"/>
        <v>1706.1127919285329</v>
      </c>
      <c r="AH3" s="7">
        <f t="shared" si="0"/>
        <v>1574.6293108426671</v>
      </c>
      <c r="AI3" s="7">
        <f t="shared" si="0"/>
        <v>64.4848335478667</v>
      </c>
      <c r="AJ3" s="7">
        <f t="shared" si="0"/>
        <v>61.624865963066696</v>
      </c>
      <c r="AK3" s="7">
        <f>AVERAGE(AK5:AK79)</f>
        <v>55.613423617200013</v>
      </c>
      <c r="AN3" t="s">
        <v>1240</v>
      </c>
    </row>
    <row r="4" spans="1:40" x14ac:dyDescent="0.25">
      <c r="A4" s="2" t="s">
        <v>2</v>
      </c>
      <c r="B4" s="7">
        <f t="shared" ref="B4:AJ4" si="1">_xlfn.STDEV.P(B5:B79)</f>
        <v>1645.1169376348021</v>
      </c>
      <c r="C4" s="7">
        <f t="shared" si="1"/>
        <v>1495.44853351249</v>
      </c>
      <c r="D4" s="7">
        <f t="shared" si="1"/>
        <v>1188.2454783421119</v>
      </c>
      <c r="E4" s="7">
        <f t="shared" si="1"/>
        <v>77.434639040509069</v>
      </c>
      <c r="F4" s="7">
        <f t="shared" si="1"/>
        <v>70.461730762840702</v>
      </c>
      <c r="G4" s="7">
        <f t="shared" si="1"/>
        <v>56.82474020186703</v>
      </c>
      <c r="H4" s="7">
        <f t="shared" si="1"/>
        <v>392.88101821894026</v>
      </c>
      <c r="I4" s="7">
        <f t="shared" si="1"/>
        <v>339.06228718118905</v>
      </c>
      <c r="J4" s="7">
        <f t="shared" si="1"/>
        <v>228.14697842775121</v>
      </c>
      <c r="K4" s="7">
        <f t="shared" si="1"/>
        <v>25.404446050833265</v>
      </c>
      <c r="L4" s="7">
        <f t="shared" si="1"/>
        <v>21.711801355158478</v>
      </c>
      <c r="M4" s="7">
        <f t="shared" si="1"/>
        <v>14.254381527620296</v>
      </c>
      <c r="N4" s="7">
        <f t="shared" si="1"/>
        <v>2015.7138571066641</v>
      </c>
      <c r="O4" s="7">
        <f t="shared" si="1"/>
        <v>1772.2186676512115</v>
      </c>
      <c r="P4" s="7">
        <f t="shared" si="1"/>
        <v>1240.0176824990506</v>
      </c>
      <c r="Q4" s="7">
        <f t="shared" si="1"/>
        <v>120.02538964451175</v>
      </c>
      <c r="R4" s="7">
        <f t="shared" si="1"/>
        <v>106.76297150414422</v>
      </c>
      <c r="S4" s="7">
        <f t="shared" si="1"/>
        <v>84.151933645992045</v>
      </c>
      <c r="T4" s="7">
        <f t="shared" si="1"/>
        <v>1339.2500688015718</v>
      </c>
      <c r="U4" s="7">
        <f t="shared" si="1"/>
        <v>1323.5350036323716</v>
      </c>
      <c r="V4" s="7">
        <f t="shared" si="1"/>
        <v>1293.7175061163136</v>
      </c>
      <c r="W4" s="7">
        <f t="shared" si="1"/>
        <v>73.994982013230498</v>
      </c>
      <c r="X4" s="7">
        <f t="shared" si="1"/>
        <v>72.782300408216472</v>
      </c>
      <c r="Y4" s="7">
        <f t="shared" si="1"/>
        <v>71.220722186299454</v>
      </c>
      <c r="Z4" s="7">
        <f t="shared" si="1"/>
        <v>3059.7732441764933</v>
      </c>
      <c r="AA4" s="7">
        <f t="shared" si="1"/>
        <v>3001.8832818528476</v>
      </c>
      <c r="AB4" s="7">
        <f t="shared" si="1"/>
        <v>2866.1518278186372</v>
      </c>
      <c r="AC4" s="7">
        <f t="shared" si="1"/>
        <v>153.3125786625271</v>
      </c>
      <c r="AD4" s="7">
        <f t="shared" si="1"/>
        <v>150.11862003034352</v>
      </c>
      <c r="AE4" s="7">
        <f t="shared" si="1"/>
        <v>144.93771447251243</v>
      </c>
      <c r="AF4" s="7">
        <f t="shared" si="1"/>
        <v>366.34016736697811</v>
      </c>
      <c r="AG4" s="7">
        <f t="shared" si="1"/>
        <v>334.46693008570327</v>
      </c>
      <c r="AH4" s="7">
        <f t="shared" si="1"/>
        <v>277.72835714659755</v>
      </c>
      <c r="AI4" s="7">
        <f t="shared" si="1"/>
        <v>14.515943590121632</v>
      </c>
      <c r="AJ4" s="7">
        <f t="shared" si="1"/>
        <v>13.116810831658139</v>
      </c>
      <c r="AK4" s="7">
        <f>_xlfn.STDEV.P(AK5:AK79)</f>
        <v>10.612142516831305</v>
      </c>
      <c r="AN4" t="s">
        <v>1241</v>
      </c>
    </row>
    <row r="5" spans="1:40" s="9" customFormat="1" x14ac:dyDescent="0.25">
      <c r="A5" s="9">
        <v>1</v>
      </c>
      <c r="B5" s="9">
        <f>SUM(Reg[[#This Row],[NASDa2]:[NASDa27]])</f>
        <v>9415.0814915999999</v>
      </c>
      <c r="C5" s="9">
        <f>SUM(Sug0.2[[#This Row],[NASDa2]:[NASDa27]])</f>
        <v>8788.4211926000007</v>
      </c>
      <c r="D5" s="9">
        <f>SUM(Sug0.5[[#This Row],[NASDa2]:[NASDa27]])</f>
        <v>7244.781118599999</v>
      </c>
      <c r="E5" s="9">
        <f>Reg[[#This Row],[NASDa27]]</f>
        <v>462.6680839</v>
      </c>
      <c r="F5" s="9">
        <f>Sug0.2[[#This Row],[NASDa27]]</f>
        <v>429.10666850000001</v>
      </c>
      <c r="G5" s="9">
        <f>Sug0.5[[#This Row],[NASDa27]]</f>
        <v>355.20901780000003</v>
      </c>
      <c r="H5" s="9">
        <f>SUM(Reg[[#This Row],[CIRDa2]:[CIRDa27]])</f>
        <v>1254.2080624999999</v>
      </c>
      <c r="I5" s="9">
        <f>SUM(Sug0.2[[#This Row],[CIRDa2]:[CIRDa27]])</f>
        <v>1100.2838619300001</v>
      </c>
      <c r="J5" s="9">
        <f>SUM(Sug0.5[[#This Row],[CIRDa2]:[CIRDa27]])</f>
        <v>824.10713667000005</v>
      </c>
      <c r="K5" s="9">
        <f>Reg[[#This Row],[CIRDa27]]</f>
        <v>80.999336700000001</v>
      </c>
      <c r="L5" s="9">
        <f>Sug0.2[[#This Row],[CIRDa27]]</f>
        <v>70.755302940000007</v>
      </c>
      <c r="M5" s="9">
        <f>Sug0.5[[#This Row],[CIRDa27]]</f>
        <v>50.50546877</v>
      </c>
      <c r="N5" s="9">
        <f>SUM(Reg[[#This Row],[HCCDa2]:[HCCDa27]])+SUM(Reg[[#This Row],[LIDDa2]:[LIDDa27]])</f>
        <v>6732.1030759200003</v>
      </c>
      <c r="O5" s="9">
        <f>SUM(Sug0.2[[#This Row],[HCCDa2]:[HCCDa27]])+SUM(Sug0.2[[#This Row],[LIDDa2]:[LIDDa27]])</f>
        <v>6163.0906617440005</v>
      </c>
      <c r="P5" s="9">
        <f>SUM(Sug0.5[[#This Row],[HCCDa2]:[HCCDa27]])+SUM(Sug0.5[[#This Row],[LIDDa2]:[LIDDa27]])</f>
        <v>4866.8227396369994</v>
      </c>
      <c r="Q5" s="9">
        <f>Reg[[#This Row],[HCCDa27]]+Reg[[#This Row],[LIDDa27]]</f>
        <v>369.03725227199999</v>
      </c>
      <c r="R5" s="9">
        <f>Sug0.2[[#This Row],[HCCDa27]]+Sug0.2[[#This Row],[LIDDa27]]</f>
        <v>330.14157384700002</v>
      </c>
      <c r="S5" s="9">
        <f>Sug0.5[[#This Row],[HCCDa27]]+Sug0.5[[#This Row],[LIDDa27]]</f>
        <v>245.93398007300001</v>
      </c>
      <c r="T5" s="9">
        <f>SUM(Reg[[#This Row],[CHDDa2]:[CHDDa27]])+SUM(Reg[[#This Row],[CHDDDa2]:[CHDDDa27]])</f>
        <v>8126.0208967900007</v>
      </c>
      <c r="U5" s="9">
        <f>SUM(Sug0.2[[#This Row],[CHDDa2]:[CHDDa27]])+SUM(Sug0.2[[#This Row],[CHDDDa2]:[CHDDDa27]])</f>
        <v>8078.3429010000018</v>
      </c>
      <c r="V5" s="9">
        <f>SUM(Sug0.5[[#This Row],[CHDDa2]:[CHDDa27]])+SUM(Sug0.5[[#This Row],[CHDDDa2]:[CHDDDa27]])</f>
        <v>7980.9865055000009</v>
      </c>
      <c r="W5" s="9">
        <f>Reg[[#This Row],[CHDDa27]]+Reg[[#This Row],[CHDDDa27]]</f>
        <v>268.97175450999998</v>
      </c>
      <c r="X5" s="9">
        <f>Sug0.2[[#This Row],[CHDDa27]]+Sug0.2[[#This Row],[CHDDDa27]]</f>
        <v>262.93144087999997</v>
      </c>
      <c r="Y5" s="9">
        <f>Sug0.5[[#This Row],[CHDDa27]]+Sug0.5[[#This Row],[CHDDDa27]]</f>
        <v>258.61760326000001</v>
      </c>
      <c r="Z5" s="9">
        <f>SUM(Reg[[#This Row],[T2DDa2]:[T2DDa27]])+SUM(Reg[[#This Row],[T2DDDa2]:[T2DDDa27]])</f>
        <v>17580.346511160002</v>
      </c>
      <c r="AA5" s="9">
        <f>SUM(Sug0.2[[#This Row],[T2DDa2]:[T2DDa27]])+SUM(Sug0.2[[#This Row],[T2DDDa2]:[T2DDDa27]])</f>
        <v>17322.12000051</v>
      </c>
      <c r="AB5" s="9">
        <f>SUM(Sug0.5[[#This Row],[T2DDa2]:[T2DDa27]])+SUM(Sug0.5[[#This Row],[T2DDDa2]:[T2DDDa27]])</f>
        <v>17005.952697589997</v>
      </c>
      <c r="AC5" s="9">
        <f>Reg[[#This Row],[T2DDa27]]+Reg[[#This Row],[T2DDDa27]]</f>
        <v>727.71090691999996</v>
      </c>
      <c r="AD5" s="9">
        <f>Sug0.2[[#This Row],[T2DDa27]]+Sug0.2[[#This Row],[T2DDDa27]]</f>
        <v>708.80730750999999</v>
      </c>
      <c r="AE5" s="9">
        <f>Sug0.5[[#This Row],[T2DDa27]]+Sug0.5[[#This Row],[T2DDDa27]]</f>
        <v>676.74161816000003</v>
      </c>
      <c r="AF5" s="9">
        <f>SUM(Reg[[#This Row],[ObeDa2]:[ObeDa27]])</f>
        <v>1637.61722807</v>
      </c>
      <c r="AG5" s="9">
        <f>SUM(Sug0.2[[#This Row],[ObeDa2]:[ObeDa27]])</f>
        <v>1605.6991864400002</v>
      </c>
      <c r="AH5" s="9">
        <f>SUM(Sug0.5[[#This Row],[ObeDa2]:[ObeDa27]])</f>
        <v>1528.3394682199998</v>
      </c>
      <c r="AI5" s="9">
        <f>Reg[[#This Row],[ObeDa27]]</f>
        <v>59.461078409999999</v>
      </c>
      <c r="AJ5" s="9">
        <f>Sug0.2[[#This Row],[ObeDa27]]</f>
        <v>57.907431160000002</v>
      </c>
      <c r="AK5" s="9">
        <f>Sug0.5[[#This Row],[ObeDa27]]</f>
        <v>54.193669100000001</v>
      </c>
    </row>
    <row r="6" spans="1:40" x14ac:dyDescent="0.25">
      <c r="A6" s="15">
        <v>2</v>
      </c>
      <c r="B6" s="15">
        <f>SUM(Reg[[#This Row],[NASDa2]:[NASDa27]])</f>
        <v>8441.0234581999994</v>
      </c>
      <c r="C6" s="15">
        <f>SUM(Sug0.2[[#This Row],[NASDa2]:[NASDa27]])</f>
        <v>7725.1557905999998</v>
      </c>
      <c r="D6" s="15">
        <f>SUM(Sug0.5[[#This Row],[NASDa2]:[NASDa27]])</f>
        <v>6171.8956384999983</v>
      </c>
      <c r="E6" s="15">
        <f>Reg[[#This Row],[NASDa27]]</f>
        <v>392.66851279999997</v>
      </c>
      <c r="F6" s="15">
        <f>Sug0.2[[#This Row],[NASDa27]]</f>
        <v>354.65692780000001</v>
      </c>
      <c r="G6" s="15">
        <f>Sug0.5[[#This Row],[NASDa27]]</f>
        <v>280.49013760000003</v>
      </c>
      <c r="H6" s="15">
        <f>SUM(Reg[[#This Row],[CIRDa2]:[CIRDa27]])</f>
        <v>1135.09242148</v>
      </c>
      <c r="I6" s="15">
        <f>SUM(Sug0.2[[#This Row],[CIRDa2]:[CIRDa27]])</f>
        <v>986.85519845999988</v>
      </c>
      <c r="J6" s="15">
        <f>SUM(Sug0.5[[#This Row],[CIRDa2]:[CIRDa27]])</f>
        <v>713.3000004700001</v>
      </c>
      <c r="K6" s="15">
        <f>Reg[[#This Row],[CIRDa27]]</f>
        <v>68.137618040000007</v>
      </c>
      <c r="L6" s="15">
        <f>Sug0.2[[#This Row],[CIRDa27]]</f>
        <v>58.257197359999999</v>
      </c>
      <c r="M6" s="15">
        <f>Sug0.5[[#This Row],[CIRDa27]]</f>
        <v>38.49635602</v>
      </c>
      <c r="N6" s="15">
        <f>SUM(Reg[[#This Row],[HCCDa2]:[HCCDa27]])+SUM(Reg[[#This Row],[LIDDa2]:[LIDDa27]])</f>
        <v>8092.1344690270016</v>
      </c>
      <c r="O6" s="15">
        <f>SUM(Sug0.2[[#This Row],[HCCDa2]:[HCCDa27]])+SUM(Sug0.2[[#This Row],[LIDDa2]:[LIDDa27]])</f>
        <v>7239.3515630380007</v>
      </c>
      <c r="P6" s="15">
        <f>SUM(Sug0.5[[#This Row],[HCCDa2]:[HCCDa27]])+SUM(Sug0.5[[#This Row],[LIDDa2]:[LIDDa27]])</f>
        <v>5591.0239068999999</v>
      </c>
      <c r="Q6" s="15">
        <f>Reg[[#This Row],[HCCDa27]]+Reg[[#This Row],[LIDDa27]]</f>
        <v>452.97870398700002</v>
      </c>
      <c r="R6" s="15">
        <f>Sug0.2[[#This Row],[HCCDa27]]+Sug0.2[[#This Row],[LIDDa27]]</f>
        <v>378.602356359</v>
      </c>
      <c r="S6" s="15">
        <f>Sug0.5[[#This Row],[HCCDa27]]+Sug0.5[[#This Row],[LIDDa27]]</f>
        <v>277.07277847300003</v>
      </c>
      <c r="T6" s="15">
        <f>SUM(Reg[[#This Row],[CHDDa2]:[CHDDa27]])+SUM(Reg[[#This Row],[CHDDDa2]:[CHDDDa27]])</f>
        <v>6354.812759039999</v>
      </c>
      <c r="U6" s="15">
        <f>SUM(Sug0.2[[#This Row],[CHDDa2]:[CHDDa27]])+SUM(Sug0.2[[#This Row],[CHDDDa2]:[CHDDDa27]])</f>
        <v>6278.20739693</v>
      </c>
      <c r="V6" s="15">
        <f>SUM(Sug0.5[[#This Row],[CHDDa2]:[CHDDa27]])+SUM(Sug0.5[[#This Row],[CHDDDa2]:[CHDDDa27]])</f>
        <v>6113.38712037</v>
      </c>
      <c r="W6" s="15">
        <f>Reg[[#This Row],[CHDDa27]]+Reg[[#This Row],[CHDDDa27]]</f>
        <v>242.36264741000002</v>
      </c>
      <c r="X6" s="15">
        <f>Sug0.2[[#This Row],[CHDDa27]]+Sug0.2[[#This Row],[CHDDDa27]]</f>
        <v>238.02618168000001</v>
      </c>
      <c r="Y6" s="15">
        <f>Sug0.5[[#This Row],[CHDDa27]]+Sug0.5[[#This Row],[CHDDDa27]]</f>
        <v>239.77490422</v>
      </c>
      <c r="Z6" s="15">
        <f>SUM(Reg[[#This Row],[T2DDa2]:[T2DDa27]])+SUM(Reg[[#This Row],[T2DDDa2]:[T2DDDa27]])</f>
        <v>15185.750923099997</v>
      </c>
      <c r="AA6" s="15">
        <f>SUM(Sug0.2[[#This Row],[T2DDa2]:[T2DDa27]])+SUM(Sug0.2[[#This Row],[T2DDDa2]:[T2DDDa27]])</f>
        <v>15022.334784570001</v>
      </c>
      <c r="AB6" s="15">
        <f>SUM(Sug0.5[[#This Row],[T2DDa2]:[T2DDa27]])+SUM(Sug0.5[[#This Row],[T2DDDa2]:[T2DDDa27]])</f>
        <v>14578.02626601</v>
      </c>
      <c r="AC6" s="15">
        <f>Reg[[#This Row],[T2DDa27]]+Reg[[#This Row],[T2DDDa27]]</f>
        <v>658.41011271000002</v>
      </c>
      <c r="AD6" s="15">
        <f>Sug0.2[[#This Row],[T2DDa27]]+Sug0.2[[#This Row],[T2DDDa27]]</f>
        <v>651.04856001000007</v>
      </c>
      <c r="AE6" s="15">
        <f>Sug0.5[[#This Row],[T2DDa27]]+Sug0.5[[#This Row],[T2DDDa27]]</f>
        <v>637.56707234999999</v>
      </c>
      <c r="AF6" s="15">
        <f>SUM(Reg[[#This Row],[ObeDa2]:[ObeDa27]])</f>
        <v>1675.4664495299996</v>
      </c>
      <c r="AG6" s="15">
        <f>SUM(Sug0.2[[#This Row],[ObeDa2]:[ObeDa27]])</f>
        <v>1602.34142933</v>
      </c>
      <c r="AH6" s="15">
        <f>SUM(Sug0.5[[#This Row],[ObeDa2]:[ObeDa27]])</f>
        <v>1453.1770244700001</v>
      </c>
      <c r="AI6" s="15">
        <f>Reg[[#This Row],[ObeDa27]]</f>
        <v>58.598485050000001</v>
      </c>
      <c r="AJ6" s="15">
        <f>Sug0.2[[#This Row],[ObeDa27]]</f>
        <v>55.254461370000001</v>
      </c>
      <c r="AK6" s="15">
        <f>Sug0.5[[#This Row],[ObeDa27]]</f>
        <v>48.156543390000003</v>
      </c>
    </row>
    <row r="7" spans="1:40" x14ac:dyDescent="0.25">
      <c r="A7" s="15">
        <v>3</v>
      </c>
      <c r="B7" s="15">
        <f>SUM(Reg[[#This Row],[NASDa2]:[NASDa27]])</f>
        <v>6497.6017091000003</v>
      </c>
      <c r="C7" s="15">
        <f>SUM(Sug0.2[[#This Row],[NASDa2]:[NASDa27]])</f>
        <v>6085.0006842000012</v>
      </c>
      <c r="D7" s="15">
        <f>SUM(Sug0.5[[#This Row],[NASDa2]:[NASDa27]])</f>
        <v>5389.0739121999995</v>
      </c>
      <c r="E7" s="15">
        <f>Reg[[#This Row],[NASDa27]]</f>
        <v>320.2159102</v>
      </c>
      <c r="F7" s="15">
        <f>Sug0.2[[#This Row],[NASDa27]]</f>
        <v>299.52478139999999</v>
      </c>
      <c r="G7" s="15">
        <f>Sug0.5[[#This Row],[NASDa27]]</f>
        <v>258.88740430000001</v>
      </c>
      <c r="H7" s="15">
        <f>SUM(Reg[[#This Row],[CIRDa2]:[CIRDa27]])</f>
        <v>677.0353980000001</v>
      </c>
      <c r="I7" s="15">
        <f>SUM(Sug0.2[[#This Row],[CIRDa2]:[CIRDa27]])</f>
        <v>622.05691320999995</v>
      </c>
      <c r="J7" s="15">
        <f>SUM(Sug0.5[[#This Row],[CIRDa2]:[CIRDa27]])</f>
        <v>511.41596935000007</v>
      </c>
      <c r="K7" s="15">
        <f>Reg[[#This Row],[CIRDa27]]</f>
        <v>37.378125949999998</v>
      </c>
      <c r="L7" s="15">
        <f>Sug0.2[[#This Row],[CIRDa27]]</f>
        <v>33.685347239999999</v>
      </c>
      <c r="M7" s="15">
        <f>Sug0.5[[#This Row],[CIRDa27]]</f>
        <v>27.380603109999999</v>
      </c>
      <c r="N7" s="15">
        <f>SUM(Reg[[#This Row],[HCCDa2]:[HCCDa27]])+SUM(Reg[[#This Row],[LIDDa2]:[LIDDa27]])</f>
        <v>6194.0782737689997</v>
      </c>
      <c r="O7" s="15">
        <f>SUM(Sug0.2[[#This Row],[HCCDa2]:[HCCDa27]])+SUM(Sug0.2[[#This Row],[LIDDa2]:[LIDDa27]])</f>
        <v>5801.2504032849993</v>
      </c>
      <c r="P7" s="15">
        <f>SUM(Sug0.5[[#This Row],[HCCDa2]:[HCCDa27]])+SUM(Sug0.5[[#This Row],[LIDDa2]:[LIDDa27]])</f>
        <v>4923.5395382460001</v>
      </c>
      <c r="Q7" s="15">
        <f>Reg[[#This Row],[HCCDa27]]+Reg[[#This Row],[LIDDa27]]</f>
        <v>336.19431031400001</v>
      </c>
      <c r="R7" s="15">
        <f>Sug0.2[[#This Row],[HCCDa27]]+Sug0.2[[#This Row],[LIDDa27]]</f>
        <v>304.60094561199998</v>
      </c>
      <c r="S7" s="15">
        <f>Sug0.5[[#This Row],[HCCDa27]]+Sug0.5[[#This Row],[LIDDa27]]</f>
        <v>276.51223710900001</v>
      </c>
      <c r="T7" s="15">
        <f>SUM(Reg[[#This Row],[CHDDa2]:[CHDDa27]])+SUM(Reg[[#This Row],[CHDDDa2]:[CHDDDa27]])</f>
        <v>8253.2083365100007</v>
      </c>
      <c r="U7" s="15">
        <f>SUM(Sug0.2[[#This Row],[CHDDa2]:[CHDDa27]])+SUM(Sug0.2[[#This Row],[CHDDDa2]:[CHDDDa27]])</f>
        <v>8199.4809410100006</v>
      </c>
      <c r="V7" s="15">
        <f>SUM(Sug0.5[[#This Row],[CHDDa2]:[CHDDa27]])+SUM(Sug0.5[[#This Row],[CHDDDa2]:[CHDDDa27]])</f>
        <v>8072.5120723999999</v>
      </c>
      <c r="W7" s="15">
        <f>Reg[[#This Row],[CHDDa27]]+Reg[[#This Row],[CHDDDa27]]</f>
        <v>326.47359856999998</v>
      </c>
      <c r="X7" s="15">
        <f>Sug0.2[[#This Row],[CHDDa27]]+Sug0.2[[#This Row],[CHDDDa27]]</f>
        <v>324.32180532000001</v>
      </c>
      <c r="Y7" s="15">
        <f>Sug0.5[[#This Row],[CHDDa27]]+Sug0.5[[#This Row],[CHDDDa27]]</f>
        <v>324.28750215999997</v>
      </c>
      <c r="Z7" s="15">
        <f>SUM(Reg[[#This Row],[T2DDa2]:[T2DDa27]])+SUM(Reg[[#This Row],[T2DDDa2]:[T2DDDa27]])</f>
        <v>19345.073986029998</v>
      </c>
      <c r="AA7" s="15">
        <f>SUM(Sug0.2[[#This Row],[T2DDa2]:[T2DDa27]])+SUM(Sug0.2[[#This Row],[T2DDDa2]:[T2DDDa27]])</f>
        <v>19119.61913793</v>
      </c>
      <c r="AB7" s="15">
        <f>SUM(Sug0.5[[#This Row],[T2DDa2]:[T2DDa27]])+SUM(Sug0.5[[#This Row],[T2DDDa2]:[T2DDDa27]])</f>
        <v>18658.442764579999</v>
      </c>
      <c r="AC7" s="15">
        <f>Reg[[#This Row],[T2DDa27]]+Reg[[#This Row],[T2DDDa27]]</f>
        <v>821.39294604999998</v>
      </c>
      <c r="AD7" s="15">
        <f>Sug0.2[[#This Row],[T2DDa27]]+Sug0.2[[#This Row],[T2DDDa27]]</f>
        <v>810.72125642999993</v>
      </c>
      <c r="AE7" s="15">
        <f>Sug0.5[[#This Row],[T2DDa27]]+Sug0.5[[#This Row],[T2DDDa27]]</f>
        <v>761.93352390999996</v>
      </c>
      <c r="AF7" s="15">
        <f>SUM(Reg[[#This Row],[ObeDa2]:[ObeDa27]])</f>
        <v>1355.1052007099997</v>
      </c>
      <c r="AG7" s="15">
        <f>SUM(Sug0.2[[#This Row],[ObeDa2]:[ObeDa27]])</f>
        <v>1301.6962152600001</v>
      </c>
      <c r="AH7" s="15">
        <f>SUM(Sug0.5[[#This Row],[ObeDa2]:[ObeDa27]])</f>
        <v>1186.4280815600002</v>
      </c>
      <c r="AI7" s="15">
        <f>Reg[[#This Row],[ObeDa27]]</f>
        <v>50.318776919999998</v>
      </c>
      <c r="AJ7" s="15">
        <f>Sug0.2[[#This Row],[ObeDa27]]</f>
        <v>47.746072920000003</v>
      </c>
      <c r="AK7" s="15">
        <f>Sug0.5[[#This Row],[ObeDa27]]</f>
        <v>42.313184739999997</v>
      </c>
    </row>
    <row r="8" spans="1:40" x14ac:dyDescent="0.25">
      <c r="A8" s="15">
        <v>4</v>
      </c>
      <c r="B8" s="15">
        <f>SUM(Reg[[#This Row],[NASDa2]:[NASDa27]])</f>
        <v>5061.0531101999995</v>
      </c>
      <c r="C8" s="15">
        <f>SUM(Sug0.2[[#This Row],[NASDa2]:[NASDa27]])</f>
        <v>4803.6662570999988</v>
      </c>
      <c r="D8" s="15">
        <f>SUM(Sug0.5[[#This Row],[NASDa2]:[NASDa27]])</f>
        <v>4351.8754764000005</v>
      </c>
      <c r="E8" s="15">
        <f>Reg[[#This Row],[NASDa27]]</f>
        <v>235.9513742</v>
      </c>
      <c r="F8" s="15">
        <f>Sug0.2[[#This Row],[NASDa27]]</f>
        <v>222.45124089999999</v>
      </c>
      <c r="G8" s="15">
        <f>Sug0.5[[#This Row],[NASDa27]]</f>
        <v>198.54654629999999</v>
      </c>
      <c r="H8" s="15">
        <f>SUM(Reg[[#This Row],[CIRDa2]:[CIRDa27]])</f>
        <v>644.32087173000002</v>
      </c>
      <c r="I8" s="15">
        <f>SUM(Sug0.2[[#This Row],[CIRDa2]:[CIRDa27]])</f>
        <v>598.04451838000011</v>
      </c>
      <c r="J8" s="15">
        <f>SUM(Sug0.5[[#This Row],[CIRDa2]:[CIRDa27]])</f>
        <v>502.57251186000002</v>
      </c>
      <c r="K8" s="15">
        <f>Reg[[#This Row],[CIRDa27]]</f>
        <v>34.648752309999999</v>
      </c>
      <c r="L8" s="15">
        <f>Sug0.2[[#This Row],[CIRDa27]]</f>
        <v>31.61306102</v>
      </c>
      <c r="M8" s="15">
        <f>Sug0.5[[#This Row],[CIRDa27]]</f>
        <v>25.122962399999999</v>
      </c>
      <c r="N8" s="15">
        <f>SUM(Reg[[#This Row],[HCCDa2]:[HCCDa27]])+SUM(Reg[[#This Row],[LIDDa2]:[LIDDa27]])</f>
        <v>4768.5554904959999</v>
      </c>
      <c r="O8" s="15">
        <f>SUM(Sug0.2[[#This Row],[HCCDa2]:[HCCDa27]])+SUM(Sug0.2[[#This Row],[LIDDa2]:[LIDDa27]])</f>
        <v>4464.2118150569995</v>
      </c>
      <c r="P8" s="15">
        <f>SUM(Sug0.5[[#This Row],[HCCDa2]:[HCCDa27]])+SUM(Sug0.5[[#This Row],[LIDDa2]:[LIDDa27]])</f>
        <v>4036.0176767709991</v>
      </c>
      <c r="Q8" s="15">
        <f>Reg[[#This Row],[HCCDa27]]+Reg[[#This Row],[LIDDa27]]</f>
        <v>243.710392993</v>
      </c>
      <c r="R8" s="15">
        <f>Sug0.2[[#This Row],[HCCDa27]]+Sug0.2[[#This Row],[LIDDa27]]</f>
        <v>211.52130881600002</v>
      </c>
      <c r="S8" s="15">
        <f>Sug0.5[[#This Row],[HCCDa27]]+Sug0.5[[#This Row],[LIDDa27]]</f>
        <v>186.73733403999998</v>
      </c>
      <c r="T8" s="15">
        <f>SUM(Reg[[#This Row],[CHDDa2]:[CHDDa27]])+SUM(Reg[[#This Row],[CHDDDa2]:[CHDDDa27]])</f>
        <v>8542.2116361000008</v>
      </c>
      <c r="U8" s="15">
        <f>SUM(Sug0.2[[#This Row],[CHDDa2]:[CHDDa27]])+SUM(Sug0.2[[#This Row],[CHDDDa2]:[CHDDDa27]])</f>
        <v>8523.9622725999998</v>
      </c>
      <c r="V8" s="15">
        <f>SUM(Sug0.5[[#This Row],[CHDDa2]:[CHDDa27]])+SUM(Sug0.5[[#This Row],[CHDDDa2]:[CHDDDa27]])</f>
        <v>8468.8509881999998</v>
      </c>
      <c r="W8" s="15">
        <f>Reg[[#This Row],[CHDDa27]]+Reg[[#This Row],[CHDDDa27]]</f>
        <v>272.58132410000002</v>
      </c>
      <c r="X8" s="15">
        <f>Sug0.2[[#This Row],[CHDDa27]]+Sug0.2[[#This Row],[CHDDDa27]]</f>
        <v>271.71888580000001</v>
      </c>
      <c r="Y8" s="15">
        <f>Sug0.5[[#This Row],[CHDDa27]]+Sug0.5[[#This Row],[CHDDDa27]]</f>
        <v>270.67488149999997</v>
      </c>
      <c r="Z8" s="15">
        <f>SUM(Reg[[#This Row],[T2DDa2]:[T2DDa27]])+SUM(Reg[[#This Row],[T2DDDa2]:[T2DDDa27]])</f>
        <v>18788.650964960001</v>
      </c>
      <c r="AA8" s="15">
        <f>SUM(Sug0.2[[#This Row],[T2DDa2]:[T2DDa27]])+SUM(Sug0.2[[#This Row],[T2DDDa2]:[T2DDDa27]])</f>
        <v>18679.13036504</v>
      </c>
      <c r="AB8" s="15">
        <f>SUM(Sug0.5[[#This Row],[T2DDa2]:[T2DDa27]])+SUM(Sug0.5[[#This Row],[T2DDDa2]:[T2DDDa27]])</f>
        <v>18334.630659920003</v>
      </c>
      <c r="AC8" s="15">
        <f>Reg[[#This Row],[T2DDa27]]+Reg[[#This Row],[T2DDDa27]]</f>
        <v>917.35921832000008</v>
      </c>
      <c r="AD8" s="15">
        <f>Sug0.2[[#This Row],[T2DDa27]]+Sug0.2[[#This Row],[T2DDDa27]]</f>
        <v>908.33780833999992</v>
      </c>
      <c r="AE8" s="15">
        <f>Sug0.5[[#This Row],[T2DDa27]]+Sug0.5[[#This Row],[T2DDDa27]]</f>
        <v>880.64124085999993</v>
      </c>
      <c r="AF8" s="15">
        <f>SUM(Reg[[#This Row],[ObeDa2]:[ObeDa27]])</f>
        <v>1420.3295034699997</v>
      </c>
      <c r="AG8" s="15">
        <f>SUM(Sug0.2[[#This Row],[ObeDa2]:[ObeDa27]])</f>
        <v>1413.6412046100002</v>
      </c>
      <c r="AH8" s="15">
        <f>SUM(Sug0.5[[#This Row],[ObeDa2]:[ObeDa27]])</f>
        <v>1398.2139717400003</v>
      </c>
      <c r="AI8" s="15">
        <f>Reg[[#This Row],[ObeDa27]]</f>
        <v>47.808140889999997</v>
      </c>
      <c r="AJ8" s="15">
        <f>Sug0.2[[#This Row],[ObeDa27]]</f>
        <v>47.368450369999998</v>
      </c>
      <c r="AK8" s="15">
        <f>Sug0.5[[#This Row],[ObeDa27]]</f>
        <v>46.65313295</v>
      </c>
    </row>
    <row r="9" spans="1:40" x14ac:dyDescent="0.25">
      <c r="A9" s="15">
        <v>5</v>
      </c>
      <c r="B9" s="15">
        <f>SUM(Reg[[#This Row],[NASDa2]:[NASDa27]])</f>
        <v>6813.8865511000022</v>
      </c>
      <c r="C9" s="15">
        <f>SUM(Sug0.2[[#This Row],[NASDa2]:[NASDa27]])</f>
        <v>6422.2850423999989</v>
      </c>
      <c r="D9" s="15">
        <f>SUM(Sug0.5[[#This Row],[NASDa2]:[NASDa27]])</f>
        <v>5434.7174815999997</v>
      </c>
      <c r="E9" s="15">
        <f>Reg[[#This Row],[NASDa27]]</f>
        <v>321.00267020000001</v>
      </c>
      <c r="F9" s="15">
        <f>Sug0.2[[#This Row],[NASDa27]]</f>
        <v>301.61472579999997</v>
      </c>
      <c r="G9" s="15">
        <f>Sug0.5[[#This Row],[NASDa27]]</f>
        <v>249.39946649999999</v>
      </c>
      <c r="H9" s="15">
        <f>SUM(Reg[[#This Row],[CIRDa2]:[CIRDa27]])</f>
        <v>657.84010145000002</v>
      </c>
      <c r="I9" s="15">
        <f>SUM(Sug0.2[[#This Row],[CIRDa2]:[CIRDa27]])</f>
        <v>588.53888029999996</v>
      </c>
      <c r="J9" s="15">
        <f>SUM(Sug0.5[[#This Row],[CIRDa2]:[CIRDa27]])</f>
        <v>457.66985171000005</v>
      </c>
      <c r="K9" s="15">
        <f>Reg[[#This Row],[CIRDa27]]</f>
        <v>36.445322930000003</v>
      </c>
      <c r="L9" s="15">
        <f>Sug0.2[[#This Row],[CIRDa27]]</f>
        <v>32.314240980000001</v>
      </c>
      <c r="M9" s="15">
        <f>Sug0.5[[#This Row],[CIRDa27]]</f>
        <v>23.593067990000002</v>
      </c>
      <c r="N9" s="15">
        <f>SUM(Reg[[#This Row],[HCCDa2]:[HCCDa27]])+SUM(Reg[[#This Row],[LIDDa2]:[LIDDa27]])</f>
        <v>4423.2617789530013</v>
      </c>
      <c r="O9" s="15">
        <f>SUM(Sug0.2[[#This Row],[HCCDa2]:[HCCDa27]])+SUM(Sug0.2[[#This Row],[LIDDa2]:[LIDDa27]])</f>
        <v>4106.9598939580001</v>
      </c>
      <c r="P9" s="15">
        <f>SUM(Sug0.5[[#This Row],[HCCDa2]:[HCCDa27]])+SUM(Sug0.5[[#This Row],[LIDDa2]:[LIDDa27]])</f>
        <v>3444.8279144230009</v>
      </c>
      <c r="Q9" s="15">
        <f>Reg[[#This Row],[HCCDa27]]+Reg[[#This Row],[LIDDa27]]</f>
        <v>262.48757065699999</v>
      </c>
      <c r="R9" s="15">
        <f>Sug0.2[[#This Row],[HCCDa27]]+Sug0.2[[#This Row],[LIDDa27]]</f>
        <v>244.657650421</v>
      </c>
      <c r="S9" s="15">
        <f>Sug0.5[[#This Row],[HCCDa27]]+Sug0.5[[#This Row],[LIDDa27]]</f>
        <v>232.950214066</v>
      </c>
      <c r="T9" s="15">
        <f>SUM(Reg[[#This Row],[CHDDa2]:[CHDDa27]])+SUM(Reg[[#This Row],[CHDDDa2]:[CHDDDa27]])</f>
        <v>7270.5579884199997</v>
      </c>
      <c r="U9" s="15">
        <f>SUM(Sug0.2[[#This Row],[CHDDa2]:[CHDDa27]])+SUM(Sug0.2[[#This Row],[CHDDDa2]:[CHDDDa27]])</f>
        <v>7200.5921016399989</v>
      </c>
      <c r="V9" s="15">
        <f>SUM(Sug0.5[[#This Row],[CHDDa2]:[CHDDa27]])+SUM(Sug0.5[[#This Row],[CHDDDa2]:[CHDDDa27]])</f>
        <v>7116.1843246399994</v>
      </c>
      <c r="W9" s="15">
        <f>Reg[[#This Row],[CHDDa27]]+Reg[[#This Row],[CHDDDa27]]</f>
        <v>334.16813021000002</v>
      </c>
      <c r="X9" s="15">
        <f>Sug0.2[[#This Row],[CHDDa27]]+Sug0.2[[#This Row],[CHDDDa27]]</f>
        <v>329.44219348000001</v>
      </c>
      <c r="Y9" s="15">
        <f>Sug0.5[[#This Row],[CHDDa27]]+Sug0.5[[#This Row],[CHDDDa27]]</f>
        <v>320.26116072000002</v>
      </c>
      <c r="Z9" s="15">
        <f>SUM(Reg[[#This Row],[T2DDa2]:[T2DDa27]])+SUM(Reg[[#This Row],[T2DDDa2]:[T2DDDa27]])</f>
        <v>15141.378232419998</v>
      </c>
      <c r="AA9" s="15">
        <f>SUM(Sug0.2[[#This Row],[T2DDa2]:[T2DDa27]])+SUM(Sug0.2[[#This Row],[T2DDDa2]:[T2DDDa27]])</f>
        <v>15094.58335621</v>
      </c>
      <c r="AB9" s="15">
        <f>SUM(Sug0.5[[#This Row],[T2DDa2]:[T2DDa27]])+SUM(Sug0.5[[#This Row],[T2DDDa2]:[T2DDDa27]])</f>
        <v>14866.174875320003</v>
      </c>
      <c r="AC9" s="15">
        <f>Reg[[#This Row],[T2DDa27]]+Reg[[#This Row],[T2DDDa27]]</f>
        <v>684.60250788999997</v>
      </c>
      <c r="AD9" s="15">
        <f>Sug0.2[[#This Row],[T2DDa27]]+Sug0.2[[#This Row],[T2DDDa27]]</f>
        <v>680.08341859000006</v>
      </c>
      <c r="AE9" s="15">
        <f>Sug0.5[[#This Row],[T2DDa27]]+Sug0.5[[#This Row],[T2DDDa27]]</f>
        <v>669.01131901999997</v>
      </c>
      <c r="AF9" s="15">
        <f>SUM(Reg[[#This Row],[ObeDa2]:[ObeDa27]])</f>
        <v>2090.8756563300003</v>
      </c>
      <c r="AG9" s="15">
        <f>SUM(Sug0.2[[#This Row],[ObeDa2]:[ObeDa27]])</f>
        <v>2042.6050551799999</v>
      </c>
      <c r="AH9" s="15">
        <f>SUM(Sug0.5[[#This Row],[ObeDa2]:[ObeDa27]])</f>
        <v>1935.4988174</v>
      </c>
      <c r="AI9" s="15">
        <f>Reg[[#This Row],[ObeDa27]]</f>
        <v>74.66712699</v>
      </c>
      <c r="AJ9" s="15">
        <f>Sug0.2[[#This Row],[ObeDa27]]</f>
        <v>72.274060199999994</v>
      </c>
      <c r="AK9" s="15">
        <f>Sug0.5[[#This Row],[ObeDa27]]</f>
        <v>67.324371709999994</v>
      </c>
    </row>
    <row r="10" spans="1:40" x14ac:dyDescent="0.25">
      <c r="A10" s="15">
        <v>6</v>
      </c>
      <c r="B10" s="15">
        <f>SUM(Reg[[#This Row],[NASDa2]:[NASDa27]])</f>
        <v>5715.7382510999987</v>
      </c>
      <c r="C10" s="15">
        <f>SUM(Sug0.2[[#This Row],[NASDa2]:[NASDa27]])</f>
        <v>5476.5831871999999</v>
      </c>
      <c r="D10" s="15">
        <f>SUM(Sug0.5[[#This Row],[NASDa2]:[NASDa27]])</f>
        <v>5009.0692518000005</v>
      </c>
      <c r="E10" s="15">
        <f>Reg[[#This Row],[NASDa27]]</f>
        <v>285.54463220000002</v>
      </c>
      <c r="F10" s="15">
        <f>Sug0.2[[#This Row],[NASDa27]]</f>
        <v>272.09932880000002</v>
      </c>
      <c r="G10" s="15">
        <f>Sug0.5[[#This Row],[NASDa27]]</f>
        <v>244.78855609999999</v>
      </c>
      <c r="H10" s="15">
        <f>SUM(Reg[[#This Row],[CIRDa2]:[CIRDa27]])</f>
        <v>530.54392194000002</v>
      </c>
      <c r="I10" s="15">
        <f>SUM(Sug0.2[[#This Row],[CIRDa2]:[CIRDa27]])</f>
        <v>502.56364273999998</v>
      </c>
      <c r="J10" s="15">
        <f>SUM(Sug0.5[[#This Row],[CIRDa2]:[CIRDa27]])</f>
        <v>447.44272756999999</v>
      </c>
      <c r="K10" s="15">
        <f>Reg[[#This Row],[CIRDa27]]</f>
        <v>26.231116279999998</v>
      </c>
      <c r="L10" s="15">
        <f>Sug0.2[[#This Row],[CIRDa27]]</f>
        <v>24.055852980000001</v>
      </c>
      <c r="M10" s="15">
        <f>Sug0.5[[#This Row],[CIRDa27]]</f>
        <v>20.7289797</v>
      </c>
      <c r="N10" s="15">
        <f>SUM(Reg[[#This Row],[HCCDa2]:[HCCDa27]])+SUM(Reg[[#This Row],[LIDDa2]:[LIDDa27]])</f>
        <v>4421.9750342500001</v>
      </c>
      <c r="O10" s="15">
        <f>SUM(Sug0.2[[#This Row],[HCCDa2]:[HCCDa27]])+SUM(Sug0.2[[#This Row],[LIDDa2]:[LIDDa27]])</f>
        <v>4272.2008654719994</v>
      </c>
      <c r="P10" s="15">
        <f>SUM(Sug0.5[[#This Row],[HCCDa2]:[HCCDa27]])+SUM(Sug0.5[[#This Row],[LIDDa2]:[LIDDa27]])</f>
        <v>3822.7476594480013</v>
      </c>
      <c r="Q10" s="15">
        <f>Reg[[#This Row],[HCCDa27]]+Reg[[#This Row],[LIDDa27]]</f>
        <v>217.96731884499999</v>
      </c>
      <c r="R10" s="15">
        <f>Sug0.2[[#This Row],[HCCDa27]]+Sug0.2[[#This Row],[LIDDa27]]</f>
        <v>206.84690874499998</v>
      </c>
      <c r="S10" s="15">
        <f>Sug0.5[[#This Row],[HCCDa27]]+Sug0.5[[#This Row],[LIDDa27]]</f>
        <v>169.15257074499999</v>
      </c>
      <c r="T10" s="15">
        <f>SUM(Reg[[#This Row],[CHDDa2]:[CHDDa27]])+SUM(Reg[[#This Row],[CHDDDa2]:[CHDDDa27]])</f>
        <v>4748.9850286399997</v>
      </c>
      <c r="U10" s="15">
        <f>SUM(Sug0.2[[#This Row],[CHDDa2]:[CHDDa27]])+SUM(Sug0.2[[#This Row],[CHDDDa2]:[CHDDDa27]])</f>
        <v>4743.4089679599992</v>
      </c>
      <c r="V10" s="15">
        <f>SUM(Sug0.5[[#This Row],[CHDDa2]:[CHDDa27]])+SUM(Sug0.5[[#This Row],[CHDDDa2]:[CHDDDa27]])</f>
        <v>4703.7694035399991</v>
      </c>
      <c r="W10" s="15">
        <f>Reg[[#This Row],[CHDDa27]]+Reg[[#This Row],[CHDDDa27]]</f>
        <v>125.47032853</v>
      </c>
      <c r="X10" s="15">
        <f>Sug0.2[[#This Row],[CHDDa27]]+Sug0.2[[#This Row],[CHDDDa27]]</f>
        <v>124.76167837</v>
      </c>
      <c r="Y10" s="15">
        <f>Sug0.5[[#This Row],[CHDDa27]]+Sug0.5[[#This Row],[CHDDDa27]]</f>
        <v>121.72095544999999</v>
      </c>
      <c r="Z10" s="15">
        <f>SUM(Reg[[#This Row],[T2DDa2]:[T2DDa27]])+SUM(Reg[[#This Row],[T2DDDa2]:[T2DDDa27]])</f>
        <v>22687.119500700006</v>
      </c>
      <c r="AA10" s="15">
        <f>SUM(Sug0.2[[#This Row],[T2DDa2]:[T2DDa27]])+SUM(Sug0.2[[#This Row],[T2DDDa2]:[T2DDDa27]])</f>
        <v>22596.703051099998</v>
      </c>
      <c r="AB10" s="15">
        <f>SUM(Sug0.5[[#This Row],[T2DDa2]:[T2DDa27]])+SUM(Sug0.5[[#This Row],[T2DDDa2]:[T2DDDa27]])</f>
        <v>22308.9918469</v>
      </c>
      <c r="AC10" s="15">
        <f>Reg[[#This Row],[T2DDa27]]+Reg[[#This Row],[T2DDDa27]]</f>
        <v>1061.4221215</v>
      </c>
      <c r="AD10" s="15">
        <f>Sug0.2[[#This Row],[T2DDa27]]+Sug0.2[[#This Row],[T2DDDa27]]</f>
        <v>1040.2334797999999</v>
      </c>
      <c r="AE10" s="15">
        <f>Sug0.5[[#This Row],[T2DDa27]]+Sug0.5[[#This Row],[T2DDDa27]]</f>
        <v>1046.4842988</v>
      </c>
      <c r="AF10" s="15">
        <f>SUM(Reg[[#This Row],[ObeDa2]:[ObeDa27]])</f>
        <v>1905.4330954600002</v>
      </c>
      <c r="AG10" s="15">
        <f>SUM(Sug0.2[[#This Row],[ObeDa2]:[ObeDa27]])</f>
        <v>1878.0838134200001</v>
      </c>
      <c r="AH10" s="15">
        <f>SUM(Sug0.5[[#This Row],[ObeDa2]:[ObeDa27]])</f>
        <v>1824.1239046100004</v>
      </c>
      <c r="AI10" s="15">
        <f>Reg[[#This Row],[ObeDa27]]</f>
        <v>69.939745549999998</v>
      </c>
      <c r="AJ10" s="15">
        <f>Sug0.2[[#This Row],[ObeDa27]]</f>
        <v>68.547388420000004</v>
      </c>
      <c r="AK10" s="15">
        <f>Sug0.5[[#This Row],[ObeDa27]]</f>
        <v>65.695302040000001</v>
      </c>
    </row>
    <row r="11" spans="1:40" x14ac:dyDescent="0.25">
      <c r="A11" s="15">
        <v>7</v>
      </c>
      <c r="B11" s="15">
        <f>SUM(Reg[[#This Row],[NASDa2]:[NASDa27]])</f>
        <v>4494.6042407999985</v>
      </c>
      <c r="C11" s="15">
        <f>SUM(Sug0.2[[#This Row],[NASDa2]:[NASDa27]])</f>
        <v>4147.6146887000014</v>
      </c>
      <c r="D11" s="15">
        <f>SUM(Sug0.5[[#This Row],[NASDa2]:[NASDa27]])</f>
        <v>3487.6109163999995</v>
      </c>
      <c r="E11" s="15">
        <f>Reg[[#This Row],[NASDa27]]</f>
        <v>217.06702720000001</v>
      </c>
      <c r="F11" s="15">
        <f>Sug0.2[[#This Row],[NASDa27]]</f>
        <v>197.94942950000001</v>
      </c>
      <c r="G11" s="15">
        <f>Sug0.5[[#This Row],[NASDa27]]</f>
        <v>160.473874</v>
      </c>
      <c r="H11" s="15">
        <f>SUM(Reg[[#This Row],[CIRDa2]:[CIRDa27]])</f>
        <v>721.33766965999996</v>
      </c>
      <c r="I11" s="15">
        <f>SUM(Sug0.2[[#This Row],[CIRDa2]:[CIRDa27]])</f>
        <v>643.97981326999991</v>
      </c>
      <c r="J11" s="15">
        <f>SUM(Sug0.5[[#This Row],[CIRDa2]:[CIRDa27]])</f>
        <v>510.19211722</v>
      </c>
      <c r="K11" s="15">
        <f>Reg[[#This Row],[CIRDa27]]</f>
        <v>40.358062949999997</v>
      </c>
      <c r="L11" s="15">
        <f>Sug0.2[[#This Row],[CIRDa27]]</f>
        <v>34.273308839999999</v>
      </c>
      <c r="M11" s="15">
        <f>Sug0.5[[#This Row],[CIRDa27]]</f>
        <v>25.45662432</v>
      </c>
      <c r="N11" s="15">
        <f>SUM(Reg[[#This Row],[HCCDa2]:[HCCDa27]])+SUM(Reg[[#This Row],[LIDDa2]:[LIDDa27]])</f>
        <v>4821.7888552000013</v>
      </c>
      <c r="O11" s="15">
        <f>SUM(Sug0.2[[#This Row],[HCCDa2]:[HCCDa27]])+SUM(Sug0.2[[#This Row],[LIDDa2]:[LIDDa27]])</f>
        <v>4428.6355354450006</v>
      </c>
      <c r="P11" s="15">
        <f>SUM(Sug0.5[[#This Row],[HCCDa2]:[HCCDa27]])+SUM(Sug0.5[[#This Row],[LIDDa2]:[LIDDa27]])</f>
        <v>3543.4311602510002</v>
      </c>
      <c r="Q11" s="15">
        <f>Reg[[#This Row],[HCCDa27]]+Reg[[#This Row],[LIDDa27]]</f>
        <v>295.766536191</v>
      </c>
      <c r="R11" s="15">
        <f>Sug0.2[[#This Row],[HCCDa27]]+Sug0.2[[#This Row],[LIDDa27]]</f>
        <v>286.40103491800005</v>
      </c>
      <c r="S11" s="15">
        <f>Sug0.5[[#This Row],[HCCDa27]]+Sug0.5[[#This Row],[LIDDa27]]</f>
        <v>213.43292982700001</v>
      </c>
      <c r="T11" s="15">
        <f>SUM(Reg[[#This Row],[CHDDa2]:[CHDDa27]])+SUM(Reg[[#This Row],[CHDDDa2]:[CHDDDa27]])</f>
        <v>7449.773285639998</v>
      </c>
      <c r="U11" s="15">
        <f>SUM(Sug0.2[[#This Row],[CHDDa2]:[CHDDa27]])+SUM(Sug0.2[[#This Row],[CHDDDa2]:[CHDDDa27]])</f>
        <v>7382.3611911999997</v>
      </c>
      <c r="V11" s="15">
        <f>SUM(Sug0.5[[#This Row],[CHDDa2]:[CHDDa27]])+SUM(Sug0.5[[#This Row],[CHDDDa2]:[CHDDDa27]])</f>
        <v>7293.8821815299998</v>
      </c>
      <c r="W11" s="15">
        <f>Reg[[#This Row],[CHDDa27]]+Reg[[#This Row],[CHDDDa27]]</f>
        <v>279.03574642000001</v>
      </c>
      <c r="X11" s="15">
        <f>Sug0.2[[#This Row],[CHDDa27]]+Sug0.2[[#This Row],[CHDDDa27]]</f>
        <v>280.51306490000002</v>
      </c>
      <c r="Y11" s="15">
        <f>Sug0.5[[#This Row],[CHDDa27]]+Sug0.5[[#This Row],[CHDDDa27]]</f>
        <v>284.02906299</v>
      </c>
      <c r="Z11" s="15">
        <f>SUM(Reg[[#This Row],[T2DDa2]:[T2DDa27]])+SUM(Reg[[#This Row],[T2DDDa2]:[T2DDDa27]])</f>
        <v>20790.666480139997</v>
      </c>
      <c r="AA11" s="15">
        <f>SUM(Sug0.2[[#This Row],[T2DDa2]:[T2DDa27]])+SUM(Sug0.2[[#This Row],[T2DDDa2]:[T2DDDa27]])</f>
        <v>20605.985393130002</v>
      </c>
      <c r="AB11" s="15">
        <f>SUM(Sug0.5[[#This Row],[T2DDa2]:[T2DDa27]])+SUM(Sug0.5[[#This Row],[T2DDDa2]:[T2DDDa27]])</f>
        <v>20109.373017680002</v>
      </c>
      <c r="AC11" s="15">
        <f>Reg[[#This Row],[T2DDa27]]+Reg[[#This Row],[T2DDDa27]]</f>
        <v>921.92348713999991</v>
      </c>
      <c r="AD11" s="15">
        <f>Sug0.2[[#This Row],[T2DDa27]]+Sug0.2[[#This Row],[T2DDDa27]]</f>
        <v>904.36654412999997</v>
      </c>
      <c r="AE11" s="15">
        <f>Sug0.5[[#This Row],[T2DDa27]]+Sug0.5[[#This Row],[T2DDDa27]]</f>
        <v>884.88872913</v>
      </c>
      <c r="AF11" s="15">
        <f>SUM(Reg[[#This Row],[ObeDa2]:[ObeDa27]])</f>
        <v>2187.75075479</v>
      </c>
      <c r="AG11" s="15">
        <f>SUM(Sug0.2[[#This Row],[ObeDa2]:[ObeDa27]])</f>
        <v>2145.1025541099998</v>
      </c>
      <c r="AH11" s="15">
        <f>SUM(Sug0.5[[#This Row],[ObeDa2]:[ObeDa27]])</f>
        <v>2055.2877298400003</v>
      </c>
      <c r="AI11" s="15">
        <f>Reg[[#This Row],[ObeDa27]]</f>
        <v>80.375944649999994</v>
      </c>
      <c r="AJ11" s="15">
        <f>Sug0.2[[#This Row],[ObeDa27]]</f>
        <v>78.144191180000007</v>
      </c>
      <c r="AK11" s="15">
        <f>Sug0.5[[#This Row],[ObeDa27]]</f>
        <v>73.574019559999996</v>
      </c>
    </row>
    <row r="12" spans="1:40" x14ac:dyDescent="0.25">
      <c r="A12" s="15">
        <v>8</v>
      </c>
      <c r="B12" s="15">
        <f>SUM(Reg[[#This Row],[NASDa2]:[NASDa27]])</f>
        <v>5079.5691915999996</v>
      </c>
      <c r="C12" s="15">
        <f>SUM(Sug0.2[[#This Row],[NASDa2]:[NASDa27]])</f>
        <v>4847.2377285000002</v>
      </c>
      <c r="D12" s="15">
        <f>SUM(Sug0.5[[#This Row],[NASDa2]:[NASDa27]])</f>
        <v>4382.2756067999999</v>
      </c>
      <c r="E12" s="15">
        <f>Reg[[#This Row],[NASDa27]]</f>
        <v>231.57739230000001</v>
      </c>
      <c r="F12" s="15">
        <f>Sug0.2[[#This Row],[NASDa27]]</f>
        <v>219.72156269999999</v>
      </c>
      <c r="G12" s="15">
        <f>Sug0.5[[#This Row],[NASDa27]]</f>
        <v>193.58043029999999</v>
      </c>
      <c r="H12" s="15">
        <f>SUM(Reg[[#This Row],[CIRDa2]:[CIRDa27]])</f>
        <v>692.32708386000013</v>
      </c>
      <c r="I12" s="15">
        <f>SUM(Sug0.2[[#This Row],[CIRDa2]:[CIRDa27]])</f>
        <v>639.75997372999996</v>
      </c>
      <c r="J12" s="15">
        <f>SUM(Sug0.5[[#This Row],[CIRDa2]:[CIRDa27]])</f>
        <v>551.11356317000002</v>
      </c>
      <c r="K12" s="15">
        <f>Reg[[#This Row],[CIRDa27]]</f>
        <v>32.677087200000003</v>
      </c>
      <c r="L12" s="15">
        <f>Sug0.2[[#This Row],[CIRDa27]]</f>
        <v>29.76987304</v>
      </c>
      <c r="M12" s="15">
        <f>Sug0.5[[#This Row],[CIRDa27]]</f>
        <v>24.188021840000001</v>
      </c>
      <c r="N12" s="15">
        <f>SUM(Reg[[#This Row],[HCCDa2]:[HCCDa27]])+SUM(Reg[[#This Row],[LIDDa2]:[LIDDa27]])</f>
        <v>4154.6178093729995</v>
      </c>
      <c r="O12" s="15">
        <f>SUM(Sug0.2[[#This Row],[HCCDa2]:[HCCDa27]])+SUM(Sug0.2[[#This Row],[LIDDa2]:[LIDDa27]])</f>
        <v>3844.2663230299995</v>
      </c>
      <c r="P12" s="15">
        <f>SUM(Sug0.5[[#This Row],[HCCDa2]:[HCCDa27]])+SUM(Sug0.5[[#This Row],[LIDDa2]:[LIDDa27]])</f>
        <v>3374.3419562869999</v>
      </c>
      <c r="Q12" s="15">
        <f>Reg[[#This Row],[HCCDa27]]+Reg[[#This Row],[LIDDa27]]</f>
        <v>249.923066788</v>
      </c>
      <c r="R12" s="15">
        <f>Sug0.2[[#This Row],[HCCDa27]]+Sug0.2[[#This Row],[LIDDa27]]</f>
        <v>233.82274201999999</v>
      </c>
      <c r="S12" s="15">
        <f>Sug0.5[[#This Row],[HCCDa27]]+Sug0.5[[#This Row],[LIDDa27]]</f>
        <v>199.21613341599999</v>
      </c>
      <c r="T12" s="15">
        <f>SUM(Reg[[#This Row],[CHDDa2]:[CHDDa27]])+SUM(Reg[[#This Row],[CHDDDa2]:[CHDDDa27]])</f>
        <v>8088.9895020999993</v>
      </c>
      <c r="U12" s="15">
        <f>SUM(Sug0.2[[#This Row],[CHDDa2]:[CHDDa27]])+SUM(Sug0.2[[#This Row],[CHDDDa2]:[CHDDDa27]])</f>
        <v>8041.1395817800003</v>
      </c>
      <c r="V12" s="15">
        <f>SUM(Sug0.5[[#This Row],[CHDDa2]:[CHDDa27]])+SUM(Sug0.5[[#This Row],[CHDDDa2]:[CHDDDa27]])</f>
        <v>7964.5138054899999</v>
      </c>
      <c r="W12" s="15">
        <f>Reg[[#This Row],[CHDDa27]]+Reg[[#This Row],[CHDDDa27]]</f>
        <v>265.87612057000001</v>
      </c>
      <c r="X12" s="15">
        <f>Sug0.2[[#This Row],[CHDDa27]]+Sug0.2[[#This Row],[CHDDDa27]]</f>
        <v>255.23683297000002</v>
      </c>
      <c r="Y12" s="15">
        <f>Sug0.5[[#This Row],[CHDDa27]]+Sug0.5[[#This Row],[CHDDDa27]]</f>
        <v>249.55039049999999</v>
      </c>
      <c r="Z12" s="15">
        <f>SUM(Reg[[#This Row],[T2DDa2]:[T2DDa27]])+SUM(Reg[[#This Row],[T2DDDa2]:[T2DDDa27]])</f>
        <v>19762.0329489</v>
      </c>
      <c r="AA12" s="15">
        <f>SUM(Sug0.2[[#This Row],[T2DDa2]:[T2DDa27]])+SUM(Sug0.2[[#This Row],[T2DDDa2]:[T2DDDa27]])</f>
        <v>19553.105621859999</v>
      </c>
      <c r="AB12" s="15">
        <f>SUM(Sug0.5[[#This Row],[T2DDa2]:[T2DDa27]])+SUM(Sug0.5[[#This Row],[T2DDDa2]:[T2DDDa27]])</f>
        <v>19189.383990759998</v>
      </c>
      <c r="AC12" s="15">
        <f>Reg[[#This Row],[T2DDa27]]+Reg[[#This Row],[T2DDDa27]]</f>
        <v>939.45492794999996</v>
      </c>
      <c r="AD12" s="15">
        <f>Sug0.2[[#This Row],[T2DDa27]]+Sug0.2[[#This Row],[T2DDDa27]]</f>
        <v>928.19184842000004</v>
      </c>
      <c r="AE12" s="15">
        <f>Sug0.5[[#This Row],[T2DDa27]]+Sug0.5[[#This Row],[T2DDDa27]]</f>
        <v>894.45019408000007</v>
      </c>
      <c r="AF12" s="15">
        <f>SUM(Reg[[#This Row],[ObeDa2]:[ObeDa27]])</f>
        <v>2065.8177220699999</v>
      </c>
      <c r="AG12" s="15">
        <f>SUM(Sug0.2[[#This Row],[ObeDa2]:[ObeDa27]])</f>
        <v>2013.2716651700002</v>
      </c>
      <c r="AH12" s="15">
        <f>SUM(Sug0.5[[#This Row],[ObeDa2]:[ObeDa27]])</f>
        <v>1911.6165531199997</v>
      </c>
      <c r="AI12" s="15">
        <f>Reg[[#This Row],[ObeDa27]]</f>
        <v>76.194636059999993</v>
      </c>
      <c r="AJ12" s="15">
        <f>Sug0.2[[#This Row],[ObeDa27]]</f>
        <v>73.592074530000005</v>
      </c>
      <c r="AK12" s="15">
        <f>Sug0.5[[#This Row],[ObeDa27]]</f>
        <v>68.355968610000005</v>
      </c>
    </row>
    <row r="13" spans="1:40" x14ac:dyDescent="0.25">
      <c r="A13" s="15">
        <v>9</v>
      </c>
      <c r="B13" s="15">
        <f>SUM(Reg[[#This Row],[NASDa2]:[NASDa27]])</f>
        <v>4652.9397322999994</v>
      </c>
      <c r="C13" s="15">
        <f>SUM(Sug0.2[[#This Row],[NASDa2]:[NASDa27]])</f>
        <v>4323.5101318999996</v>
      </c>
      <c r="D13" s="15">
        <f>SUM(Sug0.5[[#This Row],[NASDa2]:[NASDa27]])</f>
        <v>3712.6560965000008</v>
      </c>
      <c r="E13" s="15">
        <f>Reg[[#This Row],[NASDa27]]</f>
        <v>231.33547329999999</v>
      </c>
      <c r="F13" s="15">
        <f>Sug0.2[[#This Row],[NASDa27]]</f>
        <v>214.129447</v>
      </c>
      <c r="G13" s="15">
        <f>Sug0.5[[#This Row],[NASDa27]]</f>
        <v>182.3298278</v>
      </c>
      <c r="H13" s="15">
        <f>SUM(Reg[[#This Row],[CIRDa2]:[CIRDa27]])</f>
        <v>647.56845265999993</v>
      </c>
      <c r="I13" s="15">
        <f>SUM(Sug0.2[[#This Row],[CIRDa2]:[CIRDa27]])</f>
        <v>587.29164365999998</v>
      </c>
      <c r="J13" s="15">
        <f>SUM(Sug0.5[[#This Row],[CIRDa2]:[CIRDa27]])</f>
        <v>472.65055266999997</v>
      </c>
      <c r="K13" s="15">
        <f>Reg[[#This Row],[CIRDa27]]</f>
        <v>38.146916670000003</v>
      </c>
      <c r="L13" s="15">
        <f>Sug0.2[[#This Row],[CIRDa27]]</f>
        <v>32.92131165</v>
      </c>
      <c r="M13" s="15">
        <f>Sug0.5[[#This Row],[CIRDa27]]</f>
        <v>25.213544240000001</v>
      </c>
      <c r="N13" s="15">
        <f>SUM(Reg[[#This Row],[HCCDa2]:[HCCDa27]])+SUM(Reg[[#This Row],[LIDDa2]:[LIDDa27]])</f>
        <v>4320.7520389920001</v>
      </c>
      <c r="O13" s="15">
        <f>SUM(Sug0.2[[#This Row],[HCCDa2]:[HCCDa27]])+SUM(Sug0.2[[#This Row],[LIDDa2]:[LIDDa27]])</f>
        <v>4066.1292632469999</v>
      </c>
      <c r="P13" s="15">
        <f>SUM(Sug0.5[[#This Row],[HCCDa2]:[HCCDa27]])+SUM(Sug0.5[[#This Row],[LIDDa2]:[LIDDa27]])</f>
        <v>3493.8178186989999</v>
      </c>
      <c r="Q13" s="15">
        <f>Reg[[#This Row],[HCCDa27]]+Reg[[#This Row],[LIDDa27]]</f>
        <v>175.58203980100001</v>
      </c>
      <c r="R13" s="15">
        <f>Sug0.2[[#This Row],[HCCDa27]]+Sug0.2[[#This Row],[LIDDa27]]</f>
        <v>168.61132807499999</v>
      </c>
      <c r="S13" s="15">
        <f>Sug0.5[[#This Row],[HCCDa27]]+Sug0.5[[#This Row],[LIDDa27]]</f>
        <v>141.56116392499999</v>
      </c>
      <c r="T13" s="15">
        <f>SUM(Reg[[#This Row],[CHDDa2]:[CHDDa27]])+SUM(Reg[[#This Row],[CHDDDa2]:[CHDDDa27]])</f>
        <v>5172.1397022700012</v>
      </c>
      <c r="U13" s="15">
        <f>SUM(Sug0.2[[#This Row],[CHDDa2]:[CHDDa27]])+SUM(Sug0.2[[#This Row],[CHDDDa2]:[CHDDDa27]])</f>
        <v>5135.2777904599989</v>
      </c>
      <c r="V13" s="15">
        <f>SUM(Sug0.5[[#This Row],[CHDDa2]:[CHDDa27]])+SUM(Sug0.5[[#This Row],[CHDDDa2]:[CHDDDa27]])</f>
        <v>5082.3555165299995</v>
      </c>
      <c r="W13" s="15">
        <f>Reg[[#This Row],[CHDDa27]]+Reg[[#This Row],[CHDDDa27]]</f>
        <v>157.00521107999998</v>
      </c>
      <c r="X13" s="15">
        <f>Sug0.2[[#This Row],[CHDDa27]]+Sug0.2[[#This Row],[CHDDDa27]]</f>
        <v>154.43920709999998</v>
      </c>
      <c r="Y13" s="15">
        <f>Sug0.5[[#This Row],[CHDDa27]]+Sug0.5[[#This Row],[CHDDDa27]]</f>
        <v>149.61008951000002</v>
      </c>
      <c r="Z13" s="15">
        <f>SUM(Reg[[#This Row],[T2DDa2]:[T2DDa27]])+SUM(Reg[[#This Row],[T2DDDa2]:[T2DDDa27]])</f>
        <v>17065.10036</v>
      </c>
      <c r="AA13" s="15">
        <f>SUM(Sug0.2[[#This Row],[T2DDa2]:[T2DDa27]])+SUM(Sug0.2[[#This Row],[T2DDDa2]:[T2DDDa27]])</f>
        <v>16890.116450550002</v>
      </c>
      <c r="AB13" s="15">
        <f>SUM(Sug0.5[[#This Row],[T2DDa2]:[T2DDa27]])+SUM(Sug0.5[[#This Row],[T2DDDa2]:[T2DDDa27]])</f>
        <v>16503.286797740002</v>
      </c>
      <c r="AC13" s="15">
        <f>Reg[[#This Row],[T2DDa27]]+Reg[[#This Row],[T2DDDa27]]</f>
        <v>762.10647699000003</v>
      </c>
      <c r="AD13" s="15">
        <f>Sug0.2[[#This Row],[T2DDa27]]+Sug0.2[[#This Row],[T2DDDa27]]</f>
        <v>749.82540589999996</v>
      </c>
      <c r="AE13" s="15">
        <f>Sug0.5[[#This Row],[T2DDa27]]+Sug0.5[[#This Row],[T2DDDa27]]</f>
        <v>694.17412020000006</v>
      </c>
      <c r="AF13" s="15">
        <f>SUM(Reg[[#This Row],[ObeDa2]:[ObeDa27]])</f>
        <v>1992.3967054199995</v>
      </c>
      <c r="AG13" s="15">
        <f>SUM(Sug0.2[[#This Row],[ObeDa2]:[ObeDa27]])</f>
        <v>1891.0837040400002</v>
      </c>
      <c r="AH13" s="15">
        <f>SUM(Sug0.5[[#This Row],[ObeDa2]:[ObeDa27]])</f>
        <v>1686.6076407200001</v>
      </c>
      <c r="AI13" s="15">
        <f>Reg[[#This Row],[ObeDa27]]</f>
        <v>74.725337940000003</v>
      </c>
      <c r="AJ13" s="15">
        <f>Sug0.2[[#This Row],[ObeDa27]]</f>
        <v>70.417260810000002</v>
      </c>
      <c r="AK13" s="15">
        <f>Sug0.5[[#This Row],[ObeDa27]]</f>
        <v>61.825106959999999</v>
      </c>
    </row>
    <row r="14" spans="1:40" x14ac:dyDescent="0.25">
      <c r="A14" s="15">
        <v>10</v>
      </c>
      <c r="B14" s="15">
        <f>SUM(Reg[[#This Row],[NASDa2]:[NASDa27]])</f>
        <v>5957.7463817000025</v>
      </c>
      <c r="C14" s="15">
        <f>SUM(Sug0.2[[#This Row],[NASDa2]:[NASDa27]])</f>
        <v>5746.2878094999996</v>
      </c>
      <c r="D14" s="15">
        <f>SUM(Sug0.5[[#This Row],[NASDa2]:[NASDa27]])</f>
        <v>5257.0909091000003</v>
      </c>
      <c r="E14" s="15">
        <f>Reg[[#This Row],[NASDa27]]</f>
        <v>286.2381345</v>
      </c>
      <c r="F14" s="15">
        <f>Sug0.2[[#This Row],[NASDa27]]</f>
        <v>274.59687070000001</v>
      </c>
      <c r="G14" s="15">
        <f>Sug0.5[[#This Row],[NASDa27]]</f>
        <v>247.89044190000001</v>
      </c>
      <c r="H14" s="15">
        <f>SUM(Reg[[#This Row],[CIRDa2]:[CIRDa27]])</f>
        <v>722.55955428999982</v>
      </c>
      <c r="I14" s="15">
        <f>SUM(Sug0.2[[#This Row],[CIRDa2]:[CIRDa27]])</f>
        <v>655.30139365000002</v>
      </c>
      <c r="J14" s="15">
        <f>SUM(Sug0.5[[#This Row],[CIRDa2]:[CIRDa27]])</f>
        <v>572.58545560999994</v>
      </c>
      <c r="K14" s="15">
        <f>Reg[[#This Row],[CIRDa27]]</f>
        <v>39.01719061</v>
      </c>
      <c r="L14" s="15">
        <f>Sug0.2[[#This Row],[CIRDa27]]</f>
        <v>35.74393637</v>
      </c>
      <c r="M14" s="15">
        <f>Sug0.5[[#This Row],[CIRDa27]]</f>
        <v>30.11393906</v>
      </c>
      <c r="N14" s="15">
        <f>SUM(Reg[[#This Row],[HCCDa2]:[HCCDa27]])+SUM(Reg[[#This Row],[LIDDa2]:[LIDDa27]])</f>
        <v>4908.4717311299992</v>
      </c>
      <c r="O14" s="15">
        <f>SUM(Sug0.2[[#This Row],[HCCDa2]:[HCCDa27]])+SUM(Sug0.2[[#This Row],[LIDDa2]:[LIDDa27]])</f>
        <v>4567.7388964460006</v>
      </c>
      <c r="P14" s="15">
        <f>SUM(Sug0.5[[#This Row],[HCCDa2]:[HCCDa27]])+SUM(Sug0.5[[#This Row],[LIDDa2]:[LIDDa27]])</f>
        <v>4082.8221569759999</v>
      </c>
      <c r="Q14" s="15">
        <f>Reg[[#This Row],[HCCDa27]]+Reg[[#This Row],[LIDDa27]]</f>
        <v>191.572775858</v>
      </c>
      <c r="R14" s="15">
        <f>Sug0.2[[#This Row],[HCCDa27]]+Sug0.2[[#This Row],[LIDDa27]]</f>
        <v>164.790147158</v>
      </c>
      <c r="S14" s="15">
        <f>Sug0.5[[#This Row],[HCCDa27]]+Sug0.5[[#This Row],[LIDDa27]]</f>
        <v>142.92713870899999</v>
      </c>
      <c r="T14" s="15">
        <f>SUM(Reg[[#This Row],[CHDDa2]:[CHDDa27]])+SUM(Reg[[#This Row],[CHDDDa2]:[CHDDDa27]])</f>
        <v>7272.7506393299991</v>
      </c>
      <c r="U14" s="15">
        <f>SUM(Sug0.2[[#This Row],[CHDDa2]:[CHDDa27]])+SUM(Sug0.2[[#This Row],[CHDDDa2]:[CHDDDa27]])</f>
        <v>7209.5064750400006</v>
      </c>
      <c r="V14" s="15">
        <f>SUM(Sug0.5[[#This Row],[CHDDa2]:[CHDDa27]])+SUM(Sug0.5[[#This Row],[CHDDDa2]:[CHDDDa27]])</f>
        <v>7084.8076060900003</v>
      </c>
      <c r="W14" s="15">
        <f>Reg[[#This Row],[CHDDa27]]+Reg[[#This Row],[CHDDDa27]]</f>
        <v>177.85296031000001</v>
      </c>
      <c r="X14" s="15">
        <f>Sug0.2[[#This Row],[CHDDa27]]+Sug0.2[[#This Row],[CHDDDa27]]</f>
        <v>177.98878845999999</v>
      </c>
      <c r="Y14" s="15">
        <f>Sug0.5[[#This Row],[CHDDa27]]+Sug0.5[[#This Row],[CHDDDa27]]</f>
        <v>172.42217890000001</v>
      </c>
      <c r="Z14" s="15">
        <f>SUM(Reg[[#This Row],[T2DDa2]:[T2DDa27]])+SUM(Reg[[#This Row],[T2DDDa2]:[T2DDDa27]])</f>
        <v>19874.560240430001</v>
      </c>
      <c r="AA14" s="15">
        <f>SUM(Sug0.2[[#This Row],[T2DDa2]:[T2DDa27]])+SUM(Sug0.2[[#This Row],[T2DDDa2]:[T2DDDa27]])</f>
        <v>19561.582503729998</v>
      </c>
      <c r="AB14" s="15">
        <f>SUM(Sug0.5[[#This Row],[T2DDa2]:[T2DDa27]])+SUM(Sug0.5[[#This Row],[T2DDDa2]:[T2DDDa27]])</f>
        <v>18784.775231479995</v>
      </c>
      <c r="AC14" s="15">
        <f>Reg[[#This Row],[T2DDa27]]+Reg[[#This Row],[T2DDDa27]]</f>
        <v>919.80465707999997</v>
      </c>
      <c r="AD14" s="15">
        <f>Sug0.2[[#This Row],[T2DDa27]]+Sug0.2[[#This Row],[T2DDDa27]]</f>
        <v>920.37351987000011</v>
      </c>
      <c r="AE14" s="15">
        <f>Sug0.5[[#This Row],[T2DDa27]]+Sug0.5[[#This Row],[T2DDDa27]]</f>
        <v>857.92478688999995</v>
      </c>
      <c r="AF14" s="15">
        <f>SUM(Reg[[#This Row],[ObeDa2]:[ObeDa27]])</f>
        <v>1898.2152370399999</v>
      </c>
      <c r="AG14" s="15">
        <f>SUM(Sug0.2[[#This Row],[ObeDa2]:[ObeDa27]])</f>
        <v>1778.3703696600003</v>
      </c>
      <c r="AH14" s="15">
        <f>SUM(Sug0.5[[#This Row],[ObeDa2]:[ObeDa27]])</f>
        <v>1517.0053832400004</v>
      </c>
      <c r="AI14" s="15">
        <f>Reg[[#This Row],[ObeDa27]]</f>
        <v>69.894025630000002</v>
      </c>
      <c r="AJ14" s="15">
        <f>Sug0.2[[#This Row],[ObeDa27]]</f>
        <v>64.816484840000001</v>
      </c>
      <c r="AK14" s="15">
        <f>Sug0.5[[#This Row],[ObeDa27]]</f>
        <v>53.290227719999997</v>
      </c>
    </row>
    <row r="15" spans="1:40" x14ac:dyDescent="0.25">
      <c r="A15" s="15">
        <v>11</v>
      </c>
      <c r="B15" s="15">
        <f>SUM(Reg[[#This Row],[NASDa2]:[NASDa27]])</f>
        <v>8701.2204958000002</v>
      </c>
      <c r="C15" s="15">
        <f>SUM(Sug0.2[[#This Row],[NASDa2]:[NASDa27]])</f>
        <v>7976.346833399999</v>
      </c>
      <c r="D15" s="15">
        <f>SUM(Sug0.5[[#This Row],[NASDa2]:[NASDa27]])</f>
        <v>6552.8190949999998</v>
      </c>
      <c r="E15" s="15">
        <f>Reg[[#This Row],[NASDa27]]</f>
        <v>389.79926369999998</v>
      </c>
      <c r="F15" s="15">
        <f>Sug0.2[[#This Row],[NASDa27]]</f>
        <v>357.61032119999999</v>
      </c>
      <c r="G15" s="15">
        <f>Sug0.5[[#This Row],[NASDa27]]</f>
        <v>297.16574839999998</v>
      </c>
      <c r="H15" s="15">
        <f>SUM(Reg[[#This Row],[CIRDa2]:[CIRDa27]])</f>
        <v>2125.3447779299995</v>
      </c>
      <c r="I15" s="15">
        <f>SUM(Sug0.2[[#This Row],[CIRDa2]:[CIRDa27]])</f>
        <v>1843.8071036700001</v>
      </c>
      <c r="J15" s="15">
        <f>SUM(Sug0.5[[#This Row],[CIRDa2]:[CIRDa27]])</f>
        <v>1272.9431924799999</v>
      </c>
      <c r="K15" s="15">
        <f>Reg[[#This Row],[CIRDa27]]</f>
        <v>131.47536009999999</v>
      </c>
      <c r="L15" s="15">
        <f>Sug0.2[[#This Row],[CIRDa27]]</f>
        <v>111.75978739999999</v>
      </c>
      <c r="M15" s="15">
        <f>Sug0.5[[#This Row],[CIRDa27]]</f>
        <v>75.423528289999993</v>
      </c>
      <c r="N15" s="15">
        <f>SUM(Reg[[#This Row],[HCCDa2]:[HCCDa27]])+SUM(Reg[[#This Row],[LIDDa2]:[LIDDa27]])</f>
        <v>12340.282489343999</v>
      </c>
      <c r="O15" s="15">
        <f>SUM(Sug0.2[[#This Row],[HCCDa2]:[HCCDa27]])+SUM(Sug0.2[[#This Row],[LIDDa2]:[LIDDa27]])</f>
        <v>11192.601261779999</v>
      </c>
      <c r="P15" s="15">
        <f>SUM(Sug0.5[[#This Row],[HCCDa2]:[HCCDa27]])+SUM(Sug0.5[[#This Row],[LIDDa2]:[LIDDa27]])</f>
        <v>8044.1358328800006</v>
      </c>
      <c r="Q15" s="15">
        <f>Reg[[#This Row],[HCCDa27]]+Reg[[#This Row],[LIDDa27]]</f>
        <v>623.33642396000005</v>
      </c>
      <c r="R15" s="15">
        <f>Sug0.2[[#This Row],[HCCDa27]]+Sug0.2[[#This Row],[LIDDa27]]</f>
        <v>593.69113254299998</v>
      </c>
      <c r="S15" s="15">
        <f>Sug0.5[[#This Row],[HCCDa27]]+Sug0.5[[#This Row],[LIDDa27]]</f>
        <v>454.84474841999997</v>
      </c>
      <c r="T15" s="15">
        <f>SUM(Reg[[#This Row],[CHDDa2]:[CHDDa27]])+SUM(Reg[[#This Row],[CHDDDa2]:[CHDDDa27]])</f>
        <v>6539.9319133499994</v>
      </c>
      <c r="U15" s="15">
        <f>SUM(Sug0.2[[#This Row],[CHDDa2]:[CHDDa27]])+SUM(Sug0.2[[#This Row],[CHDDDa2]:[CHDDDa27]])</f>
        <v>6482.4416537500001</v>
      </c>
      <c r="V15" s="15">
        <f>SUM(Sug0.5[[#This Row],[CHDDa2]:[CHDDa27]])+SUM(Sug0.5[[#This Row],[CHDDDa2]:[CHDDDa27]])</f>
        <v>6347.0602991300002</v>
      </c>
      <c r="W15" s="15">
        <f>Reg[[#This Row],[CHDDa27]]+Reg[[#This Row],[CHDDDa27]]</f>
        <v>204.84345399</v>
      </c>
      <c r="X15" s="15">
        <f>Sug0.2[[#This Row],[CHDDa27]]+Sug0.2[[#This Row],[CHDDDa27]]</f>
        <v>203.47626642</v>
      </c>
      <c r="Y15" s="15">
        <f>Sug0.5[[#This Row],[CHDDa27]]+Sug0.5[[#This Row],[CHDDDa27]]</f>
        <v>201.84218320999997</v>
      </c>
      <c r="Z15" s="15">
        <f>SUM(Reg[[#This Row],[T2DDa2]:[T2DDa27]])+SUM(Reg[[#This Row],[T2DDDa2]:[T2DDDa27]])</f>
        <v>23295.873456219997</v>
      </c>
      <c r="AA15" s="15">
        <f>SUM(Sug0.2[[#This Row],[T2DDa2]:[T2DDa27]])+SUM(Sug0.2[[#This Row],[T2DDDa2]:[T2DDDa27]])</f>
        <v>22852.262740550002</v>
      </c>
      <c r="AB15" s="15">
        <f>SUM(Sug0.5[[#This Row],[T2DDa2]:[T2DDa27]])+SUM(Sug0.5[[#This Row],[T2DDDa2]:[T2DDDa27]])</f>
        <v>21789.865544749999</v>
      </c>
      <c r="AC15" s="15">
        <f>Reg[[#This Row],[T2DDa27]]+Reg[[#This Row],[T2DDDa27]]</f>
        <v>950.20599923999998</v>
      </c>
      <c r="AD15" s="15">
        <f>Sug0.2[[#This Row],[T2DDa27]]+Sug0.2[[#This Row],[T2DDDa27]]</f>
        <v>955.87175572000001</v>
      </c>
      <c r="AE15" s="15">
        <f>Sug0.5[[#This Row],[T2DDa27]]+Sug0.5[[#This Row],[T2DDDa27]]</f>
        <v>917.04753727000002</v>
      </c>
      <c r="AF15" s="15">
        <f>SUM(Reg[[#This Row],[ObeDa2]:[ObeDa27]])</f>
        <v>2176.6583700200003</v>
      </c>
      <c r="AG15" s="15">
        <f>SUM(Sug0.2[[#This Row],[ObeDa2]:[ObeDa27]])</f>
        <v>2055.4820520900003</v>
      </c>
      <c r="AH15" s="15">
        <f>SUM(Sug0.5[[#This Row],[ObeDa2]:[ObeDa27]])</f>
        <v>1801.1807808000001</v>
      </c>
      <c r="AI15" s="15">
        <f>Reg[[#This Row],[ObeDa27]]</f>
        <v>76.772674159999994</v>
      </c>
      <c r="AJ15" s="15">
        <f>Sug0.2[[#This Row],[ObeDa27]]</f>
        <v>71.834000750000001</v>
      </c>
      <c r="AK15" s="15">
        <f>Sug0.5[[#This Row],[ObeDa27]]</f>
        <v>61.984129160000002</v>
      </c>
    </row>
    <row r="16" spans="1:40" x14ac:dyDescent="0.25">
      <c r="A16" s="15">
        <v>12</v>
      </c>
      <c r="B16" s="15">
        <f>SUM(Reg[[#This Row],[NASDa2]:[NASDa27]])</f>
        <v>5451.2343781</v>
      </c>
      <c r="C16" s="15">
        <f>SUM(Sug0.2[[#This Row],[NASDa2]:[NASDa27]])</f>
        <v>5043.0261733000007</v>
      </c>
      <c r="D16" s="15">
        <f>SUM(Sug0.5[[#This Row],[NASDa2]:[NASDa27]])</f>
        <v>4196.5071767999998</v>
      </c>
      <c r="E16" s="15">
        <f>Reg[[#This Row],[NASDa27]]</f>
        <v>275.87045230000001</v>
      </c>
      <c r="F16" s="15">
        <f>Sug0.2[[#This Row],[NASDa27]]</f>
        <v>253.78623899999999</v>
      </c>
      <c r="G16" s="15">
        <f>Sug0.5[[#This Row],[NASDa27]]</f>
        <v>210.2008941</v>
      </c>
      <c r="H16" s="15">
        <f>SUM(Reg[[#This Row],[CIRDa2]:[CIRDa27]])</f>
        <v>628.82170303999999</v>
      </c>
      <c r="I16" s="15">
        <f>SUM(Sug0.2[[#This Row],[CIRDa2]:[CIRDa27]])</f>
        <v>577.61519409999994</v>
      </c>
      <c r="J16" s="15">
        <f>SUM(Sug0.5[[#This Row],[CIRDa2]:[CIRDa27]])</f>
        <v>443.27349689999994</v>
      </c>
      <c r="K16" s="15">
        <f>Reg[[#This Row],[CIRDa27]]</f>
        <v>36.892859369999996</v>
      </c>
      <c r="L16" s="15">
        <f>Sug0.2[[#This Row],[CIRDa27]]</f>
        <v>33.130154810000001</v>
      </c>
      <c r="M16" s="15">
        <f>Sug0.5[[#This Row],[CIRDa27]]</f>
        <v>23.126867069999999</v>
      </c>
      <c r="N16" s="15">
        <f>SUM(Reg[[#This Row],[HCCDa2]:[HCCDa27]])+SUM(Reg[[#This Row],[LIDDa2]:[LIDDa27]])</f>
        <v>5423.3653421060017</v>
      </c>
      <c r="O16" s="15">
        <f>SUM(Sug0.2[[#This Row],[HCCDa2]:[HCCDa27]])+SUM(Sug0.2[[#This Row],[LIDDa2]:[LIDDa27]])</f>
        <v>5057.644402803001</v>
      </c>
      <c r="P16" s="15">
        <f>SUM(Sug0.5[[#This Row],[HCCDa2]:[HCCDa27]])+SUM(Sug0.5[[#This Row],[LIDDa2]:[LIDDa27]])</f>
        <v>4049.8446958990007</v>
      </c>
      <c r="Q16" s="15">
        <f>Reg[[#This Row],[HCCDa27]]+Reg[[#This Row],[LIDDa27]]</f>
        <v>289.437177072</v>
      </c>
      <c r="R16" s="15">
        <f>Sug0.2[[#This Row],[HCCDa27]]+Sug0.2[[#This Row],[LIDDa27]]</f>
        <v>264.89375557200003</v>
      </c>
      <c r="S16" s="15">
        <f>Sug0.5[[#This Row],[HCCDa27]]+Sug0.5[[#This Row],[LIDDa27]]</f>
        <v>218.16722692100001</v>
      </c>
      <c r="T16" s="15">
        <f>SUM(Reg[[#This Row],[CHDDa2]:[CHDDa27]])+SUM(Reg[[#This Row],[CHDDDa2]:[CHDDDa27]])</f>
        <v>4429.4759795099999</v>
      </c>
      <c r="U16" s="15">
        <f>SUM(Sug0.2[[#This Row],[CHDDa2]:[CHDDa27]])+SUM(Sug0.2[[#This Row],[CHDDDa2]:[CHDDDa27]])</f>
        <v>4390.8846299799998</v>
      </c>
      <c r="V16" s="15">
        <f>SUM(Sug0.5[[#This Row],[CHDDa2]:[CHDDa27]])+SUM(Sug0.5[[#This Row],[CHDDDa2]:[CHDDDa27]])</f>
        <v>4295.1590235000003</v>
      </c>
      <c r="W16" s="15">
        <f>Reg[[#This Row],[CHDDa27]]+Reg[[#This Row],[CHDDDa27]]</f>
        <v>178.59756934999999</v>
      </c>
      <c r="X16" s="15">
        <f>Sug0.2[[#This Row],[CHDDa27]]+Sug0.2[[#This Row],[CHDDDa27]]</f>
        <v>177.38777905000001</v>
      </c>
      <c r="Y16" s="15">
        <f>Sug0.5[[#This Row],[CHDDa27]]+Sug0.5[[#This Row],[CHDDDa27]]</f>
        <v>163.67393573000001</v>
      </c>
      <c r="Z16" s="15">
        <f>SUM(Reg[[#This Row],[T2DDa2]:[T2DDa27]])+SUM(Reg[[#This Row],[T2DDDa2]:[T2DDDa27]])</f>
        <v>22390.532053799998</v>
      </c>
      <c r="AA16" s="15">
        <f>SUM(Sug0.2[[#This Row],[T2DDa2]:[T2DDa27]])+SUM(Sug0.2[[#This Row],[T2DDDa2]:[T2DDDa27]])</f>
        <v>21923.609643600001</v>
      </c>
      <c r="AB16" s="15">
        <f>SUM(Sug0.5[[#This Row],[T2DDa2]:[T2DDa27]])+SUM(Sug0.5[[#This Row],[T2DDDa2]:[T2DDDa27]])</f>
        <v>20900.651646949998</v>
      </c>
      <c r="AC16" s="15">
        <f>Reg[[#This Row],[T2DDa27]]+Reg[[#This Row],[T2DDDa27]]</f>
        <v>1031.1032255</v>
      </c>
      <c r="AD16" s="15">
        <f>Sug0.2[[#This Row],[T2DDa27]]+Sug0.2[[#This Row],[T2DDDa27]]</f>
        <v>1012.3167</v>
      </c>
      <c r="AE16" s="15">
        <f>Sug0.5[[#This Row],[T2DDa27]]+Sug0.5[[#This Row],[T2DDDa27]]</f>
        <v>934.88461665</v>
      </c>
      <c r="AF16" s="15">
        <f>SUM(Reg[[#This Row],[ObeDa2]:[ObeDa27]])</f>
        <v>2474.3417108400004</v>
      </c>
      <c r="AG16" s="15">
        <f>SUM(Sug0.2[[#This Row],[ObeDa2]:[ObeDa27]])</f>
        <v>2299.6931833899998</v>
      </c>
      <c r="AH16" s="15">
        <f>SUM(Sug0.5[[#This Row],[ObeDa2]:[ObeDa27]])</f>
        <v>1941.5799754500003</v>
      </c>
      <c r="AI16" s="15">
        <f>Reg[[#This Row],[ObeDa27]]</f>
        <v>91.803090389999994</v>
      </c>
      <c r="AJ16" s="15">
        <f>Sug0.2[[#This Row],[ObeDa27]]</f>
        <v>84.228097219999995</v>
      </c>
      <c r="AK16" s="15">
        <f>Sug0.5[[#This Row],[ObeDa27]]</f>
        <v>69.08539451</v>
      </c>
    </row>
    <row r="17" spans="1:37" x14ac:dyDescent="0.25">
      <c r="A17" s="15">
        <v>13</v>
      </c>
      <c r="B17" s="15">
        <f>SUM(Reg[[#This Row],[NASDa2]:[NASDa27]])</f>
        <v>3711.8627822000003</v>
      </c>
      <c r="C17" s="15">
        <f>SUM(Sug0.2[[#This Row],[NASDa2]:[NASDa27]])</f>
        <v>3490.9952487000005</v>
      </c>
      <c r="D17" s="15">
        <f>SUM(Sug0.5[[#This Row],[NASDa2]:[NASDa27]])</f>
        <v>3042.7329839999993</v>
      </c>
      <c r="E17" s="15">
        <f>Reg[[#This Row],[NASDa27]]</f>
        <v>176.32629019999999</v>
      </c>
      <c r="F17" s="15">
        <f>Sug0.2[[#This Row],[NASDa27]]</f>
        <v>163.9354434</v>
      </c>
      <c r="G17" s="15">
        <f>Sug0.5[[#This Row],[NASDa27]]</f>
        <v>137.1426701</v>
      </c>
      <c r="H17" s="15">
        <f>SUM(Reg[[#This Row],[CIRDa2]:[CIRDa27]])</f>
        <v>555.84048779</v>
      </c>
      <c r="I17" s="15">
        <f>SUM(Sug0.2[[#This Row],[CIRDa2]:[CIRDa27]])</f>
        <v>503.99307474</v>
      </c>
      <c r="J17" s="15">
        <f>SUM(Sug0.5[[#This Row],[CIRDa2]:[CIRDa27]])</f>
        <v>400.02672239999998</v>
      </c>
      <c r="K17" s="15">
        <f>Reg[[#This Row],[CIRDa27]]</f>
        <v>27.681916690000001</v>
      </c>
      <c r="L17" s="15">
        <f>Sug0.2[[#This Row],[CIRDa27]]</f>
        <v>24.778944150000001</v>
      </c>
      <c r="M17" s="15">
        <f>Sug0.5[[#This Row],[CIRDa27]]</f>
        <v>19.284031850000002</v>
      </c>
      <c r="N17" s="15">
        <f>SUM(Reg[[#This Row],[HCCDa2]:[HCCDa27]])+SUM(Reg[[#This Row],[LIDDa2]:[LIDDa27]])</f>
        <v>5115.1940450539996</v>
      </c>
      <c r="O17" s="15">
        <f>SUM(Sug0.2[[#This Row],[HCCDa2]:[HCCDa27]])+SUM(Sug0.2[[#This Row],[LIDDa2]:[LIDDa27]])</f>
        <v>4762.7826841599999</v>
      </c>
      <c r="P17" s="15">
        <f>SUM(Sug0.5[[#This Row],[HCCDa2]:[HCCDa27]])+SUM(Sug0.5[[#This Row],[LIDDa2]:[LIDDa27]])</f>
        <v>3998.3558973390004</v>
      </c>
      <c r="Q17" s="15">
        <f>Reg[[#This Row],[HCCDa27]]+Reg[[#This Row],[LIDDa27]]</f>
        <v>318.08570681100002</v>
      </c>
      <c r="R17" s="15">
        <f>Sug0.2[[#This Row],[HCCDa27]]+Sug0.2[[#This Row],[LIDDa27]]</f>
        <v>302.21972532799998</v>
      </c>
      <c r="S17" s="15">
        <f>Sug0.5[[#This Row],[HCCDa27]]+Sug0.5[[#This Row],[LIDDa27]]</f>
        <v>259.335633196</v>
      </c>
      <c r="T17" s="15">
        <f>SUM(Reg[[#This Row],[CHDDa2]:[CHDDa27]])+SUM(Reg[[#This Row],[CHDDDa2]:[CHDDDa27]])</f>
        <v>6849.1779469399989</v>
      </c>
      <c r="U17" s="15">
        <f>SUM(Sug0.2[[#This Row],[CHDDa2]:[CHDDa27]])+SUM(Sug0.2[[#This Row],[CHDDDa2]:[CHDDDa27]])</f>
        <v>6778.5259909300003</v>
      </c>
      <c r="V17" s="15">
        <f>SUM(Sug0.5[[#This Row],[CHDDa2]:[CHDDa27]])+SUM(Sug0.5[[#This Row],[CHDDDa2]:[CHDDDa27]])</f>
        <v>6595.9887752799987</v>
      </c>
      <c r="W17" s="15">
        <f>Reg[[#This Row],[CHDDa27]]+Reg[[#This Row],[CHDDDa27]]</f>
        <v>237.50807033000001</v>
      </c>
      <c r="X17" s="15">
        <f>Sug0.2[[#This Row],[CHDDa27]]+Sug0.2[[#This Row],[CHDDDa27]]</f>
        <v>229.48337425</v>
      </c>
      <c r="Y17" s="15">
        <f>Sug0.5[[#This Row],[CHDDa27]]+Sug0.5[[#This Row],[CHDDDa27]]</f>
        <v>218.42600469000001</v>
      </c>
      <c r="Z17" s="15">
        <f>SUM(Reg[[#This Row],[T2DDa2]:[T2DDa27]])+SUM(Reg[[#This Row],[T2DDDa2]:[T2DDDa27]])</f>
        <v>18399.609363790001</v>
      </c>
      <c r="AA17" s="15">
        <f>SUM(Sug0.2[[#This Row],[T2DDa2]:[T2DDa27]])+SUM(Sug0.2[[#This Row],[T2DDDa2]:[T2DDDa27]])</f>
        <v>18106.538835830001</v>
      </c>
      <c r="AB17" s="15">
        <f>SUM(Sug0.5[[#This Row],[T2DDa2]:[T2DDa27]])+SUM(Sug0.5[[#This Row],[T2DDDa2]:[T2DDDa27]])</f>
        <v>17569.224551809999</v>
      </c>
      <c r="AC17" s="15">
        <f>Reg[[#This Row],[T2DDa27]]+Reg[[#This Row],[T2DDDa27]]</f>
        <v>878.98571260000006</v>
      </c>
      <c r="AD17" s="15">
        <f>Sug0.2[[#This Row],[T2DDa27]]+Sug0.2[[#This Row],[T2DDDa27]]</f>
        <v>860.48467183000002</v>
      </c>
      <c r="AE17" s="15">
        <f>Sug0.5[[#This Row],[T2DDa27]]+Sug0.5[[#This Row],[T2DDDa27]]</f>
        <v>779.81067122000002</v>
      </c>
      <c r="AF17" s="15">
        <f>SUM(Reg[[#This Row],[ObeDa2]:[ObeDa27]])</f>
        <v>1570.3783084899997</v>
      </c>
      <c r="AG17" s="15">
        <f>SUM(Sug0.2[[#This Row],[ObeDa2]:[ObeDa27]])</f>
        <v>1485.6990855000001</v>
      </c>
      <c r="AH17" s="15">
        <f>SUM(Sug0.5[[#This Row],[ObeDa2]:[ObeDa27]])</f>
        <v>1318.5728860199997</v>
      </c>
      <c r="AI17" s="15">
        <f>Reg[[#This Row],[ObeDa27]]</f>
        <v>59.39226463</v>
      </c>
      <c r="AJ17" s="15">
        <f>Sug0.2[[#This Row],[ObeDa27]]</f>
        <v>55.54355245</v>
      </c>
      <c r="AK17" s="15">
        <f>Sug0.5[[#This Row],[ObeDa27]]</f>
        <v>47.713413879999997</v>
      </c>
    </row>
    <row r="18" spans="1:37" x14ac:dyDescent="0.25">
      <c r="A18" s="15">
        <v>14</v>
      </c>
      <c r="B18" s="15">
        <f>SUM(Reg[[#This Row],[NASDa2]:[NASDa27]])</f>
        <v>4521.5543971999996</v>
      </c>
      <c r="C18" s="15">
        <f>SUM(Sug0.2[[#This Row],[NASDa2]:[NASDa27]])</f>
        <v>4328.0796973000006</v>
      </c>
      <c r="D18" s="15">
        <f>SUM(Sug0.5[[#This Row],[NASDa2]:[NASDa27]])</f>
        <v>3959.8661463000003</v>
      </c>
      <c r="E18" s="15">
        <f>Reg[[#This Row],[NASDa27]]</f>
        <v>223.02500330000001</v>
      </c>
      <c r="F18" s="15">
        <f>Sug0.2[[#This Row],[NASDa27]]</f>
        <v>212.02721070000001</v>
      </c>
      <c r="G18" s="15">
        <f>Sug0.5[[#This Row],[NASDa27]]</f>
        <v>193.4417938</v>
      </c>
      <c r="H18" s="15">
        <f>SUM(Reg[[#This Row],[CIRDa2]:[CIRDa27]])</f>
        <v>410.24871816000001</v>
      </c>
      <c r="I18" s="15">
        <f>SUM(Sug0.2[[#This Row],[CIRDa2]:[CIRDa27]])</f>
        <v>380.91572697999999</v>
      </c>
      <c r="J18" s="15">
        <f>SUM(Sug0.5[[#This Row],[CIRDa2]:[CIRDa27]])</f>
        <v>326.74322796000001</v>
      </c>
      <c r="K18" s="15">
        <f>Reg[[#This Row],[CIRDa27]]</f>
        <v>20.619612629999999</v>
      </c>
      <c r="L18" s="15">
        <f>Sug0.2[[#This Row],[CIRDa27]]</f>
        <v>18.86813974</v>
      </c>
      <c r="M18" s="15">
        <f>Sug0.5[[#This Row],[CIRDa27]]</f>
        <v>15.44480637</v>
      </c>
      <c r="N18" s="15">
        <f>SUM(Reg[[#This Row],[HCCDa2]:[HCCDa27]])+SUM(Reg[[#This Row],[LIDDa2]:[LIDDa27]])</f>
        <v>4270.3370975720009</v>
      </c>
      <c r="O18" s="15">
        <f>SUM(Sug0.2[[#This Row],[HCCDa2]:[HCCDa27]])+SUM(Sug0.2[[#This Row],[LIDDa2]:[LIDDa27]])</f>
        <v>4123.3203119330001</v>
      </c>
      <c r="P18" s="15">
        <f>SUM(Sug0.5[[#This Row],[HCCDa2]:[HCCDa27]])+SUM(Sug0.5[[#This Row],[LIDDa2]:[LIDDa27]])</f>
        <v>3675.0192209920001</v>
      </c>
      <c r="Q18" s="15">
        <f>Reg[[#This Row],[HCCDa27]]+Reg[[#This Row],[LIDDa27]]</f>
        <v>334.41073418900004</v>
      </c>
      <c r="R18" s="15">
        <f>Sug0.2[[#This Row],[HCCDa27]]+Sug0.2[[#This Row],[LIDDa27]]</f>
        <v>334.25959369000003</v>
      </c>
      <c r="S18" s="15">
        <f>Sug0.5[[#This Row],[HCCDa27]]+Sug0.5[[#This Row],[LIDDa27]]</f>
        <v>306.84942049099999</v>
      </c>
      <c r="T18" s="15">
        <f>SUM(Reg[[#This Row],[CHDDa2]:[CHDDa27]])+SUM(Reg[[#This Row],[CHDDDa2]:[CHDDDa27]])</f>
        <v>5470.2744850300005</v>
      </c>
      <c r="U18" s="15">
        <f>SUM(Sug0.2[[#This Row],[CHDDa2]:[CHDDa27]])+SUM(Sug0.2[[#This Row],[CHDDDa2]:[CHDDDa27]])</f>
        <v>5438.0750891500002</v>
      </c>
      <c r="V18" s="15">
        <f>SUM(Sug0.5[[#This Row],[CHDDa2]:[CHDDa27]])+SUM(Sug0.5[[#This Row],[CHDDDa2]:[CHDDDa27]])</f>
        <v>5389.3044295500003</v>
      </c>
      <c r="W18" s="15">
        <f>Reg[[#This Row],[CHDDa27]]+Reg[[#This Row],[CHDDDa27]]</f>
        <v>204.96997812999999</v>
      </c>
      <c r="X18" s="15">
        <f>Sug0.2[[#This Row],[CHDDa27]]+Sug0.2[[#This Row],[CHDDDa27]]</f>
        <v>194.93790267</v>
      </c>
      <c r="Y18" s="15">
        <f>Sug0.5[[#This Row],[CHDDa27]]+Sug0.5[[#This Row],[CHDDDa27]]</f>
        <v>193.56683095</v>
      </c>
      <c r="Z18" s="15">
        <f>SUM(Reg[[#This Row],[T2DDa2]:[T2DDa27]])+SUM(Reg[[#This Row],[T2DDDa2]:[T2DDDa27]])</f>
        <v>21770.834287970003</v>
      </c>
      <c r="AA18" s="15">
        <f>SUM(Sug0.2[[#This Row],[T2DDa2]:[T2DDa27]])+SUM(Sug0.2[[#This Row],[T2DDDa2]:[T2DDDa27]])</f>
        <v>21546.19853451</v>
      </c>
      <c r="AB18" s="15">
        <f>SUM(Sug0.5[[#This Row],[T2DDa2]:[T2DDa27]])+SUM(Sug0.5[[#This Row],[T2DDDa2]:[T2DDDa27]])</f>
        <v>21109.632797310001</v>
      </c>
      <c r="AC18" s="15">
        <f>Reg[[#This Row],[T2DDa27]]+Reg[[#This Row],[T2DDDa27]]</f>
        <v>1002.73549208</v>
      </c>
      <c r="AD18" s="15">
        <f>Sug0.2[[#This Row],[T2DDa27]]+Sug0.2[[#This Row],[T2DDDa27]]</f>
        <v>1001.30311101</v>
      </c>
      <c r="AE18" s="15">
        <f>Sug0.5[[#This Row],[T2DDa27]]+Sug0.5[[#This Row],[T2DDDa27]]</f>
        <v>978.69027089999997</v>
      </c>
      <c r="AF18" s="15">
        <f>SUM(Reg[[#This Row],[ObeDa2]:[ObeDa27]])</f>
        <v>2292.7551221599997</v>
      </c>
      <c r="AG18" s="15">
        <f>SUM(Sug0.2[[#This Row],[ObeDa2]:[ObeDa27]])</f>
        <v>2226.6313016200002</v>
      </c>
      <c r="AH18" s="15">
        <f>SUM(Sug0.5[[#This Row],[ObeDa2]:[ObeDa27]])</f>
        <v>2094.0321025600001</v>
      </c>
      <c r="AI18" s="15">
        <f>Reg[[#This Row],[ObeDa27]]</f>
        <v>82.003305209999994</v>
      </c>
      <c r="AJ18" s="15">
        <f>Sug0.2[[#This Row],[ObeDa27]]</f>
        <v>78.77378358</v>
      </c>
      <c r="AK18" s="15">
        <f>Sug0.5[[#This Row],[ObeDa27]]</f>
        <v>72.48285242</v>
      </c>
    </row>
    <row r="19" spans="1:37" x14ac:dyDescent="0.25">
      <c r="A19" s="15">
        <v>15</v>
      </c>
      <c r="B19" s="15">
        <f>SUM(Reg[[#This Row],[NASDa2]:[NASDa27]])</f>
        <v>7716.8318617999985</v>
      </c>
      <c r="C19" s="15">
        <f>SUM(Sug0.2[[#This Row],[NASDa2]:[NASDa27]])</f>
        <v>7188.5783703999996</v>
      </c>
      <c r="D19" s="15">
        <f>SUM(Sug0.5[[#This Row],[NASDa2]:[NASDa27]])</f>
        <v>5943.1567159000006</v>
      </c>
      <c r="E19" s="15">
        <f>Reg[[#This Row],[NASDa27]]</f>
        <v>375.19355990000003</v>
      </c>
      <c r="F19" s="15">
        <f>Sug0.2[[#This Row],[NASDa27]]</f>
        <v>348.59563680000002</v>
      </c>
      <c r="G19" s="15">
        <f>Sug0.5[[#This Row],[NASDa27]]</f>
        <v>284.0006808</v>
      </c>
      <c r="H19" s="15">
        <f>SUM(Reg[[#This Row],[CIRDa2]:[CIRDa27]])</f>
        <v>826.45518100000015</v>
      </c>
      <c r="I19" s="15">
        <f>SUM(Sug0.2[[#This Row],[CIRDa2]:[CIRDa27]])</f>
        <v>751.62224932000015</v>
      </c>
      <c r="J19" s="15">
        <f>SUM(Sug0.5[[#This Row],[CIRDa2]:[CIRDa27]])</f>
        <v>566.58319011999993</v>
      </c>
      <c r="K19" s="15">
        <f>Reg[[#This Row],[CIRDa27]]</f>
        <v>51.079325279999999</v>
      </c>
      <c r="L19" s="15">
        <f>Sug0.2[[#This Row],[CIRDa27]]</f>
        <v>45.37103845</v>
      </c>
      <c r="M19" s="15">
        <f>Sug0.5[[#This Row],[CIRDa27]]</f>
        <v>31.6908338</v>
      </c>
      <c r="N19" s="15">
        <f>SUM(Reg[[#This Row],[HCCDa2]:[HCCDa27]])+SUM(Reg[[#This Row],[LIDDa2]:[LIDDa27]])</f>
        <v>5811.8156211619989</v>
      </c>
      <c r="O19" s="15">
        <f>SUM(Sug0.2[[#This Row],[HCCDa2]:[HCCDa27]])+SUM(Sug0.2[[#This Row],[LIDDa2]:[LIDDa27]])</f>
        <v>5287.6473274809996</v>
      </c>
      <c r="P19" s="15">
        <f>SUM(Sug0.5[[#This Row],[HCCDa2]:[HCCDa27]])+SUM(Sug0.5[[#This Row],[LIDDa2]:[LIDDa27]])</f>
        <v>4317.9388654109998</v>
      </c>
      <c r="Q19" s="15">
        <f>Reg[[#This Row],[HCCDa27]]+Reg[[#This Row],[LIDDa27]]</f>
        <v>196.40076680000001</v>
      </c>
      <c r="R19" s="15">
        <f>Sug0.2[[#This Row],[HCCDa27]]+Sug0.2[[#This Row],[LIDDa27]]</f>
        <v>155.54294319499999</v>
      </c>
      <c r="S19" s="15">
        <f>Sug0.5[[#This Row],[HCCDa27]]+Sug0.5[[#This Row],[LIDDa27]]</f>
        <v>134.63978218399998</v>
      </c>
      <c r="T19" s="15">
        <f>SUM(Reg[[#This Row],[CHDDa2]:[CHDDa27]])+SUM(Reg[[#This Row],[CHDDDa2]:[CHDDDa27]])</f>
        <v>6483.5667504699995</v>
      </c>
      <c r="U19" s="15">
        <f>SUM(Sug0.2[[#This Row],[CHDDa2]:[CHDDa27]])+SUM(Sug0.2[[#This Row],[CHDDDa2]:[CHDDDa27]])</f>
        <v>6416.7910224000007</v>
      </c>
      <c r="V19" s="15">
        <f>SUM(Sug0.5[[#This Row],[CHDDa2]:[CHDDa27]])+SUM(Sug0.5[[#This Row],[CHDDDa2]:[CHDDDa27]])</f>
        <v>6236.1686309800007</v>
      </c>
      <c r="W19" s="15">
        <f>Reg[[#This Row],[CHDDa27]]+Reg[[#This Row],[CHDDDa27]]</f>
        <v>271.89687354</v>
      </c>
      <c r="X19" s="15">
        <f>Sug0.2[[#This Row],[CHDDa27]]+Sug0.2[[#This Row],[CHDDDa27]]</f>
        <v>268.40539694999995</v>
      </c>
      <c r="Y19" s="15">
        <f>Sug0.5[[#This Row],[CHDDa27]]+Sug0.5[[#This Row],[CHDDDa27]]</f>
        <v>252.66988892000001</v>
      </c>
      <c r="Z19" s="15">
        <f>SUM(Reg[[#This Row],[T2DDa2]:[T2DDa27]])+SUM(Reg[[#This Row],[T2DDDa2]:[T2DDDa27]])</f>
        <v>20193.492608660003</v>
      </c>
      <c r="AA19" s="15">
        <f>SUM(Sug0.2[[#This Row],[T2DDa2]:[T2DDa27]])+SUM(Sug0.2[[#This Row],[T2DDDa2]:[T2DDDa27]])</f>
        <v>19961.21239149</v>
      </c>
      <c r="AB19" s="15">
        <f>SUM(Sug0.5[[#This Row],[T2DDa2]:[T2DDa27]])+SUM(Sug0.5[[#This Row],[T2DDDa2]:[T2DDDa27]])</f>
        <v>19425.311976449997</v>
      </c>
      <c r="AC19" s="15">
        <f>Reg[[#This Row],[T2DDa27]]+Reg[[#This Row],[T2DDDa27]]</f>
        <v>887.63273828000001</v>
      </c>
      <c r="AD19" s="15">
        <f>Sug0.2[[#This Row],[T2DDa27]]+Sug0.2[[#This Row],[T2DDDa27]]</f>
        <v>870.25674548000006</v>
      </c>
      <c r="AE19" s="15">
        <f>Sug0.5[[#This Row],[T2DDa27]]+Sug0.5[[#This Row],[T2DDDa27]]</f>
        <v>844.69104344000004</v>
      </c>
      <c r="AF19" s="15">
        <f>SUM(Reg[[#This Row],[ObeDa2]:[ObeDa27]])</f>
        <v>2330.55599265</v>
      </c>
      <c r="AG19" s="15">
        <f>SUM(Sug0.2[[#This Row],[ObeDa2]:[ObeDa27]])</f>
        <v>2248.7298022700002</v>
      </c>
      <c r="AH19" s="15">
        <f>SUM(Sug0.5[[#This Row],[ObeDa2]:[ObeDa27]])</f>
        <v>2065.7912262699997</v>
      </c>
      <c r="AI19" s="15">
        <f>Reg[[#This Row],[ObeDa27]]</f>
        <v>87.286477289999993</v>
      </c>
      <c r="AJ19" s="15">
        <f>Sug0.2[[#This Row],[ObeDa27]]</f>
        <v>83.59211363</v>
      </c>
      <c r="AK19" s="15">
        <f>Sug0.5[[#This Row],[ObeDa27]]</f>
        <v>75.208436289999995</v>
      </c>
    </row>
    <row r="20" spans="1:37" x14ac:dyDescent="0.25">
      <c r="A20" s="15">
        <v>16</v>
      </c>
      <c r="B20" s="15">
        <f>SUM(Reg[[#This Row],[NASDa2]:[NASDa27]])</f>
        <v>9295.0577901000015</v>
      </c>
      <c r="C20" s="15">
        <f>SUM(Sug0.2[[#This Row],[NASDa2]:[NASDa27]])</f>
        <v>8735.1493326000018</v>
      </c>
      <c r="D20" s="15">
        <f>SUM(Sug0.5[[#This Row],[NASDa2]:[NASDa27]])</f>
        <v>7496.119086499998</v>
      </c>
      <c r="E20" s="15">
        <f>Reg[[#This Row],[NASDa27]]</f>
        <v>413.57795240000002</v>
      </c>
      <c r="F20" s="15">
        <f>Sug0.2[[#This Row],[NASDa27]]</f>
        <v>390.58625339999998</v>
      </c>
      <c r="G20" s="15">
        <f>Sug0.5[[#This Row],[NASDa27]]</f>
        <v>336.42399030000001</v>
      </c>
      <c r="H20" s="15">
        <f>SUM(Reg[[#This Row],[CIRDa2]:[CIRDa27]])</f>
        <v>1779.8212012900003</v>
      </c>
      <c r="I20" s="15">
        <f>SUM(Sug0.2[[#This Row],[CIRDa2]:[CIRDa27]])</f>
        <v>1572.2551608200001</v>
      </c>
      <c r="J20" s="15">
        <f>SUM(Sug0.5[[#This Row],[CIRDa2]:[CIRDa27]])</f>
        <v>1130.52926073</v>
      </c>
      <c r="K20" s="15">
        <f>Reg[[#This Row],[CIRDa27]]</f>
        <v>96.512895920000005</v>
      </c>
      <c r="L20" s="15">
        <f>Sug0.2[[#This Row],[CIRDa27]]</f>
        <v>85.075030679999998</v>
      </c>
      <c r="M20" s="15">
        <f>Sug0.5[[#This Row],[CIRDa27]]</f>
        <v>59.079882419999997</v>
      </c>
      <c r="N20" s="15">
        <f>SUM(Reg[[#This Row],[HCCDa2]:[HCCDa27]])+SUM(Reg[[#This Row],[LIDDa2]:[LIDDa27]])</f>
        <v>10076.887965063001</v>
      </c>
      <c r="O20" s="15">
        <f>SUM(Sug0.2[[#This Row],[HCCDa2]:[HCCDa27]])+SUM(Sug0.2[[#This Row],[LIDDa2]:[LIDDa27]])</f>
        <v>8948.5791368320006</v>
      </c>
      <c r="P20" s="15">
        <f>SUM(Sug0.5[[#This Row],[HCCDa2]:[HCCDa27]])+SUM(Sug0.5[[#This Row],[LIDDa2]:[LIDDa27]])</f>
        <v>7037.6844725370001</v>
      </c>
      <c r="Q20" s="15">
        <f>Reg[[#This Row],[HCCDa27]]+Reg[[#This Row],[LIDDa27]]</f>
        <v>459.872705285</v>
      </c>
      <c r="R20" s="15">
        <f>Sug0.2[[#This Row],[HCCDa27]]+Sug0.2[[#This Row],[LIDDa27]]</f>
        <v>446.33947990000001</v>
      </c>
      <c r="S20" s="15">
        <f>Sug0.5[[#This Row],[HCCDa27]]+Sug0.5[[#This Row],[LIDDa27]]</f>
        <v>345.65221151999998</v>
      </c>
      <c r="T20" s="15">
        <f>SUM(Reg[[#This Row],[CHDDa2]:[CHDDa27]])+SUM(Reg[[#This Row],[CHDDDa2]:[CHDDDa27]])</f>
        <v>8483.9955230000014</v>
      </c>
      <c r="U20" s="15">
        <f>SUM(Sug0.2[[#This Row],[CHDDa2]:[CHDDa27]])+SUM(Sug0.2[[#This Row],[CHDDDa2]:[CHDDDa27]])</f>
        <v>8399.5113495000005</v>
      </c>
      <c r="V20" s="15">
        <f>SUM(Sug0.5[[#This Row],[CHDDa2]:[CHDDa27]])+SUM(Sug0.5[[#This Row],[CHDDDa2]:[CHDDDa27]])</f>
        <v>8306.9705360999997</v>
      </c>
      <c r="W20" s="15">
        <f>Reg[[#This Row],[CHDDa27]]+Reg[[#This Row],[CHDDDa27]]</f>
        <v>350.73784019999999</v>
      </c>
      <c r="X20" s="15">
        <f>Sug0.2[[#This Row],[CHDDa27]]+Sug0.2[[#This Row],[CHDDDa27]]</f>
        <v>341.34528460000001</v>
      </c>
      <c r="Y20" s="15">
        <f>Sug0.5[[#This Row],[CHDDa27]]+Sug0.5[[#This Row],[CHDDDa27]]</f>
        <v>352.49830420000001</v>
      </c>
      <c r="Z20" s="15">
        <f>SUM(Reg[[#This Row],[T2DDa2]:[T2DDa27]])+SUM(Reg[[#This Row],[T2DDDa2]:[T2DDDa27]])</f>
        <v>18709.12223465</v>
      </c>
      <c r="AA20" s="15">
        <f>SUM(Sug0.2[[#This Row],[T2DDa2]:[T2DDa27]])+SUM(Sug0.2[[#This Row],[T2DDDa2]:[T2DDDa27]])</f>
        <v>18686.190805359995</v>
      </c>
      <c r="AB20" s="15">
        <f>SUM(Sug0.5[[#This Row],[T2DDa2]:[T2DDa27]])+SUM(Sug0.5[[#This Row],[T2DDDa2]:[T2DDDa27]])</f>
        <v>18497.327745489998</v>
      </c>
      <c r="AC20" s="15">
        <f>Reg[[#This Row],[T2DDa27]]+Reg[[#This Row],[T2DDDa27]]</f>
        <v>839.84568743</v>
      </c>
      <c r="AD20" s="15">
        <f>Sug0.2[[#This Row],[T2DDa27]]+Sug0.2[[#This Row],[T2DDDa27]]</f>
        <v>841.49136809000004</v>
      </c>
      <c r="AE20" s="15">
        <f>Sug0.5[[#This Row],[T2DDa27]]+Sug0.5[[#This Row],[T2DDDa27]]</f>
        <v>854.07048856999995</v>
      </c>
      <c r="AF20" s="15">
        <f>SUM(Reg[[#This Row],[ObeDa2]:[ObeDa27]])</f>
        <v>1487.6968601000001</v>
      </c>
      <c r="AG20" s="15">
        <f>SUM(Sug0.2[[#This Row],[ObeDa2]:[ObeDa27]])</f>
        <v>1485.37485367</v>
      </c>
      <c r="AH20" s="15">
        <f>SUM(Sug0.5[[#This Row],[ObeDa2]:[ObeDa27]])</f>
        <v>1476.6623698499998</v>
      </c>
      <c r="AI20" s="15">
        <f>Reg[[#This Row],[ObeDa27]]</f>
        <v>50.436985640000003</v>
      </c>
      <c r="AJ20" s="15">
        <f>Sug0.2[[#This Row],[ObeDa27]]</f>
        <v>50.391564449999997</v>
      </c>
      <c r="AK20" s="15">
        <f>Sug0.5[[#This Row],[ObeDa27]]</f>
        <v>50.021706199999997</v>
      </c>
    </row>
    <row r="21" spans="1:37" x14ac:dyDescent="0.25">
      <c r="A21" s="15">
        <v>17</v>
      </c>
      <c r="B21" s="15">
        <f>SUM(Reg[[#This Row],[NASDa2]:[NASDa27]])</f>
        <v>8056.9800761999977</v>
      </c>
      <c r="C21" s="15">
        <f>SUM(Sug0.2[[#This Row],[NASDa2]:[NASDa27]])</f>
        <v>7293.1740395999987</v>
      </c>
      <c r="D21" s="15">
        <f>SUM(Sug0.5[[#This Row],[NASDa2]:[NASDa27]])</f>
        <v>5668.5911865000007</v>
      </c>
      <c r="E21" s="15">
        <f>Reg[[#This Row],[NASDa27]]</f>
        <v>424.510515</v>
      </c>
      <c r="F21" s="15">
        <f>Sug0.2[[#This Row],[NASDa27]]</f>
        <v>379.86791779999999</v>
      </c>
      <c r="G21" s="15">
        <f>Sug0.5[[#This Row],[NASDa27]]</f>
        <v>288.59860800000001</v>
      </c>
      <c r="H21" s="15">
        <f>SUM(Reg[[#This Row],[CIRDa2]:[CIRDa27]])</f>
        <v>766.69649468000011</v>
      </c>
      <c r="I21" s="15">
        <f>SUM(Sug0.2[[#This Row],[CIRDa2]:[CIRDa27]])</f>
        <v>693.16914321999991</v>
      </c>
      <c r="J21" s="15">
        <f>SUM(Sug0.5[[#This Row],[CIRDa2]:[CIRDa27]])</f>
        <v>514.79078306999997</v>
      </c>
      <c r="K21" s="15">
        <f>Reg[[#This Row],[CIRDa27]]</f>
        <v>47.734923809999998</v>
      </c>
      <c r="L21" s="15">
        <f>Sug0.2[[#This Row],[CIRDa27]]</f>
        <v>41.443500800000002</v>
      </c>
      <c r="M21" s="15">
        <f>Sug0.5[[#This Row],[CIRDa27]]</f>
        <v>27.562424629999999</v>
      </c>
      <c r="N21" s="15">
        <f>SUM(Reg[[#This Row],[HCCDa2]:[HCCDa27]])+SUM(Reg[[#This Row],[LIDDa2]:[LIDDa27]])</f>
        <v>6797.6723946999991</v>
      </c>
      <c r="O21" s="15">
        <f>SUM(Sug0.2[[#This Row],[HCCDa2]:[HCCDa27]])+SUM(Sug0.2[[#This Row],[LIDDa2]:[LIDDa27]])</f>
        <v>6199.3283488459992</v>
      </c>
      <c r="P21" s="15">
        <f>SUM(Sug0.5[[#This Row],[HCCDa2]:[HCCDa27]])+SUM(Sug0.5[[#This Row],[LIDDa2]:[LIDDa27]])</f>
        <v>4705.284898685999</v>
      </c>
      <c r="Q21" s="15">
        <f>Reg[[#This Row],[HCCDa27]]+Reg[[#This Row],[LIDDa27]]</f>
        <v>319.01953644099996</v>
      </c>
      <c r="R21" s="15">
        <f>Sug0.2[[#This Row],[HCCDa27]]+Sug0.2[[#This Row],[LIDDa27]]</f>
        <v>293.39153734500002</v>
      </c>
      <c r="S21" s="15">
        <f>Sug0.5[[#This Row],[HCCDa27]]+Sug0.5[[#This Row],[LIDDa27]]</f>
        <v>219.260848157</v>
      </c>
      <c r="T21" s="15">
        <f>SUM(Reg[[#This Row],[CHDDa2]:[CHDDa27]])+SUM(Reg[[#This Row],[CHDDDa2]:[CHDDDa27]])</f>
        <v>7474.3119547999995</v>
      </c>
      <c r="U21" s="15">
        <f>SUM(Sug0.2[[#This Row],[CHDDa2]:[CHDDa27]])+SUM(Sug0.2[[#This Row],[CHDDDa2]:[CHDDDa27]])</f>
        <v>7414.9349711999994</v>
      </c>
      <c r="V21" s="15">
        <f>SUM(Sug0.5[[#This Row],[CHDDa2]:[CHDDa27]])+SUM(Sug0.5[[#This Row],[CHDDDa2]:[CHDDDa27]])</f>
        <v>7168.3118869999998</v>
      </c>
      <c r="W21" s="15">
        <f>Reg[[#This Row],[CHDDa27]]+Reg[[#This Row],[CHDDDa27]]</f>
        <v>322.32121870000003</v>
      </c>
      <c r="X21" s="15">
        <f>Sug0.2[[#This Row],[CHDDa27]]+Sug0.2[[#This Row],[CHDDDa27]]</f>
        <v>314.44175470000005</v>
      </c>
      <c r="Y21" s="15">
        <f>Sug0.5[[#This Row],[CHDDa27]]+Sug0.5[[#This Row],[CHDDDa27]]</f>
        <v>294.91091390000003</v>
      </c>
      <c r="Z21" s="15">
        <f>SUM(Reg[[#This Row],[T2DDa2]:[T2DDa27]])+SUM(Reg[[#This Row],[T2DDDa2]:[T2DDDa27]])</f>
        <v>17748.677061170001</v>
      </c>
      <c r="AA21" s="15">
        <f>SUM(Sug0.2[[#This Row],[T2DDa2]:[T2DDa27]])+SUM(Sug0.2[[#This Row],[T2DDDa2]:[T2DDDa27]])</f>
        <v>17468.723337200001</v>
      </c>
      <c r="AB21" s="15">
        <f>SUM(Sug0.5[[#This Row],[T2DDa2]:[T2DDa27]])+SUM(Sug0.5[[#This Row],[T2DDDa2]:[T2DDDa27]])</f>
        <v>16971.80963946</v>
      </c>
      <c r="AC21" s="15">
        <f>Reg[[#This Row],[T2DDa27]]+Reg[[#This Row],[T2DDDa27]]</f>
        <v>831.15932604</v>
      </c>
      <c r="AD21" s="15">
        <f>Sug0.2[[#This Row],[T2DDa27]]+Sug0.2[[#This Row],[T2DDDa27]]</f>
        <v>805.09090730000003</v>
      </c>
      <c r="AE21" s="15">
        <f>Sug0.5[[#This Row],[T2DDa27]]+Sug0.5[[#This Row],[T2DDDa27]]</f>
        <v>751.45290943000009</v>
      </c>
      <c r="AF21" s="15">
        <f>SUM(Reg[[#This Row],[ObeDa2]:[ObeDa27]])</f>
        <v>1749.3508473300001</v>
      </c>
      <c r="AG21" s="15">
        <f>SUM(Sug0.2[[#This Row],[ObeDa2]:[ObeDa27]])</f>
        <v>1669.5459527800003</v>
      </c>
      <c r="AH21" s="15">
        <f>SUM(Sug0.5[[#This Row],[ObeDa2]:[ObeDa27]])</f>
        <v>1508.1624760499992</v>
      </c>
      <c r="AI21" s="15">
        <f>Reg[[#This Row],[ObeDa27]]</f>
        <v>65.855630489999996</v>
      </c>
      <c r="AJ21" s="15">
        <f>Sug0.2[[#This Row],[ObeDa27]]</f>
        <v>61.802685390000001</v>
      </c>
      <c r="AK21" s="15">
        <f>Sug0.5[[#This Row],[ObeDa27]]</f>
        <v>53.835465169999999</v>
      </c>
    </row>
    <row r="22" spans="1:37" x14ac:dyDescent="0.25">
      <c r="A22" s="15">
        <v>18</v>
      </c>
      <c r="B22" s="15">
        <f>SUM(Reg[[#This Row],[NASDa2]:[NASDa27]])</f>
        <v>6586.0987686999997</v>
      </c>
      <c r="C22" s="15">
        <f>SUM(Sug0.2[[#This Row],[NASDa2]:[NASDa27]])</f>
        <v>6281.2727077999998</v>
      </c>
      <c r="D22" s="15">
        <f>SUM(Sug0.5[[#This Row],[NASDa2]:[NASDa27]])</f>
        <v>5619.5146355999987</v>
      </c>
      <c r="E22" s="15">
        <f>Reg[[#This Row],[NASDa27]]</f>
        <v>320.19785409999997</v>
      </c>
      <c r="F22" s="15">
        <f>Sug0.2[[#This Row],[NASDa27]]</f>
        <v>305.4655899</v>
      </c>
      <c r="G22" s="15">
        <f>Sug0.5[[#This Row],[NASDa27]]</f>
        <v>270.25797560000001</v>
      </c>
      <c r="H22" s="15">
        <f>SUM(Reg[[#This Row],[CIRDa2]:[CIRDa27]])</f>
        <v>832.26745002999996</v>
      </c>
      <c r="I22" s="15">
        <f>SUM(Sug0.2[[#This Row],[CIRDa2]:[CIRDa27]])</f>
        <v>792.48033670000018</v>
      </c>
      <c r="J22" s="15">
        <f>SUM(Sug0.5[[#This Row],[CIRDa2]:[CIRDa27]])</f>
        <v>686.06953695999994</v>
      </c>
      <c r="K22" s="15">
        <f>Reg[[#This Row],[CIRDa27]]</f>
        <v>49.32193797</v>
      </c>
      <c r="L22" s="15">
        <f>Sug0.2[[#This Row],[CIRDa27]]</f>
        <v>45.902739500000003</v>
      </c>
      <c r="M22" s="15">
        <f>Sug0.5[[#This Row],[CIRDa27]]</f>
        <v>38.124062969999997</v>
      </c>
      <c r="N22" s="15">
        <f>SUM(Reg[[#This Row],[HCCDa2]:[HCCDa27]])+SUM(Reg[[#This Row],[LIDDa2]:[LIDDa27]])</f>
        <v>5950.1063138930003</v>
      </c>
      <c r="O22" s="15">
        <f>SUM(Sug0.2[[#This Row],[HCCDa2]:[HCCDa27]])+SUM(Sug0.2[[#This Row],[LIDDa2]:[LIDDa27]])</f>
        <v>5670.2844142509994</v>
      </c>
      <c r="P22" s="15">
        <f>SUM(Sug0.5[[#This Row],[HCCDa2]:[HCCDa27]])+SUM(Sug0.5[[#This Row],[LIDDa2]:[LIDDa27]])</f>
        <v>4969.9200850939997</v>
      </c>
      <c r="Q22" s="15">
        <f>Reg[[#This Row],[HCCDa27]]+Reg[[#This Row],[LIDDa27]]</f>
        <v>339.11719578999998</v>
      </c>
      <c r="R22" s="15">
        <f>Sug0.2[[#This Row],[HCCDa27]]+Sug0.2[[#This Row],[LIDDa27]]</f>
        <v>342.91982739000002</v>
      </c>
      <c r="S22" s="15">
        <f>Sug0.5[[#This Row],[HCCDa27]]+Sug0.5[[#This Row],[LIDDa27]]</f>
        <v>320.616174849</v>
      </c>
      <c r="T22" s="15">
        <f>SUM(Reg[[#This Row],[CHDDa2]:[CHDDa27]])+SUM(Reg[[#This Row],[CHDDDa2]:[CHDDDa27]])</f>
        <v>6891.0505423500008</v>
      </c>
      <c r="U22" s="15">
        <f>SUM(Sug0.2[[#This Row],[CHDDa2]:[CHDDa27]])+SUM(Sug0.2[[#This Row],[CHDDDa2]:[CHDDDa27]])</f>
        <v>6858.5664759300016</v>
      </c>
      <c r="V22" s="15">
        <f>SUM(Sug0.5[[#This Row],[CHDDa2]:[CHDDa27]])+SUM(Sug0.5[[#This Row],[CHDDDa2]:[CHDDDa27]])</f>
        <v>6778.7716823600003</v>
      </c>
      <c r="W22" s="15">
        <f>Reg[[#This Row],[CHDDa27]]+Reg[[#This Row],[CHDDDa27]]</f>
        <v>196.14714307</v>
      </c>
      <c r="X22" s="15">
        <f>Sug0.2[[#This Row],[CHDDa27]]+Sug0.2[[#This Row],[CHDDDa27]]</f>
        <v>195.36340953999999</v>
      </c>
      <c r="Y22" s="15">
        <f>Sug0.5[[#This Row],[CHDDa27]]+Sug0.5[[#This Row],[CHDDDa27]]</f>
        <v>190.31103245</v>
      </c>
      <c r="Z22" s="15">
        <f>SUM(Reg[[#This Row],[T2DDa2]:[T2DDa27]])+SUM(Reg[[#This Row],[T2DDDa2]:[T2DDDa27]])</f>
        <v>19530.28931376</v>
      </c>
      <c r="AA22" s="15">
        <f>SUM(Sug0.2[[#This Row],[T2DDa2]:[T2DDa27]])+SUM(Sug0.2[[#This Row],[T2DDDa2]:[T2DDDa27]])</f>
        <v>19384.768004079993</v>
      </c>
      <c r="AB22" s="15">
        <f>SUM(Sug0.5[[#This Row],[T2DDa2]:[T2DDa27]])+SUM(Sug0.5[[#This Row],[T2DDDa2]:[T2DDDa27]])</f>
        <v>19157.158459280003</v>
      </c>
      <c r="AC22" s="15">
        <f>Reg[[#This Row],[T2DDa27]]+Reg[[#This Row],[T2DDDa27]]</f>
        <v>911.01046305</v>
      </c>
      <c r="AD22" s="15">
        <f>Sug0.2[[#This Row],[T2DDa27]]+Sug0.2[[#This Row],[T2DDDa27]]</f>
        <v>890.51291803000004</v>
      </c>
      <c r="AE22" s="15">
        <f>Sug0.5[[#This Row],[T2DDa27]]+Sug0.5[[#This Row],[T2DDDa27]]</f>
        <v>879.20294333999993</v>
      </c>
      <c r="AF22" s="15">
        <f>SUM(Reg[[#This Row],[ObeDa2]:[ObeDa27]])</f>
        <v>1498.0028812799999</v>
      </c>
      <c r="AG22" s="15">
        <f>SUM(Sug0.2[[#This Row],[ObeDa2]:[ObeDa27]])</f>
        <v>1493.9674791399998</v>
      </c>
      <c r="AH22" s="15">
        <f>SUM(Sug0.5[[#This Row],[ObeDa2]:[ObeDa27]])</f>
        <v>1487.5075626100002</v>
      </c>
      <c r="AI22" s="15">
        <f>Reg[[#This Row],[ObeDa27]]</f>
        <v>53.59459889</v>
      </c>
      <c r="AJ22" s="15">
        <f>Sug0.2[[#This Row],[ObeDa27]]</f>
        <v>53.418964209999999</v>
      </c>
      <c r="AK22" s="15">
        <f>Sug0.5[[#This Row],[ObeDa27]]</f>
        <v>53.08070481</v>
      </c>
    </row>
    <row r="23" spans="1:37" x14ac:dyDescent="0.25">
      <c r="A23" s="15">
        <v>19</v>
      </c>
      <c r="B23" s="15">
        <f>SUM(Reg[[#This Row],[NASDa2]:[NASDa27]])</f>
        <v>5931.9797214</v>
      </c>
      <c r="C23" s="15">
        <f>SUM(Sug0.2[[#This Row],[NASDa2]:[NASDa27]])</f>
        <v>5508.1994977000004</v>
      </c>
      <c r="D23" s="15">
        <f>SUM(Sug0.5[[#This Row],[NASDa2]:[NASDa27]])</f>
        <v>4660.1233142000001</v>
      </c>
      <c r="E23" s="15">
        <f>Reg[[#This Row],[NASDa27]]</f>
        <v>292.12548709999999</v>
      </c>
      <c r="F23" s="15">
        <f>Sug0.2[[#This Row],[NASDa27]]</f>
        <v>270.16998580000001</v>
      </c>
      <c r="G23" s="15">
        <f>Sug0.5[[#This Row],[NASDa27]]</f>
        <v>222.4042005</v>
      </c>
      <c r="H23" s="15">
        <f>SUM(Reg[[#This Row],[CIRDa2]:[CIRDa27]])</f>
        <v>643.10425564999991</v>
      </c>
      <c r="I23" s="15">
        <f>SUM(Sug0.2[[#This Row],[CIRDa2]:[CIRDa27]])</f>
        <v>584.45243916999993</v>
      </c>
      <c r="J23" s="15">
        <f>SUM(Sug0.5[[#This Row],[CIRDa2]:[CIRDa27]])</f>
        <v>442.19651399999998</v>
      </c>
      <c r="K23" s="15">
        <f>Reg[[#This Row],[CIRDa27]]</f>
        <v>34.524113249999999</v>
      </c>
      <c r="L23" s="15">
        <f>Sug0.2[[#This Row],[CIRDa27]]</f>
        <v>30.143410060000001</v>
      </c>
      <c r="M23" s="15">
        <f>Sug0.5[[#This Row],[CIRDa27]]</f>
        <v>21.38200368</v>
      </c>
      <c r="N23" s="15">
        <f>SUM(Reg[[#This Row],[HCCDa2]:[HCCDa27]])+SUM(Reg[[#This Row],[LIDDa2]:[LIDDa27]])</f>
        <v>4902.6802966390005</v>
      </c>
      <c r="O23" s="15">
        <f>SUM(Sug0.2[[#This Row],[HCCDa2]:[HCCDa27]])+SUM(Sug0.2[[#This Row],[LIDDa2]:[LIDDa27]])</f>
        <v>4517.7674472210001</v>
      </c>
      <c r="P23" s="15">
        <f>SUM(Sug0.5[[#This Row],[HCCDa2]:[HCCDa27]])+SUM(Sug0.5[[#This Row],[LIDDa2]:[LIDDa27]])</f>
        <v>3687.3134000049999</v>
      </c>
      <c r="Q23" s="15">
        <f>Reg[[#This Row],[HCCDa27]]+Reg[[#This Row],[LIDDa27]]</f>
        <v>224.996622656</v>
      </c>
      <c r="R23" s="15">
        <f>Sug0.2[[#This Row],[HCCDa27]]+Sug0.2[[#This Row],[LIDDa27]]</f>
        <v>186.09737735799999</v>
      </c>
      <c r="S23" s="15">
        <f>Sug0.5[[#This Row],[HCCDa27]]+Sug0.5[[#This Row],[LIDDa27]]</f>
        <v>153.79688666500002</v>
      </c>
      <c r="T23" s="15">
        <f>SUM(Reg[[#This Row],[CHDDa2]:[CHDDa27]])+SUM(Reg[[#This Row],[CHDDDa2]:[CHDDDa27]])</f>
        <v>6654.24272131</v>
      </c>
      <c r="U23" s="15">
        <f>SUM(Sug0.2[[#This Row],[CHDDa2]:[CHDDa27]])+SUM(Sug0.2[[#This Row],[CHDDDa2]:[CHDDDa27]])</f>
        <v>6585.4167303800004</v>
      </c>
      <c r="V23" s="15">
        <f>SUM(Sug0.5[[#This Row],[CHDDa2]:[CHDDa27]])+SUM(Sug0.5[[#This Row],[CHDDDa2]:[CHDDDa27]])</f>
        <v>6476.7068824399994</v>
      </c>
      <c r="W23" s="15">
        <f>Reg[[#This Row],[CHDDa27]]+Reg[[#This Row],[CHDDDa27]]</f>
        <v>221.03173314999998</v>
      </c>
      <c r="X23" s="15">
        <f>Sug0.2[[#This Row],[CHDDa27]]+Sug0.2[[#This Row],[CHDDDa27]]</f>
        <v>219.82250348999997</v>
      </c>
      <c r="Y23" s="15">
        <f>Sug0.5[[#This Row],[CHDDa27]]+Sug0.5[[#This Row],[CHDDDa27]]</f>
        <v>217.02062989999999</v>
      </c>
      <c r="Z23" s="15">
        <f>SUM(Reg[[#This Row],[T2DDa2]:[T2DDa27]])+SUM(Reg[[#This Row],[T2DDDa2]:[T2DDDa27]])</f>
        <v>18518.891367559998</v>
      </c>
      <c r="AA23" s="15">
        <f>SUM(Sug0.2[[#This Row],[T2DDa2]:[T2DDa27]])+SUM(Sug0.2[[#This Row],[T2DDDa2]:[T2DDDa27]])</f>
        <v>18364.06113048</v>
      </c>
      <c r="AB23" s="15">
        <f>SUM(Sug0.5[[#This Row],[T2DDa2]:[T2DDa27]])+SUM(Sug0.5[[#This Row],[T2DDDa2]:[T2DDDa27]])</f>
        <v>18152.071198260001</v>
      </c>
      <c r="AC23" s="15">
        <f>Reg[[#This Row],[T2DDa27]]+Reg[[#This Row],[T2DDDa27]]</f>
        <v>806.38729163999994</v>
      </c>
      <c r="AD23" s="15">
        <f>Sug0.2[[#This Row],[T2DDa27]]+Sug0.2[[#This Row],[T2DDDa27]]</f>
        <v>790.46210014999997</v>
      </c>
      <c r="AE23" s="15">
        <f>Sug0.5[[#This Row],[T2DDa27]]+Sug0.5[[#This Row],[T2DDDa27]]</f>
        <v>778.64195334999999</v>
      </c>
      <c r="AF23" s="15">
        <f>SUM(Reg[[#This Row],[ObeDa2]:[ObeDa27]])</f>
        <v>1764.4945664200004</v>
      </c>
      <c r="AG23" s="15">
        <f>SUM(Sug0.2[[#This Row],[ObeDa2]:[ObeDa27]])</f>
        <v>1735.4119855499998</v>
      </c>
      <c r="AH23" s="15">
        <f>SUM(Sug0.5[[#This Row],[ObeDa2]:[ObeDa27]])</f>
        <v>1670.7086004599998</v>
      </c>
      <c r="AI23" s="15">
        <f>Reg[[#This Row],[ObeDa27]]</f>
        <v>64.715654259999994</v>
      </c>
      <c r="AJ23" s="15">
        <f>Sug0.2[[#This Row],[ObeDa27]]</f>
        <v>63.110603310000002</v>
      </c>
      <c r="AK23" s="15">
        <f>Sug0.5[[#This Row],[ObeDa27]]</f>
        <v>59.672227499999998</v>
      </c>
    </row>
    <row r="24" spans="1:37" x14ac:dyDescent="0.25">
      <c r="A24" s="15">
        <v>20</v>
      </c>
      <c r="B24" s="15">
        <f>SUM(Reg[[#This Row],[NASDa2]:[NASDa27]])</f>
        <v>8389.3179067000001</v>
      </c>
      <c r="C24" s="15">
        <f>SUM(Sug0.2[[#This Row],[NASDa2]:[NASDa27]])</f>
        <v>7750.4925986999997</v>
      </c>
      <c r="D24" s="15">
        <f>SUM(Sug0.5[[#This Row],[NASDa2]:[NASDa27]])</f>
        <v>6382.9658562000004</v>
      </c>
      <c r="E24" s="15">
        <f>Reg[[#This Row],[NASDa27]]</f>
        <v>400.09303870000002</v>
      </c>
      <c r="F24" s="15">
        <f>Sug0.2[[#This Row],[NASDa27]]</f>
        <v>368.79716500000001</v>
      </c>
      <c r="G24" s="15">
        <f>Sug0.5[[#This Row],[NASDa27]]</f>
        <v>302.25225449999999</v>
      </c>
      <c r="H24" s="15">
        <f>SUM(Reg[[#This Row],[CIRDa2]:[CIRDa27]])</f>
        <v>1278.2523768999999</v>
      </c>
      <c r="I24" s="15">
        <f>SUM(Sug0.2[[#This Row],[CIRDa2]:[CIRDa27]])</f>
        <v>1115.6876230400001</v>
      </c>
      <c r="J24" s="15">
        <f>SUM(Sug0.5[[#This Row],[CIRDa2]:[CIRDa27]])</f>
        <v>809.27815009000005</v>
      </c>
      <c r="K24" s="15">
        <f>Reg[[#This Row],[CIRDa27]]</f>
        <v>76.553261430000006</v>
      </c>
      <c r="L24" s="15">
        <f>Sug0.2[[#This Row],[CIRDa27]]</f>
        <v>66.077551970000002</v>
      </c>
      <c r="M24" s="15">
        <f>Sug0.5[[#This Row],[CIRDa27]]</f>
        <v>45.831228879999998</v>
      </c>
      <c r="N24" s="15">
        <f>SUM(Reg[[#This Row],[HCCDa2]:[HCCDa27]])+SUM(Reg[[#This Row],[LIDDa2]:[LIDDa27]])</f>
        <v>8866.3929144770009</v>
      </c>
      <c r="O24" s="15">
        <f>SUM(Sug0.2[[#This Row],[HCCDa2]:[HCCDa27]])+SUM(Sug0.2[[#This Row],[LIDDa2]:[LIDDa27]])</f>
        <v>8085.3946011710004</v>
      </c>
      <c r="P24" s="15">
        <f>SUM(Sug0.5[[#This Row],[HCCDa2]:[HCCDa27]])+SUM(Sug0.5[[#This Row],[LIDDa2]:[LIDDa27]])</f>
        <v>6413.674063081</v>
      </c>
      <c r="Q24" s="15">
        <f>Reg[[#This Row],[HCCDa27]]+Reg[[#This Row],[LIDDa27]]</f>
        <v>502.82006112699997</v>
      </c>
      <c r="R24" s="15">
        <f>Sug0.2[[#This Row],[HCCDa27]]+Sug0.2[[#This Row],[LIDDa27]]</f>
        <v>432.70364331899998</v>
      </c>
      <c r="S24" s="15">
        <f>Sug0.5[[#This Row],[HCCDa27]]+Sug0.5[[#This Row],[LIDDa27]]</f>
        <v>366.14956872900001</v>
      </c>
      <c r="T24" s="15">
        <f>SUM(Reg[[#This Row],[CHDDa2]:[CHDDa27]])+SUM(Reg[[#This Row],[CHDDDa2]:[CHDDDa27]])</f>
        <v>7333.2514661000005</v>
      </c>
      <c r="U24" s="15">
        <f>SUM(Sug0.2[[#This Row],[CHDDa2]:[CHDDa27]])+SUM(Sug0.2[[#This Row],[CHDDDa2]:[CHDDDa27]])</f>
        <v>7246.1189018000005</v>
      </c>
      <c r="V24" s="15">
        <f>SUM(Sug0.5[[#This Row],[CHDDa2]:[CHDDa27]])+SUM(Sug0.5[[#This Row],[CHDDDa2]:[CHDDDa27]])</f>
        <v>7112.5339374999994</v>
      </c>
      <c r="W24" s="15">
        <f>Reg[[#This Row],[CHDDa27]]+Reg[[#This Row],[CHDDDa27]]</f>
        <v>270.40019789999997</v>
      </c>
      <c r="X24" s="15">
        <f>Sug0.2[[#This Row],[CHDDa27]]+Sug0.2[[#This Row],[CHDDDa27]]</f>
        <v>271.26428950000002</v>
      </c>
      <c r="Y24" s="15">
        <f>Sug0.5[[#This Row],[CHDDa27]]+Sug0.5[[#This Row],[CHDDDa27]]</f>
        <v>250.1829434</v>
      </c>
      <c r="Z24" s="15">
        <f>SUM(Reg[[#This Row],[T2DDa2]:[T2DDa27]])+SUM(Reg[[#This Row],[T2DDDa2]:[T2DDDa27]])</f>
        <v>17837.198337950002</v>
      </c>
      <c r="AA24" s="15">
        <f>SUM(Sug0.2[[#This Row],[T2DDa2]:[T2DDa27]])+SUM(Sug0.2[[#This Row],[T2DDDa2]:[T2DDDa27]])</f>
        <v>17620.360653939999</v>
      </c>
      <c r="AB24" s="15">
        <f>SUM(Sug0.5[[#This Row],[T2DDa2]:[T2DDa27]])+SUM(Sug0.5[[#This Row],[T2DDDa2]:[T2DDDa27]])</f>
        <v>17222.855908829999</v>
      </c>
      <c r="AC24" s="15">
        <f>Reg[[#This Row],[T2DDa27]]+Reg[[#This Row],[T2DDDa27]]</f>
        <v>771.67167481000001</v>
      </c>
      <c r="AD24" s="15">
        <f>Sug0.2[[#This Row],[T2DDa27]]+Sug0.2[[#This Row],[T2DDDa27]]</f>
        <v>756.84124228999997</v>
      </c>
      <c r="AE24" s="15">
        <f>Sug0.5[[#This Row],[T2DDa27]]+Sug0.5[[#This Row],[T2DDDa27]]</f>
        <v>736.34216992000006</v>
      </c>
      <c r="AF24" s="15">
        <f>SUM(Reg[[#This Row],[ObeDa2]:[ObeDa27]])</f>
        <v>1441.7961034200002</v>
      </c>
      <c r="AG24" s="15">
        <f>SUM(Sug0.2[[#This Row],[ObeDa2]:[ObeDa27]])</f>
        <v>1390.43109585</v>
      </c>
      <c r="AH24" s="15">
        <f>SUM(Sug0.5[[#This Row],[ObeDa2]:[ObeDa27]])</f>
        <v>1275.1320968299997</v>
      </c>
      <c r="AI24" s="15">
        <f>Reg[[#This Row],[ObeDa27]]</f>
        <v>54.330527279999998</v>
      </c>
      <c r="AJ24" s="15">
        <f>Sug0.2[[#This Row],[ObeDa27]]</f>
        <v>52.042288399999997</v>
      </c>
      <c r="AK24" s="15">
        <f>Sug0.5[[#This Row],[ObeDa27]]</f>
        <v>47.11628331</v>
      </c>
    </row>
    <row r="25" spans="1:37" x14ac:dyDescent="0.25">
      <c r="A25" s="15">
        <v>21</v>
      </c>
      <c r="B25" s="15">
        <f>SUM(Reg[[#This Row],[NASDa2]:[NASDa27]])</f>
        <v>5599.1714758999969</v>
      </c>
      <c r="C25" s="15">
        <f>SUM(Sug0.2[[#This Row],[NASDa2]:[NASDa27]])</f>
        <v>5088.8931930999997</v>
      </c>
      <c r="D25" s="15">
        <f>SUM(Sug0.5[[#This Row],[NASDa2]:[NASDa27]])</f>
        <v>4155.4705370000011</v>
      </c>
      <c r="E25" s="15">
        <f>Reg[[#This Row],[NASDa27]]</f>
        <v>267.40918060000001</v>
      </c>
      <c r="F25" s="15">
        <f>Sug0.2[[#This Row],[NASDa27]]</f>
        <v>242.84715220000001</v>
      </c>
      <c r="G25" s="15">
        <f>Sug0.5[[#This Row],[NASDa27]]</f>
        <v>192.69307480000001</v>
      </c>
      <c r="H25" s="15">
        <f>SUM(Reg[[#This Row],[CIRDa2]:[CIRDa27]])</f>
        <v>707.90348172999995</v>
      </c>
      <c r="I25" s="15">
        <f>SUM(Sug0.2[[#This Row],[CIRDa2]:[CIRDa27]])</f>
        <v>631.03858538999998</v>
      </c>
      <c r="J25" s="15">
        <f>SUM(Sug0.5[[#This Row],[CIRDa2]:[CIRDa27]])</f>
        <v>443.13573288999999</v>
      </c>
      <c r="K25" s="15">
        <f>Reg[[#This Row],[CIRDa27]]</f>
        <v>41.173931969999998</v>
      </c>
      <c r="L25" s="15">
        <f>Sug0.2[[#This Row],[CIRDa27]]</f>
        <v>35.734095850000003</v>
      </c>
      <c r="M25" s="15">
        <f>Sug0.5[[#This Row],[CIRDa27]]</f>
        <v>23.916520850000001</v>
      </c>
      <c r="N25" s="15">
        <f>SUM(Reg[[#This Row],[HCCDa2]:[HCCDa27]])+SUM(Reg[[#This Row],[LIDDa2]:[LIDDa27]])</f>
        <v>5266.0255319049993</v>
      </c>
      <c r="O25" s="15">
        <f>SUM(Sug0.2[[#This Row],[HCCDa2]:[HCCDa27]])+SUM(Sug0.2[[#This Row],[LIDDa2]:[LIDDa27]])</f>
        <v>4722.8235449089998</v>
      </c>
      <c r="P25" s="15">
        <f>SUM(Sug0.5[[#This Row],[HCCDa2]:[HCCDa27]])+SUM(Sug0.5[[#This Row],[LIDDa2]:[LIDDa27]])</f>
        <v>3717.8694885109999</v>
      </c>
      <c r="Q25" s="15">
        <f>Reg[[#This Row],[HCCDa27]]+Reg[[#This Row],[LIDDa27]]</f>
        <v>300.22398242499997</v>
      </c>
      <c r="R25" s="15">
        <f>Sug0.2[[#This Row],[HCCDa27]]+Sug0.2[[#This Row],[LIDDa27]]</f>
        <v>261.51968790899997</v>
      </c>
      <c r="S25" s="15">
        <f>Sug0.5[[#This Row],[HCCDa27]]+Sug0.5[[#This Row],[LIDDa27]]</f>
        <v>193.37875084699999</v>
      </c>
      <c r="T25" s="15">
        <f>SUM(Reg[[#This Row],[CHDDa2]:[CHDDa27]])+SUM(Reg[[#This Row],[CHDDDa2]:[CHDDDa27]])</f>
        <v>7350.8509068900003</v>
      </c>
      <c r="U25" s="15">
        <f>SUM(Sug0.2[[#This Row],[CHDDa2]:[CHDDa27]])+SUM(Sug0.2[[#This Row],[CHDDDa2]:[CHDDDa27]])</f>
        <v>7277.2013576300005</v>
      </c>
      <c r="V25" s="15">
        <f>SUM(Sug0.5[[#This Row],[CHDDa2]:[CHDDa27]])+SUM(Sug0.5[[#This Row],[CHDDDa2]:[CHDDDa27]])</f>
        <v>7057.4326074099999</v>
      </c>
      <c r="W25" s="15">
        <f>Reg[[#This Row],[CHDDa27]]+Reg[[#This Row],[CHDDDa27]]</f>
        <v>288.09248408000002</v>
      </c>
      <c r="X25" s="15">
        <f>Sug0.2[[#This Row],[CHDDa27]]+Sug0.2[[#This Row],[CHDDDa27]]</f>
        <v>287.73356842999999</v>
      </c>
      <c r="Y25" s="15">
        <f>Sug0.5[[#This Row],[CHDDa27]]+Sug0.5[[#This Row],[CHDDDa27]]</f>
        <v>277.42788751000001</v>
      </c>
      <c r="Z25" s="15">
        <f>SUM(Reg[[#This Row],[T2DDa2]:[T2DDa27]])+SUM(Reg[[#This Row],[T2DDDa2]:[T2DDDa27]])</f>
        <v>21980.194624659998</v>
      </c>
      <c r="AA25" s="15">
        <f>SUM(Sug0.2[[#This Row],[T2DDa2]:[T2DDa27]])+SUM(Sug0.2[[#This Row],[T2DDDa2]:[T2DDDa27]])</f>
        <v>21736.45725598</v>
      </c>
      <c r="AB25" s="15">
        <f>SUM(Sug0.5[[#This Row],[T2DDa2]:[T2DDa27]])+SUM(Sug0.5[[#This Row],[T2DDDa2]:[T2DDDa27]])</f>
        <v>21113.29495946</v>
      </c>
      <c r="AC25" s="15">
        <f>Reg[[#This Row],[T2DDa27]]+Reg[[#This Row],[T2DDDa27]]</f>
        <v>925.32318865000002</v>
      </c>
      <c r="AD25" s="15">
        <f>Sug0.2[[#This Row],[T2DDa27]]+Sug0.2[[#This Row],[T2DDDa27]]</f>
        <v>907.65497434000008</v>
      </c>
      <c r="AE25" s="15">
        <f>Sug0.5[[#This Row],[T2DDa27]]+Sug0.5[[#This Row],[T2DDDa27]]</f>
        <v>873.92336799999998</v>
      </c>
      <c r="AF25" s="15">
        <f>SUM(Reg[[#This Row],[ObeDa2]:[ObeDa27]])</f>
        <v>1551.3845858699999</v>
      </c>
      <c r="AG25" s="15">
        <f>SUM(Sug0.2[[#This Row],[ObeDa2]:[ObeDa27]])</f>
        <v>1478.9900052</v>
      </c>
      <c r="AH25" s="15">
        <f>SUM(Sug0.5[[#This Row],[ObeDa2]:[ObeDa27]])</f>
        <v>1327.20836121</v>
      </c>
      <c r="AI25" s="15">
        <f>Reg[[#This Row],[ObeDa27]]</f>
        <v>54.9231525</v>
      </c>
      <c r="AJ25" s="15">
        <f>Sug0.2[[#This Row],[ObeDa27]]</f>
        <v>51.652163170000001</v>
      </c>
      <c r="AK25" s="15">
        <f>Sug0.5[[#This Row],[ObeDa27]]</f>
        <v>44.703520949999998</v>
      </c>
    </row>
    <row r="26" spans="1:37" x14ac:dyDescent="0.25">
      <c r="A26" s="15">
        <v>22</v>
      </c>
      <c r="B26" s="15">
        <f>SUM(Reg[[#This Row],[NASDa2]:[NASDa27]])</f>
        <v>6398.6647411000013</v>
      </c>
      <c r="C26" s="15">
        <f>SUM(Sug0.2[[#This Row],[NASDa2]:[NASDa27]])</f>
        <v>6047.5886407999997</v>
      </c>
      <c r="D26" s="15">
        <f>SUM(Sug0.5[[#This Row],[NASDa2]:[NASDa27]])</f>
        <v>5211.7446916000008</v>
      </c>
      <c r="E26" s="15">
        <f>Reg[[#This Row],[NASDa27]]</f>
        <v>291.4002625</v>
      </c>
      <c r="F26" s="15">
        <f>Sug0.2[[#This Row],[NASDa27]]</f>
        <v>274.54498769999998</v>
      </c>
      <c r="G26" s="15">
        <f>Sug0.5[[#This Row],[NASDa27]]</f>
        <v>232.75958549999999</v>
      </c>
      <c r="H26" s="15">
        <f>SUM(Reg[[#This Row],[CIRDa2]:[CIRDa27]])</f>
        <v>777.22936034999998</v>
      </c>
      <c r="I26" s="15">
        <f>SUM(Sug0.2[[#This Row],[CIRDa2]:[CIRDa27]])</f>
        <v>715.40641417000006</v>
      </c>
      <c r="J26" s="15">
        <f>SUM(Sug0.5[[#This Row],[CIRDa2]:[CIRDa27]])</f>
        <v>566.82620453999982</v>
      </c>
      <c r="K26" s="15">
        <f>Reg[[#This Row],[CIRDa27]]</f>
        <v>41.986372179999996</v>
      </c>
      <c r="L26" s="15">
        <f>Sug0.2[[#This Row],[CIRDa27]]</f>
        <v>37.89743807</v>
      </c>
      <c r="M26" s="15">
        <f>Sug0.5[[#This Row],[CIRDa27]]</f>
        <v>28.024158150000002</v>
      </c>
      <c r="N26" s="15">
        <f>SUM(Reg[[#This Row],[HCCDa2]:[HCCDa27]])+SUM(Reg[[#This Row],[LIDDa2]:[LIDDa27]])</f>
        <v>5951.6862320210003</v>
      </c>
      <c r="O26" s="15">
        <f>SUM(Sug0.2[[#This Row],[HCCDa2]:[HCCDa27]])+SUM(Sug0.2[[#This Row],[LIDDa2]:[LIDDa27]])</f>
        <v>5422.3283116820003</v>
      </c>
      <c r="P26" s="15">
        <f>SUM(Sug0.5[[#This Row],[HCCDa2]:[HCCDa27]])+SUM(Sug0.5[[#This Row],[LIDDa2]:[LIDDa27]])</f>
        <v>4735.1528891490016</v>
      </c>
      <c r="Q26" s="15">
        <f>Reg[[#This Row],[HCCDa27]]+Reg[[#This Row],[LIDDa27]]</f>
        <v>301.01034806499996</v>
      </c>
      <c r="R26" s="15">
        <f>Sug0.2[[#This Row],[HCCDa27]]+Sug0.2[[#This Row],[LIDDa27]]</f>
        <v>278.59691240400002</v>
      </c>
      <c r="S26" s="15">
        <f>Sug0.5[[#This Row],[HCCDa27]]+Sug0.5[[#This Row],[LIDDa27]]</f>
        <v>227.834240343</v>
      </c>
      <c r="T26" s="15">
        <f>SUM(Reg[[#This Row],[CHDDa2]:[CHDDa27]])+SUM(Reg[[#This Row],[CHDDDa2]:[CHDDDa27]])</f>
        <v>4216.3726267299999</v>
      </c>
      <c r="U26" s="15">
        <f>SUM(Sug0.2[[#This Row],[CHDDa2]:[CHDDa27]])+SUM(Sug0.2[[#This Row],[CHDDDa2]:[CHDDDa27]])</f>
        <v>4206.7407021099998</v>
      </c>
      <c r="V26" s="15">
        <f>SUM(Sug0.5[[#This Row],[CHDDa2]:[CHDDa27]])+SUM(Sug0.5[[#This Row],[CHDDDa2]:[CHDDDa27]])</f>
        <v>4179.8694207299995</v>
      </c>
      <c r="W26" s="15">
        <f>Reg[[#This Row],[CHDDa27]]+Reg[[#This Row],[CHDDDa27]]</f>
        <v>122.51970695</v>
      </c>
      <c r="X26" s="15">
        <f>Sug0.2[[#This Row],[CHDDa27]]+Sug0.2[[#This Row],[CHDDDa27]]</f>
        <v>122.2740373</v>
      </c>
      <c r="Y26" s="15">
        <f>Sug0.5[[#This Row],[CHDDa27]]+Sug0.5[[#This Row],[CHDDDa27]]</f>
        <v>119.84752671000001</v>
      </c>
      <c r="Z26" s="15">
        <f>SUM(Reg[[#This Row],[T2DDa2]:[T2DDa27]])+SUM(Reg[[#This Row],[T2DDDa2]:[T2DDDa27]])</f>
        <v>15148.738125830001</v>
      </c>
      <c r="AA26" s="15">
        <f>SUM(Sug0.2[[#This Row],[T2DDa2]:[T2DDa27]])+SUM(Sug0.2[[#This Row],[T2DDDa2]:[T2DDDa27]])</f>
        <v>15049.488936459999</v>
      </c>
      <c r="AB26" s="15">
        <f>SUM(Sug0.5[[#This Row],[T2DDa2]:[T2DDa27]])+SUM(Sug0.5[[#This Row],[T2DDDa2]:[T2DDDa27]])</f>
        <v>14831.71184951</v>
      </c>
      <c r="AC26" s="15">
        <f>Reg[[#This Row],[T2DDa27]]+Reg[[#This Row],[T2DDDa27]]</f>
        <v>651.59700862</v>
      </c>
      <c r="AD26" s="15">
        <f>Sug0.2[[#This Row],[T2DDa27]]+Sug0.2[[#This Row],[T2DDDa27]]</f>
        <v>647.13068582000005</v>
      </c>
      <c r="AE26" s="15">
        <f>Sug0.5[[#This Row],[T2DDa27]]+Sug0.5[[#This Row],[T2DDDa27]]</f>
        <v>635.05214631000001</v>
      </c>
      <c r="AF26" s="15">
        <f>SUM(Reg[[#This Row],[ObeDa2]:[ObeDa27]])</f>
        <v>1799.9621222100004</v>
      </c>
      <c r="AG26" s="15">
        <f>SUM(Sug0.2[[#This Row],[ObeDa2]:[ObeDa27]])</f>
        <v>1744.39728601</v>
      </c>
      <c r="AH26" s="15">
        <f>SUM(Sug0.5[[#This Row],[ObeDa2]:[ObeDa27]])</f>
        <v>1634.7406507999997</v>
      </c>
      <c r="AI26" s="15">
        <f>Reg[[#This Row],[ObeDa27]]</f>
        <v>62.08892668</v>
      </c>
      <c r="AJ26" s="15">
        <f>Sug0.2[[#This Row],[ObeDa27]]</f>
        <v>59.415851590000003</v>
      </c>
      <c r="AK26" s="15">
        <f>Sug0.5[[#This Row],[ObeDa27]]</f>
        <v>53.754338619999999</v>
      </c>
    </row>
    <row r="27" spans="1:37" x14ac:dyDescent="0.25">
      <c r="A27" s="15">
        <v>23</v>
      </c>
      <c r="B27" s="15">
        <f>SUM(Reg[[#This Row],[NASDa2]:[NASDa27]])</f>
        <v>6978.4996407000017</v>
      </c>
      <c r="C27" s="15">
        <f>SUM(Sug0.2[[#This Row],[NASDa2]:[NASDa27]])</f>
        <v>6542.7526387000007</v>
      </c>
      <c r="D27" s="15">
        <f>SUM(Sug0.5[[#This Row],[NASDa2]:[NASDa27]])</f>
        <v>5605.1303897999996</v>
      </c>
      <c r="E27" s="15">
        <f>Reg[[#This Row],[NASDa27]]</f>
        <v>337.44676900000002</v>
      </c>
      <c r="F27" s="15">
        <f>Sug0.2[[#This Row],[NASDa27]]</f>
        <v>313.60372360000002</v>
      </c>
      <c r="G27" s="15">
        <f>Sug0.5[[#This Row],[NASDa27]]</f>
        <v>262.6899717</v>
      </c>
      <c r="H27" s="15">
        <f>SUM(Reg[[#This Row],[CIRDa2]:[CIRDa27]])</f>
        <v>545.43338413999993</v>
      </c>
      <c r="I27" s="15">
        <f>SUM(Sug0.2[[#This Row],[CIRDa2]:[CIRDa27]])</f>
        <v>497.04603118</v>
      </c>
      <c r="J27" s="15">
        <f>SUM(Sug0.5[[#This Row],[CIRDa2]:[CIRDa27]])</f>
        <v>405.85156791999992</v>
      </c>
      <c r="K27" s="15">
        <f>Reg[[#This Row],[CIRDa27]]</f>
        <v>31.366752479999999</v>
      </c>
      <c r="L27" s="15">
        <f>Sug0.2[[#This Row],[CIRDa27]]</f>
        <v>27.549634449999999</v>
      </c>
      <c r="M27" s="15">
        <f>Sug0.5[[#This Row],[CIRDa27]]</f>
        <v>20.994149149999998</v>
      </c>
      <c r="N27" s="15">
        <f>SUM(Reg[[#This Row],[HCCDa2]:[HCCDa27]])+SUM(Reg[[#This Row],[LIDDa2]:[LIDDa27]])</f>
        <v>6348.4422546739997</v>
      </c>
      <c r="O27" s="15">
        <f>SUM(Sug0.2[[#This Row],[HCCDa2]:[HCCDa27]])+SUM(Sug0.2[[#This Row],[LIDDa2]:[LIDDa27]])</f>
        <v>5871.5808160259994</v>
      </c>
      <c r="P27" s="15">
        <f>SUM(Sug0.5[[#This Row],[HCCDa2]:[HCCDa27]])+SUM(Sug0.5[[#This Row],[LIDDa2]:[LIDDa27]])</f>
        <v>5059.2488057400005</v>
      </c>
      <c r="Q27" s="15">
        <f>Reg[[#This Row],[HCCDa27]]+Reg[[#This Row],[LIDDa27]]</f>
        <v>354.31408546</v>
      </c>
      <c r="R27" s="15">
        <f>Sug0.2[[#This Row],[HCCDa27]]+Sug0.2[[#This Row],[LIDDa27]]</f>
        <v>321.66079018400001</v>
      </c>
      <c r="S27" s="15">
        <f>Sug0.5[[#This Row],[HCCDa27]]+Sug0.5[[#This Row],[LIDDa27]]</f>
        <v>273.39930750600001</v>
      </c>
      <c r="T27" s="15">
        <f>SUM(Reg[[#This Row],[CHDDa2]:[CHDDa27]])+SUM(Reg[[#This Row],[CHDDDa2]:[CHDDDa27]])</f>
        <v>7582.7359356799989</v>
      </c>
      <c r="U27" s="15">
        <f>SUM(Sug0.2[[#This Row],[CHDDa2]:[CHDDa27]])+SUM(Sug0.2[[#This Row],[CHDDDa2]:[CHDDDa27]])</f>
        <v>7476.8208618499993</v>
      </c>
      <c r="V27" s="15">
        <f>SUM(Sug0.5[[#This Row],[CHDDa2]:[CHDDa27]])+SUM(Sug0.5[[#This Row],[CHDDDa2]:[CHDDDa27]])</f>
        <v>7279.3488743199996</v>
      </c>
      <c r="W27" s="15">
        <f>Reg[[#This Row],[CHDDa27]]+Reg[[#This Row],[CHDDDa27]]</f>
        <v>277.08210600000001</v>
      </c>
      <c r="X27" s="15">
        <f>Sug0.2[[#This Row],[CHDDa27]]+Sug0.2[[#This Row],[CHDDDa27]]</f>
        <v>258.36071032999996</v>
      </c>
      <c r="Y27" s="15">
        <f>Sug0.5[[#This Row],[CHDDa27]]+Sug0.5[[#This Row],[CHDDDa27]]</f>
        <v>245.15875919000001</v>
      </c>
      <c r="Z27" s="15">
        <f>SUM(Reg[[#This Row],[T2DDa2]:[T2DDa27]])+SUM(Reg[[#This Row],[T2DDDa2]:[T2DDDa27]])</f>
        <v>23062.7301377</v>
      </c>
      <c r="AA27" s="15">
        <f>SUM(Sug0.2[[#This Row],[T2DDa2]:[T2DDa27]])+SUM(Sug0.2[[#This Row],[T2DDDa2]:[T2DDDa27]])</f>
        <v>22642.596925599999</v>
      </c>
      <c r="AB27" s="15">
        <f>SUM(Sug0.5[[#This Row],[T2DDa2]:[T2DDa27]])+SUM(Sug0.5[[#This Row],[T2DDDa2]:[T2DDDa27]])</f>
        <v>21531.974610199999</v>
      </c>
      <c r="AC27" s="15">
        <f>Reg[[#This Row],[T2DDa27]]+Reg[[#This Row],[T2DDDa27]]</f>
        <v>972.51140550000002</v>
      </c>
      <c r="AD27" s="15">
        <f>Sug0.2[[#This Row],[T2DDa27]]+Sug0.2[[#This Row],[T2DDDa27]]</f>
        <v>945.05987689999995</v>
      </c>
      <c r="AE27" s="15">
        <f>Sug0.5[[#This Row],[T2DDa27]]+Sug0.5[[#This Row],[T2DDDa27]]</f>
        <v>891.18079720000003</v>
      </c>
      <c r="AF27" s="15">
        <f>SUM(Reg[[#This Row],[ObeDa2]:[ObeDa27]])</f>
        <v>1959.80282889</v>
      </c>
      <c r="AG27" s="15">
        <f>SUM(Sug0.2[[#This Row],[ObeDa2]:[ObeDa27]])</f>
        <v>1824.5591230299997</v>
      </c>
      <c r="AH27" s="15">
        <f>SUM(Sug0.5[[#This Row],[ObeDa2]:[ObeDa27]])</f>
        <v>1529.0037973599997</v>
      </c>
      <c r="AI27" s="15">
        <f>Reg[[#This Row],[ObeDa27]]</f>
        <v>71.533145590000004</v>
      </c>
      <c r="AJ27" s="15">
        <f>Sug0.2[[#This Row],[ObeDa27]]</f>
        <v>66.261396719999993</v>
      </c>
      <c r="AK27" s="15">
        <f>Sug0.5[[#This Row],[ObeDa27]]</f>
        <v>54.024209450000001</v>
      </c>
    </row>
    <row r="28" spans="1:37" x14ac:dyDescent="0.25">
      <c r="A28" s="15">
        <v>24</v>
      </c>
      <c r="B28" s="15">
        <f>SUM(Reg[[#This Row],[NASDa2]:[NASDa27]])</f>
        <v>3314.4505696000001</v>
      </c>
      <c r="C28" s="15">
        <f>SUM(Sug0.2[[#This Row],[NASDa2]:[NASDa27]])</f>
        <v>3187.5989274000008</v>
      </c>
      <c r="D28" s="15">
        <f>SUM(Sug0.5[[#This Row],[NASDa2]:[NASDa27]])</f>
        <v>2911.3607259</v>
      </c>
      <c r="E28" s="15">
        <f>Reg[[#This Row],[NASDa27]]</f>
        <v>149.21575419999999</v>
      </c>
      <c r="F28" s="15">
        <f>Sug0.2[[#This Row],[NASDa27]]</f>
        <v>143.04072579999999</v>
      </c>
      <c r="G28" s="15">
        <f>Sug0.5[[#This Row],[NASDa27]]</f>
        <v>128.23757560000001</v>
      </c>
      <c r="H28" s="15">
        <f>SUM(Reg[[#This Row],[CIRDa2]:[CIRDa27]])</f>
        <v>304.78901912999999</v>
      </c>
      <c r="I28" s="15">
        <f>SUM(Sug0.2[[#This Row],[CIRDa2]:[CIRDa27]])</f>
        <v>291.05778776000005</v>
      </c>
      <c r="J28" s="15">
        <f>SUM(Sug0.5[[#This Row],[CIRDa2]:[CIRDa27]])</f>
        <v>244.66441115000001</v>
      </c>
      <c r="K28" s="15">
        <f>Reg[[#This Row],[CIRDa27]]</f>
        <v>15.116000850000001</v>
      </c>
      <c r="L28" s="15">
        <f>Sug0.2[[#This Row],[CIRDa27]]</f>
        <v>13.87459015</v>
      </c>
      <c r="M28" s="15">
        <f>Sug0.5[[#This Row],[CIRDa27]]</f>
        <v>11.099672119999999</v>
      </c>
      <c r="N28" s="15">
        <f>SUM(Reg[[#This Row],[HCCDa2]:[HCCDa27]])+SUM(Reg[[#This Row],[LIDDa2]:[LIDDa27]])</f>
        <v>3174.4378867060004</v>
      </c>
      <c r="O28" s="15">
        <f>SUM(Sug0.2[[#This Row],[HCCDa2]:[HCCDa27]])+SUM(Sug0.2[[#This Row],[LIDDa2]:[LIDDa27]])</f>
        <v>2992.1750551509999</v>
      </c>
      <c r="P28" s="15">
        <f>SUM(Sug0.5[[#This Row],[HCCDa2]:[HCCDa27]])+SUM(Sug0.5[[#This Row],[LIDDa2]:[LIDDa27]])</f>
        <v>2681.8629823840001</v>
      </c>
      <c r="Q28" s="15">
        <f>Reg[[#This Row],[HCCDa27]]+Reg[[#This Row],[LIDDa27]]</f>
        <v>157.085895376</v>
      </c>
      <c r="R28" s="15">
        <f>Sug0.2[[#This Row],[HCCDa27]]+Sug0.2[[#This Row],[LIDDa27]]</f>
        <v>157.085895376</v>
      </c>
      <c r="S28" s="15">
        <f>Sug0.5[[#This Row],[HCCDa27]]+Sug0.5[[#This Row],[LIDDa27]]</f>
        <v>123.897145384</v>
      </c>
      <c r="T28" s="15">
        <f>SUM(Reg[[#This Row],[CHDDa2]:[CHDDa27]])+SUM(Reg[[#This Row],[CHDDDa2]:[CHDDDa27]])</f>
        <v>7083.4073271100006</v>
      </c>
      <c r="U28" s="15">
        <f>SUM(Sug0.2[[#This Row],[CHDDa2]:[CHDDa27]])+SUM(Sug0.2[[#This Row],[CHDDDa2]:[CHDDDa27]])</f>
        <v>7060.9387929200002</v>
      </c>
      <c r="V28" s="15">
        <f>SUM(Sug0.5[[#This Row],[CHDDa2]:[CHDDa27]])+SUM(Sug0.5[[#This Row],[CHDDDa2]:[CHDDDa27]])</f>
        <v>7048.8116470399991</v>
      </c>
      <c r="W28" s="15">
        <f>Reg[[#This Row],[CHDDa27]]+Reg[[#This Row],[CHDDDa27]]</f>
        <v>240.60529438</v>
      </c>
      <c r="X28" s="15">
        <f>Sug0.2[[#This Row],[CHDDa27]]+Sug0.2[[#This Row],[CHDDDa27]]</f>
        <v>233.0994465</v>
      </c>
      <c r="Y28" s="15">
        <f>Sug0.5[[#This Row],[CHDDa27]]+Sug0.5[[#This Row],[CHDDDa27]]</f>
        <v>233.38318784000001</v>
      </c>
      <c r="Z28" s="15">
        <f>SUM(Reg[[#This Row],[T2DDa2]:[T2DDa27]])+SUM(Reg[[#This Row],[T2DDDa2]:[T2DDDa27]])</f>
        <v>25285.581796699997</v>
      </c>
      <c r="AA28" s="15">
        <f>SUM(Sug0.2[[#This Row],[T2DDa2]:[T2DDa27]])+SUM(Sug0.2[[#This Row],[T2DDDa2]:[T2DDDa27]])</f>
        <v>25145.237357399998</v>
      </c>
      <c r="AB28" s="15">
        <f>SUM(Sug0.5[[#This Row],[T2DDa2]:[T2DDa27]])+SUM(Sug0.5[[#This Row],[T2DDDa2]:[T2DDDa27]])</f>
        <v>24803.340748699993</v>
      </c>
      <c r="AC28" s="15">
        <f>Reg[[#This Row],[T2DDa27]]+Reg[[#This Row],[T2DDDa27]]</f>
        <v>1141.4724914000001</v>
      </c>
      <c r="AD28" s="15">
        <f>Sug0.2[[#This Row],[T2DDa27]]+Sug0.2[[#This Row],[T2DDDa27]]</f>
        <v>1122.8920389</v>
      </c>
      <c r="AE28" s="15">
        <f>Sug0.5[[#This Row],[T2DDa27]]+Sug0.5[[#This Row],[T2DDDa27]]</f>
        <v>1108.3971216999998</v>
      </c>
      <c r="AF28" s="15">
        <f>SUM(Reg[[#This Row],[ObeDa2]:[ObeDa27]])</f>
        <v>1765.4768846499999</v>
      </c>
      <c r="AG28" s="15">
        <f>SUM(Sug0.2[[#This Row],[ObeDa2]:[ObeDa27]])</f>
        <v>1739.6225677699999</v>
      </c>
      <c r="AH28" s="15">
        <f>SUM(Sug0.5[[#This Row],[ObeDa2]:[ObeDa27]])</f>
        <v>1685.5909655500002</v>
      </c>
      <c r="AI28" s="15">
        <f>Reg[[#This Row],[ObeDa27]]</f>
        <v>63.841695209999997</v>
      </c>
      <c r="AJ28" s="15">
        <f>Sug0.2[[#This Row],[ObeDa27]]</f>
        <v>62.526525499999998</v>
      </c>
      <c r="AK28" s="15">
        <f>Sug0.5[[#This Row],[ObeDa27]]</f>
        <v>59.91717285</v>
      </c>
    </row>
    <row r="29" spans="1:37" x14ac:dyDescent="0.25">
      <c r="A29" s="15">
        <v>25</v>
      </c>
      <c r="B29" s="15">
        <f>SUM(Reg[[#This Row],[NASDa2]:[NASDa27]])</f>
        <v>4759.8984009999986</v>
      </c>
      <c r="C29" s="15">
        <f>SUM(Sug0.2[[#This Row],[NASDa2]:[NASDa27]])</f>
        <v>4491.1802036999998</v>
      </c>
      <c r="D29" s="15">
        <f>SUM(Sug0.5[[#This Row],[NASDa2]:[NASDa27]])</f>
        <v>3879.2563530000002</v>
      </c>
      <c r="E29" s="15">
        <f>Reg[[#This Row],[NASDa27]]</f>
        <v>219.61942730000001</v>
      </c>
      <c r="F29" s="15">
        <f>Sug0.2[[#This Row],[NASDa27]]</f>
        <v>206.19502080000001</v>
      </c>
      <c r="G29" s="15">
        <f>Sug0.5[[#This Row],[NASDa27]]</f>
        <v>172.5857153</v>
      </c>
      <c r="H29" s="15">
        <f>SUM(Reg[[#This Row],[CIRDa2]:[CIRDa27]])</f>
        <v>386.49807758999998</v>
      </c>
      <c r="I29" s="15">
        <f>SUM(Sug0.2[[#This Row],[CIRDa2]:[CIRDa27]])</f>
        <v>356.80383606999999</v>
      </c>
      <c r="J29" s="15">
        <f>SUM(Sug0.5[[#This Row],[CIRDa2]:[CIRDa27]])</f>
        <v>297.42076964999995</v>
      </c>
      <c r="K29" s="15">
        <f>Reg[[#This Row],[CIRDa27]]</f>
        <v>16.973388830000001</v>
      </c>
      <c r="L29" s="15">
        <f>Sug0.2[[#This Row],[CIRDa27]]</f>
        <v>14.759468549999999</v>
      </c>
      <c r="M29" s="15">
        <f>Sug0.5[[#This Row],[CIRDa27]]</f>
        <v>11.49130051</v>
      </c>
      <c r="N29" s="15">
        <f>SUM(Reg[[#This Row],[HCCDa2]:[HCCDa27]])+SUM(Reg[[#This Row],[LIDDa2]:[LIDDa27]])</f>
        <v>3868.0869664320003</v>
      </c>
      <c r="O29" s="15">
        <f>SUM(Sug0.2[[#This Row],[HCCDa2]:[HCCDa27]])+SUM(Sug0.2[[#This Row],[LIDDa2]:[LIDDa27]])</f>
        <v>3541.3675528179997</v>
      </c>
      <c r="P29" s="15">
        <f>SUM(Sug0.5[[#This Row],[HCCDa2]:[HCCDa27]])+SUM(Sug0.5[[#This Row],[LIDDa2]:[LIDDa27]])</f>
        <v>3016.9824948419996</v>
      </c>
      <c r="Q29" s="15">
        <f>Reg[[#This Row],[HCCDa27]]+Reg[[#This Row],[LIDDa27]]</f>
        <v>243.99102469800002</v>
      </c>
      <c r="R29" s="15">
        <f>Sug0.2[[#This Row],[HCCDa27]]+Sug0.2[[#This Row],[LIDDa27]]</f>
        <v>243.60469128300002</v>
      </c>
      <c r="S29" s="15">
        <f>Sug0.5[[#This Row],[HCCDa27]]+Sug0.5[[#This Row],[LIDDa27]]</f>
        <v>152.40044836799999</v>
      </c>
      <c r="T29" s="15">
        <f>SUM(Reg[[#This Row],[CHDDa2]:[CHDDa27]])+SUM(Reg[[#This Row],[CHDDDa2]:[CHDDDa27]])</f>
        <v>8377.5355880000006</v>
      </c>
      <c r="U29" s="15">
        <f>SUM(Sug0.2[[#This Row],[CHDDa2]:[CHDDa27]])+SUM(Sug0.2[[#This Row],[CHDDDa2]:[CHDDDa27]])</f>
        <v>8283.6957146999994</v>
      </c>
      <c r="V29" s="15">
        <f>SUM(Sug0.5[[#This Row],[CHDDa2]:[CHDDa27]])+SUM(Sug0.5[[#This Row],[CHDDDa2]:[CHDDDa27]])</f>
        <v>8080.4038714000008</v>
      </c>
      <c r="W29" s="15">
        <f>Reg[[#This Row],[CHDDa27]]+Reg[[#This Row],[CHDDDa27]]</f>
        <v>349.2007031</v>
      </c>
      <c r="X29" s="15">
        <f>Sug0.2[[#This Row],[CHDDa27]]+Sug0.2[[#This Row],[CHDDDa27]]</f>
        <v>347.52048490000004</v>
      </c>
      <c r="Y29" s="15">
        <f>Sug0.5[[#This Row],[CHDDa27]]+Sug0.5[[#This Row],[CHDDDa27]]</f>
        <v>339.87617760000001</v>
      </c>
      <c r="Z29" s="15">
        <f>SUM(Reg[[#This Row],[T2DDa2]:[T2DDa27]])+SUM(Reg[[#This Row],[T2DDDa2]:[T2DDDa27]])</f>
        <v>20589.766740429997</v>
      </c>
      <c r="AA29" s="15">
        <f>SUM(Sug0.2[[#This Row],[T2DDa2]:[T2DDa27]])+SUM(Sug0.2[[#This Row],[T2DDDa2]:[T2DDDa27]])</f>
        <v>20375.053810400001</v>
      </c>
      <c r="AB29" s="15">
        <f>SUM(Sug0.5[[#This Row],[T2DDa2]:[T2DDa27]])+SUM(Sug0.5[[#This Row],[T2DDDa2]:[T2DDDa27]])</f>
        <v>19853.689166120002</v>
      </c>
      <c r="AC29" s="15">
        <f>Reg[[#This Row],[T2DDa27]]+Reg[[#This Row],[T2DDDa27]]</f>
        <v>1061.31332451</v>
      </c>
      <c r="AD29" s="15">
        <f>Sug0.2[[#This Row],[T2DDa27]]+Sug0.2[[#This Row],[T2DDDa27]]</f>
        <v>1034.07050168</v>
      </c>
      <c r="AE29" s="15">
        <f>Sug0.5[[#This Row],[T2DDa27]]+Sug0.5[[#This Row],[T2DDDa27]]</f>
        <v>925.82279346999997</v>
      </c>
      <c r="AF29" s="15">
        <f>SUM(Reg[[#This Row],[ObeDa2]:[ObeDa27]])</f>
        <v>1632.18735851</v>
      </c>
      <c r="AG29" s="15">
        <f>SUM(Sug0.2[[#This Row],[ObeDa2]:[ObeDa27]])</f>
        <v>1573.4453329800001</v>
      </c>
      <c r="AH29" s="15">
        <f>SUM(Sug0.5[[#This Row],[ObeDa2]:[ObeDa27]])</f>
        <v>1433.6401564700002</v>
      </c>
      <c r="AI29" s="15">
        <f>Reg[[#This Row],[ObeDa27]]</f>
        <v>58.697487639999999</v>
      </c>
      <c r="AJ29" s="15">
        <f>Sug0.2[[#This Row],[ObeDa27]]</f>
        <v>55.752887360000003</v>
      </c>
      <c r="AK29" s="15">
        <f>Sug0.5[[#This Row],[ObeDa27]]</f>
        <v>48.562428349999998</v>
      </c>
    </row>
    <row r="30" spans="1:37" x14ac:dyDescent="0.25">
      <c r="A30" s="15">
        <v>26</v>
      </c>
      <c r="B30" s="15">
        <f>SUM(Reg[[#This Row],[NASDa2]:[NASDa27]])</f>
        <v>6189.9378959000005</v>
      </c>
      <c r="C30" s="15">
        <f>SUM(Sug0.2[[#This Row],[NASDa2]:[NASDa27]])</f>
        <v>5786.9640412000017</v>
      </c>
      <c r="D30" s="15">
        <f>SUM(Sug0.5[[#This Row],[NASDa2]:[NASDa27]])</f>
        <v>4920.9268898</v>
      </c>
      <c r="E30" s="15">
        <f>Reg[[#This Row],[NASDa27]]</f>
        <v>300.81736669999998</v>
      </c>
      <c r="F30" s="15">
        <f>Sug0.2[[#This Row],[NASDa27]]</f>
        <v>279.985614</v>
      </c>
      <c r="G30" s="15">
        <f>Sug0.5[[#This Row],[NASDa27]]</f>
        <v>233.607103</v>
      </c>
      <c r="H30" s="15">
        <f>SUM(Reg[[#This Row],[CIRDa2]:[CIRDa27]])</f>
        <v>418.70824154000007</v>
      </c>
      <c r="I30" s="15">
        <f>SUM(Sug0.2[[#This Row],[CIRDa2]:[CIRDa27]])</f>
        <v>383.90212352999987</v>
      </c>
      <c r="J30" s="15">
        <f>SUM(Sug0.5[[#This Row],[CIRDa2]:[CIRDa27]])</f>
        <v>292.81629914000007</v>
      </c>
      <c r="K30" s="15">
        <f>Reg[[#This Row],[CIRDa27]]</f>
        <v>24.143266619999999</v>
      </c>
      <c r="L30" s="15">
        <f>Sug0.2[[#This Row],[CIRDa27]]</f>
        <v>21.65675079</v>
      </c>
      <c r="M30" s="15">
        <f>Sug0.5[[#This Row],[CIRDa27]]</f>
        <v>15.56077649</v>
      </c>
      <c r="N30" s="15">
        <f>SUM(Reg[[#This Row],[HCCDa2]:[HCCDa27]])+SUM(Reg[[#This Row],[LIDDa2]:[LIDDa27]])</f>
        <v>5052.8655822580004</v>
      </c>
      <c r="O30" s="15">
        <f>SUM(Sug0.2[[#This Row],[HCCDa2]:[HCCDa27]])+SUM(Sug0.2[[#This Row],[LIDDa2]:[LIDDa27]])</f>
        <v>4559.5595519079998</v>
      </c>
      <c r="P30" s="15">
        <f>SUM(Sug0.5[[#This Row],[HCCDa2]:[HCCDa27]])+SUM(Sug0.5[[#This Row],[LIDDa2]:[LIDDa27]])</f>
        <v>3827.245476697</v>
      </c>
      <c r="Q30" s="15">
        <f>Reg[[#This Row],[HCCDa27]]+Reg[[#This Row],[LIDDa27]]</f>
        <v>310.20044549099998</v>
      </c>
      <c r="R30" s="15">
        <f>Sug0.2[[#This Row],[HCCDa27]]+Sug0.2[[#This Row],[LIDDa27]]</f>
        <v>288.94314619099998</v>
      </c>
      <c r="S30" s="15">
        <f>Sug0.5[[#This Row],[HCCDa27]]+Sug0.5[[#This Row],[LIDDa27]]</f>
        <v>221.96410860700001</v>
      </c>
      <c r="T30" s="15">
        <f>SUM(Reg[[#This Row],[CHDDa2]:[CHDDa27]])+SUM(Reg[[#This Row],[CHDDDa2]:[CHDDDa27]])</f>
        <v>9245.1517038000002</v>
      </c>
      <c r="U30" s="15">
        <f>SUM(Sug0.2[[#This Row],[CHDDa2]:[CHDDa27]])+SUM(Sug0.2[[#This Row],[CHDDDa2]:[CHDDDa27]])</f>
        <v>9180.6342062000003</v>
      </c>
      <c r="V30" s="15">
        <f>SUM(Sug0.5[[#This Row],[CHDDa2]:[CHDDa27]])+SUM(Sug0.5[[#This Row],[CHDDDa2]:[CHDDDa27]])</f>
        <v>8991.448582699999</v>
      </c>
      <c r="W30" s="15">
        <f>Reg[[#This Row],[CHDDa27]]+Reg[[#This Row],[CHDDDa27]]</f>
        <v>384.48679970000001</v>
      </c>
      <c r="X30" s="15">
        <f>Sug0.2[[#This Row],[CHDDa27]]+Sug0.2[[#This Row],[CHDDDa27]]</f>
        <v>372.69088040000003</v>
      </c>
      <c r="Y30" s="15">
        <f>Sug0.5[[#This Row],[CHDDa27]]+Sug0.5[[#This Row],[CHDDDa27]]</f>
        <v>358.27470540000002</v>
      </c>
      <c r="Z30" s="15">
        <f>SUM(Reg[[#This Row],[T2DDa2]:[T2DDa27]])+SUM(Reg[[#This Row],[T2DDDa2]:[T2DDDa27]])</f>
        <v>19857.744166009998</v>
      </c>
      <c r="AA30" s="15">
        <f>SUM(Sug0.2[[#This Row],[T2DDa2]:[T2DDa27]])+SUM(Sug0.2[[#This Row],[T2DDDa2]:[T2DDDa27]])</f>
        <v>19676.069269489999</v>
      </c>
      <c r="AB30" s="15">
        <f>SUM(Sug0.5[[#This Row],[T2DDa2]:[T2DDa27]])+SUM(Sug0.5[[#This Row],[T2DDDa2]:[T2DDDa27]])</f>
        <v>19123.307694260002</v>
      </c>
      <c r="AC30" s="15">
        <f>Reg[[#This Row],[T2DDa27]]+Reg[[#This Row],[T2DDDa27]]</f>
        <v>869.46985859000006</v>
      </c>
      <c r="AD30" s="15">
        <f>Sug0.2[[#This Row],[T2DDa27]]+Sug0.2[[#This Row],[T2DDDa27]]</f>
        <v>857.93300431</v>
      </c>
      <c r="AE30" s="15">
        <f>Sug0.5[[#This Row],[T2DDa27]]+Sug0.5[[#This Row],[T2DDDa27]]</f>
        <v>825.39438394000001</v>
      </c>
      <c r="AF30" s="15">
        <f>SUM(Reg[[#This Row],[ObeDa2]:[ObeDa27]])</f>
        <v>2314.2488106299998</v>
      </c>
      <c r="AG30" s="15">
        <f>SUM(Sug0.2[[#This Row],[ObeDa2]:[ObeDa27]])</f>
        <v>2213.4154605699996</v>
      </c>
      <c r="AH30" s="15">
        <f>SUM(Sug0.5[[#This Row],[ObeDa2]:[ObeDa27]])</f>
        <v>1997.8423999399995</v>
      </c>
      <c r="AI30" s="15">
        <f>Reg[[#This Row],[ObeDa27]]</f>
        <v>84.466158750000005</v>
      </c>
      <c r="AJ30" s="15">
        <f>Sug0.2[[#This Row],[ObeDa27]]</f>
        <v>79.525525139999999</v>
      </c>
      <c r="AK30" s="15">
        <f>Sug0.5[[#This Row],[ObeDa27]]</f>
        <v>69.253761109999999</v>
      </c>
    </row>
    <row r="31" spans="1:37" x14ac:dyDescent="0.25">
      <c r="A31" s="15">
        <v>27</v>
      </c>
      <c r="B31" s="15">
        <f>SUM(Reg[[#This Row],[NASDa2]:[NASDa27]])</f>
        <v>6964.9713113999996</v>
      </c>
      <c r="C31" s="15">
        <f>SUM(Sug0.2[[#This Row],[NASDa2]:[NASDa27]])</f>
        <v>6449.2737110999988</v>
      </c>
      <c r="D31" s="15">
        <f>SUM(Sug0.5[[#This Row],[NASDa2]:[NASDa27]])</f>
        <v>5373.8937625999988</v>
      </c>
      <c r="E31" s="15">
        <f>Reg[[#This Row],[NASDa27]]</f>
        <v>337.41403380000003</v>
      </c>
      <c r="F31" s="15">
        <f>Sug0.2[[#This Row],[NASDa27]]</f>
        <v>308.42718120000001</v>
      </c>
      <c r="G31" s="15">
        <f>Sug0.5[[#This Row],[NASDa27]]</f>
        <v>250.63022520000001</v>
      </c>
      <c r="H31" s="15">
        <f>SUM(Reg[[#This Row],[CIRDa2]:[CIRDa27]])</f>
        <v>721.94691290999992</v>
      </c>
      <c r="I31" s="15">
        <f>SUM(Sug0.2[[#This Row],[CIRDa2]:[CIRDa27]])</f>
        <v>641.83012461999988</v>
      </c>
      <c r="J31" s="15">
        <f>SUM(Sug0.5[[#This Row],[CIRDa2]:[CIRDa27]])</f>
        <v>487.67251388999989</v>
      </c>
      <c r="K31" s="15">
        <f>Reg[[#This Row],[CIRDa27]]</f>
        <v>38.028520039999997</v>
      </c>
      <c r="L31" s="15">
        <f>Sug0.2[[#This Row],[CIRDa27]]</f>
        <v>33.751756389999997</v>
      </c>
      <c r="M31" s="15">
        <f>Sug0.5[[#This Row],[CIRDa27]]</f>
        <v>23.695582399999999</v>
      </c>
      <c r="N31" s="15">
        <f>SUM(Reg[[#This Row],[HCCDa2]:[HCCDa27]])+SUM(Reg[[#This Row],[LIDDa2]:[LIDDa27]])</f>
        <v>5500.3665582569993</v>
      </c>
      <c r="O31" s="15">
        <f>SUM(Sug0.2[[#This Row],[HCCDa2]:[HCCDa27]])+SUM(Sug0.2[[#This Row],[LIDDa2]:[LIDDa27]])</f>
        <v>5106.632985784001</v>
      </c>
      <c r="P31" s="15">
        <f>SUM(Sug0.5[[#This Row],[HCCDa2]:[HCCDa27]])+SUM(Sug0.5[[#This Row],[LIDDa2]:[LIDDa27]])</f>
        <v>4230.3677846519995</v>
      </c>
      <c r="Q31" s="15">
        <f>Reg[[#This Row],[HCCDa27]]+Reg[[#This Row],[LIDDa27]]</f>
        <v>289.27943743999998</v>
      </c>
      <c r="R31" s="15">
        <f>Sug0.2[[#This Row],[HCCDa27]]+Sug0.2[[#This Row],[LIDDa27]]</f>
        <v>245.89852320700001</v>
      </c>
      <c r="S31" s="15">
        <f>Sug0.5[[#This Row],[HCCDa27]]+Sug0.5[[#This Row],[LIDDa27]]</f>
        <v>186.03439508600002</v>
      </c>
      <c r="T31" s="15">
        <f>SUM(Reg[[#This Row],[CHDDa2]:[CHDDa27]])+SUM(Reg[[#This Row],[CHDDDa2]:[CHDDDa27]])</f>
        <v>5243.1290094599999</v>
      </c>
      <c r="U31" s="15">
        <f>SUM(Sug0.2[[#This Row],[CHDDa2]:[CHDDa27]])+SUM(Sug0.2[[#This Row],[CHDDDa2]:[CHDDDa27]])</f>
        <v>5200.3544487900008</v>
      </c>
      <c r="V31" s="15">
        <f>SUM(Sug0.5[[#This Row],[CHDDa2]:[CHDDa27]])+SUM(Sug0.5[[#This Row],[CHDDDa2]:[CHDDDa27]])</f>
        <v>5136.2360261100011</v>
      </c>
      <c r="W31" s="15">
        <f>Reg[[#This Row],[CHDDa27]]+Reg[[#This Row],[CHDDDa27]]</f>
        <v>157.43928470999998</v>
      </c>
      <c r="X31" s="15">
        <f>Sug0.2[[#This Row],[CHDDa27]]+Sug0.2[[#This Row],[CHDDDa27]]</f>
        <v>155.34085587999999</v>
      </c>
      <c r="Y31" s="15">
        <f>Sug0.5[[#This Row],[CHDDa27]]+Sug0.5[[#This Row],[CHDDDa27]]</f>
        <v>153.99962015</v>
      </c>
      <c r="Z31" s="15">
        <f>SUM(Reg[[#This Row],[T2DDa2]:[T2DDa27]])+SUM(Reg[[#This Row],[T2DDDa2]:[T2DDDa27]])</f>
        <v>18744.889921540002</v>
      </c>
      <c r="AA31" s="15">
        <f>SUM(Sug0.2[[#This Row],[T2DDa2]:[T2DDa27]])+SUM(Sug0.2[[#This Row],[T2DDDa2]:[T2DDDa27]])</f>
        <v>18467.637719479997</v>
      </c>
      <c r="AB31" s="15">
        <f>SUM(Sug0.5[[#This Row],[T2DDa2]:[T2DDa27]])+SUM(Sug0.5[[#This Row],[T2DDDa2]:[T2DDDa27]])</f>
        <v>17654.345332539997</v>
      </c>
      <c r="AC31" s="15">
        <f>Reg[[#This Row],[T2DDa27]]+Reg[[#This Row],[T2DDDa27]]</f>
        <v>843.50313900999993</v>
      </c>
      <c r="AD31" s="15">
        <f>Sug0.2[[#This Row],[T2DDa27]]+Sug0.2[[#This Row],[T2DDDa27]]</f>
        <v>820.19929859000001</v>
      </c>
      <c r="AE31" s="15">
        <f>Sug0.5[[#This Row],[T2DDa27]]+Sug0.5[[#This Row],[T2DDDa27]]</f>
        <v>759.30150733999994</v>
      </c>
      <c r="AF31" s="15">
        <f>SUM(Reg[[#This Row],[ObeDa2]:[ObeDa27]])</f>
        <v>1619.5796678900001</v>
      </c>
      <c r="AG31" s="15">
        <f>SUM(Sug0.2[[#This Row],[ObeDa2]:[ObeDa27]])</f>
        <v>1530.1796348699997</v>
      </c>
      <c r="AH31" s="15">
        <f>SUM(Sug0.5[[#This Row],[ObeDa2]:[ObeDa27]])</f>
        <v>1346.4163785100002</v>
      </c>
      <c r="AI31" s="15">
        <f>Reg[[#This Row],[ObeDa27]]</f>
        <v>59.894136490000001</v>
      </c>
      <c r="AJ31" s="15">
        <f>Sug0.2[[#This Row],[ObeDa27]]</f>
        <v>55.81118772</v>
      </c>
      <c r="AK31" s="15">
        <f>Sug0.5[[#This Row],[ObeDa27]]</f>
        <v>47.051901630000003</v>
      </c>
    </row>
    <row r="32" spans="1:37" x14ac:dyDescent="0.25">
      <c r="A32" s="15">
        <v>28</v>
      </c>
      <c r="B32" s="15">
        <f>SUM(Reg[[#This Row],[NASDa2]:[NASDa27]])</f>
        <v>6736.5551509000006</v>
      </c>
      <c r="C32" s="15">
        <f>SUM(Sug0.2[[#This Row],[NASDa2]:[NASDa27]])</f>
        <v>6187.5521087999996</v>
      </c>
      <c r="D32" s="15">
        <f>SUM(Sug0.5[[#This Row],[NASDa2]:[NASDa27]])</f>
        <v>5096.6695265999997</v>
      </c>
      <c r="E32" s="15">
        <f>Reg[[#This Row],[NASDa27]]</f>
        <v>323.07059070000003</v>
      </c>
      <c r="F32" s="15">
        <f>Sug0.2[[#This Row],[NASDa27]]</f>
        <v>296.4560798</v>
      </c>
      <c r="G32" s="15">
        <f>Sug0.5[[#This Row],[NASDa27]]</f>
        <v>244.43680850000001</v>
      </c>
      <c r="H32" s="15">
        <f>SUM(Reg[[#This Row],[CIRDa2]:[CIRDa27]])</f>
        <v>1719.9855432400002</v>
      </c>
      <c r="I32" s="15">
        <f>SUM(Sug0.2[[#This Row],[CIRDa2]:[CIRDa27]])</f>
        <v>1547.1570576799995</v>
      </c>
      <c r="J32" s="15">
        <f>SUM(Sug0.5[[#This Row],[CIRDa2]:[CIRDa27]])</f>
        <v>1078.2627461100001</v>
      </c>
      <c r="K32" s="15">
        <f>Reg[[#This Row],[CIRDa27]]</f>
        <v>112.2460617</v>
      </c>
      <c r="L32" s="15">
        <f>Sug0.2[[#This Row],[CIRDa27]]</f>
        <v>99.584592090000001</v>
      </c>
      <c r="M32" s="15">
        <f>Sug0.5[[#This Row],[CIRDa27]]</f>
        <v>65.725830779999995</v>
      </c>
      <c r="N32" s="15">
        <f>SUM(Reg[[#This Row],[HCCDa2]:[HCCDa27]])+SUM(Reg[[#This Row],[LIDDa2]:[LIDDa27]])</f>
        <v>6676.9773376049989</v>
      </c>
      <c r="O32" s="15">
        <f>SUM(Sug0.2[[#This Row],[HCCDa2]:[HCCDa27]])+SUM(Sug0.2[[#This Row],[LIDDa2]:[LIDDa27]])</f>
        <v>6000.3498877049997</v>
      </c>
      <c r="P32" s="15">
        <f>SUM(Sug0.5[[#This Row],[HCCDa2]:[HCCDa27]])+SUM(Sug0.5[[#This Row],[LIDDa2]:[LIDDa27]])</f>
        <v>4863.6804517400005</v>
      </c>
      <c r="Q32" s="15">
        <f>Reg[[#This Row],[HCCDa27]]+Reg[[#This Row],[LIDDa27]]</f>
        <v>289.47755737300002</v>
      </c>
      <c r="R32" s="15">
        <f>Sug0.2[[#This Row],[HCCDa27]]+Sug0.2[[#This Row],[LIDDa27]]</f>
        <v>266.27335422100003</v>
      </c>
      <c r="S32" s="15">
        <f>Sug0.5[[#This Row],[HCCDa27]]+Sug0.5[[#This Row],[LIDDa27]]</f>
        <v>215.43259115699999</v>
      </c>
      <c r="T32" s="15">
        <f>SUM(Reg[[#This Row],[CHDDa2]:[CHDDa27]])+SUM(Reg[[#This Row],[CHDDDa2]:[CHDDDa27]])</f>
        <v>7125.7395317699993</v>
      </c>
      <c r="U32" s="15">
        <f>SUM(Sug0.2[[#This Row],[CHDDa2]:[CHDDa27]])+SUM(Sug0.2[[#This Row],[CHDDDa2]:[CHDDDa27]])</f>
        <v>7076.4746095600003</v>
      </c>
      <c r="V32" s="15">
        <f>SUM(Sug0.5[[#This Row],[CHDDa2]:[CHDDa27]])+SUM(Sug0.5[[#This Row],[CHDDDa2]:[CHDDDa27]])</f>
        <v>6969.9305857799991</v>
      </c>
      <c r="W32" s="15">
        <f>Reg[[#This Row],[CHDDa27]]+Reg[[#This Row],[CHDDDa27]]</f>
        <v>309.22423207999998</v>
      </c>
      <c r="X32" s="15">
        <f>Sug0.2[[#This Row],[CHDDa27]]+Sug0.2[[#This Row],[CHDDDa27]]</f>
        <v>305.52466866999998</v>
      </c>
      <c r="Y32" s="15">
        <f>Sug0.5[[#This Row],[CHDDa27]]+Sug0.5[[#This Row],[CHDDDa27]]</f>
        <v>299.71073497999998</v>
      </c>
      <c r="Z32" s="15">
        <f>SUM(Reg[[#This Row],[T2DDa2]:[T2DDa27]])+SUM(Reg[[#This Row],[T2DDDa2]:[T2DDDa27]])</f>
        <v>16214.838405969997</v>
      </c>
      <c r="AA32" s="15">
        <f>SUM(Sug0.2[[#This Row],[T2DDa2]:[T2DDa27]])+SUM(Sug0.2[[#This Row],[T2DDDa2]:[T2DDDa27]])</f>
        <v>16048.20100404</v>
      </c>
      <c r="AB32" s="15">
        <f>SUM(Sug0.5[[#This Row],[T2DDa2]:[T2DDa27]])+SUM(Sug0.5[[#This Row],[T2DDDa2]:[T2DDDa27]])</f>
        <v>15710.477134369998</v>
      </c>
      <c r="AC32" s="15">
        <f>Reg[[#This Row],[T2DDa27]]+Reg[[#This Row],[T2DDDa27]]</f>
        <v>666.37055309000004</v>
      </c>
      <c r="AD32" s="15">
        <f>Sug0.2[[#This Row],[T2DDa27]]+Sug0.2[[#This Row],[T2DDDa27]]</f>
        <v>671.29580834000001</v>
      </c>
      <c r="AE32" s="15">
        <f>Sug0.5[[#This Row],[T2DDa27]]+Sug0.5[[#This Row],[T2DDDa27]]</f>
        <v>652.64785876999997</v>
      </c>
      <c r="AF32" s="15">
        <f>SUM(Reg[[#This Row],[ObeDa2]:[ObeDa27]])</f>
        <v>1379.5902754599999</v>
      </c>
      <c r="AG32" s="15">
        <f>SUM(Sug0.2[[#This Row],[ObeDa2]:[ObeDa27]])</f>
        <v>1345.2625366000007</v>
      </c>
      <c r="AH32" s="15">
        <f>SUM(Sug0.5[[#This Row],[ObeDa2]:[ObeDa27]])</f>
        <v>1270.1987619200002</v>
      </c>
      <c r="AI32" s="15">
        <f>Reg[[#This Row],[ObeDa27]]</f>
        <v>50.561824729999998</v>
      </c>
      <c r="AJ32" s="15">
        <f>Sug0.2[[#This Row],[ObeDa27]]</f>
        <v>48.757387860000001</v>
      </c>
      <c r="AK32" s="15">
        <f>Sug0.5[[#This Row],[ObeDa27]]</f>
        <v>44.976663000000002</v>
      </c>
    </row>
    <row r="33" spans="1:37" x14ac:dyDescent="0.25">
      <c r="A33" s="15">
        <v>29</v>
      </c>
      <c r="B33" s="15">
        <f>SUM(Reg[[#This Row],[NASDa2]:[NASDa27]])</f>
        <v>5532.3803791999999</v>
      </c>
      <c r="C33" s="15">
        <f>SUM(Sug0.2[[#This Row],[NASDa2]:[NASDa27]])</f>
        <v>5198.4954818999995</v>
      </c>
      <c r="D33" s="15">
        <f>SUM(Sug0.5[[#This Row],[NASDa2]:[NASDa27]])</f>
        <v>4557.2745892999992</v>
      </c>
      <c r="E33" s="15">
        <f>Reg[[#This Row],[NASDa27]]</f>
        <v>280.59109810000001</v>
      </c>
      <c r="F33" s="15">
        <f>Sug0.2[[#This Row],[NASDa27]]</f>
        <v>261.0249101</v>
      </c>
      <c r="G33" s="15">
        <f>Sug0.5[[#This Row],[NASDa27]]</f>
        <v>224.88299939999999</v>
      </c>
      <c r="H33" s="15">
        <f>SUM(Reg[[#This Row],[CIRDa2]:[CIRDa27]])</f>
        <v>770.62083137000013</v>
      </c>
      <c r="I33" s="15">
        <f>SUM(Sug0.2[[#This Row],[CIRDa2]:[CIRDa27]])</f>
        <v>704.56479787999979</v>
      </c>
      <c r="J33" s="15">
        <f>SUM(Sug0.5[[#This Row],[CIRDa2]:[CIRDa27]])</f>
        <v>569.16193702999999</v>
      </c>
      <c r="K33" s="15">
        <f>Reg[[#This Row],[CIRDa27]]</f>
        <v>39.91234025</v>
      </c>
      <c r="L33" s="15">
        <f>Sug0.2[[#This Row],[CIRDa27]]</f>
        <v>36.974629919999998</v>
      </c>
      <c r="M33" s="15">
        <f>Sug0.5[[#This Row],[CIRDa27]]</f>
        <v>29.478403579999998</v>
      </c>
      <c r="N33" s="15">
        <f>SUM(Reg[[#This Row],[HCCDa2]:[HCCDa27]])+SUM(Reg[[#This Row],[LIDDa2]:[LIDDa27]])</f>
        <v>4144.6065550989997</v>
      </c>
      <c r="O33" s="15">
        <f>SUM(Sug0.2[[#This Row],[HCCDa2]:[HCCDa27]])+SUM(Sug0.2[[#This Row],[LIDDa2]:[LIDDa27]])</f>
        <v>3846.8124398260002</v>
      </c>
      <c r="P33" s="15">
        <f>SUM(Sug0.5[[#This Row],[HCCDa2]:[HCCDa27]])+SUM(Sug0.5[[#This Row],[LIDDa2]:[LIDDa27]])</f>
        <v>3188.7968338569999</v>
      </c>
      <c r="Q33" s="15">
        <f>Reg[[#This Row],[HCCDa27]]+Reg[[#This Row],[LIDDa27]]</f>
        <v>244.01913546500001</v>
      </c>
      <c r="R33" s="15">
        <f>Sug0.2[[#This Row],[HCCDa27]]+Sug0.2[[#This Row],[LIDDa27]]</f>
        <v>227.23126914700001</v>
      </c>
      <c r="S33" s="15">
        <f>Sug0.5[[#This Row],[HCCDa27]]+Sug0.5[[#This Row],[LIDDa27]]</f>
        <v>186.002594174</v>
      </c>
      <c r="T33" s="15">
        <f>SUM(Reg[[#This Row],[CHDDa2]:[CHDDa27]])+SUM(Reg[[#This Row],[CHDDDa2]:[CHDDDa27]])</f>
        <v>5425.31938042</v>
      </c>
      <c r="U33" s="15">
        <f>SUM(Sug0.2[[#This Row],[CHDDa2]:[CHDDa27]])+SUM(Sug0.2[[#This Row],[CHDDDa2]:[CHDDDa27]])</f>
        <v>5410.2138155000002</v>
      </c>
      <c r="V33" s="15">
        <f>SUM(Sug0.5[[#This Row],[CHDDa2]:[CHDDa27]])+SUM(Sug0.5[[#This Row],[CHDDDa2]:[CHDDDa27]])</f>
        <v>5345.7637542100001</v>
      </c>
      <c r="W33" s="15">
        <f>Reg[[#This Row],[CHDDa27]]+Reg[[#This Row],[CHDDDa27]]</f>
        <v>199.26571152</v>
      </c>
      <c r="X33" s="15">
        <f>Sug0.2[[#This Row],[CHDDa27]]+Sug0.2[[#This Row],[CHDDDa27]]</f>
        <v>196.3147683</v>
      </c>
      <c r="Y33" s="15">
        <f>Sug0.5[[#This Row],[CHDDa27]]+Sug0.5[[#This Row],[CHDDDa27]]</f>
        <v>189.74303722000002</v>
      </c>
      <c r="Z33" s="15">
        <f>SUM(Reg[[#This Row],[T2DDa2]:[T2DDa27]])+SUM(Reg[[#This Row],[T2DDDa2]:[T2DDDa27]])</f>
        <v>16688.265837779996</v>
      </c>
      <c r="AA33" s="15">
        <f>SUM(Sug0.2[[#This Row],[T2DDa2]:[T2DDa27]])+SUM(Sug0.2[[#This Row],[T2DDDa2]:[T2DDDa27]])</f>
        <v>16493.019785780001</v>
      </c>
      <c r="AB33" s="15">
        <f>SUM(Sug0.5[[#This Row],[T2DDa2]:[T2DDa27]])+SUM(Sug0.5[[#This Row],[T2DDDa2]:[T2DDDa27]])</f>
        <v>16189.70084363</v>
      </c>
      <c r="AC33" s="15">
        <f>Reg[[#This Row],[T2DDa27]]+Reg[[#This Row],[T2DDDa27]]</f>
        <v>743.48690471999998</v>
      </c>
      <c r="AD33" s="15">
        <f>Sug0.2[[#This Row],[T2DDa27]]+Sug0.2[[#This Row],[T2DDDa27]]</f>
        <v>698.32269483999994</v>
      </c>
      <c r="AE33" s="15">
        <f>Sug0.5[[#This Row],[T2DDa27]]+Sug0.5[[#This Row],[T2DDDa27]]</f>
        <v>672.92136173999995</v>
      </c>
      <c r="AF33" s="15">
        <f>SUM(Reg[[#This Row],[ObeDa2]:[ObeDa27]])</f>
        <v>2167.0954885600004</v>
      </c>
      <c r="AG33" s="15">
        <f>SUM(Sug0.2[[#This Row],[ObeDa2]:[ObeDa27]])</f>
        <v>2112.87391114</v>
      </c>
      <c r="AH33" s="15">
        <f>SUM(Sug0.5[[#This Row],[ObeDa2]:[ObeDa27]])</f>
        <v>1987.4042235900001</v>
      </c>
      <c r="AI33" s="15">
        <f>Reg[[#This Row],[ObeDa27]]</f>
        <v>80.346432640000003</v>
      </c>
      <c r="AJ33" s="15">
        <f>Sug0.2[[#This Row],[ObeDa27]]</f>
        <v>77.736400860000003</v>
      </c>
      <c r="AK33" s="15">
        <f>Sug0.5[[#This Row],[ObeDa27]]</f>
        <v>71.550871020000002</v>
      </c>
    </row>
    <row r="34" spans="1:37" x14ac:dyDescent="0.25">
      <c r="A34" s="15">
        <v>30</v>
      </c>
      <c r="B34" s="15">
        <f>SUM(Reg[[#This Row],[NASDa2]:[NASDa27]])</f>
        <v>5088.9603102000001</v>
      </c>
      <c r="C34" s="15">
        <f>SUM(Sug0.2[[#This Row],[NASDa2]:[NASDa27]])</f>
        <v>4953.5843181999999</v>
      </c>
      <c r="D34" s="15">
        <f>SUM(Sug0.5[[#This Row],[NASDa2]:[NASDa27]])</f>
        <v>4682.446672</v>
      </c>
      <c r="E34" s="15">
        <f>Reg[[#This Row],[NASDa27]]</f>
        <v>244.37112279999999</v>
      </c>
      <c r="F34" s="15">
        <f>Sug0.2[[#This Row],[NASDa27]]</f>
        <v>235.41465339999999</v>
      </c>
      <c r="G34" s="15">
        <f>Sug0.5[[#This Row],[NASDa27]]</f>
        <v>218.37979970000001</v>
      </c>
      <c r="H34" s="15">
        <f>SUM(Reg[[#This Row],[CIRDa2]:[CIRDa27]])</f>
        <v>390.88065610000001</v>
      </c>
      <c r="I34" s="15">
        <f>SUM(Sug0.2[[#This Row],[CIRDa2]:[CIRDa27]])</f>
        <v>377.91192508999995</v>
      </c>
      <c r="J34" s="15">
        <f>SUM(Sug0.5[[#This Row],[CIRDa2]:[CIRDa27]])</f>
        <v>356.77535934999992</v>
      </c>
      <c r="K34" s="15">
        <f>Reg[[#This Row],[CIRDa27]]</f>
        <v>19.179586319999999</v>
      </c>
      <c r="L34" s="15">
        <f>Sug0.2[[#This Row],[CIRDa27]]</f>
        <v>18.324445529999998</v>
      </c>
      <c r="M34" s="15">
        <f>Sug0.5[[#This Row],[CIRDa27]]</f>
        <v>16.49200098</v>
      </c>
      <c r="N34" s="15">
        <f>SUM(Reg[[#This Row],[HCCDa2]:[HCCDa27]])+SUM(Reg[[#This Row],[LIDDa2]:[LIDDa27]])</f>
        <v>3480.1676986529992</v>
      </c>
      <c r="O34" s="15">
        <f>SUM(Sug0.2[[#This Row],[HCCDa2]:[HCCDa27]])+SUM(Sug0.2[[#This Row],[LIDDa2]:[LIDDa27]])</f>
        <v>3381.256882312</v>
      </c>
      <c r="P34" s="15">
        <f>SUM(Sug0.5[[#This Row],[HCCDa2]:[HCCDa27]])+SUM(Sug0.5[[#This Row],[LIDDa2]:[LIDDa27]])</f>
        <v>3183.7479286109992</v>
      </c>
      <c r="Q34" s="15">
        <f>Reg[[#This Row],[HCCDa27]]+Reg[[#This Row],[LIDDa27]]</f>
        <v>188.408616215</v>
      </c>
      <c r="R34" s="15">
        <f>Sug0.2[[#This Row],[HCCDa27]]+Sug0.2[[#This Row],[LIDDa27]]</f>
        <v>173.22122011499999</v>
      </c>
      <c r="S34" s="15">
        <f>Sug0.5[[#This Row],[HCCDa27]]+Sug0.5[[#This Row],[LIDDa27]]</f>
        <v>146.27996231500001</v>
      </c>
      <c r="T34" s="15">
        <f>SUM(Reg[[#This Row],[CHDDa2]:[CHDDa27]])+SUM(Reg[[#This Row],[CHDDDa2]:[CHDDDa27]])</f>
        <v>4160.0403978100003</v>
      </c>
      <c r="U34" s="15">
        <f>SUM(Sug0.2[[#This Row],[CHDDa2]:[CHDDa27]])+SUM(Sug0.2[[#This Row],[CHDDDa2]:[CHDDDa27]])</f>
        <v>4147.8259309100004</v>
      </c>
      <c r="V34" s="15">
        <f>SUM(Sug0.5[[#This Row],[CHDDa2]:[CHDDa27]])+SUM(Sug0.5[[#This Row],[CHDDDa2]:[CHDDDa27]])</f>
        <v>4135.8623400199995</v>
      </c>
      <c r="W34" s="15">
        <f>Reg[[#This Row],[CHDDa27]]+Reg[[#This Row],[CHDDDa27]]</f>
        <v>117.24438727</v>
      </c>
      <c r="X34" s="15">
        <f>Sug0.2[[#This Row],[CHDDa27]]+Sug0.2[[#This Row],[CHDDDa27]]</f>
        <v>116.97416209000001</v>
      </c>
      <c r="Y34" s="15">
        <f>Sug0.5[[#This Row],[CHDDa27]]+Sug0.5[[#This Row],[CHDDDa27]]</f>
        <v>116.22353658</v>
      </c>
      <c r="Z34" s="15">
        <f>SUM(Reg[[#This Row],[T2DDa2]:[T2DDa27]])+SUM(Reg[[#This Row],[T2DDDa2]:[T2DDDa27]])</f>
        <v>14608.01286698</v>
      </c>
      <c r="AA34" s="15">
        <f>SUM(Sug0.2[[#This Row],[T2DDa2]:[T2DDa27]])+SUM(Sug0.2[[#This Row],[T2DDDa2]:[T2DDDa27]])</f>
        <v>14514.82308559</v>
      </c>
      <c r="AB34" s="15">
        <f>SUM(Sug0.5[[#This Row],[T2DDa2]:[T2DDa27]])+SUM(Sug0.5[[#This Row],[T2DDDa2]:[T2DDDa27]])</f>
        <v>14382.991514480002</v>
      </c>
      <c r="AC34" s="15">
        <f>Reg[[#This Row],[T2DDa27]]+Reg[[#This Row],[T2DDDa27]]</f>
        <v>622.23881553000001</v>
      </c>
      <c r="AD34" s="15">
        <f>Sug0.2[[#This Row],[T2DDa27]]+Sug0.2[[#This Row],[T2DDDa27]]</f>
        <v>621.61081300000001</v>
      </c>
      <c r="AE34" s="15">
        <f>Sug0.5[[#This Row],[T2DDa27]]+Sug0.5[[#This Row],[T2DDDa27]]</f>
        <v>611.43394611000008</v>
      </c>
      <c r="AF34" s="15">
        <f>SUM(Reg[[#This Row],[ObeDa2]:[ObeDa27]])</f>
        <v>1779.1549383799997</v>
      </c>
      <c r="AG34" s="15">
        <f>SUM(Sug0.2[[#This Row],[ObeDa2]:[ObeDa27]])</f>
        <v>1725.3182797600002</v>
      </c>
      <c r="AH34" s="15">
        <f>SUM(Sug0.5[[#This Row],[ObeDa2]:[ObeDa27]])</f>
        <v>1606.1650912200002</v>
      </c>
      <c r="AI34" s="15">
        <f>Reg[[#This Row],[ObeDa27]]</f>
        <v>66.379434900000007</v>
      </c>
      <c r="AJ34" s="15">
        <f>Sug0.2[[#This Row],[ObeDa27]]</f>
        <v>63.757391169999998</v>
      </c>
      <c r="AK34" s="15">
        <f>Sug0.5[[#This Row],[ObeDa27]]</f>
        <v>58.270406540000003</v>
      </c>
    </row>
    <row r="35" spans="1:37" x14ac:dyDescent="0.25">
      <c r="A35" s="15">
        <v>31</v>
      </c>
      <c r="B35" s="15">
        <f>SUM(Reg[[#This Row],[NASDa2]:[NASDa27]])</f>
        <v>5752.0311072999993</v>
      </c>
      <c r="C35" s="15">
        <f>SUM(Sug0.2[[#This Row],[NASDa2]:[NASDa27]])</f>
        <v>5457.9749150000007</v>
      </c>
      <c r="D35" s="15">
        <f>SUM(Sug0.5[[#This Row],[NASDa2]:[NASDa27]])</f>
        <v>4823.3581531999989</v>
      </c>
      <c r="E35" s="15">
        <f>Reg[[#This Row],[NASDa27]]</f>
        <v>270.08724430000001</v>
      </c>
      <c r="F35" s="15">
        <f>Sug0.2[[#This Row],[NASDa27]]</f>
        <v>256.0031583</v>
      </c>
      <c r="G35" s="15">
        <f>Sug0.5[[#This Row],[NASDa27]]</f>
        <v>222.85576409999999</v>
      </c>
      <c r="H35" s="15">
        <f>SUM(Reg[[#This Row],[CIRDa2]:[CIRDa27]])</f>
        <v>780.48108691999994</v>
      </c>
      <c r="I35" s="15">
        <f>SUM(Sug0.2[[#This Row],[CIRDa2]:[CIRDa27]])</f>
        <v>721.71761692000007</v>
      </c>
      <c r="J35" s="15">
        <f>SUM(Sug0.5[[#This Row],[CIRDa2]:[CIRDa27]])</f>
        <v>603.83478982000008</v>
      </c>
      <c r="K35" s="15">
        <f>Reg[[#This Row],[CIRDa27]]</f>
        <v>41.703103919999997</v>
      </c>
      <c r="L35" s="15">
        <f>Sug0.2[[#This Row],[CIRDa27]]</f>
        <v>38.525724570000001</v>
      </c>
      <c r="M35" s="15">
        <f>Sug0.5[[#This Row],[CIRDa27]]</f>
        <v>30.58227621</v>
      </c>
      <c r="N35" s="15">
        <f>SUM(Reg[[#This Row],[HCCDa2]:[HCCDa27]])+SUM(Reg[[#This Row],[LIDDa2]:[LIDDa27]])</f>
        <v>5543.4862072410006</v>
      </c>
      <c r="O35" s="15">
        <f>SUM(Sug0.2[[#This Row],[HCCDa2]:[HCCDa27]])+SUM(Sug0.2[[#This Row],[LIDDa2]:[LIDDa27]])</f>
        <v>5106.283141117</v>
      </c>
      <c r="P35" s="15">
        <f>SUM(Sug0.5[[#This Row],[HCCDa2]:[HCCDa27]])+SUM(Sug0.5[[#This Row],[LIDDa2]:[LIDDa27]])</f>
        <v>4449.0454615980007</v>
      </c>
      <c r="Q35" s="15">
        <f>Reg[[#This Row],[HCCDa27]]+Reg[[#This Row],[LIDDa27]]</f>
        <v>281.502929628</v>
      </c>
      <c r="R35" s="15">
        <f>Sug0.2[[#This Row],[HCCDa27]]+Sug0.2[[#This Row],[LIDDa27]]</f>
        <v>248.161132092</v>
      </c>
      <c r="S35" s="15">
        <f>Sug0.5[[#This Row],[HCCDa27]]+Sug0.5[[#This Row],[LIDDa27]]</f>
        <v>205.94402857099999</v>
      </c>
      <c r="T35" s="15">
        <f>SUM(Reg[[#This Row],[CHDDa2]:[CHDDa27]])+SUM(Reg[[#This Row],[CHDDDa2]:[CHDDDa27]])</f>
        <v>5434.8696296500002</v>
      </c>
      <c r="U35" s="15">
        <f>SUM(Sug0.2[[#This Row],[CHDDa2]:[CHDDa27]])+SUM(Sug0.2[[#This Row],[CHDDDa2]:[CHDDDa27]])</f>
        <v>5427.9705920199985</v>
      </c>
      <c r="V35" s="15">
        <f>SUM(Sug0.5[[#This Row],[CHDDa2]:[CHDDa27]])+SUM(Sug0.5[[#This Row],[CHDDDa2]:[CHDDDa27]])</f>
        <v>5389.2685183299991</v>
      </c>
      <c r="W35" s="15">
        <f>Reg[[#This Row],[CHDDa27]]+Reg[[#This Row],[CHDDDa27]]</f>
        <v>189.32371298000001</v>
      </c>
      <c r="X35" s="15">
        <f>Sug0.2[[#This Row],[CHDDa27]]+Sug0.2[[#This Row],[CHDDDa27]]</f>
        <v>188.93255297000002</v>
      </c>
      <c r="Y35" s="15">
        <f>Sug0.5[[#This Row],[CHDDa27]]+Sug0.5[[#This Row],[CHDDDa27]]</f>
        <v>179.15271355000002</v>
      </c>
      <c r="Z35" s="15">
        <f>SUM(Reg[[#This Row],[T2DDa2]:[T2DDa27]])+SUM(Reg[[#This Row],[T2DDDa2]:[T2DDDa27]])</f>
        <v>20979.783616000004</v>
      </c>
      <c r="AA35" s="15">
        <f>SUM(Sug0.2[[#This Row],[T2DDa2]:[T2DDa27]])+SUM(Sug0.2[[#This Row],[T2DDDa2]:[T2DDDa27]])</f>
        <v>20805.694311510008</v>
      </c>
      <c r="AB35" s="15">
        <f>SUM(Sug0.5[[#This Row],[T2DDa2]:[T2DDa27]])+SUM(Sug0.5[[#This Row],[T2DDDa2]:[T2DDDa27]])</f>
        <v>20507.960489909998</v>
      </c>
      <c r="AC35" s="15">
        <f>Reg[[#This Row],[T2DDa27]]+Reg[[#This Row],[T2DDDa27]]</f>
        <v>897.07822720000001</v>
      </c>
      <c r="AD35" s="15">
        <f>Sug0.2[[#This Row],[T2DDa27]]+Sug0.2[[#This Row],[T2DDDa27]]</f>
        <v>895.95442621000007</v>
      </c>
      <c r="AE35" s="15">
        <f>Sug0.5[[#This Row],[T2DDa27]]+Sug0.5[[#This Row],[T2DDDa27]]</f>
        <v>856.75640040999997</v>
      </c>
      <c r="AF35" s="15">
        <f>SUM(Reg[[#This Row],[ObeDa2]:[ObeDa27]])</f>
        <v>1418.6370777499999</v>
      </c>
      <c r="AG35" s="15">
        <f>SUM(Sug0.2[[#This Row],[ObeDa2]:[ObeDa27]])</f>
        <v>1402.0552047899998</v>
      </c>
      <c r="AH35" s="15">
        <f>SUM(Sug0.5[[#This Row],[ObeDa2]:[ObeDa27]])</f>
        <v>1363.9679128500002</v>
      </c>
      <c r="AI35" s="15">
        <f>Reg[[#This Row],[ObeDa27]]</f>
        <v>49.612249540000001</v>
      </c>
      <c r="AJ35" s="15">
        <f>Sug0.2[[#This Row],[ObeDa27]]</f>
        <v>48.85725566</v>
      </c>
      <c r="AK35" s="15">
        <f>Sug0.5[[#This Row],[ObeDa27]]</f>
        <v>47.055565710000003</v>
      </c>
    </row>
    <row r="36" spans="1:37" x14ac:dyDescent="0.25">
      <c r="A36" s="15">
        <v>32</v>
      </c>
      <c r="B36" s="15">
        <f>SUM(Reg[[#This Row],[NASDa2]:[NASDa27]])</f>
        <v>9517.9411185000008</v>
      </c>
      <c r="C36" s="15">
        <f>SUM(Sug0.2[[#This Row],[NASDa2]:[NASDa27]])</f>
        <v>8880.6844417999982</v>
      </c>
      <c r="D36" s="15">
        <f>SUM(Sug0.5[[#This Row],[NASDa2]:[NASDa27]])</f>
        <v>7509.0132557000006</v>
      </c>
      <c r="E36" s="15">
        <f>Reg[[#This Row],[NASDa27]]</f>
        <v>444.97597159999998</v>
      </c>
      <c r="F36" s="15">
        <f>Sug0.2[[#This Row],[NASDa27]]</f>
        <v>411.58479390000002</v>
      </c>
      <c r="G36" s="15">
        <f>Sug0.5[[#This Row],[NASDa27]]</f>
        <v>341.30920750000001</v>
      </c>
      <c r="H36" s="15">
        <f>SUM(Reg[[#This Row],[CIRDa2]:[CIRDa27]])</f>
        <v>1180.24395802</v>
      </c>
      <c r="I36" s="15">
        <f>SUM(Sug0.2[[#This Row],[CIRDa2]:[CIRDa27]])</f>
        <v>1036.6438329600001</v>
      </c>
      <c r="J36" s="15">
        <f>SUM(Sug0.5[[#This Row],[CIRDa2]:[CIRDa27]])</f>
        <v>776.87068860000022</v>
      </c>
      <c r="K36" s="15">
        <f>Reg[[#This Row],[CIRDa27]]</f>
        <v>71.429571760000002</v>
      </c>
      <c r="L36" s="15">
        <f>Sug0.2[[#This Row],[CIRDa27]]</f>
        <v>62.028100139999999</v>
      </c>
      <c r="M36" s="15">
        <f>Sug0.5[[#This Row],[CIRDa27]]</f>
        <v>45.06222606</v>
      </c>
      <c r="N36" s="15">
        <f>SUM(Reg[[#This Row],[HCCDa2]:[HCCDa27]])+SUM(Reg[[#This Row],[LIDDa2]:[LIDDa27]])</f>
        <v>7334.9429818060016</v>
      </c>
      <c r="O36" s="15">
        <f>SUM(Sug0.2[[#This Row],[HCCDa2]:[HCCDa27]])+SUM(Sug0.2[[#This Row],[LIDDa2]:[LIDDa27]])</f>
        <v>6692.8213318670005</v>
      </c>
      <c r="P36" s="15">
        <f>SUM(Sug0.5[[#This Row],[HCCDa2]:[HCCDa27]])+SUM(Sug0.5[[#This Row],[LIDDa2]:[LIDDa27]])</f>
        <v>5265.6770742060007</v>
      </c>
      <c r="Q36" s="15">
        <f>Reg[[#This Row],[HCCDa27]]+Reg[[#This Row],[LIDDa27]]</f>
        <v>386.26939591800004</v>
      </c>
      <c r="R36" s="15">
        <f>Sug0.2[[#This Row],[HCCDa27]]+Sug0.2[[#This Row],[LIDDa27]]</f>
        <v>364.42571891300003</v>
      </c>
      <c r="S36" s="15">
        <f>Sug0.5[[#This Row],[HCCDa27]]+Sug0.5[[#This Row],[LIDDa27]]</f>
        <v>264.12886098299998</v>
      </c>
      <c r="T36" s="15">
        <f>SUM(Reg[[#This Row],[CHDDa2]:[CHDDa27]])+SUM(Reg[[#This Row],[CHDDDa2]:[CHDDDa27]])</f>
        <v>7692.197910410001</v>
      </c>
      <c r="U36" s="15">
        <f>SUM(Sug0.2[[#This Row],[CHDDa2]:[CHDDa27]])+SUM(Sug0.2[[#This Row],[CHDDDa2]:[CHDDDa27]])</f>
        <v>7602.5315144300002</v>
      </c>
      <c r="V36" s="15">
        <f>SUM(Sug0.5[[#This Row],[CHDDa2]:[CHDDa27]])+SUM(Sug0.5[[#This Row],[CHDDDa2]:[CHDDDa27]])</f>
        <v>7481.0908152399988</v>
      </c>
      <c r="W36" s="15">
        <f>Reg[[#This Row],[CHDDa27]]+Reg[[#This Row],[CHDDDa27]]</f>
        <v>273.09430119000001</v>
      </c>
      <c r="X36" s="15">
        <f>Sug0.2[[#This Row],[CHDDa27]]+Sug0.2[[#This Row],[CHDDDa27]]</f>
        <v>271.43651130000001</v>
      </c>
      <c r="Y36" s="15">
        <f>Sug0.5[[#This Row],[CHDDa27]]+Sug0.5[[#This Row],[CHDDDa27]]</f>
        <v>265.67119314000001</v>
      </c>
      <c r="Z36" s="15">
        <f>SUM(Reg[[#This Row],[T2DDa2]:[T2DDa27]])+SUM(Reg[[#This Row],[T2DDDa2]:[T2DDDa27]])</f>
        <v>22642.872737599999</v>
      </c>
      <c r="AA36" s="15">
        <f>SUM(Sug0.2[[#This Row],[T2DDa2]:[T2DDa27]])+SUM(Sug0.2[[#This Row],[T2DDDa2]:[T2DDDa27]])</f>
        <v>22350.989774199999</v>
      </c>
      <c r="AB36" s="15">
        <f>SUM(Sug0.5[[#This Row],[T2DDa2]:[T2DDa27]])+SUM(Sug0.5[[#This Row],[T2DDDa2]:[T2DDDa27]])</f>
        <v>21468.595061100001</v>
      </c>
      <c r="AC36" s="15">
        <f>Reg[[#This Row],[T2DDa27]]+Reg[[#This Row],[T2DDDa27]]</f>
        <v>874.85216379999997</v>
      </c>
      <c r="AD36" s="15">
        <f>Sug0.2[[#This Row],[T2DDa27]]+Sug0.2[[#This Row],[T2DDDa27]]</f>
        <v>857.2168398</v>
      </c>
      <c r="AE36" s="15">
        <f>Sug0.5[[#This Row],[T2DDa27]]+Sug0.5[[#This Row],[T2DDDa27]]</f>
        <v>758.80560220000007</v>
      </c>
      <c r="AF36" s="15">
        <f>SUM(Reg[[#This Row],[ObeDa2]:[ObeDa27]])</f>
        <v>1887.4051379599998</v>
      </c>
      <c r="AG36" s="15">
        <f>SUM(Sug0.2[[#This Row],[ObeDa2]:[ObeDa27]])</f>
        <v>1777.7864532600004</v>
      </c>
      <c r="AH36" s="15">
        <f>SUM(Sug0.5[[#This Row],[ObeDa2]:[ObeDa27]])</f>
        <v>1548.54032069</v>
      </c>
      <c r="AI36" s="15">
        <f>Reg[[#This Row],[ObeDa27]]</f>
        <v>69.814077240000003</v>
      </c>
      <c r="AJ36" s="15">
        <f>Sug0.2[[#This Row],[ObeDa27]]</f>
        <v>64.726311219999999</v>
      </c>
      <c r="AK36" s="15">
        <f>Sug0.5[[#This Row],[ObeDa27]]</f>
        <v>54.463914860000003</v>
      </c>
    </row>
    <row r="37" spans="1:37" x14ac:dyDescent="0.25">
      <c r="A37" s="15">
        <v>33</v>
      </c>
      <c r="B37" s="15">
        <f>SUM(Reg[[#This Row],[NASDa2]:[NASDa27]])</f>
        <v>6058.2200760000014</v>
      </c>
      <c r="C37" s="15">
        <f>SUM(Sug0.2[[#This Row],[NASDa2]:[NASDa27]])</f>
        <v>5507.1834921000009</v>
      </c>
      <c r="D37" s="15">
        <f>SUM(Sug0.5[[#This Row],[NASDa2]:[NASDa27]])</f>
        <v>4563.7348704999995</v>
      </c>
      <c r="E37" s="15">
        <f>Reg[[#This Row],[NASDa27]]</f>
        <v>288.80535309999999</v>
      </c>
      <c r="F37" s="15">
        <f>Sug0.2[[#This Row],[NASDa27]]</f>
        <v>262.17221669999998</v>
      </c>
      <c r="G37" s="15">
        <f>Sug0.5[[#This Row],[NASDa27]]</f>
        <v>213.64883119999999</v>
      </c>
      <c r="H37" s="15">
        <f>SUM(Reg[[#This Row],[CIRDa2]:[CIRDa27]])</f>
        <v>993.07849850999992</v>
      </c>
      <c r="I37" s="15">
        <f>SUM(Sug0.2[[#This Row],[CIRDa2]:[CIRDa27]])</f>
        <v>882.82873362000009</v>
      </c>
      <c r="J37" s="15">
        <f>SUM(Sug0.5[[#This Row],[CIRDa2]:[CIRDa27]])</f>
        <v>638.64142060999995</v>
      </c>
      <c r="K37" s="15">
        <f>Reg[[#This Row],[CIRDa27]]</f>
        <v>57.667595679999998</v>
      </c>
      <c r="L37" s="15">
        <f>Sug0.2[[#This Row],[CIRDa27]]</f>
        <v>50.593465160000001</v>
      </c>
      <c r="M37" s="15">
        <f>Sug0.5[[#This Row],[CIRDa27]]</f>
        <v>35.370652630000002</v>
      </c>
      <c r="N37" s="15">
        <f>SUM(Reg[[#This Row],[HCCDa2]:[HCCDa27]])+SUM(Reg[[#This Row],[LIDDa2]:[LIDDa27]])</f>
        <v>7384.6230985210013</v>
      </c>
      <c r="O37" s="15">
        <f>SUM(Sug0.2[[#This Row],[HCCDa2]:[HCCDa27]])+SUM(Sug0.2[[#This Row],[LIDDa2]:[LIDDa27]])</f>
        <v>6689.4301174359998</v>
      </c>
      <c r="P37" s="15">
        <f>SUM(Sug0.5[[#This Row],[HCCDa2]:[HCCDa27]])+SUM(Sug0.5[[#This Row],[LIDDa2]:[LIDDa27]])</f>
        <v>5121.2783885519993</v>
      </c>
      <c r="Q37" s="15">
        <f>Reg[[#This Row],[HCCDa27]]+Reg[[#This Row],[LIDDa27]]</f>
        <v>388.25355793899996</v>
      </c>
      <c r="R37" s="15">
        <f>Sug0.2[[#This Row],[HCCDa27]]+Sug0.2[[#This Row],[LIDDa27]]</f>
        <v>346.98052427300001</v>
      </c>
      <c r="S37" s="15">
        <f>Sug0.5[[#This Row],[HCCDa27]]+Sug0.5[[#This Row],[LIDDa27]]</f>
        <v>313.78904184800001</v>
      </c>
      <c r="T37" s="15">
        <f>SUM(Reg[[#This Row],[CHDDa2]:[CHDDa27]])+SUM(Reg[[#This Row],[CHDDDa2]:[CHDDDa27]])</f>
        <v>6850.9463048199996</v>
      </c>
      <c r="U37" s="15">
        <f>SUM(Sug0.2[[#This Row],[CHDDa2]:[CHDDa27]])+SUM(Sug0.2[[#This Row],[CHDDDa2]:[CHDDDa27]])</f>
        <v>6783.9085335</v>
      </c>
      <c r="V37" s="15">
        <f>SUM(Sug0.5[[#This Row],[CHDDa2]:[CHDDa27]])+SUM(Sug0.5[[#This Row],[CHDDDa2]:[CHDDDa27]])</f>
        <v>6704.93096668</v>
      </c>
      <c r="W37" s="15">
        <f>Reg[[#This Row],[CHDDa27]]+Reg[[#This Row],[CHDDDa27]]</f>
        <v>239.06724682000001</v>
      </c>
      <c r="X37" s="15">
        <f>Sug0.2[[#This Row],[CHDDa27]]+Sug0.2[[#This Row],[CHDDDa27]]</f>
        <v>227.02628549999997</v>
      </c>
      <c r="Y37" s="15">
        <f>Sug0.5[[#This Row],[CHDDa27]]+Sug0.5[[#This Row],[CHDDDa27]]</f>
        <v>225.38087528</v>
      </c>
      <c r="Z37" s="15">
        <f>SUM(Reg[[#This Row],[T2DDa2]:[T2DDa27]])+SUM(Reg[[#This Row],[T2DDDa2]:[T2DDDa27]])</f>
        <v>18671.055151200002</v>
      </c>
      <c r="AA37" s="15">
        <f>SUM(Sug0.2[[#This Row],[T2DDa2]:[T2DDa27]])+SUM(Sug0.2[[#This Row],[T2DDDa2]:[T2DDDa27]])</f>
        <v>18443.467060999999</v>
      </c>
      <c r="AB37" s="15">
        <f>SUM(Sug0.5[[#This Row],[T2DDa2]:[T2DDa27]])+SUM(Sug0.5[[#This Row],[T2DDDa2]:[T2DDDa27]])</f>
        <v>17877.411163199995</v>
      </c>
      <c r="AC37" s="15">
        <f>Reg[[#This Row],[T2DDa27]]+Reg[[#This Row],[T2DDDa27]]</f>
        <v>978.76118709999992</v>
      </c>
      <c r="AD37" s="15">
        <f>Sug0.2[[#This Row],[T2DDa27]]+Sug0.2[[#This Row],[T2DDDa27]]</f>
        <v>943.53364480000005</v>
      </c>
      <c r="AE37" s="15">
        <f>Sug0.5[[#This Row],[T2DDa27]]+Sug0.5[[#This Row],[T2DDDa27]]</f>
        <v>906.47149110000009</v>
      </c>
      <c r="AF37" s="15">
        <f>SUM(Reg[[#This Row],[ObeDa2]:[ObeDa27]])</f>
        <v>1590.4080992900001</v>
      </c>
      <c r="AG37" s="15">
        <f>SUM(Sug0.2[[#This Row],[ObeDa2]:[ObeDa27]])</f>
        <v>1560.1023683899998</v>
      </c>
      <c r="AH37" s="15">
        <f>SUM(Sug0.5[[#This Row],[ObeDa2]:[ObeDa27]])</f>
        <v>1496.5417944999999</v>
      </c>
      <c r="AI37" s="15">
        <f>Reg[[#This Row],[ObeDa27]]</f>
        <v>57.95050999</v>
      </c>
      <c r="AJ37" s="15">
        <f>Sug0.2[[#This Row],[ObeDa27]]</f>
        <v>56.459271389999998</v>
      </c>
      <c r="AK37" s="15">
        <f>Sug0.5[[#This Row],[ObeDa27]]</f>
        <v>53.195659030000002</v>
      </c>
    </row>
    <row r="38" spans="1:37" x14ac:dyDescent="0.25">
      <c r="A38" s="15">
        <v>34</v>
      </c>
      <c r="B38" s="15">
        <f>SUM(Reg[[#This Row],[NASDa2]:[NASDa27]])</f>
        <v>5684.5897546999986</v>
      </c>
      <c r="C38" s="15">
        <f>SUM(Sug0.2[[#This Row],[NASDa2]:[NASDa27]])</f>
        <v>5370.7742515999998</v>
      </c>
      <c r="D38" s="15">
        <f>SUM(Sug0.5[[#This Row],[NASDa2]:[NASDa27]])</f>
        <v>4679.9925826000008</v>
      </c>
      <c r="E38" s="15">
        <f>Reg[[#This Row],[NASDa27]]</f>
        <v>277.17773990000001</v>
      </c>
      <c r="F38" s="15">
        <f>Sug0.2[[#This Row],[NASDa27]]</f>
        <v>261.08298730000001</v>
      </c>
      <c r="G38" s="15">
        <f>Sug0.5[[#This Row],[NASDa27]]</f>
        <v>223.4995649</v>
      </c>
      <c r="H38" s="15">
        <f>SUM(Reg[[#This Row],[CIRDa2]:[CIRDa27]])</f>
        <v>391.09258279099998</v>
      </c>
      <c r="I38" s="15">
        <f>SUM(Sug0.2[[#This Row],[CIRDa2]:[CIRDa27]])</f>
        <v>345.93861084100001</v>
      </c>
      <c r="J38" s="15">
        <f>SUM(Sug0.5[[#This Row],[CIRDa2]:[CIRDa27]])</f>
        <v>266.77339872000005</v>
      </c>
      <c r="K38" s="15">
        <f>Reg[[#This Row],[CIRDa27]]</f>
        <v>23.601296210000001</v>
      </c>
      <c r="L38" s="15">
        <f>Sug0.2[[#This Row],[CIRDa27]]</f>
        <v>20.3291401</v>
      </c>
      <c r="M38" s="15">
        <f>Sug0.5[[#This Row],[CIRDa27]]</f>
        <v>15.17723473</v>
      </c>
      <c r="N38" s="15">
        <f>SUM(Reg[[#This Row],[HCCDa2]:[HCCDa27]])+SUM(Reg[[#This Row],[LIDDa2]:[LIDDa27]])</f>
        <v>3839.9511243290003</v>
      </c>
      <c r="O38" s="15">
        <f>SUM(Sug0.2[[#This Row],[HCCDa2]:[HCCDa27]])+SUM(Sug0.2[[#This Row],[LIDDa2]:[LIDDa27]])</f>
        <v>3551.4395383149995</v>
      </c>
      <c r="P38" s="15">
        <f>SUM(Sug0.5[[#This Row],[HCCDa2]:[HCCDa27]])+SUM(Sug0.5[[#This Row],[LIDDa2]:[LIDDa27]])</f>
        <v>2940.4798654620004</v>
      </c>
      <c r="Q38" s="15">
        <f>Reg[[#This Row],[HCCDa27]]+Reg[[#This Row],[LIDDa27]]</f>
        <v>218.19085180599998</v>
      </c>
      <c r="R38" s="15">
        <f>Sug0.2[[#This Row],[HCCDa27]]+Sug0.2[[#This Row],[LIDDa27]]</f>
        <v>186.30057636500001</v>
      </c>
      <c r="S38" s="15">
        <f>Sug0.5[[#This Row],[HCCDa27]]+Sug0.5[[#This Row],[LIDDa27]]</f>
        <v>170.11509542299999</v>
      </c>
      <c r="T38" s="15">
        <f>SUM(Reg[[#This Row],[CHDDa2]:[CHDDa27]])+SUM(Reg[[#This Row],[CHDDDa2]:[CHDDDa27]])</f>
        <v>4510.0440504000007</v>
      </c>
      <c r="U38" s="15">
        <f>SUM(Sug0.2[[#This Row],[CHDDa2]:[CHDDa27]])+SUM(Sug0.2[[#This Row],[CHDDDa2]:[CHDDDa27]])</f>
        <v>4502.4687542800002</v>
      </c>
      <c r="V38" s="15">
        <f>SUM(Sug0.5[[#This Row],[CHDDa2]:[CHDDa27]])+SUM(Sug0.5[[#This Row],[CHDDDa2]:[CHDDDa27]])</f>
        <v>4486.9096953400003</v>
      </c>
      <c r="W38" s="15">
        <f>Reg[[#This Row],[CHDDa27]]+Reg[[#This Row],[CHDDDa27]]</f>
        <v>122.10476845000001</v>
      </c>
      <c r="X38" s="15">
        <f>Sug0.2[[#This Row],[CHDDa27]]+Sug0.2[[#This Row],[CHDDDa27]]</f>
        <v>123.79625593</v>
      </c>
      <c r="Y38" s="15">
        <f>Sug0.5[[#This Row],[CHDDa27]]+Sug0.5[[#This Row],[CHDDDa27]]</f>
        <v>123.13821551000001</v>
      </c>
      <c r="Z38" s="15">
        <f>SUM(Reg[[#This Row],[T2DDa2]:[T2DDa27]])+SUM(Reg[[#This Row],[T2DDDa2]:[T2DDDa27]])</f>
        <v>18135.591054529996</v>
      </c>
      <c r="AA38" s="15">
        <f>SUM(Sug0.2[[#This Row],[T2DDa2]:[T2DDa27]])+SUM(Sug0.2[[#This Row],[T2DDDa2]:[T2DDDa27]])</f>
        <v>18026.299643099999</v>
      </c>
      <c r="AB38" s="15">
        <f>SUM(Sug0.5[[#This Row],[T2DDa2]:[T2DDa27]])+SUM(Sug0.5[[#This Row],[T2DDDa2]:[T2DDDa27]])</f>
        <v>17901.75497161</v>
      </c>
      <c r="AC38" s="15">
        <f>Reg[[#This Row],[T2DDa27]]+Reg[[#This Row],[T2DDDa27]]</f>
        <v>765.47542454999996</v>
      </c>
      <c r="AD38" s="15">
        <f>Sug0.2[[#This Row],[T2DDa27]]+Sug0.2[[#This Row],[T2DDDa27]]</f>
        <v>764.82875640999998</v>
      </c>
      <c r="AE38" s="15">
        <f>Sug0.5[[#This Row],[T2DDa27]]+Sug0.5[[#This Row],[T2DDDa27]]</f>
        <v>766.96183440999994</v>
      </c>
      <c r="AF38" s="15">
        <f>SUM(Reg[[#This Row],[ObeDa2]:[ObeDa27]])</f>
        <v>1552.99388262</v>
      </c>
      <c r="AG38" s="15">
        <f>SUM(Sug0.2[[#This Row],[ObeDa2]:[ObeDa27]])</f>
        <v>1535.9062821699997</v>
      </c>
      <c r="AH38" s="15">
        <f>SUM(Sug0.5[[#This Row],[ObeDa2]:[ObeDa27]])</f>
        <v>1502.6227965599999</v>
      </c>
      <c r="AI38" s="15">
        <f>Reg[[#This Row],[ObeDa27]]</f>
        <v>56.52068998</v>
      </c>
      <c r="AJ38" s="15">
        <f>Sug0.2[[#This Row],[ObeDa27]]</f>
        <v>55.696647710000001</v>
      </c>
      <c r="AK38" s="15">
        <f>Sug0.5[[#This Row],[ObeDa27]]</f>
        <v>53.987067490000001</v>
      </c>
    </row>
    <row r="39" spans="1:37" x14ac:dyDescent="0.25">
      <c r="A39" s="15">
        <v>35</v>
      </c>
      <c r="B39" s="15">
        <f>SUM(Reg[[#This Row],[NASDa2]:[NASDa27]])</f>
        <v>6191.4889432</v>
      </c>
      <c r="C39" s="15">
        <f>SUM(Sug0.2[[#This Row],[NASDa2]:[NASDa27]])</f>
        <v>5745.2090598000004</v>
      </c>
      <c r="D39" s="15">
        <f>SUM(Sug0.5[[#This Row],[NASDa2]:[NASDa27]])</f>
        <v>4808.7848815999987</v>
      </c>
      <c r="E39" s="15">
        <f>Reg[[#This Row],[NASDa27]]</f>
        <v>296.15620159999997</v>
      </c>
      <c r="F39" s="15">
        <f>Sug0.2[[#This Row],[NASDa27]]</f>
        <v>272.87209539999998</v>
      </c>
      <c r="G39" s="15">
        <f>Sug0.5[[#This Row],[NASDa27]]</f>
        <v>227.69946049999999</v>
      </c>
      <c r="H39" s="15">
        <f>SUM(Reg[[#This Row],[CIRDa2]:[CIRDa27]])</f>
        <v>1510.1601745199998</v>
      </c>
      <c r="I39" s="15">
        <f>SUM(Sug0.2[[#This Row],[CIRDa2]:[CIRDa27]])</f>
        <v>1354.00959225</v>
      </c>
      <c r="J39" s="15">
        <f>SUM(Sug0.5[[#This Row],[CIRDa2]:[CIRDa27]])</f>
        <v>963.6092193799999</v>
      </c>
      <c r="K39" s="15">
        <f>Reg[[#This Row],[CIRDa27]]</f>
        <v>90.94699258</v>
      </c>
      <c r="L39" s="15">
        <f>Sug0.2[[#This Row],[CIRDa27]]</f>
        <v>80.161612050000002</v>
      </c>
      <c r="M39" s="15">
        <f>Sug0.5[[#This Row],[CIRDa27]]</f>
        <v>55.384386509999999</v>
      </c>
      <c r="N39" s="15">
        <f>SUM(Reg[[#This Row],[HCCDa2]:[HCCDa27]])+SUM(Reg[[#This Row],[LIDDa2]:[LIDDa27]])</f>
        <v>7869.116010372999</v>
      </c>
      <c r="O39" s="15">
        <f>SUM(Sug0.2[[#This Row],[HCCDa2]:[HCCDa27]])+SUM(Sug0.2[[#This Row],[LIDDa2]:[LIDDa27]])</f>
        <v>7243.3668852230012</v>
      </c>
      <c r="P39" s="15">
        <f>SUM(Sug0.5[[#This Row],[HCCDa2]:[HCCDa27]])+SUM(Sug0.5[[#This Row],[LIDDa2]:[LIDDa27]])</f>
        <v>5631.5267925290009</v>
      </c>
      <c r="Q39" s="15">
        <f>Reg[[#This Row],[HCCDa27]]+Reg[[#This Row],[LIDDa27]]</f>
        <v>325.802844951</v>
      </c>
      <c r="R39" s="15">
        <f>Sug0.2[[#This Row],[HCCDa27]]+Sug0.2[[#This Row],[LIDDa27]]</f>
        <v>280.66541247200001</v>
      </c>
      <c r="S39" s="15">
        <f>Sug0.5[[#This Row],[HCCDa27]]+Sug0.5[[#This Row],[LIDDa27]]</f>
        <v>201.597476215</v>
      </c>
      <c r="T39" s="15">
        <f>SUM(Reg[[#This Row],[CHDDa2]:[CHDDa27]])+SUM(Reg[[#This Row],[CHDDDa2]:[CHDDDa27]])</f>
        <v>5594.1249205800004</v>
      </c>
      <c r="U39" s="15">
        <f>SUM(Sug0.2[[#This Row],[CHDDa2]:[CHDDa27]])+SUM(Sug0.2[[#This Row],[CHDDDa2]:[CHDDDa27]])</f>
        <v>5562.5655501000001</v>
      </c>
      <c r="V39" s="15">
        <f>SUM(Sug0.5[[#This Row],[CHDDa2]:[CHDDa27]])+SUM(Sug0.5[[#This Row],[CHDDDa2]:[CHDDDa27]])</f>
        <v>5530.7215527799999</v>
      </c>
      <c r="W39" s="15">
        <f>Reg[[#This Row],[CHDDa27]]+Reg[[#This Row],[CHDDDa27]]</f>
        <v>176.49694015</v>
      </c>
      <c r="X39" s="15">
        <f>Sug0.2[[#This Row],[CHDDa27]]+Sug0.2[[#This Row],[CHDDDa27]]</f>
        <v>179.07575918000001</v>
      </c>
      <c r="Y39" s="15">
        <f>Sug0.5[[#This Row],[CHDDa27]]+Sug0.5[[#This Row],[CHDDDa27]]</f>
        <v>177.24933827999999</v>
      </c>
      <c r="Z39" s="15">
        <f>SUM(Reg[[#This Row],[T2DDa2]:[T2DDa27]])+SUM(Reg[[#This Row],[T2DDDa2]:[T2DDDa27]])</f>
        <v>24467.646434390001</v>
      </c>
      <c r="AA39" s="15">
        <f>SUM(Sug0.2[[#This Row],[T2DDa2]:[T2DDa27]])+SUM(Sug0.2[[#This Row],[T2DDDa2]:[T2DDDa27]])</f>
        <v>24127.834373880007</v>
      </c>
      <c r="AB39" s="15">
        <f>SUM(Sug0.5[[#This Row],[T2DDa2]:[T2DDa27]])+SUM(Sug0.5[[#This Row],[T2DDDa2]:[T2DDDa27]])</f>
        <v>23370.922401409996</v>
      </c>
      <c r="AC39" s="15">
        <f>Reg[[#This Row],[T2DDa27]]+Reg[[#This Row],[T2DDDa27]]</f>
        <v>990.34581130000004</v>
      </c>
      <c r="AD39" s="15">
        <f>Sug0.2[[#This Row],[T2DDa27]]+Sug0.2[[#This Row],[T2DDDa27]]</f>
        <v>967.95186692000004</v>
      </c>
      <c r="AE39" s="15">
        <f>Sug0.5[[#This Row],[T2DDa27]]+Sug0.5[[#This Row],[T2DDDa27]]</f>
        <v>944.08110385999998</v>
      </c>
      <c r="AF39" s="15">
        <f>SUM(Reg[[#This Row],[ObeDa2]:[ObeDa27]])</f>
        <v>1534.6329962699999</v>
      </c>
      <c r="AG39" s="15">
        <f>SUM(Sug0.2[[#This Row],[ObeDa2]:[ObeDa27]])</f>
        <v>1493.9527011399998</v>
      </c>
      <c r="AH39" s="15">
        <f>SUM(Sug0.5[[#This Row],[ObeDa2]:[ObeDa27]])</f>
        <v>1410.8543812800001</v>
      </c>
      <c r="AI39" s="15">
        <f>Reg[[#This Row],[ObeDa27]]</f>
        <v>55.197345540000001</v>
      </c>
      <c r="AJ39" s="15">
        <f>Sug0.2[[#This Row],[ObeDa27]]</f>
        <v>53.334192229999999</v>
      </c>
      <c r="AK39" s="15">
        <f>Sug0.5[[#This Row],[ObeDa27]]</f>
        <v>49.402138620000002</v>
      </c>
    </row>
    <row r="40" spans="1:37" x14ac:dyDescent="0.25">
      <c r="A40" s="15">
        <v>36</v>
      </c>
      <c r="B40" s="15">
        <f>SUM(Reg[[#This Row],[NASDa2]:[NASDa27]])</f>
        <v>13364.9998234</v>
      </c>
      <c r="C40" s="15">
        <f>SUM(Sug0.2[[#This Row],[NASDa2]:[NASDa27]])</f>
        <v>12330.4370724</v>
      </c>
      <c r="D40" s="15">
        <f>SUM(Sug0.5[[#This Row],[NASDa2]:[NASDa27]])</f>
        <v>10174.924238200001</v>
      </c>
      <c r="E40" s="15">
        <f>Reg[[#This Row],[NASDa27]]</f>
        <v>607.60403940000003</v>
      </c>
      <c r="F40" s="15">
        <f>Sug0.2[[#This Row],[NASDa27]]</f>
        <v>564.89674239999999</v>
      </c>
      <c r="G40" s="15">
        <f>Sug0.5[[#This Row],[NASDa27]]</f>
        <v>477.10423639999999</v>
      </c>
      <c r="H40" s="15">
        <f>SUM(Reg[[#This Row],[CIRDa2]:[CIRDa27]])</f>
        <v>2241.4458128899996</v>
      </c>
      <c r="I40" s="15">
        <f>SUM(Sug0.2[[#This Row],[CIRDa2]:[CIRDa27]])</f>
        <v>1960.1357670699999</v>
      </c>
      <c r="J40" s="15">
        <f>SUM(Sug0.5[[#This Row],[CIRDa2]:[CIRDa27]])</f>
        <v>1368.8607773699998</v>
      </c>
      <c r="K40" s="15">
        <f>Reg[[#This Row],[CIRDa27]]</f>
        <v>144.20068069999999</v>
      </c>
      <c r="L40" s="15">
        <f>Sug0.2[[#This Row],[CIRDa27]]</f>
        <v>124.5247</v>
      </c>
      <c r="M40" s="15">
        <f>Sug0.5[[#This Row],[CIRDa27]]</f>
        <v>84.274291899999994</v>
      </c>
      <c r="N40" s="15">
        <f>SUM(Reg[[#This Row],[HCCDa2]:[HCCDa27]])+SUM(Reg[[#This Row],[LIDDa2]:[LIDDa27]])</f>
        <v>15988.959177347999</v>
      </c>
      <c r="O40" s="15">
        <f>SUM(Sug0.2[[#This Row],[HCCDa2]:[HCCDa27]])+SUM(Sug0.2[[#This Row],[LIDDa2]:[LIDDa27]])</f>
        <v>14385.421340202998</v>
      </c>
      <c r="P40" s="15">
        <f>SUM(Sug0.5[[#This Row],[HCCDa2]:[HCCDa27]])+SUM(Sug0.5[[#This Row],[LIDDa2]:[LIDDa27]])</f>
        <v>10800.699050911997</v>
      </c>
      <c r="Q40" s="15">
        <f>Reg[[#This Row],[HCCDa27]]+Reg[[#This Row],[LIDDa27]]</f>
        <v>943.77153610999994</v>
      </c>
      <c r="R40" s="15">
        <f>Sug0.2[[#This Row],[HCCDa27]]+Sug0.2[[#This Row],[LIDDa27]]</f>
        <v>800.91883427499999</v>
      </c>
      <c r="S40" s="15">
        <f>Sug0.5[[#This Row],[HCCDa27]]+Sug0.5[[#This Row],[LIDDa27]]</f>
        <v>648.57610142700003</v>
      </c>
      <c r="T40" s="15">
        <f>SUM(Reg[[#This Row],[CHDDa2]:[CHDDa27]])+SUM(Reg[[#This Row],[CHDDDa2]:[CHDDDa27]])</f>
        <v>6779.3867457099996</v>
      </c>
      <c r="U40" s="15">
        <f>SUM(Sug0.2[[#This Row],[CHDDa2]:[CHDDa27]])+SUM(Sug0.2[[#This Row],[CHDDDa2]:[CHDDDa27]])</f>
        <v>6718.2300599200007</v>
      </c>
      <c r="V40" s="15">
        <f>SUM(Sug0.5[[#This Row],[CHDDa2]:[CHDDa27]])+SUM(Sug0.5[[#This Row],[CHDDDa2]:[CHDDDa27]])</f>
        <v>6646.2346816700001</v>
      </c>
      <c r="W40" s="15">
        <f>Reg[[#This Row],[CHDDa27]]+Reg[[#This Row],[CHDDDa27]]</f>
        <v>185.65105111</v>
      </c>
      <c r="X40" s="15">
        <f>Sug0.2[[#This Row],[CHDDa27]]+Sug0.2[[#This Row],[CHDDDa27]]</f>
        <v>185.19557635000001</v>
      </c>
      <c r="Y40" s="15">
        <f>Sug0.5[[#This Row],[CHDDa27]]+Sug0.5[[#This Row],[CHDDDa27]]</f>
        <v>192.82951966000002</v>
      </c>
      <c r="Z40" s="15">
        <f>SUM(Reg[[#This Row],[T2DDa2]:[T2DDa27]])+SUM(Reg[[#This Row],[T2DDDa2]:[T2DDDa27]])</f>
        <v>15432.867894810001</v>
      </c>
      <c r="AA40" s="15">
        <f>SUM(Sug0.2[[#This Row],[T2DDa2]:[T2DDa27]])+SUM(Sug0.2[[#This Row],[T2DDDa2]:[T2DDDa27]])</f>
        <v>15305.41239942</v>
      </c>
      <c r="AB40" s="15">
        <f>SUM(Sug0.5[[#This Row],[T2DDa2]:[T2DDa27]])+SUM(Sug0.5[[#This Row],[T2DDDa2]:[T2DDDa27]])</f>
        <v>15002.802010630001</v>
      </c>
      <c r="AC40" s="15">
        <f>Reg[[#This Row],[T2DDa27]]+Reg[[#This Row],[T2DDDa27]]</f>
        <v>648.31765533999999</v>
      </c>
      <c r="AD40" s="15">
        <f>Sug0.2[[#This Row],[T2DDa27]]+Sug0.2[[#This Row],[T2DDDa27]]</f>
        <v>653.79316903999995</v>
      </c>
      <c r="AE40" s="15">
        <f>Sug0.5[[#This Row],[T2DDa27]]+Sug0.5[[#This Row],[T2DDDa27]]</f>
        <v>638.72212808999996</v>
      </c>
      <c r="AF40" s="15">
        <f>SUM(Reg[[#This Row],[ObeDa2]:[ObeDa27]])</f>
        <v>1869.8104604000002</v>
      </c>
      <c r="AG40" s="15">
        <f>SUM(Sug0.2[[#This Row],[ObeDa2]:[ObeDa27]])</f>
        <v>1796.3210918899997</v>
      </c>
      <c r="AH40" s="15">
        <f>SUM(Sug0.5[[#This Row],[ObeDa2]:[ObeDa27]])</f>
        <v>1648.0009209000002</v>
      </c>
      <c r="AI40" s="15">
        <f>Reg[[#This Row],[ObeDa27]]</f>
        <v>69.570217260000007</v>
      </c>
      <c r="AJ40" s="15">
        <f>Sug0.2[[#This Row],[ObeDa27]]</f>
        <v>66.56163402</v>
      </c>
      <c r="AK40" s="15">
        <f>Sug0.5[[#This Row],[ObeDa27]]</f>
        <v>59.9100489</v>
      </c>
    </row>
    <row r="41" spans="1:37" x14ac:dyDescent="0.25">
      <c r="A41" s="15">
        <v>37</v>
      </c>
      <c r="B41" s="15">
        <f>SUM(Reg[[#This Row],[NASDa2]:[NASDa27]])</f>
        <v>4060.9647915</v>
      </c>
      <c r="C41" s="15">
        <f>SUM(Sug0.2[[#This Row],[NASDa2]:[NASDa27]])</f>
        <v>3876.1709371000002</v>
      </c>
      <c r="D41" s="15">
        <f>SUM(Sug0.5[[#This Row],[NASDa2]:[NASDa27]])</f>
        <v>3489.6951790999997</v>
      </c>
      <c r="E41" s="15">
        <f>Reg[[#This Row],[NASDa27]]</f>
        <v>190.6860801</v>
      </c>
      <c r="F41" s="15">
        <f>Sug0.2[[#This Row],[NASDa27]]</f>
        <v>179.45968110000001</v>
      </c>
      <c r="G41" s="15">
        <f>Sug0.5[[#This Row],[NASDa27]]</f>
        <v>154.97311540000001</v>
      </c>
      <c r="H41" s="15">
        <f>SUM(Reg[[#This Row],[CIRDa2]:[CIRDa27]])</f>
        <v>514.34838110999999</v>
      </c>
      <c r="I41" s="15">
        <f>SUM(Sug0.2[[#This Row],[CIRDa2]:[CIRDa27]])</f>
        <v>482.10258765999998</v>
      </c>
      <c r="J41" s="15">
        <f>SUM(Sug0.5[[#This Row],[CIRDa2]:[CIRDa27]])</f>
        <v>429.39267864000004</v>
      </c>
      <c r="K41" s="15">
        <f>Reg[[#This Row],[CIRDa27]]</f>
        <v>27.60781665</v>
      </c>
      <c r="L41" s="15">
        <f>Sug0.2[[#This Row],[CIRDa27]]</f>
        <v>24.88886501</v>
      </c>
      <c r="M41" s="15">
        <f>Sug0.5[[#This Row],[CIRDa27]]</f>
        <v>20.81043755</v>
      </c>
      <c r="N41" s="15">
        <f>SUM(Reg[[#This Row],[HCCDa2]:[HCCDa27]])+SUM(Reg[[#This Row],[LIDDa2]:[LIDDa27]])</f>
        <v>4294.5393547140002</v>
      </c>
      <c r="O41" s="15">
        <f>SUM(Sug0.2[[#This Row],[HCCDa2]:[HCCDa27]])+SUM(Sug0.2[[#This Row],[LIDDa2]:[LIDDa27]])</f>
        <v>4099.9256570010002</v>
      </c>
      <c r="P41" s="15">
        <f>SUM(Sug0.5[[#This Row],[HCCDa2]:[HCCDa27]])+SUM(Sug0.5[[#This Row],[LIDDa2]:[LIDDa27]])</f>
        <v>3706.702768141</v>
      </c>
      <c r="Q41" s="15">
        <f>Reg[[#This Row],[HCCDa27]]+Reg[[#This Row],[LIDDa27]]</f>
        <v>278.52501557699998</v>
      </c>
      <c r="R41" s="15">
        <f>Sug0.2[[#This Row],[HCCDa27]]+Sug0.2[[#This Row],[LIDDa27]]</f>
        <v>272.60741507699998</v>
      </c>
      <c r="S41" s="15">
        <f>Sug0.5[[#This Row],[HCCDa27]]+Sug0.5[[#This Row],[LIDDa27]]</f>
        <v>274.03087454899998</v>
      </c>
      <c r="T41" s="15">
        <f>SUM(Reg[[#This Row],[CHDDa2]:[CHDDa27]])+SUM(Reg[[#This Row],[CHDDDa2]:[CHDDDa27]])</f>
        <v>5414.321339189999</v>
      </c>
      <c r="U41" s="15">
        <f>SUM(Sug0.2[[#This Row],[CHDDa2]:[CHDDa27]])+SUM(Sug0.2[[#This Row],[CHDDDa2]:[CHDDDa27]])</f>
        <v>5392.8480669399996</v>
      </c>
      <c r="V41" s="15">
        <f>SUM(Sug0.5[[#This Row],[CHDDa2]:[CHDDa27]])+SUM(Sug0.5[[#This Row],[CHDDDa2]:[CHDDDa27]])</f>
        <v>5281.4203738999995</v>
      </c>
      <c r="W41" s="15">
        <f>Reg[[#This Row],[CHDDa27]]+Reg[[#This Row],[CHDDDa27]]</f>
        <v>196.77175971</v>
      </c>
      <c r="X41" s="15">
        <f>Sug0.2[[#This Row],[CHDDa27]]+Sug0.2[[#This Row],[CHDDDa27]]</f>
        <v>194.96084761999998</v>
      </c>
      <c r="Y41" s="15">
        <f>Sug0.5[[#This Row],[CHDDa27]]+Sug0.5[[#This Row],[CHDDDa27]]</f>
        <v>193.38883985999999</v>
      </c>
      <c r="Z41" s="15">
        <f>SUM(Reg[[#This Row],[T2DDa2]:[T2DDa27]])+SUM(Reg[[#This Row],[T2DDDa2]:[T2DDDa27]])</f>
        <v>22799.697156030001</v>
      </c>
      <c r="AA41" s="15">
        <f>SUM(Sug0.2[[#This Row],[T2DDa2]:[T2DDa27]])+SUM(Sug0.2[[#This Row],[T2DDDa2]:[T2DDDa27]])</f>
        <v>22455.965976740001</v>
      </c>
      <c r="AB41" s="15">
        <f>SUM(Sug0.5[[#This Row],[T2DDa2]:[T2DDa27]])+SUM(Sug0.5[[#This Row],[T2DDDa2]:[T2DDDa27]])</f>
        <v>21828.743711410003</v>
      </c>
      <c r="AC41" s="15">
        <f>Reg[[#This Row],[T2DDa27]]+Reg[[#This Row],[T2DDDa27]]</f>
        <v>910.51362254000003</v>
      </c>
      <c r="AD41" s="15">
        <f>Sug0.2[[#This Row],[T2DDa27]]+Sug0.2[[#This Row],[T2DDDa27]]</f>
        <v>889.95640964999996</v>
      </c>
      <c r="AE41" s="15">
        <f>Sug0.5[[#This Row],[T2DDa27]]+Sug0.5[[#This Row],[T2DDDa27]]</f>
        <v>846.56143394000003</v>
      </c>
      <c r="AF41" s="15">
        <f>SUM(Reg[[#This Row],[ObeDa2]:[ObeDa27]])</f>
        <v>1996.4717744400004</v>
      </c>
      <c r="AG41" s="15">
        <f>SUM(Sug0.2[[#This Row],[ObeDa2]:[ObeDa27]])</f>
        <v>1884.6510293099998</v>
      </c>
      <c r="AH41" s="15">
        <f>SUM(Sug0.5[[#This Row],[ObeDa2]:[ObeDa27]])</f>
        <v>1645.4904563499999</v>
      </c>
      <c r="AI41" s="15">
        <f>Reg[[#This Row],[ObeDa27]]</f>
        <v>72.686645010000007</v>
      </c>
      <c r="AJ41" s="15">
        <f>Sug0.2[[#This Row],[ObeDa27]]</f>
        <v>67.485128939999996</v>
      </c>
      <c r="AK41" s="15">
        <f>Sug0.5[[#This Row],[ObeDa27]]</f>
        <v>56.644711880000003</v>
      </c>
    </row>
    <row r="42" spans="1:37" x14ac:dyDescent="0.25">
      <c r="A42" s="15">
        <v>38</v>
      </c>
      <c r="B42" s="15">
        <f>SUM(Reg[[#This Row],[NASDa2]:[NASDa27]])</f>
        <v>4836.3420893000002</v>
      </c>
      <c r="C42" s="15">
        <f>SUM(Sug0.2[[#This Row],[NASDa2]:[NASDa27]])</f>
        <v>4447.3790100000006</v>
      </c>
      <c r="D42" s="15">
        <f>SUM(Sug0.5[[#This Row],[NASDa2]:[NASDa27]])</f>
        <v>3559.5765572999999</v>
      </c>
      <c r="E42" s="15">
        <f>Reg[[#This Row],[NASDa27]]</f>
        <v>223.7582955</v>
      </c>
      <c r="F42" s="15">
        <f>Sug0.2[[#This Row],[NASDa27]]</f>
        <v>206.4486915</v>
      </c>
      <c r="G42" s="15">
        <f>Sug0.5[[#This Row],[NASDa27]]</f>
        <v>162.0488536</v>
      </c>
      <c r="H42" s="15">
        <f>SUM(Reg[[#This Row],[CIRDa2]:[CIRDa27]])</f>
        <v>921.31022872999984</v>
      </c>
      <c r="I42" s="15">
        <f>SUM(Sug0.2[[#This Row],[CIRDa2]:[CIRDa27]])</f>
        <v>787.15446639999993</v>
      </c>
      <c r="J42" s="15">
        <f>SUM(Sug0.5[[#This Row],[CIRDa2]:[CIRDa27]])</f>
        <v>533.47430615999997</v>
      </c>
      <c r="K42" s="15">
        <f>Reg[[#This Row],[CIRDa27]]</f>
        <v>55.612869600000003</v>
      </c>
      <c r="L42" s="15">
        <f>Sug0.2[[#This Row],[CIRDa27]]</f>
        <v>46.042282739999997</v>
      </c>
      <c r="M42" s="15">
        <f>Sug0.5[[#This Row],[CIRDa27]]</f>
        <v>30.263747649999999</v>
      </c>
      <c r="N42" s="15">
        <f>SUM(Reg[[#This Row],[HCCDa2]:[HCCDa27]])+SUM(Reg[[#This Row],[LIDDa2]:[LIDDa27]])</f>
        <v>5194.4741148840003</v>
      </c>
      <c r="O42" s="15">
        <f>SUM(Sug0.2[[#This Row],[HCCDa2]:[HCCDa27]])+SUM(Sug0.2[[#This Row],[LIDDa2]:[LIDDa27]])</f>
        <v>4655.7172788590005</v>
      </c>
      <c r="P42" s="15">
        <f>SUM(Sug0.5[[#This Row],[HCCDa2]:[HCCDa27]])+SUM(Sug0.5[[#This Row],[LIDDa2]:[LIDDa27]])</f>
        <v>3497.8613272269999</v>
      </c>
      <c r="Q42" s="15">
        <f>Reg[[#This Row],[HCCDa27]]+Reg[[#This Row],[LIDDa27]]</f>
        <v>203.892954175</v>
      </c>
      <c r="R42" s="15">
        <f>Sug0.2[[#This Row],[HCCDa27]]+Sug0.2[[#This Row],[LIDDa27]]</f>
        <v>158.17396868599999</v>
      </c>
      <c r="S42" s="15">
        <f>Sug0.5[[#This Row],[HCCDa27]]+Sug0.5[[#This Row],[LIDDa27]]</f>
        <v>128.976613724</v>
      </c>
      <c r="T42" s="15">
        <f>SUM(Reg[[#This Row],[CHDDa2]:[CHDDa27]])+SUM(Reg[[#This Row],[CHDDDa2]:[CHDDDa27]])</f>
        <v>4429.0256769600001</v>
      </c>
      <c r="U42" s="15">
        <f>SUM(Sug0.2[[#This Row],[CHDDa2]:[CHDDa27]])+SUM(Sug0.2[[#This Row],[CHDDDa2]:[CHDDDa27]])</f>
        <v>4369.4849202699997</v>
      </c>
      <c r="V42" s="15">
        <f>SUM(Sug0.5[[#This Row],[CHDDa2]:[CHDDa27]])+SUM(Sug0.5[[#This Row],[CHDDDa2]:[CHDDDa27]])</f>
        <v>4304.6307322399998</v>
      </c>
      <c r="W42" s="15">
        <f>Reg[[#This Row],[CHDDa27]]+Reg[[#This Row],[CHDDDa27]]</f>
        <v>130.36866688000001</v>
      </c>
      <c r="X42" s="15">
        <f>Sug0.2[[#This Row],[CHDDa27]]+Sug0.2[[#This Row],[CHDDDa27]]</f>
        <v>129.44215935</v>
      </c>
      <c r="Y42" s="15">
        <f>Sug0.5[[#This Row],[CHDDa27]]+Sug0.5[[#This Row],[CHDDDa27]]</f>
        <v>122.81633007000001</v>
      </c>
      <c r="Z42" s="15">
        <f>SUM(Reg[[#This Row],[T2DDa2]:[T2DDa27]])+SUM(Reg[[#This Row],[T2DDDa2]:[T2DDDa27]])</f>
        <v>26296.056955</v>
      </c>
      <c r="AA42" s="15">
        <f>SUM(Sug0.2[[#This Row],[T2DDa2]:[T2DDa27]])+SUM(Sug0.2[[#This Row],[T2DDDa2]:[T2DDDa27]])</f>
        <v>25768.538617350005</v>
      </c>
      <c r="AB42" s="15">
        <f>SUM(Sug0.5[[#This Row],[T2DDa2]:[T2DDa27]])+SUM(Sug0.5[[#This Row],[T2DDDa2]:[T2DDDa27]])</f>
        <v>24732.927354449996</v>
      </c>
      <c r="AC42" s="15">
        <f>Reg[[#This Row],[T2DDa27]]+Reg[[#This Row],[T2DDDa27]]</f>
        <v>1228.23764263</v>
      </c>
      <c r="AD42" s="15">
        <f>Sug0.2[[#This Row],[T2DDa27]]+Sug0.2[[#This Row],[T2DDDa27]]</f>
        <v>1182.2150064</v>
      </c>
      <c r="AE42" s="15">
        <f>Sug0.5[[#This Row],[T2DDa27]]+Sug0.5[[#This Row],[T2DDDa27]]</f>
        <v>1113.6351133400001</v>
      </c>
      <c r="AF42" s="15">
        <f>SUM(Reg[[#This Row],[ObeDa2]:[ObeDa27]])</f>
        <v>2082.4810395100008</v>
      </c>
      <c r="AG42" s="15">
        <f>SUM(Sug0.2[[#This Row],[ObeDa2]:[ObeDa27]])</f>
        <v>1940.2419020100001</v>
      </c>
      <c r="AH42" s="15">
        <f>SUM(Sug0.5[[#This Row],[ObeDa2]:[ObeDa27]])</f>
        <v>1631.5766569499999</v>
      </c>
      <c r="AI42" s="15">
        <f>Reg[[#This Row],[ObeDa27]]</f>
        <v>74.997742400000007</v>
      </c>
      <c r="AJ42" s="15">
        <f>Sug0.2[[#This Row],[ObeDa27]]</f>
        <v>69.525628659999995</v>
      </c>
      <c r="AK42" s="15">
        <f>Sug0.5[[#This Row],[ObeDa27]]</f>
        <v>57.997397579999998</v>
      </c>
    </row>
    <row r="43" spans="1:37" x14ac:dyDescent="0.25">
      <c r="A43" s="15">
        <v>39</v>
      </c>
      <c r="B43" s="15">
        <f>SUM(Reg[[#This Row],[NASDa2]:[NASDa27]])</f>
        <v>7043.7984464000001</v>
      </c>
      <c r="C43" s="15">
        <f>SUM(Sug0.2[[#This Row],[NASDa2]:[NASDa27]])</f>
        <v>6661.5105423000005</v>
      </c>
      <c r="D43" s="15">
        <f>SUM(Sug0.5[[#This Row],[NASDa2]:[NASDa27]])</f>
        <v>5755.3540494999979</v>
      </c>
      <c r="E43" s="15">
        <f>Reg[[#This Row],[NASDa27]]</f>
        <v>348.81195270000001</v>
      </c>
      <c r="F43" s="15">
        <f>Sug0.2[[#This Row],[NASDa27]]</f>
        <v>326.48861879999998</v>
      </c>
      <c r="G43" s="15">
        <f>Sug0.5[[#This Row],[NASDa27]]</f>
        <v>278.8444715</v>
      </c>
      <c r="H43" s="15">
        <f>SUM(Reg[[#This Row],[CIRDa2]:[CIRDa27]])</f>
        <v>1380.0848394899999</v>
      </c>
      <c r="I43" s="15">
        <f>SUM(Sug0.2[[#This Row],[CIRDa2]:[CIRDa27]])</f>
        <v>1252.3865467299997</v>
      </c>
      <c r="J43" s="15">
        <f>SUM(Sug0.5[[#This Row],[CIRDa2]:[CIRDa27]])</f>
        <v>1034.9639429700001</v>
      </c>
      <c r="K43" s="15">
        <f>Reg[[#This Row],[CIRDa27]]</f>
        <v>80.393566430000007</v>
      </c>
      <c r="L43" s="15">
        <f>Sug0.2[[#This Row],[CIRDa27]]</f>
        <v>71.376278569999997</v>
      </c>
      <c r="M43" s="15">
        <f>Sug0.5[[#This Row],[CIRDa27]]</f>
        <v>54.865751500000002</v>
      </c>
      <c r="N43" s="15">
        <f>SUM(Reg[[#This Row],[HCCDa2]:[HCCDa27]])+SUM(Reg[[#This Row],[LIDDa2]:[LIDDa27]])</f>
        <v>6837.5421887899993</v>
      </c>
      <c r="O43" s="15">
        <f>SUM(Sug0.2[[#This Row],[HCCDa2]:[HCCDa27]])+SUM(Sug0.2[[#This Row],[LIDDa2]:[LIDDa27]])</f>
        <v>6370.5167899400012</v>
      </c>
      <c r="P43" s="15">
        <f>SUM(Sug0.5[[#This Row],[HCCDa2]:[HCCDa27]])+SUM(Sug0.5[[#This Row],[LIDDa2]:[LIDDa27]])</f>
        <v>5471.012927752</v>
      </c>
      <c r="Q43" s="15">
        <f>Reg[[#This Row],[HCCDa27]]+Reg[[#This Row],[LIDDa27]]</f>
        <v>378.20164704199999</v>
      </c>
      <c r="R43" s="15">
        <f>Sug0.2[[#This Row],[HCCDa27]]+Sug0.2[[#This Row],[LIDDa27]]</f>
        <v>353.28270886199999</v>
      </c>
      <c r="S43" s="15">
        <f>Sug0.5[[#This Row],[HCCDa27]]+Sug0.5[[#This Row],[LIDDa27]]</f>
        <v>295.99999152800001</v>
      </c>
      <c r="T43" s="15">
        <f>SUM(Reg[[#This Row],[CHDDa2]:[CHDDa27]])+SUM(Reg[[#This Row],[CHDDDa2]:[CHDDDa27]])</f>
        <v>6492.6330874000005</v>
      </c>
      <c r="U43" s="15">
        <f>SUM(Sug0.2[[#This Row],[CHDDa2]:[CHDDa27]])+SUM(Sug0.2[[#This Row],[CHDDDa2]:[CHDDDa27]])</f>
        <v>6440.8465311500004</v>
      </c>
      <c r="V43" s="15">
        <f>SUM(Sug0.5[[#This Row],[CHDDa2]:[CHDDa27]])+SUM(Sug0.5[[#This Row],[CHDDDa2]:[CHDDDa27]])</f>
        <v>6382.4074756400005</v>
      </c>
      <c r="W43" s="15">
        <f>Reg[[#This Row],[CHDDa27]]+Reg[[#This Row],[CHDDDa27]]</f>
        <v>262.19800300999998</v>
      </c>
      <c r="X43" s="15">
        <f>Sug0.2[[#This Row],[CHDDa27]]+Sug0.2[[#This Row],[CHDDDa27]]</f>
        <v>261.50769056000001</v>
      </c>
      <c r="Y43" s="15">
        <f>Sug0.5[[#This Row],[CHDDa27]]+Sug0.5[[#This Row],[CHDDDa27]]</f>
        <v>256.56473127999999</v>
      </c>
      <c r="Z43" s="15">
        <f>SUM(Reg[[#This Row],[T2DDa2]:[T2DDa27]])+SUM(Reg[[#This Row],[T2DDDa2]:[T2DDDa27]])</f>
        <v>14368.391781259999</v>
      </c>
      <c r="AA43" s="15">
        <f>SUM(Sug0.2[[#This Row],[T2DDa2]:[T2DDa27]])+SUM(Sug0.2[[#This Row],[T2DDDa2]:[T2DDDa27]])</f>
        <v>14242.546390819998</v>
      </c>
      <c r="AB43" s="15">
        <f>SUM(Sug0.5[[#This Row],[T2DDa2]:[T2DDa27]])+SUM(Sug0.5[[#This Row],[T2DDDa2]:[T2DDDa27]])</f>
        <v>13921.28167176</v>
      </c>
      <c r="AC43" s="15">
        <f>Reg[[#This Row],[T2DDa27]]+Reg[[#This Row],[T2DDDa27]]</f>
        <v>585.90701137000008</v>
      </c>
      <c r="AD43" s="15">
        <f>Sug0.2[[#This Row],[T2DDa27]]+Sug0.2[[#This Row],[T2DDDa27]]</f>
        <v>584.81794522000007</v>
      </c>
      <c r="AE43" s="15">
        <f>Sug0.5[[#This Row],[T2DDa27]]+Sug0.5[[#This Row],[T2DDDa27]]</f>
        <v>570.86868571000002</v>
      </c>
      <c r="AF43" s="15">
        <f>SUM(Reg[[#This Row],[ObeDa2]:[ObeDa27]])</f>
        <v>2007.3963318199997</v>
      </c>
      <c r="AG43" s="15">
        <f>SUM(Sug0.2[[#This Row],[ObeDa2]:[ObeDa27]])</f>
        <v>1936.7001895000003</v>
      </c>
      <c r="AH43" s="15">
        <f>SUM(Sug0.5[[#This Row],[ObeDa2]:[ObeDa27]])</f>
        <v>1765.6149462799999</v>
      </c>
      <c r="AI43" s="15">
        <f>Reg[[#This Row],[ObeDa27]]</f>
        <v>74.617831870000003</v>
      </c>
      <c r="AJ43" s="15">
        <f>Sug0.2[[#This Row],[ObeDa27]]</f>
        <v>71.07561742</v>
      </c>
      <c r="AK43" s="15">
        <f>Sug0.5[[#This Row],[ObeDa27]]</f>
        <v>62.805631009999999</v>
      </c>
    </row>
    <row r="44" spans="1:37" x14ac:dyDescent="0.25">
      <c r="A44" s="15">
        <v>40</v>
      </c>
      <c r="B44" s="15">
        <f>SUM(Reg[[#This Row],[NASDa2]:[NASDa27]])</f>
        <v>6149.1641482999994</v>
      </c>
      <c r="C44" s="15">
        <f>SUM(Sug0.2[[#This Row],[NASDa2]:[NASDa27]])</f>
        <v>5661.3554373000015</v>
      </c>
      <c r="D44" s="15">
        <f>SUM(Sug0.5[[#This Row],[NASDa2]:[NASDa27]])</f>
        <v>4483.5592911999993</v>
      </c>
      <c r="E44" s="15">
        <f>Reg[[#This Row],[NASDa27]]</f>
        <v>301.82692320000001</v>
      </c>
      <c r="F44" s="15">
        <f>Sug0.2[[#This Row],[NASDa27]]</f>
        <v>275.86769199999998</v>
      </c>
      <c r="G44" s="15">
        <f>Sug0.5[[#This Row],[NASDa27]]</f>
        <v>215.0791475</v>
      </c>
      <c r="H44" s="15">
        <f>SUM(Reg[[#This Row],[CIRDa2]:[CIRDa27]])</f>
        <v>1189.4309123000003</v>
      </c>
      <c r="I44" s="15">
        <f>SUM(Sug0.2[[#This Row],[CIRDa2]:[CIRDa27]])</f>
        <v>1059.14407852</v>
      </c>
      <c r="J44" s="15">
        <f>SUM(Sug0.5[[#This Row],[CIRDa2]:[CIRDa27]])</f>
        <v>752.15143240999998</v>
      </c>
      <c r="K44" s="15">
        <f>Reg[[#This Row],[CIRDa27]]</f>
        <v>76.676989430000006</v>
      </c>
      <c r="L44" s="15">
        <f>Sug0.2[[#This Row],[CIRDa27]]</f>
        <v>65.371119539999995</v>
      </c>
      <c r="M44" s="15">
        <f>Sug0.5[[#This Row],[CIRDa27]]</f>
        <v>44.208850239999997</v>
      </c>
      <c r="N44" s="15">
        <f>SUM(Reg[[#This Row],[HCCDa2]:[HCCDa27]])+SUM(Reg[[#This Row],[LIDDa2]:[LIDDa27]])</f>
        <v>5412.7947498919993</v>
      </c>
      <c r="O44" s="15">
        <f>SUM(Sug0.2[[#This Row],[HCCDa2]:[HCCDa27]])+SUM(Sug0.2[[#This Row],[LIDDa2]:[LIDDa27]])</f>
        <v>4959.3854579999997</v>
      </c>
      <c r="P44" s="15">
        <f>SUM(Sug0.5[[#This Row],[HCCDa2]:[HCCDa27]])+SUM(Sug0.5[[#This Row],[LIDDa2]:[LIDDa27]])</f>
        <v>3677.2690061249996</v>
      </c>
      <c r="Q44" s="15">
        <f>Reg[[#This Row],[HCCDa27]]+Reg[[#This Row],[LIDDa27]]</f>
        <v>342.402790837</v>
      </c>
      <c r="R44" s="15">
        <f>Sug0.2[[#This Row],[HCCDa27]]+Sug0.2[[#This Row],[LIDDa27]]</f>
        <v>314.37703923399999</v>
      </c>
      <c r="S44" s="15">
        <f>Sug0.5[[#This Row],[HCCDa27]]+Sug0.5[[#This Row],[LIDDa27]]</f>
        <v>193.09370788999999</v>
      </c>
      <c r="T44" s="15">
        <f>SUM(Reg[[#This Row],[CHDDa2]:[CHDDa27]])+SUM(Reg[[#This Row],[CHDDDa2]:[CHDDDa27]])</f>
        <v>6390.9220114399996</v>
      </c>
      <c r="U44" s="15">
        <f>SUM(Sug0.2[[#This Row],[CHDDa2]:[CHDDa27]])+SUM(Sug0.2[[#This Row],[CHDDDa2]:[CHDDDa27]])</f>
        <v>6319.6932154599999</v>
      </c>
      <c r="V44" s="15">
        <f>SUM(Sug0.5[[#This Row],[CHDDa2]:[CHDDa27]])+SUM(Sug0.5[[#This Row],[CHDDDa2]:[CHDDDa27]])</f>
        <v>6171.2091680300009</v>
      </c>
      <c r="W44" s="15">
        <f>Reg[[#This Row],[CHDDa27]]+Reg[[#This Row],[CHDDDa27]]</f>
        <v>234.63838376000001</v>
      </c>
      <c r="X44" s="15">
        <f>Sug0.2[[#This Row],[CHDDa27]]+Sug0.2[[#This Row],[CHDDDa27]]</f>
        <v>232.80786069000001</v>
      </c>
      <c r="Y44" s="15">
        <f>Sug0.5[[#This Row],[CHDDa27]]+Sug0.5[[#This Row],[CHDDDa27]]</f>
        <v>223.90856475999999</v>
      </c>
      <c r="Z44" s="15">
        <f>SUM(Reg[[#This Row],[T2DDa2]:[T2DDa27]])+SUM(Reg[[#This Row],[T2DDDa2]:[T2DDDa27]])</f>
        <v>20953.587224799998</v>
      </c>
      <c r="AA44" s="15">
        <f>SUM(Sug0.2[[#This Row],[T2DDa2]:[T2DDa27]])+SUM(Sug0.2[[#This Row],[T2DDDa2]:[T2DDDa27]])</f>
        <v>20505.240360779993</v>
      </c>
      <c r="AB44" s="15">
        <f>SUM(Sug0.5[[#This Row],[T2DDa2]:[T2DDa27]])+SUM(Sug0.5[[#This Row],[T2DDDa2]:[T2DDDa27]])</f>
        <v>19409.445148809995</v>
      </c>
      <c r="AC44" s="15">
        <f>Reg[[#This Row],[T2DDa27]]+Reg[[#This Row],[T2DDDa27]]</f>
        <v>943.9075904</v>
      </c>
      <c r="AD44" s="15">
        <f>Sug0.2[[#This Row],[T2DDa27]]+Sug0.2[[#This Row],[T2DDDa27]]</f>
        <v>900.02201352999998</v>
      </c>
      <c r="AE44" s="15">
        <f>Sug0.5[[#This Row],[T2DDa27]]+Sug0.5[[#This Row],[T2DDDa27]]</f>
        <v>811.31436942000005</v>
      </c>
      <c r="AF44" s="15">
        <f>SUM(Reg[[#This Row],[ObeDa2]:[ObeDa27]])</f>
        <v>2548.9339511900002</v>
      </c>
      <c r="AG44" s="15">
        <f>SUM(Sug0.2[[#This Row],[ObeDa2]:[ObeDa27]])</f>
        <v>2381.5934393399998</v>
      </c>
      <c r="AH44" s="15">
        <f>SUM(Sug0.5[[#This Row],[ObeDa2]:[ObeDa27]])</f>
        <v>2019.4724567199999</v>
      </c>
      <c r="AI44" s="15">
        <f>Reg[[#This Row],[ObeDa27]]</f>
        <v>97.990101089999996</v>
      </c>
      <c r="AJ44" s="15">
        <f>Sug0.2[[#This Row],[ObeDa27]]</f>
        <v>90.808962030000004</v>
      </c>
      <c r="AK44" s="15">
        <f>Sug0.5[[#This Row],[ObeDa27]]</f>
        <v>75.483969149999993</v>
      </c>
    </row>
    <row r="45" spans="1:37" x14ac:dyDescent="0.25">
      <c r="A45" s="15">
        <v>41</v>
      </c>
      <c r="B45" s="15">
        <f>SUM(Reg[[#This Row],[NASDa2]:[NASDa27]])</f>
        <v>6647.8405382000001</v>
      </c>
      <c r="C45" s="15">
        <f>SUM(Sug0.2[[#This Row],[NASDa2]:[NASDa27]])</f>
        <v>6204.6394152000003</v>
      </c>
      <c r="D45" s="15">
        <f>SUM(Sug0.5[[#This Row],[NASDa2]:[NASDa27]])</f>
        <v>5208.1250998000005</v>
      </c>
      <c r="E45" s="15">
        <f>Reg[[#This Row],[NASDa27]]</f>
        <v>329.79471590000003</v>
      </c>
      <c r="F45" s="15">
        <f>Sug0.2[[#This Row],[NASDa27]]</f>
        <v>307.0078469</v>
      </c>
      <c r="G45" s="15">
        <f>Sug0.5[[#This Row],[NASDa27]]</f>
        <v>255.4299499</v>
      </c>
      <c r="H45" s="15">
        <f>SUM(Reg[[#This Row],[CIRDa2]:[CIRDa27]])</f>
        <v>1242.5384393000004</v>
      </c>
      <c r="I45" s="15">
        <f>SUM(Sug0.2[[#This Row],[CIRDa2]:[CIRDa27]])</f>
        <v>1091.36373243</v>
      </c>
      <c r="J45" s="15">
        <f>SUM(Sug0.5[[#This Row],[CIRDa2]:[CIRDa27]])</f>
        <v>853.28160331000004</v>
      </c>
      <c r="K45" s="15">
        <f>Reg[[#This Row],[CIRDa27]]</f>
        <v>72.358887559999999</v>
      </c>
      <c r="L45" s="15">
        <f>Sug0.2[[#This Row],[CIRDa27]]</f>
        <v>63.022256900000002</v>
      </c>
      <c r="M45" s="15">
        <f>Sug0.5[[#This Row],[CIRDa27]]</f>
        <v>47.238905090000003</v>
      </c>
      <c r="N45" s="15">
        <f>SUM(Reg[[#This Row],[HCCDa2]:[HCCDa27]])+SUM(Reg[[#This Row],[LIDDa2]:[LIDDa27]])</f>
        <v>6677.612054313001</v>
      </c>
      <c r="O45" s="15">
        <f>SUM(Sug0.2[[#This Row],[HCCDa2]:[HCCDa27]])+SUM(Sug0.2[[#This Row],[LIDDa2]:[LIDDa27]])</f>
        <v>6143.140633598</v>
      </c>
      <c r="P45" s="15">
        <f>SUM(Sug0.5[[#This Row],[HCCDa2]:[HCCDa27]])+SUM(Sug0.5[[#This Row],[LIDDa2]:[LIDDa27]])</f>
        <v>4852.2636269260001</v>
      </c>
      <c r="Q45" s="15">
        <f>Reg[[#This Row],[HCCDa27]]+Reg[[#This Row],[LIDDa27]]</f>
        <v>412.11816253699999</v>
      </c>
      <c r="R45" s="15">
        <f>Sug0.2[[#This Row],[HCCDa27]]+Sug0.2[[#This Row],[LIDDa27]]</f>
        <v>383.73303146199999</v>
      </c>
      <c r="S45" s="15">
        <f>Sug0.5[[#This Row],[HCCDa27]]+Sug0.5[[#This Row],[LIDDa27]]</f>
        <v>293.91776034999998</v>
      </c>
      <c r="T45" s="15">
        <f>SUM(Reg[[#This Row],[CHDDa2]:[CHDDa27]])+SUM(Reg[[#This Row],[CHDDDa2]:[CHDDDa27]])</f>
        <v>6883.441353709999</v>
      </c>
      <c r="U45" s="15">
        <f>SUM(Sug0.2[[#This Row],[CHDDa2]:[CHDDa27]])+SUM(Sug0.2[[#This Row],[CHDDDa2]:[CHDDDa27]])</f>
        <v>6797.9317628900008</v>
      </c>
      <c r="V45" s="15">
        <f>SUM(Sug0.5[[#This Row],[CHDDa2]:[CHDDa27]])+SUM(Sug0.5[[#This Row],[CHDDDa2]:[CHDDDa27]])</f>
        <v>6613.66761408</v>
      </c>
      <c r="W45" s="15">
        <f>Reg[[#This Row],[CHDDa27]]+Reg[[#This Row],[CHDDDa27]]</f>
        <v>237.70270730999999</v>
      </c>
      <c r="X45" s="15">
        <f>Sug0.2[[#This Row],[CHDDa27]]+Sug0.2[[#This Row],[CHDDDa27]]</f>
        <v>229.5281956</v>
      </c>
      <c r="Y45" s="15">
        <f>Sug0.5[[#This Row],[CHDDa27]]+Sug0.5[[#This Row],[CHDDDa27]]</f>
        <v>214.85952745000003</v>
      </c>
      <c r="Z45" s="15">
        <f>SUM(Reg[[#This Row],[T2DDa2]:[T2DDa27]])+SUM(Reg[[#This Row],[T2DDDa2]:[T2DDDa27]])</f>
        <v>16688.719245759999</v>
      </c>
      <c r="AA45" s="15">
        <f>SUM(Sug0.2[[#This Row],[T2DDa2]:[T2DDa27]])+SUM(Sug0.2[[#This Row],[T2DDDa2]:[T2DDDa27]])</f>
        <v>16459.954710140002</v>
      </c>
      <c r="AB45" s="15">
        <f>SUM(Sug0.5[[#This Row],[T2DDa2]:[T2DDa27]])+SUM(Sug0.5[[#This Row],[T2DDDa2]:[T2DDDa27]])</f>
        <v>16050.068645400001</v>
      </c>
      <c r="AC45" s="15">
        <f>Reg[[#This Row],[T2DDa27]]+Reg[[#This Row],[T2DDDa27]]</f>
        <v>777.72180645999993</v>
      </c>
      <c r="AD45" s="15">
        <f>Sug0.2[[#This Row],[T2DDa27]]+Sug0.2[[#This Row],[T2DDDa27]]</f>
        <v>768.34548758999995</v>
      </c>
      <c r="AE45" s="15">
        <f>Sug0.5[[#This Row],[T2DDa27]]+Sug0.5[[#This Row],[T2DDDa27]]</f>
        <v>750.93945056999996</v>
      </c>
      <c r="AF45" s="15">
        <f>SUM(Reg[[#This Row],[ObeDa2]:[ObeDa27]])</f>
        <v>1582.0083524900003</v>
      </c>
      <c r="AG45" s="15">
        <f>SUM(Sug0.2[[#This Row],[ObeDa2]:[ObeDa27]])</f>
        <v>1537.94459259</v>
      </c>
      <c r="AH45" s="15">
        <f>SUM(Sug0.5[[#This Row],[ObeDa2]:[ObeDa27]])</f>
        <v>1447.7939875999996</v>
      </c>
      <c r="AI45" s="15">
        <f>Reg[[#This Row],[ObeDa27]]</f>
        <v>56.344319200000001</v>
      </c>
      <c r="AJ45" s="15">
        <f>Sug0.2[[#This Row],[ObeDa27]]</f>
        <v>54.231791049999998</v>
      </c>
      <c r="AK45" s="15">
        <f>Sug0.5[[#This Row],[ObeDa27]]</f>
        <v>49.976029390000001</v>
      </c>
    </row>
    <row r="46" spans="1:37" x14ac:dyDescent="0.25">
      <c r="A46" s="15">
        <v>42</v>
      </c>
      <c r="B46" s="15">
        <f>SUM(Reg[[#This Row],[NASDa2]:[NASDa27]])</f>
        <v>6765.4809564999987</v>
      </c>
      <c r="C46" s="15">
        <f>SUM(Sug0.2[[#This Row],[NASDa2]:[NASDa27]])</f>
        <v>6348.7155460000004</v>
      </c>
      <c r="D46" s="15">
        <f>SUM(Sug0.5[[#This Row],[NASDa2]:[NASDa27]])</f>
        <v>5569.3911429000009</v>
      </c>
      <c r="E46" s="15">
        <f>Reg[[#This Row],[NASDa27]]</f>
        <v>333.78524149999998</v>
      </c>
      <c r="F46" s="15">
        <f>Sug0.2[[#This Row],[NASDa27]]</f>
        <v>310.65161089999998</v>
      </c>
      <c r="G46" s="15">
        <f>Sug0.5[[#This Row],[NASDa27]]</f>
        <v>271.92343469999997</v>
      </c>
      <c r="H46" s="15">
        <f>SUM(Reg[[#This Row],[CIRDa2]:[CIRDa27]])</f>
        <v>627.85289911999996</v>
      </c>
      <c r="I46" s="15">
        <f>SUM(Sug0.2[[#This Row],[CIRDa2]:[CIRDa27]])</f>
        <v>567.12066511000012</v>
      </c>
      <c r="J46" s="15">
        <f>SUM(Sug0.5[[#This Row],[CIRDa2]:[CIRDa27]])</f>
        <v>458.81688894000007</v>
      </c>
      <c r="K46" s="15">
        <f>Reg[[#This Row],[CIRDa27]]</f>
        <v>37.198131750000002</v>
      </c>
      <c r="L46" s="15">
        <f>Sug0.2[[#This Row],[CIRDa27]]</f>
        <v>33.530710310000003</v>
      </c>
      <c r="M46" s="15">
        <f>Sug0.5[[#This Row],[CIRDa27]]</f>
        <v>25.671950079999998</v>
      </c>
      <c r="N46" s="15">
        <f>SUM(Reg[[#This Row],[HCCDa2]:[HCCDa27]])+SUM(Reg[[#This Row],[LIDDa2]:[LIDDa27]])</f>
        <v>4495.1505725550005</v>
      </c>
      <c r="O46" s="15">
        <f>SUM(Sug0.2[[#This Row],[HCCDa2]:[HCCDa27]])+SUM(Sug0.2[[#This Row],[LIDDa2]:[LIDDa27]])</f>
        <v>4137.7364769210008</v>
      </c>
      <c r="P46" s="15">
        <f>SUM(Sug0.5[[#This Row],[HCCDa2]:[HCCDa27]])+SUM(Sug0.5[[#This Row],[LIDDa2]:[LIDDa27]])</f>
        <v>3532.6802154539996</v>
      </c>
      <c r="Q46" s="15">
        <f>Reg[[#This Row],[HCCDa27]]+Reg[[#This Row],[LIDDa27]]</f>
        <v>225.93620713300001</v>
      </c>
      <c r="R46" s="15">
        <f>Sug0.2[[#This Row],[HCCDa27]]+Sug0.2[[#This Row],[LIDDa27]]</f>
        <v>222.64601753300002</v>
      </c>
      <c r="S46" s="15">
        <f>Sug0.5[[#This Row],[HCCDa27]]+Sug0.5[[#This Row],[LIDDa27]]</f>
        <v>189.07790165999998</v>
      </c>
      <c r="T46" s="15">
        <f>SUM(Reg[[#This Row],[CHDDa2]:[CHDDa27]])+SUM(Reg[[#This Row],[CHDDDa2]:[CHDDDa27]])</f>
        <v>6784.4853577500016</v>
      </c>
      <c r="U46" s="15">
        <f>SUM(Sug0.2[[#This Row],[CHDDa2]:[CHDDa27]])+SUM(Sug0.2[[#This Row],[CHDDDa2]:[CHDDDa27]])</f>
        <v>6772.496720090001</v>
      </c>
      <c r="V46" s="15">
        <f>SUM(Sug0.5[[#This Row],[CHDDa2]:[CHDDa27]])+SUM(Sug0.5[[#This Row],[CHDDDa2]:[CHDDDa27]])</f>
        <v>6734.8296408999995</v>
      </c>
      <c r="W46" s="15">
        <f>Reg[[#This Row],[CHDDa27]]+Reg[[#This Row],[CHDDDa27]]</f>
        <v>241.70019042000001</v>
      </c>
      <c r="X46" s="15">
        <f>Sug0.2[[#This Row],[CHDDa27]]+Sug0.2[[#This Row],[CHDDDa27]]</f>
        <v>245.01651296</v>
      </c>
      <c r="Y46" s="15">
        <f>Sug0.5[[#This Row],[CHDDa27]]+Sug0.5[[#This Row],[CHDDDa27]]</f>
        <v>243.38695156</v>
      </c>
      <c r="Z46" s="15">
        <f>SUM(Reg[[#This Row],[T2DDa2]:[T2DDa27]])+SUM(Reg[[#This Row],[T2DDDa2]:[T2DDDa27]])</f>
        <v>14774.033643690002</v>
      </c>
      <c r="AA46" s="15">
        <f>SUM(Sug0.2[[#This Row],[T2DDa2]:[T2DDa27]])+SUM(Sug0.2[[#This Row],[T2DDDa2]:[T2DDDa27]])</f>
        <v>14736.86670049</v>
      </c>
      <c r="AB46" s="15">
        <f>SUM(Sug0.5[[#This Row],[T2DDa2]:[T2DDa27]])+SUM(Sug0.5[[#This Row],[T2DDDa2]:[T2DDDa27]])</f>
        <v>14742.327760120001</v>
      </c>
      <c r="AC46" s="15">
        <f>Reg[[#This Row],[T2DDa27]]+Reg[[#This Row],[T2DDDa27]]</f>
        <v>629.15830679999999</v>
      </c>
      <c r="AD46" s="15">
        <f>Sug0.2[[#This Row],[T2DDa27]]+Sug0.2[[#This Row],[T2DDDa27]]</f>
        <v>631.46090809999998</v>
      </c>
      <c r="AE46" s="15">
        <f>Sug0.5[[#This Row],[T2DDa27]]+Sug0.5[[#This Row],[T2DDDa27]]</f>
        <v>625.90342335999992</v>
      </c>
      <c r="AF46" s="15">
        <f>SUM(Reg[[#This Row],[ObeDa2]:[ObeDa27]])</f>
        <v>1226.5768933999998</v>
      </c>
      <c r="AG46" s="15">
        <f>SUM(Sug0.2[[#This Row],[ObeDa2]:[ObeDa27]])</f>
        <v>1240.5186846700001</v>
      </c>
      <c r="AH46" s="15">
        <f>SUM(Sug0.5[[#This Row],[ObeDa2]:[ObeDa27]])</f>
        <v>1272.9205548899999</v>
      </c>
      <c r="AI46" s="15">
        <f>Reg[[#This Row],[ObeDa27]]</f>
        <v>41.182671390000003</v>
      </c>
      <c r="AJ46" s="15">
        <f>Sug0.2[[#This Row],[ObeDa27]]</f>
        <v>42.000516930000003</v>
      </c>
      <c r="AK46" s="15">
        <f>Sug0.5[[#This Row],[ObeDa27]]</f>
        <v>43.659913670000002</v>
      </c>
    </row>
    <row r="47" spans="1:37" x14ac:dyDescent="0.25">
      <c r="A47" s="15">
        <v>43</v>
      </c>
      <c r="B47" s="15">
        <f>SUM(Reg[[#This Row],[NASDa2]:[NASDa27]])</f>
        <v>5174.2307494999995</v>
      </c>
      <c r="C47" s="15">
        <f>SUM(Sug0.2[[#This Row],[NASDa2]:[NASDa27]])</f>
        <v>4948.5576004999994</v>
      </c>
      <c r="D47" s="15">
        <f>SUM(Sug0.5[[#This Row],[NASDa2]:[NASDa27]])</f>
        <v>4507.7589628999995</v>
      </c>
      <c r="E47" s="15">
        <f>Reg[[#This Row],[NASDa27]]</f>
        <v>250.871736</v>
      </c>
      <c r="F47" s="15">
        <f>Sug0.2[[#This Row],[NASDa27]]</f>
        <v>238.40753900000001</v>
      </c>
      <c r="G47" s="15">
        <f>Sug0.5[[#This Row],[NASDa27]]</f>
        <v>214.59060199999999</v>
      </c>
      <c r="H47" s="15">
        <f>SUM(Reg[[#This Row],[CIRDa2]:[CIRDa27]])</f>
        <v>490.06672641999995</v>
      </c>
      <c r="I47" s="15">
        <f>SUM(Sug0.2[[#This Row],[CIRDa2]:[CIRDa27]])</f>
        <v>453.75992085000001</v>
      </c>
      <c r="J47" s="15">
        <f>SUM(Sug0.5[[#This Row],[CIRDa2]:[CIRDa27]])</f>
        <v>400.33292469999998</v>
      </c>
      <c r="K47" s="15">
        <f>Reg[[#This Row],[CIRDa27]]</f>
        <v>27.287541879999999</v>
      </c>
      <c r="L47" s="15">
        <f>Sug0.2[[#This Row],[CIRDa27]]</f>
        <v>24.40135957</v>
      </c>
      <c r="M47" s="15">
        <f>Sug0.5[[#This Row],[CIRDa27]]</f>
        <v>20.465656410000001</v>
      </c>
      <c r="N47" s="15">
        <f>SUM(Reg[[#This Row],[HCCDa2]:[HCCDa27]])+SUM(Reg[[#This Row],[LIDDa2]:[LIDDa27]])</f>
        <v>3775.972884369</v>
      </c>
      <c r="O47" s="15">
        <f>SUM(Sug0.2[[#This Row],[HCCDa2]:[HCCDa27]])+SUM(Sug0.2[[#This Row],[LIDDa2]:[LIDDa27]])</f>
        <v>3633.2169584510002</v>
      </c>
      <c r="P47" s="15">
        <f>SUM(Sug0.5[[#This Row],[HCCDa2]:[HCCDa27]])+SUM(Sug0.5[[#This Row],[LIDDa2]:[LIDDa27]])</f>
        <v>3191.3404254289999</v>
      </c>
      <c r="Q47" s="15">
        <f>Reg[[#This Row],[HCCDa27]]+Reg[[#This Row],[LIDDa27]]</f>
        <v>245.306654963</v>
      </c>
      <c r="R47" s="15">
        <f>Sug0.2[[#This Row],[HCCDa27]]+Sug0.2[[#This Row],[LIDDa27]]</f>
        <v>224.26811265699999</v>
      </c>
      <c r="S47" s="15">
        <f>Sug0.5[[#This Row],[HCCDa27]]+Sug0.5[[#This Row],[LIDDa27]]</f>
        <v>211.90505645099998</v>
      </c>
      <c r="T47" s="15">
        <f>SUM(Reg[[#This Row],[CHDDa2]:[CHDDa27]])+SUM(Reg[[#This Row],[CHDDDa2]:[CHDDDa27]])</f>
        <v>6762.0880616200002</v>
      </c>
      <c r="U47" s="15">
        <f>SUM(Sug0.2[[#This Row],[CHDDa2]:[CHDDa27]])+SUM(Sug0.2[[#This Row],[CHDDDa2]:[CHDDDa27]])</f>
        <v>6712.3119940200004</v>
      </c>
      <c r="V47" s="15">
        <f>SUM(Sug0.5[[#This Row],[CHDDa2]:[CHDDa27]])+SUM(Sug0.5[[#This Row],[CHDDDa2]:[CHDDDa27]])</f>
        <v>6657.9708157699997</v>
      </c>
      <c r="W47" s="15">
        <f>Reg[[#This Row],[CHDDa27]]+Reg[[#This Row],[CHDDDa27]]</f>
        <v>206.39941613000002</v>
      </c>
      <c r="X47" s="15">
        <f>Sug0.2[[#This Row],[CHDDa27]]+Sug0.2[[#This Row],[CHDDDa27]]</f>
        <v>205.42263412</v>
      </c>
      <c r="Y47" s="15">
        <f>Sug0.5[[#This Row],[CHDDa27]]+Sug0.5[[#This Row],[CHDDDa27]]</f>
        <v>203.0503276</v>
      </c>
      <c r="Z47" s="15">
        <f>SUM(Reg[[#This Row],[T2DDa2]:[T2DDa27]])+SUM(Reg[[#This Row],[T2DDDa2]:[T2DDDa27]])</f>
        <v>19145.1165158</v>
      </c>
      <c r="AA47" s="15">
        <f>SUM(Sug0.2[[#This Row],[T2DDa2]:[T2DDa27]])+SUM(Sug0.2[[#This Row],[T2DDDa2]:[T2DDDa27]])</f>
        <v>19046.622802050002</v>
      </c>
      <c r="AB47" s="15">
        <f>SUM(Sug0.5[[#This Row],[T2DDa2]:[T2DDa27]])+SUM(Sug0.5[[#This Row],[T2DDDa2]:[T2DDDa27]])</f>
        <v>18804.843677679997</v>
      </c>
      <c r="AC47" s="15">
        <f>Reg[[#This Row],[T2DDa27]]+Reg[[#This Row],[T2DDDa27]]</f>
        <v>729.66166231</v>
      </c>
      <c r="AD47" s="15">
        <f>Sug0.2[[#This Row],[T2DDa27]]+Sug0.2[[#This Row],[T2DDDa27]]</f>
        <v>719.94056598999998</v>
      </c>
      <c r="AE47" s="15">
        <f>Sug0.5[[#This Row],[T2DDa27]]+Sug0.5[[#This Row],[T2DDDa27]]</f>
        <v>687.32013813000003</v>
      </c>
      <c r="AF47" s="15">
        <f>SUM(Reg[[#This Row],[ObeDa2]:[ObeDa27]])</f>
        <v>1479.1058031199996</v>
      </c>
      <c r="AG47" s="15">
        <f>SUM(Sug0.2[[#This Row],[ObeDa2]:[ObeDa27]])</f>
        <v>1459.7040312200004</v>
      </c>
      <c r="AH47" s="15">
        <f>SUM(Sug0.5[[#This Row],[ObeDa2]:[ObeDa27]])</f>
        <v>1422.33016013</v>
      </c>
      <c r="AI47" s="15">
        <f>Reg[[#This Row],[ObeDa27]]</f>
        <v>52.291644249999997</v>
      </c>
      <c r="AJ47" s="15">
        <f>Sug0.2[[#This Row],[ObeDa27]]</f>
        <v>51.30024367</v>
      </c>
      <c r="AK47" s="15">
        <f>Sug0.5[[#This Row],[ObeDa27]]</f>
        <v>49.342701140000003</v>
      </c>
    </row>
    <row r="48" spans="1:37" x14ac:dyDescent="0.25">
      <c r="A48" s="15">
        <v>44</v>
      </c>
      <c r="B48" s="15">
        <f>SUM(Reg[[#This Row],[NASDa2]:[NASDa27]])</f>
        <v>5884.8873205</v>
      </c>
      <c r="C48" s="15">
        <f>SUM(Sug0.2[[#This Row],[NASDa2]:[NASDa27]])</f>
        <v>5533.6562956999996</v>
      </c>
      <c r="D48" s="15">
        <f>SUM(Sug0.5[[#This Row],[NASDa2]:[NASDa27]])</f>
        <v>4829.6003938000003</v>
      </c>
      <c r="E48" s="15">
        <f>Reg[[#This Row],[NASDa27]]</f>
        <v>282.05071049999998</v>
      </c>
      <c r="F48" s="15">
        <f>Sug0.2[[#This Row],[NASDa27]]</f>
        <v>261.56377780000003</v>
      </c>
      <c r="G48" s="15">
        <f>Sug0.5[[#This Row],[NASDa27]]</f>
        <v>221.8442143</v>
      </c>
      <c r="H48" s="15">
        <f>SUM(Reg[[#This Row],[CIRDa2]:[CIRDa27]])</f>
        <v>545.35969601999989</v>
      </c>
      <c r="I48" s="15">
        <f>SUM(Sug0.2[[#This Row],[CIRDa2]:[CIRDa27]])</f>
        <v>500.57583046999997</v>
      </c>
      <c r="J48" s="15">
        <f>SUM(Sug0.5[[#This Row],[CIRDa2]:[CIRDa27]])</f>
        <v>386.52267221000005</v>
      </c>
      <c r="K48" s="15">
        <f>Reg[[#This Row],[CIRDa27]]</f>
        <v>31.15622978</v>
      </c>
      <c r="L48" s="15">
        <f>Sug0.2[[#This Row],[CIRDa27]]</f>
        <v>28.153219679999999</v>
      </c>
      <c r="M48" s="15">
        <f>Sug0.5[[#This Row],[CIRDa27]]</f>
        <v>20.92722663</v>
      </c>
      <c r="N48" s="15">
        <f>SUM(Reg[[#This Row],[HCCDa2]:[HCCDa27]])+SUM(Reg[[#This Row],[LIDDa2]:[LIDDa27]])</f>
        <v>5429.612978342001</v>
      </c>
      <c r="O48" s="15">
        <f>SUM(Sug0.2[[#This Row],[HCCDa2]:[HCCDa27]])+SUM(Sug0.2[[#This Row],[LIDDa2]:[LIDDa27]])</f>
        <v>5100.0900788320014</v>
      </c>
      <c r="P48" s="15">
        <f>SUM(Sug0.5[[#This Row],[HCCDa2]:[HCCDa27]])+SUM(Sug0.5[[#This Row],[LIDDa2]:[LIDDa27]])</f>
        <v>4305.5159685909994</v>
      </c>
      <c r="Q48" s="15">
        <f>Reg[[#This Row],[HCCDa27]]+Reg[[#This Row],[LIDDa27]]</f>
        <v>355.57779831200003</v>
      </c>
      <c r="R48" s="15">
        <f>Sug0.2[[#This Row],[HCCDa27]]+Sug0.2[[#This Row],[LIDDa27]]</f>
        <v>337.34914312400002</v>
      </c>
      <c r="S48" s="15">
        <f>Sug0.5[[#This Row],[HCCDa27]]+Sug0.5[[#This Row],[LIDDa27]]</f>
        <v>279.82732477399998</v>
      </c>
      <c r="T48" s="15">
        <f>SUM(Reg[[#This Row],[CHDDa2]:[CHDDa27]])+SUM(Reg[[#This Row],[CHDDDa2]:[CHDDDa27]])</f>
        <v>4988.1008392300009</v>
      </c>
      <c r="U48" s="15">
        <f>SUM(Sug0.2[[#This Row],[CHDDa2]:[CHDDa27]])+SUM(Sug0.2[[#This Row],[CHDDDa2]:[CHDDDa27]])</f>
        <v>4949.9321033100005</v>
      </c>
      <c r="V48" s="15">
        <f>SUM(Sug0.5[[#This Row],[CHDDa2]:[CHDDa27]])+SUM(Sug0.5[[#This Row],[CHDDDa2]:[CHDDDa27]])</f>
        <v>4848.58902175</v>
      </c>
      <c r="W48" s="15">
        <f>Reg[[#This Row],[CHDDa27]]+Reg[[#This Row],[CHDDDa27]]</f>
        <v>127.55512255000001</v>
      </c>
      <c r="X48" s="15">
        <f>Sug0.2[[#This Row],[CHDDa27]]+Sug0.2[[#This Row],[CHDDDa27]]</f>
        <v>121.60810882999999</v>
      </c>
      <c r="Y48" s="15">
        <f>Sug0.5[[#This Row],[CHDDa27]]+Sug0.5[[#This Row],[CHDDDa27]]</f>
        <v>115.48304238</v>
      </c>
      <c r="Z48" s="15">
        <f>SUM(Reg[[#This Row],[T2DDa2]:[T2DDa27]])+SUM(Reg[[#This Row],[T2DDDa2]:[T2DDDa27]])</f>
        <v>19433.809815100005</v>
      </c>
      <c r="AA48" s="15">
        <f>SUM(Sug0.2[[#This Row],[T2DDa2]:[T2DDa27]])+SUM(Sug0.2[[#This Row],[T2DDDa2]:[T2DDDa27]])</f>
        <v>19151.476342499998</v>
      </c>
      <c r="AB48" s="15">
        <f>SUM(Sug0.5[[#This Row],[T2DDa2]:[T2DDa27]])+SUM(Sug0.5[[#This Row],[T2DDDa2]:[T2DDDa27]])</f>
        <v>18547.400891090001</v>
      </c>
      <c r="AC48" s="15">
        <f>Reg[[#This Row],[T2DDa27]]+Reg[[#This Row],[T2DDDa27]]</f>
        <v>1037.8711338000001</v>
      </c>
      <c r="AD48" s="15">
        <f>Sug0.2[[#This Row],[T2DDa27]]+Sug0.2[[#This Row],[T2DDDa27]]</f>
        <v>1012.1552744000001</v>
      </c>
      <c r="AE48" s="15">
        <f>Sug0.5[[#This Row],[T2DDa27]]+Sug0.5[[#This Row],[T2DDDa27]]</f>
        <v>987.01701948000004</v>
      </c>
      <c r="AF48" s="15">
        <f>SUM(Reg[[#This Row],[ObeDa2]:[ObeDa27]])</f>
        <v>2339.8629974</v>
      </c>
      <c r="AG48" s="15">
        <f>SUM(Sug0.2[[#This Row],[ObeDa2]:[ObeDa27]])</f>
        <v>2211.9456863400001</v>
      </c>
      <c r="AH48" s="15">
        <f>SUM(Sug0.5[[#This Row],[ObeDa2]:[ObeDa27]])</f>
        <v>1927.7637769899998</v>
      </c>
      <c r="AI48" s="15">
        <f>Reg[[#This Row],[ObeDa27]]</f>
        <v>88.98159613</v>
      </c>
      <c r="AJ48" s="15">
        <f>Sug0.2[[#This Row],[ObeDa27]]</f>
        <v>83.063341429999994</v>
      </c>
      <c r="AK48" s="15">
        <f>Sug0.5[[#This Row],[ObeDa27]]</f>
        <v>70.529778250000007</v>
      </c>
    </row>
    <row r="49" spans="1:37" x14ac:dyDescent="0.25">
      <c r="A49" s="15">
        <v>45</v>
      </c>
      <c r="B49" s="15">
        <f>SUM(Reg[[#This Row],[NASDa2]:[NASDa27]])</f>
        <v>6234.4993239000005</v>
      </c>
      <c r="C49" s="15">
        <f>SUM(Sug0.2[[#This Row],[NASDa2]:[NASDa27]])</f>
        <v>6008.1889168999996</v>
      </c>
      <c r="D49" s="15">
        <f>SUM(Sug0.5[[#This Row],[NASDa2]:[NASDa27]])</f>
        <v>5487.5613560000011</v>
      </c>
      <c r="E49" s="15">
        <f>Reg[[#This Row],[NASDa27]]</f>
        <v>293.46440460000002</v>
      </c>
      <c r="F49" s="15">
        <f>Sug0.2[[#This Row],[NASDa27]]</f>
        <v>280.89135010000001</v>
      </c>
      <c r="G49" s="15">
        <f>Sug0.5[[#This Row],[NASDa27]]</f>
        <v>251.8336243</v>
      </c>
      <c r="H49" s="15">
        <f>SUM(Reg[[#This Row],[CIRDa2]:[CIRDa27]])</f>
        <v>946.70850922</v>
      </c>
      <c r="I49" s="15">
        <f>SUM(Sug0.2[[#This Row],[CIRDa2]:[CIRDa27]])</f>
        <v>891.50391812999999</v>
      </c>
      <c r="J49" s="15">
        <f>SUM(Sug0.5[[#This Row],[CIRDa2]:[CIRDa27]])</f>
        <v>783.00623562999999</v>
      </c>
      <c r="K49" s="15">
        <f>Reg[[#This Row],[CIRDa27]]</f>
        <v>53.554804930000003</v>
      </c>
      <c r="L49" s="15">
        <f>Sug0.2[[#This Row],[CIRDa27]]</f>
        <v>50.068163980000001</v>
      </c>
      <c r="M49" s="15">
        <f>Sug0.5[[#This Row],[CIRDa27]]</f>
        <v>42.67648518</v>
      </c>
      <c r="N49" s="15">
        <f>SUM(Reg[[#This Row],[HCCDa2]:[HCCDa27]])+SUM(Reg[[#This Row],[LIDDa2]:[LIDDa27]])</f>
        <v>4566.6256632899995</v>
      </c>
      <c r="O49" s="15">
        <f>SUM(Sug0.2[[#This Row],[HCCDa2]:[HCCDa27]])+SUM(Sug0.2[[#This Row],[LIDDa2]:[LIDDa27]])</f>
        <v>4311.9779062139987</v>
      </c>
      <c r="P49" s="15">
        <f>SUM(Sug0.5[[#This Row],[HCCDa2]:[HCCDa27]])+SUM(Sug0.5[[#This Row],[LIDDa2]:[LIDDa27]])</f>
        <v>3880.1949820239997</v>
      </c>
      <c r="Q49" s="15">
        <f>Reg[[#This Row],[HCCDa27]]+Reg[[#This Row],[LIDDa27]]</f>
        <v>193.39027341400001</v>
      </c>
      <c r="R49" s="15">
        <f>Sug0.2[[#This Row],[HCCDa27]]+Sug0.2[[#This Row],[LIDDa27]]</f>
        <v>182.04241113800001</v>
      </c>
      <c r="S49" s="15">
        <f>Sug0.5[[#This Row],[HCCDa27]]+Sug0.5[[#This Row],[LIDDa27]]</f>
        <v>157.87471321000001</v>
      </c>
      <c r="T49" s="15">
        <f>SUM(Reg[[#This Row],[CHDDa2]:[CHDDa27]])+SUM(Reg[[#This Row],[CHDDDa2]:[CHDDDa27]])</f>
        <v>7970.3731933999998</v>
      </c>
      <c r="U49" s="15">
        <f>SUM(Sug0.2[[#This Row],[CHDDa2]:[CHDDa27]])+SUM(Sug0.2[[#This Row],[CHDDDa2]:[CHDDDa27]])</f>
        <v>7892.1755577000004</v>
      </c>
      <c r="V49" s="15">
        <f>SUM(Sug0.5[[#This Row],[CHDDa2]:[CHDDa27]])+SUM(Sug0.5[[#This Row],[CHDDDa2]:[CHDDDa27]])</f>
        <v>7756.7796422000001</v>
      </c>
      <c r="W49" s="15">
        <f>Reg[[#This Row],[CHDDa27]]+Reg[[#This Row],[CHDDDa27]]</f>
        <v>359.7165273</v>
      </c>
      <c r="X49" s="15">
        <f>Sug0.2[[#This Row],[CHDDa27]]+Sug0.2[[#This Row],[CHDDDa27]]</f>
        <v>357.5699358</v>
      </c>
      <c r="Y49" s="15">
        <f>Sug0.5[[#This Row],[CHDDa27]]+Sug0.5[[#This Row],[CHDDDa27]]</f>
        <v>352.37393400000002</v>
      </c>
      <c r="Z49" s="15">
        <f>SUM(Reg[[#This Row],[T2DDa2]:[T2DDa27]])+SUM(Reg[[#This Row],[T2DDDa2]:[T2DDDa27]])</f>
        <v>25006.7527868</v>
      </c>
      <c r="AA49" s="15">
        <f>SUM(Sug0.2[[#This Row],[T2DDa2]:[T2DDa27]])+SUM(Sug0.2[[#This Row],[T2DDDa2]:[T2DDDa27]])</f>
        <v>24676.285524699993</v>
      </c>
      <c r="AB49" s="15">
        <f>SUM(Sug0.5[[#This Row],[T2DDa2]:[T2DDa27]])+SUM(Sug0.5[[#This Row],[T2DDDa2]:[T2DDDa27]])</f>
        <v>24070.563340599991</v>
      </c>
      <c r="AC49" s="15">
        <f>Reg[[#This Row],[T2DDa27]]+Reg[[#This Row],[T2DDDa27]]</f>
        <v>1188.5198321</v>
      </c>
      <c r="AD49" s="15">
        <f>Sug0.2[[#This Row],[T2DDa27]]+Sug0.2[[#This Row],[T2DDDa27]]</f>
        <v>1175.2354425000001</v>
      </c>
      <c r="AE49" s="15">
        <f>Sug0.5[[#This Row],[T2DDa27]]+Sug0.5[[#This Row],[T2DDDa27]]</f>
        <v>1147.813572</v>
      </c>
      <c r="AF49" s="15">
        <f>SUM(Reg[[#This Row],[ObeDa2]:[ObeDa27]])</f>
        <v>1269.7264659100001</v>
      </c>
      <c r="AG49" s="15">
        <f>SUM(Sug0.2[[#This Row],[ObeDa2]:[ObeDa27]])</f>
        <v>1224.2732714100002</v>
      </c>
      <c r="AH49" s="15">
        <f>SUM(Sug0.5[[#This Row],[ObeDa2]:[ObeDa27]])</f>
        <v>1127.8811154299999</v>
      </c>
      <c r="AI49" s="15">
        <f>Reg[[#This Row],[ObeDa27]]</f>
        <v>44.584977539999997</v>
      </c>
      <c r="AJ49" s="15">
        <f>Sug0.2[[#This Row],[ObeDa27]]</f>
        <v>42.350446089999998</v>
      </c>
      <c r="AK49" s="15">
        <f>Sug0.5[[#This Row],[ObeDa27]]</f>
        <v>37.775731569999998</v>
      </c>
    </row>
    <row r="50" spans="1:37" x14ac:dyDescent="0.25">
      <c r="A50" s="15">
        <v>46</v>
      </c>
      <c r="B50" s="15">
        <f>SUM(Reg[[#This Row],[NASDa2]:[NASDa27]])</f>
        <v>6679.2283669999997</v>
      </c>
      <c r="C50" s="15">
        <f>SUM(Sug0.2[[#This Row],[NASDa2]:[NASDa27]])</f>
        <v>6227.9642844000009</v>
      </c>
      <c r="D50" s="15">
        <f>SUM(Sug0.5[[#This Row],[NASDa2]:[NASDa27]])</f>
        <v>5375.2208648000005</v>
      </c>
      <c r="E50" s="15">
        <f>Reg[[#This Row],[NASDa27]]</f>
        <v>336.76890300000002</v>
      </c>
      <c r="F50" s="15">
        <f>Sug0.2[[#This Row],[NASDa27]]</f>
        <v>311.05082490000001</v>
      </c>
      <c r="G50" s="15">
        <f>Sug0.5[[#This Row],[NASDa27]]</f>
        <v>262.85985199999999</v>
      </c>
      <c r="H50" s="15">
        <f>SUM(Reg[[#This Row],[CIRDa2]:[CIRDa27]])</f>
        <v>741.73502309999992</v>
      </c>
      <c r="I50" s="15">
        <f>SUM(Sug0.2[[#This Row],[CIRDa2]:[CIRDa27]])</f>
        <v>678.62477160000003</v>
      </c>
      <c r="J50" s="15">
        <f>SUM(Sug0.5[[#This Row],[CIRDa2]:[CIRDa27]])</f>
        <v>535.75229466999986</v>
      </c>
      <c r="K50" s="15">
        <f>Reg[[#This Row],[CIRDa27]]</f>
        <v>44.852108029999997</v>
      </c>
      <c r="L50" s="15">
        <f>Sug0.2[[#This Row],[CIRDa27]]</f>
        <v>40.2228767</v>
      </c>
      <c r="M50" s="15">
        <f>Sug0.5[[#This Row],[CIRDa27]]</f>
        <v>30.347183189999999</v>
      </c>
      <c r="N50" s="15">
        <f>SUM(Reg[[#This Row],[HCCDa2]:[HCCDa27]])+SUM(Reg[[#This Row],[LIDDa2]:[LIDDa27]])</f>
        <v>6428.5708990950006</v>
      </c>
      <c r="O50" s="15">
        <f>SUM(Sug0.2[[#This Row],[HCCDa2]:[HCCDa27]])+SUM(Sug0.2[[#This Row],[LIDDa2]:[LIDDa27]])</f>
        <v>5920.4815919119992</v>
      </c>
      <c r="P50" s="15">
        <f>SUM(Sug0.5[[#This Row],[HCCDa2]:[HCCDa27]])+SUM(Sug0.5[[#This Row],[LIDDa2]:[LIDDa27]])</f>
        <v>4987.1131577629994</v>
      </c>
      <c r="Q50" s="15">
        <f>Reg[[#This Row],[HCCDa27]]+Reg[[#This Row],[LIDDa27]]</f>
        <v>373.729235356</v>
      </c>
      <c r="R50" s="15">
        <f>Sug0.2[[#This Row],[HCCDa27]]+Sug0.2[[#This Row],[LIDDa27]]</f>
        <v>353.23626218700002</v>
      </c>
      <c r="S50" s="15">
        <f>Sug0.5[[#This Row],[HCCDa27]]+Sug0.5[[#This Row],[LIDDa27]]</f>
        <v>257.15760457300001</v>
      </c>
      <c r="T50" s="15">
        <f>SUM(Reg[[#This Row],[CHDDa2]:[CHDDa27]])+SUM(Reg[[#This Row],[CHDDDa2]:[CHDDDa27]])</f>
        <v>5022.2361756200007</v>
      </c>
      <c r="U50" s="15">
        <f>SUM(Sug0.2[[#This Row],[CHDDa2]:[CHDDa27]])+SUM(Sug0.2[[#This Row],[CHDDDa2]:[CHDDDa27]])</f>
        <v>5012.9797608299996</v>
      </c>
      <c r="V50" s="15">
        <f>SUM(Sug0.5[[#This Row],[CHDDa2]:[CHDDa27]])+SUM(Sug0.5[[#This Row],[CHDDDa2]:[CHDDDa27]])</f>
        <v>4953.4412048000004</v>
      </c>
      <c r="W50" s="15">
        <f>Reg[[#This Row],[CHDDa27]]+Reg[[#This Row],[CHDDDa27]]</f>
        <v>176.02359088</v>
      </c>
      <c r="X50" s="15">
        <f>Sug0.2[[#This Row],[CHDDa27]]+Sug0.2[[#This Row],[CHDDDa27]]</f>
        <v>179.39657862999999</v>
      </c>
      <c r="Y50" s="15">
        <f>Sug0.5[[#This Row],[CHDDa27]]+Sug0.5[[#This Row],[CHDDDa27]]</f>
        <v>176.50292594000001</v>
      </c>
      <c r="Z50" s="15">
        <f>SUM(Reg[[#This Row],[T2DDa2]:[T2DDa27]])+SUM(Reg[[#This Row],[T2DDDa2]:[T2DDDa27]])</f>
        <v>17875.897708379998</v>
      </c>
      <c r="AA50" s="15">
        <f>SUM(Sug0.2[[#This Row],[T2DDa2]:[T2DDa27]])+SUM(Sug0.2[[#This Row],[T2DDDa2]:[T2DDDa27]])</f>
        <v>17676.542797280003</v>
      </c>
      <c r="AB50" s="15">
        <f>SUM(Sug0.5[[#This Row],[T2DDa2]:[T2DDa27]])+SUM(Sug0.5[[#This Row],[T2DDDa2]:[T2DDDa27]])</f>
        <v>17271.436637679999</v>
      </c>
      <c r="AC50" s="15">
        <f>Reg[[#This Row],[T2DDa27]]+Reg[[#This Row],[T2DDDa27]]</f>
        <v>777.09041178999996</v>
      </c>
      <c r="AD50" s="15">
        <f>Sug0.2[[#This Row],[T2DDa27]]+Sug0.2[[#This Row],[T2DDDa27]]</f>
        <v>772.99006865000001</v>
      </c>
      <c r="AE50" s="15">
        <f>Sug0.5[[#This Row],[T2DDa27]]+Sug0.5[[#This Row],[T2DDDa27]]</f>
        <v>723.11581077999995</v>
      </c>
      <c r="AF50" s="15">
        <f>SUM(Reg[[#This Row],[ObeDa2]:[ObeDa27]])</f>
        <v>1502.7696996999998</v>
      </c>
      <c r="AG50" s="15">
        <f>SUM(Sug0.2[[#This Row],[ObeDa2]:[ObeDa27]])</f>
        <v>1427.6158674000003</v>
      </c>
      <c r="AH50" s="15">
        <f>SUM(Sug0.5[[#This Row],[ObeDa2]:[ObeDa27]])</f>
        <v>1280.3626628200004</v>
      </c>
      <c r="AI50" s="15">
        <f>Reg[[#This Row],[ObeDa27]]</f>
        <v>54.604842910000002</v>
      </c>
      <c r="AJ50" s="15">
        <f>Sug0.2[[#This Row],[ObeDa27]]</f>
        <v>51.08035847</v>
      </c>
      <c r="AK50" s="15">
        <f>Sug0.5[[#This Row],[ObeDa27]]</f>
        <v>44.256123430000002</v>
      </c>
    </row>
    <row r="51" spans="1:37" x14ac:dyDescent="0.25">
      <c r="A51" s="15">
        <v>47</v>
      </c>
      <c r="B51" s="15">
        <f>SUM(Reg[[#This Row],[NASDa2]:[NASDa27]])</f>
        <v>6199.510750200001</v>
      </c>
      <c r="C51" s="15">
        <f>SUM(Sug0.2[[#This Row],[NASDa2]:[NASDa27]])</f>
        <v>5635.5059529999999</v>
      </c>
      <c r="D51" s="15">
        <f>SUM(Sug0.5[[#This Row],[NASDa2]:[NASDa27]])</f>
        <v>4503.6031622</v>
      </c>
      <c r="E51" s="15">
        <f>Reg[[#This Row],[NASDa27]]</f>
        <v>283.07891480000001</v>
      </c>
      <c r="F51" s="15">
        <f>Sug0.2[[#This Row],[NASDa27]]</f>
        <v>256.70110690000001</v>
      </c>
      <c r="G51" s="15">
        <f>Sug0.5[[#This Row],[NASDa27]]</f>
        <v>204.0169755</v>
      </c>
      <c r="H51" s="15">
        <f>SUM(Reg[[#This Row],[CIRDa2]:[CIRDa27]])</f>
        <v>1569.7247868200002</v>
      </c>
      <c r="I51" s="15">
        <f>SUM(Sug0.2[[#This Row],[CIRDa2]:[CIRDa27]])</f>
        <v>1341.8825062799999</v>
      </c>
      <c r="J51" s="15">
        <f>SUM(Sug0.5[[#This Row],[CIRDa2]:[CIRDa27]])</f>
        <v>924.10000037000009</v>
      </c>
      <c r="K51" s="15">
        <f>Reg[[#This Row],[CIRDa27]]</f>
        <v>93.255754550000006</v>
      </c>
      <c r="L51" s="15">
        <f>Sug0.2[[#This Row],[CIRDa27]]</f>
        <v>77.60066406</v>
      </c>
      <c r="M51" s="15">
        <f>Sug0.5[[#This Row],[CIRDa27]]</f>
        <v>50.609128730000002</v>
      </c>
      <c r="N51" s="15">
        <f>SUM(Reg[[#This Row],[HCCDa2]:[HCCDa27]])+SUM(Reg[[#This Row],[LIDDa2]:[LIDDa27]])</f>
        <v>7621.2207131840005</v>
      </c>
      <c r="O51" s="15">
        <f>SUM(Sug0.2[[#This Row],[HCCDa2]:[HCCDa27]])+SUM(Sug0.2[[#This Row],[LIDDa2]:[LIDDa27]])</f>
        <v>6666.7625065860011</v>
      </c>
      <c r="P51" s="15">
        <f>SUM(Sug0.5[[#This Row],[HCCDa2]:[HCCDa27]])+SUM(Sug0.5[[#This Row],[LIDDa2]:[LIDDa27]])</f>
        <v>4878.1541755969993</v>
      </c>
      <c r="Q51" s="15">
        <f>Reg[[#This Row],[HCCDa27]]+Reg[[#This Row],[LIDDa27]]</f>
        <v>426.623205622</v>
      </c>
      <c r="R51" s="15">
        <f>Sug0.2[[#This Row],[HCCDa27]]+Sug0.2[[#This Row],[LIDDa27]]</f>
        <v>408.40353116400001</v>
      </c>
      <c r="S51" s="15">
        <f>Sug0.5[[#This Row],[HCCDa27]]+Sug0.5[[#This Row],[LIDDa27]]</f>
        <v>263.29916832900005</v>
      </c>
      <c r="T51" s="15">
        <f>SUM(Reg[[#This Row],[CHDDa2]:[CHDDa27]])+SUM(Reg[[#This Row],[CHDDDa2]:[CHDDDa27]])</f>
        <v>8423.8791765799997</v>
      </c>
      <c r="U51" s="15">
        <f>SUM(Sug0.2[[#This Row],[CHDDa2]:[CHDDa27]])+SUM(Sug0.2[[#This Row],[CHDDDa2]:[CHDDDa27]])</f>
        <v>8327.3100421100007</v>
      </c>
      <c r="V51" s="15">
        <f>SUM(Sug0.5[[#This Row],[CHDDa2]:[CHDDa27]])+SUM(Sug0.5[[#This Row],[CHDDDa2]:[CHDDDa27]])</f>
        <v>8150.9094800700004</v>
      </c>
      <c r="W51" s="15">
        <f>Reg[[#This Row],[CHDDa27]]+Reg[[#This Row],[CHDDDa27]]</f>
        <v>381.57329858000003</v>
      </c>
      <c r="X51" s="15">
        <f>Sug0.2[[#This Row],[CHDDa27]]+Sug0.2[[#This Row],[CHDDDa27]]</f>
        <v>372.93511419000004</v>
      </c>
      <c r="Y51" s="15">
        <f>Sug0.5[[#This Row],[CHDDa27]]+Sug0.5[[#This Row],[CHDDDa27]]</f>
        <v>359.07576814000004</v>
      </c>
      <c r="Z51" s="15">
        <f>SUM(Reg[[#This Row],[T2DDa2]:[T2DDa27]])+SUM(Reg[[#This Row],[T2DDDa2]:[T2DDDa27]])</f>
        <v>21572.174409990002</v>
      </c>
      <c r="AA51" s="15">
        <f>SUM(Sug0.2[[#This Row],[T2DDa2]:[T2DDa27]])+SUM(Sug0.2[[#This Row],[T2DDDa2]:[T2DDDa27]])</f>
        <v>21282.814011729995</v>
      </c>
      <c r="AB51" s="15">
        <f>SUM(Sug0.5[[#This Row],[T2DDa2]:[T2DDa27]])+SUM(Sug0.5[[#This Row],[T2DDDa2]:[T2DDDa27]])</f>
        <v>20750.544495860002</v>
      </c>
      <c r="AC51" s="15">
        <f>Reg[[#This Row],[T2DDa27]]+Reg[[#This Row],[T2DDDa27]]</f>
        <v>1099.2165527300001</v>
      </c>
      <c r="AD51" s="15">
        <f>Sug0.2[[#This Row],[T2DDa27]]+Sug0.2[[#This Row],[T2DDDa27]]</f>
        <v>1082.0894978199999</v>
      </c>
      <c r="AE51" s="15">
        <f>Sug0.5[[#This Row],[T2DDa27]]+Sug0.5[[#This Row],[T2DDDa27]]</f>
        <v>1066.30922556</v>
      </c>
      <c r="AF51" s="15">
        <f>SUM(Reg[[#This Row],[ObeDa2]:[ObeDa27]])</f>
        <v>1367.48940743</v>
      </c>
      <c r="AG51" s="15">
        <f>SUM(Sug0.2[[#This Row],[ObeDa2]:[ObeDa27]])</f>
        <v>1340.9254340799996</v>
      </c>
      <c r="AH51" s="15">
        <f>SUM(Sug0.5[[#This Row],[ObeDa2]:[ObeDa27]])</f>
        <v>1293.4836941799997</v>
      </c>
      <c r="AI51" s="15">
        <f>Reg[[#This Row],[ObeDa27]]</f>
        <v>47.438254219999997</v>
      </c>
      <c r="AJ51" s="15">
        <f>Sug0.2[[#This Row],[ObeDa27]]</f>
        <v>46.303096179999997</v>
      </c>
      <c r="AK51" s="15">
        <f>Sug0.5[[#This Row],[ObeDa27]]</f>
        <v>43.936291679999997</v>
      </c>
    </row>
    <row r="52" spans="1:37" x14ac:dyDescent="0.25">
      <c r="A52" s="15">
        <v>48</v>
      </c>
      <c r="B52" s="15">
        <f>SUM(Reg[[#This Row],[NASDa2]:[NASDa27]])</f>
        <v>6105.7253704999985</v>
      </c>
      <c r="C52" s="15">
        <f>SUM(Sug0.2[[#This Row],[NASDa2]:[NASDa27]])</f>
        <v>5815.9194879000006</v>
      </c>
      <c r="D52" s="15">
        <f>SUM(Sug0.5[[#This Row],[NASDa2]:[NASDa27]])</f>
        <v>5194.6130596000012</v>
      </c>
      <c r="E52" s="15">
        <f>Reg[[#This Row],[NASDa27]]</f>
        <v>305.50301589999998</v>
      </c>
      <c r="F52" s="15">
        <f>Sug0.2[[#This Row],[NASDa27]]</f>
        <v>289.39580760000001</v>
      </c>
      <c r="G52" s="15">
        <f>Sug0.5[[#This Row],[NASDa27]]</f>
        <v>254.33370790000001</v>
      </c>
      <c r="H52" s="15">
        <f>SUM(Reg[[#This Row],[CIRDa2]:[CIRDa27]])</f>
        <v>715.02208360999998</v>
      </c>
      <c r="I52" s="15">
        <f>SUM(Sug0.2[[#This Row],[CIRDa2]:[CIRDa27]])</f>
        <v>650.79086061999999</v>
      </c>
      <c r="J52" s="15">
        <f>SUM(Sug0.5[[#This Row],[CIRDa2]:[CIRDa27]])</f>
        <v>542.33553815999983</v>
      </c>
      <c r="K52" s="15">
        <f>Reg[[#This Row],[CIRDa27]]</f>
        <v>40.122018339999997</v>
      </c>
      <c r="L52" s="15">
        <f>Sug0.2[[#This Row],[CIRDa27]]</f>
        <v>35.47735119</v>
      </c>
      <c r="M52" s="15">
        <f>Sug0.5[[#This Row],[CIRDa27]]</f>
        <v>28.559761819999999</v>
      </c>
      <c r="N52" s="15">
        <f>SUM(Reg[[#This Row],[HCCDa2]:[HCCDa27]])+SUM(Reg[[#This Row],[LIDDa2]:[LIDDa27]])</f>
        <v>5511.3827409940004</v>
      </c>
      <c r="O52" s="15">
        <f>SUM(Sug0.2[[#This Row],[HCCDa2]:[HCCDa27]])+SUM(Sug0.2[[#This Row],[LIDDa2]:[LIDDa27]])</f>
        <v>5263.8068447370006</v>
      </c>
      <c r="P52" s="15">
        <f>SUM(Sug0.5[[#This Row],[HCCDa2]:[HCCDa27]])+SUM(Sug0.5[[#This Row],[LIDDa2]:[LIDDa27]])</f>
        <v>4685.9279340250005</v>
      </c>
      <c r="Q52" s="15">
        <f>Reg[[#This Row],[HCCDa27]]+Reg[[#This Row],[LIDDa27]]</f>
        <v>283.48287242399999</v>
      </c>
      <c r="R52" s="15">
        <f>Sug0.2[[#This Row],[HCCDa27]]+Sug0.2[[#This Row],[LIDDa27]]</f>
        <v>273.42708148999998</v>
      </c>
      <c r="S52" s="15">
        <f>Sug0.5[[#This Row],[HCCDa27]]+Sug0.5[[#This Row],[LIDDa27]]</f>
        <v>204.38953637899999</v>
      </c>
      <c r="T52" s="15">
        <f>SUM(Reg[[#This Row],[CHDDa2]:[CHDDa27]])+SUM(Reg[[#This Row],[CHDDDa2]:[CHDDDa27]])</f>
        <v>5666.4429410500006</v>
      </c>
      <c r="U52" s="15">
        <f>SUM(Sug0.2[[#This Row],[CHDDa2]:[CHDDa27]])+SUM(Sug0.2[[#This Row],[CHDDDa2]:[CHDDDa27]])</f>
        <v>5640.1143986200004</v>
      </c>
      <c r="V52" s="15">
        <f>SUM(Sug0.5[[#This Row],[CHDDa2]:[CHDDa27]])+SUM(Sug0.5[[#This Row],[CHDDDa2]:[CHDDDa27]])</f>
        <v>5515.6444427500001</v>
      </c>
      <c r="W52" s="15">
        <f>Reg[[#This Row],[CHDDa27]]+Reg[[#This Row],[CHDDDa27]]</f>
        <v>242.04172233</v>
      </c>
      <c r="X52" s="15">
        <f>Sug0.2[[#This Row],[CHDDa27]]+Sug0.2[[#This Row],[CHDDDa27]]</f>
        <v>239.43856305</v>
      </c>
      <c r="Y52" s="15">
        <f>Sug0.5[[#This Row],[CHDDa27]]+Sug0.5[[#This Row],[CHDDDa27]]</f>
        <v>232.59298109999997</v>
      </c>
      <c r="Z52" s="15">
        <f>SUM(Reg[[#This Row],[T2DDa2]:[T2DDa27]])+SUM(Reg[[#This Row],[T2DDDa2]:[T2DDDa27]])</f>
        <v>11269.27119508</v>
      </c>
      <c r="AA52" s="15">
        <f>SUM(Sug0.2[[#This Row],[T2DDa2]:[T2DDa27]])+SUM(Sug0.2[[#This Row],[T2DDDa2]:[T2DDDa27]])</f>
        <v>11114.400579170002</v>
      </c>
      <c r="AB52" s="15">
        <f>SUM(Sug0.5[[#This Row],[T2DDa2]:[T2DDa27]])+SUM(Sug0.5[[#This Row],[T2DDDa2]:[T2DDDa27]])</f>
        <v>10892.912643660002</v>
      </c>
      <c r="AC52" s="15">
        <f>Reg[[#This Row],[T2DDa27]]+Reg[[#This Row],[T2DDDa27]]</f>
        <v>460.44069287000002</v>
      </c>
      <c r="AD52" s="15">
        <f>Sug0.2[[#This Row],[T2DDa27]]+Sug0.2[[#This Row],[T2DDDa27]]</f>
        <v>424.72812936000003</v>
      </c>
      <c r="AE52" s="15">
        <f>Sug0.5[[#This Row],[T2DDa27]]+Sug0.5[[#This Row],[T2DDDa27]]</f>
        <v>420.63775720000001</v>
      </c>
      <c r="AF52" s="15">
        <f>SUM(Reg[[#This Row],[ObeDa2]:[ObeDa27]])</f>
        <v>1860.3855779500002</v>
      </c>
      <c r="AG52" s="15">
        <f>SUM(Sug0.2[[#This Row],[ObeDa2]:[ObeDa27]])</f>
        <v>1779.8570968700001</v>
      </c>
      <c r="AH52" s="15">
        <f>SUM(Sug0.5[[#This Row],[ObeDa2]:[ObeDa27]])</f>
        <v>1600.9104728000004</v>
      </c>
      <c r="AI52" s="15">
        <f>Reg[[#This Row],[ObeDa27]]</f>
        <v>71.381347939999998</v>
      </c>
      <c r="AJ52" s="15">
        <f>Sug0.2[[#This Row],[ObeDa27]]</f>
        <v>67.602782180000005</v>
      </c>
      <c r="AK52" s="15">
        <f>Sug0.5[[#This Row],[ObeDa27]]</f>
        <v>58.881067559999998</v>
      </c>
    </row>
    <row r="53" spans="1:37" x14ac:dyDescent="0.25">
      <c r="A53" s="15">
        <v>49</v>
      </c>
      <c r="B53" s="15">
        <f>SUM(Reg[[#This Row],[NASDa2]:[NASDa27]])</f>
        <v>5500.5890380999999</v>
      </c>
      <c r="C53" s="15">
        <f>SUM(Sug0.2[[#This Row],[NASDa2]:[NASDa27]])</f>
        <v>5209.5440183000001</v>
      </c>
      <c r="D53" s="15">
        <f>SUM(Sug0.5[[#This Row],[NASDa2]:[NASDa27]])</f>
        <v>4568.8511256000011</v>
      </c>
      <c r="E53" s="15">
        <f>Reg[[#This Row],[NASDa27]]</f>
        <v>266.77410320000001</v>
      </c>
      <c r="F53" s="15">
        <f>Sug0.2[[#This Row],[NASDa27]]</f>
        <v>250.7891003</v>
      </c>
      <c r="G53" s="15">
        <f>Sug0.5[[#This Row],[NASDa27]]</f>
        <v>214.5304352</v>
      </c>
      <c r="H53" s="15">
        <f>SUM(Reg[[#This Row],[CIRDa2]:[CIRDa27]])</f>
        <v>476.29788609000008</v>
      </c>
      <c r="I53" s="15">
        <f>SUM(Sug0.2[[#This Row],[CIRDa2]:[CIRDa27]])</f>
        <v>443.87722578999995</v>
      </c>
      <c r="J53" s="15">
        <f>SUM(Sug0.5[[#This Row],[CIRDa2]:[CIRDa27]])</f>
        <v>381.10881547999998</v>
      </c>
      <c r="K53" s="15">
        <f>Reg[[#This Row],[CIRDa27]]</f>
        <v>26.545212719999999</v>
      </c>
      <c r="L53" s="15">
        <f>Sug0.2[[#This Row],[CIRDa27]]</f>
        <v>23.50103695</v>
      </c>
      <c r="M53" s="15">
        <f>Sug0.5[[#This Row],[CIRDa27]]</f>
        <v>19.848026019999999</v>
      </c>
      <c r="N53" s="15">
        <f>SUM(Reg[[#This Row],[HCCDa2]:[HCCDa27]])+SUM(Reg[[#This Row],[LIDDa2]:[LIDDa27]])</f>
        <v>3571.2987137590003</v>
      </c>
      <c r="O53" s="15">
        <f>SUM(Sug0.2[[#This Row],[HCCDa2]:[HCCDa27]])+SUM(Sug0.2[[#This Row],[LIDDa2]:[LIDDa27]])</f>
        <v>3306.7907670779996</v>
      </c>
      <c r="P53" s="15">
        <f>SUM(Sug0.5[[#This Row],[HCCDa2]:[HCCDa27]])+SUM(Sug0.5[[#This Row],[LIDDa2]:[LIDDa27]])</f>
        <v>2859.7963627559998</v>
      </c>
      <c r="Q53" s="15">
        <f>Reg[[#This Row],[HCCDa27]]+Reg[[#This Row],[LIDDa27]]</f>
        <v>224.40583844099999</v>
      </c>
      <c r="R53" s="15">
        <f>Sug0.2[[#This Row],[HCCDa27]]+Sug0.2[[#This Row],[LIDDa27]]</f>
        <v>176.981530824</v>
      </c>
      <c r="S53" s="15">
        <f>Sug0.5[[#This Row],[HCCDa27]]+Sug0.5[[#This Row],[LIDDa27]]</f>
        <v>130.27911512099999</v>
      </c>
      <c r="T53" s="15">
        <f>SUM(Reg[[#This Row],[CHDDa2]:[CHDDa27]])+SUM(Reg[[#This Row],[CHDDDa2]:[CHDDDa27]])</f>
        <v>6685.92600425</v>
      </c>
      <c r="U53" s="15">
        <f>SUM(Sug0.2[[#This Row],[CHDDa2]:[CHDDa27]])+SUM(Sug0.2[[#This Row],[CHDDDa2]:[CHDDDa27]])</f>
        <v>6658.9050240699999</v>
      </c>
      <c r="V53" s="15">
        <f>SUM(Sug0.5[[#This Row],[CHDDa2]:[CHDDa27]])+SUM(Sug0.5[[#This Row],[CHDDDa2]:[CHDDDa27]])</f>
        <v>6603.8626519200006</v>
      </c>
      <c r="W53" s="15">
        <f>Reg[[#This Row],[CHDDa27]]+Reg[[#This Row],[CHDDDa27]]</f>
        <v>254.36127182999999</v>
      </c>
      <c r="X53" s="15">
        <f>Sug0.2[[#This Row],[CHDDa27]]+Sug0.2[[#This Row],[CHDDDa27]]</f>
        <v>256.24546809000003</v>
      </c>
      <c r="Y53" s="15">
        <f>Sug0.5[[#This Row],[CHDDa27]]+Sug0.5[[#This Row],[CHDDDa27]]</f>
        <v>247.60909961999999</v>
      </c>
      <c r="Z53" s="15">
        <f>SUM(Reg[[#This Row],[T2DDa2]:[T2DDa27]])+SUM(Reg[[#This Row],[T2DDDa2]:[T2DDDa27]])</f>
        <v>17243.930809719997</v>
      </c>
      <c r="AA53" s="15">
        <f>SUM(Sug0.2[[#This Row],[T2DDa2]:[T2DDa27]])+SUM(Sug0.2[[#This Row],[T2DDDa2]:[T2DDDa27]])</f>
        <v>17126.99562039</v>
      </c>
      <c r="AB53" s="15">
        <f>SUM(Sug0.5[[#This Row],[T2DDa2]:[T2DDa27]])+SUM(Sug0.5[[#This Row],[T2DDDa2]:[T2DDDa27]])</f>
        <v>16956.325436219999</v>
      </c>
      <c r="AC53" s="15">
        <f>Reg[[#This Row],[T2DDa27]]+Reg[[#This Row],[T2DDDa27]]</f>
        <v>729.05720623000002</v>
      </c>
      <c r="AD53" s="15">
        <f>Sug0.2[[#This Row],[T2DDa27]]+Sug0.2[[#This Row],[T2DDDa27]]</f>
        <v>736.04989191999994</v>
      </c>
      <c r="AE53" s="15">
        <f>Sug0.5[[#This Row],[T2DDa27]]+Sug0.5[[#This Row],[T2DDDa27]]</f>
        <v>721.80350291999991</v>
      </c>
      <c r="AF53" s="15">
        <f>SUM(Reg[[#This Row],[ObeDa2]:[ObeDa27]])</f>
        <v>1571.6620461200002</v>
      </c>
      <c r="AG53" s="15">
        <f>SUM(Sug0.2[[#This Row],[ObeDa2]:[ObeDa27]])</f>
        <v>1536.1767595700001</v>
      </c>
      <c r="AH53" s="15">
        <f>SUM(Sug0.5[[#This Row],[ObeDa2]:[ObeDa27]])</f>
        <v>1460.7080265399998</v>
      </c>
      <c r="AI53" s="15">
        <f>Reg[[#This Row],[ObeDa27]]</f>
        <v>57.327889910000003</v>
      </c>
      <c r="AJ53" s="15">
        <f>Sug0.2[[#This Row],[ObeDa27]]</f>
        <v>55.618322089999999</v>
      </c>
      <c r="AK53" s="15">
        <f>Sug0.5[[#This Row],[ObeDa27]]</f>
        <v>51.941030240000003</v>
      </c>
    </row>
    <row r="54" spans="1:37" x14ac:dyDescent="0.25">
      <c r="A54" s="15">
        <v>50</v>
      </c>
      <c r="B54" s="15">
        <f>SUM(Reg[[#This Row],[NASDa2]:[NASDa27]])</f>
        <v>5587.8093105999997</v>
      </c>
      <c r="C54" s="15">
        <f>SUM(Sug0.2[[#This Row],[NASDa2]:[NASDa27]])</f>
        <v>5277.707254500001</v>
      </c>
      <c r="D54" s="15">
        <f>SUM(Sug0.5[[#This Row],[NASDa2]:[NASDa27]])</f>
        <v>4712.6708978000006</v>
      </c>
      <c r="E54" s="15">
        <f>Reg[[#This Row],[NASDa27]]</f>
        <v>270.53493950000001</v>
      </c>
      <c r="F54" s="15">
        <f>Sug0.2[[#This Row],[NASDa27]]</f>
        <v>255.8310558</v>
      </c>
      <c r="G54" s="15">
        <f>Sug0.5[[#This Row],[NASDa27]]</f>
        <v>224.11031779999999</v>
      </c>
      <c r="H54" s="15">
        <f>SUM(Reg[[#This Row],[CIRDa2]:[CIRDa27]])</f>
        <v>943.45235787000001</v>
      </c>
      <c r="I54" s="15">
        <f>SUM(Sug0.2[[#This Row],[CIRDa2]:[CIRDa27]])</f>
        <v>879.57838717999994</v>
      </c>
      <c r="J54" s="15">
        <f>SUM(Sug0.5[[#This Row],[CIRDa2]:[CIRDa27]])</f>
        <v>680.81471325000007</v>
      </c>
      <c r="K54" s="15">
        <f>Reg[[#This Row],[CIRDa27]]</f>
        <v>54.854596149999999</v>
      </c>
      <c r="L54" s="15">
        <f>Sug0.2[[#This Row],[CIRDa27]]</f>
        <v>50.191341889999997</v>
      </c>
      <c r="M54" s="15">
        <f>Sug0.5[[#This Row],[CIRDa27]]</f>
        <v>38.778640680000002</v>
      </c>
      <c r="N54" s="15">
        <f>SUM(Reg[[#This Row],[HCCDa2]:[HCCDa27]])+SUM(Reg[[#This Row],[LIDDa2]:[LIDDa27]])</f>
        <v>5498.5726524189995</v>
      </c>
      <c r="O54" s="15">
        <f>SUM(Sug0.2[[#This Row],[HCCDa2]:[HCCDa27]])+SUM(Sug0.2[[#This Row],[LIDDa2]:[LIDDa27]])</f>
        <v>5172.1147492880009</v>
      </c>
      <c r="P54" s="15">
        <f>SUM(Sug0.5[[#This Row],[HCCDa2]:[HCCDa27]])+SUM(Sug0.5[[#This Row],[LIDDa2]:[LIDDa27]])</f>
        <v>4315.4605866190004</v>
      </c>
      <c r="Q54" s="15">
        <f>Reg[[#This Row],[HCCDa27]]+Reg[[#This Row],[LIDDa27]]</f>
        <v>362.92901231900004</v>
      </c>
      <c r="R54" s="15">
        <f>Sug0.2[[#This Row],[HCCDa27]]+Sug0.2[[#This Row],[LIDDa27]]</f>
        <v>354.12429227900003</v>
      </c>
      <c r="S54" s="15">
        <f>Sug0.5[[#This Row],[HCCDa27]]+Sug0.5[[#This Row],[LIDDa27]]</f>
        <v>322.38870302599997</v>
      </c>
      <c r="T54" s="15">
        <f>SUM(Reg[[#This Row],[CHDDa2]:[CHDDa27]])+SUM(Reg[[#This Row],[CHDDDa2]:[CHDDDa27]])</f>
        <v>6215.39628034</v>
      </c>
      <c r="U54" s="15">
        <f>SUM(Sug0.2[[#This Row],[CHDDa2]:[CHDDa27]])+SUM(Sug0.2[[#This Row],[CHDDDa2]:[CHDDDa27]])</f>
        <v>6195.3581232300003</v>
      </c>
      <c r="V54" s="15">
        <f>SUM(Sug0.5[[#This Row],[CHDDa2]:[CHDDa27]])+SUM(Sug0.5[[#This Row],[CHDDDa2]:[CHDDDa27]])</f>
        <v>6162.5833053100005</v>
      </c>
      <c r="W54" s="15">
        <f>Reg[[#This Row],[CHDDa27]]+Reg[[#This Row],[CHDDDa27]]</f>
        <v>220.88483810000002</v>
      </c>
      <c r="X54" s="15">
        <f>Sug0.2[[#This Row],[CHDDa27]]+Sug0.2[[#This Row],[CHDDDa27]]</f>
        <v>220.30107117</v>
      </c>
      <c r="Y54" s="15">
        <f>Sug0.5[[#This Row],[CHDDa27]]+Sug0.5[[#This Row],[CHDDDa27]]</f>
        <v>222.24813845</v>
      </c>
      <c r="Z54" s="15">
        <f>SUM(Reg[[#This Row],[T2DDa2]:[T2DDa27]])+SUM(Reg[[#This Row],[T2DDDa2]:[T2DDDa27]])</f>
        <v>17001.249039670001</v>
      </c>
      <c r="AA54" s="15">
        <f>SUM(Sug0.2[[#This Row],[T2DDa2]:[T2DDa27]])+SUM(Sug0.2[[#This Row],[T2DDDa2]:[T2DDDa27]])</f>
        <v>16965.668243140004</v>
      </c>
      <c r="AB54" s="15">
        <f>SUM(Sug0.5[[#This Row],[T2DDa2]:[T2DDa27]])+SUM(Sug0.5[[#This Row],[T2DDDa2]:[T2DDDa27]])</f>
        <v>16856.405150509996</v>
      </c>
      <c r="AC54" s="15">
        <f>Reg[[#This Row],[T2DDa27]]+Reg[[#This Row],[T2DDDa27]]</f>
        <v>818.95888585</v>
      </c>
      <c r="AD54" s="15">
        <f>Sug0.2[[#This Row],[T2DDa27]]+Sug0.2[[#This Row],[T2DDDa27]]</f>
        <v>818.21365538999999</v>
      </c>
      <c r="AE54" s="15">
        <f>Sug0.5[[#This Row],[T2DDa27]]+Sug0.5[[#This Row],[T2DDDa27]]</f>
        <v>804.36785043999998</v>
      </c>
      <c r="AF54" s="15">
        <f>SUM(Reg[[#This Row],[ObeDa2]:[ObeDa27]])</f>
        <v>1642.35226373</v>
      </c>
      <c r="AG54" s="15">
        <f>SUM(Sug0.2[[#This Row],[ObeDa2]:[ObeDa27]])</f>
        <v>1626.7572267999999</v>
      </c>
      <c r="AH54" s="15">
        <f>SUM(Sug0.5[[#This Row],[ObeDa2]:[ObeDa27]])</f>
        <v>1598.6648337099996</v>
      </c>
      <c r="AI54" s="15">
        <f>Reg[[#This Row],[ObeDa27]]</f>
        <v>60.18872545</v>
      </c>
      <c r="AJ54" s="15">
        <f>Sug0.2[[#This Row],[ObeDa27]]</f>
        <v>59.410625349999997</v>
      </c>
      <c r="AK54" s="15">
        <f>Sug0.5[[#This Row],[ObeDa27]]</f>
        <v>57.961749310000002</v>
      </c>
    </row>
    <row r="55" spans="1:37" x14ac:dyDescent="0.25">
      <c r="A55" s="15">
        <v>51</v>
      </c>
      <c r="B55" s="15">
        <f>SUM(Reg[[#This Row],[NASDa2]:[NASDa27]])</f>
        <v>5487.8061345999986</v>
      </c>
      <c r="C55" s="15">
        <f>SUM(Sug0.2[[#This Row],[NASDa2]:[NASDa27]])</f>
        <v>5085.3047043000006</v>
      </c>
      <c r="D55" s="15">
        <f>SUM(Sug0.5[[#This Row],[NASDa2]:[NASDa27]])</f>
        <v>4307.3962668000004</v>
      </c>
      <c r="E55" s="15">
        <f>Reg[[#This Row],[NASDa27]]</f>
        <v>257.76465389999998</v>
      </c>
      <c r="F55" s="15">
        <f>Sug0.2[[#This Row],[NASDa27]]</f>
        <v>237.16721530000001</v>
      </c>
      <c r="G55" s="15">
        <f>Sug0.5[[#This Row],[NASDa27]]</f>
        <v>196.39615359999999</v>
      </c>
      <c r="H55" s="15">
        <f>SUM(Reg[[#This Row],[CIRDa2]:[CIRDa27]])</f>
        <v>869.82720600999983</v>
      </c>
      <c r="I55" s="15">
        <f>SUM(Sug0.2[[#This Row],[CIRDa2]:[CIRDa27]])</f>
        <v>787.74030501999994</v>
      </c>
      <c r="J55" s="15">
        <f>SUM(Sug0.5[[#This Row],[CIRDa2]:[CIRDa27]])</f>
        <v>539.05355736000013</v>
      </c>
      <c r="K55" s="15">
        <f>Reg[[#This Row],[CIRDa27]]</f>
        <v>52.108508229999998</v>
      </c>
      <c r="L55" s="15">
        <f>Sug0.2[[#This Row],[CIRDa27]]</f>
        <v>46.02918227</v>
      </c>
      <c r="M55" s="15">
        <f>Sug0.5[[#This Row],[CIRDa27]]</f>
        <v>31.807901900000001</v>
      </c>
      <c r="N55" s="15">
        <f>SUM(Reg[[#This Row],[HCCDa2]:[HCCDa27]])+SUM(Reg[[#This Row],[LIDDa2]:[LIDDa27]])</f>
        <v>5589.2860474669988</v>
      </c>
      <c r="O55" s="15">
        <f>SUM(Sug0.2[[#This Row],[HCCDa2]:[HCCDa27]])+SUM(Sug0.2[[#This Row],[LIDDa2]:[LIDDa27]])</f>
        <v>4963.2814888449993</v>
      </c>
      <c r="P55" s="15">
        <f>SUM(Sug0.5[[#This Row],[HCCDa2]:[HCCDa27]])+SUM(Sug0.5[[#This Row],[LIDDa2]:[LIDDa27]])</f>
        <v>3789.0527072309997</v>
      </c>
      <c r="Q55" s="15">
        <f>Reg[[#This Row],[HCCDa27]]+Reg[[#This Row],[LIDDa27]]</f>
        <v>224.785050146</v>
      </c>
      <c r="R55" s="15">
        <f>Sug0.2[[#This Row],[HCCDa27]]+Sug0.2[[#This Row],[LIDDa27]]</f>
        <v>207.80687757700002</v>
      </c>
      <c r="S55" s="15">
        <f>Sug0.5[[#This Row],[HCCDa27]]+Sug0.5[[#This Row],[LIDDa27]]</f>
        <v>152.297355807</v>
      </c>
      <c r="T55" s="15">
        <f>SUM(Reg[[#This Row],[CHDDa2]:[CHDDa27]])+SUM(Reg[[#This Row],[CHDDDa2]:[CHDDDa27]])</f>
        <v>7208.0343950999995</v>
      </c>
      <c r="U55" s="15">
        <f>SUM(Sug0.2[[#This Row],[CHDDa2]:[CHDDa27]])+SUM(Sug0.2[[#This Row],[CHDDDa2]:[CHDDDa27]])</f>
        <v>7142.7809656999998</v>
      </c>
      <c r="V55" s="15">
        <f>SUM(Sug0.5[[#This Row],[CHDDa2]:[CHDDa27]])+SUM(Sug0.5[[#This Row],[CHDDDa2]:[CHDDDa27]])</f>
        <v>7052.3468154399998</v>
      </c>
      <c r="W55" s="15">
        <f>Reg[[#This Row],[CHDDa27]]+Reg[[#This Row],[CHDDDa27]]</f>
        <v>292.16552159999998</v>
      </c>
      <c r="X55" s="15">
        <f>Sug0.2[[#This Row],[CHDDa27]]+Sug0.2[[#This Row],[CHDDDa27]]</f>
        <v>281.89748860000003</v>
      </c>
      <c r="Y55" s="15">
        <f>Sug0.5[[#This Row],[CHDDa27]]+Sug0.5[[#This Row],[CHDDDa27]]</f>
        <v>281.71293423999998</v>
      </c>
      <c r="Z55" s="15">
        <f>SUM(Reg[[#This Row],[T2DDa2]:[T2DDa27]])+SUM(Reg[[#This Row],[T2DDDa2]:[T2DDDa27]])</f>
        <v>19924.347487269995</v>
      </c>
      <c r="AA55" s="15">
        <f>SUM(Sug0.2[[#This Row],[T2DDa2]:[T2DDa27]])+SUM(Sug0.2[[#This Row],[T2DDDa2]:[T2DDDa27]])</f>
        <v>19774.45581933</v>
      </c>
      <c r="AB55" s="15">
        <f>SUM(Sug0.5[[#This Row],[T2DDa2]:[T2DDa27]])+SUM(Sug0.5[[#This Row],[T2DDDa2]:[T2DDDa27]])</f>
        <v>19194.028740459999</v>
      </c>
      <c r="AC55" s="15">
        <f>Reg[[#This Row],[T2DDa27]]+Reg[[#This Row],[T2DDDa27]]</f>
        <v>806.60487443</v>
      </c>
      <c r="AD55" s="15">
        <f>Sug0.2[[#This Row],[T2DDa27]]+Sug0.2[[#This Row],[T2DDDa27]]</f>
        <v>797.95817267999996</v>
      </c>
      <c r="AE55" s="15">
        <f>Sug0.5[[#This Row],[T2DDa27]]+Sug0.5[[#This Row],[T2DDDa27]]</f>
        <v>758.29633960000001</v>
      </c>
      <c r="AF55" s="15">
        <f>SUM(Reg[[#This Row],[ObeDa2]:[ObeDa27]])</f>
        <v>2425.1523879600004</v>
      </c>
      <c r="AG55" s="15">
        <f>SUM(Sug0.2[[#This Row],[ObeDa2]:[ObeDa27]])</f>
        <v>2339.1910880800001</v>
      </c>
      <c r="AH55" s="15">
        <f>SUM(Sug0.5[[#This Row],[ObeDa2]:[ObeDa27]])</f>
        <v>2167.7907022100003</v>
      </c>
      <c r="AI55" s="15">
        <f>Reg[[#This Row],[ObeDa27]]</f>
        <v>88.250676679999998</v>
      </c>
      <c r="AJ55" s="15">
        <f>Sug0.2[[#This Row],[ObeDa27]]</f>
        <v>84.638184499999994</v>
      </c>
      <c r="AK55" s="15">
        <f>Sug0.5[[#This Row],[ObeDa27]]</f>
        <v>76.586691630000004</v>
      </c>
    </row>
    <row r="56" spans="1:37" x14ac:dyDescent="0.25">
      <c r="A56" s="15">
        <v>52</v>
      </c>
      <c r="B56" s="15">
        <f>SUM(Reg[[#This Row],[NASDa2]:[NASDa27]])</f>
        <v>6363.6053966000018</v>
      </c>
      <c r="C56" s="15">
        <f>SUM(Sug0.2[[#This Row],[NASDa2]:[NASDa27]])</f>
        <v>6036.130834999999</v>
      </c>
      <c r="D56" s="15">
        <f>SUM(Sug0.5[[#This Row],[NASDa2]:[NASDa27]])</f>
        <v>5390.477514799999</v>
      </c>
      <c r="E56" s="15">
        <f>Reg[[#This Row],[NASDa27]]</f>
        <v>308.51280450000002</v>
      </c>
      <c r="F56" s="15">
        <f>Sug0.2[[#This Row],[NASDa27]]</f>
        <v>290.53346099999999</v>
      </c>
      <c r="G56" s="15">
        <f>Sug0.5[[#This Row],[NASDa27]]</f>
        <v>255.84764809999999</v>
      </c>
      <c r="H56" s="15">
        <f>SUM(Reg[[#This Row],[CIRDa2]:[CIRDa27]])</f>
        <v>934.82158513999991</v>
      </c>
      <c r="I56" s="15">
        <f>SUM(Sug0.2[[#This Row],[CIRDa2]:[CIRDa27]])</f>
        <v>857.46859852</v>
      </c>
      <c r="J56" s="15">
        <f>SUM(Sug0.5[[#This Row],[CIRDa2]:[CIRDa27]])</f>
        <v>723.47452556999986</v>
      </c>
      <c r="K56" s="15">
        <f>Reg[[#This Row],[CIRDa27]]</f>
        <v>58.11327335</v>
      </c>
      <c r="L56" s="15">
        <f>Sug0.2[[#This Row],[CIRDa27]]</f>
        <v>53.363630809999997</v>
      </c>
      <c r="M56" s="15">
        <f>Sug0.5[[#This Row],[CIRDa27]]</f>
        <v>43.72465038</v>
      </c>
      <c r="N56" s="15">
        <f>SUM(Reg[[#This Row],[HCCDa2]:[HCCDa27]])+SUM(Reg[[#This Row],[LIDDa2]:[LIDDa27]])</f>
        <v>5508.4278797309998</v>
      </c>
      <c r="O56" s="15">
        <f>SUM(Sug0.2[[#This Row],[HCCDa2]:[HCCDa27]])+SUM(Sug0.2[[#This Row],[LIDDa2]:[LIDDa27]])</f>
        <v>5199.6018384699983</v>
      </c>
      <c r="P56" s="15">
        <f>SUM(Sug0.5[[#This Row],[HCCDa2]:[HCCDa27]])+SUM(Sug0.5[[#This Row],[LIDDa2]:[LIDDa27]])</f>
        <v>4557.962163786</v>
      </c>
      <c r="Q56" s="15">
        <f>Reg[[#This Row],[HCCDa27]]+Reg[[#This Row],[LIDDa27]]</f>
        <v>261.12617641600002</v>
      </c>
      <c r="R56" s="15">
        <f>Sug0.2[[#This Row],[HCCDa27]]+Sug0.2[[#This Row],[LIDDa27]]</f>
        <v>225.96758303800001</v>
      </c>
      <c r="S56" s="15">
        <f>Sug0.5[[#This Row],[HCCDa27]]+Sug0.5[[#This Row],[LIDDa27]]</f>
        <v>203.670449582</v>
      </c>
      <c r="T56" s="15">
        <f>SUM(Reg[[#This Row],[CHDDa2]:[CHDDa27]])+SUM(Reg[[#This Row],[CHDDDa2]:[CHDDDa27]])</f>
        <v>5322.5317252900004</v>
      </c>
      <c r="U56" s="15">
        <f>SUM(Sug0.2[[#This Row],[CHDDa2]:[CHDDa27]])+SUM(Sug0.2[[#This Row],[CHDDDa2]:[CHDDDa27]])</f>
        <v>5315.9895760700001</v>
      </c>
      <c r="V56" s="15">
        <f>SUM(Sug0.5[[#This Row],[CHDDa2]:[CHDDa27]])+SUM(Sug0.5[[#This Row],[CHDDDa2]:[CHDDDa27]])</f>
        <v>5294.8389240100005</v>
      </c>
      <c r="W56" s="15">
        <f>Reg[[#This Row],[CHDDa27]]+Reg[[#This Row],[CHDDDa27]]</f>
        <v>151.83749289000002</v>
      </c>
      <c r="X56" s="15">
        <f>Sug0.2[[#This Row],[CHDDa27]]+Sug0.2[[#This Row],[CHDDDa27]]</f>
        <v>151.68175818</v>
      </c>
      <c r="Y56" s="15">
        <f>Sug0.5[[#This Row],[CHDDa27]]+Sug0.5[[#This Row],[CHDDDa27]]</f>
        <v>146.81701135</v>
      </c>
      <c r="Z56" s="15">
        <f>SUM(Reg[[#This Row],[T2DDa2]:[T2DDa27]])+SUM(Reg[[#This Row],[T2DDDa2]:[T2DDDa27]])</f>
        <v>23297.030095979997</v>
      </c>
      <c r="AA56" s="15">
        <f>SUM(Sug0.2[[#This Row],[T2DDa2]:[T2DDa27]])+SUM(Sug0.2[[#This Row],[T2DDDa2]:[T2DDDa27]])</f>
        <v>23158.351443990003</v>
      </c>
      <c r="AB56" s="15">
        <f>SUM(Sug0.5[[#This Row],[T2DDa2]:[T2DDa27]])+SUM(Sug0.5[[#This Row],[T2DDDa2]:[T2DDDa27]])</f>
        <v>22819.7843961</v>
      </c>
      <c r="AC56" s="15">
        <f>Reg[[#This Row],[T2DDa27]]+Reg[[#This Row],[T2DDDa27]]</f>
        <v>1067.09274938</v>
      </c>
      <c r="AD56" s="15">
        <f>Sug0.2[[#This Row],[T2DDa27]]+Sug0.2[[#This Row],[T2DDDa27]]</f>
        <v>1053.60147342</v>
      </c>
      <c r="AE56" s="15">
        <f>Sug0.5[[#This Row],[T2DDa27]]+Sug0.5[[#This Row],[T2DDDa27]]</f>
        <v>1031.2382278100001</v>
      </c>
      <c r="AF56" s="15">
        <f>SUM(Reg[[#This Row],[ObeDa2]:[ObeDa27]])</f>
        <v>1579.8670935299999</v>
      </c>
      <c r="AG56" s="15">
        <f>SUM(Sug0.2[[#This Row],[ObeDa2]:[ObeDa27]])</f>
        <v>1540.8776400799998</v>
      </c>
      <c r="AH56" s="15">
        <f>SUM(Sug0.5[[#This Row],[ObeDa2]:[ObeDa27]])</f>
        <v>1471.5592449200001</v>
      </c>
      <c r="AI56" s="15">
        <f>Reg[[#This Row],[ObeDa27]]</f>
        <v>58.611168159999998</v>
      </c>
      <c r="AJ56" s="15">
        <f>Sug0.2[[#This Row],[ObeDa27]]</f>
        <v>56.714762559999997</v>
      </c>
      <c r="AK56" s="15">
        <f>Sug0.5[[#This Row],[ObeDa27]]</f>
        <v>53.154413959999999</v>
      </c>
    </row>
    <row r="57" spans="1:37" x14ac:dyDescent="0.25">
      <c r="A57" s="15">
        <v>53</v>
      </c>
      <c r="B57" s="15">
        <f>SUM(Reg[[#This Row],[NASDa2]:[NASDa27]])</f>
        <v>3214.0027649999997</v>
      </c>
      <c r="C57" s="15">
        <f>SUM(Sug0.2[[#This Row],[NASDa2]:[NASDa27]])</f>
        <v>3158.1429628999999</v>
      </c>
      <c r="D57" s="15">
        <f>SUM(Sug0.5[[#This Row],[NASDa2]:[NASDa27]])</f>
        <v>3055.5365637000004</v>
      </c>
      <c r="E57" s="15">
        <f>Reg[[#This Row],[NASDa27]]</f>
        <v>145.80502569999999</v>
      </c>
      <c r="F57" s="15">
        <f>Sug0.2[[#This Row],[NASDa27]]</f>
        <v>142.84588310000001</v>
      </c>
      <c r="G57" s="15">
        <f>Sug0.5[[#This Row],[NASDa27]]</f>
        <v>137.80189010000001</v>
      </c>
      <c r="H57" s="15">
        <f>SUM(Reg[[#This Row],[CIRDa2]:[CIRDa27]])</f>
        <v>308.78378371000002</v>
      </c>
      <c r="I57" s="15">
        <f>SUM(Sug0.2[[#This Row],[CIRDa2]:[CIRDa27]])</f>
        <v>301.26081626999991</v>
      </c>
      <c r="J57" s="15">
        <f>SUM(Sug0.5[[#This Row],[CIRDa2]:[CIRDa27]])</f>
        <v>288.26351161000002</v>
      </c>
      <c r="K57" s="15">
        <f>Reg[[#This Row],[CIRDa27]]</f>
        <v>15.309662619999999</v>
      </c>
      <c r="L57" s="15">
        <f>Sug0.2[[#This Row],[CIRDa27]]</f>
        <v>14.778077120000001</v>
      </c>
      <c r="M57" s="15">
        <f>Sug0.5[[#This Row],[CIRDa27]]</f>
        <v>14.03385741</v>
      </c>
      <c r="N57" s="15">
        <f>SUM(Reg[[#This Row],[HCCDa2]:[HCCDa27]])+SUM(Reg[[#This Row],[LIDDa2]:[LIDDa27]])</f>
        <v>2997.1801125319998</v>
      </c>
      <c r="O57" s="15">
        <f>SUM(Sug0.2[[#This Row],[HCCDa2]:[HCCDa27]])+SUM(Sug0.2[[#This Row],[LIDDa2]:[LIDDa27]])</f>
        <v>2975.6554404319995</v>
      </c>
      <c r="P57" s="15">
        <f>SUM(Sug0.5[[#This Row],[HCCDa2]:[HCCDa27]])+SUM(Sug0.5[[#This Row],[LIDDa2]:[LIDDa27]])</f>
        <v>2869.7650964739996</v>
      </c>
      <c r="Q57" s="15">
        <f>Reg[[#This Row],[HCCDa27]]+Reg[[#This Row],[LIDDa27]]</f>
        <v>153.343051933</v>
      </c>
      <c r="R57" s="15">
        <f>Sug0.2[[#This Row],[HCCDa27]]+Sug0.2[[#This Row],[LIDDa27]]</f>
        <v>153.343051933</v>
      </c>
      <c r="S57" s="15">
        <f>Sug0.5[[#This Row],[HCCDa27]]+Sug0.5[[#This Row],[LIDDa27]]</f>
        <v>153.343051933</v>
      </c>
      <c r="T57" s="15">
        <f>SUM(Reg[[#This Row],[CHDDa2]:[CHDDa27]])+SUM(Reg[[#This Row],[CHDDDa2]:[CHDDDa27]])</f>
        <v>6565.8447179800014</v>
      </c>
      <c r="U57" s="15">
        <f>SUM(Sug0.2[[#This Row],[CHDDa2]:[CHDDa27]])+SUM(Sug0.2[[#This Row],[CHDDDa2]:[CHDDDa27]])</f>
        <v>6555.9528045300012</v>
      </c>
      <c r="V57" s="15">
        <f>SUM(Sug0.5[[#This Row],[CHDDa2]:[CHDDa27]])+SUM(Sug0.5[[#This Row],[CHDDDa2]:[CHDDDa27]])</f>
        <v>6525.7227653100008</v>
      </c>
      <c r="W57" s="15">
        <f>Reg[[#This Row],[CHDDa27]]+Reg[[#This Row],[CHDDDa27]]</f>
        <v>254.22250919000001</v>
      </c>
      <c r="X57" s="15">
        <f>Sug0.2[[#This Row],[CHDDa27]]+Sug0.2[[#This Row],[CHDDDa27]]</f>
        <v>253.97765898</v>
      </c>
      <c r="Y57" s="15">
        <f>Sug0.5[[#This Row],[CHDDa27]]+Sug0.5[[#This Row],[CHDDDa27]]</f>
        <v>253.53692860000001</v>
      </c>
      <c r="Z57" s="15">
        <f>SUM(Reg[[#This Row],[T2DDa2]:[T2DDa27]])+SUM(Reg[[#This Row],[T2DDDa2]:[T2DDDa27]])</f>
        <v>15997.484723760001</v>
      </c>
      <c r="AA57" s="15">
        <f>SUM(Sug0.2[[#This Row],[T2DDa2]:[T2DDa27]])+SUM(Sug0.2[[#This Row],[T2DDDa2]:[T2DDDa27]])</f>
        <v>15959.298225399998</v>
      </c>
      <c r="AB57" s="15">
        <f>SUM(Sug0.5[[#This Row],[T2DDa2]:[T2DDa27]])+SUM(Sug0.5[[#This Row],[T2DDDa2]:[T2DDDa27]])</f>
        <v>15826.393721310002</v>
      </c>
      <c r="AC57" s="15">
        <f>Reg[[#This Row],[T2DDa27]]+Reg[[#This Row],[T2DDDa27]]</f>
        <v>704.0499969</v>
      </c>
      <c r="AD57" s="15">
        <f>Sug0.2[[#This Row],[T2DDa27]]+Sug0.2[[#This Row],[T2DDDa27]]</f>
        <v>703.62237316999995</v>
      </c>
      <c r="AE57" s="15">
        <f>Sug0.5[[#This Row],[T2DDa27]]+Sug0.5[[#This Row],[T2DDDa27]]</f>
        <v>684.28977417999999</v>
      </c>
      <c r="AF57" s="15">
        <f>SUM(Reg[[#This Row],[ObeDa2]:[ObeDa27]])</f>
        <v>929.06256386000007</v>
      </c>
      <c r="AG57" s="15">
        <f>SUM(Sug0.2[[#This Row],[ObeDa2]:[ObeDa27]])</f>
        <v>917.80607486999997</v>
      </c>
      <c r="AH57" s="15">
        <f>SUM(Sug0.5[[#This Row],[ObeDa2]:[ObeDa27]])</f>
        <v>893.55844704000003</v>
      </c>
      <c r="AI57" s="15">
        <f>Reg[[#This Row],[ObeDa27]]</f>
        <v>31.246108320000001</v>
      </c>
      <c r="AJ57" s="15">
        <f>Sug0.2[[#This Row],[ObeDa27]]</f>
        <v>30.63880266</v>
      </c>
      <c r="AK57" s="15">
        <f>Sug0.5[[#This Row],[ObeDa27]]</f>
        <v>29.36856027</v>
      </c>
    </row>
    <row r="58" spans="1:37" x14ac:dyDescent="0.25">
      <c r="A58" s="15">
        <v>54</v>
      </c>
      <c r="B58" s="15">
        <f>SUM(Reg[[#This Row],[NASDa2]:[NASDa27]])</f>
        <v>3927.2926011</v>
      </c>
      <c r="C58" s="15">
        <f>SUM(Sug0.2[[#This Row],[NASDa2]:[NASDa27]])</f>
        <v>3789.1112315000005</v>
      </c>
      <c r="D58" s="15">
        <f>SUM(Sug0.5[[#This Row],[NASDa2]:[NASDa27]])</f>
        <v>3562.6883163000002</v>
      </c>
      <c r="E58" s="15">
        <f>Reg[[#This Row],[NASDa27]]</f>
        <v>178.411609</v>
      </c>
      <c r="F58" s="15">
        <f>Sug0.2[[#This Row],[NASDa27]]</f>
        <v>170.97165340000001</v>
      </c>
      <c r="G58" s="15">
        <f>Sug0.5[[#This Row],[NASDa27]]</f>
        <v>157.4913378</v>
      </c>
      <c r="H58" s="15">
        <f>SUM(Reg[[#This Row],[CIRDa2]:[CIRDa27]])</f>
        <v>467.88461095999997</v>
      </c>
      <c r="I58" s="15">
        <f>SUM(Sug0.2[[#This Row],[CIRDa2]:[CIRDa27]])</f>
        <v>437.96200697000006</v>
      </c>
      <c r="J58" s="15">
        <f>SUM(Sug0.5[[#This Row],[CIRDa2]:[CIRDa27]])</f>
        <v>399.18620744999998</v>
      </c>
      <c r="K58" s="15">
        <f>Reg[[#This Row],[CIRDa27]]</f>
        <v>21.390833369999999</v>
      </c>
      <c r="L58" s="15">
        <f>Sug0.2[[#This Row],[CIRDa27]]</f>
        <v>19.8629167</v>
      </c>
      <c r="M58" s="15">
        <f>Sug0.5[[#This Row],[CIRDa27]]</f>
        <v>17.825694469999998</v>
      </c>
      <c r="N58" s="15">
        <f>SUM(Reg[[#This Row],[HCCDa2]:[HCCDa27]])+SUM(Reg[[#This Row],[LIDDa2]:[LIDDa27]])</f>
        <v>4083.7488011689993</v>
      </c>
      <c r="O58" s="15">
        <f>SUM(Sug0.2[[#This Row],[HCCDa2]:[HCCDa27]])+SUM(Sug0.2[[#This Row],[LIDDa2]:[LIDDa27]])</f>
        <v>3911.3234423090003</v>
      </c>
      <c r="P58" s="15">
        <f>SUM(Sug0.5[[#This Row],[HCCDa2]:[HCCDa27]])+SUM(Sug0.5[[#This Row],[LIDDa2]:[LIDDa27]])</f>
        <v>3676.6010907100008</v>
      </c>
      <c r="Q58" s="15">
        <f>Reg[[#This Row],[HCCDa27]]+Reg[[#This Row],[LIDDa27]]</f>
        <v>120.944379232</v>
      </c>
      <c r="R58" s="15">
        <f>Sug0.2[[#This Row],[HCCDa27]]+Sug0.2[[#This Row],[LIDDa27]]</f>
        <v>116.138215432</v>
      </c>
      <c r="S58" s="15">
        <f>Sug0.5[[#This Row],[HCCDa27]]+Sug0.5[[#This Row],[LIDDa27]]</f>
        <v>104.595217332</v>
      </c>
      <c r="T58" s="15">
        <f>SUM(Reg[[#This Row],[CHDDa2]:[CHDDa27]])+SUM(Reg[[#This Row],[CHDDDa2]:[CHDDDa27]])</f>
        <v>7332.0353920300004</v>
      </c>
      <c r="U58" s="15">
        <f>SUM(Sug0.2[[#This Row],[CHDDa2]:[CHDDa27]])+SUM(Sug0.2[[#This Row],[CHDDDa2]:[CHDDDa27]])</f>
        <v>7268.0435429800018</v>
      </c>
      <c r="V58" s="15">
        <f>SUM(Sug0.5[[#This Row],[CHDDa2]:[CHDDa27]])+SUM(Sug0.5[[#This Row],[CHDDDa2]:[CHDDDa27]])</f>
        <v>7228.2129525300015</v>
      </c>
      <c r="W58" s="15">
        <f>Reg[[#This Row],[CHDDa27]]+Reg[[#This Row],[CHDDDa27]]</f>
        <v>310.33067678999998</v>
      </c>
      <c r="X58" s="15">
        <f>Sug0.2[[#This Row],[CHDDa27]]+Sug0.2[[#This Row],[CHDDDa27]]</f>
        <v>303.7013498</v>
      </c>
      <c r="Y58" s="15">
        <f>Sug0.5[[#This Row],[CHDDa27]]+Sug0.5[[#This Row],[CHDDDa27]]</f>
        <v>296.43195867000003</v>
      </c>
      <c r="Z58" s="15">
        <f>SUM(Reg[[#This Row],[T2DDa2]:[T2DDa27]])+SUM(Reg[[#This Row],[T2DDDa2]:[T2DDDa27]])</f>
        <v>23677.397299849999</v>
      </c>
      <c r="AA58" s="15">
        <f>SUM(Sug0.2[[#This Row],[T2DDa2]:[T2DDa27]])+SUM(Sug0.2[[#This Row],[T2DDDa2]:[T2DDDa27]])</f>
        <v>23486.871771699996</v>
      </c>
      <c r="AB58" s="15">
        <f>SUM(Sug0.5[[#This Row],[T2DDa2]:[T2DDa27]])+SUM(Sug0.5[[#This Row],[T2DDDa2]:[T2DDDa27]])</f>
        <v>23044.589142360004</v>
      </c>
      <c r="AC58" s="15">
        <f>Reg[[#This Row],[T2DDa27]]+Reg[[#This Row],[T2DDDa27]]</f>
        <v>1011.57045968</v>
      </c>
      <c r="AD58" s="15">
        <f>Sug0.2[[#This Row],[T2DDa27]]+Sug0.2[[#This Row],[T2DDDa27]]</f>
        <v>970.49764832000005</v>
      </c>
      <c r="AE58" s="15">
        <f>Sug0.5[[#This Row],[T2DDa27]]+Sug0.5[[#This Row],[T2DDDa27]]</f>
        <v>924.22662705999994</v>
      </c>
      <c r="AF58" s="15">
        <f>SUM(Reg[[#This Row],[ObeDa2]:[ObeDa27]])</f>
        <v>1987.8051434200004</v>
      </c>
      <c r="AG58" s="15">
        <f>SUM(Sug0.2[[#This Row],[ObeDa2]:[ObeDa27]])</f>
        <v>1929.4963127799999</v>
      </c>
      <c r="AH58" s="15">
        <f>SUM(Sug0.5[[#This Row],[ObeDa2]:[ObeDa27]])</f>
        <v>1806.5588954500001</v>
      </c>
      <c r="AI58" s="15">
        <f>Reg[[#This Row],[ObeDa27]]</f>
        <v>70.974655850000005</v>
      </c>
      <c r="AJ58" s="15">
        <f>Sug0.2[[#This Row],[ObeDa27]]</f>
        <v>68.105125599999994</v>
      </c>
      <c r="AK58" s="15">
        <f>Sug0.5[[#This Row],[ObeDa27]]</f>
        <v>62.173155489999999</v>
      </c>
    </row>
    <row r="59" spans="1:37" x14ac:dyDescent="0.25">
      <c r="A59" s="15">
        <v>55</v>
      </c>
      <c r="B59" s="15">
        <f>SUM(Reg[[#This Row],[NASDa2]:[NASDa27]])</f>
        <v>7272.5610979000012</v>
      </c>
      <c r="C59" s="15">
        <f>SUM(Sug0.2[[#This Row],[NASDa2]:[NASDa27]])</f>
        <v>6662.7518093000008</v>
      </c>
      <c r="D59" s="15">
        <f>SUM(Sug0.5[[#This Row],[NASDa2]:[NASDa27]])</f>
        <v>5550.207268600001</v>
      </c>
      <c r="E59" s="15">
        <f>Reg[[#This Row],[NASDa27]]</f>
        <v>355.47029140000001</v>
      </c>
      <c r="F59" s="15">
        <f>Sug0.2[[#This Row],[NASDa27]]</f>
        <v>324.34779900000001</v>
      </c>
      <c r="G59" s="15">
        <f>Sug0.5[[#This Row],[NASDa27]]</f>
        <v>265.47220069999997</v>
      </c>
      <c r="H59" s="15">
        <f>SUM(Reg[[#This Row],[CIRDa2]:[CIRDa27]])</f>
        <v>898.02354256000001</v>
      </c>
      <c r="I59" s="15">
        <f>SUM(Sug0.2[[#This Row],[CIRDa2]:[CIRDa27]])</f>
        <v>820.17477511000004</v>
      </c>
      <c r="J59" s="15">
        <f>SUM(Sug0.5[[#This Row],[CIRDa2]:[CIRDa27]])</f>
        <v>611.65209811</v>
      </c>
      <c r="K59" s="15">
        <f>Reg[[#This Row],[CIRDa27]]</f>
        <v>55.530196259999997</v>
      </c>
      <c r="L59" s="15">
        <f>Sug0.2[[#This Row],[CIRDa27]]</f>
        <v>49.024961040000001</v>
      </c>
      <c r="M59" s="15">
        <f>Sug0.5[[#This Row],[CIRDa27]]</f>
        <v>33.468963789999997</v>
      </c>
      <c r="N59" s="15">
        <f>SUM(Reg[[#This Row],[HCCDa2]:[HCCDa27]])+SUM(Reg[[#This Row],[LIDDa2]:[LIDDa27]])</f>
        <v>6611.9344942569996</v>
      </c>
      <c r="O59" s="15">
        <f>SUM(Sug0.2[[#This Row],[HCCDa2]:[HCCDa27]])+SUM(Sug0.2[[#This Row],[LIDDa2]:[LIDDa27]])</f>
        <v>6202.9420945820011</v>
      </c>
      <c r="P59" s="15">
        <f>SUM(Sug0.5[[#This Row],[HCCDa2]:[HCCDa27]])+SUM(Sug0.5[[#This Row],[LIDDa2]:[LIDDa27]])</f>
        <v>4917.2088356440008</v>
      </c>
      <c r="Q59" s="15">
        <f>Reg[[#This Row],[HCCDa27]]+Reg[[#This Row],[LIDDa27]]</f>
        <v>378.521761244</v>
      </c>
      <c r="R59" s="15">
        <f>Sug0.2[[#This Row],[HCCDa27]]+Sug0.2[[#This Row],[LIDDa27]]</f>
        <v>348.30406741299998</v>
      </c>
      <c r="S59" s="15">
        <f>Sug0.5[[#This Row],[HCCDa27]]+Sug0.5[[#This Row],[LIDDa27]]</f>
        <v>265.365509632</v>
      </c>
      <c r="T59" s="15">
        <f>SUM(Reg[[#This Row],[CHDDa2]:[CHDDa27]])+SUM(Reg[[#This Row],[CHDDDa2]:[CHDDDa27]])</f>
        <v>5447.1313715799997</v>
      </c>
      <c r="U59" s="15">
        <f>SUM(Sug0.2[[#This Row],[CHDDa2]:[CHDDa27]])+SUM(Sug0.2[[#This Row],[CHDDDa2]:[CHDDDa27]])</f>
        <v>5393.4653231800003</v>
      </c>
      <c r="V59" s="15">
        <f>SUM(Sug0.5[[#This Row],[CHDDa2]:[CHDDa27]])+SUM(Sug0.5[[#This Row],[CHDDDa2]:[CHDDDa27]])</f>
        <v>5287.5355184599994</v>
      </c>
      <c r="W59" s="15">
        <f>Reg[[#This Row],[CHDDa27]]+Reg[[#This Row],[CHDDDa27]]</f>
        <v>181.6630031</v>
      </c>
      <c r="X59" s="15">
        <f>Sug0.2[[#This Row],[CHDDa27]]+Sug0.2[[#This Row],[CHDDDa27]]</f>
        <v>180.09929574</v>
      </c>
      <c r="Y59" s="15">
        <f>Sug0.5[[#This Row],[CHDDa27]]+Sug0.5[[#This Row],[CHDDDa27]]</f>
        <v>177.27131433</v>
      </c>
      <c r="Z59" s="15">
        <f>SUM(Reg[[#This Row],[T2DDa2]:[T2DDa27]])+SUM(Reg[[#This Row],[T2DDDa2]:[T2DDDa27]])</f>
        <v>15535.28328526</v>
      </c>
      <c r="AA59" s="15">
        <f>SUM(Sug0.2[[#This Row],[T2DDa2]:[T2DDa27]])+SUM(Sug0.2[[#This Row],[T2DDDa2]:[T2DDDa27]])</f>
        <v>15221.585012930002</v>
      </c>
      <c r="AB59" s="15">
        <f>SUM(Sug0.5[[#This Row],[T2DDa2]:[T2DDa27]])+SUM(Sug0.5[[#This Row],[T2DDDa2]:[T2DDDa27]])</f>
        <v>14691.981569359999</v>
      </c>
      <c r="AC59" s="15">
        <f>Reg[[#This Row],[T2DDa27]]+Reg[[#This Row],[T2DDDa27]]</f>
        <v>701.96954232999997</v>
      </c>
      <c r="AD59" s="15">
        <f>Sug0.2[[#This Row],[T2DDa27]]+Sug0.2[[#This Row],[T2DDDa27]]</f>
        <v>687.72000802999992</v>
      </c>
      <c r="AE59" s="15">
        <f>Sug0.5[[#This Row],[T2DDa27]]+Sug0.5[[#This Row],[T2DDDa27]]</f>
        <v>647.81047768000008</v>
      </c>
      <c r="AF59" s="15">
        <f>SUM(Reg[[#This Row],[ObeDa2]:[ObeDa27]])</f>
        <v>1860.7894326699998</v>
      </c>
      <c r="AG59" s="15">
        <f>SUM(Sug0.2[[#This Row],[ObeDa2]:[ObeDa27]])</f>
        <v>1772.5765566900002</v>
      </c>
      <c r="AH59" s="15">
        <f>SUM(Sug0.5[[#This Row],[ObeDa2]:[ObeDa27]])</f>
        <v>1578.8698149700001</v>
      </c>
      <c r="AI59" s="15">
        <f>Reg[[#This Row],[ObeDa27]]</f>
        <v>70.050287179999998</v>
      </c>
      <c r="AJ59" s="15">
        <f>Sug0.2[[#This Row],[ObeDa27]]</f>
        <v>66.229152529999993</v>
      </c>
      <c r="AK59" s="15">
        <f>Sug0.5[[#This Row],[ObeDa27]]</f>
        <v>57.93463517</v>
      </c>
    </row>
    <row r="60" spans="1:37" x14ac:dyDescent="0.25">
      <c r="A60" s="15">
        <v>56</v>
      </c>
      <c r="B60" s="15">
        <f>SUM(Reg[[#This Row],[NASDa2]:[NASDa27]])</f>
        <v>5075.2145174999987</v>
      </c>
      <c r="C60" s="15">
        <f>SUM(Sug0.2[[#This Row],[NASDa2]:[NASDa27]])</f>
        <v>4844.662153799999</v>
      </c>
      <c r="D60" s="15">
        <f>SUM(Sug0.5[[#This Row],[NASDa2]:[NASDa27]])</f>
        <v>4308.1766577999997</v>
      </c>
      <c r="E60" s="15">
        <f>Reg[[#This Row],[NASDa27]]</f>
        <v>232.46936450000001</v>
      </c>
      <c r="F60" s="15">
        <f>Sug0.2[[#This Row],[NASDa27]]</f>
        <v>220.14648990000001</v>
      </c>
      <c r="G60" s="15">
        <f>Sug0.5[[#This Row],[NASDa27]]</f>
        <v>192.66981000000001</v>
      </c>
      <c r="H60" s="15">
        <f>SUM(Reg[[#This Row],[CIRDa2]:[CIRDa27]])</f>
        <v>679.99704951000012</v>
      </c>
      <c r="I60" s="15">
        <f>SUM(Sug0.2[[#This Row],[CIRDa2]:[CIRDa27]])</f>
        <v>631.41382086999988</v>
      </c>
      <c r="J60" s="15">
        <f>SUM(Sug0.5[[#This Row],[CIRDa2]:[CIRDa27]])</f>
        <v>525.13432270999999</v>
      </c>
      <c r="K60" s="15">
        <f>Reg[[#This Row],[CIRDa27]]</f>
        <v>37.024339980000001</v>
      </c>
      <c r="L60" s="15">
        <f>Sug0.2[[#This Row],[CIRDa27]]</f>
        <v>33.455728899999997</v>
      </c>
      <c r="M60" s="15">
        <f>Sug0.5[[#This Row],[CIRDa27]]</f>
        <v>27.322178600000001</v>
      </c>
      <c r="N60" s="15">
        <f>SUM(Reg[[#This Row],[HCCDa2]:[HCCDa27]])+SUM(Reg[[#This Row],[LIDDa2]:[LIDDa27]])</f>
        <v>4546.0067408720006</v>
      </c>
      <c r="O60" s="15">
        <f>SUM(Sug0.2[[#This Row],[HCCDa2]:[HCCDa27]])+SUM(Sug0.2[[#This Row],[LIDDa2]:[LIDDa27]])</f>
        <v>4212.7639624019994</v>
      </c>
      <c r="P60" s="15">
        <f>SUM(Sug0.5[[#This Row],[HCCDa2]:[HCCDa27]])+SUM(Sug0.5[[#This Row],[LIDDa2]:[LIDDa27]])</f>
        <v>3689.0382553639997</v>
      </c>
      <c r="Q60" s="15">
        <f>Reg[[#This Row],[HCCDa27]]+Reg[[#This Row],[LIDDa27]]</f>
        <v>168.883454736</v>
      </c>
      <c r="R60" s="15">
        <f>Sug0.2[[#This Row],[HCCDa27]]+Sug0.2[[#This Row],[LIDDa27]]</f>
        <v>168.883454736</v>
      </c>
      <c r="S60" s="15">
        <f>Sug0.5[[#This Row],[HCCDa27]]+Sug0.5[[#This Row],[LIDDa27]]</f>
        <v>159.495667024</v>
      </c>
      <c r="T60" s="15">
        <f>SUM(Reg[[#This Row],[CHDDa2]:[CHDDa27]])+SUM(Reg[[#This Row],[CHDDDa2]:[CHDDDa27]])</f>
        <v>7373.4613084099983</v>
      </c>
      <c r="U60" s="15">
        <f>SUM(Sug0.2[[#This Row],[CHDDa2]:[CHDDa27]])+SUM(Sug0.2[[#This Row],[CHDDDa2]:[CHDDDa27]])</f>
        <v>7325.5505168800009</v>
      </c>
      <c r="V60" s="15">
        <f>SUM(Sug0.5[[#This Row],[CHDDa2]:[CHDDa27]])+SUM(Sug0.5[[#This Row],[CHDDDa2]:[CHDDDa27]])</f>
        <v>7241.765198789999</v>
      </c>
      <c r="W60" s="15">
        <f>Reg[[#This Row],[CHDDa27]]+Reg[[#This Row],[CHDDDa27]]</f>
        <v>276.04518501999996</v>
      </c>
      <c r="X60" s="15">
        <f>Sug0.2[[#This Row],[CHDDa27]]+Sug0.2[[#This Row],[CHDDDa27]]</f>
        <v>275.63166361999998</v>
      </c>
      <c r="Y60" s="15">
        <f>Sug0.5[[#This Row],[CHDDa27]]+Sug0.5[[#This Row],[CHDDDa27]]</f>
        <v>275.86665793999998</v>
      </c>
      <c r="Z60" s="15">
        <f>SUM(Reg[[#This Row],[T2DDa2]:[T2DDa27]])+SUM(Reg[[#This Row],[T2DDDa2]:[T2DDDa27]])</f>
        <v>19880.141414680002</v>
      </c>
      <c r="AA60" s="15">
        <f>SUM(Sug0.2[[#This Row],[T2DDa2]:[T2DDa27]])+SUM(Sug0.2[[#This Row],[T2DDDa2]:[T2DDDa27]])</f>
        <v>19832.667808160004</v>
      </c>
      <c r="AB60" s="15">
        <f>SUM(Sug0.5[[#This Row],[T2DDa2]:[T2DDa27]])+SUM(Sug0.5[[#This Row],[T2DDDa2]:[T2DDDa27]])</f>
        <v>19522.728068520002</v>
      </c>
      <c r="AC60" s="15">
        <f>Reg[[#This Row],[T2DDa27]]+Reg[[#This Row],[T2DDDa27]]</f>
        <v>874.78184811999995</v>
      </c>
      <c r="AD60" s="15">
        <f>Sug0.2[[#This Row],[T2DDa27]]+Sug0.2[[#This Row],[T2DDDa27]]</f>
        <v>873.96752920999995</v>
      </c>
      <c r="AE60" s="15">
        <f>Sug0.5[[#This Row],[T2DDa27]]+Sug0.5[[#This Row],[T2DDDa27]]</f>
        <v>874.47020815999997</v>
      </c>
      <c r="AF60" s="15">
        <f>SUM(Reg[[#This Row],[ObeDa2]:[ObeDa27]])</f>
        <v>1429.5201060799998</v>
      </c>
      <c r="AG60" s="15">
        <f>SUM(Sug0.2[[#This Row],[ObeDa2]:[ObeDa27]])</f>
        <v>1397.23552215</v>
      </c>
      <c r="AH60" s="15">
        <f>SUM(Sug0.5[[#This Row],[ObeDa2]:[ObeDa27]])</f>
        <v>1329.59700681</v>
      </c>
      <c r="AI60" s="15">
        <f>Reg[[#This Row],[ObeDa27]]</f>
        <v>48.105502659999999</v>
      </c>
      <c r="AJ60" s="15">
        <f>Sug0.2[[#This Row],[ObeDa27]]</f>
        <v>46.531928409999999</v>
      </c>
      <c r="AK60" s="15">
        <f>Sug0.5[[#This Row],[ObeDa27]]</f>
        <v>43.295589470000003</v>
      </c>
    </row>
    <row r="61" spans="1:37" x14ac:dyDescent="0.25">
      <c r="A61" s="15">
        <v>57</v>
      </c>
      <c r="B61" s="15">
        <f>SUM(Reg[[#This Row],[NASDa2]:[NASDa27]])</f>
        <v>6873.1800772999995</v>
      </c>
      <c r="C61" s="15">
        <f>SUM(Sug0.2[[#This Row],[NASDa2]:[NASDa27]])</f>
        <v>6384.9182480999998</v>
      </c>
      <c r="D61" s="15">
        <f>SUM(Sug0.5[[#This Row],[NASDa2]:[NASDa27]])</f>
        <v>5276.1888931000003</v>
      </c>
      <c r="E61" s="15">
        <f>Reg[[#This Row],[NASDa27]]</f>
        <v>330.26076999999998</v>
      </c>
      <c r="F61" s="15">
        <f>Sug0.2[[#This Row],[NASDa27]]</f>
        <v>305.53501779999999</v>
      </c>
      <c r="G61" s="15">
        <f>Sug0.5[[#This Row],[NASDa27]]</f>
        <v>252.25459090000001</v>
      </c>
      <c r="H61" s="15">
        <f>SUM(Reg[[#This Row],[CIRDa2]:[CIRDa27]])</f>
        <v>1320.9993339100001</v>
      </c>
      <c r="I61" s="15">
        <f>SUM(Sug0.2[[#This Row],[CIRDa2]:[CIRDa27]])</f>
        <v>1161.68637188</v>
      </c>
      <c r="J61" s="15">
        <f>SUM(Sug0.5[[#This Row],[CIRDa2]:[CIRDa27]])</f>
        <v>851.32355683999992</v>
      </c>
      <c r="K61" s="15">
        <f>Reg[[#This Row],[CIRDa27]]</f>
        <v>79.647458940000007</v>
      </c>
      <c r="L61" s="15">
        <f>Sug0.2[[#This Row],[CIRDa27]]</f>
        <v>70.535249660000005</v>
      </c>
      <c r="M61" s="15">
        <f>Sug0.5[[#This Row],[CIRDa27]]</f>
        <v>51.073370570000002</v>
      </c>
      <c r="N61" s="15">
        <f>SUM(Reg[[#This Row],[HCCDa2]:[HCCDa27]])+SUM(Reg[[#This Row],[LIDDa2]:[LIDDa27]])</f>
        <v>7201.8051226929992</v>
      </c>
      <c r="O61" s="15">
        <f>SUM(Sug0.2[[#This Row],[HCCDa2]:[HCCDa27]])+SUM(Sug0.2[[#This Row],[LIDDa2]:[LIDDa27]])</f>
        <v>6461.7917273090006</v>
      </c>
      <c r="P61" s="15">
        <f>SUM(Sug0.5[[#This Row],[HCCDa2]:[HCCDa27]])+SUM(Sug0.5[[#This Row],[LIDDa2]:[LIDDa27]])</f>
        <v>5097.9328689209997</v>
      </c>
      <c r="Q61" s="15">
        <f>Reg[[#This Row],[HCCDa27]]+Reg[[#This Row],[LIDDa27]]</f>
        <v>462.838004555</v>
      </c>
      <c r="R61" s="15">
        <f>Sug0.2[[#This Row],[HCCDa27]]+Sug0.2[[#This Row],[LIDDa27]]</f>
        <v>365.62541774099998</v>
      </c>
      <c r="S61" s="15">
        <f>Sug0.5[[#This Row],[HCCDa27]]+Sug0.5[[#This Row],[LIDDa27]]</f>
        <v>269.04318078399996</v>
      </c>
      <c r="T61" s="15">
        <f>SUM(Reg[[#This Row],[CHDDa2]:[CHDDa27]])+SUM(Reg[[#This Row],[CHDDDa2]:[CHDDDa27]])</f>
        <v>9055.3745450599999</v>
      </c>
      <c r="U61" s="15">
        <f>SUM(Sug0.2[[#This Row],[CHDDa2]:[CHDDa27]])+SUM(Sug0.2[[#This Row],[CHDDDa2]:[CHDDDa27]])</f>
        <v>9015.2595680499981</v>
      </c>
      <c r="V61" s="15">
        <f>SUM(Sug0.5[[#This Row],[CHDDa2]:[CHDDa27]])+SUM(Sug0.5[[#This Row],[CHDDDa2]:[CHDDDa27]])</f>
        <v>8782.22530491</v>
      </c>
      <c r="W61" s="15">
        <f>Reg[[#This Row],[CHDDa27]]+Reg[[#This Row],[CHDDDa27]]</f>
        <v>381.67054705999999</v>
      </c>
      <c r="X61" s="15">
        <f>Sug0.2[[#This Row],[CHDDa27]]+Sug0.2[[#This Row],[CHDDDa27]]</f>
        <v>375.36374768000002</v>
      </c>
      <c r="Y61" s="15">
        <f>Sug0.5[[#This Row],[CHDDa27]]+Sug0.5[[#This Row],[CHDDDa27]]</f>
        <v>365.26121874</v>
      </c>
      <c r="Z61" s="15">
        <f>SUM(Reg[[#This Row],[T2DDa2]:[T2DDa27]])+SUM(Reg[[#This Row],[T2DDDa2]:[T2DDDa27]])</f>
        <v>16568.871235009996</v>
      </c>
      <c r="AA61" s="15">
        <f>SUM(Sug0.2[[#This Row],[T2DDa2]:[T2DDa27]])+SUM(Sug0.2[[#This Row],[T2DDDa2]:[T2DDDa27]])</f>
        <v>16396.067301340001</v>
      </c>
      <c r="AB61" s="15">
        <f>SUM(Sug0.5[[#This Row],[T2DDa2]:[T2DDa27]])+SUM(Sug0.5[[#This Row],[T2DDDa2]:[T2DDDa27]])</f>
        <v>16056.606534190001</v>
      </c>
      <c r="AC61" s="15">
        <f>Reg[[#This Row],[T2DDa27]]+Reg[[#This Row],[T2DDDa27]]</f>
        <v>834.83361789999992</v>
      </c>
      <c r="AD61" s="15">
        <f>Sug0.2[[#This Row],[T2DDa27]]+Sug0.2[[#This Row],[T2DDDa27]]</f>
        <v>824.21611444999996</v>
      </c>
      <c r="AE61" s="15">
        <f>Sug0.5[[#This Row],[T2DDa27]]+Sug0.5[[#This Row],[T2DDDa27]]</f>
        <v>793.42804870999998</v>
      </c>
      <c r="AF61" s="15">
        <f>SUM(Reg[[#This Row],[ObeDa2]:[ObeDa27]])</f>
        <v>1828.0637400099997</v>
      </c>
      <c r="AG61" s="15">
        <f>SUM(Sug0.2[[#This Row],[ObeDa2]:[ObeDa27]])</f>
        <v>1808.0353876500001</v>
      </c>
      <c r="AH61" s="15">
        <f>SUM(Sug0.5[[#This Row],[ObeDa2]:[ObeDa27]])</f>
        <v>1763.9329527700004</v>
      </c>
      <c r="AI61" s="15">
        <f>Reg[[#This Row],[ObeDa27]]</f>
        <v>66.080848419999995</v>
      </c>
      <c r="AJ61" s="15">
        <f>Sug0.2[[#This Row],[ObeDa27]]</f>
        <v>65.080168839999999</v>
      </c>
      <c r="AK61" s="15">
        <f>Sug0.5[[#This Row],[ObeDa27]]</f>
        <v>63.014017459999998</v>
      </c>
    </row>
    <row r="62" spans="1:37" x14ac:dyDescent="0.25">
      <c r="A62" s="15">
        <v>58</v>
      </c>
      <c r="B62" s="15">
        <f>SUM(Reg[[#This Row],[NASDa2]:[NASDa27]])</f>
        <v>5483.4087146000002</v>
      </c>
      <c r="C62" s="15">
        <f>SUM(Sug0.2[[#This Row],[NASDa2]:[NASDa27]])</f>
        <v>5066.5085093999996</v>
      </c>
      <c r="D62" s="15">
        <f>SUM(Sug0.5[[#This Row],[NASDa2]:[NASDa27]])</f>
        <v>4257.470667900001</v>
      </c>
      <c r="E62" s="15">
        <f>Reg[[#This Row],[NASDa27]]</f>
        <v>266.51453049999998</v>
      </c>
      <c r="F62" s="15">
        <f>Sug0.2[[#This Row],[NASDa27]]</f>
        <v>241.49934469999999</v>
      </c>
      <c r="G62" s="15">
        <f>Sug0.5[[#This Row],[NASDa27]]</f>
        <v>196.43774300000001</v>
      </c>
      <c r="H62" s="15">
        <f>SUM(Reg[[#This Row],[CIRDa2]:[CIRDa27]])</f>
        <v>1076.4308468699996</v>
      </c>
      <c r="I62" s="15">
        <f>SUM(Sug0.2[[#This Row],[CIRDa2]:[CIRDa27]])</f>
        <v>979.5963394900001</v>
      </c>
      <c r="J62" s="15">
        <f>SUM(Sug0.5[[#This Row],[CIRDa2]:[CIRDa27]])</f>
        <v>749.43014163999999</v>
      </c>
      <c r="K62" s="15">
        <f>Reg[[#This Row],[CIRDa27]]</f>
        <v>56.232955680000003</v>
      </c>
      <c r="L62" s="15">
        <f>Sug0.2[[#This Row],[CIRDa27]]</f>
        <v>49.166247349999999</v>
      </c>
      <c r="M62" s="15">
        <f>Sug0.5[[#This Row],[CIRDa27]]</f>
        <v>36.386030150000003</v>
      </c>
      <c r="N62" s="15">
        <f>SUM(Reg[[#This Row],[HCCDa2]:[HCCDa27]])+SUM(Reg[[#This Row],[LIDDa2]:[LIDDa27]])</f>
        <v>5391.2900865320007</v>
      </c>
      <c r="O62" s="15">
        <f>SUM(Sug0.2[[#This Row],[HCCDa2]:[HCCDa27]])+SUM(Sug0.2[[#This Row],[LIDDa2]:[LIDDa27]])</f>
        <v>4948.9856502439998</v>
      </c>
      <c r="P62" s="15">
        <f>SUM(Sug0.5[[#This Row],[HCCDa2]:[HCCDa27]])+SUM(Sug0.5[[#This Row],[LIDDa2]:[LIDDa27]])</f>
        <v>3892.0605220000002</v>
      </c>
      <c r="Q62" s="15">
        <f>Reg[[#This Row],[HCCDa27]]+Reg[[#This Row],[LIDDa27]]</f>
        <v>343.92985809100003</v>
      </c>
      <c r="R62" s="15">
        <f>Sug0.2[[#This Row],[HCCDa27]]+Sug0.2[[#This Row],[LIDDa27]]</f>
        <v>326.41932759100001</v>
      </c>
      <c r="S62" s="15">
        <f>Sug0.5[[#This Row],[HCCDa27]]+Sug0.5[[#This Row],[LIDDa27]]</f>
        <v>203.3071118</v>
      </c>
      <c r="T62" s="15">
        <f>SUM(Reg[[#This Row],[CHDDa2]:[CHDDa27]])+SUM(Reg[[#This Row],[CHDDDa2]:[CHDDDa27]])</f>
        <v>7200.24631443</v>
      </c>
      <c r="U62" s="15">
        <f>SUM(Sug0.2[[#This Row],[CHDDa2]:[CHDDa27]])+SUM(Sug0.2[[#This Row],[CHDDDa2]:[CHDDDa27]])</f>
        <v>7050.386987939999</v>
      </c>
      <c r="V62" s="15">
        <f>SUM(Sug0.5[[#This Row],[CHDDa2]:[CHDDa27]])+SUM(Sug0.5[[#This Row],[CHDDDa2]:[CHDDDa27]])</f>
        <v>6823.6077395400007</v>
      </c>
      <c r="W62" s="15">
        <f>Reg[[#This Row],[CHDDa27]]+Reg[[#This Row],[CHDDDa27]]</f>
        <v>329.54124274999998</v>
      </c>
      <c r="X62" s="15">
        <f>Sug0.2[[#This Row],[CHDDa27]]+Sug0.2[[#This Row],[CHDDDa27]]</f>
        <v>323.99145728999997</v>
      </c>
      <c r="Y62" s="15">
        <f>Sug0.5[[#This Row],[CHDDa27]]+Sug0.5[[#This Row],[CHDDDa27]]</f>
        <v>308.46142631999999</v>
      </c>
      <c r="Z62" s="15">
        <f>SUM(Reg[[#This Row],[T2DDa2]:[T2DDa27]])+SUM(Reg[[#This Row],[T2DDDa2]:[T2DDDa27]])</f>
        <v>17863.411211300001</v>
      </c>
      <c r="AA62" s="15">
        <f>SUM(Sug0.2[[#This Row],[T2DDa2]:[T2DDa27]])+SUM(Sug0.2[[#This Row],[T2DDDa2]:[T2DDDa27]])</f>
        <v>17508.615166700001</v>
      </c>
      <c r="AB62" s="15">
        <f>SUM(Sug0.5[[#This Row],[T2DDa2]:[T2DDa27]])+SUM(Sug0.5[[#This Row],[T2DDDa2]:[T2DDDa27]])</f>
        <v>16960.984611129999</v>
      </c>
      <c r="AC62" s="15">
        <f>Reg[[#This Row],[T2DDa27]]+Reg[[#This Row],[T2DDDa27]]</f>
        <v>733.09846100000004</v>
      </c>
      <c r="AD62" s="15">
        <f>Sug0.2[[#This Row],[T2DDa27]]+Sug0.2[[#This Row],[T2DDDa27]]</f>
        <v>712.57678940000005</v>
      </c>
      <c r="AE62" s="15">
        <f>Sug0.5[[#This Row],[T2DDa27]]+Sug0.5[[#This Row],[T2DDDa27]]</f>
        <v>708.58377122999991</v>
      </c>
      <c r="AF62" s="15">
        <f>SUM(Reg[[#This Row],[ObeDa2]:[ObeDa27]])</f>
        <v>2202.8141489499999</v>
      </c>
      <c r="AG62" s="15">
        <f>SUM(Sug0.2[[#This Row],[ObeDa2]:[ObeDa27]])</f>
        <v>2086.1459201000002</v>
      </c>
      <c r="AH62" s="15">
        <f>SUM(Sug0.5[[#This Row],[ObeDa2]:[ObeDa27]])</f>
        <v>1843.3767899300001</v>
      </c>
      <c r="AI62" s="15">
        <f>Reg[[#This Row],[ObeDa27]]</f>
        <v>83.30839417</v>
      </c>
      <c r="AJ62" s="15">
        <f>Sug0.2[[#This Row],[ObeDa27]]</f>
        <v>78.311967269999997</v>
      </c>
      <c r="AK62" s="15">
        <f>Sug0.5[[#This Row],[ObeDa27]]</f>
        <v>68.227491959999995</v>
      </c>
    </row>
    <row r="63" spans="1:37" x14ac:dyDescent="0.25">
      <c r="A63" s="15">
        <v>59</v>
      </c>
      <c r="B63" s="15">
        <f>SUM(Reg[[#This Row],[NASDa2]:[NASDa27]])</f>
        <v>4910.1678806999998</v>
      </c>
      <c r="C63" s="15">
        <f>SUM(Sug0.2[[#This Row],[NASDa2]:[NASDa27]])</f>
        <v>4661.1299445000004</v>
      </c>
      <c r="D63" s="15">
        <f>SUM(Sug0.5[[#This Row],[NASDa2]:[NASDa27]])</f>
        <v>4190.7223239999994</v>
      </c>
      <c r="E63" s="15">
        <f>Reg[[#This Row],[NASDa27]]</f>
        <v>216.49150639999999</v>
      </c>
      <c r="F63" s="15">
        <f>Sug0.2[[#This Row],[NASDa27]]</f>
        <v>202.11010150000001</v>
      </c>
      <c r="G63" s="15">
        <f>Sug0.5[[#This Row],[NASDa27]]</f>
        <v>177.71307530000001</v>
      </c>
      <c r="H63" s="15">
        <f>SUM(Reg[[#This Row],[CIRDa2]:[CIRDa27]])</f>
        <v>582.26286493999999</v>
      </c>
      <c r="I63" s="15">
        <f>SUM(Sug0.2[[#This Row],[CIRDa2]:[CIRDa27]])</f>
        <v>542.39509424000016</v>
      </c>
      <c r="J63" s="15">
        <f>SUM(Sug0.5[[#This Row],[CIRDa2]:[CIRDa27]])</f>
        <v>453.00746021000003</v>
      </c>
      <c r="K63" s="15">
        <f>Reg[[#This Row],[CIRDa27]]</f>
        <v>26.920582840000002</v>
      </c>
      <c r="L63" s="15">
        <f>Sug0.2[[#This Row],[CIRDa27]]</f>
        <v>24.05199614</v>
      </c>
      <c r="M63" s="15">
        <f>Sug0.5[[#This Row],[CIRDa27]]</f>
        <v>18.86647404</v>
      </c>
      <c r="N63" s="15">
        <f>SUM(Reg[[#This Row],[HCCDa2]:[HCCDa27]])+SUM(Reg[[#This Row],[LIDDa2]:[LIDDa27]])</f>
        <v>4527.046153282</v>
      </c>
      <c r="O63" s="15">
        <f>SUM(Sug0.2[[#This Row],[HCCDa2]:[HCCDa27]])+SUM(Sug0.2[[#This Row],[LIDDa2]:[LIDDa27]])</f>
        <v>4373.279099675</v>
      </c>
      <c r="P63" s="15">
        <f>SUM(Sug0.5[[#This Row],[HCCDa2]:[HCCDa27]])+SUM(Sug0.5[[#This Row],[LIDDa2]:[LIDDa27]])</f>
        <v>3770.351128322</v>
      </c>
      <c r="Q63" s="15">
        <f>Reg[[#This Row],[HCCDa27]]+Reg[[#This Row],[LIDDa27]]</f>
        <v>244.522164984</v>
      </c>
      <c r="R63" s="15">
        <f>Sug0.2[[#This Row],[HCCDa27]]+Sug0.2[[#This Row],[LIDDa27]]</f>
        <v>244.40363138500001</v>
      </c>
      <c r="S63" s="15">
        <f>Sug0.5[[#This Row],[HCCDa27]]+Sug0.5[[#This Row],[LIDDa27]]</f>
        <v>176.98499988500001</v>
      </c>
      <c r="T63" s="15">
        <f>SUM(Reg[[#This Row],[CHDDa2]:[CHDDa27]])+SUM(Reg[[#This Row],[CHDDDa2]:[CHDDDa27]])</f>
        <v>6306.1648366600002</v>
      </c>
      <c r="U63" s="15">
        <f>SUM(Sug0.2[[#This Row],[CHDDa2]:[CHDDa27]])+SUM(Sug0.2[[#This Row],[CHDDDa2]:[CHDDDa27]])</f>
        <v>6268.1308192199995</v>
      </c>
      <c r="V63" s="15">
        <f>SUM(Sug0.5[[#This Row],[CHDDa2]:[CHDDa27]])+SUM(Sug0.5[[#This Row],[CHDDDa2]:[CHDDDa27]])</f>
        <v>6236.0516362399994</v>
      </c>
      <c r="W63" s="15">
        <f>Reg[[#This Row],[CHDDa27]]+Reg[[#This Row],[CHDDDa27]]</f>
        <v>193.02701079000002</v>
      </c>
      <c r="X63" s="15">
        <f>Sug0.2[[#This Row],[CHDDa27]]+Sug0.2[[#This Row],[CHDDDa27]]</f>
        <v>192.63700543000002</v>
      </c>
      <c r="Y63" s="15">
        <f>Sug0.5[[#This Row],[CHDDa27]]+Sug0.5[[#This Row],[CHDDDa27]]</f>
        <v>192.05199737999999</v>
      </c>
      <c r="Z63" s="15">
        <f>SUM(Reg[[#This Row],[T2DDa2]:[T2DDa27]])+SUM(Reg[[#This Row],[T2DDDa2]:[T2DDDa27]])</f>
        <v>19331.665312279998</v>
      </c>
      <c r="AA63" s="15">
        <f>SUM(Sug0.2[[#This Row],[T2DDa2]:[T2DDa27]])+SUM(Sug0.2[[#This Row],[T2DDDa2]:[T2DDDa27]])</f>
        <v>19246.795297580004</v>
      </c>
      <c r="AB63" s="15">
        <f>SUM(Sug0.5[[#This Row],[T2DDa2]:[T2DDa27]])+SUM(Sug0.5[[#This Row],[T2DDDa2]:[T2DDDa27]])</f>
        <v>19058.572377519999</v>
      </c>
      <c r="AC63" s="15">
        <f>Reg[[#This Row],[T2DDa27]]+Reg[[#This Row],[T2DDDa27]]</f>
        <v>810.65446053000005</v>
      </c>
      <c r="AD63" s="15">
        <f>Sug0.2[[#This Row],[T2DDa27]]+Sug0.2[[#This Row],[T2DDDa27]]</f>
        <v>813.3003169000001</v>
      </c>
      <c r="AE63" s="15">
        <f>Sug0.5[[#This Row],[T2DDa27]]+Sug0.5[[#This Row],[T2DDDa27]]</f>
        <v>818.44334222999998</v>
      </c>
      <c r="AF63" s="15">
        <f>SUM(Reg[[#This Row],[ObeDa2]:[ObeDa27]])</f>
        <v>1552.4353563099999</v>
      </c>
      <c r="AG63" s="15">
        <f>SUM(Sug0.2[[#This Row],[ObeDa2]:[ObeDa27]])</f>
        <v>1538.0514540300001</v>
      </c>
      <c r="AH63" s="15">
        <f>SUM(Sug0.5[[#This Row],[ObeDa2]:[ObeDa27]])</f>
        <v>1510.6096029300002</v>
      </c>
      <c r="AI63" s="15">
        <f>Reg[[#This Row],[ObeDa27]]</f>
        <v>53.17879765</v>
      </c>
      <c r="AJ63" s="15">
        <f>Sug0.2[[#This Row],[ObeDa27]]</f>
        <v>52.383022920000002</v>
      </c>
      <c r="AK63" s="15">
        <f>Sug0.5[[#This Row],[ObeDa27]]</f>
        <v>50.923006460000003</v>
      </c>
    </row>
    <row r="64" spans="1:37" x14ac:dyDescent="0.25">
      <c r="A64" s="15">
        <v>60</v>
      </c>
      <c r="B64" s="15">
        <f>SUM(Reg[[#This Row],[NASDa2]:[NASDa27]])</f>
        <v>3158.5231862000001</v>
      </c>
      <c r="C64" s="15">
        <f>SUM(Sug0.2[[#This Row],[NASDa2]:[NASDa27]])</f>
        <v>2961.8342339000001</v>
      </c>
      <c r="D64" s="15">
        <f>SUM(Sug0.5[[#This Row],[NASDa2]:[NASDa27]])</f>
        <v>2552.1283288</v>
      </c>
      <c r="E64" s="15">
        <f>Reg[[#This Row],[NASDa27]]</f>
        <v>144.22084509999999</v>
      </c>
      <c r="F64" s="15">
        <f>Sug0.2[[#This Row],[NASDa27]]</f>
        <v>133.3042696</v>
      </c>
      <c r="G64" s="15">
        <f>Sug0.5[[#This Row],[NASDa27]]</f>
        <v>112.48819090000001</v>
      </c>
      <c r="H64" s="15">
        <f>SUM(Reg[[#This Row],[CIRDa2]:[CIRDa27]])</f>
        <v>561.22392633000004</v>
      </c>
      <c r="I64" s="15">
        <f>SUM(Sug0.2[[#This Row],[CIRDa2]:[CIRDa27]])</f>
        <v>509.30385436</v>
      </c>
      <c r="J64" s="15">
        <f>SUM(Sug0.5[[#This Row],[CIRDa2]:[CIRDa27]])</f>
        <v>416.99865036</v>
      </c>
      <c r="K64" s="15">
        <f>Reg[[#This Row],[CIRDa27]]</f>
        <v>33.180724259999998</v>
      </c>
      <c r="L64" s="15">
        <f>Sug0.2[[#This Row],[CIRDa27]]</f>
        <v>29.149421319999998</v>
      </c>
      <c r="M64" s="15">
        <f>Sug0.5[[#This Row],[CIRDa27]]</f>
        <v>22.533949809999999</v>
      </c>
      <c r="N64" s="15">
        <f>SUM(Reg[[#This Row],[HCCDa2]:[HCCDa27]])+SUM(Reg[[#This Row],[LIDDa2]:[LIDDa27]])</f>
        <v>3671.8464008980009</v>
      </c>
      <c r="O64" s="15">
        <f>SUM(Sug0.2[[#This Row],[HCCDa2]:[HCCDa27]])+SUM(Sug0.2[[#This Row],[LIDDa2]:[LIDDa27]])</f>
        <v>3449.2403403349995</v>
      </c>
      <c r="P64" s="15">
        <f>SUM(Sug0.5[[#This Row],[HCCDa2]:[HCCDa27]])+SUM(Sug0.5[[#This Row],[LIDDa2]:[LIDDa27]])</f>
        <v>2896.0157939760002</v>
      </c>
      <c r="Q64" s="15">
        <f>Reg[[#This Row],[HCCDa27]]+Reg[[#This Row],[LIDDa27]]</f>
        <v>132.82952257400001</v>
      </c>
      <c r="R64" s="15">
        <f>Sug0.2[[#This Row],[HCCDa27]]+Sug0.2[[#This Row],[LIDDa27]]</f>
        <v>124.554819814</v>
      </c>
      <c r="S64" s="15">
        <f>Sug0.5[[#This Row],[HCCDa27]]+Sug0.5[[#This Row],[LIDDa27]]</f>
        <v>92.804838556999997</v>
      </c>
      <c r="T64" s="15">
        <f>SUM(Reg[[#This Row],[CHDDa2]:[CHDDa27]])+SUM(Reg[[#This Row],[CHDDDa2]:[CHDDDa27]])</f>
        <v>5422.6923284499999</v>
      </c>
      <c r="U64" s="15">
        <f>SUM(Sug0.2[[#This Row],[CHDDa2]:[CHDDa27]])+SUM(Sug0.2[[#This Row],[CHDDDa2]:[CHDDDa27]])</f>
        <v>5412.5742654900005</v>
      </c>
      <c r="V64" s="15">
        <f>SUM(Sug0.5[[#This Row],[CHDDa2]:[CHDDa27]])+SUM(Sug0.5[[#This Row],[CHDDDa2]:[CHDDDa27]])</f>
        <v>5319.92787254</v>
      </c>
      <c r="W64" s="15">
        <f>Reg[[#This Row],[CHDDa27]]+Reg[[#This Row],[CHDDDa27]]</f>
        <v>226.38763714999999</v>
      </c>
      <c r="X64" s="15">
        <f>Sug0.2[[#This Row],[CHDDa27]]+Sug0.2[[#This Row],[CHDDDa27]]</f>
        <v>230.69960040000001</v>
      </c>
      <c r="Y64" s="15">
        <f>Sug0.5[[#This Row],[CHDDa27]]+Sug0.5[[#This Row],[CHDDDa27]]</f>
        <v>230.46350598999999</v>
      </c>
      <c r="Z64" s="15">
        <f>SUM(Reg[[#This Row],[T2DDa2]:[T2DDa27]])+SUM(Reg[[#This Row],[T2DDDa2]:[T2DDDa27]])</f>
        <v>18447.125453539997</v>
      </c>
      <c r="AA64" s="15">
        <f>SUM(Sug0.2[[#This Row],[T2DDa2]:[T2DDa27]])+SUM(Sug0.2[[#This Row],[T2DDDa2]:[T2DDDa27]])</f>
        <v>18343.669758689997</v>
      </c>
      <c r="AB64" s="15">
        <f>SUM(Sug0.5[[#This Row],[T2DDa2]:[T2DDa27]])+SUM(Sug0.5[[#This Row],[T2DDDa2]:[T2DDDa27]])</f>
        <v>18149.59741604</v>
      </c>
      <c r="AC64" s="15">
        <f>Reg[[#This Row],[T2DDa27]]+Reg[[#This Row],[T2DDDa27]]</f>
        <v>762.80643347</v>
      </c>
      <c r="AD64" s="15">
        <f>Sug0.2[[#This Row],[T2DDa27]]+Sug0.2[[#This Row],[T2DDDa27]]</f>
        <v>749.46721043000002</v>
      </c>
      <c r="AE64" s="15">
        <f>Sug0.5[[#This Row],[T2DDa27]]+Sug0.5[[#This Row],[T2DDDa27]]</f>
        <v>742.66732892000005</v>
      </c>
      <c r="AF64" s="15">
        <f>SUM(Reg[[#This Row],[ObeDa2]:[ObeDa27]])</f>
        <v>1467.7343793699999</v>
      </c>
      <c r="AG64" s="15">
        <f>SUM(Sug0.2[[#This Row],[ObeDa2]:[ObeDa27]])</f>
        <v>1438.5095748099998</v>
      </c>
      <c r="AH64" s="15">
        <f>SUM(Sug0.5[[#This Row],[ObeDa2]:[ObeDa27]])</f>
        <v>1379.70402919</v>
      </c>
      <c r="AI64" s="15">
        <f>Reg[[#This Row],[ObeDa27]]</f>
        <v>52.038733499999999</v>
      </c>
      <c r="AJ64" s="15">
        <f>Sug0.2[[#This Row],[ObeDa27]]</f>
        <v>50.566062100000003</v>
      </c>
      <c r="AK64" s="15">
        <f>Sug0.5[[#This Row],[ObeDa27]]</f>
        <v>47.790141689999999</v>
      </c>
    </row>
    <row r="65" spans="1:37" x14ac:dyDescent="0.25">
      <c r="A65" s="15">
        <v>61</v>
      </c>
      <c r="B65" s="15">
        <f>SUM(Reg[[#This Row],[NASDa2]:[NASDa27]])</f>
        <v>8002.9789447000003</v>
      </c>
      <c r="C65" s="15">
        <f>SUM(Sug0.2[[#This Row],[NASDa2]:[NASDa27]])</f>
        <v>7438.3019498999993</v>
      </c>
      <c r="D65" s="15">
        <f>SUM(Sug0.5[[#This Row],[NASDa2]:[NASDa27]])</f>
        <v>6204.9196637999994</v>
      </c>
      <c r="E65" s="15">
        <f>Reg[[#This Row],[NASDa27]]</f>
        <v>387.64522629999999</v>
      </c>
      <c r="F65" s="15">
        <f>Sug0.2[[#This Row],[NASDa27]]</f>
        <v>359.51767280000001</v>
      </c>
      <c r="G65" s="15">
        <f>Sug0.5[[#This Row],[NASDa27]]</f>
        <v>293.85370119999999</v>
      </c>
      <c r="H65" s="15">
        <f>SUM(Reg[[#This Row],[CIRDa2]:[CIRDa27]])</f>
        <v>1237.4255300500001</v>
      </c>
      <c r="I65" s="15">
        <f>SUM(Sug0.2[[#This Row],[CIRDa2]:[CIRDa27]])</f>
        <v>1094.16133526</v>
      </c>
      <c r="J65" s="15">
        <f>SUM(Sug0.5[[#This Row],[CIRDa2]:[CIRDa27]])</f>
        <v>825.48810229999992</v>
      </c>
      <c r="K65" s="15">
        <f>Reg[[#This Row],[CIRDa27]]</f>
        <v>68.838251999999997</v>
      </c>
      <c r="L65" s="15">
        <f>Sug0.2[[#This Row],[CIRDa27]]</f>
        <v>59.491406769999998</v>
      </c>
      <c r="M65" s="15">
        <f>Sug0.5[[#This Row],[CIRDa27]]</f>
        <v>43.450199419999997</v>
      </c>
      <c r="N65" s="15">
        <f>SUM(Reg[[#This Row],[HCCDa2]:[HCCDa27]])+SUM(Reg[[#This Row],[LIDDa2]:[LIDDa27]])</f>
        <v>8000.5417351120013</v>
      </c>
      <c r="O65" s="15">
        <f>SUM(Sug0.2[[#This Row],[HCCDa2]:[HCCDa27]])+SUM(Sug0.2[[#This Row],[LIDDa2]:[LIDDa27]])</f>
        <v>7205.3573165329999</v>
      </c>
      <c r="P65" s="15">
        <f>SUM(Sug0.5[[#This Row],[HCCDa2]:[HCCDa27]])+SUM(Sug0.5[[#This Row],[LIDDa2]:[LIDDa27]])</f>
        <v>5651.1820692199999</v>
      </c>
      <c r="Q65" s="15">
        <f>Reg[[#This Row],[HCCDa27]]+Reg[[#This Row],[LIDDa27]]</f>
        <v>439.648653723</v>
      </c>
      <c r="R65" s="15">
        <f>Sug0.2[[#This Row],[HCCDa27]]+Sug0.2[[#This Row],[LIDDa27]]</f>
        <v>414.49391156899998</v>
      </c>
      <c r="S65" s="15">
        <f>Sug0.5[[#This Row],[HCCDa27]]+Sug0.5[[#This Row],[LIDDa27]]</f>
        <v>304.35081516299999</v>
      </c>
      <c r="T65" s="15">
        <f>SUM(Reg[[#This Row],[CHDDa2]:[CHDDa27]])+SUM(Reg[[#This Row],[CHDDDa2]:[CHDDDa27]])</f>
        <v>5395.2590166399996</v>
      </c>
      <c r="U65" s="15">
        <f>SUM(Sug0.2[[#This Row],[CHDDa2]:[CHDDa27]])+SUM(Sug0.2[[#This Row],[CHDDDa2]:[CHDDDa27]])</f>
        <v>5351.4908888700002</v>
      </c>
      <c r="V65" s="15">
        <f>SUM(Sug0.5[[#This Row],[CHDDa2]:[CHDDa27]])+SUM(Sug0.5[[#This Row],[CHDDDa2]:[CHDDDa27]])</f>
        <v>5228.5693904199998</v>
      </c>
      <c r="W65" s="15">
        <f>Reg[[#This Row],[CHDDa27]]+Reg[[#This Row],[CHDDDa27]]</f>
        <v>218.15172433999999</v>
      </c>
      <c r="X65" s="15">
        <f>Sug0.2[[#This Row],[CHDDa27]]+Sug0.2[[#This Row],[CHDDDa27]]</f>
        <v>216.44074419999998</v>
      </c>
      <c r="Y65" s="15">
        <f>Sug0.5[[#This Row],[CHDDa27]]+Sug0.5[[#This Row],[CHDDDa27]]</f>
        <v>209.62506149000001</v>
      </c>
      <c r="Z65" s="15">
        <f>SUM(Reg[[#This Row],[T2DDa2]:[T2DDa27]])+SUM(Reg[[#This Row],[T2DDDa2]:[T2DDDa27]])</f>
        <v>21217.052144189998</v>
      </c>
      <c r="AA65" s="15">
        <f>SUM(Sug0.2[[#This Row],[T2DDa2]:[T2DDa27]])+SUM(Sug0.2[[#This Row],[T2DDDa2]:[T2DDDa27]])</f>
        <v>20741.536927559995</v>
      </c>
      <c r="AB65" s="15">
        <f>SUM(Sug0.5[[#This Row],[T2DDa2]:[T2DDa27]])+SUM(Sug0.5[[#This Row],[T2DDDa2]:[T2DDDa27]])</f>
        <v>19781.018183210002</v>
      </c>
      <c r="AC65" s="15">
        <f>Reg[[#This Row],[T2DDa27]]+Reg[[#This Row],[T2DDDa27]]</f>
        <v>1006.3507892399999</v>
      </c>
      <c r="AD65" s="15">
        <f>Sug0.2[[#This Row],[T2DDa27]]+Sug0.2[[#This Row],[T2DDDa27]]</f>
        <v>1002.03752092</v>
      </c>
      <c r="AE65" s="15">
        <f>Sug0.5[[#This Row],[T2DDa27]]+Sug0.5[[#This Row],[T2DDDa27]]</f>
        <v>961.77822967999998</v>
      </c>
      <c r="AF65" s="15">
        <f>SUM(Reg[[#This Row],[ObeDa2]:[ObeDa27]])</f>
        <v>2849.9141417000001</v>
      </c>
      <c r="AG65" s="15">
        <f>SUM(Sug0.2[[#This Row],[ObeDa2]:[ObeDa27]])</f>
        <v>2663.2060742600002</v>
      </c>
      <c r="AH65" s="15">
        <f>SUM(Sug0.5[[#This Row],[ObeDa2]:[ObeDa27]])</f>
        <v>2257.2140082899996</v>
      </c>
      <c r="AI65" s="15">
        <f>Reg[[#This Row],[ObeDa27]]</f>
        <v>105.7808574</v>
      </c>
      <c r="AJ65" s="15">
        <f>Sug0.2[[#This Row],[ObeDa27]]</f>
        <v>98.303257759999994</v>
      </c>
      <c r="AK65" s="15">
        <f>Sug0.5[[#This Row],[ObeDa27]]</f>
        <v>81.864291089999995</v>
      </c>
    </row>
    <row r="66" spans="1:37" x14ac:dyDescent="0.25">
      <c r="A66" s="15">
        <v>62</v>
      </c>
      <c r="B66" s="15">
        <f>SUM(Reg[[#This Row],[NASDa2]:[NASDa27]])</f>
        <v>6718.3407626000007</v>
      </c>
      <c r="C66" s="15">
        <f>SUM(Sug0.2[[#This Row],[NASDa2]:[NASDa27]])</f>
        <v>6281.6040235999999</v>
      </c>
      <c r="D66" s="15">
        <f>SUM(Sug0.5[[#This Row],[NASDa2]:[NASDa27]])</f>
        <v>5356.0817019999986</v>
      </c>
      <c r="E66" s="15">
        <f>Reg[[#This Row],[NASDa27]]</f>
        <v>319.71166479999999</v>
      </c>
      <c r="F66" s="15">
        <f>Sug0.2[[#This Row],[NASDa27]]</f>
        <v>294.0174695</v>
      </c>
      <c r="G66" s="15">
        <f>Sug0.5[[#This Row],[NASDa27]]</f>
        <v>242.97396749999999</v>
      </c>
      <c r="H66" s="15">
        <f>SUM(Reg[[#This Row],[CIRDa2]:[CIRDa27]])</f>
        <v>823.63027096999997</v>
      </c>
      <c r="I66" s="15">
        <f>SUM(Sug0.2[[#This Row],[CIRDa2]:[CIRDa27]])</f>
        <v>743.44914530999995</v>
      </c>
      <c r="J66" s="15">
        <f>SUM(Sug0.5[[#This Row],[CIRDa2]:[CIRDa27]])</f>
        <v>569.84656514000005</v>
      </c>
      <c r="K66" s="15">
        <f>Reg[[#This Row],[CIRDa27]]</f>
        <v>48.099476260000003</v>
      </c>
      <c r="L66" s="15">
        <f>Sug0.2[[#This Row],[CIRDa27]]</f>
        <v>42.881136849999997</v>
      </c>
      <c r="M66" s="15">
        <f>Sug0.5[[#This Row],[CIRDa27]]</f>
        <v>30.629383470000001</v>
      </c>
      <c r="N66" s="15">
        <f>SUM(Reg[[#This Row],[HCCDa2]:[HCCDa27]])+SUM(Reg[[#This Row],[LIDDa2]:[LIDDa27]])</f>
        <v>5760.0040626569989</v>
      </c>
      <c r="O66" s="15">
        <f>SUM(Sug0.2[[#This Row],[HCCDa2]:[HCCDa27]])+SUM(Sug0.2[[#This Row],[LIDDa2]:[LIDDa27]])</f>
        <v>5409.5333563899994</v>
      </c>
      <c r="P66" s="15">
        <f>SUM(Sug0.5[[#This Row],[HCCDa2]:[HCCDa27]])+SUM(Sug0.5[[#This Row],[LIDDa2]:[LIDDa27]])</f>
        <v>4517.9315718739999</v>
      </c>
      <c r="Q66" s="15">
        <f>Reg[[#This Row],[HCCDa27]]+Reg[[#This Row],[LIDDa27]]</f>
        <v>197.89308817899999</v>
      </c>
      <c r="R66" s="15">
        <f>Sug0.2[[#This Row],[HCCDa27]]+Sug0.2[[#This Row],[LIDDa27]]</f>
        <v>173.07900775299998</v>
      </c>
      <c r="S66" s="15">
        <f>Sug0.5[[#This Row],[HCCDa27]]+Sug0.5[[#This Row],[LIDDa27]]</f>
        <v>118.926974387</v>
      </c>
      <c r="T66" s="15">
        <f>SUM(Reg[[#This Row],[CHDDa2]:[CHDDa27]])+SUM(Reg[[#This Row],[CHDDDa2]:[CHDDDa27]])</f>
        <v>5136.8541736399993</v>
      </c>
      <c r="U66" s="15">
        <f>SUM(Sug0.2[[#This Row],[CHDDa2]:[CHDDa27]])+SUM(Sug0.2[[#This Row],[CHDDDa2]:[CHDDDa27]])</f>
        <v>5103.7762711399992</v>
      </c>
      <c r="V66" s="15">
        <f>SUM(Sug0.5[[#This Row],[CHDDa2]:[CHDDa27]])+SUM(Sug0.5[[#This Row],[CHDDDa2]:[CHDDDa27]])</f>
        <v>5049.6398726200005</v>
      </c>
      <c r="W66" s="15">
        <f>Reg[[#This Row],[CHDDa27]]+Reg[[#This Row],[CHDDDa27]]</f>
        <v>147.88919518</v>
      </c>
      <c r="X66" s="15">
        <f>Sug0.2[[#This Row],[CHDDa27]]+Sug0.2[[#This Row],[CHDDDa27]]</f>
        <v>146.76204130000002</v>
      </c>
      <c r="Y66" s="15">
        <f>Sug0.5[[#This Row],[CHDDa27]]+Sug0.5[[#This Row],[CHDDDa27]]</f>
        <v>144.60718829000001</v>
      </c>
      <c r="Z66" s="15">
        <f>SUM(Reg[[#This Row],[T2DDa2]:[T2DDa27]])+SUM(Reg[[#This Row],[T2DDDa2]:[T2DDDa27]])</f>
        <v>20452.759176299998</v>
      </c>
      <c r="AA66" s="15">
        <f>SUM(Sug0.2[[#This Row],[T2DDa2]:[T2DDa27]])+SUM(Sug0.2[[#This Row],[T2DDDa2]:[T2DDDa27]])</f>
        <v>20279.008572800005</v>
      </c>
      <c r="AB66" s="15">
        <f>SUM(Sug0.5[[#This Row],[T2DDa2]:[T2DDa27]])+SUM(Sug0.5[[#This Row],[T2DDDa2]:[T2DDDa27]])</f>
        <v>19901.6107706</v>
      </c>
      <c r="AC66" s="15">
        <f>Reg[[#This Row],[T2DDa27]]+Reg[[#This Row],[T2DDDa27]]</f>
        <v>1064.9852836999999</v>
      </c>
      <c r="AD66" s="15">
        <f>Sug0.2[[#This Row],[T2DDa27]]+Sug0.2[[#This Row],[T2DDDa27]]</f>
        <v>1071.6799525000001</v>
      </c>
      <c r="AE66" s="15">
        <f>Sug0.5[[#This Row],[T2DDa27]]+Sug0.5[[#This Row],[T2DDDa27]]</f>
        <v>1036.7807207000001</v>
      </c>
      <c r="AF66" s="15">
        <f>SUM(Reg[[#This Row],[ObeDa2]:[ObeDa27]])</f>
        <v>1509.1078569800004</v>
      </c>
      <c r="AG66" s="15">
        <f>SUM(Sug0.2[[#This Row],[ObeDa2]:[ObeDa27]])</f>
        <v>1457.0994334900001</v>
      </c>
      <c r="AH66" s="15">
        <f>SUM(Sug0.5[[#This Row],[ObeDa2]:[ObeDa27]])</f>
        <v>1356.5326116500003</v>
      </c>
      <c r="AI66" s="15">
        <f>Reg[[#This Row],[ObeDa27]]</f>
        <v>56.000806040000001</v>
      </c>
      <c r="AJ66" s="15">
        <f>Sug0.2[[#This Row],[ObeDa27]]</f>
        <v>53.407211480000001</v>
      </c>
      <c r="AK66" s="15">
        <f>Sug0.5[[#This Row],[ObeDa27]]</f>
        <v>48.324204799999997</v>
      </c>
    </row>
    <row r="67" spans="1:37" x14ac:dyDescent="0.25">
      <c r="A67" s="15">
        <v>63</v>
      </c>
      <c r="B67" s="15">
        <f>SUM(Reg[[#This Row],[NASDa2]:[NASDa27]])</f>
        <v>6012.6422300000004</v>
      </c>
      <c r="C67" s="15">
        <f>SUM(Sug0.2[[#This Row],[NASDa2]:[NASDa27]])</f>
        <v>5601.5925770999984</v>
      </c>
      <c r="D67" s="15">
        <f>SUM(Sug0.5[[#This Row],[NASDa2]:[NASDa27]])</f>
        <v>4759.7367275000006</v>
      </c>
      <c r="E67" s="15">
        <f>Reg[[#This Row],[NASDa27]]</f>
        <v>292.37907300000001</v>
      </c>
      <c r="F67" s="15">
        <f>Sug0.2[[#This Row],[NASDa27]]</f>
        <v>269.62648389999998</v>
      </c>
      <c r="G67" s="15">
        <f>Sug0.5[[#This Row],[NASDa27]]</f>
        <v>223.2078808</v>
      </c>
      <c r="H67" s="15">
        <f>SUM(Reg[[#This Row],[CIRDa2]:[CIRDa27]])</f>
        <v>747.39887871999986</v>
      </c>
      <c r="I67" s="15">
        <f>SUM(Sug0.2[[#This Row],[CIRDa2]:[CIRDa27]])</f>
        <v>688.74989145999984</v>
      </c>
      <c r="J67" s="15">
        <f>SUM(Sug0.5[[#This Row],[CIRDa2]:[CIRDa27]])</f>
        <v>527.54172119999998</v>
      </c>
      <c r="K67" s="15">
        <f>Reg[[#This Row],[CIRDa27]]</f>
        <v>39.813479989999998</v>
      </c>
      <c r="L67" s="15">
        <f>Sug0.2[[#This Row],[CIRDa27]]</f>
        <v>35.525874450000003</v>
      </c>
      <c r="M67" s="15">
        <f>Sug0.5[[#This Row],[CIRDa27]]</f>
        <v>24.133094020000001</v>
      </c>
      <c r="N67" s="15">
        <f>SUM(Reg[[#This Row],[HCCDa2]:[HCCDa27]])+SUM(Reg[[#This Row],[LIDDa2]:[LIDDa27]])</f>
        <v>5784.0259554989998</v>
      </c>
      <c r="O67" s="15">
        <f>SUM(Sug0.2[[#This Row],[HCCDa2]:[HCCDa27]])+SUM(Sug0.2[[#This Row],[LIDDa2]:[LIDDa27]])</f>
        <v>5402.4139703710007</v>
      </c>
      <c r="P67" s="15">
        <f>SUM(Sug0.5[[#This Row],[HCCDa2]:[HCCDa27]])+SUM(Sug0.5[[#This Row],[LIDDa2]:[LIDDa27]])</f>
        <v>4482.2522983380004</v>
      </c>
      <c r="Q67" s="15">
        <f>Reg[[#This Row],[HCCDa27]]+Reg[[#This Row],[LIDDa27]]</f>
        <v>378.85980762200001</v>
      </c>
      <c r="R67" s="15">
        <f>Sug0.2[[#This Row],[HCCDa27]]+Sug0.2[[#This Row],[LIDDa27]]</f>
        <v>347.978538496</v>
      </c>
      <c r="S67" s="15">
        <f>Sug0.5[[#This Row],[HCCDa27]]+Sug0.5[[#This Row],[LIDDa27]]</f>
        <v>250.59358691699998</v>
      </c>
      <c r="T67" s="15">
        <f>SUM(Reg[[#This Row],[CHDDa2]:[CHDDa27]])+SUM(Reg[[#This Row],[CHDDDa2]:[CHDDDa27]])</f>
        <v>6167.8498585799998</v>
      </c>
      <c r="U67" s="15">
        <f>SUM(Sug0.2[[#This Row],[CHDDa2]:[CHDDa27]])+SUM(Sug0.2[[#This Row],[CHDDDa2]:[CHDDDa27]])</f>
        <v>6142.5080116299996</v>
      </c>
      <c r="V67" s="15">
        <f>SUM(Sug0.5[[#This Row],[CHDDa2]:[CHDDa27]])+SUM(Sug0.5[[#This Row],[CHDDDa2]:[CHDDDa27]])</f>
        <v>6054.6306245700007</v>
      </c>
      <c r="W67" s="15">
        <f>Reg[[#This Row],[CHDDa27]]+Reg[[#This Row],[CHDDDa27]]</f>
        <v>235.70879635</v>
      </c>
      <c r="X67" s="15">
        <f>Sug0.2[[#This Row],[CHDDa27]]+Sug0.2[[#This Row],[CHDDDa27]]</f>
        <v>234.59038665</v>
      </c>
      <c r="Y67" s="15">
        <f>Sug0.5[[#This Row],[CHDDa27]]+Sug0.5[[#This Row],[CHDDDa27]]</f>
        <v>229.47358872000001</v>
      </c>
      <c r="Z67" s="15">
        <f>SUM(Reg[[#This Row],[T2DDa2]:[T2DDa27]])+SUM(Reg[[#This Row],[T2DDDa2]:[T2DDDa27]])</f>
        <v>14785.251131739999</v>
      </c>
      <c r="AA67" s="15">
        <f>SUM(Sug0.2[[#This Row],[T2DDa2]:[T2DDa27]])+SUM(Sug0.2[[#This Row],[T2DDDa2]:[T2DDDa27]])</f>
        <v>14569.572208109998</v>
      </c>
      <c r="AB67" s="15">
        <f>SUM(Sug0.5[[#This Row],[T2DDa2]:[T2DDa27]])+SUM(Sug0.5[[#This Row],[T2DDDa2]:[T2DDDa27]])</f>
        <v>14190.806231140001</v>
      </c>
      <c r="AC67" s="15">
        <f>Reg[[#This Row],[T2DDa27]]+Reg[[#This Row],[T2DDDa27]]</f>
        <v>724.54366353</v>
      </c>
      <c r="AD67" s="15">
        <f>Sug0.2[[#This Row],[T2DDa27]]+Sug0.2[[#This Row],[T2DDDa27]]</f>
        <v>694.86020312000005</v>
      </c>
      <c r="AE67" s="15">
        <f>Sug0.5[[#This Row],[T2DDa27]]+Sug0.5[[#This Row],[T2DDDa27]]</f>
        <v>640.55249803000004</v>
      </c>
      <c r="AF67" s="15">
        <f>SUM(Reg[[#This Row],[ObeDa2]:[ObeDa27]])</f>
        <v>1435.4952995800002</v>
      </c>
      <c r="AG67" s="15">
        <f>SUM(Sug0.2[[#This Row],[ObeDa2]:[ObeDa27]])</f>
        <v>1359.4712965799999</v>
      </c>
      <c r="AH67" s="15">
        <f>SUM(Sug0.5[[#This Row],[ObeDa2]:[ObeDa27]])</f>
        <v>1196.6965443899996</v>
      </c>
      <c r="AI67" s="15">
        <f>Reg[[#This Row],[ObeDa27]]</f>
        <v>53.646895299999997</v>
      </c>
      <c r="AJ67" s="15">
        <f>Sug0.2[[#This Row],[ObeDa27]]</f>
        <v>49.92839936</v>
      </c>
      <c r="AK67" s="15">
        <f>Sug0.5[[#This Row],[ObeDa27]]</f>
        <v>42.361981909999997</v>
      </c>
    </row>
    <row r="68" spans="1:37" x14ac:dyDescent="0.25">
      <c r="A68" s="15">
        <v>64</v>
      </c>
      <c r="B68" s="15">
        <f>SUM(Reg[[#This Row],[NASDa2]:[NASDa27]])</f>
        <v>5167.2978163000007</v>
      </c>
      <c r="C68" s="15">
        <f>SUM(Sug0.2[[#This Row],[NASDa2]:[NASDa27]])</f>
        <v>4911.2503949000002</v>
      </c>
      <c r="D68" s="15">
        <f>SUM(Sug0.5[[#This Row],[NASDa2]:[NASDa27]])</f>
        <v>4366.8076406</v>
      </c>
      <c r="E68" s="15">
        <f>Reg[[#This Row],[NASDa27]]</f>
        <v>253.78214320000001</v>
      </c>
      <c r="F68" s="15">
        <f>Sug0.2[[#This Row],[NASDa27]]</f>
        <v>240.0296137</v>
      </c>
      <c r="G68" s="15">
        <f>Sug0.5[[#This Row],[NASDa27]]</f>
        <v>210.28577089999999</v>
      </c>
      <c r="H68" s="15">
        <f>SUM(Reg[[#This Row],[CIRDa2]:[CIRDa27]])</f>
        <v>786.90813294000009</v>
      </c>
      <c r="I68" s="15">
        <f>SUM(Sug0.2[[#This Row],[CIRDa2]:[CIRDa27]])</f>
        <v>743.57228587999987</v>
      </c>
      <c r="J68" s="15">
        <f>SUM(Sug0.5[[#This Row],[CIRDa2]:[CIRDa27]])</f>
        <v>650.07712017999995</v>
      </c>
      <c r="K68" s="15">
        <f>Reg[[#This Row],[CIRDa27]]</f>
        <v>43.681794400000001</v>
      </c>
      <c r="L68" s="15">
        <f>Sug0.2[[#This Row],[CIRDa27]]</f>
        <v>40.176465219999997</v>
      </c>
      <c r="M68" s="15">
        <f>Sug0.5[[#This Row],[CIRDa27]]</f>
        <v>32.626525450000003</v>
      </c>
      <c r="N68" s="15">
        <f>SUM(Reg[[#This Row],[HCCDa2]:[HCCDa27]])+SUM(Reg[[#This Row],[LIDDa2]:[LIDDa27]])</f>
        <v>4803.5070092280002</v>
      </c>
      <c r="O68" s="15">
        <f>SUM(Sug0.2[[#This Row],[HCCDa2]:[HCCDa27]])+SUM(Sug0.2[[#This Row],[LIDDa2]:[LIDDa27]])</f>
        <v>4587.061139772999</v>
      </c>
      <c r="P68" s="15">
        <f>SUM(Sug0.5[[#This Row],[HCCDa2]:[HCCDa27]])+SUM(Sug0.5[[#This Row],[LIDDa2]:[LIDDa27]])</f>
        <v>4120.4833095289996</v>
      </c>
      <c r="Q68" s="15">
        <f>Reg[[#This Row],[HCCDa27]]+Reg[[#This Row],[LIDDa27]]</f>
        <v>258.08302783099998</v>
      </c>
      <c r="R68" s="15">
        <f>Sug0.2[[#This Row],[HCCDa27]]+Sug0.2[[#This Row],[LIDDa27]]</f>
        <v>213.82125123599999</v>
      </c>
      <c r="S68" s="15">
        <f>Sug0.5[[#This Row],[HCCDa27]]+Sug0.5[[#This Row],[LIDDa27]]</f>
        <v>200.01663029000002</v>
      </c>
      <c r="T68" s="15">
        <f>SUM(Reg[[#This Row],[CHDDa2]:[CHDDa27]])+SUM(Reg[[#This Row],[CHDDDa2]:[CHDDDa27]])</f>
        <v>10173.729691500001</v>
      </c>
      <c r="U68" s="15">
        <f>SUM(Sug0.2[[#This Row],[CHDDa2]:[CHDDa27]])+SUM(Sug0.2[[#This Row],[CHDDDa2]:[CHDDDa27]])</f>
        <v>10083.682148200001</v>
      </c>
      <c r="V68" s="15">
        <f>SUM(Sug0.5[[#This Row],[CHDDa2]:[CHDDa27]])+SUM(Sug0.5[[#This Row],[CHDDDa2]:[CHDDDa27]])</f>
        <v>9947.7426754000007</v>
      </c>
      <c r="W68" s="15">
        <f>Reg[[#This Row],[CHDDa27]]+Reg[[#This Row],[CHDDDa27]]</f>
        <v>423.14365950000001</v>
      </c>
      <c r="X68" s="15">
        <f>Sug0.2[[#This Row],[CHDDa27]]+Sug0.2[[#This Row],[CHDDDa27]]</f>
        <v>423.0277883</v>
      </c>
      <c r="Y68" s="15">
        <f>Sug0.5[[#This Row],[CHDDa27]]+Sug0.5[[#This Row],[CHDDDa27]]</f>
        <v>416.80493280000002</v>
      </c>
      <c r="Z68" s="15">
        <f>SUM(Reg[[#This Row],[T2DDa2]:[T2DDa27]])+SUM(Reg[[#This Row],[T2DDDa2]:[T2DDDa27]])</f>
        <v>17047.569868440001</v>
      </c>
      <c r="AA68" s="15">
        <f>SUM(Sug0.2[[#This Row],[T2DDa2]:[T2DDa27]])+SUM(Sug0.2[[#This Row],[T2DDDa2]:[T2DDDa27]])</f>
        <v>16921.32714415</v>
      </c>
      <c r="AB68" s="15">
        <f>SUM(Sug0.5[[#This Row],[T2DDa2]:[T2DDa27]])+SUM(Sug0.5[[#This Row],[T2DDDa2]:[T2DDDa27]])</f>
        <v>16671.990246520003</v>
      </c>
      <c r="AC68" s="15">
        <f>Reg[[#This Row],[T2DDa27]]+Reg[[#This Row],[T2DDDa27]]</f>
        <v>813.66841074000001</v>
      </c>
      <c r="AD68" s="15">
        <f>Sug0.2[[#This Row],[T2DDa27]]+Sug0.2[[#This Row],[T2DDDa27]]</f>
        <v>804.11747489000004</v>
      </c>
      <c r="AE68" s="15">
        <f>Sug0.5[[#This Row],[T2DDa27]]+Sug0.5[[#This Row],[T2DDDa27]]</f>
        <v>793.85226081999997</v>
      </c>
      <c r="AF68" s="15">
        <f>SUM(Reg[[#This Row],[ObeDa2]:[ObeDa27]])</f>
        <v>1325.3796423900001</v>
      </c>
      <c r="AG68" s="15">
        <f>SUM(Sug0.2[[#This Row],[ObeDa2]:[ObeDa27]])</f>
        <v>1292.01938857</v>
      </c>
      <c r="AH68" s="15">
        <f>SUM(Sug0.5[[#This Row],[ObeDa2]:[ObeDa27]])</f>
        <v>1221.8528722200003</v>
      </c>
      <c r="AI68" s="15">
        <f>Reg[[#This Row],[ObeDa27]]</f>
        <v>47.249909479999999</v>
      </c>
      <c r="AJ68" s="15">
        <f>Sug0.2[[#This Row],[ObeDa27]]</f>
        <v>45.443345569999998</v>
      </c>
      <c r="AK68" s="15">
        <f>Sug0.5[[#This Row],[ObeDa27]]</f>
        <v>41.607959119999997</v>
      </c>
    </row>
    <row r="69" spans="1:37" x14ac:dyDescent="0.25">
      <c r="A69" s="15">
        <v>65</v>
      </c>
      <c r="B69" s="15">
        <f>SUM(Reg[[#This Row],[NASDa2]:[NASDa27]])</f>
        <v>8156.1628591999997</v>
      </c>
      <c r="C69" s="15">
        <f>SUM(Sug0.2[[#This Row],[NASDa2]:[NASDa27]])</f>
        <v>7542.0737070999985</v>
      </c>
      <c r="D69" s="15">
        <f>SUM(Sug0.5[[#This Row],[NASDa2]:[NASDa27]])</f>
        <v>6267.0430804000007</v>
      </c>
      <c r="E69" s="15">
        <f>Reg[[#This Row],[NASDa27]]</f>
        <v>388.14842329999999</v>
      </c>
      <c r="F69" s="15">
        <f>Sug0.2[[#This Row],[NASDa27]]</f>
        <v>355.31788210000002</v>
      </c>
      <c r="G69" s="15">
        <f>Sug0.5[[#This Row],[NASDa27]]</f>
        <v>287.49580220000001</v>
      </c>
      <c r="H69" s="15">
        <f>SUM(Reg[[#This Row],[CIRDa2]:[CIRDa27]])</f>
        <v>1043.72529457</v>
      </c>
      <c r="I69" s="15">
        <f>SUM(Sug0.2[[#This Row],[CIRDa2]:[CIRDa27]])</f>
        <v>935.24801544999991</v>
      </c>
      <c r="J69" s="15">
        <f>SUM(Sug0.5[[#This Row],[CIRDa2]:[CIRDa27]])</f>
        <v>701.73405438999987</v>
      </c>
      <c r="K69" s="15">
        <f>Reg[[#This Row],[CIRDa27]]</f>
        <v>60.85257154</v>
      </c>
      <c r="L69" s="15">
        <f>Sug0.2[[#This Row],[CIRDa27]]</f>
        <v>53.40944709</v>
      </c>
      <c r="M69" s="15">
        <f>Sug0.5[[#This Row],[CIRDa27]]</f>
        <v>39.126694759999999</v>
      </c>
      <c r="N69" s="15">
        <f>SUM(Reg[[#This Row],[HCCDa2]:[HCCDa27]])+SUM(Reg[[#This Row],[LIDDa2]:[LIDDa27]])</f>
        <v>8092.3041911960017</v>
      </c>
      <c r="O69" s="15">
        <f>SUM(Sug0.2[[#This Row],[HCCDa2]:[HCCDa27]])+SUM(Sug0.2[[#This Row],[LIDDa2]:[LIDDa27]])</f>
        <v>7287.8526970090006</v>
      </c>
      <c r="P69" s="15">
        <f>SUM(Sug0.5[[#This Row],[HCCDa2]:[HCCDa27]])+SUM(Sug0.5[[#This Row],[LIDDa2]:[LIDDa27]])</f>
        <v>5690.4131723919991</v>
      </c>
      <c r="Q69" s="15">
        <f>Reg[[#This Row],[HCCDa27]]+Reg[[#This Row],[LIDDa27]]</f>
        <v>426.02868193299997</v>
      </c>
      <c r="R69" s="15">
        <f>Sug0.2[[#This Row],[HCCDa27]]+Sug0.2[[#This Row],[LIDDa27]]</f>
        <v>397.698326581</v>
      </c>
      <c r="S69" s="15">
        <f>Sug0.5[[#This Row],[HCCDa27]]+Sug0.5[[#This Row],[LIDDa27]]</f>
        <v>320.37232261700001</v>
      </c>
      <c r="T69" s="15">
        <f>SUM(Reg[[#This Row],[CHDDa2]:[CHDDa27]])+SUM(Reg[[#This Row],[CHDDDa2]:[CHDDDa27]])</f>
        <v>4869.0694705599999</v>
      </c>
      <c r="U69" s="15">
        <f>SUM(Sug0.2[[#This Row],[CHDDa2]:[CHDDa27]])+SUM(Sug0.2[[#This Row],[CHDDDa2]:[CHDDDa27]])</f>
        <v>4832.6988207099994</v>
      </c>
      <c r="V69" s="15">
        <f>SUM(Sug0.5[[#This Row],[CHDDa2]:[CHDDa27]])+SUM(Sug0.5[[#This Row],[CHDDDa2]:[CHDDDa27]])</f>
        <v>4719.4219693399991</v>
      </c>
      <c r="W69" s="15">
        <f>Reg[[#This Row],[CHDDa27]]+Reg[[#This Row],[CHDDDa27]]</f>
        <v>171.35835494</v>
      </c>
      <c r="X69" s="15">
        <f>Sug0.2[[#This Row],[CHDDa27]]+Sug0.2[[#This Row],[CHDDDa27]]</f>
        <v>165.41276417</v>
      </c>
      <c r="Y69" s="15">
        <f>Sug0.5[[#This Row],[CHDDa27]]+Sug0.5[[#This Row],[CHDDDa27]]</f>
        <v>157.10517809999999</v>
      </c>
      <c r="Z69" s="15">
        <f>SUM(Reg[[#This Row],[T2DDa2]:[T2DDa27]])+SUM(Reg[[#This Row],[T2DDDa2]:[T2DDDa27]])</f>
        <v>21145.468181299999</v>
      </c>
      <c r="AA69" s="15">
        <f>SUM(Sug0.2[[#This Row],[T2DDa2]:[T2DDa27]])+SUM(Sug0.2[[#This Row],[T2DDDa2]:[T2DDDa27]])</f>
        <v>20833.920842500003</v>
      </c>
      <c r="AB69" s="15">
        <f>SUM(Sug0.5[[#This Row],[T2DDa2]:[T2DDa27]])+SUM(Sug0.5[[#This Row],[T2DDDa2]:[T2DDDa27]])</f>
        <v>20028.6975017</v>
      </c>
      <c r="AC69" s="15">
        <f>Reg[[#This Row],[T2DDa27]]+Reg[[#This Row],[T2DDDa27]]</f>
        <v>900.63057839999999</v>
      </c>
      <c r="AD69" s="15">
        <f>Sug0.2[[#This Row],[T2DDa27]]+Sug0.2[[#This Row],[T2DDDa27]]</f>
        <v>892.41910710000002</v>
      </c>
      <c r="AE69" s="15">
        <f>Sug0.5[[#This Row],[T2DDa27]]+Sug0.5[[#This Row],[T2DDDa27]]</f>
        <v>822.66047860000003</v>
      </c>
      <c r="AF69" s="15">
        <f>SUM(Reg[[#This Row],[ObeDa2]:[ObeDa27]])</f>
        <v>1707.93438229</v>
      </c>
      <c r="AG69" s="15">
        <f>SUM(Sug0.2[[#This Row],[ObeDa2]:[ObeDa27]])</f>
        <v>1616.8150163500002</v>
      </c>
      <c r="AH69" s="15">
        <f>SUM(Sug0.5[[#This Row],[ObeDa2]:[ObeDa27]])</f>
        <v>1430.8918662899996</v>
      </c>
      <c r="AI69" s="15">
        <f>Reg[[#This Row],[ObeDa27]]</f>
        <v>64.365647480000007</v>
      </c>
      <c r="AJ69" s="15">
        <f>Sug0.2[[#This Row],[ObeDa27]]</f>
        <v>60.3340046</v>
      </c>
      <c r="AK69" s="15">
        <f>Sug0.5[[#This Row],[ObeDa27]]</f>
        <v>51.984232570000003</v>
      </c>
    </row>
    <row r="70" spans="1:37" x14ac:dyDescent="0.25">
      <c r="A70" s="15">
        <v>66</v>
      </c>
      <c r="B70" s="15">
        <f>SUM(Reg[[#This Row],[NASDa2]:[NASDa27]])</f>
        <v>4361.1714036000003</v>
      </c>
      <c r="C70" s="15">
        <f>SUM(Sug0.2[[#This Row],[NASDa2]:[NASDa27]])</f>
        <v>4147.2749938000006</v>
      </c>
      <c r="D70" s="15">
        <f>SUM(Sug0.5[[#This Row],[NASDa2]:[NASDa27]])</f>
        <v>3626.0888703000005</v>
      </c>
      <c r="E70" s="15">
        <f>Reg[[#This Row],[NASDa27]]</f>
        <v>213.2021101</v>
      </c>
      <c r="F70" s="15">
        <f>Sug0.2[[#This Row],[NASDa27]]</f>
        <v>199.99300410000001</v>
      </c>
      <c r="G70" s="15">
        <f>Sug0.5[[#This Row],[NASDa27]]</f>
        <v>174.3601985</v>
      </c>
      <c r="H70" s="15">
        <f>SUM(Reg[[#This Row],[CIRDa2]:[CIRDa27]])</f>
        <v>795.10772902999997</v>
      </c>
      <c r="I70" s="15">
        <f>SUM(Sug0.2[[#This Row],[CIRDa2]:[CIRDa27]])</f>
        <v>739.05004870999994</v>
      </c>
      <c r="J70" s="15">
        <f>SUM(Sug0.5[[#This Row],[CIRDa2]:[CIRDa27]])</f>
        <v>630.67407613</v>
      </c>
      <c r="K70" s="15">
        <f>Reg[[#This Row],[CIRDa27]]</f>
        <v>45.827371239999998</v>
      </c>
      <c r="L70" s="15">
        <f>Sug0.2[[#This Row],[CIRDa27]]</f>
        <v>40.94938775</v>
      </c>
      <c r="M70" s="15">
        <f>Sug0.5[[#This Row],[CIRDa27]]</f>
        <v>31.963628679999999</v>
      </c>
      <c r="N70" s="15">
        <f>SUM(Reg[[#This Row],[HCCDa2]:[HCCDa27]])+SUM(Reg[[#This Row],[LIDDa2]:[LIDDa27]])</f>
        <v>4274.2738429619994</v>
      </c>
      <c r="O70" s="15">
        <f>SUM(Sug0.2[[#This Row],[HCCDa2]:[HCCDa27]])+SUM(Sug0.2[[#This Row],[LIDDa2]:[LIDDa27]])</f>
        <v>4055.990033829999</v>
      </c>
      <c r="P70" s="15">
        <f>SUM(Sug0.5[[#This Row],[HCCDa2]:[HCCDa27]])+SUM(Sug0.5[[#This Row],[LIDDa2]:[LIDDa27]])</f>
        <v>3523.5487859229997</v>
      </c>
      <c r="Q70" s="15">
        <f>Reg[[#This Row],[HCCDa27]]+Reg[[#This Row],[LIDDa27]]</f>
        <v>213.88583197699998</v>
      </c>
      <c r="R70" s="15">
        <f>Sug0.2[[#This Row],[HCCDa27]]+Sug0.2[[#This Row],[LIDDa27]]</f>
        <v>208.71421364599999</v>
      </c>
      <c r="S70" s="15">
        <f>Sug0.5[[#This Row],[HCCDa27]]+Sug0.5[[#This Row],[LIDDa27]]</f>
        <v>172.92008578300002</v>
      </c>
      <c r="T70" s="15">
        <f>SUM(Reg[[#This Row],[CHDDa2]:[CHDDa27]])+SUM(Reg[[#This Row],[CHDDDa2]:[CHDDDa27]])</f>
        <v>6956.1755120099988</v>
      </c>
      <c r="U70" s="15">
        <f>SUM(Sug0.2[[#This Row],[CHDDa2]:[CHDDa27]])+SUM(Sug0.2[[#This Row],[CHDDDa2]:[CHDDDa27]])</f>
        <v>6926.7232538699991</v>
      </c>
      <c r="V70" s="15">
        <f>SUM(Sug0.5[[#This Row],[CHDDa2]:[CHDDa27]])+SUM(Sug0.5[[#This Row],[CHDDDa2]:[CHDDDa27]])</f>
        <v>6850.3733712499998</v>
      </c>
      <c r="W70" s="15">
        <f>Reg[[#This Row],[CHDDa27]]+Reg[[#This Row],[CHDDDa27]]</f>
        <v>224.86245061</v>
      </c>
      <c r="X70" s="15">
        <f>Sug0.2[[#This Row],[CHDDa27]]+Sug0.2[[#This Row],[CHDDDa27]]</f>
        <v>225.10400382</v>
      </c>
      <c r="Y70" s="15">
        <f>Sug0.5[[#This Row],[CHDDa27]]+Sug0.5[[#This Row],[CHDDDa27]]</f>
        <v>206.25826682000002</v>
      </c>
      <c r="Z70" s="15">
        <f>SUM(Reg[[#This Row],[T2DDa2]:[T2DDa27]])+SUM(Reg[[#This Row],[T2DDDa2]:[T2DDDa27]])</f>
        <v>21530.874991899997</v>
      </c>
      <c r="AA70" s="15">
        <f>SUM(Sug0.2[[#This Row],[T2DDa2]:[T2DDa27]])+SUM(Sug0.2[[#This Row],[T2DDDa2]:[T2DDDa27]])</f>
        <v>21353.1417864</v>
      </c>
      <c r="AB70" s="15">
        <f>SUM(Sug0.5[[#This Row],[T2DDa2]:[T2DDa27]])+SUM(Sug0.5[[#This Row],[T2DDDa2]:[T2DDDa27]])</f>
        <v>20846.715991699999</v>
      </c>
      <c r="AC70" s="15">
        <f>Reg[[#This Row],[T2DDa27]]+Reg[[#This Row],[T2DDDa27]]</f>
        <v>942.44874049999999</v>
      </c>
      <c r="AD70" s="15">
        <f>Sug0.2[[#This Row],[T2DDa27]]+Sug0.2[[#This Row],[T2DDDa27]]</f>
        <v>933.84913900000004</v>
      </c>
      <c r="AE70" s="15">
        <f>Sug0.5[[#This Row],[T2DDa27]]+Sug0.5[[#This Row],[T2DDDa27]]</f>
        <v>907.01307210000004</v>
      </c>
      <c r="AF70" s="15">
        <f>SUM(Reg[[#This Row],[ObeDa2]:[ObeDa27]])</f>
        <v>2288.62481901</v>
      </c>
      <c r="AG70" s="15">
        <f>SUM(Sug0.2[[#This Row],[ObeDa2]:[ObeDa27]])</f>
        <v>2198.5978115999997</v>
      </c>
      <c r="AH70" s="15">
        <f>SUM(Sug0.5[[#This Row],[ObeDa2]:[ObeDa27]])</f>
        <v>2020.3681320100002</v>
      </c>
      <c r="AI70" s="15">
        <f>Reg[[#This Row],[ObeDa27]]</f>
        <v>85.910594840000002</v>
      </c>
      <c r="AJ70" s="15">
        <f>Sug0.2[[#This Row],[ObeDa27]]</f>
        <v>81.52275041</v>
      </c>
      <c r="AK70" s="15">
        <f>Sug0.5[[#This Row],[ObeDa27]]</f>
        <v>72.963363749999999</v>
      </c>
    </row>
    <row r="71" spans="1:37" x14ac:dyDescent="0.25">
      <c r="A71" s="15">
        <v>67</v>
      </c>
      <c r="B71" s="15">
        <f>SUM(Reg[[#This Row],[NASDa2]:[NASDa27]])</f>
        <v>5107.7157414000003</v>
      </c>
      <c r="C71" s="15">
        <f>SUM(Sug0.2[[#This Row],[NASDa2]:[NASDa27]])</f>
        <v>4635.5638067</v>
      </c>
      <c r="D71" s="15">
        <f>SUM(Sug0.5[[#This Row],[NASDa2]:[NASDa27]])</f>
        <v>3770.9200379999997</v>
      </c>
      <c r="E71" s="15">
        <f>Reg[[#This Row],[NASDa27]]</f>
        <v>259.40007179999998</v>
      </c>
      <c r="F71" s="15">
        <f>Sug0.2[[#This Row],[NASDa27]]</f>
        <v>233.78508859999999</v>
      </c>
      <c r="G71" s="15">
        <f>Sug0.5[[#This Row],[NASDa27]]</f>
        <v>183.01944209999999</v>
      </c>
      <c r="H71" s="15">
        <f>SUM(Reg[[#This Row],[CIRDa2]:[CIRDa27]])</f>
        <v>847.61569020999991</v>
      </c>
      <c r="I71" s="15">
        <f>SUM(Sug0.2[[#This Row],[CIRDa2]:[CIRDa27]])</f>
        <v>751.48933790000001</v>
      </c>
      <c r="J71" s="15">
        <f>SUM(Sug0.5[[#This Row],[CIRDa2]:[CIRDa27]])</f>
        <v>537.26906451000002</v>
      </c>
      <c r="K71" s="15">
        <f>Reg[[#This Row],[CIRDa27]]</f>
        <v>53.047140919999997</v>
      </c>
      <c r="L71" s="15">
        <f>Sug0.2[[#This Row],[CIRDa27]]</f>
        <v>45.650129239999998</v>
      </c>
      <c r="M71" s="15">
        <f>Sug0.5[[#This Row],[CIRDa27]]</f>
        <v>29.693718319999999</v>
      </c>
      <c r="N71" s="15">
        <f>SUM(Reg[[#This Row],[HCCDa2]:[HCCDa27]])+SUM(Reg[[#This Row],[LIDDa2]:[LIDDa27]])</f>
        <v>5090.7438153949997</v>
      </c>
      <c r="O71" s="15">
        <f>SUM(Sug0.2[[#This Row],[HCCDa2]:[HCCDa27]])+SUM(Sug0.2[[#This Row],[LIDDa2]:[LIDDa27]])</f>
        <v>4686.9118762279995</v>
      </c>
      <c r="P71" s="15">
        <f>SUM(Sug0.5[[#This Row],[HCCDa2]:[HCCDa27]])+SUM(Sug0.5[[#This Row],[LIDDa2]:[LIDDa27]])</f>
        <v>3580.1539078000001</v>
      </c>
      <c r="Q71" s="15">
        <f>Reg[[#This Row],[HCCDa27]]+Reg[[#This Row],[LIDDa27]]</f>
        <v>210.36135655199999</v>
      </c>
      <c r="R71" s="15">
        <f>Sug0.2[[#This Row],[HCCDa27]]+Sug0.2[[#This Row],[LIDDa27]]</f>
        <v>205.24185346199999</v>
      </c>
      <c r="S71" s="15">
        <f>Sug0.5[[#This Row],[HCCDa27]]+Sug0.5[[#This Row],[LIDDa27]]</f>
        <v>174.98209860100002</v>
      </c>
      <c r="T71" s="15">
        <f>SUM(Reg[[#This Row],[CHDDa2]:[CHDDa27]])+SUM(Reg[[#This Row],[CHDDDa2]:[CHDDDa27]])</f>
        <v>4790.3176318799997</v>
      </c>
      <c r="U71" s="15">
        <f>SUM(Sug0.2[[#This Row],[CHDDa2]:[CHDDa27]])+SUM(Sug0.2[[#This Row],[CHDDDa2]:[CHDDDa27]])</f>
        <v>4742.9848883600007</v>
      </c>
      <c r="V71" s="15">
        <f>SUM(Sug0.5[[#This Row],[CHDDa2]:[CHDDa27]])+SUM(Sug0.5[[#This Row],[CHDDDa2]:[CHDDDa27]])</f>
        <v>4712.0881681000001</v>
      </c>
      <c r="W71" s="15">
        <f>Reg[[#This Row],[CHDDa27]]+Reg[[#This Row],[CHDDDa27]]</f>
        <v>134.44289144000001</v>
      </c>
      <c r="X71" s="15">
        <f>Sug0.2[[#This Row],[CHDDa27]]+Sug0.2[[#This Row],[CHDDDa27]]</f>
        <v>122.56341831</v>
      </c>
      <c r="Y71" s="15">
        <f>Sug0.5[[#This Row],[CHDDa27]]+Sug0.5[[#This Row],[CHDDDa27]]</f>
        <v>120.56074355999999</v>
      </c>
      <c r="Z71" s="15">
        <f>SUM(Reg[[#This Row],[T2DDa2]:[T2DDa27]])+SUM(Reg[[#This Row],[T2DDDa2]:[T2DDDa27]])</f>
        <v>14818.224601469999</v>
      </c>
      <c r="AA71" s="15">
        <f>SUM(Sug0.2[[#This Row],[T2DDa2]:[T2DDa27]])+SUM(Sug0.2[[#This Row],[T2DDDa2]:[T2DDDa27]])</f>
        <v>14615.071903929998</v>
      </c>
      <c r="AB71" s="15">
        <f>SUM(Sug0.5[[#This Row],[T2DDa2]:[T2DDa27]])+SUM(Sug0.5[[#This Row],[T2DDDa2]:[T2DDDa27]])</f>
        <v>14109.686329569999</v>
      </c>
      <c r="AC71" s="15">
        <f>Reg[[#This Row],[T2DDa27]]+Reg[[#This Row],[T2DDDa27]]</f>
        <v>682.26591609999991</v>
      </c>
      <c r="AD71" s="15">
        <f>Sug0.2[[#This Row],[T2DDa27]]+Sug0.2[[#This Row],[T2DDDa27]]</f>
        <v>660.68129139000007</v>
      </c>
      <c r="AE71" s="15">
        <f>Sug0.5[[#This Row],[T2DDa27]]+Sug0.5[[#This Row],[T2DDDa27]]</f>
        <v>576.20980101999999</v>
      </c>
      <c r="AF71" s="15">
        <f>SUM(Reg[[#This Row],[ObeDa2]:[ObeDa27]])</f>
        <v>1725.0292620999996</v>
      </c>
      <c r="AG71" s="15">
        <f>SUM(Sug0.2[[#This Row],[ObeDa2]:[ObeDa27]])</f>
        <v>1646.27788943</v>
      </c>
      <c r="AH71" s="15">
        <f>SUM(Sug0.5[[#This Row],[ObeDa2]:[ObeDa27]])</f>
        <v>1484.9714223999999</v>
      </c>
      <c r="AI71" s="15">
        <f>Reg[[#This Row],[ObeDa27]]</f>
        <v>64.611847010000005</v>
      </c>
      <c r="AJ71" s="15">
        <f>Sug0.2[[#This Row],[ObeDa27]]</f>
        <v>60.75405422</v>
      </c>
      <c r="AK71" s="15">
        <f>Sug0.5[[#This Row],[ObeDa27]]</f>
        <v>52.642797559999998</v>
      </c>
    </row>
    <row r="72" spans="1:37" x14ac:dyDescent="0.25">
      <c r="A72" s="15">
        <v>68</v>
      </c>
      <c r="B72" s="15">
        <f>SUM(Reg[[#This Row],[NASDa2]:[NASDa27]])</f>
        <v>4196.2376983000004</v>
      </c>
      <c r="C72" s="15">
        <f>SUM(Sug0.2[[#This Row],[NASDa2]:[NASDa27]])</f>
        <v>4024.3859775000001</v>
      </c>
      <c r="D72" s="15">
        <f>SUM(Sug0.5[[#This Row],[NASDa2]:[NASDa27]])</f>
        <v>3558.9263284999997</v>
      </c>
      <c r="E72" s="15">
        <f>Reg[[#This Row],[NASDa27]]</f>
        <v>211.03199280000001</v>
      </c>
      <c r="F72" s="15">
        <f>Sug0.2[[#This Row],[NASDa27]]</f>
        <v>200.7463999</v>
      </c>
      <c r="G72" s="15">
        <f>Sug0.5[[#This Row],[NASDa27]]</f>
        <v>173.61371510000001</v>
      </c>
      <c r="H72" s="15">
        <f>SUM(Reg[[#This Row],[CIRDa2]:[CIRDa27]])</f>
        <v>386.20365613999996</v>
      </c>
      <c r="I72" s="15">
        <f>SUM(Sug0.2[[#This Row],[CIRDa2]:[CIRDa27]])</f>
        <v>359.94506916</v>
      </c>
      <c r="J72" s="15">
        <f>SUM(Sug0.5[[#This Row],[CIRDa2]:[CIRDa27]])</f>
        <v>330.38497904999997</v>
      </c>
      <c r="K72" s="15">
        <f>Reg[[#This Row],[CIRDa27]]</f>
        <v>16.70820217</v>
      </c>
      <c r="L72" s="15">
        <f>Sug0.2[[#This Row],[CIRDa27]]</f>
        <v>15.466376329999999</v>
      </c>
      <c r="M72" s="15">
        <f>Sug0.5[[#This Row],[CIRDa27]]</f>
        <v>13.660084210000001</v>
      </c>
      <c r="N72" s="15">
        <f>SUM(Reg[[#This Row],[HCCDa2]:[HCCDa27]])+SUM(Reg[[#This Row],[LIDDa2]:[LIDDa27]])</f>
        <v>3308.3526688470001</v>
      </c>
      <c r="O72" s="15">
        <f>SUM(Sug0.2[[#This Row],[HCCDa2]:[HCCDa27]])+SUM(Sug0.2[[#This Row],[LIDDa2]:[LIDDa27]])</f>
        <v>3150.5771166659997</v>
      </c>
      <c r="P72" s="15">
        <f>SUM(Sug0.5[[#This Row],[HCCDa2]:[HCCDa27]])+SUM(Sug0.5[[#This Row],[LIDDa2]:[LIDDa27]])</f>
        <v>2911.5435353449998</v>
      </c>
      <c r="Q72" s="15">
        <f>Reg[[#This Row],[HCCDa27]]+Reg[[#This Row],[LIDDa27]]</f>
        <v>172.44713499000002</v>
      </c>
      <c r="R72" s="15">
        <f>Sug0.2[[#This Row],[HCCDa27]]+Sug0.2[[#This Row],[LIDDa27]]</f>
        <v>162.72910419000002</v>
      </c>
      <c r="S72" s="15">
        <f>Sug0.5[[#This Row],[HCCDa27]]+Sug0.5[[#This Row],[LIDDa27]]</f>
        <v>124.59619198999999</v>
      </c>
      <c r="T72" s="15">
        <f>SUM(Reg[[#This Row],[CHDDa2]:[CHDDa27]])+SUM(Reg[[#This Row],[CHDDDa2]:[CHDDDa27]])</f>
        <v>9047.8368502999983</v>
      </c>
      <c r="U72" s="15">
        <f>SUM(Sug0.2[[#This Row],[CHDDa2]:[CHDDa27]])+SUM(Sug0.2[[#This Row],[CHDDDa2]:[CHDDDa27]])</f>
        <v>9019.2216876999992</v>
      </c>
      <c r="V72" s="15">
        <f>SUM(Sug0.5[[#This Row],[CHDDa2]:[CHDDa27]])+SUM(Sug0.5[[#This Row],[CHDDDa2]:[CHDDDa27]])</f>
        <v>8892.2107984299982</v>
      </c>
      <c r="W72" s="15">
        <f>Reg[[#This Row],[CHDDa27]]+Reg[[#This Row],[CHDDDa27]]</f>
        <v>346.0250757</v>
      </c>
      <c r="X72" s="15">
        <f>Sug0.2[[#This Row],[CHDDa27]]+Sug0.2[[#This Row],[CHDDDa27]]</f>
        <v>344.8758934</v>
      </c>
      <c r="Y72" s="15">
        <f>Sug0.5[[#This Row],[CHDDa27]]+Sug0.5[[#This Row],[CHDDDa27]]</f>
        <v>317.92770113</v>
      </c>
      <c r="Z72" s="15">
        <f>SUM(Reg[[#This Row],[T2DDa2]:[T2DDa27]])+SUM(Reg[[#This Row],[T2DDDa2]:[T2DDDa27]])</f>
        <v>12592.54571409</v>
      </c>
      <c r="AA72" s="15">
        <f>SUM(Sug0.2[[#This Row],[T2DDa2]:[T2DDa27]])+SUM(Sug0.2[[#This Row],[T2DDDa2]:[T2DDDa27]])</f>
        <v>12539.675048810002</v>
      </c>
      <c r="AB72" s="15">
        <f>SUM(Sug0.5[[#This Row],[T2DDa2]:[T2DDa27]])+SUM(Sug0.5[[#This Row],[T2DDDa2]:[T2DDDa27]])</f>
        <v>12412.629245890002</v>
      </c>
      <c r="AC72" s="15">
        <f>Reg[[#This Row],[T2DDa27]]+Reg[[#This Row],[T2DDDa27]]</f>
        <v>543.21048051000002</v>
      </c>
      <c r="AD72" s="15">
        <f>Sug0.2[[#This Row],[T2DDa27]]+Sug0.2[[#This Row],[T2DDDa27]]</f>
        <v>540.61472716000003</v>
      </c>
      <c r="AE72" s="15">
        <f>Sug0.5[[#This Row],[T2DDa27]]+Sug0.5[[#This Row],[T2DDDa27]]</f>
        <v>526.77156302000003</v>
      </c>
      <c r="AF72" s="15">
        <f>SUM(Reg[[#This Row],[ObeDa2]:[ObeDa27]])</f>
        <v>1606.5865519199997</v>
      </c>
      <c r="AG72" s="15">
        <f>SUM(Sug0.2[[#This Row],[ObeDa2]:[ObeDa27]])</f>
        <v>1555.3288967200003</v>
      </c>
      <c r="AH72" s="15">
        <f>SUM(Sug0.5[[#This Row],[ObeDa2]:[ObeDa27]])</f>
        <v>1456.5913694000001</v>
      </c>
      <c r="AI72" s="15">
        <f>Reg[[#This Row],[ObeDa27]]</f>
        <v>60.173358129999997</v>
      </c>
      <c r="AJ72" s="15">
        <f>Sug0.2[[#This Row],[ObeDa27]]</f>
        <v>57.59850359</v>
      </c>
      <c r="AK72" s="15">
        <f>Sug0.5[[#This Row],[ObeDa27]]</f>
        <v>52.734889449999997</v>
      </c>
    </row>
    <row r="73" spans="1:37" x14ac:dyDescent="0.25">
      <c r="A73" s="15">
        <v>69</v>
      </c>
      <c r="B73" s="15">
        <f>SUM(Reg[[#This Row],[NASDa2]:[NASDa27]])</f>
        <v>6584.3617318999995</v>
      </c>
      <c r="C73" s="15">
        <f>SUM(Sug0.2[[#This Row],[NASDa2]:[NASDa27]])</f>
        <v>6243.0245667999989</v>
      </c>
      <c r="D73" s="15">
        <f>SUM(Sug0.5[[#This Row],[NASDa2]:[NASDa27]])</f>
        <v>5468.1542894000004</v>
      </c>
      <c r="E73" s="15">
        <f>Reg[[#This Row],[NASDa27]]</f>
        <v>294.15883969999999</v>
      </c>
      <c r="F73" s="15">
        <f>Sug0.2[[#This Row],[NASDa27]]</f>
        <v>276.07086349999997</v>
      </c>
      <c r="G73" s="15">
        <f>Sug0.5[[#This Row],[NASDa27]]</f>
        <v>240.7284583</v>
      </c>
      <c r="H73" s="15">
        <f>SUM(Reg[[#This Row],[CIRDa2]:[CIRDa27]])</f>
        <v>978.29042488999994</v>
      </c>
      <c r="I73" s="15">
        <f>SUM(Sug0.2[[#This Row],[CIRDa2]:[CIRDa27]])</f>
        <v>898.94305627999995</v>
      </c>
      <c r="J73" s="15">
        <f>SUM(Sug0.5[[#This Row],[CIRDa2]:[CIRDa27]])</f>
        <v>710.3763266599999</v>
      </c>
      <c r="K73" s="15">
        <f>Reg[[#This Row],[CIRDa27]]</f>
        <v>53.252575129999997</v>
      </c>
      <c r="L73" s="15">
        <f>Sug0.2[[#This Row],[CIRDa27]]</f>
        <v>48.007139459999998</v>
      </c>
      <c r="M73" s="15">
        <f>Sug0.5[[#This Row],[CIRDa27]]</f>
        <v>36.033862399999997</v>
      </c>
      <c r="N73" s="15">
        <f>SUM(Reg[[#This Row],[HCCDa2]:[HCCDa27]])+SUM(Reg[[#This Row],[LIDDa2]:[LIDDa27]])</f>
        <v>5781.6150908030004</v>
      </c>
      <c r="O73" s="15">
        <f>SUM(Sug0.2[[#This Row],[HCCDa2]:[HCCDa27]])+SUM(Sug0.2[[#This Row],[LIDDa2]:[LIDDa27]])</f>
        <v>5342.7864936939995</v>
      </c>
      <c r="P73" s="15">
        <f>SUM(Sug0.5[[#This Row],[HCCDa2]:[HCCDa27]])+SUM(Sug0.5[[#This Row],[LIDDa2]:[LIDDa27]])</f>
        <v>4700.873336046001</v>
      </c>
      <c r="Q73" s="15">
        <f>Reg[[#This Row],[HCCDa27]]+Reg[[#This Row],[LIDDa27]]</f>
        <v>336.85942087900003</v>
      </c>
      <c r="R73" s="15">
        <f>Sug0.2[[#This Row],[HCCDa27]]+Sug0.2[[#This Row],[LIDDa27]]</f>
        <v>345.268892171</v>
      </c>
      <c r="S73" s="15">
        <f>Sug0.5[[#This Row],[HCCDa27]]+Sug0.5[[#This Row],[LIDDa27]]</f>
        <v>304.292881475</v>
      </c>
      <c r="T73" s="15">
        <f>SUM(Reg[[#This Row],[CHDDa2]:[CHDDa27]])+SUM(Reg[[#This Row],[CHDDDa2]:[CHDDDa27]])</f>
        <v>4836.6946208999998</v>
      </c>
      <c r="U73" s="15">
        <f>SUM(Sug0.2[[#This Row],[CHDDa2]:[CHDDa27]])+SUM(Sug0.2[[#This Row],[CHDDDa2]:[CHDDDa27]])</f>
        <v>4815.3603601100003</v>
      </c>
      <c r="V73" s="15">
        <f>SUM(Sug0.5[[#This Row],[CHDDa2]:[CHDDa27]])+SUM(Sug0.5[[#This Row],[CHDDDa2]:[CHDDDa27]])</f>
        <v>4776.1000053400003</v>
      </c>
      <c r="W73" s="15">
        <f>Reg[[#This Row],[CHDDa27]]+Reg[[#This Row],[CHDDDa27]]</f>
        <v>102.46980106000001</v>
      </c>
      <c r="X73" s="15">
        <f>Sug0.2[[#This Row],[CHDDa27]]+Sug0.2[[#This Row],[CHDDDa27]]</f>
        <v>98.975728970000006</v>
      </c>
      <c r="Y73" s="15">
        <f>Sug0.5[[#This Row],[CHDDa27]]+Sug0.5[[#This Row],[CHDDDa27]]</f>
        <v>97.974136459999997</v>
      </c>
      <c r="Z73" s="15">
        <f>SUM(Reg[[#This Row],[T2DDa2]:[T2DDa27]])+SUM(Reg[[#This Row],[T2DDDa2]:[T2DDDa27]])</f>
        <v>20102.130119459998</v>
      </c>
      <c r="AA73" s="15">
        <f>SUM(Sug0.2[[#This Row],[T2DDa2]:[T2DDa27]])+SUM(Sug0.2[[#This Row],[T2DDDa2]:[T2DDDa27]])</f>
        <v>19953.362228029997</v>
      </c>
      <c r="AB73" s="15">
        <f>SUM(Sug0.5[[#This Row],[T2DDa2]:[T2DDa27]])+SUM(Sug0.5[[#This Row],[T2DDDa2]:[T2DDDa27]])</f>
        <v>19706.618435650002</v>
      </c>
      <c r="AC73" s="15">
        <f>Reg[[#This Row],[T2DDa27]]+Reg[[#This Row],[T2DDDa27]]</f>
        <v>922.42758418999995</v>
      </c>
      <c r="AD73" s="15">
        <f>Sug0.2[[#This Row],[T2DDa27]]+Sug0.2[[#This Row],[T2DDDa27]]</f>
        <v>899.66521265000006</v>
      </c>
      <c r="AE73" s="15">
        <f>Sug0.5[[#This Row],[T2DDa27]]+Sug0.5[[#This Row],[T2DDDa27]]</f>
        <v>879.65025572999991</v>
      </c>
      <c r="AF73" s="15">
        <f>SUM(Reg[[#This Row],[ObeDa2]:[ObeDa27]])</f>
        <v>1570.5056785999998</v>
      </c>
      <c r="AG73" s="15">
        <f>SUM(Sug0.2[[#This Row],[ObeDa2]:[ObeDa27]])</f>
        <v>1559.4528995100004</v>
      </c>
      <c r="AH73" s="15">
        <f>SUM(Sug0.5[[#This Row],[ObeDa2]:[ObeDa27]])</f>
        <v>1529.2876943899998</v>
      </c>
      <c r="AI73" s="15">
        <f>Reg[[#This Row],[ObeDa27]]</f>
        <v>51.950771580000001</v>
      </c>
      <c r="AJ73" s="15">
        <f>Sug0.2[[#This Row],[ObeDa27]]</f>
        <v>51.367055049999998</v>
      </c>
      <c r="AK73" s="15">
        <f>Sug0.5[[#This Row],[ObeDa27]]</f>
        <v>49.99318564</v>
      </c>
    </row>
    <row r="74" spans="1:37" x14ac:dyDescent="0.25">
      <c r="A74" s="15">
        <v>70</v>
      </c>
      <c r="B74" s="15">
        <f>SUM(Reg[[#This Row],[NASDa2]:[NASDa27]])</f>
        <v>5514.4387015000011</v>
      </c>
      <c r="C74" s="15">
        <f>SUM(Sug0.2[[#This Row],[NASDa2]:[NASDa27]])</f>
        <v>5081.4071867999992</v>
      </c>
      <c r="D74" s="15">
        <f>SUM(Sug0.5[[#This Row],[NASDa2]:[NASDa27]])</f>
        <v>4212.7491395999996</v>
      </c>
      <c r="E74" s="15">
        <f>Reg[[#This Row],[NASDa27]]</f>
        <v>281.64721969999999</v>
      </c>
      <c r="F74" s="15">
        <f>Sug0.2[[#This Row],[NASDa27]]</f>
        <v>256.51941629999999</v>
      </c>
      <c r="G74" s="15">
        <f>Sug0.5[[#This Row],[NASDa27]]</f>
        <v>206.1096512</v>
      </c>
      <c r="H74" s="15">
        <f>SUM(Reg[[#This Row],[CIRDa2]:[CIRDa27]])</f>
        <v>989.52080866000006</v>
      </c>
      <c r="I74" s="15">
        <f>SUM(Sug0.2[[#This Row],[CIRDa2]:[CIRDa27]])</f>
        <v>861.53523034999989</v>
      </c>
      <c r="J74" s="15">
        <f>SUM(Sug0.5[[#This Row],[CIRDa2]:[CIRDa27]])</f>
        <v>638.94973338999989</v>
      </c>
      <c r="K74" s="15">
        <f>Reg[[#This Row],[CIRDa27]]</f>
        <v>60.40108309</v>
      </c>
      <c r="L74" s="15">
        <f>Sug0.2[[#This Row],[CIRDa27]]</f>
        <v>51.530993969999997</v>
      </c>
      <c r="M74" s="15">
        <f>Sug0.5[[#This Row],[CIRDa27]]</f>
        <v>35.9027417</v>
      </c>
      <c r="N74" s="15">
        <f>SUM(Reg[[#This Row],[HCCDa2]:[HCCDa27]])+SUM(Reg[[#This Row],[LIDDa2]:[LIDDa27]])</f>
        <v>6029.5927676779993</v>
      </c>
      <c r="O74" s="15">
        <f>SUM(Sug0.2[[#This Row],[HCCDa2]:[HCCDa27]])+SUM(Sug0.2[[#This Row],[LIDDa2]:[LIDDa27]])</f>
        <v>5485.7756875399991</v>
      </c>
      <c r="P74" s="15">
        <f>SUM(Sug0.5[[#This Row],[HCCDa2]:[HCCDa27]])+SUM(Sug0.5[[#This Row],[LIDDa2]:[LIDDa27]])</f>
        <v>4441.1174004710001</v>
      </c>
      <c r="Q74" s="15">
        <f>Reg[[#This Row],[HCCDa27]]+Reg[[#This Row],[LIDDa27]]</f>
        <v>295.85152668999996</v>
      </c>
      <c r="R74" s="15">
        <f>Sug0.2[[#This Row],[HCCDa27]]+Sug0.2[[#This Row],[LIDDa27]]</f>
        <v>246.516811725</v>
      </c>
      <c r="S74" s="15">
        <f>Sug0.5[[#This Row],[HCCDa27]]+Sug0.5[[#This Row],[LIDDa27]]</f>
        <v>206.888752872</v>
      </c>
      <c r="T74" s="15">
        <f>SUM(Reg[[#This Row],[CHDDa2]:[CHDDa27]])+SUM(Reg[[#This Row],[CHDDDa2]:[CHDDDa27]])</f>
        <v>7586.1604044599999</v>
      </c>
      <c r="U74" s="15">
        <f>SUM(Sug0.2[[#This Row],[CHDDa2]:[CHDDa27]])+SUM(Sug0.2[[#This Row],[CHDDDa2]:[CHDDDa27]])</f>
        <v>7505.6713896299989</v>
      </c>
      <c r="V74" s="15">
        <f>SUM(Sug0.5[[#This Row],[CHDDa2]:[CHDDa27]])+SUM(Sug0.5[[#This Row],[CHDDDa2]:[CHDDDa27]])</f>
        <v>7324.3230937699991</v>
      </c>
      <c r="W74" s="15">
        <f>Reg[[#This Row],[CHDDa27]]+Reg[[#This Row],[CHDDDa27]]</f>
        <v>286.24674011000002</v>
      </c>
      <c r="X74" s="15">
        <f>Sug0.2[[#This Row],[CHDDa27]]+Sug0.2[[#This Row],[CHDDDa27]]</f>
        <v>276.73251878999997</v>
      </c>
      <c r="Y74" s="15">
        <f>Sug0.5[[#This Row],[CHDDa27]]+Sug0.5[[#This Row],[CHDDDa27]]</f>
        <v>259.27569147000003</v>
      </c>
      <c r="Z74" s="15">
        <f>SUM(Reg[[#This Row],[T2DDa2]:[T2DDa27]])+SUM(Reg[[#This Row],[T2DDDa2]:[T2DDDa27]])</f>
        <v>20246.802344919994</v>
      </c>
      <c r="AA74" s="15">
        <f>SUM(Sug0.2[[#This Row],[T2DDa2]:[T2DDa27]])+SUM(Sug0.2[[#This Row],[T2DDDa2]:[T2DDDa27]])</f>
        <v>19865.094044890004</v>
      </c>
      <c r="AB74" s="15">
        <f>SUM(Sug0.5[[#This Row],[T2DDa2]:[T2DDa27]])+SUM(Sug0.5[[#This Row],[T2DDDa2]:[T2DDDa27]])</f>
        <v>19074.753259959998</v>
      </c>
      <c r="AC74" s="15">
        <f>Reg[[#This Row],[T2DDa27]]+Reg[[#This Row],[T2DDDa27]]</f>
        <v>840.35307720000003</v>
      </c>
      <c r="AD74" s="15">
        <f>Sug0.2[[#This Row],[T2DDa27]]+Sug0.2[[#This Row],[T2DDDa27]]</f>
        <v>804.63856420000002</v>
      </c>
      <c r="AE74" s="15">
        <f>Sug0.5[[#This Row],[T2DDa27]]+Sug0.5[[#This Row],[T2DDDa27]]</f>
        <v>736.87407602999997</v>
      </c>
      <c r="AF74" s="15">
        <f>SUM(Reg[[#This Row],[ObeDa2]:[ObeDa27]])</f>
        <v>2450.7566614599996</v>
      </c>
      <c r="AG74" s="15">
        <f>SUM(Sug0.2[[#This Row],[ObeDa2]:[ObeDa27]])</f>
        <v>2271.8495567</v>
      </c>
      <c r="AH74" s="15">
        <f>SUM(Sug0.5[[#This Row],[ObeDa2]:[ObeDa27]])</f>
        <v>1924.4842168499999</v>
      </c>
      <c r="AI74" s="15">
        <f>Reg[[#This Row],[ObeDa27]]</f>
        <v>94.188552189999996</v>
      </c>
      <c r="AJ74" s="15">
        <f>Sug0.2[[#This Row],[ObeDa27]]</f>
        <v>86.544822120000006</v>
      </c>
      <c r="AK74" s="15">
        <f>Sug0.5[[#This Row],[ObeDa27]]</f>
        <v>71.157747779999994</v>
      </c>
    </row>
    <row r="75" spans="1:37" x14ac:dyDescent="0.25">
      <c r="A75" s="15">
        <v>71</v>
      </c>
      <c r="B75" s="15">
        <f>SUM(Reg[[#This Row],[NASDa2]:[NASDa27]])</f>
        <v>5398.0827425000016</v>
      </c>
      <c r="C75" s="15">
        <f>SUM(Sug0.2[[#This Row],[NASDa2]:[NASDa27]])</f>
        <v>5266.8923050999992</v>
      </c>
      <c r="D75" s="15">
        <f>SUM(Sug0.5[[#This Row],[NASDa2]:[NASDa27]])</f>
        <v>4929.8275468000011</v>
      </c>
      <c r="E75" s="15">
        <f>Reg[[#This Row],[NASDa27]]</f>
        <v>257.18282850000003</v>
      </c>
      <c r="F75" s="15">
        <f>Sug0.2[[#This Row],[NASDa27]]</f>
        <v>248.634064</v>
      </c>
      <c r="G75" s="15">
        <f>Sug0.5[[#This Row],[NASDa27]]</f>
        <v>229.10688640000001</v>
      </c>
      <c r="H75" s="15">
        <f>SUM(Reg[[#This Row],[CIRDa2]:[CIRDa27]])</f>
        <v>529.27123667000001</v>
      </c>
      <c r="I75" s="15">
        <f>SUM(Sug0.2[[#This Row],[CIRDa2]:[CIRDa27]])</f>
        <v>505.08976094000002</v>
      </c>
      <c r="J75" s="15">
        <f>SUM(Sug0.5[[#This Row],[CIRDa2]:[CIRDa27]])</f>
        <v>453.05460470999998</v>
      </c>
      <c r="K75" s="15">
        <f>Reg[[#This Row],[CIRDa27]]</f>
        <v>27.380951970000002</v>
      </c>
      <c r="L75" s="15">
        <f>Sug0.2[[#This Row],[CIRDa27]]</f>
        <v>26.476476080000001</v>
      </c>
      <c r="M75" s="15">
        <f>Sug0.5[[#This Row],[CIRDa27]]</f>
        <v>23.02302268</v>
      </c>
      <c r="N75" s="15">
        <f>SUM(Reg[[#This Row],[HCCDa2]:[HCCDa27]])+SUM(Reg[[#This Row],[LIDDa2]:[LIDDa27]])</f>
        <v>4389.1471123949996</v>
      </c>
      <c r="O75" s="15">
        <f>SUM(Sug0.2[[#This Row],[HCCDa2]:[HCCDa27]])+SUM(Sug0.2[[#This Row],[LIDDa2]:[LIDDa27]])</f>
        <v>4220.6037031300011</v>
      </c>
      <c r="P75" s="15">
        <f>SUM(Sug0.5[[#This Row],[HCCDa2]:[HCCDa27]])+SUM(Sug0.5[[#This Row],[LIDDa2]:[LIDDa27]])</f>
        <v>3876.8036469169997</v>
      </c>
      <c r="Q75" s="15">
        <f>Reg[[#This Row],[HCCDa27]]+Reg[[#This Row],[LIDDa27]]</f>
        <v>208.09425084</v>
      </c>
      <c r="R75" s="15">
        <f>Sug0.2[[#This Row],[HCCDa27]]+Sug0.2[[#This Row],[LIDDa27]]</f>
        <v>188.46875144000001</v>
      </c>
      <c r="S75" s="15">
        <f>Sug0.5[[#This Row],[HCCDa27]]+Sug0.5[[#This Row],[LIDDa27]]</f>
        <v>156.523045486</v>
      </c>
      <c r="T75" s="15">
        <f>SUM(Reg[[#This Row],[CHDDa2]:[CHDDa27]])+SUM(Reg[[#This Row],[CHDDDa2]:[CHDDDa27]])</f>
        <v>4637.0420299399993</v>
      </c>
      <c r="U75" s="15">
        <f>SUM(Sug0.2[[#This Row],[CHDDa2]:[CHDDa27]])+SUM(Sug0.2[[#This Row],[CHDDDa2]:[CHDDDa27]])</f>
        <v>4629.5933780400001</v>
      </c>
      <c r="V75" s="15">
        <f>SUM(Sug0.5[[#This Row],[CHDDa2]:[CHDDa27]])+SUM(Sug0.5[[#This Row],[CHDDDa2]:[CHDDDa27]])</f>
        <v>4616.5618875299997</v>
      </c>
      <c r="W75" s="15">
        <f>Reg[[#This Row],[CHDDa27]]+Reg[[#This Row],[CHDDDa27]]</f>
        <v>147.00428442999998</v>
      </c>
      <c r="X75" s="15">
        <f>Sug0.2[[#This Row],[CHDDa27]]+Sug0.2[[#This Row],[CHDDDa27]]</f>
        <v>146.81914747000002</v>
      </c>
      <c r="Y75" s="15">
        <f>Sug0.5[[#This Row],[CHDDa27]]+Sug0.5[[#This Row],[CHDDDa27]]</f>
        <v>138.97203676000001</v>
      </c>
      <c r="Z75" s="15">
        <f>SUM(Reg[[#This Row],[T2DDa2]:[T2DDa27]])+SUM(Reg[[#This Row],[T2DDDa2]:[T2DDDa27]])</f>
        <v>13892.58121513</v>
      </c>
      <c r="AA75" s="15">
        <f>SUM(Sug0.2[[#This Row],[T2DDa2]:[T2DDa27]])+SUM(Sug0.2[[#This Row],[T2DDDa2]:[T2DDDa27]])</f>
        <v>13841.501744069998</v>
      </c>
      <c r="AB75" s="15">
        <f>SUM(Sug0.5[[#This Row],[T2DDa2]:[T2DDa27]])+SUM(Sug0.5[[#This Row],[T2DDDa2]:[T2DDDa27]])</f>
        <v>13636.98745398</v>
      </c>
      <c r="AC75" s="15">
        <f>Reg[[#This Row],[T2DDa27]]+Reg[[#This Row],[T2DDDa27]]</f>
        <v>557.62653991000002</v>
      </c>
      <c r="AD75" s="15">
        <f>Sug0.2[[#This Row],[T2DDa27]]+Sug0.2[[#This Row],[T2DDDa27]]</f>
        <v>548.10036609999997</v>
      </c>
      <c r="AE75" s="15">
        <f>Sug0.5[[#This Row],[T2DDa27]]+Sug0.5[[#This Row],[T2DDDa27]]</f>
        <v>543.85652752999999</v>
      </c>
      <c r="AF75" s="15">
        <f>SUM(Reg[[#This Row],[ObeDa2]:[ObeDa27]])</f>
        <v>1648.2952135199998</v>
      </c>
      <c r="AG75" s="15">
        <f>SUM(Sug0.2[[#This Row],[ObeDa2]:[ObeDa27]])</f>
        <v>1615.8149851700002</v>
      </c>
      <c r="AH75" s="15">
        <f>SUM(Sug0.5[[#This Row],[ObeDa2]:[ObeDa27]])</f>
        <v>1548.2091988699999</v>
      </c>
      <c r="AI75" s="15">
        <f>Reg[[#This Row],[ObeDa27]]</f>
        <v>59.203299979999997</v>
      </c>
      <c r="AJ75" s="15">
        <f>Sug0.2[[#This Row],[ObeDa27]]</f>
        <v>57.604908600000002</v>
      </c>
      <c r="AK75" s="15">
        <f>Sug0.5[[#This Row],[ObeDa27]]</f>
        <v>54.226649090000002</v>
      </c>
    </row>
    <row r="76" spans="1:37" x14ac:dyDescent="0.25">
      <c r="A76" s="15">
        <v>72</v>
      </c>
      <c r="B76" s="15">
        <f>SUM(Reg[[#This Row],[NASDa2]:[NASDa27]])</f>
        <v>4811.5270695000008</v>
      </c>
      <c r="C76" s="15">
        <f>SUM(Sug0.2[[#This Row],[NASDa2]:[NASDa27]])</f>
        <v>4519.7789876999996</v>
      </c>
      <c r="D76" s="15">
        <f>SUM(Sug0.5[[#This Row],[NASDa2]:[NASDa27]])</f>
        <v>3916.8407059000006</v>
      </c>
      <c r="E76" s="15">
        <f>Reg[[#This Row],[NASDa27]]</f>
        <v>236.89296419999999</v>
      </c>
      <c r="F76" s="15">
        <f>Sug0.2[[#This Row],[NASDa27]]</f>
        <v>221.0652178</v>
      </c>
      <c r="G76" s="15">
        <f>Sug0.5[[#This Row],[NASDa27]]</f>
        <v>192.2874971</v>
      </c>
      <c r="H76" s="15">
        <f>SUM(Reg[[#This Row],[CIRDa2]:[CIRDa27]])</f>
        <v>724.94869988000005</v>
      </c>
      <c r="I76" s="15">
        <f>SUM(Sug0.2[[#This Row],[CIRDa2]:[CIRDa27]])</f>
        <v>654.59033393000004</v>
      </c>
      <c r="J76" s="15">
        <f>SUM(Sug0.5[[#This Row],[CIRDa2]:[CIRDa27]])</f>
        <v>534.64723218000006</v>
      </c>
      <c r="K76" s="15">
        <f>Reg[[#This Row],[CIRDa27]]</f>
        <v>41.31229209</v>
      </c>
      <c r="L76" s="15">
        <f>Sug0.2[[#This Row],[CIRDa27]]</f>
        <v>36.779272509999998</v>
      </c>
      <c r="M76" s="15">
        <f>Sug0.5[[#This Row],[CIRDa27]]</f>
        <v>27.713233349999999</v>
      </c>
      <c r="N76" s="15">
        <f>SUM(Reg[[#This Row],[HCCDa2]:[HCCDa27]])+SUM(Reg[[#This Row],[LIDDa2]:[LIDDa27]])</f>
        <v>4593.5902933730003</v>
      </c>
      <c r="O76" s="15">
        <f>SUM(Sug0.2[[#This Row],[HCCDa2]:[HCCDa27]])+SUM(Sug0.2[[#This Row],[LIDDa2]:[LIDDa27]])</f>
        <v>4279.3279413710006</v>
      </c>
      <c r="P76" s="15">
        <f>SUM(Sug0.5[[#This Row],[HCCDa2]:[HCCDa27]])+SUM(Sug0.5[[#This Row],[LIDDa2]:[LIDDa27]])</f>
        <v>3628.070498826999</v>
      </c>
      <c r="Q76" s="15">
        <f>Reg[[#This Row],[HCCDa27]]+Reg[[#This Row],[LIDDa27]]</f>
        <v>204.64501932100001</v>
      </c>
      <c r="R76" s="15">
        <f>Sug0.2[[#This Row],[HCCDa27]]+Sug0.2[[#This Row],[LIDDa27]]</f>
        <v>183.26023694700001</v>
      </c>
      <c r="S76" s="15">
        <f>Sug0.5[[#This Row],[HCCDa27]]+Sug0.5[[#This Row],[LIDDa27]]</f>
        <v>143.46180637199998</v>
      </c>
      <c r="T76" s="15">
        <f>SUM(Reg[[#This Row],[CHDDa2]:[CHDDa27]])+SUM(Reg[[#This Row],[CHDDDa2]:[CHDDDa27]])</f>
        <v>6355.7392243599988</v>
      </c>
      <c r="U76" s="15">
        <f>SUM(Sug0.2[[#This Row],[CHDDa2]:[CHDDa27]])+SUM(Sug0.2[[#This Row],[CHDDDa2]:[CHDDDa27]])</f>
        <v>6312.3768422699995</v>
      </c>
      <c r="V76" s="15">
        <f>SUM(Sug0.5[[#This Row],[CHDDa2]:[CHDDa27]])+SUM(Sug0.5[[#This Row],[CHDDDa2]:[CHDDDa27]])</f>
        <v>6265.8417260099995</v>
      </c>
      <c r="W76" s="15">
        <f>Reg[[#This Row],[CHDDa27]]+Reg[[#This Row],[CHDDDa27]]</f>
        <v>237.80549603</v>
      </c>
      <c r="X76" s="15">
        <f>Sug0.2[[#This Row],[CHDDa27]]+Sug0.2[[#This Row],[CHDDDa27]]</f>
        <v>239.49984176999999</v>
      </c>
      <c r="Y76" s="15">
        <f>Sug0.5[[#This Row],[CHDDa27]]+Sug0.5[[#This Row],[CHDDDa27]]</f>
        <v>238.52133301999999</v>
      </c>
      <c r="Z76" s="15">
        <f>SUM(Reg[[#This Row],[T2DDa2]:[T2DDa27]])+SUM(Reg[[#This Row],[T2DDDa2]:[T2DDDa27]])</f>
        <v>20211.58468878</v>
      </c>
      <c r="AA76" s="15">
        <f>SUM(Sug0.2[[#This Row],[T2DDa2]:[T2DDa27]])+SUM(Sug0.2[[#This Row],[T2DDDa2]:[T2DDDa27]])</f>
        <v>20103.622561030003</v>
      </c>
      <c r="AB76" s="15">
        <f>SUM(Sug0.5[[#This Row],[T2DDa2]:[T2DDa27]])+SUM(Sug0.5[[#This Row],[T2DDDa2]:[T2DDDa27]])</f>
        <v>19775.812010130001</v>
      </c>
      <c r="AC76" s="15">
        <f>Reg[[#This Row],[T2DDa27]]+Reg[[#This Row],[T2DDDa27]]</f>
        <v>783.97460683000008</v>
      </c>
      <c r="AD76" s="15">
        <f>Sug0.2[[#This Row],[T2DDa27]]+Sug0.2[[#This Row],[T2DDDa27]]</f>
        <v>766.64924103999999</v>
      </c>
      <c r="AE76" s="15">
        <f>Sug0.5[[#This Row],[T2DDa27]]+Sug0.5[[#This Row],[T2DDDa27]]</f>
        <v>731.60320347999993</v>
      </c>
      <c r="AF76" s="15">
        <f>SUM(Reg[[#This Row],[ObeDa2]:[ObeDa27]])</f>
        <v>1153.7605853499999</v>
      </c>
      <c r="AG76" s="15">
        <f>SUM(Sug0.2[[#This Row],[ObeDa2]:[ObeDa27]])</f>
        <v>1144.96012608</v>
      </c>
      <c r="AH76" s="15">
        <f>SUM(Sug0.5[[#This Row],[ObeDa2]:[ObeDa27]])</f>
        <v>1125.3817800500001</v>
      </c>
      <c r="AI76" s="15">
        <f>Reg[[#This Row],[ObeDa27]]</f>
        <v>40.865713970000002</v>
      </c>
      <c r="AJ76" s="15">
        <f>Sug0.2[[#This Row],[ObeDa27]]</f>
        <v>40.477086110000002</v>
      </c>
      <c r="AK76" s="15">
        <f>Sug0.5[[#This Row],[ObeDa27]]</f>
        <v>39.440745149999998</v>
      </c>
    </row>
    <row r="77" spans="1:37" x14ac:dyDescent="0.25">
      <c r="A77" s="15">
        <v>73</v>
      </c>
      <c r="B77" s="15">
        <f>SUM(Reg[[#This Row],[NASDa2]:[NASDa27]])</f>
        <v>7765.5558310999995</v>
      </c>
      <c r="C77" s="15">
        <f>SUM(Sug0.2[[#This Row],[NASDa2]:[NASDa27]])</f>
        <v>7208.4452703999996</v>
      </c>
      <c r="D77" s="15">
        <f>SUM(Sug0.5[[#This Row],[NASDa2]:[NASDa27]])</f>
        <v>6080.5064963000004</v>
      </c>
      <c r="E77" s="15">
        <f>Reg[[#This Row],[NASDa27]]</f>
        <v>368.45465059999998</v>
      </c>
      <c r="F77" s="15">
        <f>Sug0.2[[#This Row],[NASDa27]]</f>
        <v>338.51531890000001</v>
      </c>
      <c r="G77" s="15">
        <f>Sug0.5[[#This Row],[NASDa27]]</f>
        <v>279.30622519999997</v>
      </c>
      <c r="H77" s="15">
        <f>SUM(Reg[[#This Row],[CIRDa2]:[CIRDa27]])</f>
        <v>822.03550824999991</v>
      </c>
      <c r="I77" s="15">
        <f>SUM(Sug0.2[[#This Row],[CIRDa2]:[CIRDa27]])</f>
        <v>741.04672375000007</v>
      </c>
      <c r="J77" s="15">
        <f>SUM(Sug0.5[[#This Row],[CIRDa2]:[CIRDa27]])</f>
        <v>552.22278198000004</v>
      </c>
      <c r="K77" s="15">
        <f>Reg[[#This Row],[CIRDa27]]</f>
        <v>48.443760959999999</v>
      </c>
      <c r="L77" s="15">
        <f>Sug0.2[[#This Row],[CIRDa27]]</f>
        <v>43.620820160000001</v>
      </c>
      <c r="M77" s="15">
        <f>Sug0.5[[#This Row],[CIRDa27]]</f>
        <v>31.188350530000001</v>
      </c>
      <c r="N77" s="15">
        <f>SUM(Reg[[#This Row],[HCCDa2]:[HCCDa27]])+SUM(Reg[[#This Row],[LIDDa2]:[LIDDa27]])</f>
        <v>6385.8364968920005</v>
      </c>
      <c r="O77" s="15">
        <f>SUM(Sug0.2[[#This Row],[HCCDa2]:[HCCDa27]])+SUM(Sug0.2[[#This Row],[LIDDa2]:[LIDDa27]])</f>
        <v>5799.6049984990004</v>
      </c>
      <c r="P77" s="15">
        <f>SUM(Sug0.5[[#This Row],[HCCDa2]:[HCCDa27]])+SUM(Sug0.5[[#This Row],[LIDDa2]:[LIDDa27]])</f>
        <v>4600.8884796950006</v>
      </c>
      <c r="Q77" s="15">
        <f>Reg[[#This Row],[HCCDa27]]+Reg[[#This Row],[LIDDa27]]</f>
        <v>351.46135963200004</v>
      </c>
      <c r="R77" s="15">
        <f>Sug0.2[[#This Row],[HCCDa27]]+Sug0.2[[#This Row],[LIDDa27]]</f>
        <v>276.23835303200002</v>
      </c>
      <c r="S77" s="15">
        <f>Sug0.5[[#This Row],[HCCDa27]]+Sug0.5[[#This Row],[LIDDa27]]</f>
        <v>218.65613997400001</v>
      </c>
      <c r="T77" s="15">
        <f>SUM(Reg[[#This Row],[CHDDa2]:[CHDDa27]])+SUM(Reg[[#This Row],[CHDDDa2]:[CHDDDa27]])</f>
        <v>6490.5151403999998</v>
      </c>
      <c r="U77" s="15">
        <f>SUM(Sug0.2[[#This Row],[CHDDa2]:[CHDDa27]])+SUM(Sug0.2[[#This Row],[CHDDDa2]:[CHDDDa27]])</f>
        <v>6396.7039214799997</v>
      </c>
      <c r="V77" s="15">
        <f>SUM(Sug0.5[[#This Row],[CHDDa2]:[CHDDa27]])+SUM(Sug0.5[[#This Row],[CHDDDa2]:[CHDDDa27]])</f>
        <v>6294.8766312000007</v>
      </c>
      <c r="W77" s="15">
        <f>Reg[[#This Row],[CHDDa27]]+Reg[[#This Row],[CHDDDa27]]</f>
        <v>285.41848600000003</v>
      </c>
      <c r="X77" s="15">
        <f>Sug0.2[[#This Row],[CHDDa27]]+Sug0.2[[#This Row],[CHDDDa27]]</f>
        <v>275.98882798</v>
      </c>
      <c r="Y77" s="15">
        <f>Sug0.5[[#This Row],[CHDDa27]]+Sug0.5[[#This Row],[CHDDDa27]]</f>
        <v>269.14501505999999</v>
      </c>
      <c r="Z77" s="15">
        <f>SUM(Reg[[#This Row],[T2DDa2]:[T2DDa27]])+SUM(Reg[[#This Row],[T2DDDa2]:[T2DDDa27]])</f>
        <v>18171.531705789999</v>
      </c>
      <c r="AA77" s="15">
        <f>SUM(Sug0.2[[#This Row],[T2DDa2]:[T2DDa27]])+SUM(Sug0.2[[#This Row],[T2DDDa2]:[T2DDDa27]])</f>
        <v>17885.77190526</v>
      </c>
      <c r="AB77" s="15">
        <f>SUM(Sug0.5[[#This Row],[T2DDa2]:[T2DDa27]])+SUM(Sug0.5[[#This Row],[T2DDDa2]:[T2DDDa27]])</f>
        <v>17417.361248059999</v>
      </c>
      <c r="AC77" s="15">
        <f>Reg[[#This Row],[T2DDa27]]+Reg[[#This Row],[T2DDDa27]]</f>
        <v>825.90681047999999</v>
      </c>
      <c r="AD77" s="15">
        <f>Sug0.2[[#This Row],[T2DDa27]]+Sug0.2[[#This Row],[T2DDDa27]]</f>
        <v>819.07280714000001</v>
      </c>
      <c r="AE77" s="15">
        <f>Sug0.5[[#This Row],[T2DDa27]]+Sug0.5[[#This Row],[T2DDDa27]]</f>
        <v>802.96381222000002</v>
      </c>
      <c r="AF77" s="15">
        <f>SUM(Reg[[#This Row],[ObeDa2]:[ObeDa27]])</f>
        <v>1708.77773413</v>
      </c>
      <c r="AG77" s="15">
        <f>SUM(Sug0.2[[#This Row],[ObeDa2]:[ObeDa27]])</f>
        <v>1634.9656535900003</v>
      </c>
      <c r="AH77" s="15">
        <f>SUM(Sug0.5[[#This Row],[ObeDa2]:[ObeDa27]])</f>
        <v>1486.6403784199999</v>
      </c>
      <c r="AI77" s="15">
        <f>Reg[[#This Row],[ObeDa27]]</f>
        <v>62.241136480000002</v>
      </c>
      <c r="AJ77" s="15">
        <f>Sug0.2[[#This Row],[ObeDa27]]</f>
        <v>58.928083690000001</v>
      </c>
      <c r="AK77" s="15">
        <f>Sug0.5[[#This Row],[ObeDa27]]</f>
        <v>51.896298170000001</v>
      </c>
    </row>
    <row r="78" spans="1:37" x14ac:dyDescent="0.25">
      <c r="A78" s="15">
        <v>74</v>
      </c>
      <c r="B78" s="15">
        <f>SUM(Reg[[#This Row],[NASDa2]:[NASDa27]])</f>
        <v>4432.7123488999996</v>
      </c>
      <c r="C78" s="15">
        <f>SUM(Sug0.2[[#This Row],[NASDa2]:[NASDa27]])</f>
        <v>4205.5254138</v>
      </c>
      <c r="D78" s="15">
        <f>SUM(Sug0.5[[#This Row],[NASDa2]:[NASDa27]])</f>
        <v>3634.6249480999991</v>
      </c>
      <c r="E78" s="15">
        <f>Reg[[#This Row],[NASDa27]]</f>
        <v>214.40128680000001</v>
      </c>
      <c r="F78" s="15">
        <f>Sug0.2[[#This Row],[NASDa27]]</f>
        <v>201.1895318</v>
      </c>
      <c r="G78" s="15">
        <f>Sug0.5[[#This Row],[NASDa27]]</f>
        <v>169.0293388</v>
      </c>
      <c r="H78" s="15">
        <f>SUM(Reg[[#This Row],[CIRDa2]:[CIRDa27]])</f>
        <v>798.1992574300001</v>
      </c>
      <c r="I78" s="15">
        <f>SUM(Sug0.2[[#This Row],[CIRDa2]:[CIRDa27]])</f>
        <v>702.71279320999986</v>
      </c>
      <c r="J78" s="15">
        <f>SUM(Sug0.5[[#This Row],[CIRDa2]:[CIRDa27]])</f>
        <v>554.31453263999992</v>
      </c>
      <c r="K78" s="15">
        <f>Reg[[#This Row],[CIRDa27]]</f>
        <v>46.822909619999997</v>
      </c>
      <c r="L78" s="15">
        <f>Sug0.2[[#This Row],[CIRDa27]]</f>
        <v>42.171627209999997</v>
      </c>
      <c r="M78" s="15">
        <f>Sug0.5[[#This Row],[CIRDa27]]</f>
        <v>32.14552956</v>
      </c>
      <c r="N78" s="15">
        <f>SUM(Reg[[#This Row],[HCCDa2]:[HCCDa27]])+SUM(Reg[[#This Row],[LIDDa2]:[LIDDa27]])</f>
        <v>6497.0916314199994</v>
      </c>
      <c r="O78" s="15">
        <f>SUM(Sug0.2[[#This Row],[HCCDa2]:[HCCDa27]])+SUM(Sug0.2[[#This Row],[LIDDa2]:[LIDDa27]])</f>
        <v>5989.3581551750003</v>
      </c>
      <c r="P78" s="15">
        <f>SUM(Sug0.5[[#This Row],[HCCDa2]:[HCCDa27]])+SUM(Sug0.5[[#This Row],[LIDDa2]:[LIDDa27]])</f>
        <v>5069.8492626710004</v>
      </c>
      <c r="Q78" s="15">
        <f>Reg[[#This Row],[HCCDa27]]+Reg[[#This Row],[LIDDa27]]</f>
        <v>333.00676786700001</v>
      </c>
      <c r="R78" s="15">
        <f>Sug0.2[[#This Row],[HCCDa27]]+Sug0.2[[#This Row],[LIDDa27]]</f>
        <v>305.64198308200002</v>
      </c>
      <c r="S78" s="15">
        <f>Sug0.5[[#This Row],[HCCDa27]]+Sug0.5[[#This Row],[LIDDa27]]</f>
        <v>231.46791389700002</v>
      </c>
      <c r="T78" s="15">
        <f>SUM(Reg[[#This Row],[CHDDa2]:[CHDDa27]])+SUM(Reg[[#This Row],[CHDDDa2]:[CHDDDa27]])</f>
        <v>4888.6212000800006</v>
      </c>
      <c r="U78" s="15">
        <f>SUM(Sug0.2[[#This Row],[CHDDa2]:[CHDDa27]])+SUM(Sug0.2[[#This Row],[CHDDDa2]:[CHDDDa27]])</f>
        <v>4869.7209156400004</v>
      </c>
      <c r="V78" s="15">
        <f>SUM(Sug0.5[[#This Row],[CHDDa2]:[CHDDa27]])+SUM(Sug0.5[[#This Row],[CHDDDa2]:[CHDDDa27]])</f>
        <v>4817.7636629100007</v>
      </c>
      <c r="W78" s="15">
        <f>Reg[[#This Row],[CHDDa27]]+Reg[[#This Row],[CHDDDa27]]</f>
        <v>177.68641891999999</v>
      </c>
      <c r="X78" s="15">
        <f>Sug0.2[[#This Row],[CHDDa27]]+Sug0.2[[#This Row],[CHDDDa27]]</f>
        <v>176.69918118999999</v>
      </c>
      <c r="Y78" s="15">
        <f>Sug0.5[[#This Row],[CHDDa27]]+Sug0.5[[#This Row],[CHDDDa27]]</f>
        <v>175.69667744</v>
      </c>
      <c r="Z78" s="15">
        <f>SUM(Reg[[#This Row],[T2DDa2]:[T2DDa27]])+SUM(Reg[[#This Row],[T2DDDa2]:[T2DDDa27]])</f>
        <v>17411.196997840001</v>
      </c>
      <c r="AA78" s="15">
        <f>SUM(Sug0.2[[#This Row],[T2DDa2]:[T2DDa27]])+SUM(Sug0.2[[#This Row],[T2DDDa2]:[T2DDDa27]])</f>
        <v>17256.21305373</v>
      </c>
      <c r="AB78" s="15">
        <f>SUM(Sug0.5[[#This Row],[T2DDa2]:[T2DDa27]])+SUM(Sug0.5[[#This Row],[T2DDDa2]:[T2DDDa27]])</f>
        <v>16976.400922510002</v>
      </c>
      <c r="AC78" s="15">
        <f>Reg[[#This Row],[T2DDa27]]+Reg[[#This Row],[T2DDDa27]]</f>
        <v>814.54577678999999</v>
      </c>
      <c r="AD78" s="15">
        <f>Sug0.2[[#This Row],[T2DDa27]]+Sug0.2[[#This Row],[T2DDDa27]]</f>
        <v>804.05957402000001</v>
      </c>
      <c r="AE78" s="15">
        <f>Sug0.5[[#This Row],[T2DDa27]]+Sug0.5[[#This Row],[T2DDDa27]]</f>
        <v>765.29324474999999</v>
      </c>
      <c r="AF78" s="15">
        <f>SUM(Reg[[#This Row],[ObeDa2]:[ObeDa27]])</f>
        <v>1784.49764078</v>
      </c>
      <c r="AG78" s="15">
        <f>SUM(Sug0.2[[#This Row],[ObeDa2]:[ObeDa27]])</f>
        <v>1749.57540414</v>
      </c>
      <c r="AH78" s="15">
        <f>SUM(Sug0.5[[#This Row],[ObeDa2]:[ObeDa27]])</f>
        <v>1681.4447148100003</v>
      </c>
      <c r="AI78" s="15">
        <f>Reg[[#This Row],[ObeDa27]]</f>
        <v>66.047235939999993</v>
      </c>
      <c r="AJ78" s="15">
        <f>Sug0.2[[#This Row],[ObeDa27]]</f>
        <v>64.430861429999993</v>
      </c>
      <c r="AK78" s="15">
        <f>Sug0.5[[#This Row],[ObeDa27]]</f>
        <v>61.211695380000002</v>
      </c>
    </row>
    <row r="79" spans="1:37" x14ac:dyDescent="0.25">
      <c r="A79" s="15">
        <v>75</v>
      </c>
      <c r="B79" s="15">
        <f>SUM(Reg[[#This Row],[NASDa2]:[NASDa27]])</f>
        <v>7571.9840849000002</v>
      </c>
      <c r="C79" s="15">
        <f>SUM(Sug0.2[[#This Row],[NASDa2]:[NASDa27]])</f>
        <v>6999.884820799999</v>
      </c>
      <c r="D79" s="15">
        <f>SUM(Sug0.5[[#This Row],[NASDa2]:[NASDa27]])</f>
        <v>5905.2311748000011</v>
      </c>
      <c r="E79" s="15">
        <f>Reg[[#This Row],[NASDa27]]</f>
        <v>365.25027649999998</v>
      </c>
      <c r="F79" s="15">
        <f>Sug0.2[[#This Row],[NASDa27]]</f>
        <v>336.49041219999998</v>
      </c>
      <c r="G79" s="15">
        <f>Sug0.5[[#This Row],[NASDa27]]</f>
        <v>283.61650789999999</v>
      </c>
      <c r="H79" s="15">
        <f>SUM(Reg[[#This Row],[CIRDa2]:[CIRDa27]])</f>
        <v>1414.3354782999997</v>
      </c>
      <c r="I79" s="15">
        <f>SUM(Sug0.2[[#This Row],[CIRDa2]:[CIRDa27]])</f>
        <v>1287.2962382900002</v>
      </c>
      <c r="J79" s="15">
        <f>SUM(Sug0.5[[#This Row],[CIRDa2]:[CIRDa27]])</f>
        <v>974.5005527400001</v>
      </c>
      <c r="K79" s="15">
        <f>Reg[[#This Row],[CIRDa27]]</f>
        <v>80.039686849999995</v>
      </c>
      <c r="L79" s="15">
        <f>Sug0.2[[#This Row],[CIRDa27]]</f>
        <v>70.341284680000001</v>
      </c>
      <c r="M79" s="15">
        <f>Sug0.5[[#This Row],[CIRDa27]]</f>
        <v>51.167432120000001</v>
      </c>
      <c r="N79" s="15">
        <f>SUM(Reg[[#This Row],[HCCDa2]:[HCCDa27]])+SUM(Reg[[#This Row],[LIDDa2]:[LIDDa27]])</f>
        <v>8501.2784708509989</v>
      </c>
      <c r="O79" s="15">
        <f>SUM(Sug0.2[[#This Row],[HCCDa2]:[HCCDa27]])+SUM(Sug0.2[[#This Row],[LIDDa2]:[LIDDa27]])</f>
        <v>7816.7360257939981</v>
      </c>
      <c r="P79" s="15">
        <f>SUM(Sug0.5[[#This Row],[HCCDa2]:[HCCDa27]])+SUM(Sug0.5[[#This Row],[LIDDa2]:[LIDDa27]])</f>
        <v>6259.3067835329985</v>
      </c>
      <c r="Q79" s="15">
        <f>Reg[[#This Row],[HCCDa27]]+Reg[[#This Row],[LIDDa27]]</f>
        <v>363.64544354500003</v>
      </c>
      <c r="R79" s="15">
        <f>Sug0.2[[#This Row],[HCCDa27]]+Sug0.2[[#This Row],[LIDDa27]]</f>
        <v>321.53175485399998</v>
      </c>
      <c r="S79" s="15">
        <f>Sug0.5[[#This Row],[HCCDa27]]+Sug0.5[[#This Row],[LIDDa27]]</f>
        <v>204.429646797</v>
      </c>
      <c r="T79" s="15">
        <f>SUM(Reg[[#This Row],[CHDDa2]:[CHDDa27]])+SUM(Reg[[#This Row],[CHDDDa2]:[CHDDDa27]])</f>
        <v>7405.8264858100001</v>
      </c>
      <c r="U79" s="15">
        <f>SUM(Sug0.2[[#This Row],[CHDDa2]:[CHDDa27]])+SUM(Sug0.2[[#This Row],[CHDDDa2]:[CHDDDa27]])</f>
        <v>7358.7701376599998</v>
      </c>
      <c r="V79" s="15">
        <f>SUM(Sug0.5[[#This Row],[CHDDa2]:[CHDDa27]])+SUM(Sug0.5[[#This Row],[CHDDDa2]:[CHDDDa27]])</f>
        <v>7331.8983291800005</v>
      </c>
      <c r="W79" s="15">
        <f>Reg[[#This Row],[CHDDa27]]+Reg[[#This Row],[CHDDDa27]]</f>
        <v>341.30082009</v>
      </c>
      <c r="X79" s="15">
        <f>Sug0.2[[#This Row],[CHDDa27]]+Sug0.2[[#This Row],[CHDDDa27]]</f>
        <v>337.37266770000002</v>
      </c>
      <c r="Y79" s="15">
        <f>Sug0.5[[#This Row],[CHDDa27]]+Sug0.5[[#This Row],[CHDDDa27]]</f>
        <v>340.99381950000003</v>
      </c>
      <c r="Z79" s="15">
        <f>SUM(Reg[[#This Row],[T2DDa2]:[T2DDa27]])+SUM(Reg[[#This Row],[T2DDDa2]:[T2DDDa27]])</f>
        <v>18578.178097199994</v>
      </c>
      <c r="AA79" s="15">
        <f>SUM(Sug0.2[[#This Row],[T2DDa2]:[T2DDa27]])+SUM(Sug0.2[[#This Row],[T2DDDa2]:[T2DDDa27]])</f>
        <v>18398.037882479999</v>
      </c>
      <c r="AB79" s="15">
        <f>SUM(Sug0.5[[#This Row],[T2DDa2]:[T2DDa27]])+SUM(Sug0.5[[#This Row],[T2DDDa2]:[T2DDDa27]])</f>
        <v>18041.483264049999</v>
      </c>
      <c r="AC79" s="15">
        <f>Reg[[#This Row],[T2DDa27]]+Reg[[#This Row],[T2DDDa27]]</f>
        <v>719.22456394000005</v>
      </c>
      <c r="AD79" s="15">
        <f>Sug0.2[[#This Row],[T2DDa27]]+Sug0.2[[#This Row],[T2DDDa27]]</f>
        <v>706.17268563000005</v>
      </c>
      <c r="AE79" s="15">
        <f>Sug0.5[[#This Row],[T2DDa27]]+Sug0.5[[#This Row],[T2DDDa27]]</f>
        <v>695.34494924000001</v>
      </c>
      <c r="AF79" s="15">
        <f>SUM(Reg[[#This Row],[ObeDa2]:[ObeDa27]])</f>
        <v>1311.9714271099997</v>
      </c>
      <c r="AG79" s="15">
        <f>SUM(Sug0.2[[#This Row],[ObeDa2]:[ObeDa27]])</f>
        <v>1279.1439914499999</v>
      </c>
      <c r="AH79" s="15">
        <f>SUM(Sug0.5[[#This Row],[ObeDa2]:[ObeDa27]])</f>
        <v>1211.7326503799998</v>
      </c>
      <c r="AI79" s="15">
        <f>Reg[[#This Row],[ObeDa27]]</f>
        <v>48.09013736</v>
      </c>
      <c r="AJ79" s="15">
        <f>Sug0.2[[#This Row],[ObeDa27]]</f>
        <v>46.527006849999999</v>
      </c>
      <c r="AK79" s="15">
        <f>Sug0.5[[#This Row],[ObeDa27]]</f>
        <v>43.27509225</v>
      </c>
    </row>
    <row r="80" spans="1:37" x14ac:dyDescent="0.25">
      <c r="A80" s="15">
        <v>76</v>
      </c>
    </row>
    <row r="81" spans="1:1" x14ac:dyDescent="0.25">
      <c r="A81" s="15">
        <v>77</v>
      </c>
    </row>
    <row r="82" spans="1:1" x14ac:dyDescent="0.25">
      <c r="A82" s="15">
        <v>78</v>
      </c>
    </row>
    <row r="83" spans="1:1" x14ac:dyDescent="0.25">
      <c r="A83" s="15">
        <v>79</v>
      </c>
    </row>
    <row r="84" spans="1:1" x14ac:dyDescent="0.25">
      <c r="A84" s="15">
        <v>80</v>
      </c>
    </row>
    <row r="85" spans="1:1" x14ac:dyDescent="0.25">
      <c r="A85" s="15">
        <v>81</v>
      </c>
    </row>
    <row r="86" spans="1:1" x14ac:dyDescent="0.25">
      <c r="A86" s="15">
        <v>82</v>
      </c>
    </row>
    <row r="87" spans="1:1" x14ac:dyDescent="0.25">
      <c r="A87" s="15">
        <v>83</v>
      </c>
    </row>
    <row r="88" spans="1:1" x14ac:dyDescent="0.25">
      <c r="A88" s="15">
        <v>84</v>
      </c>
    </row>
    <row r="89" spans="1:1" x14ac:dyDescent="0.25">
      <c r="A89" s="15">
        <v>85</v>
      </c>
    </row>
    <row r="90" spans="1:1" x14ac:dyDescent="0.25">
      <c r="A90" s="15">
        <v>86</v>
      </c>
    </row>
    <row r="91" spans="1:1" x14ac:dyDescent="0.25">
      <c r="A91" s="15">
        <v>87</v>
      </c>
    </row>
    <row r="92" spans="1:1" x14ac:dyDescent="0.25">
      <c r="A92" s="15">
        <v>88</v>
      </c>
    </row>
    <row r="93" spans="1:1" x14ac:dyDescent="0.25">
      <c r="A93" s="15">
        <v>89</v>
      </c>
    </row>
    <row r="94" spans="1:1" x14ac:dyDescent="0.25">
      <c r="A94" s="15">
        <v>90</v>
      </c>
    </row>
    <row r="95" spans="1:1" x14ac:dyDescent="0.25">
      <c r="A95" s="15">
        <v>91</v>
      </c>
    </row>
    <row r="96" spans="1:1" x14ac:dyDescent="0.25">
      <c r="A96" s="15">
        <v>92</v>
      </c>
    </row>
    <row r="97" spans="1:1" x14ac:dyDescent="0.25">
      <c r="A97" s="15">
        <v>93</v>
      </c>
    </row>
    <row r="98" spans="1:1" x14ac:dyDescent="0.25">
      <c r="A98" s="15">
        <v>94</v>
      </c>
    </row>
    <row r="99" spans="1:1" x14ac:dyDescent="0.25">
      <c r="A99" s="15">
        <v>95</v>
      </c>
    </row>
    <row r="100" spans="1:1" x14ac:dyDescent="0.25">
      <c r="A100" s="15">
        <v>96</v>
      </c>
    </row>
    <row r="101" spans="1:1" x14ac:dyDescent="0.25">
      <c r="A101" s="15">
        <v>97</v>
      </c>
    </row>
    <row r="102" spans="1:1" x14ac:dyDescent="0.25">
      <c r="A102" s="15">
        <v>98</v>
      </c>
    </row>
    <row r="103" spans="1:1" x14ac:dyDescent="0.25">
      <c r="A103" s="15">
        <v>99</v>
      </c>
    </row>
    <row r="104" spans="1:1" x14ac:dyDescent="0.25">
      <c r="A104" s="15">
        <v>100</v>
      </c>
    </row>
    <row r="105" spans="1:1" x14ac:dyDescent="0.25">
      <c r="A105" s="15">
        <v>101</v>
      </c>
    </row>
    <row r="106" spans="1:1" x14ac:dyDescent="0.25">
      <c r="A106" s="15">
        <v>102</v>
      </c>
    </row>
    <row r="107" spans="1:1" x14ac:dyDescent="0.25">
      <c r="A107" s="15">
        <v>103</v>
      </c>
    </row>
    <row r="108" spans="1:1" x14ac:dyDescent="0.25">
      <c r="A108" s="15">
        <v>104</v>
      </c>
    </row>
    <row r="109" spans="1:1" x14ac:dyDescent="0.25">
      <c r="A109" s="15">
        <v>105</v>
      </c>
    </row>
    <row r="110" spans="1:1" x14ac:dyDescent="0.25">
      <c r="A110" s="15">
        <v>106</v>
      </c>
    </row>
    <row r="111" spans="1:1" x14ac:dyDescent="0.25">
      <c r="A111" s="15">
        <v>107</v>
      </c>
    </row>
    <row r="112" spans="1:1" x14ac:dyDescent="0.25">
      <c r="A112" s="15">
        <v>108</v>
      </c>
    </row>
    <row r="113" spans="1:1" x14ac:dyDescent="0.25">
      <c r="A113" s="15">
        <v>109</v>
      </c>
    </row>
    <row r="114" spans="1:1" x14ac:dyDescent="0.25">
      <c r="A114" s="15">
        <v>110</v>
      </c>
    </row>
    <row r="115" spans="1:1" x14ac:dyDescent="0.25">
      <c r="A115" s="15">
        <v>111</v>
      </c>
    </row>
    <row r="116" spans="1:1" x14ac:dyDescent="0.25">
      <c r="A116" s="15">
        <v>112</v>
      </c>
    </row>
    <row r="117" spans="1:1" x14ac:dyDescent="0.25">
      <c r="A117" s="15">
        <v>113</v>
      </c>
    </row>
    <row r="118" spans="1:1" x14ac:dyDescent="0.25">
      <c r="A118" s="15">
        <v>114</v>
      </c>
    </row>
    <row r="119" spans="1:1" x14ac:dyDescent="0.25">
      <c r="A119" s="15">
        <v>115</v>
      </c>
    </row>
    <row r="120" spans="1:1" x14ac:dyDescent="0.25">
      <c r="A120" s="15">
        <v>116</v>
      </c>
    </row>
    <row r="121" spans="1:1" x14ac:dyDescent="0.25">
      <c r="A121" s="15">
        <v>117</v>
      </c>
    </row>
    <row r="122" spans="1:1" x14ac:dyDescent="0.25">
      <c r="A122" s="15">
        <v>118</v>
      </c>
    </row>
    <row r="123" spans="1:1" x14ac:dyDescent="0.25">
      <c r="A123" s="15">
        <v>119</v>
      </c>
    </row>
    <row r="124" spans="1:1" x14ac:dyDescent="0.25">
      <c r="A124" s="15">
        <v>120</v>
      </c>
    </row>
    <row r="125" spans="1:1" x14ac:dyDescent="0.25">
      <c r="A125" s="15">
        <v>121</v>
      </c>
    </row>
    <row r="126" spans="1:1" x14ac:dyDescent="0.25">
      <c r="A126" s="15">
        <v>122</v>
      </c>
    </row>
    <row r="127" spans="1:1" x14ac:dyDescent="0.25">
      <c r="A127" s="15">
        <v>123</v>
      </c>
    </row>
    <row r="128" spans="1:1" x14ac:dyDescent="0.25">
      <c r="A128" s="15">
        <v>124</v>
      </c>
    </row>
    <row r="129" spans="1:1" x14ac:dyDescent="0.25">
      <c r="A129" s="15">
        <v>125</v>
      </c>
    </row>
    <row r="130" spans="1:1" x14ac:dyDescent="0.25">
      <c r="A130" s="15">
        <v>126</v>
      </c>
    </row>
    <row r="131" spans="1:1" x14ac:dyDescent="0.25">
      <c r="A131" s="15">
        <v>127</v>
      </c>
    </row>
    <row r="132" spans="1:1" x14ac:dyDescent="0.25">
      <c r="A132" s="15">
        <v>128</v>
      </c>
    </row>
    <row r="133" spans="1:1" x14ac:dyDescent="0.25">
      <c r="A133" s="15">
        <v>129</v>
      </c>
    </row>
    <row r="134" spans="1:1" x14ac:dyDescent="0.25">
      <c r="A134" s="15">
        <v>130</v>
      </c>
    </row>
    <row r="135" spans="1:1" x14ac:dyDescent="0.25">
      <c r="A135" s="15">
        <v>131</v>
      </c>
    </row>
    <row r="136" spans="1:1" x14ac:dyDescent="0.25">
      <c r="A136" s="15">
        <v>132</v>
      </c>
    </row>
    <row r="137" spans="1:1" x14ac:dyDescent="0.25">
      <c r="A137" s="15">
        <v>133</v>
      </c>
    </row>
    <row r="138" spans="1:1" x14ac:dyDescent="0.25">
      <c r="A138" s="15">
        <v>134</v>
      </c>
    </row>
    <row r="139" spans="1:1" x14ac:dyDescent="0.25">
      <c r="A139" s="15">
        <v>135</v>
      </c>
    </row>
    <row r="140" spans="1:1" x14ac:dyDescent="0.25">
      <c r="A140" s="15">
        <v>136</v>
      </c>
    </row>
    <row r="141" spans="1:1" x14ac:dyDescent="0.25">
      <c r="A141" s="15">
        <v>137</v>
      </c>
    </row>
    <row r="142" spans="1:1" x14ac:dyDescent="0.25">
      <c r="A142" s="15">
        <v>138</v>
      </c>
    </row>
    <row r="143" spans="1:1" x14ac:dyDescent="0.25">
      <c r="A143" s="15">
        <v>139</v>
      </c>
    </row>
    <row r="144" spans="1:1" x14ac:dyDescent="0.25">
      <c r="A144" s="15">
        <v>140</v>
      </c>
    </row>
    <row r="145" spans="1:1" x14ac:dyDescent="0.25">
      <c r="A145" s="15">
        <v>141</v>
      </c>
    </row>
    <row r="146" spans="1:1" x14ac:dyDescent="0.25">
      <c r="A146" s="15">
        <v>142</v>
      </c>
    </row>
    <row r="147" spans="1:1" x14ac:dyDescent="0.25">
      <c r="A147" s="15">
        <v>143</v>
      </c>
    </row>
    <row r="148" spans="1:1" x14ac:dyDescent="0.25">
      <c r="A148" s="15">
        <v>144</v>
      </c>
    </row>
    <row r="149" spans="1:1" x14ac:dyDescent="0.25">
      <c r="A149" s="15">
        <v>145</v>
      </c>
    </row>
    <row r="150" spans="1:1" x14ac:dyDescent="0.25">
      <c r="A150" s="15">
        <v>146</v>
      </c>
    </row>
    <row r="151" spans="1:1" x14ac:dyDescent="0.25">
      <c r="A151" s="15">
        <v>147</v>
      </c>
    </row>
    <row r="152" spans="1:1" x14ac:dyDescent="0.25">
      <c r="A152" s="15">
        <v>148</v>
      </c>
    </row>
    <row r="153" spans="1:1" x14ac:dyDescent="0.25">
      <c r="A153" s="15">
        <v>149</v>
      </c>
    </row>
    <row r="154" spans="1:1" x14ac:dyDescent="0.25">
      <c r="A154" s="15">
        <v>150</v>
      </c>
    </row>
    <row r="155" spans="1:1" x14ac:dyDescent="0.25">
      <c r="A155" s="15">
        <v>151</v>
      </c>
    </row>
    <row r="156" spans="1:1" x14ac:dyDescent="0.25">
      <c r="A156" s="15">
        <v>152</v>
      </c>
    </row>
    <row r="157" spans="1:1" x14ac:dyDescent="0.25">
      <c r="A157" s="15">
        <v>153</v>
      </c>
    </row>
    <row r="158" spans="1:1" x14ac:dyDescent="0.25">
      <c r="A158" s="15">
        <v>154</v>
      </c>
    </row>
    <row r="159" spans="1:1" x14ac:dyDescent="0.25">
      <c r="A159" s="15">
        <v>155</v>
      </c>
    </row>
    <row r="160" spans="1:1" x14ac:dyDescent="0.25">
      <c r="A160" s="15">
        <v>156</v>
      </c>
    </row>
    <row r="161" spans="1:1" x14ac:dyDescent="0.25">
      <c r="A161" s="15">
        <v>157</v>
      </c>
    </row>
    <row r="162" spans="1:1" x14ac:dyDescent="0.25">
      <c r="A162" s="15">
        <v>158</v>
      </c>
    </row>
    <row r="163" spans="1:1" x14ac:dyDescent="0.25">
      <c r="A163" s="15">
        <v>159</v>
      </c>
    </row>
    <row r="164" spans="1:1" x14ac:dyDescent="0.25">
      <c r="A164" s="15">
        <v>160</v>
      </c>
    </row>
    <row r="165" spans="1:1" x14ac:dyDescent="0.25">
      <c r="A165" s="15">
        <v>161</v>
      </c>
    </row>
    <row r="166" spans="1:1" x14ac:dyDescent="0.25">
      <c r="A166" s="15">
        <v>162</v>
      </c>
    </row>
    <row r="167" spans="1:1" x14ac:dyDescent="0.25">
      <c r="A167" s="15">
        <v>163</v>
      </c>
    </row>
    <row r="168" spans="1:1" x14ac:dyDescent="0.25">
      <c r="A168" s="15">
        <v>164</v>
      </c>
    </row>
    <row r="169" spans="1:1" x14ac:dyDescent="0.25">
      <c r="A169" s="15">
        <v>165</v>
      </c>
    </row>
    <row r="170" spans="1:1" x14ac:dyDescent="0.25">
      <c r="A170" s="15">
        <v>166</v>
      </c>
    </row>
    <row r="171" spans="1:1" x14ac:dyDescent="0.25">
      <c r="A171" s="15">
        <v>167</v>
      </c>
    </row>
    <row r="172" spans="1:1" x14ac:dyDescent="0.25">
      <c r="A172" s="15">
        <v>168</v>
      </c>
    </row>
    <row r="173" spans="1:1" x14ac:dyDescent="0.25">
      <c r="A173" s="15">
        <v>169</v>
      </c>
    </row>
    <row r="174" spans="1:1" x14ac:dyDescent="0.25">
      <c r="A174" s="15">
        <v>170</v>
      </c>
    </row>
    <row r="175" spans="1:1" x14ac:dyDescent="0.25">
      <c r="A175" s="15">
        <v>171</v>
      </c>
    </row>
    <row r="176" spans="1:1" x14ac:dyDescent="0.25">
      <c r="A176" s="15">
        <v>172</v>
      </c>
    </row>
    <row r="177" spans="1:1" x14ac:dyDescent="0.25">
      <c r="A177" s="15">
        <v>173</v>
      </c>
    </row>
    <row r="178" spans="1:1" x14ac:dyDescent="0.25">
      <c r="A178" s="15">
        <v>174</v>
      </c>
    </row>
    <row r="179" spans="1:1" x14ac:dyDescent="0.25">
      <c r="A179" s="15">
        <v>175</v>
      </c>
    </row>
    <row r="180" spans="1:1" x14ac:dyDescent="0.25">
      <c r="A180" s="15">
        <v>176</v>
      </c>
    </row>
    <row r="181" spans="1:1" x14ac:dyDescent="0.25">
      <c r="A181" s="15">
        <v>177</v>
      </c>
    </row>
    <row r="182" spans="1:1" x14ac:dyDescent="0.25">
      <c r="A182" s="15">
        <v>178</v>
      </c>
    </row>
    <row r="183" spans="1:1" x14ac:dyDescent="0.25">
      <c r="A183" s="15">
        <v>179</v>
      </c>
    </row>
    <row r="184" spans="1:1" x14ac:dyDescent="0.25">
      <c r="A184" s="15">
        <v>180</v>
      </c>
    </row>
    <row r="185" spans="1:1" x14ac:dyDescent="0.25">
      <c r="A185" s="15">
        <v>181</v>
      </c>
    </row>
    <row r="186" spans="1:1" x14ac:dyDescent="0.25">
      <c r="A186" s="15">
        <v>182</v>
      </c>
    </row>
    <row r="187" spans="1:1" x14ac:dyDescent="0.25">
      <c r="A187" s="15">
        <v>183</v>
      </c>
    </row>
    <row r="188" spans="1:1" x14ac:dyDescent="0.25">
      <c r="A188" s="15">
        <v>184</v>
      </c>
    </row>
    <row r="189" spans="1:1" x14ac:dyDescent="0.25">
      <c r="A189" s="15">
        <v>185</v>
      </c>
    </row>
    <row r="190" spans="1:1" x14ac:dyDescent="0.25">
      <c r="A190" s="15">
        <v>186</v>
      </c>
    </row>
    <row r="191" spans="1:1" x14ac:dyDescent="0.25">
      <c r="A191" s="15">
        <v>187</v>
      </c>
    </row>
    <row r="192" spans="1:1" x14ac:dyDescent="0.25">
      <c r="A192" s="15">
        <v>188</v>
      </c>
    </row>
    <row r="193" spans="1:1" x14ac:dyDescent="0.25">
      <c r="A193" s="15">
        <v>189</v>
      </c>
    </row>
    <row r="194" spans="1:1" x14ac:dyDescent="0.25">
      <c r="A194" s="15">
        <v>190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9</vt:i4>
      </vt:variant>
    </vt:vector>
  </HeadingPairs>
  <TitlesOfParts>
    <vt:vector size="9" baseType="lpstr">
      <vt:lpstr>No intervention</vt:lpstr>
      <vt:lpstr>0.2 Intervention</vt:lpstr>
      <vt:lpstr>0.5 Intervention</vt:lpstr>
      <vt:lpstr>Totals</vt:lpstr>
      <vt:lpstr>Effect intervention</vt:lpstr>
      <vt:lpstr>Prevalences</vt:lpstr>
      <vt:lpstr>Prevalence graphs</vt:lpstr>
      <vt:lpstr>Costs</vt:lpstr>
      <vt:lpstr>DALYs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</dc:creator>
  <cp:lastModifiedBy>RAV</cp:lastModifiedBy>
  <dcterms:created xsi:type="dcterms:W3CDTF">2015-07-17T03:03:10Z</dcterms:created>
  <dcterms:modified xsi:type="dcterms:W3CDTF">2015-07-23T04:26:18Z</dcterms:modified>
</cp:coreProperties>
</file>